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17-18. LG이노텍/17. 전장사업부CGU손상검토/4. WP/"/>
    </mc:Choice>
  </mc:AlternateContent>
  <xr:revisionPtr revIDLastSave="771" documentId="13_ncr:1_{7665AD68-5D71-4D07-9697-4B16365E29C0}" xr6:coauthVersionLast="47" xr6:coauthVersionMax="47" xr10:uidLastSave="{66C3947B-A84E-494B-B4CA-7AB5C5938D33}"/>
  <bookViews>
    <workbookView xWindow="-120" yWindow="-120" windowWidth="29040" windowHeight="17640" activeTab="1" xr2:uid="{89B860FF-7C80-4D39-A0FD-50E3C9ECCF86}"/>
  </bookViews>
  <sheets>
    <sheet name="Des" sheetId="8" r:id="rId1"/>
    <sheet name="DCF" sheetId="2" r:id="rId2"/>
    <sheet name="Pro forma" sheetId="9" r:id="rId3"/>
    <sheet name="Sales" sheetId="10" r:id="rId4"/>
    <sheet name="COGS" sheetId="11" r:id="rId5"/>
    <sheet name="SG&amp;A, R&amp;D" sheetId="17" r:id="rId6"/>
    <sheet name="Labor Costs" sheetId="29" r:id="rId7"/>
    <sheet name="CapEx&amp;Dep" sheetId="13" r:id="rId8"/>
    <sheet name="NWC" sheetId="14" r:id="rId9"/>
    <sheet name="Report_COGS" sheetId="3" r:id="rId10"/>
    <sheet name="Report_SG&amp;A" sheetId="4" r:id="rId11"/>
    <sheet name="Report_R&amp;D" sheetId="5" r:id="rId12"/>
    <sheet name="Report_Capex&amp;Dep" sheetId="6" r:id="rId13"/>
    <sheet name="Report_NWC" sheetId="7" r:id="rId14"/>
    <sheet name="회사제시&gt;&gt;" sheetId="28" r:id="rId15"/>
    <sheet name="Sheet12" sheetId="31" r:id="rId16"/>
    <sheet name="사업계획" sheetId="27" r:id="rId17"/>
    <sheet name="평가자제공자료&gt;&gt;" sheetId="19" r:id="rId18"/>
    <sheet name="EIU_South Korea" sheetId="16" r:id="rId19"/>
    <sheet name="Report_Sales" sheetId="1" r:id="rId20"/>
    <sheet name="16_제품매출세부" sheetId="20" r:id="rId21"/>
    <sheet name="16-2_연도별매출계획" sheetId="21" r:id="rId22"/>
    <sheet name="18_인건비(매출원가)" sheetId="22" r:id="rId23"/>
    <sheet name="20_고정비(연구개발비)" sheetId="23" r:id="rId24"/>
    <sheet name="21_인건비(판관R&amp;D)" sheetId="24" r:id="rId25"/>
    <sheet name="24_기존자산상각비" sheetId="30" r:id="rId26"/>
    <sheet name="24-1_신규투자상각비" sheetId="25" r:id="rId27"/>
    <sheet name="25" sheetId="18" r:id="rId28"/>
    <sheet name="25-1_Capex세부" sheetId="26" r:id="rId29"/>
  </sheets>
  <externalReferences>
    <externalReference r:id="rId30"/>
    <externalReference r:id="rId31"/>
    <externalReference r:id="rId32"/>
    <externalReference r:id="rId33"/>
    <externalReference r:id="rId34"/>
    <externalReference r:id="rId35"/>
  </externalReferences>
  <definedNames>
    <definedName name="__123Graph_D" localSheetId="25" hidden="1">[1]FAB별!#REF!</definedName>
    <definedName name="__123Graph_D" localSheetId="27" hidden="1">[1]FAB별!#REF!</definedName>
    <definedName name="__123Graph_D" hidden="1">[1]FAB별!#REF!</definedName>
    <definedName name="__IntlFixup">TRUE</definedName>
    <definedName name="_3P4_" localSheetId="25" hidden="1">#REF!</definedName>
    <definedName name="_3P4_" localSheetId="27" hidden="1">#REF!</definedName>
    <definedName name="_3P4_" hidden="1">#REF!</definedName>
    <definedName name="_Fill" localSheetId="25" hidden="1">#REF!</definedName>
    <definedName name="_Fill" localSheetId="27" hidden="1">#REF!</definedName>
    <definedName name="_Fill" hidden="1">#REF!</definedName>
    <definedName name="_xlnm._FilterDatabase" localSheetId="21" hidden="1">'16-2_연도별매출계획'!$A$3:$AP$283</definedName>
    <definedName name="_xlnm._FilterDatabase" localSheetId="18" hidden="1">'EIU_South Korea'!$A$11:$W$1126</definedName>
    <definedName name="_Key1" localSheetId="25" hidden="1">#REF!</definedName>
    <definedName name="_Key1" localSheetId="27" hidden="1">#REF!</definedName>
    <definedName name="_Key1" hidden="1">#REF!</definedName>
    <definedName name="_Key2" localSheetId="25" hidden="1">#REF!</definedName>
    <definedName name="_Key2" localSheetId="27" hidden="1">#REF!</definedName>
    <definedName name="_Key2" hidden="1">#REF!</definedName>
    <definedName name="_Order1">255</definedName>
    <definedName name="_Order2">255</definedName>
    <definedName name="_Sort" localSheetId="25" hidden="1">#REF!</definedName>
    <definedName name="_Sort" localSheetId="27" hidden="1">#REF!</definedName>
    <definedName name="_Sort" hidden="1">#REF!</definedName>
    <definedName name="_t" localSheetId="25" hidden="1">#REF!</definedName>
    <definedName name="_t" localSheetId="27" hidden="1">#REF!</definedName>
    <definedName name="_t" hidden="1">#REF!</definedName>
    <definedName name="aaaa" localSheetId="25" hidden="1">#REF!</definedName>
    <definedName name="aaaa" localSheetId="27" hidden="1">#REF!</definedName>
    <definedName name="aaaa" hidden="1">#REF!</definedName>
    <definedName name="AllTables" localSheetId="27">{12}</definedName>
    <definedName name="AllTables">{12}</definedName>
    <definedName name="AS2DocOpenMode">"AS2DocumentEdit"</definedName>
    <definedName name="CIQWBGuid" hidden="1">"PJT Leicester_Valuation Model_v0.xlsx"</definedName>
    <definedName name="CIQWBInfo" hidden="1">"{ ""CIQVersion"":""9.47.1108.4092"" }"</definedName>
    <definedName name="CODE">"Edit Box 39"</definedName>
    <definedName name="dd" localSheetId="25" hidden="1">#REF!</definedName>
    <definedName name="dd" localSheetId="27" hidden="1">#REF!</definedName>
    <definedName name="dd" hidden="1">#REF!</definedName>
    <definedName name="DocType" localSheetId="27">PPt</definedName>
    <definedName name="DocType" localSheetId="6">PPt</definedName>
    <definedName name="DocType" localSheetId="5">PPt</definedName>
    <definedName name="DocType">PPt</definedName>
    <definedName name="drtretw" localSheetId="25" hidden="1">#REF!</definedName>
    <definedName name="drtretw" localSheetId="27" hidden="1">#REF!</definedName>
    <definedName name="drtretw" hidden="1">#REF!</definedName>
    <definedName name="g">[2]가정!$E$60</definedName>
    <definedName name="g_0">'[3]Basic Assumption'!$C$15</definedName>
    <definedName name="g_1">'[3]Basic Assumption'!$C$14</definedName>
    <definedName name="g_신규">'[4]Basic Assumption'!$C$15</definedName>
    <definedName name="GHG" localSheetId="25" hidden="1">#REF!</definedName>
    <definedName name="GHG" localSheetId="27" hidden="1">#REF!</definedName>
    <definedName name="GHG" hidden="1">#REF!</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localSheetId="25" hidden="1">"01/12/2021 04:50:30"</definedName>
    <definedName name="IQ_NAMES_REVISION_DATE_" localSheetId="27" hidden="1">"01/12/2021 04:50:30"</definedName>
    <definedName name="IQ_NAMES_REVISION_DATE_" hidden="1">"01/13/2020 01:22:20"</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LOCAL_MYSQL_DATE_FORMAT" localSheetId="2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ame">Des!$C$5</definedName>
    <definedName name="parameter.report.subtitle">'[5]{parameters}'!$C$6</definedName>
    <definedName name="parameter.report.title">'[5]{parameters}'!$C$5</definedName>
    <definedName name="parameter.sources" localSheetId="27">OFFSET('[5]{parameters}'!$L$7,0,0,parameter.sources.count)</definedName>
    <definedName name="parameter.sources">OFFSET('[5]{parameters}'!$L$7,0,0,parameter.sources.count)</definedName>
    <definedName name="parameter.sources.count">'[5]{parameters}'!$L$5</definedName>
    <definedName name="ppf">[2]Des!$C$11</definedName>
    <definedName name="_xlnm.Print_Area" localSheetId="16">사업계획!$A$1:$AQ$553</definedName>
    <definedName name="ProjectName" localSheetId="27">{"Client Name or Project Name"}</definedName>
    <definedName name="ProjectName">{"Client Name or Project Name"}</definedName>
    <definedName name="table.main" localSheetId="27">OFFSET('25'!table.main.header,0,0,#REF!)</definedName>
    <definedName name="table.main">OFFSET(table.main.header,0,0,#REF!)</definedName>
    <definedName name="table.main.header" localSheetId="27">#REF!</definedName>
    <definedName name="table.main.header">#REF!</definedName>
    <definedName name="table.main.refresh_date" localSheetId="27">#REF!</definedName>
    <definedName name="table.main.refresh_date">#REF!</definedName>
    <definedName name="target">'[6]Basic Assumption'!$C$7</definedName>
    <definedName name="unit" localSheetId="27">[2]Des!$C$14</definedName>
    <definedName name="unit">DCF!$B$5</definedName>
    <definedName name="VDate">'[6]Basic Assumption'!$C$8</definedName>
    <definedName name="wacc">'[2]WACC(보고서)'!$O$50</definedName>
    <definedName name="wage" localSheetId="27">PPt</definedName>
    <definedName name="wage" localSheetId="6">PPt</definedName>
    <definedName name="wage" localSheetId="5">PPt</definedName>
    <definedName name="wage">PPt</definedName>
    <definedName name="XRefColumnsCount">6</definedName>
    <definedName name="XRefCopyRangeCount">14</definedName>
    <definedName name="XRefPasteRangeCount">13</definedName>
    <definedName name="Z_434B250A_6824_4D2F_BE5B_D7D5D1CFA768_.wvu.FilterData" localSheetId="25" hidden="1">#REF!</definedName>
    <definedName name="Z_434B250A_6824_4D2F_BE5B_D7D5D1CFA768_.wvu.FilterData" localSheetId="27" hidden="1">#REF!</definedName>
    <definedName name="Z_434B250A_6824_4D2F_BE5B_D7D5D1CFA768_.wvu.FilterData" hidden="1">#REF!</definedName>
    <definedName name="구분자">#REF!</definedName>
    <definedName name="그라스" localSheetId="25" hidden="1">#REF!</definedName>
    <definedName name="그라스" localSheetId="27" hidden="1">#REF!</definedName>
    <definedName name="그라스" hidden="1">#REF!</definedName>
    <definedName name="김황" localSheetId="25" hidden="1">#REF!</definedName>
    <definedName name="김황" localSheetId="27" hidden="1">#REF!</definedName>
    <definedName name="김황" hidden="1">#REF!</definedName>
    <definedName name="메롱" localSheetId="25" hidden="1">#REF!</definedName>
    <definedName name="메롱" localSheetId="27" hidden="1">#REF!</definedName>
    <definedName name="메롱" hidden="1">#REF!</definedName>
    <definedName name="소모성비1" localSheetId="25" hidden="1">#REF!</definedName>
    <definedName name="소모성비1" localSheetId="27" hidden="1">#REF!</definedName>
    <definedName name="소모성비1" hidden="1">#REF!</definedName>
    <definedName name="소모푸밉" localSheetId="25" hidden="1">#REF!</definedName>
    <definedName name="소모푸밉" localSheetId="27" hidden="1">#REF!</definedName>
    <definedName name="소모푸밉" hidden="1">#REF!</definedName>
    <definedName name="소모품" localSheetId="25" hidden="1">#REF!</definedName>
    <definedName name="소모품" localSheetId="27" hidden="1">#REF!</definedName>
    <definedName name="소모품" hidden="1">#REF!</definedName>
    <definedName name="소모품비" localSheetId="25" hidden="1">#REF!</definedName>
    <definedName name="소모품비" localSheetId="27" hidden="1">#REF!</definedName>
    <definedName name="소모품비" hidden="1">#REF!</definedName>
    <definedName name="소모품비1" localSheetId="25" hidden="1">#REF!</definedName>
    <definedName name="소모품비1" localSheetId="27" hidden="1">#REF!</definedName>
    <definedName name="소모품비1" hidden="1">#REF!</definedName>
    <definedName name="소모품비2" localSheetId="25" hidden="1">#REF!</definedName>
    <definedName name="소모품비2" localSheetId="27" hidden="1">#REF!</definedName>
    <definedName name="소모품비2" hidden="1">#REF!</definedName>
    <definedName name="소모품비400" localSheetId="25" hidden="1">#REF!</definedName>
    <definedName name="소모품비400" localSheetId="27" hidden="1">#REF!</definedName>
    <definedName name="소모품비400" hidden="1">#REF!</definedName>
    <definedName name="수선비" localSheetId="25" hidden="1">#REF!</definedName>
    <definedName name="수선비" localSheetId="27" hidden="1">#REF!</definedName>
    <definedName name="수선비" hidden="1">#REF!</definedName>
    <definedName name="수선비3" localSheetId="25" hidden="1">#REF!</definedName>
    <definedName name="수선비3" localSheetId="27" hidden="1">#REF!</definedName>
    <definedName name="수선비3" hidden="1">#REF!</definedName>
    <definedName name="아니요" localSheetId="25" hidden="1">#REF!</definedName>
    <definedName name="아니요" localSheetId="27" hidden="1">#REF!</definedName>
    <definedName name="아니요" hidden="1">#REF!</definedName>
    <definedName name="임원소모품" localSheetId="25" hidden="1">#REF!</definedName>
    <definedName name="임원소모품" localSheetId="27" hidden="1">#REF!</definedName>
    <definedName name="임원소모품" hidden="1">#REF!</definedName>
    <definedName name="ㅈㅈㅈ" localSheetId="25" hidden="1">#REF!</definedName>
    <definedName name="ㅈㅈㅈ" localSheetId="27" hidden="1">#REF!</definedName>
    <definedName name="ㅈㅈㅈ" hidden="1">#REF!</definedName>
    <definedName name="해외출장비_Depo" localSheetId="25" hidden="1">#REF!</definedName>
    <definedName name="해외출장비_Depo" localSheetId="27" hidden="1">#REF!</definedName>
    <definedName name="해외출장비_Depo"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2" i="10" l="1"/>
  <c r="I62" i="10"/>
  <c r="H62" i="10"/>
  <c r="G62" i="10"/>
  <c r="F62" i="10"/>
  <c r="J61" i="10"/>
  <c r="I61" i="10"/>
  <c r="H61" i="10"/>
  <c r="G61" i="10"/>
  <c r="F61" i="10"/>
  <c r="J59" i="10"/>
  <c r="I59" i="10"/>
  <c r="H59" i="10"/>
  <c r="G59" i="10"/>
  <c r="F59" i="10"/>
  <c r="J60" i="10"/>
  <c r="I60" i="10"/>
  <c r="H60" i="10"/>
  <c r="G60" i="10"/>
  <c r="F60" i="10"/>
  <c r="J58" i="10"/>
  <c r="I58" i="10"/>
  <c r="H58" i="10"/>
  <c r="G58" i="10"/>
  <c r="F58" i="10"/>
  <c r="L1" i="2"/>
  <c r="B1" i="2"/>
  <c r="D22" i="31"/>
  <c r="E22" i="31" s="1"/>
  <c r="F22" i="31" s="1"/>
  <c r="G22" i="31" s="1"/>
  <c r="D9" i="31"/>
  <c r="E9" i="31"/>
  <c r="C7" i="31"/>
  <c r="G6" i="31"/>
  <c r="G7" i="31" s="1"/>
  <c r="F6" i="31"/>
  <c r="F7" i="31" s="1"/>
  <c r="E6" i="31"/>
  <c r="E7" i="31" s="1"/>
  <c r="G8" i="31"/>
  <c r="F8" i="31"/>
  <c r="F9" i="31" s="1"/>
  <c r="E8" i="31"/>
  <c r="D8" i="31"/>
  <c r="D6" i="31"/>
  <c r="D7" i="31" s="1"/>
  <c r="C8" i="31"/>
  <c r="C9" i="31" s="1"/>
  <c r="C6" i="31"/>
  <c r="G5" i="31"/>
  <c r="G9" i="31" s="1"/>
  <c r="F5" i="31"/>
  <c r="E5" i="31"/>
  <c r="D5" i="31"/>
  <c r="C5" i="31"/>
  <c r="D13" i="31"/>
  <c r="E13" i="31" s="1"/>
  <c r="F13" i="31" s="1"/>
  <c r="G13" i="31" s="1"/>
  <c r="D4" i="31"/>
  <c r="E4" i="31" s="1"/>
  <c r="F4" i="31" s="1"/>
  <c r="G4" i="31" s="1"/>
  <c r="R39" i="1"/>
  <c r="T48" i="1" s="1"/>
  <c r="Q39" i="1"/>
  <c r="P39" i="1"/>
  <c r="O39" i="1"/>
  <c r="N39" i="1"/>
  <c r="S48" i="1"/>
  <c r="R48" i="1"/>
  <c r="Q48" i="1"/>
  <c r="P36" i="1"/>
  <c r="R46" i="1" s="1"/>
  <c r="T47" i="1"/>
  <c r="S47" i="1"/>
  <c r="R47" i="1"/>
  <c r="T46" i="1"/>
  <c r="S46" i="1"/>
  <c r="T45" i="1"/>
  <c r="S45" i="1"/>
  <c r="R45" i="1"/>
  <c r="T44" i="1"/>
  <c r="S44" i="1"/>
  <c r="R44" i="1"/>
  <c r="T43" i="1"/>
  <c r="S43" i="1"/>
  <c r="R43" i="1"/>
  <c r="T42" i="1"/>
  <c r="S42" i="1"/>
  <c r="R42" i="1"/>
  <c r="Q47" i="1"/>
  <c r="Q46" i="1"/>
  <c r="Q45" i="1"/>
  <c r="Q44" i="1"/>
  <c r="Q43" i="1"/>
  <c r="Q42" i="1"/>
  <c r="P41" i="1"/>
  <c r="Q41" i="1" s="1"/>
  <c r="R41" i="1" s="1"/>
  <c r="S41" i="1" s="1"/>
  <c r="T41" i="1" s="1"/>
  <c r="U41" i="1" s="1"/>
  <c r="O41" i="1"/>
  <c r="R38" i="1"/>
  <c r="Q38" i="1"/>
  <c r="P38" i="1"/>
  <c r="O38" i="1"/>
  <c r="N38" i="1"/>
  <c r="R37" i="1"/>
  <c r="Q37" i="1"/>
  <c r="P37" i="1"/>
  <c r="O37" i="1"/>
  <c r="N37" i="1"/>
  <c r="R36" i="1"/>
  <c r="Q36" i="1"/>
  <c r="O36" i="1"/>
  <c r="N36" i="1"/>
  <c r="R35" i="1"/>
  <c r="Q35" i="1"/>
  <c r="P35" i="1"/>
  <c r="O35" i="1"/>
  <c r="N35" i="1"/>
  <c r="R34" i="1"/>
  <c r="Q34" i="1"/>
  <c r="P34" i="1"/>
  <c r="O34" i="1"/>
  <c r="N34" i="1"/>
  <c r="R33" i="1"/>
  <c r="Q33" i="1"/>
  <c r="P33" i="1"/>
  <c r="O33" i="1"/>
  <c r="N33" i="1"/>
  <c r="R32" i="1"/>
  <c r="Q32" i="1"/>
  <c r="P32" i="1"/>
  <c r="O32" i="1"/>
  <c r="N32" i="1"/>
  <c r="R31" i="1"/>
  <c r="Q31" i="1"/>
  <c r="P31" i="1"/>
  <c r="O31" i="1"/>
  <c r="N31" i="1"/>
  <c r="F84" i="1"/>
  <c r="J85" i="1"/>
  <c r="I85" i="1"/>
  <c r="H85" i="1"/>
  <c r="G85" i="1"/>
  <c r="F85" i="1"/>
  <c r="E85" i="1"/>
  <c r="D85" i="1"/>
  <c r="C85" i="1"/>
  <c r="J84" i="1"/>
  <c r="I84" i="1"/>
  <c r="H84" i="1"/>
  <c r="G84" i="1"/>
  <c r="E84" i="1"/>
  <c r="D84" i="1"/>
  <c r="C84" i="1"/>
  <c r="J83" i="1"/>
  <c r="I83" i="1"/>
  <c r="H83" i="1"/>
  <c r="G83" i="1"/>
  <c r="F83" i="1"/>
  <c r="E83" i="1"/>
  <c r="D83" i="1"/>
  <c r="C83" i="1"/>
  <c r="J82" i="1"/>
  <c r="I82" i="1"/>
  <c r="H82" i="1"/>
  <c r="G82" i="1"/>
  <c r="F82" i="1"/>
  <c r="E82" i="1"/>
  <c r="D82" i="1"/>
  <c r="C82" i="1"/>
  <c r="J81" i="1"/>
  <c r="I81" i="1"/>
  <c r="H81" i="1"/>
  <c r="G81" i="1"/>
  <c r="F81" i="1"/>
  <c r="E81" i="1"/>
  <c r="D81" i="1"/>
  <c r="C81" i="1"/>
  <c r="J80" i="1"/>
  <c r="I80" i="1"/>
  <c r="H80" i="1"/>
  <c r="G80" i="1"/>
  <c r="F80" i="1"/>
  <c r="E80" i="1"/>
  <c r="D80" i="1"/>
  <c r="C80" i="1"/>
  <c r="J79" i="1"/>
  <c r="I79" i="1"/>
  <c r="H79" i="1"/>
  <c r="G79" i="1"/>
  <c r="F79" i="1"/>
  <c r="E79" i="1"/>
  <c r="D79" i="1"/>
  <c r="C79" i="1"/>
  <c r="D78" i="1"/>
  <c r="E78" i="1" s="1"/>
  <c r="F78" i="1" s="1"/>
  <c r="G78" i="1" s="1"/>
  <c r="H78" i="1" s="1"/>
  <c r="I78" i="1" s="1"/>
  <c r="J78" i="1" s="1"/>
  <c r="X11" i="16"/>
  <c r="I20" i="25"/>
  <c r="F44" i="13"/>
  <c r="F39" i="13" s="1"/>
  <c r="J39" i="13"/>
  <c r="I39" i="13"/>
  <c r="H39" i="13"/>
  <c r="G39" i="13"/>
  <c r="E39" i="13"/>
  <c r="D39" i="13"/>
  <c r="C39" i="13"/>
  <c r="J44" i="13"/>
  <c r="I44" i="13"/>
  <c r="H44" i="13"/>
  <c r="G44" i="13"/>
  <c r="H45" i="13"/>
  <c r="J42" i="13"/>
  <c r="J64" i="13"/>
  <c r="I64" i="13"/>
  <c r="I60" i="13" s="1"/>
  <c r="H64" i="13"/>
  <c r="G64" i="13"/>
  <c r="G60" i="13" s="1"/>
  <c r="F64" i="13"/>
  <c r="J63" i="13"/>
  <c r="I63" i="13"/>
  <c r="H63" i="13"/>
  <c r="G63" i="13"/>
  <c r="F63" i="13"/>
  <c r="J54" i="13"/>
  <c r="J43" i="13" s="1"/>
  <c r="I54" i="13"/>
  <c r="I50" i="13" s="1"/>
  <c r="H54" i="13"/>
  <c r="H43" i="13" s="1"/>
  <c r="G54" i="13"/>
  <c r="G43" i="13" s="1"/>
  <c r="F54" i="13"/>
  <c r="F43" i="13" s="1"/>
  <c r="J55" i="13"/>
  <c r="J45" i="13" s="1"/>
  <c r="I55" i="13"/>
  <c r="I45" i="13" s="1"/>
  <c r="H55" i="13"/>
  <c r="G55" i="13"/>
  <c r="G45" i="13" s="1"/>
  <c r="F55" i="13"/>
  <c r="F45" i="13" s="1"/>
  <c r="J53" i="13"/>
  <c r="I53" i="13"/>
  <c r="I42" i="13" s="1"/>
  <c r="H53" i="13"/>
  <c r="H42" i="13" s="1"/>
  <c r="G53" i="13"/>
  <c r="G42" i="13" s="1"/>
  <c r="F53" i="13"/>
  <c r="F42" i="13" s="1"/>
  <c r="J60" i="13"/>
  <c r="H60" i="13"/>
  <c r="F60" i="13"/>
  <c r="E60" i="13"/>
  <c r="D60" i="13"/>
  <c r="C60" i="13"/>
  <c r="J50" i="13"/>
  <c r="H50" i="13"/>
  <c r="G50" i="13"/>
  <c r="I19" i="13"/>
  <c r="F18" i="13"/>
  <c r="J25" i="13"/>
  <c r="I25" i="13"/>
  <c r="H25" i="13"/>
  <c r="G25" i="13"/>
  <c r="F25" i="13"/>
  <c r="J24" i="13"/>
  <c r="J23" i="13" s="1"/>
  <c r="I24" i="13"/>
  <c r="I23" i="13" s="1"/>
  <c r="H24" i="13"/>
  <c r="G24" i="13"/>
  <c r="G26" i="13" s="1"/>
  <c r="F24" i="13"/>
  <c r="F23" i="13" s="1"/>
  <c r="J34" i="13"/>
  <c r="J20" i="13" s="1"/>
  <c r="I34" i="13"/>
  <c r="I20" i="13" s="1"/>
  <c r="H34" i="13"/>
  <c r="H20" i="13" s="1"/>
  <c r="G34" i="13"/>
  <c r="G20" i="13" s="1"/>
  <c r="J33" i="13"/>
  <c r="J19" i="13" s="1"/>
  <c r="I33" i="13"/>
  <c r="H33" i="13"/>
  <c r="H19" i="13" s="1"/>
  <c r="G33" i="13"/>
  <c r="G19" i="13" s="1"/>
  <c r="J32" i="13"/>
  <c r="J18" i="13" s="1"/>
  <c r="J17" i="13" s="1"/>
  <c r="I32" i="13"/>
  <c r="I18" i="13" s="1"/>
  <c r="I17" i="13" s="1"/>
  <c r="H32" i="13"/>
  <c r="G32" i="13"/>
  <c r="F34" i="13"/>
  <c r="F20" i="13" s="1"/>
  <c r="F33" i="13"/>
  <c r="F19" i="13" s="1"/>
  <c r="F32" i="13"/>
  <c r="J180" i="17"/>
  <c r="I180" i="17"/>
  <c r="H180" i="17"/>
  <c r="G180" i="17"/>
  <c r="F180" i="17"/>
  <c r="E180" i="17"/>
  <c r="D180" i="17"/>
  <c r="C180" i="17"/>
  <c r="J178" i="17"/>
  <c r="I178" i="17"/>
  <c r="H178" i="17"/>
  <c r="G178" i="17"/>
  <c r="F178" i="17"/>
  <c r="E178" i="17"/>
  <c r="D178" i="17"/>
  <c r="C178" i="17"/>
  <c r="J176" i="17"/>
  <c r="I176" i="17"/>
  <c r="H176" i="17"/>
  <c r="G176" i="17"/>
  <c r="F176" i="17"/>
  <c r="E176" i="17"/>
  <c r="D176" i="17"/>
  <c r="C176" i="17"/>
  <c r="J174" i="17"/>
  <c r="I174" i="17"/>
  <c r="H174" i="17"/>
  <c r="G174" i="17"/>
  <c r="F174" i="17"/>
  <c r="E174" i="17"/>
  <c r="D174" i="17"/>
  <c r="C174" i="17"/>
  <c r="J171" i="17"/>
  <c r="I171" i="17"/>
  <c r="H171" i="17"/>
  <c r="G171" i="17"/>
  <c r="F171" i="17"/>
  <c r="E171" i="17"/>
  <c r="D171" i="17"/>
  <c r="C171" i="17"/>
  <c r="J85" i="17"/>
  <c r="I85" i="17"/>
  <c r="H85" i="17"/>
  <c r="G85" i="17"/>
  <c r="F85" i="17"/>
  <c r="E85" i="17"/>
  <c r="D85" i="17"/>
  <c r="C85" i="17"/>
  <c r="J83" i="17"/>
  <c r="I83" i="17"/>
  <c r="H83" i="17"/>
  <c r="G83" i="17"/>
  <c r="F83" i="17"/>
  <c r="E83" i="17"/>
  <c r="D83" i="17"/>
  <c r="C83" i="17"/>
  <c r="J81" i="17"/>
  <c r="I81" i="17"/>
  <c r="H81" i="17"/>
  <c r="G81" i="17"/>
  <c r="F81" i="17"/>
  <c r="E81" i="17"/>
  <c r="D81" i="17"/>
  <c r="C81" i="17"/>
  <c r="J79" i="17"/>
  <c r="I79" i="17"/>
  <c r="H79" i="17"/>
  <c r="G79" i="17"/>
  <c r="F79" i="17"/>
  <c r="E79" i="17"/>
  <c r="D79" i="17"/>
  <c r="C79" i="17"/>
  <c r="J76" i="17"/>
  <c r="I76" i="17"/>
  <c r="H76" i="17"/>
  <c r="G76" i="17"/>
  <c r="F76" i="17"/>
  <c r="E76" i="17"/>
  <c r="D76" i="17"/>
  <c r="C76" i="17"/>
  <c r="J142" i="11"/>
  <c r="I142" i="11"/>
  <c r="H142" i="11"/>
  <c r="G142" i="11"/>
  <c r="F142" i="11"/>
  <c r="E142" i="11"/>
  <c r="D142" i="11"/>
  <c r="C142" i="11"/>
  <c r="J140" i="11"/>
  <c r="I140" i="11"/>
  <c r="H140" i="11"/>
  <c r="G140" i="11"/>
  <c r="F140" i="11"/>
  <c r="E140" i="11"/>
  <c r="D140" i="11"/>
  <c r="C140" i="11"/>
  <c r="J138" i="11"/>
  <c r="I138" i="11"/>
  <c r="H138" i="11"/>
  <c r="G138" i="11"/>
  <c r="F138" i="11"/>
  <c r="E138" i="11"/>
  <c r="D138" i="11"/>
  <c r="C138" i="11"/>
  <c r="J135" i="11"/>
  <c r="J132" i="11" s="1"/>
  <c r="I135" i="11"/>
  <c r="H135" i="11"/>
  <c r="H132" i="11" s="1"/>
  <c r="G135" i="11"/>
  <c r="F135" i="11"/>
  <c r="E135" i="11"/>
  <c r="E132" i="11" s="1"/>
  <c r="D135" i="11"/>
  <c r="C135" i="11"/>
  <c r="J9" i="29"/>
  <c r="I9" i="29"/>
  <c r="H9" i="29"/>
  <c r="G9" i="29"/>
  <c r="F9" i="29"/>
  <c r="E9" i="29"/>
  <c r="E6" i="29" s="1"/>
  <c r="D9" i="29"/>
  <c r="J12" i="29"/>
  <c r="I12" i="29"/>
  <c r="H12" i="29"/>
  <c r="G12" i="29"/>
  <c r="F12" i="29"/>
  <c r="F6" i="29" s="1"/>
  <c r="E12" i="29"/>
  <c r="D12" i="29"/>
  <c r="J15" i="29"/>
  <c r="I15" i="29"/>
  <c r="H15" i="29"/>
  <c r="G15" i="29"/>
  <c r="F15" i="29"/>
  <c r="E15" i="29"/>
  <c r="D15" i="29"/>
  <c r="C15" i="29"/>
  <c r="C6" i="29" s="1"/>
  <c r="C12" i="29"/>
  <c r="C9" i="29"/>
  <c r="J6" i="29"/>
  <c r="I6" i="29"/>
  <c r="H6" i="29"/>
  <c r="G6" i="29"/>
  <c r="D6" i="29"/>
  <c r="J98" i="29"/>
  <c r="I98" i="29"/>
  <c r="H98" i="29"/>
  <c r="G98" i="29"/>
  <c r="F98" i="29"/>
  <c r="E98" i="29"/>
  <c r="E106" i="29" s="1"/>
  <c r="J102" i="29"/>
  <c r="I102" i="29"/>
  <c r="H102" i="29"/>
  <c r="G102" i="29"/>
  <c r="F102" i="29"/>
  <c r="E102" i="29"/>
  <c r="J101" i="29"/>
  <c r="I101" i="29"/>
  <c r="H101" i="29"/>
  <c r="G101" i="29"/>
  <c r="F101" i="29"/>
  <c r="E101" i="29"/>
  <c r="E111" i="29"/>
  <c r="D111" i="29"/>
  <c r="D112" i="29" s="1"/>
  <c r="C111" i="29"/>
  <c r="C112" i="29" s="1"/>
  <c r="J109" i="29"/>
  <c r="I109" i="29"/>
  <c r="H109" i="29"/>
  <c r="G109" i="29"/>
  <c r="F109" i="29"/>
  <c r="E109" i="29"/>
  <c r="D109" i="29"/>
  <c r="C109" i="29"/>
  <c r="C110" i="29" s="1"/>
  <c r="J107" i="29"/>
  <c r="I107" i="29"/>
  <c r="H107" i="29"/>
  <c r="G107" i="29"/>
  <c r="F107" i="29"/>
  <c r="E107" i="29"/>
  <c r="D107" i="29"/>
  <c r="C107" i="29"/>
  <c r="C108" i="29" s="1"/>
  <c r="J105" i="29"/>
  <c r="I105" i="29"/>
  <c r="H105" i="29"/>
  <c r="G105" i="29"/>
  <c r="F105" i="29"/>
  <c r="E105" i="29"/>
  <c r="D105" i="29"/>
  <c r="C105" i="29"/>
  <c r="G95" i="29"/>
  <c r="D98" i="29"/>
  <c r="D95" i="29" s="1"/>
  <c r="C98" i="29"/>
  <c r="J76" i="29"/>
  <c r="I76" i="29"/>
  <c r="H76" i="29"/>
  <c r="G76" i="29"/>
  <c r="F76" i="29"/>
  <c r="E76" i="29"/>
  <c r="J80" i="29"/>
  <c r="I80" i="29"/>
  <c r="H80" i="29"/>
  <c r="G80" i="29"/>
  <c r="F80" i="29"/>
  <c r="G81" i="29" s="1"/>
  <c r="E80" i="29"/>
  <c r="J79" i="29"/>
  <c r="I79" i="29"/>
  <c r="H79" i="29"/>
  <c r="G79" i="29"/>
  <c r="F79" i="29"/>
  <c r="E79" i="29"/>
  <c r="E89" i="29"/>
  <c r="D89" i="29"/>
  <c r="C89" i="29"/>
  <c r="C90" i="29" s="1"/>
  <c r="J87" i="29"/>
  <c r="I87" i="29"/>
  <c r="H87" i="29"/>
  <c r="G87" i="29"/>
  <c r="F87" i="29"/>
  <c r="E87" i="29"/>
  <c r="D87" i="29"/>
  <c r="C87" i="29"/>
  <c r="C88" i="29" s="1"/>
  <c r="J85" i="29"/>
  <c r="I85" i="29"/>
  <c r="I86" i="29" s="1"/>
  <c r="H85" i="29"/>
  <c r="G85" i="29"/>
  <c r="G86" i="29" s="1"/>
  <c r="F85" i="29"/>
  <c r="E85" i="29"/>
  <c r="D85" i="29"/>
  <c r="C85" i="29"/>
  <c r="C86" i="29" s="1"/>
  <c r="J83" i="29"/>
  <c r="I83" i="29"/>
  <c r="H83" i="29"/>
  <c r="G83" i="29"/>
  <c r="F83" i="29"/>
  <c r="E83" i="29"/>
  <c r="D83" i="29"/>
  <c r="C83" i="29"/>
  <c r="H73" i="29"/>
  <c r="D76" i="29"/>
  <c r="C76" i="29"/>
  <c r="J112" i="29"/>
  <c r="I112" i="29"/>
  <c r="H112" i="29"/>
  <c r="G112" i="29"/>
  <c r="F112" i="29"/>
  <c r="E112" i="29"/>
  <c r="J110" i="29"/>
  <c r="I110" i="29"/>
  <c r="H110" i="29"/>
  <c r="G110" i="29"/>
  <c r="F110" i="29"/>
  <c r="E110" i="29"/>
  <c r="D110" i="29"/>
  <c r="J108" i="29"/>
  <c r="I108" i="29"/>
  <c r="H108" i="29"/>
  <c r="G108" i="29"/>
  <c r="F108" i="29"/>
  <c r="E108" i="29"/>
  <c r="D108" i="29"/>
  <c r="G106" i="29"/>
  <c r="I103" i="29"/>
  <c r="H103" i="29"/>
  <c r="E103" i="29"/>
  <c r="J103" i="29"/>
  <c r="G103" i="29"/>
  <c r="F103" i="29"/>
  <c r="B95" i="29"/>
  <c r="B94" i="29"/>
  <c r="J90" i="29"/>
  <c r="I90" i="29"/>
  <c r="H90" i="29"/>
  <c r="G90" i="29"/>
  <c r="F90" i="29"/>
  <c r="E90" i="29"/>
  <c r="D90" i="29"/>
  <c r="J88" i="29"/>
  <c r="I88" i="29"/>
  <c r="H88" i="29"/>
  <c r="G88" i="29"/>
  <c r="F88" i="29"/>
  <c r="E88" i="29"/>
  <c r="D88" i="29"/>
  <c r="J86" i="29"/>
  <c r="H86" i="29"/>
  <c r="F86" i="29"/>
  <c r="E86" i="29"/>
  <c r="D86" i="29"/>
  <c r="D84" i="29"/>
  <c r="I81" i="29"/>
  <c r="H81" i="29"/>
  <c r="J81" i="29"/>
  <c r="F81" i="29"/>
  <c r="E81" i="29"/>
  <c r="D73" i="29"/>
  <c r="B73" i="29"/>
  <c r="B72" i="29"/>
  <c r="F132" i="11" l="1"/>
  <c r="C132" i="11"/>
  <c r="I132" i="11"/>
  <c r="G132" i="11"/>
  <c r="D132" i="11"/>
  <c r="F17" i="13"/>
  <c r="H23" i="13"/>
  <c r="H18" i="13" s="1"/>
  <c r="H17" i="13" s="1"/>
  <c r="G23" i="13"/>
  <c r="G18" i="13" s="1"/>
  <c r="G17" i="13" s="1"/>
  <c r="I43" i="13"/>
  <c r="H26" i="13"/>
  <c r="I26" i="13"/>
  <c r="J26" i="13"/>
  <c r="F50" i="13"/>
  <c r="H95" i="29"/>
  <c r="H106" i="29"/>
  <c r="I106" i="29"/>
  <c r="D106" i="29"/>
  <c r="J106" i="29"/>
  <c r="J95" i="29"/>
  <c r="C95" i="29"/>
  <c r="J73" i="29"/>
  <c r="H84" i="29"/>
  <c r="G84" i="29"/>
  <c r="I84" i="29"/>
  <c r="J84" i="29"/>
  <c r="C73" i="29"/>
  <c r="E95" i="29"/>
  <c r="E99" i="29"/>
  <c r="I95" i="29"/>
  <c r="D99" i="29"/>
  <c r="C106" i="29"/>
  <c r="J99" i="29"/>
  <c r="G99" i="29"/>
  <c r="H99" i="29"/>
  <c r="H96" i="29"/>
  <c r="I99" i="29"/>
  <c r="E73" i="29"/>
  <c r="E77" i="29"/>
  <c r="G73" i="29"/>
  <c r="H74" i="29" s="1"/>
  <c r="G77" i="29"/>
  <c r="E84" i="29"/>
  <c r="J77" i="29"/>
  <c r="D77" i="29"/>
  <c r="C84" i="29"/>
  <c r="I73" i="29"/>
  <c r="H77" i="29"/>
  <c r="I77" i="29"/>
  <c r="J54" i="29"/>
  <c r="J67" i="29"/>
  <c r="I67" i="29"/>
  <c r="H67" i="29"/>
  <c r="G67" i="29"/>
  <c r="F67" i="29"/>
  <c r="E67" i="29"/>
  <c r="D67" i="29"/>
  <c r="C67" i="29"/>
  <c r="J65" i="29"/>
  <c r="I65" i="29"/>
  <c r="H65" i="29"/>
  <c r="G65" i="29"/>
  <c r="F65" i="29"/>
  <c r="E65" i="29"/>
  <c r="D65" i="29"/>
  <c r="C65" i="29"/>
  <c r="J63" i="29"/>
  <c r="I63" i="29"/>
  <c r="H63" i="29"/>
  <c r="G63" i="29"/>
  <c r="F63" i="29"/>
  <c r="E63" i="29"/>
  <c r="D63" i="29"/>
  <c r="C63" i="29"/>
  <c r="J61" i="29"/>
  <c r="I61" i="29"/>
  <c r="H61" i="29"/>
  <c r="G61" i="29"/>
  <c r="F61" i="29"/>
  <c r="E61" i="29"/>
  <c r="D61" i="29"/>
  <c r="C61" i="29"/>
  <c r="D54" i="29"/>
  <c r="C54" i="29"/>
  <c r="J58" i="29"/>
  <c r="I58" i="29"/>
  <c r="I59" i="29" s="1"/>
  <c r="H58" i="29"/>
  <c r="H59" i="29" s="1"/>
  <c r="G58" i="29"/>
  <c r="F58" i="29"/>
  <c r="E58" i="29"/>
  <c r="E59" i="29" s="1"/>
  <c r="J57" i="29"/>
  <c r="I57" i="29"/>
  <c r="I54" i="29" s="1"/>
  <c r="H57" i="29"/>
  <c r="H54" i="29" s="1"/>
  <c r="G57" i="29"/>
  <c r="G54" i="29" s="1"/>
  <c r="F57" i="29"/>
  <c r="E57" i="29"/>
  <c r="E16" i="29"/>
  <c r="B15" i="29"/>
  <c r="B12" i="29"/>
  <c r="B9" i="29"/>
  <c r="B51" i="29"/>
  <c r="B50" i="29"/>
  <c r="E34" i="29"/>
  <c r="D34" i="29"/>
  <c r="C34" i="29"/>
  <c r="C5" i="29"/>
  <c r="B4" i="29"/>
  <c r="J1" i="29"/>
  <c r="B1" i="29"/>
  <c r="EP858" i="27"/>
  <c r="FK860" i="27"/>
  <c r="FI860" i="27"/>
  <c r="FG860" i="27"/>
  <c r="FE860" i="27"/>
  <c r="EZ860" i="27"/>
  <c r="FA860" i="27" s="1"/>
  <c r="EY860" i="27"/>
  <c r="EW860" i="27"/>
  <c r="EU860" i="27"/>
  <c r="EQ860" i="27"/>
  <c r="EM860" i="27"/>
  <c r="EG860" i="27"/>
  <c r="EE860" i="27"/>
  <c r="DY860" i="27"/>
  <c r="DW860" i="27"/>
  <c r="FI859" i="27"/>
  <c r="FE859" i="27"/>
  <c r="EW859" i="27"/>
  <c r="EQ859" i="27"/>
  <c r="EO859" i="27"/>
  <c r="EG859" i="27"/>
  <c r="EE859" i="27"/>
  <c r="EC859" i="27"/>
  <c r="DZ859" i="27"/>
  <c r="DY859" i="27"/>
  <c r="DW859" i="27"/>
  <c r="DU859" i="27"/>
  <c r="FH858" i="27"/>
  <c r="FD858" i="27"/>
  <c r="EV858" i="27"/>
  <c r="ET858" i="27"/>
  <c r="ED858" i="27"/>
  <c r="EB858" i="27"/>
  <c r="DX858" i="27"/>
  <c r="DV858" i="27"/>
  <c r="DT858" i="27"/>
  <c r="FK857" i="27"/>
  <c r="FI857" i="27"/>
  <c r="FG857" i="27"/>
  <c r="FE857" i="27"/>
  <c r="EY857" i="27"/>
  <c r="EW857" i="27"/>
  <c r="EU857" i="27"/>
  <c r="ER857" i="27"/>
  <c r="EQ857" i="27"/>
  <c r="EO857" i="27"/>
  <c r="EM857" i="27"/>
  <c r="EG857" i="27"/>
  <c r="EE857" i="27"/>
  <c r="DY857" i="27"/>
  <c r="DW857" i="27"/>
  <c r="DU857" i="27"/>
  <c r="FK856" i="27"/>
  <c r="FI856" i="27"/>
  <c r="FG856" i="27"/>
  <c r="FE856" i="27"/>
  <c r="EY856" i="27"/>
  <c r="EW856" i="27"/>
  <c r="EU856" i="27"/>
  <c r="EQ856" i="27"/>
  <c r="EO856" i="27"/>
  <c r="EE856" i="27"/>
  <c r="EC856" i="27"/>
  <c r="DY856" i="27"/>
  <c r="DU856" i="27"/>
  <c r="FF854" i="27"/>
  <c r="EZ855" i="27"/>
  <c r="EH855" i="27"/>
  <c r="DY855" i="27"/>
  <c r="DW855" i="27"/>
  <c r="FH854" i="27"/>
  <c r="EX854" i="27"/>
  <c r="EV854" i="27"/>
  <c r="EB854" i="27"/>
  <c r="DY853" i="27"/>
  <c r="DW853" i="27"/>
  <c r="FI852" i="27"/>
  <c r="FG852" i="27"/>
  <c r="EY852" i="27"/>
  <c r="EW852" i="27"/>
  <c r="EU852" i="27"/>
  <c r="ER852" i="27"/>
  <c r="EQ852" i="27"/>
  <c r="EO852" i="27"/>
  <c r="EM852" i="27"/>
  <c r="EG852" i="27"/>
  <c r="EE852" i="27"/>
  <c r="DY852" i="27"/>
  <c r="DW852" i="27"/>
  <c r="DU852" i="27"/>
  <c r="DZ852" i="27"/>
  <c r="ER851" i="27"/>
  <c r="DZ851" i="27"/>
  <c r="DX850" i="27"/>
  <c r="FF850" i="27"/>
  <c r="ET850" i="27"/>
  <c r="EP850" i="27"/>
  <c r="DT850" i="27"/>
  <c r="EZ847" i="27"/>
  <c r="ER847" i="27"/>
  <c r="EH847" i="27"/>
  <c r="DZ847" i="27"/>
  <c r="EJ847" i="27" s="1"/>
  <c r="DY847" i="27"/>
  <c r="FA846" i="27"/>
  <c r="EY846" i="27"/>
  <c r="EW846" i="27"/>
  <c r="EZ846" i="27"/>
  <c r="EU846" i="27"/>
  <c r="EQ846" i="27"/>
  <c r="EO846" i="27"/>
  <c r="ER846" i="27"/>
  <c r="EM846" i="27"/>
  <c r="EG846" i="27"/>
  <c r="EE846" i="27"/>
  <c r="EC846" i="27"/>
  <c r="EH846" i="27"/>
  <c r="EI846" i="27" s="1"/>
  <c r="DY846" i="27"/>
  <c r="DW846" i="27"/>
  <c r="DU846" i="27"/>
  <c r="FK845" i="27"/>
  <c r="FI845" i="27"/>
  <c r="FG845" i="27"/>
  <c r="FE845" i="27"/>
  <c r="EY845" i="27"/>
  <c r="EW845" i="27"/>
  <c r="EQ845" i="27"/>
  <c r="EO845" i="27"/>
  <c r="ER845" i="27"/>
  <c r="EG845" i="27"/>
  <c r="EH845" i="27"/>
  <c r="EI845" i="27" s="1"/>
  <c r="EC845" i="27"/>
  <c r="EA845" i="27"/>
  <c r="DY845" i="27"/>
  <c r="DW845" i="27"/>
  <c r="DZ845" i="27"/>
  <c r="DU845" i="27"/>
  <c r="FK844" i="27"/>
  <c r="FI844" i="27"/>
  <c r="FG844" i="27"/>
  <c r="FE844" i="27"/>
  <c r="EZ844" i="27"/>
  <c r="FA844" i="27" s="1"/>
  <c r="EY844" i="27"/>
  <c r="EW844" i="27"/>
  <c r="EU844" i="27"/>
  <c r="ER844" i="27"/>
  <c r="EQ844" i="27"/>
  <c r="EO844" i="27"/>
  <c r="EM844" i="27"/>
  <c r="EI844" i="27"/>
  <c r="EG844" i="27"/>
  <c r="EE844" i="27"/>
  <c r="EC844" i="27"/>
  <c r="EH844" i="27"/>
  <c r="DY844" i="27"/>
  <c r="DW844" i="27"/>
  <c r="FK843" i="27"/>
  <c r="FI843" i="27"/>
  <c r="FF841" i="27"/>
  <c r="FG841" i="27" s="1"/>
  <c r="FE843" i="27"/>
  <c r="EX841" i="27"/>
  <c r="EW843" i="27"/>
  <c r="EU843" i="27"/>
  <c r="ES843" i="27"/>
  <c r="EQ843" i="27"/>
  <c r="EP841" i="27"/>
  <c r="EO843" i="27"/>
  <c r="EM843" i="27"/>
  <c r="ER843" i="27"/>
  <c r="EI843" i="27"/>
  <c r="EH843" i="27"/>
  <c r="EG843" i="27"/>
  <c r="EE843" i="27"/>
  <c r="EC843" i="27"/>
  <c r="EA843" i="27"/>
  <c r="DZ843" i="27"/>
  <c r="EJ843" i="27" s="1"/>
  <c r="EK843" i="27" s="1"/>
  <c r="DY843" i="27"/>
  <c r="DW843" i="27"/>
  <c r="DU843" i="27"/>
  <c r="FK842" i="27"/>
  <c r="FI842" i="27"/>
  <c r="FG842" i="27"/>
  <c r="FE842" i="27"/>
  <c r="FD841" i="27"/>
  <c r="FE841" i="27" s="1"/>
  <c r="EY842" i="27"/>
  <c r="EW842" i="27"/>
  <c r="EU842" i="27"/>
  <c r="EQ842" i="27"/>
  <c r="EM842" i="27"/>
  <c r="EG842" i="27"/>
  <c r="EF841" i="27"/>
  <c r="EE842" i="27"/>
  <c r="EC842" i="27"/>
  <c r="EH842" i="27"/>
  <c r="DX841" i="27"/>
  <c r="DW842" i="27"/>
  <c r="DU842" i="27"/>
  <c r="FK841" i="27"/>
  <c r="FJ841" i="27"/>
  <c r="EY841" i="27"/>
  <c r="EQ841" i="27"/>
  <c r="EL841" i="27"/>
  <c r="EM841" i="27" s="1"/>
  <c r="EG841" i="27"/>
  <c r="ED841" i="27"/>
  <c r="EE841" i="27" s="1"/>
  <c r="DY841" i="27"/>
  <c r="DV841" i="27"/>
  <c r="DW841" i="27" s="1"/>
  <c r="FK840" i="27"/>
  <c r="FI840" i="27"/>
  <c r="FH836" i="27"/>
  <c r="FI836" i="27" s="1"/>
  <c r="FG840" i="27"/>
  <c r="FE840" i="27"/>
  <c r="EZ840" i="27"/>
  <c r="FA840" i="27" s="1"/>
  <c r="EY840" i="27"/>
  <c r="EW840" i="27"/>
  <c r="EU840" i="27"/>
  <c r="ER840" i="27"/>
  <c r="EQ840" i="27"/>
  <c r="EO840" i="27"/>
  <c r="EM840" i="27"/>
  <c r="EI840" i="27"/>
  <c r="EG840" i="27"/>
  <c r="EE840" i="27"/>
  <c r="EC840" i="27"/>
  <c r="EH840" i="27"/>
  <c r="DY840" i="27"/>
  <c r="DW840" i="27"/>
  <c r="FK839" i="27"/>
  <c r="FI839" i="27"/>
  <c r="FG839" i="27"/>
  <c r="FE839" i="27"/>
  <c r="EY839" i="27"/>
  <c r="EW839" i="27"/>
  <c r="EU839" i="27"/>
  <c r="EQ839" i="27"/>
  <c r="EO839" i="27"/>
  <c r="EM839" i="27"/>
  <c r="ER839" i="27"/>
  <c r="ES839" i="27" s="1"/>
  <c r="EI839" i="27"/>
  <c r="EH839" i="27"/>
  <c r="EG839" i="27"/>
  <c r="EE839" i="27"/>
  <c r="EC839" i="27"/>
  <c r="EA839" i="27"/>
  <c r="DZ839" i="27"/>
  <c r="EJ839" i="27" s="1"/>
  <c r="EK839" i="27" s="1"/>
  <c r="DY839" i="27"/>
  <c r="DW839" i="27"/>
  <c r="DU839" i="27"/>
  <c r="DS839" i="27"/>
  <c r="DR839" i="27"/>
  <c r="FK838" i="27"/>
  <c r="FI838" i="27"/>
  <c r="FG838" i="27"/>
  <c r="FE838" i="27"/>
  <c r="FD836" i="27"/>
  <c r="EY838" i="27"/>
  <c r="EW838" i="27"/>
  <c r="EU838" i="27"/>
  <c r="EQ838" i="27"/>
  <c r="EM838" i="27"/>
  <c r="EG838" i="27"/>
  <c r="EF836" i="27"/>
  <c r="EE838" i="27"/>
  <c r="EC838" i="27"/>
  <c r="EH838" i="27"/>
  <c r="EI838" i="27" s="1"/>
  <c r="DX836" i="27"/>
  <c r="DY836" i="27" s="1"/>
  <c r="DW838" i="27"/>
  <c r="DU838" i="27"/>
  <c r="FK837" i="27"/>
  <c r="FJ836" i="27"/>
  <c r="FI837" i="27"/>
  <c r="FG837" i="27"/>
  <c r="FF836" i="27"/>
  <c r="FG836" i="27" s="1"/>
  <c r="FE837" i="27"/>
  <c r="EY837" i="27"/>
  <c r="EX836" i="27"/>
  <c r="EY836" i="27" s="1"/>
  <c r="EW837" i="27"/>
  <c r="EU837" i="27"/>
  <c r="EQ837" i="27"/>
  <c r="EP836" i="27"/>
  <c r="EQ836" i="27" s="1"/>
  <c r="EO837" i="27"/>
  <c r="EG837" i="27"/>
  <c r="EC837" i="27"/>
  <c r="DY837" i="27"/>
  <c r="DU837" i="27"/>
  <c r="DS837" i="27"/>
  <c r="DR837" i="27"/>
  <c r="FK836" i="27"/>
  <c r="FE836" i="27"/>
  <c r="EG836" i="27"/>
  <c r="EB836" i="27"/>
  <c r="EC836" i="27" s="1"/>
  <c r="FK835" i="27"/>
  <c r="FI835" i="27"/>
  <c r="FG835" i="27"/>
  <c r="FE835" i="27"/>
  <c r="EY835" i="27"/>
  <c r="EW835" i="27"/>
  <c r="EU835" i="27"/>
  <c r="EZ835" i="27"/>
  <c r="FA835" i="27" s="1"/>
  <c r="EO835" i="27"/>
  <c r="EM835" i="27"/>
  <c r="EH835" i="27"/>
  <c r="EI835" i="27" s="1"/>
  <c r="EG835" i="27"/>
  <c r="EE835" i="27"/>
  <c r="EC835" i="27"/>
  <c r="DZ835" i="27"/>
  <c r="DY835" i="27"/>
  <c r="DW835" i="27"/>
  <c r="DU835" i="27"/>
  <c r="FK834" i="27"/>
  <c r="FI834" i="27"/>
  <c r="FG834" i="27"/>
  <c r="FE834" i="27"/>
  <c r="EY834" i="27"/>
  <c r="EU834" i="27"/>
  <c r="ES834" i="27"/>
  <c r="EQ834" i="27"/>
  <c r="ER834" i="27"/>
  <c r="EM834" i="27"/>
  <c r="EG834" i="27"/>
  <c r="EE834" i="27"/>
  <c r="EC834" i="27"/>
  <c r="EA834" i="27"/>
  <c r="DY834" i="27"/>
  <c r="DW834" i="27"/>
  <c r="DU834" i="27"/>
  <c r="DZ834" i="27"/>
  <c r="DS834" i="27"/>
  <c r="DR834" i="27"/>
  <c r="FJ831" i="27"/>
  <c r="FJ830" i="27" s="1"/>
  <c r="DU833" i="27"/>
  <c r="FH831" i="27"/>
  <c r="EZ832" i="27"/>
  <c r="ER832" i="27"/>
  <c r="EF831" i="27"/>
  <c r="EC832" i="27"/>
  <c r="DX831" i="27"/>
  <c r="DX830" i="27" s="1"/>
  <c r="DU832" i="27"/>
  <c r="FF831" i="27"/>
  <c r="EX831" i="27"/>
  <c r="EX830" i="27" s="1"/>
  <c r="EF830" i="27"/>
  <c r="EH829" i="27"/>
  <c r="EE829" i="27"/>
  <c r="DZ829" i="27"/>
  <c r="DY829" i="27"/>
  <c r="FI828" i="27"/>
  <c r="FG828" i="27"/>
  <c r="FE828" i="27"/>
  <c r="EY828" i="27"/>
  <c r="EW828" i="27"/>
  <c r="EQ828" i="27"/>
  <c r="EO828" i="27"/>
  <c r="EG828" i="27"/>
  <c r="EC828" i="27"/>
  <c r="DY828" i="27"/>
  <c r="DU828" i="27"/>
  <c r="FK827" i="27"/>
  <c r="FI827" i="27"/>
  <c r="FG827" i="27"/>
  <c r="FE827" i="27"/>
  <c r="EY827" i="27"/>
  <c r="EW827" i="27"/>
  <c r="EU827" i="27"/>
  <c r="EZ827" i="27"/>
  <c r="FA827" i="27" s="1"/>
  <c r="EQ827" i="27"/>
  <c r="EO827" i="27"/>
  <c r="EM827" i="27"/>
  <c r="EG827" i="27"/>
  <c r="EE827" i="27"/>
  <c r="DY827" i="27"/>
  <c r="DW827" i="27"/>
  <c r="DZ827" i="27"/>
  <c r="DU827" i="27"/>
  <c r="FK826" i="27"/>
  <c r="FI826" i="27"/>
  <c r="FG826" i="27"/>
  <c r="FE826" i="27"/>
  <c r="EY826" i="27"/>
  <c r="EW826" i="27"/>
  <c r="EU826" i="27"/>
  <c r="EQ826" i="27"/>
  <c r="EG826" i="27"/>
  <c r="EE826" i="27"/>
  <c r="EC826" i="27"/>
  <c r="DZ826" i="27"/>
  <c r="DY826" i="27"/>
  <c r="DW826" i="27"/>
  <c r="DU826" i="27"/>
  <c r="FK825" i="27"/>
  <c r="FG825" i="27"/>
  <c r="FE825" i="27"/>
  <c r="EY825" i="27"/>
  <c r="EW825" i="27"/>
  <c r="EU825" i="27"/>
  <c r="EQ825" i="27"/>
  <c r="EO825" i="27"/>
  <c r="EM825" i="27"/>
  <c r="EE825" i="27"/>
  <c r="EB824" i="27"/>
  <c r="EC824" i="27" s="1"/>
  <c r="DY825" i="27"/>
  <c r="DW825" i="27"/>
  <c r="FG824" i="27"/>
  <c r="FF824" i="27"/>
  <c r="EX824" i="27"/>
  <c r="EY824" i="27" s="1"/>
  <c r="ET824" i="27"/>
  <c r="EU824" i="27" s="1"/>
  <c r="EQ824" i="27"/>
  <c r="EP824" i="27"/>
  <c r="ED824" i="27"/>
  <c r="EE824" i="27" s="1"/>
  <c r="DX824" i="27"/>
  <c r="DY824" i="27" s="1"/>
  <c r="FK823" i="27"/>
  <c r="FI823" i="27"/>
  <c r="FG823" i="27"/>
  <c r="FE823" i="27"/>
  <c r="EY823" i="27"/>
  <c r="EW823" i="27"/>
  <c r="EU823" i="27"/>
  <c r="EQ823" i="27"/>
  <c r="EO823" i="27"/>
  <c r="EG823" i="27"/>
  <c r="EE823" i="27"/>
  <c r="DY823" i="27"/>
  <c r="DW823" i="27"/>
  <c r="FJ821" i="27"/>
  <c r="FK821" i="27" s="1"/>
  <c r="FI822" i="27"/>
  <c r="FG822" i="27"/>
  <c r="FE822" i="27"/>
  <c r="EY822" i="27"/>
  <c r="EW822" i="27"/>
  <c r="ET821" i="27"/>
  <c r="EU821" i="27" s="1"/>
  <c r="ER822" i="27"/>
  <c r="ES822" i="27" s="1"/>
  <c r="EQ822" i="27"/>
  <c r="EO822" i="27"/>
  <c r="EG822" i="27"/>
  <c r="EE822" i="27"/>
  <c r="ED821" i="27"/>
  <c r="EE821" i="27" s="1"/>
  <c r="DY822" i="27"/>
  <c r="DW822" i="27"/>
  <c r="DU822" i="27"/>
  <c r="FH821" i="27"/>
  <c r="FD821" i="27"/>
  <c r="FE821" i="27" s="1"/>
  <c r="EX821" i="27"/>
  <c r="EY821" i="27" s="1"/>
  <c r="EV821" i="27"/>
  <c r="EW821" i="27" s="1"/>
  <c r="EN821" i="27"/>
  <c r="EO821" i="27" s="1"/>
  <c r="EF821" i="27"/>
  <c r="EG821" i="27" s="1"/>
  <c r="EB821" i="27"/>
  <c r="DX821" i="27"/>
  <c r="DY821" i="27" s="1"/>
  <c r="FG820" i="27"/>
  <c r="FG832" i="27"/>
  <c r="EQ820" i="27"/>
  <c r="EC833" i="27"/>
  <c r="DU820" i="27"/>
  <c r="ET819" i="27"/>
  <c r="ED819" i="27"/>
  <c r="DX819" i="27"/>
  <c r="DX848" i="27" s="1"/>
  <c r="DR817" i="27"/>
  <c r="FJ806" i="27"/>
  <c r="FH806" i="27"/>
  <c r="EZ808" i="27"/>
  <c r="ER808" i="27"/>
  <c r="FB808" i="27" s="1"/>
  <c r="EJ808" i="27"/>
  <c r="DR808" i="27" s="1"/>
  <c r="EH808" i="27"/>
  <c r="DZ808" i="27"/>
  <c r="FF806" i="27"/>
  <c r="EX806" i="27"/>
  <c r="EZ807" i="27"/>
  <c r="EP806" i="27"/>
  <c r="EH807" i="27"/>
  <c r="DZ807" i="27"/>
  <c r="FD806" i="27"/>
  <c r="EV806" i="27"/>
  <c r="EN806" i="27"/>
  <c r="EF806" i="27"/>
  <c r="EB806" i="27"/>
  <c r="DX806" i="27"/>
  <c r="DT806" i="27"/>
  <c r="EZ805" i="27"/>
  <c r="ER805" i="27"/>
  <c r="FB805" i="27" s="1"/>
  <c r="EH805" i="27"/>
  <c r="DZ805" i="27"/>
  <c r="EJ805" i="27" s="1"/>
  <c r="DR805" i="27" s="1"/>
  <c r="EZ804" i="27"/>
  <c r="ER804" i="27"/>
  <c r="EH804" i="27"/>
  <c r="DZ804" i="27"/>
  <c r="EJ804" i="27" s="1"/>
  <c r="EZ803" i="27"/>
  <c r="ER803" i="27"/>
  <c r="EH803" i="27"/>
  <c r="DZ803" i="27"/>
  <c r="EZ802" i="27"/>
  <c r="ER802" i="27"/>
  <c r="EH802" i="27"/>
  <c r="DZ802" i="27"/>
  <c r="EZ801" i="27"/>
  <c r="ER801" i="27"/>
  <c r="FB801" i="27" s="1"/>
  <c r="EH801" i="27"/>
  <c r="DZ801" i="27"/>
  <c r="EJ801" i="27" s="1"/>
  <c r="DR801" i="27" s="1"/>
  <c r="EZ800" i="27"/>
  <c r="ER800" i="27"/>
  <c r="EH800" i="27"/>
  <c r="EZ799" i="27"/>
  <c r="ER799" i="27"/>
  <c r="EH799" i="27"/>
  <c r="DZ799" i="27"/>
  <c r="EZ798" i="27"/>
  <c r="ER798" i="27"/>
  <c r="EH798" i="27"/>
  <c r="DZ798" i="27"/>
  <c r="EJ798" i="27" s="1"/>
  <c r="EZ797" i="27"/>
  <c r="ER797" i="27"/>
  <c r="FB797" i="27" s="1"/>
  <c r="EH797" i="27"/>
  <c r="DZ797" i="27"/>
  <c r="EJ797" i="27" s="1"/>
  <c r="FH784" i="27"/>
  <c r="EZ796" i="27"/>
  <c r="ER796" i="27"/>
  <c r="FB796" i="27" s="1"/>
  <c r="EH796" i="27"/>
  <c r="EJ796" i="27" s="1"/>
  <c r="DR796" i="27" s="1"/>
  <c r="DZ796" i="27"/>
  <c r="EZ795" i="27"/>
  <c r="ER795" i="27"/>
  <c r="EH795" i="27"/>
  <c r="DZ795" i="27"/>
  <c r="EJ795" i="27" s="1"/>
  <c r="FD784" i="27"/>
  <c r="EZ794" i="27"/>
  <c r="ER794" i="27"/>
  <c r="EH794" i="27"/>
  <c r="EZ793" i="27"/>
  <c r="EH793" i="27"/>
  <c r="DZ793" i="27"/>
  <c r="EZ792" i="27"/>
  <c r="ER792" i="27"/>
  <c r="FB792" i="27" s="1"/>
  <c r="EJ792" i="27"/>
  <c r="EH792" i="27"/>
  <c r="DZ792" i="27"/>
  <c r="EZ791" i="27"/>
  <c r="EH791" i="27"/>
  <c r="EZ790" i="27"/>
  <c r="ER790" i="27"/>
  <c r="EH790" i="27"/>
  <c r="EZ789" i="27"/>
  <c r="EH789" i="27"/>
  <c r="DZ789" i="27"/>
  <c r="EJ789" i="27" s="1"/>
  <c r="FG788" i="27"/>
  <c r="EZ788" i="27"/>
  <c r="ER788" i="27"/>
  <c r="FB788" i="27" s="1"/>
  <c r="DZ788" i="27"/>
  <c r="ER787" i="27"/>
  <c r="DZ787" i="27"/>
  <c r="EN784" i="27"/>
  <c r="EH786" i="27"/>
  <c r="EX784" i="27"/>
  <c r="ER785" i="27"/>
  <c r="EH785" i="27"/>
  <c r="DZ785" i="27"/>
  <c r="EJ785" i="27" s="1"/>
  <c r="DU785" i="27"/>
  <c r="FF784" i="27"/>
  <c r="EP784" i="27"/>
  <c r="EF784" i="27"/>
  <c r="EB784" i="27"/>
  <c r="EZ783" i="27"/>
  <c r="EW783" i="27"/>
  <c r="ER783" i="27"/>
  <c r="FB783" i="27" s="1"/>
  <c r="EH783" i="27"/>
  <c r="DZ783" i="27"/>
  <c r="EJ783" i="27" s="1"/>
  <c r="DR783" i="27" s="1"/>
  <c r="FH781" i="27"/>
  <c r="FD781" i="27"/>
  <c r="EX781" i="27"/>
  <c r="EX773" i="27" s="1"/>
  <c r="EV781" i="27"/>
  <c r="EZ782" i="27"/>
  <c r="EZ781" i="27" s="1"/>
  <c r="ER782" i="27"/>
  <c r="EH782" i="27"/>
  <c r="DV781" i="27"/>
  <c r="DZ782" i="27"/>
  <c r="EJ782" i="27" s="1"/>
  <c r="FF781" i="27"/>
  <c r="EP781" i="27"/>
  <c r="EN781" i="27"/>
  <c r="EL781" i="27"/>
  <c r="EF781" i="27"/>
  <c r="ED781" i="27"/>
  <c r="EB781" i="27"/>
  <c r="DT781" i="27"/>
  <c r="FG780" i="27"/>
  <c r="EZ780" i="27"/>
  <c r="ER780" i="27"/>
  <c r="FB780" i="27" s="1"/>
  <c r="EH780" i="27"/>
  <c r="DZ780" i="27"/>
  <c r="EJ780" i="27" s="1"/>
  <c r="DR780" i="27" s="1"/>
  <c r="EZ779" i="27"/>
  <c r="ER779" i="27"/>
  <c r="FB779" i="27" s="1"/>
  <c r="DZ779" i="27"/>
  <c r="EZ778" i="27"/>
  <c r="ER778" i="27"/>
  <c r="EH778" i="27"/>
  <c r="DZ778" i="27"/>
  <c r="EJ778" i="27" s="1"/>
  <c r="FD774" i="27"/>
  <c r="FD773" i="27" s="1"/>
  <c r="EZ777" i="27"/>
  <c r="ER777" i="27"/>
  <c r="DZ777" i="27"/>
  <c r="EZ776" i="27"/>
  <c r="EY776" i="27"/>
  <c r="EH776" i="27"/>
  <c r="DZ776" i="27"/>
  <c r="EJ776" i="27" s="1"/>
  <c r="FH774" i="27"/>
  <c r="FH773" i="27" s="1"/>
  <c r="FF774" i="27"/>
  <c r="FF773" i="27" s="1"/>
  <c r="EV774" i="27"/>
  <c r="EV773" i="27" s="1"/>
  <c r="ER775" i="27"/>
  <c r="EH775" i="27"/>
  <c r="DV774" i="27"/>
  <c r="EX774" i="27"/>
  <c r="EP774" i="27"/>
  <c r="EP773" i="27" s="1"/>
  <c r="EN774" i="27"/>
  <c r="EN773" i="27" s="1"/>
  <c r="EF774" i="27"/>
  <c r="DX774" i="27"/>
  <c r="FI773" i="27"/>
  <c r="EF773" i="27"/>
  <c r="DV773" i="27"/>
  <c r="EZ772" i="27"/>
  <c r="ER772" i="27"/>
  <c r="FB772" i="27" s="1"/>
  <c r="EQ772" i="27"/>
  <c r="DZ772" i="27"/>
  <c r="EV770" i="27"/>
  <c r="EZ771" i="27"/>
  <c r="EN770" i="27"/>
  <c r="ER771" i="27"/>
  <c r="FB771" i="27" s="1"/>
  <c r="EF770" i="27"/>
  <c r="EF810" i="27" s="1"/>
  <c r="EC771" i="27"/>
  <c r="EH771" i="27"/>
  <c r="DX770" i="27"/>
  <c r="DU771" i="27"/>
  <c r="DZ771" i="27"/>
  <c r="EJ771" i="27" s="1"/>
  <c r="DR771" i="27" s="1"/>
  <c r="FJ770" i="27"/>
  <c r="FH770" i="27"/>
  <c r="FG770" i="27"/>
  <c r="FF770" i="27"/>
  <c r="EY770" i="27"/>
  <c r="EX770" i="27"/>
  <c r="ET770" i="27"/>
  <c r="EQ770" i="27"/>
  <c r="EP770" i="27"/>
  <c r="EL770" i="27"/>
  <c r="EB770" i="27"/>
  <c r="DV770" i="27"/>
  <c r="DT770" i="27"/>
  <c r="FE769" i="27"/>
  <c r="EW769" i="27"/>
  <c r="EZ769" i="27"/>
  <c r="ER769" i="27"/>
  <c r="EH769" i="27"/>
  <c r="EG769" i="27"/>
  <c r="DZ769" i="27"/>
  <c r="EJ769" i="27" s="1"/>
  <c r="DY769" i="27"/>
  <c r="FK768" i="27"/>
  <c r="EU768" i="27"/>
  <c r="EZ768" i="27"/>
  <c r="EZ767" i="27" s="1"/>
  <c r="EN767" i="27"/>
  <c r="EM768" i="27"/>
  <c r="ER768" i="27"/>
  <c r="EF767" i="27"/>
  <c r="EH768" i="27"/>
  <c r="EH767" i="27" s="1"/>
  <c r="DX767" i="27"/>
  <c r="DZ768" i="27"/>
  <c r="FJ767" i="27"/>
  <c r="FK786" i="27" s="1"/>
  <c r="FI767" i="27"/>
  <c r="FH767" i="27"/>
  <c r="FI785" i="27" s="1"/>
  <c r="FF767" i="27"/>
  <c r="FG768" i="27" s="1"/>
  <c r="FD767" i="27"/>
  <c r="FE779" i="27" s="1"/>
  <c r="EX767" i="27"/>
  <c r="EY788" i="27" s="1"/>
  <c r="EV767" i="27"/>
  <c r="EW787" i="27" s="1"/>
  <c r="ET767" i="27"/>
  <c r="EP767" i="27"/>
  <c r="EQ768" i="27" s="1"/>
  <c r="EL767" i="27"/>
  <c r="ED767" i="27"/>
  <c r="EE782" i="27" s="1"/>
  <c r="EC767" i="27"/>
  <c r="EB767" i="27"/>
  <c r="EC768" i="27" s="1"/>
  <c r="DV767" i="27"/>
  <c r="DU767" i="27"/>
  <c r="DT767" i="27"/>
  <c r="DU768" i="27" s="1"/>
  <c r="DR763" i="27"/>
  <c r="DS763" i="27" s="1"/>
  <c r="M763" i="27"/>
  <c r="N763" i="27" s="1"/>
  <c r="O763" i="27" s="1"/>
  <c r="P763" i="27" s="1"/>
  <c r="Q763" i="27" s="1"/>
  <c r="R763" i="27" s="1"/>
  <c r="S763" i="27" s="1"/>
  <c r="T763" i="27" s="1"/>
  <c r="U763" i="27" s="1"/>
  <c r="V763" i="27" s="1"/>
  <c r="W763" i="27" s="1"/>
  <c r="X763" i="27" s="1"/>
  <c r="Y763" i="27" s="1"/>
  <c r="Z763" i="27" s="1"/>
  <c r="AA763" i="27" s="1"/>
  <c r="AB763" i="27" s="1"/>
  <c r="AC763" i="27" s="1"/>
  <c r="AD763" i="27" s="1"/>
  <c r="AE763" i="27" s="1"/>
  <c r="AF763" i="27" s="1"/>
  <c r="AG763" i="27" s="1"/>
  <c r="AH763" i="27" s="1"/>
  <c r="AI763" i="27" s="1"/>
  <c r="AJ763" i="27" s="1"/>
  <c r="AK763" i="27" s="1"/>
  <c r="AL763" i="27" s="1"/>
  <c r="AM763" i="27" s="1"/>
  <c r="AN763" i="27" s="1"/>
  <c r="AO763" i="27" s="1"/>
  <c r="AP763" i="27" s="1"/>
  <c r="AQ763" i="27" s="1"/>
  <c r="AR763" i="27" s="1"/>
  <c r="AS763" i="27" s="1"/>
  <c r="AT763" i="27" s="1"/>
  <c r="AU763" i="27" s="1"/>
  <c r="AV763" i="27" s="1"/>
  <c r="AW763" i="27" s="1"/>
  <c r="AX763" i="27" s="1"/>
  <c r="AY763" i="27" s="1"/>
  <c r="AZ763" i="27" s="1"/>
  <c r="BA763" i="27" s="1"/>
  <c r="BB763" i="27" s="1"/>
  <c r="BC763" i="27" s="1"/>
  <c r="BD763" i="27" s="1"/>
  <c r="BE763" i="27" s="1"/>
  <c r="BF763" i="27" s="1"/>
  <c r="BG763" i="27" s="1"/>
  <c r="BH763" i="27" s="1"/>
  <c r="BI763" i="27" s="1"/>
  <c r="BJ763" i="27" s="1"/>
  <c r="BK763" i="27" s="1"/>
  <c r="BL763" i="27" s="1"/>
  <c r="BM763" i="27" s="1"/>
  <c r="BN763" i="27" s="1"/>
  <c r="BO763" i="27" s="1"/>
  <c r="BP763" i="27" s="1"/>
  <c r="BQ763" i="27" s="1"/>
  <c r="BR763" i="27" s="1"/>
  <c r="BS763" i="27" s="1"/>
  <c r="BT763" i="27" s="1"/>
  <c r="BU763" i="27" s="1"/>
  <c r="BV763" i="27" s="1"/>
  <c r="BW763" i="27" s="1"/>
  <c r="BX763" i="27" s="1"/>
  <c r="BY763" i="27" s="1"/>
  <c r="BZ763" i="27" s="1"/>
  <c r="CA763" i="27" s="1"/>
  <c r="CB763" i="27" s="1"/>
  <c r="CC763" i="27" s="1"/>
  <c r="CD763" i="27" s="1"/>
  <c r="CE763" i="27" s="1"/>
  <c r="CF763" i="27" s="1"/>
  <c r="CG763" i="27" s="1"/>
  <c r="CH763" i="27" s="1"/>
  <c r="CI763" i="27" s="1"/>
  <c r="CJ763" i="27" s="1"/>
  <c r="CK763" i="27" s="1"/>
  <c r="CL763" i="27" s="1"/>
  <c r="CM763" i="27" s="1"/>
  <c r="CN763" i="27" s="1"/>
  <c r="CO763" i="27" s="1"/>
  <c r="CP763" i="27" s="1"/>
  <c r="CQ763" i="27" s="1"/>
  <c r="CR763" i="27" s="1"/>
  <c r="CS763" i="27" s="1"/>
  <c r="CT763" i="27" s="1"/>
  <c r="CU763" i="27" s="1"/>
  <c r="CV763" i="27" s="1"/>
  <c r="CW763" i="27" s="1"/>
  <c r="CX763" i="27" s="1"/>
  <c r="C763" i="27"/>
  <c r="D763" i="27" s="1"/>
  <c r="E763" i="27" s="1"/>
  <c r="F763" i="27" s="1"/>
  <c r="G763" i="27" s="1"/>
  <c r="H763" i="27" s="1"/>
  <c r="I763" i="27" s="1"/>
  <c r="J763" i="27" s="1"/>
  <c r="K763" i="27" s="1"/>
  <c r="L763" i="27" s="1"/>
  <c r="B763" i="27"/>
  <c r="FK757" i="27"/>
  <c r="FI757" i="27"/>
  <c r="FG757" i="27"/>
  <c r="FE757" i="27"/>
  <c r="EY757" i="27"/>
  <c r="EW757" i="27"/>
  <c r="EU757" i="27"/>
  <c r="EO757" i="27"/>
  <c r="EM757" i="27"/>
  <c r="EH757" i="27"/>
  <c r="EI757" i="27" s="1"/>
  <c r="EG757" i="27"/>
  <c r="EE757" i="27"/>
  <c r="EC757" i="27"/>
  <c r="DZ757" i="27"/>
  <c r="DY757" i="27"/>
  <c r="DW757" i="27"/>
  <c r="DU757" i="27"/>
  <c r="DL757" i="27"/>
  <c r="DJ757" i="27"/>
  <c r="DH757" i="27"/>
  <c r="DD757" i="27"/>
  <c r="DB757" i="27"/>
  <c r="CZ757" i="27"/>
  <c r="CT757" i="27"/>
  <c r="CR757" i="27"/>
  <c r="CP757" i="27"/>
  <c r="CL757" i="27"/>
  <c r="CJ757" i="27"/>
  <c r="CH757" i="27"/>
  <c r="BY757" i="27"/>
  <c r="BW757" i="27"/>
  <c r="BR757" i="27"/>
  <c r="BS757" i="27" s="1"/>
  <c r="BQ757" i="27"/>
  <c r="BO757" i="27"/>
  <c r="BM757" i="27"/>
  <c r="BG757" i="27"/>
  <c r="BE757" i="27"/>
  <c r="AZ757" i="27"/>
  <c r="BA757" i="27" s="1"/>
  <c r="AY757" i="27"/>
  <c r="AW757" i="27"/>
  <c r="AU757" i="27"/>
  <c r="AS757" i="27"/>
  <c r="AL757" i="27"/>
  <c r="AM757" i="27"/>
  <c r="AN757" i="27" s="1"/>
  <c r="AJ757" i="27"/>
  <c r="AH757" i="27"/>
  <c r="AE757" i="27"/>
  <c r="AB757" i="27"/>
  <c r="Z757" i="27"/>
  <c r="T757" i="27"/>
  <c r="R757" i="27"/>
  <c r="P757" i="27"/>
  <c r="M757" i="27"/>
  <c r="L757" i="27"/>
  <c r="J757" i="27"/>
  <c r="H757" i="27"/>
  <c r="FK756" i="27"/>
  <c r="FI756" i="27"/>
  <c r="FE756" i="27"/>
  <c r="EY756" i="27"/>
  <c r="EW756" i="27"/>
  <c r="ER756" i="27"/>
  <c r="ES756" i="27" s="1"/>
  <c r="EQ756" i="27"/>
  <c r="EO756" i="27"/>
  <c r="EM756" i="27"/>
  <c r="EG756" i="27"/>
  <c r="EE756" i="27"/>
  <c r="EC756" i="27"/>
  <c r="DY756" i="27"/>
  <c r="DW756" i="27"/>
  <c r="DL756" i="27"/>
  <c r="DJ756" i="27"/>
  <c r="DE756" i="27"/>
  <c r="DF756" i="27" s="1"/>
  <c r="DD756" i="27"/>
  <c r="DB756" i="27"/>
  <c r="CZ756" i="27"/>
  <c r="CR756" i="27"/>
  <c r="CP756" i="27"/>
  <c r="CL756" i="27"/>
  <c r="CJ756" i="27"/>
  <c r="BY756" i="27"/>
  <c r="BW756" i="27"/>
  <c r="BU756" i="27"/>
  <c r="BS756" i="27"/>
  <c r="BR756" i="27"/>
  <c r="BQ756" i="27"/>
  <c r="BO756" i="27"/>
  <c r="BM756" i="27"/>
  <c r="BE756" i="27"/>
  <c r="BC756" i="27"/>
  <c r="AY756" i="27"/>
  <c r="AW756" i="27"/>
  <c r="AS756" i="27"/>
  <c r="AL756" i="27"/>
  <c r="AJ756" i="27"/>
  <c r="AH756" i="27"/>
  <c r="AE756" i="27"/>
  <c r="AD756" i="27"/>
  <c r="AB756" i="27"/>
  <c r="Z756" i="27"/>
  <c r="R756" i="27"/>
  <c r="P756" i="27"/>
  <c r="L756" i="27"/>
  <c r="J756" i="27"/>
  <c r="H756" i="27"/>
  <c r="FK755" i="27"/>
  <c r="FI755" i="27"/>
  <c r="FG755" i="27"/>
  <c r="FE755" i="27"/>
  <c r="EZ755" i="27"/>
  <c r="EY755" i="27"/>
  <c r="EW755" i="27"/>
  <c r="EU755" i="27"/>
  <c r="EQ755" i="27"/>
  <c r="EO755" i="27"/>
  <c r="EM755" i="27"/>
  <c r="EG755" i="27"/>
  <c r="EC755" i="27"/>
  <c r="DY755" i="27"/>
  <c r="DW755" i="27"/>
  <c r="DM755" i="27"/>
  <c r="DN755" i="27" s="1"/>
  <c r="DL755" i="27"/>
  <c r="DJ755" i="27"/>
  <c r="DH755" i="27"/>
  <c r="DD755" i="27"/>
  <c r="CZ755" i="27"/>
  <c r="DE755" i="27"/>
  <c r="CT755" i="27"/>
  <c r="CR755" i="27"/>
  <c r="CP755" i="27"/>
  <c r="CL755" i="27"/>
  <c r="CJ755" i="27"/>
  <c r="CH755" i="27"/>
  <c r="CA755" i="27"/>
  <c r="BZ755" i="27"/>
  <c r="BY755" i="27"/>
  <c r="BW755" i="27"/>
  <c r="BU755" i="27"/>
  <c r="BS755" i="27"/>
  <c r="BR755" i="27"/>
  <c r="CB755" i="27" s="1"/>
  <c r="CC755" i="27" s="1"/>
  <c r="BQ755" i="27"/>
  <c r="BO755" i="27"/>
  <c r="BM755" i="27"/>
  <c r="BG755" i="27"/>
  <c r="BE755" i="27"/>
  <c r="BC755" i="27"/>
  <c r="BH755" i="27"/>
  <c r="AY755" i="27"/>
  <c r="AW755" i="27"/>
  <c r="AU755" i="27"/>
  <c r="AZ755" i="27"/>
  <c r="AS755" i="27"/>
  <c r="AL755" i="27"/>
  <c r="AJ755" i="27"/>
  <c r="AH755" i="27"/>
  <c r="AD755" i="27"/>
  <c r="AB755" i="27"/>
  <c r="Z755" i="27"/>
  <c r="V755" i="27"/>
  <c r="U755" i="27"/>
  <c r="T755" i="27"/>
  <c r="R755" i="27"/>
  <c r="P755" i="27"/>
  <c r="N755" i="27"/>
  <c r="M755" i="27"/>
  <c r="W755" i="27" s="1"/>
  <c r="L755" i="27"/>
  <c r="J755" i="27"/>
  <c r="H755" i="27"/>
  <c r="FJ754" i="27"/>
  <c r="FK754" i="27" s="1"/>
  <c r="FH754" i="27"/>
  <c r="FI754" i="27" s="1"/>
  <c r="FE754" i="27"/>
  <c r="FD754" i="27"/>
  <c r="EY754" i="27"/>
  <c r="EX754" i="27"/>
  <c r="EW754" i="27"/>
  <c r="EV754" i="27"/>
  <c r="EO754" i="27"/>
  <c r="EN754" i="27"/>
  <c r="EL754" i="27"/>
  <c r="EM754" i="27" s="1"/>
  <c r="EG754" i="27"/>
  <c r="EF754" i="27"/>
  <c r="EB754" i="27"/>
  <c r="EC754" i="27" s="1"/>
  <c r="DY754" i="27"/>
  <c r="DX754" i="27"/>
  <c r="DV754" i="27"/>
  <c r="DW754" i="27" s="1"/>
  <c r="DK754" i="27"/>
  <c r="DL754" i="27" s="1"/>
  <c r="DJ754" i="27"/>
  <c r="DI754" i="27"/>
  <c r="DC754" i="27"/>
  <c r="DD754" i="27" s="1"/>
  <c r="CZ754" i="27"/>
  <c r="CY754" i="27"/>
  <c r="CR754" i="27"/>
  <c r="CQ754" i="27"/>
  <c r="CO754" i="27"/>
  <c r="CP754" i="27" s="1"/>
  <c r="CL754" i="27"/>
  <c r="CK754" i="27"/>
  <c r="CJ754" i="27"/>
  <c r="CI754" i="27"/>
  <c r="BX754" i="27"/>
  <c r="BY754" i="27" s="1"/>
  <c r="BV754" i="27"/>
  <c r="BW754" i="27" s="1"/>
  <c r="BU754" i="27"/>
  <c r="BT754" i="27"/>
  <c r="BS754" i="27"/>
  <c r="BR754" i="27"/>
  <c r="BP754" i="27"/>
  <c r="BQ754" i="27" s="1"/>
  <c r="BN754" i="27"/>
  <c r="BO754" i="27" s="1"/>
  <c r="BM754" i="27"/>
  <c r="BL754" i="27"/>
  <c r="BE754" i="27"/>
  <c r="BD754" i="27"/>
  <c r="AX754" i="27"/>
  <c r="AY754" i="27" s="1"/>
  <c r="AW754" i="27"/>
  <c r="AV754" i="27"/>
  <c r="AR754" i="27"/>
  <c r="AS754" i="27" s="1"/>
  <c r="AL754" i="27"/>
  <c r="AK754" i="27"/>
  <c r="AI754" i="27"/>
  <c r="AJ754" i="27" s="1"/>
  <c r="AG754" i="27"/>
  <c r="AH754" i="27" s="1"/>
  <c r="AD754" i="27"/>
  <c r="AC754" i="27"/>
  <c r="AA754" i="27"/>
  <c r="AB754" i="27" s="1"/>
  <c r="Y754" i="27"/>
  <c r="Z754" i="27" s="1"/>
  <c r="Q754" i="27"/>
  <c r="R754" i="27" s="1"/>
  <c r="P754" i="27"/>
  <c r="O754" i="27"/>
  <c r="K754" i="27"/>
  <c r="L754" i="27" s="1"/>
  <c r="I754" i="27"/>
  <c r="J754" i="27" s="1"/>
  <c r="H754" i="27"/>
  <c r="G754" i="27"/>
  <c r="FK753" i="27"/>
  <c r="FI753" i="27"/>
  <c r="FG753" i="27"/>
  <c r="FE753" i="27"/>
  <c r="EY753" i="27"/>
  <c r="EW753" i="27"/>
  <c r="EU753" i="27"/>
  <c r="EQ753" i="27"/>
  <c r="EO753" i="27"/>
  <c r="EM753" i="27"/>
  <c r="EG753" i="27"/>
  <c r="EE753" i="27"/>
  <c r="EC753" i="27"/>
  <c r="DY753" i="27"/>
  <c r="DW753" i="27"/>
  <c r="DU753" i="27"/>
  <c r="DL753" i="27"/>
  <c r="DJ753" i="27"/>
  <c r="DH753" i="27"/>
  <c r="DM753" i="27"/>
  <c r="DN753" i="27" s="1"/>
  <c r="DD753" i="27"/>
  <c r="DB753" i="27"/>
  <c r="CZ753" i="27"/>
  <c r="DE753" i="27"/>
  <c r="CT753" i="27"/>
  <c r="CR753" i="27"/>
  <c r="CP753" i="27"/>
  <c r="CL753" i="27"/>
  <c r="CJ753" i="27"/>
  <c r="CH753" i="27"/>
  <c r="CA753" i="27"/>
  <c r="BZ753" i="27"/>
  <c r="BY753" i="27"/>
  <c r="BW753" i="27"/>
  <c r="BU753" i="27"/>
  <c r="BS753" i="27"/>
  <c r="BR753" i="27"/>
  <c r="CB753" i="27" s="1"/>
  <c r="CC753" i="27" s="1"/>
  <c r="BQ753" i="27"/>
  <c r="BO753" i="27"/>
  <c r="BM753" i="27"/>
  <c r="BG753" i="27"/>
  <c r="BE753" i="27"/>
  <c r="BC753" i="27"/>
  <c r="BH753" i="27"/>
  <c r="BI753" i="27" s="1"/>
  <c r="AY753" i="27"/>
  <c r="AW753" i="27"/>
  <c r="AU753" i="27"/>
  <c r="AZ753" i="27"/>
  <c r="AS753" i="27"/>
  <c r="AL753" i="27"/>
  <c r="AJ753" i="27"/>
  <c r="AH753" i="27"/>
  <c r="AD753" i="27"/>
  <c r="AB753" i="27"/>
  <c r="Z753" i="27"/>
  <c r="V753" i="27"/>
  <c r="U753" i="27"/>
  <c r="T753" i="27"/>
  <c r="R753" i="27"/>
  <c r="P753" i="27"/>
  <c r="N753" i="27"/>
  <c r="M753" i="27"/>
  <c r="W753" i="27" s="1"/>
  <c r="L753" i="27"/>
  <c r="J753" i="27"/>
  <c r="H753" i="27"/>
  <c r="FK752" i="27"/>
  <c r="FI752" i="27"/>
  <c r="FG752" i="27"/>
  <c r="FE752" i="27"/>
  <c r="EY752" i="27"/>
  <c r="EW752" i="27"/>
  <c r="EU752" i="27"/>
  <c r="EQ752" i="27"/>
  <c r="EO752" i="27"/>
  <c r="EM752" i="27"/>
  <c r="EG752" i="27"/>
  <c r="EE752" i="27"/>
  <c r="EC752" i="27"/>
  <c r="DY752" i="27"/>
  <c r="DW752" i="27"/>
  <c r="DU752" i="27"/>
  <c r="DL752" i="27"/>
  <c r="DJ752" i="27"/>
  <c r="DH752" i="27"/>
  <c r="DM752" i="27"/>
  <c r="DN752" i="27" s="1"/>
  <c r="DD752" i="27"/>
  <c r="DB752" i="27"/>
  <c r="CZ752" i="27"/>
  <c r="DE752" i="27"/>
  <c r="CT752" i="27"/>
  <c r="CR752" i="27"/>
  <c r="CP752" i="27"/>
  <c r="CL752" i="27"/>
  <c r="CJ752" i="27"/>
  <c r="CH752" i="27"/>
  <c r="CA752" i="27"/>
  <c r="BZ752" i="27"/>
  <c r="BY752" i="27"/>
  <c r="BW752" i="27"/>
  <c r="BU752" i="27"/>
  <c r="BS752" i="27"/>
  <c r="BR752" i="27"/>
  <c r="CB752" i="27" s="1"/>
  <c r="CC752" i="27" s="1"/>
  <c r="BQ752" i="27"/>
  <c r="BO752" i="27"/>
  <c r="BM752" i="27"/>
  <c r="BG752" i="27"/>
  <c r="BE752" i="27"/>
  <c r="BC752" i="27"/>
  <c r="BH752" i="27"/>
  <c r="BI752" i="27" s="1"/>
  <c r="AY752" i="27"/>
  <c r="AW752" i="27"/>
  <c r="AU752" i="27"/>
  <c r="AZ752" i="27"/>
  <c r="AS752" i="27"/>
  <c r="AL752" i="27"/>
  <c r="AJ752" i="27"/>
  <c r="AH752" i="27"/>
  <c r="AD752" i="27"/>
  <c r="AB752" i="27"/>
  <c r="Z752" i="27"/>
  <c r="V752" i="27"/>
  <c r="U752" i="27"/>
  <c r="T752" i="27"/>
  <c r="R752" i="27"/>
  <c r="P752" i="27"/>
  <c r="N752" i="27"/>
  <c r="M752" i="27"/>
  <c r="W752" i="27" s="1"/>
  <c r="L752" i="27"/>
  <c r="J752" i="27"/>
  <c r="H752" i="27"/>
  <c r="FK751" i="27"/>
  <c r="FI751" i="27"/>
  <c r="FG751" i="27"/>
  <c r="FE751" i="27"/>
  <c r="EY751" i="27"/>
  <c r="EW751" i="27"/>
  <c r="EU751" i="27"/>
  <c r="EQ751" i="27"/>
  <c r="EO751" i="27"/>
  <c r="EM751" i="27"/>
  <c r="EG751" i="27"/>
  <c r="EE751" i="27"/>
  <c r="EC751" i="27"/>
  <c r="DY751" i="27"/>
  <c r="DW751" i="27"/>
  <c r="DU751" i="27"/>
  <c r="DL751" i="27"/>
  <c r="DJ751" i="27"/>
  <c r="DH751" i="27"/>
  <c r="DM751" i="27"/>
  <c r="DN751" i="27" s="1"/>
  <c r="DD751" i="27"/>
  <c r="DB751" i="27"/>
  <c r="CZ751" i="27"/>
  <c r="DE751" i="27"/>
  <c r="CT751" i="27"/>
  <c r="CR751" i="27"/>
  <c r="CP751" i="27"/>
  <c r="CL751" i="27"/>
  <c r="CJ751" i="27"/>
  <c r="CH751" i="27"/>
  <c r="BW751" i="27"/>
  <c r="BU751" i="27"/>
  <c r="BR751" i="27"/>
  <c r="BQ751" i="27"/>
  <c r="BO751" i="27"/>
  <c r="BM751" i="27"/>
  <c r="BG751" i="27"/>
  <c r="BE751" i="27"/>
  <c r="BC751" i="27"/>
  <c r="AW751" i="27"/>
  <c r="AU751" i="27"/>
  <c r="AZ751" i="27"/>
  <c r="AS751" i="27"/>
  <c r="AJ751" i="27"/>
  <c r="AH751" i="27"/>
  <c r="AD751" i="27"/>
  <c r="AB751" i="27"/>
  <c r="Z751" i="27"/>
  <c r="T751" i="27"/>
  <c r="R751" i="27"/>
  <c r="P751" i="27"/>
  <c r="J751" i="27"/>
  <c r="H751" i="27"/>
  <c r="FJ750" i="27"/>
  <c r="FK750" i="27" s="1"/>
  <c r="FH750" i="27"/>
  <c r="FI750" i="27" s="1"/>
  <c r="FF750" i="27"/>
  <c r="FG750" i="27" s="1"/>
  <c r="FE750" i="27"/>
  <c r="FD750" i="27"/>
  <c r="EX750" i="27"/>
  <c r="EY750" i="27" s="1"/>
  <c r="EW750" i="27"/>
  <c r="EV750" i="27"/>
  <c r="ET750" i="27"/>
  <c r="EU750" i="27" s="1"/>
  <c r="ER750" i="27"/>
  <c r="EP750" i="27"/>
  <c r="EQ750" i="27" s="1"/>
  <c r="EO750" i="27"/>
  <c r="EN750" i="27"/>
  <c r="EL750" i="27"/>
  <c r="EM750" i="27" s="1"/>
  <c r="EF750" i="27"/>
  <c r="EG750" i="27" s="1"/>
  <c r="ED750" i="27"/>
  <c r="EE750" i="27" s="1"/>
  <c r="EB750" i="27"/>
  <c r="EC750" i="27" s="1"/>
  <c r="DY750" i="27"/>
  <c r="DX750" i="27"/>
  <c r="DV750" i="27"/>
  <c r="DW750" i="27" s="1"/>
  <c r="DT750" i="27"/>
  <c r="DU750" i="27" s="1"/>
  <c r="DK750" i="27"/>
  <c r="DL750" i="27" s="1"/>
  <c r="DI750" i="27"/>
  <c r="DJ750" i="27" s="1"/>
  <c r="DH750" i="27"/>
  <c r="DG750" i="27"/>
  <c r="DM750" i="27" s="1"/>
  <c r="DN750" i="27" s="1"/>
  <c r="DE750" i="27"/>
  <c r="DC750" i="27"/>
  <c r="DD750" i="27" s="1"/>
  <c r="DA750" i="27"/>
  <c r="DB750" i="27" s="1"/>
  <c r="CY750" i="27"/>
  <c r="CZ750" i="27" s="1"/>
  <c r="CS750" i="27"/>
  <c r="CT750" i="27" s="1"/>
  <c r="CR750" i="27"/>
  <c r="CQ750" i="27"/>
  <c r="CO750" i="27"/>
  <c r="CP750" i="27" s="1"/>
  <c r="CK750" i="27"/>
  <c r="CL750" i="27" s="1"/>
  <c r="CG750" i="27"/>
  <c r="CH750" i="27" s="1"/>
  <c r="BV750" i="27"/>
  <c r="BW750" i="27" s="1"/>
  <c r="BT750" i="27"/>
  <c r="BU750" i="27" s="1"/>
  <c r="BR750" i="27"/>
  <c r="BP750" i="27"/>
  <c r="BQ750" i="27" s="1"/>
  <c r="BN750" i="27"/>
  <c r="BO750" i="27" s="1"/>
  <c r="BL750" i="27"/>
  <c r="BM750" i="27" s="1"/>
  <c r="BF750" i="27"/>
  <c r="BG750" i="27" s="1"/>
  <c r="BD750" i="27"/>
  <c r="BB750" i="27"/>
  <c r="BC750" i="27" s="1"/>
  <c r="AV750" i="27"/>
  <c r="AW750" i="27" s="1"/>
  <c r="AU750" i="27"/>
  <c r="AT750" i="27"/>
  <c r="AR750" i="27"/>
  <c r="AI750" i="27"/>
  <c r="AJ750" i="27" s="1"/>
  <c r="AD750" i="27"/>
  <c r="AC750" i="27"/>
  <c r="AA750" i="27"/>
  <c r="AB750" i="27" s="1"/>
  <c r="Y750" i="27"/>
  <c r="Z750" i="27" s="1"/>
  <c r="S750" i="27"/>
  <c r="T750" i="27" s="1"/>
  <c r="Q750" i="27"/>
  <c r="R750" i="27" s="1"/>
  <c r="O750" i="27"/>
  <c r="P750" i="27" s="1"/>
  <c r="I750" i="27"/>
  <c r="J750" i="27" s="1"/>
  <c r="FK749" i="27"/>
  <c r="FI749" i="27"/>
  <c r="FG749" i="27"/>
  <c r="FE749" i="27"/>
  <c r="EW749" i="27"/>
  <c r="EU749" i="27"/>
  <c r="EQ749" i="27"/>
  <c r="EO749" i="27"/>
  <c r="EH749" i="27"/>
  <c r="EI749" i="27" s="1"/>
  <c r="EG749" i="27"/>
  <c r="EE749" i="27"/>
  <c r="EC749" i="27"/>
  <c r="DY749" i="27"/>
  <c r="DW749" i="27"/>
  <c r="DU749" i="27"/>
  <c r="DL749" i="27"/>
  <c r="DJ749" i="27"/>
  <c r="DH749" i="27"/>
  <c r="DD749" i="27"/>
  <c r="DB749" i="27"/>
  <c r="CU749" i="27"/>
  <c r="CV749" i="27" s="1"/>
  <c r="CT749" i="27"/>
  <c r="CR749" i="27"/>
  <c r="CP749" i="27"/>
  <c r="CJ749" i="27"/>
  <c r="CH749" i="27"/>
  <c r="BW749" i="27"/>
  <c r="BU749" i="27"/>
  <c r="BQ749" i="27"/>
  <c r="BO749" i="27"/>
  <c r="BG749" i="27"/>
  <c r="BE749" i="27"/>
  <c r="AY749" i="27"/>
  <c r="AW749" i="27"/>
  <c r="AZ749" i="27"/>
  <c r="AS749" i="27"/>
  <c r="AO749" i="27"/>
  <c r="AP749" i="27" s="1"/>
  <c r="AM749" i="27"/>
  <c r="AN749" i="27" s="1"/>
  <c r="AK746" i="27"/>
  <c r="AJ749" i="27"/>
  <c r="AH749" i="27"/>
  <c r="AE749" i="27"/>
  <c r="AF749" i="27" s="1"/>
  <c r="AD749" i="27"/>
  <c r="AB749" i="27"/>
  <c r="Z749" i="27"/>
  <c r="U749" i="27"/>
  <c r="V749" i="27" s="1"/>
  <c r="T749" i="27"/>
  <c r="R749" i="27"/>
  <c r="P749" i="27"/>
  <c r="L749" i="27"/>
  <c r="H749" i="27"/>
  <c r="ER748" i="27"/>
  <c r="EH748" i="27"/>
  <c r="EF746" i="27"/>
  <c r="DZ748" i="27"/>
  <c r="EJ748" i="27" s="1"/>
  <c r="DT746" i="27"/>
  <c r="DK746" i="27"/>
  <c r="DM748" i="27"/>
  <c r="CY746" i="27"/>
  <c r="CY745" i="27" s="1"/>
  <c r="BH748" i="27"/>
  <c r="AZ748" i="27"/>
  <c r="AM748" i="27"/>
  <c r="AE748" i="27"/>
  <c r="U748" i="27"/>
  <c r="M748" i="27"/>
  <c r="EZ747" i="27"/>
  <c r="ER747" i="27"/>
  <c r="FB747" i="27" s="1"/>
  <c r="EH747" i="27"/>
  <c r="DZ747" i="27"/>
  <c r="DM747" i="27"/>
  <c r="DE747" i="27"/>
  <c r="CU747" i="27"/>
  <c r="CM747" i="27"/>
  <c r="CW747" i="27" s="1"/>
  <c r="BZ747" i="27"/>
  <c r="BR747" i="27"/>
  <c r="BH747" i="27"/>
  <c r="AZ747" i="27"/>
  <c r="AM747" i="27"/>
  <c r="AE747" i="27"/>
  <c r="U747" i="27"/>
  <c r="M747" i="27"/>
  <c r="FJ746" i="27"/>
  <c r="ET746" i="27"/>
  <c r="EN746" i="27"/>
  <c r="ED746" i="27"/>
  <c r="EB746" i="27"/>
  <c r="DG746" i="27"/>
  <c r="CO746" i="27"/>
  <c r="CG746" i="27"/>
  <c r="BP746" i="27"/>
  <c r="BN746" i="27"/>
  <c r="BD746" i="27"/>
  <c r="AT746" i="27"/>
  <c r="AR746" i="27"/>
  <c r="AI746" i="27"/>
  <c r="AG746" i="27"/>
  <c r="AA746" i="27"/>
  <c r="S746" i="27"/>
  <c r="K746" i="27"/>
  <c r="FJ745" i="27"/>
  <c r="EN745" i="27"/>
  <c r="BP745" i="27"/>
  <c r="AI745" i="27"/>
  <c r="FK743" i="27"/>
  <c r="FI743" i="27"/>
  <c r="FG743" i="27"/>
  <c r="FE743" i="27"/>
  <c r="FA743" i="27"/>
  <c r="EY743" i="27"/>
  <c r="EW743" i="27"/>
  <c r="EZ743" i="27"/>
  <c r="EU743" i="27"/>
  <c r="EQ743" i="27"/>
  <c r="EO743" i="27"/>
  <c r="EM743" i="27"/>
  <c r="ER743" i="27"/>
  <c r="FB743" i="27" s="1"/>
  <c r="FC743" i="27" s="1"/>
  <c r="EG743" i="27"/>
  <c r="EE743" i="27"/>
  <c r="EC743" i="27"/>
  <c r="EH743" i="27"/>
  <c r="EI743" i="27" s="1"/>
  <c r="DY743" i="27"/>
  <c r="DW743" i="27"/>
  <c r="DU743" i="27"/>
  <c r="DZ743" i="27"/>
  <c r="DN743" i="27"/>
  <c r="DL743" i="27"/>
  <c r="DJ743" i="27"/>
  <c r="DH743" i="27"/>
  <c r="DM743" i="27"/>
  <c r="DE743" i="27"/>
  <c r="DO743" i="27" s="1"/>
  <c r="CU743" i="27"/>
  <c r="CM743" i="27"/>
  <c r="CW743" i="27" s="1"/>
  <c r="CE743" i="27" s="1"/>
  <c r="BZ743" i="27"/>
  <c r="BR743" i="27"/>
  <c r="CB743" i="27" s="1"/>
  <c r="BH743" i="27"/>
  <c r="AZ743" i="27"/>
  <c r="AM743" i="27"/>
  <c r="AE743" i="27"/>
  <c r="U743" i="27"/>
  <c r="M743" i="27"/>
  <c r="FK742" i="27"/>
  <c r="FI742" i="27"/>
  <c r="FG742" i="27"/>
  <c r="FE742" i="27"/>
  <c r="EY742" i="27"/>
  <c r="EW742" i="27"/>
  <c r="EU742" i="27"/>
  <c r="EZ742" i="27"/>
  <c r="FA742" i="27" s="1"/>
  <c r="EQ742" i="27"/>
  <c r="EO742" i="27"/>
  <c r="EM742" i="27"/>
  <c r="ER742" i="27"/>
  <c r="FB742" i="27" s="1"/>
  <c r="FC742" i="27" s="1"/>
  <c r="EG742" i="27"/>
  <c r="EE742" i="27"/>
  <c r="EC742" i="27"/>
  <c r="EH742" i="27"/>
  <c r="EI742" i="27" s="1"/>
  <c r="DY742" i="27"/>
  <c r="DW742" i="27"/>
  <c r="DU742" i="27"/>
  <c r="DZ742" i="27"/>
  <c r="DP742" i="27"/>
  <c r="DL742" i="27"/>
  <c r="DJ742" i="27"/>
  <c r="DH742" i="27"/>
  <c r="DM742" i="27"/>
  <c r="DN742" i="27" s="1"/>
  <c r="DD742" i="27"/>
  <c r="DB742" i="27"/>
  <c r="CZ742" i="27"/>
  <c r="DE742" i="27"/>
  <c r="DO742" i="27" s="1"/>
  <c r="CX742" i="27"/>
  <c r="CV742" i="27"/>
  <c r="CT742" i="27"/>
  <c r="CR742" i="27"/>
  <c r="CP742" i="27"/>
  <c r="CU742" i="27"/>
  <c r="CN742" i="27"/>
  <c r="CL742" i="27"/>
  <c r="CJ742" i="27"/>
  <c r="CH742" i="27"/>
  <c r="CM742" i="27"/>
  <c r="CW742" i="27" s="1"/>
  <c r="BY742" i="27"/>
  <c r="BW742" i="27"/>
  <c r="BZ742" i="27"/>
  <c r="CA742" i="27" s="1"/>
  <c r="BQ742" i="27"/>
  <c r="BO742" i="27"/>
  <c r="BR742" i="27"/>
  <c r="BK742" i="27"/>
  <c r="BI742" i="27"/>
  <c r="BG742" i="27"/>
  <c r="BH742" i="27"/>
  <c r="BC742" i="27"/>
  <c r="BA742" i="27"/>
  <c r="AY742" i="27"/>
  <c r="AW742" i="27"/>
  <c r="AU742" i="27"/>
  <c r="AZ742" i="27"/>
  <c r="BJ742" i="27" s="1"/>
  <c r="AS742" i="27"/>
  <c r="AL742" i="27"/>
  <c r="AJ742" i="27"/>
  <c r="AM742" i="27"/>
  <c r="AN742" i="27" s="1"/>
  <c r="AH742" i="27"/>
  <c r="AD742" i="27"/>
  <c r="AB742" i="27"/>
  <c r="Z742" i="27"/>
  <c r="AE742" i="27"/>
  <c r="T742" i="27"/>
  <c r="R742" i="27"/>
  <c r="U742" i="27"/>
  <c r="V742" i="27" s="1"/>
  <c r="L742" i="27"/>
  <c r="J742" i="27"/>
  <c r="M742" i="27"/>
  <c r="FK741" i="27"/>
  <c r="FI741" i="27"/>
  <c r="FG741" i="27"/>
  <c r="FE741" i="27"/>
  <c r="FA741" i="27"/>
  <c r="EY741" i="27"/>
  <c r="EW741" i="27"/>
  <c r="EU741" i="27"/>
  <c r="EZ741" i="27"/>
  <c r="ES741" i="27"/>
  <c r="EQ741" i="27"/>
  <c r="EO741" i="27"/>
  <c r="EM741" i="27"/>
  <c r="ER741" i="27"/>
  <c r="EG741" i="27"/>
  <c r="EE741" i="27"/>
  <c r="EH741" i="27"/>
  <c r="EI741" i="27" s="1"/>
  <c r="EC741" i="27"/>
  <c r="DY741" i="27"/>
  <c r="DW741" i="27"/>
  <c r="DU741" i="27"/>
  <c r="DZ741" i="27"/>
  <c r="DN741" i="27"/>
  <c r="DM741" i="27"/>
  <c r="DL741" i="27"/>
  <c r="DJ741" i="27"/>
  <c r="DH741" i="27"/>
  <c r="DF741" i="27"/>
  <c r="DE741" i="27"/>
  <c r="DO741" i="27" s="1"/>
  <c r="DP741" i="27" s="1"/>
  <c r="DD741" i="27"/>
  <c r="DB741" i="27"/>
  <c r="CZ741" i="27"/>
  <c r="CX741" i="27"/>
  <c r="CT741" i="27"/>
  <c r="CR741" i="27"/>
  <c r="CP741" i="27"/>
  <c r="CU741" i="27"/>
  <c r="CV741" i="27" s="1"/>
  <c r="CL741" i="27"/>
  <c r="CJ741" i="27"/>
  <c r="CM741" i="27"/>
  <c r="CW741" i="27" s="1"/>
  <c r="BY741" i="27"/>
  <c r="BW741" i="27"/>
  <c r="BU741" i="27"/>
  <c r="BO741" i="27"/>
  <c r="BM741" i="27"/>
  <c r="BG741" i="27"/>
  <c r="BE741" i="27"/>
  <c r="BB737" i="27"/>
  <c r="AW741" i="27"/>
  <c r="AU741" i="27"/>
  <c r="AS741" i="27"/>
  <c r="AM741" i="27"/>
  <c r="AL741" i="27"/>
  <c r="AJ741" i="27"/>
  <c r="AH741" i="27"/>
  <c r="AE741" i="27"/>
  <c r="AF741" i="27" s="1"/>
  <c r="AD741" i="27"/>
  <c r="AB741" i="27"/>
  <c r="Z741" i="27"/>
  <c r="U741" i="27"/>
  <c r="V741" i="27" s="1"/>
  <c r="T741" i="27"/>
  <c r="R741" i="27"/>
  <c r="P741" i="27"/>
  <c r="L741" i="27"/>
  <c r="J741" i="27"/>
  <c r="H741" i="27"/>
  <c r="FI740" i="27"/>
  <c r="FG740" i="27"/>
  <c r="FE740" i="27"/>
  <c r="EY740" i="27"/>
  <c r="EV737" i="27"/>
  <c r="EW737" i="27" s="1"/>
  <c r="EZ740" i="27"/>
  <c r="FA740" i="27" s="1"/>
  <c r="ER740" i="27"/>
  <c r="EQ740" i="27"/>
  <c r="EO740" i="27"/>
  <c r="EM740" i="27"/>
  <c r="EH740" i="27"/>
  <c r="EG740" i="27"/>
  <c r="EE740" i="27"/>
  <c r="EC740" i="27"/>
  <c r="DZ740" i="27"/>
  <c r="EA740" i="27" s="1"/>
  <c r="DY740" i="27"/>
  <c r="DW740" i="27"/>
  <c r="DU740" i="27"/>
  <c r="DL740" i="27"/>
  <c r="DJ740" i="27"/>
  <c r="DH740" i="27"/>
  <c r="DM740" i="27"/>
  <c r="DN740" i="27" s="1"/>
  <c r="DD740" i="27"/>
  <c r="DB740" i="27"/>
  <c r="CZ740" i="27"/>
  <c r="DE740" i="27"/>
  <c r="CT740" i="27"/>
  <c r="CU740" i="27"/>
  <c r="CV740" i="27" s="1"/>
  <c r="CR740" i="27"/>
  <c r="CP740" i="27"/>
  <c r="CL740" i="27"/>
  <c r="CM740" i="27"/>
  <c r="CJ740" i="27"/>
  <c r="CH740" i="27"/>
  <c r="CA740" i="27"/>
  <c r="BY740" i="27"/>
  <c r="BW740" i="27"/>
  <c r="BU740" i="27"/>
  <c r="BZ740" i="27"/>
  <c r="BS740" i="27"/>
  <c r="BQ740" i="27"/>
  <c r="BO740" i="27"/>
  <c r="BM740" i="27"/>
  <c r="BR740" i="27"/>
  <c r="CB740" i="27" s="1"/>
  <c r="CC740" i="27" s="1"/>
  <c r="BG740" i="27"/>
  <c r="BE740" i="27"/>
  <c r="BC740" i="27"/>
  <c r="BH740" i="27"/>
  <c r="BI740" i="27" s="1"/>
  <c r="AY740" i="27"/>
  <c r="AW740" i="27"/>
  <c r="AU740" i="27"/>
  <c r="AZ740" i="27"/>
  <c r="AS740" i="27"/>
  <c r="AN740" i="27"/>
  <c r="AM740" i="27"/>
  <c r="AL740" i="27"/>
  <c r="AJ740" i="27"/>
  <c r="AH740" i="27"/>
  <c r="AF740" i="27"/>
  <c r="AE740" i="27"/>
  <c r="AO740" i="27" s="1"/>
  <c r="AP740" i="27" s="1"/>
  <c r="AD740" i="27"/>
  <c r="AB740" i="27"/>
  <c r="Z740" i="27"/>
  <c r="V740" i="27"/>
  <c r="T740" i="27"/>
  <c r="R740" i="27"/>
  <c r="P740" i="27"/>
  <c r="U740" i="27"/>
  <c r="N740" i="27"/>
  <c r="L740" i="27"/>
  <c r="J740" i="27"/>
  <c r="H740" i="27"/>
  <c r="M740" i="27"/>
  <c r="FK739" i="27"/>
  <c r="FI739" i="27"/>
  <c r="FG739" i="27"/>
  <c r="FE739" i="27"/>
  <c r="EY739" i="27"/>
  <c r="EZ739" i="27"/>
  <c r="FA739" i="27" s="1"/>
  <c r="EW739" i="27"/>
  <c r="EU739" i="27"/>
  <c r="EQ739" i="27"/>
  <c r="ER739" i="27"/>
  <c r="EO739" i="27"/>
  <c r="EM739" i="27"/>
  <c r="EI739" i="27"/>
  <c r="EH739" i="27"/>
  <c r="EG739" i="27"/>
  <c r="EE739" i="27"/>
  <c r="EC739" i="27"/>
  <c r="EA739" i="27"/>
  <c r="DZ739" i="27"/>
  <c r="EJ739" i="27" s="1"/>
  <c r="DY739" i="27"/>
  <c r="DW739" i="27"/>
  <c r="DU739" i="27"/>
  <c r="DL739" i="27"/>
  <c r="DJ739" i="27"/>
  <c r="DH739" i="27"/>
  <c r="DM739" i="27"/>
  <c r="DN739" i="27" s="1"/>
  <c r="DD739" i="27"/>
  <c r="DB739" i="27"/>
  <c r="CZ739" i="27"/>
  <c r="DE739" i="27"/>
  <c r="CT739" i="27"/>
  <c r="CU739" i="27"/>
  <c r="CV739" i="27" s="1"/>
  <c r="CR739" i="27"/>
  <c r="CP739" i="27"/>
  <c r="CL739" i="27"/>
  <c r="CM739" i="27"/>
  <c r="CJ739" i="27"/>
  <c r="CH739" i="27"/>
  <c r="CA739" i="27"/>
  <c r="BY739" i="27"/>
  <c r="BW739" i="27"/>
  <c r="BZ739" i="27"/>
  <c r="BS739" i="27"/>
  <c r="BQ739" i="27"/>
  <c r="BO739" i="27"/>
  <c r="BR739" i="27"/>
  <c r="CB739" i="27" s="1"/>
  <c r="CC739" i="27" s="1"/>
  <c r="BG739" i="27"/>
  <c r="BE739" i="27"/>
  <c r="BC739" i="27"/>
  <c r="BH739" i="27"/>
  <c r="BI739" i="27" s="1"/>
  <c r="AY739" i="27"/>
  <c r="AW739" i="27"/>
  <c r="AU739" i="27"/>
  <c r="AZ739" i="27"/>
  <c r="AS739" i="27"/>
  <c r="AM739" i="27"/>
  <c r="AN739" i="27" s="1"/>
  <c r="AL739" i="27"/>
  <c r="AJ739" i="27"/>
  <c r="AH739" i="27"/>
  <c r="AE739" i="27"/>
  <c r="AO739" i="27" s="1"/>
  <c r="AP739" i="27" s="1"/>
  <c r="AD739" i="27"/>
  <c r="AB739" i="27"/>
  <c r="Z739" i="27"/>
  <c r="V739" i="27"/>
  <c r="T739" i="27"/>
  <c r="R739" i="27"/>
  <c r="U739" i="27"/>
  <c r="L739" i="27"/>
  <c r="J739" i="27"/>
  <c r="M739" i="27"/>
  <c r="FK738" i="27"/>
  <c r="FI738" i="27"/>
  <c r="FG738" i="27"/>
  <c r="FE738" i="27"/>
  <c r="EZ738" i="27"/>
  <c r="EW738" i="27"/>
  <c r="EU738" i="27"/>
  <c r="ER738" i="27"/>
  <c r="EO738" i="27"/>
  <c r="EM738" i="27"/>
  <c r="EH738" i="27"/>
  <c r="EI738" i="27" s="1"/>
  <c r="EG738" i="27"/>
  <c r="EE738" i="27"/>
  <c r="EC738" i="27"/>
  <c r="DZ738" i="27"/>
  <c r="EJ738" i="27" s="1"/>
  <c r="DY738" i="27"/>
  <c r="DW738" i="27"/>
  <c r="DU738" i="27"/>
  <c r="DL738" i="27"/>
  <c r="DM738" i="27"/>
  <c r="DH738" i="27"/>
  <c r="DD738" i="27"/>
  <c r="DE738" i="27"/>
  <c r="CZ738" i="27"/>
  <c r="CU738" i="27"/>
  <c r="CR738" i="27"/>
  <c r="CP738" i="27"/>
  <c r="CM738" i="27"/>
  <c r="CJ738" i="27"/>
  <c r="CH738" i="27"/>
  <c r="CA738" i="27"/>
  <c r="BY738" i="27"/>
  <c r="BW738" i="27"/>
  <c r="BZ738" i="27"/>
  <c r="BQ738" i="27"/>
  <c r="BO738" i="27"/>
  <c r="BR738" i="27"/>
  <c r="BS738" i="27" s="1"/>
  <c r="BG738" i="27"/>
  <c r="BH738" i="27"/>
  <c r="BC738" i="27"/>
  <c r="AY738" i="27"/>
  <c r="AZ738" i="27"/>
  <c r="AU738" i="27"/>
  <c r="AS738" i="27"/>
  <c r="AM738" i="27"/>
  <c r="AN738" i="27" s="1"/>
  <c r="AL738" i="27"/>
  <c r="AJ738" i="27"/>
  <c r="AH738" i="27"/>
  <c r="AE738" i="27"/>
  <c r="AO738" i="27" s="1"/>
  <c r="AP738" i="27" s="1"/>
  <c r="AD738" i="27"/>
  <c r="AB738" i="27"/>
  <c r="Z738" i="27"/>
  <c r="V738" i="27"/>
  <c r="T738" i="27"/>
  <c r="R738" i="27"/>
  <c r="U738" i="27"/>
  <c r="L738" i="27"/>
  <c r="J738" i="27"/>
  <c r="M738" i="27"/>
  <c r="FF737" i="27"/>
  <c r="FG737" i="27" s="1"/>
  <c r="FE737" i="27"/>
  <c r="FD737" i="27"/>
  <c r="EX737" i="27"/>
  <c r="EY737" i="27" s="1"/>
  <c r="EU737" i="27"/>
  <c r="ET737" i="27"/>
  <c r="EP737" i="27"/>
  <c r="EQ737" i="27" s="1"/>
  <c r="EO737" i="27"/>
  <c r="EN737" i="27"/>
  <c r="EM737" i="27"/>
  <c r="EL737" i="27"/>
  <c r="EC737" i="27"/>
  <c r="EB737" i="27"/>
  <c r="DY737" i="27"/>
  <c r="DX737" i="27"/>
  <c r="DW737" i="27"/>
  <c r="DV737" i="27"/>
  <c r="DU737" i="27"/>
  <c r="DT737" i="27"/>
  <c r="DL737" i="27"/>
  <c r="DK737" i="27"/>
  <c r="DI737" i="27"/>
  <c r="DJ737" i="27" s="1"/>
  <c r="DH737" i="27"/>
  <c r="DG737" i="27"/>
  <c r="DD737" i="27"/>
  <c r="DC737" i="27"/>
  <c r="DA737" i="27"/>
  <c r="DB737" i="27" s="1"/>
  <c r="CZ737" i="27"/>
  <c r="CY737" i="27"/>
  <c r="CS737" i="27"/>
  <c r="CT737" i="27" s="1"/>
  <c r="CR737" i="27"/>
  <c r="CQ737" i="27"/>
  <c r="CP737" i="27"/>
  <c r="CO737" i="27"/>
  <c r="CK737" i="27"/>
  <c r="CL737" i="27" s="1"/>
  <c r="CJ737" i="27"/>
  <c r="CI737" i="27"/>
  <c r="BY737" i="27"/>
  <c r="BX737" i="27"/>
  <c r="BW737" i="27"/>
  <c r="BV737" i="27"/>
  <c r="BT737" i="27"/>
  <c r="BU737" i="27" s="1"/>
  <c r="BL737" i="27"/>
  <c r="BM737" i="27" s="1"/>
  <c r="BG737" i="27"/>
  <c r="BF737" i="27"/>
  <c r="BD737" i="27"/>
  <c r="BE737" i="27" s="1"/>
  <c r="BC737" i="27"/>
  <c r="AV737" i="27"/>
  <c r="AW737" i="27" s="1"/>
  <c r="AU737" i="27"/>
  <c r="AT737" i="27"/>
  <c r="AS737" i="27"/>
  <c r="AR737" i="27"/>
  <c r="AH737" i="27"/>
  <c r="AG737" i="27"/>
  <c r="AE737" i="27"/>
  <c r="AD737" i="27"/>
  <c r="AC737" i="27"/>
  <c r="AB737" i="27"/>
  <c r="AA737" i="27"/>
  <c r="Z737" i="27"/>
  <c r="Y737" i="27"/>
  <c r="O737" i="27"/>
  <c r="P737" i="27" s="1"/>
  <c r="L737" i="27"/>
  <c r="K737" i="27"/>
  <c r="J737" i="27"/>
  <c r="I737" i="27"/>
  <c r="G737" i="27"/>
  <c r="H737" i="27" s="1"/>
  <c r="FK736" i="27"/>
  <c r="FI736" i="27"/>
  <c r="FG736" i="27"/>
  <c r="FE736" i="27"/>
  <c r="EY736" i="27"/>
  <c r="EW736" i="27"/>
  <c r="EU736" i="27"/>
  <c r="EZ736" i="27"/>
  <c r="FA736" i="27" s="1"/>
  <c r="EQ736" i="27"/>
  <c r="EO736" i="27"/>
  <c r="EM736" i="27"/>
  <c r="ER736" i="27"/>
  <c r="EH736" i="27"/>
  <c r="EI736" i="27" s="1"/>
  <c r="EG736" i="27"/>
  <c r="EE736" i="27"/>
  <c r="EC736" i="27"/>
  <c r="DZ736" i="27"/>
  <c r="EJ736" i="27" s="1"/>
  <c r="DY736" i="27"/>
  <c r="DW736" i="27"/>
  <c r="DU736" i="27"/>
  <c r="DL736" i="27"/>
  <c r="DJ736" i="27"/>
  <c r="DH736" i="27"/>
  <c r="DM736" i="27"/>
  <c r="DN736" i="27" s="1"/>
  <c r="DD736" i="27"/>
  <c r="DB736" i="27"/>
  <c r="CZ736" i="27"/>
  <c r="DE736" i="27"/>
  <c r="CT736" i="27"/>
  <c r="CR736" i="27"/>
  <c r="CP736" i="27"/>
  <c r="CU736" i="27"/>
  <c r="CV736" i="27" s="1"/>
  <c r="CL736" i="27"/>
  <c r="CJ736" i="27"/>
  <c r="CH736" i="27"/>
  <c r="CM736" i="27"/>
  <c r="BY736" i="27"/>
  <c r="BW736" i="27"/>
  <c r="BZ736" i="27"/>
  <c r="CA736" i="27" s="1"/>
  <c r="BS736" i="27"/>
  <c r="BQ736" i="27"/>
  <c r="BO736" i="27"/>
  <c r="BR736" i="27"/>
  <c r="CB736" i="27" s="1"/>
  <c r="CC736" i="27" s="1"/>
  <c r="BG736" i="27"/>
  <c r="BE736" i="27"/>
  <c r="BC736" i="27"/>
  <c r="BH736" i="27"/>
  <c r="BI736" i="27" s="1"/>
  <c r="AY736" i="27"/>
  <c r="AW736" i="27"/>
  <c r="AU736" i="27"/>
  <c r="AZ736" i="27"/>
  <c r="AS736" i="27"/>
  <c r="AM736" i="27"/>
  <c r="AN736" i="27" s="1"/>
  <c r="AL736" i="27"/>
  <c r="AJ736" i="27"/>
  <c r="AH736" i="27"/>
  <c r="AE736" i="27"/>
  <c r="AO736" i="27" s="1"/>
  <c r="AP736" i="27" s="1"/>
  <c r="AD736" i="27"/>
  <c r="AB736" i="27"/>
  <c r="Z736" i="27"/>
  <c r="V736" i="27"/>
  <c r="T736" i="27"/>
  <c r="R736" i="27"/>
  <c r="U736" i="27"/>
  <c r="L736" i="27"/>
  <c r="J736" i="27"/>
  <c r="M736" i="27"/>
  <c r="W736" i="27" s="1"/>
  <c r="FK735" i="27"/>
  <c r="FI735" i="27"/>
  <c r="FG735" i="27"/>
  <c r="FE735" i="27"/>
  <c r="EY735" i="27"/>
  <c r="EW735" i="27"/>
  <c r="EU735" i="27"/>
  <c r="EZ735" i="27"/>
  <c r="FA735" i="27" s="1"/>
  <c r="EQ735" i="27"/>
  <c r="EO735" i="27"/>
  <c r="EM735" i="27"/>
  <c r="ER735" i="27"/>
  <c r="EH735" i="27"/>
  <c r="EI735" i="27" s="1"/>
  <c r="EG735" i="27"/>
  <c r="EE735" i="27"/>
  <c r="EC735" i="27"/>
  <c r="DZ735" i="27"/>
  <c r="EJ735" i="27" s="1"/>
  <c r="EK735" i="27" s="1"/>
  <c r="DY735" i="27"/>
  <c r="DW735" i="27"/>
  <c r="DU735" i="27"/>
  <c r="DR735" i="27"/>
  <c r="DS735" i="27" s="1"/>
  <c r="DL735" i="27"/>
  <c r="DJ735" i="27"/>
  <c r="DH735" i="27"/>
  <c r="DM735" i="27"/>
  <c r="DN735" i="27" s="1"/>
  <c r="CZ735" i="27"/>
  <c r="DE735" i="27"/>
  <c r="CP735" i="27"/>
  <c r="CU735" i="27"/>
  <c r="CV735" i="27" s="1"/>
  <c r="CJ735" i="27"/>
  <c r="CM735" i="27"/>
  <c r="CF735" i="27"/>
  <c r="CE735" i="27"/>
  <c r="BW735" i="27"/>
  <c r="BZ735" i="27"/>
  <c r="BS735" i="27"/>
  <c r="BQ735" i="27"/>
  <c r="BO735" i="27"/>
  <c r="BR735" i="27"/>
  <c r="CB735" i="27" s="1"/>
  <c r="BE735" i="27"/>
  <c r="BC735" i="27"/>
  <c r="BH735" i="27"/>
  <c r="AY735" i="27"/>
  <c r="AU735" i="27"/>
  <c r="AZ735" i="27"/>
  <c r="AM735" i="27"/>
  <c r="AL735" i="27"/>
  <c r="AJ735" i="27"/>
  <c r="AE735" i="27"/>
  <c r="AO735" i="27" s="1"/>
  <c r="V735" i="27"/>
  <c r="U735" i="27"/>
  <c r="M735" i="27"/>
  <c r="W735" i="27" s="1"/>
  <c r="X735" i="27" s="1"/>
  <c r="F735" i="27"/>
  <c r="E735" i="27"/>
  <c r="FK734" i="27"/>
  <c r="FI734" i="27"/>
  <c r="FG734" i="27"/>
  <c r="FE734" i="27"/>
  <c r="EZ734" i="27"/>
  <c r="FA734" i="27" s="1"/>
  <c r="EW734" i="27"/>
  <c r="EU734" i="27"/>
  <c r="ER734" i="27"/>
  <c r="EO734" i="27"/>
  <c r="EM734" i="27"/>
  <c r="EH734" i="27"/>
  <c r="EI734" i="27" s="1"/>
  <c r="EG734" i="27"/>
  <c r="EE734" i="27"/>
  <c r="EC734" i="27"/>
  <c r="DZ734" i="27"/>
  <c r="EJ734" i="27" s="1"/>
  <c r="DY734" i="27"/>
  <c r="DW734" i="27"/>
  <c r="DU734" i="27"/>
  <c r="DL734" i="27"/>
  <c r="DJ734" i="27"/>
  <c r="DH734" i="27"/>
  <c r="DM734" i="27"/>
  <c r="DN734" i="27" s="1"/>
  <c r="DE734" i="27"/>
  <c r="CU734" i="27"/>
  <c r="CM734" i="27"/>
  <c r="BZ734" i="27"/>
  <c r="BR734" i="27"/>
  <c r="CB734" i="27" s="1"/>
  <c r="BH734" i="27"/>
  <c r="AZ734" i="27"/>
  <c r="AM734" i="27"/>
  <c r="AE734" i="27"/>
  <c r="AO734" i="27" s="1"/>
  <c r="U734" i="27"/>
  <c r="M734" i="27"/>
  <c r="FK733" i="27"/>
  <c r="FI733" i="27"/>
  <c r="FG733" i="27"/>
  <c r="FE733" i="27"/>
  <c r="EZ733" i="27"/>
  <c r="EW733" i="27"/>
  <c r="EU733" i="27"/>
  <c r="ER733" i="27"/>
  <c r="EO733" i="27"/>
  <c r="EM733" i="27"/>
  <c r="EH733" i="27"/>
  <c r="EI733" i="27" s="1"/>
  <c r="EG733" i="27"/>
  <c r="EE733" i="27"/>
  <c r="EC733" i="27"/>
  <c r="DZ733" i="27"/>
  <c r="EJ733" i="27" s="1"/>
  <c r="EK733" i="27" s="1"/>
  <c r="DY733" i="27"/>
  <c r="DW733" i="27"/>
  <c r="DU733" i="27"/>
  <c r="DR733" i="27"/>
  <c r="DS733" i="27" s="1"/>
  <c r="DL733" i="27"/>
  <c r="DJ733" i="27"/>
  <c r="DH733" i="27"/>
  <c r="DM733" i="27"/>
  <c r="DB733" i="27"/>
  <c r="DE733" i="27"/>
  <c r="CU733" i="27"/>
  <c r="CR733" i="27"/>
  <c r="CL733" i="27"/>
  <c r="CM733" i="27"/>
  <c r="BY733" i="27"/>
  <c r="BZ733" i="27"/>
  <c r="BQ733" i="27"/>
  <c r="BO733" i="27"/>
  <c r="BR733" i="27"/>
  <c r="BG733" i="27"/>
  <c r="BH733" i="27"/>
  <c r="BC733" i="27"/>
  <c r="AW733" i="27"/>
  <c r="AU733" i="27"/>
  <c r="AZ733" i="27"/>
  <c r="AS733" i="27"/>
  <c r="AM733" i="27"/>
  <c r="AN733" i="27" s="1"/>
  <c r="AL733" i="27"/>
  <c r="AE733" i="27"/>
  <c r="R733" i="27"/>
  <c r="O732" i="27"/>
  <c r="J733" i="27"/>
  <c r="FK732" i="27"/>
  <c r="FJ732" i="27"/>
  <c r="FI732" i="27"/>
  <c r="FH732" i="27"/>
  <c r="FF732" i="27"/>
  <c r="FG732" i="27" s="1"/>
  <c r="FE732" i="27"/>
  <c r="FD732" i="27"/>
  <c r="EX732" i="27"/>
  <c r="EY732" i="27" s="1"/>
  <c r="EW732" i="27"/>
  <c r="EV732" i="27"/>
  <c r="EU732" i="27"/>
  <c r="ET732" i="27"/>
  <c r="EP732" i="27"/>
  <c r="EQ732" i="27" s="1"/>
  <c r="EO732" i="27"/>
  <c r="EN732" i="27"/>
  <c r="EM732" i="27"/>
  <c r="EL732" i="27"/>
  <c r="EH732" i="27"/>
  <c r="EI732" i="27" s="1"/>
  <c r="EG732" i="27"/>
  <c r="EF732" i="27"/>
  <c r="EE732" i="27"/>
  <c r="ED732" i="27"/>
  <c r="EC732" i="27"/>
  <c r="EB732" i="27"/>
  <c r="DZ732" i="27"/>
  <c r="DY732" i="27"/>
  <c r="DX732" i="27"/>
  <c r="DW732" i="27"/>
  <c r="DV732" i="27"/>
  <c r="DU732" i="27"/>
  <c r="DT732" i="27"/>
  <c r="DL732" i="27"/>
  <c r="DK732" i="27"/>
  <c r="DI732" i="27"/>
  <c r="DJ732" i="27" s="1"/>
  <c r="DH732" i="27"/>
  <c r="DG732" i="27"/>
  <c r="DC732" i="27"/>
  <c r="DA732" i="27"/>
  <c r="CY732" i="27"/>
  <c r="CS732" i="27"/>
  <c r="CQ732" i="27"/>
  <c r="CO732" i="27"/>
  <c r="CK732" i="27"/>
  <c r="CI732" i="27"/>
  <c r="CG732" i="27"/>
  <c r="BX732" i="27"/>
  <c r="BV732" i="27"/>
  <c r="BT732" i="27"/>
  <c r="BP732" i="27"/>
  <c r="BN732" i="27"/>
  <c r="BL732" i="27"/>
  <c r="BF732" i="27"/>
  <c r="BD732" i="27"/>
  <c r="BB732" i="27"/>
  <c r="AX732" i="27"/>
  <c r="AV732" i="27"/>
  <c r="AT732" i="27"/>
  <c r="AR732" i="27"/>
  <c r="AM732" i="27"/>
  <c r="AK732" i="27"/>
  <c r="AI732" i="27"/>
  <c r="AG732" i="27"/>
  <c r="AE732" i="27"/>
  <c r="AC732" i="27"/>
  <c r="AA732" i="27"/>
  <c r="Y732" i="27"/>
  <c r="S732" i="27"/>
  <c r="Q732" i="27"/>
  <c r="K732" i="27"/>
  <c r="I732" i="27"/>
  <c r="FK731" i="27"/>
  <c r="FI731" i="27"/>
  <c r="FG731" i="27"/>
  <c r="FE731" i="27"/>
  <c r="EY731" i="27"/>
  <c r="EW731" i="27"/>
  <c r="EU731" i="27"/>
  <c r="EQ731" i="27"/>
  <c r="EO731" i="27"/>
  <c r="EM731" i="27"/>
  <c r="EH731" i="27"/>
  <c r="EI731" i="27" s="1"/>
  <c r="EG731" i="27"/>
  <c r="EE731" i="27"/>
  <c r="EC731" i="27"/>
  <c r="DZ731" i="27"/>
  <c r="DY731" i="27"/>
  <c r="DW731" i="27"/>
  <c r="DU731" i="27"/>
  <c r="DL731" i="27"/>
  <c r="DJ731" i="27"/>
  <c r="DH731" i="27"/>
  <c r="DM731" i="27"/>
  <c r="DN731" i="27" s="1"/>
  <c r="DD731" i="27"/>
  <c r="DB731" i="27"/>
  <c r="CZ731" i="27"/>
  <c r="CT731" i="27"/>
  <c r="CR731" i="27"/>
  <c r="CP731" i="27"/>
  <c r="CU731" i="27"/>
  <c r="CV731" i="27" s="1"/>
  <c r="CL731" i="27"/>
  <c r="CJ731" i="27"/>
  <c r="CH731" i="27"/>
  <c r="CM731" i="27"/>
  <c r="BY731" i="27"/>
  <c r="BW731" i="27"/>
  <c r="BQ731" i="27"/>
  <c r="BO731" i="27"/>
  <c r="BG731" i="27"/>
  <c r="BE731" i="27"/>
  <c r="BC731" i="27"/>
  <c r="BH731" i="27"/>
  <c r="BI731" i="27" s="1"/>
  <c r="AY731" i="27"/>
  <c r="AW731" i="27"/>
  <c r="AU731" i="27"/>
  <c r="AZ731" i="27"/>
  <c r="AS731" i="27"/>
  <c r="AM731" i="27"/>
  <c r="AN731" i="27" s="1"/>
  <c r="AL731" i="27"/>
  <c r="AJ731" i="27"/>
  <c r="AH731" i="27"/>
  <c r="AE731" i="27"/>
  <c r="AD731" i="27"/>
  <c r="AB731" i="27"/>
  <c r="Z731" i="27"/>
  <c r="T731" i="27"/>
  <c r="R731" i="27"/>
  <c r="L731" i="27"/>
  <c r="J731" i="27"/>
  <c r="G727" i="27"/>
  <c r="FK730" i="27"/>
  <c r="FI730" i="27"/>
  <c r="FE730" i="27"/>
  <c r="EY730" i="27"/>
  <c r="EW730" i="27"/>
  <c r="EU730" i="27"/>
  <c r="EQ730" i="27"/>
  <c r="EO730" i="27"/>
  <c r="EM730" i="27"/>
  <c r="EH730" i="27"/>
  <c r="EI730" i="27" s="1"/>
  <c r="EG730" i="27"/>
  <c r="EE730" i="27"/>
  <c r="EC730" i="27"/>
  <c r="DZ730" i="27"/>
  <c r="DY730" i="27"/>
  <c r="DW730" i="27"/>
  <c r="DU730" i="27"/>
  <c r="DR730" i="27"/>
  <c r="DS730" i="27" s="1"/>
  <c r="DL730" i="27"/>
  <c r="DH730" i="27"/>
  <c r="DD730" i="27"/>
  <c r="DB730" i="27"/>
  <c r="CZ730" i="27"/>
  <c r="DE730" i="27"/>
  <c r="CT730" i="27"/>
  <c r="CR730" i="27"/>
  <c r="CP730" i="27"/>
  <c r="CU730" i="27"/>
  <c r="CV730" i="27" s="1"/>
  <c r="CL730" i="27"/>
  <c r="CJ730" i="27"/>
  <c r="CH730" i="27"/>
  <c r="CF730" i="27"/>
  <c r="CE730" i="27"/>
  <c r="BY730" i="27"/>
  <c r="BW730" i="27"/>
  <c r="BQ730" i="27"/>
  <c r="BO730" i="27"/>
  <c r="BG730" i="27"/>
  <c r="BE730" i="27"/>
  <c r="BC730" i="27"/>
  <c r="AY730" i="27"/>
  <c r="AU730" i="27"/>
  <c r="AS730" i="27"/>
  <c r="E730" i="27"/>
  <c r="AJ730" i="27"/>
  <c r="AH730" i="27"/>
  <c r="AD730" i="27"/>
  <c r="AB730" i="27"/>
  <c r="T730" i="27"/>
  <c r="R730" i="27"/>
  <c r="P730" i="27"/>
  <c r="L730" i="27"/>
  <c r="J730" i="27"/>
  <c r="H730" i="27"/>
  <c r="F730" i="27"/>
  <c r="FK729" i="27"/>
  <c r="FI729" i="27"/>
  <c r="FG729" i="27"/>
  <c r="FE729" i="27"/>
  <c r="EY729" i="27"/>
  <c r="EW729" i="27"/>
  <c r="EU729" i="27"/>
  <c r="EQ729" i="27"/>
  <c r="EO729" i="27"/>
  <c r="EM729" i="27"/>
  <c r="EH729" i="27"/>
  <c r="EI729" i="27" s="1"/>
  <c r="EG729" i="27"/>
  <c r="EE729" i="27"/>
  <c r="EC729" i="27"/>
  <c r="DY729" i="27"/>
  <c r="DW729" i="27"/>
  <c r="DL729" i="27"/>
  <c r="DJ729" i="27"/>
  <c r="DH729" i="27"/>
  <c r="DF729" i="27"/>
  <c r="DE729" i="27"/>
  <c r="DD729" i="27"/>
  <c r="DB729" i="27"/>
  <c r="CZ729" i="27"/>
  <c r="CT729" i="27"/>
  <c r="CR729" i="27"/>
  <c r="CP729" i="27"/>
  <c r="CN729" i="27"/>
  <c r="CM729" i="27"/>
  <c r="CL729" i="27"/>
  <c r="CJ729" i="27"/>
  <c r="CH729" i="27"/>
  <c r="BY729" i="27"/>
  <c r="BW729" i="27"/>
  <c r="BS729" i="27"/>
  <c r="BR729" i="27"/>
  <c r="BQ729" i="27"/>
  <c r="BO729" i="27"/>
  <c r="BM729" i="27"/>
  <c r="BG729" i="27"/>
  <c r="BE729" i="27"/>
  <c r="BB727" i="27"/>
  <c r="AY729" i="27"/>
  <c r="AW729" i="27"/>
  <c r="AU729" i="27"/>
  <c r="AS729" i="27"/>
  <c r="AL729" i="27"/>
  <c r="AJ729" i="27"/>
  <c r="AH729" i="27"/>
  <c r="AD729" i="27"/>
  <c r="AB729" i="27"/>
  <c r="Z729" i="27"/>
  <c r="T729" i="27"/>
  <c r="R729" i="27"/>
  <c r="L729" i="27"/>
  <c r="J729" i="27"/>
  <c r="FK728" i="27"/>
  <c r="FI728" i="27"/>
  <c r="FG728" i="27"/>
  <c r="FE728" i="27"/>
  <c r="EZ728" i="27"/>
  <c r="FA728" i="27" s="1"/>
  <c r="EY728" i="27"/>
  <c r="EU728" i="27"/>
  <c r="ET727" i="27"/>
  <c r="EQ728" i="27"/>
  <c r="EO728" i="27"/>
  <c r="EM728" i="27"/>
  <c r="ER728" i="27"/>
  <c r="EG728" i="27"/>
  <c r="EC728" i="27"/>
  <c r="DY728" i="27"/>
  <c r="DW728" i="27"/>
  <c r="DU728" i="27"/>
  <c r="DR728" i="27"/>
  <c r="DS728" i="27" s="1"/>
  <c r="DI727" i="27"/>
  <c r="DH728" i="27"/>
  <c r="DD728" i="27"/>
  <c r="CY727" i="27"/>
  <c r="CV728" i="27"/>
  <c r="CT728" i="27"/>
  <c r="CR728" i="27"/>
  <c r="CU728" i="27"/>
  <c r="CP728" i="27"/>
  <c r="CL728" i="27"/>
  <c r="CH728" i="27"/>
  <c r="BY728" i="27"/>
  <c r="BX727" i="27"/>
  <c r="BW728" i="27"/>
  <c r="BU728" i="27"/>
  <c r="BM728" i="27"/>
  <c r="BG728" i="27"/>
  <c r="AU728" i="27"/>
  <c r="AS728" i="27"/>
  <c r="AM728" i="27"/>
  <c r="AL728" i="27"/>
  <c r="AK727" i="27"/>
  <c r="AJ728" i="27"/>
  <c r="AH728" i="27"/>
  <c r="AD728" i="27"/>
  <c r="AC727" i="27"/>
  <c r="AB728" i="27"/>
  <c r="T728" i="27"/>
  <c r="R728" i="27"/>
  <c r="P728" i="27"/>
  <c r="L728" i="27"/>
  <c r="J728" i="27"/>
  <c r="H728" i="27"/>
  <c r="FJ727" i="27"/>
  <c r="FI727" i="27"/>
  <c r="FH727" i="27"/>
  <c r="FD727" i="27"/>
  <c r="FE727" i="27" s="1"/>
  <c r="EU727" i="27"/>
  <c r="EP727" i="27"/>
  <c r="EQ727" i="27" s="1"/>
  <c r="EO727" i="27"/>
  <c r="EN727" i="27"/>
  <c r="EG727" i="27"/>
  <c r="EF727" i="27"/>
  <c r="DW727" i="27"/>
  <c r="DV727" i="27"/>
  <c r="DT727" i="27"/>
  <c r="DU727" i="27" s="1"/>
  <c r="DH727" i="27"/>
  <c r="DG727" i="27"/>
  <c r="DD727" i="27"/>
  <c r="DC727" i="27"/>
  <c r="CZ727" i="27"/>
  <c r="CS727" i="27"/>
  <c r="CT727" i="27" s="1"/>
  <c r="CQ727" i="27"/>
  <c r="CR727" i="27" s="1"/>
  <c r="CP727" i="27"/>
  <c r="CO727" i="27"/>
  <c r="CK727" i="27"/>
  <c r="BW727" i="27"/>
  <c r="BV727" i="27"/>
  <c r="BT727" i="27"/>
  <c r="BF727" i="27"/>
  <c r="BG727" i="27" s="1"/>
  <c r="AV727" i="27"/>
  <c r="AW727" i="27" s="1"/>
  <c r="AU727" i="27"/>
  <c r="AT727" i="27"/>
  <c r="AS727" i="27"/>
  <c r="AR727" i="27"/>
  <c r="AR726" i="27" s="1"/>
  <c r="AS726" i="27" s="1"/>
  <c r="AL727" i="27"/>
  <c r="AH727" i="27"/>
  <c r="AG727" i="27"/>
  <c r="AG726" i="27" s="1"/>
  <c r="AB727" i="27"/>
  <c r="AA727" i="27"/>
  <c r="Z727" i="27"/>
  <c r="Y727" i="27"/>
  <c r="K727" i="27"/>
  <c r="L727" i="27" s="1"/>
  <c r="J727" i="27"/>
  <c r="I727" i="27"/>
  <c r="FE726" i="27"/>
  <c r="FD726" i="27"/>
  <c r="EU726" i="27"/>
  <c r="ET726" i="27"/>
  <c r="EO726" i="27"/>
  <c r="EN726" i="27"/>
  <c r="DW726" i="27"/>
  <c r="DV726" i="27"/>
  <c r="DT726" i="27"/>
  <c r="DU726" i="27" s="1"/>
  <c r="DH726" i="27"/>
  <c r="DG726" i="27"/>
  <c r="DD726" i="27"/>
  <c r="DC726" i="27"/>
  <c r="CZ726" i="27"/>
  <c r="CY726" i="27"/>
  <c r="CP726" i="27"/>
  <c r="CO726" i="27"/>
  <c r="BW726" i="27"/>
  <c r="BV726" i="27"/>
  <c r="AU726" i="27"/>
  <c r="AT726" i="27"/>
  <c r="AH726" i="27"/>
  <c r="AB726" i="27"/>
  <c r="AA726" i="27"/>
  <c r="Y726" i="27"/>
  <c r="Z726" i="27" s="1"/>
  <c r="J726" i="27"/>
  <c r="I726" i="27"/>
  <c r="FK725" i="27"/>
  <c r="FI725" i="27"/>
  <c r="FG725" i="27"/>
  <c r="FE725" i="27"/>
  <c r="FA725" i="27"/>
  <c r="EZ725" i="27"/>
  <c r="EY725" i="27"/>
  <c r="EW725" i="27"/>
  <c r="EU725" i="27"/>
  <c r="ER725" i="27"/>
  <c r="EQ725" i="27"/>
  <c r="EO725" i="27"/>
  <c r="EM725" i="27"/>
  <c r="EH725" i="27"/>
  <c r="EI725" i="27" s="1"/>
  <c r="EG725" i="27"/>
  <c r="EE725" i="27"/>
  <c r="EC725" i="27"/>
  <c r="DY725" i="27"/>
  <c r="DW725" i="27"/>
  <c r="DM725" i="27"/>
  <c r="DN725" i="27" s="1"/>
  <c r="DL725" i="27"/>
  <c r="DJ725" i="27"/>
  <c r="DH725" i="27"/>
  <c r="DF725" i="27"/>
  <c r="DE725" i="27"/>
  <c r="DO725" i="27" s="1"/>
  <c r="DP725" i="27" s="1"/>
  <c r="DD725" i="27"/>
  <c r="DB725" i="27"/>
  <c r="CZ725" i="27"/>
  <c r="CT725" i="27"/>
  <c r="CR725" i="27"/>
  <c r="CP725" i="27"/>
  <c r="CN725" i="27"/>
  <c r="CM725" i="27"/>
  <c r="CL725" i="27"/>
  <c r="CJ725" i="27"/>
  <c r="CH725" i="27"/>
  <c r="BY725" i="27"/>
  <c r="BW725" i="27"/>
  <c r="BS725" i="27"/>
  <c r="BR725" i="27"/>
  <c r="BQ725" i="27"/>
  <c r="BO725" i="27"/>
  <c r="BM725" i="27"/>
  <c r="BI725" i="27"/>
  <c r="BG725" i="27"/>
  <c r="BE725" i="27"/>
  <c r="BC725" i="27"/>
  <c r="BH725" i="27"/>
  <c r="AY725" i="27"/>
  <c r="AW725" i="27"/>
  <c r="AS725" i="27"/>
  <c r="AL725" i="27"/>
  <c r="AJ725" i="27"/>
  <c r="AD725" i="27"/>
  <c r="AB725" i="27"/>
  <c r="T725" i="27"/>
  <c r="R725" i="27"/>
  <c r="P725" i="27"/>
  <c r="L725" i="27"/>
  <c r="J725" i="27"/>
  <c r="H725" i="27"/>
  <c r="FK724" i="27"/>
  <c r="FI724" i="27"/>
  <c r="FG724" i="27"/>
  <c r="FE724" i="27"/>
  <c r="EY724" i="27"/>
  <c r="EW724" i="27"/>
  <c r="EZ724" i="27"/>
  <c r="FA724" i="27" s="1"/>
  <c r="EU724" i="27"/>
  <c r="EQ724" i="27"/>
  <c r="ER724" i="27"/>
  <c r="EM724" i="27"/>
  <c r="EH724" i="27"/>
  <c r="EI724" i="27" s="1"/>
  <c r="EG724" i="27"/>
  <c r="EE724" i="27"/>
  <c r="EC724" i="27"/>
  <c r="DZ724" i="27"/>
  <c r="EJ724" i="27" s="1"/>
  <c r="DY724" i="27"/>
  <c r="DW724" i="27"/>
  <c r="DU724" i="27"/>
  <c r="DL724" i="27"/>
  <c r="DJ724" i="27"/>
  <c r="DM724" i="27"/>
  <c r="DN724" i="27" s="1"/>
  <c r="DH724" i="27"/>
  <c r="DE724" i="27"/>
  <c r="CT724" i="27"/>
  <c r="BZ724" i="27"/>
  <c r="BQ724" i="27"/>
  <c r="BR724" i="27"/>
  <c r="BE724" i="27"/>
  <c r="BH724" i="27"/>
  <c r="AZ724" i="27"/>
  <c r="AM724" i="27"/>
  <c r="AE724" i="27"/>
  <c r="AO724" i="27" s="1"/>
  <c r="P724" i="27"/>
  <c r="U724" i="27"/>
  <c r="M724" i="27"/>
  <c r="FK723" i="27"/>
  <c r="FI723" i="27"/>
  <c r="FG723" i="27"/>
  <c r="FE723" i="27"/>
  <c r="EY723" i="27"/>
  <c r="EW723" i="27"/>
  <c r="EZ723" i="27"/>
  <c r="FA723" i="27" s="1"/>
  <c r="EQ723" i="27"/>
  <c r="EO723" i="27"/>
  <c r="EH723" i="27"/>
  <c r="EI723" i="27" s="1"/>
  <c r="EG723" i="27"/>
  <c r="EE723" i="27"/>
  <c r="EC723" i="27"/>
  <c r="DZ723" i="27"/>
  <c r="DY723" i="27"/>
  <c r="DW723" i="27"/>
  <c r="DU723" i="27"/>
  <c r="DL723" i="27"/>
  <c r="DM723" i="27"/>
  <c r="DN723" i="27" s="1"/>
  <c r="DH723" i="27"/>
  <c r="DD723" i="27"/>
  <c r="DE723" i="27"/>
  <c r="CZ723" i="27"/>
  <c r="CT723" i="27"/>
  <c r="CR723" i="27"/>
  <c r="CL723" i="27"/>
  <c r="CJ723" i="27"/>
  <c r="CM723" i="27"/>
  <c r="BY723" i="27"/>
  <c r="BW723" i="27"/>
  <c r="BZ723" i="27"/>
  <c r="CA723" i="27" s="1"/>
  <c r="BQ723" i="27"/>
  <c r="BO723" i="27"/>
  <c r="BM723" i="27"/>
  <c r="BR723" i="27"/>
  <c r="BS723" i="27" s="1"/>
  <c r="BG723" i="27"/>
  <c r="BE723" i="27"/>
  <c r="BH723" i="27"/>
  <c r="BI723" i="27" s="1"/>
  <c r="BC723" i="27"/>
  <c r="AY723" i="27"/>
  <c r="AZ723" i="27"/>
  <c r="AU723" i="27"/>
  <c r="AS723" i="27"/>
  <c r="AN723" i="27"/>
  <c r="AM723" i="27"/>
  <c r="AL723" i="27"/>
  <c r="AJ723" i="27"/>
  <c r="AH723" i="27"/>
  <c r="AF723" i="27"/>
  <c r="AE723" i="27"/>
  <c r="AO723" i="27" s="1"/>
  <c r="AP723" i="27" s="1"/>
  <c r="AD723" i="27"/>
  <c r="AB723" i="27"/>
  <c r="Z723" i="27"/>
  <c r="T723" i="27"/>
  <c r="R723" i="27"/>
  <c r="P723" i="27"/>
  <c r="U723" i="27"/>
  <c r="V723" i="27" s="1"/>
  <c r="L723" i="27"/>
  <c r="J723" i="27"/>
  <c r="M723" i="27"/>
  <c r="N723" i="27" s="1"/>
  <c r="FK722" i="27"/>
  <c r="FI722" i="27"/>
  <c r="FG722" i="27"/>
  <c r="FE722" i="27"/>
  <c r="EY722" i="27"/>
  <c r="EW722" i="27"/>
  <c r="EQ722" i="27"/>
  <c r="EO722" i="27"/>
  <c r="ER722" i="27"/>
  <c r="EH722" i="27"/>
  <c r="EI722" i="27" s="1"/>
  <c r="EG722" i="27"/>
  <c r="EE722" i="27"/>
  <c r="EC722" i="27"/>
  <c r="EA722" i="27"/>
  <c r="DZ722" i="27"/>
  <c r="DY722" i="27"/>
  <c r="DW722" i="27"/>
  <c r="DU722" i="27"/>
  <c r="DL722" i="27"/>
  <c r="DJ722" i="27"/>
  <c r="DM722" i="27"/>
  <c r="DN722" i="27" s="1"/>
  <c r="DH722" i="27"/>
  <c r="DD722" i="27"/>
  <c r="DE722" i="27"/>
  <c r="CZ722" i="27"/>
  <c r="CT722" i="27"/>
  <c r="CR722" i="27"/>
  <c r="CU722" i="27"/>
  <c r="CV722" i="27" s="1"/>
  <c r="CL722" i="27"/>
  <c r="CJ722" i="27"/>
  <c r="BY722" i="27"/>
  <c r="BW722" i="27"/>
  <c r="BZ722" i="27"/>
  <c r="CA722" i="27" s="1"/>
  <c r="BQ722" i="27"/>
  <c r="BO722" i="27"/>
  <c r="BM722" i="27"/>
  <c r="BR722" i="27"/>
  <c r="BS722" i="27" s="1"/>
  <c r="BG722" i="27"/>
  <c r="BE722" i="27"/>
  <c r="BH722" i="27"/>
  <c r="BI722" i="27" s="1"/>
  <c r="BC722" i="27"/>
  <c r="AY722" i="27"/>
  <c r="AZ722" i="27"/>
  <c r="AU722" i="27"/>
  <c r="AS722" i="27"/>
  <c r="AN722" i="27"/>
  <c r="AM722" i="27"/>
  <c r="AL722" i="27"/>
  <c r="AJ722" i="27"/>
  <c r="AH722" i="27"/>
  <c r="AF722" i="27"/>
  <c r="AE722" i="27"/>
  <c r="AO722" i="27" s="1"/>
  <c r="AP722" i="27" s="1"/>
  <c r="AD722" i="27"/>
  <c r="AB722" i="27"/>
  <c r="Z722" i="27"/>
  <c r="T722" i="27"/>
  <c r="R722" i="27"/>
  <c r="P722" i="27"/>
  <c r="U722" i="27"/>
  <c r="V722" i="27" s="1"/>
  <c r="L722" i="27"/>
  <c r="J722" i="27"/>
  <c r="M722" i="27"/>
  <c r="N722" i="27" s="1"/>
  <c r="FK721" i="27"/>
  <c r="FI721" i="27"/>
  <c r="FG721" i="27"/>
  <c r="FE721" i="27"/>
  <c r="EY721" i="27"/>
  <c r="EW721" i="27"/>
  <c r="EQ721" i="27"/>
  <c r="EO721" i="27"/>
  <c r="ER721" i="27"/>
  <c r="EH721" i="27"/>
  <c r="EI721" i="27" s="1"/>
  <c r="EG721" i="27"/>
  <c r="EE721" i="27"/>
  <c r="EC721" i="27"/>
  <c r="EA721" i="27"/>
  <c r="DZ721" i="27"/>
  <c r="DY721" i="27"/>
  <c r="DW721" i="27"/>
  <c r="DU721" i="27"/>
  <c r="DL721" i="27"/>
  <c r="DJ721" i="27"/>
  <c r="DM721" i="27"/>
  <c r="DN721" i="27" s="1"/>
  <c r="DH721" i="27"/>
  <c r="DD721" i="27"/>
  <c r="DE721" i="27"/>
  <c r="CZ721" i="27"/>
  <c r="CT721" i="27"/>
  <c r="CR721" i="27"/>
  <c r="CU721" i="27"/>
  <c r="CL721" i="27"/>
  <c r="CJ721" i="27"/>
  <c r="BY721" i="27"/>
  <c r="BW721" i="27"/>
  <c r="BZ721" i="27"/>
  <c r="BQ721" i="27"/>
  <c r="BO721" i="27"/>
  <c r="BM721" i="27"/>
  <c r="BR721" i="27"/>
  <c r="BG721" i="27"/>
  <c r="BE721" i="27"/>
  <c r="BH721" i="27"/>
  <c r="BI721" i="27" s="1"/>
  <c r="BC721" i="27"/>
  <c r="AY721" i="27"/>
  <c r="AZ721" i="27"/>
  <c r="AU721" i="27"/>
  <c r="AS721" i="27"/>
  <c r="AL721" i="27"/>
  <c r="AJ721" i="27"/>
  <c r="AH721" i="27"/>
  <c r="AD721" i="27"/>
  <c r="AB721" i="27"/>
  <c r="Z721" i="27"/>
  <c r="T721" i="27"/>
  <c r="R721" i="27"/>
  <c r="P721" i="27"/>
  <c r="U721" i="27"/>
  <c r="V721" i="27" s="1"/>
  <c r="L721" i="27"/>
  <c r="J721" i="27"/>
  <c r="M721" i="27"/>
  <c r="N721" i="27" s="1"/>
  <c r="FJ720" i="27"/>
  <c r="FK720" i="27" s="1"/>
  <c r="FH720" i="27"/>
  <c r="FI720" i="27" s="1"/>
  <c r="FD720" i="27"/>
  <c r="FE720" i="27" s="1"/>
  <c r="EX720" i="27"/>
  <c r="EY720" i="27" s="1"/>
  <c r="EV720" i="27"/>
  <c r="EW720" i="27" s="1"/>
  <c r="ET720" i="27"/>
  <c r="EU720" i="27" s="1"/>
  <c r="EQ720" i="27"/>
  <c r="EP720" i="27"/>
  <c r="EN720" i="27"/>
  <c r="EO720" i="27" s="1"/>
  <c r="EL720" i="27"/>
  <c r="EM720" i="27" s="1"/>
  <c r="EH720" i="27"/>
  <c r="EI720" i="27" s="1"/>
  <c r="EF720" i="27"/>
  <c r="EG720" i="27" s="1"/>
  <c r="ED720" i="27"/>
  <c r="EE720" i="27" s="1"/>
  <c r="EB720" i="27"/>
  <c r="EC720" i="27" s="1"/>
  <c r="DZ720" i="27"/>
  <c r="EA720" i="27" s="1"/>
  <c r="DX720" i="27"/>
  <c r="DY720" i="27" s="1"/>
  <c r="DV720" i="27"/>
  <c r="DW720" i="27" s="1"/>
  <c r="DT720" i="27"/>
  <c r="DU720" i="27" s="1"/>
  <c r="DK720" i="27"/>
  <c r="DL720" i="27" s="1"/>
  <c r="DG720" i="27"/>
  <c r="DH720" i="27" s="1"/>
  <c r="DE720" i="27"/>
  <c r="DC720" i="27"/>
  <c r="DD724" i="27" s="1"/>
  <c r="CY720" i="27"/>
  <c r="CZ724" i="27" s="1"/>
  <c r="CS720" i="27"/>
  <c r="CT720" i="27" s="1"/>
  <c r="CQ720" i="27"/>
  <c r="CR724" i="27" s="1"/>
  <c r="CO720" i="27"/>
  <c r="CP720" i="27" s="1"/>
  <c r="CI720" i="27"/>
  <c r="CJ724" i="27" s="1"/>
  <c r="CG720" i="27"/>
  <c r="CH720" i="27" s="1"/>
  <c r="BX720" i="27"/>
  <c r="BY720" i="27" s="1"/>
  <c r="BV720" i="27"/>
  <c r="BW724" i="27" s="1"/>
  <c r="BP720" i="27"/>
  <c r="BQ720" i="27" s="1"/>
  <c r="BN720" i="27"/>
  <c r="BO724" i="27" s="1"/>
  <c r="BL720" i="27"/>
  <c r="BM720" i="27" s="1"/>
  <c r="BH720" i="27"/>
  <c r="BI720" i="27" s="1"/>
  <c r="BF720" i="27"/>
  <c r="BG724" i="27" s="1"/>
  <c r="BE720" i="27"/>
  <c r="BD720" i="27"/>
  <c r="BB720" i="27"/>
  <c r="BC724" i="27" s="1"/>
  <c r="AZ720" i="27"/>
  <c r="AX720" i="27"/>
  <c r="AV720" i="27"/>
  <c r="AW720" i="27" s="1"/>
  <c r="AT720" i="27"/>
  <c r="AR720" i="27"/>
  <c r="AS720" i="27" s="1"/>
  <c r="AK720" i="27"/>
  <c r="AI720" i="27"/>
  <c r="AJ720" i="27" s="1"/>
  <c r="AG720" i="27"/>
  <c r="AC720" i="27"/>
  <c r="Y720" i="27"/>
  <c r="U720" i="27"/>
  <c r="V720" i="27" s="1"/>
  <c r="S720" i="27"/>
  <c r="T720" i="27" s="1"/>
  <c r="Q720" i="27"/>
  <c r="P720" i="27"/>
  <c r="O720" i="27"/>
  <c r="M720" i="27"/>
  <c r="N720" i="27" s="1"/>
  <c r="I720" i="27"/>
  <c r="FK719" i="27"/>
  <c r="FI719" i="27"/>
  <c r="FG719" i="27"/>
  <c r="FE719" i="27"/>
  <c r="EY719" i="27"/>
  <c r="EW719" i="27"/>
  <c r="EU719" i="27"/>
  <c r="EQ719" i="27"/>
  <c r="EO719" i="27"/>
  <c r="EM719" i="27"/>
  <c r="EG719" i="27"/>
  <c r="EE719" i="27"/>
  <c r="EC719" i="27"/>
  <c r="DY719" i="27"/>
  <c r="DW719" i="27"/>
  <c r="DU719" i="27"/>
  <c r="DL719" i="27"/>
  <c r="DJ719" i="27"/>
  <c r="DH719" i="27"/>
  <c r="DD719" i="27"/>
  <c r="DB719" i="27"/>
  <c r="CZ719" i="27"/>
  <c r="CT719" i="27"/>
  <c r="CR719" i="27"/>
  <c r="CP719" i="27"/>
  <c r="CL719" i="27"/>
  <c r="CJ719" i="27"/>
  <c r="CH719" i="27"/>
  <c r="BY719" i="27"/>
  <c r="BW719" i="27"/>
  <c r="BZ719" i="27"/>
  <c r="CA719" i="27" s="1"/>
  <c r="BQ719" i="27"/>
  <c r="BO719" i="27"/>
  <c r="BR719" i="27"/>
  <c r="BG719" i="27"/>
  <c r="BE719" i="27"/>
  <c r="BC719" i="27"/>
  <c r="AY719" i="27"/>
  <c r="AW719" i="27"/>
  <c r="AU719" i="27"/>
  <c r="AS719" i="27"/>
  <c r="AL719" i="27"/>
  <c r="AJ719" i="27"/>
  <c r="AH719" i="27"/>
  <c r="AD719" i="27"/>
  <c r="AB719" i="27"/>
  <c r="Z719" i="27"/>
  <c r="T719" i="27"/>
  <c r="R719" i="27"/>
  <c r="P719" i="27"/>
  <c r="L719" i="27"/>
  <c r="J719" i="27"/>
  <c r="M719" i="27"/>
  <c r="FK718" i="27"/>
  <c r="FI718" i="27"/>
  <c r="FF717" i="27"/>
  <c r="FG717" i="27" s="1"/>
  <c r="FE718" i="27"/>
  <c r="EY718" i="27"/>
  <c r="EW718" i="27"/>
  <c r="EU718" i="27"/>
  <c r="EQ718" i="27"/>
  <c r="EO718" i="27"/>
  <c r="EM718" i="27"/>
  <c r="EG718" i="27"/>
  <c r="EE718" i="27"/>
  <c r="EC718" i="27"/>
  <c r="DY718" i="27"/>
  <c r="DW718" i="27"/>
  <c r="DU718" i="27"/>
  <c r="DL718" i="27"/>
  <c r="DM718" i="27"/>
  <c r="DH718" i="27"/>
  <c r="DD718" i="27"/>
  <c r="DA717" i="27"/>
  <c r="CZ718" i="27"/>
  <c r="CU718" i="27"/>
  <c r="CV718" i="27" s="1"/>
  <c r="CT718" i="27"/>
  <c r="CR718" i="27"/>
  <c r="CP718" i="27"/>
  <c r="CL718" i="27"/>
  <c r="CJ718" i="27"/>
  <c r="CH718" i="27"/>
  <c r="BY718" i="27"/>
  <c r="BW718" i="27"/>
  <c r="BU718" i="27"/>
  <c r="BR718" i="27"/>
  <c r="BS718" i="27" s="1"/>
  <c r="BQ718" i="27"/>
  <c r="BO718" i="27"/>
  <c r="BM718" i="27"/>
  <c r="BH718" i="27"/>
  <c r="BI718" i="27" s="1"/>
  <c r="BG718" i="27"/>
  <c r="BE718" i="27"/>
  <c r="BD717" i="27"/>
  <c r="BC718" i="27"/>
  <c r="AY718" i="27"/>
  <c r="AZ718" i="27"/>
  <c r="AU718" i="27"/>
  <c r="AS718" i="27"/>
  <c r="AL718" i="27"/>
  <c r="AJ718" i="27"/>
  <c r="AH718" i="27"/>
  <c r="AD718" i="27"/>
  <c r="AB718" i="27"/>
  <c r="Z718" i="27"/>
  <c r="U718" i="27"/>
  <c r="V718" i="27" s="1"/>
  <c r="T718" i="27"/>
  <c r="R718" i="27"/>
  <c r="P718" i="27"/>
  <c r="L718" i="27"/>
  <c r="J718" i="27"/>
  <c r="H718" i="27"/>
  <c r="FD717" i="27"/>
  <c r="FE717" i="27" s="1"/>
  <c r="ET717" i="27"/>
  <c r="EU717" i="27" s="1"/>
  <c r="EP717" i="27"/>
  <c r="EQ717" i="27" s="1"/>
  <c r="EL717" i="27"/>
  <c r="EM717" i="27" s="1"/>
  <c r="ED717" i="27"/>
  <c r="EE717" i="27" s="1"/>
  <c r="EB717" i="27"/>
  <c r="EC717" i="27" s="1"/>
  <c r="DT717" i="27"/>
  <c r="DU717" i="27" s="1"/>
  <c r="DK717" i="27"/>
  <c r="DL717" i="27" s="1"/>
  <c r="DG717" i="27"/>
  <c r="DH717" i="27" s="1"/>
  <c r="DC717" i="27"/>
  <c r="CY717" i="27"/>
  <c r="CS717" i="27"/>
  <c r="CT717" i="27" s="1"/>
  <c r="CQ717" i="27"/>
  <c r="CK717" i="27"/>
  <c r="CL717" i="27" s="1"/>
  <c r="CI717" i="27"/>
  <c r="CG717" i="27"/>
  <c r="BX717" i="27"/>
  <c r="BN717" i="27"/>
  <c r="BL717" i="27"/>
  <c r="BM717" i="27" s="1"/>
  <c r="BF717" i="27"/>
  <c r="AV717" i="27"/>
  <c r="AW717" i="27" s="1"/>
  <c r="AT717" i="27"/>
  <c r="AI717" i="27"/>
  <c r="AC717" i="27"/>
  <c r="S717" i="27"/>
  <c r="Q717" i="27"/>
  <c r="K717" i="27"/>
  <c r="FK716" i="27"/>
  <c r="FI716" i="27"/>
  <c r="FG716" i="27"/>
  <c r="FE716" i="27"/>
  <c r="EZ716" i="27"/>
  <c r="FA716" i="27" s="1"/>
  <c r="EY716" i="27"/>
  <c r="EW716" i="27"/>
  <c r="EU716" i="27"/>
  <c r="EQ716" i="27"/>
  <c r="EM716" i="27"/>
  <c r="EH716" i="27"/>
  <c r="EI716" i="27" s="1"/>
  <c r="EG716" i="27"/>
  <c r="EE716" i="27"/>
  <c r="EC716" i="27"/>
  <c r="DW716" i="27"/>
  <c r="DU716" i="27"/>
  <c r="DZ716" i="27"/>
  <c r="DM716" i="27"/>
  <c r="DN716" i="27" s="1"/>
  <c r="DL716" i="27"/>
  <c r="DJ716" i="27"/>
  <c r="DH716" i="27"/>
  <c r="DE716" i="27"/>
  <c r="DO716" i="27" s="1"/>
  <c r="DP716" i="27" s="1"/>
  <c r="DD716" i="27"/>
  <c r="DB716" i="27"/>
  <c r="CZ716" i="27"/>
  <c r="CT716" i="27"/>
  <c r="CR716" i="27"/>
  <c r="CP716" i="27"/>
  <c r="CL716" i="27"/>
  <c r="CJ716" i="27"/>
  <c r="CH716" i="27"/>
  <c r="BY716" i="27"/>
  <c r="BZ716" i="27"/>
  <c r="BU716" i="27"/>
  <c r="BQ716" i="27"/>
  <c r="BO716" i="27"/>
  <c r="BM716" i="27"/>
  <c r="BR716" i="27"/>
  <c r="BH716" i="27"/>
  <c r="BI716" i="27" s="1"/>
  <c r="BG716" i="27"/>
  <c r="BE716" i="27"/>
  <c r="BC716" i="27"/>
  <c r="AZ716" i="27"/>
  <c r="BJ716" i="27" s="1"/>
  <c r="BK716" i="27" s="1"/>
  <c r="AY716" i="27"/>
  <c r="AW716" i="27"/>
  <c r="AU716" i="27"/>
  <c r="AS716" i="27"/>
  <c r="AL716" i="27"/>
  <c r="AJ716" i="27"/>
  <c r="AH716" i="27"/>
  <c r="AD716" i="27"/>
  <c r="AB716" i="27"/>
  <c r="Z716" i="27"/>
  <c r="T716" i="27"/>
  <c r="U716" i="27"/>
  <c r="V716" i="27" s="1"/>
  <c r="P716" i="27"/>
  <c r="L716" i="27"/>
  <c r="M716" i="27"/>
  <c r="H716" i="27"/>
  <c r="ET715" i="27"/>
  <c r="EL715" i="27"/>
  <c r="ED715" i="27"/>
  <c r="EB715" i="27"/>
  <c r="DT715" i="27"/>
  <c r="DK715" i="27"/>
  <c r="DC715" i="27"/>
  <c r="CG715" i="27"/>
  <c r="BX715" i="27"/>
  <c r="BN715" i="27"/>
  <c r="BF715" i="27"/>
  <c r="AI715" i="27"/>
  <c r="S715" i="27"/>
  <c r="Q715" i="27"/>
  <c r="DR713" i="27"/>
  <c r="CE713" i="27"/>
  <c r="EZ705" i="27"/>
  <c r="EN702" i="27"/>
  <c r="DM705" i="27"/>
  <c r="CY702" i="27"/>
  <c r="BZ705" i="27"/>
  <c r="BR705" i="27"/>
  <c r="CB705" i="27" s="1"/>
  <c r="BH705" i="27"/>
  <c r="AZ705" i="27"/>
  <c r="AM705" i="27"/>
  <c r="U705" i="27"/>
  <c r="M705" i="27"/>
  <c r="W705" i="27" s="1"/>
  <c r="EV702" i="27"/>
  <c r="ER704" i="27"/>
  <c r="DZ704" i="27"/>
  <c r="DM704" i="27"/>
  <c r="DO704" i="27" s="1"/>
  <c r="DE704" i="27"/>
  <c r="CM704" i="27"/>
  <c r="BZ704" i="27"/>
  <c r="BR704" i="27"/>
  <c r="CB704" i="27" s="1"/>
  <c r="BH704" i="27"/>
  <c r="AT702" i="27"/>
  <c r="AM704" i="27"/>
  <c r="U704" i="27"/>
  <c r="M704" i="27"/>
  <c r="FJ702" i="27"/>
  <c r="FD702" i="27"/>
  <c r="FB703" i="27"/>
  <c r="EZ703" i="27"/>
  <c r="ER703" i="27"/>
  <c r="EH703" i="27"/>
  <c r="DX702" i="27"/>
  <c r="DM703" i="27"/>
  <c r="DM702" i="27" s="1"/>
  <c r="DE703" i="27"/>
  <c r="CQ702" i="27"/>
  <c r="BZ703" i="27"/>
  <c r="BZ702" i="27" s="1"/>
  <c r="BR703" i="27"/>
  <c r="BH703" i="27"/>
  <c r="BH702" i="27" s="1"/>
  <c r="AZ703" i="27"/>
  <c r="AR702" i="27"/>
  <c r="AC702" i="27"/>
  <c r="U703" i="27"/>
  <c r="U702" i="27" s="1"/>
  <c r="M703" i="27"/>
  <c r="FH702" i="27"/>
  <c r="FF702" i="27"/>
  <c r="EX702" i="27"/>
  <c r="ET702" i="27"/>
  <c r="EP702" i="27"/>
  <c r="EF702" i="27"/>
  <c r="ED702" i="27"/>
  <c r="EB702" i="27"/>
  <c r="DV702" i="27"/>
  <c r="DT702" i="27"/>
  <c r="DK702" i="27"/>
  <c r="DI702" i="27"/>
  <c r="DG702" i="27"/>
  <c r="DC702" i="27"/>
  <c r="DA702" i="27"/>
  <c r="CS702" i="27"/>
  <c r="CO702" i="27"/>
  <c r="CK702" i="27"/>
  <c r="CI702" i="27"/>
  <c r="CG702" i="27"/>
  <c r="BV702" i="27"/>
  <c r="BT702" i="27"/>
  <c r="BN702" i="27"/>
  <c r="BL702" i="27"/>
  <c r="BF702" i="27"/>
  <c r="BD702" i="27"/>
  <c r="BB702" i="27"/>
  <c r="AX702" i="27"/>
  <c r="AV702" i="27"/>
  <c r="AK702" i="27"/>
  <c r="AI702" i="27"/>
  <c r="AG702" i="27"/>
  <c r="AA702" i="27"/>
  <c r="Y702" i="27"/>
  <c r="Q702" i="27"/>
  <c r="O702" i="27"/>
  <c r="K702" i="27"/>
  <c r="I702" i="27"/>
  <c r="G702" i="27"/>
  <c r="EH701" i="27"/>
  <c r="DZ701" i="27"/>
  <c r="EJ701" i="27" s="1"/>
  <c r="DM701" i="27"/>
  <c r="DE701" i="27"/>
  <c r="DO701" i="27" s="1"/>
  <c r="CW701" i="27"/>
  <c r="CU701" i="27"/>
  <c r="CM701" i="27"/>
  <c r="BZ701" i="27"/>
  <c r="BR701" i="27"/>
  <c r="CB701" i="27" s="1"/>
  <c r="BH701" i="27"/>
  <c r="AZ701" i="27"/>
  <c r="AM701" i="27"/>
  <c r="AE701" i="27"/>
  <c r="AO701" i="27" s="1"/>
  <c r="U701" i="27"/>
  <c r="M701" i="27"/>
  <c r="EZ700" i="27"/>
  <c r="FB700" i="27" s="1"/>
  <c r="ER700" i="27"/>
  <c r="EH700" i="27"/>
  <c r="DZ700" i="27"/>
  <c r="EJ700" i="27" s="1"/>
  <c r="DM700" i="27"/>
  <c r="DE700" i="27"/>
  <c r="DO700" i="27" s="1"/>
  <c r="CU700" i="27"/>
  <c r="CM700" i="27"/>
  <c r="CW700" i="27" s="1"/>
  <c r="BZ700" i="27"/>
  <c r="BR700" i="27"/>
  <c r="CB700" i="27" s="1"/>
  <c r="BH700" i="27"/>
  <c r="AZ700" i="27"/>
  <c r="BJ700" i="27" s="1"/>
  <c r="AM700" i="27"/>
  <c r="AE700" i="27"/>
  <c r="AO700" i="27" s="1"/>
  <c r="U700" i="27"/>
  <c r="M700" i="27"/>
  <c r="EZ699" i="27"/>
  <c r="ER699" i="27"/>
  <c r="FB699" i="27" s="1"/>
  <c r="EH699" i="27"/>
  <c r="DZ699" i="27"/>
  <c r="EJ699" i="27" s="1"/>
  <c r="DR699" i="27" s="1"/>
  <c r="DM699" i="27"/>
  <c r="DE699" i="27"/>
  <c r="DO699" i="27" s="1"/>
  <c r="CU699" i="27"/>
  <c r="CM699" i="27"/>
  <c r="BZ699" i="27"/>
  <c r="BR699" i="27"/>
  <c r="BH699" i="27"/>
  <c r="AZ699" i="27"/>
  <c r="BJ699" i="27" s="1"/>
  <c r="AM699" i="27"/>
  <c r="AE699" i="27"/>
  <c r="AO699" i="27" s="1"/>
  <c r="U699" i="27"/>
  <c r="M699" i="27"/>
  <c r="W699" i="27" s="1"/>
  <c r="E699" i="27" s="1"/>
  <c r="EZ698" i="27"/>
  <c r="ER698" i="27"/>
  <c r="FB698" i="27" s="1"/>
  <c r="EH698" i="27"/>
  <c r="DZ698" i="27"/>
  <c r="EJ698" i="27" s="1"/>
  <c r="DM698" i="27"/>
  <c r="DE698" i="27"/>
  <c r="DO698" i="27" s="1"/>
  <c r="CU698" i="27"/>
  <c r="CM698" i="27"/>
  <c r="CW698" i="27" s="1"/>
  <c r="BZ698" i="27"/>
  <c r="BR698" i="27"/>
  <c r="CB698" i="27" s="1"/>
  <c r="BH698" i="27"/>
  <c r="AZ698" i="27"/>
  <c r="BJ698" i="27" s="1"/>
  <c r="AM698" i="27"/>
  <c r="AE698" i="27"/>
  <c r="AO698" i="27" s="1"/>
  <c r="U698" i="27"/>
  <c r="M698" i="27"/>
  <c r="EZ697" i="27"/>
  <c r="ER697" i="27"/>
  <c r="EH697" i="27"/>
  <c r="DZ697" i="27"/>
  <c r="EJ697" i="27" s="1"/>
  <c r="DM697" i="27"/>
  <c r="DE697" i="27"/>
  <c r="DO697" i="27" s="1"/>
  <c r="CU697" i="27"/>
  <c r="CM697" i="27"/>
  <c r="BZ697" i="27"/>
  <c r="BR697" i="27"/>
  <c r="CB697" i="27" s="1"/>
  <c r="BH697" i="27"/>
  <c r="AZ697" i="27"/>
  <c r="BJ697" i="27" s="1"/>
  <c r="AM697" i="27"/>
  <c r="AE697" i="27"/>
  <c r="AO697" i="27" s="1"/>
  <c r="U697" i="27"/>
  <c r="M697" i="27"/>
  <c r="W697" i="27" s="1"/>
  <c r="E697" i="27" s="1"/>
  <c r="EZ696" i="27"/>
  <c r="ER696" i="27"/>
  <c r="EH696" i="27"/>
  <c r="DZ696" i="27"/>
  <c r="EJ696" i="27" s="1"/>
  <c r="DM696" i="27"/>
  <c r="DE696" i="27"/>
  <c r="DO696" i="27" s="1"/>
  <c r="CU696" i="27"/>
  <c r="CM696" i="27"/>
  <c r="BZ696" i="27"/>
  <c r="BR696" i="27"/>
  <c r="BH696" i="27"/>
  <c r="AZ696" i="27"/>
  <c r="BJ696" i="27" s="1"/>
  <c r="AM696" i="27"/>
  <c r="AE696" i="27"/>
  <c r="AO696" i="27" s="1"/>
  <c r="U696" i="27"/>
  <c r="M696" i="27"/>
  <c r="W696" i="27" s="1"/>
  <c r="E696" i="27" s="1"/>
  <c r="EZ695" i="27"/>
  <c r="ER695" i="27"/>
  <c r="FB695" i="27" s="1"/>
  <c r="EH695" i="27"/>
  <c r="DZ695" i="27"/>
  <c r="EJ695" i="27" s="1"/>
  <c r="DM695" i="27"/>
  <c r="DE695" i="27"/>
  <c r="DO695" i="27" s="1"/>
  <c r="CU695" i="27"/>
  <c r="CM695" i="27"/>
  <c r="CW695" i="27" s="1"/>
  <c r="CE695" i="27" s="1"/>
  <c r="BZ695" i="27"/>
  <c r="BR695" i="27"/>
  <c r="BH695" i="27"/>
  <c r="AZ695" i="27"/>
  <c r="BJ695" i="27" s="1"/>
  <c r="AM695" i="27"/>
  <c r="AE695" i="27"/>
  <c r="AO695" i="27" s="1"/>
  <c r="U695" i="27"/>
  <c r="M695" i="27"/>
  <c r="EZ694" i="27"/>
  <c r="ER694" i="27"/>
  <c r="EH694" i="27"/>
  <c r="EJ694" i="27" s="1"/>
  <c r="DZ694" i="27"/>
  <c r="DM694" i="27"/>
  <c r="DE694" i="27"/>
  <c r="DO694" i="27" s="1"/>
  <c r="CU694" i="27"/>
  <c r="CM694" i="27"/>
  <c r="BZ694" i="27"/>
  <c r="BR694" i="27"/>
  <c r="CB694" i="27" s="1"/>
  <c r="BH694" i="27"/>
  <c r="AZ694" i="27"/>
  <c r="AM694" i="27"/>
  <c r="AE694" i="27"/>
  <c r="AO694" i="27" s="1"/>
  <c r="U694" i="27"/>
  <c r="M694" i="27"/>
  <c r="W694" i="27" s="1"/>
  <c r="EZ693" i="27"/>
  <c r="ER693" i="27"/>
  <c r="FB693" i="27" s="1"/>
  <c r="EH693" i="27"/>
  <c r="DZ693" i="27"/>
  <c r="DM693" i="27"/>
  <c r="DE693" i="27"/>
  <c r="DO693" i="27" s="1"/>
  <c r="CU693" i="27"/>
  <c r="CM693" i="27"/>
  <c r="CW693" i="27" s="1"/>
  <c r="BZ693" i="27"/>
  <c r="BR693" i="27"/>
  <c r="BH693" i="27"/>
  <c r="AZ693" i="27"/>
  <c r="BJ693" i="27" s="1"/>
  <c r="AM693" i="27"/>
  <c r="AE693" i="27"/>
  <c r="M693" i="27"/>
  <c r="EZ692" i="27"/>
  <c r="ER692" i="27"/>
  <c r="FB692" i="27" s="1"/>
  <c r="DZ692" i="27"/>
  <c r="DM692" i="27"/>
  <c r="DE692" i="27"/>
  <c r="DO692" i="27" s="1"/>
  <c r="CU692" i="27"/>
  <c r="CM692" i="27"/>
  <c r="CW692" i="27" s="1"/>
  <c r="CE692" i="27" s="1"/>
  <c r="BR692" i="27"/>
  <c r="BH692" i="27"/>
  <c r="AZ692" i="27"/>
  <c r="BJ692" i="27" s="1"/>
  <c r="AE692" i="27"/>
  <c r="U692" i="27"/>
  <c r="EZ691" i="27"/>
  <c r="ER691" i="27"/>
  <c r="FB691" i="27" s="1"/>
  <c r="EH691" i="27"/>
  <c r="DM691" i="27"/>
  <c r="DE691" i="27"/>
  <c r="DO691" i="27" s="1"/>
  <c r="CU691" i="27"/>
  <c r="CM691" i="27"/>
  <c r="CW691" i="27" s="1"/>
  <c r="CE691" i="27" s="1"/>
  <c r="BZ691" i="27"/>
  <c r="BR691" i="27"/>
  <c r="BH691" i="27"/>
  <c r="AZ691" i="27"/>
  <c r="AM691" i="27"/>
  <c r="U691" i="27"/>
  <c r="M691" i="27"/>
  <c r="W691" i="27" s="1"/>
  <c r="EZ690" i="27"/>
  <c r="ER690" i="27"/>
  <c r="FB690" i="27" s="1"/>
  <c r="EH690" i="27"/>
  <c r="DZ690" i="27"/>
  <c r="EJ690" i="27" s="1"/>
  <c r="DM690" i="27"/>
  <c r="DE690" i="27"/>
  <c r="CU690" i="27"/>
  <c r="CM690" i="27"/>
  <c r="CW690" i="27" s="1"/>
  <c r="BZ690" i="27"/>
  <c r="BH690" i="27"/>
  <c r="AZ690" i="27"/>
  <c r="U690" i="27"/>
  <c r="M690" i="27"/>
  <c r="EZ689" i="27"/>
  <c r="ER689" i="27"/>
  <c r="FB689" i="27" s="1"/>
  <c r="DZ689" i="27"/>
  <c r="DM689" i="27"/>
  <c r="DE689" i="27"/>
  <c r="CU689" i="27"/>
  <c r="CM689" i="27"/>
  <c r="CW689" i="27" s="1"/>
  <c r="BX680" i="27"/>
  <c r="BZ689" i="27"/>
  <c r="BR689" i="27"/>
  <c r="BH689" i="27"/>
  <c r="AZ689" i="27"/>
  <c r="BJ689" i="27" s="1"/>
  <c r="AE689" i="27"/>
  <c r="U689" i="27"/>
  <c r="EZ688" i="27"/>
  <c r="ER688" i="27"/>
  <c r="FB688" i="27" s="1"/>
  <c r="EL680" i="27"/>
  <c r="EJ688" i="27"/>
  <c r="EH688" i="27"/>
  <c r="DZ688" i="27"/>
  <c r="DM688" i="27"/>
  <c r="DE688" i="27"/>
  <c r="DO688" i="27" s="1"/>
  <c r="CU688" i="27"/>
  <c r="CM688" i="27"/>
  <c r="CW688" i="27" s="1"/>
  <c r="CE688" i="27" s="1"/>
  <c r="BZ688" i="27"/>
  <c r="BN680" i="27"/>
  <c r="BR688" i="27"/>
  <c r="CB688" i="27" s="1"/>
  <c r="BH688" i="27"/>
  <c r="AZ688" i="27"/>
  <c r="AR680" i="27"/>
  <c r="AO688" i="27"/>
  <c r="AM688" i="27"/>
  <c r="AE688" i="27"/>
  <c r="FB687" i="27"/>
  <c r="EZ687" i="27"/>
  <c r="ER687" i="27"/>
  <c r="EJ687" i="27"/>
  <c r="DR687" i="27" s="1"/>
  <c r="EH687" i="27"/>
  <c r="DZ687" i="27"/>
  <c r="DM687" i="27"/>
  <c r="DE687" i="27"/>
  <c r="CU687" i="27"/>
  <c r="CM687" i="27"/>
  <c r="CW687" i="27" s="1"/>
  <c r="CG680" i="27"/>
  <c r="BZ687" i="27"/>
  <c r="BH687" i="27"/>
  <c r="AZ687" i="27"/>
  <c r="BJ687" i="27" s="1"/>
  <c r="AO687" i="27"/>
  <c r="AM687" i="27"/>
  <c r="AE687" i="27"/>
  <c r="S680" i="27"/>
  <c r="U687" i="27"/>
  <c r="M687" i="27"/>
  <c r="EZ686" i="27"/>
  <c r="EH686" i="27"/>
  <c r="DZ686" i="27"/>
  <c r="CU686" i="27"/>
  <c r="BZ686" i="27"/>
  <c r="BR686" i="27"/>
  <c r="CB686" i="27" s="1"/>
  <c r="BH686" i="27"/>
  <c r="AE686" i="27"/>
  <c r="U686" i="27"/>
  <c r="W686" i="27" s="1"/>
  <c r="M686" i="27"/>
  <c r="ER685" i="27"/>
  <c r="DZ685" i="27"/>
  <c r="DE685" i="27"/>
  <c r="CU685" i="27"/>
  <c r="CM685" i="27"/>
  <c r="CW685" i="27" s="1"/>
  <c r="CB685" i="27"/>
  <c r="BZ685" i="27"/>
  <c r="BR685" i="27"/>
  <c r="BH685" i="27"/>
  <c r="AM685" i="27"/>
  <c r="AE685" i="27"/>
  <c r="M685" i="27"/>
  <c r="EZ684" i="27"/>
  <c r="EH684" i="27"/>
  <c r="DZ684" i="27"/>
  <c r="EJ684" i="27" s="1"/>
  <c r="CU684" i="27"/>
  <c r="BZ684" i="27"/>
  <c r="BR684" i="27"/>
  <c r="CB684" i="27" s="1"/>
  <c r="BH684" i="27"/>
  <c r="AE684" i="27"/>
  <c r="M684" i="27"/>
  <c r="EX680" i="27"/>
  <c r="ER683" i="27"/>
  <c r="DZ683" i="27"/>
  <c r="DE683" i="27"/>
  <c r="CU683" i="27"/>
  <c r="CM683" i="27"/>
  <c r="BZ683" i="27"/>
  <c r="BR683" i="27"/>
  <c r="CB683" i="27" s="1"/>
  <c r="BH683" i="27"/>
  <c r="BD680" i="27"/>
  <c r="AM683" i="27"/>
  <c r="AE683" i="27"/>
  <c r="AO683" i="27" s="1"/>
  <c r="I680" i="27"/>
  <c r="FJ680" i="27"/>
  <c r="EZ682" i="27"/>
  <c r="DC680" i="27"/>
  <c r="BZ682" i="27"/>
  <c r="BV680" i="27"/>
  <c r="BH682" i="27"/>
  <c r="AZ682" i="27"/>
  <c r="BJ682" i="27" s="1"/>
  <c r="K680" i="27"/>
  <c r="FH680" i="27"/>
  <c r="FF680" i="27"/>
  <c r="EN680" i="27"/>
  <c r="EH681" i="27"/>
  <c r="DZ681" i="27"/>
  <c r="EJ681" i="27" s="1"/>
  <c r="DM681" i="27"/>
  <c r="DA680" i="27"/>
  <c r="CS680" i="27"/>
  <c r="CM681" i="27"/>
  <c r="BH681" i="27"/>
  <c r="AM681" i="27"/>
  <c r="AE681" i="27"/>
  <c r="U681" i="27"/>
  <c r="M681" i="27"/>
  <c r="FD680" i="27"/>
  <c r="EV680" i="27"/>
  <c r="EF680" i="27"/>
  <c r="DX680" i="27"/>
  <c r="CY680" i="27"/>
  <c r="DE680" i="27" s="1"/>
  <c r="CQ680" i="27"/>
  <c r="CI680" i="27"/>
  <c r="BB680" i="27"/>
  <c r="AK680" i="27"/>
  <c r="AC680" i="27"/>
  <c r="EV677" i="27"/>
  <c r="EZ679" i="27"/>
  <c r="EP677" i="27"/>
  <c r="DI677" i="27"/>
  <c r="DI669" i="27" s="1"/>
  <c r="CQ677" i="27"/>
  <c r="CU679" i="27"/>
  <c r="BZ679" i="27"/>
  <c r="BR679" i="27"/>
  <c r="CB679" i="27" s="1"/>
  <c r="AM679" i="27"/>
  <c r="AE679" i="27"/>
  <c r="W679" i="27"/>
  <c r="U679" i="27"/>
  <c r="M679" i="27"/>
  <c r="FF677" i="27"/>
  <c r="EX677" i="27"/>
  <c r="EX669" i="27" s="1"/>
  <c r="EN677" i="27"/>
  <c r="EN669" i="27" s="1"/>
  <c r="EH678" i="27"/>
  <c r="DZ678" i="27"/>
  <c r="EJ678" i="27" s="1"/>
  <c r="CI677" i="27"/>
  <c r="CB678" i="27"/>
  <c r="BZ678" i="27"/>
  <c r="BR678" i="27"/>
  <c r="U678" i="27"/>
  <c r="U677" i="27" s="1"/>
  <c r="M678" i="27"/>
  <c r="FJ677" i="27"/>
  <c r="FH677" i="27"/>
  <c r="FD677" i="27"/>
  <c r="ET677" i="27"/>
  <c r="EL677" i="27"/>
  <c r="ED677" i="27"/>
  <c r="EB677" i="27"/>
  <c r="DV677" i="27"/>
  <c r="DT677" i="27"/>
  <c r="DK677" i="27"/>
  <c r="DC677" i="27"/>
  <c r="DA677" i="27"/>
  <c r="CS677" i="27"/>
  <c r="CO677" i="27"/>
  <c r="CK677" i="27"/>
  <c r="CG677" i="27"/>
  <c r="BX677" i="27"/>
  <c r="BV677" i="27"/>
  <c r="BT677" i="27"/>
  <c r="BP677" i="27"/>
  <c r="BN677" i="27"/>
  <c r="BL677" i="27"/>
  <c r="BF677" i="27"/>
  <c r="BD677" i="27"/>
  <c r="AX677" i="27"/>
  <c r="AV677" i="27"/>
  <c r="AR677" i="27"/>
  <c r="AI677" i="27"/>
  <c r="AG677" i="27"/>
  <c r="AA677" i="27"/>
  <c r="Y677" i="27"/>
  <c r="S677" i="27"/>
  <c r="Q677" i="27"/>
  <c r="O677" i="27"/>
  <c r="K677" i="27"/>
  <c r="I677" i="27"/>
  <c r="G677" i="27"/>
  <c r="EH676" i="27"/>
  <c r="DZ676" i="27"/>
  <c r="DM676" i="27"/>
  <c r="DE676" i="27"/>
  <c r="DO676" i="27" s="1"/>
  <c r="CU676" i="27"/>
  <c r="CM676" i="27"/>
  <c r="BZ676" i="27"/>
  <c r="BR676" i="27"/>
  <c r="BH676" i="27"/>
  <c r="AZ676" i="27"/>
  <c r="BJ676" i="27" s="1"/>
  <c r="AM676" i="27"/>
  <c r="AE676" i="27"/>
  <c r="AO676" i="27" s="1"/>
  <c r="U676" i="27"/>
  <c r="M676" i="27"/>
  <c r="W676" i="27" s="1"/>
  <c r="E676" i="27" s="1"/>
  <c r="EZ675" i="27"/>
  <c r="ER675" i="27"/>
  <c r="FB675" i="27" s="1"/>
  <c r="EH675" i="27"/>
  <c r="DZ675" i="27"/>
  <c r="EJ675" i="27" s="1"/>
  <c r="DM675" i="27"/>
  <c r="DE675" i="27"/>
  <c r="CU675" i="27"/>
  <c r="CM675" i="27"/>
  <c r="CW675" i="27" s="1"/>
  <c r="BZ675" i="27"/>
  <c r="BR675" i="27"/>
  <c r="CB675" i="27" s="1"/>
  <c r="BH675" i="27"/>
  <c r="AZ675" i="27"/>
  <c r="BJ675" i="27" s="1"/>
  <c r="AM675" i="27"/>
  <c r="AE675" i="27"/>
  <c r="AO675" i="27" s="1"/>
  <c r="U675" i="27"/>
  <c r="M675" i="27"/>
  <c r="EZ674" i="27"/>
  <c r="ER674" i="27"/>
  <c r="EH674" i="27"/>
  <c r="DZ674" i="27"/>
  <c r="EJ674" i="27" s="1"/>
  <c r="DM674" i="27"/>
  <c r="DE674" i="27"/>
  <c r="CU674" i="27"/>
  <c r="CM674" i="27"/>
  <c r="CW674" i="27" s="1"/>
  <c r="BZ674" i="27"/>
  <c r="BR674" i="27"/>
  <c r="BH674" i="27"/>
  <c r="AZ674" i="27"/>
  <c r="BJ674" i="27" s="1"/>
  <c r="AM674" i="27"/>
  <c r="AE674" i="27"/>
  <c r="AO674" i="27" s="1"/>
  <c r="U674" i="27"/>
  <c r="M674" i="27"/>
  <c r="EZ673" i="27"/>
  <c r="ER673" i="27"/>
  <c r="EH673" i="27"/>
  <c r="DZ673" i="27"/>
  <c r="DM673" i="27"/>
  <c r="DE673" i="27"/>
  <c r="DO673" i="27" s="1"/>
  <c r="CU673" i="27"/>
  <c r="CM673" i="27"/>
  <c r="CW673" i="27" s="1"/>
  <c r="BZ673" i="27"/>
  <c r="BR673" i="27"/>
  <c r="CB673" i="27" s="1"/>
  <c r="BH673" i="27"/>
  <c r="AZ673" i="27"/>
  <c r="BJ673" i="27" s="1"/>
  <c r="AM673" i="27"/>
  <c r="AE673" i="27"/>
  <c r="AO673" i="27" s="1"/>
  <c r="U673" i="27"/>
  <c r="M673" i="27"/>
  <c r="W673" i="27" s="1"/>
  <c r="FH670" i="27"/>
  <c r="FH669" i="27" s="1"/>
  <c r="EZ672" i="27"/>
  <c r="ER672" i="27"/>
  <c r="FB672" i="27" s="1"/>
  <c r="EB670" i="27"/>
  <c r="EB669" i="27" s="1"/>
  <c r="DZ672" i="27"/>
  <c r="DK670" i="27"/>
  <c r="DK669" i="27" s="1"/>
  <c r="DM672" i="27"/>
  <c r="DE672" i="27"/>
  <c r="CU672" i="27"/>
  <c r="CM672" i="27"/>
  <c r="CW672" i="27" s="1"/>
  <c r="BZ672" i="27"/>
  <c r="BN670" i="27"/>
  <c r="BN669" i="27" s="1"/>
  <c r="BR672" i="27"/>
  <c r="CB672" i="27" s="1"/>
  <c r="BH672" i="27"/>
  <c r="AX670" i="27"/>
  <c r="AX669" i="27" s="1"/>
  <c r="AZ672" i="27"/>
  <c r="BJ672" i="27" s="1"/>
  <c r="AG670" i="27"/>
  <c r="AG669" i="27" s="1"/>
  <c r="AE672" i="27"/>
  <c r="Q670" i="27"/>
  <c r="Q669" i="27" s="1"/>
  <c r="U672" i="27"/>
  <c r="M672" i="27"/>
  <c r="EZ671" i="27"/>
  <c r="ER671" i="27"/>
  <c r="EH671" i="27"/>
  <c r="DZ671" i="27"/>
  <c r="EJ671" i="27" s="1"/>
  <c r="DM671" i="27"/>
  <c r="DE671" i="27"/>
  <c r="CU671" i="27"/>
  <c r="CU670" i="27" s="1"/>
  <c r="CM671" i="27"/>
  <c r="BZ671" i="27"/>
  <c r="BR671" i="27"/>
  <c r="BH671" i="27"/>
  <c r="BH670" i="27" s="1"/>
  <c r="AZ671" i="27"/>
  <c r="AM671" i="27"/>
  <c r="AE671" i="27"/>
  <c r="AO671" i="27" s="1"/>
  <c r="U671" i="27"/>
  <c r="M671" i="27"/>
  <c r="FJ670" i="27"/>
  <c r="FF670" i="27"/>
  <c r="FD670" i="27"/>
  <c r="EX670" i="27"/>
  <c r="EV670" i="27"/>
  <c r="ET670" i="27"/>
  <c r="EP670" i="27"/>
  <c r="EN670" i="27"/>
  <c r="EL670" i="27"/>
  <c r="EF670" i="27"/>
  <c r="ED670" i="27"/>
  <c r="DZ670" i="27"/>
  <c r="DX670" i="27"/>
  <c r="DV670" i="27"/>
  <c r="DT670" i="27"/>
  <c r="DI670" i="27"/>
  <c r="DG670" i="27"/>
  <c r="DC670" i="27"/>
  <c r="DA670" i="27"/>
  <c r="CY670" i="27"/>
  <c r="CS670" i="27"/>
  <c r="CQ670" i="27"/>
  <c r="CO670" i="27"/>
  <c r="CK670" i="27"/>
  <c r="CI670" i="27"/>
  <c r="CG670" i="27"/>
  <c r="BX670" i="27"/>
  <c r="BV670" i="27"/>
  <c r="BT670" i="27"/>
  <c r="BP670" i="27"/>
  <c r="BL670" i="27"/>
  <c r="BF670" i="27"/>
  <c r="BD670" i="27"/>
  <c r="BB670" i="27"/>
  <c r="AV670" i="27"/>
  <c r="AT670" i="27"/>
  <c r="AR670" i="27"/>
  <c r="AK670" i="27"/>
  <c r="AI670" i="27"/>
  <c r="AE670" i="27"/>
  <c r="AC670" i="27"/>
  <c r="AA670" i="27"/>
  <c r="Y670" i="27"/>
  <c r="S670" i="27"/>
  <c r="O670" i="27"/>
  <c r="K670" i="27"/>
  <c r="I670" i="27"/>
  <c r="G670" i="27"/>
  <c r="FJ669" i="27"/>
  <c r="FF669" i="27"/>
  <c r="FD669" i="27"/>
  <c r="EV669" i="27"/>
  <c r="ET669" i="27"/>
  <c r="EP669" i="27"/>
  <c r="EL669" i="27"/>
  <c r="ED669" i="27"/>
  <c r="DV669" i="27"/>
  <c r="DT669" i="27"/>
  <c r="DC669" i="27"/>
  <c r="DA669" i="27"/>
  <c r="CS669" i="27"/>
  <c r="CQ669" i="27"/>
  <c r="CO669" i="27"/>
  <c r="CK669" i="27"/>
  <c r="CI669" i="27"/>
  <c r="CG669" i="27"/>
  <c r="BX669" i="27"/>
  <c r="BV669" i="27"/>
  <c r="BT669" i="27"/>
  <c r="BP669" i="27"/>
  <c r="BL669" i="27"/>
  <c r="BF669" i="27"/>
  <c r="BD669" i="27"/>
  <c r="AV669" i="27"/>
  <c r="AR669" i="27"/>
  <c r="AI669" i="27"/>
  <c r="AA669" i="27"/>
  <c r="Y669" i="27"/>
  <c r="S669" i="27"/>
  <c r="O669" i="27"/>
  <c r="K669" i="27"/>
  <c r="I669" i="27"/>
  <c r="G669" i="27"/>
  <c r="EZ668" i="27"/>
  <c r="ER668" i="27"/>
  <c r="EH668" i="27"/>
  <c r="DZ668" i="27"/>
  <c r="EJ668" i="27" s="1"/>
  <c r="DM668" i="27"/>
  <c r="DE668" i="27"/>
  <c r="CM668" i="27"/>
  <c r="BZ668" i="27"/>
  <c r="BR668" i="27"/>
  <c r="CB668" i="27" s="1"/>
  <c r="BH668" i="27"/>
  <c r="AM668" i="27"/>
  <c r="AE668" i="27"/>
  <c r="U668" i="27"/>
  <c r="M668" i="27"/>
  <c r="W668" i="27" s="1"/>
  <c r="FG667" i="27"/>
  <c r="EH667" i="27"/>
  <c r="DZ667" i="27"/>
  <c r="BZ667" i="27"/>
  <c r="BR667" i="27"/>
  <c r="CB667" i="27" s="1"/>
  <c r="BH667" i="27"/>
  <c r="AZ667" i="27"/>
  <c r="AM667" i="27"/>
  <c r="AE667" i="27"/>
  <c r="AO667" i="27" s="1"/>
  <c r="U667" i="27"/>
  <c r="M667" i="27"/>
  <c r="W667" i="27" s="1"/>
  <c r="E667" i="27" s="1"/>
  <c r="FJ666" i="27"/>
  <c r="FJ706" i="27" s="1"/>
  <c r="FH666" i="27"/>
  <c r="FG666" i="27"/>
  <c r="FF666" i="27"/>
  <c r="FF706" i="27" s="1"/>
  <c r="FD666" i="27"/>
  <c r="FD706" i="27" s="1"/>
  <c r="EX666" i="27"/>
  <c r="EX706" i="27" s="1"/>
  <c r="EV666" i="27"/>
  <c r="EV706" i="27" s="1"/>
  <c r="ET666" i="27"/>
  <c r="EP666" i="27"/>
  <c r="EN666" i="27"/>
  <c r="EL666" i="27"/>
  <c r="EH666" i="27"/>
  <c r="EF666" i="27"/>
  <c r="ED666" i="27"/>
  <c r="EB666" i="27"/>
  <c r="DZ666" i="27"/>
  <c r="DX666" i="27"/>
  <c r="DV666" i="27"/>
  <c r="DT666" i="27"/>
  <c r="DK666" i="27"/>
  <c r="DI666" i="27"/>
  <c r="DG666" i="27"/>
  <c r="DC666" i="27"/>
  <c r="DC706" i="27" s="1"/>
  <c r="DA666" i="27"/>
  <c r="DA706" i="27" s="1"/>
  <c r="CY666" i="27"/>
  <c r="CS666" i="27"/>
  <c r="CS706" i="27" s="1"/>
  <c r="CQ666" i="27"/>
  <c r="CQ706" i="27" s="1"/>
  <c r="CO666" i="27"/>
  <c r="CK666" i="27"/>
  <c r="CI666" i="27"/>
  <c r="CI706" i="27" s="1"/>
  <c r="CG666" i="27"/>
  <c r="CG706" i="27" s="1"/>
  <c r="BX666" i="27"/>
  <c r="BV666" i="27"/>
  <c r="BV706" i="27" s="1"/>
  <c r="BT666" i="27"/>
  <c r="BP666" i="27"/>
  <c r="BN666" i="27"/>
  <c r="BF666" i="27"/>
  <c r="BD666" i="27"/>
  <c r="BD706" i="27" s="1"/>
  <c r="BB666" i="27"/>
  <c r="BH666" i="27" s="1"/>
  <c r="AX666" i="27"/>
  <c r="AV666" i="27"/>
  <c r="AT666" i="27"/>
  <c r="AZ666" i="27" s="1"/>
  <c r="AR666" i="27"/>
  <c r="AR706" i="27" s="1"/>
  <c r="AM666" i="27"/>
  <c r="AK666" i="27"/>
  <c r="AI666" i="27"/>
  <c r="AG666" i="27"/>
  <c r="AE666" i="27"/>
  <c r="AC666" i="27"/>
  <c r="AA666" i="27"/>
  <c r="Y666" i="27"/>
  <c r="S666" i="27"/>
  <c r="Q666" i="27"/>
  <c r="O666" i="27"/>
  <c r="K666" i="27"/>
  <c r="K706" i="27" s="1"/>
  <c r="I666" i="27"/>
  <c r="I706" i="27" s="1"/>
  <c r="G666" i="27"/>
  <c r="FG665" i="27"/>
  <c r="EX663" i="27"/>
  <c r="EH665" i="27"/>
  <c r="DZ665" i="27"/>
  <c r="EJ665" i="27" s="1"/>
  <c r="DM665" i="27"/>
  <c r="DE665" i="27"/>
  <c r="CU665" i="27"/>
  <c r="CT665" i="27"/>
  <c r="CM665" i="27"/>
  <c r="CW665" i="27" s="1"/>
  <c r="BZ665" i="27"/>
  <c r="BM665" i="27"/>
  <c r="BR665" i="27"/>
  <c r="BH665" i="27"/>
  <c r="AZ665" i="27"/>
  <c r="BJ665" i="27" s="1"/>
  <c r="AM665" i="27"/>
  <c r="AE665" i="27"/>
  <c r="U665" i="27"/>
  <c r="M665" i="27"/>
  <c r="W665" i="27" s="1"/>
  <c r="FG664" i="27"/>
  <c r="EZ664" i="27"/>
  <c r="EP663" i="27"/>
  <c r="ER664" i="27"/>
  <c r="EB663" i="27"/>
  <c r="DZ664" i="27"/>
  <c r="DM664" i="27"/>
  <c r="DM663" i="27" s="1"/>
  <c r="DA663" i="27"/>
  <c r="DE664" i="27"/>
  <c r="CT664" i="27"/>
  <c r="CU664" i="27"/>
  <c r="CU663" i="27" s="1"/>
  <c r="CM664" i="27"/>
  <c r="CW664" i="27" s="1"/>
  <c r="BZ664" i="27"/>
  <c r="BN663" i="27"/>
  <c r="BM664" i="27"/>
  <c r="BR664" i="27"/>
  <c r="BH664" i="27"/>
  <c r="BH663" i="27" s="1"/>
  <c r="AZ664" i="27"/>
  <c r="BJ664" i="27" s="1"/>
  <c r="AM664" i="27"/>
  <c r="AA663" i="27"/>
  <c r="AE664" i="27"/>
  <c r="AO664" i="27" s="1"/>
  <c r="U664" i="27"/>
  <c r="M664" i="27"/>
  <c r="FJ663" i="27"/>
  <c r="FH663" i="27"/>
  <c r="FG663" i="27"/>
  <c r="FF663" i="27"/>
  <c r="FD663" i="27"/>
  <c r="EV663" i="27"/>
  <c r="ET663" i="27"/>
  <c r="EL663" i="27"/>
  <c r="EF663" i="27"/>
  <c r="ED663" i="27"/>
  <c r="DX663" i="27"/>
  <c r="DV663" i="27"/>
  <c r="DT663" i="27"/>
  <c r="DK663" i="27"/>
  <c r="DI663" i="27"/>
  <c r="DJ664" i="27" s="1"/>
  <c r="DG663" i="27"/>
  <c r="DC663" i="27"/>
  <c r="CY663" i="27"/>
  <c r="CT663" i="27"/>
  <c r="CS663" i="27"/>
  <c r="CT667" i="27" s="1"/>
  <c r="CQ663" i="27"/>
  <c r="CK663" i="27"/>
  <c r="CL664" i="27" s="1"/>
  <c r="CI663" i="27"/>
  <c r="CG663" i="27"/>
  <c r="BX663" i="27"/>
  <c r="BV663" i="27"/>
  <c r="BU663" i="27"/>
  <c r="BT663" i="27"/>
  <c r="BU664" i="27" s="1"/>
  <c r="BP663" i="27"/>
  <c r="BM663" i="27"/>
  <c r="BL663" i="27"/>
  <c r="BM667" i="27" s="1"/>
  <c r="BF663" i="27"/>
  <c r="BD663" i="27"/>
  <c r="AX663" i="27"/>
  <c r="AV663" i="27"/>
  <c r="AW667" i="27" s="1"/>
  <c r="AT663" i="27"/>
  <c r="AR663" i="27"/>
  <c r="AK663" i="27"/>
  <c r="AI663" i="27"/>
  <c r="AG663" i="27"/>
  <c r="AM663" i="27" s="1"/>
  <c r="AC663" i="27"/>
  <c r="S663" i="27"/>
  <c r="Q663" i="27"/>
  <c r="K663" i="27"/>
  <c r="I663" i="27"/>
  <c r="H663" i="27"/>
  <c r="G663" i="27"/>
  <c r="H664" i="27" s="1"/>
  <c r="DR661" i="27"/>
  <c r="CE661" i="27"/>
  <c r="FK654" i="27"/>
  <c r="FI654" i="27"/>
  <c r="FG654" i="27"/>
  <c r="FE654" i="27"/>
  <c r="EZ654" i="27"/>
  <c r="FA654" i="27" s="1"/>
  <c r="EY654" i="27"/>
  <c r="EW654" i="27"/>
  <c r="EU654" i="27"/>
  <c r="EQ654" i="27"/>
  <c r="EO654" i="27"/>
  <c r="EM654" i="27"/>
  <c r="EG654" i="27"/>
  <c r="EE654" i="27"/>
  <c r="EC654" i="27"/>
  <c r="DZ654" i="27"/>
  <c r="EA654" i="27" s="1"/>
  <c r="DY654" i="27"/>
  <c r="DW654" i="27"/>
  <c r="DU654" i="27"/>
  <c r="DL654" i="27"/>
  <c r="DK651" i="27"/>
  <c r="DL651" i="27" s="1"/>
  <c r="DJ654" i="27"/>
  <c r="DH654" i="27"/>
  <c r="DD654" i="27"/>
  <c r="DB654" i="27"/>
  <c r="CZ654" i="27"/>
  <c r="CT654" i="27"/>
  <c r="CR654" i="27"/>
  <c r="CP654" i="27"/>
  <c r="CM654" i="27"/>
  <c r="CN654" i="27" s="1"/>
  <c r="CL654" i="27"/>
  <c r="CJ654" i="27"/>
  <c r="CH654" i="27"/>
  <c r="CA654" i="27"/>
  <c r="BZ654" i="27"/>
  <c r="BY654" i="27"/>
  <c r="BW654" i="27"/>
  <c r="BU654" i="27"/>
  <c r="BQ654" i="27"/>
  <c r="BO654" i="27"/>
  <c r="BM654" i="27"/>
  <c r="BG654" i="27"/>
  <c r="BE654" i="27"/>
  <c r="BH654" i="27"/>
  <c r="BI654" i="27" s="1"/>
  <c r="AY654" i="27"/>
  <c r="AW654" i="27"/>
  <c r="AU654" i="27"/>
  <c r="AZ654" i="27"/>
  <c r="AS654" i="27"/>
  <c r="AL654" i="27"/>
  <c r="AJ654" i="27"/>
  <c r="AH654" i="27"/>
  <c r="AD654" i="27"/>
  <c r="AB654" i="27"/>
  <c r="Z654" i="27"/>
  <c r="T654" i="27"/>
  <c r="R654" i="27"/>
  <c r="P654" i="27"/>
  <c r="N654" i="27"/>
  <c r="M654" i="27"/>
  <c r="L654" i="27"/>
  <c r="J654" i="27"/>
  <c r="H654" i="27"/>
  <c r="FK653" i="27"/>
  <c r="FI653" i="27"/>
  <c r="FG653" i="27"/>
  <c r="FE653" i="27"/>
  <c r="EZ653" i="27"/>
  <c r="FA653" i="27" s="1"/>
  <c r="EY653" i="27"/>
  <c r="EW653" i="27"/>
  <c r="EU653" i="27"/>
  <c r="EQ653" i="27"/>
  <c r="EO653" i="27"/>
  <c r="EM653" i="27"/>
  <c r="EG653" i="27"/>
  <c r="EE653" i="27"/>
  <c r="EC653" i="27"/>
  <c r="DY653" i="27"/>
  <c r="DW653" i="27"/>
  <c r="DU653" i="27"/>
  <c r="DL653" i="27"/>
  <c r="DJ653" i="27"/>
  <c r="DH653" i="27"/>
  <c r="DM653" i="27"/>
  <c r="DN653" i="27" s="1"/>
  <c r="DD653" i="27"/>
  <c r="DB653" i="27"/>
  <c r="CZ653" i="27"/>
  <c r="CT653" i="27"/>
  <c r="CR653" i="27"/>
  <c r="CU653" i="27"/>
  <c r="CV653" i="27" s="1"/>
  <c r="CP653" i="27"/>
  <c r="CM653" i="27"/>
  <c r="CN653" i="27" s="1"/>
  <c r="CL653" i="27"/>
  <c r="CJ653" i="27"/>
  <c r="CH653" i="27"/>
  <c r="CA653" i="27"/>
  <c r="BZ653" i="27"/>
  <c r="BY653" i="27"/>
  <c r="BW653" i="27"/>
  <c r="BU653" i="27"/>
  <c r="BQ653" i="27"/>
  <c r="BO653" i="27"/>
  <c r="BM653" i="27"/>
  <c r="BG653" i="27"/>
  <c r="BE653" i="27"/>
  <c r="BH653" i="27"/>
  <c r="BI653" i="27" s="1"/>
  <c r="AY653" i="27"/>
  <c r="AW653" i="27"/>
  <c r="AU653" i="27"/>
  <c r="AZ653" i="27"/>
  <c r="AS653" i="27"/>
  <c r="AJ653" i="27"/>
  <c r="AB653" i="27"/>
  <c r="U653" i="27"/>
  <c r="M653" i="27"/>
  <c r="W653" i="27" s="1"/>
  <c r="L653" i="27"/>
  <c r="J653" i="27"/>
  <c r="FK652" i="27"/>
  <c r="FI652" i="27"/>
  <c r="FG652" i="27"/>
  <c r="FE652" i="27"/>
  <c r="EZ652" i="27"/>
  <c r="FA652" i="27" s="1"/>
  <c r="EY652" i="27"/>
  <c r="EW652" i="27"/>
  <c r="EU652" i="27"/>
  <c r="EQ652" i="27"/>
  <c r="EO652" i="27"/>
  <c r="EM652" i="27"/>
  <c r="EG652" i="27"/>
  <c r="EE652" i="27"/>
  <c r="EC652" i="27"/>
  <c r="DY652" i="27"/>
  <c r="DW652" i="27"/>
  <c r="DU652" i="27"/>
  <c r="DL652" i="27"/>
  <c r="DJ652" i="27"/>
  <c r="DH652" i="27"/>
  <c r="DM652" i="27"/>
  <c r="DD652" i="27"/>
  <c r="DB652" i="27"/>
  <c r="CZ652" i="27"/>
  <c r="CT652" i="27"/>
  <c r="CR652" i="27"/>
  <c r="CP652" i="27"/>
  <c r="CM652" i="27"/>
  <c r="CN652" i="27" s="1"/>
  <c r="CL652" i="27"/>
  <c r="CJ652" i="27"/>
  <c r="CH652" i="27"/>
  <c r="CA652" i="27"/>
  <c r="BZ652" i="27"/>
  <c r="BY652" i="27"/>
  <c r="BW652" i="27"/>
  <c r="BU652" i="27"/>
  <c r="BQ652" i="27"/>
  <c r="BO652" i="27"/>
  <c r="BM652" i="27"/>
  <c r="BG652" i="27"/>
  <c r="BE652" i="27"/>
  <c r="BH652" i="27"/>
  <c r="AY652" i="27"/>
  <c r="AW652" i="27"/>
  <c r="AU652" i="27"/>
  <c r="AZ652" i="27"/>
  <c r="AS652" i="27"/>
  <c r="AM652" i="27"/>
  <c r="AH652" i="27"/>
  <c r="AD652" i="27"/>
  <c r="AB652" i="27"/>
  <c r="Z652" i="27"/>
  <c r="T652" i="27"/>
  <c r="R652" i="27"/>
  <c r="U652" i="27"/>
  <c r="N652" i="27"/>
  <c r="M652" i="27"/>
  <c r="W652" i="27" s="1"/>
  <c r="L652" i="27"/>
  <c r="J652" i="27"/>
  <c r="H652" i="27"/>
  <c r="FJ651" i="27"/>
  <c r="FK651" i="27" s="1"/>
  <c r="FI651" i="27"/>
  <c r="FH651" i="27"/>
  <c r="FF651" i="27"/>
  <c r="FG651" i="27" s="1"/>
  <c r="FE651" i="27"/>
  <c r="FD651" i="27"/>
  <c r="EZ651" i="27"/>
  <c r="FA651" i="27" s="1"/>
  <c r="EX651" i="27"/>
  <c r="EY651" i="27" s="1"/>
  <c r="EV651" i="27"/>
  <c r="EW651" i="27" s="1"/>
  <c r="ET651" i="27"/>
  <c r="EU651" i="27" s="1"/>
  <c r="EP651" i="27"/>
  <c r="EQ651" i="27" s="1"/>
  <c r="EO651" i="27"/>
  <c r="EN651" i="27"/>
  <c r="EF651" i="27"/>
  <c r="EG651" i="27" s="1"/>
  <c r="ED651" i="27"/>
  <c r="EE651" i="27" s="1"/>
  <c r="EC651" i="27"/>
  <c r="EB651" i="27"/>
  <c r="DV651" i="27"/>
  <c r="DW651" i="27" s="1"/>
  <c r="DT651" i="27"/>
  <c r="DU651" i="27" s="1"/>
  <c r="DI651" i="27"/>
  <c r="DJ651" i="27" s="1"/>
  <c r="DH651" i="27"/>
  <c r="DG651" i="27"/>
  <c r="DC651" i="27"/>
  <c r="DD651" i="27" s="1"/>
  <c r="DA651" i="27"/>
  <c r="DB651" i="27" s="1"/>
  <c r="CS651" i="27"/>
  <c r="CT651" i="27" s="1"/>
  <c r="CR651" i="27"/>
  <c r="CQ651" i="27"/>
  <c r="CO651" i="27"/>
  <c r="CP651" i="27" s="1"/>
  <c r="CM651" i="27"/>
  <c r="CN651" i="27" s="1"/>
  <c r="CK651" i="27"/>
  <c r="CL651" i="27" s="1"/>
  <c r="CI651" i="27"/>
  <c r="CJ651" i="27" s="1"/>
  <c r="CG651" i="27"/>
  <c r="CH651" i="27" s="1"/>
  <c r="CA651" i="27"/>
  <c r="BZ651" i="27"/>
  <c r="BX651" i="27"/>
  <c r="BY651" i="27" s="1"/>
  <c r="BV651" i="27"/>
  <c r="BW651" i="27" s="1"/>
  <c r="BT651" i="27"/>
  <c r="BU651" i="27" s="1"/>
  <c r="BP651" i="27"/>
  <c r="BQ651" i="27" s="1"/>
  <c r="BO651" i="27"/>
  <c r="BN651" i="27"/>
  <c r="BL651" i="27"/>
  <c r="BM651" i="27" s="1"/>
  <c r="BF651" i="27"/>
  <c r="BG651" i="27" s="1"/>
  <c r="BD651" i="27"/>
  <c r="BE651" i="27" s="1"/>
  <c r="BB651" i="27"/>
  <c r="BC651" i="27" s="1"/>
  <c r="AY651" i="27"/>
  <c r="AX651" i="27"/>
  <c r="AV651" i="27"/>
  <c r="AW651" i="27" s="1"/>
  <c r="AU651" i="27"/>
  <c r="AT651" i="27"/>
  <c r="AR651" i="27"/>
  <c r="AS651" i="27" s="1"/>
  <c r="AK651" i="27"/>
  <c r="AI651" i="27"/>
  <c r="AM651" i="27" s="1"/>
  <c r="AG651" i="27"/>
  <c r="AC651" i="27"/>
  <c r="AA651" i="27"/>
  <c r="AB651" i="27" s="1"/>
  <c r="Y651" i="27"/>
  <c r="S651" i="27"/>
  <c r="Q651" i="27"/>
  <c r="O651" i="27"/>
  <c r="U651" i="27" s="1"/>
  <c r="M651" i="27"/>
  <c r="W651" i="27" s="1"/>
  <c r="K651" i="27"/>
  <c r="L651" i="27" s="1"/>
  <c r="I651" i="27"/>
  <c r="J651" i="27" s="1"/>
  <c r="G651" i="27"/>
  <c r="FK650" i="27"/>
  <c r="FI650" i="27"/>
  <c r="FG650" i="27"/>
  <c r="FE650" i="27"/>
  <c r="EZ650" i="27"/>
  <c r="FA650" i="27" s="1"/>
  <c r="EY650" i="27"/>
  <c r="EW650" i="27"/>
  <c r="EU650" i="27"/>
  <c r="EQ650" i="27"/>
  <c r="EO650" i="27"/>
  <c r="EN647" i="27"/>
  <c r="EM650" i="27"/>
  <c r="EG650" i="27"/>
  <c r="EE650" i="27"/>
  <c r="EC650" i="27"/>
  <c r="DY650" i="27"/>
  <c r="DW650" i="27"/>
  <c r="DU650" i="27"/>
  <c r="DL650" i="27"/>
  <c r="DJ650" i="27"/>
  <c r="DH650" i="27"/>
  <c r="DM650" i="27"/>
  <c r="DN650" i="27" s="1"/>
  <c r="DD650" i="27"/>
  <c r="DB650" i="27"/>
  <c r="CZ650" i="27"/>
  <c r="CT650" i="27"/>
  <c r="CR650" i="27"/>
  <c r="CP650" i="27"/>
  <c r="CO647" i="27"/>
  <c r="CL650" i="27"/>
  <c r="CJ650" i="27"/>
  <c r="CG647" i="27"/>
  <c r="BY650" i="27"/>
  <c r="BW650" i="27"/>
  <c r="BZ650" i="27"/>
  <c r="CA650" i="27" s="1"/>
  <c r="BU650" i="27"/>
  <c r="BQ650" i="27"/>
  <c r="BO650" i="27"/>
  <c r="BM650" i="27"/>
  <c r="BG650" i="27"/>
  <c r="BE650" i="27"/>
  <c r="BH650" i="27"/>
  <c r="BI650" i="27" s="1"/>
  <c r="AY650" i="27"/>
  <c r="AW650" i="27"/>
  <c r="AZ650" i="27"/>
  <c r="AS650" i="27"/>
  <c r="AL650" i="27"/>
  <c r="AJ650" i="27"/>
  <c r="AH650" i="27"/>
  <c r="AD650" i="27"/>
  <c r="AB650" i="27"/>
  <c r="Z650" i="27"/>
  <c r="T650" i="27"/>
  <c r="R650" i="27"/>
  <c r="P650" i="27"/>
  <c r="L650" i="27"/>
  <c r="J650" i="27"/>
  <c r="H650" i="27"/>
  <c r="FK649" i="27"/>
  <c r="FI649" i="27"/>
  <c r="FG649" i="27"/>
  <c r="FE649" i="27"/>
  <c r="EZ649" i="27"/>
  <c r="ER649" i="27"/>
  <c r="FB649" i="27" s="1"/>
  <c r="DM649" i="27"/>
  <c r="DB649" i="27"/>
  <c r="DE649" i="27"/>
  <c r="CU649" i="27"/>
  <c r="CR649" i="27"/>
  <c r="CM649" i="27"/>
  <c r="CW649" i="27" s="1"/>
  <c r="BM649" i="27"/>
  <c r="BG649" i="27"/>
  <c r="BE649" i="27"/>
  <c r="BH649" i="27"/>
  <c r="BI649" i="27" s="1"/>
  <c r="AY649" i="27"/>
  <c r="AW649" i="27"/>
  <c r="AZ649" i="27"/>
  <c r="AL649" i="27"/>
  <c r="R649" i="27"/>
  <c r="L649" i="27"/>
  <c r="FK648" i="27"/>
  <c r="FI648" i="27"/>
  <c r="FG648" i="27"/>
  <c r="FE648" i="27"/>
  <c r="EZ648" i="27"/>
  <c r="FA648" i="27" s="1"/>
  <c r="EY648" i="27"/>
  <c r="EW648" i="27"/>
  <c r="EU648" i="27"/>
  <c r="ER648" i="27"/>
  <c r="FB648" i="27" s="1"/>
  <c r="FC648" i="27" s="1"/>
  <c r="EQ648" i="27"/>
  <c r="EO648" i="27"/>
  <c r="EM648" i="27"/>
  <c r="EG648" i="27"/>
  <c r="EE648" i="27"/>
  <c r="EC648" i="27"/>
  <c r="DY648" i="27"/>
  <c r="DW648" i="27"/>
  <c r="DU648" i="27"/>
  <c r="DL648" i="27"/>
  <c r="DJ648" i="27"/>
  <c r="DD648" i="27"/>
  <c r="DB648" i="27"/>
  <c r="CU648" i="27"/>
  <c r="CV648" i="27" s="1"/>
  <c r="CT648" i="27"/>
  <c r="CR648" i="27"/>
  <c r="CP648" i="27"/>
  <c r="CM648" i="27"/>
  <c r="CL648" i="27"/>
  <c r="CJ648" i="27"/>
  <c r="CH648" i="27"/>
  <c r="BY648" i="27"/>
  <c r="BU648" i="27"/>
  <c r="BQ648" i="27"/>
  <c r="BN647" i="27"/>
  <c r="BM648" i="27"/>
  <c r="BG648" i="27"/>
  <c r="BE648" i="27"/>
  <c r="AY648" i="27"/>
  <c r="AW648" i="27"/>
  <c r="AS648" i="27"/>
  <c r="AJ648" i="27"/>
  <c r="AB648" i="27"/>
  <c r="T648" i="27"/>
  <c r="FH647" i="27"/>
  <c r="FI647" i="27" s="1"/>
  <c r="FG647" i="27"/>
  <c r="FF647" i="27"/>
  <c r="FD647" i="27"/>
  <c r="FE647" i="27" s="1"/>
  <c r="EV647" i="27"/>
  <c r="ET647" i="27"/>
  <c r="ER647" i="27"/>
  <c r="EP647" i="27"/>
  <c r="EL647" i="27"/>
  <c r="EF647" i="27"/>
  <c r="EB647" i="27"/>
  <c r="DX647" i="27"/>
  <c r="DV647" i="27"/>
  <c r="DT647" i="27"/>
  <c r="DI647" i="27"/>
  <c r="DC647" i="27"/>
  <c r="DB647" i="27"/>
  <c r="DA647" i="27"/>
  <c r="CU647" i="27"/>
  <c r="CS647" i="27"/>
  <c r="CQ647" i="27"/>
  <c r="CR647" i="27" s="1"/>
  <c r="CM647" i="27"/>
  <c r="CK647" i="27"/>
  <c r="CI647" i="27"/>
  <c r="BX647" i="27"/>
  <c r="BV647" i="27"/>
  <c r="BT647" i="27"/>
  <c r="BP647" i="27"/>
  <c r="BM647" i="27"/>
  <c r="BL647" i="27"/>
  <c r="BE647" i="27"/>
  <c r="BD647" i="27"/>
  <c r="BB647" i="27"/>
  <c r="AW647" i="27"/>
  <c r="AV647" i="27"/>
  <c r="AT647" i="27"/>
  <c r="AR647" i="27"/>
  <c r="AK647" i="27"/>
  <c r="AI647" i="27"/>
  <c r="AG647" i="27"/>
  <c r="AC647" i="27"/>
  <c r="AA647" i="27"/>
  <c r="Y647" i="27"/>
  <c r="S647" i="27"/>
  <c r="O647" i="27"/>
  <c r="K647" i="27"/>
  <c r="G647" i="27"/>
  <c r="FK646" i="27"/>
  <c r="FI646" i="27"/>
  <c r="FG646" i="27"/>
  <c r="FE646" i="27"/>
  <c r="EZ646" i="27"/>
  <c r="FA646" i="27" s="1"/>
  <c r="EY646" i="27"/>
  <c r="EW646" i="27"/>
  <c r="EU646" i="27"/>
  <c r="ER646" i="27"/>
  <c r="EQ646" i="27"/>
  <c r="EO646" i="27"/>
  <c r="EM646" i="27"/>
  <c r="EG646" i="27"/>
  <c r="EE646" i="27"/>
  <c r="DY646" i="27"/>
  <c r="DW646" i="27"/>
  <c r="DL646" i="27"/>
  <c r="DJ646" i="27"/>
  <c r="DM646" i="27"/>
  <c r="DN646" i="27" s="1"/>
  <c r="DD646" i="27"/>
  <c r="DB646" i="27"/>
  <c r="DE646" i="27"/>
  <c r="CU646" i="27"/>
  <c r="CV646" i="27" s="1"/>
  <c r="CT646" i="27"/>
  <c r="CR646" i="27"/>
  <c r="CP646" i="27"/>
  <c r="CM646" i="27"/>
  <c r="CL646" i="27"/>
  <c r="CJ646" i="27"/>
  <c r="CH646" i="27"/>
  <c r="BY646" i="27"/>
  <c r="BU646" i="27"/>
  <c r="BQ646" i="27"/>
  <c r="BM646" i="27"/>
  <c r="BG646" i="27"/>
  <c r="BE646" i="27"/>
  <c r="BH646" i="27"/>
  <c r="BI646" i="27" s="1"/>
  <c r="AY646" i="27"/>
  <c r="AW646" i="27"/>
  <c r="AZ646" i="27"/>
  <c r="AS646" i="27"/>
  <c r="AL646" i="27"/>
  <c r="AJ646" i="27"/>
  <c r="AD646" i="27"/>
  <c r="AB646" i="27"/>
  <c r="T646" i="27"/>
  <c r="P646" i="27"/>
  <c r="L646" i="27"/>
  <c r="H646" i="27"/>
  <c r="EZ645" i="27"/>
  <c r="ER645" i="27"/>
  <c r="DM645" i="27"/>
  <c r="DE645" i="27"/>
  <c r="CU645" i="27"/>
  <c r="CM645" i="27"/>
  <c r="BH645" i="27"/>
  <c r="AZ645" i="27"/>
  <c r="EZ644" i="27"/>
  <c r="ER644" i="27"/>
  <c r="DM644" i="27"/>
  <c r="DE644" i="27"/>
  <c r="CU644" i="27"/>
  <c r="CM644" i="27"/>
  <c r="BH644" i="27"/>
  <c r="AZ644" i="27"/>
  <c r="FJ643" i="27"/>
  <c r="FH643" i="27"/>
  <c r="FF643" i="27"/>
  <c r="FD643" i="27"/>
  <c r="EZ643" i="27"/>
  <c r="EX643" i="27"/>
  <c r="EV643" i="27"/>
  <c r="ET643" i="27"/>
  <c r="ER643" i="27"/>
  <c r="EP643" i="27"/>
  <c r="EN643" i="27"/>
  <c r="EL643" i="27"/>
  <c r="EF643" i="27"/>
  <c r="ED643" i="27"/>
  <c r="EB643" i="27"/>
  <c r="DX643" i="27"/>
  <c r="DV643" i="27"/>
  <c r="DT643" i="27"/>
  <c r="DT642" i="27" s="1"/>
  <c r="DK643" i="27"/>
  <c r="DI643" i="27"/>
  <c r="DG643" i="27"/>
  <c r="DC643" i="27"/>
  <c r="DA643" i="27"/>
  <c r="CY643" i="27"/>
  <c r="CU643" i="27"/>
  <c r="CS643" i="27"/>
  <c r="CQ643" i="27"/>
  <c r="CO643" i="27"/>
  <c r="CM643" i="27"/>
  <c r="CM642" i="27" s="1"/>
  <c r="CK643" i="27"/>
  <c r="CI643" i="27"/>
  <c r="CG643" i="27"/>
  <c r="BX643" i="27"/>
  <c r="BV643" i="27"/>
  <c r="BV642" i="27" s="1"/>
  <c r="BT643" i="27"/>
  <c r="BP643" i="27"/>
  <c r="BN643" i="27"/>
  <c r="BL643" i="27"/>
  <c r="BF643" i="27"/>
  <c r="BD643" i="27"/>
  <c r="BB643" i="27"/>
  <c r="AX643" i="27"/>
  <c r="AV643" i="27"/>
  <c r="AT643" i="27"/>
  <c r="AR643" i="27"/>
  <c r="AK643" i="27"/>
  <c r="AI643" i="27"/>
  <c r="AG643" i="27"/>
  <c r="AC643" i="27"/>
  <c r="AA643" i="27"/>
  <c r="Y643" i="27"/>
  <c r="S643" i="27"/>
  <c r="Q643" i="27"/>
  <c r="O643" i="27"/>
  <c r="K643" i="27"/>
  <c r="I643" i="27"/>
  <c r="G643" i="27"/>
  <c r="FH642" i="27"/>
  <c r="FF642" i="27"/>
  <c r="FD642" i="27"/>
  <c r="EV642" i="27"/>
  <c r="ET642" i="27"/>
  <c r="EP642" i="27"/>
  <c r="EF642" i="27"/>
  <c r="EB642" i="27"/>
  <c r="DV642" i="27"/>
  <c r="DI642" i="27"/>
  <c r="DC642" i="27"/>
  <c r="DA642" i="27"/>
  <c r="CS642" i="27"/>
  <c r="CQ642" i="27"/>
  <c r="CK642" i="27"/>
  <c r="CI642" i="27"/>
  <c r="BX642" i="27"/>
  <c r="BT642" i="27"/>
  <c r="BP642" i="27"/>
  <c r="BL642" i="27"/>
  <c r="BD642" i="27"/>
  <c r="BB642" i="27"/>
  <c r="AV642" i="27"/>
  <c r="AT642" i="27"/>
  <c r="AR642" i="27"/>
  <c r="AM642" i="27"/>
  <c r="AK642" i="27"/>
  <c r="AI642" i="27"/>
  <c r="AG642" i="27"/>
  <c r="AC642" i="27"/>
  <c r="AA642" i="27"/>
  <c r="Y642" i="27"/>
  <c r="AE642" i="27" s="1"/>
  <c r="S642" i="27"/>
  <c r="O642" i="27"/>
  <c r="K642" i="27"/>
  <c r="G642" i="27"/>
  <c r="FK640" i="27"/>
  <c r="FI640" i="27"/>
  <c r="FG640" i="27"/>
  <c r="FE640" i="27"/>
  <c r="EZ640" i="27"/>
  <c r="FA640" i="27" s="1"/>
  <c r="EY640" i="27"/>
  <c r="EW640" i="27"/>
  <c r="EU640" i="27"/>
  <c r="EQ640" i="27"/>
  <c r="EO640" i="27"/>
  <c r="EM640" i="27"/>
  <c r="EG640" i="27"/>
  <c r="EE640" i="27"/>
  <c r="EC640" i="27"/>
  <c r="DZ640" i="27"/>
  <c r="EA640" i="27" s="1"/>
  <c r="DY640" i="27"/>
  <c r="DW640" i="27"/>
  <c r="DU640" i="27"/>
  <c r="DL640" i="27"/>
  <c r="DJ640" i="27"/>
  <c r="DH640" i="27"/>
  <c r="DD640" i="27"/>
  <c r="DB640" i="27"/>
  <c r="CZ640" i="27"/>
  <c r="CT640" i="27"/>
  <c r="CR640" i="27"/>
  <c r="CP640" i="27"/>
  <c r="CM640" i="27"/>
  <c r="CN640" i="27" s="1"/>
  <c r="CL640" i="27"/>
  <c r="CJ640" i="27"/>
  <c r="CH640" i="27"/>
  <c r="BY640" i="27"/>
  <c r="BW640" i="27"/>
  <c r="BU640" i="27"/>
  <c r="BQ640" i="27"/>
  <c r="BO640" i="27"/>
  <c r="BM640" i="27"/>
  <c r="BG640" i="27"/>
  <c r="BE640" i="27"/>
  <c r="BC640" i="27"/>
  <c r="AY640" i="27"/>
  <c r="AW640" i="27"/>
  <c r="AU640" i="27"/>
  <c r="AS640" i="27"/>
  <c r="AE640" i="27"/>
  <c r="FK639" i="27"/>
  <c r="FI639" i="27"/>
  <c r="FG639" i="27"/>
  <c r="FE639" i="27"/>
  <c r="EY639" i="27"/>
  <c r="EW639" i="27"/>
  <c r="EU639" i="27"/>
  <c r="ER639" i="27"/>
  <c r="ES639" i="27" s="1"/>
  <c r="EQ639" i="27"/>
  <c r="EO639" i="27"/>
  <c r="EM639" i="27"/>
  <c r="EG639" i="27"/>
  <c r="EE639" i="27"/>
  <c r="EC639" i="27"/>
  <c r="DY639" i="27"/>
  <c r="DW639" i="27"/>
  <c r="DU639" i="27"/>
  <c r="DL639" i="27"/>
  <c r="DJ639" i="27"/>
  <c r="DH639" i="27"/>
  <c r="DE639" i="27"/>
  <c r="DF639" i="27" s="1"/>
  <c r="DD639" i="27"/>
  <c r="DB639" i="27"/>
  <c r="CZ639" i="27"/>
  <c r="CU639" i="27"/>
  <c r="CV639" i="27" s="1"/>
  <c r="CR639" i="27"/>
  <c r="CP639" i="27"/>
  <c r="CL639" i="27"/>
  <c r="CJ639" i="27"/>
  <c r="CH639" i="27"/>
  <c r="BY639" i="27"/>
  <c r="BW639" i="27"/>
  <c r="BU639" i="27"/>
  <c r="BR639" i="27"/>
  <c r="BS639" i="27" s="1"/>
  <c r="BQ639" i="27"/>
  <c r="BO639" i="27"/>
  <c r="BM639" i="27"/>
  <c r="BG639" i="27"/>
  <c r="BE639" i="27"/>
  <c r="BC639" i="27"/>
  <c r="AY639" i="27"/>
  <c r="AW639" i="27"/>
  <c r="AU639" i="27"/>
  <c r="AS639" i="27"/>
  <c r="AL639" i="27"/>
  <c r="AJ639" i="27"/>
  <c r="AH639" i="27"/>
  <c r="AE639" i="27"/>
  <c r="AF639" i="27" s="1"/>
  <c r="AD639" i="27"/>
  <c r="AB639" i="27"/>
  <c r="Z639" i="27"/>
  <c r="T639" i="27"/>
  <c r="R639" i="27"/>
  <c r="P639" i="27"/>
  <c r="L639" i="27"/>
  <c r="J639" i="27"/>
  <c r="H639" i="27"/>
  <c r="FK638" i="27"/>
  <c r="FI638" i="27"/>
  <c r="FG638" i="27"/>
  <c r="FE638" i="27"/>
  <c r="EZ638" i="27"/>
  <c r="FA638" i="27" s="1"/>
  <c r="EY638" i="27"/>
  <c r="EW638" i="27"/>
  <c r="EU638" i="27"/>
  <c r="EQ638" i="27"/>
  <c r="EO638" i="27"/>
  <c r="EM638" i="27"/>
  <c r="EG638" i="27"/>
  <c r="EE638" i="27"/>
  <c r="EC638" i="27"/>
  <c r="DZ638" i="27"/>
  <c r="EA638" i="27" s="1"/>
  <c r="DY638" i="27"/>
  <c r="DW638" i="27"/>
  <c r="DU638" i="27"/>
  <c r="DL638" i="27"/>
  <c r="DJ638" i="27"/>
  <c r="DH638" i="27"/>
  <c r="DD638" i="27"/>
  <c r="DB638" i="27"/>
  <c r="CZ638" i="27"/>
  <c r="CT638" i="27"/>
  <c r="CR638" i="27"/>
  <c r="CP638" i="27"/>
  <c r="CM638" i="27"/>
  <c r="CN638" i="27" s="1"/>
  <c r="CL638" i="27"/>
  <c r="CJ638" i="27"/>
  <c r="CH638" i="27"/>
  <c r="BY638" i="27"/>
  <c r="BW638" i="27"/>
  <c r="BU638" i="27"/>
  <c r="BQ638" i="27"/>
  <c r="BO638" i="27"/>
  <c r="BM638" i="27"/>
  <c r="BG638" i="27"/>
  <c r="BE638" i="27"/>
  <c r="BC638" i="27"/>
  <c r="AY638" i="27"/>
  <c r="AW638" i="27"/>
  <c r="AU638" i="27"/>
  <c r="AS638" i="27"/>
  <c r="AE638" i="27"/>
  <c r="FK637" i="27"/>
  <c r="FI637" i="27"/>
  <c r="FG637" i="27"/>
  <c r="FE637" i="27"/>
  <c r="EY637" i="27"/>
  <c r="EW637" i="27"/>
  <c r="EU637" i="27"/>
  <c r="ER637" i="27"/>
  <c r="ES637" i="27" s="1"/>
  <c r="EQ637" i="27"/>
  <c r="EO637" i="27"/>
  <c r="EM637" i="27"/>
  <c r="EH637" i="27"/>
  <c r="EI637" i="27" s="1"/>
  <c r="EG637" i="27"/>
  <c r="EE637" i="27"/>
  <c r="EC637" i="27"/>
  <c r="DY637" i="27"/>
  <c r="DW637" i="27"/>
  <c r="DU637" i="27"/>
  <c r="DM637" i="27"/>
  <c r="DN637" i="27" s="1"/>
  <c r="DJ637" i="27"/>
  <c r="DH637" i="27"/>
  <c r="DD637" i="27"/>
  <c r="DB637" i="27"/>
  <c r="CZ637" i="27"/>
  <c r="CT637" i="27"/>
  <c r="CR637" i="27"/>
  <c r="CP637" i="27"/>
  <c r="CL637" i="27"/>
  <c r="CJ637" i="27"/>
  <c r="CH637" i="27"/>
  <c r="BY637" i="27"/>
  <c r="BW637" i="27"/>
  <c r="BU637" i="27"/>
  <c r="BQ637" i="27"/>
  <c r="BO637" i="27"/>
  <c r="BM637" i="27"/>
  <c r="BG637" i="27"/>
  <c r="BE637" i="27"/>
  <c r="BC637" i="27"/>
  <c r="AY637" i="27"/>
  <c r="AW637" i="27"/>
  <c r="AU637" i="27"/>
  <c r="AS637" i="27"/>
  <c r="AM637" i="27"/>
  <c r="AN637" i="27" s="1"/>
  <c r="AL637" i="27"/>
  <c r="AJ637" i="27"/>
  <c r="AH637" i="27"/>
  <c r="AE637" i="27"/>
  <c r="AO637" i="27" s="1"/>
  <c r="AP637" i="27" s="1"/>
  <c r="AD637" i="27"/>
  <c r="AB637" i="27"/>
  <c r="Z637" i="27"/>
  <c r="T637" i="27"/>
  <c r="R637" i="27"/>
  <c r="P637" i="27"/>
  <c r="L637" i="27"/>
  <c r="J637" i="27"/>
  <c r="H637" i="27"/>
  <c r="FK636" i="27"/>
  <c r="FI636" i="27"/>
  <c r="FG636" i="27"/>
  <c r="FE636" i="27"/>
  <c r="EZ636" i="27"/>
  <c r="FA636" i="27" s="1"/>
  <c r="EW636" i="27"/>
  <c r="EU636" i="27"/>
  <c r="ER636" i="27"/>
  <c r="EO636" i="27"/>
  <c r="EM636" i="27"/>
  <c r="EH636" i="27"/>
  <c r="EI636" i="27" s="1"/>
  <c r="EG636" i="27"/>
  <c r="EE636" i="27"/>
  <c r="EC636" i="27"/>
  <c r="DZ636" i="27"/>
  <c r="EJ636" i="27" s="1"/>
  <c r="DY636" i="27"/>
  <c r="DW636" i="27"/>
  <c r="DU636" i="27"/>
  <c r="DL636" i="27"/>
  <c r="DJ636" i="27"/>
  <c r="DH636" i="27"/>
  <c r="DD636" i="27"/>
  <c r="DB636" i="27"/>
  <c r="CZ636" i="27"/>
  <c r="CU636" i="27"/>
  <c r="CV636" i="27" s="1"/>
  <c r="CR636" i="27"/>
  <c r="CP636" i="27"/>
  <c r="CM636" i="27"/>
  <c r="CJ636" i="27"/>
  <c r="CH636" i="27"/>
  <c r="BY636" i="27"/>
  <c r="BW636" i="27"/>
  <c r="BU636" i="27"/>
  <c r="BQ636" i="27"/>
  <c r="BO636" i="27"/>
  <c r="BM636" i="27"/>
  <c r="BG636" i="27"/>
  <c r="BE636" i="27"/>
  <c r="BC636" i="27"/>
  <c r="AY636" i="27"/>
  <c r="AW636" i="27"/>
  <c r="AU636" i="27"/>
  <c r="AS636" i="27"/>
  <c r="AM636" i="27"/>
  <c r="AN636" i="27" s="1"/>
  <c r="AL636" i="27"/>
  <c r="AJ636" i="27"/>
  <c r="AH636" i="27"/>
  <c r="AE636" i="27"/>
  <c r="AO636" i="27" s="1"/>
  <c r="AP636" i="27" s="1"/>
  <c r="AD636" i="27"/>
  <c r="AB636" i="27"/>
  <c r="Z636" i="27"/>
  <c r="T636" i="27"/>
  <c r="R636" i="27"/>
  <c r="P636" i="27"/>
  <c r="L636" i="27"/>
  <c r="J636" i="27"/>
  <c r="H636" i="27"/>
  <c r="FK635" i="27"/>
  <c r="FI635" i="27"/>
  <c r="FG635" i="27"/>
  <c r="FE635" i="27"/>
  <c r="EZ635" i="27"/>
  <c r="EW635" i="27"/>
  <c r="EU635" i="27"/>
  <c r="ER635" i="27"/>
  <c r="EO635" i="27"/>
  <c r="EM635" i="27"/>
  <c r="EH635" i="27"/>
  <c r="EI635" i="27" s="1"/>
  <c r="EG635" i="27"/>
  <c r="EE635" i="27"/>
  <c r="EC635" i="27"/>
  <c r="DZ635" i="27"/>
  <c r="EJ635" i="27" s="1"/>
  <c r="DY635" i="27"/>
  <c r="DW635" i="27"/>
  <c r="DU635" i="27"/>
  <c r="DL635" i="27"/>
  <c r="DJ635" i="27"/>
  <c r="DH635" i="27"/>
  <c r="DD635" i="27"/>
  <c r="DB635" i="27"/>
  <c r="CZ635" i="27"/>
  <c r="CU635" i="27"/>
  <c r="CR635" i="27"/>
  <c r="CP635" i="27"/>
  <c r="CM635" i="27"/>
  <c r="CJ635" i="27"/>
  <c r="CH635" i="27"/>
  <c r="BY635" i="27"/>
  <c r="BW635" i="27"/>
  <c r="BU635" i="27"/>
  <c r="BQ635" i="27"/>
  <c r="BO635" i="27"/>
  <c r="BM635" i="27"/>
  <c r="BG635" i="27"/>
  <c r="BE635" i="27"/>
  <c r="BC635" i="27"/>
  <c r="AY635" i="27"/>
  <c r="AW635" i="27"/>
  <c r="AU635" i="27"/>
  <c r="AS635" i="27"/>
  <c r="AM635" i="27"/>
  <c r="AE635" i="27"/>
  <c r="AO635" i="27" s="1"/>
  <c r="FJ634" i="27"/>
  <c r="FK634" i="27" s="1"/>
  <c r="FH634" i="27"/>
  <c r="FI634" i="27" s="1"/>
  <c r="FF634" i="27"/>
  <c r="FG634" i="27" s="1"/>
  <c r="FD634" i="27"/>
  <c r="FE634" i="27" s="1"/>
  <c r="EX634" i="27"/>
  <c r="EY634" i="27" s="1"/>
  <c r="EV634" i="27"/>
  <c r="EW634" i="27" s="1"/>
  <c r="EP634" i="27"/>
  <c r="EQ634" i="27" s="1"/>
  <c r="EN634" i="27"/>
  <c r="EO634" i="27" s="1"/>
  <c r="EL634" i="27"/>
  <c r="EM634" i="27" s="1"/>
  <c r="EF634" i="27"/>
  <c r="EG634" i="27" s="1"/>
  <c r="ED634" i="27"/>
  <c r="EE634" i="27" s="1"/>
  <c r="EB634" i="27"/>
  <c r="EC634" i="27" s="1"/>
  <c r="DT634" i="27"/>
  <c r="DU634" i="27" s="1"/>
  <c r="DK634" i="27"/>
  <c r="DL634" i="27" s="1"/>
  <c r="DI634" i="27"/>
  <c r="DJ634" i="27" s="1"/>
  <c r="DG634" i="27"/>
  <c r="DH634" i="27" s="1"/>
  <c r="DC634" i="27"/>
  <c r="DD634" i="27" s="1"/>
  <c r="DA634" i="27"/>
  <c r="DB634" i="27" s="1"/>
  <c r="CY634" i="27"/>
  <c r="CZ634" i="27" s="1"/>
  <c r="CS634" i="27"/>
  <c r="CT634" i="27" s="1"/>
  <c r="CK634" i="27"/>
  <c r="CL634" i="27" s="1"/>
  <c r="CI634" i="27"/>
  <c r="CJ634" i="27" s="1"/>
  <c r="CG634" i="27"/>
  <c r="CH634" i="27" s="1"/>
  <c r="BX634" i="27"/>
  <c r="BY634" i="27" s="1"/>
  <c r="BV634" i="27"/>
  <c r="BW634" i="27" s="1"/>
  <c r="BT634" i="27"/>
  <c r="BU634" i="27" s="1"/>
  <c r="BP634" i="27"/>
  <c r="BQ634" i="27" s="1"/>
  <c r="BN634" i="27"/>
  <c r="BO634" i="27" s="1"/>
  <c r="BL634" i="27"/>
  <c r="BM634" i="27" s="1"/>
  <c r="BF634" i="27"/>
  <c r="BG634" i="27" s="1"/>
  <c r="BD634" i="27"/>
  <c r="BE634" i="27" s="1"/>
  <c r="BB634" i="27"/>
  <c r="BC634" i="27" s="1"/>
  <c r="AX634" i="27"/>
  <c r="AY634" i="27" s="1"/>
  <c r="AV634" i="27"/>
  <c r="AW634" i="27" s="1"/>
  <c r="AT634" i="27"/>
  <c r="AU634" i="27" s="1"/>
  <c r="AR634" i="27"/>
  <c r="AS634" i="27" s="1"/>
  <c r="AK634" i="27"/>
  <c r="AI634" i="27"/>
  <c r="AG634" i="27"/>
  <c r="AE634" i="27"/>
  <c r="AC634" i="27"/>
  <c r="AA634" i="27"/>
  <c r="Y634" i="27"/>
  <c r="S634" i="27"/>
  <c r="Q634" i="27"/>
  <c r="O634" i="27"/>
  <c r="K634" i="27"/>
  <c r="I634" i="27"/>
  <c r="G634" i="27"/>
  <c r="FK633" i="27"/>
  <c r="FI633" i="27"/>
  <c r="FG633" i="27"/>
  <c r="FE633" i="27"/>
  <c r="EW633" i="27"/>
  <c r="EU633" i="27"/>
  <c r="EO633" i="27"/>
  <c r="EM633" i="27"/>
  <c r="EH633" i="27"/>
  <c r="EI633" i="27" s="1"/>
  <c r="EG633" i="27"/>
  <c r="EE633" i="27"/>
  <c r="EC633" i="27"/>
  <c r="DZ633" i="27"/>
  <c r="DY633" i="27"/>
  <c r="DW633" i="27"/>
  <c r="DU633" i="27"/>
  <c r="DL633" i="27"/>
  <c r="DJ633" i="27"/>
  <c r="DH633" i="27"/>
  <c r="DD633" i="27"/>
  <c r="DB633" i="27"/>
  <c r="CZ633" i="27"/>
  <c r="CR633" i="27"/>
  <c r="CP633" i="27"/>
  <c r="CJ633" i="27"/>
  <c r="CH633" i="27"/>
  <c r="BY633" i="27"/>
  <c r="BW633" i="27"/>
  <c r="BT629" i="27"/>
  <c r="BQ633" i="27"/>
  <c r="BO633" i="27"/>
  <c r="BG633" i="27"/>
  <c r="BE633" i="27"/>
  <c r="BC633" i="27"/>
  <c r="AY633" i="27"/>
  <c r="AW633" i="27"/>
  <c r="AU633" i="27"/>
  <c r="AS633" i="27"/>
  <c r="AM633" i="27"/>
  <c r="AN633" i="27" s="1"/>
  <c r="AL633" i="27"/>
  <c r="AJ633" i="27"/>
  <c r="AH633" i="27"/>
  <c r="AE633" i="27"/>
  <c r="AD633" i="27"/>
  <c r="AB633" i="27"/>
  <c r="Z633" i="27"/>
  <c r="T633" i="27"/>
  <c r="R633" i="27"/>
  <c r="L633" i="27"/>
  <c r="J633" i="27"/>
  <c r="G629" i="27"/>
  <c r="FK632" i="27"/>
  <c r="FI632" i="27"/>
  <c r="FG632" i="27"/>
  <c r="FE632" i="27"/>
  <c r="EW632" i="27"/>
  <c r="EU632" i="27"/>
  <c r="EO632" i="27"/>
  <c r="EM632" i="27"/>
  <c r="EH632" i="27"/>
  <c r="EI632" i="27" s="1"/>
  <c r="EG632" i="27"/>
  <c r="EE632" i="27"/>
  <c r="EC632" i="27"/>
  <c r="EA632" i="27"/>
  <c r="DZ632" i="27"/>
  <c r="EJ632" i="27" s="1"/>
  <c r="EK632" i="27" s="1"/>
  <c r="DY632" i="27"/>
  <c r="DW632" i="27"/>
  <c r="DU632" i="27"/>
  <c r="DS632" i="27"/>
  <c r="DR632" i="27"/>
  <c r="DL632" i="27"/>
  <c r="DJ632" i="27"/>
  <c r="DH632" i="27"/>
  <c r="DD632" i="27"/>
  <c r="DB632" i="27"/>
  <c r="CZ632" i="27"/>
  <c r="CU632" i="27"/>
  <c r="CV632" i="27" s="1"/>
  <c r="CR632" i="27"/>
  <c r="CP632" i="27"/>
  <c r="CM632" i="27"/>
  <c r="CJ632" i="27"/>
  <c r="CH632" i="27"/>
  <c r="CE632" i="27"/>
  <c r="CF632" i="27" s="1"/>
  <c r="BY632" i="27"/>
  <c r="BW632" i="27"/>
  <c r="BU632" i="27"/>
  <c r="BZ632" i="27"/>
  <c r="CA632" i="27" s="1"/>
  <c r="BQ632" i="27"/>
  <c r="BO632" i="27"/>
  <c r="BM632" i="27"/>
  <c r="BR632" i="27"/>
  <c r="BS632" i="27" s="1"/>
  <c r="BG632" i="27"/>
  <c r="BH632" i="27"/>
  <c r="BI632" i="27" s="1"/>
  <c r="BC632" i="27"/>
  <c r="AY632" i="27"/>
  <c r="AW632" i="27"/>
  <c r="AU632" i="27"/>
  <c r="AS632" i="27"/>
  <c r="AM632" i="27"/>
  <c r="AN632" i="27" s="1"/>
  <c r="AL632" i="27"/>
  <c r="AJ632" i="27"/>
  <c r="AH632" i="27"/>
  <c r="AF632" i="27"/>
  <c r="AE632" i="27"/>
  <c r="AO632" i="27" s="1"/>
  <c r="AP632" i="27" s="1"/>
  <c r="AD632" i="27"/>
  <c r="AB632" i="27"/>
  <c r="Z632" i="27"/>
  <c r="T632" i="27"/>
  <c r="R632" i="27"/>
  <c r="P632" i="27"/>
  <c r="L632" i="27"/>
  <c r="J632" i="27"/>
  <c r="H632" i="27"/>
  <c r="E632" i="27"/>
  <c r="F632" i="27" s="1"/>
  <c r="FK631" i="27"/>
  <c r="FI631" i="27"/>
  <c r="FG631" i="27"/>
  <c r="FE631" i="27"/>
  <c r="EY631" i="27"/>
  <c r="EW631" i="27"/>
  <c r="EU631" i="27"/>
  <c r="EQ631" i="27"/>
  <c r="EO631" i="27"/>
  <c r="EM631" i="27"/>
  <c r="EG631" i="27"/>
  <c r="EE631" i="27"/>
  <c r="EC631" i="27"/>
  <c r="DY631" i="27"/>
  <c r="DW631" i="27"/>
  <c r="DU631" i="27"/>
  <c r="DL631" i="27"/>
  <c r="DJ631" i="27"/>
  <c r="DH631" i="27"/>
  <c r="DD631" i="27"/>
  <c r="DB631" i="27"/>
  <c r="CZ631" i="27"/>
  <c r="CU631" i="27"/>
  <c r="CV631" i="27" s="1"/>
  <c r="CT631" i="27"/>
  <c r="CR631" i="27"/>
  <c r="CP631" i="27"/>
  <c r="CL631" i="27"/>
  <c r="CJ631" i="27"/>
  <c r="CH631" i="27"/>
  <c r="BY631" i="27"/>
  <c r="BW631" i="27"/>
  <c r="BU631" i="27"/>
  <c r="BZ631" i="27"/>
  <c r="CA631" i="27" s="1"/>
  <c r="BQ631" i="27"/>
  <c r="BO631" i="27"/>
  <c r="BM631" i="27"/>
  <c r="BH631" i="27"/>
  <c r="BI631" i="27" s="1"/>
  <c r="BG631" i="27"/>
  <c r="BE631" i="27"/>
  <c r="BC631" i="27"/>
  <c r="AY631" i="27"/>
  <c r="AW631" i="27"/>
  <c r="AU631" i="27"/>
  <c r="AS631" i="27"/>
  <c r="AL631" i="27"/>
  <c r="AJ631" i="27"/>
  <c r="AH631" i="27"/>
  <c r="AD631" i="27"/>
  <c r="AB631" i="27"/>
  <c r="Z631" i="27"/>
  <c r="U631" i="27"/>
  <c r="V631" i="27" s="1"/>
  <c r="T631" i="27"/>
  <c r="R631" i="27"/>
  <c r="P631" i="27"/>
  <c r="L631" i="27"/>
  <c r="J631" i="27"/>
  <c r="H631" i="27"/>
  <c r="M631" i="27"/>
  <c r="FK630" i="27"/>
  <c r="FI630" i="27"/>
  <c r="FG630" i="27"/>
  <c r="FE630" i="27"/>
  <c r="EY630" i="27"/>
  <c r="EW630" i="27"/>
  <c r="EU630" i="27"/>
  <c r="EQ630" i="27"/>
  <c r="ER630" i="27"/>
  <c r="EO630" i="27"/>
  <c r="EM630" i="27"/>
  <c r="EG630" i="27"/>
  <c r="EE630" i="27"/>
  <c r="EC630" i="27"/>
  <c r="DY630" i="27"/>
  <c r="DW630" i="27"/>
  <c r="DU630" i="27"/>
  <c r="DR630" i="27"/>
  <c r="DS630" i="27" s="1"/>
  <c r="DL630" i="27"/>
  <c r="DM630" i="27"/>
  <c r="DH630" i="27"/>
  <c r="DD630" i="27"/>
  <c r="DB630" i="27"/>
  <c r="CZ630" i="27"/>
  <c r="CT630" i="27"/>
  <c r="CR630" i="27"/>
  <c r="CP630" i="27"/>
  <c r="CL630" i="27"/>
  <c r="CJ630" i="27"/>
  <c r="CH630" i="27"/>
  <c r="CE630" i="27"/>
  <c r="CF630" i="27" s="1"/>
  <c r="BY630" i="27"/>
  <c r="BW630" i="27"/>
  <c r="BU630" i="27"/>
  <c r="BZ630" i="27"/>
  <c r="BQ630" i="27"/>
  <c r="BO630" i="27"/>
  <c r="BM630" i="27"/>
  <c r="BG630" i="27"/>
  <c r="BE630" i="27"/>
  <c r="BC630" i="27"/>
  <c r="AY630" i="27"/>
  <c r="AW630" i="27"/>
  <c r="AU630" i="27"/>
  <c r="AS630" i="27"/>
  <c r="AL630" i="27"/>
  <c r="AJ630" i="27"/>
  <c r="AH630" i="27"/>
  <c r="AD630" i="27"/>
  <c r="AB630" i="27"/>
  <c r="Z630" i="27"/>
  <c r="T630" i="27"/>
  <c r="R630" i="27"/>
  <c r="P630" i="27"/>
  <c r="U630" i="27"/>
  <c r="L630" i="27"/>
  <c r="J630" i="27"/>
  <c r="H630" i="27"/>
  <c r="M630" i="27"/>
  <c r="E630" i="27"/>
  <c r="F630" i="27" s="1"/>
  <c r="FJ629" i="27"/>
  <c r="FK629" i="27" s="1"/>
  <c r="FH629" i="27"/>
  <c r="FI629" i="27" s="1"/>
  <c r="EX629" i="27"/>
  <c r="EY629" i="27" s="1"/>
  <c r="EV629" i="27"/>
  <c r="EW629" i="27" s="1"/>
  <c r="ET629" i="27"/>
  <c r="EU629" i="27" s="1"/>
  <c r="EN629" i="27"/>
  <c r="EO629" i="27" s="1"/>
  <c r="EL629" i="27"/>
  <c r="EM629" i="27" s="1"/>
  <c r="EF629" i="27"/>
  <c r="EG629" i="27" s="1"/>
  <c r="DX629" i="27"/>
  <c r="DY629" i="27" s="1"/>
  <c r="DV629" i="27"/>
  <c r="DW629" i="27" s="1"/>
  <c r="DT629" i="27"/>
  <c r="DU629" i="27" s="1"/>
  <c r="DK629" i="27"/>
  <c r="DL629" i="27" s="1"/>
  <c r="DJ629" i="27"/>
  <c r="DI629" i="27"/>
  <c r="DG629" i="27"/>
  <c r="DH629" i="27" s="1"/>
  <c r="DB629" i="27"/>
  <c r="DA629" i="27"/>
  <c r="CY629" i="27"/>
  <c r="CZ629" i="27" s="1"/>
  <c r="CK629" i="27"/>
  <c r="CL629" i="27" s="1"/>
  <c r="CI629" i="27"/>
  <c r="CJ629" i="27" s="1"/>
  <c r="CG629" i="27"/>
  <c r="CH629" i="27" s="1"/>
  <c r="BX629" i="27"/>
  <c r="BY629" i="27" s="1"/>
  <c r="BV629" i="27"/>
  <c r="BW629" i="27" s="1"/>
  <c r="BF629" i="27"/>
  <c r="BG629" i="27" s="1"/>
  <c r="AX629" i="27"/>
  <c r="AY629" i="27" s="1"/>
  <c r="AW629" i="27"/>
  <c r="AV629" i="27"/>
  <c r="AT629" i="27"/>
  <c r="AU629" i="27" s="1"/>
  <c r="AR629" i="27"/>
  <c r="AS629" i="27" s="1"/>
  <c r="AK629" i="27"/>
  <c r="AL629" i="27" s="1"/>
  <c r="AI629" i="27"/>
  <c r="AJ629" i="27" s="1"/>
  <c r="AG629" i="27"/>
  <c r="AH629" i="27" s="1"/>
  <c r="Y629" i="27"/>
  <c r="Z629" i="27" s="1"/>
  <c r="S629" i="27"/>
  <c r="T629" i="27" s="1"/>
  <c r="K629" i="27"/>
  <c r="L629" i="27" s="1"/>
  <c r="I629" i="27"/>
  <c r="J629" i="27" s="1"/>
  <c r="FK628" i="27"/>
  <c r="FI628" i="27"/>
  <c r="FG628" i="27"/>
  <c r="FE628" i="27"/>
  <c r="EY628" i="27"/>
  <c r="EW628" i="27"/>
  <c r="EU628" i="27"/>
  <c r="EQ628" i="27"/>
  <c r="ER628" i="27"/>
  <c r="EO628" i="27"/>
  <c r="EM628" i="27"/>
  <c r="EG628" i="27"/>
  <c r="EE628" i="27"/>
  <c r="EC628" i="27"/>
  <c r="DY628" i="27"/>
  <c r="DW628" i="27"/>
  <c r="DU628" i="27"/>
  <c r="DL628" i="27"/>
  <c r="DJ628" i="27"/>
  <c r="DH628" i="27"/>
  <c r="DD628" i="27"/>
  <c r="DB628" i="27"/>
  <c r="CZ628" i="27"/>
  <c r="CT628" i="27"/>
  <c r="CR628" i="27"/>
  <c r="CP628" i="27"/>
  <c r="CL628" i="27"/>
  <c r="CJ628" i="27"/>
  <c r="CH628" i="27"/>
  <c r="BY628" i="27"/>
  <c r="BW628" i="27"/>
  <c r="BU628" i="27"/>
  <c r="BZ628" i="27"/>
  <c r="CA628" i="27" s="1"/>
  <c r="BQ628" i="27"/>
  <c r="BO628" i="27"/>
  <c r="BM628" i="27"/>
  <c r="BG628" i="27"/>
  <c r="BE628" i="27"/>
  <c r="BC628" i="27"/>
  <c r="AY628" i="27"/>
  <c r="AW628" i="27"/>
  <c r="AU628" i="27"/>
  <c r="AS628" i="27"/>
  <c r="AL628" i="27"/>
  <c r="AJ628" i="27"/>
  <c r="AH628" i="27"/>
  <c r="AD628" i="27"/>
  <c r="AB628" i="27"/>
  <c r="Z628" i="27"/>
  <c r="T628" i="27"/>
  <c r="R628" i="27"/>
  <c r="O624" i="27"/>
  <c r="L628" i="27"/>
  <c r="J628" i="27"/>
  <c r="H628" i="27"/>
  <c r="M628" i="27"/>
  <c r="FK627" i="27"/>
  <c r="FI627" i="27"/>
  <c r="FG627" i="27"/>
  <c r="FE627" i="27"/>
  <c r="EY627" i="27"/>
  <c r="EW627" i="27"/>
  <c r="EU627" i="27"/>
  <c r="EQ627" i="27"/>
  <c r="EO627" i="27"/>
  <c r="EM627" i="27"/>
  <c r="EG627" i="27"/>
  <c r="EE627" i="27"/>
  <c r="EC627" i="27"/>
  <c r="DY627" i="27"/>
  <c r="DW627" i="27"/>
  <c r="DU627" i="27"/>
  <c r="DL627" i="27"/>
  <c r="DJ627" i="27"/>
  <c r="DM627" i="27"/>
  <c r="DN627" i="27" s="1"/>
  <c r="DH627" i="27"/>
  <c r="DD627" i="27"/>
  <c r="DB627" i="27"/>
  <c r="CZ627" i="27"/>
  <c r="CU627" i="27"/>
  <c r="CV627" i="27" s="1"/>
  <c r="CT627" i="27"/>
  <c r="CR627" i="27"/>
  <c r="CP627" i="27"/>
  <c r="CL627" i="27"/>
  <c r="CJ627" i="27"/>
  <c r="CH627" i="27"/>
  <c r="BY627" i="27"/>
  <c r="BW627" i="27"/>
  <c r="BU627" i="27"/>
  <c r="BQ627" i="27"/>
  <c r="BO627" i="27"/>
  <c r="BM627" i="27"/>
  <c r="BH627" i="27"/>
  <c r="BI627" i="27" s="1"/>
  <c r="BG627" i="27"/>
  <c r="BE627" i="27"/>
  <c r="BC627" i="27"/>
  <c r="AY627" i="27"/>
  <c r="AZ627" i="27"/>
  <c r="AU627" i="27"/>
  <c r="AS627" i="27"/>
  <c r="E627" i="27"/>
  <c r="AB627" i="27"/>
  <c r="U627" i="27"/>
  <c r="M627" i="27"/>
  <c r="FK626" i="27"/>
  <c r="FI626" i="27"/>
  <c r="FG626" i="27"/>
  <c r="FE626" i="27"/>
  <c r="EY626" i="27"/>
  <c r="EW626" i="27"/>
  <c r="EU626" i="27"/>
  <c r="EQ626" i="27"/>
  <c r="ER626" i="27"/>
  <c r="EO626" i="27"/>
  <c r="EM626" i="27"/>
  <c r="EG626" i="27"/>
  <c r="EE626" i="27"/>
  <c r="EC626" i="27"/>
  <c r="DY626" i="27"/>
  <c r="DW626" i="27"/>
  <c r="DU626" i="27"/>
  <c r="DL626" i="27"/>
  <c r="DJ626" i="27"/>
  <c r="DH626" i="27"/>
  <c r="DE626" i="27"/>
  <c r="DF626" i="27" s="1"/>
  <c r="DD626" i="27"/>
  <c r="DB626" i="27"/>
  <c r="CZ626" i="27"/>
  <c r="CU626" i="27"/>
  <c r="CV626" i="27" s="1"/>
  <c r="CT626" i="27"/>
  <c r="CR626" i="27"/>
  <c r="CP626" i="27"/>
  <c r="CM626" i="27"/>
  <c r="CW626" i="27" s="1"/>
  <c r="CL626" i="27"/>
  <c r="CJ626" i="27"/>
  <c r="CH626" i="27"/>
  <c r="BY626" i="27"/>
  <c r="BW626" i="27"/>
  <c r="BU626" i="27"/>
  <c r="BQ626" i="27"/>
  <c r="BO626" i="27"/>
  <c r="BM626" i="27"/>
  <c r="BG626" i="27"/>
  <c r="BE626" i="27"/>
  <c r="BH626" i="27"/>
  <c r="BI626" i="27" s="1"/>
  <c r="AY626" i="27"/>
  <c r="AW626" i="27"/>
  <c r="AZ626" i="27"/>
  <c r="AS626" i="27"/>
  <c r="AL626" i="27"/>
  <c r="AJ626" i="27"/>
  <c r="AH626" i="27"/>
  <c r="AD626" i="27"/>
  <c r="Z626" i="27"/>
  <c r="T626" i="27"/>
  <c r="R626" i="27"/>
  <c r="L626" i="27"/>
  <c r="J626" i="27"/>
  <c r="H626" i="27"/>
  <c r="FK625" i="27"/>
  <c r="FI625" i="27"/>
  <c r="FG625" i="27"/>
  <c r="FE625" i="27"/>
  <c r="EZ625" i="27"/>
  <c r="FA625" i="27" s="1"/>
  <c r="EY625" i="27"/>
  <c r="EW625" i="27"/>
  <c r="EU625" i="27"/>
  <c r="ER625" i="27"/>
  <c r="FB625" i="27" s="1"/>
  <c r="FC625" i="27" s="1"/>
  <c r="EQ625" i="27"/>
  <c r="EO625" i="27"/>
  <c r="EM625" i="27"/>
  <c r="EG625" i="27"/>
  <c r="EE625" i="27"/>
  <c r="EC625" i="27"/>
  <c r="DY625" i="27"/>
  <c r="DW625" i="27"/>
  <c r="DU625" i="27"/>
  <c r="DL625" i="27"/>
  <c r="DJ625" i="27"/>
  <c r="DM625" i="27"/>
  <c r="DD625" i="27"/>
  <c r="DB625" i="27"/>
  <c r="DE625" i="27"/>
  <c r="CU625" i="27"/>
  <c r="CV625" i="27" s="1"/>
  <c r="CT625" i="27"/>
  <c r="CR625" i="27"/>
  <c r="CP625" i="27"/>
  <c r="CM625" i="27"/>
  <c r="CW625" i="27" s="1"/>
  <c r="CX625" i="27" s="1"/>
  <c r="CL625" i="27"/>
  <c r="CJ625" i="27"/>
  <c r="CH625" i="27"/>
  <c r="CE625" i="27"/>
  <c r="CF625" i="27" s="1"/>
  <c r="BY625" i="27"/>
  <c r="BW625" i="27"/>
  <c r="BU625" i="27"/>
  <c r="BQ625" i="27"/>
  <c r="BO625" i="27"/>
  <c r="BM625" i="27"/>
  <c r="BG625" i="27"/>
  <c r="BE625" i="27"/>
  <c r="BH625" i="27"/>
  <c r="AY625" i="27"/>
  <c r="AW625" i="27"/>
  <c r="AZ625" i="27"/>
  <c r="AS625" i="27"/>
  <c r="AD625" i="27"/>
  <c r="E625" i="27"/>
  <c r="FH624" i="27"/>
  <c r="FI624" i="27" s="1"/>
  <c r="FG624" i="27"/>
  <c r="FF624" i="27"/>
  <c r="EU624" i="27"/>
  <c r="ET624" i="27"/>
  <c r="EN624" i="27"/>
  <c r="EO624" i="27" s="1"/>
  <c r="EM624" i="27"/>
  <c r="EL624" i="27"/>
  <c r="EF624" i="27"/>
  <c r="EG624" i="27" s="1"/>
  <c r="EB624" i="27"/>
  <c r="EC624" i="27" s="1"/>
  <c r="DT624" i="27"/>
  <c r="DU624" i="27" s="1"/>
  <c r="DK624" i="27"/>
  <c r="DL624" i="27" s="1"/>
  <c r="DG624" i="27"/>
  <c r="DH624" i="27" s="1"/>
  <c r="DC624" i="27"/>
  <c r="DD624" i="27" s="1"/>
  <c r="DB624" i="27"/>
  <c r="DA624" i="27"/>
  <c r="CY624" i="27"/>
  <c r="CZ624" i="27" s="1"/>
  <c r="CT624" i="27"/>
  <c r="CS624" i="27"/>
  <c r="CH624" i="27"/>
  <c r="CG624" i="27"/>
  <c r="BY624" i="27"/>
  <c r="BX624" i="27"/>
  <c r="BV624" i="27"/>
  <c r="BW624" i="27" s="1"/>
  <c r="BU624" i="27"/>
  <c r="BT624" i="27"/>
  <c r="BN624" i="27"/>
  <c r="BO624" i="27" s="1"/>
  <c r="BM624" i="27"/>
  <c r="BL624" i="27"/>
  <c r="BF624" i="27"/>
  <c r="BG624" i="27" s="1"/>
  <c r="AX624" i="27"/>
  <c r="AY624" i="27" s="1"/>
  <c r="AT624" i="27"/>
  <c r="AU624" i="27" s="1"/>
  <c r="AS624" i="27"/>
  <c r="AR624" i="27"/>
  <c r="AK624" i="27"/>
  <c r="AL624" i="27" s="1"/>
  <c r="AG624" i="27"/>
  <c r="Y624" i="27"/>
  <c r="S624" i="27"/>
  <c r="Q624" i="27"/>
  <c r="K624" i="27"/>
  <c r="I624" i="27"/>
  <c r="G624" i="27"/>
  <c r="FH623" i="27"/>
  <c r="FI623" i="27" s="1"/>
  <c r="EN623" i="27"/>
  <c r="EO623" i="27" s="1"/>
  <c r="EL623" i="27"/>
  <c r="EM623" i="27" s="1"/>
  <c r="EF623" i="27"/>
  <c r="EG623" i="27" s="1"/>
  <c r="DT623" i="27"/>
  <c r="DU623" i="27" s="1"/>
  <c r="DK623" i="27"/>
  <c r="DL623" i="27" s="1"/>
  <c r="DG623" i="27"/>
  <c r="DH623" i="27" s="1"/>
  <c r="DB623" i="27"/>
  <c r="DA623" i="27"/>
  <c r="CY623" i="27"/>
  <c r="CZ623" i="27" s="1"/>
  <c r="CG623" i="27"/>
  <c r="CH623" i="27" s="1"/>
  <c r="BX623" i="27"/>
  <c r="BY623" i="27" s="1"/>
  <c r="BV623" i="27"/>
  <c r="BW623" i="27" s="1"/>
  <c r="BF623" i="27"/>
  <c r="BG623" i="27" s="1"/>
  <c r="AX623" i="27"/>
  <c r="AY623" i="27" s="1"/>
  <c r="AT623" i="27"/>
  <c r="AU623" i="27" s="1"/>
  <c r="AR623" i="27"/>
  <c r="AS623" i="27" s="1"/>
  <c r="AK623" i="27"/>
  <c r="AG623" i="27"/>
  <c r="Y623" i="27"/>
  <c r="S623" i="27"/>
  <c r="K623" i="27"/>
  <c r="I623" i="27"/>
  <c r="FK622" i="27"/>
  <c r="FI622" i="27"/>
  <c r="FG622" i="27"/>
  <c r="FE622" i="27"/>
  <c r="EZ622" i="27"/>
  <c r="FA622" i="27" s="1"/>
  <c r="EY622" i="27"/>
  <c r="EW622" i="27"/>
  <c r="EU622" i="27"/>
  <c r="ER622" i="27"/>
  <c r="FB622" i="27" s="1"/>
  <c r="FC622" i="27" s="1"/>
  <c r="EQ622" i="27"/>
  <c r="EO622" i="27"/>
  <c r="EM622" i="27"/>
  <c r="EG622" i="27"/>
  <c r="EE622" i="27"/>
  <c r="EC622" i="27"/>
  <c r="DY622" i="27"/>
  <c r="DW622" i="27"/>
  <c r="DU622" i="27"/>
  <c r="DL622" i="27"/>
  <c r="DJ622" i="27"/>
  <c r="DM622" i="27"/>
  <c r="DN622" i="27" s="1"/>
  <c r="DD622" i="27"/>
  <c r="DB622" i="27"/>
  <c r="DE622" i="27"/>
  <c r="CU622" i="27"/>
  <c r="CV622" i="27" s="1"/>
  <c r="CT622" i="27"/>
  <c r="CR622" i="27"/>
  <c r="CP622" i="27"/>
  <c r="CM622" i="27"/>
  <c r="CW622" i="27" s="1"/>
  <c r="CL622" i="27"/>
  <c r="CJ622" i="27"/>
  <c r="CH622" i="27"/>
  <c r="BY622" i="27"/>
  <c r="BW622" i="27"/>
  <c r="BU622" i="27"/>
  <c r="BQ622" i="27"/>
  <c r="BO622" i="27"/>
  <c r="BM622" i="27"/>
  <c r="BG622" i="27"/>
  <c r="BE622" i="27"/>
  <c r="BH622" i="27"/>
  <c r="BI622" i="27" s="1"/>
  <c r="AY622" i="27"/>
  <c r="AW622" i="27"/>
  <c r="AZ622" i="27"/>
  <c r="AS622" i="27"/>
  <c r="AL622" i="27"/>
  <c r="AJ622" i="27"/>
  <c r="AH622" i="27"/>
  <c r="AD622" i="27"/>
  <c r="AB622" i="27"/>
  <c r="Z622" i="27"/>
  <c r="T622" i="27"/>
  <c r="R622" i="27"/>
  <c r="P622" i="27"/>
  <c r="L622" i="27"/>
  <c r="J622" i="27"/>
  <c r="H622" i="27"/>
  <c r="FK621" i="27"/>
  <c r="FI621" i="27"/>
  <c r="FG621" i="27"/>
  <c r="FE621" i="27"/>
  <c r="EZ621" i="27"/>
  <c r="FA621" i="27" s="1"/>
  <c r="EY621" i="27"/>
  <c r="EW621" i="27"/>
  <c r="EU621" i="27"/>
  <c r="ER621" i="27"/>
  <c r="FB621" i="27" s="1"/>
  <c r="FC621" i="27" s="1"/>
  <c r="EQ621" i="27"/>
  <c r="EO621" i="27"/>
  <c r="EM621" i="27"/>
  <c r="EG621" i="27"/>
  <c r="EE621" i="27"/>
  <c r="EC621" i="27"/>
  <c r="DY621" i="27"/>
  <c r="DW621" i="27"/>
  <c r="DU621" i="27"/>
  <c r="DL621" i="27"/>
  <c r="DJ621" i="27"/>
  <c r="DM621" i="27"/>
  <c r="DN621" i="27" s="1"/>
  <c r="DE621" i="27"/>
  <c r="CU621" i="27"/>
  <c r="CR621" i="27"/>
  <c r="CP621" i="27"/>
  <c r="CM621" i="27"/>
  <c r="CW621" i="27" s="1"/>
  <c r="CJ621" i="27"/>
  <c r="CH621" i="27"/>
  <c r="BY621" i="27"/>
  <c r="BQ621" i="27"/>
  <c r="BG621" i="27"/>
  <c r="BH621" i="27"/>
  <c r="AZ621" i="27"/>
  <c r="AS621" i="27"/>
  <c r="AL621" i="27"/>
  <c r="AJ621" i="27"/>
  <c r="AD621" i="27"/>
  <c r="AB621" i="27"/>
  <c r="T621" i="27"/>
  <c r="L621" i="27"/>
  <c r="FK620" i="27"/>
  <c r="FI620" i="27"/>
  <c r="FG620" i="27"/>
  <c r="FE620" i="27"/>
  <c r="EZ620" i="27"/>
  <c r="EY620" i="27"/>
  <c r="EW620" i="27"/>
  <c r="EU620" i="27"/>
  <c r="ER620" i="27"/>
  <c r="EQ620" i="27"/>
  <c r="EO620" i="27"/>
  <c r="EM620" i="27"/>
  <c r="EG620" i="27"/>
  <c r="EE620" i="27"/>
  <c r="DY620" i="27"/>
  <c r="DW620" i="27"/>
  <c r="DL620" i="27"/>
  <c r="DJ620" i="27"/>
  <c r="DM620" i="27"/>
  <c r="DN620" i="27" s="1"/>
  <c r="DD620" i="27"/>
  <c r="DB620" i="27"/>
  <c r="DE620" i="27"/>
  <c r="CU620" i="27"/>
  <c r="CV620" i="27" s="1"/>
  <c r="CT620" i="27"/>
  <c r="CR620" i="27"/>
  <c r="CP620" i="27"/>
  <c r="CM620" i="27"/>
  <c r="CL620" i="27"/>
  <c r="CJ620" i="27"/>
  <c r="CH620" i="27"/>
  <c r="BY620" i="27"/>
  <c r="BU620" i="27"/>
  <c r="BQ620" i="27"/>
  <c r="BM620" i="27"/>
  <c r="BG620" i="27"/>
  <c r="BE620" i="27"/>
  <c r="BH620" i="27"/>
  <c r="BI620" i="27" s="1"/>
  <c r="AW620" i="27"/>
  <c r="AS620" i="27"/>
  <c r="AL620" i="27"/>
  <c r="AJ620" i="27"/>
  <c r="AD620" i="27"/>
  <c r="AB620" i="27"/>
  <c r="T620" i="27"/>
  <c r="P620" i="27"/>
  <c r="L620" i="27"/>
  <c r="H620" i="27"/>
  <c r="FK619" i="27"/>
  <c r="FI619" i="27"/>
  <c r="FG619" i="27"/>
  <c r="FE619" i="27"/>
  <c r="EZ619" i="27"/>
  <c r="FA619" i="27" s="1"/>
  <c r="EY619" i="27"/>
  <c r="EW619" i="27"/>
  <c r="EU619" i="27"/>
  <c r="ER619" i="27"/>
  <c r="EQ619" i="27"/>
  <c r="EO619" i="27"/>
  <c r="EM619" i="27"/>
  <c r="EG619" i="27"/>
  <c r="EE619" i="27"/>
  <c r="DY619" i="27"/>
  <c r="DW619" i="27"/>
  <c r="DL619" i="27"/>
  <c r="DJ619" i="27"/>
  <c r="DB619" i="27"/>
  <c r="CU619" i="27"/>
  <c r="CT619" i="27"/>
  <c r="CR619" i="27"/>
  <c r="CP619" i="27"/>
  <c r="CM619" i="27"/>
  <c r="CL619" i="27"/>
  <c r="CJ619" i="27"/>
  <c r="CH619" i="27"/>
  <c r="BY619" i="27"/>
  <c r="BU619" i="27"/>
  <c r="BQ619" i="27"/>
  <c r="BM619" i="27"/>
  <c r="BG619" i="27"/>
  <c r="BE619" i="27"/>
  <c r="BH619" i="27"/>
  <c r="BI619" i="27" s="1"/>
  <c r="AY619" i="27"/>
  <c r="AW619" i="27"/>
  <c r="AZ619" i="27"/>
  <c r="AS619" i="27"/>
  <c r="AL619" i="27"/>
  <c r="AJ619" i="27"/>
  <c r="AD619" i="27"/>
  <c r="AB619" i="27"/>
  <c r="T619" i="27"/>
  <c r="P619" i="27"/>
  <c r="L619" i="27"/>
  <c r="H619" i="27"/>
  <c r="FK618" i="27"/>
  <c r="FI618" i="27"/>
  <c r="FG618" i="27"/>
  <c r="FE618" i="27"/>
  <c r="EZ618" i="27"/>
  <c r="FA618" i="27" s="1"/>
  <c r="EY618" i="27"/>
  <c r="EW618" i="27"/>
  <c r="EU618" i="27"/>
  <c r="ER618" i="27"/>
  <c r="EQ618" i="27"/>
  <c r="EO618" i="27"/>
  <c r="EM618" i="27"/>
  <c r="EG618" i="27"/>
  <c r="EE618" i="27"/>
  <c r="DY618" i="27"/>
  <c r="DW618" i="27"/>
  <c r="DJ618" i="27"/>
  <c r="DH618" i="27"/>
  <c r="DB618" i="27"/>
  <c r="CZ618" i="27"/>
  <c r="CU618" i="27"/>
  <c r="CV618" i="27" s="1"/>
  <c r="CT618" i="27"/>
  <c r="CR618" i="27"/>
  <c r="CP618" i="27"/>
  <c r="CM618" i="27"/>
  <c r="CL618" i="27"/>
  <c r="CJ618" i="27"/>
  <c r="CH618" i="27"/>
  <c r="BY618" i="27"/>
  <c r="BU618" i="27"/>
  <c r="BQ618" i="27"/>
  <c r="BO618" i="27"/>
  <c r="BM618" i="27"/>
  <c r="BE618" i="27"/>
  <c r="BC618" i="27"/>
  <c r="AW618" i="27"/>
  <c r="AU618" i="27"/>
  <c r="AS618" i="27"/>
  <c r="AL618" i="27"/>
  <c r="AJ618" i="27"/>
  <c r="AD618" i="27"/>
  <c r="AB618" i="27"/>
  <c r="T618" i="27"/>
  <c r="R618" i="27"/>
  <c r="P618" i="27"/>
  <c r="U618" i="27"/>
  <c r="V618" i="27" s="1"/>
  <c r="L618" i="27"/>
  <c r="J618" i="27"/>
  <c r="H618" i="27"/>
  <c r="M618" i="27"/>
  <c r="FJ617" i="27"/>
  <c r="FK617" i="27" s="1"/>
  <c r="FH617" i="27"/>
  <c r="FI617" i="27" s="1"/>
  <c r="FG617" i="27"/>
  <c r="FF617" i="27"/>
  <c r="FD617" i="27"/>
  <c r="FE617" i="27" s="1"/>
  <c r="EY617" i="27"/>
  <c r="EX617" i="27"/>
  <c r="EV617" i="27"/>
  <c r="EW617" i="27" s="1"/>
  <c r="ET617" i="27"/>
  <c r="EU617" i="27" s="1"/>
  <c r="ER617" i="27"/>
  <c r="EQ617" i="27"/>
  <c r="EP617" i="27"/>
  <c r="EN617" i="27"/>
  <c r="EO617" i="27" s="1"/>
  <c r="EL617" i="27"/>
  <c r="EM617" i="27" s="1"/>
  <c r="EF617" i="27"/>
  <c r="EG617" i="27" s="1"/>
  <c r="ED617" i="27"/>
  <c r="EE617" i="27" s="1"/>
  <c r="DX617" i="27"/>
  <c r="DY617" i="27" s="1"/>
  <c r="DV617" i="27"/>
  <c r="DW617" i="27" s="1"/>
  <c r="DK617" i="27"/>
  <c r="DL617" i="27" s="1"/>
  <c r="DJ617" i="27"/>
  <c r="DI617" i="27"/>
  <c r="DG617" i="27"/>
  <c r="DH617" i="27" s="1"/>
  <c r="DC617" i="27"/>
  <c r="DD617" i="27" s="1"/>
  <c r="DB617" i="27"/>
  <c r="DA617" i="27"/>
  <c r="DB621" i="27" s="1"/>
  <c r="CY617" i="27"/>
  <c r="CZ617" i="27" s="1"/>
  <c r="CU617" i="27"/>
  <c r="CV617" i="27" s="1"/>
  <c r="CT617" i="27"/>
  <c r="CS617" i="27"/>
  <c r="CT621" i="27" s="1"/>
  <c r="CQ617" i="27"/>
  <c r="CR617" i="27" s="1"/>
  <c r="CO617" i="27"/>
  <c r="CP617" i="27" s="1"/>
  <c r="CL617" i="27"/>
  <c r="CK617" i="27"/>
  <c r="CL621" i="27" s="1"/>
  <c r="CI617" i="27"/>
  <c r="CJ617" i="27" s="1"/>
  <c r="CG617" i="27"/>
  <c r="CH617" i="27" s="1"/>
  <c r="BX617" i="27"/>
  <c r="BY617" i="27" s="1"/>
  <c r="BV617" i="27"/>
  <c r="BW617" i="27" s="1"/>
  <c r="BU617" i="27"/>
  <c r="BT617" i="27"/>
  <c r="BU621" i="27" s="1"/>
  <c r="BP617" i="27"/>
  <c r="BQ617" i="27" s="1"/>
  <c r="BN617" i="27"/>
  <c r="BO617" i="27" s="1"/>
  <c r="BM617" i="27"/>
  <c r="BL617" i="27"/>
  <c r="BM621" i="27" s="1"/>
  <c r="BF617" i="27"/>
  <c r="BG617" i="27" s="1"/>
  <c r="BE617" i="27"/>
  <c r="BD617" i="27"/>
  <c r="BE621" i="27" s="1"/>
  <c r="BB617" i="27"/>
  <c r="BC617" i="27" s="1"/>
  <c r="AW617" i="27"/>
  <c r="AV617" i="27"/>
  <c r="AW621" i="27" s="1"/>
  <c r="AT617" i="27"/>
  <c r="AU617" i="27" s="1"/>
  <c r="AR617" i="27"/>
  <c r="AS617" i="27" s="1"/>
  <c r="AK617" i="27"/>
  <c r="AL617" i="27" s="1"/>
  <c r="AI617" i="27"/>
  <c r="AJ617" i="27" s="1"/>
  <c r="AC617" i="27"/>
  <c r="AD617" i="27" s="1"/>
  <c r="AA617" i="27"/>
  <c r="AB617" i="27" s="1"/>
  <c r="Y617" i="27"/>
  <c r="S617" i="27"/>
  <c r="T617" i="27" s="1"/>
  <c r="Q617" i="27"/>
  <c r="R617" i="27" s="1"/>
  <c r="P617" i="27"/>
  <c r="O617" i="27"/>
  <c r="P621" i="27" s="1"/>
  <c r="K617" i="27"/>
  <c r="L617" i="27" s="1"/>
  <c r="I617" i="27"/>
  <c r="J617" i="27" s="1"/>
  <c r="H617" i="27"/>
  <c r="G617" i="27"/>
  <c r="H621" i="27" s="1"/>
  <c r="FK616" i="27"/>
  <c r="FI616" i="27"/>
  <c r="FG616" i="27"/>
  <c r="FE616" i="27"/>
  <c r="EZ616" i="27"/>
  <c r="FA616" i="27" s="1"/>
  <c r="EY616" i="27"/>
  <c r="EW616" i="27"/>
  <c r="EU616" i="27"/>
  <c r="ER616" i="27"/>
  <c r="EQ616" i="27"/>
  <c r="EO616" i="27"/>
  <c r="EM616" i="27"/>
  <c r="EG616" i="27"/>
  <c r="EE616" i="27"/>
  <c r="DY616" i="27"/>
  <c r="DW616" i="27"/>
  <c r="DJ616" i="27"/>
  <c r="DH616" i="27"/>
  <c r="DC614" i="27"/>
  <c r="DB616" i="27"/>
  <c r="CZ616" i="27"/>
  <c r="CU616" i="27"/>
  <c r="CV616" i="27" s="1"/>
  <c r="CT616" i="27"/>
  <c r="CR616" i="27"/>
  <c r="CP616" i="27"/>
  <c r="CL616" i="27"/>
  <c r="CJ616" i="27"/>
  <c r="CH616" i="27"/>
  <c r="BY616" i="27"/>
  <c r="BW616" i="27"/>
  <c r="BU616" i="27"/>
  <c r="BQ616" i="27"/>
  <c r="BO616" i="27"/>
  <c r="BM616" i="27"/>
  <c r="BG616" i="27"/>
  <c r="BE616" i="27"/>
  <c r="BC616" i="27"/>
  <c r="AW616" i="27"/>
  <c r="AU616" i="27"/>
  <c r="AS616" i="27"/>
  <c r="AJ616" i="27"/>
  <c r="AH616" i="27"/>
  <c r="AD616" i="27"/>
  <c r="AB616" i="27"/>
  <c r="Z616" i="27"/>
  <c r="T616" i="27"/>
  <c r="R616" i="27"/>
  <c r="U616" i="27"/>
  <c r="V616" i="27" s="1"/>
  <c r="J616" i="27"/>
  <c r="H616" i="27"/>
  <c r="FK615" i="27"/>
  <c r="FI615" i="27"/>
  <c r="FE615" i="27"/>
  <c r="EY615" i="27"/>
  <c r="EW615" i="27"/>
  <c r="EU615" i="27"/>
  <c r="ER615" i="27"/>
  <c r="EQ615" i="27"/>
  <c r="EO615" i="27"/>
  <c r="EM615" i="27"/>
  <c r="EE615" i="27"/>
  <c r="EC615" i="27"/>
  <c r="DY615" i="27"/>
  <c r="DW615" i="27"/>
  <c r="DU615" i="27"/>
  <c r="DL615" i="27"/>
  <c r="DJ615" i="27"/>
  <c r="DH615" i="27"/>
  <c r="DE615" i="27"/>
  <c r="DD615" i="27"/>
  <c r="DB615" i="27"/>
  <c r="CZ615" i="27"/>
  <c r="CR615" i="27"/>
  <c r="CP615" i="27"/>
  <c r="CL615" i="27"/>
  <c r="CJ615" i="27"/>
  <c r="CH615" i="27"/>
  <c r="BY615" i="27"/>
  <c r="BW615" i="27"/>
  <c r="BZ615" i="27"/>
  <c r="BR615" i="27"/>
  <c r="BQ615" i="27"/>
  <c r="BO615" i="27"/>
  <c r="BM615" i="27"/>
  <c r="BG615" i="27"/>
  <c r="BE615" i="27"/>
  <c r="BC615" i="27"/>
  <c r="AY615" i="27"/>
  <c r="AW615" i="27"/>
  <c r="AU615" i="27"/>
  <c r="AL615" i="27"/>
  <c r="AJ615" i="27"/>
  <c r="AH615" i="27"/>
  <c r="AE615" i="27"/>
  <c r="AD615" i="27"/>
  <c r="AB615" i="27"/>
  <c r="Z615" i="27"/>
  <c r="T615" i="27"/>
  <c r="P615" i="27"/>
  <c r="L615" i="27"/>
  <c r="J615" i="27"/>
  <c r="M615" i="27"/>
  <c r="FJ614" i="27"/>
  <c r="FK614" i="27" s="1"/>
  <c r="FH614" i="27"/>
  <c r="FI614" i="27" s="1"/>
  <c r="FD614" i="27"/>
  <c r="FE614" i="27" s="1"/>
  <c r="EY614" i="27"/>
  <c r="EX614" i="27"/>
  <c r="EV614" i="27"/>
  <c r="EW614" i="27" s="1"/>
  <c r="EP614" i="27"/>
  <c r="EQ614" i="27" s="1"/>
  <c r="EN614" i="27"/>
  <c r="EO614" i="27" s="1"/>
  <c r="EL614" i="27"/>
  <c r="EM614" i="27" s="1"/>
  <c r="ED614" i="27"/>
  <c r="EE614" i="27" s="1"/>
  <c r="DX614" i="27"/>
  <c r="DY614" i="27" s="1"/>
  <c r="DV614" i="27"/>
  <c r="DW614" i="27" s="1"/>
  <c r="DK614" i="27"/>
  <c r="DL614" i="27" s="1"/>
  <c r="DI614" i="27"/>
  <c r="DJ614" i="27" s="1"/>
  <c r="DA614" i="27"/>
  <c r="DB614" i="27" s="1"/>
  <c r="CY614" i="27"/>
  <c r="CZ614" i="27" s="1"/>
  <c r="CQ614" i="27"/>
  <c r="CR614" i="27" s="1"/>
  <c r="CO614" i="27"/>
  <c r="CP614" i="27" s="1"/>
  <c r="CL614" i="27"/>
  <c r="CK614" i="27"/>
  <c r="CI614" i="27"/>
  <c r="CJ614" i="27" s="1"/>
  <c r="BX614" i="27"/>
  <c r="BY614" i="27" s="1"/>
  <c r="BL614" i="27"/>
  <c r="BM614" i="27" s="1"/>
  <c r="BE614" i="27"/>
  <c r="BD614" i="27"/>
  <c r="BB614" i="27"/>
  <c r="BC614" i="27" s="1"/>
  <c r="AX614" i="27"/>
  <c r="AY614" i="27" s="1"/>
  <c r="AV614" i="27"/>
  <c r="AW614" i="27" s="1"/>
  <c r="AI614" i="27"/>
  <c r="AJ614" i="27" s="1"/>
  <c r="AG614" i="27"/>
  <c r="AH614" i="27" s="1"/>
  <c r="AC614" i="27"/>
  <c r="AD614" i="27" s="1"/>
  <c r="AA614" i="27"/>
  <c r="AB614" i="27" s="1"/>
  <c r="Y614" i="27"/>
  <c r="Z614" i="27" s="1"/>
  <c r="O614" i="27"/>
  <c r="P614" i="27" s="1"/>
  <c r="I614" i="27"/>
  <c r="J614" i="27" s="1"/>
  <c r="FK613" i="27"/>
  <c r="FI613" i="27"/>
  <c r="FE613" i="27"/>
  <c r="EY613" i="27"/>
  <c r="EW613" i="27"/>
  <c r="EU613" i="27"/>
  <c r="ER613" i="27"/>
  <c r="EQ613" i="27"/>
  <c r="EO613" i="27"/>
  <c r="EM613" i="27"/>
  <c r="EE613" i="27"/>
  <c r="EC613" i="27"/>
  <c r="DY613" i="27"/>
  <c r="DW613" i="27"/>
  <c r="DU613" i="27"/>
  <c r="DL613" i="27"/>
  <c r="DJ613" i="27"/>
  <c r="DH613" i="27"/>
  <c r="DE613" i="27"/>
  <c r="DD613" i="27"/>
  <c r="DB613" i="27"/>
  <c r="CZ613" i="27"/>
  <c r="CR613" i="27"/>
  <c r="CP613" i="27"/>
  <c r="CL613" i="27"/>
  <c r="CJ613" i="27"/>
  <c r="CH613" i="27"/>
  <c r="BY613" i="27"/>
  <c r="BW613" i="27"/>
  <c r="BZ613" i="27"/>
  <c r="CA613" i="27" s="1"/>
  <c r="BR613" i="27"/>
  <c r="BQ613" i="27"/>
  <c r="BO613" i="27"/>
  <c r="BM613" i="27"/>
  <c r="BG613" i="27"/>
  <c r="BE613" i="27"/>
  <c r="BC613" i="27"/>
  <c r="AY613" i="27"/>
  <c r="AW613" i="27"/>
  <c r="AU613" i="27"/>
  <c r="AL613" i="27"/>
  <c r="AH613" i="27"/>
  <c r="AE613" i="27"/>
  <c r="AD613" i="27"/>
  <c r="Z613" i="27"/>
  <c r="J613" i="27"/>
  <c r="FJ612" i="27"/>
  <c r="FH612" i="27"/>
  <c r="FD612" i="27"/>
  <c r="EY612" i="27"/>
  <c r="EX612" i="27"/>
  <c r="EV612" i="27"/>
  <c r="EP612" i="27"/>
  <c r="EN612" i="27"/>
  <c r="EL612" i="27"/>
  <c r="ED612" i="27"/>
  <c r="DX612" i="27"/>
  <c r="DV612" i="27"/>
  <c r="DK612" i="27"/>
  <c r="DI612" i="27"/>
  <c r="DA612" i="27"/>
  <c r="CY612" i="27"/>
  <c r="CQ612" i="27"/>
  <c r="CO612" i="27"/>
  <c r="CL612" i="27"/>
  <c r="CK612" i="27"/>
  <c r="CI612" i="27"/>
  <c r="BX612" i="27"/>
  <c r="BL612" i="27"/>
  <c r="BE612" i="27"/>
  <c r="BD612" i="27"/>
  <c r="BB612" i="27"/>
  <c r="AV612" i="27"/>
  <c r="AI612" i="27"/>
  <c r="AC612" i="27"/>
  <c r="AA612" i="27"/>
  <c r="Y612" i="27"/>
  <c r="O612" i="27"/>
  <c r="I612" i="27"/>
  <c r="DR610" i="27"/>
  <c r="CE610" i="27"/>
  <c r="FD599" i="27"/>
  <c r="EZ602" i="27"/>
  <c r="EP599" i="27"/>
  <c r="DZ602" i="27"/>
  <c r="DM602" i="27"/>
  <c r="CQ599" i="27"/>
  <c r="CM602" i="27"/>
  <c r="BZ602" i="27"/>
  <c r="BP599" i="27"/>
  <c r="BD599" i="27"/>
  <c r="AE602" i="27"/>
  <c r="M602" i="27"/>
  <c r="EZ601" i="27"/>
  <c r="ER601" i="27"/>
  <c r="FB601" i="27" s="1"/>
  <c r="EH601" i="27"/>
  <c r="DZ601" i="27"/>
  <c r="EJ601" i="27" s="1"/>
  <c r="DR601" i="27" s="1"/>
  <c r="DE601" i="27"/>
  <c r="CU601" i="27"/>
  <c r="CM601" i="27"/>
  <c r="CW601" i="27" s="1"/>
  <c r="BR601" i="27"/>
  <c r="BH601" i="27"/>
  <c r="AM601" i="27"/>
  <c r="AE601" i="27"/>
  <c r="AO601" i="27" s="1"/>
  <c r="U601" i="27"/>
  <c r="M601" i="27"/>
  <c r="W601" i="27" s="1"/>
  <c r="EZ600" i="27"/>
  <c r="ER600" i="27"/>
  <c r="FB600" i="27" s="1"/>
  <c r="EH600" i="27"/>
  <c r="DZ600" i="27"/>
  <c r="DZ599" i="27" s="1"/>
  <c r="DM600" i="27"/>
  <c r="DE600" i="27"/>
  <c r="CU600" i="27"/>
  <c r="CM600" i="27"/>
  <c r="CW600" i="27" s="1"/>
  <c r="BR600" i="27"/>
  <c r="BH600" i="27"/>
  <c r="AM600" i="27"/>
  <c r="AE600" i="27"/>
  <c r="AE599" i="27" s="1"/>
  <c r="Q599" i="27"/>
  <c r="U600" i="27"/>
  <c r="M600" i="27"/>
  <c r="FJ599" i="27"/>
  <c r="FH599" i="27"/>
  <c r="FF599" i="27"/>
  <c r="EZ599" i="27"/>
  <c r="EX599" i="27"/>
  <c r="EV599" i="27"/>
  <c r="ET599" i="27"/>
  <c r="EN599" i="27"/>
  <c r="EL599" i="27"/>
  <c r="EF599" i="27"/>
  <c r="DX599" i="27"/>
  <c r="DV599" i="27"/>
  <c r="DT599" i="27"/>
  <c r="DK599" i="27"/>
  <c r="DI599" i="27"/>
  <c r="DG599" i="27"/>
  <c r="DC599" i="27"/>
  <c r="DA599" i="27"/>
  <c r="CY599" i="27"/>
  <c r="CS599" i="27"/>
  <c r="CM599" i="27"/>
  <c r="CK599" i="27"/>
  <c r="CI599" i="27"/>
  <c r="CG599" i="27"/>
  <c r="BX599" i="27"/>
  <c r="BV599" i="27"/>
  <c r="BT599" i="27"/>
  <c r="BN599" i="27"/>
  <c r="BL599" i="27"/>
  <c r="BF599" i="27"/>
  <c r="BB599" i="27"/>
  <c r="AX599" i="27"/>
  <c r="AV599" i="27"/>
  <c r="AR599" i="27"/>
  <c r="AK599" i="27"/>
  <c r="AG599" i="27"/>
  <c r="AC599" i="27"/>
  <c r="AA599" i="27"/>
  <c r="S599" i="27"/>
  <c r="O599" i="27"/>
  <c r="K599" i="27"/>
  <c r="I599" i="27"/>
  <c r="G599" i="27"/>
  <c r="EZ598" i="27"/>
  <c r="ER598" i="27"/>
  <c r="FB598" i="27" s="1"/>
  <c r="EH598" i="27"/>
  <c r="DZ598" i="27"/>
  <c r="EJ598" i="27" s="1"/>
  <c r="DR598" i="27" s="1"/>
  <c r="DM598" i="27"/>
  <c r="DE598" i="27"/>
  <c r="DO598" i="27" s="1"/>
  <c r="CU598" i="27"/>
  <c r="CM598" i="27"/>
  <c r="CW598" i="27" s="1"/>
  <c r="CE598" i="27"/>
  <c r="BZ598" i="27"/>
  <c r="BH598" i="27"/>
  <c r="AZ598" i="27"/>
  <c r="AM598" i="27"/>
  <c r="AE598" i="27"/>
  <c r="AO598" i="27" s="1"/>
  <c r="U598" i="27"/>
  <c r="EZ597" i="27"/>
  <c r="ER597" i="27"/>
  <c r="FB597" i="27" s="1"/>
  <c r="EH597" i="27"/>
  <c r="DZ597" i="27"/>
  <c r="EJ597" i="27" s="1"/>
  <c r="DR597" i="27" s="1"/>
  <c r="DM597" i="27"/>
  <c r="DE597" i="27"/>
  <c r="DO597" i="27" s="1"/>
  <c r="CE597" i="27" s="1"/>
  <c r="CU597" i="27"/>
  <c r="CM597" i="27"/>
  <c r="CW597" i="27" s="1"/>
  <c r="BZ597" i="27"/>
  <c r="AZ597" i="27"/>
  <c r="AM597" i="27"/>
  <c r="AE597" i="27"/>
  <c r="AO597" i="27" s="1"/>
  <c r="U597" i="27"/>
  <c r="EZ596" i="27"/>
  <c r="ER596" i="27"/>
  <c r="FB596" i="27" s="1"/>
  <c r="EH596" i="27"/>
  <c r="DZ596" i="27"/>
  <c r="EJ596" i="27" s="1"/>
  <c r="DR596" i="27" s="1"/>
  <c r="DM596" i="27"/>
  <c r="DE596" i="27"/>
  <c r="DO596" i="27" s="1"/>
  <c r="CE596" i="27" s="1"/>
  <c r="CU596" i="27"/>
  <c r="CM596" i="27"/>
  <c r="CW596" i="27" s="1"/>
  <c r="BZ596" i="27"/>
  <c r="AZ596" i="27"/>
  <c r="AM596" i="27"/>
  <c r="AE596" i="27"/>
  <c r="U596" i="27"/>
  <c r="M596" i="27"/>
  <c r="EZ595" i="27"/>
  <c r="ER595" i="27"/>
  <c r="FB595" i="27" s="1"/>
  <c r="EH595" i="27"/>
  <c r="DZ595" i="27"/>
  <c r="DM595" i="27"/>
  <c r="DE595" i="27"/>
  <c r="CU595" i="27"/>
  <c r="CM595" i="27"/>
  <c r="CW595" i="27" s="1"/>
  <c r="BZ595" i="27"/>
  <c r="BR595" i="27"/>
  <c r="BH595" i="27"/>
  <c r="AZ595" i="27"/>
  <c r="BJ595" i="27" s="1"/>
  <c r="AM595" i="27"/>
  <c r="AE595" i="27"/>
  <c r="U595" i="27"/>
  <c r="M595" i="27"/>
  <c r="W595" i="27" s="1"/>
  <c r="EZ594" i="27"/>
  <c r="ER594" i="27"/>
  <c r="EH594" i="27"/>
  <c r="DZ594" i="27"/>
  <c r="EJ594" i="27" s="1"/>
  <c r="DM594" i="27"/>
  <c r="DE594" i="27"/>
  <c r="DO594" i="27" s="1"/>
  <c r="CU594" i="27"/>
  <c r="CM594" i="27"/>
  <c r="CW594" i="27" s="1"/>
  <c r="CE594" i="27" s="1"/>
  <c r="BZ594" i="27"/>
  <c r="BR594" i="27"/>
  <c r="CB594" i="27" s="1"/>
  <c r="BH594" i="27"/>
  <c r="AZ594" i="27"/>
  <c r="AM594" i="27"/>
  <c r="AE594" i="27"/>
  <c r="AO594" i="27" s="1"/>
  <c r="U594" i="27"/>
  <c r="M594" i="27"/>
  <c r="EZ593" i="27"/>
  <c r="ER593" i="27"/>
  <c r="FB593" i="27" s="1"/>
  <c r="EH593" i="27"/>
  <c r="DZ593" i="27"/>
  <c r="DM593" i="27"/>
  <c r="DE593" i="27"/>
  <c r="CU593" i="27"/>
  <c r="CM593" i="27"/>
  <c r="BZ593" i="27"/>
  <c r="BR593" i="27"/>
  <c r="CB593" i="27" s="1"/>
  <c r="BH593" i="27"/>
  <c r="AZ593" i="27"/>
  <c r="BJ593" i="27" s="1"/>
  <c r="AM593" i="27"/>
  <c r="AE593" i="27"/>
  <c r="U593" i="27"/>
  <c r="M593" i="27"/>
  <c r="W593" i="27" s="1"/>
  <c r="EZ592" i="27"/>
  <c r="ER592" i="27"/>
  <c r="FB592" i="27" s="1"/>
  <c r="EH592" i="27"/>
  <c r="DZ592" i="27"/>
  <c r="EJ592" i="27" s="1"/>
  <c r="DR592" i="27" s="1"/>
  <c r="DM592" i="27"/>
  <c r="DE592" i="27"/>
  <c r="CU592" i="27"/>
  <c r="CM592" i="27"/>
  <c r="BZ592" i="27"/>
  <c r="BR592" i="27"/>
  <c r="BH592" i="27"/>
  <c r="AZ592" i="27"/>
  <c r="BJ592" i="27" s="1"/>
  <c r="AM592" i="27"/>
  <c r="AE592" i="27"/>
  <c r="U592" i="27"/>
  <c r="M592" i="27"/>
  <c r="W592" i="27" s="1"/>
  <c r="EZ591" i="27"/>
  <c r="ER591" i="27"/>
  <c r="EH591" i="27"/>
  <c r="DZ591" i="27"/>
  <c r="DM591" i="27"/>
  <c r="DE591" i="27"/>
  <c r="DO591" i="27" s="1"/>
  <c r="CU591" i="27"/>
  <c r="CM591" i="27"/>
  <c r="BZ591" i="27"/>
  <c r="BR591" i="27"/>
  <c r="CB591" i="27" s="1"/>
  <c r="BH591" i="27"/>
  <c r="AZ591" i="27"/>
  <c r="BJ591" i="27" s="1"/>
  <c r="AM591" i="27"/>
  <c r="AE591" i="27"/>
  <c r="AO591" i="27" s="1"/>
  <c r="U591" i="27"/>
  <c r="M591" i="27"/>
  <c r="W591" i="27" s="1"/>
  <c r="EZ590" i="27"/>
  <c r="ER590" i="27"/>
  <c r="EH590" i="27"/>
  <c r="DZ590" i="27"/>
  <c r="DM590" i="27"/>
  <c r="DE590" i="27"/>
  <c r="CU590" i="27"/>
  <c r="CM590" i="27"/>
  <c r="CW590" i="27" s="1"/>
  <c r="BZ590" i="27"/>
  <c r="BR590" i="27"/>
  <c r="CB590" i="27" s="1"/>
  <c r="BH590" i="27"/>
  <c r="AZ590" i="27"/>
  <c r="AM590" i="27"/>
  <c r="AE590" i="27"/>
  <c r="AO590" i="27" s="1"/>
  <c r="U590" i="27"/>
  <c r="M590" i="27"/>
  <c r="EZ589" i="27"/>
  <c r="ER589" i="27"/>
  <c r="FB589" i="27" s="1"/>
  <c r="EH589" i="27"/>
  <c r="DZ589" i="27"/>
  <c r="EJ589" i="27" s="1"/>
  <c r="DR589" i="27" s="1"/>
  <c r="DM589" i="27"/>
  <c r="DE589" i="27"/>
  <c r="CU589" i="27"/>
  <c r="CM589" i="27"/>
  <c r="BZ589" i="27"/>
  <c r="BR589" i="27"/>
  <c r="BH589" i="27"/>
  <c r="AZ589" i="27"/>
  <c r="BJ589" i="27" s="1"/>
  <c r="AM589" i="27"/>
  <c r="AE589" i="27"/>
  <c r="U589" i="27"/>
  <c r="M589" i="27"/>
  <c r="W589" i="27" s="1"/>
  <c r="EZ588" i="27"/>
  <c r="ER588" i="27"/>
  <c r="FB588" i="27" s="1"/>
  <c r="EH588" i="27"/>
  <c r="DZ588" i="27"/>
  <c r="EJ588" i="27" s="1"/>
  <c r="DR588" i="27" s="1"/>
  <c r="DM588" i="27"/>
  <c r="DE588" i="27"/>
  <c r="CU588" i="27"/>
  <c r="CM588" i="27"/>
  <c r="BZ588" i="27"/>
  <c r="BR588" i="27"/>
  <c r="CB588" i="27" s="1"/>
  <c r="BH588" i="27"/>
  <c r="AZ588" i="27"/>
  <c r="BJ588" i="27" s="1"/>
  <c r="AM588" i="27"/>
  <c r="AE588" i="27"/>
  <c r="AO588" i="27" s="1"/>
  <c r="U588" i="27"/>
  <c r="M588" i="27"/>
  <c r="EZ587" i="27"/>
  <c r="ER587" i="27"/>
  <c r="EH587" i="27"/>
  <c r="DZ587" i="27"/>
  <c r="EJ587" i="27" s="1"/>
  <c r="DM587" i="27"/>
  <c r="DE587" i="27"/>
  <c r="DO587" i="27" s="1"/>
  <c r="CU587" i="27"/>
  <c r="CM587" i="27"/>
  <c r="CW587" i="27" s="1"/>
  <c r="CE587" i="27" s="1"/>
  <c r="BZ587" i="27"/>
  <c r="BR587" i="27"/>
  <c r="BH587" i="27"/>
  <c r="AZ587" i="27"/>
  <c r="BJ587" i="27" s="1"/>
  <c r="AM587" i="27"/>
  <c r="AE587" i="27"/>
  <c r="AO587" i="27" s="1"/>
  <c r="U587" i="27"/>
  <c r="M587" i="27"/>
  <c r="EZ586" i="27"/>
  <c r="ER586" i="27"/>
  <c r="FB586" i="27" s="1"/>
  <c r="EH586" i="27"/>
  <c r="DZ586" i="27"/>
  <c r="DM586" i="27"/>
  <c r="DE586" i="27"/>
  <c r="CU586" i="27"/>
  <c r="CM586" i="27"/>
  <c r="BZ586" i="27"/>
  <c r="BR586" i="27"/>
  <c r="CB586" i="27" s="1"/>
  <c r="BH586" i="27"/>
  <c r="AZ586" i="27"/>
  <c r="BJ586" i="27" s="1"/>
  <c r="AM586" i="27"/>
  <c r="AE586" i="27"/>
  <c r="AO586" i="27" s="1"/>
  <c r="U586" i="27"/>
  <c r="M586" i="27"/>
  <c r="W586" i="27" s="1"/>
  <c r="EZ585" i="27"/>
  <c r="ER585" i="27"/>
  <c r="FB585" i="27" s="1"/>
  <c r="EH585" i="27"/>
  <c r="DZ585" i="27"/>
  <c r="EJ585" i="27" s="1"/>
  <c r="DM585" i="27"/>
  <c r="DE585" i="27"/>
  <c r="DO585" i="27" s="1"/>
  <c r="CU585" i="27"/>
  <c r="CM585" i="27"/>
  <c r="CW585" i="27" s="1"/>
  <c r="CE585" i="27" s="1"/>
  <c r="BZ585" i="27"/>
  <c r="BR585" i="27"/>
  <c r="CB585" i="27" s="1"/>
  <c r="BH585" i="27"/>
  <c r="AZ585" i="27"/>
  <c r="BJ585" i="27" s="1"/>
  <c r="AM585" i="27"/>
  <c r="AE585" i="27"/>
  <c r="U585" i="27"/>
  <c r="M585" i="27"/>
  <c r="EZ584" i="27"/>
  <c r="ER584" i="27"/>
  <c r="EH584" i="27"/>
  <c r="DZ584" i="27"/>
  <c r="DM584" i="27"/>
  <c r="DE584" i="27"/>
  <c r="DO584" i="27" s="1"/>
  <c r="CU584" i="27"/>
  <c r="CM584" i="27"/>
  <c r="BZ584" i="27"/>
  <c r="BR584" i="27"/>
  <c r="BH584" i="27"/>
  <c r="AZ584" i="27"/>
  <c r="BJ584" i="27" s="1"/>
  <c r="AM584" i="27"/>
  <c r="AE584" i="27"/>
  <c r="AO584" i="27" s="1"/>
  <c r="U584" i="27"/>
  <c r="M584" i="27"/>
  <c r="W584" i="27" s="1"/>
  <c r="EZ583" i="27"/>
  <c r="ER583" i="27"/>
  <c r="FB583" i="27" s="1"/>
  <c r="EH583" i="27"/>
  <c r="DZ583" i="27"/>
  <c r="EJ583" i="27" s="1"/>
  <c r="DR583" i="27" s="1"/>
  <c r="DM583" i="27"/>
  <c r="DE583" i="27"/>
  <c r="DO583" i="27" s="1"/>
  <c r="CU583" i="27"/>
  <c r="CM583" i="27"/>
  <c r="CW583" i="27" s="1"/>
  <c r="CE583" i="27" s="1"/>
  <c r="BZ583" i="27"/>
  <c r="BR583" i="27"/>
  <c r="CB583" i="27" s="1"/>
  <c r="BH583" i="27"/>
  <c r="AZ583" i="27"/>
  <c r="BJ583" i="27" s="1"/>
  <c r="AM583" i="27"/>
  <c r="AE583" i="27"/>
  <c r="U583" i="27"/>
  <c r="M583" i="27"/>
  <c r="EZ582" i="27"/>
  <c r="ER582" i="27"/>
  <c r="EH582" i="27"/>
  <c r="DZ582" i="27"/>
  <c r="DM582" i="27"/>
  <c r="DE582" i="27"/>
  <c r="DO582" i="27" s="1"/>
  <c r="CU582" i="27"/>
  <c r="CM582" i="27"/>
  <c r="BZ582" i="27"/>
  <c r="BR582" i="27"/>
  <c r="BH582" i="27"/>
  <c r="AZ582" i="27"/>
  <c r="BJ582" i="27" s="1"/>
  <c r="AM582" i="27"/>
  <c r="AE582" i="27"/>
  <c r="AO582" i="27" s="1"/>
  <c r="U582" i="27"/>
  <c r="M582" i="27"/>
  <c r="W582" i="27" s="1"/>
  <c r="E582" i="27" s="1"/>
  <c r="EZ581" i="27"/>
  <c r="ER581" i="27"/>
  <c r="FB581" i="27" s="1"/>
  <c r="EH581" i="27"/>
  <c r="DZ581" i="27"/>
  <c r="EJ581" i="27" s="1"/>
  <c r="DR581" i="27" s="1"/>
  <c r="DM581" i="27"/>
  <c r="DE581" i="27"/>
  <c r="DO581" i="27" s="1"/>
  <c r="CU581" i="27"/>
  <c r="CM581" i="27"/>
  <c r="CW581" i="27" s="1"/>
  <c r="CE581" i="27" s="1"/>
  <c r="BZ581" i="27"/>
  <c r="BR581" i="27"/>
  <c r="CB581" i="27" s="1"/>
  <c r="BH581" i="27"/>
  <c r="AZ581" i="27"/>
  <c r="BJ581" i="27" s="1"/>
  <c r="AM581" i="27"/>
  <c r="AE581" i="27"/>
  <c r="U581" i="27"/>
  <c r="M581" i="27"/>
  <c r="EZ580" i="27"/>
  <c r="ER580" i="27"/>
  <c r="EH580" i="27"/>
  <c r="DV577" i="27"/>
  <c r="DM580" i="27"/>
  <c r="DE580" i="27"/>
  <c r="DO580" i="27" s="1"/>
  <c r="CM580" i="27"/>
  <c r="BX577" i="27"/>
  <c r="BZ577" i="27" s="1"/>
  <c r="BH580" i="27"/>
  <c r="AZ580" i="27"/>
  <c r="BJ580" i="27" s="1"/>
  <c r="AR577" i="27"/>
  <c r="AI577" i="27"/>
  <c r="AA577" i="27"/>
  <c r="U580" i="27"/>
  <c r="M580" i="27"/>
  <c r="W580" i="27" s="1"/>
  <c r="EZ579" i="27"/>
  <c r="ER579" i="27"/>
  <c r="FB579" i="27" s="1"/>
  <c r="EH579" i="27"/>
  <c r="DZ579" i="27"/>
  <c r="EJ579" i="27" s="1"/>
  <c r="DM579" i="27"/>
  <c r="DE579" i="27"/>
  <c r="CU579" i="27"/>
  <c r="CM579" i="27"/>
  <c r="CW579" i="27" s="1"/>
  <c r="BZ579" i="27"/>
  <c r="BR579" i="27"/>
  <c r="CB579" i="27" s="1"/>
  <c r="BH579" i="27"/>
  <c r="AZ579" i="27"/>
  <c r="BJ579" i="27" s="1"/>
  <c r="AM579" i="27"/>
  <c r="U579" i="27"/>
  <c r="M579" i="27"/>
  <c r="W579" i="27" s="1"/>
  <c r="EZ578" i="27"/>
  <c r="ER578" i="27"/>
  <c r="FB578" i="27" s="1"/>
  <c r="EH578" i="27"/>
  <c r="DX577" i="27"/>
  <c r="DM578" i="27"/>
  <c r="DE578" i="27"/>
  <c r="DO578" i="27" s="1"/>
  <c r="CU578" i="27"/>
  <c r="CM578" i="27"/>
  <c r="CW578" i="27" s="1"/>
  <c r="BZ578" i="27"/>
  <c r="BR578" i="27"/>
  <c r="CB578" i="27" s="1"/>
  <c r="BH578" i="27"/>
  <c r="AZ578" i="27"/>
  <c r="BJ578" i="27" s="1"/>
  <c r="AM578" i="27"/>
  <c r="AE578" i="27"/>
  <c r="U578" i="27"/>
  <c r="M578" i="27"/>
  <c r="W578" i="27" s="1"/>
  <c r="FJ577" i="27"/>
  <c r="FH577" i="27"/>
  <c r="FF577" i="27"/>
  <c r="FD577" i="27"/>
  <c r="EX577" i="27"/>
  <c r="EV577" i="27"/>
  <c r="EZ577" i="27" s="1"/>
  <c r="ET577" i="27"/>
  <c r="EP577" i="27"/>
  <c r="EL577" i="27"/>
  <c r="EF577" i="27"/>
  <c r="ED577" i="27"/>
  <c r="EB577" i="27"/>
  <c r="EH577" i="27" s="1"/>
  <c r="DT577" i="27"/>
  <c r="DK577" i="27"/>
  <c r="DI577" i="27"/>
  <c r="DC577" i="27"/>
  <c r="DA577" i="27"/>
  <c r="CY577" i="27"/>
  <c r="DE577" i="27" s="1"/>
  <c r="CS577" i="27"/>
  <c r="CQ577" i="27"/>
  <c r="CK577" i="27"/>
  <c r="CI577" i="27"/>
  <c r="BV577" i="27"/>
  <c r="BT577" i="27"/>
  <c r="BN577" i="27"/>
  <c r="BL577" i="27"/>
  <c r="BF577" i="27"/>
  <c r="BD577" i="27"/>
  <c r="BB577" i="27"/>
  <c r="BH577" i="27" s="1"/>
  <c r="AX577" i="27"/>
  <c r="AV577" i="27"/>
  <c r="AT577" i="27"/>
  <c r="AZ577" i="27" s="1"/>
  <c r="BJ577" i="27" s="1"/>
  <c r="AK577" i="27"/>
  <c r="AC577" i="27"/>
  <c r="Y577" i="27"/>
  <c r="U577" i="27"/>
  <c r="S577" i="27"/>
  <c r="Q577" i="27"/>
  <c r="O577" i="27"/>
  <c r="M577" i="27"/>
  <c r="W577" i="27" s="1"/>
  <c r="K577" i="27"/>
  <c r="I577" i="27"/>
  <c r="G577" i="27"/>
  <c r="FD574" i="27"/>
  <c r="EZ576" i="27"/>
  <c r="ER576" i="27"/>
  <c r="FB576" i="27" s="1"/>
  <c r="EF574" i="27"/>
  <c r="EH576" i="27"/>
  <c r="DZ576" i="27"/>
  <c r="DM576" i="27"/>
  <c r="DA574" i="27"/>
  <c r="DA566" i="27" s="1"/>
  <c r="DE576" i="27"/>
  <c r="DO576" i="27" s="1"/>
  <c r="CU576" i="27"/>
  <c r="CK574" i="27"/>
  <c r="CK566" i="27" s="1"/>
  <c r="BX574" i="27"/>
  <c r="BT574" i="27"/>
  <c r="BT566" i="27" s="1"/>
  <c r="BR576" i="27"/>
  <c r="BH576" i="27"/>
  <c r="BH574" i="27" s="1"/>
  <c r="AZ576" i="27"/>
  <c r="BJ576" i="27" s="1"/>
  <c r="AI574" i="27"/>
  <c r="AM576" i="27"/>
  <c r="AE576" i="27"/>
  <c r="Q574" i="27"/>
  <c r="U576" i="27"/>
  <c r="M576" i="27"/>
  <c r="FF574" i="27"/>
  <c r="FF566" i="27" s="1"/>
  <c r="EZ575" i="27"/>
  <c r="EZ574" i="27" s="1"/>
  <c r="ED574" i="27"/>
  <c r="EH575" i="27"/>
  <c r="DZ575" i="27"/>
  <c r="EJ575" i="27" s="1"/>
  <c r="DK574" i="27"/>
  <c r="DM575" i="27"/>
  <c r="DE575" i="27"/>
  <c r="CS574" i="27"/>
  <c r="CS566" i="27" s="1"/>
  <c r="CM575" i="27"/>
  <c r="BZ575" i="27"/>
  <c r="BP574" i="27"/>
  <c r="BH575" i="27"/>
  <c r="AX574" i="27"/>
  <c r="AM575" i="27"/>
  <c r="AE575" i="27"/>
  <c r="U575" i="27"/>
  <c r="M575" i="27"/>
  <c r="W575" i="27" s="1"/>
  <c r="FJ574" i="27"/>
  <c r="FH574" i="27"/>
  <c r="EX574" i="27"/>
  <c r="ET574" i="27"/>
  <c r="EP574" i="27"/>
  <c r="EL574" i="27"/>
  <c r="EB574" i="27"/>
  <c r="DZ574" i="27"/>
  <c r="DX574" i="27"/>
  <c r="DV574" i="27"/>
  <c r="DT574" i="27"/>
  <c r="DI574" i="27"/>
  <c r="DG574" i="27"/>
  <c r="DC574" i="27"/>
  <c r="CQ574" i="27"/>
  <c r="CO574" i="27"/>
  <c r="CG574" i="27"/>
  <c r="BV574" i="27"/>
  <c r="BN574" i="27"/>
  <c r="BL574" i="27"/>
  <c r="BL566" i="27" s="1"/>
  <c r="BF574" i="27"/>
  <c r="BD574" i="27"/>
  <c r="BB574" i="27"/>
  <c r="AV574" i="27"/>
  <c r="AR574" i="27"/>
  <c r="AK574" i="27"/>
  <c r="AG574" i="27"/>
  <c r="AC574" i="27"/>
  <c r="AA574" i="27"/>
  <c r="Y574" i="27"/>
  <c r="U574" i="27"/>
  <c r="S574" i="27"/>
  <c r="O574" i="27"/>
  <c r="K574" i="27"/>
  <c r="I574" i="27"/>
  <c r="G574" i="27"/>
  <c r="EH573" i="27"/>
  <c r="DO573" i="27"/>
  <c r="DM573" i="27"/>
  <c r="DE573" i="27"/>
  <c r="CM573" i="27"/>
  <c r="BZ573" i="27"/>
  <c r="BR573" i="27"/>
  <c r="BJ573" i="27"/>
  <c r="BH573" i="27"/>
  <c r="AZ573" i="27"/>
  <c r="U573" i="27"/>
  <c r="M573" i="27"/>
  <c r="W573" i="27" s="1"/>
  <c r="ER572" i="27"/>
  <c r="EH572" i="27"/>
  <c r="DM572" i="27"/>
  <c r="DO572" i="27" s="1"/>
  <c r="DE572" i="27"/>
  <c r="CU572" i="27"/>
  <c r="BZ572" i="27"/>
  <c r="BR572" i="27"/>
  <c r="CB572" i="27" s="1"/>
  <c r="BH572" i="27"/>
  <c r="AZ572" i="27"/>
  <c r="BJ572" i="27" s="1"/>
  <c r="U572" i="27"/>
  <c r="M572" i="27"/>
  <c r="EH571" i="27"/>
  <c r="DO571" i="27"/>
  <c r="DM571" i="27"/>
  <c r="DE571" i="27"/>
  <c r="CM571" i="27"/>
  <c r="BZ571" i="27"/>
  <c r="BR571" i="27"/>
  <c r="BJ571" i="27"/>
  <c r="BH571" i="27"/>
  <c r="AZ571" i="27"/>
  <c r="U571" i="27"/>
  <c r="M571" i="27"/>
  <c r="W571" i="27" s="1"/>
  <c r="ER570" i="27"/>
  <c r="EH570" i="27"/>
  <c r="DM570" i="27"/>
  <c r="DO570" i="27" s="1"/>
  <c r="DE570" i="27"/>
  <c r="CU570" i="27"/>
  <c r="BZ570" i="27"/>
  <c r="BR570" i="27"/>
  <c r="CB570" i="27" s="1"/>
  <c r="BH570" i="27"/>
  <c r="AZ570" i="27"/>
  <c r="BJ570" i="27" s="1"/>
  <c r="U570" i="27"/>
  <c r="M570" i="27"/>
  <c r="W570" i="27" s="1"/>
  <c r="EZ569" i="27"/>
  <c r="ER569" i="27"/>
  <c r="FB569" i="27" s="1"/>
  <c r="EH569" i="27"/>
  <c r="DZ569" i="27"/>
  <c r="DM569" i="27"/>
  <c r="DE569" i="27"/>
  <c r="DO569" i="27" s="1"/>
  <c r="CU569" i="27"/>
  <c r="CM569" i="27"/>
  <c r="CW569" i="27" s="1"/>
  <c r="CE569" i="27" s="1"/>
  <c r="BZ569" i="27"/>
  <c r="BR569" i="27"/>
  <c r="BH569" i="27"/>
  <c r="AZ569" i="27"/>
  <c r="AM569" i="27"/>
  <c r="AE569" i="27"/>
  <c r="AO569" i="27" s="1"/>
  <c r="U569" i="27"/>
  <c r="M569" i="27"/>
  <c r="W569" i="27" s="1"/>
  <c r="EZ568" i="27"/>
  <c r="ER568" i="27"/>
  <c r="EH568" i="27"/>
  <c r="EH567" i="27" s="1"/>
  <c r="DZ568" i="27"/>
  <c r="DM568" i="27"/>
  <c r="DE568" i="27"/>
  <c r="CU568" i="27"/>
  <c r="CM568" i="27"/>
  <c r="CW568" i="27" s="1"/>
  <c r="BZ568" i="27"/>
  <c r="BZ567" i="27" s="1"/>
  <c r="BR568" i="27"/>
  <c r="BH568" i="27"/>
  <c r="BH567" i="27" s="1"/>
  <c r="BH566" i="27" s="1"/>
  <c r="AZ568" i="27"/>
  <c r="AM568" i="27"/>
  <c r="AE568" i="27"/>
  <c r="U568" i="27"/>
  <c r="M568" i="27"/>
  <c r="FJ567" i="27"/>
  <c r="FH567" i="27"/>
  <c r="FF567" i="27"/>
  <c r="FD567" i="27"/>
  <c r="EX567" i="27"/>
  <c r="EV567" i="27"/>
  <c r="ET567" i="27"/>
  <c r="EP567" i="27"/>
  <c r="EN567" i="27"/>
  <c r="EL567" i="27"/>
  <c r="EF567" i="27"/>
  <c r="ED567" i="27"/>
  <c r="EB567" i="27"/>
  <c r="DX567" i="27"/>
  <c r="DV567" i="27"/>
  <c r="DT567" i="27"/>
  <c r="DM567" i="27"/>
  <c r="DK567" i="27"/>
  <c r="DI567" i="27"/>
  <c r="DG567" i="27"/>
  <c r="DC567" i="27"/>
  <c r="DA567" i="27"/>
  <c r="CY567" i="27"/>
  <c r="CS567" i="27"/>
  <c r="CQ567" i="27"/>
  <c r="CO567" i="27"/>
  <c r="CK567" i="27"/>
  <c r="CI567" i="27"/>
  <c r="CG567" i="27"/>
  <c r="BX567" i="27"/>
  <c r="BV567" i="27"/>
  <c r="BT567" i="27"/>
  <c r="BR567" i="27"/>
  <c r="CB567" i="27" s="1"/>
  <c r="BP567" i="27"/>
  <c r="BN567" i="27"/>
  <c r="BL567" i="27"/>
  <c r="BF567" i="27"/>
  <c r="BD567" i="27"/>
  <c r="BB567" i="27"/>
  <c r="AZ567" i="27"/>
  <c r="AX567" i="27"/>
  <c r="AV567" i="27"/>
  <c r="AT567" i="27"/>
  <c r="AR567" i="27"/>
  <c r="AK567" i="27"/>
  <c r="AI567" i="27"/>
  <c r="AG567" i="27"/>
  <c r="AC567" i="27"/>
  <c r="AA567" i="27"/>
  <c r="Y567" i="27"/>
  <c r="U567" i="27"/>
  <c r="S567" i="27"/>
  <c r="Q567" i="27"/>
  <c r="O567" i="27"/>
  <c r="K567" i="27"/>
  <c r="I567" i="27"/>
  <c r="G567" i="27"/>
  <c r="FJ566" i="27"/>
  <c r="FH566" i="27"/>
  <c r="FD566" i="27"/>
  <c r="EX566" i="27"/>
  <c r="ET566" i="27"/>
  <c r="EP566" i="27"/>
  <c r="EL566" i="27"/>
  <c r="EF566" i="27"/>
  <c r="ED566" i="27"/>
  <c r="EB566" i="27"/>
  <c r="DX566" i="27"/>
  <c r="DV566" i="27"/>
  <c r="DT566" i="27"/>
  <c r="DK566" i="27"/>
  <c r="DI566" i="27"/>
  <c r="DG566" i="27"/>
  <c r="DC566" i="27"/>
  <c r="CQ566" i="27"/>
  <c r="CO566" i="27"/>
  <c r="CG566" i="27"/>
  <c r="BX566" i="27"/>
  <c r="BV566" i="27"/>
  <c r="BP566" i="27"/>
  <c r="BN566" i="27"/>
  <c r="BF566" i="27"/>
  <c r="BD566" i="27"/>
  <c r="BB566" i="27"/>
  <c r="AX566" i="27"/>
  <c r="AV566" i="27"/>
  <c r="AR566" i="27"/>
  <c r="AK566" i="27"/>
  <c r="AI566" i="27"/>
  <c r="AG566" i="27"/>
  <c r="AC566" i="27"/>
  <c r="AA566" i="27"/>
  <c r="Y566" i="27"/>
  <c r="U566" i="27"/>
  <c r="S566" i="27"/>
  <c r="Q566" i="27"/>
  <c r="O566" i="27"/>
  <c r="K566" i="27"/>
  <c r="I566" i="27"/>
  <c r="G566" i="27"/>
  <c r="EZ565" i="27"/>
  <c r="ER565" i="27"/>
  <c r="FB565" i="27" s="1"/>
  <c r="EH565" i="27"/>
  <c r="DZ565" i="27"/>
  <c r="EJ565" i="27" s="1"/>
  <c r="DR565" i="27" s="1"/>
  <c r="DM565" i="27"/>
  <c r="DE565" i="27"/>
  <c r="DO565" i="27" s="1"/>
  <c r="CU565" i="27"/>
  <c r="CM565" i="27"/>
  <c r="BZ565" i="27"/>
  <c r="BR565" i="27"/>
  <c r="CB565" i="27" s="1"/>
  <c r="BH565" i="27"/>
  <c r="AZ565" i="27"/>
  <c r="BJ565" i="27" s="1"/>
  <c r="AM565" i="27"/>
  <c r="AE565" i="27"/>
  <c r="AO565" i="27" s="1"/>
  <c r="U565" i="27"/>
  <c r="M565" i="27"/>
  <c r="W565" i="27" s="1"/>
  <c r="EZ564" i="27"/>
  <c r="ER564" i="27"/>
  <c r="FB564" i="27" s="1"/>
  <c r="EH564" i="27"/>
  <c r="DZ564" i="27"/>
  <c r="EJ564" i="27" s="1"/>
  <c r="DR564" i="27" s="1"/>
  <c r="DM564" i="27"/>
  <c r="DE564" i="27"/>
  <c r="CU564" i="27"/>
  <c r="CM564" i="27"/>
  <c r="CW564" i="27" s="1"/>
  <c r="BZ564" i="27"/>
  <c r="BR564" i="27"/>
  <c r="BH564" i="27"/>
  <c r="AZ564" i="27"/>
  <c r="BJ564" i="27" s="1"/>
  <c r="AM564" i="27"/>
  <c r="AE564" i="27"/>
  <c r="AO564" i="27" s="1"/>
  <c r="U564" i="27"/>
  <c r="M564" i="27"/>
  <c r="W564" i="27" s="1"/>
  <c r="E564" i="27" s="1"/>
  <c r="FJ563" i="27"/>
  <c r="FJ603" i="27" s="1"/>
  <c r="FH563" i="27"/>
  <c r="FH603" i="27" s="1"/>
  <c r="FF563" i="27"/>
  <c r="FD563" i="27"/>
  <c r="FD603" i="27" s="1"/>
  <c r="EZ563" i="27"/>
  <c r="EX563" i="27"/>
  <c r="EX603" i="27" s="1"/>
  <c r="EV563" i="27"/>
  <c r="ET563" i="27"/>
  <c r="ET603" i="27" s="1"/>
  <c r="EP563" i="27"/>
  <c r="EP603" i="27" s="1"/>
  <c r="EN563" i="27"/>
  <c r="EL563" i="27"/>
  <c r="EL603" i="27" s="1"/>
  <c r="EF563" i="27"/>
  <c r="EF603" i="27" s="1"/>
  <c r="ED563" i="27"/>
  <c r="EB563" i="27"/>
  <c r="DX563" i="27"/>
  <c r="DV563" i="27"/>
  <c r="DV603" i="27" s="1"/>
  <c r="DT563" i="27"/>
  <c r="DT603" i="27" s="1"/>
  <c r="DK563" i="27"/>
  <c r="DK603" i="27" s="1"/>
  <c r="DI563" i="27"/>
  <c r="DI603" i="27" s="1"/>
  <c r="DG563" i="27"/>
  <c r="DC563" i="27"/>
  <c r="DC603" i="27" s="1"/>
  <c r="DA563" i="27"/>
  <c r="CY563" i="27"/>
  <c r="CS563" i="27"/>
  <c r="CQ563" i="27"/>
  <c r="CQ603" i="27" s="1"/>
  <c r="CO563" i="27"/>
  <c r="CM563" i="27"/>
  <c r="CK563" i="27"/>
  <c r="CI563" i="27"/>
  <c r="CG563" i="27"/>
  <c r="BX563" i="27"/>
  <c r="BX603" i="27" s="1"/>
  <c r="BV563" i="27"/>
  <c r="BV603" i="27" s="1"/>
  <c r="BT563" i="27"/>
  <c r="BP563" i="27"/>
  <c r="BN563" i="27"/>
  <c r="BN603" i="27" s="1"/>
  <c r="BL563" i="27"/>
  <c r="BF563" i="27"/>
  <c r="BF603" i="27" s="1"/>
  <c r="BD563" i="27"/>
  <c r="BD603" i="27" s="1"/>
  <c r="BB563" i="27"/>
  <c r="BB603" i="27" s="1"/>
  <c r="AX563" i="27"/>
  <c r="AX603" i="27" s="1"/>
  <c r="AV563" i="27"/>
  <c r="AV603" i="27" s="1"/>
  <c r="AT563" i="27"/>
  <c r="AR563" i="27"/>
  <c r="AR603" i="27" s="1"/>
  <c r="AK563" i="27"/>
  <c r="AK603" i="27" s="1"/>
  <c r="AI563" i="27"/>
  <c r="AG563" i="27"/>
  <c r="AC563" i="27"/>
  <c r="AC603" i="27" s="1"/>
  <c r="AA563" i="27"/>
  <c r="AA603" i="27" s="1"/>
  <c r="Y563" i="27"/>
  <c r="S563" i="27"/>
  <c r="S603" i="27" s="1"/>
  <c r="Q563" i="27"/>
  <c r="Q603" i="27" s="1"/>
  <c r="O563" i="27"/>
  <c r="O603" i="27" s="1"/>
  <c r="K563" i="27"/>
  <c r="K603" i="27" s="1"/>
  <c r="I563" i="27"/>
  <c r="I603" i="27" s="1"/>
  <c r="G563" i="27"/>
  <c r="G603" i="27" s="1"/>
  <c r="EZ562" i="27"/>
  <c r="ER562" i="27"/>
  <c r="FB562" i="27" s="1"/>
  <c r="EH562" i="27"/>
  <c r="DZ562" i="27"/>
  <c r="EJ562" i="27" s="1"/>
  <c r="DR562" i="27" s="1"/>
  <c r="DM562" i="27"/>
  <c r="DE562" i="27"/>
  <c r="CU562" i="27"/>
  <c r="CM562" i="27"/>
  <c r="CW562" i="27" s="1"/>
  <c r="BZ562" i="27"/>
  <c r="BR562" i="27"/>
  <c r="CB562" i="27" s="1"/>
  <c r="BH562" i="27"/>
  <c r="AZ562" i="27"/>
  <c r="AM562" i="27"/>
  <c r="AE562" i="27"/>
  <c r="AO562" i="27" s="1"/>
  <c r="U562" i="27"/>
  <c r="M562" i="27"/>
  <c r="EZ561" i="27"/>
  <c r="ER561" i="27"/>
  <c r="EH561" i="27"/>
  <c r="EH560" i="27" s="1"/>
  <c r="DZ561" i="27"/>
  <c r="DM561" i="27"/>
  <c r="DE561" i="27"/>
  <c r="CU561" i="27"/>
  <c r="CU560" i="27" s="1"/>
  <c r="CM561" i="27"/>
  <c r="BZ561" i="27"/>
  <c r="BR561" i="27"/>
  <c r="BH561" i="27"/>
  <c r="BH560" i="27" s="1"/>
  <c r="AZ561" i="27"/>
  <c r="AM561" i="27"/>
  <c r="AE561" i="27"/>
  <c r="U561" i="27"/>
  <c r="M561" i="27"/>
  <c r="FJ560" i="27"/>
  <c r="FH560" i="27"/>
  <c r="FF560" i="27"/>
  <c r="FD560" i="27"/>
  <c r="EZ560" i="27"/>
  <c r="EX560" i="27"/>
  <c r="EV560" i="27"/>
  <c r="EW575" i="27" s="1"/>
  <c r="ET560" i="27"/>
  <c r="EP560" i="27"/>
  <c r="EN560" i="27"/>
  <c r="EL560" i="27"/>
  <c r="EF560" i="27"/>
  <c r="ED560" i="27"/>
  <c r="EB560" i="27"/>
  <c r="DX560" i="27"/>
  <c r="DV560" i="27"/>
  <c r="DT560" i="27"/>
  <c r="DK560" i="27"/>
  <c r="DI560" i="27"/>
  <c r="DG560" i="27"/>
  <c r="DC560" i="27"/>
  <c r="DA560" i="27"/>
  <c r="CY560" i="27"/>
  <c r="CS560" i="27"/>
  <c r="CQ560" i="27"/>
  <c r="CO560" i="27"/>
  <c r="CM560" i="27"/>
  <c r="CK560" i="27"/>
  <c r="CI560" i="27"/>
  <c r="CJ575" i="27" s="1"/>
  <c r="CG560" i="27"/>
  <c r="BX560" i="27"/>
  <c r="BV560" i="27"/>
  <c r="BT560" i="27"/>
  <c r="BU574" i="27" s="1"/>
  <c r="BP560" i="27"/>
  <c r="BN560" i="27"/>
  <c r="BL560" i="27"/>
  <c r="BF560" i="27"/>
  <c r="BD560" i="27"/>
  <c r="BB560" i="27"/>
  <c r="BC576" i="27" s="1"/>
  <c r="AX560" i="27"/>
  <c r="AV560" i="27"/>
  <c r="AT560" i="27"/>
  <c r="AR560" i="27"/>
  <c r="AK560" i="27"/>
  <c r="AI560" i="27"/>
  <c r="AG560" i="27"/>
  <c r="AC560" i="27"/>
  <c r="AA560" i="27"/>
  <c r="Y560" i="27"/>
  <c r="S560" i="27"/>
  <c r="Q560" i="27"/>
  <c r="O560" i="27"/>
  <c r="K560" i="27"/>
  <c r="I560" i="27"/>
  <c r="G560" i="27"/>
  <c r="H576" i="27" s="1"/>
  <c r="DR558" i="27"/>
  <c r="CE558" i="27"/>
  <c r="FJ548" i="27"/>
  <c r="FI551" i="27"/>
  <c r="FG551" i="27"/>
  <c r="FE551" i="27"/>
  <c r="EY551" i="27"/>
  <c r="EW551" i="27"/>
  <c r="ET548" i="27"/>
  <c r="EQ551" i="27"/>
  <c r="EO551" i="27"/>
  <c r="EM551" i="27"/>
  <c r="EG551" i="27"/>
  <c r="ED548" i="27"/>
  <c r="EC551" i="27"/>
  <c r="DY551" i="27"/>
  <c r="DV548" i="27"/>
  <c r="DU551" i="27"/>
  <c r="DL551" i="27"/>
  <c r="DJ551" i="27"/>
  <c r="DM551" i="27"/>
  <c r="DN551" i="27" s="1"/>
  <c r="DD551" i="27"/>
  <c r="DB551" i="27"/>
  <c r="DE551" i="27"/>
  <c r="CU551" i="27"/>
  <c r="CV551" i="27" s="1"/>
  <c r="CT551" i="27"/>
  <c r="CR551" i="27"/>
  <c r="CP551" i="27"/>
  <c r="CM551" i="27"/>
  <c r="CW551" i="27" s="1"/>
  <c r="CL551" i="27"/>
  <c r="CJ551" i="27"/>
  <c r="CH551" i="27"/>
  <c r="BY551" i="27"/>
  <c r="BW551" i="27"/>
  <c r="BU551" i="27"/>
  <c r="BQ551" i="27"/>
  <c r="BO551" i="27"/>
  <c r="BM551" i="27"/>
  <c r="BG551" i="27"/>
  <c r="BE551" i="27"/>
  <c r="BH551" i="27"/>
  <c r="BI551" i="27" s="1"/>
  <c r="AY551" i="27"/>
  <c r="AW551" i="27"/>
  <c r="AZ551" i="27"/>
  <c r="AS551" i="27"/>
  <c r="AL551" i="27"/>
  <c r="AJ551" i="27"/>
  <c r="AH551" i="27"/>
  <c r="AD551" i="27"/>
  <c r="AB551" i="27"/>
  <c r="Z551" i="27"/>
  <c r="T551" i="27"/>
  <c r="R551" i="27"/>
  <c r="P551" i="27"/>
  <c r="L551" i="27"/>
  <c r="J551" i="27"/>
  <c r="H551" i="27"/>
  <c r="FK550" i="27"/>
  <c r="FI550" i="27"/>
  <c r="FG550" i="27"/>
  <c r="FE550" i="27"/>
  <c r="EZ550" i="27"/>
  <c r="FA550" i="27" s="1"/>
  <c r="EY550" i="27"/>
  <c r="EW550" i="27"/>
  <c r="EU550" i="27"/>
  <c r="ER550" i="27"/>
  <c r="FB550" i="27" s="1"/>
  <c r="FC550" i="27" s="1"/>
  <c r="EQ550" i="27"/>
  <c r="EO550" i="27"/>
  <c r="EM550" i="27"/>
  <c r="EG550" i="27"/>
  <c r="EE550" i="27"/>
  <c r="EC550" i="27"/>
  <c r="DY550" i="27"/>
  <c r="DW550" i="27"/>
  <c r="DU550" i="27"/>
  <c r="DL550" i="27"/>
  <c r="DJ550" i="27"/>
  <c r="DM550" i="27"/>
  <c r="DN550" i="27" s="1"/>
  <c r="DD550" i="27"/>
  <c r="DB550" i="27"/>
  <c r="DE550" i="27"/>
  <c r="CT550" i="27"/>
  <c r="CU550" i="27"/>
  <c r="CV550" i="27" s="1"/>
  <c r="CP550" i="27"/>
  <c r="CL550" i="27"/>
  <c r="CM550" i="27"/>
  <c r="CH550" i="27"/>
  <c r="BY550" i="27"/>
  <c r="BW550" i="27"/>
  <c r="BU550" i="27"/>
  <c r="BQ550" i="27"/>
  <c r="BO550" i="27"/>
  <c r="BM550" i="27"/>
  <c r="BG550" i="27"/>
  <c r="BE550" i="27"/>
  <c r="BH550" i="27"/>
  <c r="BI550" i="27" s="1"/>
  <c r="AY550" i="27"/>
  <c r="AW550" i="27"/>
  <c r="AZ550" i="27"/>
  <c r="AS550" i="27"/>
  <c r="AL550" i="27"/>
  <c r="AJ550" i="27"/>
  <c r="AH550" i="27"/>
  <c r="AD550" i="27"/>
  <c r="AB550" i="27"/>
  <c r="Z550" i="27"/>
  <c r="T550" i="27"/>
  <c r="R550" i="27"/>
  <c r="P550" i="27"/>
  <c r="L550" i="27"/>
  <c r="J550" i="27"/>
  <c r="H550" i="27"/>
  <c r="FK549" i="27"/>
  <c r="FI549" i="27"/>
  <c r="FG549" i="27"/>
  <c r="FE549" i="27"/>
  <c r="EY549" i="27"/>
  <c r="EZ549" i="27"/>
  <c r="EU549" i="27"/>
  <c r="EQ549" i="27"/>
  <c r="ER549" i="27"/>
  <c r="EM549" i="27"/>
  <c r="EG549" i="27"/>
  <c r="EE549" i="27"/>
  <c r="EC549" i="27"/>
  <c r="DY549" i="27"/>
  <c r="DW549" i="27"/>
  <c r="DU549" i="27"/>
  <c r="DL549" i="27"/>
  <c r="DJ549" i="27"/>
  <c r="DM549" i="27"/>
  <c r="DD549" i="27"/>
  <c r="DB549" i="27"/>
  <c r="DE549" i="27"/>
  <c r="CT549" i="27"/>
  <c r="CU549" i="27"/>
  <c r="CP549" i="27"/>
  <c r="CL549" i="27"/>
  <c r="CM549" i="27"/>
  <c r="CH549" i="27"/>
  <c r="BY549" i="27"/>
  <c r="BW549" i="27"/>
  <c r="BU549" i="27"/>
  <c r="BQ549" i="27"/>
  <c r="BO549" i="27"/>
  <c r="BM549" i="27"/>
  <c r="BG549" i="27"/>
  <c r="BE549" i="27"/>
  <c r="BH549" i="27"/>
  <c r="AY549" i="27"/>
  <c r="AW549" i="27"/>
  <c r="AZ549" i="27"/>
  <c r="AS549" i="27"/>
  <c r="AL549" i="27"/>
  <c r="AJ549" i="27"/>
  <c r="AH549" i="27"/>
  <c r="AD549" i="27"/>
  <c r="AB549" i="27"/>
  <c r="Z549" i="27"/>
  <c r="T549" i="27"/>
  <c r="R549" i="27"/>
  <c r="P549" i="27"/>
  <c r="L549" i="27"/>
  <c r="J549" i="27"/>
  <c r="H549" i="27"/>
  <c r="FH548" i="27"/>
  <c r="FI548" i="27" s="1"/>
  <c r="FD548" i="27"/>
  <c r="FE548" i="27" s="1"/>
  <c r="EV548" i="27"/>
  <c r="EW548" i="27" s="1"/>
  <c r="EQ548" i="27"/>
  <c r="EP548" i="27"/>
  <c r="EN548" i="27"/>
  <c r="EO548" i="27" s="1"/>
  <c r="EM548" i="27"/>
  <c r="EL548" i="27"/>
  <c r="EF548" i="27"/>
  <c r="EG548" i="27" s="1"/>
  <c r="EB548" i="27"/>
  <c r="EC548" i="27" s="1"/>
  <c r="DX548" i="27"/>
  <c r="DY548" i="27" s="1"/>
  <c r="DT548" i="27"/>
  <c r="DU548" i="27" s="1"/>
  <c r="DK548" i="27"/>
  <c r="DL548" i="27" s="1"/>
  <c r="DJ548" i="27"/>
  <c r="DI548" i="27"/>
  <c r="DG548" i="27"/>
  <c r="DH548" i="27" s="1"/>
  <c r="DC548" i="27"/>
  <c r="DD548" i="27" s="1"/>
  <c r="DB548" i="27"/>
  <c r="DA548" i="27"/>
  <c r="CY548" i="27"/>
  <c r="CZ548" i="27" s="1"/>
  <c r="CT548" i="27"/>
  <c r="CS548" i="27"/>
  <c r="CQ548" i="27"/>
  <c r="CR548" i="27" s="1"/>
  <c r="CP548" i="27"/>
  <c r="CO548" i="27"/>
  <c r="CL548" i="27"/>
  <c r="CK548" i="27"/>
  <c r="CI548" i="27"/>
  <c r="CJ548" i="27" s="1"/>
  <c r="CH548" i="27"/>
  <c r="CG548" i="27"/>
  <c r="BY548" i="27"/>
  <c r="BX548" i="27"/>
  <c r="BV548" i="27"/>
  <c r="BW548" i="27" s="1"/>
  <c r="BU548" i="27"/>
  <c r="BT548" i="27"/>
  <c r="BQ548" i="27"/>
  <c r="BP548" i="27"/>
  <c r="BN548" i="27"/>
  <c r="BO548" i="27" s="1"/>
  <c r="BM548" i="27"/>
  <c r="BL548" i="27"/>
  <c r="BF548" i="27"/>
  <c r="BG548" i="27" s="1"/>
  <c r="BE548" i="27"/>
  <c r="BD548" i="27"/>
  <c r="BB548" i="27"/>
  <c r="BC548" i="27" s="1"/>
  <c r="AX548" i="27"/>
  <c r="AY548" i="27" s="1"/>
  <c r="AW548" i="27"/>
  <c r="AV548" i="27"/>
  <c r="AT548" i="27"/>
  <c r="AU548" i="27" s="1"/>
  <c r="AS548" i="27"/>
  <c r="AR548" i="27"/>
  <c r="AK548" i="27"/>
  <c r="AL548" i="27" s="1"/>
  <c r="AJ548" i="27"/>
  <c r="AI548" i="27"/>
  <c r="AG548" i="27"/>
  <c r="AH548" i="27" s="1"/>
  <c r="AC548" i="27"/>
  <c r="AD548" i="27" s="1"/>
  <c r="AB548" i="27"/>
  <c r="AA548" i="27"/>
  <c r="Y548" i="27"/>
  <c r="Z548" i="27" s="1"/>
  <c r="T548" i="27"/>
  <c r="S548" i="27"/>
  <c r="Q548" i="27"/>
  <c r="R548" i="27" s="1"/>
  <c r="P548" i="27"/>
  <c r="O548" i="27"/>
  <c r="L548" i="27"/>
  <c r="K548" i="27"/>
  <c r="I548" i="27"/>
  <c r="J548" i="27" s="1"/>
  <c r="H548" i="27"/>
  <c r="G548" i="27"/>
  <c r="FK547" i="27"/>
  <c r="FI547" i="27"/>
  <c r="FG547" i="27"/>
  <c r="FE547" i="27"/>
  <c r="EZ547" i="27"/>
  <c r="FA547" i="27" s="1"/>
  <c r="EY547" i="27"/>
  <c r="EW547" i="27"/>
  <c r="EU547" i="27"/>
  <c r="ER547" i="27"/>
  <c r="FB547" i="27" s="1"/>
  <c r="FC547" i="27" s="1"/>
  <c r="EQ547" i="27"/>
  <c r="EO547" i="27"/>
  <c r="EM547" i="27"/>
  <c r="EG547" i="27"/>
  <c r="EE547" i="27"/>
  <c r="EC547" i="27"/>
  <c r="DY547" i="27"/>
  <c r="DW547" i="27"/>
  <c r="DU547" i="27"/>
  <c r="DL547" i="27"/>
  <c r="DJ547" i="27"/>
  <c r="DM547" i="27"/>
  <c r="DN547" i="27" s="1"/>
  <c r="DD547" i="27"/>
  <c r="DB547" i="27"/>
  <c r="DE547" i="27"/>
  <c r="CU547" i="27"/>
  <c r="CV547" i="27" s="1"/>
  <c r="CT547" i="27"/>
  <c r="CR547" i="27"/>
  <c r="CP547" i="27"/>
  <c r="CM547" i="27"/>
  <c r="CW547" i="27" s="1"/>
  <c r="CL547" i="27"/>
  <c r="CJ547" i="27"/>
  <c r="CH547" i="27"/>
  <c r="BY547" i="27"/>
  <c r="BW547" i="27"/>
  <c r="BU547" i="27"/>
  <c r="BQ547" i="27"/>
  <c r="BO547" i="27"/>
  <c r="BM547" i="27"/>
  <c r="BG547" i="27"/>
  <c r="BE547" i="27"/>
  <c r="BH547" i="27"/>
  <c r="BI547" i="27" s="1"/>
  <c r="AY547" i="27"/>
  <c r="AW547" i="27"/>
  <c r="AZ547" i="27"/>
  <c r="AS547" i="27"/>
  <c r="AL547" i="27"/>
  <c r="AJ547" i="27"/>
  <c r="AH547" i="27"/>
  <c r="AD547" i="27"/>
  <c r="AB547" i="27"/>
  <c r="Z547" i="27"/>
  <c r="T547" i="27"/>
  <c r="R547" i="27"/>
  <c r="P547" i="27"/>
  <c r="L547" i="27"/>
  <c r="J547" i="27"/>
  <c r="H547" i="27"/>
  <c r="EZ546" i="27"/>
  <c r="ER546" i="27"/>
  <c r="DM546" i="27"/>
  <c r="DE546" i="27"/>
  <c r="CU546" i="27"/>
  <c r="CM546" i="27"/>
  <c r="BH546" i="27"/>
  <c r="AZ546" i="27"/>
  <c r="EZ545" i="27"/>
  <c r="ER545" i="27"/>
  <c r="DM545" i="27"/>
  <c r="DE545" i="27"/>
  <c r="CU545" i="27"/>
  <c r="CM545" i="27"/>
  <c r="BZ545" i="27"/>
  <c r="BH545" i="27"/>
  <c r="AZ545" i="27"/>
  <c r="FJ544" i="27"/>
  <c r="FH544" i="27"/>
  <c r="FF544" i="27"/>
  <c r="FD544" i="27"/>
  <c r="EZ544" i="27"/>
  <c r="EX544" i="27"/>
  <c r="EV544" i="27"/>
  <c r="ET544" i="27"/>
  <c r="ER544" i="27"/>
  <c r="FB544" i="27" s="1"/>
  <c r="EP544" i="27"/>
  <c r="EN544" i="27"/>
  <c r="EL544" i="27"/>
  <c r="EF544" i="27"/>
  <c r="ED544" i="27"/>
  <c r="EB544" i="27"/>
  <c r="DX544" i="27"/>
  <c r="DV544" i="27"/>
  <c r="DT544" i="27"/>
  <c r="DK544" i="27"/>
  <c r="DI544" i="27"/>
  <c r="DG544" i="27"/>
  <c r="DM544" i="27" s="1"/>
  <c r="DC544" i="27"/>
  <c r="DA544" i="27"/>
  <c r="CY544" i="27"/>
  <c r="DE544" i="27" s="1"/>
  <c r="CU544" i="27"/>
  <c r="CS544" i="27"/>
  <c r="CQ544" i="27"/>
  <c r="CO544" i="27"/>
  <c r="CM544" i="27"/>
  <c r="CW544" i="27" s="1"/>
  <c r="CK544" i="27"/>
  <c r="CI544" i="27"/>
  <c r="CG544" i="27"/>
  <c r="BX544" i="27"/>
  <c r="BV544" i="27"/>
  <c r="BT544" i="27"/>
  <c r="BP544" i="27"/>
  <c r="BN544" i="27"/>
  <c r="BL544" i="27"/>
  <c r="BF544" i="27"/>
  <c r="BD544" i="27"/>
  <c r="BB544" i="27"/>
  <c r="BH544" i="27" s="1"/>
  <c r="AX544" i="27"/>
  <c r="AV544" i="27"/>
  <c r="AT544" i="27"/>
  <c r="AZ544" i="27" s="1"/>
  <c r="AR544" i="27"/>
  <c r="AK544" i="27"/>
  <c r="AI544" i="27"/>
  <c r="AG544" i="27"/>
  <c r="AC544" i="27"/>
  <c r="AA544" i="27"/>
  <c r="Y544" i="27"/>
  <c r="S544" i="27"/>
  <c r="Q544" i="27"/>
  <c r="O544" i="27"/>
  <c r="K544" i="27"/>
  <c r="I544" i="27"/>
  <c r="G544" i="27"/>
  <c r="FK543" i="27"/>
  <c r="FI543" i="27"/>
  <c r="FG543" i="27"/>
  <c r="FE543" i="27"/>
  <c r="EY543" i="27"/>
  <c r="EZ543" i="27"/>
  <c r="FA543" i="27" s="1"/>
  <c r="EU543" i="27"/>
  <c r="EQ543" i="27"/>
  <c r="ER543" i="27"/>
  <c r="EM543" i="27"/>
  <c r="EG543" i="27"/>
  <c r="EE543" i="27"/>
  <c r="EC543" i="27"/>
  <c r="DY543" i="27"/>
  <c r="DW543" i="27"/>
  <c r="DU543" i="27"/>
  <c r="DL543" i="27"/>
  <c r="DJ543" i="27"/>
  <c r="DM543" i="27"/>
  <c r="DN543" i="27" s="1"/>
  <c r="DD543" i="27"/>
  <c r="DB543" i="27"/>
  <c r="DE543" i="27"/>
  <c r="CT543" i="27"/>
  <c r="CU543" i="27"/>
  <c r="CV543" i="27" s="1"/>
  <c r="CP543" i="27"/>
  <c r="CL543" i="27"/>
  <c r="CM543" i="27"/>
  <c r="CH543" i="27"/>
  <c r="BY543" i="27"/>
  <c r="BW543" i="27"/>
  <c r="BU543" i="27"/>
  <c r="BQ543" i="27"/>
  <c r="BO543" i="27"/>
  <c r="BM543" i="27"/>
  <c r="BG543" i="27"/>
  <c r="BE543" i="27"/>
  <c r="BH543" i="27"/>
  <c r="BI543" i="27" s="1"/>
  <c r="AY543" i="27"/>
  <c r="AW543" i="27"/>
  <c r="AZ543" i="27"/>
  <c r="AS543" i="27"/>
  <c r="AL543" i="27"/>
  <c r="AJ543" i="27"/>
  <c r="AH543" i="27"/>
  <c r="AD543" i="27"/>
  <c r="AB543" i="27"/>
  <c r="Z543" i="27"/>
  <c r="T543" i="27"/>
  <c r="R543" i="27"/>
  <c r="P543" i="27"/>
  <c r="L543" i="27"/>
  <c r="J543" i="27"/>
  <c r="H543" i="27"/>
  <c r="EZ542" i="27"/>
  <c r="ER542" i="27"/>
  <c r="DM542" i="27"/>
  <c r="DE542" i="27"/>
  <c r="CU542" i="27"/>
  <c r="CM542" i="27"/>
  <c r="BZ542" i="27"/>
  <c r="BR542" i="27"/>
  <c r="CB542" i="27" s="1"/>
  <c r="BH542" i="27"/>
  <c r="AZ542" i="27"/>
  <c r="U542" i="27"/>
  <c r="FE541" i="27"/>
  <c r="EY541" i="27"/>
  <c r="EZ541" i="27"/>
  <c r="EU541" i="27"/>
  <c r="EQ541" i="27"/>
  <c r="ER541" i="27"/>
  <c r="EM541" i="27"/>
  <c r="EG541" i="27"/>
  <c r="EE541" i="27"/>
  <c r="EC541" i="27"/>
  <c r="DY541" i="27"/>
  <c r="DW541" i="27"/>
  <c r="DU541" i="27"/>
  <c r="DL541" i="27"/>
  <c r="DJ541" i="27"/>
  <c r="DM541" i="27"/>
  <c r="DD541" i="27"/>
  <c r="DB541" i="27"/>
  <c r="DE541" i="27"/>
  <c r="CT541" i="27"/>
  <c r="CU541" i="27"/>
  <c r="CP541" i="27"/>
  <c r="CL541" i="27"/>
  <c r="CM541" i="27"/>
  <c r="CH541" i="27"/>
  <c r="BZ541" i="27"/>
  <c r="CA541" i="27" s="1"/>
  <c r="BY541" i="27"/>
  <c r="BW541" i="27"/>
  <c r="BU541" i="27"/>
  <c r="BR541" i="27"/>
  <c r="CB541" i="27" s="1"/>
  <c r="CC541" i="27" s="1"/>
  <c r="BQ541" i="27"/>
  <c r="BO541" i="27"/>
  <c r="BM541" i="27"/>
  <c r="BG541" i="27"/>
  <c r="BE541" i="27"/>
  <c r="BH541" i="27"/>
  <c r="AY541" i="27"/>
  <c r="AW541" i="27"/>
  <c r="AZ541" i="27"/>
  <c r="AS541" i="27"/>
  <c r="AL541" i="27"/>
  <c r="AJ541" i="27"/>
  <c r="AH541" i="27"/>
  <c r="AD541" i="27"/>
  <c r="AB541" i="27"/>
  <c r="Z541" i="27"/>
  <c r="U541" i="27"/>
  <c r="V541" i="27" s="1"/>
  <c r="T541" i="27"/>
  <c r="R541" i="27"/>
  <c r="P541" i="27"/>
  <c r="L541" i="27"/>
  <c r="J541" i="27"/>
  <c r="H541" i="27"/>
  <c r="FJ540" i="27"/>
  <c r="FH540" i="27"/>
  <c r="FF540" i="27"/>
  <c r="FD540" i="27"/>
  <c r="EX540" i="27"/>
  <c r="EV540" i="27"/>
  <c r="ET540" i="27"/>
  <c r="EP540" i="27"/>
  <c r="EN540" i="27"/>
  <c r="EL540" i="27"/>
  <c r="EF540" i="27"/>
  <c r="ED540" i="27"/>
  <c r="EB540" i="27"/>
  <c r="DX540" i="27"/>
  <c r="DV540" i="27"/>
  <c r="DT540" i="27"/>
  <c r="DK540" i="27"/>
  <c r="DI540" i="27"/>
  <c r="DG540" i="27"/>
  <c r="DC540" i="27"/>
  <c r="DA540" i="27"/>
  <c r="CY540" i="27"/>
  <c r="CS540" i="27"/>
  <c r="CQ540" i="27"/>
  <c r="CO540" i="27"/>
  <c r="CK540" i="27"/>
  <c r="CI540" i="27"/>
  <c r="CG540" i="27"/>
  <c r="BX540" i="27"/>
  <c r="BV540" i="27"/>
  <c r="BT540" i="27"/>
  <c r="BP540" i="27"/>
  <c r="BN540" i="27"/>
  <c r="BL540" i="27"/>
  <c r="BF540" i="27"/>
  <c r="BD540" i="27"/>
  <c r="BB540" i="27"/>
  <c r="AX540" i="27"/>
  <c r="AV540" i="27"/>
  <c r="AT540" i="27"/>
  <c r="AR540" i="27"/>
  <c r="AK540" i="27"/>
  <c r="AI540" i="27"/>
  <c r="AG540" i="27"/>
  <c r="AC540" i="27"/>
  <c r="AA540" i="27"/>
  <c r="Y540" i="27"/>
  <c r="S540" i="27"/>
  <c r="Q540" i="27"/>
  <c r="O540" i="27"/>
  <c r="K540" i="27"/>
  <c r="I540" i="27"/>
  <c r="G540" i="27"/>
  <c r="FH539" i="27"/>
  <c r="FD539" i="27"/>
  <c r="EV539" i="27"/>
  <c r="EP539" i="27"/>
  <c r="EN539" i="27"/>
  <c r="EL539" i="27"/>
  <c r="EF539" i="27"/>
  <c r="EB539" i="27"/>
  <c r="DX539" i="27"/>
  <c r="DT539" i="27"/>
  <c r="DK539" i="27"/>
  <c r="DI539" i="27"/>
  <c r="DG539" i="27"/>
  <c r="DC539" i="27"/>
  <c r="DA539" i="27"/>
  <c r="CY539" i="27"/>
  <c r="CS539" i="27"/>
  <c r="CQ539" i="27"/>
  <c r="CO539" i="27"/>
  <c r="CK539" i="27"/>
  <c r="CI539" i="27"/>
  <c r="CG539" i="27"/>
  <c r="BX539" i="27"/>
  <c r="BV539" i="27"/>
  <c r="BT539" i="27"/>
  <c r="BP539" i="27"/>
  <c r="BN539" i="27"/>
  <c r="BL539" i="27"/>
  <c r="BF539" i="27"/>
  <c r="BD539" i="27"/>
  <c r="BB539" i="27"/>
  <c r="AX539" i="27"/>
  <c r="AV539" i="27"/>
  <c r="AT539" i="27"/>
  <c r="AR539" i="27"/>
  <c r="AK539" i="27"/>
  <c r="AI539" i="27"/>
  <c r="AG539" i="27"/>
  <c r="AC539" i="27"/>
  <c r="AA539" i="27"/>
  <c r="Y539" i="27"/>
  <c r="S539" i="27"/>
  <c r="Q539" i="27"/>
  <c r="O539" i="27"/>
  <c r="K539" i="27"/>
  <c r="I539" i="27"/>
  <c r="G539" i="27"/>
  <c r="EZ537" i="27"/>
  <c r="ER537" i="27"/>
  <c r="EH537" i="27"/>
  <c r="DZ537" i="27"/>
  <c r="EJ537" i="27" s="1"/>
  <c r="DM537" i="27"/>
  <c r="DE537" i="27"/>
  <c r="CU537" i="27"/>
  <c r="CM537" i="27"/>
  <c r="BH537" i="27"/>
  <c r="AZ537" i="27"/>
  <c r="AM537" i="27"/>
  <c r="FK536" i="27"/>
  <c r="FI536" i="27"/>
  <c r="FG536" i="27"/>
  <c r="FE536" i="27"/>
  <c r="EZ536" i="27"/>
  <c r="FA536" i="27" s="1"/>
  <c r="EY536" i="27"/>
  <c r="EW536" i="27"/>
  <c r="EU536" i="27"/>
  <c r="ER536" i="27"/>
  <c r="EQ536" i="27"/>
  <c r="EO536" i="27"/>
  <c r="EM536" i="27"/>
  <c r="EG536" i="27"/>
  <c r="EE536" i="27"/>
  <c r="DY536" i="27"/>
  <c r="DW536" i="27"/>
  <c r="DL536" i="27"/>
  <c r="DJ536" i="27"/>
  <c r="DD536" i="27"/>
  <c r="DB536" i="27"/>
  <c r="CT536" i="27"/>
  <c r="CR536" i="27"/>
  <c r="CP536" i="27"/>
  <c r="CL536" i="27"/>
  <c r="CJ536" i="27"/>
  <c r="CH536" i="27"/>
  <c r="BY536" i="27"/>
  <c r="BW536" i="27"/>
  <c r="BQ536" i="27"/>
  <c r="BO536" i="27"/>
  <c r="BG536" i="27"/>
  <c r="BE536" i="27"/>
  <c r="AY536" i="27"/>
  <c r="AW536" i="27"/>
  <c r="AZ536" i="27"/>
  <c r="AS536" i="27"/>
  <c r="AL536" i="27"/>
  <c r="AJ536" i="27"/>
  <c r="AH536" i="27"/>
  <c r="AE536" i="27"/>
  <c r="AF536" i="27" s="1"/>
  <c r="AD536" i="27"/>
  <c r="AB536" i="27"/>
  <c r="Z536" i="27"/>
  <c r="T536" i="27"/>
  <c r="R536" i="27"/>
  <c r="L536" i="27"/>
  <c r="J536" i="27"/>
  <c r="FK535" i="27"/>
  <c r="FI535" i="27"/>
  <c r="FG535" i="27"/>
  <c r="FE535" i="27"/>
  <c r="EZ535" i="27"/>
  <c r="FA535" i="27" s="1"/>
  <c r="EY535" i="27"/>
  <c r="EW535" i="27"/>
  <c r="EU535" i="27"/>
  <c r="EQ535" i="27"/>
  <c r="EO535" i="27"/>
  <c r="EM535" i="27"/>
  <c r="EH535" i="27"/>
  <c r="EE535" i="27"/>
  <c r="EC535" i="27"/>
  <c r="DY535" i="27"/>
  <c r="DW535" i="27"/>
  <c r="DU535" i="27"/>
  <c r="DL535" i="27"/>
  <c r="DJ535" i="27"/>
  <c r="DB535" i="27"/>
  <c r="CU535" i="27"/>
  <c r="CJ535" i="27"/>
  <c r="BH535" i="27"/>
  <c r="AS535" i="27"/>
  <c r="AB535" i="27"/>
  <c r="AE535" i="27"/>
  <c r="FK534" i="27"/>
  <c r="FI534" i="27"/>
  <c r="FG534" i="27"/>
  <c r="FE534" i="27"/>
  <c r="EZ534" i="27"/>
  <c r="FA534" i="27" s="1"/>
  <c r="EY534" i="27"/>
  <c r="EW534" i="27"/>
  <c r="EU534" i="27"/>
  <c r="EQ534" i="27"/>
  <c r="EO534" i="27"/>
  <c r="EM534" i="27"/>
  <c r="EG534" i="27"/>
  <c r="EE534" i="27"/>
  <c r="EC534" i="27"/>
  <c r="DY534" i="27"/>
  <c r="DW534" i="27"/>
  <c r="DU534" i="27"/>
  <c r="DL534" i="27"/>
  <c r="DJ534" i="27"/>
  <c r="DD534" i="27"/>
  <c r="DB534" i="27"/>
  <c r="CU534" i="27"/>
  <c r="CV534" i="27" s="1"/>
  <c r="CT534" i="27"/>
  <c r="CR534" i="27"/>
  <c r="CP534" i="27"/>
  <c r="CL534" i="27"/>
  <c r="CJ534" i="27"/>
  <c r="CH534" i="27"/>
  <c r="BY534" i="27"/>
  <c r="BW534" i="27"/>
  <c r="BQ534" i="27"/>
  <c r="BO534" i="27"/>
  <c r="BG534" i="27"/>
  <c r="BE534" i="27"/>
  <c r="AY534" i="27"/>
  <c r="AW534" i="27"/>
  <c r="AS534" i="27"/>
  <c r="AL534" i="27"/>
  <c r="AJ534" i="27"/>
  <c r="AH534" i="27"/>
  <c r="AD534" i="27"/>
  <c r="AB534" i="27"/>
  <c r="Z534" i="27"/>
  <c r="T534" i="27"/>
  <c r="R534" i="27"/>
  <c r="L534" i="27"/>
  <c r="J534" i="27"/>
  <c r="FK533" i="27"/>
  <c r="FI533" i="27"/>
  <c r="FG533" i="27"/>
  <c r="FE533" i="27"/>
  <c r="EZ533" i="27"/>
  <c r="FA533" i="27" s="1"/>
  <c r="EY533" i="27"/>
  <c r="EW533" i="27"/>
  <c r="EU533" i="27"/>
  <c r="EQ533" i="27"/>
  <c r="EO533" i="27"/>
  <c r="EM533" i="27"/>
  <c r="EH533" i="27"/>
  <c r="EI533" i="27" s="1"/>
  <c r="EG533" i="27"/>
  <c r="EE533" i="27"/>
  <c r="EC533" i="27"/>
  <c r="DY533" i="27"/>
  <c r="DW533" i="27"/>
  <c r="DU533" i="27"/>
  <c r="DL533" i="27"/>
  <c r="DJ533" i="27"/>
  <c r="DD533" i="27"/>
  <c r="DB533" i="27"/>
  <c r="CU533" i="27"/>
  <c r="CV533" i="27" s="1"/>
  <c r="CT533" i="27"/>
  <c r="CR533" i="27"/>
  <c r="CP533" i="27"/>
  <c r="CL533" i="27"/>
  <c r="CJ533" i="27"/>
  <c r="CH533" i="27"/>
  <c r="BY533" i="27"/>
  <c r="BW533" i="27"/>
  <c r="BQ533" i="27"/>
  <c r="BO533" i="27"/>
  <c r="BG533" i="27"/>
  <c r="BE533" i="27"/>
  <c r="AY533" i="27"/>
  <c r="AW533" i="27"/>
  <c r="AZ533" i="27"/>
  <c r="AS533" i="27"/>
  <c r="AM533" i="27"/>
  <c r="AN533" i="27" s="1"/>
  <c r="AL533" i="27"/>
  <c r="AJ533" i="27"/>
  <c r="AH533" i="27"/>
  <c r="AE533" i="27"/>
  <c r="AF533" i="27" s="1"/>
  <c r="AD533" i="27"/>
  <c r="AB533" i="27"/>
  <c r="Z533" i="27"/>
  <c r="T533" i="27"/>
  <c r="R533" i="27"/>
  <c r="L533" i="27"/>
  <c r="J533" i="27"/>
  <c r="FK532" i="27"/>
  <c r="FI532" i="27"/>
  <c r="FG532" i="27"/>
  <c r="FE532" i="27"/>
  <c r="EY532" i="27"/>
  <c r="EW532" i="27"/>
  <c r="EU532" i="27"/>
  <c r="EQ532" i="27"/>
  <c r="EO532" i="27"/>
  <c r="EM532" i="27"/>
  <c r="EH532" i="27"/>
  <c r="EI532" i="27" s="1"/>
  <c r="EG532" i="27"/>
  <c r="EE532" i="27"/>
  <c r="EC532" i="27"/>
  <c r="DZ532" i="27"/>
  <c r="EA532" i="27" s="1"/>
  <c r="DY532" i="27"/>
  <c r="DW532" i="27"/>
  <c r="DU532" i="27"/>
  <c r="DL532" i="27"/>
  <c r="DJ532" i="27"/>
  <c r="DD532" i="27"/>
  <c r="DB532" i="27"/>
  <c r="CT532" i="27"/>
  <c r="CR532" i="27"/>
  <c r="CP532" i="27"/>
  <c r="CL532" i="27"/>
  <c r="CJ532" i="27"/>
  <c r="CH532" i="27"/>
  <c r="BY532" i="27"/>
  <c r="BW532" i="27"/>
  <c r="BQ532" i="27"/>
  <c r="BO532" i="27"/>
  <c r="BG532" i="27"/>
  <c r="BE532" i="27"/>
  <c r="BH532" i="27"/>
  <c r="AY532" i="27"/>
  <c r="AW532" i="27"/>
  <c r="AZ532" i="27"/>
  <c r="AS532" i="27"/>
  <c r="AM532" i="27"/>
  <c r="AN532" i="27" s="1"/>
  <c r="AL532" i="27"/>
  <c r="AJ532" i="27"/>
  <c r="AH532" i="27"/>
  <c r="AD532" i="27"/>
  <c r="AB532" i="27"/>
  <c r="Z532" i="27"/>
  <c r="T532" i="27"/>
  <c r="R532" i="27"/>
  <c r="L532" i="27"/>
  <c r="J532" i="27"/>
  <c r="FJ531" i="27"/>
  <c r="FK531" i="27" s="1"/>
  <c r="FD531" i="27"/>
  <c r="FE531" i="27" s="1"/>
  <c r="EX531" i="27"/>
  <c r="EY531" i="27" s="1"/>
  <c r="EV531" i="27"/>
  <c r="EW531" i="27" s="1"/>
  <c r="ET531" i="27"/>
  <c r="EU531" i="27" s="1"/>
  <c r="EN531" i="27"/>
  <c r="EO531" i="27" s="1"/>
  <c r="EL531" i="27"/>
  <c r="EM531" i="27" s="1"/>
  <c r="EF531" i="27"/>
  <c r="EG531" i="27" s="1"/>
  <c r="ED531" i="27"/>
  <c r="EE531" i="27" s="1"/>
  <c r="EB531" i="27"/>
  <c r="EC531" i="27" s="1"/>
  <c r="DX531" i="27"/>
  <c r="DY531" i="27" s="1"/>
  <c r="DV531" i="27"/>
  <c r="DW531" i="27" s="1"/>
  <c r="DK531" i="27"/>
  <c r="DL531" i="27" s="1"/>
  <c r="DG531" i="27"/>
  <c r="DH531" i="27" s="1"/>
  <c r="CY531" i="27"/>
  <c r="CS531" i="27"/>
  <c r="CQ531" i="27"/>
  <c r="CR531" i="27" s="1"/>
  <c r="CO531" i="27"/>
  <c r="CI531" i="27"/>
  <c r="CG531" i="27"/>
  <c r="BX531" i="27"/>
  <c r="BY531" i="27" s="1"/>
  <c r="BT531" i="27"/>
  <c r="BP531" i="27"/>
  <c r="BL531" i="27"/>
  <c r="BD531" i="27"/>
  <c r="BB531" i="27"/>
  <c r="BC531" i="27" s="1"/>
  <c r="AV531" i="27"/>
  <c r="AT531" i="27"/>
  <c r="AR531" i="27"/>
  <c r="AK531" i="27"/>
  <c r="AI531" i="27"/>
  <c r="AJ531" i="27" s="1"/>
  <c r="AC531" i="27"/>
  <c r="AA531" i="27"/>
  <c r="Y531" i="27"/>
  <c r="S531" i="27"/>
  <c r="Q531" i="27"/>
  <c r="K531" i="27"/>
  <c r="FK530" i="27"/>
  <c r="FI530" i="27"/>
  <c r="FG530" i="27"/>
  <c r="FE530" i="27"/>
  <c r="EY530" i="27"/>
  <c r="EW530" i="27"/>
  <c r="EU530" i="27"/>
  <c r="ER530" i="27"/>
  <c r="EQ530" i="27"/>
  <c r="EO530" i="27"/>
  <c r="EM530" i="27"/>
  <c r="EG530" i="27"/>
  <c r="EE530" i="27"/>
  <c r="EC530" i="27"/>
  <c r="DY530" i="27"/>
  <c r="DW530" i="27"/>
  <c r="DU530" i="27"/>
  <c r="DL530" i="27"/>
  <c r="DJ530" i="27"/>
  <c r="DH530" i="27"/>
  <c r="DE530" i="27"/>
  <c r="DF530" i="27" s="1"/>
  <c r="DD530" i="27"/>
  <c r="DB530" i="27"/>
  <c r="CZ530" i="27"/>
  <c r="CT530" i="27"/>
  <c r="CR530" i="27"/>
  <c r="CP530" i="27"/>
  <c r="CM530" i="27"/>
  <c r="CN530" i="27" s="1"/>
  <c r="CL530" i="27"/>
  <c r="CJ530" i="27"/>
  <c r="CH530" i="27"/>
  <c r="BY530" i="27"/>
  <c r="BW530" i="27"/>
  <c r="BU530" i="27"/>
  <c r="BQ530" i="27"/>
  <c r="BO530" i="27"/>
  <c r="BM530" i="27"/>
  <c r="BH530" i="27"/>
  <c r="BI530" i="27" s="1"/>
  <c r="BG530" i="27"/>
  <c r="BE530" i="27"/>
  <c r="BC530" i="27"/>
  <c r="AY530" i="27"/>
  <c r="AW530" i="27"/>
  <c r="AU530" i="27"/>
  <c r="AS530" i="27"/>
  <c r="AL530" i="27"/>
  <c r="AJ530" i="27"/>
  <c r="AH530" i="27"/>
  <c r="AD530" i="27"/>
  <c r="AB530" i="27"/>
  <c r="Z530" i="27"/>
  <c r="T530" i="27"/>
  <c r="R530" i="27"/>
  <c r="P530" i="27"/>
  <c r="L530" i="27"/>
  <c r="J530" i="27"/>
  <c r="H530" i="27"/>
  <c r="FK529" i="27"/>
  <c r="FI529" i="27"/>
  <c r="FG529" i="27"/>
  <c r="FE529" i="27"/>
  <c r="EZ529" i="27"/>
  <c r="FA529" i="27" s="1"/>
  <c r="EY529" i="27"/>
  <c r="EW529" i="27"/>
  <c r="EU529" i="27"/>
  <c r="EQ529" i="27"/>
  <c r="EO529" i="27"/>
  <c r="EM529" i="27"/>
  <c r="EG529" i="27"/>
  <c r="EE529" i="27"/>
  <c r="EC529" i="27"/>
  <c r="DY529" i="27"/>
  <c r="DW529" i="27"/>
  <c r="DU529" i="27"/>
  <c r="DR529" i="27"/>
  <c r="DS529" i="27" s="1"/>
  <c r="DL529" i="27"/>
  <c r="DJ529" i="27"/>
  <c r="DH529" i="27"/>
  <c r="DE529" i="27"/>
  <c r="DF529" i="27" s="1"/>
  <c r="DD529" i="27"/>
  <c r="DB529" i="27"/>
  <c r="CZ529" i="27"/>
  <c r="CT529" i="27"/>
  <c r="CR529" i="27"/>
  <c r="CP529" i="27"/>
  <c r="CM529" i="27"/>
  <c r="CN529" i="27" s="1"/>
  <c r="CL529" i="27"/>
  <c r="CJ529" i="27"/>
  <c r="CH529" i="27"/>
  <c r="CE529" i="27"/>
  <c r="CF529" i="27" s="1"/>
  <c r="BY529" i="27"/>
  <c r="BW529" i="27"/>
  <c r="BU529" i="27"/>
  <c r="BQ529" i="27"/>
  <c r="BO529" i="27"/>
  <c r="BM529" i="27"/>
  <c r="BH529" i="27"/>
  <c r="BI529" i="27" s="1"/>
  <c r="BG529" i="27"/>
  <c r="BE529" i="27"/>
  <c r="BC529" i="27"/>
  <c r="AY529" i="27"/>
  <c r="AW529" i="27"/>
  <c r="AU529" i="27"/>
  <c r="AS529" i="27"/>
  <c r="AL529" i="27"/>
  <c r="AJ529" i="27"/>
  <c r="AH529" i="27"/>
  <c r="AD529" i="27"/>
  <c r="AB529" i="27"/>
  <c r="Z529" i="27"/>
  <c r="T529" i="27"/>
  <c r="R529" i="27"/>
  <c r="P529" i="27"/>
  <c r="L529" i="27"/>
  <c r="J529" i="27"/>
  <c r="H529" i="27"/>
  <c r="E529" i="27"/>
  <c r="F529" i="27" s="1"/>
  <c r="FK528" i="27"/>
  <c r="FI528" i="27"/>
  <c r="FG528" i="27"/>
  <c r="FE528" i="27"/>
  <c r="EZ528" i="27"/>
  <c r="FA528" i="27" s="1"/>
  <c r="EY528" i="27"/>
  <c r="EW528" i="27"/>
  <c r="EU528" i="27"/>
  <c r="EQ528" i="27"/>
  <c r="EO528" i="27"/>
  <c r="EM528" i="27"/>
  <c r="EG528" i="27"/>
  <c r="EE528" i="27"/>
  <c r="EC528" i="27"/>
  <c r="DY528" i="27"/>
  <c r="DW528" i="27"/>
  <c r="DU528" i="27"/>
  <c r="DL528" i="27"/>
  <c r="DJ528" i="27"/>
  <c r="DH528" i="27"/>
  <c r="DE528" i="27"/>
  <c r="DF528" i="27" s="1"/>
  <c r="DD528" i="27"/>
  <c r="DB528" i="27"/>
  <c r="CZ528" i="27"/>
  <c r="CT528" i="27"/>
  <c r="CR528" i="27"/>
  <c r="CM528" i="27"/>
  <c r="CN528" i="27" s="1"/>
  <c r="CL528" i="27"/>
  <c r="CJ528" i="27"/>
  <c r="CH528" i="27"/>
  <c r="BY528" i="27"/>
  <c r="BW528" i="27"/>
  <c r="BU528" i="27"/>
  <c r="BQ528" i="27"/>
  <c r="BO528" i="27"/>
  <c r="BM528" i="27"/>
  <c r="BH528" i="27"/>
  <c r="BI528" i="27" s="1"/>
  <c r="BG528" i="27"/>
  <c r="BE528" i="27"/>
  <c r="BC528" i="27"/>
  <c r="AY528" i="27"/>
  <c r="AW528" i="27"/>
  <c r="AU528" i="27"/>
  <c r="AS528" i="27"/>
  <c r="AL528" i="27"/>
  <c r="AJ528" i="27"/>
  <c r="AH528" i="27"/>
  <c r="AD528" i="27"/>
  <c r="AB528" i="27"/>
  <c r="Z528" i="27"/>
  <c r="T528" i="27"/>
  <c r="R528" i="27"/>
  <c r="P528" i="27"/>
  <c r="L528" i="27"/>
  <c r="J528" i="27"/>
  <c r="H528" i="27"/>
  <c r="FK527" i="27"/>
  <c r="FI527" i="27"/>
  <c r="FG527" i="27"/>
  <c r="FE527" i="27"/>
  <c r="EY527" i="27"/>
  <c r="EW527" i="27"/>
  <c r="EU527" i="27"/>
  <c r="EQ527" i="27"/>
  <c r="EO527" i="27"/>
  <c r="EG527" i="27"/>
  <c r="EE527" i="27"/>
  <c r="EC527" i="27"/>
  <c r="DY527" i="27"/>
  <c r="DW527" i="27"/>
  <c r="DU527" i="27"/>
  <c r="DL527" i="27"/>
  <c r="DJ527" i="27"/>
  <c r="DH527" i="27"/>
  <c r="DE527" i="27"/>
  <c r="DD527" i="27"/>
  <c r="DB527" i="27"/>
  <c r="CZ527" i="27"/>
  <c r="CT527" i="27"/>
  <c r="CR527" i="27"/>
  <c r="CL527" i="27"/>
  <c r="CJ527" i="27"/>
  <c r="CH527" i="27"/>
  <c r="BY527" i="27"/>
  <c r="BW527" i="27"/>
  <c r="BU527" i="27"/>
  <c r="BQ527" i="27"/>
  <c r="BO527" i="27"/>
  <c r="BM527" i="27"/>
  <c r="BH527" i="27"/>
  <c r="BI527" i="27" s="1"/>
  <c r="BG527" i="27"/>
  <c r="BE527" i="27"/>
  <c r="BC527" i="27"/>
  <c r="AZ527" i="27"/>
  <c r="BA527" i="27" s="1"/>
  <c r="AY527" i="27"/>
  <c r="AW527" i="27"/>
  <c r="AU527" i="27"/>
  <c r="AS527" i="27"/>
  <c r="AL527" i="27"/>
  <c r="AJ527" i="27"/>
  <c r="AH527" i="27"/>
  <c r="AD527" i="27"/>
  <c r="AB527" i="27"/>
  <c r="Z527" i="27"/>
  <c r="T527" i="27"/>
  <c r="R527" i="27"/>
  <c r="P527" i="27"/>
  <c r="L527" i="27"/>
  <c r="J527" i="27"/>
  <c r="H527" i="27"/>
  <c r="FJ526" i="27"/>
  <c r="FK526" i="27" s="1"/>
  <c r="FH526" i="27"/>
  <c r="FI526" i="27" s="1"/>
  <c r="FF526" i="27"/>
  <c r="FG526" i="27" s="1"/>
  <c r="EX526" i="27"/>
  <c r="EY526" i="27" s="1"/>
  <c r="EV526" i="27"/>
  <c r="EW526" i="27" s="1"/>
  <c r="ET526" i="27"/>
  <c r="EU526" i="27" s="1"/>
  <c r="EP526" i="27"/>
  <c r="EQ526" i="27" s="1"/>
  <c r="EN526" i="27"/>
  <c r="EO526" i="27" s="1"/>
  <c r="EL526" i="27"/>
  <c r="EM526" i="27" s="1"/>
  <c r="EF526" i="27"/>
  <c r="EG526" i="27" s="1"/>
  <c r="ED526" i="27"/>
  <c r="EE526" i="27" s="1"/>
  <c r="EB526" i="27"/>
  <c r="EC526" i="27" s="1"/>
  <c r="DX526" i="27"/>
  <c r="DY526" i="27" s="1"/>
  <c r="DV526" i="27"/>
  <c r="DW526" i="27" s="1"/>
  <c r="DT526" i="27"/>
  <c r="DU526" i="27" s="1"/>
  <c r="DK526" i="27"/>
  <c r="DL526" i="27" s="1"/>
  <c r="DI526" i="27"/>
  <c r="DJ526" i="27" s="1"/>
  <c r="DG526" i="27"/>
  <c r="DH526" i="27" s="1"/>
  <c r="DE526" i="27"/>
  <c r="DC526" i="27"/>
  <c r="DD526" i="27" s="1"/>
  <c r="DA526" i="27"/>
  <c r="DB526" i="27" s="1"/>
  <c r="CY526" i="27"/>
  <c r="CZ526" i="27" s="1"/>
  <c r="CS526" i="27"/>
  <c r="CT526" i="27" s="1"/>
  <c r="CQ526" i="27"/>
  <c r="CR526" i="27" s="1"/>
  <c r="CO526" i="27"/>
  <c r="CP526" i="27" s="1"/>
  <c r="CK526" i="27"/>
  <c r="CL526" i="27" s="1"/>
  <c r="CI526" i="27"/>
  <c r="CJ526" i="27" s="1"/>
  <c r="CG526" i="27"/>
  <c r="CH526" i="27" s="1"/>
  <c r="BX526" i="27"/>
  <c r="BY526" i="27" s="1"/>
  <c r="BV526" i="27"/>
  <c r="BW526" i="27" s="1"/>
  <c r="BT526" i="27"/>
  <c r="BU526" i="27" s="1"/>
  <c r="BP526" i="27"/>
  <c r="BQ526" i="27" s="1"/>
  <c r="BN526" i="27"/>
  <c r="BO526" i="27" s="1"/>
  <c r="BL526" i="27"/>
  <c r="BM526" i="27" s="1"/>
  <c r="BH526" i="27"/>
  <c r="BI526" i="27" s="1"/>
  <c r="BF526" i="27"/>
  <c r="BG526" i="27" s="1"/>
  <c r="BD526" i="27"/>
  <c r="BE526" i="27" s="1"/>
  <c r="BB526" i="27"/>
  <c r="BC526" i="27" s="1"/>
  <c r="AX526" i="27"/>
  <c r="AY526" i="27" s="1"/>
  <c r="AV526" i="27"/>
  <c r="AW526" i="27" s="1"/>
  <c r="AT526" i="27"/>
  <c r="AU526" i="27" s="1"/>
  <c r="AK526" i="27"/>
  <c r="AL526" i="27" s="1"/>
  <c r="AI526" i="27"/>
  <c r="AJ526" i="27" s="1"/>
  <c r="AG526" i="27"/>
  <c r="AH526" i="27" s="1"/>
  <c r="AC526" i="27"/>
  <c r="AD526" i="27" s="1"/>
  <c r="Y526" i="27"/>
  <c r="Z526" i="27" s="1"/>
  <c r="S526" i="27"/>
  <c r="T526" i="27" s="1"/>
  <c r="Q526" i="27"/>
  <c r="R526" i="27" s="1"/>
  <c r="O526" i="27"/>
  <c r="P526" i="27" s="1"/>
  <c r="I526" i="27"/>
  <c r="J526" i="27" s="1"/>
  <c r="G526" i="27"/>
  <c r="H526" i="27" s="1"/>
  <c r="DW525" i="27"/>
  <c r="DZ525" i="27"/>
  <c r="DM525" i="27"/>
  <c r="DE525" i="27"/>
  <c r="BH525" i="27"/>
  <c r="AZ525" i="27"/>
  <c r="BJ525" i="27" s="1"/>
  <c r="AS525" i="27"/>
  <c r="AB525" i="27"/>
  <c r="L525" i="27"/>
  <c r="M525" i="27"/>
  <c r="DW524" i="27"/>
  <c r="DZ524" i="27"/>
  <c r="DR524" i="27"/>
  <c r="DM524" i="27"/>
  <c r="DE524" i="27"/>
  <c r="CE524" i="27"/>
  <c r="BY524" i="27"/>
  <c r="BZ524" i="27"/>
  <c r="BH524" i="27"/>
  <c r="AZ524" i="27"/>
  <c r="AS524" i="27"/>
  <c r="AB524" i="27"/>
  <c r="M524" i="27"/>
  <c r="E524" i="27"/>
  <c r="DM523" i="27"/>
  <c r="DE523" i="27"/>
  <c r="BH523" i="27"/>
  <c r="BF521" i="27"/>
  <c r="AZ523" i="27"/>
  <c r="U523" i="27"/>
  <c r="M523" i="27"/>
  <c r="H523" i="27"/>
  <c r="FK522" i="27"/>
  <c r="EY522" i="27"/>
  <c r="EM522" i="27"/>
  <c r="ER522" i="27"/>
  <c r="EE522" i="27"/>
  <c r="DZ522" i="27"/>
  <c r="DR522" i="27"/>
  <c r="DB522" i="27"/>
  <c r="CU522" i="27"/>
  <c r="CP522" i="27"/>
  <c r="CL522" i="27"/>
  <c r="CM522" i="27"/>
  <c r="CE522" i="27"/>
  <c r="BY522" i="27"/>
  <c r="BU522" i="27"/>
  <c r="BQ522" i="27"/>
  <c r="BR522" i="27"/>
  <c r="BE522" i="27"/>
  <c r="BH522" i="27"/>
  <c r="AS522" i="27"/>
  <c r="AJ522" i="27"/>
  <c r="AE522" i="27"/>
  <c r="U522" i="27"/>
  <c r="L522" i="27"/>
  <c r="H522" i="27"/>
  <c r="FJ521" i="27"/>
  <c r="FK521" i="27" s="1"/>
  <c r="FH521" i="27"/>
  <c r="FI521" i="27" s="1"/>
  <c r="FF521" i="27"/>
  <c r="EX521" i="27"/>
  <c r="EV521" i="27"/>
  <c r="EP521" i="27"/>
  <c r="EN521" i="27"/>
  <c r="EF521" i="27"/>
  <c r="ED521" i="27"/>
  <c r="EE521" i="27" s="1"/>
  <c r="EB521" i="27"/>
  <c r="DK521" i="27"/>
  <c r="DI521" i="27"/>
  <c r="DG521" i="27"/>
  <c r="DC521" i="27"/>
  <c r="DA521" i="27"/>
  <c r="DB521" i="27" s="1"/>
  <c r="CY521" i="27"/>
  <c r="CS521" i="27"/>
  <c r="CK521" i="27"/>
  <c r="CI521" i="27"/>
  <c r="BV521" i="27"/>
  <c r="BT521" i="27"/>
  <c r="BU521" i="27" s="1"/>
  <c r="BP521" i="27"/>
  <c r="BQ521" i="27" s="1"/>
  <c r="BN521" i="27"/>
  <c r="BL521" i="27"/>
  <c r="BD521" i="27"/>
  <c r="BB521" i="27"/>
  <c r="AX521" i="27"/>
  <c r="AV521" i="27"/>
  <c r="AT521" i="27"/>
  <c r="AK521" i="27"/>
  <c r="AI521" i="27"/>
  <c r="AJ521" i="27" s="1"/>
  <c r="AG521" i="27"/>
  <c r="Q521" i="27"/>
  <c r="I521" i="27"/>
  <c r="G521" i="27"/>
  <c r="H521" i="27" s="1"/>
  <c r="FJ520" i="27"/>
  <c r="FK520" i="27" s="1"/>
  <c r="EV520" i="27"/>
  <c r="EW520" i="27" s="1"/>
  <c r="EN520" i="27"/>
  <c r="EO520" i="27" s="1"/>
  <c r="EF520" i="27"/>
  <c r="EG520" i="27" s="1"/>
  <c r="EB520" i="27"/>
  <c r="DK520" i="27"/>
  <c r="DG520" i="27"/>
  <c r="DH520" i="27" s="1"/>
  <c r="CY520" i="27"/>
  <c r="CZ520" i="27" s="1"/>
  <c r="CI520" i="27"/>
  <c r="CJ520" i="27" s="1"/>
  <c r="BT520" i="27"/>
  <c r="BU520" i="27" s="1"/>
  <c r="BL520" i="27"/>
  <c r="BM520" i="27" s="1"/>
  <c r="BB520" i="27"/>
  <c r="BC520" i="27" s="1"/>
  <c r="AV520" i="27"/>
  <c r="AW520" i="27" s="1"/>
  <c r="AT520" i="27"/>
  <c r="AU520" i="27" s="1"/>
  <c r="AK520" i="27"/>
  <c r="AL520" i="27" s="1"/>
  <c r="Q520" i="27"/>
  <c r="FK519" i="27"/>
  <c r="FI519" i="27"/>
  <c r="FG519" i="27"/>
  <c r="FE519" i="27"/>
  <c r="EZ519" i="27"/>
  <c r="FA519" i="27" s="1"/>
  <c r="EY519" i="27"/>
  <c r="EW519" i="27"/>
  <c r="EU519" i="27"/>
  <c r="ER519" i="27"/>
  <c r="EQ519" i="27"/>
  <c r="EO519" i="27"/>
  <c r="EM519" i="27"/>
  <c r="EG519" i="27"/>
  <c r="EE519" i="27"/>
  <c r="DY519" i="27"/>
  <c r="DW519" i="27"/>
  <c r="DL519" i="27"/>
  <c r="DJ519" i="27"/>
  <c r="DH519" i="27"/>
  <c r="DD519" i="27"/>
  <c r="DB519" i="27"/>
  <c r="CZ519" i="27"/>
  <c r="CU519" i="27"/>
  <c r="CV519" i="27" s="1"/>
  <c r="CT519" i="27"/>
  <c r="CR519" i="27"/>
  <c r="CP519" i="27"/>
  <c r="CM519" i="27"/>
  <c r="CL519" i="27"/>
  <c r="CJ519" i="27"/>
  <c r="CH519" i="27"/>
  <c r="BY519" i="27"/>
  <c r="BW519" i="27"/>
  <c r="BU519" i="27"/>
  <c r="BQ519" i="27"/>
  <c r="BO519" i="27"/>
  <c r="BM519" i="27"/>
  <c r="BG519" i="27"/>
  <c r="BE519" i="27"/>
  <c r="BC519" i="27"/>
  <c r="AY519" i="27"/>
  <c r="AW519" i="27"/>
  <c r="AU519" i="27"/>
  <c r="AS519" i="27"/>
  <c r="AL519" i="27"/>
  <c r="AJ519" i="27"/>
  <c r="AD519" i="27"/>
  <c r="AB519" i="27"/>
  <c r="T519" i="27"/>
  <c r="R519" i="27"/>
  <c r="P519" i="27"/>
  <c r="L519" i="27"/>
  <c r="J519" i="27"/>
  <c r="H519" i="27"/>
  <c r="FK518" i="27"/>
  <c r="FI518" i="27"/>
  <c r="FG518" i="27"/>
  <c r="FE518" i="27"/>
  <c r="EZ518" i="27"/>
  <c r="FA518" i="27" s="1"/>
  <c r="EY518" i="27"/>
  <c r="EW518" i="27"/>
  <c r="EU518" i="27"/>
  <c r="ER518" i="27"/>
  <c r="EQ518" i="27"/>
  <c r="EO518" i="27"/>
  <c r="EM518" i="27"/>
  <c r="EG518" i="27"/>
  <c r="EE518" i="27"/>
  <c r="DY518" i="27"/>
  <c r="DW518" i="27"/>
  <c r="DL518" i="27"/>
  <c r="DJ518" i="27"/>
  <c r="DH518" i="27"/>
  <c r="DB518" i="27"/>
  <c r="CZ518" i="27"/>
  <c r="CU518" i="27"/>
  <c r="CT518" i="27"/>
  <c r="CR518" i="27"/>
  <c r="CM518" i="27"/>
  <c r="CL518" i="27"/>
  <c r="CJ518" i="27"/>
  <c r="BU518" i="27"/>
  <c r="BM518" i="27"/>
  <c r="BE518" i="27"/>
  <c r="BC518" i="27"/>
  <c r="AW518" i="27"/>
  <c r="AU518" i="27"/>
  <c r="AL518" i="27"/>
  <c r="AD518" i="27"/>
  <c r="P518" i="27"/>
  <c r="H518" i="27"/>
  <c r="FK517" i="27"/>
  <c r="FI517" i="27"/>
  <c r="FG517" i="27"/>
  <c r="FE517" i="27"/>
  <c r="EZ517" i="27"/>
  <c r="FA517" i="27" s="1"/>
  <c r="EY517" i="27"/>
  <c r="EW517" i="27"/>
  <c r="EU517" i="27"/>
  <c r="ER517" i="27"/>
  <c r="EQ517" i="27"/>
  <c r="EO517" i="27"/>
  <c r="EM517" i="27"/>
  <c r="EG517" i="27"/>
  <c r="EE517" i="27"/>
  <c r="DY517" i="27"/>
  <c r="DW517" i="27"/>
  <c r="DL517" i="27"/>
  <c r="DJ517" i="27"/>
  <c r="DH517" i="27"/>
  <c r="DD517" i="27"/>
  <c r="DB517" i="27"/>
  <c r="CZ517" i="27"/>
  <c r="CU517" i="27"/>
  <c r="CV517" i="27" s="1"/>
  <c r="CT517" i="27"/>
  <c r="CR517" i="27"/>
  <c r="CP517" i="27"/>
  <c r="CM517" i="27"/>
  <c r="CL517" i="27"/>
  <c r="CJ517" i="27"/>
  <c r="CH517" i="27"/>
  <c r="BY517" i="27"/>
  <c r="BW517" i="27"/>
  <c r="BU517" i="27"/>
  <c r="BQ517" i="27"/>
  <c r="BO517" i="27"/>
  <c r="BM517" i="27"/>
  <c r="BG517" i="27"/>
  <c r="BE517" i="27"/>
  <c r="BC517" i="27"/>
  <c r="AY517" i="27"/>
  <c r="AW517" i="27"/>
  <c r="AU517" i="27"/>
  <c r="AS517" i="27"/>
  <c r="AL517" i="27"/>
  <c r="AJ517" i="27"/>
  <c r="AD517" i="27"/>
  <c r="AB517" i="27"/>
  <c r="T517" i="27"/>
  <c r="R517" i="27"/>
  <c r="P517" i="27"/>
  <c r="L517" i="27"/>
  <c r="J517" i="27"/>
  <c r="H517" i="27"/>
  <c r="FK516" i="27"/>
  <c r="FI516" i="27"/>
  <c r="FG516" i="27"/>
  <c r="FE516" i="27"/>
  <c r="EZ516" i="27"/>
  <c r="FA516" i="27" s="1"/>
  <c r="EY516" i="27"/>
  <c r="EW516" i="27"/>
  <c r="EU516" i="27"/>
  <c r="ER516" i="27"/>
  <c r="EQ516" i="27"/>
  <c r="EO516" i="27"/>
  <c r="EM516" i="27"/>
  <c r="EG516" i="27"/>
  <c r="EE516" i="27"/>
  <c r="DY516" i="27"/>
  <c r="DW516" i="27"/>
  <c r="DT514" i="27"/>
  <c r="DU514" i="27" s="1"/>
  <c r="DL516" i="27"/>
  <c r="DJ516" i="27"/>
  <c r="DH516" i="27"/>
  <c r="DD516" i="27"/>
  <c r="DB516" i="27"/>
  <c r="CZ516" i="27"/>
  <c r="CU516" i="27"/>
  <c r="CV516" i="27" s="1"/>
  <c r="CT516" i="27"/>
  <c r="CR516" i="27"/>
  <c r="CP516" i="27"/>
  <c r="CM516" i="27"/>
  <c r="CL516" i="27"/>
  <c r="CJ516" i="27"/>
  <c r="CH516" i="27"/>
  <c r="BY516" i="27"/>
  <c r="BW516" i="27"/>
  <c r="BU516" i="27"/>
  <c r="BQ516" i="27"/>
  <c r="BO516" i="27"/>
  <c r="BM516" i="27"/>
  <c r="BG516" i="27"/>
  <c r="BE516" i="27"/>
  <c r="BC516" i="27"/>
  <c r="AY516" i="27"/>
  <c r="AW516" i="27"/>
  <c r="AU516" i="27"/>
  <c r="AS516" i="27"/>
  <c r="AL516" i="27"/>
  <c r="AJ516" i="27"/>
  <c r="AD516" i="27"/>
  <c r="AB516" i="27"/>
  <c r="T516" i="27"/>
  <c r="R516" i="27"/>
  <c r="P516" i="27"/>
  <c r="L516" i="27"/>
  <c r="J516" i="27"/>
  <c r="H516" i="27"/>
  <c r="FK515" i="27"/>
  <c r="FI515" i="27"/>
  <c r="FG515" i="27"/>
  <c r="FE515" i="27"/>
  <c r="EZ515" i="27"/>
  <c r="FA515" i="27" s="1"/>
  <c r="EY515" i="27"/>
  <c r="EW515" i="27"/>
  <c r="EU515" i="27"/>
  <c r="ER515" i="27"/>
  <c r="EQ515" i="27"/>
  <c r="EO515" i="27"/>
  <c r="EM515" i="27"/>
  <c r="EG515" i="27"/>
  <c r="EE515" i="27"/>
  <c r="DY515" i="27"/>
  <c r="DW515" i="27"/>
  <c r="DL515" i="27"/>
  <c r="DJ515" i="27"/>
  <c r="DH515" i="27"/>
  <c r="DD515" i="27"/>
  <c r="DB515" i="27"/>
  <c r="CZ515" i="27"/>
  <c r="CU515" i="27"/>
  <c r="CV515" i="27" s="1"/>
  <c r="CT515" i="27"/>
  <c r="CR515" i="27"/>
  <c r="CP515" i="27"/>
  <c r="CM515" i="27"/>
  <c r="CL515" i="27"/>
  <c r="CJ515" i="27"/>
  <c r="CH515" i="27"/>
  <c r="BY515" i="27"/>
  <c r="BW515" i="27"/>
  <c r="BU515" i="27"/>
  <c r="BQ515" i="27"/>
  <c r="BO515" i="27"/>
  <c r="BM515" i="27"/>
  <c r="BG515" i="27"/>
  <c r="BE515" i="27"/>
  <c r="BC515" i="27"/>
  <c r="AY515" i="27"/>
  <c r="AW515" i="27"/>
  <c r="AU515" i="27"/>
  <c r="AS515" i="27"/>
  <c r="AL515" i="27"/>
  <c r="AJ515" i="27"/>
  <c r="AG514" i="27"/>
  <c r="AD515" i="27"/>
  <c r="AB515" i="27"/>
  <c r="T515" i="27"/>
  <c r="R515" i="27"/>
  <c r="P515" i="27"/>
  <c r="L515" i="27"/>
  <c r="J515" i="27"/>
  <c r="H515" i="27"/>
  <c r="FK514" i="27"/>
  <c r="FJ514" i="27"/>
  <c r="FF514" i="27"/>
  <c r="FG514" i="27" s="1"/>
  <c r="FD514" i="27"/>
  <c r="FE514" i="27" s="1"/>
  <c r="EX514" i="27"/>
  <c r="EY514" i="27" s="1"/>
  <c r="EV514" i="27"/>
  <c r="EW514" i="27" s="1"/>
  <c r="EU514" i="27"/>
  <c r="ET514" i="27"/>
  <c r="EP514" i="27"/>
  <c r="EQ514" i="27" s="1"/>
  <c r="EN514" i="27"/>
  <c r="EO514" i="27" s="1"/>
  <c r="EM514" i="27"/>
  <c r="EL514" i="27"/>
  <c r="EF514" i="27"/>
  <c r="EG514" i="27" s="1"/>
  <c r="EE514" i="27"/>
  <c r="ED514" i="27"/>
  <c r="EB514" i="27"/>
  <c r="EC514" i="27" s="1"/>
  <c r="DX514" i="27"/>
  <c r="DY514" i="27" s="1"/>
  <c r="DW514" i="27"/>
  <c r="DV514" i="27"/>
  <c r="DI514" i="27"/>
  <c r="DJ514" i="27" s="1"/>
  <c r="DG514" i="27"/>
  <c r="DH514" i="27" s="1"/>
  <c r="DC514" i="27"/>
  <c r="DD514" i="27" s="1"/>
  <c r="DA514" i="27"/>
  <c r="DB514" i="27" s="1"/>
  <c r="CY514" i="27"/>
  <c r="CZ514" i="27" s="1"/>
  <c r="CS514" i="27"/>
  <c r="CT514" i="27" s="1"/>
  <c r="CQ514" i="27"/>
  <c r="CR514" i="27" s="1"/>
  <c r="CP514" i="27"/>
  <c r="CO514" i="27"/>
  <c r="CP518" i="27" s="1"/>
  <c r="CM514" i="27"/>
  <c r="CK514" i="27"/>
  <c r="CL514" i="27" s="1"/>
  <c r="CI514" i="27"/>
  <c r="CJ514" i="27" s="1"/>
  <c r="CH514" i="27"/>
  <c r="CG514" i="27"/>
  <c r="CH518" i="27" s="1"/>
  <c r="BY514" i="27"/>
  <c r="BX514" i="27"/>
  <c r="BY518" i="27" s="1"/>
  <c r="BV514" i="27"/>
  <c r="BW514" i="27" s="1"/>
  <c r="BT514" i="27"/>
  <c r="BU514" i="27" s="1"/>
  <c r="BQ514" i="27"/>
  <c r="BP514" i="27"/>
  <c r="BQ518" i="27" s="1"/>
  <c r="BL514" i="27"/>
  <c r="BM514" i="27" s="1"/>
  <c r="BD514" i="27"/>
  <c r="BE514" i="27" s="1"/>
  <c r="BB514" i="27"/>
  <c r="BC514" i="27" s="1"/>
  <c r="AX514" i="27"/>
  <c r="AY514" i="27" s="1"/>
  <c r="AV514" i="27"/>
  <c r="AW514" i="27" s="1"/>
  <c r="AT514" i="27"/>
  <c r="AU514" i="27" s="1"/>
  <c r="AS514" i="27"/>
  <c r="AR514" i="27"/>
  <c r="AS518" i="27" s="1"/>
  <c r="AK514" i="27"/>
  <c r="AL514" i="27" s="1"/>
  <c r="AJ514" i="27"/>
  <c r="AI514" i="27"/>
  <c r="AJ518" i="27" s="1"/>
  <c r="AC514" i="27"/>
  <c r="AD514" i="27" s="1"/>
  <c r="AB514" i="27"/>
  <c r="AA514" i="27"/>
  <c r="AB518" i="27" s="1"/>
  <c r="T514" i="27"/>
  <c r="S514" i="27"/>
  <c r="T518" i="27" s="1"/>
  <c r="Q514" i="27"/>
  <c r="R514" i="27" s="1"/>
  <c r="O514" i="27"/>
  <c r="P514" i="27" s="1"/>
  <c r="L514" i="27"/>
  <c r="K514" i="27"/>
  <c r="L518" i="27" s="1"/>
  <c r="G514" i="27"/>
  <c r="H514" i="27" s="1"/>
  <c r="FK513" i="27"/>
  <c r="FI513" i="27"/>
  <c r="FG513" i="27"/>
  <c r="FE513" i="27"/>
  <c r="EZ513" i="27"/>
  <c r="FA513" i="27" s="1"/>
  <c r="EY513" i="27"/>
  <c r="EW513" i="27"/>
  <c r="EU513" i="27"/>
  <c r="ER513" i="27"/>
  <c r="ER511" i="27" s="1"/>
  <c r="EQ513" i="27"/>
  <c r="EO513" i="27"/>
  <c r="EM513" i="27"/>
  <c r="EG513" i="27"/>
  <c r="EE513" i="27"/>
  <c r="DY513" i="27"/>
  <c r="DW513" i="27"/>
  <c r="DL513" i="27"/>
  <c r="DJ513" i="27"/>
  <c r="DH513" i="27"/>
  <c r="DD513" i="27"/>
  <c r="DB513" i="27"/>
  <c r="CZ513" i="27"/>
  <c r="CU513" i="27"/>
  <c r="CV513" i="27" s="1"/>
  <c r="CT513" i="27"/>
  <c r="CR513" i="27"/>
  <c r="CP513" i="27"/>
  <c r="CM513" i="27"/>
  <c r="CL513" i="27"/>
  <c r="CJ513" i="27"/>
  <c r="CH513" i="27"/>
  <c r="BY513" i="27"/>
  <c r="BW513" i="27"/>
  <c r="BU513" i="27"/>
  <c r="BQ513" i="27"/>
  <c r="BO513" i="27"/>
  <c r="BM513" i="27"/>
  <c r="BG513" i="27"/>
  <c r="BE513" i="27"/>
  <c r="BC513" i="27"/>
  <c r="AY513" i="27"/>
  <c r="AW513" i="27"/>
  <c r="AU513" i="27"/>
  <c r="AS513" i="27"/>
  <c r="AL513" i="27"/>
  <c r="AJ513" i="27"/>
  <c r="AD513" i="27"/>
  <c r="AB513" i="27"/>
  <c r="Y511" i="27"/>
  <c r="T513" i="27"/>
  <c r="R513" i="27"/>
  <c r="P513" i="27"/>
  <c r="L513" i="27"/>
  <c r="J513" i="27"/>
  <c r="H513" i="27"/>
  <c r="FK512" i="27"/>
  <c r="FI512" i="27"/>
  <c r="FG512" i="27"/>
  <c r="FE512" i="27"/>
  <c r="EZ512" i="27"/>
  <c r="FA512" i="27" s="1"/>
  <c r="EY512" i="27"/>
  <c r="EW512" i="27"/>
  <c r="EU512" i="27"/>
  <c r="ER512" i="27"/>
  <c r="EQ512" i="27"/>
  <c r="EO512" i="27"/>
  <c r="EM512" i="27"/>
  <c r="EG512" i="27"/>
  <c r="EE512" i="27"/>
  <c r="DY512" i="27"/>
  <c r="DW512" i="27"/>
  <c r="DL512" i="27"/>
  <c r="DJ512" i="27"/>
  <c r="DH512" i="27"/>
  <c r="DD512" i="27"/>
  <c r="DB512" i="27"/>
  <c r="CZ512" i="27"/>
  <c r="CU512" i="27"/>
  <c r="CV512" i="27" s="1"/>
  <c r="CT512" i="27"/>
  <c r="CR512" i="27"/>
  <c r="CP512" i="27"/>
  <c r="CM512" i="27"/>
  <c r="CL512" i="27"/>
  <c r="CJ512" i="27"/>
  <c r="CH512" i="27"/>
  <c r="BY512" i="27"/>
  <c r="BW512" i="27"/>
  <c r="BU512" i="27"/>
  <c r="BQ512" i="27"/>
  <c r="BO512" i="27"/>
  <c r="BM512" i="27"/>
  <c r="BG512" i="27"/>
  <c r="BE512" i="27"/>
  <c r="BC512" i="27"/>
  <c r="AY512" i="27"/>
  <c r="AW512" i="27"/>
  <c r="AU512" i="27"/>
  <c r="AS512" i="27"/>
  <c r="AL512" i="27"/>
  <c r="AJ512" i="27"/>
  <c r="AD512" i="27"/>
  <c r="AB512" i="27"/>
  <c r="T512" i="27"/>
  <c r="R512" i="27"/>
  <c r="P512" i="27"/>
  <c r="L512" i="27"/>
  <c r="J512" i="27"/>
  <c r="H512" i="27"/>
  <c r="FJ511" i="27"/>
  <c r="FK511" i="27" s="1"/>
  <c r="FF511" i="27"/>
  <c r="FG511" i="27" s="1"/>
  <c r="FD511" i="27"/>
  <c r="FE511" i="27" s="1"/>
  <c r="EZ511" i="27"/>
  <c r="FA511" i="27" s="1"/>
  <c r="EX511" i="27"/>
  <c r="EY511" i="27" s="1"/>
  <c r="EV511" i="27"/>
  <c r="EW511" i="27" s="1"/>
  <c r="ET511" i="27"/>
  <c r="EU511" i="27" s="1"/>
  <c r="EP511" i="27"/>
  <c r="EQ511" i="27" s="1"/>
  <c r="EN511" i="27"/>
  <c r="EO511" i="27" s="1"/>
  <c r="EL511" i="27"/>
  <c r="EM511" i="27" s="1"/>
  <c r="EF511" i="27"/>
  <c r="EG511" i="27" s="1"/>
  <c r="ED511" i="27"/>
  <c r="EE511" i="27" s="1"/>
  <c r="EB511" i="27"/>
  <c r="EC511" i="27" s="1"/>
  <c r="DX511" i="27"/>
  <c r="DY511" i="27" s="1"/>
  <c r="DV511" i="27"/>
  <c r="DW511" i="27" s="1"/>
  <c r="DK511" i="27"/>
  <c r="DL511" i="27" s="1"/>
  <c r="DI511" i="27"/>
  <c r="DJ511" i="27" s="1"/>
  <c r="DG511" i="27"/>
  <c r="DH511" i="27" s="1"/>
  <c r="DC511" i="27"/>
  <c r="DD511" i="27" s="1"/>
  <c r="DA511" i="27"/>
  <c r="DB511" i="27" s="1"/>
  <c r="CY511" i="27"/>
  <c r="CZ511" i="27" s="1"/>
  <c r="CS511" i="27"/>
  <c r="CT511" i="27" s="1"/>
  <c r="CQ511" i="27"/>
  <c r="CR511" i="27" s="1"/>
  <c r="CO511" i="27"/>
  <c r="CP511" i="27" s="1"/>
  <c r="CK511" i="27"/>
  <c r="CL511" i="27" s="1"/>
  <c r="CI511" i="27"/>
  <c r="CJ511" i="27" s="1"/>
  <c r="CG511" i="27"/>
  <c r="CH511" i="27" s="1"/>
  <c r="BX511" i="27"/>
  <c r="BY511" i="27" s="1"/>
  <c r="BV511" i="27"/>
  <c r="BW511" i="27" s="1"/>
  <c r="BT511" i="27"/>
  <c r="BU511" i="27" s="1"/>
  <c r="BP511" i="27"/>
  <c r="BQ511" i="27" s="1"/>
  <c r="BN511" i="27"/>
  <c r="BO511" i="27" s="1"/>
  <c r="BL511" i="27"/>
  <c r="BM511" i="27" s="1"/>
  <c r="BD511" i="27"/>
  <c r="BE511" i="27" s="1"/>
  <c r="BB511" i="27"/>
  <c r="BC511" i="27" s="1"/>
  <c r="AX511" i="27"/>
  <c r="AY511" i="27" s="1"/>
  <c r="AV511" i="27"/>
  <c r="AW511" i="27" s="1"/>
  <c r="AT511" i="27"/>
  <c r="AU511" i="27" s="1"/>
  <c r="AR511" i="27"/>
  <c r="AS511" i="27" s="1"/>
  <c r="AK511" i="27"/>
  <c r="AL511" i="27" s="1"/>
  <c r="AI511" i="27"/>
  <c r="AJ511" i="27" s="1"/>
  <c r="AC511" i="27"/>
  <c r="AD511" i="27" s="1"/>
  <c r="AA511" i="27"/>
  <c r="AB511" i="27" s="1"/>
  <c r="S511" i="27"/>
  <c r="T511" i="27" s="1"/>
  <c r="O511" i="27"/>
  <c r="P511" i="27" s="1"/>
  <c r="K511" i="27"/>
  <c r="L511" i="27" s="1"/>
  <c r="G511" i="27"/>
  <c r="H511" i="27" s="1"/>
  <c r="FK510" i="27"/>
  <c r="FI510" i="27"/>
  <c r="FG522" i="27"/>
  <c r="FE510" i="27"/>
  <c r="EZ510" i="27"/>
  <c r="FA510" i="27" s="1"/>
  <c r="EY510" i="27"/>
  <c r="EW510" i="27"/>
  <c r="EU522" i="27"/>
  <c r="ER510" i="27"/>
  <c r="EQ510" i="27"/>
  <c r="EO510" i="27"/>
  <c r="EM510" i="27"/>
  <c r="EG510" i="27"/>
  <c r="EE510" i="27"/>
  <c r="EB509" i="27"/>
  <c r="DY510" i="27"/>
  <c r="DW510" i="27"/>
  <c r="DL510" i="27"/>
  <c r="DJ510" i="27"/>
  <c r="DH510" i="27"/>
  <c r="DD510" i="27"/>
  <c r="DB510" i="27"/>
  <c r="CZ510" i="27"/>
  <c r="CU510" i="27"/>
  <c r="CV510" i="27" s="1"/>
  <c r="CT522" i="27"/>
  <c r="CR510" i="27"/>
  <c r="CP510" i="27"/>
  <c r="CM510" i="27"/>
  <c r="CL510" i="27"/>
  <c r="CJ510" i="27"/>
  <c r="CH522" i="27"/>
  <c r="BY510" i="27"/>
  <c r="BW510" i="27"/>
  <c r="BU510" i="27"/>
  <c r="BQ510" i="27"/>
  <c r="BO510" i="27"/>
  <c r="BM522" i="27"/>
  <c r="BG510" i="27"/>
  <c r="BE510" i="27"/>
  <c r="BC510" i="27"/>
  <c r="AY510" i="27"/>
  <c r="AW510" i="27"/>
  <c r="AU510" i="27"/>
  <c r="AS510" i="27"/>
  <c r="AL510" i="27"/>
  <c r="AJ510" i="27"/>
  <c r="AD510" i="27"/>
  <c r="AB510" i="27"/>
  <c r="T522" i="27"/>
  <c r="R510" i="27"/>
  <c r="P510" i="27"/>
  <c r="L510" i="27"/>
  <c r="J510" i="27"/>
  <c r="H510" i="27"/>
  <c r="FJ509" i="27"/>
  <c r="FF509" i="27"/>
  <c r="FD509" i="27"/>
  <c r="EX509" i="27"/>
  <c r="EV509" i="27"/>
  <c r="EV538" i="27" s="1"/>
  <c r="ET509" i="27"/>
  <c r="EP509" i="27"/>
  <c r="EN509" i="27"/>
  <c r="EN538" i="27" s="1"/>
  <c r="EL509" i="27"/>
  <c r="EF509" i="27"/>
  <c r="EF538" i="27" s="1"/>
  <c r="ED509" i="27"/>
  <c r="DX509" i="27"/>
  <c r="DV509" i="27"/>
  <c r="DI509" i="27"/>
  <c r="DG509" i="27"/>
  <c r="DG538" i="27" s="1"/>
  <c r="DC509" i="27"/>
  <c r="DA509" i="27"/>
  <c r="CY509" i="27"/>
  <c r="CY538" i="27" s="1"/>
  <c r="CS509" i="27"/>
  <c r="CQ509" i="27"/>
  <c r="CO509" i="27"/>
  <c r="CK509" i="27"/>
  <c r="CI509" i="27"/>
  <c r="CI538" i="27" s="1"/>
  <c r="CG509" i="27"/>
  <c r="BX509" i="27"/>
  <c r="BV509" i="27"/>
  <c r="BT509" i="27"/>
  <c r="BP509" i="27"/>
  <c r="BL509" i="27"/>
  <c r="BD509" i="27"/>
  <c r="BB509" i="27"/>
  <c r="BB538" i="27" s="1"/>
  <c r="AX509" i="27"/>
  <c r="AV509" i="27"/>
  <c r="AT509" i="27"/>
  <c r="AT538" i="27" s="1"/>
  <c r="AR509" i="27"/>
  <c r="AK509" i="27"/>
  <c r="AK538" i="27" s="1"/>
  <c r="AI509" i="27"/>
  <c r="AC509" i="27"/>
  <c r="AA509" i="27"/>
  <c r="S509" i="27"/>
  <c r="O509" i="27"/>
  <c r="K509" i="27"/>
  <c r="G509" i="27"/>
  <c r="DR507" i="27"/>
  <c r="CE507" i="27"/>
  <c r="EZ499" i="27"/>
  <c r="ER499" i="27"/>
  <c r="FB499" i="27" s="1"/>
  <c r="DZ499" i="27"/>
  <c r="DM499" i="27"/>
  <c r="DE499" i="27"/>
  <c r="CW499" i="27"/>
  <c r="CU499" i="27"/>
  <c r="CM499" i="27"/>
  <c r="BZ499" i="27"/>
  <c r="BR499" i="27"/>
  <c r="BH499" i="27"/>
  <c r="AZ499" i="27"/>
  <c r="BJ499" i="27" s="1"/>
  <c r="AM499" i="27"/>
  <c r="AE499" i="27"/>
  <c r="M499" i="27"/>
  <c r="EZ498" i="27"/>
  <c r="ER498" i="27"/>
  <c r="FB498" i="27" s="1"/>
  <c r="EH498" i="27"/>
  <c r="DV496" i="27"/>
  <c r="DM498" i="27"/>
  <c r="DE498" i="27"/>
  <c r="CU498" i="27"/>
  <c r="CM498" i="27"/>
  <c r="CW498" i="27" s="1"/>
  <c r="BZ498" i="27"/>
  <c r="BH498" i="27"/>
  <c r="AZ498" i="27"/>
  <c r="AR496" i="27"/>
  <c r="AE498" i="27"/>
  <c r="S496" i="27"/>
  <c r="FH496" i="27"/>
  <c r="FF496" i="27"/>
  <c r="EZ497" i="27"/>
  <c r="ER497" i="27"/>
  <c r="EB496" i="27"/>
  <c r="DZ497" i="27"/>
  <c r="DM497" i="27"/>
  <c r="DM496" i="27" s="1"/>
  <c r="DE497" i="27"/>
  <c r="CU497" i="27"/>
  <c r="CU496" i="27" s="1"/>
  <c r="CM497" i="27"/>
  <c r="CW497" i="27" s="1"/>
  <c r="BX496" i="27"/>
  <c r="BH497" i="27"/>
  <c r="BH496" i="27" s="1"/>
  <c r="AZ497" i="27"/>
  <c r="AM497" i="27"/>
  <c r="AE497" i="27"/>
  <c r="U497" i="27"/>
  <c r="M497" i="27"/>
  <c r="FJ496" i="27"/>
  <c r="FD496" i="27"/>
  <c r="EZ496" i="27"/>
  <c r="EX496" i="27"/>
  <c r="EV496" i="27"/>
  <c r="EN496" i="27"/>
  <c r="EF496" i="27"/>
  <c r="ED496" i="27"/>
  <c r="DX496" i="27"/>
  <c r="DT496" i="27"/>
  <c r="DK496" i="27"/>
  <c r="DG496" i="27"/>
  <c r="DC496" i="27"/>
  <c r="DA496" i="27"/>
  <c r="CY496" i="27"/>
  <c r="CQ496" i="27"/>
  <c r="CO496" i="27"/>
  <c r="CM496" i="27"/>
  <c r="CK496" i="27"/>
  <c r="CI496" i="27"/>
  <c r="BV496" i="27"/>
  <c r="BT496" i="27"/>
  <c r="BP496" i="27"/>
  <c r="BN496" i="27"/>
  <c r="BL496" i="27"/>
  <c r="BF496" i="27"/>
  <c r="BD496" i="27"/>
  <c r="BB496" i="27"/>
  <c r="AX496" i="27"/>
  <c r="AV496" i="27"/>
  <c r="AT496" i="27"/>
  <c r="AK496" i="27"/>
  <c r="AI496" i="27"/>
  <c r="AG496" i="27"/>
  <c r="AC496" i="27"/>
  <c r="AA496" i="27"/>
  <c r="Y496" i="27"/>
  <c r="Q496" i="27"/>
  <c r="O496" i="27"/>
  <c r="K496" i="27"/>
  <c r="I496" i="27"/>
  <c r="G496" i="27"/>
  <c r="EZ495" i="27"/>
  <c r="ER495" i="27"/>
  <c r="FB495" i="27" s="1"/>
  <c r="EH495" i="27"/>
  <c r="DZ495" i="27"/>
  <c r="EJ495" i="27" s="1"/>
  <c r="DM495" i="27"/>
  <c r="DE495" i="27"/>
  <c r="DO495" i="27" s="1"/>
  <c r="CU495" i="27"/>
  <c r="CM495" i="27"/>
  <c r="BZ495" i="27"/>
  <c r="BR495" i="27"/>
  <c r="CB495" i="27" s="1"/>
  <c r="BH495" i="27"/>
  <c r="AZ495" i="27"/>
  <c r="AM495" i="27"/>
  <c r="AE495" i="27"/>
  <c r="AO495" i="27" s="1"/>
  <c r="U495" i="27"/>
  <c r="M495" i="27"/>
  <c r="EZ494" i="27"/>
  <c r="ER494" i="27"/>
  <c r="FB494" i="27" s="1"/>
  <c r="EH494" i="27"/>
  <c r="DZ494" i="27"/>
  <c r="EJ494" i="27" s="1"/>
  <c r="DM494" i="27"/>
  <c r="DE494" i="27"/>
  <c r="DO494" i="27" s="1"/>
  <c r="CU494" i="27"/>
  <c r="CM494" i="27"/>
  <c r="CW494" i="27" s="1"/>
  <c r="CE494" i="27" s="1"/>
  <c r="BZ494" i="27"/>
  <c r="BR494" i="27"/>
  <c r="CB494" i="27" s="1"/>
  <c r="BH494" i="27"/>
  <c r="AZ494" i="27"/>
  <c r="AM494" i="27"/>
  <c r="AE494" i="27"/>
  <c r="AO494" i="27" s="1"/>
  <c r="U494" i="27"/>
  <c r="M494" i="27"/>
  <c r="W494" i="27" s="1"/>
  <c r="E494" i="27" s="1"/>
  <c r="EZ493" i="27"/>
  <c r="ER493" i="27"/>
  <c r="EH493" i="27"/>
  <c r="DZ493" i="27"/>
  <c r="EJ493" i="27" s="1"/>
  <c r="DM493" i="27"/>
  <c r="DE493" i="27"/>
  <c r="DO493" i="27" s="1"/>
  <c r="CU493" i="27"/>
  <c r="CM493" i="27"/>
  <c r="BZ493" i="27"/>
  <c r="BR493" i="27"/>
  <c r="CB493" i="27" s="1"/>
  <c r="BH493" i="27"/>
  <c r="AZ493" i="27"/>
  <c r="BJ493" i="27" s="1"/>
  <c r="AM493" i="27"/>
  <c r="AE493" i="27"/>
  <c r="AO493" i="27" s="1"/>
  <c r="U493" i="27"/>
  <c r="M493" i="27"/>
  <c r="W493" i="27" s="1"/>
  <c r="E493" i="27" s="1"/>
  <c r="EZ492" i="27"/>
  <c r="ER492" i="27"/>
  <c r="FB492" i="27" s="1"/>
  <c r="EH492" i="27"/>
  <c r="DZ492" i="27"/>
  <c r="EJ492" i="27" s="1"/>
  <c r="DM492" i="27"/>
  <c r="DE492" i="27"/>
  <c r="DO492" i="27" s="1"/>
  <c r="CU492" i="27"/>
  <c r="CM492" i="27"/>
  <c r="BZ492" i="27"/>
  <c r="BR492" i="27"/>
  <c r="CB492" i="27" s="1"/>
  <c r="BH492" i="27"/>
  <c r="AZ492" i="27"/>
  <c r="BJ492" i="27" s="1"/>
  <c r="AM492" i="27"/>
  <c r="AE492" i="27"/>
  <c r="AO492" i="27" s="1"/>
  <c r="U492" i="27"/>
  <c r="M492" i="27"/>
  <c r="W492" i="27" s="1"/>
  <c r="EZ491" i="27"/>
  <c r="ER491" i="27"/>
  <c r="FB491" i="27" s="1"/>
  <c r="EH491" i="27"/>
  <c r="DZ491" i="27"/>
  <c r="EJ491" i="27" s="1"/>
  <c r="DR491" i="27" s="1"/>
  <c r="DM491" i="27"/>
  <c r="DE491" i="27"/>
  <c r="DO491" i="27" s="1"/>
  <c r="CU491" i="27"/>
  <c r="CM491" i="27"/>
  <c r="BZ491" i="27"/>
  <c r="BR491" i="27"/>
  <c r="BH491" i="27"/>
  <c r="AZ491" i="27"/>
  <c r="BJ491" i="27" s="1"/>
  <c r="AM491" i="27"/>
  <c r="AE491" i="27"/>
  <c r="AO491" i="27" s="1"/>
  <c r="U491" i="27"/>
  <c r="M491" i="27"/>
  <c r="W491" i="27" s="1"/>
  <c r="E491" i="27" s="1"/>
  <c r="EZ490" i="27"/>
  <c r="ER490" i="27"/>
  <c r="EH490" i="27"/>
  <c r="DZ490" i="27"/>
  <c r="EJ490" i="27" s="1"/>
  <c r="DM490" i="27"/>
  <c r="DE490" i="27"/>
  <c r="DO490" i="27" s="1"/>
  <c r="CU490" i="27"/>
  <c r="CM490" i="27"/>
  <c r="BZ490" i="27"/>
  <c r="BR490" i="27"/>
  <c r="CB490" i="27" s="1"/>
  <c r="BH490" i="27"/>
  <c r="AZ490" i="27"/>
  <c r="AM490" i="27"/>
  <c r="AE490" i="27"/>
  <c r="AO490" i="27" s="1"/>
  <c r="U490" i="27"/>
  <c r="M490" i="27"/>
  <c r="W490" i="27" s="1"/>
  <c r="E490" i="27" s="1"/>
  <c r="EZ489" i="27"/>
  <c r="ER489" i="27"/>
  <c r="EH489" i="27"/>
  <c r="DZ489" i="27"/>
  <c r="EJ489" i="27" s="1"/>
  <c r="DM489" i="27"/>
  <c r="DE489" i="27"/>
  <c r="CU489" i="27"/>
  <c r="CM489" i="27"/>
  <c r="CW489" i="27" s="1"/>
  <c r="BZ489" i="27"/>
  <c r="BR489" i="27"/>
  <c r="BH489" i="27"/>
  <c r="AZ489" i="27"/>
  <c r="AM489" i="27"/>
  <c r="AE489" i="27"/>
  <c r="U489" i="27"/>
  <c r="M489" i="27"/>
  <c r="W489" i="27" s="1"/>
  <c r="EZ488" i="27"/>
  <c r="ER488" i="27"/>
  <c r="EH488" i="27"/>
  <c r="DZ488" i="27"/>
  <c r="DM488" i="27"/>
  <c r="DE488" i="27"/>
  <c r="DO488" i="27" s="1"/>
  <c r="CU488" i="27"/>
  <c r="CM488" i="27"/>
  <c r="CW488" i="27" s="1"/>
  <c r="BZ488" i="27"/>
  <c r="BR488" i="27"/>
  <c r="CB488" i="27" s="1"/>
  <c r="BH488" i="27"/>
  <c r="AZ488" i="27"/>
  <c r="BJ488" i="27" s="1"/>
  <c r="AM488" i="27"/>
  <c r="AE488" i="27"/>
  <c r="U488" i="27"/>
  <c r="W488" i="27" s="1"/>
  <c r="M488" i="27"/>
  <c r="EZ487" i="27"/>
  <c r="ER487" i="27"/>
  <c r="EH487" i="27"/>
  <c r="DZ487" i="27"/>
  <c r="DM487" i="27"/>
  <c r="DE487" i="27"/>
  <c r="DO487" i="27" s="1"/>
  <c r="CU487" i="27"/>
  <c r="CM487" i="27"/>
  <c r="CW487" i="27" s="1"/>
  <c r="BZ487" i="27"/>
  <c r="BR487" i="27"/>
  <c r="BH487" i="27"/>
  <c r="AZ487" i="27"/>
  <c r="AM487" i="27"/>
  <c r="AE487" i="27"/>
  <c r="AO487" i="27" s="1"/>
  <c r="U487" i="27"/>
  <c r="M487" i="27"/>
  <c r="W487" i="27" s="1"/>
  <c r="EZ486" i="27"/>
  <c r="ER486" i="27"/>
  <c r="FB486" i="27" s="1"/>
  <c r="EH486" i="27"/>
  <c r="DZ486" i="27"/>
  <c r="EJ486" i="27" s="1"/>
  <c r="DM486" i="27"/>
  <c r="DE486" i="27"/>
  <c r="DO486" i="27" s="1"/>
  <c r="CU486" i="27"/>
  <c r="CM486" i="27"/>
  <c r="CW486" i="27" s="1"/>
  <c r="CE486" i="27" s="1"/>
  <c r="BZ486" i="27"/>
  <c r="BR486" i="27"/>
  <c r="CB486" i="27" s="1"/>
  <c r="BH486" i="27"/>
  <c r="AZ486" i="27"/>
  <c r="BJ486" i="27" s="1"/>
  <c r="AM486" i="27"/>
  <c r="AE486" i="27"/>
  <c r="U486" i="27"/>
  <c r="W486" i="27" s="1"/>
  <c r="M486" i="27"/>
  <c r="EZ485" i="27"/>
  <c r="ER485" i="27"/>
  <c r="FB485" i="27" s="1"/>
  <c r="EH485" i="27"/>
  <c r="DZ485" i="27"/>
  <c r="DM485" i="27"/>
  <c r="DE485" i="27"/>
  <c r="CU485" i="27"/>
  <c r="CM485" i="27"/>
  <c r="CW485" i="27" s="1"/>
  <c r="BZ485" i="27"/>
  <c r="BR485" i="27"/>
  <c r="BH485" i="27"/>
  <c r="AZ485" i="27"/>
  <c r="AM485" i="27"/>
  <c r="AE485" i="27"/>
  <c r="AO485" i="27" s="1"/>
  <c r="U485" i="27"/>
  <c r="M485" i="27"/>
  <c r="EZ484" i="27"/>
  <c r="ER484" i="27"/>
  <c r="FB484" i="27" s="1"/>
  <c r="EH484" i="27"/>
  <c r="DZ484" i="27"/>
  <c r="EJ484" i="27" s="1"/>
  <c r="DR484" i="27" s="1"/>
  <c r="DM484" i="27"/>
  <c r="DE484" i="27"/>
  <c r="DO484" i="27" s="1"/>
  <c r="CU484" i="27"/>
  <c r="CM484" i="27"/>
  <c r="CW484" i="27" s="1"/>
  <c r="BZ484" i="27"/>
  <c r="BR484" i="27"/>
  <c r="CB484" i="27" s="1"/>
  <c r="BH484" i="27"/>
  <c r="AZ484" i="27"/>
  <c r="AM484" i="27"/>
  <c r="AE484" i="27"/>
  <c r="AO484" i="27" s="1"/>
  <c r="U484" i="27"/>
  <c r="M484" i="27"/>
  <c r="EZ483" i="27"/>
  <c r="ER483" i="27"/>
  <c r="FB483" i="27" s="1"/>
  <c r="EH483" i="27"/>
  <c r="DZ483" i="27"/>
  <c r="EJ483" i="27" s="1"/>
  <c r="DR483" i="27" s="1"/>
  <c r="DM483" i="27"/>
  <c r="DE483" i="27"/>
  <c r="CU483" i="27"/>
  <c r="CM483" i="27"/>
  <c r="BZ483" i="27"/>
  <c r="BR483" i="27"/>
  <c r="CB483" i="27" s="1"/>
  <c r="BH483" i="27"/>
  <c r="AZ483" i="27"/>
  <c r="AM483" i="27"/>
  <c r="AE483" i="27"/>
  <c r="AO483" i="27" s="1"/>
  <c r="U483" i="27"/>
  <c r="M483" i="27"/>
  <c r="EZ482" i="27"/>
  <c r="ER482" i="27"/>
  <c r="FB482" i="27" s="1"/>
  <c r="EH482" i="27"/>
  <c r="DZ482" i="27"/>
  <c r="EJ482" i="27" s="1"/>
  <c r="DM482" i="27"/>
  <c r="DE482" i="27"/>
  <c r="DO482" i="27" s="1"/>
  <c r="CU482" i="27"/>
  <c r="CM482" i="27"/>
  <c r="BZ482" i="27"/>
  <c r="BR482" i="27"/>
  <c r="CB482" i="27" s="1"/>
  <c r="BH482" i="27"/>
  <c r="AZ482" i="27"/>
  <c r="AM482" i="27"/>
  <c r="AE482" i="27"/>
  <c r="AO482" i="27" s="1"/>
  <c r="U482" i="27"/>
  <c r="M482" i="27"/>
  <c r="W482" i="27" s="1"/>
  <c r="EZ481" i="27"/>
  <c r="ER481" i="27"/>
  <c r="FB481" i="27" s="1"/>
  <c r="EH481" i="27"/>
  <c r="DZ481" i="27"/>
  <c r="EJ481" i="27" s="1"/>
  <c r="DM481" i="27"/>
  <c r="DE481" i="27"/>
  <c r="DO481" i="27" s="1"/>
  <c r="CU481" i="27"/>
  <c r="CM481" i="27"/>
  <c r="CW481" i="27" s="1"/>
  <c r="BZ481" i="27"/>
  <c r="BR481" i="27"/>
  <c r="CB481" i="27" s="1"/>
  <c r="BH481" i="27"/>
  <c r="AZ481" i="27"/>
  <c r="BJ481" i="27" s="1"/>
  <c r="AM481" i="27"/>
  <c r="AE481" i="27"/>
  <c r="AO481" i="27" s="1"/>
  <c r="U481" i="27"/>
  <c r="M481" i="27"/>
  <c r="W481" i="27" s="1"/>
  <c r="E481" i="27" s="1"/>
  <c r="EZ480" i="27"/>
  <c r="ER480" i="27"/>
  <c r="FB480" i="27" s="1"/>
  <c r="EH480" i="27"/>
  <c r="DZ480" i="27"/>
  <c r="EJ480" i="27" s="1"/>
  <c r="DM480" i="27"/>
  <c r="DE480" i="27"/>
  <c r="DO480" i="27" s="1"/>
  <c r="CU480" i="27"/>
  <c r="CM480" i="27"/>
  <c r="CW480" i="27" s="1"/>
  <c r="CE480" i="27" s="1"/>
  <c r="BZ480" i="27"/>
  <c r="BR480" i="27"/>
  <c r="BH480" i="27"/>
  <c r="AZ480" i="27"/>
  <c r="AM480" i="27"/>
  <c r="AE480" i="27"/>
  <c r="AO480" i="27" s="1"/>
  <c r="U480" i="27"/>
  <c r="M480" i="27"/>
  <c r="EZ479" i="27"/>
  <c r="ER479" i="27"/>
  <c r="EH479" i="27"/>
  <c r="DZ479" i="27"/>
  <c r="EJ479" i="27" s="1"/>
  <c r="DM479" i="27"/>
  <c r="DE479" i="27"/>
  <c r="DO479" i="27" s="1"/>
  <c r="CU479" i="27"/>
  <c r="CM479" i="27"/>
  <c r="CW479" i="27" s="1"/>
  <c r="BZ479" i="27"/>
  <c r="BR479" i="27"/>
  <c r="CB479" i="27" s="1"/>
  <c r="BH479" i="27"/>
  <c r="AZ479" i="27"/>
  <c r="BJ479" i="27" s="1"/>
  <c r="AM479" i="27"/>
  <c r="AE479" i="27"/>
  <c r="AO479" i="27" s="1"/>
  <c r="U479" i="27"/>
  <c r="M479" i="27"/>
  <c r="W479" i="27" s="1"/>
  <c r="E479" i="27" s="1"/>
  <c r="EZ478" i="27"/>
  <c r="ER478" i="27"/>
  <c r="EH478" i="27"/>
  <c r="DZ478" i="27"/>
  <c r="EJ478" i="27" s="1"/>
  <c r="DM478" i="27"/>
  <c r="DE478" i="27"/>
  <c r="DO478" i="27" s="1"/>
  <c r="CU478" i="27"/>
  <c r="CM478" i="27"/>
  <c r="CW478" i="27" s="1"/>
  <c r="CE478" i="27" s="1"/>
  <c r="BZ478" i="27"/>
  <c r="BR478" i="27"/>
  <c r="CB478" i="27" s="1"/>
  <c r="BH478" i="27"/>
  <c r="AZ478" i="27"/>
  <c r="AM478" i="27"/>
  <c r="AE478" i="27"/>
  <c r="AO478" i="27" s="1"/>
  <c r="U478" i="27"/>
  <c r="M478" i="27"/>
  <c r="EZ477" i="27"/>
  <c r="ER477" i="27"/>
  <c r="EH477" i="27"/>
  <c r="DZ477" i="27"/>
  <c r="EJ477" i="27" s="1"/>
  <c r="DM477" i="27"/>
  <c r="DE477" i="27"/>
  <c r="DO477" i="27" s="1"/>
  <c r="CU477" i="27"/>
  <c r="CM477" i="27"/>
  <c r="CW477" i="27" s="1"/>
  <c r="CE477" i="27" s="1"/>
  <c r="BZ477" i="27"/>
  <c r="BR477" i="27"/>
  <c r="CB477" i="27" s="1"/>
  <c r="BH477" i="27"/>
  <c r="AZ477" i="27"/>
  <c r="AM477" i="27"/>
  <c r="AE477" i="27"/>
  <c r="AO477" i="27" s="1"/>
  <c r="U477" i="27"/>
  <c r="M477" i="27"/>
  <c r="EZ476" i="27"/>
  <c r="ER476" i="27"/>
  <c r="FB476" i="27" s="1"/>
  <c r="EH476" i="27"/>
  <c r="DZ476" i="27"/>
  <c r="EJ476" i="27" s="1"/>
  <c r="DR476" i="27" s="1"/>
  <c r="DM476" i="27"/>
  <c r="DE476" i="27"/>
  <c r="CU476" i="27"/>
  <c r="CM476" i="27"/>
  <c r="CW476" i="27" s="1"/>
  <c r="BZ476" i="27"/>
  <c r="BR476" i="27"/>
  <c r="CB476" i="27" s="1"/>
  <c r="BH476" i="27"/>
  <c r="AZ476" i="27"/>
  <c r="AM476" i="27"/>
  <c r="AE476" i="27"/>
  <c r="AO476" i="27" s="1"/>
  <c r="U476" i="27"/>
  <c r="M476" i="27"/>
  <c r="EZ475" i="27"/>
  <c r="ER475" i="27"/>
  <c r="FB475" i="27" s="1"/>
  <c r="EH475" i="27"/>
  <c r="DZ475" i="27"/>
  <c r="EJ475" i="27" s="1"/>
  <c r="DM475" i="27"/>
  <c r="DE475" i="27"/>
  <c r="CU475" i="27"/>
  <c r="CM475" i="27"/>
  <c r="BZ475" i="27"/>
  <c r="BR475" i="27"/>
  <c r="CB475" i="27" s="1"/>
  <c r="BH475" i="27"/>
  <c r="AZ475" i="27"/>
  <c r="AM475" i="27"/>
  <c r="AE475" i="27"/>
  <c r="AO475" i="27" s="1"/>
  <c r="U475" i="27"/>
  <c r="M475" i="27"/>
  <c r="W475" i="27" s="1"/>
  <c r="E475" i="27" s="1"/>
  <c r="FJ474" i="27"/>
  <c r="FH474" i="27"/>
  <c r="FF474" i="27"/>
  <c r="FD474" i="27"/>
  <c r="EX474" i="27"/>
  <c r="EV474" i="27"/>
  <c r="ET474" i="27"/>
  <c r="EZ474" i="27" s="1"/>
  <c r="EP474" i="27"/>
  <c r="EN474" i="27"/>
  <c r="EL474" i="27"/>
  <c r="ER474" i="27" s="1"/>
  <c r="FB474" i="27" s="1"/>
  <c r="EH474" i="27"/>
  <c r="EF474" i="27"/>
  <c r="ED474" i="27"/>
  <c r="EB474" i="27"/>
  <c r="DZ474" i="27"/>
  <c r="EJ474" i="27" s="1"/>
  <c r="DX474" i="27"/>
  <c r="DV474" i="27"/>
  <c r="DT474" i="27"/>
  <c r="DK474" i="27"/>
  <c r="DI474" i="27"/>
  <c r="DM474" i="27" s="1"/>
  <c r="DG474" i="27"/>
  <c r="DC474" i="27"/>
  <c r="DA474" i="27"/>
  <c r="DE474" i="27" s="1"/>
  <c r="DO474" i="27" s="1"/>
  <c r="CY474" i="27"/>
  <c r="CS474" i="27"/>
  <c r="CQ474" i="27"/>
  <c r="CO474" i="27"/>
  <c r="CU474" i="27" s="1"/>
  <c r="CK474" i="27"/>
  <c r="CI474" i="27"/>
  <c r="CG474" i="27"/>
  <c r="CM474" i="27" s="1"/>
  <c r="BX474" i="27"/>
  <c r="BV474" i="27"/>
  <c r="BT474" i="27"/>
  <c r="BZ474" i="27" s="1"/>
  <c r="BP474" i="27"/>
  <c r="BN474" i="27"/>
  <c r="BL474" i="27"/>
  <c r="BR474" i="27" s="1"/>
  <c r="CB474" i="27" s="1"/>
  <c r="BF474" i="27"/>
  <c r="BD474" i="27"/>
  <c r="BH474" i="27" s="1"/>
  <c r="BB474" i="27"/>
  <c r="AX474" i="27"/>
  <c r="AV474" i="27"/>
  <c r="AZ474" i="27" s="1"/>
  <c r="BJ474" i="27" s="1"/>
  <c r="AT474" i="27"/>
  <c r="AR474" i="27"/>
  <c r="AM474" i="27"/>
  <c r="AK474" i="27"/>
  <c r="AI474" i="27"/>
  <c r="AG474" i="27"/>
  <c r="AE474" i="27"/>
  <c r="AO474" i="27" s="1"/>
  <c r="AC474" i="27"/>
  <c r="AA474" i="27"/>
  <c r="Y474" i="27"/>
  <c r="S474" i="27"/>
  <c r="Q474" i="27"/>
  <c r="O474" i="27"/>
  <c r="U474" i="27" s="1"/>
  <c r="K474" i="27"/>
  <c r="I474" i="27"/>
  <c r="G474" i="27"/>
  <c r="M474" i="27" s="1"/>
  <c r="W474" i="27" s="1"/>
  <c r="EZ473" i="27"/>
  <c r="ER473" i="27"/>
  <c r="EH473" i="27"/>
  <c r="DZ473" i="27"/>
  <c r="EJ473" i="27" s="1"/>
  <c r="DM473" i="27"/>
  <c r="DE473" i="27"/>
  <c r="DO473" i="27" s="1"/>
  <c r="CU473" i="27"/>
  <c r="CM473" i="27"/>
  <c r="CW473" i="27" s="1"/>
  <c r="BZ473" i="27"/>
  <c r="BR473" i="27"/>
  <c r="CB473" i="27" s="1"/>
  <c r="BH473" i="27"/>
  <c r="AZ473" i="27"/>
  <c r="AM473" i="27"/>
  <c r="AE473" i="27"/>
  <c r="AO473" i="27" s="1"/>
  <c r="U473" i="27"/>
  <c r="M473" i="27"/>
  <c r="W473" i="27" s="1"/>
  <c r="E473" i="27" s="1"/>
  <c r="EZ472" i="27"/>
  <c r="ER472" i="27"/>
  <c r="EH472" i="27"/>
  <c r="DZ472" i="27"/>
  <c r="EJ472" i="27" s="1"/>
  <c r="DM472" i="27"/>
  <c r="DE472" i="27"/>
  <c r="CU472" i="27"/>
  <c r="CU471" i="27" s="1"/>
  <c r="CM472" i="27"/>
  <c r="BZ472" i="27"/>
  <c r="BZ471" i="27" s="1"/>
  <c r="BR472" i="27"/>
  <c r="BH472" i="27"/>
  <c r="BH471" i="27" s="1"/>
  <c r="AZ472" i="27"/>
  <c r="AM472" i="27"/>
  <c r="AE472" i="27"/>
  <c r="AO472" i="27" s="1"/>
  <c r="U472" i="27"/>
  <c r="U471" i="27" s="1"/>
  <c r="M472" i="27"/>
  <c r="FJ471" i="27"/>
  <c r="FH471" i="27"/>
  <c r="FF471" i="27"/>
  <c r="FD471" i="27"/>
  <c r="EX471" i="27"/>
  <c r="EV471" i="27"/>
  <c r="ET471" i="27"/>
  <c r="EP471" i="27"/>
  <c r="EN471" i="27"/>
  <c r="EL471" i="27"/>
  <c r="EH471" i="27"/>
  <c r="EF471" i="27"/>
  <c r="ED471" i="27"/>
  <c r="EB471" i="27"/>
  <c r="DZ471" i="27"/>
  <c r="EJ471" i="27" s="1"/>
  <c r="DX471" i="27"/>
  <c r="DV471" i="27"/>
  <c r="DT471" i="27"/>
  <c r="DK471" i="27"/>
  <c r="DI471" i="27"/>
  <c r="DG471" i="27"/>
  <c r="DC471" i="27"/>
  <c r="DA471" i="27"/>
  <c r="CY471" i="27"/>
  <c r="CS471" i="27"/>
  <c r="CQ471" i="27"/>
  <c r="CO471" i="27"/>
  <c r="CK471" i="27"/>
  <c r="CI471" i="27"/>
  <c r="CG471" i="27"/>
  <c r="BX471" i="27"/>
  <c r="BV471" i="27"/>
  <c r="BT471" i="27"/>
  <c r="BP471" i="27"/>
  <c r="BN471" i="27"/>
  <c r="BL471" i="27"/>
  <c r="BF471" i="27"/>
  <c r="BD471" i="27"/>
  <c r="BB471" i="27"/>
  <c r="AX471" i="27"/>
  <c r="AV471" i="27"/>
  <c r="AT471" i="27"/>
  <c r="AR471" i="27"/>
  <c r="AM471" i="27"/>
  <c r="AK471" i="27"/>
  <c r="AI471" i="27"/>
  <c r="AG471" i="27"/>
  <c r="AE471" i="27"/>
  <c r="AO471" i="27" s="1"/>
  <c r="AC471" i="27"/>
  <c r="AA471" i="27"/>
  <c r="Y471" i="27"/>
  <c r="S471" i="27"/>
  <c r="Q471" i="27"/>
  <c r="O471" i="27"/>
  <c r="K471" i="27"/>
  <c r="I471" i="27"/>
  <c r="G471" i="27"/>
  <c r="EZ470" i="27"/>
  <c r="ER470" i="27"/>
  <c r="EH470" i="27"/>
  <c r="DZ470" i="27"/>
  <c r="EJ470" i="27" s="1"/>
  <c r="DM470" i="27"/>
  <c r="DE470" i="27"/>
  <c r="DO470" i="27" s="1"/>
  <c r="CU470" i="27"/>
  <c r="CM470" i="27"/>
  <c r="CW470" i="27" s="1"/>
  <c r="BZ470" i="27"/>
  <c r="BR470" i="27"/>
  <c r="CB470" i="27" s="1"/>
  <c r="BH470" i="27"/>
  <c r="AZ470" i="27"/>
  <c r="AM470" i="27"/>
  <c r="AE470" i="27"/>
  <c r="AO470" i="27" s="1"/>
  <c r="U470" i="27"/>
  <c r="M470" i="27"/>
  <c r="EH469" i="27"/>
  <c r="DZ469" i="27"/>
  <c r="DM469" i="27"/>
  <c r="DE469" i="27"/>
  <c r="BZ469" i="27"/>
  <c r="BR469" i="27"/>
  <c r="CB469" i="27" s="1"/>
  <c r="BH469" i="27"/>
  <c r="AZ469" i="27"/>
  <c r="AM469" i="27"/>
  <c r="AE469" i="27"/>
  <c r="W469" i="27"/>
  <c r="U469" i="27"/>
  <c r="M469" i="27"/>
  <c r="EZ468" i="27"/>
  <c r="ER468" i="27"/>
  <c r="FB468" i="27" s="1"/>
  <c r="EH468" i="27"/>
  <c r="DZ468" i="27"/>
  <c r="EJ468" i="27" s="1"/>
  <c r="DR468" i="27" s="1"/>
  <c r="DM468" i="27"/>
  <c r="DE468" i="27"/>
  <c r="CM468" i="27"/>
  <c r="BH468" i="27"/>
  <c r="AZ468" i="27"/>
  <c r="BJ468" i="27" s="1"/>
  <c r="AM468" i="27"/>
  <c r="AE468" i="27"/>
  <c r="EH467" i="27"/>
  <c r="EH464" i="27" s="1"/>
  <c r="EH463" i="27" s="1"/>
  <c r="DZ467" i="27"/>
  <c r="DM467" i="27"/>
  <c r="DE467" i="27"/>
  <c r="CU467" i="27"/>
  <c r="CM467" i="27"/>
  <c r="BZ467" i="27"/>
  <c r="BR467" i="27"/>
  <c r="CB467" i="27" s="1"/>
  <c r="BH467" i="27"/>
  <c r="AZ467" i="27"/>
  <c r="BJ467" i="27" s="1"/>
  <c r="AM467" i="27"/>
  <c r="AE467" i="27"/>
  <c r="AO467" i="27" s="1"/>
  <c r="U467" i="27"/>
  <c r="M467" i="27"/>
  <c r="W467" i="27" s="1"/>
  <c r="E467" i="27" s="1"/>
  <c r="EZ466" i="27"/>
  <c r="ER466" i="27"/>
  <c r="FB466" i="27" s="1"/>
  <c r="EH466" i="27"/>
  <c r="DZ466" i="27"/>
  <c r="EJ466" i="27" s="1"/>
  <c r="DM466" i="27"/>
  <c r="DE466" i="27"/>
  <c r="CU466" i="27"/>
  <c r="CM466" i="27"/>
  <c r="CW466" i="27" s="1"/>
  <c r="BZ466" i="27"/>
  <c r="BR466" i="27"/>
  <c r="BH466" i="27"/>
  <c r="AZ466" i="27"/>
  <c r="BJ466" i="27" s="1"/>
  <c r="AM466" i="27"/>
  <c r="AE466" i="27"/>
  <c r="AO466" i="27" s="1"/>
  <c r="U466" i="27"/>
  <c r="M466" i="27"/>
  <c r="W466" i="27" s="1"/>
  <c r="E466" i="27" s="1"/>
  <c r="EZ465" i="27"/>
  <c r="ER465" i="27"/>
  <c r="EH465" i="27"/>
  <c r="DZ465" i="27"/>
  <c r="DM465" i="27"/>
  <c r="DM464" i="27" s="1"/>
  <c r="DE465" i="27"/>
  <c r="CU465" i="27"/>
  <c r="CM465" i="27"/>
  <c r="CW465" i="27" s="1"/>
  <c r="BZ465" i="27"/>
  <c r="BR465" i="27"/>
  <c r="BH465" i="27"/>
  <c r="AZ465" i="27"/>
  <c r="AM465" i="27"/>
  <c r="AE465" i="27"/>
  <c r="U465" i="27"/>
  <c r="M465" i="27"/>
  <c r="FJ464" i="27"/>
  <c r="FH464" i="27"/>
  <c r="FF464" i="27"/>
  <c r="FD464" i="27"/>
  <c r="EX464" i="27"/>
  <c r="EV464" i="27"/>
  <c r="ET464" i="27"/>
  <c r="EP464" i="27"/>
  <c r="EN464" i="27"/>
  <c r="EL464" i="27"/>
  <c r="EF464" i="27"/>
  <c r="ED464" i="27"/>
  <c r="EB464" i="27"/>
  <c r="DX464" i="27"/>
  <c r="DV464" i="27"/>
  <c r="DT464" i="27"/>
  <c r="DK464" i="27"/>
  <c r="DI464" i="27"/>
  <c r="DG464" i="27"/>
  <c r="DC464" i="27"/>
  <c r="DA464" i="27"/>
  <c r="CY464" i="27"/>
  <c r="CS464" i="27"/>
  <c r="CQ464" i="27"/>
  <c r="CO464" i="27"/>
  <c r="CK464" i="27"/>
  <c r="CI464" i="27"/>
  <c r="CG464" i="27"/>
  <c r="BX464" i="27"/>
  <c r="BV464" i="27"/>
  <c r="BT464" i="27"/>
  <c r="BP464" i="27"/>
  <c r="BN464" i="27"/>
  <c r="BL464" i="27"/>
  <c r="BH464" i="27"/>
  <c r="BF464" i="27"/>
  <c r="BD464" i="27"/>
  <c r="BB464" i="27"/>
  <c r="AX464" i="27"/>
  <c r="AV464" i="27"/>
  <c r="AT464" i="27"/>
  <c r="AR464" i="27"/>
  <c r="AM464" i="27"/>
  <c r="AK464" i="27"/>
  <c r="AI464" i="27"/>
  <c r="AG464" i="27"/>
  <c r="AC464" i="27"/>
  <c r="AA464" i="27"/>
  <c r="Y464" i="27"/>
  <c r="S464" i="27"/>
  <c r="Q464" i="27"/>
  <c r="O464" i="27"/>
  <c r="K464" i="27"/>
  <c r="I464" i="27"/>
  <c r="G464" i="27"/>
  <c r="FJ463" i="27"/>
  <c r="FH463" i="27"/>
  <c r="FF463" i="27"/>
  <c r="FD463" i="27"/>
  <c r="EX463" i="27"/>
  <c r="EV463" i="27"/>
  <c r="ET463" i="27"/>
  <c r="EP463" i="27"/>
  <c r="EN463" i="27"/>
  <c r="EL463" i="27"/>
  <c r="EF463" i="27"/>
  <c r="ED463" i="27"/>
  <c r="EB463" i="27"/>
  <c r="DX463" i="27"/>
  <c r="DV463" i="27"/>
  <c r="DT463" i="27"/>
  <c r="DK463" i="27"/>
  <c r="DI463" i="27"/>
  <c r="DG463" i="27"/>
  <c r="DC463" i="27"/>
  <c r="DA463" i="27"/>
  <c r="CY463" i="27"/>
  <c r="CS463" i="27"/>
  <c r="CQ463" i="27"/>
  <c r="CO463" i="27"/>
  <c r="CK463" i="27"/>
  <c r="CI463" i="27"/>
  <c r="CG463" i="27"/>
  <c r="BX463" i="27"/>
  <c r="BV463" i="27"/>
  <c r="BT463" i="27"/>
  <c r="BP463" i="27"/>
  <c r="BN463" i="27"/>
  <c r="BL463" i="27"/>
  <c r="BH463" i="27"/>
  <c r="BF463" i="27"/>
  <c r="BD463" i="27"/>
  <c r="BB463" i="27"/>
  <c r="AX463" i="27"/>
  <c r="AV463" i="27"/>
  <c r="AT463" i="27"/>
  <c r="AR463" i="27"/>
  <c r="AM463" i="27"/>
  <c r="AK463" i="27"/>
  <c r="AI463" i="27"/>
  <c r="AG463" i="27"/>
  <c r="AC463" i="27"/>
  <c r="AA463" i="27"/>
  <c r="Y463" i="27"/>
  <c r="S463" i="27"/>
  <c r="Q463" i="27"/>
  <c r="O463" i="27"/>
  <c r="K463" i="27"/>
  <c r="I463" i="27"/>
  <c r="G463" i="27"/>
  <c r="EZ462" i="27"/>
  <c r="ER462" i="27"/>
  <c r="FB462" i="27" s="1"/>
  <c r="EH462" i="27"/>
  <c r="DZ462" i="27"/>
  <c r="EJ462" i="27" s="1"/>
  <c r="DM462" i="27"/>
  <c r="DE462" i="27"/>
  <c r="CU462" i="27"/>
  <c r="CM462" i="27"/>
  <c r="BZ462" i="27"/>
  <c r="BR462" i="27"/>
  <c r="BH462" i="27"/>
  <c r="AZ462" i="27"/>
  <c r="BJ462" i="27" s="1"/>
  <c r="AM462" i="27"/>
  <c r="AE462" i="27"/>
  <c r="AO462" i="27" s="1"/>
  <c r="U462" i="27"/>
  <c r="M462" i="27"/>
  <c r="W462" i="27" s="1"/>
  <c r="EZ461" i="27"/>
  <c r="ER461" i="27"/>
  <c r="FB461" i="27" s="1"/>
  <c r="EH461" i="27"/>
  <c r="DZ461" i="27"/>
  <c r="EJ461" i="27" s="1"/>
  <c r="DR461" i="27" s="1"/>
  <c r="DM461" i="27"/>
  <c r="DE461" i="27"/>
  <c r="CU461" i="27"/>
  <c r="CM461" i="27"/>
  <c r="CW461" i="27" s="1"/>
  <c r="BZ461" i="27"/>
  <c r="BR461" i="27"/>
  <c r="CB461" i="27" s="1"/>
  <c r="BH461" i="27"/>
  <c r="AZ461" i="27"/>
  <c r="BJ461" i="27" s="1"/>
  <c r="AM461" i="27"/>
  <c r="AE461" i="27"/>
  <c r="U461" i="27"/>
  <c r="M461" i="27"/>
  <c r="FJ460" i="27"/>
  <c r="FJ500" i="27" s="1"/>
  <c r="FH460" i="27"/>
  <c r="FH500" i="27" s="1"/>
  <c r="FF460" i="27"/>
  <c r="FF500" i="27" s="1"/>
  <c r="FD460" i="27"/>
  <c r="FD500" i="27" s="1"/>
  <c r="EZ460" i="27"/>
  <c r="EX460" i="27"/>
  <c r="EX500" i="27" s="1"/>
  <c r="EV460" i="27"/>
  <c r="EV500" i="27" s="1"/>
  <c r="ET460" i="27"/>
  <c r="EP460" i="27"/>
  <c r="EN460" i="27"/>
  <c r="EN500" i="27" s="1"/>
  <c r="EL460" i="27"/>
  <c r="ER460" i="27" s="1"/>
  <c r="EF460" i="27"/>
  <c r="EF500" i="27" s="1"/>
  <c r="ED460" i="27"/>
  <c r="ED500" i="27" s="1"/>
  <c r="EB460" i="27"/>
  <c r="EB500" i="27" s="1"/>
  <c r="DX460" i="27"/>
  <c r="DX500" i="27" s="1"/>
  <c r="DV460" i="27"/>
  <c r="DV500" i="27" s="1"/>
  <c r="DT460" i="27"/>
  <c r="DT500" i="27" s="1"/>
  <c r="DK460" i="27"/>
  <c r="DK500" i="27" s="1"/>
  <c r="DI460" i="27"/>
  <c r="DG460" i="27"/>
  <c r="DG500" i="27" s="1"/>
  <c r="DE460" i="27"/>
  <c r="DC460" i="27"/>
  <c r="DC500" i="27" s="1"/>
  <c r="DA460" i="27"/>
  <c r="DA500" i="27" s="1"/>
  <c r="CY460" i="27"/>
  <c r="CY500" i="27" s="1"/>
  <c r="CS460" i="27"/>
  <c r="CQ460" i="27"/>
  <c r="CQ500" i="27" s="1"/>
  <c r="CO460" i="27"/>
  <c r="CO500" i="27" s="1"/>
  <c r="CM460" i="27"/>
  <c r="CK460" i="27"/>
  <c r="CK500" i="27" s="1"/>
  <c r="CI460" i="27"/>
  <c r="CI500" i="27" s="1"/>
  <c r="CG460" i="27"/>
  <c r="BX460" i="27"/>
  <c r="BX500" i="27" s="1"/>
  <c r="BV460" i="27"/>
  <c r="BV500" i="27" s="1"/>
  <c r="BT460" i="27"/>
  <c r="BT500" i="27" s="1"/>
  <c r="BP460" i="27"/>
  <c r="BP500" i="27" s="1"/>
  <c r="BN460" i="27"/>
  <c r="BN500" i="27" s="1"/>
  <c r="BL460" i="27"/>
  <c r="BL500" i="27" s="1"/>
  <c r="BH460" i="27"/>
  <c r="BH500" i="27" s="1"/>
  <c r="BF460" i="27"/>
  <c r="BF500" i="27" s="1"/>
  <c r="BD460" i="27"/>
  <c r="BD500" i="27" s="1"/>
  <c r="BB460" i="27"/>
  <c r="BB500" i="27" s="1"/>
  <c r="AX460" i="27"/>
  <c r="AX500" i="27" s="1"/>
  <c r="AV460" i="27"/>
  <c r="AV500" i="27" s="1"/>
  <c r="AT460" i="27"/>
  <c r="AT500" i="27" s="1"/>
  <c r="AR460" i="27"/>
  <c r="AR500" i="27" s="1"/>
  <c r="AM460" i="27"/>
  <c r="AK460" i="27"/>
  <c r="AK500" i="27" s="1"/>
  <c r="AI460" i="27"/>
  <c r="AI500" i="27" s="1"/>
  <c r="AG460" i="27"/>
  <c r="AG500" i="27" s="1"/>
  <c r="AC460" i="27"/>
  <c r="AC500" i="27" s="1"/>
  <c r="AA460" i="27"/>
  <c r="AA500" i="27" s="1"/>
  <c r="Y460" i="27"/>
  <c r="Y500" i="27" s="1"/>
  <c r="S460" i="27"/>
  <c r="S500" i="27" s="1"/>
  <c r="Q460" i="27"/>
  <c r="Q500" i="27" s="1"/>
  <c r="O460" i="27"/>
  <c r="O500" i="27" s="1"/>
  <c r="K460" i="27"/>
  <c r="K500" i="27" s="1"/>
  <c r="I460" i="27"/>
  <c r="I500" i="27" s="1"/>
  <c r="G460" i="27"/>
  <c r="G500" i="27" s="1"/>
  <c r="EZ459" i="27"/>
  <c r="ER459" i="27"/>
  <c r="EH459" i="27"/>
  <c r="DZ459" i="27"/>
  <c r="EJ459" i="27" s="1"/>
  <c r="DM459" i="27"/>
  <c r="DE459" i="27"/>
  <c r="CU459" i="27"/>
  <c r="CM459" i="27"/>
  <c r="BZ459" i="27"/>
  <c r="BR459" i="27"/>
  <c r="BH459" i="27"/>
  <c r="AZ459" i="27"/>
  <c r="AM459" i="27"/>
  <c r="AE459" i="27"/>
  <c r="AO459" i="27" s="1"/>
  <c r="U459" i="27"/>
  <c r="M459" i="27"/>
  <c r="W459" i="27" s="1"/>
  <c r="E459" i="27" s="1"/>
  <c r="EZ458" i="27"/>
  <c r="EZ457" i="27" s="1"/>
  <c r="ER458" i="27"/>
  <c r="EH458" i="27"/>
  <c r="EH457" i="27" s="1"/>
  <c r="DZ458" i="27"/>
  <c r="DM458" i="27"/>
  <c r="DM457" i="27" s="1"/>
  <c r="DE458" i="27"/>
  <c r="CU458" i="27"/>
  <c r="CU457" i="27" s="1"/>
  <c r="CM458" i="27"/>
  <c r="BZ458" i="27"/>
  <c r="BZ457" i="27" s="1"/>
  <c r="BR458" i="27"/>
  <c r="BH458" i="27"/>
  <c r="AZ458" i="27"/>
  <c r="AM458" i="27"/>
  <c r="AE458" i="27"/>
  <c r="AO458" i="27" s="1"/>
  <c r="U458" i="27"/>
  <c r="M458" i="27"/>
  <c r="FJ457" i="27"/>
  <c r="FH457" i="27"/>
  <c r="FF457" i="27"/>
  <c r="FD457" i="27"/>
  <c r="EX457" i="27"/>
  <c r="EV457" i="27"/>
  <c r="ET457" i="27"/>
  <c r="EP457" i="27"/>
  <c r="EN457" i="27"/>
  <c r="EL457" i="27"/>
  <c r="EF457" i="27"/>
  <c r="ED457" i="27"/>
  <c r="EB457" i="27"/>
  <c r="DX457" i="27"/>
  <c r="DV457" i="27"/>
  <c r="DT457" i="27"/>
  <c r="DK457" i="27"/>
  <c r="DI457" i="27"/>
  <c r="DG457" i="27"/>
  <c r="DE457" i="27"/>
  <c r="DO457" i="27" s="1"/>
  <c r="DC457" i="27"/>
  <c r="DA457" i="27"/>
  <c r="CY457" i="27"/>
  <c r="CS457" i="27"/>
  <c r="CQ457" i="27"/>
  <c r="CO457" i="27"/>
  <c r="CK457" i="27"/>
  <c r="CI457" i="27"/>
  <c r="CG457" i="27"/>
  <c r="BX457" i="27"/>
  <c r="BV457" i="27"/>
  <c r="BT457" i="27"/>
  <c r="BP457" i="27"/>
  <c r="BN457" i="27"/>
  <c r="BL457" i="27"/>
  <c r="BF457" i="27"/>
  <c r="BD457" i="27"/>
  <c r="BB457" i="27"/>
  <c r="AX457" i="27"/>
  <c r="AV457" i="27"/>
  <c r="AT457" i="27"/>
  <c r="AR457" i="27"/>
  <c r="AK457" i="27"/>
  <c r="AI457" i="27"/>
  <c r="AG457" i="27"/>
  <c r="AC457" i="27"/>
  <c r="AA457" i="27"/>
  <c r="Y457" i="27"/>
  <c r="S457" i="27"/>
  <c r="Q457" i="27"/>
  <c r="O457" i="27"/>
  <c r="U457" i="27" s="1"/>
  <c r="K457" i="27"/>
  <c r="I457" i="27"/>
  <c r="G457" i="27"/>
  <c r="DR455" i="27"/>
  <c r="CE455" i="27"/>
  <c r="FK448" i="27"/>
  <c r="FI448" i="27"/>
  <c r="FG448" i="27"/>
  <c r="FE448" i="27"/>
  <c r="EY448" i="27"/>
  <c r="EW448" i="27"/>
  <c r="EU448" i="27"/>
  <c r="EQ448" i="27"/>
  <c r="EO448" i="27"/>
  <c r="EM448" i="27"/>
  <c r="EG448" i="27"/>
  <c r="EE448" i="27"/>
  <c r="EC448" i="27"/>
  <c r="DY448" i="27"/>
  <c r="DW448" i="27"/>
  <c r="DU448" i="27"/>
  <c r="DL448" i="27"/>
  <c r="DJ448" i="27"/>
  <c r="DM448" i="27"/>
  <c r="DN448" i="27" s="1"/>
  <c r="DD448" i="27"/>
  <c r="DB448" i="27"/>
  <c r="DE448" i="27"/>
  <c r="CT448" i="27"/>
  <c r="CR448" i="27"/>
  <c r="CP448" i="27"/>
  <c r="CL448" i="27"/>
  <c r="CJ448" i="27"/>
  <c r="CH448" i="27"/>
  <c r="BY448" i="27"/>
  <c r="BW448" i="27"/>
  <c r="BZ448" i="27"/>
  <c r="BQ448" i="27"/>
  <c r="BO448" i="27"/>
  <c r="BR448" i="27"/>
  <c r="BG448" i="27"/>
  <c r="BE448" i="27"/>
  <c r="BH448" i="27"/>
  <c r="BI448" i="27" s="1"/>
  <c r="AY448" i="27"/>
  <c r="AW448" i="27"/>
  <c r="AZ448" i="27"/>
  <c r="AS448" i="27"/>
  <c r="AL448" i="27"/>
  <c r="AJ448" i="27"/>
  <c r="AH448" i="27"/>
  <c r="AD448" i="27"/>
  <c r="AB448" i="27"/>
  <c r="Z448" i="27"/>
  <c r="T448" i="27"/>
  <c r="R448" i="27"/>
  <c r="U448" i="27"/>
  <c r="V448" i="27" s="1"/>
  <c r="L448" i="27"/>
  <c r="J448" i="27"/>
  <c r="M448" i="27"/>
  <c r="FK447" i="27"/>
  <c r="FI447" i="27"/>
  <c r="FG447" i="27"/>
  <c r="FE447" i="27"/>
  <c r="EY447" i="27"/>
  <c r="EW447" i="27"/>
  <c r="EU447" i="27"/>
  <c r="EQ447" i="27"/>
  <c r="EO447" i="27"/>
  <c r="EM447" i="27"/>
  <c r="EG447" i="27"/>
  <c r="EE447" i="27"/>
  <c r="EC447" i="27"/>
  <c r="DY447" i="27"/>
  <c r="DW447" i="27"/>
  <c r="DU447" i="27"/>
  <c r="DL447" i="27"/>
  <c r="DJ447" i="27"/>
  <c r="DM447" i="27"/>
  <c r="DN447" i="27" s="1"/>
  <c r="DD447" i="27"/>
  <c r="DB447" i="27"/>
  <c r="DE447" i="27"/>
  <c r="CT447" i="27"/>
  <c r="CR447" i="27"/>
  <c r="CP447" i="27"/>
  <c r="CL447" i="27"/>
  <c r="CJ447" i="27"/>
  <c r="CH447" i="27"/>
  <c r="BZ447" i="27"/>
  <c r="CA447" i="27" s="1"/>
  <c r="BY447" i="27"/>
  <c r="BW447" i="27"/>
  <c r="BU447" i="27"/>
  <c r="BR447" i="27"/>
  <c r="CB447" i="27" s="1"/>
  <c r="CC447" i="27" s="1"/>
  <c r="BQ447" i="27"/>
  <c r="BO447" i="27"/>
  <c r="BM447" i="27"/>
  <c r="BG447" i="27"/>
  <c r="BE447" i="27"/>
  <c r="BH447" i="27"/>
  <c r="BI447" i="27" s="1"/>
  <c r="AY447" i="27"/>
  <c r="AW447" i="27"/>
  <c r="AZ447" i="27"/>
  <c r="AS447" i="27"/>
  <c r="AL447" i="27"/>
  <c r="AJ447" i="27"/>
  <c r="AH447" i="27"/>
  <c r="AD447" i="27"/>
  <c r="AB447" i="27"/>
  <c r="Z447" i="27"/>
  <c r="T447" i="27"/>
  <c r="U447" i="27"/>
  <c r="V447" i="27" s="1"/>
  <c r="P447" i="27"/>
  <c r="L447" i="27"/>
  <c r="M447" i="27"/>
  <c r="H447" i="27"/>
  <c r="FK446" i="27"/>
  <c r="FI446" i="27"/>
  <c r="FG446" i="27"/>
  <c r="FE446" i="27"/>
  <c r="EY446" i="27"/>
  <c r="EW446" i="27"/>
  <c r="EU446" i="27"/>
  <c r="EQ446" i="27"/>
  <c r="EO446" i="27"/>
  <c r="EM446" i="27"/>
  <c r="EG446" i="27"/>
  <c r="EE446" i="27"/>
  <c r="EC446" i="27"/>
  <c r="DY446" i="27"/>
  <c r="DW446" i="27"/>
  <c r="DU446" i="27"/>
  <c r="DL446" i="27"/>
  <c r="DJ446" i="27"/>
  <c r="DM446" i="27"/>
  <c r="DD446" i="27"/>
  <c r="DB446" i="27"/>
  <c r="DE446" i="27"/>
  <c r="CT446" i="27"/>
  <c r="CR446" i="27"/>
  <c r="CP446" i="27"/>
  <c r="CL446" i="27"/>
  <c r="CJ446" i="27"/>
  <c r="CH446" i="27"/>
  <c r="BZ446" i="27"/>
  <c r="CA446" i="27" s="1"/>
  <c r="BY446" i="27"/>
  <c r="BW446" i="27"/>
  <c r="BU446" i="27"/>
  <c r="BR446" i="27"/>
  <c r="CB446" i="27" s="1"/>
  <c r="CC446" i="27" s="1"/>
  <c r="BQ446" i="27"/>
  <c r="BO446" i="27"/>
  <c r="BM446" i="27"/>
  <c r="BG446" i="27"/>
  <c r="BE446" i="27"/>
  <c r="BH446" i="27"/>
  <c r="AY446" i="27"/>
  <c r="AW446" i="27"/>
  <c r="AZ446" i="27"/>
  <c r="AS446" i="27"/>
  <c r="AL446" i="27"/>
  <c r="AJ446" i="27"/>
  <c r="AH446" i="27"/>
  <c r="AD446" i="27"/>
  <c r="AB446" i="27"/>
  <c r="Z446" i="27"/>
  <c r="U446" i="27"/>
  <c r="V446" i="27" s="1"/>
  <c r="T446" i="27"/>
  <c r="R446" i="27"/>
  <c r="P446" i="27"/>
  <c r="M446" i="27"/>
  <c r="W446" i="27" s="1"/>
  <c r="L446" i="27"/>
  <c r="J446" i="27"/>
  <c r="H446" i="27"/>
  <c r="FJ445" i="27"/>
  <c r="FK445" i="27" s="1"/>
  <c r="FH445" i="27"/>
  <c r="FI445" i="27" s="1"/>
  <c r="FF445" i="27"/>
  <c r="FG445" i="27" s="1"/>
  <c r="FD445" i="27"/>
  <c r="FE445" i="27" s="1"/>
  <c r="EX445" i="27"/>
  <c r="EY445" i="27" s="1"/>
  <c r="EV445" i="27"/>
  <c r="EW445" i="27" s="1"/>
  <c r="ET445" i="27"/>
  <c r="EU445" i="27" s="1"/>
  <c r="EP445" i="27"/>
  <c r="EQ445" i="27" s="1"/>
  <c r="EN445" i="27"/>
  <c r="EO445" i="27" s="1"/>
  <c r="EL445" i="27"/>
  <c r="EM445" i="27" s="1"/>
  <c r="EF445" i="27"/>
  <c r="EG445" i="27" s="1"/>
  <c r="ED445" i="27"/>
  <c r="EE445" i="27" s="1"/>
  <c r="EB445" i="27"/>
  <c r="EC445" i="27" s="1"/>
  <c r="DX445" i="27"/>
  <c r="DY445" i="27" s="1"/>
  <c r="DV445" i="27"/>
  <c r="DW445" i="27" s="1"/>
  <c r="DT445" i="27"/>
  <c r="DU445" i="27" s="1"/>
  <c r="DK445" i="27"/>
  <c r="DL445" i="27" s="1"/>
  <c r="DI445" i="27"/>
  <c r="DJ445" i="27" s="1"/>
  <c r="DG445" i="27"/>
  <c r="DH445" i="27" s="1"/>
  <c r="DC445" i="27"/>
  <c r="DD445" i="27" s="1"/>
  <c r="DA445" i="27"/>
  <c r="DB445" i="27" s="1"/>
  <c r="CY445" i="27"/>
  <c r="CZ445" i="27" s="1"/>
  <c r="CS445" i="27"/>
  <c r="CT445" i="27" s="1"/>
  <c r="CQ445" i="27"/>
  <c r="CR445" i="27" s="1"/>
  <c r="CO445" i="27"/>
  <c r="CP445" i="27" s="1"/>
  <c r="CK445" i="27"/>
  <c r="CL445" i="27" s="1"/>
  <c r="CI445" i="27"/>
  <c r="CJ445" i="27" s="1"/>
  <c r="CG445" i="27"/>
  <c r="CH445" i="27" s="1"/>
  <c r="BX445" i="27"/>
  <c r="BY445" i="27" s="1"/>
  <c r="BV445" i="27"/>
  <c r="BW445" i="27" s="1"/>
  <c r="BT445" i="27"/>
  <c r="BU445" i="27" s="1"/>
  <c r="BP445" i="27"/>
  <c r="BQ445" i="27" s="1"/>
  <c r="BN445" i="27"/>
  <c r="BO445" i="27" s="1"/>
  <c r="BL445" i="27"/>
  <c r="BM445" i="27" s="1"/>
  <c r="BF445" i="27"/>
  <c r="BG445" i="27" s="1"/>
  <c r="BD445" i="27"/>
  <c r="BE445" i="27" s="1"/>
  <c r="BB445" i="27"/>
  <c r="BC445" i="27" s="1"/>
  <c r="AX445" i="27"/>
  <c r="AY445" i="27" s="1"/>
  <c r="AV445" i="27"/>
  <c r="AW445" i="27" s="1"/>
  <c r="AT445" i="27"/>
  <c r="AU445" i="27" s="1"/>
  <c r="AR445" i="27"/>
  <c r="AS445" i="27" s="1"/>
  <c r="AK445" i="27"/>
  <c r="AL445" i="27" s="1"/>
  <c r="AI445" i="27"/>
  <c r="AJ445" i="27" s="1"/>
  <c r="AG445" i="27"/>
  <c r="AH445" i="27" s="1"/>
  <c r="AC445" i="27"/>
  <c r="AD445" i="27" s="1"/>
  <c r="AA445" i="27"/>
  <c r="AB445" i="27" s="1"/>
  <c r="Y445" i="27"/>
  <c r="Z445" i="27" s="1"/>
  <c r="U445" i="27"/>
  <c r="V445" i="27" s="1"/>
  <c r="S445" i="27"/>
  <c r="T445" i="27" s="1"/>
  <c r="Q445" i="27"/>
  <c r="R445" i="27" s="1"/>
  <c r="O445" i="27"/>
  <c r="P445" i="27" s="1"/>
  <c r="K445" i="27"/>
  <c r="L445" i="27" s="1"/>
  <c r="I445" i="27"/>
  <c r="J445" i="27" s="1"/>
  <c r="G445" i="27"/>
  <c r="H445" i="27" s="1"/>
  <c r="FK444" i="27"/>
  <c r="FI444" i="27"/>
  <c r="FG444" i="27"/>
  <c r="FE444" i="27"/>
  <c r="EY444" i="27"/>
  <c r="EW444" i="27"/>
  <c r="EU444" i="27"/>
  <c r="EQ444" i="27"/>
  <c r="EO444" i="27"/>
  <c r="EM444" i="27"/>
  <c r="EG444" i="27"/>
  <c r="EE444" i="27"/>
  <c r="EC444" i="27"/>
  <c r="DY444" i="27"/>
  <c r="DW444" i="27"/>
  <c r="DU444" i="27"/>
  <c r="DL444" i="27"/>
  <c r="DJ444" i="27"/>
  <c r="DM444" i="27"/>
  <c r="DN444" i="27" s="1"/>
  <c r="DD444" i="27"/>
  <c r="DB444" i="27"/>
  <c r="DE444" i="27"/>
  <c r="CT444" i="27"/>
  <c r="CR444" i="27"/>
  <c r="CP444" i="27"/>
  <c r="CL444" i="27"/>
  <c r="CJ444" i="27"/>
  <c r="CH444" i="27"/>
  <c r="BZ444" i="27"/>
  <c r="CA444" i="27" s="1"/>
  <c r="BY444" i="27"/>
  <c r="BW444" i="27"/>
  <c r="BU444" i="27"/>
  <c r="BR444" i="27"/>
  <c r="CB444" i="27" s="1"/>
  <c r="CC444" i="27" s="1"/>
  <c r="BQ444" i="27"/>
  <c r="BO444" i="27"/>
  <c r="BM444" i="27"/>
  <c r="BG444" i="27"/>
  <c r="BE444" i="27"/>
  <c r="BH444" i="27"/>
  <c r="BI444" i="27" s="1"/>
  <c r="AY444" i="27"/>
  <c r="AW444" i="27"/>
  <c r="AZ444" i="27"/>
  <c r="AS444" i="27"/>
  <c r="AL444" i="27"/>
  <c r="AJ444" i="27"/>
  <c r="AH444" i="27"/>
  <c r="AD444" i="27"/>
  <c r="AB444" i="27"/>
  <c r="Z444" i="27"/>
  <c r="U444" i="27"/>
  <c r="V444" i="27" s="1"/>
  <c r="T444" i="27"/>
  <c r="R444" i="27"/>
  <c r="P444" i="27"/>
  <c r="M444" i="27"/>
  <c r="W444" i="27" s="1"/>
  <c r="L444" i="27"/>
  <c r="J444" i="27"/>
  <c r="H444" i="27"/>
  <c r="DM443" i="27"/>
  <c r="DE443" i="27"/>
  <c r="BZ443" i="27"/>
  <c r="BR443" i="27"/>
  <c r="CB443" i="27" s="1"/>
  <c r="BH443" i="27"/>
  <c r="AZ443" i="27"/>
  <c r="U443" i="27"/>
  <c r="M443" i="27"/>
  <c r="W443" i="27" s="1"/>
  <c r="DM442" i="27"/>
  <c r="DE442" i="27"/>
  <c r="BZ442" i="27"/>
  <c r="BR442" i="27"/>
  <c r="CB442" i="27" s="1"/>
  <c r="BH442" i="27"/>
  <c r="AZ442" i="27"/>
  <c r="U442" i="27"/>
  <c r="M442" i="27"/>
  <c r="W442" i="27" s="1"/>
  <c r="FJ441" i="27"/>
  <c r="FH441" i="27"/>
  <c r="FF441" i="27"/>
  <c r="FD441" i="27"/>
  <c r="EX441" i="27"/>
  <c r="EV441" i="27"/>
  <c r="EZ441" i="27" s="1"/>
  <c r="ET441" i="27"/>
  <c r="EP441" i="27"/>
  <c r="EN441" i="27"/>
  <c r="EL441" i="27"/>
  <c r="EF441" i="27"/>
  <c r="ED441" i="27"/>
  <c r="EB441" i="27"/>
  <c r="DX441" i="27"/>
  <c r="DV441" i="27"/>
  <c r="DT441" i="27"/>
  <c r="DK441" i="27"/>
  <c r="DI441" i="27"/>
  <c r="DG441" i="27"/>
  <c r="DM441" i="27" s="1"/>
  <c r="DC441" i="27"/>
  <c r="DA441" i="27"/>
  <c r="CY441" i="27"/>
  <c r="DE441" i="27" s="1"/>
  <c r="CS441" i="27"/>
  <c r="CQ441" i="27"/>
  <c r="CO441" i="27"/>
  <c r="CK441" i="27"/>
  <c r="CI441" i="27"/>
  <c r="CG441" i="27"/>
  <c r="BZ441" i="27"/>
  <c r="BX441" i="27"/>
  <c r="BV441" i="27"/>
  <c r="BT441" i="27"/>
  <c r="BR441" i="27"/>
  <c r="CB441" i="27" s="1"/>
  <c r="BP441" i="27"/>
  <c r="BN441" i="27"/>
  <c r="BL441" i="27"/>
  <c r="BF441" i="27"/>
  <c r="BD441" i="27"/>
  <c r="BB441" i="27"/>
  <c r="BH441" i="27" s="1"/>
  <c r="AX441" i="27"/>
  <c r="AV441" i="27"/>
  <c r="AT441" i="27"/>
  <c r="AZ441" i="27" s="1"/>
  <c r="AR441" i="27"/>
  <c r="AK441" i="27"/>
  <c r="AI441" i="27"/>
  <c r="AG441" i="27"/>
  <c r="AC441" i="27"/>
  <c r="AA441" i="27"/>
  <c r="Y441" i="27"/>
  <c r="U441" i="27"/>
  <c r="S441" i="27"/>
  <c r="Q441" i="27"/>
  <c r="O441" i="27"/>
  <c r="M441" i="27"/>
  <c r="W441" i="27" s="1"/>
  <c r="K441" i="27"/>
  <c r="I441" i="27"/>
  <c r="G441" i="27"/>
  <c r="FK440" i="27"/>
  <c r="FI440" i="27"/>
  <c r="FG440" i="27"/>
  <c r="FE440" i="27"/>
  <c r="EY440" i="27"/>
  <c r="EW440" i="27"/>
  <c r="EU440" i="27"/>
  <c r="EQ440" i="27"/>
  <c r="EO440" i="27"/>
  <c r="EM440" i="27"/>
  <c r="EG440" i="27"/>
  <c r="EE440" i="27"/>
  <c r="EC440" i="27"/>
  <c r="DY440" i="27"/>
  <c r="DW440" i="27"/>
  <c r="DU440" i="27"/>
  <c r="DL440" i="27"/>
  <c r="DJ440" i="27"/>
  <c r="DM440" i="27"/>
  <c r="DN440" i="27" s="1"/>
  <c r="DD440" i="27"/>
  <c r="DB440" i="27"/>
  <c r="DE440" i="27"/>
  <c r="CT440" i="27"/>
  <c r="CR440" i="27"/>
  <c r="CP440" i="27"/>
  <c r="CL440" i="27"/>
  <c r="CJ440" i="27"/>
  <c r="CH440" i="27"/>
  <c r="BZ440" i="27"/>
  <c r="CA440" i="27" s="1"/>
  <c r="BY440" i="27"/>
  <c r="BW440" i="27"/>
  <c r="BU440" i="27"/>
  <c r="BR440" i="27"/>
  <c r="CB440" i="27" s="1"/>
  <c r="CC440" i="27" s="1"/>
  <c r="BQ440" i="27"/>
  <c r="BO440" i="27"/>
  <c r="BM440" i="27"/>
  <c r="BG440" i="27"/>
  <c r="BE440" i="27"/>
  <c r="BH440" i="27"/>
  <c r="BI440" i="27" s="1"/>
  <c r="AY440" i="27"/>
  <c r="AW440" i="27"/>
  <c r="AZ440" i="27"/>
  <c r="AS440" i="27"/>
  <c r="AL440" i="27"/>
  <c r="AJ440" i="27"/>
  <c r="AH440" i="27"/>
  <c r="AD440" i="27"/>
  <c r="AB440" i="27"/>
  <c r="Z440" i="27"/>
  <c r="U440" i="27"/>
  <c r="V440" i="27" s="1"/>
  <c r="T440" i="27"/>
  <c r="R440" i="27"/>
  <c r="P440" i="27"/>
  <c r="M440" i="27"/>
  <c r="W440" i="27" s="1"/>
  <c r="L440" i="27"/>
  <c r="J440" i="27"/>
  <c r="H440" i="27"/>
  <c r="DM439" i="27"/>
  <c r="DE439" i="27"/>
  <c r="BZ439" i="27"/>
  <c r="BR439" i="27"/>
  <c r="CB439" i="27" s="1"/>
  <c r="BH439" i="27"/>
  <c r="AZ439" i="27"/>
  <c r="U439" i="27"/>
  <c r="M439" i="27"/>
  <c r="W439" i="27" s="1"/>
  <c r="DM438" i="27"/>
  <c r="DE438" i="27"/>
  <c r="BZ438" i="27"/>
  <c r="BR438" i="27"/>
  <c r="CB438" i="27" s="1"/>
  <c r="BH438" i="27"/>
  <c r="AZ438" i="27"/>
  <c r="U438" i="27"/>
  <c r="M438" i="27"/>
  <c r="W438" i="27" s="1"/>
  <c r="FJ437" i="27"/>
  <c r="FH437" i="27"/>
  <c r="FF437" i="27"/>
  <c r="FD437" i="27"/>
  <c r="EX437" i="27"/>
  <c r="EV437" i="27"/>
  <c r="ET437" i="27"/>
  <c r="EP437" i="27"/>
  <c r="EN437" i="27"/>
  <c r="EL437" i="27"/>
  <c r="EF437" i="27"/>
  <c r="ED437" i="27"/>
  <c r="EB437" i="27"/>
  <c r="DX437" i="27"/>
  <c r="DV437" i="27"/>
  <c r="DT437" i="27"/>
  <c r="DK437" i="27"/>
  <c r="DI437" i="27"/>
  <c r="DG437" i="27"/>
  <c r="DC437" i="27"/>
  <c r="DA437" i="27"/>
  <c r="CY437" i="27"/>
  <c r="CS437" i="27"/>
  <c r="CQ437" i="27"/>
  <c r="CO437" i="27"/>
  <c r="CK437" i="27"/>
  <c r="CI437" i="27"/>
  <c r="CG437" i="27"/>
  <c r="BZ437" i="27"/>
  <c r="BX437" i="27"/>
  <c r="BV437" i="27"/>
  <c r="BT437" i="27"/>
  <c r="BR437" i="27"/>
  <c r="CB437" i="27" s="1"/>
  <c r="BP437" i="27"/>
  <c r="BN437" i="27"/>
  <c r="BL437" i="27"/>
  <c r="BF437" i="27"/>
  <c r="BD437" i="27"/>
  <c r="BB437" i="27"/>
  <c r="AX437" i="27"/>
  <c r="AV437" i="27"/>
  <c r="AT437" i="27"/>
  <c r="AR437" i="27"/>
  <c r="AK437" i="27"/>
  <c r="AI437" i="27"/>
  <c r="AG437" i="27"/>
  <c r="AC437" i="27"/>
  <c r="AA437" i="27"/>
  <c r="Y437" i="27"/>
  <c r="U437" i="27"/>
  <c r="S437" i="27"/>
  <c r="Q437" i="27"/>
  <c r="O437" i="27"/>
  <c r="M437" i="27"/>
  <c r="W437" i="27" s="1"/>
  <c r="K437" i="27"/>
  <c r="I437" i="27"/>
  <c r="G437" i="27"/>
  <c r="FJ436" i="27"/>
  <c r="FH436" i="27"/>
  <c r="FF436" i="27"/>
  <c r="FD436" i="27"/>
  <c r="EX436" i="27"/>
  <c r="EV436" i="27"/>
  <c r="ET436" i="27"/>
  <c r="EP436" i="27"/>
  <c r="EN436" i="27"/>
  <c r="EL436" i="27"/>
  <c r="EF436" i="27"/>
  <c r="ED436" i="27"/>
  <c r="EB436" i="27"/>
  <c r="DX436" i="27"/>
  <c r="DV436" i="27"/>
  <c r="DT436" i="27"/>
  <c r="DK436" i="27"/>
  <c r="DI436" i="27"/>
  <c r="DG436" i="27"/>
  <c r="DC436" i="27"/>
  <c r="DA436" i="27"/>
  <c r="CY436" i="27"/>
  <c r="CS436" i="27"/>
  <c r="CQ436" i="27"/>
  <c r="CO436" i="27"/>
  <c r="CK436" i="27"/>
  <c r="CI436" i="27"/>
  <c r="CG436" i="27"/>
  <c r="BX436" i="27"/>
  <c r="BV436" i="27"/>
  <c r="BT436" i="27"/>
  <c r="BP436" i="27"/>
  <c r="BN436" i="27"/>
  <c r="BL436" i="27"/>
  <c r="BF436" i="27"/>
  <c r="BD436" i="27"/>
  <c r="BB436" i="27"/>
  <c r="AX436" i="27"/>
  <c r="AV436" i="27"/>
  <c r="AT436" i="27"/>
  <c r="AR436" i="27"/>
  <c r="AK436" i="27"/>
  <c r="AI436" i="27"/>
  <c r="AG436" i="27"/>
  <c r="AC436" i="27"/>
  <c r="AA436" i="27"/>
  <c r="Y436" i="27"/>
  <c r="S436" i="27"/>
  <c r="U436" i="27" s="1"/>
  <c r="Q436" i="27"/>
  <c r="O436" i="27"/>
  <c r="K436" i="27"/>
  <c r="I436" i="27"/>
  <c r="G436" i="27"/>
  <c r="FI434" i="27"/>
  <c r="FG434" i="27"/>
  <c r="DM434" i="27"/>
  <c r="DE434" i="27"/>
  <c r="BZ434" i="27"/>
  <c r="BR434" i="27"/>
  <c r="BH434" i="27"/>
  <c r="AZ434" i="27"/>
  <c r="U434" i="27"/>
  <c r="M434" i="27"/>
  <c r="FK433" i="27"/>
  <c r="FI433" i="27"/>
  <c r="FG433" i="27"/>
  <c r="FE433" i="27"/>
  <c r="EY433" i="27"/>
  <c r="EW433" i="27"/>
  <c r="EU433" i="27"/>
  <c r="EQ433" i="27"/>
  <c r="EO433" i="27"/>
  <c r="EM433" i="27"/>
  <c r="EG433" i="27"/>
  <c r="EE433" i="27"/>
  <c r="EC433" i="27"/>
  <c r="DY433" i="27"/>
  <c r="DU433" i="27"/>
  <c r="DL433" i="27"/>
  <c r="DJ433" i="27"/>
  <c r="DM433" i="27"/>
  <c r="DN433" i="27" s="1"/>
  <c r="DE433" i="27"/>
  <c r="CT433" i="27"/>
  <c r="CR433" i="27"/>
  <c r="CP433" i="27"/>
  <c r="CL433" i="27"/>
  <c r="CH433" i="27"/>
  <c r="BZ433" i="27"/>
  <c r="CA433" i="27" s="1"/>
  <c r="BY433" i="27"/>
  <c r="BW433" i="27"/>
  <c r="BU433" i="27"/>
  <c r="BR433" i="27"/>
  <c r="CB433" i="27" s="1"/>
  <c r="CC433" i="27" s="1"/>
  <c r="BQ433" i="27"/>
  <c r="BO433" i="27"/>
  <c r="BM433" i="27"/>
  <c r="BG433" i="27"/>
  <c r="BE433" i="27"/>
  <c r="BH433" i="27"/>
  <c r="BI433" i="27" s="1"/>
  <c r="AY433" i="27"/>
  <c r="AW433" i="27"/>
  <c r="AZ433" i="27"/>
  <c r="AS433" i="27"/>
  <c r="AL433" i="27"/>
  <c r="AJ433" i="27"/>
  <c r="AH433" i="27"/>
  <c r="AD433" i="27"/>
  <c r="AB433" i="27"/>
  <c r="Z433" i="27"/>
  <c r="U433" i="27"/>
  <c r="V433" i="27" s="1"/>
  <c r="T433" i="27"/>
  <c r="R433" i="27"/>
  <c r="P433" i="27"/>
  <c r="M433" i="27"/>
  <c r="W433" i="27" s="1"/>
  <c r="L433" i="27"/>
  <c r="J433" i="27"/>
  <c r="H433" i="27"/>
  <c r="FK432" i="27"/>
  <c r="FI432" i="27"/>
  <c r="FG432" i="27"/>
  <c r="FE432" i="27"/>
  <c r="EW432" i="27"/>
  <c r="EU432" i="27"/>
  <c r="EQ432" i="27"/>
  <c r="EO432" i="27"/>
  <c r="EE432" i="27"/>
  <c r="EC432" i="27"/>
  <c r="DY432" i="27"/>
  <c r="DW432" i="27"/>
  <c r="DU432" i="27"/>
  <c r="DL432" i="27"/>
  <c r="DJ432" i="27"/>
  <c r="DM432" i="27"/>
  <c r="DN432" i="27" s="1"/>
  <c r="DE432" i="27"/>
  <c r="BZ432" i="27"/>
  <c r="BR432" i="27"/>
  <c r="CB432" i="27" s="1"/>
  <c r="BH432" i="27"/>
  <c r="AZ432" i="27"/>
  <c r="U432" i="27"/>
  <c r="M432" i="27"/>
  <c r="W432" i="27" s="1"/>
  <c r="FK431" i="27"/>
  <c r="FI431" i="27"/>
  <c r="FG431" i="27"/>
  <c r="FE431" i="27"/>
  <c r="EY431" i="27"/>
  <c r="EW431" i="27"/>
  <c r="EU431" i="27"/>
  <c r="EQ431" i="27"/>
  <c r="EO431" i="27"/>
  <c r="EM431" i="27"/>
  <c r="EG431" i="27"/>
  <c r="EE431" i="27"/>
  <c r="EC431" i="27"/>
  <c r="DY431" i="27"/>
  <c r="DW431" i="27"/>
  <c r="DU431" i="27"/>
  <c r="DL431" i="27"/>
  <c r="DJ431" i="27"/>
  <c r="DM431" i="27"/>
  <c r="DN431" i="27" s="1"/>
  <c r="DD431" i="27"/>
  <c r="DB431" i="27"/>
  <c r="DE431" i="27"/>
  <c r="CT431" i="27"/>
  <c r="CR431" i="27"/>
  <c r="CP431" i="27"/>
  <c r="CL431" i="27"/>
  <c r="CJ431" i="27"/>
  <c r="CH431" i="27"/>
  <c r="BZ431" i="27"/>
  <c r="CA431" i="27" s="1"/>
  <c r="BY431" i="27"/>
  <c r="BW431" i="27"/>
  <c r="BU431" i="27"/>
  <c r="BR431" i="27"/>
  <c r="CB431" i="27" s="1"/>
  <c r="CC431" i="27" s="1"/>
  <c r="BQ431" i="27"/>
  <c r="BO431" i="27"/>
  <c r="BM431" i="27"/>
  <c r="BG431" i="27"/>
  <c r="BE431" i="27"/>
  <c r="BH431" i="27"/>
  <c r="BI431" i="27" s="1"/>
  <c r="AY431" i="27"/>
  <c r="AW431" i="27"/>
  <c r="AZ431" i="27"/>
  <c r="AS431" i="27"/>
  <c r="AL431" i="27"/>
  <c r="AJ431" i="27"/>
  <c r="AH431" i="27"/>
  <c r="AD431" i="27"/>
  <c r="AB431" i="27"/>
  <c r="Z431" i="27"/>
  <c r="U431" i="27"/>
  <c r="V431" i="27" s="1"/>
  <c r="T431" i="27"/>
  <c r="R431" i="27"/>
  <c r="P431" i="27"/>
  <c r="M431" i="27"/>
  <c r="W431" i="27" s="1"/>
  <c r="L431" i="27"/>
  <c r="J431" i="27"/>
  <c r="H431" i="27"/>
  <c r="FK430" i="27"/>
  <c r="FI430" i="27"/>
  <c r="FG430" i="27"/>
  <c r="FE430" i="27"/>
  <c r="EY430" i="27"/>
  <c r="EW430" i="27"/>
  <c r="EU430" i="27"/>
  <c r="EQ430" i="27"/>
  <c r="EO430" i="27"/>
  <c r="EG430" i="27"/>
  <c r="EE430" i="27"/>
  <c r="EC430" i="27"/>
  <c r="DY430" i="27"/>
  <c r="DW430" i="27"/>
  <c r="DU430" i="27"/>
  <c r="DL430" i="27"/>
  <c r="DJ430" i="27"/>
  <c r="DH430" i="27"/>
  <c r="DD430" i="27"/>
  <c r="DB430" i="27"/>
  <c r="CZ430" i="27"/>
  <c r="CT430" i="27"/>
  <c r="CR430" i="27"/>
  <c r="CP430" i="27"/>
  <c r="CL430" i="27"/>
  <c r="CJ430" i="27"/>
  <c r="CH430" i="27"/>
  <c r="BZ430" i="27"/>
  <c r="CA430" i="27" s="1"/>
  <c r="BY430" i="27"/>
  <c r="BW430" i="27"/>
  <c r="BU430" i="27"/>
  <c r="BR430" i="27"/>
  <c r="BS430" i="27" s="1"/>
  <c r="BQ430" i="27"/>
  <c r="BO430" i="27"/>
  <c r="BM430" i="27"/>
  <c r="BG430" i="27"/>
  <c r="BE430" i="27"/>
  <c r="BC430" i="27"/>
  <c r="AY430" i="27"/>
  <c r="AW430" i="27"/>
  <c r="AU430" i="27"/>
  <c r="AS430" i="27"/>
  <c r="AL430" i="27"/>
  <c r="AJ430" i="27"/>
  <c r="AH430" i="27"/>
  <c r="AD430" i="27"/>
  <c r="AB430" i="27"/>
  <c r="Z430" i="27"/>
  <c r="U430" i="27"/>
  <c r="V430" i="27" s="1"/>
  <c r="T430" i="27"/>
  <c r="R430" i="27"/>
  <c r="P430" i="27"/>
  <c r="L430" i="27"/>
  <c r="J430" i="27"/>
  <c r="H430" i="27"/>
  <c r="FK429" i="27"/>
  <c r="FI429" i="27"/>
  <c r="FG429" i="27"/>
  <c r="FE429" i="27"/>
  <c r="EY429" i="27"/>
  <c r="EW429" i="27"/>
  <c r="EU429" i="27"/>
  <c r="EQ429" i="27"/>
  <c r="EO429" i="27"/>
  <c r="EM429" i="27"/>
  <c r="EG429" i="27"/>
  <c r="EE429" i="27"/>
  <c r="EC429" i="27"/>
  <c r="DY429" i="27"/>
  <c r="DW429" i="27"/>
  <c r="DU429" i="27"/>
  <c r="DL429" i="27"/>
  <c r="DJ429" i="27"/>
  <c r="DH429" i="27"/>
  <c r="DE429" i="27"/>
  <c r="CR429" i="27"/>
  <c r="CU429" i="27"/>
  <c r="BY429" i="27"/>
  <c r="BW429" i="27"/>
  <c r="BU429" i="27"/>
  <c r="BR429" i="27"/>
  <c r="BO429" i="27"/>
  <c r="BH429" i="27"/>
  <c r="BI429" i="27" s="1"/>
  <c r="BG429" i="27"/>
  <c r="BE429" i="27"/>
  <c r="BC429" i="27"/>
  <c r="AW429" i="27"/>
  <c r="AU429" i="27"/>
  <c r="AL429" i="27"/>
  <c r="AJ429" i="27"/>
  <c r="Z429" i="27"/>
  <c r="T429" i="27"/>
  <c r="R429" i="27"/>
  <c r="P429" i="27"/>
  <c r="L429" i="27"/>
  <c r="J429" i="27"/>
  <c r="FJ428" i="27"/>
  <c r="FK428" i="27" s="1"/>
  <c r="FH428" i="27"/>
  <c r="FI428" i="27" s="1"/>
  <c r="FF428" i="27"/>
  <c r="FG428" i="27" s="1"/>
  <c r="FD428" i="27"/>
  <c r="FE428" i="27" s="1"/>
  <c r="EX428" i="27"/>
  <c r="EV428" i="27"/>
  <c r="EW428" i="27" s="1"/>
  <c r="ET428" i="27"/>
  <c r="EU428" i="27" s="1"/>
  <c r="EP428" i="27"/>
  <c r="EQ428" i="27" s="1"/>
  <c r="EN428" i="27"/>
  <c r="EO428" i="27" s="1"/>
  <c r="EL428" i="27"/>
  <c r="EF428" i="27"/>
  <c r="ED428" i="27"/>
  <c r="EE428" i="27" s="1"/>
  <c r="EB428" i="27"/>
  <c r="EC428" i="27" s="1"/>
  <c r="DX428" i="27"/>
  <c r="DY428" i="27" s="1"/>
  <c r="DV428" i="27"/>
  <c r="DW428" i="27" s="1"/>
  <c r="DT428" i="27"/>
  <c r="DU428" i="27" s="1"/>
  <c r="DK428" i="27"/>
  <c r="DL428" i="27" s="1"/>
  <c r="DI428" i="27"/>
  <c r="DJ428" i="27" s="1"/>
  <c r="DG428" i="27"/>
  <c r="DH428" i="27" s="1"/>
  <c r="DC428" i="27"/>
  <c r="DA428" i="27"/>
  <c r="CY428" i="27"/>
  <c r="CS428" i="27"/>
  <c r="CQ428" i="27"/>
  <c r="CO428" i="27"/>
  <c r="CK428" i="27"/>
  <c r="CI428" i="27"/>
  <c r="CG428" i="27"/>
  <c r="BX428" i="27"/>
  <c r="BV428" i="27"/>
  <c r="BT428" i="27"/>
  <c r="BR428" i="27"/>
  <c r="BP428" i="27"/>
  <c r="BN428" i="27"/>
  <c r="BL428" i="27"/>
  <c r="BF428" i="27"/>
  <c r="BD428" i="27"/>
  <c r="BB428" i="27"/>
  <c r="AX428" i="27"/>
  <c r="AV428" i="27"/>
  <c r="AT428" i="27"/>
  <c r="AR428" i="27"/>
  <c r="AK428" i="27"/>
  <c r="AI428" i="27"/>
  <c r="AG428" i="27"/>
  <c r="AC428" i="27"/>
  <c r="AA428" i="27"/>
  <c r="Y428" i="27"/>
  <c r="S428" i="27"/>
  <c r="Q428" i="27"/>
  <c r="O428" i="27"/>
  <c r="K428" i="27"/>
  <c r="I428" i="27"/>
  <c r="G428" i="27"/>
  <c r="FK427" i="27"/>
  <c r="FI427" i="27"/>
  <c r="FG427" i="27"/>
  <c r="FE427" i="27"/>
  <c r="EY427" i="27"/>
  <c r="EW427" i="27"/>
  <c r="EU427" i="27"/>
  <c r="EQ427" i="27"/>
  <c r="EO427" i="27"/>
  <c r="EM427" i="27"/>
  <c r="EG427" i="27"/>
  <c r="EE427" i="27"/>
  <c r="EC427" i="27"/>
  <c r="DY427" i="27"/>
  <c r="DW427" i="27"/>
  <c r="DU427" i="27"/>
  <c r="DL427" i="27"/>
  <c r="DJ427" i="27"/>
  <c r="DH427" i="27"/>
  <c r="DE427" i="27"/>
  <c r="DF427" i="27" s="1"/>
  <c r="DD427" i="27"/>
  <c r="DB427" i="27"/>
  <c r="CZ427" i="27"/>
  <c r="CT427" i="27"/>
  <c r="CR427" i="27"/>
  <c r="CP427" i="27"/>
  <c r="CL427" i="27"/>
  <c r="BH427" i="27"/>
  <c r="BC427" i="27"/>
  <c r="AY427" i="27"/>
  <c r="AW427" i="27"/>
  <c r="AU427" i="27"/>
  <c r="AL427" i="27"/>
  <c r="AJ427" i="27"/>
  <c r="AB427" i="27"/>
  <c r="Z427" i="27"/>
  <c r="T427" i="27"/>
  <c r="R427" i="27"/>
  <c r="P427" i="27"/>
  <c r="L427" i="27"/>
  <c r="J427" i="27"/>
  <c r="H427" i="27"/>
  <c r="ER426" i="27"/>
  <c r="DR426" i="27"/>
  <c r="DM426" i="27"/>
  <c r="DN426" i="27" s="1"/>
  <c r="DE426" i="27"/>
  <c r="CU426" i="27"/>
  <c r="CE426" i="27"/>
  <c r="BH426" i="27"/>
  <c r="AZ426" i="27"/>
  <c r="R426" i="27"/>
  <c r="P426" i="27"/>
  <c r="L426" i="27"/>
  <c r="J426" i="27"/>
  <c r="H426" i="27"/>
  <c r="E426" i="27"/>
  <c r="FK425" i="27"/>
  <c r="FI425" i="27"/>
  <c r="FG425" i="27"/>
  <c r="FE425" i="27"/>
  <c r="ER425" i="27"/>
  <c r="DM425" i="27"/>
  <c r="DN425" i="27" s="1"/>
  <c r="DE425" i="27"/>
  <c r="CU425" i="27"/>
  <c r="BH425" i="27"/>
  <c r="AZ425" i="27"/>
  <c r="ER424" i="27"/>
  <c r="DR424" i="27"/>
  <c r="DM424" i="27"/>
  <c r="DE424" i="27"/>
  <c r="CU424" i="27"/>
  <c r="CE424" i="27"/>
  <c r="BH424" i="27"/>
  <c r="AZ424" i="27"/>
  <c r="T424" i="27"/>
  <c r="R424" i="27"/>
  <c r="P424" i="27"/>
  <c r="L424" i="27"/>
  <c r="J424" i="27"/>
  <c r="H424" i="27"/>
  <c r="E424" i="27"/>
  <c r="F424" i="27" s="1"/>
  <c r="FJ423" i="27"/>
  <c r="FK423" i="27" s="1"/>
  <c r="FH423" i="27"/>
  <c r="FI423" i="27" s="1"/>
  <c r="FF423" i="27"/>
  <c r="FG423" i="27" s="1"/>
  <c r="FD423" i="27"/>
  <c r="FE423" i="27" s="1"/>
  <c r="EX423" i="27"/>
  <c r="EV423" i="27"/>
  <c r="ET423" i="27"/>
  <c r="EP423" i="27"/>
  <c r="EN423" i="27"/>
  <c r="EL423" i="27"/>
  <c r="EF423" i="27"/>
  <c r="ED423" i="27"/>
  <c r="EB423" i="27"/>
  <c r="DX423" i="27"/>
  <c r="DV423" i="27"/>
  <c r="DT423" i="27"/>
  <c r="DK423" i="27"/>
  <c r="DI423" i="27"/>
  <c r="DG423" i="27"/>
  <c r="DE423" i="27"/>
  <c r="DC423" i="27"/>
  <c r="DA423" i="27"/>
  <c r="CY423" i="27"/>
  <c r="CS423" i="27"/>
  <c r="CQ423" i="27"/>
  <c r="CO423" i="27"/>
  <c r="CK423" i="27"/>
  <c r="CI423" i="27"/>
  <c r="CG423" i="27"/>
  <c r="BX423" i="27"/>
  <c r="BV423" i="27"/>
  <c r="BT423" i="27"/>
  <c r="BP423" i="27"/>
  <c r="BN423" i="27"/>
  <c r="BL423" i="27"/>
  <c r="BH423" i="27"/>
  <c r="BF423" i="27"/>
  <c r="BD423" i="27"/>
  <c r="BB423" i="27"/>
  <c r="AX423" i="27"/>
  <c r="AV423" i="27"/>
  <c r="AT423" i="27"/>
  <c r="AR423" i="27"/>
  <c r="AK423" i="27"/>
  <c r="AI423" i="27"/>
  <c r="AG423" i="27"/>
  <c r="AC423" i="27"/>
  <c r="AA423" i="27"/>
  <c r="Y423" i="27"/>
  <c r="S423" i="27"/>
  <c r="Q423" i="27"/>
  <c r="O423" i="27"/>
  <c r="K423" i="27"/>
  <c r="I423" i="27"/>
  <c r="G423" i="27"/>
  <c r="FK422" i="27"/>
  <c r="FI422" i="27"/>
  <c r="FG422" i="27"/>
  <c r="FE422" i="27"/>
  <c r="ER422" i="27"/>
  <c r="DM422" i="27"/>
  <c r="DN422" i="27" s="1"/>
  <c r="DE422" i="27"/>
  <c r="CU422" i="27"/>
  <c r="BH422" i="27"/>
  <c r="AZ422" i="27"/>
  <c r="ER421" i="27"/>
  <c r="DR421" i="27"/>
  <c r="DM421" i="27"/>
  <c r="DN421" i="27" s="1"/>
  <c r="DE421" i="27"/>
  <c r="CU421" i="27"/>
  <c r="CE421" i="27"/>
  <c r="BH421" i="27"/>
  <c r="AZ421" i="27"/>
  <c r="E421" i="27"/>
  <c r="ER420" i="27"/>
  <c r="DM420" i="27"/>
  <c r="DN420" i="27" s="1"/>
  <c r="DE420" i="27"/>
  <c r="CU420" i="27"/>
  <c r="BH420" i="27"/>
  <c r="AZ420" i="27"/>
  <c r="ER419" i="27"/>
  <c r="DR419" i="27"/>
  <c r="DM419" i="27"/>
  <c r="DE419" i="27"/>
  <c r="DE418" i="27" s="1"/>
  <c r="CQ418" i="27"/>
  <c r="CO418" i="27"/>
  <c r="CE419" i="27"/>
  <c r="BX418" i="27"/>
  <c r="BH419" i="27"/>
  <c r="BF418" i="27"/>
  <c r="AZ419" i="27"/>
  <c r="Y418" i="27"/>
  <c r="I418" i="27"/>
  <c r="E419" i="27"/>
  <c r="FJ418" i="27"/>
  <c r="FH418" i="27"/>
  <c r="FF418" i="27"/>
  <c r="FD418" i="27"/>
  <c r="EX418" i="27"/>
  <c r="EV418" i="27"/>
  <c r="ET418" i="27"/>
  <c r="EP418" i="27"/>
  <c r="EN418" i="27"/>
  <c r="EL418" i="27"/>
  <c r="EF418" i="27"/>
  <c r="ED418" i="27"/>
  <c r="EB418" i="27"/>
  <c r="DX418" i="27"/>
  <c r="DV418" i="27"/>
  <c r="DT418" i="27"/>
  <c r="DT417" i="27" s="1"/>
  <c r="DU417" i="27" s="1"/>
  <c r="DI418" i="27"/>
  <c r="DG418" i="27"/>
  <c r="DC418" i="27"/>
  <c r="DA418" i="27"/>
  <c r="CY418" i="27"/>
  <c r="CS418" i="27"/>
  <c r="CK418" i="27"/>
  <c r="CI418" i="27"/>
  <c r="BV418" i="27"/>
  <c r="BW418" i="27" s="1"/>
  <c r="BT418" i="27"/>
  <c r="BU418" i="27" s="1"/>
  <c r="BP418" i="27"/>
  <c r="BQ418" i="27" s="1"/>
  <c r="BL418" i="27"/>
  <c r="BM418" i="27" s="1"/>
  <c r="BH418" i="27"/>
  <c r="BI418" i="27" s="1"/>
  <c r="BD418" i="27"/>
  <c r="BE418" i="27" s="1"/>
  <c r="AV418" i="27"/>
  <c r="AW418" i="27" s="1"/>
  <c r="AR418" i="27"/>
  <c r="AS418" i="27" s="1"/>
  <c r="AI418" i="27"/>
  <c r="AJ418" i="27" s="1"/>
  <c r="AA418" i="27"/>
  <c r="AB418" i="27" s="1"/>
  <c r="S418" i="27"/>
  <c r="T418" i="27" s="1"/>
  <c r="O418" i="27"/>
  <c r="P418" i="27" s="1"/>
  <c r="K418" i="27"/>
  <c r="L418" i="27" s="1"/>
  <c r="G418" i="27"/>
  <c r="H418" i="27" s="1"/>
  <c r="FJ417" i="27"/>
  <c r="FK417" i="27" s="1"/>
  <c r="FF417" i="27"/>
  <c r="FG417" i="27" s="1"/>
  <c r="EX417" i="27"/>
  <c r="EY417" i="27" s="1"/>
  <c r="ET417" i="27"/>
  <c r="EU417" i="27" s="1"/>
  <c r="EP417" i="27"/>
  <c r="EQ417" i="27" s="1"/>
  <c r="EL417" i="27"/>
  <c r="EM417" i="27" s="1"/>
  <c r="ED417" i="27"/>
  <c r="EE417" i="27" s="1"/>
  <c r="DV417" i="27"/>
  <c r="DW417" i="27" s="1"/>
  <c r="DI417" i="27"/>
  <c r="DJ417" i="27" s="1"/>
  <c r="DA417" i="27"/>
  <c r="DB417" i="27" s="1"/>
  <c r="CS417" i="27"/>
  <c r="CT417" i="27" s="1"/>
  <c r="CK417" i="27"/>
  <c r="CL417" i="27" s="1"/>
  <c r="BT417" i="27"/>
  <c r="BU417" i="27" s="1"/>
  <c r="BP417" i="27"/>
  <c r="BQ417" i="27" s="1"/>
  <c r="BL417" i="27"/>
  <c r="BM417" i="27" s="1"/>
  <c r="BD417" i="27"/>
  <c r="BE417" i="27" s="1"/>
  <c r="AV417" i="27"/>
  <c r="AW417" i="27" s="1"/>
  <c r="AR417" i="27"/>
  <c r="AS417" i="27" s="1"/>
  <c r="AI417" i="27"/>
  <c r="AJ417" i="27" s="1"/>
  <c r="AA417" i="27"/>
  <c r="AB417" i="27" s="1"/>
  <c r="S417" i="27"/>
  <c r="T417" i="27" s="1"/>
  <c r="O417" i="27"/>
  <c r="P417" i="27" s="1"/>
  <c r="K417" i="27"/>
  <c r="L417" i="27" s="1"/>
  <c r="G417" i="27"/>
  <c r="H417" i="27" s="1"/>
  <c r="FK416" i="27"/>
  <c r="FI416" i="27"/>
  <c r="FG416" i="27"/>
  <c r="FE416" i="27"/>
  <c r="EY416" i="27"/>
  <c r="EW416" i="27"/>
  <c r="EU416" i="27"/>
  <c r="EQ416" i="27"/>
  <c r="EO416" i="27"/>
  <c r="EM416" i="27"/>
  <c r="EG416" i="27"/>
  <c r="EE416" i="27"/>
  <c r="EC416" i="27"/>
  <c r="DY416" i="27"/>
  <c r="DW416" i="27"/>
  <c r="DU416" i="27"/>
  <c r="DM416" i="27"/>
  <c r="DN416" i="27" s="1"/>
  <c r="DL416" i="27"/>
  <c r="DJ416" i="27"/>
  <c r="DH416" i="27"/>
  <c r="DE416" i="27"/>
  <c r="DO416" i="27" s="1"/>
  <c r="DP416" i="27" s="1"/>
  <c r="DD416" i="27"/>
  <c r="DB416" i="27"/>
  <c r="CZ416" i="27"/>
  <c r="CT416" i="27"/>
  <c r="CR416" i="27"/>
  <c r="CP416" i="27"/>
  <c r="CL416" i="27"/>
  <c r="CH416" i="27"/>
  <c r="BY416" i="27"/>
  <c r="BW416" i="27"/>
  <c r="BZ416" i="27"/>
  <c r="CA416" i="27" s="1"/>
  <c r="BQ416" i="27"/>
  <c r="BO416" i="27"/>
  <c r="BR416" i="27"/>
  <c r="BH416" i="27"/>
  <c r="BI416" i="27" s="1"/>
  <c r="BG416" i="27"/>
  <c r="BE416" i="27"/>
  <c r="BC416" i="27"/>
  <c r="AZ416" i="27"/>
  <c r="BJ416" i="27" s="1"/>
  <c r="BK416" i="27" s="1"/>
  <c r="AY416" i="27"/>
  <c r="AW416" i="27"/>
  <c r="AU416" i="27"/>
  <c r="AS416" i="27"/>
  <c r="AL416" i="27"/>
  <c r="AJ416" i="27"/>
  <c r="AH416" i="27"/>
  <c r="AD416" i="27"/>
  <c r="AB416" i="27"/>
  <c r="Z416" i="27"/>
  <c r="T416" i="27"/>
  <c r="R416" i="27"/>
  <c r="U416" i="27"/>
  <c r="V416" i="27" s="1"/>
  <c r="L416" i="27"/>
  <c r="J416" i="27"/>
  <c r="M416" i="27"/>
  <c r="FK415" i="27"/>
  <c r="FI415" i="27"/>
  <c r="FG415" i="27"/>
  <c r="FE415" i="27"/>
  <c r="EY415" i="27"/>
  <c r="EW415" i="27"/>
  <c r="EU415" i="27"/>
  <c r="EQ415" i="27"/>
  <c r="EO415" i="27"/>
  <c r="EM415" i="27"/>
  <c r="EE415" i="27"/>
  <c r="EC415" i="27"/>
  <c r="DY415" i="27"/>
  <c r="DW415" i="27"/>
  <c r="DU415" i="27"/>
  <c r="DM415" i="27"/>
  <c r="DN415" i="27" s="1"/>
  <c r="DL415" i="27"/>
  <c r="DJ415" i="27"/>
  <c r="DH415" i="27"/>
  <c r="DE415" i="27"/>
  <c r="DO415" i="27" s="1"/>
  <c r="DP415" i="27" s="1"/>
  <c r="DB415" i="27"/>
  <c r="CT415" i="27"/>
  <c r="CP415" i="27"/>
  <c r="CL415" i="27"/>
  <c r="CH415" i="27"/>
  <c r="BY415" i="27"/>
  <c r="BW415" i="27"/>
  <c r="BZ415" i="27"/>
  <c r="BQ415" i="27"/>
  <c r="BO415" i="27"/>
  <c r="BR415" i="27"/>
  <c r="BH415" i="27"/>
  <c r="BI415" i="27" s="1"/>
  <c r="BG415" i="27"/>
  <c r="BE415" i="27"/>
  <c r="AZ415" i="27"/>
  <c r="BJ415" i="27" s="1"/>
  <c r="BK415" i="27" s="1"/>
  <c r="AY415" i="27"/>
  <c r="AW415" i="27"/>
  <c r="AS415" i="27"/>
  <c r="AJ415" i="27"/>
  <c r="AH415" i="27"/>
  <c r="AB415" i="27"/>
  <c r="Z415" i="27"/>
  <c r="T415" i="27"/>
  <c r="R415" i="27"/>
  <c r="U415" i="27"/>
  <c r="L415" i="27"/>
  <c r="J415" i="27"/>
  <c r="M415" i="27"/>
  <c r="FK414" i="27"/>
  <c r="FI414" i="27"/>
  <c r="FG414" i="27"/>
  <c r="FE414" i="27"/>
  <c r="EY414" i="27"/>
  <c r="EW414" i="27"/>
  <c r="EU414" i="27"/>
  <c r="EQ414" i="27"/>
  <c r="EO414" i="27"/>
  <c r="EM414" i="27"/>
  <c r="EG414" i="27"/>
  <c r="EE414" i="27"/>
  <c r="EC414" i="27"/>
  <c r="DY414" i="27"/>
  <c r="DW414" i="27"/>
  <c r="DU414" i="27"/>
  <c r="DM414" i="27"/>
  <c r="DN414" i="27" s="1"/>
  <c r="DL414" i="27"/>
  <c r="DJ414" i="27"/>
  <c r="DH414" i="27"/>
  <c r="DE414" i="27"/>
  <c r="DO414" i="27" s="1"/>
  <c r="DP414" i="27" s="1"/>
  <c r="DD414" i="27"/>
  <c r="DB414" i="27"/>
  <c r="CZ414" i="27"/>
  <c r="CT414" i="27"/>
  <c r="CR414" i="27"/>
  <c r="CP414" i="27"/>
  <c r="CL414" i="27"/>
  <c r="CJ414" i="27"/>
  <c r="CH414" i="27"/>
  <c r="BY414" i="27"/>
  <c r="BW414" i="27"/>
  <c r="BZ414" i="27"/>
  <c r="CA414" i="27" s="1"/>
  <c r="BQ414" i="27"/>
  <c r="BO414" i="27"/>
  <c r="BR414" i="27"/>
  <c r="BH414" i="27"/>
  <c r="BI414" i="27" s="1"/>
  <c r="BG414" i="27"/>
  <c r="BE414" i="27"/>
  <c r="BC414" i="27"/>
  <c r="AZ414" i="27"/>
  <c r="BJ414" i="27" s="1"/>
  <c r="BK414" i="27" s="1"/>
  <c r="AY414" i="27"/>
  <c r="AW414" i="27"/>
  <c r="AU414" i="27"/>
  <c r="AS414" i="27"/>
  <c r="AL414" i="27"/>
  <c r="AJ414" i="27"/>
  <c r="AH414" i="27"/>
  <c r="AD414" i="27"/>
  <c r="AB414" i="27"/>
  <c r="Z414" i="27"/>
  <c r="T414" i="27"/>
  <c r="R414" i="27"/>
  <c r="U414" i="27"/>
  <c r="V414" i="27" s="1"/>
  <c r="L414" i="27"/>
  <c r="J414" i="27"/>
  <c r="M414" i="27"/>
  <c r="FK413" i="27"/>
  <c r="FI413" i="27"/>
  <c r="FG413" i="27"/>
  <c r="FE413" i="27"/>
  <c r="EY413" i="27"/>
  <c r="EW413" i="27"/>
  <c r="EU413" i="27"/>
  <c r="EQ413" i="27"/>
  <c r="EO413" i="27"/>
  <c r="EM413" i="27"/>
  <c r="EG413" i="27"/>
  <c r="EE413" i="27"/>
  <c r="EC413" i="27"/>
  <c r="DY413" i="27"/>
  <c r="DW413" i="27"/>
  <c r="DU413" i="27"/>
  <c r="DM413" i="27"/>
  <c r="DN413" i="27" s="1"/>
  <c r="DL413" i="27"/>
  <c r="DJ413" i="27"/>
  <c r="DH413" i="27"/>
  <c r="DE413" i="27"/>
  <c r="DO413" i="27" s="1"/>
  <c r="DP413" i="27" s="1"/>
  <c r="DD413" i="27"/>
  <c r="DB413" i="27"/>
  <c r="CZ413" i="27"/>
  <c r="CT413" i="27"/>
  <c r="CR413" i="27"/>
  <c r="CP413" i="27"/>
  <c r="CL413" i="27"/>
  <c r="CJ413" i="27"/>
  <c r="CH413" i="27"/>
  <c r="BY413" i="27"/>
  <c r="BW413" i="27"/>
  <c r="BZ413" i="27"/>
  <c r="CA413" i="27" s="1"/>
  <c r="BQ413" i="27"/>
  <c r="BO413" i="27"/>
  <c r="BR413" i="27"/>
  <c r="BH413" i="27"/>
  <c r="BI413" i="27" s="1"/>
  <c r="BG413" i="27"/>
  <c r="BE413" i="27"/>
  <c r="BC413" i="27"/>
  <c r="AZ413" i="27"/>
  <c r="BJ413" i="27" s="1"/>
  <c r="BK413" i="27" s="1"/>
  <c r="AY413" i="27"/>
  <c r="AW413" i="27"/>
  <c r="AU413" i="27"/>
  <c r="AS413" i="27"/>
  <c r="AL413" i="27"/>
  <c r="AJ413" i="27"/>
  <c r="AH413" i="27"/>
  <c r="AD413" i="27"/>
  <c r="AB413" i="27"/>
  <c r="Z413" i="27"/>
  <c r="T413" i="27"/>
  <c r="R413" i="27"/>
  <c r="U413" i="27"/>
  <c r="V413" i="27" s="1"/>
  <c r="L413" i="27"/>
  <c r="J413" i="27"/>
  <c r="M413" i="27"/>
  <c r="FK412" i="27"/>
  <c r="FI412" i="27"/>
  <c r="FG412" i="27"/>
  <c r="FE412" i="27"/>
  <c r="EY412" i="27"/>
  <c r="EW412" i="27"/>
  <c r="EU412" i="27"/>
  <c r="EQ412" i="27"/>
  <c r="EO412" i="27"/>
  <c r="EM412" i="27"/>
  <c r="EG412" i="27"/>
  <c r="EE412" i="27"/>
  <c r="EC412" i="27"/>
  <c r="DY412" i="27"/>
  <c r="DW412" i="27"/>
  <c r="DU412" i="27"/>
  <c r="DM412" i="27"/>
  <c r="DN412" i="27" s="1"/>
  <c r="DL412" i="27"/>
  <c r="DJ412" i="27"/>
  <c r="DH412" i="27"/>
  <c r="DE412" i="27"/>
  <c r="DO412" i="27" s="1"/>
  <c r="DP412" i="27" s="1"/>
  <c r="DD412" i="27"/>
  <c r="DB412" i="27"/>
  <c r="CZ412" i="27"/>
  <c r="CT412" i="27"/>
  <c r="CR412" i="27"/>
  <c r="CP412" i="27"/>
  <c r="CL412" i="27"/>
  <c r="CJ412" i="27"/>
  <c r="CH412" i="27"/>
  <c r="BY412" i="27"/>
  <c r="BW412" i="27"/>
  <c r="BZ412" i="27"/>
  <c r="BQ412" i="27"/>
  <c r="BO412" i="27"/>
  <c r="BR412" i="27"/>
  <c r="BH412" i="27"/>
  <c r="BI412" i="27" s="1"/>
  <c r="BG412" i="27"/>
  <c r="BE412" i="27"/>
  <c r="BC412" i="27"/>
  <c r="AZ412" i="27"/>
  <c r="BJ412" i="27" s="1"/>
  <c r="BK412" i="27" s="1"/>
  <c r="AY412" i="27"/>
  <c r="AW412" i="27"/>
  <c r="AU412" i="27"/>
  <c r="AS412" i="27"/>
  <c r="AL412" i="27"/>
  <c r="AJ412" i="27"/>
  <c r="AH412" i="27"/>
  <c r="AD412" i="27"/>
  <c r="AB412" i="27"/>
  <c r="Z412" i="27"/>
  <c r="T412" i="27"/>
  <c r="R412" i="27"/>
  <c r="U412" i="27"/>
  <c r="V412" i="27" s="1"/>
  <c r="L412" i="27"/>
  <c r="J412" i="27"/>
  <c r="M412" i="27"/>
  <c r="FJ411" i="27"/>
  <c r="FK411" i="27" s="1"/>
  <c r="FH411" i="27"/>
  <c r="FI411" i="27" s="1"/>
  <c r="FF411" i="27"/>
  <c r="FG411" i="27" s="1"/>
  <c r="FD411" i="27"/>
  <c r="FE411" i="27" s="1"/>
  <c r="EX411" i="27"/>
  <c r="EY411" i="27" s="1"/>
  <c r="EV411" i="27"/>
  <c r="EW411" i="27" s="1"/>
  <c r="ET411" i="27"/>
  <c r="EU411" i="27" s="1"/>
  <c r="EP411" i="27"/>
  <c r="EQ411" i="27" s="1"/>
  <c r="EN411" i="27"/>
  <c r="EO411" i="27" s="1"/>
  <c r="EL411" i="27"/>
  <c r="EM411" i="27" s="1"/>
  <c r="EF411" i="27"/>
  <c r="EG415" i="27" s="1"/>
  <c r="ED411" i="27"/>
  <c r="EE411" i="27" s="1"/>
  <c r="EB411" i="27"/>
  <c r="EC411" i="27" s="1"/>
  <c r="DX411" i="27"/>
  <c r="DY411" i="27" s="1"/>
  <c r="DV411" i="27"/>
  <c r="DW411" i="27" s="1"/>
  <c r="DT411" i="27"/>
  <c r="DU411" i="27" s="1"/>
  <c r="DM411" i="27"/>
  <c r="DN411" i="27" s="1"/>
  <c r="DK411" i="27"/>
  <c r="DL411" i="27" s="1"/>
  <c r="DI411" i="27"/>
  <c r="DJ411" i="27" s="1"/>
  <c r="DG411" i="27"/>
  <c r="DH411" i="27" s="1"/>
  <c r="DE411" i="27"/>
  <c r="DO411" i="27" s="1"/>
  <c r="DP411" i="27" s="1"/>
  <c r="DC411" i="27"/>
  <c r="DD415" i="27" s="1"/>
  <c r="DA411" i="27"/>
  <c r="DB411" i="27" s="1"/>
  <c r="CY411" i="27"/>
  <c r="CZ415" i="27" s="1"/>
  <c r="CS411" i="27"/>
  <c r="CT411" i="27" s="1"/>
  <c r="CQ411" i="27"/>
  <c r="CR415" i="27" s="1"/>
  <c r="CO411" i="27"/>
  <c r="CP411" i="27" s="1"/>
  <c r="CK411" i="27"/>
  <c r="CL411" i="27" s="1"/>
  <c r="CI411" i="27"/>
  <c r="CJ415" i="27" s="1"/>
  <c r="CG411" i="27"/>
  <c r="CH411" i="27" s="1"/>
  <c r="BX411" i="27"/>
  <c r="BY411" i="27" s="1"/>
  <c r="BV411" i="27"/>
  <c r="BW411" i="27" s="1"/>
  <c r="BT411" i="27"/>
  <c r="BU411" i="27" s="1"/>
  <c r="BP411" i="27"/>
  <c r="BQ411" i="27" s="1"/>
  <c r="BN411" i="27"/>
  <c r="BO411" i="27" s="1"/>
  <c r="BL411" i="27"/>
  <c r="BM411" i="27" s="1"/>
  <c r="BH411" i="27"/>
  <c r="BI411" i="27" s="1"/>
  <c r="BF411" i="27"/>
  <c r="BG411" i="27" s="1"/>
  <c r="BD411" i="27"/>
  <c r="BE411" i="27" s="1"/>
  <c r="BB411" i="27"/>
  <c r="BC415" i="27" s="1"/>
  <c r="AZ411" i="27"/>
  <c r="BJ411" i="27" s="1"/>
  <c r="BK411" i="27" s="1"/>
  <c r="AX411" i="27"/>
  <c r="AY411" i="27" s="1"/>
  <c r="AV411" i="27"/>
  <c r="AW411" i="27" s="1"/>
  <c r="AT411" i="27"/>
  <c r="AU415" i="27" s="1"/>
  <c r="AR411" i="27"/>
  <c r="AS411" i="27" s="1"/>
  <c r="AK411" i="27"/>
  <c r="AL415" i="27" s="1"/>
  <c r="AI411" i="27"/>
  <c r="AJ411" i="27" s="1"/>
  <c r="AG411" i="27"/>
  <c r="AH411" i="27" s="1"/>
  <c r="AC411" i="27"/>
  <c r="AD415" i="27" s="1"/>
  <c r="AA411" i="27"/>
  <c r="AB411" i="27" s="1"/>
  <c r="Y411" i="27"/>
  <c r="Z411" i="27" s="1"/>
  <c r="S411" i="27"/>
  <c r="T411" i="27" s="1"/>
  <c r="Q411" i="27"/>
  <c r="R411" i="27" s="1"/>
  <c r="O411" i="27"/>
  <c r="U411" i="27" s="1"/>
  <c r="V411" i="27" s="1"/>
  <c r="K411" i="27"/>
  <c r="L411" i="27" s="1"/>
  <c r="I411" i="27"/>
  <c r="J411" i="27" s="1"/>
  <c r="G411" i="27"/>
  <c r="H411" i="27" s="1"/>
  <c r="FK410" i="27"/>
  <c r="FI410" i="27"/>
  <c r="FG410" i="27"/>
  <c r="FE410" i="27"/>
  <c r="EY410" i="27"/>
  <c r="EW410" i="27"/>
  <c r="EU410" i="27"/>
  <c r="EQ410" i="27"/>
  <c r="EO410" i="27"/>
  <c r="EM410" i="27"/>
  <c r="EG410" i="27"/>
  <c r="EE410" i="27"/>
  <c r="EC410" i="27"/>
  <c r="DY410" i="27"/>
  <c r="DW410" i="27"/>
  <c r="DU410" i="27"/>
  <c r="DM410" i="27"/>
  <c r="DN410" i="27" s="1"/>
  <c r="DL410" i="27"/>
  <c r="DJ410" i="27"/>
  <c r="DH410" i="27"/>
  <c r="DE410" i="27"/>
  <c r="DO410" i="27" s="1"/>
  <c r="DD410" i="27"/>
  <c r="DB410" i="27"/>
  <c r="CZ410" i="27"/>
  <c r="CT410" i="27"/>
  <c r="CR410" i="27"/>
  <c r="CP410" i="27"/>
  <c r="CL410" i="27"/>
  <c r="CJ410" i="27"/>
  <c r="CH410" i="27"/>
  <c r="BY410" i="27"/>
  <c r="BW410" i="27"/>
  <c r="BZ410" i="27"/>
  <c r="BQ410" i="27"/>
  <c r="BO410" i="27"/>
  <c r="BR410" i="27"/>
  <c r="BH410" i="27"/>
  <c r="BI410" i="27" s="1"/>
  <c r="BG410" i="27"/>
  <c r="BE410" i="27"/>
  <c r="BC410" i="27"/>
  <c r="AZ410" i="27"/>
  <c r="BJ410" i="27" s="1"/>
  <c r="AY410" i="27"/>
  <c r="AW410" i="27"/>
  <c r="AU410" i="27"/>
  <c r="AS410" i="27"/>
  <c r="AL410" i="27"/>
  <c r="AJ410" i="27"/>
  <c r="AH410" i="27"/>
  <c r="AD410" i="27"/>
  <c r="AB410" i="27"/>
  <c r="Z410" i="27"/>
  <c r="T410" i="27"/>
  <c r="R410" i="27"/>
  <c r="U410" i="27"/>
  <c r="V410" i="27" s="1"/>
  <c r="L410" i="27"/>
  <c r="J410" i="27"/>
  <c r="M410" i="27"/>
  <c r="FK409" i="27"/>
  <c r="FI409" i="27"/>
  <c r="FG409" i="27"/>
  <c r="FE409" i="27"/>
  <c r="EY409" i="27"/>
  <c r="EW409" i="27"/>
  <c r="EU409" i="27"/>
  <c r="EQ409" i="27"/>
  <c r="EO409" i="27"/>
  <c r="EM409" i="27"/>
  <c r="EG409" i="27"/>
  <c r="EE409" i="27"/>
  <c r="EC409" i="27"/>
  <c r="DY409" i="27"/>
  <c r="DW409" i="27"/>
  <c r="DU409" i="27"/>
  <c r="DM409" i="27"/>
  <c r="DN409" i="27" s="1"/>
  <c r="DL409" i="27"/>
  <c r="DJ409" i="27"/>
  <c r="DH409" i="27"/>
  <c r="DE409" i="27"/>
  <c r="DO409" i="27" s="1"/>
  <c r="DD409" i="27"/>
  <c r="DB409" i="27"/>
  <c r="CZ409" i="27"/>
  <c r="CT409" i="27"/>
  <c r="CR409" i="27"/>
  <c r="CP409" i="27"/>
  <c r="CL409" i="27"/>
  <c r="CJ409" i="27"/>
  <c r="CH409" i="27"/>
  <c r="BY409" i="27"/>
  <c r="BW409" i="27"/>
  <c r="BZ409" i="27"/>
  <c r="BQ409" i="27"/>
  <c r="BO409" i="27"/>
  <c r="BR409" i="27"/>
  <c r="BH409" i="27"/>
  <c r="BI409" i="27" s="1"/>
  <c r="BG409" i="27"/>
  <c r="BE409" i="27"/>
  <c r="BC409" i="27"/>
  <c r="AZ409" i="27"/>
  <c r="BJ409" i="27" s="1"/>
  <c r="BK409" i="27" s="1"/>
  <c r="AY409" i="27"/>
  <c r="AW409" i="27"/>
  <c r="AU409" i="27"/>
  <c r="AS409" i="27"/>
  <c r="AL409" i="27"/>
  <c r="AJ409" i="27"/>
  <c r="AH409" i="27"/>
  <c r="AD409" i="27"/>
  <c r="AB409" i="27"/>
  <c r="Z409" i="27"/>
  <c r="T409" i="27"/>
  <c r="R409" i="27"/>
  <c r="U409" i="27"/>
  <c r="V409" i="27" s="1"/>
  <c r="L409" i="27"/>
  <c r="J409" i="27"/>
  <c r="M409" i="27"/>
  <c r="FJ408" i="27"/>
  <c r="FK408" i="27" s="1"/>
  <c r="FH408" i="27"/>
  <c r="FI408" i="27" s="1"/>
  <c r="FF408" i="27"/>
  <c r="FG408" i="27" s="1"/>
  <c r="FD408" i="27"/>
  <c r="FE408" i="27" s="1"/>
  <c r="EX408" i="27"/>
  <c r="EY408" i="27" s="1"/>
  <c r="EV408" i="27"/>
  <c r="EW408" i="27" s="1"/>
  <c r="ET408" i="27"/>
  <c r="EU408" i="27" s="1"/>
  <c r="EP408" i="27"/>
  <c r="EQ408" i="27" s="1"/>
  <c r="EN408" i="27"/>
  <c r="EO408" i="27" s="1"/>
  <c r="EL408" i="27"/>
  <c r="EM408" i="27" s="1"/>
  <c r="EF408" i="27"/>
  <c r="EG408" i="27" s="1"/>
  <c r="ED408" i="27"/>
  <c r="EE408" i="27" s="1"/>
  <c r="EB408" i="27"/>
  <c r="EC408" i="27" s="1"/>
  <c r="DX408" i="27"/>
  <c r="DY408" i="27" s="1"/>
  <c r="DV408" i="27"/>
  <c r="DW408" i="27" s="1"/>
  <c r="DT408" i="27"/>
  <c r="DU408" i="27" s="1"/>
  <c r="DM408" i="27"/>
  <c r="DN408" i="27" s="1"/>
  <c r="DK408" i="27"/>
  <c r="DL408" i="27" s="1"/>
  <c r="DI408" i="27"/>
  <c r="DJ408" i="27" s="1"/>
  <c r="DG408" i="27"/>
  <c r="DH408" i="27" s="1"/>
  <c r="DE408" i="27"/>
  <c r="DO408" i="27" s="1"/>
  <c r="DP408" i="27" s="1"/>
  <c r="DC408" i="27"/>
  <c r="DD408" i="27" s="1"/>
  <c r="DA408" i="27"/>
  <c r="DB408" i="27" s="1"/>
  <c r="CY408" i="27"/>
  <c r="CZ408" i="27" s="1"/>
  <c r="CS408" i="27"/>
  <c r="CT408" i="27" s="1"/>
  <c r="CQ408" i="27"/>
  <c r="CR408" i="27" s="1"/>
  <c r="CO408" i="27"/>
  <c r="CP408" i="27" s="1"/>
  <c r="CK408" i="27"/>
  <c r="CL408" i="27" s="1"/>
  <c r="CI408" i="27"/>
  <c r="CJ408" i="27" s="1"/>
  <c r="CG408" i="27"/>
  <c r="CH408" i="27" s="1"/>
  <c r="BX408" i="27"/>
  <c r="BY408" i="27" s="1"/>
  <c r="BV408" i="27"/>
  <c r="BW408" i="27" s="1"/>
  <c r="BT408" i="27"/>
  <c r="BU408" i="27" s="1"/>
  <c r="BP408" i="27"/>
  <c r="BQ408" i="27" s="1"/>
  <c r="BN408" i="27"/>
  <c r="BO408" i="27" s="1"/>
  <c r="BL408" i="27"/>
  <c r="BM408" i="27" s="1"/>
  <c r="BH408" i="27"/>
  <c r="BI408" i="27" s="1"/>
  <c r="BF408" i="27"/>
  <c r="BG408" i="27" s="1"/>
  <c r="BD408" i="27"/>
  <c r="BE408" i="27" s="1"/>
  <c r="BB408" i="27"/>
  <c r="BC408" i="27" s="1"/>
  <c r="AZ408" i="27"/>
  <c r="BJ408" i="27" s="1"/>
  <c r="BK408" i="27" s="1"/>
  <c r="AX408" i="27"/>
  <c r="AY408" i="27" s="1"/>
  <c r="AV408" i="27"/>
  <c r="AW408" i="27" s="1"/>
  <c r="AT408" i="27"/>
  <c r="AU408" i="27" s="1"/>
  <c r="AR408" i="27"/>
  <c r="AS408" i="27" s="1"/>
  <c r="AK408" i="27"/>
  <c r="AL408" i="27" s="1"/>
  <c r="AI408" i="27"/>
  <c r="AJ408" i="27" s="1"/>
  <c r="AG408" i="27"/>
  <c r="AH408" i="27" s="1"/>
  <c r="AC408" i="27"/>
  <c r="AD408" i="27" s="1"/>
  <c r="AA408" i="27"/>
  <c r="AB408" i="27" s="1"/>
  <c r="Y408" i="27"/>
  <c r="Z408" i="27" s="1"/>
  <c r="S408" i="27"/>
  <c r="T408" i="27" s="1"/>
  <c r="Q408" i="27"/>
  <c r="R408" i="27" s="1"/>
  <c r="O408" i="27"/>
  <c r="U408" i="27" s="1"/>
  <c r="V408" i="27" s="1"/>
  <c r="K408" i="27"/>
  <c r="L408" i="27" s="1"/>
  <c r="I408" i="27"/>
  <c r="J408" i="27" s="1"/>
  <c r="G408" i="27"/>
  <c r="H408" i="27" s="1"/>
  <c r="FK407" i="27"/>
  <c r="FI407" i="27"/>
  <c r="FG407" i="27"/>
  <c r="FE407" i="27"/>
  <c r="EY407" i="27"/>
  <c r="EW407" i="27"/>
  <c r="EU407" i="27"/>
  <c r="EQ407" i="27"/>
  <c r="EO407" i="27"/>
  <c r="EM407" i="27"/>
  <c r="EG407" i="27"/>
  <c r="EE407" i="27"/>
  <c r="EC407" i="27"/>
  <c r="DY407" i="27"/>
  <c r="DW407" i="27"/>
  <c r="DU407" i="27"/>
  <c r="DM407" i="27"/>
  <c r="DN407" i="27" s="1"/>
  <c r="DL407" i="27"/>
  <c r="DJ407" i="27"/>
  <c r="DH407" i="27"/>
  <c r="DE407" i="27"/>
  <c r="DO407" i="27" s="1"/>
  <c r="DP407" i="27" s="1"/>
  <c r="DD407" i="27"/>
  <c r="DB407" i="27"/>
  <c r="CZ407" i="27"/>
  <c r="CT407" i="27"/>
  <c r="CR407" i="27"/>
  <c r="CP407" i="27"/>
  <c r="CL407" i="27"/>
  <c r="CJ407" i="27"/>
  <c r="CH407" i="27"/>
  <c r="BY407" i="27"/>
  <c r="BW407" i="27"/>
  <c r="BZ407" i="27"/>
  <c r="BQ407" i="27"/>
  <c r="BO407" i="27"/>
  <c r="BR407" i="27"/>
  <c r="BH407" i="27"/>
  <c r="BI407" i="27" s="1"/>
  <c r="BG407" i="27"/>
  <c r="BE407" i="27"/>
  <c r="BC407" i="27"/>
  <c r="AZ407" i="27"/>
  <c r="BJ407" i="27" s="1"/>
  <c r="BK407" i="27" s="1"/>
  <c r="AY407" i="27"/>
  <c r="AW407" i="27"/>
  <c r="AU407" i="27"/>
  <c r="AS407" i="27"/>
  <c r="AL407" i="27"/>
  <c r="AJ407" i="27"/>
  <c r="AH407" i="27"/>
  <c r="AD407" i="27"/>
  <c r="AB407" i="27"/>
  <c r="Z407" i="27"/>
  <c r="T407" i="27"/>
  <c r="R407" i="27"/>
  <c r="U407" i="27"/>
  <c r="V407" i="27" s="1"/>
  <c r="L407" i="27"/>
  <c r="J407" i="27"/>
  <c r="M407" i="27"/>
  <c r="FJ406" i="27"/>
  <c r="FJ435" i="27" s="1"/>
  <c r="FH406" i="27"/>
  <c r="FF406" i="27"/>
  <c r="FF435" i="27" s="1"/>
  <c r="FD406" i="27"/>
  <c r="FE406" i="27" s="1"/>
  <c r="EX406" i="27"/>
  <c r="EX435" i="27" s="1"/>
  <c r="EV406" i="27"/>
  <c r="EW406" i="27" s="1"/>
  <c r="ET406" i="27"/>
  <c r="ET435" i="27" s="1"/>
  <c r="EP406" i="27"/>
  <c r="EP435" i="27" s="1"/>
  <c r="EN406" i="27"/>
  <c r="EO406" i="27" s="1"/>
  <c r="EL406" i="27"/>
  <c r="EL435" i="27" s="1"/>
  <c r="EF406" i="27"/>
  <c r="EG406" i="27" s="1"/>
  <c r="ED406" i="27"/>
  <c r="ED435" i="27" s="1"/>
  <c r="EB406" i="27"/>
  <c r="DX406" i="27"/>
  <c r="DY406" i="27" s="1"/>
  <c r="DV406" i="27"/>
  <c r="DV435" i="27" s="1"/>
  <c r="DT406" i="27"/>
  <c r="DM406" i="27"/>
  <c r="DK406" i="27"/>
  <c r="DI406" i="27"/>
  <c r="DI435" i="27" s="1"/>
  <c r="DG406" i="27"/>
  <c r="DH406" i="27" s="1"/>
  <c r="DE406" i="27"/>
  <c r="DC406" i="27"/>
  <c r="DA406" i="27"/>
  <c r="DA435" i="27" s="1"/>
  <c r="CY406" i="27"/>
  <c r="CZ406" i="27" s="1"/>
  <c r="CS406" i="27"/>
  <c r="CS435" i="27" s="1"/>
  <c r="CQ406" i="27"/>
  <c r="CR406" i="27" s="1"/>
  <c r="CO406" i="27"/>
  <c r="CK406" i="27"/>
  <c r="CK435" i="27" s="1"/>
  <c r="CI406" i="27"/>
  <c r="CJ416" i="27" s="1"/>
  <c r="CG406" i="27"/>
  <c r="BX406" i="27"/>
  <c r="BV406" i="27"/>
  <c r="BT406" i="27"/>
  <c r="BT435" i="27" s="1"/>
  <c r="BP406" i="27"/>
  <c r="BP435" i="27" s="1"/>
  <c r="BN406" i="27"/>
  <c r="BL406" i="27"/>
  <c r="BL435" i="27" s="1"/>
  <c r="BH406" i="27"/>
  <c r="BF406" i="27"/>
  <c r="BD406" i="27"/>
  <c r="BD435" i="27" s="1"/>
  <c r="BB406" i="27"/>
  <c r="BC406" i="27" s="1"/>
  <c r="AZ406" i="27"/>
  <c r="AX406" i="27"/>
  <c r="AV406" i="27"/>
  <c r="AV435" i="27" s="1"/>
  <c r="AT406" i="27"/>
  <c r="AU406" i="27" s="1"/>
  <c r="AR406" i="27"/>
  <c r="AR435" i="27" s="1"/>
  <c r="AK406" i="27"/>
  <c r="AL406" i="27" s="1"/>
  <c r="AI406" i="27"/>
  <c r="AI435" i="27" s="1"/>
  <c r="AG406" i="27"/>
  <c r="AC406" i="27"/>
  <c r="AD406" i="27" s="1"/>
  <c r="AA406" i="27"/>
  <c r="AA435" i="27" s="1"/>
  <c r="Y406" i="27"/>
  <c r="S406" i="27"/>
  <c r="S435" i="27" s="1"/>
  <c r="Q406" i="27"/>
  <c r="O406" i="27"/>
  <c r="O435" i="27" s="1"/>
  <c r="K406" i="27"/>
  <c r="K435" i="27" s="1"/>
  <c r="I406" i="27"/>
  <c r="G406" i="27"/>
  <c r="G435" i="27" s="1"/>
  <c r="DR404" i="27"/>
  <c r="CE404" i="27"/>
  <c r="EZ396" i="27"/>
  <c r="ER396" i="27"/>
  <c r="FB396" i="27" s="1"/>
  <c r="EH396" i="27"/>
  <c r="DZ396" i="27"/>
  <c r="EJ396" i="27" s="1"/>
  <c r="DR396" i="27" s="1"/>
  <c r="DM396" i="27"/>
  <c r="DE396" i="27"/>
  <c r="DO396" i="27" s="1"/>
  <c r="CU396" i="27"/>
  <c r="BZ396" i="27"/>
  <c r="BR396" i="27"/>
  <c r="CB396" i="27" s="1"/>
  <c r="BH396" i="27"/>
  <c r="AZ396" i="27"/>
  <c r="BJ396" i="27" s="1"/>
  <c r="AE396" i="27"/>
  <c r="U396" i="27"/>
  <c r="M396" i="27"/>
  <c r="ER395" i="27"/>
  <c r="DZ395" i="27"/>
  <c r="DM395" i="27"/>
  <c r="DE395" i="27"/>
  <c r="DO395" i="27" s="1"/>
  <c r="CU395" i="27"/>
  <c r="CU393" i="27" s="1"/>
  <c r="BZ395" i="27"/>
  <c r="BR395" i="27"/>
  <c r="CB395" i="27" s="1"/>
  <c r="BH395" i="27"/>
  <c r="AZ395" i="27"/>
  <c r="BJ395" i="27" s="1"/>
  <c r="AM395" i="27"/>
  <c r="AE395" i="27"/>
  <c r="U395" i="27"/>
  <c r="M395" i="27"/>
  <c r="W395" i="27" s="1"/>
  <c r="ER394" i="27"/>
  <c r="ER393" i="27" s="1"/>
  <c r="DZ394" i="27"/>
  <c r="DM394" i="27"/>
  <c r="DE394" i="27"/>
  <c r="DO394" i="27" s="1"/>
  <c r="DO393" i="27" s="1"/>
  <c r="CU394" i="27"/>
  <c r="BZ394" i="27"/>
  <c r="BZ393" i="27" s="1"/>
  <c r="BR394" i="27"/>
  <c r="BH394" i="27"/>
  <c r="AZ394" i="27"/>
  <c r="BJ394" i="27" s="1"/>
  <c r="AM394" i="27"/>
  <c r="AE394" i="27"/>
  <c r="U394" i="27"/>
  <c r="U393" i="27" s="1"/>
  <c r="M394" i="27"/>
  <c r="FJ393" i="27"/>
  <c r="FH393" i="27"/>
  <c r="FF393" i="27"/>
  <c r="FD393" i="27"/>
  <c r="EX393" i="27"/>
  <c r="EV393" i="27"/>
  <c r="ET393" i="27"/>
  <c r="EP393" i="27"/>
  <c r="EN393" i="27"/>
  <c r="EL393" i="27"/>
  <c r="EF393" i="27"/>
  <c r="ED393" i="27"/>
  <c r="EB393" i="27"/>
  <c r="DZ393" i="27"/>
  <c r="DX393" i="27"/>
  <c r="DV393" i="27"/>
  <c r="DT393" i="27"/>
  <c r="DM393" i="27"/>
  <c r="DK393" i="27"/>
  <c r="DI393" i="27"/>
  <c r="DG393" i="27"/>
  <c r="DE393" i="27"/>
  <c r="DC393" i="27"/>
  <c r="DA393" i="27"/>
  <c r="CY393" i="27"/>
  <c r="CS393" i="27"/>
  <c r="CQ393" i="27"/>
  <c r="CO393" i="27"/>
  <c r="CK393" i="27"/>
  <c r="CI393" i="27"/>
  <c r="CG393" i="27"/>
  <c r="BX393" i="27"/>
  <c r="BV393" i="27"/>
  <c r="BT393" i="27"/>
  <c r="BP393" i="27"/>
  <c r="BN393" i="27"/>
  <c r="BL393" i="27"/>
  <c r="BH393" i="27"/>
  <c r="BF393" i="27"/>
  <c r="BD393" i="27"/>
  <c r="BB393" i="27"/>
  <c r="AZ393" i="27"/>
  <c r="AX393" i="27"/>
  <c r="AV393" i="27"/>
  <c r="AT393" i="27"/>
  <c r="AR393" i="27"/>
  <c r="AK393" i="27"/>
  <c r="AI393" i="27"/>
  <c r="AG393" i="27"/>
  <c r="AC393" i="27"/>
  <c r="AA393" i="27"/>
  <c r="Y393" i="27"/>
  <c r="S393" i="27"/>
  <c r="Q393" i="27"/>
  <c r="O393" i="27"/>
  <c r="K393" i="27"/>
  <c r="I393" i="27"/>
  <c r="G393" i="27"/>
  <c r="EZ392" i="27"/>
  <c r="ER392" i="27"/>
  <c r="EH392" i="27"/>
  <c r="DZ392" i="27"/>
  <c r="EJ392" i="27" s="1"/>
  <c r="DM392" i="27"/>
  <c r="DE392" i="27"/>
  <c r="DO392" i="27" s="1"/>
  <c r="CU392" i="27"/>
  <c r="CM392" i="27"/>
  <c r="CW392" i="27" s="1"/>
  <c r="BZ392" i="27"/>
  <c r="BR392" i="27"/>
  <c r="CB392" i="27" s="1"/>
  <c r="BH392" i="27"/>
  <c r="AZ392" i="27"/>
  <c r="BJ392" i="27" s="1"/>
  <c r="AM392" i="27"/>
  <c r="AE392" i="27"/>
  <c r="U392" i="27"/>
  <c r="M392" i="27"/>
  <c r="W392" i="27" s="1"/>
  <c r="EZ391" i="27"/>
  <c r="ER391" i="27"/>
  <c r="FB391" i="27" s="1"/>
  <c r="EH391" i="27"/>
  <c r="DZ391" i="27"/>
  <c r="DM391" i="27"/>
  <c r="DE391" i="27"/>
  <c r="DO391" i="27" s="1"/>
  <c r="CU391" i="27"/>
  <c r="CM391" i="27"/>
  <c r="CW391" i="27" s="1"/>
  <c r="CE391" i="27" s="1"/>
  <c r="BZ391" i="27"/>
  <c r="BR391" i="27"/>
  <c r="BH391" i="27"/>
  <c r="AZ391" i="27"/>
  <c r="BJ391" i="27" s="1"/>
  <c r="AM391" i="27"/>
  <c r="AE391" i="27"/>
  <c r="AO391" i="27" s="1"/>
  <c r="U391" i="27"/>
  <c r="M391" i="27"/>
  <c r="W391" i="27" s="1"/>
  <c r="E391" i="27" s="1"/>
  <c r="EZ390" i="27"/>
  <c r="ER390" i="27"/>
  <c r="EH390" i="27"/>
  <c r="DZ390" i="27"/>
  <c r="EJ390" i="27" s="1"/>
  <c r="DM390" i="27"/>
  <c r="DE390" i="27"/>
  <c r="DO390" i="27" s="1"/>
  <c r="CU390" i="27"/>
  <c r="CM390" i="27"/>
  <c r="BZ390" i="27"/>
  <c r="BR390" i="27"/>
  <c r="CB390" i="27" s="1"/>
  <c r="BH390" i="27"/>
  <c r="AZ390" i="27"/>
  <c r="BJ390" i="27" s="1"/>
  <c r="AM390" i="27"/>
  <c r="AE390" i="27"/>
  <c r="U390" i="27"/>
  <c r="M390" i="27"/>
  <c r="W390" i="27" s="1"/>
  <c r="EZ389" i="27"/>
  <c r="ER389" i="27"/>
  <c r="EH389" i="27"/>
  <c r="DZ389" i="27"/>
  <c r="EJ389" i="27" s="1"/>
  <c r="DM389" i="27"/>
  <c r="DE389" i="27"/>
  <c r="DO389" i="27" s="1"/>
  <c r="CU389" i="27"/>
  <c r="CM389" i="27"/>
  <c r="CW389" i="27" s="1"/>
  <c r="CE389" i="27" s="1"/>
  <c r="BZ389" i="27"/>
  <c r="BR389" i="27"/>
  <c r="CB389" i="27" s="1"/>
  <c r="BH389" i="27"/>
  <c r="AZ389" i="27"/>
  <c r="BJ389" i="27" s="1"/>
  <c r="AM389" i="27"/>
  <c r="AE389" i="27"/>
  <c r="U389" i="27"/>
  <c r="M389" i="27"/>
  <c r="EZ388" i="27"/>
  <c r="ER388" i="27"/>
  <c r="EH388" i="27"/>
  <c r="DZ388" i="27"/>
  <c r="EJ388" i="27" s="1"/>
  <c r="DM388" i="27"/>
  <c r="DE388" i="27"/>
  <c r="DO388" i="27" s="1"/>
  <c r="CU388" i="27"/>
  <c r="CM388" i="27"/>
  <c r="CW388" i="27" s="1"/>
  <c r="BZ388" i="27"/>
  <c r="BR388" i="27"/>
  <c r="BH388" i="27"/>
  <c r="AZ388" i="27"/>
  <c r="BJ388" i="27" s="1"/>
  <c r="AM388" i="27"/>
  <c r="AE388" i="27"/>
  <c r="U388" i="27"/>
  <c r="M388" i="27"/>
  <c r="EZ387" i="27"/>
  <c r="ER387" i="27"/>
  <c r="FB387" i="27" s="1"/>
  <c r="EH387" i="27"/>
  <c r="DZ387" i="27"/>
  <c r="DM387" i="27"/>
  <c r="DE387" i="27"/>
  <c r="DO387" i="27" s="1"/>
  <c r="CU387" i="27"/>
  <c r="CM387" i="27"/>
  <c r="CW387" i="27" s="1"/>
  <c r="CE387" i="27" s="1"/>
  <c r="BZ387" i="27"/>
  <c r="BR387" i="27"/>
  <c r="CB387" i="27" s="1"/>
  <c r="BH387" i="27"/>
  <c r="AZ387" i="27"/>
  <c r="BJ387" i="27" s="1"/>
  <c r="AM387" i="27"/>
  <c r="AE387" i="27"/>
  <c r="AO387" i="27" s="1"/>
  <c r="U387" i="27"/>
  <c r="M387" i="27"/>
  <c r="EZ386" i="27"/>
  <c r="ER386" i="27"/>
  <c r="EH386" i="27"/>
  <c r="DZ386" i="27"/>
  <c r="EJ386" i="27" s="1"/>
  <c r="DM386" i="27"/>
  <c r="DE386" i="27"/>
  <c r="DO386" i="27" s="1"/>
  <c r="CU386" i="27"/>
  <c r="CM386" i="27"/>
  <c r="BZ386" i="27"/>
  <c r="BR386" i="27"/>
  <c r="CB386" i="27" s="1"/>
  <c r="BH386" i="27"/>
  <c r="AZ386" i="27"/>
  <c r="BJ386" i="27" s="1"/>
  <c r="AM386" i="27"/>
  <c r="AE386" i="27"/>
  <c r="U386" i="27"/>
  <c r="M386" i="27"/>
  <c r="W386" i="27" s="1"/>
  <c r="EZ385" i="27"/>
  <c r="ER385" i="27"/>
  <c r="FB385" i="27" s="1"/>
  <c r="EH385" i="27"/>
  <c r="DZ385" i="27"/>
  <c r="EJ385" i="27" s="1"/>
  <c r="DM385" i="27"/>
  <c r="DE385" i="27"/>
  <c r="DO385" i="27" s="1"/>
  <c r="CU385" i="27"/>
  <c r="CM385" i="27"/>
  <c r="CW385" i="27" s="1"/>
  <c r="CE385" i="27" s="1"/>
  <c r="BZ385" i="27"/>
  <c r="BR385" i="27"/>
  <c r="BH385" i="27"/>
  <c r="AZ385" i="27"/>
  <c r="BJ385" i="27" s="1"/>
  <c r="AM385" i="27"/>
  <c r="AE385" i="27"/>
  <c r="AO385" i="27" s="1"/>
  <c r="U385" i="27"/>
  <c r="M385" i="27"/>
  <c r="EZ384" i="27"/>
  <c r="ER384" i="27"/>
  <c r="FB384" i="27" s="1"/>
  <c r="EH384" i="27"/>
  <c r="DZ384" i="27"/>
  <c r="EJ384" i="27" s="1"/>
  <c r="DR384" i="27" s="1"/>
  <c r="DM384" i="27"/>
  <c r="DE384" i="27"/>
  <c r="DO384" i="27" s="1"/>
  <c r="CU384" i="27"/>
  <c r="CM384" i="27"/>
  <c r="BZ384" i="27"/>
  <c r="BR384" i="27"/>
  <c r="BH384" i="27"/>
  <c r="AZ384" i="27"/>
  <c r="AM384" i="27"/>
  <c r="AE384" i="27"/>
  <c r="AO384" i="27" s="1"/>
  <c r="U384" i="27"/>
  <c r="M384" i="27"/>
  <c r="W384" i="27" s="1"/>
  <c r="EZ383" i="27"/>
  <c r="ER383" i="27"/>
  <c r="FB383" i="27" s="1"/>
  <c r="EH383" i="27"/>
  <c r="DZ383" i="27"/>
  <c r="EJ383" i="27" s="1"/>
  <c r="DR383" i="27" s="1"/>
  <c r="DM383" i="27"/>
  <c r="DE383" i="27"/>
  <c r="DO383" i="27" s="1"/>
  <c r="CU383" i="27"/>
  <c r="CM383" i="27"/>
  <c r="BZ383" i="27"/>
  <c r="BR383" i="27"/>
  <c r="BH383" i="27"/>
  <c r="AZ383" i="27"/>
  <c r="BJ383" i="27" s="1"/>
  <c r="AM383" i="27"/>
  <c r="AE383" i="27"/>
  <c r="AO383" i="27" s="1"/>
  <c r="U383" i="27"/>
  <c r="M383" i="27"/>
  <c r="W383" i="27" s="1"/>
  <c r="E383" i="27" s="1"/>
  <c r="EZ382" i="27"/>
  <c r="ER382" i="27"/>
  <c r="FB382" i="27" s="1"/>
  <c r="EH382" i="27"/>
  <c r="DZ382" i="27"/>
  <c r="DM382" i="27"/>
  <c r="DE382" i="27"/>
  <c r="CU382" i="27"/>
  <c r="CM382" i="27"/>
  <c r="CW382" i="27" s="1"/>
  <c r="BZ382" i="27"/>
  <c r="BR382" i="27"/>
  <c r="CB382" i="27" s="1"/>
  <c r="BH382" i="27"/>
  <c r="AZ382" i="27"/>
  <c r="AM382" i="27"/>
  <c r="AE382" i="27"/>
  <c r="AO382" i="27" s="1"/>
  <c r="U382" i="27"/>
  <c r="M382" i="27"/>
  <c r="EZ381" i="27"/>
  <c r="ER381" i="27"/>
  <c r="EH381" i="27"/>
  <c r="DZ381" i="27"/>
  <c r="EJ381" i="27" s="1"/>
  <c r="DM381" i="27"/>
  <c r="DE381" i="27"/>
  <c r="DO381" i="27" s="1"/>
  <c r="CU381" i="27"/>
  <c r="CM381" i="27"/>
  <c r="BZ381" i="27"/>
  <c r="BR381" i="27"/>
  <c r="CB381" i="27" s="1"/>
  <c r="BH381" i="27"/>
  <c r="AZ381" i="27"/>
  <c r="BJ381" i="27" s="1"/>
  <c r="AM381" i="27"/>
  <c r="AE381" i="27"/>
  <c r="U381" i="27"/>
  <c r="M381" i="27"/>
  <c r="W381" i="27" s="1"/>
  <c r="EZ380" i="27"/>
  <c r="ER380" i="27"/>
  <c r="FB380" i="27" s="1"/>
  <c r="EH380" i="27"/>
  <c r="DZ380" i="27"/>
  <c r="DM380" i="27"/>
  <c r="DE380" i="27"/>
  <c r="DO380" i="27" s="1"/>
  <c r="CU380" i="27"/>
  <c r="CM380" i="27"/>
  <c r="CW380" i="27" s="1"/>
  <c r="CE380" i="27" s="1"/>
  <c r="BZ380" i="27"/>
  <c r="BR380" i="27"/>
  <c r="CB380" i="27" s="1"/>
  <c r="BH380" i="27"/>
  <c r="AZ380" i="27"/>
  <c r="BJ380" i="27" s="1"/>
  <c r="AM380" i="27"/>
  <c r="AE380" i="27"/>
  <c r="U380" i="27"/>
  <c r="M380" i="27"/>
  <c r="EZ379" i="27"/>
  <c r="ER379" i="27"/>
  <c r="FB379" i="27" s="1"/>
  <c r="EH379" i="27"/>
  <c r="DZ379" i="27"/>
  <c r="EJ379" i="27" s="1"/>
  <c r="DR379" i="27" s="1"/>
  <c r="DM379" i="27"/>
  <c r="DE379" i="27"/>
  <c r="DO379" i="27" s="1"/>
  <c r="CU379" i="27"/>
  <c r="CM379" i="27"/>
  <c r="CW379" i="27" s="1"/>
  <c r="BZ379" i="27"/>
  <c r="BR379" i="27"/>
  <c r="BH379" i="27"/>
  <c r="AZ379" i="27"/>
  <c r="BJ379" i="27" s="1"/>
  <c r="AM379" i="27"/>
  <c r="AE379" i="27"/>
  <c r="U379" i="27"/>
  <c r="M379" i="27"/>
  <c r="W379" i="27" s="1"/>
  <c r="EZ378" i="27"/>
  <c r="ER378" i="27"/>
  <c r="FB378" i="27" s="1"/>
  <c r="EH378" i="27"/>
  <c r="DZ378" i="27"/>
  <c r="DM378" i="27"/>
  <c r="DE378" i="27"/>
  <c r="DO378" i="27" s="1"/>
  <c r="CU378" i="27"/>
  <c r="CM378" i="27"/>
  <c r="CW378" i="27" s="1"/>
  <c r="CE378" i="27" s="1"/>
  <c r="BZ378" i="27"/>
  <c r="BR378" i="27"/>
  <c r="CB378" i="27" s="1"/>
  <c r="BH378" i="27"/>
  <c r="AZ378" i="27"/>
  <c r="BJ378" i="27" s="1"/>
  <c r="AM378" i="27"/>
  <c r="AE378" i="27"/>
  <c r="AO378" i="27" s="1"/>
  <c r="U378" i="27"/>
  <c r="M378" i="27"/>
  <c r="EZ377" i="27"/>
  <c r="ER377" i="27"/>
  <c r="EH377" i="27"/>
  <c r="DZ377" i="27"/>
  <c r="EJ377" i="27" s="1"/>
  <c r="DM377" i="27"/>
  <c r="DE377" i="27"/>
  <c r="DO377" i="27" s="1"/>
  <c r="CU377" i="27"/>
  <c r="CM377" i="27"/>
  <c r="BZ377" i="27"/>
  <c r="BR377" i="27"/>
  <c r="CB377" i="27" s="1"/>
  <c r="BH377" i="27"/>
  <c r="AZ377" i="27"/>
  <c r="BJ377" i="27" s="1"/>
  <c r="AM377" i="27"/>
  <c r="AE377" i="27"/>
  <c r="U377" i="27"/>
  <c r="M377" i="27"/>
  <c r="W377" i="27" s="1"/>
  <c r="EZ376" i="27"/>
  <c r="ER376" i="27"/>
  <c r="FB376" i="27" s="1"/>
  <c r="EH376" i="27"/>
  <c r="DZ376" i="27"/>
  <c r="EJ376" i="27" s="1"/>
  <c r="DR376" i="27" s="1"/>
  <c r="DM376" i="27"/>
  <c r="DE376" i="27"/>
  <c r="DO376" i="27" s="1"/>
  <c r="CU376" i="27"/>
  <c r="CM376" i="27"/>
  <c r="CW376" i="27" s="1"/>
  <c r="CE376" i="27" s="1"/>
  <c r="BZ376" i="27"/>
  <c r="BR376" i="27"/>
  <c r="CB376" i="27" s="1"/>
  <c r="BH376" i="27"/>
  <c r="AZ376" i="27"/>
  <c r="BJ376" i="27" s="1"/>
  <c r="AM376" i="27"/>
  <c r="AE376" i="27"/>
  <c r="U376" i="27"/>
  <c r="M376" i="27"/>
  <c r="EZ375" i="27"/>
  <c r="ER375" i="27"/>
  <c r="FB375" i="27" s="1"/>
  <c r="EH375" i="27"/>
  <c r="DZ375" i="27"/>
  <c r="EJ375" i="27" s="1"/>
  <c r="DR375" i="27" s="1"/>
  <c r="DM375" i="27"/>
  <c r="DE375" i="27"/>
  <c r="DO375" i="27" s="1"/>
  <c r="CU375" i="27"/>
  <c r="CM375" i="27"/>
  <c r="CW375" i="27" s="1"/>
  <c r="CE375" i="27" s="1"/>
  <c r="BZ375" i="27"/>
  <c r="BR375" i="27"/>
  <c r="BH375" i="27"/>
  <c r="AZ375" i="27"/>
  <c r="BJ375" i="27" s="1"/>
  <c r="AM375" i="27"/>
  <c r="AE375" i="27"/>
  <c r="U375" i="27"/>
  <c r="M375" i="27"/>
  <c r="W375" i="27" s="1"/>
  <c r="EZ374" i="27"/>
  <c r="ER374" i="27"/>
  <c r="FB374" i="27" s="1"/>
  <c r="EH374" i="27"/>
  <c r="DZ374" i="27"/>
  <c r="DM374" i="27"/>
  <c r="DE374" i="27"/>
  <c r="DO374" i="27" s="1"/>
  <c r="CU374" i="27"/>
  <c r="CM374" i="27"/>
  <c r="CW374" i="27" s="1"/>
  <c r="CE374" i="27" s="1"/>
  <c r="BZ374" i="27"/>
  <c r="BR374" i="27"/>
  <c r="CB374" i="27" s="1"/>
  <c r="BH374" i="27"/>
  <c r="AZ374" i="27"/>
  <c r="BJ374" i="27" s="1"/>
  <c r="AM374" i="27"/>
  <c r="AE374" i="27"/>
  <c r="AO374" i="27" s="1"/>
  <c r="U374" i="27"/>
  <c r="M374" i="27"/>
  <c r="EZ373" i="27"/>
  <c r="ER373" i="27"/>
  <c r="EH373" i="27"/>
  <c r="DZ373" i="27"/>
  <c r="EJ373" i="27" s="1"/>
  <c r="DM373" i="27"/>
  <c r="DE373" i="27"/>
  <c r="DO373" i="27" s="1"/>
  <c r="CU373" i="27"/>
  <c r="CM373" i="27"/>
  <c r="BZ373" i="27"/>
  <c r="BR373" i="27"/>
  <c r="CB373" i="27" s="1"/>
  <c r="BH373" i="27"/>
  <c r="AZ373" i="27"/>
  <c r="BJ373" i="27" s="1"/>
  <c r="AM373" i="27"/>
  <c r="AE373" i="27"/>
  <c r="U373" i="27"/>
  <c r="M373" i="27"/>
  <c r="W373" i="27" s="1"/>
  <c r="EZ372" i="27"/>
  <c r="ER372" i="27"/>
  <c r="FB372" i="27" s="1"/>
  <c r="EH372" i="27"/>
  <c r="DZ372" i="27"/>
  <c r="EJ372" i="27" s="1"/>
  <c r="DR372" i="27" s="1"/>
  <c r="DM372" i="27"/>
  <c r="DE372" i="27"/>
  <c r="DO372" i="27" s="1"/>
  <c r="CU372" i="27"/>
  <c r="CM372" i="27"/>
  <c r="CW372" i="27" s="1"/>
  <c r="CE372" i="27" s="1"/>
  <c r="BZ372" i="27"/>
  <c r="BR372" i="27"/>
  <c r="CB372" i="27" s="1"/>
  <c r="BH372" i="27"/>
  <c r="AZ372" i="27"/>
  <c r="BJ372" i="27" s="1"/>
  <c r="AM372" i="27"/>
  <c r="AE372" i="27"/>
  <c r="U372" i="27"/>
  <c r="M372" i="27"/>
  <c r="FJ371" i="27"/>
  <c r="FH371" i="27"/>
  <c r="FF371" i="27"/>
  <c r="FD371" i="27"/>
  <c r="EX371" i="27"/>
  <c r="EV371" i="27"/>
  <c r="ET371" i="27"/>
  <c r="EZ371" i="27" s="1"/>
  <c r="EP371" i="27"/>
  <c r="EN371" i="27"/>
  <c r="EL371" i="27"/>
  <c r="ER371" i="27" s="1"/>
  <c r="FB371" i="27" s="1"/>
  <c r="EF371" i="27"/>
  <c r="ED371" i="27"/>
  <c r="EH371" i="27" s="1"/>
  <c r="EB371" i="27"/>
  <c r="DX371" i="27"/>
  <c r="DV371" i="27"/>
  <c r="DZ371" i="27" s="1"/>
  <c r="EJ371" i="27" s="1"/>
  <c r="DR371" i="27" s="1"/>
  <c r="DT371" i="27"/>
  <c r="DM371" i="27"/>
  <c r="DK371" i="27"/>
  <c r="DI371" i="27"/>
  <c r="DG371" i="27"/>
  <c r="DE371" i="27"/>
  <c r="DO371" i="27" s="1"/>
  <c r="DC371" i="27"/>
  <c r="DA371" i="27"/>
  <c r="CY371" i="27"/>
  <c r="CS371" i="27"/>
  <c r="CQ371" i="27"/>
  <c r="CO371" i="27"/>
  <c r="CU371" i="27" s="1"/>
  <c r="CK371" i="27"/>
  <c r="CI371" i="27"/>
  <c r="CG371" i="27"/>
  <c r="CM371" i="27" s="1"/>
  <c r="CW371" i="27" s="1"/>
  <c r="CE371" i="27" s="1"/>
  <c r="BX371" i="27"/>
  <c r="BV371" i="27"/>
  <c r="BT371" i="27"/>
  <c r="BZ371" i="27" s="1"/>
  <c r="BP371" i="27"/>
  <c r="BN371" i="27"/>
  <c r="BL371" i="27"/>
  <c r="BR371" i="27" s="1"/>
  <c r="BH371" i="27"/>
  <c r="BF371" i="27"/>
  <c r="BD371" i="27"/>
  <c r="BB371" i="27"/>
  <c r="AZ371" i="27"/>
  <c r="BJ371" i="27" s="1"/>
  <c r="AX371" i="27"/>
  <c r="AV371" i="27"/>
  <c r="AT371" i="27"/>
  <c r="AR371" i="27"/>
  <c r="AK371" i="27"/>
  <c r="AI371" i="27"/>
  <c r="AM371" i="27" s="1"/>
  <c r="AG371" i="27"/>
  <c r="AC371" i="27"/>
  <c r="AA371" i="27"/>
  <c r="AE371" i="27" s="1"/>
  <c r="Y371" i="27"/>
  <c r="S371" i="27"/>
  <c r="Q371" i="27"/>
  <c r="O371" i="27"/>
  <c r="U371" i="27" s="1"/>
  <c r="K371" i="27"/>
  <c r="I371" i="27"/>
  <c r="G371" i="27"/>
  <c r="M371" i="27" s="1"/>
  <c r="EZ370" i="27"/>
  <c r="ER370" i="27"/>
  <c r="FB370" i="27" s="1"/>
  <c r="EH370" i="27"/>
  <c r="DZ370" i="27"/>
  <c r="DM370" i="27"/>
  <c r="DE370" i="27"/>
  <c r="DO370" i="27" s="1"/>
  <c r="CU370" i="27"/>
  <c r="CM370" i="27"/>
  <c r="CW370" i="27" s="1"/>
  <c r="CE370" i="27" s="1"/>
  <c r="BZ370" i="27"/>
  <c r="BR370" i="27"/>
  <c r="CB370" i="27" s="1"/>
  <c r="BH370" i="27"/>
  <c r="AZ370" i="27"/>
  <c r="BJ370" i="27" s="1"/>
  <c r="AM370" i="27"/>
  <c r="AE370" i="27"/>
  <c r="AO370" i="27" s="1"/>
  <c r="U370" i="27"/>
  <c r="M370" i="27"/>
  <c r="EZ369" i="27"/>
  <c r="EZ368" i="27" s="1"/>
  <c r="ER369" i="27"/>
  <c r="EH369" i="27"/>
  <c r="EH368" i="27" s="1"/>
  <c r="DZ369" i="27"/>
  <c r="DM369" i="27"/>
  <c r="DE369" i="27"/>
  <c r="DO369" i="27" s="1"/>
  <c r="CU369" i="27"/>
  <c r="CU368" i="27" s="1"/>
  <c r="CM369" i="27"/>
  <c r="BZ369" i="27"/>
  <c r="BZ368" i="27" s="1"/>
  <c r="BR369" i="27"/>
  <c r="BH369" i="27"/>
  <c r="AZ369" i="27"/>
  <c r="BJ369" i="27" s="1"/>
  <c r="AM369" i="27"/>
  <c r="AM368" i="27" s="1"/>
  <c r="AE369" i="27"/>
  <c r="U369" i="27"/>
  <c r="M369" i="27"/>
  <c r="FJ368" i="27"/>
  <c r="FH368" i="27"/>
  <c r="FF368" i="27"/>
  <c r="FD368" i="27"/>
  <c r="EX368" i="27"/>
  <c r="EV368" i="27"/>
  <c r="ET368" i="27"/>
  <c r="EP368" i="27"/>
  <c r="EN368" i="27"/>
  <c r="EL368" i="27"/>
  <c r="EF368" i="27"/>
  <c r="ED368" i="27"/>
  <c r="EB368" i="27"/>
  <c r="DX368" i="27"/>
  <c r="DV368" i="27"/>
  <c r="DT368" i="27"/>
  <c r="DM368" i="27"/>
  <c r="DK368" i="27"/>
  <c r="DI368" i="27"/>
  <c r="DG368" i="27"/>
  <c r="DE368" i="27"/>
  <c r="DO368" i="27" s="1"/>
  <c r="DC368" i="27"/>
  <c r="DA368" i="27"/>
  <c r="CY368" i="27"/>
  <c r="CS368" i="27"/>
  <c r="CQ368" i="27"/>
  <c r="CO368" i="27"/>
  <c r="CK368" i="27"/>
  <c r="CI368" i="27"/>
  <c r="CG368" i="27"/>
  <c r="BX368" i="27"/>
  <c r="BV368" i="27"/>
  <c r="BT368" i="27"/>
  <c r="BP368" i="27"/>
  <c r="BN368" i="27"/>
  <c r="BL368" i="27"/>
  <c r="BH368" i="27"/>
  <c r="BF368" i="27"/>
  <c r="BD368" i="27"/>
  <c r="BB368" i="27"/>
  <c r="AZ368" i="27"/>
  <c r="BJ368" i="27" s="1"/>
  <c r="AX368" i="27"/>
  <c r="AV368" i="27"/>
  <c r="AT368" i="27"/>
  <c r="AR368" i="27"/>
  <c r="AK368" i="27"/>
  <c r="AI368" i="27"/>
  <c r="AG368" i="27"/>
  <c r="AC368" i="27"/>
  <c r="AA368" i="27"/>
  <c r="Y368" i="27"/>
  <c r="S368" i="27"/>
  <c r="Q368" i="27"/>
  <c r="O368" i="27"/>
  <c r="K368" i="27"/>
  <c r="I368" i="27"/>
  <c r="G368" i="27"/>
  <c r="EZ367" i="27"/>
  <c r="ER367" i="27"/>
  <c r="FB367" i="27" s="1"/>
  <c r="EH367" i="27"/>
  <c r="DZ367" i="27"/>
  <c r="EJ367" i="27" s="1"/>
  <c r="DR367" i="27" s="1"/>
  <c r="DM367" i="27"/>
  <c r="DE367" i="27"/>
  <c r="DO367" i="27" s="1"/>
  <c r="CU367" i="27"/>
  <c r="CM367" i="27"/>
  <c r="CW367" i="27" s="1"/>
  <c r="CE367" i="27" s="1"/>
  <c r="BZ367" i="27"/>
  <c r="BR367" i="27"/>
  <c r="BH367" i="27"/>
  <c r="AZ367" i="27"/>
  <c r="BJ367" i="27" s="1"/>
  <c r="AM367" i="27"/>
  <c r="AE367" i="27"/>
  <c r="U367" i="27"/>
  <c r="M367" i="27"/>
  <c r="EZ366" i="27"/>
  <c r="ER366" i="27"/>
  <c r="FB366" i="27" s="1"/>
  <c r="EH366" i="27"/>
  <c r="DZ366" i="27"/>
  <c r="DM366" i="27"/>
  <c r="DE366" i="27"/>
  <c r="DO366" i="27" s="1"/>
  <c r="CU366" i="27"/>
  <c r="CM366" i="27"/>
  <c r="CW366" i="27" s="1"/>
  <c r="CE366" i="27" s="1"/>
  <c r="BZ366" i="27"/>
  <c r="BR366" i="27"/>
  <c r="CB366" i="27" s="1"/>
  <c r="BH366" i="27"/>
  <c r="AZ366" i="27"/>
  <c r="BJ366" i="27" s="1"/>
  <c r="AM366" i="27"/>
  <c r="AE366" i="27"/>
  <c r="AO366" i="27" s="1"/>
  <c r="U366" i="27"/>
  <c r="M366" i="27"/>
  <c r="W366" i="27" s="1"/>
  <c r="E366" i="27" s="1"/>
  <c r="EZ365" i="27"/>
  <c r="ER365" i="27"/>
  <c r="EH365" i="27"/>
  <c r="DZ365" i="27"/>
  <c r="EJ365" i="27" s="1"/>
  <c r="DM365" i="27"/>
  <c r="DE365" i="27"/>
  <c r="DO365" i="27" s="1"/>
  <c r="CU365" i="27"/>
  <c r="CM365" i="27"/>
  <c r="BZ365" i="27"/>
  <c r="BR365" i="27"/>
  <c r="CB365" i="27" s="1"/>
  <c r="BH365" i="27"/>
  <c r="AZ365" i="27"/>
  <c r="BJ365" i="27" s="1"/>
  <c r="AM365" i="27"/>
  <c r="AE365" i="27"/>
  <c r="U365" i="27"/>
  <c r="M365" i="27"/>
  <c r="W365" i="27" s="1"/>
  <c r="EZ364" i="27"/>
  <c r="ER364" i="27"/>
  <c r="EH364" i="27"/>
  <c r="DZ364" i="27"/>
  <c r="EJ364" i="27" s="1"/>
  <c r="DM364" i="27"/>
  <c r="DE364" i="27"/>
  <c r="DO364" i="27" s="1"/>
  <c r="CU364" i="27"/>
  <c r="CM364" i="27"/>
  <c r="BZ364" i="27"/>
  <c r="BR364" i="27"/>
  <c r="CB364" i="27" s="1"/>
  <c r="BH364" i="27"/>
  <c r="AZ364" i="27"/>
  <c r="BJ364" i="27" s="1"/>
  <c r="AM364" i="27"/>
  <c r="AE364" i="27"/>
  <c r="U364" i="27"/>
  <c r="M364" i="27"/>
  <c r="EZ363" i="27"/>
  <c r="ER363" i="27"/>
  <c r="EH363" i="27"/>
  <c r="DZ363" i="27"/>
  <c r="DM363" i="27"/>
  <c r="DE363" i="27"/>
  <c r="DO363" i="27" s="1"/>
  <c r="CU363" i="27"/>
  <c r="CM363" i="27"/>
  <c r="CW363" i="27" s="1"/>
  <c r="CE363" i="27" s="1"/>
  <c r="BZ363" i="27"/>
  <c r="BR363" i="27"/>
  <c r="BH363" i="27"/>
  <c r="AZ363" i="27"/>
  <c r="BJ363" i="27" s="1"/>
  <c r="AM363" i="27"/>
  <c r="AE363" i="27"/>
  <c r="AO363" i="27" s="1"/>
  <c r="U363" i="27"/>
  <c r="M363" i="27"/>
  <c r="EZ362" i="27"/>
  <c r="ER362" i="27"/>
  <c r="EH362" i="27"/>
  <c r="EH361" i="27" s="1"/>
  <c r="EH360" i="27" s="1"/>
  <c r="DZ362" i="27"/>
  <c r="DM362" i="27"/>
  <c r="DE362" i="27"/>
  <c r="DO362" i="27" s="1"/>
  <c r="CU362" i="27"/>
  <c r="CM362" i="27"/>
  <c r="BZ362" i="27"/>
  <c r="BZ361" i="27" s="1"/>
  <c r="BZ360" i="27" s="1"/>
  <c r="BR362" i="27"/>
  <c r="BH362" i="27"/>
  <c r="AZ362" i="27"/>
  <c r="BJ362" i="27" s="1"/>
  <c r="AM362" i="27"/>
  <c r="AM361" i="27" s="1"/>
  <c r="AM360" i="27" s="1"/>
  <c r="AE362" i="27"/>
  <c r="U362" i="27"/>
  <c r="U361" i="27" s="1"/>
  <c r="M362" i="27"/>
  <c r="FJ361" i="27"/>
  <c r="FH361" i="27"/>
  <c r="FF361" i="27"/>
  <c r="FD361" i="27"/>
  <c r="EX361" i="27"/>
  <c r="EV361" i="27"/>
  <c r="ET361" i="27"/>
  <c r="EP361" i="27"/>
  <c r="EN361" i="27"/>
  <c r="EL361" i="27"/>
  <c r="EF361" i="27"/>
  <c r="ED361" i="27"/>
  <c r="EB361" i="27"/>
  <c r="DX361" i="27"/>
  <c r="DV361" i="27"/>
  <c r="DT361" i="27"/>
  <c r="DM361" i="27"/>
  <c r="DK361" i="27"/>
  <c r="DI361" i="27"/>
  <c r="DG361" i="27"/>
  <c r="DE361" i="27"/>
  <c r="DO361" i="27" s="1"/>
  <c r="DC361" i="27"/>
  <c r="DA361" i="27"/>
  <c r="CY361" i="27"/>
  <c r="CS361" i="27"/>
  <c r="CQ361" i="27"/>
  <c r="CO361" i="27"/>
  <c r="CK361" i="27"/>
  <c r="CI361" i="27"/>
  <c r="CG361" i="27"/>
  <c r="BX361" i="27"/>
  <c r="BV361" i="27"/>
  <c r="BT361" i="27"/>
  <c r="BP361" i="27"/>
  <c r="BN361" i="27"/>
  <c r="BL361" i="27"/>
  <c r="BH361" i="27"/>
  <c r="BF361" i="27"/>
  <c r="BD361" i="27"/>
  <c r="BB361" i="27"/>
  <c r="AZ361" i="27"/>
  <c r="BJ361" i="27" s="1"/>
  <c r="AX361" i="27"/>
  <c r="AV361" i="27"/>
  <c r="AT361" i="27"/>
  <c r="AR361" i="27"/>
  <c r="AK361" i="27"/>
  <c r="AI361" i="27"/>
  <c r="AG361" i="27"/>
  <c r="AC361" i="27"/>
  <c r="AA361" i="27"/>
  <c r="Y361" i="27"/>
  <c r="S361" i="27"/>
  <c r="Q361" i="27"/>
  <c r="O361" i="27"/>
  <c r="K361" i="27"/>
  <c r="I361" i="27"/>
  <c r="G361" i="27"/>
  <c r="FJ360" i="27"/>
  <c r="FH360" i="27"/>
  <c r="FF360" i="27"/>
  <c r="FD360" i="27"/>
  <c r="EX360" i="27"/>
  <c r="EV360" i="27"/>
  <c r="ET360" i="27"/>
  <c r="EP360" i="27"/>
  <c r="EN360" i="27"/>
  <c r="EL360" i="27"/>
  <c r="EF360" i="27"/>
  <c r="ED360" i="27"/>
  <c r="EB360" i="27"/>
  <c r="DX360" i="27"/>
  <c r="DV360" i="27"/>
  <c r="DT360" i="27"/>
  <c r="DM360" i="27"/>
  <c r="DK360" i="27"/>
  <c r="DI360" i="27"/>
  <c r="DG360" i="27"/>
  <c r="DE360" i="27"/>
  <c r="DO360" i="27" s="1"/>
  <c r="DC360" i="27"/>
  <c r="DA360" i="27"/>
  <c r="CY360" i="27"/>
  <c r="CS360" i="27"/>
  <c r="CQ360" i="27"/>
  <c r="CO360" i="27"/>
  <c r="CK360" i="27"/>
  <c r="CI360" i="27"/>
  <c r="CG360" i="27"/>
  <c r="BX360" i="27"/>
  <c r="BV360" i="27"/>
  <c r="BT360" i="27"/>
  <c r="BP360" i="27"/>
  <c r="BN360" i="27"/>
  <c r="BL360" i="27"/>
  <c r="BH360" i="27"/>
  <c r="BF360" i="27"/>
  <c r="BD360" i="27"/>
  <c r="BB360" i="27"/>
  <c r="AZ360" i="27"/>
  <c r="BJ360" i="27" s="1"/>
  <c r="AX360" i="27"/>
  <c r="AV360" i="27"/>
  <c r="AT360" i="27"/>
  <c r="AR360" i="27"/>
  <c r="AK360" i="27"/>
  <c r="AI360" i="27"/>
  <c r="AG360" i="27"/>
  <c r="AC360" i="27"/>
  <c r="AA360" i="27"/>
  <c r="Y360" i="27"/>
  <c r="S360" i="27"/>
  <c r="Q360" i="27"/>
  <c r="O360" i="27"/>
  <c r="K360" i="27"/>
  <c r="I360" i="27"/>
  <c r="G360" i="27"/>
  <c r="EZ359" i="27"/>
  <c r="ER359" i="27"/>
  <c r="FB359" i="27" s="1"/>
  <c r="EH359" i="27"/>
  <c r="DZ359" i="27"/>
  <c r="EJ359" i="27" s="1"/>
  <c r="DM359" i="27"/>
  <c r="DE359" i="27"/>
  <c r="CU359" i="27"/>
  <c r="CM359" i="27"/>
  <c r="BZ359" i="27"/>
  <c r="BR359" i="27"/>
  <c r="CB359" i="27" s="1"/>
  <c r="BH359" i="27"/>
  <c r="AZ359" i="27"/>
  <c r="BJ359" i="27" s="1"/>
  <c r="AM359" i="27"/>
  <c r="AE359" i="27"/>
  <c r="U359" i="27"/>
  <c r="M359" i="27"/>
  <c r="EZ358" i="27"/>
  <c r="ER358" i="27"/>
  <c r="FB358" i="27" s="1"/>
  <c r="EH358" i="27"/>
  <c r="DZ358" i="27"/>
  <c r="DM358" i="27"/>
  <c r="DE358" i="27"/>
  <c r="DO358" i="27" s="1"/>
  <c r="CU358" i="27"/>
  <c r="CM358" i="27"/>
  <c r="CW358" i="27" s="1"/>
  <c r="BZ358" i="27"/>
  <c r="BR358" i="27"/>
  <c r="CB358" i="27" s="1"/>
  <c r="BH358" i="27"/>
  <c r="AZ358" i="27"/>
  <c r="AM358" i="27"/>
  <c r="AE358" i="27"/>
  <c r="U358" i="27"/>
  <c r="M358" i="27"/>
  <c r="W358" i="27" s="1"/>
  <c r="FJ357" i="27"/>
  <c r="FJ397" i="27" s="1"/>
  <c r="FH357" i="27"/>
  <c r="FH397" i="27" s="1"/>
  <c r="FF357" i="27"/>
  <c r="FF397" i="27" s="1"/>
  <c r="FD357" i="27"/>
  <c r="FD397" i="27" s="1"/>
  <c r="EX357" i="27"/>
  <c r="EX397" i="27" s="1"/>
  <c r="EV357" i="27"/>
  <c r="EV397" i="27" s="1"/>
  <c r="ET357" i="27"/>
  <c r="ET397" i="27" s="1"/>
  <c r="EP357" i="27"/>
  <c r="EP397" i="27" s="1"/>
  <c r="EN357" i="27"/>
  <c r="EN397" i="27" s="1"/>
  <c r="EL357" i="27"/>
  <c r="EL397" i="27" s="1"/>
  <c r="EF357" i="27"/>
  <c r="EF397" i="27" s="1"/>
  <c r="ED357" i="27"/>
  <c r="ED397" i="27" s="1"/>
  <c r="EB357" i="27"/>
  <c r="EB397" i="27" s="1"/>
  <c r="DX357" i="27"/>
  <c r="DX397" i="27" s="1"/>
  <c r="DV357" i="27"/>
  <c r="DV397" i="27" s="1"/>
  <c r="DT357" i="27"/>
  <c r="DT397" i="27" s="1"/>
  <c r="DM357" i="27"/>
  <c r="DM397" i="27" s="1"/>
  <c r="DK357" i="27"/>
  <c r="DK397" i="27" s="1"/>
  <c r="DI357" i="27"/>
  <c r="DI397" i="27" s="1"/>
  <c r="DG357" i="27"/>
  <c r="DG397" i="27" s="1"/>
  <c r="DE357" i="27"/>
  <c r="DE397" i="27" s="1"/>
  <c r="DO397" i="27" s="1"/>
  <c r="DC357" i="27"/>
  <c r="DC397" i="27" s="1"/>
  <c r="DA357" i="27"/>
  <c r="DA397" i="27" s="1"/>
  <c r="CY357" i="27"/>
  <c r="CY397" i="27" s="1"/>
  <c r="CS357" i="27"/>
  <c r="CS397" i="27" s="1"/>
  <c r="CQ357" i="27"/>
  <c r="CQ397" i="27" s="1"/>
  <c r="CO357" i="27"/>
  <c r="CO397" i="27" s="1"/>
  <c r="CK357" i="27"/>
  <c r="CK397" i="27" s="1"/>
  <c r="CI357" i="27"/>
  <c r="CI397" i="27" s="1"/>
  <c r="CG357" i="27"/>
  <c r="CG397" i="27" s="1"/>
  <c r="BX357" i="27"/>
  <c r="BX397" i="27" s="1"/>
  <c r="BV357" i="27"/>
  <c r="BV397" i="27" s="1"/>
  <c r="BT357" i="27"/>
  <c r="BT397" i="27" s="1"/>
  <c r="BP357" i="27"/>
  <c r="BP397" i="27" s="1"/>
  <c r="BN357" i="27"/>
  <c r="BN397" i="27" s="1"/>
  <c r="BL357" i="27"/>
  <c r="BL397" i="27" s="1"/>
  <c r="BH357" i="27"/>
  <c r="BH397" i="27" s="1"/>
  <c r="BF357" i="27"/>
  <c r="BF397" i="27" s="1"/>
  <c r="BD357" i="27"/>
  <c r="BD397" i="27" s="1"/>
  <c r="BB357" i="27"/>
  <c r="BB397" i="27" s="1"/>
  <c r="AZ357" i="27"/>
  <c r="AZ397" i="27" s="1"/>
  <c r="BJ397" i="27" s="1"/>
  <c r="AX357" i="27"/>
  <c r="AX397" i="27" s="1"/>
  <c r="AV357" i="27"/>
  <c r="AV397" i="27" s="1"/>
  <c r="AT357" i="27"/>
  <c r="AT397" i="27" s="1"/>
  <c r="AR357" i="27"/>
  <c r="AR397" i="27" s="1"/>
  <c r="AK357" i="27"/>
  <c r="AK397" i="27" s="1"/>
  <c r="AI357" i="27"/>
  <c r="AI397" i="27" s="1"/>
  <c r="AG357" i="27"/>
  <c r="AG397" i="27" s="1"/>
  <c r="AC357" i="27"/>
  <c r="AC397" i="27" s="1"/>
  <c r="AA357" i="27"/>
  <c r="AA397" i="27" s="1"/>
  <c r="Y357" i="27"/>
  <c r="Y397" i="27" s="1"/>
  <c r="S357" i="27"/>
  <c r="S397" i="27" s="1"/>
  <c r="Q357" i="27"/>
  <c r="Q397" i="27" s="1"/>
  <c r="O357" i="27"/>
  <c r="O397" i="27" s="1"/>
  <c r="K357" i="27"/>
  <c r="K397" i="27" s="1"/>
  <c r="I357" i="27"/>
  <c r="I397" i="27" s="1"/>
  <c r="G357" i="27"/>
  <c r="G397" i="27" s="1"/>
  <c r="EZ356" i="27"/>
  <c r="ER356" i="27"/>
  <c r="EH356" i="27"/>
  <c r="DZ356" i="27"/>
  <c r="EJ356" i="27" s="1"/>
  <c r="DM356" i="27"/>
  <c r="DE356" i="27"/>
  <c r="DO356" i="27" s="1"/>
  <c r="CU356" i="27"/>
  <c r="CM356" i="27"/>
  <c r="CW356" i="27" s="1"/>
  <c r="CE356" i="27" s="1"/>
  <c r="BZ356" i="27"/>
  <c r="BR356" i="27"/>
  <c r="CB356" i="27" s="1"/>
  <c r="BH356" i="27"/>
  <c r="AZ356" i="27"/>
  <c r="BJ356" i="27" s="1"/>
  <c r="AM356" i="27"/>
  <c r="AE356" i="27"/>
  <c r="AO356" i="27" s="1"/>
  <c r="U356" i="27"/>
  <c r="M356" i="27"/>
  <c r="EZ355" i="27"/>
  <c r="ER355" i="27"/>
  <c r="EH355" i="27"/>
  <c r="EH354" i="27" s="1"/>
  <c r="DZ355" i="27"/>
  <c r="DM355" i="27"/>
  <c r="DE355" i="27"/>
  <c r="DO355" i="27" s="1"/>
  <c r="CU355" i="27"/>
  <c r="CU354" i="27" s="1"/>
  <c r="CM355" i="27"/>
  <c r="BZ355" i="27"/>
  <c r="BZ354" i="27" s="1"/>
  <c r="BR355" i="27"/>
  <c r="BH355" i="27"/>
  <c r="AZ355" i="27"/>
  <c r="BJ355" i="27" s="1"/>
  <c r="AM355" i="27"/>
  <c r="AE355" i="27"/>
  <c r="AO355" i="27" s="1"/>
  <c r="U355" i="27"/>
  <c r="M355" i="27"/>
  <c r="FJ354" i="27"/>
  <c r="FH354" i="27"/>
  <c r="FI383" i="27" s="1"/>
  <c r="FF354" i="27"/>
  <c r="FD354" i="27"/>
  <c r="EX354" i="27"/>
  <c r="EV354" i="27"/>
  <c r="ET354" i="27"/>
  <c r="EP354" i="27"/>
  <c r="EN354" i="27"/>
  <c r="EL354" i="27"/>
  <c r="EF354" i="27"/>
  <c r="ED354" i="27"/>
  <c r="EB354" i="27"/>
  <c r="EC383" i="27" s="1"/>
  <c r="DX354" i="27"/>
  <c r="DY384" i="27" s="1"/>
  <c r="DV354" i="27"/>
  <c r="DT354" i="27"/>
  <c r="DU383" i="27" s="1"/>
  <c r="DM354" i="27"/>
  <c r="DK354" i="27"/>
  <c r="DL383" i="27" s="1"/>
  <c r="DI354" i="27"/>
  <c r="DJ384" i="27" s="1"/>
  <c r="DG354" i="27"/>
  <c r="DE354" i="27"/>
  <c r="DC354" i="27"/>
  <c r="DD384" i="27" s="1"/>
  <c r="DA354" i="27"/>
  <c r="DB384" i="27" s="1"/>
  <c r="CY354" i="27"/>
  <c r="CS354" i="27"/>
  <c r="CT384" i="27" s="1"/>
  <c r="CQ354" i="27"/>
  <c r="CR384" i="27" s="1"/>
  <c r="CO354" i="27"/>
  <c r="CK354" i="27"/>
  <c r="CL384" i="27" s="1"/>
  <c r="CI354" i="27"/>
  <c r="CJ384" i="27" s="1"/>
  <c r="CG354" i="27"/>
  <c r="BX354" i="27"/>
  <c r="BV354" i="27"/>
  <c r="BW383" i="27" s="1"/>
  <c r="BT354" i="27"/>
  <c r="BP354" i="27"/>
  <c r="BN354" i="27"/>
  <c r="BO384" i="27" s="1"/>
  <c r="BL354" i="27"/>
  <c r="BH354" i="27"/>
  <c r="BF354" i="27"/>
  <c r="BG384" i="27" s="1"/>
  <c r="BD354" i="27"/>
  <c r="BB354" i="27"/>
  <c r="AZ354" i="27"/>
  <c r="AX354" i="27"/>
  <c r="AY384" i="27" s="1"/>
  <c r="AV354" i="27"/>
  <c r="AW384" i="27" s="1"/>
  <c r="AT354" i="27"/>
  <c r="AR354" i="27"/>
  <c r="AK354" i="27"/>
  <c r="AI354" i="27"/>
  <c r="AG354" i="27"/>
  <c r="AM354" i="27" s="1"/>
  <c r="AC354" i="27"/>
  <c r="AD384" i="27" s="1"/>
  <c r="AA354" i="27"/>
  <c r="Y354" i="27"/>
  <c r="Z384" i="27" s="1"/>
  <c r="S354" i="27"/>
  <c r="Q354" i="27"/>
  <c r="R384" i="27" s="1"/>
  <c r="O354" i="27"/>
  <c r="P384" i="27" s="1"/>
  <c r="K354" i="27"/>
  <c r="I354" i="27"/>
  <c r="J383" i="27" s="1"/>
  <c r="G354" i="27"/>
  <c r="DR352" i="27"/>
  <c r="CE352" i="27"/>
  <c r="FK345" i="27"/>
  <c r="FI345" i="27"/>
  <c r="FG345" i="27"/>
  <c r="FE345" i="27"/>
  <c r="EY345" i="27"/>
  <c r="EW345" i="27"/>
  <c r="EZ345" i="27"/>
  <c r="FA345" i="27" s="1"/>
  <c r="EQ345" i="27"/>
  <c r="EO345" i="27"/>
  <c r="ER345" i="27"/>
  <c r="EG345" i="27"/>
  <c r="EE345" i="27"/>
  <c r="EC345" i="27"/>
  <c r="DY345" i="27"/>
  <c r="DW345" i="27"/>
  <c r="DU345" i="27"/>
  <c r="DL345" i="27"/>
  <c r="DJ345" i="27"/>
  <c r="DM345" i="27"/>
  <c r="DN345" i="27" s="1"/>
  <c r="DD345" i="27"/>
  <c r="DB345" i="27"/>
  <c r="DE345" i="27"/>
  <c r="CT345" i="27"/>
  <c r="CR345" i="27"/>
  <c r="CU345" i="27"/>
  <c r="CV345" i="27" s="1"/>
  <c r="CL345" i="27"/>
  <c r="CJ345" i="27"/>
  <c r="CM345" i="27"/>
  <c r="BZ345" i="27"/>
  <c r="CA345" i="27" s="1"/>
  <c r="BW345" i="27"/>
  <c r="BU345" i="27"/>
  <c r="BQ345" i="27"/>
  <c r="BO345" i="27"/>
  <c r="BM345" i="27"/>
  <c r="BG345" i="27"/>
  <c r="BE345" i="27"/>
  <c r="BH345" i="27"/>
  <c r="BI345" i="27" s="1"/>
  <c r="AY345" i="27"/>
  <c r="AW345" i="27"/>
  <c r="AZ345" i="27"/>
  <c r="AS345" i="27"/>
  <c r="AL345" i="27"/>
  <c r="AJ345" i="27"/>
  <c r="AH345" i="27"/>
  <c r="AD345" i="27"/>
  <c r="AB345" i="27"/>
  <c r="Z345" i="27"/>
  <c r="T345" i="27"/>
  <c r="R345" i="27"/>
  <c r="P345" i="27"/>
  <c r="L345" i="27"/>
  <c r="J345" i="27"/>
  <c r="H345" i="27"/>
  <c r="EZ344" i="27"/>
  <c r="ER344" i="27"/>
  <c r="DM344" i="27"/>
  <c r="DE344" i="27"/>
  <c r="CU344" i="27"/>
  <c r="CM344" i="27"/>
  <c r="BZ344" i="27"/>
  <c r="BR344" i="27"/>
  <c r="CB344" i="27" s="1"/>
  <c r="BH344" i="27"/>
  <c r="AZ344" i="27"/>
  <c r="EZ343" i="27"/>
  <c r="ER343" i="27"/>
  <c r="DM343" i="27"/>
  <c r="DE343" i="27"/>
  <c r="CU343" i="27"/>
  <c r="CM343" i="27"/>
  <c r="BZ343" i="27"/>
  <c r="BH343" i="27"/>
  <c r="AZ343" i="27"/>
  <c r="FJ342" i="27"/>
  <c r="FH342" i="27"/>
  <c r="FF342" i="27"/>
  <c r="FD342" i="27"/>
  <c r="EX342" i="27"/>
  <c r="EV342" i="27"/>
  <c r="ET342" i="27"/>
  <c r="EP342" i="27"/>
  <c r="EN342" i="27"/>
  <c r="EL342" i="27"/>
  <c r="EF342" i="27"/>
  <c r="ED342" i="27"/>
  <c r="EB342" i="27"/>
  <c r="DX342" i="27"/>
  <c r="DV342" i="27"/>
  <c r="DT342" i="27"/>
  <c r="DK342" i="27"/>
  <c r="DI342" i="27"/>
  <c r="DG342" i="27"/>
  <c r="DC342" i="27"/>
  <c r="DA342" i="27"/>
  <c r="CY342" i="27"/>
  <c r="CS342" i="27"/>
  <c r="CQ342" i="27"/>
  <c r="CO342" i="27"/>
  <c r="CK342" i="27"/>
  <c r="CI342" i="27"/>
  <c r="CG342" i="27"/>
  <c r="BX342" i="27"/>
  <c r="BV342" i="27"/>
  <c r="BT342" i="27"/>
  <c r="BP342" i="27"/>
  <c r="BN342" i="27"/>
  <c r="BL342" i="27"/>
  <c r="BF342" i="27"/>
  <c r="BD342" i="27"/>
  <c r="BB342" i="27"/>
  <c r="AX342" i="27"/>
  <c r="AV342" i="27"/>
  <c r="AT342" i="27"/>
  <c r="AR342" i="27"/>
  <c r="AK342" i="27"/>
  <c r="AI342" i="27"/>
  <c r="AG342" i="27"/>
  <c r="AC342" i="27"/>
  <c r="AA342" i="27"/>
  <c r="Y342" i="27"/>
  <c r="S342" i="27"/>
  <c r="Q342" i="27"/>
  <c r="O342" i="27"/>
  <c r="K342" i="27"/>
  <c r="I342" i="27"/>
  <c r="G342" i="27"/>
  <c r="FK341" i="27"/>
  <c r="FI341" i="27"/>
  <c r="FG341" i="27"/>
  <c r="FE341" i="27"/>
  <c r="EY341" i="27"/>
  <c r="EW341" i="27"/>
  <c r="EZ341" i="27"/>
  <c r="FA341" i="27" s="1"/>
  <c r="EQ341" i="27"/>
  <c r="EO341" i="27"/>
  <c r="ER341" i="27"/>
  <c r="EG341" i="27"/>
  <c r="EE341" i="27"/>
  <c r="EC341" i="27"/>
  <c r="DY341" i="27"/>
  <c r="DW341" i="27"/>
  <c r="DU341" i="27"/>
  <c r="DM341" i="27"/>
  <c r="DN341" i="27" s="1"/>
  <c r="DJ341" i="27"/>
  <c r="DH341" i="27"/>
  <c r="DE341" i="27"/>
  <c r="DB341" i="27"/>
  <c r="CZ341" i="27"/>
  <c r="CT341" i="27"/>
  <c r="CR341" i="27"/>
  <c r="CU341" i="27"/>
  <c r="CV341" i="27" s="1"/>
  <c r="CL341" i="27"/>
  <c r="CJ341" i="27"/>
  <c r="CM341" i="27"/>
  <c r="BY341" i="27"/>
  <c r="BW341" i="27"/>
  <c r="BU341" i="27"/>
  <c r="BQ341" i="27"/>
  <c r="BO341" i="27"/>
  <c r="BM341" i="27"/>
  <c r="BH341" i="27"/>
  <c r="BI341" i="27" s="1"/>
  <c r="BE341" i="27"/>
  <c r="BC341" i="27"/>
  <c r="AZ341" i="27"/>
  <c r="AW341" i="27"/>
  <c r="AU341" i="27"/>
  <c r="AS341" i="27"/>
  <c r="AL341" i="27"/>
  <c r="AJ341" i="27"/>
  <c r="AH341" i="27"/>
  <c r="AD341" i="27"/>
  <c r="AB341" i="27"/>
  <c r="Z341" i="27"/>
  <c r="T341" i="27"/>
  <c r="R341" i="27"/>
  <c r="P341" i="27"/>
  <c r="L341" i="27"/>
  <c r="J341" i="27"/>
  <c r="H341" i="27"/>
  <c r="EZ340" i="27"/>
  <c r="ER340" i="27"/>
  <c r="DM340" i="27"/>
  <c r="DE340" i="27"/>
  <c r="DO340" i="27" s="1"/>
  <c r="CU340" i="27"/>
  <c r="CM340" i="27"/>
  <c r="BH340" i="27"/>
  <c r="AZ340" i="27"/>
  <c r="EZ339" i="27"/>
  <c r="ER339" i="27"/>
  <c r="DM339" i="27"/>
  <c r="DE339" i="27"/>
  <c r="CU339" i="27"/>
  <c r="CM339" i="27"/>
  <c r="BH339" i="27"/>
  <c r="AZ339" i="27"/>
  <c r="FJ338" i="27"/>
  <c r="FH338" i="27"/>
  <c r="FF338" i="27"/>
  <c r="FD338" i="27"/>
  <c r="EX338" i="27"/>
  <c r="EV338" i="27"/>
  <c r="ET338" i="27"/>
  <c r="EZ338" i="27" s="1"/>
  <c r="EP338" i="27"/>
  <c r="EN338" i="27"/>
  <c r="EL338" i="27"/>
  <c r="ER338" i="27" s="1"/>
  <c r="EF338" i="27"/>
  <c r="ED338" i="27"/>
  <c r="EB338" i="27"/>
  <c r="DX338" i="27"/>
  <c r="DV338" i="27"/>
  <c r="DT338" i="27"/>
  <c r="DK338" i="27"/>
  <c r="DM338" i="27" s="1"/>
  <c r="DI338" i="27"/>
  <c r="DG338" i="27"/>
  <c r="DC338" i="27"/>
  <c r="DE338" i="27" s="1"/>
  <c r="DA338" i="27"/>
  <c r="CY338" i="27"/>
  <c r="CS338" i="27"/>
  <c r="CQ338" i="27"/>
  <c r="CO338" i="27"/>
  <c r="CU338" i="27" s="1"/>
  <c r="CK338" i="27"/>
  <c r="CI338" i="27"/>
  <c r="CG338" i="27"/>
  <c r="CM338" i="27" s="1"/>
  <c r="BX338" i="27"/>
  <c r="BV338" i="27"/>
  <c r="BT338" i="27"/>
  <c r="BP338" i="27"/>
  <c r="BN338" i="27"/>
  <c r="BL338" i="27"/>
  <c r="BH338" i="27"/>
  <c r="BF338" i="27"/>
  <c r="BD338" i="27"/>
  <c r="BB338" i="27"/>
  <c r="AZ338" i="27"/>
  <c r="BJ338" i="27" s="1"/>
  <c r="AX338" i="27"/>
  <c r="AV338" i="27"/>
  <c r="AT338" i="27"/>
  <c r="AR338" i="27"/>
  <c r="AK338" i="27"/>
  <c r="AI338" i="27"/>
  <c r="AG338" i="27"/>
  <c r="AC338" i="27"/>
  <c r="AA338" i="27"/>
  <c r="Y338" i="27"/>
  <c r="S338" i="27"/>
  <c r="Q338" i="27"/>
  <c r="O338" i="27"/>
  <c r="K338" i="27"/>
  <c r="I338" i="27"/>
  <c r="G338" i="27"/>
  <c r="FK337" i="27"/>
  <c r="FI337" i="27"/>
  <c r="FG337" i="27"/>
  <c r="FE337" i="27"/>
  <c r="EY337" i="27"/>
  <c r="EW337" i="27"/>
  <c r="EU337" i="27"/>
  <c r="EQ337" i="27"/>
  <c r="EO337" i="27"/>
  <c r="EM337" i="27"/>
  <c r="EG337" i="27"/>
  <c r="EE337" i="27"/>
  <c r="EC337" i="27"/>
  <c r="DY337" i="27"/>
  <c r="DW337" i="27"/>
  <c r="DU337" i="27"/>
  <c r="DM337" i="27"/>
  <c r="DN337" i="27" s="1"/>
  <c r="DL337" i="27"/>
  <c r="DJ337" i="27"/>
  <c r="DH337" i="27"/>
  <c r="DD337" i="27"/>
  <c r="DB337" i="27"/>
  <c r="CZ337" i="27"/>
  <c r="CU337" i="27"/>
  <c r="CV337" i="27" s="1"/>
  <c r="CT337" i="27"/>
  <c r="CR337" i="27"/>
  <c r="CP337" i="27"/>
  <c r="CL337" i="27"/>
  <c r="CJ337" i="27"/>
  <c r="CH337" i="27"/>
  <c r="BY337" i="27"/>
  <c r="BW337" i="27"/>
  <c r="BU337" i="27"/>
  <c r="BR337" i="27"/>
  <c r="BS337" i="27" s="1"/>
  <c r="BQ337" i="27"/>
  <c r="BO337" i="27"/>
  <c r="BM337" i="27"/>
  <c r="BG337" i="27"/>
  <c r="BE337" i="27"/>
  <c r="BC337" i="27"/>
  <c r="AZ337" i="27"/>
  <c r="BA337" i="27" s="1"/>
  <c r="AY337" i="27"/>
  <c r="AW337" i="27"/>
  <c r="AU337" i="27"/>
  <c r="AS337" i="27"/>
  <c r="AL337" i="27"/>
  <c r="AJ337" i="27"/>
  <c r="AH337" i="27"/>
  <c r="AD337" i="27"/>
  <c r="AB337" i="27"/>
  <c r="Z337" i="27"/>
  <c r="U337" i="27"/>
  <c r="V337" i="27" s="1"/>
  <c r="T337" i="27"/>
  <c r="R337" i="27"/>
  <c r="P337" i="27"/>
  <c r="L337" i="27"/>
  <c r="J337" i="27"/>
  <c r="H337" i="27"/>
  <c r="EZ336" i="27"/>
  <c r="EH336" i="27"/>
  <c r="DM336" i="27"/>
  <c r="DE336" i="27"/>
  <c r="CM336" i="27"/>
  <c r="BR336" i="27"/>
  <c r="BH336" i="27"/>
  <c r="AZ336" i="27"/>
  <c r="AM336" i="27"/>
  <c r="U336" i="27"/>
  <c r="FK335" i="27"/>
  <c r="FI335" i="27"/>
  <c r="FG335" i="27"/>
  <c r="FE335" i="27"/>
  <c r="EY335" i="27"/>
  <c r="EW335" i="27"/>
  <c r="EU335" i="27"/>
  <c r="EQ335" i="27"/>
  <c r="EO335" i="27"/>
  <c r="EM335" i="27"/>
  <c r="EG335" i="27"/>
  <c r="EE335" i="27"/>
  <c r="EC335" i="27"/>
  <c r="DY335" i="27"/>
  <c r="DW335" i="27"/>
  <c r="DU335" i="27"/>
  <c r="DM335" i="27"/>
  <c r="DN335" i="27" s="1"/>
  <c r="DL335" i="27"/>
  <c r="DJ335" i="27"/>
  <c r="DH335" i="27"/>
  <c r="DD335" i="27"/>
  <c r="DB335" i="27"/>
  <c r="CZ335" i="27"/>
  <c r="CT335" i="27"/>
  <c r="CR335" i="27"/>
  <c r="CP335" i="27"/>
  <c r="CL335" i="27"/>
  <c r="CJ335" i="27"/>
  <c r="CH335" i="27"/>
  <c r="BY335" i="27"/>
  <c r="BW335" i="27"/>
  <c r="BU335" i="27"/>
  <c r="BR335" i="27"/>
  <c r="BS335" i="27" s="1"/>
  <c r="BQ335" i="27"/>
  <c r="BO335" i="27"/>
  <c r="BM335" i="27"/>
  <c r="BG335" i="27"/>
  <c r="BE335" i="27"/>
  <c r="BC335" i="27"/>
  <c r="AZ335" i="27"/>
  <c r="BA335" i="27" s="1"/>
  <c r="AY335" i="27"/>
  <c r="AW335" i="27"/>
  <c r="AU335" i="27"/>
  <c r="AS335" i="27"/>
  <c r="AL335" i="27"/>
  <c r="AJ335" i="27"/>
  <c r="AH335" i="27"/>
  <c r="AD335" i="27"/>
  <c r="AB335" i="27"/>
  <c r="Z335" i="27"/>
  <c r="U335" i="27"/>
  <c r="V335" i="27" s="1"/>
  <c r="T335" i="27"/>
  <c r="R335" i="27"/>
  <c r="P335" i="27"/>
  <c r="L335" i="27"/>
  <c r="J335" i="27"/>
  <c r="H335" i="27"/>
  <c r="FJ334" i="27"/>
  <c r="FH334" i="27"/>
  <c r="FF334" i="27"/>
  <c r="FD334" i="27"/>
  <c r="EX334" i="27"/>
  <c r="EV334" i="27"/>
  <c r="ET334" i="27"/>
  <c r="EP334" i="27"/>
  <c r="EN334" i="27"/>
  <c r="EL334" i="27"/>
  <c r="EF334" i="27"/>
  <c r="ED334" i="27"/>
  <c r="EB334" i="27"/>
  <c r="DX334" i="27"/>
  <c r="DV334" i="27"/>
  <c r="DT334" i="27"/>
  <c r="DM334" i="27"/>
  <c r="DK334" i="27"/>
  <c r="DI334" i="27"/>
  <c r="DG334" i="27"/>
  <c r="DC334" i="27"/>
  <c r="DA334" i="27"/>
  <c r="CY334" i="27"/>
  <c r="CS334" i="27"/>
  <c r="CQ334" i="27"/>
  <c r="CO334" i="27"/>
  <c r="CK334" i="27"/>
  <c r="CI334" i="27"/>
  <c r="CG334" i="27"/>
  <c r="BX334" i="27"/>
  <c r="BV334" i="27"/>
  <c r="BT334" i="27"/>
  <c r="BR334" i="27"/>
  <c r="BP334" i="27"/>
  <c r="BN334" i="27"/>
  <c r="BL334" i="27"/>
  <c r="BF334" i="27"/>
  <c r="BD334" i="27"/>
  <c r="BB334" i="27"/>
  <c r="AZ334" i="27"/>
  <c r="AX334" i="27"/>
  <c r="AV334" i="27"/>
  <c r="AT334" i="27"/>
  <c r="AR334" i="27"/>
  <c r="AK334" i="27"/>
  <c r="AI334" i="27"/>
  <c r="AG334" i="27"/>
  <c r="AM334" i="27" s="1"/>
  <c r="AC334" i="27"/>
  <c r="AA334" i="27"/>
  <c r="Y334" i="27"/>
  <c r="U334" i="27"/>
  <c r="S334" i="27"/>
  <c r="Q334" i="27"/>
  <c r="O334" i="27"/>
  <c r="K334" i="27"/>
  <c r="I334" i="27"/>
  <c r="G334" i="27"/>
  <c r="FJ333" i="27"/>
  <c r="FH333" i="27"/>
  <c r="FF333" i="27"/>
  <c r="FD333" i="27"/>
  <c r="EX333" i="27"/>
  <c r="EV333" i="27"/>
  <c r="ET333" i="27"/>
  <c r="EP333" i="27"/>
  <c r="EN333" i="27"/>
  <c r="EL333" i="27"/>
  <c r="EF333" i="27"/>
  <c r="ED333" i="27"/>
  <c r="EB333" i="27"/>
  <c r="DX333" i="27"/>
  <c r="DV333" i="27"/>
  <c r="DT333" i="27"/>
  <c r="DK333" i="27"/>
  <c r="DI333" i="27"/>
  <c r="DG333" i="27"/>
  <c r="DC333" i="27"/>
  <c r="DA333" i="27"/>
  <c r="CY333" i="27"/>
  <c r="CS333" i="27"/>
  <c r="CQ333" i="27"/>
  <c r="CO333" i="27"/>
  <c r="CK333" i="27"/>
  <c r="CI333" i="27"/>
  <c r="CG333" i="27"/>
  <c r="BX333" i="27"/>
  <c r="BV333" i="27"/>
  <c r="BT333" i="27"/>
  <c r="BP333" i="27"/>
  <c r="BN333" i="27"/>
  <c r="BL333" i="27"/>
  <c r="BF333" i="27"/>
  <c r="BD333" i="27"/>
  <c r="BB333" i="27"/>
  <c r="AX333" i="27"/>
  <c r="AV333" i="27"/>
  <c r="AT333" i="27"/>
  <c r="AR333" i="27"/>
  <c r="AK333" i="27"/>
  <c r="AI333" i="27"/>
  <c r="AG333" i="27"/>
  <c r="AM333" i="27" s="1"/>
  <c r="AC333" i="27"/>
  <c r="AA333" i="27"/>
  <c r="Y333" i="27"/>
  <c r="U333" i="27"/>
  <c r="S333" i="27"/>
  <c r="Q333" i="27"/>
  <c r="O333" i="27"/>
  <c r="K333" i="27"/>
  <c r="I333" i="27"/>
  <c r="G333" i="27"/>
  <c r="EH331" i="27"/>
  <c r="DZ331" i="27"/>
  <c r="DM331" i="27"/>
  <c r="BR331" i="27"/>
  <c r="AZ331" i="27"/>
  <c r="AM331" i="27"/>
  <c r="U331" i="27"/>
  <c r="FK330" i="27"/>
  <c r="FI330" i="27"/>
  <c r="FG330" i="27"/>
  <c r="FE330" i="27"/>
  <c r="EY330" i="27"/>
  <c r="EW330" i="27"/>
  <c r="EU330" i="27"/>
  <c r="ER330" i="27"/>
  <c r="ES330" i="27" s="1"/>
  <c r="EQ330" i="27"/>
  <c r="EO330" i="27"/>
  <c r="EM330" i="27"/>
  <c r="EH330" i="27"/>
  <c r="EI330" i="27" s="1"/>
  <c r="EG330" i="27"/>
  <c r="EE330" i="27"/>
  <c r="EC330" i="27"/>
  <c r="DY330" i="27"/>
  <c r="DW330" i="27"/>
  <c r="DU330" i="27"/>
  <c r="DM330" i="27"/>
  <c r="DN330" i="27" s="1"/>
  <c r="DL330" i="27"/>
  <c r="DJ330" i="27"/>
  <c r="DH330" i="27"/>
  <c r="DE330" i="27"/>
  <c r="CU330" i="27"/>
  <c r="BR330" i="27"/>
  <c r="BH330" i="27"/>
  <c r="AZ330" i="27"/>
  <c r="AM330" i="27"/>
  <c r="AN330" i="27" s="1"/>
  <c r="AL330" i="27"/>
  <c r="AJ330" i="27"/>
  <c r="AH330" i="27"/>
  <c r="AD330" i="27"/>
  <c r="Z330" i="27"/>
  <c r="U330" i="27"/>
  <c r="V330" i="27" s="1"/>
  <c r="T330" i="27"/>
  <c r="R330" i="27"/>
  <c r="P330" i="27"/>
  <c r="J330" i="27"/>
  <c r="FK329" i="27"/>
  <c r="FI329" i="27"/>
  <c r="FG329" i="27"/>
  <c r="FE329" i="27"/>
  <c r="EZ329" i="27"/>
  <c r="ER329" i="27"/>
  <c r="FB329" i="27" s="1"/>
  <c r="EH329" i="27"/>
  <c r="DM329" i="27"/>
  <c r="DL329" i="27"/>
  <c r="DJ329" i="27"/>
  <c r="CU329" i="27"/>
  <c r="CM329" i="27"/>
  <c r="BR329" i="27"/>
  <c r="BH329" i="27"/>
  <c r="AZ329" i="27"/>
  <c r="BJ329" i="27" s="1"/>
  <c r="AM329" i="27"/>
  <c r="U329" i="27"/>
  <c r="FK328" i="27"/>
  <c r="FI328" i="27"/>
  <c r="FG328" i="27"/>
  <c r="FE328" i="27"/>
  <c r="EY328" i="27"/>
  <c r="EW328" i="27"/>
  <c r="EU328" i="27"/>
  <c r="ER328" i="27"/>
  <c r="ES328" i="27" s="1"/>
  <c r="EQ328" i="27"/>
  <c r="EO328" i="27"/>
  <c r="EM328" i="27"/>
  <c r="EH328" i="27"/>
  <c r="EI328" i="27" s="1"/>
  <c r="EG328" i="27"/>
  <c r="EE328" i="27"/>
  <c r="EC328" i="27"/>
  <c r="DY328" i="27"/>
  <c r="DW328" i="27"/>
  <c r="DU328" i="27"/>
  <c r="DM328" i="27"/>
  <c r="DN328" i="27" s="1"/>
  <c r="DL328" i="27"/>
  <c r="DJ328" i="27"/>
  <c r="DH328" i="27"/>
  <c r="DD328" i="27"/>
  <c r="DB328" i="27"/>
  <c r="CZ328" i="27"/>
  <c r="CU328" i="27"/>
  <c r="CV328" i="27" s="1"/>
  <c r="CT328" i="27"/>
  <c r="CR328" i="27"/>
  <c r="CP328" i="27"/>
  <c r="CL328" i="27"/>
  <c r="CJ328" i="27"/>
  <c r="CH328" i="27"/>
  <c r="BY328" i="27"/>
  <c r="BW328" i="27"/>
  <c r="BR328" i="27"/>
  <c r="BS328" i="27" s="1"/>
  <c r="BQ328" i="27"/>
  <c r="BO328" i="27"/>
  <c r="BM328" i="27"/>
  <c r="BG328" i="27"/>
  <c r="BE328" i="27"/>
  <c r="BC328" i="27"/>
  <c r="AZ328" i="27"/>
  <c r="BA328" i="27" s="1"/>
  <c r="AY328" i="27"/>
  <c r="AW328" i="27"/>
  <c r="AU328" i="27"/>
  <c r="AS328" i="27"/>
  <c r="AM328" i="27"/>
  <c r="AN328" i="27" s="1"/>
  <c r="AL328" i="27"/>
  <c r="AJ328" i="27"/>
  <c r="AH328" i="27"/>
  <c r="AD328" i="27"/>
  <c r="AB328" i="27"/>
  <c r="Z328" i="27"/>
  <c r="U328" i="27"/>
  <c r="V328" i="27" s="1"/>
  <c r="T328" i="27"/>
  <c r="R328" i="27"/>
  <c r="P328" i="27"/>
  <c r="L328" i="27"/>
  <c r="J328" i="27"/>
  <c r="FK327" i="27"/>
  <c r="FI327" i="27"/>
  <c r="FG327" i="27"/>
  <c r="FE327" i="27"/>
  <c r="EY327" i="27"/>
  <c r="EW327" i="27"/>
  <c r="EU327" i="27"/>
  <c r="ER327" i="27"/>
  <c r="ES327" i="27" s="1"/>
  <c r="EQ327" i="27"/>
  <c r="EO327" i="27"/>
  <c r="EM327" i="27"/>
  <c r="EH327" i="27"/>
  <c r="EI327" i="27" s="1"/>
  <c r="EG327" i="27"/>
  <c r="EE327" i="27"/>
  <c r="EC327" i="27"/>
  <c r="DY327" i="27"/>
  <c r="DW327" i="27"/>
  <c r="DU327" i="27"/>
  <c r="DM327" i="27"/>
  <c r="DN327" i="27" s="1"/>
  <c r="DL327" i="27"/>
  <c r="DJ327" i="27"/>
  <c r="DH327" i="27"/>
  <c r="DD327" i="27"/>
  <c r="DB327" i="27"/>
  <c r="CZ327" i="27"/>
  <c r="CU327" i="27"/>
  <c r="CV327" i="27" s="1"/>
  <c r="CT327" i="27"/>
  <c r="CR327" i="27"/>
  <c r="CP327" i="27"/>
  <c r="CL327" i="27"/>
  <c r="CJ327" i="27"/>
  <c r="CH327" i="27"/>
  <c r="BY327" i="27"/>
  <c r="BW327" i="27"/>
  <c r="BR327" i="27"/>
  <c r="BS327" i="27" s="1"/>
  <c r="BQ327" i="27"/>
  <c r="BO327" i="27"/>
  <c r="BM327" i="27"/>
  <c r="BG327" i="27"/>
  <c r="BE327" i="27"/>
  <c r="BC327" i="27"/>
  <c r="AZ327" i="27"/>
  <c r="BA327" i="27" s="1"/>
  <c r="AY327" i="27"/>
  <c r="AW327" i="27"/>
  <c r="AU327" i="27"/>
  <c r="AS327" i="27"/>
  <c r="AM327" i="27"/>
  <c r="AN327" i="27" s="1"/>
  <c r="AL327" i="27"/>
  <c r="AJ327" i="27"/>
  <c r="AH327" i="27"/>
  <c r="AD327" i="27"/>
  <c r="AB327" i="27"/>
  <c r="Z327" i="27"/>
  <c r="U327" i="27"/>
  <c r="V327" i="27" s="1"/>
  <c r="T327" i="27"/>
  <c r="R327" i="27"/>
  <c r="P327" i="27"/>
  <c r="L327" i="27"/>
  <c r="J327" i="27"/>
  <c r="FK326" i="27"/>
  <c r="FI326" i="27"/>
  <c r="FG326" i="27"/>
  <c r="FE326" i="27"/>
  <c r="EY326" i="27"/>
  <c r="EW326" i="27"/>
  <c r="EU326" i="27"/>
  <c r="ER326" i="27"/>
  <c r="ES326" i="27" s="1"/>
  <c r="EQ326" i="27"/>
  <c r="EO326" i="27"/>
  <c r="EM326" i="27"/>
  <c r="EH326" i="27"/>
  <c r="EI326" i="27" s="1"/>
  <c r="EG326" i="27"/>
  <c r="EE326" i="27"/>
  <c r="EC326" i="27"/>
  <c r="DY326" i="27"/>
  <c r="DW326" i="27"/>
  <c r="DU326" i="27"/>
  <c r="DM326" i="27"/>
  <c r="DN326" i="27" s="1"/>
  <c r="DL326" i="27"/>
  <c r="DJ326" i="27"/>
  <c r="DH326" i="27"/>
  <c r="DB326" i="27"/>
  <c r="CZ326" i="27"/>
  <c r="CU326" i="27"/>
  <c r="CV326" i="27" s="1"/>
  <c r="CT326" i="27"/>
  <c r="CR326" i="27"/>
  <c r="CP326" i="27"/>
  <c r="CJ326" i="27"/>
  <c r="BR326" i="27"/>
  <c r="BQ326" i="27"/>
  <c r="BO326" i="27"/>
  <c r="BG326" i="27"/>
  <c r="BE326" i="27"/>
  <c r="BC326" i="27"/>
  <c r="AZ326" i="27"/>
  <c r="BA326" i="27" s="1"/>
  <c r="AY326" i="27"/>
  <c r="AW326" i="27"/>
  <c r="AU326" i="27"/>
  <c r="AM326" i="27"/>
  <c r="AM325" i="27" s="1"/>
  <c r="AL326" i="27"/>
  <c r="AH326" i="27"/>
  <c r="AD326" i="27"/>
  <c r="AB326" i="27"/>
  <c r="Z326" i="27"/>
  <c r="U326" i="27"/>
  <c r="R326" i="27"/>
  <c r="L326" i="27"/>
  <c r="J326" i="27"/>
  <c r="FJ325" i="27"/>
  <c r="FK325" i="27" s="1"/>
  <c r="FH325" i="27"/>
  <c r="FI325" i="27" s="1"/>
  <c r="FF325" i="27"/>
  <c r="FG325" i="27" s="1"/>
  <c r="FD325" i="27"/>
  <c r="FE325" i="27" s="1"/>
  <c r="EX325" i="27"/>
  <c r="EV325" i="27"/>
  <c r="ET325" i="27"/>
  <c r="ER325" i="27"/>
  <c r="EP325" i="27"/>
  <c r="EN325" i="27"/>
  <c r="EL325" i="27"/>
  <c r="EH325" i="27"/>
  <c r="EF325" i="27"/>
  <c r="ED325" i="27"/>
  <c r="EB325" i="27"/>
  <c r="DX325" i="27"/>
  <c r="DV325" i="27"/>
  <c r="DT325" i="27"/>
  <c r="DM325" i="27"/>
  <c r="DK325" i="27"/>
  <c r="DL325" i="27" s="1"/>
  <c r="DI325" i="27"/>
  <c r="DJ325" i="27" s="1"/>
  <c r="DG325" i="27"/>
  <c r="DC325" i="27"/>
  <c r="CY325" i="27"/>
  <c r="CU325" i="27"/>
  <c r="CS325" i="27"/>
  <c r="CQ325" i="27"/>
  <c r="CO325" i="27"/>
  <c r="CI325" i="27"/>
  <c r="CG325" i="27"/>
  <c r="BX325" i="27"/>
  <c r="BV325" i="27"/>
  <c r="BT325" i="27"/>
  <c r="BR325" i="27"/>
  <c r="BP325" i="27"/>
  <c r="BN325" i="27"/>
  <c r="BL325" i="27"/>
  <c r="BF325" i="27"/>
  <c r="BD325" i="27"/>
  <c r="BB325" i="27"/>
  <c r="AZ325" i="27"/>
  <c r="AX325" i="27"/>
  <c r="AV325" i="27"/>
  <c r="AT325" i="27"/>
  <c r="AR325" i="27"/>
  <c r="AK325" i="27"/>
  <c r="AI325" i="27"/>
  <c r="AG325" i="27"/>
  <c r="AC325" i="27"/>
  <c r="AA325" i="27"/>
  <c r="Y325" i="27"/>
  <c r="U325" i="27"/>
  <c r="S325" i="27"/>
  <c r="Q325" i="27"/>
  <c r="O325" i="27"/>
  <c r="K325" i="27"/>
  <c r="I325" i="27"/>
  <c r="FK324" i="27"/>
  <c r="FI324" i="27"/>
  <c r="FG324" i="27"/>
  <c r="FE324" i="27"/>
  <c r="EY324" i="27"/>
  <c r="EW324" i="27"/>
  <c r="EU324" i="27"/>
  <c r="ER324" i="27"/>
  <c r="ES324" i="27" s="1"/>
  <c r="EQ324" i="27"/>
  <c r="EO324" i="27"/>
  <c r="EM324" i="27"/>
  <c r="EH324" i="27"/>
  <c r="EI324" i="27" s="1"/>
  <c r="EG324" i="27"/>
  <c r="EE324" i="27"/>
  <c r="EC324" i="27"/>
  <c r="DY324" i="27"/>
  <c r="DW324" i="27"/>
  <c r="DU324" i="27"/>
  <c r="DM324" i="27"/>
  <c r="DN324" i="27" s="1"/>
  <c r="DL324" i="27"/>
  <c r="DJ324" i="27"/>
  <c r="DH324" i="27"/>
  <c r="DB324" i="27"/>
  <c r="CZ324" i="27"/>
  <c r="CU324" i="27"/>
  <c r="CL324" i="27"/>
  <c r="CJ324" i="27"/>
  <c r="CM324" i="27"/>
  <c r="BR324" i="27"/>
  <c r="BE324" i="27"/>
  <c r="BC324" i="27"/>
  <c r="AZ324" i="27"/>
  <c r="AM324" i="27"/>
  <c r="AL324" i="27"/>
  <c r="U324" i="27"/>
  <c r="P324" i="27"/>
  <c r="EY323" i="27"/>
  <c r="EW323" i="27"/>
  <c r="ER323" i="27"/>
  <c r="EH323" i="27"/>
  <c r="EG323" i="27"/>
  <c r="DM323" i="27"/>
  <c r="DB323" i="27"/>
  <c r="CZ323" i="27"/>
  <c r="CU323" i="27"/>
  <c r="CL323" i="27"/>
  <c r="CJ323" i="27"/>
  <c r="CM323" i="27"/>
  <c r="CE323" i="27"/>
  <c r="BR323" i="27"/>
  <c r="BE323" i="27"/>
  <c r="BC323" i="27"/>
  <c r="AZ323" i="27"/>
  <c r="AM323" i="27"/>
  <c r="AL323" i="27"/>
  <c r="U323" i="27"/>
  <c r="E323" i="27"/>
  <c r="FK322" i="27"/>
  <c r="FI322" i="27"/>
  <c r="FG322" i="27"/>
  <c r="FE322" i="27"/>
  <c r="EY322" i="27"/>
  <c r="EW322" i="27"/>
  <c r="ER322" i="27"/>
  <c r="EH322" i="27"/>
  <c r="EG322" i="27"/>
  <c r="DM322" i="27"/>
  <c r="DN322" i="27" s="1"/>
  <c r="DL322" i="27"/>
  <c r="DJ322" i="27"/>
  <c r="DH322" i="27"/>
  <c r="DB322" i="27"/>
  <c r="CZ322" i="27"/>
  <c r="CU322" i="27"/>
  <c r="CL322" i="27"/>
  <c r="CJ322" i="27"/>
  <c r="CM322" i="27"/>
  <c r="BR322" i="27"/>
  <c r="BE322" i="27"/>
  <c r="BC322" i="27"/>
  <c r="AZ322" i="27"/>
  <c r="AM322" i="27"/>
  <c r="AL322" i="27"/>
  <c r="U322" i="27"/>
  <c r="EY321" i="27"/>
  <c r="EW321" i="27"/>
  <c r="ER321" i="27"/>
  <c r="EH321" i="27"/>
  <c r="EH320" i="27" s="1"/>
  <c r="EG321" i="27"/>
  <c r="DR321" i="27"/>
  <c r="DM321" i="27"/>
  <c r="DB321" i="27"/>
  <c r="CZ321" i="27"/>
  <c r="CU321" i="27"/>
  <c r="CL321" i="27"/>
  <c r="CJ321" i="27"/>
  <c r="CE321" i="27"/>
  <c r="BT320" i="27"/>
  <c r="BR321" i="27"/>
  <c r="BE321" i="27"/>
  <c r="BC321" i="27"/>
  <c r="AM321" i="27"/>
  <c r="AL321" i="27"/>
  <c r="U321" i="27"/>
  <c r="FJ320" i="27"/>
  <c r="FK320" i="27" s="1"/>
  <c r="FH320" i="27"/>
  <c r="FI320" i="27" s="1"/>
  <c r="FF320" i="27"/>
  <c r="FG320" i="27" s="1"/>
  <c r="FD320" i="27"/>
  <c r="FE320" i="27" s="1"/>
  <c r="EV320" i="27"/>
  <c r="EW320" i="27" s="1"/>
  <c r="ET320" i="27"/>
  <c r="ER320" i="27"/>
  <c r="EP320" i="27"/>
  <c r="EN320" i="27"/>
  <c r="EL320" i="27"/>
  <c r="EF320" i="27"/>
  <c r="EG320" i="27" s="1"/>
  <c r="ED320" i="27"/>
  <c r="EB320" i="27"/>
  <c r="DX320" i="27"/>
  <c r="DV320" i="27"/>
  <c r="DT320" i="27"/>
  <c r="DM320" i="27"/>
  <c r="DN320" i="27" s="1"/>
  <c r="DK320" i="27"/>
  <c r="DL320" i="27" s="1"/>
  <c r="DI320" i="27"/>
  <c r="DJ320" i="27" s="1"/>
  <c r="DG320" i="27"/>
  <c r="DH320" i="27" s="1"/>
  <c r="DC320" i="27"/>
  <c r="CY320" i="27"/>
  <c r="CZ320" i="27" s="1"/>
  <c r="CU320" i="27"/>
  <c r="CS320" i="27"/>
  <c r="CQ320" i="27"/>
  <c r="CO320" i="27"/>
  <c r="CK320" i="27"/>
  <c r="CL320" i="27" s="1"/>
  <c r="CI320" i="27"/>
  <c r="CJ320" i="27" s="1"/>
  <c r="CG320" i="27"/>
  <c r="BX320" i="27"/>
  <c r="BV320" i="27"/>
  <c r="BR320" i="27"/>
  <c r="BP320" i="27"/>
  <c r="BN320" i="27"/>
  <c r="BL320" i="27"/>
  <c r="BF320" i="27"/>
  <c r="BD320" i="27"/>
  <c r="BE320" i="27" s="1"/>
  <c r="BB320" i="27"/>
  <c r="BC320" i="27" s="1"/>
  <c r="AX320" i="27"/>
  <c r="AV320" i="27"/>
  <c r="AT320" i="27"/>
  <c r="AR320" i="27"/>
  <c r="AK320" i="27"/>
  <c r="AL320" i="27" s="1"/>
  <c r="AI320" i="27"/>
  <c r="AG320" i="27"/>
  <c r="AC320" i="27"/>
  <c r="AA320" i="27"/>
  <c r="Y320" i="27"/>
  <c r="U320" i="27"/>
  <c r="S320" i="27"/>
  <c r="Q320" i="27"/>
  <c r="O320" i="27"/>
  <c r="K320" i="27"/>
  <c r="I320" i="27"/>
  <c r="G320" i="27"/>
  <c r="H320" i="27" s="1"/>
  <c r="EY319" i="27"/>
  <c r="EW319" i="27"/>
  <c r="ER319" i="27"/>
  <c r="EH319" i="27"/>
  <c r="EG319" i="27"/>
  <c r="DB319" i="27"/>
  <c r="CZ319" i="27"/>
  <c r="CU319" i="27"/>
  <c r="CL319" i="27"/>
  <c r="CJ319" i="27"/>
  <c r="BR319" i="27"/>
  <c r="BE319" i="27"/>
  <c r="BC319" i="27"/>
  <c r="AM319" i="27"/>
  <c r="AL319" i="27"/>
  <c r="U319" i="27"/>
  <c r="EY318" i="27"/>
  <c r="ER318" i="27"/>
  <c r="EH318" i="27"/>
  <c r="EG318" i="27"/>
  <c r="DR318" i="27"/>
  <c r="DB318" i="27"/>
  <c r="CU318" i="27"/>
  <c r="CL318" i="27"/>
  <c r="CE318" i="27"/>
  <c r="BR318" i="27"/>
  <c r="BE318" i="27"/>
  <c r="AL318" i="27"/>
  <c r="U318" i="27"/>
  <c r="E318" i="27"/>
  <c r="EY317" i="27"/>
  <c r="ER317" i="27"/>
  <c r="EH317" i="27"/>
  <c r="EG317" i="27"/>
  <c r="DB317" i="27"/>
  <c r="CY315" i="27"/>
  <c r="CU317" i="27"/>
  <c r="CL317" i="27"/>
  <c r="BR317" i="27"/>
  <c r="BE317" i="27"/>
  <c r="AM317" i="27"/>
  <c r="AL317" i="27"/>
  <c r="U317" i="27"/>
  <c r="EY316" i="27"/>
  <c r="ER316" i="27"/>
  <c r="EH316" i="27"/>
  <c r="EG316" i="27"/>
  <c r="DR316" i="27"/>
  <c r="DB316" i="27"/>
  <c r="CU316" i="27"/>
  <c r="CL316" i="27"/>
  <c r="CE316" i="27"/>
  <c r="BR316" i="27"/>
  <c r="BE316" i="27"/>
  <c r="AM316" i="27"/>
  <c r="AL316" i="27"/>
  <c r="U316" i="27"/>
  <c r="E316" i="27"/>
  <c r="FJ315" i="27"/>
  <c r="FH315" i="27"/>
  <c r="FF315" i="27"/>
  <c r="FD315" i="27"/>
  <c r="EX315" i="27"/>
  <c r="EY315" i="27" s="1"/>
  <c r="EV315" i="27"/>
  <c r="EW315" i="27" s="1"/>
  <c r="ET315" i="27"/>
  <c r="ER315" i="27"/>
  <c r="EP315" i="27"/>
  <c r="EN315" i="27"/>
  <c r="EL315" i="27"/>
  <c r="EH315" i="27"/>
  <c r="EF315" i="27"/>
  <c r="EG315" i="27" s="1"/>
  <c r="ED315" i="27"/>
  <c r="EB315" i="27"/>
  <c r="DX315" i="27"/>
  <c r="DV315" i="27"/>
  <c r="DT315" i="27"/>
  <c r="DK315" i="27"/>
  <c r="DI315" i="27"/>
  <c r="DG315" i="27"/>
  <c r="DC315" i="27"/>
  <c r="DA315" i="27"/>
  <c r="DB315" i="27" s="1"/>
  <c r="CU315" i="27"/>
  <c r="CS315" i="27"/>
  <c r="CQ315" i="27"/>
  <c r="CO315" i="27"/>
  <c r="CI315" i="27"/>
  <c r="CJ315" i="27" s="1"/>
  <c r="CG315" i="27"/>
  <c r="BX315" i="27"/>
  <c r="BV315" i="27"/>
  <c r="BT315" i="27"/>
  <c r="BU315" i="27" s="1"/>
  <c r="BR315" i="27"/>
  <c r="BR314" i="27" s="1"/>
  <c r="BP315" i="27"/>
  <c r="BN315" i="27"/>
  <c r="BL315" i="27"/>
  <c r="BF315" i="27"/>
  <c r="AX315" i="27"/>
  <c r="AV315" i="27"/>
  <c r="AT315" i="27"/>
  <c r="AR315" i="27"/>
  <c r="AK315" i="27"/>
  <c r="AL315" i="27" s="1"/>
  <c r="AI315" i="27"/>
  <c r="AG315" i="27"/>
  <c r="AC315" i="27"/>
  <c r="AA315" i="27"/>
  <c r="Y315" i="27"/>
  <c r="U315" i="27"/>
  <c r="S315" i="27"/>
  <c r="Q315" i="27"/>
  <c r="O315" i="27"/>
  <c r="K315" i="27"/>
  <c r="I315" i="27"/>
  <c r="G315" i="27"/>
  <c r="H315" i="27" s="1"/>
  <c r="FJ314" i="27"/>
  <c r="FH314" i="27"/>
  <c r="FF314" i="27"/>
  <c r="FD314" i="27"/>
  <c r="EV314" i="27"/>
  <c r="ET314" i="27"/>
  <c r="EP314" i="27"/>
  <c r="EN314" i="27"/>
  <c r="EL314" i="27"/>
  <c r="ED314" i="27"/>
  <c r="EB314" i="27"/>
  <c r="DX314" i="27"/>
  <c r="DV314" i="27"/>
  <c r="DT314" i="27"/>
  <c r="DK314" i="27"/>
  <c r="DI314" i="27"/>
  <c r="DG314" i="27"/>
  <c r="DC314" i="27"/>
  <c r="CS314" i="27"/>
  <c r="CQ314" i="27"/>
  <c r="CO314" i="27"/>
  <c r="CI314" i="27"/>
  <c r="CG314" i="27"/>
  <c r="BX314" i="27"/>
  <c r="BV314" i="27"/>
  <c r="BP314" i="27"/>
  <c r="BN314" i="27"/>
  <c r="BL314" i="27"/>
  <c r="BF314" i="27"/>
  <c r="AX314" i="27"/>
  <c r="AV314" i="27"/>
  <c r="AT314" i="27"/>
  <c r="AR314" i="27"/>
  <c r="AI314" i="27"/>
  <c r="AG314" i="27"/>
  <c r="AC314" i="27"/>
  <c r="AA314" i="27"/>
  <c r="Y314" i="27"/>
  <c r="U314" i="27"/>
  <c r="S314" i="27"/>
  <c r="Q314" i="27"/>
  <c r="O314" i="27"/>
  <c r="K314" i="27"/>
  <c r="I314" i="27"/>
  <c r="FK313" i="27"/>
  <c r="FI313" i="27"/>
  <c r="FG313" i="27"/>
  <c r="FE313" i="27"/>
  <c r="EY313" i="27"/>
  <c r="EU313" i="27"/>
  <c r="ER313" i="27"/>
  <c r="ES313" i="27" s="1"/>
  <c r="EQ313" i="27"/>
  <c r="EO313" i="27"/>
  <c r="EM313" i="27"/>
  <c r="EG313" i="27"/>
  <c r="EE313" i="27"/>
  <c r="EC313" i="27"/>
  <c r="DY313" i="27"/>
  <c r="DW313" i="27"/>
  <c r="DU313" i="27"/>
  <c r="DL313" i="27"/>
  <c r="DJ313" i="27"/>
  <c r="DH313" i="27"/>
  <c r="DD313" i="27"/>
  <c r="DB313" i="27"/>
  <c r="CU313" i="27"/>
  <c r="CV313" i="27" s="1"/>
  <c r="CT313" i="27"/>
  <c r="CR313" i="27"/>
  <c r="CP313" i="27"/>
  <c r="CL313" i="27"/>
  <c r="CH313" i="27"/>
  <c r="BY313" i="27"/>
  <c r="BW313" i="27"/>
  <c r="BR313" i="27"/>
  <c r="BQ313" i="27"/>
  <c r="BO313" i="27"/>
  <c r="BM313" i="27"/>
  <c r="BG313" i="27"/>
  <c r="BE313" i="27"/>
  <c r="AY313" i="27"/>
  <c r="AW313" i="27"/>
  <c r="AU313" i="27"/>
  <c r="AS313" i="27"/>
  <c r="AL313" i="27"/>
  <c r="AJ313" i="27"/>
  <c r="AH313" i="27"/>
  <c r="AD313" i="27"/>
  <c r="AB313" i="27"/>
  <c r="Z313" i="27"/>
  <c r="U313" i="27"/>
  <c r="V313" i="27" s="1"/>
  <c r="T313" i="27"/>
  <c r="R313" i="27"/>
  <c r="P313" i="27"/>
  <c r="L313" i="27"/>
  <c r="J313" i="27"/>
  <c r="FK312" i="27"/>
  <c r="FI312" i="27"/>
  <c r="FG312" i="27"/>
  <c r="FE312" i="27"/>
  <c r="ER312" i="27"/>
  <c r="DL312" i="27"/>
  <c r="DJ312" i="27"/>
  <c r="CU312" i="27"/>
  <c r="BR312" i="27"/>
  <c r="U312" i="27"/>
  <c r="FK311" i="27"/>
  <c r="FI311" i="27"/>
  <c r="FG311" i="27"/>
  <c r="FE311" i="27"/>
  <c r="EU311" i="27"/>
  <c r="ER311" i="27"/>
  <c r="ES311" i="27" s="1"/>
  <c r="EQ311" i="27"/>
  <c r="EO311" i="27"/>
  <c r="EM311" i="27"/>
  <c r="EH311" i="27"/>
  <c r="EI311" i="27" s="1"/>
  <c r="EE311" i="27"/>
  <c r="EC311" i="27"/>
  <c r="DY311" i="27"/>
  <c r="DW311" i="27"/>
  <c r="DU311" i="27"/>
  <c r="DL311" i="27"/>
  <c r="DJ311" i="27"/>
  <c r="DH311" i="27"/>
  <c r="DD311" i="27"/>
  <c r="CU311" i="27"/>
  <c r="CV311" i="27" s="1"/>
  <c r="CT311" i="27"/>
  <c r="CR311" i="27"/>
  <c r="CP311" i="27"/>
  <c r="CH311" i="27"/>
  <c r="BY311" i="27"/>
  <c r="BW311" i="27"/>
  <c r="BU311" i="27"/>
  <c r="BQ311" i="27"/>
  <c r="BO311" i="27"/>
  <c r="BM311" i="27"/>
  <c r="BR311" i="27"/>
  <c r="BH311" i="27"/>
  <c r="BI311" i="27" s="1"/>
  <c r="BG311" i="27"/>
  <c r="BE311" i="27"/>
  <c r="BC311" i="27"/>
  <c r="AZ311" i="27"/>
  <c r="AY311" i="27"/>
  <c r="AW311" i="27"/>
  <c r="AU311" i="27"/>
  <c r="AS311" i="27"/>
  <c r="AL311" i="27"/>
  <c r="AJ311" i="27"/>
  <c r="AH311" i="27"/>
  <c r="AD311" i="27"/>
  <c r="AB311" i="27"/>
  <c r="Z311" i="27"/>
  <c r="T311" i="27"/>
  <c r="R311" i="27"/>
  <c r="P311" i="27"/>
  <c r="L311" i="27"/>
  <c r="J311" i="27"/>
  <c r="H311" i="27"/>
  <c r="M311" i="27"/>
  <c r="FK310" i="27"/>
  <c r="FI310" i="27"/>
  <c r="FG310" i="27"/>
  <c r="FE310" i="27"/>
  <c r="EY310" i="27"/>
  <c r="EW310" i="27"/>
  <c r="EQ310" i="27"/>
  <c r="EO310" i="27"/>
  <c r="EG310" i="27"/>
  <c r="EE310" i="27"/>
  <c r="EC310" i="27"/>
  <c r="DY310" i="27"/>
  <c r="DW310" i="27"/>
  <c r="DU310" i="27"/>
  <c r="DM310" i="27"/>
  <c r="DN310" i="27" s="1"/>
  <c r="DL310" i="27"/>
  <c r="DJ310" i="27"/>
  <c r="DH310" i="27"/>
  <c r="DE310" i="27"/>
  <c r="DD310" i="27"/>
  <c r="DB310" i="27"/>
  <c r="CZ310" i="27"/>
  <c r="CT310" i="27"/>
  <c r="CR310" i="27"/>
  <c r="CL310" i="27"/>
  <c r="CJ310" i="27"/>
  <c r="BY310" i="27"/>
  <c r="BW310" i="27"/>
  <c r="BU310" i="27"/>
  <c r="BZ310" i="27"/>
  <c r="CA310" i="27" s="1"/>
  <c r="BQ310" i="27"/>
  <c r="BO310" i="27"/>
  <c r="BM310" i="27"/>
  <c r="BH310" i="27"/>
  <c r="BI310" i="27" s="1"/>
  <c r="BG310" i="27"/>
  <c r="BE310" i="27"/>
  <c r="BC310" i="27"/>
  <c r="AZ310" i="27"/>
  <c r="AY310" i="27"/>
  <c r="AW310" i="27"/>
  <c r="AU310" i="27"/>
  <c r="AS310" i="27"/>
  <c r="AL310" i="27"/>
  <c r="AJ310" i="27"/>
  <c r="AH310" i="27"/>
  <c r="AD310" i="27"/>
  <c r="AB310" i="27"/>
  <c r="Z310" i="27"/>
  <c r="T310" i="27"/>
  <c r="R310" i="27"/>
  <c r="P310" i="27"/>
  <c r="U310" i="27"/>
  <c r="V310" i="27" s="1"/>
  <c r="L310" i="27"/>
  <c r="J310" i="27"/>
  <c r="H310" i="27"/>
  <c r="FK309" i="27"/>
  <c r="FI309" i="27"/>
  <c r="FG309" i="27"/>
  <c r="FE309" i="27"/>
  <c r="EY309" i="27"/>
  <c r="EW309" i="27"/>
  <c r="EQ309" i="27"/>
  <c r="EO309" i="27"/>
  <c r="EG309" i="27"/>
  <c r="EE309" i="27"/>
  <c r="EC309" i="27"/>
  <c r="EH309" i="27"/>
  <c r="DY309" i="27"/>
  <c r="DW309" i="27"/>
  <c r="DU309" i="27"/>
  <c r="DZ309" i="27"/>
  <c r="DM309" i="27"/>
  <c r="DN309" i="27" s="1"/>
  <c r="DL309" i="27"/>
  <c r="DJ309" i="27"/>
  <c r="DH309" i="27"/>
  <c r="DE309" i="27"/>
  <c r="DD309" i="27"/>
  <c r="DB309" i="27"/>
  <c r="CZ309" i="27"/>
  <c r="CT309" i="27"/>
  <c r="CR309" i="27"/>
  <c r="CL309" i="27"/>
  <c r="CJ309" i="27"/>
  <c r="BY309" i="27"/>
  <c r="BW309" i="27"/>
  <c r="BU309" i="27"/>
  <c r="BQ309" i="27"/>
  <c r="BO309" i="27"/>
  <c r="BM309" i="27"/>
  <c r="BH309" i="27"/>
  <c r="BI309" i="27" s="1"/>
  <c r="BG309" i="27"/>
  <c r="BE309" i="27"/>
  <c r="BC309" i="27"/>
  <c r="AZ309" i="27"/>
  <c r="AY309" i="27"/>
  <c r="AW309" i="27"/>
  <c r="AU309" i="27"/>
  <c r="AS309" i="27"/>
  <c r="AL309" i="27"/>
  <c r="AJ309" i="27"/>
  <c r="AH309" i="27"/>
  <c r="AM309" i="27"/>
  <c r="AN309" i="27" s="1"/>
  <c r="AD309" i="27"/>
  <c r="AB309" i="27"/>
  <c r="Z309" i="27"/>
  <c r="AE309" i="27"/>
  <c r="T309" i="27"/>
  <c r="R309" i="27"/>
  <c r="P309" i="27"/>
  <c r="L309" i="27"/>
  <c r="J309" i="27"/>
  <c r="H309" i="27"/>
  <c r="FJ308" i="27"/>
  <c r="FK308" i="27" s="1"/>
  <c r="FI308" i="27"/>
  <c r="FH308" i="27"/>
  <c r="FF308" i="27"/>
  <c r="FG308" i="27" s="1"/>
  <c r="FD308" i="27"/>
  <c r="FE308" i="27" s="1"/>
  <c r="ET308" i="27"/>
  <c r="EU308" i="27" s="1"/>
  <c r="EP308" i="27"/>
  <c r="EQ308" i="27" s="1"/>
  <c r="EN308" i="27"/>
  <c r="EO308" i="27" s="1"/>
  <c r="EL308" i="27"/>
  <c r="EM308" i="27" s="1"/>
  <c r="ED308" i="27"/>
  <c r="EE308" i="27" s="1"/>
  <c r="EC308" i="27"/>
  <c r="EB308" i="27"/>
  <c r="DX308" i="27"/>
  <c r="DY308" i="27" s="1"/>
  <c r="DL308" i="27"/>
  <c r="DK308" i="27"/>
  <c r="DI308" i="27"/>
  <c r="DJ308" i="27" s="1"/>
  <c r="DG308" i="27"/>
  <c r="DH308" i="27" s="1"/>
  <c r="CS308" i="27"/>
  <c r="CT308" i="27" s="1"/>
  <c r="CQ308" i="27"/>
  <c r="CR308" i="27" s="1"/>
  <c r="CG308" i="27"/>
  <c r="CH308" i="27" s="1"/>
  <c r="BW308" i="27"/>
  <c r="BV308" i="27"/>
  <c r="BO308" i="27"/>
  <c r="BN308" i="27"/>
  <c r="BL308" i="27"/>
  <c r="BM308" i="27" s="1"/>
  <c r="BG308" i="27"/>
  <c r="BF308" i="27"/>
  <c r="AY308" i="27"/>
  <c r="AX308" i="27"/>
  <c r="AV308" i="27"/>
  <c r="AW308" i="27" s="1"/>
  <c r="AT308" i="27"/>
  <c r="AU308" i="27" s="1"/>
  <c r="AI308" i="27"/>
  <c r="AJ308" i="27" s="1"/>
  <c r="AH308" i="27"/>
  <c r="AG308" i="27"/>
  <c r="AC308" i="27"/>
  <c r="AD308" i="27" s="1"/>
  <c r="AA308" i="27"/>
  <c r="AB308" i="27" s="1"/>
  <c r="Z308" i="27"/>
  <c r="Y308" i="27"/>
  <c r="R308" i="27"/>
  <c r="Q308" i="27"/>
  <c r="O308" i="27"/>
  <c r="P308" i="27" s="1"/>
  <c r="J308" i="27"/>
  <c r="I308" i="27"/>
  <c r="FK307" i="27"/>
  <c r="FI307" i="27"/>
  <c r="FG307" i="27"/>
  <c r="FE307" i="27"/>
  <c r="EY307" i="27"/>
  <c r="EW307" i="27"/>
  <c r="EQ307" i="27"/>
  <c r="EO307" i="27"/>
  <c r="EG307" i="27"/>
  <c r="EE307" i="27"/>
  <c r="EC307" i="27"/>
  <c r="EH307" i="27"/>
  <c r="EI307" i="27" s="1"/>
  <c r="DY307" i="27"/>
  <c r="DW307" i="27"/>
  <c r="DU307" i="27"/>
  <c r="DZ307" i="27"/>
  <c r="DM307" i="27"/>
  <c r="DN307" i="27" s="1"/>
  <c r="DL307" i="27"/>
  <c r="DJ307" i="27"/>
  <c r="DH307" i="27"/>
  <c r="DE307" i="27"/>
  <c r="DD307" i="27"/>
  <c r="DB307" i="27"/>
  <c r="CZ307" i="27"/>
  <c r="CT307" i="27"/>
  <c r="CR307" i="27"/>
  <c r="CL307" i="27"/>
  <c r="CJ307" i="27"/>
  <c r="BW307" i="27"/>
  <c r="BU307" i="27"/>
  <c r="BO307" i="27"/>
  <c r="BM307" i="27"/>
  <c r="BH307" i="27"/>
  <c r="BG307" i="27"/>
  <c r="BE307" i="27"/>
  <c r="BC307" i="27"/>
  <c r="AZ307" i="27"/>
  <c r="AY307" i="27"/>
  <c r="AW307" i="27"/>
  <c r="AU307" i="27"/>
  <c r="AL307" i="27"/>
  <c r="AH307" i="27"/>
  <c r="AM307" i="27"/>
  <c r="AD307" i="27"/>
  <c r="Z307" i="27"/>
  <c r="R307" i="27"/>
  <c r="P307" i="27"/>
  <c r="J307" i="27"/>
  <c r="H307" i="27"/>
  <c r="FK306" i="27"/>
  <c r="FI306" i="27"/>
  <c r="FG306" i="27"/>
  <c r="FE306" i="27"/>
  <c r="EY306" i="27"/>
  <c r="EW306" i="27"/>
  <c r="EQ306" i="27"/>
  <c r="EO306" i="27"/>
  <c r="EG306" i="27"/>
  <c r="EC306" i="27"/>
  <c r="DY306" i="27"/>
  <c r="DU306" i="27"/>
  <c r="DM306" i="27"/>
  <c r="DN306" i="27" s="1"/>
  <c r="DL306" i="27"/>
  <c r="DJ306" i="27"/>
  <c r="DH306" i="27"/>
  <c r="DE306" i="27"/>
  <c r="DD306" i="27"/>
  <c r="DB306" i="27"/>
  <c r="CZ306" i="27"/>
  <c r="CT306" i="27"/>
  <c r="CR306" i="27"/>
  <c r="CL306" i="27"/>
  <c r="CJ306" i="27"/>
  <c r="BY306" i="27"/>
  <c r="BW306" i="27"/>
  <c r="BU306" i="27"/>
  <c r="BQ306" i="27"/>
  <c r="BO306" i="27"/>
  <c r="BM306" i="27"/>
  <c r="BH306" i="27"/>
  <c r="BI306" i="27" s="1"/>
  <c r="BG306" i="27"/>
  <c r="BE306" i="27"/>
  <c r="BC306" i="27"/>
  <c r="AZ306" i="27"/>
  <c r="AY306" i="27"/>
  <c r="AW306" i="27"/>
  <c r="AU306" i="27"/>
  <c r="AS306" i="27"/>
  <c r="AL306" i="27"/>
  <c r="AJ306" i="27"/>
  <c r="AH306" i="27"/>
  <c r="AD306" i="27"/>
  <c r="AB306" i="27"/>
  <c r="Z306" i="27"/>
  <c r="T306" i="27"/>
  <c r="R306" i="27"/>
  <c r="P306" i="27"/>
  <c r="L306" i="27"/>
  <c r="J306" i="27"/>
  <c r="H306" i="27"/>
  <c r="FI305" i="27"/>
  <c r="FH305" i="27"/>
  <c r="FF305" i="27"/>
  <c r="FG305" i="27" s="1"/>
  <c r="FD305" i="27"/>
  <c r="FE305" i="27" s="1"/>
  <c r="EX305" i="27"/>
  <c r="EY305" i="27" s="1"/>
  <c r="EV305" i="27"/>
  <c r="EW305" i="27" s="1"/>
  <c r="ET305" i="27"/>
  <c r="EU305" i="27" s="1"/>
  <c r="EP305" i="27"/>
  <c r="EQ305" i="27" s="1"/>
  <c r="EN305" i="27"/>
  <c r="EO305" i="27" s="1"/>
  <c r="EL305" i="27"/>
  <c r="EM305" i="27" s="1"/>
  <c r="EF305" i="27"/>
  <c r="EG305" i="27" s="1"/>
  <c r="EC305" i="27"/>
  <c r="EB305" i="27"/>
  <c r="DX305" i="27"/>
  <c r="DY305" i="27" s="1"/>
  <c r="DU305" i="27"/>
  <c r="DT305" i="27"/>
  <c r="DL305" i="27"/>
  <c r="DK305" i="27"/>
  <c r="DI305" i="27"/>
  <c r="DJ305" i="27" s="1"/>
  <c r="DG305" i="27"/>
  <c r="DH305" i="27" s="1"/>
  <c r="DD305" i="27"/>
  <c r="DC305" i="27"/>
  <c r="DA305" i="27"/>
  <c r="DB305" i="27" s="1"/>
  <c r="CY305" i="27"/>
  <c r="CZ305" i="27" s="1"/>
  <c r="CS305" i="27"/>
  <c r="CT305" i="27" s="1"/>
  <c r="CQ305" i="27"/>
  <c r="CR305" i="27" s="1"/>
  <c r="CO305" i="27"/>
  <c r="CP305" i="27" s="1"/>
  <c r="CK305" i="27"/>
  <c r="CL305" i="27" s="1"/>
  <c r="CI305" i="27"/>
  <c r="CJ305" i="27" s="1"/>
  <c r="CG305" i="27"/>
  <c r="CH305" i="27" s="1"/>
  <c r="BW305" i="27"/>
  <c r="BV305" i="27"/>
  <c r="BT305" i="27"/>
  <c r="BU305" i="27" s="1"/>
  <c r="BO305" i="27"/>
  <c r="BN305" i="27"/>
  <c r="BL305" i="27"/>
  <c r="BM305" i="27" s="1"/>
  <c r="BG305" i="27"/>
  <c r="BF305" i="27"/>
  <c r="BD305" i="27"/>
  <c r="BE305" i="27" s="1"/>
  <c r="BB305" i="27"/>
  <c r="BC305" i="27" s="1"/>
  <c r="AY305" i="27"/>
  <c r="AX305" i="27"/>
  <c r="AV305" i="27"/>
  <c r="AW305" i="27" s="1"/>
  <c r="AT305" i="27"/>
  <c r="AU305" i="27" s="1"/>
  <c r="AR305" i="27"/>
  <c r="AS305" i="27" s="1"/>
  <c r="AK305" i="27"/>
  <c r="AL305" i="27" s="1"/>
  <c r="AH305" i="27"/>
  <c r="AG305" i="27"/>
  <c r="AC305" i="27"/>
  <c r="AD305" i="27" s="1"/>
  <c r="Z305" i="27"/>
  <c r="Y305" i="27"/>
  <c r="R305" i="27"/>
  <c r="Q305" i="27"/>
  <c r="O305" i="27"/>
  <c r="P305" i="27" s="1"/>
  <c r="J305" i="27"/>
  <c r="I305" i="27"/>
  <c r="G305" i="27"/>
  <c r="H305" i="27" s="1"/>
  <c r="FK304" i="27"/>
  <c r="FI304" i="27"/>
  <c r="FG304" i="27"/>
  <c r="FE304" i="27"/>
  <c r="EY304" i="27"/>
  <c r="EW304" i="27"/>
  <c r="EQ304" i="27"/>
  <c r="EO304" i="27"/>
  <c r="EG304" i="27"/>
  <c r="EC304" i="27"/>
  <c r="DY304" i="27"/>
  <c r="DW304" i="27"/>
  <c r="DU304" i="27"/>
  <c r="DZ304" i="27"/>
  <c r="DM304" i="27"/>
  <c r="DN304" i="27" s="1"/>
  <c r="DL304" i="27"/>
  <c r="DJ304" i="27"/>
  <c r="DH304" i="27"/>
  <c r="DE304" i="27"/>
  <c r="DD304" i="27"/>
  <c r="DB304" i="27"/>
  <c r="CZ304" i="27"/>
  <c r="CT304" i="27"/>
  <c r="CR304" i="27"/>
  <c r="CL304" i="27"/>
  <c r="CJ304" i="27"/>
  <c r="BW304" i="27"/>
  <c r="BU304" i="27"/>
  <c r="BQ304" i="27"/>
  <c r="BO304" i="27"/>
  <c r="BM304" i="27"/>
  <c r="BH304" i="27"/>
  <c r="BI304" i="27" s="1"/>
  <c r="BG304" i="27"/>
  <c r="BE304" i="27"/>
  <c r="BC304" i="27"/>
  <c r="AZ304" i="27"/>
  <c r="AY304" i="27"/>
  <c r="AW304" i="27"/>
  <c r="AU304" i="27"/>
  <c r="AS304" i="27"/>
  <c r="AL304" i="27"/>
  <c r="AJ304" i="27"/>
  <c r="AH304" i="27"/>
  <c r="AM304" i="27"/>
  <c r="AN304" i="27" s="1"/>
  <c r="AD304" i="27"/>
  <c r="AB304" i="27"/>
  <c r="Z304" i="27"/>
  <c r="AE304" i="27"/>
  <c r="R304" i="27"/>
  <c r="P304" i="27"/>
  <c r="L304" i="27"/>
  <c r="J304" i="27"/>
  <c r="M304" i="27"/>
  <c r="H304" i="27"/>
  <c r="FI303" i="27"/>
  <c r="FH303" i="27"/>
  <c r="FH332" i="27" s="1"/>
  <c r="FF303" i="27"/>
  <c r="FG303" i="27" s="1"/>
  <c r="FD303" i="27"/>
  <c r="FD332" i="27" s="1"/>
  <c r="ET303" i="27"/>
  <c r="EP303" i="27"/>
  <c r="EQ303" i="27" s="1"/>
  <c r="EN303" i="27"/>
  <c r="EN332" i="27" s="1"/>
  <c r="EL303" i="27"/>
  <c r="EC303" i="27"/>
  <c r="EB303" i="27"/>
  <c r="EB332" i="27" s="1"/>
  <c r="DX303" i="27"/>
  <c r="DX332" i="27" s="1"/>
  <c r="DL303" i="27"/>
  <c r="DK303" i="27"/>
  <c r="DK332" i="27" s="1"/>
  <c r="DI303" i="27"/>
  <c r="DJ303" i="27" s="1"/>
  <c r="DG303" i="27"/>
  <c r="DG332" i="27" s="1"/>
  <c r="CS303" i="27"/>
  <c r="CT303" i="27" s="1"/>
  <c r="CQ303" i="27"/>
  <c r="CQ332" i="27" s="1"/>
  <c r="BW303" i="27"/>
  <c r="BV303" i="27"/>
  <c r="BV332" i="27" s="1"/>
  <c r="BO303" i="27"/>
  <c r="BN303" i="27"/>
  <c r="BN332" i="27" s="1"/>
  <c r="BL303" i="27"/>
  <c r="BM303" i="27" s="1"/>
  <c r="BG303" i="27"/>
  <c r="BF303" i="27"/>
  <c r="BF332" i="27" s="1"/>
  <c r="AY303" i="27"/>
  <c r="AX303" i="27"/>
  <c r="AX332" i="27" s="1"/>
  <c r="AV303" i="27"/>
  <c r="AW303" i="27" s="1"/>
  <c r="AT303" i="27"/>
  <c r="AT332" i="27" s="1"/>
  <c r="AH303" i="27"/>
  <c r="AG303" i="27"/>
  <c r="AG332" i="27" s="1"/>
  <c r="AC303" i="27"/>
  <c r="AC332" i="27" s="1"/>
  <c r="Z303" i="27"/>
  <c r="Y303" i="27"/>
  <c r="R303" i="27"/>
  <c r="Q303" i="27"/>
  <c r="Q332" i="27" s="1"/>
  <c r="O303" i="27"/>
  <c r="P303" i="27" s="1"/>
  <c r="J303" i="27"/>
  <c r="I303" i="27"/>
  <c r="I332" i="27" s="1"/>
  <c r="DR301" i="27"/>
  <c r="CE301" i="27"/>
  <c r="DZ293" i="27"/>
  <c r="DM293" i="27"/>
  <c r="DE293" i="27"/>
  <c r="DO293" i="27" s="1"/>
  <c r="CU293" i="27"/>
  <c r="CM293" i="27"/>
  <c r="CW293" i="27" s="1"/>
  <c r="BZ293" i="27"/>
  <c r="BR293" i="27"/>
  <c r="BH293" i="27"/>
  <c r="AZ293" i="27"/>
  <c r="BJ293" i="27" s="1"/>
  <c r="AM293" i="27"/>
  <c r="AE293" i="27"/>
  <c r="AO293" i="27" s="1"/>
  <c r="E293" i="27" s="1"/>
  <c r="U293" i="27"/>
  <c r="M293" i="27"/>
  <c r="W293" i="27" s="1"/>
  <c r="EH292" i="27"/>
  <c r="DZ292" i="27"/>
  <c r="EJ292" i="27" s="1"/>
  <c r="DM292" i="27"/>
  <c r="DE292" i="27"/>
  <c r="DO292" i="27" s="1"/>
  <c r="CU292" i="27"/>
  <c r="CM292" i="27"/>
  <c r="CW292" i="27" s="1"/>
  <c r="BZ292" i="27"/>
  <c r="BZ290" i="27" s="1"/>
  <c r="BR292" i="27"/>
  <c r="CB292" i="27" s="1"/>
  <c r="BH292" i="27"/>
  <c r="AZ292" i="27"/>
  <c r="BJ292" i="27" s="1"/>
  <c r="AM292" i="27"/>
  <c r="AM290" i="27" s="1"/>
  <c r="AE292" i="27"/>
  <c r="U292" i="27"/>
  <c r="U290" i="27" s="1"/>
  <c r="M292" i="27"/>
  <c r="FD290" i="27"/>
  <c r="EZ291" i="27"/>
  <c r="ER291" i="27"/>
  <c r="EH291" i="27"/>
  <c r="DZ291" i="27"/>
  <c r="DM291" i="27"/>
  <c r="DM290" i="27" s="1"/>
  <c r="DE291" i="27"/>
  <c r="CY290" i="27"/>
  <c r="CQ290" i="27"/>
  <c r="CU291" i="27"/>
  <c r="CU290" i="27" s="1"/>
  <c r="CM291" i="27"/>
  <c r="BZ291" i="27"/>
  <c r="BR291" i="27"/>
  <c r="BH291" i="27"/>
  <c r="BD290" i="27"/>
  <c r="AZ291" i="27"/>
  <c r="AR290" i="27"/>
  <c r="AM291" i="27"/>
  <c r="AK290" i="27"/>
  <c r="AC290" i="27"/>
  <c r="AE291" i="27"/>
  <c r="U291" i="27"/>
  <c r="Q290" i="27"/>
  <c r="M291" i="27"/>
  <c r="W291" i="27" s="1"/>
  <c r="FJ290" i="27"/>
  <c r="FH290" i="27"/>
  <c r="FF290" i="27"/>
  <c r="EX290" i="27"/>
  <c r="EV290" i="27"/>
  <c r="ET290" i="27"/>
  <c r="EP290" i="27"/>
  <c r="EN290" i="27"/>
  <c r="EL290" i="27"/>
  <c r="EF290" i="27"/>
  <c r="ED290" i="27"/>
  <c r="EB290" i="27"/>
  <c r="DX290" i="27"/>
  <c r="DV290" i="27"/>
  <c r="DT290" i="27"/>
  <c r="DK290" i="27"/>
  <c r="DI290" i="27"/>
  <c r="DG290" i="27"/>
  <c r="DC290" i="27"/>
  <c r="DA290" i="27"/>
  <c r="CS290" i="27"/>
  <c r="CO290" i="27"/>
  <c r="CK290" i="27"/>
  <c r="CI290" i="27"/>
  <c r="CG290" i="27"/>
  <c r="BX290" i="27"/>
  <c r="BV290" i="27"/>
  <c r="BT290" i="27"/>
  <c r="BP290" i="27"/>
  <c r="BN290" i="27"/>
  <c r="BH290" i="27"/>
  <c r="BF290" i="27"/>
  <c r="BB290" i="27"/>
  <c r="AX290" i="27"/>
  <c r="AV290" i="27"/>
  <c r="AT290" i="27"/>
  <c r="AI290" i="27"/>
  <c r="AG290" i="27"/>
  <c r="AA290" i="27"/>
  <c r="S290" i="27"/>
  <c r="O290" i="27"/>
  <c r="K290" i="27"/>
  <c r="I290" i="27"/>
  <c r="G290" i="27"/>
  <c r="EZ289" i="27"/>
  <c r="ER289" i="27"/>
  <c r="EH289" i="27"/>
  <c r="DZ289" i="27"/>
  <c r="EJ289" i="27" s="1"/>
  <c r="DM289" i="27"/>
  <c r="DE289" i="27"/>
  <c r="DO289" i="27" s="1"/>
  <c r="CU289" i="27"/>
  <c r="CM289" i="27"/>
  <c r="BZ289" i="27"/>
  <c r="BR289" i="27"/>
  <c r="CB289" i="27" s="1"/>
  <c r="BH289" i="27"/>
  <c r="AZ289" i="27"/>
  <c r="BJ289" i="27" s="1"/>
  <c r="AM289" i="27"/>
  <c r="AE289" i="27"/>
  <c r="AO289" i="27" s="1"/>
  <c r="U289" i="27"/>
  <c r="M289" i="27"/>
  <c r="W289" i="27" s="1"/>
  <c r="E289" i="27" s="1"/>
  <c r="EZ288" i="27"/>
  <c r="ER288" i="27"/>
  <c r="FB288" i="27" s="1"/>
  <c r="EH288" i="27"/>
  <c r="DZ288" i="27"/>
  <c r="EJ288" i="27" s="1"/>
  <c r="DR288" i="27" s="1"/>
  <c r="DM288" i="27"/>
  <c r="DE288" i="27"/>
  <c r="CU288" i="27"/>
  <c r="CM288" i="27"/>
  <c r="CW288" i="27" s="1"/>
  <c r="BZ288" i="27"/>
  <c r="BR288" i="27"/>
  <c r="BH288" i="27"/>
  <c r="AZ288" i="27"/>
  <c r="AM288" i="27"/>
  <c r="AE288" i="27"/>
  <c r="AO288" i="27" s="1"/>
  <c r="U288" i="27"/>
  <c r="M288" i="27"/>
  <c r="W288" i="27" s="1"/>
  <c r="E288" i="27" s="1"/>
  <c r="EZ287" i="27"/>
  <c r="ER287" i="27"/>
  <c r="FB287" i="27" s="1"/>
  <c r="EH287" i="27"/>
  <c r="DZ287" i="27"/>
  <c r="EJ287" i="27" s="1"/>
  <c r="DR287" i="27" s="1"/>
  <c r="DM287" i="27"/>
  <c r="DE287" i="27"/>
  <c r="DO287" i="27" s="1"/>
  <c r="CU287" i="27"/>
  <c r="CM287" i="27"/>
  <c r="CW287" i="27" s="1"/>
  <c r="CE287" i="27" s="1"/>
  <c r="BZ287" i="27"/>
  <c r="BR287" i="27"/>
  <c r="CB287" i="27" s="1"/>
  <c r="BH287" i="27"/>
  <c r="AZ287" i="27"/>
  <c r="BJ287" i="27" s="1"/>
  <c r="AM287" i="27"/>
  <c r="AE287" i="27"/>
  <c r="U287" i="27"/>
  <c r="M287" i="27"/>
  <c r="W287" i="27" s="1"/>
  <c r="EZ286" i="27"/>
  <c r="ER286" i="27"/>
  <c r="FB286" i="27" s="1"/>
  <c r="EH286" i="27"/>
  <c r="DZ286" i="27"/>
  <c r="DM286" i="27"/>
  <c r="DE286" i="27"/>
  <c r="DO286" i="27" s="1"/>
  <c r="CU286" i="27"/>
  <c r="CM286" i="27"/>
  <c r="BZ286" i="27"/>
  <c r="BR286" i="27"/>
  <c r="CB286" i="27" s="1"/>
  <c r="BH286" i="27"/>
  <c r="AZ286" i="27"/>
  <c r="AM286" i="27"/>
  <c r="AE286" i="27"/>
  <c r="AO286" i="27" s="1"/>
  <c r="U286" i="27"/>
  <c r="M286" i="27"/>
  <c r="W286" i="27" s="1"/>
  <c r="E286" i="27" s="1"/>
  <c r="EZ285" i="27"/>
  <c r="ER285" i="27"/>
  <c r="FB285" i="27" s="1"/>
  <c r="EH285" i="27"/>
  <c r="DZ285" i="27"/>
  <c r="EJ285" i="27" s="1"/>
  <c r="DR285" i="27" s="1"/>
  <c r="DM285" i="27"/>
  <c r="DE285" i="27"/>
  <c r="CU285" i="27"/>
  <c r="CM285" i="27"/>
  <c r="CW285" i="27" s="1"/>
  <c r="BZ285" i="27"/>
  <c r="BR285" i="27"/>
  <c r="CB285" i="27" s="1"/>
  <c r="BH285" i="27"/>
  <c r="AZ285" i="27"/>
  <c r="BJ285" i="27" s="1"/>
  <c r="AM285" i="27"/>
  <c r="AE285" i="27"/>
  <c r="U285" i="27"/>
  <c r="M285" i="27"/>
  <c r="W285" i="27" s="1"/>
  <c r="EZ284" i="27"/>
  <c r="ER284" i="27"/>
  <c r="FB284" i="27" s="1"/>
  <c r="EH284" i="27"/>
  <c r="DZ284" i="27"/>
  <c r="EJ284" i="27" s="1"/>
  <c r="DR284" i="27" s="1"/>
  <c r="DM284" i="27"/>
  <c r="DE284" i="27"/>
  <c r="DO284" i="27" s="1"/>
  <c r="CU284" i="27"/>
  <c r="CM284" i="27"/>
  <c r="BZ284" i="27"/>
  <c r="BR284" i="27"/>
  <c r="BH284" i="27"/>
  <c r="AZ284" i="27"/>
  <c r="BJ284" i="27" s="1"/>
  <c r="AM284" i="27"/>
  <c r="AE284" i="27"/>
  <c r="U284" i="27"/>
  <c r="M284" i="27"/>
  <c r="W284" i="27" s="1"/>
  <c r="EZ283" i="27"/>
  <c r="ER283" i="27"/>
  <c r="FB283" i="27" s="1"/>
  <c r="EH283" i="27"/>
  <c r="DZ283" i="27"/>
  <c r="EJ283" i="27" s="1"/>
  <c r="DR283" i="27" s="1"/>
  <c r="DM283" i="27"/>
  <c r="DE283" i="27"/>
  <c r="DO283" i="27" s="1"/>
  <c r="CU283" i="27"/>
  <c r="CM283" i="27"/>
  <c r="CW283" i="27" s="1"/>
  <c r="CE283" i="27" s="1"/>
  <c r="BZ283" i="27"/>
  <c r="BR283" i="27"/>
  <c r="CB283" i="27" s="1"/>
  <c r="BH283" i="27"/>
  <c r="AZ283" i="27"/>
  <c r="BJ283" i="27" s="1"/>
  <c r="AM283" i="27"/>
  <c r="AE283" i="27"/>
  <c r="AO283" i="27" s="1"/>
  <c r="U283" i="27"/>
  <c r="M283" i="27"/>
  <c r="EZ282" i="27"/>
  <c r="ER282" i="27"/>
  <c r="FB282" i="27" s="1"/>
  <c r="EH282" i="27"/>
  <c r="DZ282" i="27"/>
  <c r="DM282" i="27"/>
  <c r="DE282" i="27"/>
  <c r="CU282" i="27"/>
  <c r="CM282" i="27"/>
  <c r="CW282" i="27" s="1"/>
  <c r="BZ282" i="27"/>
  <c r="BR282" i="27"/>
  <c r="CB282" i="27" s="1"/>
  <c r="BH282" i="27"/>
  <c r="AZ282" i="27"/>
  <c r="AM282" i="27"/>
  <c r="AE282" i="27"/>
  <c r="AO282" i="27" s="1"/>
  <c r="U282" i="27"/>
  <c r="M282" i="27"/>
  <c r="W282" i="27" s="1"/>
  <c r="EZ281" i="27"/>
  <c r="ER281" i="27"/>
  <c r="EH281" i="27"/>
  <c r="DZ281" i="27"/>
  <c r="EJ281" i="27" s="1"/>
  <c r="DM281" i="27"/>
  <c r="DE281" i="27"/>
  <c r="CU281" i="27"/>
  <c r="CM281" i="27"/>
  <c r="CW281" i="27" s="1"/>
  <c r="BZ281" i="27"/>
  <c r="BR281" i="27"/>
  <c r="CB281" i="27" s="1"/>
  <c r="BH281" i="27"/>
  <c r="AZ281" i="27"/>
  <c r="BJ281" i="27" s="1"/>
  <c r="AM281" i="27"/>
  <c r="AE281" i="27"/>
  <c r="U281" i="27"/>
  <c r="M281" i="27"/>
  <c r="W281" i="27" s="1"/>
  <c r="EZ280" i="27"/>
  <c r="ER280" i="27"/>
  <c r="FB280" i="27" s="1"/>
  <c r="EH280" i="27"/>
  <c r="DZ280" i="27"/>
  <c r="EJ280" i="27" s="1"/>
  <c r="DM280" i="27"/>
  <c r="DE280" i="27"/>
  <c r="CU280" i="27"/>
  <c r="CM280" i="27"/>
  <c r="BZ280" i="27"/>
  <c r="BR280" i="27"/>
  <c r="CB280" i="27" s="1"/>
  <c r="BH280" i="27"/>
  <c r="AZ280" i="27"/>
  <c r="BJ280" i="27" s="1"/>
  <c r="AM280" i="27"/>
  <c r="AE280" i="27"/>
  <c r="U280" i="27"/>
  <c r="M280" i="27"/>
  <c r="W280" i="27" s="1"/>
  <c r="EZ279" i="27"/>
  <c r="ER279" i="27"/>
  <c r="FB279" i="27" s="1"/>
  <c r="EH279" i="27"/>
  <c r="DZ279" i="27"/>
  <c r="EJ279" i="27" s="1"/>
  <c r="DM279" i="27"/>
  <c r="DE279" i="27"/>
  <c r="CU279" i="27"/>
  <c r="CM279" i="27"/>
  <c r="BZ279" i="27"/>
  <c r="BR279" i="27"/>
  <c r="CB279" i="27" s="1"/>
  <c r="BH279" i="27"/>
  <c r="AZ279" i="27"/>
  <c r="AM279" i="27"/>
  <c r="AE279" i="27"/>
  <c r="AO279" i="27" s="1"/>
  <c r="U279" i="27"/>
  <c r="M279" i="27"/>
  <c r="EZ278" i="27"/>
  <c r="ER278" i="27"/>
  <c r="FB278" i="27" s="1"/>
  <c r="EH278" i="27"/>
  <c r="DZ278" i="27"/>
  <c r="DM278" i="27"/>
  <c r="DE278" i="27"/>
  <c r="CU278" i="27"/>
  <c r="CM278" i="27"/>
  <c r="CW278" i="27" s="1"/>
  <c r="BZ278" i="27"/>
  <c r="BR278" i="27"/>
  <c r="BH278" i="27"/>
  <c r="AZ278" i="27"/>
  <c r="AM278" i="27"/>
  <c r="AE278" i="27"/>
  <c r="U278" i="27"/>
  <c r="M278" i="27"/>
  <c r="W278" i="27" s="1"/>
  <c r="EZ277" i="27"/>
  <c r="ER277" i="27"/>
  <c r="EH277" i="27"/>
  <c r="DZ277" i="27"/>
  <c r="EJ277" i="27" s="1"/>
  <c r="DM277" i="27"/>
  <c r="DE277" i="27"/>
  <c r="CU277" i="27"/>
  <c r="CM277" i="27"/>
  <c r="CW277" i="27" s="1"/>
  <c r="BZ277" i="27"/>
  <c r="BR277" i="27"/>
  <c r="CB277" i="27" s="1"/>
  <c r="BH277" i="27"/>
  <c r="AZ277" i="27"/>
  <c r="AM277" i="27"/>
  <c r="AE277" i="27"/>
  <c r="U277" i="27"/>
  <c r="M277" i="27"/>
  <c r="W277" i="27" s="1"/>
  <c r="EZ276" i="27"/>
  <c r="ER276" i="27"/>
  <c r="EH276" i="27"/>
  <c r="DZ276" i="27"/>
  <c r="EJ276" i="27" s="1"/>
  <c r="DM276" i="27"/>
  <c r="DE276" i="27"/>
  <c r="CU276" i="27"/>
  <c r="CM276" i="27"/>
  <c r="BZ276" i="27"/>
  <c r="BR276" i="27"/>
  <c r="CB276" i="27" s="1"/>
  <c r="BH276" i="27"/>
  <c r="AZ276" i="27"/>
  <c r="BJ276" i="27" s="1"/>
  <c r="AM276" i="27"/>
  <c r="AE276" i="27"/>
  <c r="AO276" i="27" s="1"/>
  <c r="U276" i="27"/>
  <c r="M276" i="27"/>
  <c r="EZ275" i="27"/>
  <c r="ER275" i="27"/>
  <c r="FB275" i="27" s="1"/>
  <c r="EH275" i="27"/>
  <c r="DZ275" i="27"/>
  <c r="EJ275" i="27" s="1"/>
  <c r="DM275" i="27"/>
  <c r="DE275" i="27"/>
  <c r="DO275" i="27" s="1"/>
  <c r="CU275" i="27"/>
  <c r="CM275" i="27"/>
  <c r="BZ275" i="27"/>
  <c r="BR275" i="27"/>
  <c r="BH275" i="27"/>
  <c r="AZ275" i="27"/>
  <c r="AM275" i="27"/>
  <c r="AE275" i="27"/>
  <c r="AO275" i="27" s="1"/>
  <c r="U275" i="27"/>
  <c r="M275" i="27"/>
  <c r="EZ274" i="27"/>
  <c r="ER274" i="27"/>
  <c r="FB274" i="27" s="1"/>
  <c r="EH274" i="27"/>
  <c r="DZ274" i="27"/>
  <c r="DM274" i="27"/>
  <c r="DE274" i="27"/>
  <c r="CU274" i="27"/>
  <c r="CM274" i="27"/>
  <c r="CW274" i="27" s="1"/>
  <c r="BZ274" i="27"/>
  <c r="BR274" i="27"/>
  <c r="BH274" i="27"/>
  <c r="AZ274" i="27"/>
  <c r="AM274" i="27"/>
  <c r="AE274" i="27"/>
  <c r="U274" i="27"/>
  <c r="M274" i="27"/>
  <c r="EZ273" i="27"/>
  <c r="ER273" i="27"/>
  <c r="EH273" i="27"/>
  <c r="DZ273" i="27"/>
  <c r="EJ273" i="27" s="1"/>
  <c r="DM273" i="27"/>
  <c r="DE273" i="27"/>
  <c r="CU273" i="27"/>
  <c r="CM273" i="27"/>
  <c r="CW273" i="27" s="1"/>
  <c r="BZ273" i="27"/>
  <c r="BR273" i="27"/>
  <c r="CB273" i="27" s="1"/>
  <c r="BH273" i="27"/>
  <c r="AZ273" i="27"/>
  <c r="BJ273" i="27" s="1"/>
  <c r="AM273" i="27"/>
  <c r="AE273" i="27"/>
  <c r="AO273" i="27" s="1"/>
  <c r="U273" i="27"/>
  <c r="M273" i="27"/>
  <c r="EZ272" i="27"/>
  <c r="ER272" i="27"/>
  <c r="FB272" i="27" s="1"/>
  <c r="EH272" i="27"/>
  <c r="DZ272" i="27"/>
  <c r="EJ272" i="27" s="1"/>
  <c r="DM272" i="27"/>
  <c r="DE272" i="27"/>
  <c r="DO272" i="27" s="1"/>
  <c r="CU272" i="27"/>
  <c r="CM272" i="27"/>
  <c r="BZ272" i="27"/>
  <c r="BR272" i="27"/>
  <c r="CB272" i="27" s="1"/>
  <c r="BH272" i="27"/>
  <c r="AZ272" i="27"/>
  <c r="BJ272" i="27" s="1"/>
  <c r="AM272" i="27"/>
  <c r="AE272" i="27"/>
  <c r="AO272" i="27" s="1"/>
  <c r="U272" i="27"/>
  <c r="M272" i="27"/>
  <c r="EZ271" i="27"/>
  <c r="ER271" i="27"/>
  <c r="FB271" i="27" s="1"/>
  <c r="EH271" i="27"/>
  <c r="DZ271" i="27"/>
  <c r="DM271" i="27"/>
  <c r="DE271" i="27"/>
  <c r="DO271" i="27" s="1"/>
  <c r="CU271" i="27"/>
  <c r="CM271" i="27"/>
  <c r="BZ271" i="27"/>
  <c r="BR271" i="27"/>
  <c r="CB271" i="27" s="1"/>
  <c r="BH271" i="27"/>
  <c r="AZ271" i="27"/>
  <c r="BJ271" i="27" s="1"/>
  <c r="AM271" i="27"/>
  <c r="AE271" i="27"/>
  <c r="AO271" i="27" s="1"/>
  <c r="U271" i="27"/>
  <c r="M271" i="27"/>
  <c r="EZ270" i="27"/>
  <c r="ER270" i="27"/>
  <c r="FB270" i="27" s="1"/>
  <c r="EH270" i="27"/>
  <c r="DZ270" i="27"/>
  <c r="DM270" i="27"/>
  <c r="DE270" i="27"/>
  <c r="CU270" i="27"/>
  <c r="CM270" i="27"/>
  <c r="CW270" i="27" s="1"/>
  <c r="BZ270" i="27"/>
  <c r="BR270" i="27"/>
  <c r="CB270" i="27" s="1"/>
  <c r="BH270" i="27"/>
  <c r="AZ270" i="27"/>
  <c r="AM270" i="27"/>
  <c r="AE270" i="27"/>
  <c r="AO270" i="27" s="1"/>
  <c r="U270" i="27"/>
  <c r="M270" i="27"/>
  <c r="W270" i="27" s="1"/>
  <c r="E270" i="27" s="1"/>
  <c r="EZ269" i="27"/>
  <c r="ER269" i="27"/>
  <c r="EH269" i="27"/>
  <c r="DZ269" i="27"/>
  <c r="EJ269" i="27" s="1"/>
  <c r="DM269" i="27"/>
  <c r="DE269" i="27"/>
  <c r="DO269" i="27" s="1"/>
  <c r="CU269" i="27"/>
  <c r="CM269" i="27"/>
  <c r="CW269" i="27" s="1"/>
  <c r="BZ269" i="27"/>
  <c r="BR269" i="27"/>
  <c r="BH269" i="27"/>
  <c r="AZ269" i="27"/>
  <c r="AM269" i="27"/>
  <c r="AE269" i="27"/>
  <c r="AO269" i="27" s="1"/>
  <c r="U269" i="27"/>
  <c r="M269" i="27"/>
  <c r="FJ268" i="27"/>
  <c r="FH268" i="27"/>
  <c r="FF268" i="27"/>
  <c r="FD268" i="27"/>
  <c r="EX268" i="27"/>
  <c r="EV268" i="27"/>
  <c r="ET268" i="27"/>
  <c r="EZ268" i="27" s="1"/>
  <c r="EP268" i="27"/>
  <c r="EN268" i="27"/>
  <c r="EL268" i="27"/>
  <c r="ER268" i="27" s="1"/>
  <c r="FB268" i="27" s="1"/>
  <c r="EF268" i="27"/>
  <c r="ED268" i="27"/>
  <c r="EH268" i="27" s="1"/>
  <c r="EB268" i="27"/>
  <c r="DX268" i="27"/>
  <c r="DV268" i="27"/>
  <c r="DZ268" i="27" s="1"/>
  <c r="EJ268" i="27" s="1"/>
  <c r="DT268" i="27"/>
  <c r="DM268" i="27"/>
  <c r="DK268" i="27"/>
  <c r="DI268" i="27"/>
  <c r="DG268" i="27"/>
  <c r="DC268" i="27"/>
  <c r="DA268" i="27"/>
  <c r="DE268" i="27" s="1"/>
  <c r="DO268" i="27" s="1"/>
  <c r="CY268" i="27"/>
  <c r="CS268" i="27"/>
  <c r="CQ268" i="27"/>
  <c r="CO268" i="27"/>
  <c r="CU268" i="27" s="1"/>
  <c r="CK268" i="27"/>
  <c r="CI268" i="27"/>
  <c r="CG268" i="27"/>
  <c r="CM268" i="27" s="1"/>
  <c r="BX268" i="27"/>
  <c r="BV268" i="27"/>
  <c r="BT268" i="27"/>
  <c r="BZ268" i="27" s="1"/>
  <c r="BP268" i="27"/>
  <c r="BN268" i="27"/>
  <c r="BL268" i="27"/>
  <c r="BR268" i="27" s="1"/>
  <c r="BF268" i="27"/>
  <c r="BD268" i="27"/>
  <c r="BH268" i="27" s="1"/>
  <c r="BB268" i="27"/>
  <c r="AX268" i="27"/>
  <c r="AV268" i="27"/>
  <c r="AZ268" i="27" s="1"/>
  <c r="AT268" i="27"/>
  <c r="AR268" i="27"/>
  <c r="AK268" i="27"/>
  <c r="AI268" i="27"/>
  <c r="AM268" i="27" s="1"/>
  <c r="AG268" i="27"/>
  <c r="AC268" i="27"/>
  <c r="AA268" i="27"/>
  <c r="AE268" i="27" s="1"/>
  <c r="AO268" i="27" s="1"/>
  <c r="Y268" i="27"/>
  <c r="S268" i="27"/>
  <c r="Q268" i="27"/>
  <c r="O268" i="27"/>
  <c r="U268" i="27" s="1"/>
  <c r="K268" i="27"/>
  <c r="I268" i="27"/>
  <c r="G268" i="27"/>
  <c r="M268" i="27" s="1"/>
  <c r="W268" i="27" s="1"/>
  <c r="EZ267" i="27"/>
  <c r="ER267" i="27"/>
  <c r="EH267" i="27"/>
  <c r="DZ267" i="27"/>
  <c r="DM267" i="27"/>
  <c r="DE267" i="27"/>
  <c r="CU267" i="27"/>
  <c r="CM267" i="27"/>
  <c r="CW267" i="27" s="1"/>
  <c r="BZ267" i="27"/>
  <c r="BR267" i="27"/>
  <c r="BH267" i="27"/>
  <c r="AZ267" i="27"/>
  <c r="AM267" i="27"/>
  <c r="AE267" i="27"/>
  <c r="AO267" i="27" s="1"/>
  <c r="U267" i="27"/>
  <c r="M267" i="27"/>
  <c r="EZ266" i="27"/>
  <c r="ER266" i="27"/>
  <c r="EH266" i="27"/>
  <c r="DZ266" i="27"/>
  <c r="DM266" i="27"/>
  <c r="DE266" i="27"/>
  <c r="CU266" i="27"/>
  <c r="CU265" i="27" s="1"/>
  <c r="CM266" i="27"/>
  <c r="BZ266" i="27"/>
  <c r="BR266" i="27"/>
  <c r="BH266" i="27"/>
  <c r="AZ266" i="27"/>
  <c r="AM266" i="27"/>
  <c r="AE266" i="27"/>
  <c r="U266" i="27"/>
  <c r="M266" i="27"/>
  <c r="FJ265" i="27"/>
  <c r="FH265" i="27"/>
  <c r="FF265" i="27"/>
  <c r="FD265" i="27"/>
  <c r="EX265" i="27"/>
  <c r="EV265" i="27"/>
  <c r="ET265" i="27"/>
  <c r="EP265" i="27"/>
  <c r="EN265" i="27"/>
  <c r="EL265" i="27"/>
  <c r="EF265" i="27"/>
  <c r="ED265" i="27"/>
  <c r="EB265" i="27"/>
  <c r="DX265" i="27"/>
  <c r="DV265" i="27"/>
  <c r="DT265" i="27"/>
  <c r="DK265" i="27"/>
  <c r="DI265" i="27"/>
  <c r="DG265" i="27"/>
  <c r="DC265" i="27"/>
  <c r="DA265" i="27"/>
  <c r="CY265" i="27"/>
  <c r="CS265" i="27"/>
  <c r="CQ265" i="27"/>
  <c r="CO265" i="27"/>
  <c r="CK265" i="27"/>
  <c r="CI265" i="27"/>
  <c r="CG265" i="27"/>
  <c r="BX265" i="27"/>
  <c r="BV265" i="27"/>
  <c r="BT265" i="27"/>
  <c r="BP265" i="27"/>
  <c r="BN265" i="27"/>
  <c r="BL265" i="27"/>
  <c r="BF265" i="27"/>
  <c r="BD265" i="27"/>
  <c r="BB265" i="27"/>
  <c r="AX265" i="27"/>
  <c r="AV265" i="27"/>
  <c r="AT265" i="27"/>
  <c r="AR265" i="27"/>
  <c r="AM265" i="27"/>
  <c r="AK265" i="27"/>
  <c r="AI265" i="27"/>
  <c r="AG265" i="27"/>
  <c r="AC265" i="27"/>
  <c r="AA265" i="27"/>
  <c r="Y265" i="27"/>
  <c r="S265" i="27"/>
  <c r="Q265" i="27"/>
  <c r="O265" i="27"/>
  <c r="K265" i="27"/>
  <c r="I265" i="27"/>
  <c r="G265" i="27"/>
  <c r="EZ264" i="27"/>
  <c r="ER264" i="27"/>
  <c r="FB264" i="27" s="1"/>
  <c r="EH264" i="27"/>
  <c r="DZ264" i="27"/>
  <c r="EJ264" i="27" s="1"/>
  <c r="DM264" i="27"/>
  <c r="DE264" i="27"/>
  <c r="DO264" i="27" s="1"/>
  <c r="CU264" i="27"/>
  <c r="CM264" i="27"/>
  <c r="BZ264" i="27"/>
  <c r="BR264" i="27"/>
  <c r="BH264" i="27"/>
  <c r="AZ264" i="27"/>
  <c r="BJ264" i="27" s="1"/>
  <c r="AM264" i="27"/>
  <c r="AE264" i="27"/>
  <c r="AO264" i="27" s="1"/>
  <c r="U264" i="27"/>
  <c r="M264" i="27"/>
  <c r="W264" i="27" s="1"/>
  <c r="E264" i="27" s="1"/>
  <c r="EZ263" i="27"/>
  <c r="ER263" i="27"/>
  <c r="EH263" i="27"/>
  <c r="DZ263" i="27"/>
  <c r="EJ263" i="27" s="1"/>
  <c r="DM263" i="27"/>
  <c r="DE263" i="27"/>
  <c r="DO263" i="27" s="1"/>
  <c r="CU263" i="27"/>
  <c r="CM263" i="27"/>
  <c r="CW263" i="27" s="1"/>
  <c r="BZ263" i="27"/>
  <c r="BR263" i="27"/>
  <c r="BH263" i="27"/>
  <c r="AZ263" i="27"/>
  <c r="AM263" i="27"/>
  <c r="AE263" i="27"/>
  <c r="AO263" i="27" s="1"/>
  <c r="U263" i="27"/>
  <c r="M263" i="27"/>
  <c r="W263" i="27" s="1"/>
  <c r="E263" i="27" s="1"/>
  <c r="EZ262" i="27"/>
  <c r="ER262" i="27"/>
  <c r="EH262" i="27"/>
  <c r="DZ262" i="27"/>
  <c r="EJ262" i="27" s="1"/>
  <c r="DM262" i="27"/>
  <c r="DM258" i="27" s="1"/>
  <c r="DE262" i="27"/>
  <c r="CU262" i="27"/>
  <c r="CM262" i="27"/>
  <c r="CW262" i="27" s="1"/>
  <c r="BZ262" i="27"/>
  <c r="BR262" i="27"/>
  <c r="BH262" i="27"/>
  <c r="AZ262" i="27"/>
  <c r="BJ262" i="27" s="1"/>
  <c r="AM262" i="27"/>
  <c r="AE262" i="27"/>
  <c r="AO262" i="27" s="1"/>
  <c r="U262" i="27"/>
  <c r="M262" i="27"/>
  <c r="W262" i="27" s="1"/>
  <c r="E262" i="27" s="1"/>
  <c r="EZ261" i="27"/>
  <c r="ER261" i="27"/>
  <c r="FB261" i="27" s="1"/>
  <c r="EH261" i="27"/>
  <c r="DZ261" i="27"/>
  <c r="EJ261" i="27" s="1"/>
  <c r="DM261" i="27"/>
  <c r="DE261" i="27"/>
  <c r="DO261" i="27" s="1"/>
  <c r="CU261" i="27"/>
  <c r="CM261" i="27"/>
  <c r="BZ261" i="27"/>
  <c r="BR261" i="27"/>
  <c r="BH261" i="27"/>
  <c r="AZ261" i="27"/>
  <c r="BJ261" i="27" s="1"/>
  <c r="AM261" i="27"/>
  <c r="AE261" i="27"/>
  <c r="AO261" i="27" s="1"/>
  <c r="U261" i="27"/>
  <c r="M261" i="27"/>
  <c r="W261" i="27" s="1"/>
  <c r="E261" i="27" s="1"/>
  <c r="EZ260" i="27"/>
  <c r="ER260" i="27"/>
  <c r="FB260" i="27" s="1"/>
  <c r="EH260" i="27"/>
  <c r="DZ260" i="27"/>
  <c r="EJ260" i="27" s="1"/>
  <c r="DM260" i="27"/>
  <c r="DE260" i="27"/>
  <c r="DO260" i="27" s="1"/>
  <c r="CU260" i="27"/>
  <c r="CM260" i="27"/>
  <c r="BZ260" i="27"/>
  <c r="BR260" i="27"/>
  <c r="BH260" i="27"/>
  <c r="AZ260" i="27"/>
  <c r="AM260" i="27"/>
  <c r="AE260" i="27"/>
  <c r="AO260" i="27" s="1"/>
  <c r="U260" i="27"/>
  <c r="M260" i="27"/>
  <c r="W260" i="27" s="1"/>
  <c r="EZ259" i="27"/>
  <c r="ER259" i="27"/>
  <c r="EH259" i="27"/>
  <c r="EH258" i="27" s="1"/>
  <c r="DZ259" i="27"/>
  <c r="DM259" i="27"/>
  <c r="DE259" i="27"/>
  <c r="DO259" i="27" s="1"/>
  <c r="CU259" i="27"/>
  <c r="CM259" i="27"/>
  <c r="BZ259" i="27"/>
  <c r="BR259" i="27"/>
  <c r="BH259" i="27"/>
  <c r="BH258" i="27" s="1"/>
  <c r="AZ259" i="27"/>
  <c r="AM259" i="27"/>
  <c r="AE259" i="27"/>
  <c r="U259" i="27"/>
  <c r="U258" i="27" s="1"/>
  <c r="M259" i="27"/>
  <c r="FJ258" i="27"/>
  <c r="FH258" i="27"/>
  <c r="FF258" i="27"/>
  <c r="FD258" i="27"/>
  <c r="EX258" i="27"/>
  <c r="EV258" i="27"/>
  <c r="ET258" i="27"/>
  <c r="EP258" i="27"/>
  <c r="EN258" i="27"/>
  <c r="EL258" i="27"/>
  <c r="EF258" i="27"/>
  <c r="ED258" i="27"/>
  <c r="EB258" i="27"/>
  <c r="DX258" i="27"/>
  <c r="DV258" i="27"/>
  <c r="DT258" i="27"/>
  <c r="DK258" i="27"/>
  <c r="DI258" i="27"/>
  <c r="DG258" i="27"/>
  <c r="DC258" i="27"/>
  <c r="DA258" i="27"/>
  <c r="CY258" i="27"/>
  <c r="CS258" i="27"/>
  <c r="CQ258" i="27"/>
  <c r="CO258" i="27"/>
  <c r="CK258" i="27"/>
  <c r="CI258" i="27"/>
  <c r="CG258" i="27"/>
  <c r="BX258" i="27"/>
  <c r="BV258" i="27"/>
  <c r="BT258" i="27"/>
  <c r="BP258" i="27"/>
  <c r="BN258" i="27"/>
  <c r="BL258" i="27"/>
  <c r="BF258" i="27"/>
  <c r="BD258" i="27"/>
  <c r="BB258" i="27"/>
  <c r="AX258" i="27"/>
  <c r="AV258" i="27"/>
  <c r="AT258" i="27"/>
  <c r="AR258" i="27"/>
  <c r="AK258" i="27"/>
  <c r="AI258" i="27"/>
  <c r="AG258" i="27"/>
  <c r="AC258" i="27"/>
  <c r="AA258" i="27"/>
  <c r="Y258" i="27"/>
  <c r="S258" i="27"/>
  <c r="Q258" i="27"/>
  <c r="O258" i="27"/>
  <c r="K258" i="27"/>
  <c r="I258" i="27"/>
  <c r="G258" i="27"/>
  <c r="FJ257" i="27"/>
  <c r="FH257" i="27"/>
  <c r="FF257" i="27"/>
  <c r="FD257" i="27"/>
  <c r="EX257" i="27"/>
  <c r="EV257" i="27"/>
  <c r="ET257" i="27"/>
  <c r="EP257" i="27"/>
  <c r="EN257" i="27"/>
  <c r="EL257" i="27"/>
  <c r="EF257" i="27"/>
  <c r="ED257" i="27"/>
  <c r="EB257" i="27"/>
  <c r="DX257" i="27"/>
  <c r="DV257" i="27"/>
  <c r="DT257" i="27"/>
  <c r="DK257" i="27"/>
  <c r="DI257" i="27"/>
  <c r="DG257" i="27"/>
  <c r="DC257" i="27"/>
  <c r="DA257" i="27"/>
  <c r="CY257" i="27"/>
  <c r="CS257" i="27"/>
  <c r="CQ257" i="27"/>
  <c r="CO257" i="27"/>
  <c r="CK257" i="27"/>
  <c r="CI257" i="27"/>
  <c r="CG257" i="27"/>
  <c r="BX257" i="27"/>
  <c r="BV257" i="27"/>
  <c r="BT257" i="27"/>
  <c r="BP257" i="27"/>
  <c r="BN257" i="27"/>
  <c r="BL257" i="27"/>
  <c r="BF257" i="27"/>
  <c r="BD257" i="27"/>
  <c r="BB257" i="27"/>
  <c r="AX257" i="27"/>
  <c r="AV257" i="27"/>
  <c r="AT257" i="27"/>
  <c r="AR257" i="27"/>
  <c r="AK257" i="27"/>
  <c r="AI257" i="27"/>
  <c r="AG257" i="27"/>
  <c r="AC257" i="27"/>
  <c r="AC248" i="27" s="1"/>
  <c r="AA257" i="27"/>
  <c r="Y257" i="27"/>
  <c r="Y248" i="27" s="1"/>
  <c r="S257" i="27"/>
  <c r="Q257" i="27"/>
  <c r="Q248" i="27" s="1"/>
  <c r="O257" i="27"/>
  <c r="K257" i="27"/>
  <c r="I257" i="27"/>
  <c r="G257" i="27"/>
  <c r="EZ256" i="27"/>
  <c r="ER256" i="27"/>
  <c r="FB256" i="27" s="1"/>
  <c r="EH256" i="27"/>
  <c r="DZ256" i="27"/>
  <c r="EJ256" i="27" s="1"/>
  <c r="DM256" i="27"/>
  <c r="DE256" i="27"/>
  <c r="DO256" i="27" s="1"/>
  <c r="CU256" i="27"/>
  <c r="CM256" i="27"/>
  <c r="BZ256" i="27"/>
  <c r="BR256" i="27"/>
  <c r="BH256" i="27"/>
  <c r="AZ256" i="27"/>
  <c r="BJ256" i="27" s="1"/>
  <c r="AM256" i="27"/>
  <c r="AE256" i="27"/>
  <c r="AO256" i="27" s="1"/>
  <c r="U256" i="27"/>
  <c r="M256" i="27"/>
  <c r="W256" i="27" s="1"/>
  <c r="EZ255" i="27"/>
  <c r="ER255" i="27"/>
  <c r="FB255" i="27" s="1"/>
  <c r="EH255" i="27"/>
  <c r="DZ255" i="27"/>
  <c r="EJ255" i="27" s="1"/>
  <c r="DM255" i="27"/>
  <c r="DE255" i="27"/>
  <c r="DO255" i="27" s="1"/>
  <c r="CU255" i="27"/>
  <c r="CM255" i="27"/>
  <c r="CW255" i="27" s="1"/>
  <c r="BZ255" i="27"/>
  <c r="BR255" i="27"/>
  <c r="BH255" i="27"/>
  <c r="AZ255" i="27"/>
  <c r="BJ255" i="27" s="1"/>
  <c r="AM255" i="27"/>
  <c r="AE255" i="27"/>
  <c r="U255" i="27"/>
  <c r="M255" i="27"/>
  <c r="W255" i="27" s="1"/>
  <c r="FJ254" i="27"/>
  <c r="FJ294" i="27" s="1"/>
  <c r="FH254" i="27"/>
  <c r="FH294" i="27" s="1"/>
  <c r="FF254" i="27"/>
  <c r="FF294" i="27" s="1"/>
  <c r="FD254" i="27"/>
  <c r="FD294" i="27" s="1"/>
  <c r="EX254" i="27"/>
  <c r="EX294" i="27" s="1"/>
  <c r="EV254" i="27"/>
  <c r="EV294" i="27" s="1"/>
  <c r="ET254" i="27"/>
  <c r="ET294" i="27" s="1"/>
  <c r="EP254" i="27"/>
  <c r="EP294" i="27" s="1"/>
  <c r="EN254" i="27"/>
  <c r="EN294" i="27" s="1"/>
  <c r="EL254" i="27"/>
  <c r="EL294" i="27" s="1"/>
  <c r="EF254" i="27"/>
  <c r="EF294" i="27" s="1"/>
  <c r="ED254" i="27"/>
  <c r="ED294" i="27" s="1"/>
  <c r="EB254" i="27"/>
  <c r="EB294" i="27" s="1"/>
  <c r="DX254" i="27"/>
  <c r="DX294" i="27" s="1"/>
  <c r="DV254" i="27"/>
  <c r="DV294" i="27" s="1"/>
  <c r="DT254" i="27"/>
  <c r="DT294" i="27" s="1"/>
  <c r="DM254" i="27"/>
  <c r="DK254" i="27"/>
  <c r="DK294" i="27" s="1"/>
  <c r="DI254" i="27"/>
  <c r="DI294" i="27" s="1"/>
  <c r="DG254" i="27"/>
  <c r="DG294" i="27" s="1"/>
  <c r="DE254" i="27"/>
  <c r="DC254" i="27"/>
  <c r="DC294" i="27" s="1"/>
  <c r="DA254" i="27"/>
  <c r="DA294" i="27" s="1"/>
  <c r="CY254" i="27"/>
  <c r="CY294" i="27" s="1"/>
  <c r="CS254" i="27"/>
  <c r="CS294" i="27" s="1"/>
  <c r="CQ254" i="27"/>
  <c r="CQ294" i="27" s="1"/>
  <c r="CO254" i="27"/>
  <c r="CO294" i="27" s="1"/>
  <c r="CK254" i="27"/>
  <c r="CK294" i="27" s="1"/>
  <c r="CI254" i="27"/>
  <c r="CI294" i="27" s="1"/>
  <c r="CG254" i="27"/>
  <c r="CG294" i="27" s="1"/>
  <c r="BX254" i="27"/>
  <c r="BX294" i="27" s="1"/>
  <c r="BV254" i="27"/>
  <c r="BV294" i="27" s="1"/>
  <c r="BT254" i="27"/>
  <c r="BT294" i="27" s="1"/>
  <c r="BP254" i="27"/>
  <c r="BP294" i="27" s="1"/>
  <c r="BN254" i="27"/>
  <c r="BN294" i="27" s="1"/>
  <c r="BL254" i="27"/>
  <c r="BR254" i="27" s="1"/>
  <c r="BH254" i="27"/>
  <c r="BF254" i="27"/>
  <c r="BF294" i="27" s="1"/>
  <c r="BD254" i="27"/>
  <c r="BB254" i="27"/>
  <c r="BB294" i="27" s="1"/>
  <c r="AZ254" i="27"/>
  <c r="AX254" i="27"/>
  <c r="AX294" i="27" s="1"/>
  <c r="AV254" i="27"/>
  <c r="AV294" i="27" s="1"/>
  <c r="AT254" i="27"/>
  <c r="AT294" i="27" s="1"/>
  <c r="AR254" i="27"/>
  <c r="AK254" i="27"/>
  <c r="AI254" i="27"/>
  <c r="AI294" i="27" s="1"/>
  <c r="AG254" i="27"/>
  <c r="AG294" i="27" s="1"/>
  <c r="AC254" i="27"/>
  <c r="AC294" i="27" s="1"/>
  <c r="AA254" i="27"/>
  <c r="AA294" i="27" s="1"/>
  <c r="Y254" i="27"/>
  <c r="S254" i="27"/>
  <c r="S294" i="27" s="1"/>
  <c r="Q254" i="27"/>
  <c r="O254" i="27"/>
  <c r="O294" i="27" s="1"/>
  <c r="K254" i="27"/>
  <c r="K294" i="27" s="1"/>
  <c r="I254" i="27"/>
  <c r="I294" i="27" s="1"/>
  <c r="G254" i="27"/>
  <c r="G294" i="27" s="1"/>
  <c r="EZ253" i="27"/>
  <c r="ER253" i="27"/>
  <c r="EH253" i="27"/>
  <c r="DZ253" i="27"/>
  <c r="EJ253" i="27" s="1"/>
  <c r="DM253" i="27"/>
  <c r="DE253" i="27"/>
  <c r="DO253" i="27" s="1"/>
  <c r="CU253" i="27"/>
  <c r="CM253" i="27"/>
  <c r="BZ253" i="27"/>
  <c r="BR253" i="27"/>
  <c r="CB253" i="27" s="1"/>
  <c r="BH253" i="27"/>
  <c r="AZ253" i="27"/>
  <c r="BJ253" i="27" s="1"/>
  <c r="AM253" i="27"/>
  <c r="AE253" i="27"/>
  <c r="U253" i="27"/>
  <c r="M253" i="27"/>
  <c r="EZ252" i="27"/>
  <c r="EZ251" i="27" s="1"/>
  <c r="ER252" i="27"/>
  <c r="EH252" i="27"/>
  <c r="EH251" i="27" s="1"/>
  <c r="DZ252" i="27"/>
  <c r="DM252" i="27"/>
  <c r="DE252" i="27"/>
  <c r="DO252" i="27" s="1"/>
  <c r="CU252" i="27"/>
  <c r="CM252" i="27"/>
  <c r="BZ252" i="27"/>
  <c r="BZ251" i="27" s="1"/>
  <c r="BR252" i="27"/>
  <c r="BH252" i="27"/>
  <c r="AZ252" i="27"/>
  <c r="BJ252" i="27" s="1"/>
  <c r="AM252" i="27"/>
  <c r="AE252" i="27"/>
  <c r="U252" i="27"/>
  <c r="M252" i="27"/>
  <c r="FJ251" i="27"/>
  <c r="FK290" i="27" s="1"/>
  <c r="FH251" i="27"/>
  <c r="FF251" i="27"/>
  <c r="FG282" i="27" s="1"/>
  <c r="FD251" i="27"/>
  <c r="FE287" i="27" s="1"/>
  <c r="EX251" i="27"/>
  <c r="EY282" i="27" s="1"/>
  <c r="EV251" i="27"/>
  <c r="EW284" i="27" s="1"/>
  <c r="ET251" i="27"/>
  <c r="EU284" i="27" s="1"/>
  <c r="EP251" i="27"/>
  <c r="EQ282" i="27" s="1"/>
  <c r="EN251" i="27"/>
  <c r="EO284" i="27" s="1"/>
  <c r="EL251" i="27"/>
  <c r="EM288" i="27" s="1"/>
  <c r="EF251" i="27"/>
  <c r="EG284" i="27" s="1"/>
  <c r="ED251" i="27"/>
  <c r="EE291" i="27" s="1"/>
  <c r="EB251" i="27"/>
  <c r="DX251" i="27"/>
  <c r="DY288" i="27" s="1"/>
  <c r="DV251" i="27"/>
  <c r="DW294" i="27" s="1"/>
  <c r="DT251" i="27"/>
  <c r="DU284" i="27" s="1"/>
  <c r="DM251" i="27"/>
  <c r="DN283" i="27" s="1"/>
  <c r="DK251" i="27"/>
  <c r="DI251" i="27"/>
  <c r="DJ282" i="27" s="1"/>
  <c r="DG251" i="27"/>
  <c r="DH283" i="27" s="1"/>
  <c r="DE251" i="27"/>
  <c r="DF293" i="27" s="1"/>
  <c r="DC251" i="27"/>
  <c r="DA251" i="27"/>
  <c r="DB282" i="27" s="1"/>
  <c r="CY251" i="27"/>
  <c r="CZ283" i="27" s="1"/>
  <c r="CS251" i="27"/>
  <c r="CT282" i="27" s="1"/>
  <c r="CQ251" i="27"/>
  <c r="CR288" i="27" s="1"/>
  <c r="CO251" i="27"/>
  <c r="CP294" i="27" s="1"/>
  <c r="CK251" i="27"/>
  <c r="CL282" i="27" s="1"/>
  <c r="CI251" i="27"/>
  <c r="CJ284" i="27" s="1"/>
  <c r="CG251" i="27"/>
  <c r="CH284" i="27" s="1"/>
  <c r="BX251" i="27"/>
  <c r="BY288" i="27" s="1"/>
  <c r="BV251" i="27"/>
  <c r="BT251" i="27"/>
  <c r="BU282" i="27" s="1"/>
  <c r="BP251" i="27"/>
  <c r="BQ291" i="27" s="1"/>
  <c r="BN251" i="27"/>
  <c r="BL251" i="27"/>
  <c r="BM282" i="27" s="1"/>
  <c r="BH251" i="27"/>
  <c r="BF251" i="27"/>
  <c r="BG284" i="27" s="1"/>
  <c r="BD251" i="27"/>
  <c r="BE282" i="27" s="1"/>
  <c r="BB251" i="27"/>
  <c r="BC285" i="27" s="1"/>
  <c r="AZ251" i="27"/>
  <c r="BA285" i="27" s="1"/>
  <c r="AX251" i="27"/>
  <c r="AV251" i="27"/>
  <c r="AW282" i="27" s="1"/>
  <c r="AT251" i="27"/>
  <c r="AU285" i="27" s="1"/>
  <c r="AR251" i="27"/>
  <c r="AS293" i="27" s="1"/>
  <c r="AK251" i="27"/>
  <c r="AL285" i="27" s="1"/>
  <c r="AI251" i="27"/>
  <c r="AJ292" i="27" s="1"/>
  <c r="AG251" i="27"/>
  <c r="AC251" i="27"/>
  <c r="AD288" i="27" s="1"/>
  <c r="AA251" i="27"/>
  <c r="AB294" i="27" s="1"/>
  <c r="Y251" i="27"/>
  <c r="Z285" i="27" s="1"/>
  <c r="S251" i="27"/>
  <c r="T284" i="27" s="1"/>
  <c r="Q251" i="27"/>
  <c r="O251" i="27"/>
  <c r="U251" i="27" s="1"/>
  <c r="K251" i="27"/>
  <c r="L293" i="27" s="1"/>
  <c r="I251" i="27"/>
  <c r="G251" i="27"/>
  <c r="H283" i="27" s="1"/>
  <c r="DR249" i="27"/>
  <c r="CE249" i="27"/>
  <c r="AA248" i="27"/>
  <c r="S248" i="27"/>
  <c r="O248" i="27"/>
  <c r="AC243" i="27"/>
  <c r="Y243" i="27"/>
  <c r="Q243" i="27"/>
  <c r="AC242" i="27"/>
  <c r="Y242" i="27"/>
  <c r="Q242" i="27"/>
  <c r="EZ240" i="27"/>
  <c r="ER240" i="27"/>
  <c r="EH240" i="27"/>
  <c r="DZ240" i="27"/>
  <c r="DM240" i="27"/>
  <c r="DE240" i="27"/>
  <c r="CU240" i="27"/>
  <c r="CM240" i="27"/>
  <c r="BZ240" i="27"/>
  <c r="BR240" i="27"/>
  <c r="BH240" i="27"/>
  <c r="AZ240" i="27"/>
  <c r="AM240" i="27"/>
  <c r="AE240" i="27"/>
  <c r="U240" i="27"/>
  <c r="M240" i="27"/>
  <c r="W240" i="27" s="1"/>
  <c r="EZ239" i="27"/>
  <c r="ER239" i="27"/>
  <c r="EH239" i="27"/>
  <c r="DZ239" i="27"/>
  <c r="DM239" i="27"/>
  <c r="DE239" i="27"/>
  <c r="CU239" i="27"/>
  <c r="CM239" i="27"/>
  <c r="BZ239" i="27"/>
  <c r="BR239" i="27"/>
  <c r="BH239" i="27"/>
  <c r="AZ239" i="27"/>
  <c r="AM239" i="27"/>
  <c r="AE239" i="27"/>
  <c r="U239" i="27"/>
  <c r="M239" i="27"/>
  <c r="EZ238" i="27"/>
  <c r="ER238" i="27"/>
  <c r="FB238" i="27" s="1"/>
  <c r="EH238" i="27"/>
  <c r="DZ238" i="27"/>
  <c r="DM238" i="27"/>
  <c r="DE238" i="27"/>
  <c r="CU238" i="27"/>
  <c r="CM238" i="27"/>
  <c r="BZ238" i="27"/>
  <c r="BR238" i="27"/>
  <c r="BH238" i="27"/>
  <c r="AZ238" i="27"/>
  <c r="AM238" i="27"/>
  <c r="AA243" i="27"/>
  <c r="AE238" i="27"/>
  <c r="S243" i="27"/>
  <c r="O243" i="27"/>
  <c r="M238" i="27"/>
  <c r="FJ237" i="27"/>
  <c r="FH237" i="27"/>
  <c r="FF237" i="27"/>
  <c r="FD237" i="27"/>
  <c r="EX237" i="27"/>
  <c r="EV237" i="27"/>
  <c r="ET237" i="27"/>
  <c r="EP237" i="27"/>
  <c r="EN237" i="27"/>
  <c r="EL237" i="27"/>
  <c r="EF237" i="27"/>
  <c r="ED237" i="27"/>
  <c r="EB237" i="27"/>
  <c r="DX237" i="27"/>
  <c r="DV237" i="27"/>
  <c r="DT237" i="27"/>
  <c r="DK237" i="27"/>
  <c r="DI237" i="27"/>
  <c r="DG237" i="27"/>
  <c r="DC237" i="27"/>
  <c r="DA237" i="27"/>
  <c r="CY237" i="27"/>
  <c r="CS237" i="27"/>
  <c r="CQ237" i="27"/>
  <c r="CO237" i="27"/>
  <c r="CK237" i="27"/>
  <c r="CI237" i="27"/>
  <c r="CG237" i="27"/>
  <c r="BX237" i="27"/>
  <c r="BV237" i="27"/>
  <c r="BT237" i="27"/>
  <c r="BP237" i="27"/>
  <c r="BN237" i="27"/>
  <c r="BL237" i="27"/>
  <c r="BF237" i="27"/>
  <c r="BD237" i="27"/>
  <c r="BB237" i="27"/>
  <c r="AX237" i="27"/>
  <c r="AV237" i="27"/>
  <c r="AT237" i="27"/>
  <c r="AR237" i="27"/>
  <c r="AK237" i="27"/>
  <c r="AI237" i="27"/>
  <c r="AG237" i="27"/>
  <c r="AM237" i="27" s="1"/>
  <c r="AC237" i="27"/>
  <c r="AA237" i="27"/>
  <c r="Y237" i="27"/>
  <c r="AE237" i="27" s="1"/>
  <c r="S237" i="27"/>
  <c r="Q237" i="27"/>
  <c r="U237" i="27" s="1"/>
  <c r="O237" i="27"/>
  <c r="K237" i="27"/>
  <c r="I237" i="27"/>
  <c r="G237" i="27"/>
  <c r="EZ236" i="27"/>
  <c r="ER236" i="27"/>
  <c r="EH236" i="27"/>
  <c r="DZ236" i="27"/>
  <c r="DM236" i="27"/>
  <c r="DE236" i="27"/>
  <c r="CU236" i="27"/>
  <c r="CM236" i="27"/>
  <c r="BZ236" i="27"/>
  <c r="BR236" i="27"/>
  <c r="BH236" i="27"/>
  <c r="AZ236" i="27"/>
  <c r="AM236" i="27"/>
  <c r="AE236" i="27"/>
  <c r="U236" i="27"/>
  <c r="M236" i="27"/>
  <c r="EZ235" i="27"/>
  <c r="ER235" i="27"/>
  <c r="EH235" i="27"/>
  <c r="DZ235" i="27"/>
  <c r="DM235" i="27"/>
  <c r="DE235" i="27"/>
  <c r="CU235" i="27"/>
  <c r="CV235" i="27" s="1"/>
  <c r="CM235" i="27"/>
  <c r="BZ235" i="27"/>
  <c r="BR235" i="27"/>
  <c r="BH235" i="27"/>
  <c r="AZ235" i="27"/>
  <c r="AM235" i="27"/>
  <c r="AE235" i="27"/>
  <c r="U235" i="27"/>
  <c r="M235" i="27"/>
  <c r="EZ234" i="27"/>
  <c r="ER234" i="27"/>
  <c r="EH234" i="27"/>
  <c r="DZ234" i="27"/>
  <c r="DM234" i="27"/>
  <c r="DE234" i="27"/>
  <c r="DO234" i="27" s="1"/>
  <c r="CU234" i="27"/>
  <c r="CM234" i="27"/>
  <c r="BZ234" i="27"/>
  <c r="BR234" i="27"/>
  <c r="BH234" i="27"/>
  <c r="AZ234" i="27"/>
  <c r="BJ234" i="27" s="1"/>
  <c r="AM234" i="27"/>
  <c r="AE234" i="27"/>
  <c r="U234" i="27"/>
  <c r="M234" i="27"/>
  <c r="FJ233" i="27"/>
  <c r="FH233" i="27"/>
  <c r="FF233" i="27"/>
  <c r="FD233" i="27"/>
  <c r="EX233" i="27"/>
  <c r="EV233" i="27"/>
  <c r="ET233" i="27"/>
  <c r="EZ233" i="27" s="1"/>
  <c r="EP233" i="27"/>
  <c r="EN233" i="27"/>
  <c r="EL233" i="27"/>
  <c r="ER233" i="27" s="1"/>
  <c r="EF233" i="27"/>
  <c r="ED233" i="27"/>
  <c r="EH233" i="27" s="1"/>
  <c r="EB233" i="27"/>
  <c r="DX233" i="27"/>
  <c r="DV233" i="27"/>
  <c r="DZ233" i="27" s="1"/>
  <c r="DT233" i="27"/>
  <c r="DM233" i="27"/>
  <c r="DK233" i="27"/>
  <c r="DI233" i="27"/>
  <c r="DG233" i="27"/>
  <c r="DE233" i="27"/>
  <c r="DO233" i="27" s="1"/>
  <c r="DC233" i="27"/>
  <c r="DA233" i="27"/>
  <c r="CY233" i="27"/>
  <c r="CS233" i="27"/>
  <c r="CQ233" i="27"/>
  <c r="CO233" i="27"/>
  <c r="CU233" i="27" s="1"/>
  <c r="CV233" i="27" s="1"/>
  <c r="CK233" i="27"/>
  <c r="CI233" i="27"/>
  <c r="CG233" i="27"/>
  <c r="CM233" i="27" s="1"/>
  <c r="BX233" i="27"/>
  <c r="BV233" i="27"/>
  <c r="BT233" i="27"/>
  <c r="BZ233" i="27" s="1"/>
  <c r="BP233" i="27"/>
  <c r="BN233" i="27"/>
  <c r="BL233" i="27"/>
  <c r="BR233" i="27" s="1"/>
  <c r="BH233" i="27"/>
  <c r="BF233" i="27"/>
  <c r="BD233" i="27"/>
  <c r="BB233" i="27"/>
  <c r="AZ233" i="27"/>
  <c r="BJ233" i="27" s="1"/>
  <c r="AX233" i="27"/>
  <c r="AV233" i="27"/>
  <c r="AT233" i="27"/>
  <c r="AR233" i="27"/>
  <c r="AK233" i="27"/>
  <c r="AI233" i="27"/>
  <c r="AM233" i="27" s="1"/>
  <c r="AG233" i="27"/>
  <c r="AC233" i="27"/>
  <c r="AA233" i="27"/>
  <c r="AE233" i="27" s="1"/>
  <c r="Y233" i="27"/>
  <c r="S233" i="27"/>
  <c r="Q233" i="27"/>
  <c r="O233" i="27"/>
  <c r="U233" i="27" s="1"/>
  <c r="K233" i="27"/>
  <c r="I233" i="27"/>
  <c r="G233" i="27"/>
  <c r="M233" i="27" s="1"/>
  <c r="EZ232" i="27"/>
  <c r="ER232" i="27"/>
  <c r="EH232" i="27"/>
  <c r="DZ232" i="27"/>
  <c r="DM232" i="27"/>
  <c r="DE232" i="27"/>
  <c r="DO232" i="27" s="1"/>
  <c r="CU232" i="27"/>
  <c r="CM232" i="27"/>
  <c r="BZ232" i="27"/>
  <c r="BR232" i="27"/>
  <c r="BH232" i="27"/>
  <c r="AZ232" i="27"/>
  <c r="AM232" i="27"/>
  <c r="AE232" i="27"/>
  <c r="U232" i="27"/>
  <c r="M232" i="27"/>
  <c r="EZ231" i="27"/>
  <c r="ER231" i="27"/>
  <c r="EH231" i="27"/>
  <c r="DZ231" i="27"/>
  <c r="DM231" i="27"/>
  <c r="DE231" i="27"/>
  <c r="DO231" i="27" s="1"/>
  <c r="CU231" i="27"/>
  <c r="CV231" i="27" s="1"/>
  <c r="CM231" i="27"/>
  <c r="BZ231" i="27"/>
  <c r="BR231" i="27"/>
  <c r="BH231" i="27"/>
  <c r="AZ231" i="27"/>
  <c r="AM231" i="27"/>
  <c r="AE231" i="27"/>
  <c r="U231" i="27"/>
  <c r="V231" i="27" s="1"/>
  <c r="M231" i="27"/>
  <c r="EZ230" i="27"/>
  <c r="ER230" i="27"/>
  <c r="EH230" i="27"/>
  <c r="DZ230" i="27"/>
  <c r="DM230" i="27"/>
  <c r="DE230" i="27"/>
  <c r="CU230" i="27"/>
  <c r="CM230" i="27"/>
  <c r="BZ230" i="27"/>
  <c r="BR230" i="27"/>
  <c r="BH230" i="27"/>
  <c r="AZ230" i="27"/>
  <c r="AM230" i="27"/>
  <c r="AA242" i="27"/>
  <c r="S242" i="27"/>
  <c r="O242" i="27"/>
  <c r="M230" i="27"/>
  <c r="FJ229" i="27"/>
  <c r="FH229" i="27"/>
  <c r="FF229" i="27"/>
  <c r="FD229" i="27"/>
  <c r="EX229" i="27"/>
  <c r="EV229" i="27"/>
  <c r="ET229" i="27"/>
  <c r="EP229" i="27"/>
  <c r="EN229" i="27"/>
  <c r="EL229" i="27"/>
  <c r="EF229" i="27"/>
  <c r="ED229" i="27"/>
  <c r="EB229" i="27"/>
  <c r="DX229" i="27"/>
  <c r="DV229" i="27"/>
  <c r="DT229" i="27"/>
  <c r="DK229" i="27"/>
  <c r="DI229" i="27"/>
  <c r="DG229" i="27"/>
  <c r="DC229" i="27"/>
  <c r="DA229" i="27"/>
  <c r="CY229" i="27"/>
  <c r="CS229" i="27"/>
  <c r="CQ229" i="27"/>
  <c r="CO229" i="27"/>
  <c r="CK229" i="27"/>
  <c r="CI229" i="27"/>
  <c r="CG229" i="27"/>
  <c r="BX229" i="27"/>
  <c r="BV229" i="27"/>
  <c r="BT229" i="27"/>
  <c r="BP229" i="27"/>
  <c r="BN229" i="27"/>
  <c r="BL229" i="27"/>
  <c r="BF229" i="27"/>
  <c r="BD229" i="27"/>
  <c r="BB229" i="27"/>
  <c r="AX229" i="27"/>
  <c r="AV229" i="27"/>
  <c r="AT229" i="27"/>
  <c r="AR229" i="27"/>
  <c r="AK229" i="27"/>
  <c r="AI229" i="27"/>
  <c r="AM229" i="27" s="1"/>
  <c r="AG229" i="27"/>
  <c r="AC229" i="27"/>
  <c r="AA229" i="27"/>
  <c r="AE229" i="27" s="1"/>
  <c r="Y229" i="27"/>
  <c r="S229" i="27"/>
  <c r="Q229" i="27"/>
  <c r="O229" i="27"/>
  <c r="U229" i="27" s="1"/>
  <c r="K229" i="27"/>
  <c r="I229" i="27"/>
  <c r="G229" i="27"/>
  <c r="FJ228" i="27"/>
  <c r="FH228" i="27"/>
  <c r="FF228" i="27"/>
  <c r="FD228" i="27"/>
  <c r="EX228" i="27"/>
  <c r="EV228" i="27"/>
  <c r="ET228" i="27"/>
  <c r="EP228" i="27"/>
  <c r="EN228" i="27"/>
  <c r="EL228" i="27"/>
  <c r="EF228" i="27"/>
  <c r="ED228" i="27"/>
  <c r="EB228" i="27"/>
  <c r="DX228" i="27"/>
  <c r="DV228" i="27"/>
  <c r="DT228" i="27"/>
  <c r="DK228" i="27"/>
  <c r="DI228" i="27"/>
  <c r="DG228" i="27"/>
  <c r="DC228" i="27"/>
  <c r="DA228" i="27"/>
  <c r="CY228" i="27"/>
  <c r="CS228" i="27"/>
  <c r="CQ228" i="27"/>
  <c r="CO228" i="27"/>
  <c r="CK228" i="27"/>
  <c r="CI228" i="27"/>
  <c r="CG228" i="27"/>
  <c r="BX228" i="27"/>
  <c r="BV228" i="27"/>
  <c r="BT228" i="27"/>
  <c r="BP228" i="27"/>
  <c r="BN228" i="27"/>
  <c r="BL228" i="27"/>
  <c r="BF228" i="27"/>
  <c r="BD228" i="27"/>
  <c r="BB228" i="27"/>
  <c r="AX228" i="27"/>
  <c r="AV228" i="27"/>
  <c r="AT228" i="27"/>
  <c r="AR228" i="27"/>
  <c r="AK228" i="27"/>
  <c r="AI228" i="27"/>
  <c r="AG228" i="27"/>
  <c r="AM228" i="27" s="1"/>
  <c r="AC228" i="27"/>
  <c r="AA228" i="27"/>
  <c r="Y228" i="27"/>
  <c r="AE228" i="27" s="1"/>
  <c r="U228" i="27"/>
  <c r="S228" i="27"/>
  <c r="Q228" i="27"/>
  <c r="O228" i="27"/>
  <c r="K228" i="27"/>
  <c r="I228" i="27"/>
  <c r="G228" i="27"/>
  <c r="EZ226" i="27"/>
  <c r="ER226" i="27"/>
  <c r="EH226" i="27"/>
  <c r="DZ226" i="27"/>
  <c r="DM226" i="27"/>
  <c r="DE226" i="27"/>
  <c r="DO226" i="27" s="1"/>
  <c r="CU226" i="27"/>
  <c r="CV226" i="27" s="1"/>
  <c r="CM226" i="27"/>
  <c r="BZ226" i="27"/>
  <c r="BR226" i="27"/>
  <c r="BH226" i="27"/>
  <c r="AZ226" i="27"/>
  <c r="BJ226" i="27" s="1"/>
  <c r="AM226" i="27"/>
  <c r="AE226" i="27"/>
  <c r="U226" i="27"/>
  <c r="M226" i="27"/>
  <c r="FK225" i="27"/>
  <c r="FI225" i="27"/>
  <c r="FG225" i="27"/>
  <c r="FE225" i="27"/>
  <c r="EY225" i="27"/>
  <c r="EW225" i="27"/>
  <c r="EU225" i="27"/>
  <c r="EZ225" i="27"/>
  <c r="FA225" i="27" s="1"/>
  <c r="EQ225" i="27"/>
  <c r="EO225" i="27"/>
  <c r="EM225" i="27"/>
  <c r="ER225" i="27"/>
  <c r="EH225" i="27"/>
  <c r="DZ225" i="27"/>
  <c r="DN225" i="27"/>
  <c r="DM225" i="27"/>
  <c r="DL225" i="27"/>
  <c r="DJ225" i="27"/>
  <c r="DH225" i="27"/>
  <c r="DE225" i="27"/>
  <c r="DO225" i="27" s="1"/>
  <c r="CU225" i="27"/>
  <c r="CM225" i="27"/>
  <c r="BZ225" i="27"/>
  <c r="BR225" i="27"/>
  <c r="BH225" i="27"/>
  <c r="AZ225" i="27"/>
  <c r="BJ225" i="27" s="1"/>
  <c r="AM225" i="27"/>
  <c r="AE225" i="27"/>
  <c r="U225" i="27"/>
  <c r="M225" i="27"/>
  <c r="EZ224" i="27"/>
  <c r="EO224" i="27"/>
  <c r="ER224" i="27"/>
  <c r="FB224" i="27" s="1"/>
  <c r="FC224" i="27" s="1"/>
  <c r="EE224" i="27"/>
  <c r="EH224" i="27"/>
  <c r="DZ224" i="27"/>
  <c r="DM224" i="27"/>
  <c r="DE224" i="27"/>
  <c r="DO224" i="27" s="1"/>
  <c r="CU224" i="27"/>
  <c r="CJ224" i="27"/>
  <c r="CM224" i="27"/>
  <c r="CW224" i="27" s="1"/>
  <c r="CE224" i="27" s="1"/>
  <c r="BZ224" i="27"/>
  <c r="BO224" i="27"/>
  <c r="BR224" i="27"/>
  <c r="CB224" i="27" s="1"/>
  <c r="BH224" i="27"/>
  <c r="AW224" i="27"/>
  <c r="AZ224" i="27"/>
  <c r="BJ224" i="27" s="1"/>
  <c r="AL224" i="27"/>
  <c r="AM224" i="27"/>
  <c r="AE224" i="27"/>
  <c r="U224" i="27"/>
  <c r="J224" i="27"/>
  <c r="M224" i="27"/>
  <c r="W224" i="27" s="1"/>
  <c r="FK223" i="27"/>
  <c r="FI223" i="27"/>
  <c r="FG223" i="27"/>
  <c r="FE223" i="27"/>
  <c r="FA223" i="27"/>
  <c r="EY223" i="27"/>
  <c r="EW223" i="27"/>
  <c r="EU223" i="27"/>
  <c r="EZ223" i="27"/>
  <c r="EQ223" i="27"/>
  <c r="EO223" i="27"/>
  <c r="EM223" i="27"/>
  <c r="ER223" i="27"/>
  <c r="FB223" i="27" s="1"/>
  <c r="FC223" i="27" s="1"/>
  <c r="EG223" i="27"/>
  <c r="EE223" i="27"/>
  <c r="EC223" i="27"/>
  <c r="EH223" i="27"/>
  <c r="EI223" i="27" s="1"/>
  <c r="DY223" i="27"/>
  <c r="DW223" i="27"/>
  <c r="DU223" i="27"/>
  <c r="DZ223" i="27"/>
  <c r="EA223" i="27" s="1"/>
  <c r="DN223" i="27"/>
  <c r="DM223" i="27"/>
  <c r="DL223" i="27"/>
  <c r="DJ223" i="27"/>
  <c r="DH223" i="27"/>
  <c r="DF223" i="27"/>
  <c r="DE223" i="27"/>
  <c r="DO223" i="27" s="1"/>
  <c r="DP223" i="27" s="1"/>
  <c r="DD223" i="27"/>
  <c r="DB223" i="27"/>
  <c r="CZ223" i="27"/>
  <c r="CV223" i="27"/>
  <c r="CT223" i="27"/>
  <c r="CR223" i="27"/>
  <c r="CP223" i="27"/>
  <c r="CU223" i="27"/>
  <c r="CL223" i="27"/>
  <c r="CJ223" i="27"/>
  <c r="CH223" i="27"/>
  <c r="CM223" i="27"/>
  <c r="CW223" i="27" s="1"/>
  <c r="CE223" i="27" s="1"/>
  <c r="CF223" i="27" s="1"/>
  <c r="CA223" i="27"/>
  <c r="BY223" i="27"/>
  <c r="BW223" i="27"/>
  <c r="BU223" i="27"/>
  <c r="BZ223" i="27"/>
  <c r="BQ223" i="27"/>
  <c r="BO223" i="27"/>
  <c r="BM223" i="27"/>
  <c r="BR223" i="27"/>
  <c r="CB223" i="27" s="1"/>
  <c r="CC223" i="27" s="1"/>
  <c r="BI223" i="27"/>
  <c r="BH223" i="27"/>
  <c r="BG223" i="27"/>
  <c r="BE223" i="27"/>
  <c r="BC223" i="27"/>
  <c r="BA223" i="27"/>
  <c r="AZ223" i="27"/>
  <c r="BJ223" i="27" s="1"/>
  <c r="BK223" i="27" s="1"/>
  <c r="AY223" i="27"/>
  <c r="AW223" i="27"/>
  <c r="AU223" i="27"/>
  <c r="AS223" i="27"/>
  <c r="AP223" i="27"/>
  <c r="AN223" i="27"/>
  <c r="AL223" i="27"/>
  <c r="AJ223" i="27"/>
  <c r="AM223" i="27"/>
  <c r="AH223" i="27"/>
  <c r="AF223" i="27"/>
  <c r="AD223" i="27"/>
  <c r="AB223" i="27"/>
  <c r="Z223" i="27"/>
  <c r="AE223" i="27"/>
  <c r="AO223" i="27" s="1"/>
  <c r="V223" i="27"/>
  <c r="T223" i="27"/>
  <c r="R223" i="27"/>
  <c r="P223" i="27"/>
  <c r="U223" i="27"/>
  <c r="N223" i="27"/>
  <c r="L223" i="27"/>
  <c r="J223" i="27"/>
  <c r="H223" i="27"/>
  <c r="M223" i="27"/>
  <c r="FK222" i="27"/>
  <c r="FI222" i="27"/>
  <c r="FG222" i="27"/>
  <c r="FE222" i="27"/>
  <c r="FA222" i="27"/>
  <c r="EY222" i="27"/>
  <c r="EW222" i="27"/>
  <c r="EU222" i="27"/>
  <c r="EZ222" i="27"/>
  <c r="ES222" i="27"/>
  <c r="EQ222" i="27"/>
  <c r="EO222" i="27"/>
  <c r="EM222" i="27"/>
  <c r="ER222" i="27"/>
  <c r="EI222" i="27"/>
  <c r="EG222" i="27"/>
  <c r="EE222" i="27"/>
  <c r="EH222" i="27"/>
  <c r="EC222" i="27"/>
  <c r="EA222" i="27"/>
  <c r="DY222" i="27"/>
  <c r="DW222" i="27"/>
  <c r="DZ222" i="27"/>
  <c r="DU222" i="27"/>
  <c r="DN222" i="27"/>
  <c r="DM222" i="27"/>
  <c r="DL222" i="27"/>
  <c r="DJ222" i="27"/>
  <c r="DH222" i="27"/>
  <c r="DF222" i="27"/>
  <c r="DE222" i="27"/>
  <c r="DO222" i="27" s="1"/>
  <c r="DP222" i="27" s="1"/>
  <c r="DD222" i="27"/>
  <c r="DB222" i="27"/>
  <c r="CZ222" i="27"/>
  <c r="CV222" i="27"/>
  <c r="CT222" i="27"/>
  <c r="CR222" i="27"/>
  <c r="CP222" i="27"/>
  <c r="CU222" i="27"/>
  <c r="CN222" i="27"/>
  <c r="CL222" i="27"/>
  <c r="CJ222" i="27"/>
  <c r="CH222" i="27"/>
  <c r="CM222" i="27"/>
  <c r="CA222" i="27"/>
  <c r="BY222" i="27"/>
  <c r="BW222" i="27"/>
  <c r="BU222" i="27"/>
  <c r="BZ222" i="27"/>
  <c r="BS222" i="27"/>
  <c r="BQ222" i="27"/>
  <c r="BO222" i="27"/>
  <c r="BM222" i="27"/>
  <c r="BR222" i="27"/>
  <c r="BI222" i="27"/>
  <c r="BH222" i="27"/>
  <c r="BG222" i="27"/>
  <c r="BE222" i="27"/>
  <c r="BC222" i="27"/>
  <c r="BA222" i="27"/>
  <c r="AZ222" i="27"/>
  <c r="BJ222" i="27" s="1"/>
  <c r="BK222" i="27" s="1"/>
  <c r="AY222" i="27"/>
  <c r="AW222" i="27"/>
  <c r="AU222" i="27"/>
  <c r="AS222" i="27"/>
  <c r="AL222" i="27"/>
  <c r="AJ222" i="27"/>
  <c r="AM222" i="27"/>
  <c r="AN222" i="27" s="1"/>
  <c r="AH222" i="27"/>
  <c r="AF222" i="27"/>
  <c r="AD222" i="27"/>
  <c r="AB222" i="27"/>
  <c r="AE222" i="27"/>
  <c r="Z222" i="27"/>
  <c r="V222" i="27"/>
  <c r="T222" i="27"/>
  <c r="R222" i="27"/>
  <c r="P222" i="27"/>
  <c r="U222" i="27"/>
  <c r="N222" i="27"/>
  <c r="L222" i="27"/>
  <c r="J222" i="27"/>
  <c r="H222" i="27"/>
  <c r="M222" i="27"/>
  <c r="FK221" i="27"/>
  <c r="FI221" i="27"/>
  <c r="FG221" i="27"/>
  <c r="FE221" i="27"/>
  <c r="FA221" i="27"/>
  <c r="EY221" i="27"/>
  <c r="EW221" i="27"/>
  <c r="EU221" i="27"/>
  <c r="EZ221" i="27"/>
  <c r="EZ220" i="27" s="1"/>
  <c r="ES221" i="27"/>
  <c r="EQ221" i="27"/>
  <c r="EO221" i="27"/>
  <c r="EM221" i="27"/>
  <c r="ER221" i="27"/>
  <c r="EI221" i="27"/>
  <c r="EG221" i="27"/>
  <c r="EE221" i="27"/>
  <c r="EH221" i="27"/>
  <c r="EH220" i="27" s="1"/>
  <c r="EC221" i="27"/>
  <c r="EA221" i="27"/>
  <c r="DY221" i="27"/>
  <c r="DW221" i="27"/>
  <c r="DU221" i="27"/>
  <c r="DZ221" i="27"/>
  <c r="DM221" i="27"/>
  <c r="DE221" i="27"/>
  <c r="DO221" i="27" s="1"/>
  <c r="CV221" i="27"/>
  <c r="CU221" i="27"/>
  <c r="CU220" i="27" s="1"/>
  <c r="CL221" i="27"/>
  <c r="CM221" i="27"/>
  <c r="BZ221" i="27"/>
  <c r="BZ220" i="27" s="1"/>
  <c r="BQ221" i="27"/>
  <c r="BR221" i="27"/>
  <c r="BH221" i="27"/>
  <c r="AY221" i="27"/>
  <c r="AZ221" i="27"/>
  <c r="AM221" i="27"/>
  <c r="AM220" i="27" s="1"/>
  <c r="AE221" i="27"/>
  <c r="U221" i="27"/>
  <c r="U220" i="27" s="1"/>
  <c r="L221" i="27"/>
  <c r="M221" i="27"/>
  <c r="FJ220" i="27"/>
  <c r="FH220" i="27"/>
  <c r="FF220" i="27"/>
  <c r="FD220" i="27"/>
  <c r="FA220" i="27"/>
  <c r="EX220" i="27"/>
  <c r="EV220" i="27"/>
  <c r="ET220" i="27"/>
  <c r="EQ220" i="27"/>
  <c r="EP220" i="27"/>
  <c r="EN220" i="27"/>
  <c r="EL220" i="27"/>
  <c r="EG220" i="27"/>
  <c r="EF220" i="27"/>
  <c r="ED220" i="27"/>
  <c r="EB220" i="27"/>
  <c r="DX220" i="27"/>
  <c r="DV220" i="27"/>
  <c r="DT220" i="27"/>
  <c r="DM220" i="27"/>
  <c r="DK220" i="27"/>
  <c r="DI220" i="27"/>
  <c r="DG220" i="27"/>
  <c r="DE220" i="27"/>
  <c r="DO220" i="27" s="1"/>
  <c r="DC220" i="27"/>
  <c r="DA220" i="27"/>
  <c r="CY220" i="27"/>
  <c r="CV220" i="27"/>
  <c r="CS220" i="27"/>
  <c r="CQ220" i="27"/>
  <c r="CO220" i="27"/>
  <c r="CL220" i="27"/>
  <c r="CK220" i="27"/>
  <c r="CI220" i="27"/>
  <c r="CG220" i="27"/>
  <c r="BX220" i="27"/>
  <c r="BV220" i="27"/>
  <c r="BT220" i="27"/>
  <c r="BQ220" i="27"/>
  <c r="BP220" i="27"/>
  <c r="BN220" i="27"/>
  <c r="BL220" i="27"/>
  <c r="BH220" i="27"/>
  <c r="BF220" i="27"/>
  <c r="BD220" i="27"/>
  <c r="BB220" i="27"/>
  <c r="AY220" i="27"/>
  <c r="AX220" i="27"/>
  <c r="AV220" i="27"/>
  <c r="AT220" i="27"/>
  <c r="AR220" i="27"/>
  <c r="AK220" i="27"/>
  <c r="AI220" i="27"/>
  <c r="AG220" i="27"/>
  <c r="AC220" i="27"/>
  <c r="AA220" i="27"/>
  <c r="Y220" i="27"/>
  <c r="S220" i="27"/>
  <c r="Q220" i="27"/>
  <c r="O220" i="27"/>
  <c r="L220" i="27"/>
  <c r="K220" i="27"/>
  <c r="I220" i="27"/>
  <c r="G220" i="27"/>
  <c r="FK219" i="27"/>
  <c r="FI219" i="27"/>
  <c r="FG219" i="27"/>
  <c r="FE219" i="27"/>
  <c r="FC219" i="27"/>
  <c r="FA219" i="27"/>
  <c r="EY219" i="27"/>
  <c r="EW219" i="27"/>
  <c r="EU219" i="27"/>
  <c r="EZ219" i="27"/>
  <c r="ES219" i="27"/>
  <c r="EQ219" i="27"/>
  <c r="EO219" i="27"/>
  <c r="EM219" i="27"/>
  <c r="ER219" i="27"/>
  <c r="FB219" i="27" s="1"/>
  <c r="EI219" i="27"/>
  <c r="EG219" i="27"/>
  <c r="EE219" i="27"/>
  <c r="EC219" i="27"/>
  <c r="EH219" i="27"/>
  <c r="EA219" i="27"/>
  <c r="DY219" i="27"/>
  <c r="DW219" i="27"/>
  <c r="DU219" i="27"/>
  <c r="DZ219" i="27"/>
  <c r="DN219" i="27"/>
  <c r="DM219" i="27"/>
  <c r="DL219" i="27"/>
  <c r="DJ219" i="27"/>
  <c r="DH219" i="27"/>
  <c r="DE219" i="27"/>
  <c r="DO219" i="27" s="1"/>
  <c r="CV219" i="27"/>
  <c r="CU219" i="27"/>
  <c r="CL219" i="27"/>
  <c r="CM219" i="27"/>
  <c r="CW219" i="27" s="1"/>
  <c r="BZ219" i="27"/>
  <c r="BQ219" i="27"/>
  <c r="BR219" i="27"/>
  <c r="CB219" i="27" s="1"/>
  <c r="BG219" i="27"/>
  <c r="BH219" i="27"/>
  <c r="AZ219" i="27"/>
  <c r="AM219" i="27"/>
  <c r="AD219" i="27"/>
  <c r="AE219" i="27"/>
  <c r="AO219" i="27" s="1"/>
  <c r="T219" i="27"/>
  <c r="U219" i="27"/>
  <c r="M219" i="27"/>
  <c r="FI218" i="27"/>
  <c r="EY218" i="27"/>
  <c r="EZ218" i="27"/>
  <c r="ER218" i="27"/>
  <c r="EH218" i="27"/>
  <c r="DW218" i="27"/>
  <c r="DZ218" i="27"/>
  <c r="EJ218" i="27" s="1"/>
  <c r="DR218" i="27"/>
  <c r="DM218" i="27"/>
  <c r="DE218" i="27"/>
  <c r="DO218" i="27" s="1"/>
  <c r="CV218" i="27"/>
  <c r="CU218" i="27"/>
  <c r="CL218" i="27"/>
  <c r="CM218" i="27"/>
  <c r="CW218" i="27" s="1"/>
  <c r="CE218" i="27"/>
  <c r="BZ218" i="27"/>
  <c r="BR218" i="27"/>
  <c r="BH218" i="27"/>
  <c r="AZ218" i="27"/>
  <c r="BJ218" i="27" s="1"/>
  <c r="AS218" i="27"/>
  <c r="AH218" i="27"/>
  <c r="AM218" i="27"/>
  <c r="AE218" i="27"/>
  <c r="U218" i="27"/>
  <c r="V218" i="27" s="1"/>
  <c r="M218" i="27"/>
  <c r="E218" i="27"/>
  <c r="FE217" i="27"/>
  <c r="EU217" i="27"/>
  <c r="EZ217" i="27"/>
  <c r="ER217" i="27"/>
  <c r="EC217" i="27"/>
  <c r="EH217" i="27"/>
  <c r="DY217" i="27"/>
  <c r="DW217" i="27"/>
  <c r="DU217" i="27"/>
  <c r="DZ217" i="27"/>
  <c r="DM217" i="27"/>
  <c r="DH217" i="27"/>
  <c r="DE217" i="27"/>
  <c r="DO217" i="27" s="1"/>
  <c r="CZ217" i="27"/>
  <c r="CP217" i="27"/>
  <c r="CU217" i="27"/>
  <c r="CM217" i="27"/>
  <c r="BU217" i="27"/>
  <c r="BZ217" i="27"/>
  <c r="BR217" i="27"/>
  <c r="BH217" i="27"/>
  <c r="BC217" i="27"/>
  <c r="AZ217" i="27"/>
  <c r="BJ217" i="27" s="1"/>
  <c r="AM217" i="27"/>
  <c r="Z217" i="27"/>
  <c r="AE217" i="27"/>
  <c r="P217" i="27"/>
  <c r="U217" i="27"/>
  <c r="M217" i="27"/>
  <c r="FE216" i="27"/>
  <c r="EU216" i="27"/>
  <c r="EZ216" i="27"/>
  <c r="ER216" i="27"/>
  <c r="EH216" i="27"/>
  <c r="DZ216" i="27"/>
  <c r="DM216" i="27"/>
  <c r="DH216" i="27"/>
  <c r="DE216" i="27"/>
  <c r="CU216" i="27"/>
  <c r="CM216" i="27"/>
  <c r="BZ216" i="27"/>
  <c r="BR216" i="27"/>
  <c r="BH216" i="27"/>
  <c r="BH215" i="27" s="1"/>
  <c r="AZ216" i="27"/>
  <c r="AM216" i="27"/>
  <c r="AM215" i="27" s="1"/>
  <c r="AE216" i="27"/>
  <c r="U216" i="27"/>
  <c r="M216" i="27"/>
  <c r="FK215" i="27"/>
  <c r="FJ215" i="27"/>
  <c r="FH215" i="27"/>
  <c r="FF215" i="27"/>
  <c r="FD215" i="27"/>
  <c r="EX215" i="27"/>
  <c r="EV215" i="27"/>
  <c r="ET215" i="27"/>
  <c r="EP215" i="27"/>
  <c r="EN215" i="27"/>
  <c r="EL215" i="27"/>
  <c r="EF215" i="27"/>
  <c r="ED215" i="27"/>
  <c r="EC215" i="27"/>
  <c r="EB215" i="27"/>
  <c r="DY215" i="27"/>
  <c r="DX215" i="27"/>
  <c r="DW215" i="27"/>
  <c r="DV215" i="27"/>
  <c r="DU215" i="27"/>
  <c r="DT215" i="27"/>
  <c r="DM215" i="27"/>
  <c r="DK215" i="27"/>
  <c r="DI215" i="27"/>
  <c r="DG215" i="27"/>
  <c r="DC215" i="27"/>
  <c r="DA215" i="27"/>
  <c r="CY215" i="27"/>
  <c r="CS215" i="27"/>
  <c r="CQ215" i="27"/>
  <c r="CO215" i="27"/>
  <c r="CL215" i="27"/>
  <c r="CK215" i="27"/>
  <c r="CI215" i="27"/>
  <c r="CG215" i="27"/>
  <c r="BX215" i="27"/>
  <c r="BV215" i="27"/>
  <c r="BT215" i="27"/>
  <c r="BQ215" i="27"/>
  <c r="BP215" i="27"/>
  <c r="BN215" i="27"/>
  <c r="BL215" i="27"/>
  <c r="BG215" i="27"/>
  <c r="BF215" i="27"/>
  <c r="BD215" i="27"/>
  <c r="BB215" i="27"/>
  <c r="AX215" i="27"/>
  <c r="AV215" i="27"/>
  <c r="AT215" i="27"/>
  <c r="AR215" i="27"/>
  <c r="AK215" i="27"/>
  <c r="AI215" i="27"/>
  <c r="AG215" i="27"/>
  <c r="AD215" i="27"/>
  <c r="AC215" i="27"/>
  <c r="AA215" i="27"/>
  <c r="Y215" i="27"/>
  <c r="T215" i="27"/>
  <c r="S215" i="27"/>
  <c r="Q215" i="27"/>
  <c r="O215" i="27"/>
  <c r="K215" i="27"/>
  <c r="I215" i="27"/>
  <c r="G215" i="27"/>
  <c r="FI214" i="27"/>
  <c r="EY214" i="27"/>
  <c r="EZ214" i="27"/>
  <c r="ER214" i="27"/>
  <c r="EH214" i="27"/>
  <c r="DW214" i="27"/>
  <c r="DZ214" i="27"/>
  <c r="EJ214" i="27" s="1"/>
  <c r="DM214" i="27"/>
  <c r="DB214" i="27"/>
  <c r="DE214" i="27"/>
  <c r="DO214" i="27" s="1"/>
  <c r="CR214" i="27"/>
  <c r="CU214" i="27"/>
  <c r="CV214" i="27" s="1"/>
  <c r="CM214" i="27"/>
  <c r="CN214" i="27" s="1"/>
  <c r="BW214" i="27"/>
  <c r="BZ214" i="27"/>
  <c r="BR214" i="27"/>
  <c r="BH214" i="27"/>
  <c r="BE214" i="27"/>
  <c r="AY214" i="27"/>
  <c r="AW214" i="27"/>
  <c r="AU214" i="27"/>
  <c r="AS214" i="27"/>
  <c r="AL214" i="27"/>
  <c r="AJ214" i="27"/>
  <c r="AM214" i="27"/>
  <c r="AN214" i="27" s="1"/>
  <c r="AD214" i="27"/>
  <c r="AB214" i="27"/>
  <c r="AE214" i="27"/>
  <c r="T214" i="27"/>
  <c r="U214" i="27"/>
  <c r="P214" i="27"/>
  <c r="L214" i="27"/>
  <c r="M214" i="27"/>
  <c r="H214" i="27"/>
  <c r="FK213" i="27"/>
  <c r="FI213" i="27"/>
  <c r="FG213" i="27"/>
  <c r="FE213" i="27"/>
  <c r="EZ213" i="27"/>
  <c r="FA213" i="27" s="1"/>
  <c r="EY213" i="27"/>
  <c r="EW213" i="27"/>
  <c r="EU213" i="27"/>
  <c r="EQ213" i="27"/>
  <c r="EO213" i="27"/>
  <c r="EM213" i="27"/>
  <c r="EG213" i="27"/>
  <c r="EE213" i="27"/>
  <c r="EH213" i="27"/>
  <c r="DY213" i="27"/>
  <c r="DW213" i="27"/>
  <c r="DZ213" i="27"/>
  <c r="EJ213" i="27" s="1"/>
  <c r="DR213" i="27"/>
  <c r="DL213" i="27"/>
  <c r="DJ213" i="27"/>
  <c r="DH213" i="27"/>
  <c r="DD213" i="27"/>
  <c r="DB213" i="27"/>
  <c r="CZ213" i="27"/>
  <c r="CT213" i="27"/>
  <c r="CR213" i="27"/>
  <c r="CP213" i="27"/>
  <c r="CL213" i="27"/>
  <c r="CJ213" i="27"/>
  <c r="CH213" i="27"/>
  <c r="CE213" i="27"/>
  <c r="BZ213" i="27"/>
  <c r="BY213" i="27"/>
  <c r="BW213" i="27"/>
  <c r="BU213" i="27"/>
  <c r="BR213" i="27"/>
  <c r="CB213" i="27" s="1"/>
  <c r="BQ213" i="27"/>
  <c r="BO213" i="27"/>
  <c r="BM213" i="27"/>
  <c r="BG213" i="27"/>
  <c r="BE213" i="27"/>
  <c r="BC213" i="27"/>
  <c r="AY213" i="27"/>
  <c r="AW213" i="27"/>
  <c r="AU213" i="27"/>
  <c r="AS213" i="27"/>
  <c r="AL213" i="27"/>
  <c r="AJ213" i="27"/>
  <c r="AM213" i="27"/>
  <c r="AD213" i="27"/>
  <c r="AB213" i="27"/>
  <c r="AE213" i="27"/>
  <c r="AO213" i="27" s="1"/>
  <c r="T213" i="27"/>
  <c r="U213" i="27"/>
  <c r="P213" i="27"/>
  <c r="L213" i="27"/>
  <c r="M213" i="27"/>
  <c r="H213" i="27"/>
  <c r="E213" i="27"/>
  <c r="FK212" i="27"/>
  <c r="FI212" i="27"/>
  <c r="FG212" i="27"/>
  <c r="FE212" i="27"/>
  <c r="EY212" i="27"/>
  <c r="EW212" i="27"/>
  <c r="EU212" i="27"/>
  <c r="EQ212" i="27"/>
  <c r="EO212" i="27"/>
  <c r="EM212" i="27"/>
  <c r="EG212" i="27"/>
  <c r="EE212" i="27"/>
  <c r="EH212" i="27"/>
  <c r="EI212" i="27" s="1"/>
  <c r="DY212" i="27"/>
  <c r="DW212" i="27"/>
  <c r="DZ212" i="27"/>
  <c r="DL212" i="27"/>
  <c r="DJ212" i="27"/>
  <c r="DH212" i="27"/>
  <c r="DD212" i="27"/>
  <c r="DB212" i="27"/>
  <c r="CZ212" i="27"/>
  <c r="CT212" i="27"/>
  <c r="CR212" i="27"/>
  <c r="CP212" i="27"/>
  <c r="CL212" i="27"/>
  <c r="CJ212" i="27"/>
  <c r="CH212" i="27"/>
  <c r="BZ212" i="27"/>
  <c r="BY212" i="27"/>
  <c r="BW212" i="27"/>
  <c r="BU212" i="27"/>
  <c r="BR212" i="27"/>
  <c r="CB212" i="27" s="1"/>
  <c r="BQ212" i="27"/>
  <c r="BO212" i="27"/>
  <c r="BM212" i="27"/>
  <c r="BG212" i="27"/>
  <c r="BE212" i="27"/>
  <c r="BC212" i="27"/>
  <c r="AY212" i="27"/>
  <c r="AW212" i="27"/>
  <c r="AU212" i="27"/>
  <c r="AS212" i="27"/>
  <c r="AL212" i="27"/>
  <c r="AJ212" i="27"/>
  <c r="AM212" i="27"/>
  <c r="AN212" i="27" s="1"/>
  <c r="AD212" i="27"/>
  <c r="AB212" i="27"/>
  <c r="AE212" i="27"/>
  <c r="U212" i="27"/>
  <c r="T212" i="27"/>
  <c r="R212" i="27"/>
  <c r="P212" i="27"/>
  <c r="M212" i="27"/>
  <c r="W212" i="27" s="1"/>
  <c r="L212" i="27"/>
  <c r="J212" i="27"/>
  <c r="H212" i="27"/>
  <c r="FK211" i="27"/>
  <c r="FI211" i="27"/>
  <c r="FG211" i="27"/>
  <c r="FE211" i="27"/>
  <c r="EY211" i="27"/>
  <c r="EW211" i="27"/>
  <c r="EU211" i="27"/>
  <c r="EQ211" i="27"/>
  <c r="EO211" i="27"/>
  <c r="EM211" i="27"/>
  <c r="EG211" i="27"/>
  <c r="EE211" i="27"/>
  <c r="EH211" i="27"/>
  <c r="EH210" i="27" s="1"/>
  <c r="DY211" i="27"/>
  <c r="DW211" i="27"/>
  <c r="DZ211" i="27"/>
  <c r="DL211" i="27"/>
  <c r="DJ211" i="27"/>
  <c r="DH211" i="27"/>
  <c r="DD211" i="27"/>
  <c r="DB211" i="27"/>
  <c r="CZ211" i="27"/>
  <c r="CT211" i="27"/>
  <c r="CR211" i="27"/>
  <c r="CP211" i="27"/>
  <c r="CL211" i="27"/>
  <c r="CJ211" i="27"/>
  <c r="CH211" i="27"/>
  <c r="CE211" i="27"/>
  <c r="BZ211" i="27"/>
  <c r="BY211" i="27"/>
  <c r="BW211" i="27"/>
  <c r="BU211" i="27"/>
  <c r="BR211" i="27"/>
  <c r="CB211" i="27" s="1"/>
  <c r="BQ211" i="27"/>
  <c r="BO211" i="27"/>
  <c r="BM211" i="27"/>
  <c r="BG211" i="27"/>
  <c r="BE211" i="27"/>
  <c r="BC211" i="27"/>
  <c r="AY211" i="27"/>
  <c r="AW211" i="27"/>
  <c r="AU211" i="27"/>
  <c r="AS211" i="27"/>
  <c r="AL211" i="27"/>
  <c r="AJ211" i="27"/>
  <c r="AM211" i="27"/>
  <c r="AD211" i="27"/>
  <c r="AB211" i="27"/>
  <c r="AE211" i="27"/>
  <c r="U211" i="27"/>
  <c r="T211" i="27"/>
  <c r="R211" i="27"/>
  <c r="P211" i="27"/>
  <c r="M211" i="27"/>
  <c r="W211" i="27" s="1"/>
  <c r="L211" i="27"/>
  <c r="J211" i="27"/>
  <c r="H211" i="27"/>
  <c r="E211" i="27"/>
  <c r="FJ210" i="27"/>
  <c r="FK210" i="27" s="1"/>
  <c r="FH210" i="27"/>
  <c r="FI210" i="27" s="1"/>
  <c r="FG210" i="27"/>
  <c r="FF210" i="27"/>
  <c r="FD210" i="27"/>
  <c r="FE210" i="27" s="1"/>
  <c r="EY210" i="27"/>
  <c r="EX210" i="27"/>
  <c r="EV210" i="27"/>
  <c r="EW210" i="27" s="1"/>
  <c r="ET210" i="27"/>
  <c r="EU210" i="27" s="1"/>
  <c r="EQ210" i="27"/>
  <c r="EP210" i="27"/>
  <c r="EN210" i="27"/>
  <c r="EO210" i="27" s="1"/>
  <c r="EL210" i="27"/>
  <c r="EM210" i="27" s="1"/>
  <c r="EF210" i="27"/>
  <c r="EG210" i="27" s="1"/>
  <c r="ED210" i="27"/>
  <c r="EE210" i="27" s="1"/>
  <c r="EB210" i="27"/>
  <c r="EC210" i="27" s="1"/>
  <c r="DX210" i="27"/>
  <c r="DY210" i="27" s="1"/>
  <c r="DV210" i="27"/>
  <c r="DW210" i="27" s="1"/>
  <c r="DT210" i="27"/>
  <c r="DU210" i="27" s="1"/>
  <c r="DK210" i="27"/>
  <c r="DL210" i="27" s="1"/>
  <c r="DJ210" i="27"/>
  <c r="DI210" i="27"/>
  <c r="DG210" i="27"/>
  <c r="DH210" i="27" s="1"/>
  <c r="DC210" i="27"/>
  <c r="DD210" i="27" s="1"/>
  <c r="DB210" i="27"/>
  <c r="DA210" i="27"/>
  <c r="CY210" i="27"/>
  <c r="CZ210" i="27" s="1"/>
  <c r="CT210" i="27"/>
  <c r="CS210" i="27"/>
  <c r="CQ210" i="27"/>
  <c r="CR210" i="27" s="1"/>
  <c r="CO210" i="27"/>
  <c r="CP210" i="27" s="1"/>
  <c r="CL210" i="27"/>
  <c r="CK210" i="27"/>
  <c r="CI210" i="27"/>
  <c r="CJ210" i="27" s="1"/>
  <c r="CG210" i="27"/>
  <c r="CH210" i="27" s="1"/>
  <c r="BZ210" i="27"/>
  <c r="BX210" i="27"/>
  <c r="BY210" i="27" s="1"/>
  <c r="BV210" i="27"/>
  <c r="BW210" i="27" s="1"/>
  <c r="BU210" i="27"/>
  <c r="BT210" i="27"/>
  <c r="BR210" i="27"/>
  <c r="CB210" i="27" s="1"/>
  <c r="BP210" i="27"/>
  <c r="BQ210" i="27" s="1"/>
  <c r="BN210" i="27"/>
  <c r="BO210" i="27" s="1"/>
  <c r="BM210" i="27"/>
  <c r="BL210" i="27"/>
  <c r="BF210" i="27"/>
  <c r="BG210" i="27" s="1"/>
  <c r="BE210" i="27"/>
  <c r="BD210" i="27"/>
  <c r="BB210" i="27"/>
  <c r="BC210" i="27" s="1"/>
  <c r="AX210" i="27"/>
  <c r="AY210" i="27" s="1"/>
  <c r="AW210" i="27"/>
  <c r="AV210" i="27"/>
  <c r="AT210" i="27"/>
  <c r="AU210" i="27" s="1"/>
  <c r="AR210" i="27"/>
  <c r="AS210" i="27" s="1"/>
  <c r="AK210" i="27"/>
  <c r="AL210" i="27" s="1"/>
  <c r="AI210" i="27"/>
  <c r="AJ210" i="27" s="1"/>
  <c r="AG210" i="27"/>
  <c r="AH210" i="27" s="1"/>
  <c r="AC210" i="27"/>
  <c r="AD210" i="27" s="1"/>
  <c r="AA210" i="27"/>
  <c r="AB210" i="27" s="1"/>
  <c r="Y210" i="27"/>
  <c r="Z210" i="27" s="1"/>
  <c r="S210" i="27"/>
  <c r="T210" i="27" s="1"/>
  <c r="Q210" i="27"/>
  <c r="R210" i="27" s="1"/>
  <c r="P210" i="27"/>
  <c r="O210" i="27"/>
  <c r="K210" i="27"/>
  <c r="L210" i="27" s="1"/>
  <c r="I210" i="27"/>
  <c r="J210" i="27" s="1"/>
  <c r="H210" i="27"/>
  <c r="G210" i="27"/>
  <c r="FJ209" i="27"/>
  <c r="FK209" i="27" s="1"/>
  <c r="FH209" i="27"/>
  <c r="FI209" i="27" s="1"/>
  <c r="FG209" i="27"/>
  <c r="FF209" i="27"/>
  <c r="FD209" i="27"/>
  <c r="FE209" i="27" s="1"/>
  <c r="EY209" i="27"/>
  <c r="EX209" i="27"/>
  <c r="EV209" i="27"/>
  <c r="EW209" i="27" s="1"/>
  <c r="ET209" i="27"/>
  <c r="EU209" i="27" s="1"/>
  <c r="EQ209" i="27"/>
  <c r="EP209" i="27"/>
  <c r="EN209" i="27"/>
  <c r="EO209" i="27" s="1"/>
  <c r="EL209" i="27"/>
  <c r="EM209" i="27" s="1"/>
  <c r="EF209" i="27"/>
  <c r="EG209" i="27" s="1"/>
  <c r="ED209" i="27"/>
  <c r="EE209" i="27" s="1"/>
  <c r="EB209" i="27"/>
  <c r="EC209" i="27" s="1"/>
  <c r="DX209" i="27"/>
  <c r="DY209" i="27" s="1"/>
  <c r="DV209" i="27"/>
  <c r="DW209" i="27" s="1"/>
  <c r="DT209" i="27"/>
  <c r="DU209" i="27" s="1"/>
  <c r="DK209" i="27"/>
  <c r="DL209" i="27" s="1"/>
  <c r="DJ209" i="27"/>
  <c r="DI209" i="27"/>
  <c r="DG209" i="27"/>
  <c r="DH209" i="27" s="1"/>
  <c r="DC209" i="27"/>
  <c r="DD209" i="27" s="1"/>
  <c r="DB209" i="27"/>
  <c r="DA209" i="27"/>
  <c r="CY209" i="27"/>
  <c r="CZ209" i="27" s="1"/>
  <c r="CT209" i="27"/>
  <c r="CS209" i="27"/>
  <c r="CQ209" i="27"/>
  <c r="CR209" i="27" s="1"/>
  <c r="CO209" i="27"/>
  <c r="CP209" i="27" s="1"/>
  <c r="CL209" i="27"/>
  <c r="CK209" i="27"/>
  <c r="CI209" i="27"/>
  <c r="CJ209" i="27" s="1"/>
  <c r="CG209" i="27"/>
  <c r="CH209" i="27" s="1"/>
  <c r="BX209" i="27"/>
  <c r="BY209" i="27" s="1"/>
  <c r="BV209" i="27"/>
  <c r="BW209" i="27" s="1"/>
  <c r="BU209" i="27"/>
  <c r="BT209" i="27"/>
  <c r="BP209" i="27"/>
  <c r="BQ209" i="27" s="1"/>
  <c r="BN209" i="27"/>
  <c r="BO209" i="27" s="1"/>
  <c r="BM209" i="27"/>
  <c r="BL209" i="27"/>
  <c r="BF209" i="27"/>
  <c r="BG209" i="27" s="1"/>
  <c r="BE209" i="27"/>
  <c r="BD209" i="27"/>
  <c r="BB209" i="27"/>
  <c r="BC209" i="27" s="1"/>
  <c r="AX209" i="27"/>
  <c r="AY209" i="27" s="1"/>
  <c r="AW209" i="27"/>
  <c r="AV209" i="27"/>
  <c r="AT209" i="27"/>
  <c r="AU209" i="27" s="1"/>
  <c r="AR209" i="27"/>
  <c r="AS209" i="27" s="1"/>
  <c r="AK209" i="27"/>
  <c r="AL209" i="27" s="1"/>
  <c r="AI209" i="27"/>
  <c r="AJ209" i="27" s="1"/>
  <c r="AG209" i="27"/>
  <c r="AH209" i="27" s="1"/>
  <c r="AC209" i="27"/>
  <c r="AD209" i="27" s="1"/>
  <c r="AA209" i="27"/>
  <c r="AB209" i="27" s="1"/>
  <c r="Y209" i="27"/>
  <c r="Z209" i="27" s="1"/>
  <c r="S209" i="27"/>
  <c r="T209" i="27" s="1"/>
  <c r="Q209" i="27"/>
  <c r="R209" i="27" s="1"/>
  <c r="P209" i="27"/>
  <c r="O209" i="27"/>
  <c r="K209" i="27"/>
  <c r="L209" i="27" s="1"/>
  <c r="I209" i="27"/>
  <c r="J209" i="27" s="1"/>
  <c r="H209" i="27"/>
  <c r="G209" i="27"/>
  <c r="FK208" i="27"/>
  <c r="FI208" i="27"/>
  <c r="FG208" i="27"/>
  <c r="FE208" i="27"/>
  <c r="EZ208" i="27"/>
  <c r="FA208" i="27" s="1"/>
  <c r="EY208" i="27"/>
  <c r="EW208" i="27"/>
  <c r="EU208" i="27"/>
  <c r="ER208" i="27"/>
  <c r="FB208" i="27" s="1"/>
  <c r="FC208" i="27" s="1"/>
  <c r="EQ208" i="27"/>
  <c r="EO208" i="27"/>
  <c r="EM208" i="27"/>
  <c r="EG208" i="27"/>
  <c r="EE208" i="27"/>
  <c r="EH208" i="27"/>
  <c r="EI208" i="27" s="1"/>
  <c r="EA208" i="27"/>
  <c r="DY208" i="27"/>
  <c r="DW208" i="27"/>
  <c r="DZ208" i="27"/>
  <c r="EJ208" i="27" s="1"/>
  <c r="DL208" i="27"/>
  <c r="DJ208" i="27"/>
  <c r="DH208" i="27"/>
  <c r="DD208" i="27"/>
  <c r="DB208" i="27"/>
  <c r="CZ208" i="27"/>
  <c r="CU208" i="27"/>
  <c r="CV208" i="27" s="1"/>
  <c r="CT208" i="27"/>
  <c r="CR208" i="27"/>
  <c r="CP208" i="27"/>
  <c r="CM208" i="27"/>
  <c r="CW208" i="27" s="1"/>
  <c r="CL208" i="27"/>
  <c r="CJ208" i="27"/>
  <c r="CH208" i="27"/>
  <c r="BY208" i="27"/>
  <c r="BZ208" i="27"/>
  <c r="BU208" i="27"/>
  <c r="BQ208" i="27"/>
  <c r="BR208" i="27"/>
  <c r="BM208" i="27"/>
  <c r="BG208" i="27"/>
  <c r="BE208" i="27"/>
  <c r="BC208" i="27"/>
  <c r="AY208" i="27"/>
  <c r="AW208" i="27"/>
  <c r="AU208" i="27"/>
  <c r="AS208" i="27"/>
  <c r="AL208" i="27"/>
  <c r="AJ208" i="27"/>
  <c r="AM208" i="27"/>
  <c r="AD208" i="27"/>
  <c r="AB208" i="27"/>
  <c r="AE208" i="27"/>
  <c r="T208" i="27"/>
  <c r="U208" i="27"/>
  <c r="P208" i="27"/>
  <c r="L208" i="27"/>
  <c r="M208" i="27"/>
  <c r="H208" i="27"/>
  <c r="FK207" i="27"/>
  <c r="FI207" i="27"/>
  <c r="FG207" i="27"/>
  <c r="FE207" i="27"/>
  <c r="EZ207" i="27"/>
  <c r="FA207" i="27" s="1"/>
  <c r="EY207" i="27"/>
  <c r="EW207" i="27"/>
  <c r="EU207" i="27"/>
  <c r="ER207" i="27"/>
  <c r="FB207" i="27" s="1"/>
  <c r="EQ207" i="27"/>
  <c r="EO207" i="27"/>
  <c r="EM207" i="27"/>
  <c r="EG207" i="27"/>
  <c r="EE207" i="27"/>
  <c r="EH207" i="27"/>
  <c r="EI207" i="27" s="1"/>
  <c r="DY207" i="27"/>
  <c r="DW207" i="27"/>
  <c r="DZ207" i="27"/>
  <c r="DL207" i="27"/>
  <c r="DJ207" i="27"/>
  <c r="DH207" i="27"/>
  <c r="DD207" i="27"/>
  <c r="DB207" i="27"/>
  <c r="CZ207" i="27"/>
  <c r="CU207" i="27"/>
  <c r="CV207" i="27" s="1"/>
  <c r="CT207" i="27"/>
  <c r="CR207" i="27"/>
  <c r="CP207" i="27"/>
  <c r="CM207" i="27"/>
  <c r="CW207" i="27" s="1"/>
  <c r="CL207" i="27"/>
  <c r="CJ207" i="27"/>
  <c r="CH207" i="27"/>
  <c r="BY207" i="27"/>
  <c r="BZ207" i="27"/>
  <c r="BU207" i="27"/>
  <c r="BQ207" i="27"/>
  <c r="BR207" i="27"/>
  <c r="BM207" i="27"/>
  <c r="BG207" i="27"/>
  <c r="BE207" i="27"/>
  <c r="BC207" i="27"/>
  <c r="AY207" i="27"/>
  <c r="AW207" i="27"/>
  <c r="AU207" i="27"/>
  <c r="AS207" i="27"/>
  <c r="AL207" i="27"/>
  <c r="AJ207" i="27"/>
  <c r="AM207" i="27"/>
  <c r="AD207" i="27"/>
  <c r="AB207" i="27"/>
  <c r="AE207" i="27"/>
  <c r="AO207" i="27" s="1"/>
  <c r="T207" i="27"/>
  <c r="U207" i="27"/>
  <c r="P207" i="27"/>
  <c r="L207" i="27"/>
  <c r="M207" i="27"/>
  <c r="H207" i="27"/>
  <c r="FK206" i="27"/>
  <c r="FI206" i="27"/>
  <c r="FG206" i="27"/>
  <c r="FE206" i="27"/>
  <c r="EZ206" i="27"/>
  <c r="FA206" i="27" s="1"/>
  <c r="EY206" i="27"/>
  <c r="EW206" i="27"/>
  <c r="EU206" i="27"/>
  <c r="ER206" i="27"/>
  <c r="FB206" i="27" s="1"/>
  <c r="FC206" i="27" s="1"/>
  <c r="EQ206" i="27"/>
  <c r="EO206" i="27"/>
  <c r="EM206" i="27"/>
  <c r="EI206" i="27"/>
  <c r="EG206" i="27"/>
  <c r="EE206" i="27"/>
  <c r="EH206" i="27"/>
  <c r="DY206" i="27"/>
  <c r="DW206" i="27"/>
  <c r="DZ206" i="27"/>
  <c r="EJ206" i="27" s="1"/>
  <c r="DL206" i="27"/>
  <c r="DJ206" i="27"/>
  <c r="DH206" i="27"/>
  <c r="DD206" i="27"/>
  <c r="DB206" i="27"/>
  <c r="CZ206" i="27"/>
  <c r="CU206" i="27"/>
  <c r="CV206" i="27" s="1"/>
  <c r="CT206" i="27"/>
  <c r="CR206" i="27"/>
  <c r="CP206" i="27"/>
  <c r="CM206" i="27"/>
  <c r="CW206" i="27" s="1"/>
  <c r="CL206" i="27"/>
  <c r="CJ206" i="27"/>
  <c r="CH206" i="27"/>
  <c r="BY206" i="27"/>
  <c r="BZ206" i="27"/>
  <c r="CA206" i="27" s="1"/>
  <c r="BU206" i="27"/>
  <c r="BQ206" i="27"/>
  <c r="BR206" i="27"/>
  <c r="BM206" i="27"/>
  <c r="BG206" i="27"/>
  <c r="BE206" i="27"/>
  <c r="BC206" i="27"/>
  <c r="AY206" i="27"/>
  <c r="AW206" i="27"/>
  <c r="AU206" i="27"/>
  <c r="AS206" i="27"/>
  <c r="AN206" i="27"/>
  <c r="AL206" i="27"/>
  <c r="AJ206" i="27"/>
  <c r="AM206" i="27"/>
  <c r="AF206" i="27"/>
  <c r="AD206" i="27"/>
  <c r="AB206" i="27"/>
  <c r="AE206" i="27"/>
  <c r="AO206" i="27" s="1"/>
  <c r="AP206" i="27" s="1"/>
  <c r="T206" i="27"/>
  <c r="U206" i="27"/>
  <c r="V206" i="27" s="1"/>
  <c r="P206" i="27"/>
  <c r="L206" i="27"/>
  <c r="M206" i="27"/>
  <c r="H206" i="27"/>
  <c r="FK205" i="27"/>
  <c r="FI205" i="27"/>
  <c r="FG205" i="27"/>
  <c r="FE205" i="27"/>
  <c r="EZ205" i="27"/>
  <c r="FA205" i="27" s="1"/>
  <c r="EY205" i="27"/>
  <c r="EW205" i="27"/>
  <c r="EU205" i="27"/>
  <c r="ER205" i="27"/>
  <c r="FB205" i="27" s="1"/>
  <c r="EQ205" i="27"/>
  <c r="EO205" i="27"/>
  <c r="EM205" i="27"/>
  <c r="EG205" i="27"/>
  <c r="EE205" i="27"/>
  <c r="EH205" i="27"/>
  <c r="EI205" i="27" s="1"/>
  <c r="DY205" i="27"/>
  <c r="DW205" i="27"/>
  <c r="DZ205" i="27"/>
  <c r="EJ205" i="27" s="1"/>
  <c r="DL205" i="27"/>
  <c r="DJ205" i="27"/>
  <c r="DH205" i="27"/>
  <c r="DD205" i="27"/>
  <c r="DB205" i="27"/>
  <c r="CZ205" i="27"/>
  <c r="CU205" i="27"/>
  <c r="CV205" i="27" s="1"/>
  <c r="CT205" i="27"/>
  <c r="CR205" i="27"/>
  <c r="CP205" i="27"/>
  <c r="CM205" i="27"/>
  <c r="CW205" i="27" s="1"/>
  <c r="CL205" i="27"/>
  <c r="CJ205" i="27"/>
  <c r="CH205" i="27"/>
  <c r="BY205" i="27"/>
  <c r="BZ205" i="27"/>
  <c r="BU205" i="27"/>
  <c r="BQ205" i="27"/>
  <c r="BR205" i="27"/>
  <c r="BM205" i="27"/>
  <c r="BG205" i="27"/>
  <c r="BE205" i="27"/>
  <c r="BC205" i="27"/>
  <c r="AY205" i="27"/>
  <c r="AW205" i="27"/>
  <c r="AU205" i="27"/>
  <c r="AS205" i="27"/>
  <c r="AN205" i="27"/>
  <c r="AL205" i="27"/>
  <c r="AJ205" i="27"/>
  <c r="AM205" i="27"/>
  <c r="AD205" i="27"/>
  <c r="AB205" i="27"/>
  <c r="AE205" i="27"/>
  <c r="AO205" i="27" s="1"/>
  <c r="T205" i="27"/>
  <c r="U205" i="27"/>
  <c r="P205" i="27"/>
  <c r="L205" i="27"/>
  <c r="M205" i="27"/>
  <c r="H205" i="27"/>
  <c r="FK204" i="27"/>
  <c r="FI204" i="27"/>
  <c r="FG204" i="27"/>
  <c r="FE204" i="27"/>
  <c r="EZ204" i="27"/>
  <c r="FA204" i="27" s="1"/>
  <c r="EY204" i="27"/>
  <c r="EW204" i="27"/>
  <c r="EU204" i="27"/>
  <c r="ER204" i="27"/>
  <c r="FB204" i="27" s="1"/>
  <c r="FC204" i="27" s="1"/>
  <c r="EQ204" i="27"/>
  <c r="EO204" i="27"/>
  <c r="EM204" i="27"/>
  <c r="EI204" i="27"/>
  <c r="EG204" i="27"/>
  <c r="EE204" i="27"/>
  <c r="EH204" i="27"/>
  <c r="EH203" i="27" s="1"/>
  <c r="EI220" i="27" s="1"/>
  <c r="DY204" i="27"/>
  <c r="DW204" i="27"/>
  <c r="DZ204" i="27"/>
  <c r="DL204" i="27"/>
  <c r="DJ204" i="27"/>
  <c r="DH204" i="27"/>
  <c r="DD204" i="27"/>
  <c r="DB204" i="27"/>
  <c r="CZ204" i="27"/>
  <c r="CU204" i="27"/>
  <c r="CV204" i="27" s="1"/>
  <c r="CT204" i="27"/>
  <c r="CR204" i="27"/>
  <c r="CP204" i="27"/>
  <c r="CM204" i="27"/>
  <c r="CW204" i="27" s="1"/>
  <c r="CL204" i="27"/>
  <c r="CJ204" i="27"/>
  <c r="CH204" i="27"/>
  <c r="BY204" i="27"/>
  <c r="BZ204" i="27"/>
  <c r="BU204" i="27"/>
  <c r="BQ204" i="27"/>
  <c r="BR204" i="27"/>
  <c r="BM204" i="27"/>
  <c r="BG204" i="27"/>
  <c r="BE204" i="27"/>
  <c r="BC204" i="27"/>
  <c r="AY204" i="27"/>
  <c r="AW204" i="27"/>
  <c r="AU204" i="27"/>
  <c r="AS204" i="27"/>
  <c r="AL204" i="27"/>
  <c r="AJ204" i="27"/>
  <c r="AM204" i="27"/>
  <c r="AN204" i="27" s="1"/>
  <c r="AD204" i="27"/>
  <c r="AB204" i="27"/>
  <c r="AE204" i="27"/>
  <c r="T204" i="27"/>
  <c r="U204" i="27"/>
  <c r="P204" i="27"/>
  <c r="L204" i="27"/>
  <c r="M204" i="27"/>
  <c r="H204" i="27"/>
  <c r="FJ203" i="27"/>
  <c r="FK203" i="27" s="1"/>
  <c r="FH203" i="27"/>
  <c r="FI224" i="27" s="1"/>
  <c r="FG203" i="27"/>
  <c r="FF203" i="27"/>
  <c r="FG224" i="27" s="1"/>
  <c r="FD203" i="27"/>
  <c r="FE224" i="27" s="1"/>
  <c r="EZ203" i="27"/>
  <c r="FA224" i="27" s="1"/>
  <c r="EY203" i="27"/>
  <c r="EX203" i="27"/>
  <c r="EY220" i="27" s="1"/>
  <c r="EV203" i="27"/>
  <c r="EW224" i="27" s="1"/>
  <c r="ET203" i="27"/>
  <c r="EU224" i="27" s="1"/>
  <c r="ER203" i="27"/>
  <c r="FB203" i="27" s="1"/>
  <c r="FC203" i="27" s="1"/>
  <c r="EQ203" i="27"/>
  <c r="EP203" i="27"/>
  <c r="EQ224" i="27" s="1"/>
  <c r="EN203" i="27"/>
  <c r="EO220" i="27" s="1"/>
  <c r="EL203" i="27"/>
  <c r="EM224" i="27" s="1"/>
  <c r="EI203" i="27"/>
  <c r="EF203" i="27"/>
  <c r="EG203" i="27" s="1"/>
  <c r="ED203" i="27"/>
  <c r="EE220" i="27" s="1"/>
  <c r="EB203" i="27"/>
  <c r="EC224" i="27" s="1"/>
  <c r="DX203" i="27"/>
  <c r="DY203" i="27" s="1"/>
  <c r="DV203" i="27"/>
  <c r="DW220" i="27" s="1"/>
  <c r="DT203" i="27"/>
  <c r="DU224" i="27" s="1"/>
  <c r="DK203" i="27"/>
  <c r="DL221" i="27" s="1"/>
  <c r="DJ203" i="27"/>
  <c r="DI203" i="27"/>
  <c r="DJ224" i="27" s="1"/>
  <c r="DG203" i="27"/>
  <c r="DH203" i="27" s="1"/>
  <c r="DC203" i="27"/>
  <c r="DD221" i="27" s="1"/>
  <c r="DB203" i="27"/>
  <c r="DA203" i="27"/>
  <c r="DB224" i="27" s="1"/>
  <c r="CY203" i="27"/>
  <c r="CZ203" i="27" s="1"/>
  <c r="CU203" i="27"/>
  <c r="CV224" i="27" s="1"/>
  <c r="CT203" i="27"/>
  <c r="CS203" i="27"/>
  <c r="CT221" i="27" s="1"/>
  <c r="CQ203" i="27"/>
  <c r="CR224" i="27" s="1"/>
  <c r="CO203" i="27"/>
  <c r="CP224" i="27" s="1"/>
  <c r="CM203" i="27"/>
  <c r="CW203" i="27" s="1"/>
  <c r="CL203" i="27"/>
  <c r="CK203" i="27"/>
  <c r="CL224" i="27" s="1"/>
  <c r="CI203" i="27"/>
  <c r="CJ221" i="27" s="1"/>
  <c r="CG203" i="27"/>
  <c r="CH224" i="27" s="1"/>
  <c r="BX203" i="27"/>
  <c r="BY221" i="27" s="1"/>
  <c r="BV203" i="27"/>
  <c r="BW224" i="27" s="1"/>
  <c r="BU203" i="27"/>
  <c r="BT203" i="27"/>
  <c r="BU224" i="27" s="1"/>
  <c r="BP203" i="27"/>
  <c r="BQ203" i="27" s="1"/>
  <c r="BN203" i="27"/>
  <c r="BO221" i="27" s="1"/>
  <c r="BM203" i="27"/>
  <c r="BL203" i="27"/>
  <c r="BM224" i="27" s="1"/>
  <c r="BF203" i="27"/>
  <c r="BG221" i="27" s="1"/>
  <c r="BE203" i="27"/>
  <c r="BD203" i="27"/>
  <c r="BE224" i="27" s="1"/>
  <c r="BB203" i="27"/>
  <c r="BC203" i="27" s="1"/>
  <c r="AX203" i="27"/>
  <c r="AY224" i="27" s="1"/>
  <c r="AW203" i="27"/>
  <c r="AV203" i="27"/>
  <c r="AW221" i="27" s="1"/>
  <c r="AT203" i="27"/>
  <c r="AU224" i="27" s="1"/>
  <c r="AR203" i="27"/>
  <c r="AS224" i="27" s="1"/>
  <c r="AK203" i="27"/>
  <c r="AL221" i="27" s="1"/>
  <c r="AI203" i="27"/>
  <c r="AJ224" i="27" s="1"/>
  <c r="AG203" i="27"/>
  <c r="AM203" i="27" s="1"/>
  <c r="AN224" i="27" s="1"/>
  <c r="AF203" i="27"/>
  <c r="AC203" i="27"/>
  <c r="AD221" i="27" s="1"/>
  <c r="AA203" i="27"/>
  <c r="AB224" i="27" s="1"/>
  <c r="Y203" i="27"/>
  <c r="AE203" i="27" s="1"/>
  <c r="AF221" i="27" s="1"/>
  <c r="S203" i="27"/>
  <c r="T221" i="27" s="1"/>
  <c r="Q203" i="27"/>
  <c r="R224" i="27" s="1"/>
  <c r="P203" i="27"/>
  <c r="O203" i="27"/>
  <c r="P224" i="27" s="1"/>
  <c r="K203" i="27"/>
  <c r="L203" i="27" s="1"/>
  <c r="I203" i="27"/>
  <c r="J221" i="27" s="1"/>
  <c r="H203" i="27"/>
  <c r="G203" i="27"/>
  <c r="H224" i="27" s="1"/>
  <c r="FK202" i="27"/>
  <c r="FI202" i="27"/>
  <c r="FG202" i="27"/>
  <c r="FE202" i="27"/>
  <c r="EZ202" i="27"/>
  <c r="FA202" i="27" s="1"/>
  <c r="EY202" i="27"/>
  <c r="EW202" i="27"/>
  <c r="EU202" i="27"/>
  <c r="ER202" i="27"/>
  <c r="FB202" i="27" s="1"/>
  <c r="FC202" i="27" s="1"/>
  <c r="EQ202" i="27"/>
  <c r="EO202" i="27"/>
  <c r="EM202" i="27"/>
  <c r="EG202" i="27"/>
  <c r="EE202" i="27"/>
  <c r="EH202" i="27"/>
  <c r="EI202" i="27" s="1"/>
  <c r="EA202" i="27"/>
  <c r="DY202" i="27"/>
  <c r="DW202" i="27"/>
  <c r="DZ202" i="27"/>
  <c r="DL202" i="27"/>
  <c r="DJ202" i="27"/>
  <c r="DH202" i="27"/>
  <c r="DD202" i="27"/>
  <c r="DB202" i="27"/>
  <c r="CZ202" i="27"/>
  <c r="CU202" i="27"/>
  <c r="CV202" i="27" s="1"/>
  <c r="CT202" i="27"/>
  <c r="CR202" i="27"/>
  <c r="CP202" i="27"/>
  <c r="CM202" i="27"/>
  <c r="CW202" i="27" s="1"/>
  <c r="CL202" i="27"/>
  <c r="CJ202" i="27"/>
  <c r="CH202" i="27"/>
  <c r="BY202" i="27"/>
  <c r="BW202" i="27"/>
  <c r="BU202" i="27"/>
  <c r="BZ202" i="27"/>
  <c r="BQ202" i="27"/>
  <c r="BO202" i="27"/>
  <c r="BM202" i="27"/>
  <c r="BR202" i="27"/>
  <c r="BG202" i="27"/>
  <c r="BE202" i="27"/>
  <c r="BC202" i="27"/>
  <c r="AY202" i="27"/>
  <c r="AW202" i="27"/>
  <c r="AU202" i="27"/>
  <c r="AS202" i="27"/>
  <c r="AL202" i="27"/>
  <c r="AJ202" i="27"/>
  <c r="AM202" i="27"/>
  <c r="AD202" i="27"/>
  <c r="AB202" i="27"/>
  <c r="AE202" i="27"/>
  <c r="T202" i="27"/>
  <c r="R202" i="27"/>
  <c r="P202" i="27"/>
  <c r="U202" i="27"/>
  <c r="L202" i="27"/>
  <c r="J202" i="27"/>
  <c r="H202" i="27"/>
  <c r="M202" i="27"/>
  <c r="FK201" i="27"/>
  <c r="FI201" i="27"/>
  <c r="FG201" i="27"/>
  <c r="FE201" i="27"/>
  <c r="EZ201" i="27"/>
  <c r="FA201" i="27" s="1"/>
  <c r="EY201" i="27"/>
  <c r="EW201" i="27"/>
  <c r="EU201" i="27"/>
  <c r="ER201" i="27"/>
  <c r="FB201" i="27" s="1"/>
  <c r="EQ201" i="27"/>
  <c r="EO201" i="27"/>
  <c r="EM201" i="27"/>
  <c r="EG201" i="27"/>
  <c r="EE201" i="27"/>
  <c r="EH201" i="27"/>
  <c r="EH200" i="27" s="1"/>
  <c r="EI218" i="27" s="1"/>
  <c r="EA201" i="27"/>
  <c r="DY201" i="27"/>
  <c r="DW201" i="27"/>
  <c r="DZ201" i="27"/>
  <c r="DL201" i="27"/>
  <c r="DJ201" i="27"/>
  <c r="DH201" i="27"/>
  <c r="DD201" i="27"/>
  <c r="DB201" i="27"/>
  <c r="CZ201" i="27"/>
  <c r="CU201" i="27"/>
  <c r="CV201" i="27" s="1"/>
  <c r="CT201" i="27"/>
  <c r="CR201" i="27"/>
  <c r="CP201" i="27"/>
  <c r="CM201" i="27"/>
  <c r="CW201" i="27" s="1"/>
  <c r="CL201" i="27"/>
  <c r="CJ201" i="27"/>
  <c r="CH201" i="27"/>
  <c r="BY201" i="27"/>
  <c r="BW201" i="27"/>
  <c r="BU201" i="27"/>
  <c r="BZ201" i="27"/>
  <c r="BQ201" i="27"/>
  <c r="BO201" i="27"/>
  <c r="BM201" i="27"/>
  <c r="BR201" i="27"/>
  <c r="BG201" i="27"/>
  <c r="BE201" i="27"/>
  <c r="BC201" i="27"/>
  <c r="AY201" i="27"/>
  <c r="AW201" i="27"/>
  <c r="AU201" i="27"/>
  <c r="AS201" i="27"/>
  <c r="AL201" i="27"/>
  <c r="AJ201" i="27"/>
  <c r="AM201" i="27"/>
  <c r="AN201" i="27" s="1"/>
  <c r="AF201" i="27"/>
  <c r="AD201" i="27"/>
  <c r="AB201" i="27"/>
  <c r="AE201" i="27"/>
  <c r="AO201" i="27" s="1"/>
  <c r="AP201" i="27" s="1"/>
  <c r="T201" i="27"/>
  <c r="R201" i="27"/>
  <c r="P201" i="27"/>
  <c r="U201" i="27"/>
  <c r="V201" i="27" s="1"/>
  <c r="L201" i="27"/>
  <c r="J201" i="27"/>
  <c r="H201" i="27"/>
  <c r="M201" i="27"/>
  <c r="FJ200" i="27"/>
  <c r="FK217" i="27" s="1"/>
  <c r="FH200" i="27"/>
  <c r="FI215" i="27" s="1"/>
  <c r="FG200" i="27"/>
  <c r="FF200" i="27"/>
  <c r="FG218" i="27" s="1"/>
  <c r="FD200" i="27"/>
  <c r="FE200" i="27" s="1"/>
  <c r="EZ200" i="27"/>
  <c r="FA217" i="27" s="1"/>
  <c r="EY200" i="27"/>
  <c r="EX200" i="27"/>
  <c r="EY215" i="27" s="1"/>
  <c r="EV200" i="27"/>
  <c r="EW218" i="27" s="1"/>
  <c r="ET200" i="27"/>
  <c r="EU218" i="27" s="1"/>
  <c r="ER200" i="27"/>
  <c r="FB200" i="27" s="1"/>
  <c r="FC200" i="27" s="1"/>
  <c r="EQ200" i="27"/>
  <c r="EP200" i="27"/>
  <c r="EQ215" i="27" s="1"/>
  <c r="EN200" i="27"/>
  <c r="EO218" i="27" s="1"/>
  <c r="EL200" i="27"/>
  <c r="EM218" i="27" s="1"/>
  <c r="EF200" i="27"/>
  <c r="EG215" i="27" s="1"/>
  <c r="ED200" i="27"/>
  <c r="EE218" i="27" s="1"/>
  <c r="EB200" i="27"/>
  <c r="EC218" i="27" s="1"/>
  <c r="DX200" i="27"/>
  <c r="DY216" i="27" s="1"/>
  <c r="DV200" i="27"/>
  <c r="DW216" i="27" s="1"/>
  <c r="DT200" i="27"/>
  <c r="DU218" i="27" s="1"/>
  <c r="DK200" i="27"/>
  <c r="DL218" i="27" s="1"/>
  <c r="DJ200" i="27"/>
  <c r="DI200" i="27"/>
  <c r="DJ218" i="27" s="1"/>
  <c r="DG200" i="27"/>
  <c r="DH200" i="27" s="1"/>
  <c r="DC200" i="27"/>
  <c r="DD219" i="27" s="1"/>
  <c r="DB200" i="27"/>
  <c r="DA200" i="27"/>
  <c r="DB219" i="27" s="1"/>
  <c r="CY200" i="27"/>
  <c r="CZ200" i="27" s="1"/>
  <c r="CU200" i="27"/>
  <c r="CV217" i="27" s="1"/>
  <c r="CT200" i="27"/>
  <c r="CS200" i="27"/>
  <c r="CT219" i="27" s="1"/>
  <c r="CQ200" i="27"/>
  <c r="CR200" i="27" s="1"/>
  <c r="CO200" i="27"/>
  <c r="CP200" i="27" s="1"/>
  <c r="CM200" i="27"/>
  <c r="CW200" i="27" s="1"/>
  <c r="CL200" i="27"/>
  <c r="CK200" i="27"/>
  <c r="CL216" i="27" s="1"/>
  <c r="CI200" i="27"/>
  <c r="CJ219" i="27" s="1"/>
  <c r="CG200" i="27"/>
  <c r="CH219" i="27" s="1"/>
  <c r="BX200" i="27"/>
  <c r="BY219" i="27" s="1"/>
  <c r="BV200" i="27"/>
  <c r="BW219" i="27" s="1"/>
  <c r="BU200" i="27"/>
  <c r="BT200" i="27"/>
  <c r="BU219" i="27" s="1"/>
  <c r="BP200" i="27"/>
  <c r="BQ218" i="27" s="1"/>
  <c r="BN200" i="27"/>
  <c r="BO219" i="27" s="1"/>
  <c r="BM200" i="27"/>
  <c r="BL200" i="27"/>
  <c r="BM219" i="27" s="1"/>
  <c r="BF200" i="27"/>
  <c r="BG218" i="27" s="1"/>
  <c r="BE200" i="27"/>
  <c r="BD200" i="27"/>
  <c r="BE219" i="27" s="1"/>
  <c r="BB200" i="27"/>
  <c r="BC200" i="27" s="1"/>
  <c r="AX200" i="27"/>
  <c r="AY216" i="27" s="1"/>
  <c r="AW200" i="27"/>
  <c r="AV200" i="27"/>
  <c r="AW219" i="27" s="1"/>
  <c r="AT200" i="27"/>
  <c r="AU200" i="27" s="1"/>
  <c r="AR200" i="27"/>
  <c r="AS217" i="27" s="1"/>
  <c r="AK200" i="27"/>
  <c r="AL219" i="27" s="1"/>
  <c r="AI200" i="27"/>
  <c r="AJ219" i="27" s="1"/>
  <c r="AG200" i="27"/>
  <c r="AH217" i="27" s="1"/>
  <c r="AC200" i="27"/>
  <c r="AD216" i="27" s="1"/>
  <c r="AA200" i="27"/>
  <c r="AB219" i="27" s="1"/>
  <c r="Y200" i="27"/>
  <c r="AE200" i="27" s="1"/>
  <c r="S200" i="27"/>
  <c r="T216" i="27" s="1"/>
  <c r="Q200" i="27"/>
  <c r="R219" i="27" s="1"/>
  <c r="P200" i="27"/>
  <c r="O200" i="27"/>
  <c r="U200" i="27" s="1"/>
  <c r="K200" i="27"/>
  <c r="L216" i="27" s="1"/>
  <c r="I200" i="27"/>
  <c r="J219" i="27" s="1"/>
  <c r="H200" i="27"/>
  <c r="G200" i="27"/>
  <c r="H219" i="27" s="1"/>
  <c r="FK199" i="27"/>
  <c r="FI199" i="27"/>
  <c r="FG199" i="27"/>
  <c r="FG214" i="27"/>
  <c r="FE199" i="27"/>
  <c r="EZ199" i="27"/>
  <c r="FA199" i="27" s="1"/>
  <c r="EY199" i="27"/>
  <c r="EW214" i="27"/>
  <c r="EU214" i="27"/>
  <c r="ER199" i="27"/>
  <c r="FB199" i="27" s="1"/>
  <c r="FC199" i="27" s="1"/>
  <c r="EQ199" i="27"/>
  <c r="EQ214" i="27"/>
  <c r="EO214" i="27"/>
  <c r="EM214" i="27"/>
  <c r="EG199" i="27"/>
  <c r="EE214" i="27"/>
  <c r="EH199" i="27"/>
  <c r="EI210" i="27" s="1"/>
  <c r="DY199" i="27"/>
  <c r="DW199" i="27"/>
  <c r="DZ199" i="27"/>
  <c r="DL199" i="27"/>
  <c r="DJ199" i="27"/>
  <c r="DJ214" i="27"/>
  <c r="DH199" i="27"/>
  <c r="DD214" i="27"/>
  <c r="DB199" i="27"/>
  <c r="CZ214" i="27"/>
  <c r="CU199" i="27"/>
  <c r="CV199" i="27" s="1"/>
  <c r="CT199" i="27"/>
  <c r="CT214" i="27"/>
  <c r="CR199" i="27"/>
  <c r="CP214" i="27"/>
  <c r="CM199" i="27"/>
  <c r="CW199" i="27" s="1"/>
  <c r="CL199" i="27"/>
  <c r="CL214" i="27"/>
  <c r="CJ199" i="27"/>
  <c r="CH214" i="27"/>
  <c r="BY199" i="27"/>
  <c r="BW199" i="27"/>
  <c r="BU199" i="27"/>
  <c r="BU214" i="27"/>
  <c r="BQ199" i="27"/>
  <c r="BO199" i="27"/>
  <c r="BM199" i="27"/>
  <c r="BR199" i="27"/>
  <c r="BG214" i="27"/>
  <c r="BE199" i="27"/>
  <c r="BH199" i="27"/>
  <c r="BC214" i="27"/>
  <c r="AY199" i="27"/>
  <c r="AW199" i="27"/>
  <c r="AU199" i="27"/>
  <c r="AS199" i="27"/>
  <c r="AN199" i="27"/>
  <c r="AL199" i="27"/>
  <c r="AJ199" i="27"/>
  <c r="AM199" i="27"/>
  <c r="AN213" i="27" s="1"/>
  <c r="AF199" i="27"/>
  <c r="AD199" i="27"/>
  <c r="AB199" i="27"/>
  <c r="AE199" i="27"/>
  <c r="AO199" i="27" s="1"/>
  <c r="AP199" i="27" s="1"/>
  <c r="T199" i="27"/>
  <c r="U199" i="27"/>
  <c r="V199" i="27" s="1"/>
  <c r="P199" i="27"/>
  <c r="L199" i="27"/>
  <c r="M199" i="27"/>
  <c r="H199" i="27"/>
  <c r="FJ198" i="27"/>
  <c r="FH198" i="27"/>
  <c r="FG198" i="27"/>
  <c r="FF198" i="27"/>
  <c r="FD198" i="27"/>
  <c r="EZ198" i="27"/>
  <c r="EY198" i="27"/>
  <c r="EX198" i="27"/>
  <c r="EV198" i="27"/>
  <c r="ET198" i="27"/>
  <c r="ER198" i="27"/>
  <c r="EQ198" i="27"/>
  <c r="EP198" i="27"/>
  <c r="EN198" i="27"/>
  <c r="EL198" i="27"/>
  <c r="EF198" i="27"/>
  <c r="ED198" i="27"/>
  <c r="EB198" i="27"/>
  <c r="DX198" i="27"/>
  <c r="DV198" i="27"/>
  <c r="DT198" i="27"/>
  <c r="DK198" i="27"/>
  <c r="DJ198" i="27"/>
  <c r="DI198" i="27"/>
  <c r="DG198" i="27"/>
  <c r="DC198" i="27"/>
  <c r="DB198" i="27"/>
  <c r="DA198" i="27"/>
  <c r="CY198" i="27"/>
  <c r="CU198" i="27"/>
  <c r="CT198" i="27"/>
  <c r="CS198" i="27"/>
  <c r="CQ198" i="27"/>
  <c r="CO198" i="27"/>
  <c r="CM198" i="27"/>
  <c r="CL198" i="27"/>
  <c r="CK198" i="27"/>
  <c r="CI198" i="27"/>
  <c r="CG198" i="27"/>
  <c r="BX198" i="27"/>
  <c r="BV198" i="27"/>
  <c r="BU198" i="27"/>
  <c r="BT198" i="27"/>
  <c r="BP198" i="27"/>
  <c r="BN198" i="27"/>
  <c r="BM198" i="27"/>
  <c r="BL198" i="27"/>
  <c r="BF198" i="27"/>
  <c r="BE198" i="27"/>
  <c r="BD198" i="27"/>
  <c r="BB198" i="27"/>
  <c r="AX198" i="27"/>
  <c r="AW198" i="27"/>
  <c r="AV198" i="27"/>
  <c r="AT198" i="27"/>
  <c r="AR198" i="27"/>
  <c r="AK198" i="27"/>
  <c r="AI198" i="27"/>
  <c r="AG198" i="27"/>
  <c r="AC198" i="27"/>
  <c r="AA198" i="27"/>
  <c r="Y198" i="27"/>
  <c r="S198" i="27"/>
  <c r="Q198" i="27"/>
  <c r="P198" i="27"/>
  <c r="O198" i="27"/>
  <c r="U198" i="27" s="1"/>
  <c r="K198" i="27"/>
  <c r="I198" i="27"/>
  <c r="H198" i="27"/>
  <c r="G198" i="27"/>
  <c r="DR196" i="27"/>
  <c r="CE196" i="27"/>
  <c r="EZ188" i="27"/>
  <c r="ER188" i="27"/>
  <c r="EH188" i="27"/>
  <c r="DZ188" i="27"/>
  <c r="EJ188" i="27" s="1"/>
  <c r="DM188" i="27"/>
  <c r="DE188" i="27"/>
  <c r="DO188" i="27" s="1"/>
  <c r="CU188" i="27"/>
  <c r="CM188" i="27"/>
  <c r="CW188" i="27" s="1"/>
  <c r="BZ188" i="27"/>
  <c r="BR188" i="27"/>
  <c r="CB188" i="27" s="1"/>
  <c r="BH188" i="27"/>
  <c r="AZ188" i="27"/>
  <c r="BJ188" i="27" s="1"/>
  <c r="AM188" i="27"/>
  <c r="AE188" i="27"/>
  <c r="AO188" i="27" s="1"/>
  <c r="U188" i="27"/>
  <c r="J188" i="27"/>
  <c r="M188" i="27"/>
  <c r="W188" i="27" s="1"/>
  <c r="E188" i="27" s="1"/>
  <c r="EZ187" i="27"/>
  <c r="ER187" i="27"/>
  <c r="FB187" i="27" s="1"/>
  <c r="EH187" i="27"/>
  <c r="DZ187" i="27"/>
  <c r="EJ187" i="27" s="1"/>
  <c r="DR187" i="27" s="1"/>
  <c r="DM187" i="27"/>
  <c r="DE187" i="27"/>
  <c r="DO187" i="27" s="1"/>
  <c r="CU187" i="27"/>
  <c r="CM187" i="27"/>
  <c r="CW187" i="27" s="1"/>
  <c r="CE187" i="27" s="1"/>
  <c r="BZ187" i="27"/>
  <c r="BR187" i="27"/>
  <c r="BH187" i="27"/>
  <c r="AZ187" i="27"/>
  <c r="BJ187" i="27" s="1"/>
  <c r="AM187" i="27"/>
  <c r="AE187" i="27"/>
  <c r="U187" i="27"/>
  <c r="M187" i="27"/>
  <c r="EZ186" i="27"/>
  <c r="ER186" i="27"/>
  <c r="EH186" i="27"/>
  <c r="EH185" i="27" s="1"/>
  <c r="DZ186" i="27"/>
  <c r="DU186" i="27"/>
  <c r="DM186" i="27"/>
  <c r="DE186" i="27"/>
  <c r="CU186" i="27"/>
  <c r="CU185" i="27" s="1"/>
  <c r="CM186" i="27"/>
  <c r="BZ186" i="27"/>
  <c r="BZ185" i="27" s="1"/>
  <c r="BO186" i="27"/>
  <c r="BR186" i="27"/>
  <c r="BH186" i="27"/>
  <c r="BH185" i="27" s="1"/>
  <c r="AZ186" i="27"/>
  <c r="AM186" i="27"/>
  <c r="AM185" i="27" s="1"/>
  <c r="AE186" i="27"/>
  <c r="U186" i="27"/>
  <c r="U185" i="27" s="1"/>
  <c r="M186" i="27"/>
  <c r="FJ185" i="27"/>
  <c r="FH185" i="27"/>
  <c r="FF185" i="27"/>
  <c r="FD185" i="27"/>
  <c r="EX185" i="27"/>
  <c r="EV185" i="27"/>
  <c r="ET185" i="27"/>
  <c r="EP185" i="27"/>
  <c r="EN185" i="27"/>
  <c r="EL185" i="27"/>
  <c r="EF185" i="27"/>
  <c r="ED185" i="27"/>
  <c r="EB185" i="27"/>
  <c r="DX185" i="27"/>
  <c r="DV185" i="27"/>
  <c r="DT185" i="27"/>
  <c r="DK185" i="27"/>
  <c r="DI185" i="27"/>
  <c r="DG185" i="27"/>
  <c r="DC185" i="27"/>
  <c r="DA185" i="27"/>
  <c r="CY185" i="27"/>
  <c r="CS185" i="27"/>
  <c r="CQ185" i="27"/>
  <c r="CO185" i="27"/>
  <c r="CK185" i="27"/>
  <c r="CI185" i="27"/>
  <c r="CG185" i="27"/>
  <c r="BX185" i="27"/>
  <c r="BV185" i="27"/>
  <c r="BT185" i="27"/>
  <c r="BP185" i="27"/>
  <c r="BN185" i="27"/>
  <c r="BL185" i="27"/>
  <c r="BF185" i="27"/>
  <c r="BD185" i="27"/>
  <c r="BB185" i="27"/>
  <c r="AX185" i="27"/>
  <c r="AV185" i="27"/>
  <c r="AT185" i="27"/>
  <c r="AR185" i="27"/>
  <c r="AK185" i="27"/>
  <c r="AI185" i="27"/>
  <c r="AH185" i="27"/>
  <c r="AG185" i="27"/>
  <c r="AC185" i="27"/>
  <c r="AA185" i="27"/>
  <c r="Y185" i="27"/>
  <c r="S185" i="27"/>
  <c r="Q185" i="27"/>
  <c r="O185" i="27"/>
  <c r="K185" i="27"/>
  <c r="I185" i="27"/>
  <c r="G185" i="27"/>
  <c r="EZ184" i="27"/>
  <c r="ER184" i="27"/>
  <c r="FB184" i="27" s="1"/>
  <c r="EC184" i="27"/>
  <c r="EH184" i="27"/>
  <c r="DZ184" i="27"/>
  <c r="EJ184" i="27" s="1"/>
  <c r="DR184" i="27" s="1"/>
  <c r="DM184" i="27"/>
  <c r="DE184" i="27"/>
  <c r="CU184" i="27"/>
  <c r="CM184" i="27"/>
  <c r="CW184" i="27" s="1"/>
  <c r="BZ184" i="27"/>
  <c r="BR184" i="27"/>
  <c r="CB184" i="27" s="1"/>
  <c r="BH184" i="27"/>
  <c r="AZ184" i="27"/>
  <c r="AM184" i="27"/>
  <c r="AE184" i="27"/>
  <c r="AO184" i="27" s="1"/>
  <c r="U184" i="27"/>
  <c r="J184" i="27"/>
  <c r="M184" i="27"/>
  <c r="W184" i="27" s="1"/>
  <c r="E184" i="27" s="1"/>
  <c r="EZ183" i="27"/>
  <c r="ER183" i="27"/>
  <c r="FB183" i="27" s="1"/>
  <c r="EH183" i="27"/>
  <c r="DZ183" i="27"/>
  <c r="EJ183" i="27" s="1"/>
  <c r="DR183" i="27" s="1"/>
  <c r="DM183" i="27"/>
  <c r="DE183" i="27"/>
  <c r="CU183" i="27"/>
  <c r="CM183" i="27"/>
  <c r="CW183" i="27" s="1"/>
  <c r="BZ183" i="27"/>
  <c r="BR183" i="27"/>
  <c r="CB183" i="27" s="1"/>
  <c r="BH183" i="27"/>
  <c r="AZ183" i="27"/>
  <c r="AM183" i="27"/>
  <c r="AE183" i="27"/>
  <c r="U183" i="27"/>
  <c r="M183" i="27"/>
  <c r="EZ182" i="27"/>
  <c r="ER182" i="27"/>
  <c r="FB182" i="27" s="1"/>
  <c r="EH182" i="27"/>
  <c r="DZ182" i="27"/>
  <c r="EJ182" i="27" s="1"/>
  <c r="DR182" i="27" s="1"/>
  <c r="DM182" i="27"/>
  <c r="DE182" i="27"/>
  <c r="DO182" i="27" s="1"/>
  <c r="CU182" i="27"/>
  <c r="CM182" i="27"/>
  <c r="CW182" i="27" s="1"/>
  <c r="BZ182" i="27"/>
  <c r="BO182" i="27"/>
  <c r="BR182" i="27"/>
  <c r="CB182" i="27" s="1"/>
  <c r="BH182" i="27"/>
  <c r="AZ182" i="27"/>
  <c r="BJ182" i="27" s="1"/>
  <c r="AM182" i="27"/>
  <c r="AE182" i="27"/>
  <c r="U182" i="27"/>
  <c r="M182" i="27"/>
  <c r="EZ181" i="27"/>
  <c r="ER181" i="27"/>
  <c r="FB181" i="27" s="1"/>
  <c r="EH181" i="27"/>
  <c r="DZ181" i="27"/>
  <c r="DM181" i="27"/>
  <c r="DE181" i="27"/>
  <c r="CU181" i="27"/>
  <c r="CM181" i="27"/>
  <c r="CW181" i="27" s="1"/>
  <c r="BZ181" i="27"/>
  <c r="BR181" i="27"/>
  <c r="CB181" i="27" s="1"/>
  <c r="BG181" i="27"/>
  <c r="BH181" i="27"/>
  <c r="AZ181" i="27"/>
  <c r="BJ181" i="27" s="1"/>
  <c r="AM181" i="27"/>
  <c r="Z181" i="27"/>
  <c r="AE181" i="27"/>
  <c r="U181" i="27"/>
  <c r="M181" i="27"/>
  <c r="EZ180" i="27"/>
  <c r="ER180" i="27"/>
  <c r="FB180" i="27" s="1"/>
  <c r="EH180" i="27"/>
  <c r="DU180" i="27"/>
  <c r="DZ180" i="27"/>
  <c r="DM180" i="27"/>
  <c r="DE180" i="27"/>
  <c r="CU180" i="27"/>
  <c r="CM180" i="27"/>
  <c r="CW180" i="27" s="1"/>
  <c r="BZ180" i="27"/>
  <c r="BR180" i="27"/>
  <c r="BH180" i="27"/>
  <c r="AZ180" i="27"/>
  <c r="AM180" i="27"/>
  <c r="AE180" i="27"/>
  <c r="U180" i="27"/>
  <c r="M180" i="27"/>
  <c r="FI179" i="27"/>
  <c r="EZ179" i="27"/>
  <c r="ER179" i="27"/>
  <c r="FB179" i="27" s="1"/>
  <c r="EH179" i="27"/>
  <c r="DZ179" i="27"/>
  <c r="DM179" i="27"/>
  <c r="DE179" i="27"/>
  <c r="CU179" i="27"/>
  <c r="CM179" i="27"/>
  <c r="CW179" i="27" s="1"/>
  <c r="BZ179" i="27"/>
  <c r="BR179" i="27"/>
  <c r="BH179" i="27"/>
  <c r="AZ179" i="27"/>
  <c r="AM179" i="27"/>
  <c r="AE179" i="27"/>
  <c r="AO179" i="27" s="1"/>
  <c r="U179" i="27"/>
  <c r="M179" i="27"/>
  <c r="W179" i="27" s="1"/>
  <c r="E179" i="27" s="1"/>
  <c r="EZ178" i="27"/>
  <c r="ER178" i="27"/>
  <c r="FB178" i="27" s="1"/>
  <c r="EH178" i="27"/>
  <c r="DZ178" i="27"/>
  <c r="EJ178" i="27" s="1"/>
  <c r="DR178" i="27" s="1"/>
  <c r="DM178" i="27"/>
  <c r="DD178" i="27"/>
  <c r="DE178" i="27"/>
  <c r="DO178" i="27" s="1"/>
  <c r="CU178" i="27"/>
  <c r="CM178" i="27"/>
  <c r="CW178" i="27" s="1"/>
  <c r="BW178" i="27"/>
  <c r="BZ178" i="27"/>
  <c r="BR178" i="27"/>
  <c r="CB178" i="27" s="1"/>
  <c r="BH178" i="27"/>
  <c r="AZ178" i="27"/>
  <c r="AM178" i="27"/>
  <c r="AE178" i="27"/>
  <c r="AO178" i="27" s="1"/>
  <c r="U178" i="27"/>
  <c r="M178" i="27"/>
  <c r="W178" i="27" s="1"/>
  <c r="E178" i="27" s="1"/>
  <c r="EZ177" i="27"/>
  <c r="ER177" i="27"/>
  <c r="FB177" i="27" s="1"/>
  <c r="EH177" i="27"/>
  <c r="DZ177" i="27"/>
  <c r="EJ177" i="27" s="1"/>
  <c r="DR177" i="27" s="1"/>
  <c r="DM177" i="27"/>
  <c r="DE177" i="27"/>
  <c r="DO177" i="27" s="1"/>
  <c r="CU177" i="27"/>
  <c r="CM177" i="27"/>
  <c r="CW177" i="27" s="1"/>
  <c r="BZ177" i="27"/>
  <c r="BR177" i="27"/>
  <c r="CB177" i="27" s="1"/>
  <c r="BH177" i="27"/>
  <c r="AZ177" i="27"/>
  <c r="BJ177" i="27" s="1"/>
  <c r="AH177" i="27"/>
  <c r="AM177" i="27"/>
  <c r="AE177" i="27"/>
  <c r="AO177" i="27" s="1"/>
  <c r="U177" i="27"/>
  <c r="M177" i="27"/>
  <c r="EZ176" i="27"/>
  <c r="ER176" i="27"/>
  <c r="FB176" i="27" s="1"/>
  <c r="EC176" i="27"/>
  <c r="EH176" i="27"/>
  <c r="DZ176" i="27"/>
  <c r="EJ176" i="27" s="1"/>
  <c r="DR176" i="27" s="1"/>
  <c r="DM176" i="27"/>
  <c r="DE176" i="27"/>
  <c r="DO176" i="27" s="1"/>
  <c r="CU176" i="27"/>
  <c r="CM176" i="27"/>
  <c r="CW176" i="27" s="1"/>
  <c r="BZ176" i="27"/>
  <c r="BR176" i="27"/>
  <c r="CB176" i="27" s="1"/>
  <c r="BH176" i="27"/>
  <c r="AZ176" i="27"/>
  <c r="BJ176" i="27" s="1"/>
  <c r="AM176" i="27"/>
  <c r="AE176" i="27"/>
  <c r="AO176" i="27" s="1"/>
  <c r="U176" i="27"/>
  <c r="J176" i="27"/>
  <c r="M176" i="27"/>
  <c r="EZ175" i="27"/>
  <c r="ER175" i="27"/>
  <c r="FB175" i="27" s="1"/>
  <c r="EH175" i="27"/>
  <c r="DZ175" i="27"/>
  <c r="EJ175" i="27" s="1"/>
  <c r="DR175" i="27" s="1"/>
  <c r="DM175" i="27"/>
  <c r="DE175" i="27"/>
  <c r="DO175" i="27" s="1"/>
  <c r="CU175" i="27"/>
  <c r="CM175" i="27"/>
  <c r="CW175" i="27" s="1"/>
  <c r="BZ175" i="27"/>
  <c r="BR175" i="27"/>
  <c r="BH175" i="27"/>
  <c r="AZ175" i="27"/>
  <c r="BJ175" i="27" s="1"/>
  <c r="AM175" i="27"/>
  <c r="AE175" i="27"/>
  <c r="U175" i="27"/>
  <c r="M175" i="27"/>
  <c r="EZ174" i="27"/>
  <c r="ER174" i="27"/>
  <c r="FB174" i="27" s="1"/>
  <c r="EH174" i="27"/>
  <c r="DZ174" i="27"/>
  <c r="DM174" i="27"/>
  <c r="DE174" i="27"/>
  <c r="CU174" i="27"/>
  <c r="CM174" i="27"/>
  <c r="CW174" i="27" s="1"/>
  <c r="BZ174" i="27"/>
  <c r="BO174" i="27"/>
  <c r="BR174" i="27"/>
  <c r="CB174" i="27" s="1"/>
  <c r="BH174" i="27"/>
  <c r="AZ174" i="27"/>
  <c r="BJ174" i="27" s="1"/>
  <c r="AM174" i="27"/>
  <c r="AE174" i="27"/>
  <c r="U174" i="27"/>
  <c r="M174" i="27"/>
  <c r="EZ173" i="27"/>
  <c r="ER173" i="27"/>
  <c r="FB173" i="27" s="1"/>
  <c r="EH173" i="27"/>
  <c r="DZ173" i="27"/>
  <c r="DM173" i="27"/>
  <c r="DE173" i="27"/>
  <c r="CU173" i="27"/>
  <c r="CM173" i="27"/>
  <c r="CW173" i="27" s="1"/>
  <c r="BZ173" i="27"/>
  <c r="BR173" i="27"/>
  <c r="BG173" i="27"/>
  <c r="BH173" i="27"/>
  <c r="AZ173" i="27"/>
  <c r="AM173" i="27"/>
  <c r="Z173" i="27"/>
  <c r="AE173" i="27"/>
  <c r="U173" i="27"/>
  <c r="M173" i="27"/>
  <c r="EZ172" i="27"/>
  <c r="ER172" i="27"/>
  <c r="FB172" i="27" s="1"/>
  <c r="EH172" i="27"/>
  <c r="DU172" i="27"/>
  <c r="DZ172" i="27"/>
  <c r="DM172" i="27"/>
  <c r="DE172" i="27"/>
  <c r="CU172" i="27"/>
  <c r="CM172" i="27"/>
  <c r="CW172" i="27" s="1"/>
  <c r="BZ172" i="27"/>
  <c r="BR172" i="27"/>
  <c r="BH172" i="27"/>
  <c r="AZ172" i="27"/>
  <c r="AM172" i="27"/>
  <c r="AE172" i="27"/>
  <c r="U172" i="27"/>
  <c r="M172" i="27"/>
  <c r="W172" i="27" s="1"/>
  <c r="FI171" i="27"/>
  <c r="EZ171" i="27"/>
  <c r="ER171" i="27"/>
  <c r="FB171" i="27" s="1"/>
  <c r="EH171" i="27"/>
  <c r="DZ171" i="27"/>
  <c r="DM171" i="27"/>
  <c r="DE171" i="27"/>
  <c r="CU171" i="27"/>
  <c r="CM171" i="27"/>
  <c r="CW171" i="27" s="1"/>
  <c r="BZ171" i="27"/>
  <c r="BR171" i="27"/>
  <c r="BH171" i="27"/>
  <c r="AZ171" i="27"/>
  <c r="AE171" i="27"/>
  <c r="U171" i="27"/>
  <c r="M171" i="27"/>
  <c r="EZ170" i="27"/>
  <c r="ER170" i="27"/>
  <c r="EH170" i="27"/>
  <c r="DM170" i="27"/>
  <c r="DE170" i="27"/>
  <c r="CU170" i="27"/>
  <c r="BW170" i="27"/>
  <c r="BZ170" i="27"/>
  <c r="BR170" i="27"/>
  <c r="CB170" i="27" s="1"/>
  <c r="BH170" i="27"/>
  <c r="AZ170" i="27"/>
  <c r="BJ170" i="27" s="1"/>
  <c r="AE170" i="27"/>
  <c r="U170" i="27"/>
  <c r="J170" i="27"/>
  <c r="M170" i="27"/>
  <c r="W170" i="27" s="1"/>
  <c r="EZ169" i="27"/>
  <c r="ER169" i="27"/>
  <c r="FB169" i="27" s="1"/>
  <c r="DZ169" i="27"/>
  <c r="DM169" i="27"/>
  <c r="DD169" i="27"/>
  <c r="DE169" i="27"/>
  <c r="DO169" i="27" s="1"/>
  <c r="CU169" i="27"/>
  <c r="CM169" i="27"/>
  <c r="CW169" i="27" s="1"/>
  <c r="CE169" i="27" s="1"/>
  <c r="BZ169" i="27"/>
  <c r="BP163" i="27"/>
  <c r="BH169" i="27"/>
  <c r="AZ169" i="27"/>
  <c r="BJ169" i="27" s="1"/>
  <c r="AM169" i="27"/>
  <c r="AE169" i="27"/>
  <c r="U169" i="27"/>
  <c r="M169" i="27"/>
  <c r="EZ168" i="27"/>
  <c r="ER168" i="27"/>
  <c r="EH168" i="27"/>
  <c r="DZ168" i="27"/>
  <c r="EJ168" i="27" s="1"/>
  <c r="DM168" i="27"/>
  <c r="DE168" i="27"/>
  <c r="CW168" i="27"/>
  <c r="CU168" i="27"/>
  <c r="CM168" i="27"/>
  <c r="BW168" i="27"/>
  <c r="BZ168" i="27"/>
  <c r="BR168" i="27"/>
  <c r="CB168" i="27" s="1"/>
  <c r="BH168" i="27"/>
  <c r="AE168" i="27"/>
  <c r="W168" i="27"/>
  <c r="U168" i="27"/>
  <c r="J168" i="27"/>
  <c r="M168" i="27"/>
  <c r="EZ167" i="27"/>
  <c r="ER167" i="27"/>
  <c r="FB167" i="27" s="1"/>
  <c r="DZ167" i="27"/>
  <c r="DM167" i="27"/>
  <c r="DD167" i="27"/>
  <c r="DE167" i="27"/>
  <c r="DO167" i="27" s="1"/>
  <c r="CM167" i="27"/>
  <c r="BZ167" i="27"/>
  <c r="BH167" i="27"/>
  <c r="AZ167" i="27"/>
  <c r="BJ167" i="27" s="1"/>
  <c r="AM167" i="27"/>
  <c r="AE167" i="27"/>
  <c r="AO167" i="27" s="1"/>
  <c r="M167" i="27"/>
  <c r="EZ166" i="27"/>
  <c r="ER166" i="27"/>
  <c r="FB166" i="27" s="1"/>
  <c r="EH166" i="27"/>
  <c r="DM166" i="27"/>
  <c r="DE166" i="27"/>
  <c r="CU166" i="27"/>
  <c r="CM166" i="27"/>
  <c r="CW166" i="27" s="1"/>
  <c r="BW166" i="27"/>
  <c r="BZ166" i="27"/>
  <c r="BR166" i="27"/>
  <c r="CB166" i="27" s="1"/>
  <c r="BH166" i="27"/>
  <c r="AM166" i="27"/>
  <c r="AE166" i="27"/>
  <c r="U166" i="27"/>
  <c r="W166" i="27" s="1"/>
  <c r="J166" i="27"/>
  <c r="M166" i="27"/>
  <c r="EZ165" i="27"/>
  <c r="ER165" i="27"/>
  <c r="FB165" i="27" s="1"/>
  <c r="ED163" i="27"/>
  <c r="DZ165" i="27"/>
  <c r="DM165" i="27"/>
  <c r="DD165" i="27"/>
  <c r="DE165" i="27"/>
  <c r="DO165" i="27" s="1"/>
  <c r="CQ163" i="27"/>
  <c r="CM165" i="27"/>
  <c r="BZ165" i="27"/>
  <c r="BR165" i="27"/>
  <c r="CB165" i="27" s="1"/>
  <c r="AZ165" i="27"/>
  <c r="AM165" i="27"/>
  <c r="AE165" i="27"/>
  <c r="U165" i="27"/>
  <c r="M165" i="27"/>
  <c r="EX163" i="27"/>
  <c r="EZ164" i="27"/>
  <c r="ER164" i="27"/>
  <c r="EH164" i="27"/>
  <c r="DX163" i="27"/>
  <c r="DK163" i="27"/>
  <c r="DM163" i="27" s="1"/>
  <c r="DE164" i="27"/>
  <c r="CU164" i="27"/>
  <c r="CM164" i="27"/>
  <c r="CW164" i="27" s="1"/>
  <c r="BW164" i="27"/>
  <c r="BZ164" i="27"/>
  <c r="BR164" i="27"/>
  <c r="CB164" i="27" s="1"/>
  <c r="BH164" i="27"/>
  <c r="AM164" i="27"/>
  <c r="AE164" i="27"/>
  <c r="W164" i="27"/>
  <c r="U164" i="27"/>
  <c r="J164" i="27"/>
  <c r="M164" i="27"/>
  <c r="FH163" i="27"/>
  <c r="FF163" i="27"/>
  <c r="FD163" i="27"/>
  <c r="EV163" i="27"/>
  <c r="ET163" i="27"/>
  <c r="ER163" i="27"/>
  <c r="EP163" i="27"/>
  <c r="EN163" i="27"/>
  <c r="EL163" i="27"/>
  <c r="EF163" i="27"/>
  <c r="EB163" i="27"/>
  <c r="DV163" i="27"/>
  <c r="DT163" i="27"/>
  <c r="DI163" i="27"/>
  <c r="DG163" i="27"/>
  <c r="DD163" i="27"/>
  <c r="DC163" i="27"/>
  <c r="DA163" i="27"/>
  <c r="CY163" i="27"/>
  <c r="DE163" i="27" s="1"/>
  <c r="CS163" i="27"/>
  <c r="CO163" i="27"/>
  <c r="CI163" i="27"/>
  <c r="CG163" i="27"/>
  <c r="BZ163" i="27"/>
  <c r="BX163" i="27"/>
  <c r="BV163" i="27"/>
  <c r="BT163" i="27"/>
  <c r="BN163" i="27"/>
  <c r="BL163" i="27"/>
  <c r="BF163" i="27"/>
  <c r="BD163" i="27"/>
  <c r="BB163" i="27"/>
  <c r="AV163" i="27"/>
  <c r="AT163" i="27"/>
  <c r="AR163" i="27"/>
  <c r="AK163" i="27"/>
  <c r="AC163" i="27"/>
  <c r="AA163" i="27"/>
  <c r="Y163" i="27"/>
  <c r="S163" i="27"/>
  <c r="O163" i="27"/>
  <c r="K163" i="27"/>
  <c r="M163" i="27" s="1"/>
  <c r="I163" i="27"/>
  <c r="G163" i="27"/>
  <c r="EZ162" i="27"/>
  <c r="EZ160" i="27" s="1"/>
  <c r="ER162" i="27"/>
  <c r="EH162" i="27"/>
  <c r="DZ162" i="27"/>
  <c r="DM162" i="27"/>
  <c r="DM160" i="27" s="1"/>
  <c r="DE162" i="27"/>
  <c r="CW162" i="27"/>
  <c r="CU162" i="27"/>
  <c r="CM162" i="27"/>
  <c r="CM160" i="27" s="1"/>
  <c r="BW162" i="27"/>
  <c r="BZ162" i="27"/>
  <c r="BZ160" i="27" s="1"/>
  <c r="BR162" i="27"/>
  <c r="CB162" i="27" s="1"/>
  <c r="BH162" i="27"/>
  <c r="AX160" i="27"/>
  <c r="AX152" i="27" s="1"/>
  <c r="AZ162" i="27"/>
  <c r="AI160" i="27"/>
  <c r="AI152" i="27" s="1"/>
  <c r="AE162" i="27"/>
  <c r="W162" i="27"/>
  <c r="U162" i="27"/>
  <c r="J162" i="27"/>
  <c r="M162" i="27"/>
  <c r="M160" i="27" s="1"/>
  <c r="FD160" i="27"/>
  <c r="EZ161" i="27"/>
  <c r="ER161" i="27"/>
  <c r="ED160" i="27"/>
  <c r="EH161" i="27"/>
  <c r="EH160" i="27" s="1"/>
  <c r="DZ161" i="27"/>
  <c r="DM161" i="27"/>
  <c r="DD161" i="27"/>
  <c r="DE161" i="27"/>
  <c r="CQ160" i="27"/>
  <c r="CU161" i="27"/>
  <c r="CU160" i="27" s="1"/>
  <c r="CM161" i="27"/>
  <c r="CW161" i="27" s="1"/>
  <c r="BZ161" i="27"/>
  <c r="BP160" i="27"/>
  <c r="BR161" i="27"/>
  <c r="BD160" i="27"/>
  <c r="AZ161" i="27"/>
  <c r="AM161" i="27"/>
  <c r="AC160" i="27"/>
  <c r="Q160" i="27"/>
  <c r="M161" i="27"/>
  <c r="FJ160" i="27"/>
  <c r="FH160" i="27"/>
  <c r="FF160" i="27"/>
  <c r="EX160" i="27"/>
  <c r="EV160" i="27"/>
  <c r="ET160" i="27"/>
  <c r="EP160" i="27"/>
  <c r="EN160" i="27"/>
  <c r="EL160" i="27"/>
  <c r="EF160" i="27"/>
  <c r="EB160" i="27"/>
  <c r="DX160" i="27"/>
  <c r="DV160" i="27"/>
  <c r="DT160" i="27"/>
  <c r="DK160" i="27"/>
  <c r="DI160" i="27"/>
  <c r="DG160" i="27"/>
  <c r="DC160" i="27"/>
  <c r="DA160" i="27"/>
  <c r="CY160" i="27"/>
  <c r="CW160" i="27"/>
  <c r="CS160" i="27"/>
  <c r="CO160" i="27"/>
  <c r="CK160" i="27"/>
  <c r="CI160" i="27"/>
  <c r="CG160" i="27"/>
  <c r="BX160" i="27"/>
  <c r="BW160" i="27"/>
  <c r="BV160" i="27"/>
  <c r="BT160" i="27"/>
  <c r="BN160" i="27"/>
  <c r="BL160" i="27"/>
  <c r="BF160" i="27"/>
  <c r="BB160" i="27"/>
  <c r="AV160" i="27"/>
  <c r="AT160" i="27"/>
  <c r="AR160" i="27"/>
  <c r="AK160" i="27"/>
  <c r="AG160" i="27"/>
  <c r="AA160" i="27"/>
  <c r="Y160" i="27"/>
  <c r="S160" i="27"/>
  <c r="O160" i="27"/>
  <c r="K160" i="27"/>
  <c r="J160" i="27"/>
  <c r="I160" i="27"/>
  <c r="G160" i="27"/>
  <c r="EZ159" i="27"/>
  <c r="ER159" i="27"/>
  <c r="DZ159" i="27"/>
  <c r="DM159" i="27"/>
  <c r="DD159" i="27"/>
  <c r="DE159" i="27"/>
  <c r="DO159" i="27" s="1"/>
  <c r="CQ153" i="27"/>
  <c r="CQ152" i="27" s="1"/>
  <c r="CM159" i="27"/>
  <c r="BZ159" i="27"/>
  <c r="AZ159" i="27"/>
  <c r="AM159" i="27"/>
  <c r="M159" i="27"/>
  <c r="ER158" i="27"/>
  <c r="EH158" i="27"/>
  <c r="DZ158" i="27"/>
  <c r="DM158" i="27"/>
  <c r="DE158" i="27"/>
  <c r="DO158" i="27" s="1"/>
  <c r="CU158" i="27"/>
  <c r="CM158" i="27"/>
  <c r="CW158" i="27" s="1"/>
  <c r="BW158" i="27"/>
  <c r="BZ158" i="27"/>
  <c r="BR158" i="27"/>
  <c r="BH158" i="27"/>
  <c r="AM158" i="27"/>
  <c r="AE158" i="27"/>
  <c r="W158" i="27"/>
  <c r="U158" i="27"/>
  <c r="J158" i="27"/>
  <c r="M158" i="27"/>
  <c r="EZ157" i="27"/>
  <c r="ER157" i="27"/>
  <c r="EH157" i="27"/>
  <c r="DZ157" i="27"/>
  <c r="DM157" i="27"/>
  <c r="DD157" i="27"/>
  <c r="DE157" i="27"/>
  <c r="DO157" i="27" s="1"/>
  <c r="CU157" i="27"/>
  <c r="CM157" i="27"/>
  <c r="CW157" i="27" s="1"/>
  <c r="CE157" i="27" s="1"/>
  <c r="BZ157" i="27"/>
  <c r="BR157" i="27"/>
  <c r="CB157" i="27" s="1"/>
  <c r="BH157" i="27"/>
  <c r="AZ157" i="27"/>
  <c r="AM157" i="27"/>
  <c r="U157" i="27"/>
  <c r="M157" i="27"/>
  <c r="ER156" i="27"/>
  <c r="EH156" i="27"/>
  <c r="DZ156" i="27"/>
  <c r="EJ156" i="27" s="1"/>
  <c r="DE156" i="27"/>
  <c r="CU156" i="27"/>
  <c r="CM156" i="27"/>
  <c r="CW156" i="27" s="1"/>
  <c r="BW156" i="27"/>
  <c r="BZ156" i="27"/>
  <c r="BR156" i="27"/>
  <c r="CB156" i="27" s="1"/>
  <c r="BH156" i="27"/>
  <c r="AE156" i="27"/>
  <c r="U156" i="27"/>
  <c r="J156" i="27"/>
  <c r="M156" i="27"/>
  <c r="W156" i="27" s="1"/>
  <c r="EZ155" i="27"/>
  <c r="ER155" i="27"/>
  <c r="FB155" i="27" s="1"/>
  <c r="DZ155" i="27"/>
  <c r="DM155" i="27"/>
  <c r="DD155" i="27"/>
  <c r="DE155" i="27"/>
  <c r="DO155" i="27" s="1"/>
  <c r="CU155" i="27"/>
  <c r="CM155" i="27"/>
  <c r="BZ155" i="27"/>
  <c r="BP153" i="27"/>
  <c r="BP152" i="27" s="1"/>
  <c r="AZ155" i="27"/>
  <c r="AM155" i="27"/>
  <c r="AE155" i="27"/>
  <c r="AO155" i="27" s="1"/>
  <c r="M155" i="27"/>
  <c r="EX153" i="27"/>
  <c r="EZ154" i="27"/>
  <c r="ER154" i="27"/>
  <c r="FB154" i="27" s="1"/>
  <c r="EH154" i="27"/>
  <c r="DX153" i="27"/>
  <c r="DX152" i="27" s="1"/>
  <c r="DK153" i="27"/>
  <c r="DE154" i="27"/>
  <c r="CU154" i="27"/>
  <c r="CK153" i="27"/>
  <c r="CM154" i="27"/>
  <c r="BW154" i="27"/>
  <c r="BZ154" i="27"/>
  <c r="BZ153" i="27" s="1"/>
  <c r="BZ152" i="27" s="1"/>
  <c r="BR154" i="27"/>
  <c r="BH154" i="27"/>
  <c r="AX153" i="27"/>
  <c r="AZ154" i="27"/>
  <c r="BJ154" i="27" s="1"/>
  <c r="AI153" i="27"/>
  <c r="AM154" i="27"/>
  <c r="AE154" i="27"/>
  <c r="W154" i="27"/>
  <c r="U154" i="27"/>
  <c r="J154" i="27"/>
  <c r="M154" i="27"/>
  <c r="FH153" i="27"/>
  <c r="FF153" i="27"/>
  <c r="FD153" i="27"/>
  <c r="FD152" i="27" s="1"/>
  <c r="EV153" i="27"/>
  <c r="ET153" i="27"/>
  <c r="EP153" i="27"/>
  <c r="EN153" i="27"/>
  <c r="EL153" i="27"/>
  <c r="EF153" i="27"/>
  <c r="ED153" i="27"/>
  <c r="ED152" i="27" s="1"/>
  <c r="EB153" i="27"/>
  <c r="DV153" i="27"/>
  <c r="DT153" i="27"/>
  <c r="DI153" i="27"/>
  <c r="DG153" i="27"/>
  <c r="DD153" i="27"/>
  <c r="DC153" i="27"/>
  <c r="DA153" i="27"/>
  <c r="CY153" i="27"/>
  <c r="CS153" i="27"/>
  <c r="CO153" i="27"/>
  <c r="CI153" i="27"/>
  <c r="CG153" i="27"/>
  <c r="BX153" i="27"/>
  <c r="BV153" i="27"/>
  <c r="BT153" i="27"/>
  <c r="BN153" i="27"/>
  <c r="BL153" i="27"/>
  <c r="BF153" i="27"/>
  <c r="BD153" i="27"/>
  <c r="BD152" i="27" s="1"/>
  <c r="BB153" i="27"/>
  <c r="AV153" i="27"/>
  <c r="AT153" i="27"/>
  <c r="AR153" i="27"/>
  <c r="AK153" i="27"/>
  <c r="AG153" i="27"/>
  <c r="AC153" i="27"/>
  <c r="AC152" i="27" s="1"/>
  <c r="AC143" i="27" s="1"/>
  <c r="AA153" i="27"/>
  <c r="Y153" i="27"/>
  <c r="S153" i="27"/>
  <c r="Q153" i="27"/>
  <c r="Q152" i="27" s="1"/>
  <c r="O153" i="27"/>
  <c r="K153" i="27"/>
  <c r="I153" i="27"/>
  <c r="G153" i="27"/>
  <c r="FH152" i="27"/>
  <c r="FF152" i="27"/>
  <c r="EX152" i="27"/>
  <c r="EV152" i="27"/>
  <c r="ET152" i="27"/>
  <c r="EP152" i="27"/>
  <c r="EN152" i="27"/>
  <c r="EL152" i="27"/>
  <c r="EF152" i="27"/>
  <c r="EB152" i="27"/>
  <c r="DV152" i="27"/>
  <c r="DT152" i="27"/>
  <c r="DK152" i="27"/>
  <c r="DI152" i="27"/>
  <c r="DG152" i="27"/>
  <c r="DC152" i="27"/>
  <c r="DA152" i="27"/>
  <c r="CY152" i="27"/>
  <c r="CS152" i="27"/>
  <c r="CO152" i="27"/>
  <c r="CK152" i="27"/>
  <c r="CI152" i="27"/>
  <c r="CG152" i="27"/>
  <c r="BX152" i="27"/>
  <c r="BW152" i="27"/>
  <c r="BV152" i="27"/>
  <c r="BT152" i="27"/>
  <c r="BN152" i="27"/>
  <c r="BL152" i="27"/>
  <c r="BF152" i="27"/>
  <c r="BB152" i="27"/>
  <c r="AV152" i="27"/>
  <c r="AT152" i="27"/>
  <c r="AR152" i="27"/>
  <c r="AK152" i="27"/>
  <c r="AG152" i="27"/>
  <c r="AA152" i="27"/>
  <c r="Y152" i="27"/>
  <c r="Y143" i="27" s="1"/>
  <c r="S152" i="27"/>
  <c r="O152" i="27"/>
  <c r="K152" i="27"/>
  <c r="J152" i="27"/>
  <c r="I152" i="27"/>
  <c r="G152" i="27"/>
  <c r="FD149" i="27"/>
  <c r="FD189" i="27" s="1"/>
  <c r="EZ151" i="27"/>
  <c r="ER151" i="27"/>
  <c r="FB151" i="27" s="1"/>
  <c r="EH151" i="27"/>
  <c r="DZ151" i="27"/>
  <c r="DM151" i="27"/>
  <c r="DD151" i="27"/>
  <c r="DE151" i="27"/>
  <c r="CU151" i="27"/>
  <c r="CM151" i="27"/>
  <c r="BZ151" i="27"/>
  <c r="BP149" i="27"/>
  <c r="BP189" i="27" s="1"/>
  <c r="AZ151" i="27"/>
  <c r="AM151" i="27"/>
  <c r="AE151" i="27"/>
  <c r="AO151" i="27" s="1"/>
  <c r="M151" i="27"/>
  <c r="FJ149" i="27"/>
  <c r="EX149" i="27"/>
  <c r="ER150" i="27"/>
  <c r="EH150" i="27"/>
  <c r="DX149" i="27"/>
  <c r="DZ150" i="27"/>
  <c r="DK149" i="27"/>
  <c r="DE150" i="27"/>
  <c r="CU150" i="27"/>
  <c r="CK149" i="27"/>
  <c r="BW150" i="27"/>
  <c r="BZ150" i="27"/>
  <c r="BR150" i="27"/>
  <c r="CB150" i="27" s="1"/>
  <c r="BH150" i="27"/>
  <c r="AX149" i="27"/>
  <c r="AI149" i="27"/>
  <c r="AE150" i="27"/>
  <c r="U150" i="27"/>
  <c r="J150" i="27"/>
  <c r="M150" i="27"/>
  <c r="W150" i="27" s="1"/>
  <c r="FH149" i="27"/>
  <c r="FH189" i="27" s="1"/>
  <c r="FF149" i="27"/>
  <c r="FF189" i="27" s="1"/>
  <c r="EV149" i="27"/>
  <c r="EV189" i="27" s="1"/>
  <c r="ET149" i="27"/>
  <c r="ET189" i="27" s="1"/>
  <c r="ER149" i="27"/>
  <c r="EP149" i="27"/>
  <c r="EP189" i="27" s="1"/>
  <c r="EN149" i="27"/>
  <c r="EN189" i="27" s="1"/>
  <c r="EL149" i="27"/>
  <c r="EL189" i="27" s="1"/>
  <c r="EF149" i="27"/>
  <c r="EF189" i="27" s="1"/>
  <c r="ED149" i="27"/>
  <c r="ED189" i="27" s="1"/>
  <c r="EB149" i="27"/>
  <c r="EB189" i="27" s="1"/>
  <c r="DV149" i="27"/>
  <c r="DV189" i="27" s="1"/>
  <c r="DT149" i="27"/>
  <c r="DT189" i="27" s="1"/>
  <c r="DI149" i="27"/>
  <c r="DI189" i="27" s="1"/>
  <c r="DG149" i="27"/>
  <c r="DG189" i="27" s="1"/>
  <c r="DD149" i="27"/>
  <c r="DC149" i="27"/>
  <c r="DC189" i="27" s="1"/>
  <c r="DA149" i="27"/>
  <c r="DA189" i="27" s="1"/>
  <c r="CY149" i="27"/>
  <c r="CY189" i="27" s="1"/>
  <c r="CS149" i="27"/>
  <c r="CS189" i="27" s="1"/>
  <c r="CQ149" i="27"/>
  <c r="CO149" i="27"/>
  <c r="CO189" i="27" s="1"/>
  <c r="CI149" i="27"/>
  <c r="CI189" i="27" s="1"/>
  <c r="CG149" i="27"/>
  <c r="CG189" i="27" s="1"/>
  <c r="BZ149" i="27"/>
  <c r="BX149" i="27"/>
  <c r="BX189" i="27" s="1"/>
  <c r="BV149" i="27"/>
  <c r="BV189" i="27" s="1"/>
  <c r="BT149" i="27"/>
  <c r="BT189" i="27" s="1"/>
  <c r="BN149" i="27"/>
  <c r="BN189" i="27" s="1"/>
  <c r="BL149" i="27"/>
  <c r="BL189" i="27" s="1"/>
  <c r="BF149" i="27"/>
  <c r="BF189" i="27" s="1"/>
  <c r="BD149" i="27"/>
  <c r="BB149" i="27"/>
  <c r="BB189" i="27" s="1"/>
  <c r="AV149" i="27"/>
  <c r="AV189" i="27" s="1"/>
  <c r="AT149" i="27"/>
  <c r="AT189" i="27" s="1"/>
  <c r="AR149" i="27"/>
  <c r="AR189" i="27" s="1"/>
  <c r="AK149" i="27"/>
  <c r="AK189" i="27" s="1"/>
  <c r="AG149" i="27"/>
  <c r="AC149" i="27"/>
  <c r="AA149" i="27"/>
  <c r="AA189" i="27" s="1"/>
  <c r="Y149" i="27"/>
  <c r="Y189" i="27" s="1"/>
  <c r="S149" i="27"/>
  <c r="S189" i="27" s="1"/>
  <c r="Q149" i="27"/>
  <c r="O149" i="27"/>
  <c r="O189" i="27" s="1"/>
  <c r="K149" i="27"/>
  <c r="K189" i="27" s="1"/>
  <c r="I149" i="27"/>
  <c r="I189" i="27" s="1"/>
  <c r="G149" i="27"/>
  <c r="G189" i="27" s="1"/>
  <c r="EZ148" i="27"/>
  <c r="EZ146" i="27" s="1"/>
  <c r="ER148" i="27"/>
  <c r="EH148" i="27"/>
  <c r="DX146" i="27"/>
  <c r="DE148" i="27"/>
  <c r="CU148" i="27"/>
  <c r="CM148" i="27"/>
  <c r="BW148" i="27"/>
  <c r="BZ148" i="27"/>
  <c r="BZ146" i="27" s="1"/>
  <c r="BR148" i="27"/>
  <c r="BH148" i="27"/>
  <c r="AE148" i="27"/>
  <c r="W148" i="27"/>
  <c r="U148" i="27"/>
  <c r="J148" i="27"/>
  <c r="M148" i="27"/>
  <c r="M146" i="27" s="1"/>
  <c r="FD146" i="27"/>
  <c r="EZ147" i="27"/>
  <c r="ER147" i="27"/>
  <c r="ED146" i="27"/>
  <c r="DZ147" i="27"/>
  <c r="DM147" i="27"/>
  <c r="DD147" i="27"/>
  <c r="DE147" i="27"/>
  <c r="CQ146" i="27"/>
  <c r="CM147" i="27"/>
  <c r="BZ147" i="27"/>
  <c r="BP146" i="27"/>
  <c r="BD146" i="27"/>
  <c r="BH147" i="27"/>
  <c r="BH146" i="27" s="1"/>
  <c r="AZ147" i="27"/>
  <c r="AM147" i="27"/>
  <c r="AC146" i="27"/>
  <c r="Q146" i="27"/>
  <c r="R172" i="27" s="1"/>
  <c r="U147" i="27"/>
  <c r="M147" i="27"/>
  <c r="FJ146" i="27"/>
  <c r="FI146" i="27"/>
  <c r="FH146" i="27"/>
  <c r="FI182" i="27" s="1"/>
  <c r="FF146" i="27"/>
  <c r="EX146" i="27"/>
  <c r="EV146" i="27"/>
  <c r="ET146" i="27"/>
  <c r="EP146" i="27"/>
  <c r="EN146" i="27"/>
  <c r="EL146" i="27"/>
  <c r="EF146" i="27"/>
  <c r="EB146" i="27"/>
  <c r="EC179" i="27" s="1"/>
  <c r="DV146" i="27"/>
  <c r="DU146" i="27"/>
  <c r="DT146" i="27"/>
  <c r="DU185" i="27" s="1"/>
  <c r="DK146" i="27"/>
  <c r="DL188" i="27" s="1"/>
  <c r="DI146" i="27"/>
  <c r="DG146" i="27"/>
  <c r="DD146" i="27"/>
  <c r="DC146" i="27"/>
  <c r="DD181" i="27" s="1"/>
  <c r="DA146" i="27"/>
  <c r="CY146" i="27"/>
  <c r="CS146" i="27"/>
  <c r="CO146" i="27"/>
  <c r="CK146" i="27"/>
  <c r="CI146" i="27"/>
  <c r="CG146" i="27"/>
  <c r="BX146" i="27"/>
  <c r="BW146" i="27"/>
  <c r="BV146" i="27"/>
  <c r="BW189" i="27" s="1"/>
  <c r="BT146" i="27"/>
  <c r="BN146" i="27"/>
  <c r="BO185" i="27" s="1"/>
  <c r="BL146" i="27"/>
  <c r="BG146" i="27"/>
  <c r="BF146" i="27"/>
  <c r="BG188" i="27" s="1"/>
  <c r="BB146" i="27"/>
  <c r="AX146" i="27"/>
  <c r="AY185" i="27" s="1"/>
  <c r="AV146" i="27"/>
  <c r="AT146" i="27"/>
  <c r="AR146" i="27"/>
  <c r="AK146" i="27"/>
  <c r="AI146" i="27"/>
  <c r="AG146" i="27"/>
  <c r="AH180" i="27" s="1"/>
  <c r="AA146" i="27"/>
  <c r="Y146" i="27"/>
  <c r="Z188" i="27" s="1"/>
  <c r="S146" i="27"/>
  <c r="O146" i="27"/>
  <c r="K146" i="27"/>
  <c r="J146" i="27"/>
  <c r="I146" i="27"/>
  <c r="J189" i="27" s="1"/>
  <c r="G146" i="27"/>
  <c r="DR144" i="27"/>
  <c r="CE144" i="27"/>
  <c r="AA143" i="27"/>
  <c r="S143" i="27"/>
  <c r="O143" i="27"/>
  <c r="ER137" i="27"/>
  <c r="DW137" i="27"/>
  <c r="DM137" i="27"/>
  <c r="DE137" i="27"/>
  <c r="DO137" i="27" s="1"/>
  <c r="CU137" i="27"/>
  <c r="BZ137" i="27"/>
  <c r="BR137" i="27"/>
  <c r="BH137" i="27"/>
  <c r="AZ137" i="27"/>
  <c r="BJ137" i="27" s="1"/>
  <c r="U137" i="27"/>
  <c r="M137" i="27"/>
  <c r="W137" i="27" s="1"/>
  <c r="EH136" i="27"/>
  <c r="DZ136" i="27"/>
  <c r="EJ136" i="27" s="1"/>
  <c r="CJ136" i="27"/>
  <c r="BZ136" i="27"/>
  <c r="BO136" i="27"/>
  <c r="BR136" i="27"/>
  <c r="AW136" i="27"/>
  <c r="AM136" i="27"/>
  <c r="AH136" i="27"/>
  <c r="AE136" i="27"/>
  <c r="AO136" i="27" s="1"/>
  <c r="R136" i="27"/>
  <c r="U136" i="27"/>
  <c r="M136" i="27"/>
  <c r="FI135" i="27"/>
  <c r="EQ135" i="27"/>
  <c r="EH135" i="27"/>
  <c r="EC135" i="27"/>
  <c r="DZ135" i="27"/>
  <c r="BZ135" i="27"/>
  <c r="BR135" i="27"/>
  <c r="AM135" i="27"/>
  <c r="AE135" i="27"/>
  <c r="U135" i="27"/>
  <c r="M135" i="27"/>
  <c r="FJ134" i="27"/>
  <c r="FH134" i="27"/>
  <c r="FF134" i="27"/>
  <c r="FD134" i="27"/>
  <c r="EX134" i="27"/>
  <c r="EV134" i="27"/>
  <c r="EP134" i="27"/>
  <c r="EN134" i="27"/>
  <c r="EL134" i="27"/>
  <c r="EF134" i="27"/>
  <c r="ED134" i="27"/>
  <c r="EB134" i="27"/>
  <c r="DX134" i="27"/>
  <c r="DV134" i="27"/>
  <c r="DT134" i="27"/>
  <c r="DK134" i="27"/>
  <c r="DJ134" i="27"/>
  <c r="DI134" i="27"/>
  <c r="DG134" i="27"/>
  <c r="DC134" i="27"/>
  <c r="DA134" i="27"/>
  <c r="CY134" i="27"/>
  <c r="CS134" i="27"/>
  <c r="CQ134" i="27"/>
  <c r="CO134" i="27"/>
  <c r="CK134" i="27"/>
  <c r="CI134" i="27"/>
  <c r="BX134" i="27"/>
  <c r="BV134" i="27"/>
  <c r="BT134" i="27"/>
  <c r="BP134" i="27"/>
  <c r="BN134" i="27"/>
  <c r="BL134" i="27"/>
  <c r="BF134" i="27"/>
  <c r="BD134" i="27"/>
  <c r="BB134" i="27"/>
  <c r="AX134" i="27"/>
  <c r="AV134" i="27"/>
  <c r="AT134" i="27"/>
  <c r="AR134" i="27"/>
  <c r="AK134" i="27"/>
  <c r="AI134" i="27"/>
  <c r="AG134" i="27"/>
  <c r="AM134" i="27" s="1"/>
  <c r="AC134" i="27"/>
  <c r="Y134" i="27"/>
  <c r="S134" i="27"/>
  <c r="Q134" i="27"/>
  <c r="O134" i="27"/>
  <c r="U134" i="27" s="1"/>
  <c r="K134" i="27"/>
  <c r="I134" i="27"/>
  <c r="G134" i="27"/>
  <c r="EZ133" i="27"/>
  <c r="ER133" i="27"/>
  <c r="EH133" i="27"/>
  <c r="DZ133" i="27"/>
  <c r="CU133" i="27"/>
  <c r="CM133" i="27"/>
  <c r="CW133" i="27" s="1"/>
  <c r="BZ133" i="27"/>
  <c r="BR133" i="27"/>
  <c r="AM133" i="27"/>
  <c r="AB133" i="27"/>
  <c r="AE133" i="27"/>
  <c r="AO133" i="27" s="1"/>
  <c r="U133" i="27"/>
  <c r="M133" i="27"/>
  <c r="EH132" i="27"/>
  <c r="DZ132" i="27"/>
  <c r="EJ132" i="27" s="1"/>
  <c r="CZ132" i="27"/>
  <c r="BZ132" i="27"/>
  <c r="BM132" i="27"/>
  <c r="BR132" i="27"/>
  <c r="AM132" i="27"/>
  <c r="AE132" i="27"/>
  <c r="AO132" i="27" s="1"/>
  <c r="U132" i="27"/>
  <c r="M132" i="27"/>
  <c r="EM131" i="27"/>
  <c r="ED243" i="27"/>
  <c r="EB243" i="27"/>
  <c r="DX243" i="27"/>
  <c r="DV243" i="27"/>
  <c r="DT243" i="27"/>
  <c r="CQ243" i="27"/>
  <c r="CO243" i="27"/>
  <c r="CK243" i="27"/>
  <c r="CI243" i="27"/>
  <c r="CG243" i="27"/>
  <c r="BZ131" i="27"/>
  <c r="BR131" i="27"/>
  <c r="CB131" i="27" s="1"/>
  <c r="BB243" i="27"/>
  <c r="AX243" i="27"/>
  <c r="AV243" i="27"/>
  <c r="AT243" i="27"/>
  <c r="AM131" i="27"/>
  <c r="AE131" i="27"/>
  <c r="AO131" i="27" s="1"/>
  <c r="U131" i="27"/>
  <c r="M131" i="27"/>
  <c r="W131" i="27" s="1"/>
  <c r="E131" i="27" s="1"/>
  <c r="FJ130" i="27"/>
  <c r="FH130" i="27"/>
  <c r="FF130" i="27"/>
  <c r="FD130" i="27"/>
  <c r="EX130" i="27"/>
  <c r="EV130" i="27"/>
  <c r="EW130" i="27" s="1"/>
  <c r="ET130" i="27"/>
  <c r="EP130" i="27"/>
  <c r="EN130" i="27"/>
  <c r="EL130" i="27"/>
  <c r="EF130" i="27"/>
  <c r="ED130" i="27"/>
  <c r="EB130" i="27"/>
  <c r="EH130" i="27" s="1"/>
  <c r="DX130" i="27"/>
  <c r="DV130" i="27"/>
  <c r="DT130" i="27"/>
  <c r="DZ130" i="27" s="1"/>
  <c r="EJ130" i="27" s="1"/>
  <c r="DK130" i="27"/>
  <c r="DJ130" i="27"/>
  <c r="DI130" i="27"/>
  <c r="DG130" i="27"/>
  <c r="DC130" i="27"/>
  <c r="DA130" i="27"/>
  <c r="CY130" i="27"/>
  <c r="CS130" i="27"/>
  <c r="CQ130" i="27"/>
  <c r="CO130" i="27"/>
  <c r="CK130" i="27"/>
  <c r="CI130" i="27"/>
  <c r="CG130" i="27"/>
  <c r="BX130" i="27"/>
  <c r="BY130" i="27" s="1"/>
  <c r="BV130" i="27"/>
  <c r="BT130" i="27"/>
  <c r="BZ130" i="27" s="1"/>
  <c r="BP130" i="27"/>
  <c r="BN130" i="27"/>
  <c r="BL130" i="27"/>
  <c r="BR130" i="27" s="1"/>
  <c r="BF130" i="27"/>
  <c r="BD130" i="27"/>
  <c r="BB130" i="27"/>
  <c r="AX130" i="27"/>
  <c r="AV130" i="27"/>
  <c r="AT130" i="27"/>
  <c r="AR130" i="27"/>
  <c r="AS130" i="27" s="1"/>
  <c r="AK130" i="27"/>
  <c r="AI130" i="27"/>
  <c r="AG130" i="27"/>
  <c r="AM130" i="27" s="1"/>
  <c r="AC130" i="27"/>
  <c r="AA130" i="27"/>
  <c r="Y130" i="27"/>
  <c r="AE130" i="27" s="1"/>
  <c r="S130" i="27"/>
  <c r="Q130" i="27"/>
  <c r="O130" i="27"/>
  <c r="U130" i="27" s="1"/>
  <c r="K130" i="27"/>
  <c r="I130" i="27"/>
  <c r="G130" i="27"/>
  <c r="M130" i="27" s="1"/>
  <c r="EG129" i="27"/>
  <c r="EH129" i="27"/>
  <c r="DZ129" i="27"/>
  <c r="EJ129" i="27" s="1"/>
  <c r="DL129" i="27"/>
  <c r="CT129" i="27"/>
  <c r="BZ129" i="27"/>
  <c r="BR129" i="27"/>
  <c r="AM129" i="27"/>
  <c r="AB129" i="27"/>
  <c r="AE129" i="27"/>
  <c r="U129" i="27"/>
  <c r="M129" i="27"/>
  <c r="EH128" i="27"/>
  <c r="DZ128" i="27"/>
  <c r="EJ128" i="27" s="1"/>
  <c r="CZ128" i="27"/>
  <c r="BZ128" i="27"/>
  <c r="BR128" i="27"/>
  <c r="CB128" i="27" s="1"/>
  <c r="AY128" i="27"/>
  <c r="AM128" i="27"/>
  <c r="AE128" i="27"/>
  <c r="U128" i="27"/>
  <c r="R128" i="27"/>
  <c r="M128" i="27"/>
  <c r="FI127" i="27"/>
  <c r="EQ127" i="27"/>
  <c r="EH127" i="27"/>
  <c r="EH126" i="27" s="1"/>
  <c r="DZ127" i="27"/>
  <c r="CP127" i="27"/>
  <c r="BZ127" i="27"/>
  <c r="BR127" i="27"/>
  <c r="AM127" i="27"/>
  <c r="AE127" i="27"/>
  <c r="AO127" i="27" s="1"/>
  <c r="U127" i="27"/>
  <c r="M127" i="27"/>
  <c r="FJ126" i="27"/>
  <c r="FH126" i="27"/>
  <c r="FF126" i="27"/>
  <c r="FD126" i="27"/>
  <c r="EX126" i="27"/>
  <c r="EV126" i="27"/>
  <c r="ET126" i="27"/>
  <c r="EP126" i="27"/>
  <c r="EN126" i="27"/>
  <c r="EL126" i="27"/>
  <c r="EF126" i="27"/>
  <c r="ED126" i="27"/>
  <c r="EB126" i="27"/>
  <c r="EC126" i="27" s="1"/>
  <c r="DX126" i="27"/>
  <c r="DV126" i="27"/>
  <c r="DT126" i="27"/>
  <c r="DK126" i="27"/>
  <c r="DI126" i="27"/>
  <c r="DG126" i="27"/>
  <c r="DC126" i="27"/>
  <c r="DA126" i="27"/>
  <c r="CY126" i="27"/>
  <c r="CS126" i="27"/>
  <c r="CQ126" i="27"/>
  <c r="CO126" i="27"/>
  <c r="CK126" i="27"/>
  <c r="CI126" i="27"/>
  <c r="CG126" i="27"/>
  <c r="BX126" i="27"/>
  <c r="BV126" i="27"/>
  <c r="BT126" i="27"/>
  <c r="BP126" i="27"/>
  <c r="BN126" i="27"/>
  <c r="BL126" i="27"/>
  <c r="BF126" i="27"/>
  <c r="BD126" i="27"/>
  <c r="BB126" i="27"/>
  <c r="AX126" i="27"/>
  <c r="AV126" i="27"/>
  <c r="AT126" i="27"/>
  <c r="AR126" i="27"/>
  <c r="AK126" i="27"/>
  <c r="AI126" i="27"/>
  <c r="AG126" i="27"/>
  <c r="AM126" i="27" s="1"/>
  <c r="AC126" i="27"/>
  <c r="AA126" i="27"/>
  <c r="Y126" i="27"/>
  <c r="AE126" i="27" s="1"/>
  <c r="AO126" i="27" s="1"/>
  <c r="S126" i="27"/>
  <c r="Q126" i="27"/>
  <c r="O126" i="27"/>
  <c r="U126" i="27" s="1"/>
  <c r="K126" i="27"/>
  <c r="I126" i="27"/>
  <c r="G126" i="27"/>
  <c r="FJ125" i="27"/>
  <c r="FH125" i="27"/>
  <c r="FF125" i="27"/>
  <c r="FD125" i="27"/>
  <c r="EX125" i="27"/>
  <c r="EV125" i="27"/>
  <c r="EW125" i="27" s="1"/>
  <c r="EP125" i="27"/>
  <c r="EN125" i="27"/>
  <c r="EL125" i="27"/>
  <c r="EF125" i="27"/>
  <c r="ED125" i="27"/>
  <c r="EB125" i="27"/>
  <c r="EC125" i="27" s="1"/>
  <c r="DX125" i="27"/>
  <c r="DV125" i="27"/>
  <c r="DT125" i="27"/>
  <c r="DK125" i="27"/>
  <c r="DI125" i="27"/>
  <c r="DG125" i="27"/>
  <c r="DC125" i="27"/>
  <c r="DA125" i="27"/>
  <c r="CY125" i="27"/>
  <c r="CS125" i="27"/>
  <c r="CQ125" i="27"/>
  <c r="CO125" i="27"/>
  <c r="CK125" i="27"/>
  <c r="CI125" i="27"/>
  <c r="BX125" i="27"/>
  <c r="BV125" i="27"/>
  <c r="BT125" i="27"/>
  <c r="BP125" i="27"/>
  <c r="BN125" i="27"/>
  <c r="BL125" i="27"/>
  <c r="BF125" i="27"/>
  <c r="BD125" i="27"/>
  <c r="BB125" i="27"/>
  <c r="AX125" i="27"/>
  <c r="AV125" i="27"/>
  <c r="AT125" i="27"/>
  <c r="AR125" i="27"/>
  <c r="AK125" i="27"/>
  <c r="AI125" i="27"/>
  <c r="AG125" i="27"/>
  <c r="AM125" i="27" s="1"/>
  <c r="AC125" i="27"/>
  <c r="Y125" i="27"/>
  <c r="S125" i="27"/>
  <c r="Q125" i="27"/>
  <c r="R125" i="27" s="1"/>
  <c r="O125" i="27"/>
  <c r="U125" i="27" s="1"/>
  <c r="K125" i="27"/>
  <c r="I125" i="27"/>
  <c r="G125" i="27"/>
  <c r="EH123" i="27"/>
  <c r="DZ123" i="27"/>
  <c r="EJ123" i="27" s="1"/>
  <c r="CZ123" i="27"/>
  <c r="BZ123" i="27"/>
  <c r="BM123" i="27"/>
  <c r="BR123" i="27"/>
  <c r="AM123" i="27"/>
  <c r="AE123" i="27"/>
  <c r="AO123" i="27" s="1"/>
  <c r="U123" i="27"/>
  <c r="M123" i="27"/>
  <c r="FK122" i="27"/>
  <c r="FI122" i="27"/>
  <c r="FG122" i="27"/>
  <c r="FE122" i="27"/>
  <c r="EY122" i="27"/>
  <c r="EW122" i="27"/>
  <c r="EU122" i="27"/>
  <c r="EQ122" i="27"/>
  <c r="EO122" i="27"/>
  <c r="EM122" i="27"/>
  <c r="EH122" i="27"/>
  <c r="DZ122" i="27"/>
  <c r="DL122" i="27"/>
  <c r="DJ122" i="27"/>
  <c r="DH122" i="27"/>
  <c r="CJ122" i="27"/>
  <c r="BZ122" i="27"/>
  <c r="BR122" i="27"/>
  <c r="CB122" i="27" s="1"/>
  <c r="BC122" i="27"/>
  <c r="AM122" i="27"/>
  <c r="AE122" i="27"/>
  <c r="AO122" i="27" s="1"/>
  <c r="U122" i="27"/>
  <c r="M122" i="27"/>
  <c r="W122" i="27" s="1"/>
  <c r="EW121" i="27"/>
  <c r="EH121" i="27"/>
  <c r="DZ121" i="27"/>
  <c r="EJ121" i="27" s="1"/>
  <c r="DJ121" i="27"/>
  <c r="BZ121" i="27"/>
  <c r="BR121" i="27"/>
  <c r="CB121" i="27" s="1"/>
  <c r="BM121" i="27"/>
  <c r="AM121" i="27"/>
  <c r="AE121" i="27"/>
  <c r="AO121" i="27" s="1"/>
  <c r="U121" i="27"/>
  <c r="M121" i="27"/>
  <c r="W121" i="27" s="1"/>
  <c r="FK120" i="27"/>
  <c r="FI120" i="27"/>
  <c r="FG120" i="27"/>
  <c r="FE120" i="27"/>
  <c r="EY120" i="27"/>
  <c r="EW120" i="27"/>
  <c r="EU120" i="27"/>
  <c r="EQ120" i="27"/>
  <c r="EO120" i="27"/>
  <c r="EM120" i="27"/>
  <c r="EG120" i="27"/>
  <c r="EH120" i="27"/>
  <c r="EI120" i="27" s="1"/>
  <c r="EC120" i="27"/>
  <c r="DY120" i="27"/>
  <c r="DW120" i="27"/>
  <c r="DZ120" i="27"/>
  <c r="EJ120" i="27" s="1"/>
  <c r="DL120" i="27"/>
  <c r="DJ120" i="27"/>
  <c r="DH120" i="27"/>
  <c r="DD120" i="27"/>
  <c r="DB120" i="27"/>
  <c r="CZ120" i="27"/>
  <c r="CT120" i="27"/>
  <c r="CR120" i="27"/>
  <c r="CP120" i="27"/>
  <c r="CL120" i="27"/>
  <c r="CJ120" i="27"/>
  <c r="CH120" i="27"/>
  <c r="BZ120" i="27"/>
  <c r="CA120" i="27" s="1"/>
  <c r="BY120" i="27"/>
  <c r="BW120" i="27"/>
  <c r="BU120" i="27"/>
  <c r="BR120" i="27"/>
  <c r="CB120" i="27" s="1"/>
  <c r="CC120" i="27" s="1"/>
  <c r="BQ120" i="27"/>
  <c r="BO120" i="27"/>
  <c r="BM120" i="27"/>
  <c r="BG120" i="27"/>
  <c r="BE120" i="27"/>
  <c r="BC120" i="27"/>
  <c r="AY120" i="27"/>
  <c r="AW120" i="27"/>
  <c r="AU120" i="27"/>
  <c r="AS120" i="27"/>
  <c r="AN120" i="27"/>
  <c r="AL120" i="27"/>
  <c r="AJ120" i="27"/>
  <c r="AM120" i="27"/>
  <c r="AD120" i="27"/>
  <c r="AB120" i="27"/>
  <c r="AE120" i="27"/>
  <c r="AO120" i="27" s="1"/>
  <c r="AP120" i="27" s="1"/>
  <c r="X120" i="27"/>
  <c r="U120" i="27"/>
  <c r="V120" i="27" s="1"/>
  <c r="T120" i="27"/>
  <c r="R120" i="27"/>
  <c r="P120" i="27"/>
  <c r="M120" i="27"/>
  <c r="W120" i="27" s="1"/>
  <c r="L120" i="27"/>
  <c r="J120" i="27"/>
  <c r="H120" i="27"/>
  <c r="FK119" i="27"/>
  <c r="FI119" i="27"/>
  <c r="FG119" i="27"/>
  <c r="FE119" i="27"/>
  <c r="EY119" i="27"/>
  <c r="EW119" i="27"/>
  <c r="EU119" i="27"/>
  <c r="EQ119" i="27"/>
  <c r="EO119" i="27"/>
  <c r="EM119" i="27"/>
  <c r="EI119" i="27"/>
  <c r="EG119" i="27"/>
  <c r="EE119" i="27"/>
  <c r="EH119" i="27"/>
  <c r="DY119" i="27"/>
  <c r="DW119" i="27"/>
  <c r="DZ119" i="27"/>
  <c r="EJ119" i="27" s="1"/>
  <c r="DL119" i="27"/>
  <c r="DJ119" i="27"/>
  <c r="DH119" i="27"/>
  <c r="DD119" i="27"/>
  <c r="DB119" i="27"/>
  <c r="CZ119" i="27"/>
  <c r="CT119" i="27"/>
  <c r="CR119" i="27"/>
  <c r="CP119" i="27"/>
  <c r="CL119" i="27"/>
  <c r="CJ119" i="27"/>
  <c r="CH119" i="27"/>
  <c r="BZ119" i="27"/>
  <c r="CA119" i="27" s="1"/>
  <c r="BY119" i="27"/>
  <c r="BW119" i="27"/>
  <c r="BU119" i="27"/>
  <c r="BR119" i="27"/>
  <c r="CB119" i="27" s="1"/>
  <c r="CC119" i="27" s="1"/>
  <c r="BQ119" i="27"/>
  <c r="BO119" i="27"/>
  <c r="BM119" i="27"/>
  <c r="BG119" i="27"/>
  <c r="BE119" i="27"/>
  <c r="BC119" i="27"/>
  <c r="AY119" i="27"/>
  <c r="AW119" i="27"/>
  <c r="AU119" i="27"/>
  <c r="AS119" i="27"/>
  <c r="AL119" i="27"/>
  <c r="AJ119" i="27"/>
  <c r="AM119" i="27"/>
  <c r="AN119" i="27" s="1"/>
  <c r="AF119" i="27"/>
  <c r="AD119" i="27"/>
  <c r="AB119" i="27"/>
  <c r="AE119" i="27"/>
  <c r="X119" i="27"/>
  <c r="U119" i="27"/>
  <c r="V119" i="27" s="1"/>
  <c r="T119" i="27"/>
  <c r="R119" i="27"/>
  <c r="P119" i="27"/>
  <c r="M119" i="27"/>
  <c r="W119" i="27" s="1"/>
  <c r="L119" i="27"/>
  <c r="J119" i="27"/>
  <c r="H119" i="27"/>
  <c r="EU118" i="27"/>
  <c r="EH118" i="27"/>
  <c r="DZ118" i="27"/>
  <c r="BZ118" i="27"/>
  <c r="BY118" i="27"/>
  <c r="BR118" i="27"/>
  <c r="CB118" i="27" s="1"/>
  <c r="AU118" i="27"/>
  <c r="AM118" i="27"/>
  <c r="AB118" i="27"/>
  <c r="AE118" i="27"/>
  <c r="U118" i="27"/>
  <c r="M118" i="27"/>
  <c r="W118" i="27" s="1"/>
  <c r="FJ117" i="27"/>
  <c r="FH117" i="27"/>
  <c r="FF117" i="27"/>
  <c r="FD117" i="27"/>
  <c r="EX117" i="27"/>
  <c r="EV117" i="27"/>
  <c r="ET117" i="27"/>
  <c r="EP117" i="27"/>
  <c r="EN117" i="27"/>
  <c r="EO117" i="27" s="1"/>
  <c r="EL117" i="27"/>
  <c r="EF117" i="27"/>
  <c r="ED117" i="27"/>
  <c r="EB117" i="27"/>
  <c r="DX117" i="27"/>
  <c r="DV117" i="27"/>
  <c r="DW117" i="27" s="1"/>
  <c r="DT117" i="27"/>
  <c r="DK117" i="27"/>
  <c r="DI117" i="27"/>
  <c r="DG117" i="27"/>
  <c r="DC117" i="27"/>
  <c r="DB117" i="27"/>
  <c r="DA117" i="27"/>
  <c r="CY117" i="27"/>
  <c r="CS117" i="27"/>
  <c r="CQ117" i="27"/>
  <c r="CO117" i="27"/>
  <c r="CK117" i="27"/>
  <c r="CI117" i="27"/>
  <c r="CG117" i="27"/>
  <c r="BZ117" i="27"/>
  <c r="BX117" i="27"/>
  <c r="BV117" i="27"/>
  <c r="BT117" i="27"/>
  <c r="BR117" i="27"/>
  <c r="CB117" i="27" s="1"/>
  <c r="BP117" i="27"/>
  <c r="BN117" i="27"/>
  <c r="BL117" i="27"/>
  <c r="BF117" i="27"/>
  <c r="BD117" i="27"/>
  <c r="BB117" i="27"/>
  <c r="AX117" i="27"/>
  <c r="AV117" i="27"/>
  <c r="AT117" i="27"/>
  <c r="AR117" i="27"/>
  <c r="AK117" i="27"/>
  <c r="AL117" i="27" s="1"/>
  <c r="AI117" i="27"/>
  <c r="AG117" i="27"/>
  <c r="AC117" i="27"/>
  <c r="AA117" i="27"/>
  <c r="Y117" i="27"/>
  <c r="U117" i="27"/>
  <c r="S117" i="27"/>
  <c r="Q117" i="27"/>
  <c r="O117" i="27"/>
  <c r="M117" i="27"/>
  <c r="W117" i="27" s="1"/>
  <c r="K117" i="27"/>
  <c r="I117" i="27"/>
  <c r="H117" i="27"/>
  <c r="G117" i="27"/>
  <c r="FK116" i="27"/>
  <c r="FI116" i="27"/>
  <c r="FG116" i="27"/>
  <c r="FE116" i="27"/>
  <c r="EY116" i="27"/>
  <c r="EW116" i="27"/>
  <c r="EU116" i="27"/>
  <c r="EQ116" i="27"/>
  <c r="EO116" i="27"/>
  <c r="EM116" i="27"/>
  <c r="EG116" i="27"/>
  <c r="EH116" i="27"/>
  <c r="EI116" i="27" s="1"/>
  <c r="EC116" i="27"/>
  <c r="DY116" i="27"/>
  <c r="DZ116" i="27"/>
  <c r="DU116" i="27"/>
  <c r="DL116" i="27"/>
  <c r="DJ116" i="27"/>
  <c r="DH116" i="27"/>
  <c r="CT116" i="27"/>
  <c r="BZ116" i="27"/>
  <c r="BR116" i="27"/>
  <c r="AM116" i="27"/>
  <c r="AB116" i="27"/>
  <c r="AE116" i="27"/>
  <c r="AO116" i="27" s="1"/>
  <c r="U116" i="27"/>
  <c r="M116" i="27"/>
  <c r="EH115" i="27"/>
  <c r="DZ115" i="27"/>
  <c r="EJ115" i="27" s="1"/>
  <c r="DR115" i="27"/>
  <c r="CJ115" i="27"/>
  <c r="CE115" i="27"/>
  <c r="BZ115" i="27"/>
  <c r="BQ115" i="27"/>
  <c r="BR115" i="27"/>
  <c r="BH115" i="27"/>
  <c r="AY115" i="27"/>
  <c r="AZ115" i="27"/>
  <c r="AM115" i="27"/>
  <c r="AE115" i="27"/>
  <c r="P115" i="27"/>
  <c r="U115" i="27"/>
  <c r="M115" i="27"/>
  <c r="E115" i="27"/>
  <c r="FK114" i="27"/>
  <c r="FI114" i="27"/>
  <c r="FG114" i="27"/>
  <c r="FE114" i="27"/>
  <c r="EY114" i="27"/>
  <c r="EW114" i="27"/>
  <c r="EU114" i="27"/>
  <c r="EQ114" i="27"/>
  <c r="EO114" i="27"/>
  <c r="EM114" i="27"/>
  <c r="EG114" i="27"/>
  <c r="EE114" i="27"/>
  <c r="EH114" i="27"/>
  <c r="EI114" i="27" s="1"/>
  <c r="EA114" i="27"/>
  <c r="DY114" i="27"/>
  <c r="DW114" i="27"/>
  <c r="DZ114" i="27"/>
  <c r="DM114" i="27"/>
  <c r="DN114" i="27" s="1"/>
  <c r="DL114" i="27"/>
  <c r="DJ114" i="27"/>
  <c r="DH114" i="27"/>
  <c r="DE114" i="27"/>
  <c r="DO114" i="27" s="1"/>
  <c r="BY114" i="27"/>
  <c r="BZ114" i="27"/>
  <c r="BR114" i="27"/>
  <c r="AS114" i="27"/>
  <c r="AM114" i="27"/>
  <c r="AE114" i="27"/>
  <c r="U114" i="27"/>
  <c r="M114" i="27"/>
  <c r="EG113" i="27"/>
  <c r="EH113" i="27"/>
  <c r="EH112" i="27" s="1"/>
  <c r="EI112" i="27" s="1"/>
  <c r="DZ113" i="27"/>
  <c r="DL113" i="27"/>
  <c r="CT113" i="27"/>
  <c r="BZ113" i="27"/>
  <c r="BR113" i="27"/>
  <c r="BM113" i="27"/>
  <c r="AM113" i="27"/>
  <c r="AE113" i="27"/>
  <c r="U113" i="27"/>
  <c r="M113" i="27"/>
  <c r="E113" i="27"/>
  <c r="FJ112" i="27"/>
  <c r="FK112" i="27" s="1"/>
  <c r="FH112" i="27"/>
  <c r="FI112" i="27" s="1"/>
  <c r="FG112" i="27"/>
  <c r="FF112" i="27"/>
  <c r="FD112" i="27"/>
  <c r="FE112" i="27" s="1"/>
  <c r="EY112" i="27"/>
  <c r="EX112" i="27"/>
  <c r="EV112" i="27"/>
  <c r="EW112" i="27" s="1"/>
  <c r="ET112" i="27"/>
  <c r="EU112" i="27" s="1"/>
  <c r="EQ112" i="27"/>
  <c r="EP112" i="27"/>
  <c r="EN112" i="27"/>
  <c r="EO112" i="27" s="1"/>
  <c r="EL112" i="27"/>
  <c r="EM112" i="27" s="1"/>
  <c r="EF112" i="27"/>
  <c r="EG112" i="27" s="1"/>
  <c r="ED112" i="27"/>
  <c r="EE112" i="27" s="1"/>
  <c r="EB112" i="27"/>
  <c r="EC112" i="27" s="1"/>
  <c r="DX112" i="27"/>
  <c r="DY112" i="27" s="1"/>
  <c r="DV112" i="27"/>
  <c r="DW112" i="27" s="1"/>
  <c r="DT112" i="27"/>
  <c r="DU112" i="27" s="1"/>
  <c r="DK112" i="27"/>
  <c r="DI112" i="27"/>
  <c r="DG112" i="27"/>
  <c r="DC112" i="27"/>
  <c r="DA112" i="27"/>
  <c r="CY112" i="27"/>
  <c r="CS112" i="27"/>
  <c r="CQ112" i="27"/>
  <c r="CO112" i="27"/>
  <c r="CK112" i="27"/>
  <c r="CI112" i="27"/>
  <c r="CG112" i="27"/>
  <c r="BX112" i="27"/>
  <c r="BV112" i="27"/>
  <c r="BT112" i="27"/>
  <c r="BP112" i="27"/>
  <c r="BN112" i="27"/>
  <c r="BL112" i="27"/>
  <c r="BF112" i="27"/>
  <c r="BD112" i="27"/>
  <c r="BB112" i="27"/>
  <c r="BC112" i="27" s="1"/>
  <c r="AX112" i="27"/>
  <c r="AV112" i="27"/>
  <c r="AT112" i="27"/>
  <c r="AR112" i="27"/>
  <c r="AK112" i="27"/>
  <c r="AI112" i="27"/>
  <c r="AG112" i="27"/>
  <c r="AC112" i="27"/>
  <c r="AA112" i="27"/>
  <c r="Y112" i="27"/>
  <c r="S112" i="27"/>
  <c r="Q112" i="27"/>
  <c r="R112" i="27" s="1"/>
  <c r="O112" i="27"/>
  <c r="K112" i="27"/>
  <c r="I112" i="27"/>
  <c r="G112" i="27"/>
  <c r="FI111" i="27"/>
  <c r="EQ111" i="27"/>
  <c r="EH111" i="27"/>
  <c r="EI111" i="27" s="1"/>
  <c r="DZ111" i="27"/>
  <c r="EJ111" i="27" s="1"/>
  <c r="DH111" i="27"/>
  <c r="CP111" i="27"/>
  <c r="BU111" i="27"/>
  <c r="BZ111" i="27"/>
  <c r="BR111" i="27"/>
  <c r="AL111" i="27"/>
  <c r="AM111" i="27"/>
  <c r="AE111" i="27"/>
  <c r="T111" i="27"/>
  <c r="U111" i="27"/>
  <c r="M111" i="27"/>
  <c r="EU110" i="27"/>
  <c r="EH110" i="27"/>
  <c r="EI110" i="27" s="1"/>
  <c r="EC110" i="27"/>
  <c r="DZ110" i="27"/>
  <c r="CR110" i="27"/>
  <c r="BZ110" i="27"/>
  <c r="BR110" i="27"/>
  <c r="BE110" i="27"/>
  <c r="AM110" i="27"/>
  <c r="AE110" i="27"/>
  <c r="U110" i="27"/>
  <c r="M110" i="27"/>
  <c r="E110" i="27"/>
  <c r="EG109" i="27"/>
  <c r="EH109" i="27"/>
  <c r="DZ109" i="27"/>
  <c r="DL109" i="27"/>
  <c r="CT109" i="27"/>
  <c r="BZ109" i="27"/>
  <c r="BR109" i="27"/>
  <c r="AU109" i="27"/>
  <c r="AM109" i="27"/>
  <c r="AB109" i="27"/>
  <c r="AE109" i="27"/>
  <c r="AO109" i="27" s="1"/>
  <c r="U109" i="27"/>
  <c r="M109" i="27"/>
  <c r="EI108" i="27"/>
  <c r="EH108" i="27"/>
  <c r="EH107" i="27" s="1"/>
  <c r="DZ108" i="27"/>
  <c r="CZ108" i="27"/>
  <c r="CH108" i="27"/>
  <c r="BZ108" i="27"/>
  <c r="BM108" i="27"/>
  <c r="BR108" i="27"/>
  <c r="AM108" i="27"/>
  <c r="AD108" i="27"/>
  <c r="AE108" i="27"/>
  <c r="AO108" i="27" s="1"/>
  <c r="U108" i="27"/>
  <c r="L108" i="27"/>
  <c r="M108" i="27"/>
  <c r="FJ107" i="27"/>
  <c r="FH107" i="27"/>
  <c r="FF107" i="27"/>
  <c r="FD107" i="27"/>
  <c r="FE107" i="27" s="1"/>
  <c r="EX107" i="27"/>
  <c r="EV107" i="27"/>
  <c r="ET107" i="27"/>
  <c r="EP107" i="27"/>
  <c r="EN107" i="27"/>
  <c r="EL107" i="27"/>
  <c r="EM107" i="27" s="1"/>
  <c r="EF107" i="27"/>
  <c r="ED107" i="27"/>
  <c r="EB107" i="27"/>
  <c r="DX107" i="27"/>
  <c r="DV107" i="27"/>
  <c r="DT107" i="27"/>
  <c r="DU107" i="27" s="1"/>
  <c r="DK107" i="27"/>
  <c r="DI107" i="27"/>
  <c r="DG107" i="27"/>
  <c r="DC107" i="27"/>
  <c r="DA107" i="27"/>
  <c r="DB107" i="27" s="1"/>
  <c r="CY107" i="27"/>
  <c r="CS107" i="27"/>
  <c r="CT107" i="27" s="1"/>
  <c r="CQ107" i="27"/>
  <c r="CO107" i="27"/>
  <c r="CK107" i="27"/>
  <c r="CI107" i="27"/>
  <c r="CG107" i="27"/>
  <c r="BZ107" i="27"/>
  <c r="BX107" i="27"/>
  <c r="BV107" i="27"/>
  <c r="BT107" i="27"/>
  <c r="BU107" i="27" s="1"/>
  <c r="BP107" i="27"/>
  <c r="BN107" i="27"/>
  <c r="BL107" i="27"/>
  <c r="BF107" i="27"/>
  <c r="BD107" i="27"/>
  <c r="BB107" i="27"/>
  <c r="AX107" i="27"/>
  <c r="AV107" i="27"/>
  <c r="AW107" i="27" s="1"/>
  <c r="AT107" i="27"/>
  <c r="AR107" i="27"/>
  <c r="AO107" i="27"/>
  <c r="AM107" i="27"/>
  <c r="AK107" i="27"/>
  <c r="AI107" i="27"/>
  <c r="AG107" i="27"/>
  <c r="AE107" i="27"/>
  <c r="AC107" i="27"/>
  <c r="AA107" i="27"/>
  <c r="Y107" i="27"/>
  <c r="U107" i="27"/>
  <c r="S107" i="27"/>
  <c r="Q107" i="27"/>
  <c r="P107" i="27"/>
  <c r="O107" i="27"/>
  <c r="K107" i="27"/>
  <c r="I107" i="27"/>
  <c r="G107" i="27"/>
  <c r="H107" i="27" s="1"/>
  <c r="FJ106" i="27"/>
  <c r="FH106" i="27"/>
  <c r="FF106" i="27"/>
  <c r="FD106" i="27"/>
  <c r="EX106" i="27"/>
  <c r="EV106" i="27"/>
  <c r="ET106" i="27"/>
  <c r="EP106" i="27"/>
  <c r="EQ106" i="27" s="1"/>
  <c r="EN106" i="27"/>
  <c r="EL106" i="27"/>
  <c r="EF106" i="27"/>
  <c r="ED106" i="27"/>
  <c r="EB106" i="27"/>
  <c r="DX106" i="27"/>
  <c r="DV106" i="27"/>
  <c r="DT106" i="27"/>
  <c r="DK106" i="27"/>
  <c r="DJ106" i="27"/>
  <c r="DI106" i="27"/>
  <c r="DG106" i="27"/>
  <c r="DA106" i="27"/>
  <c r="DB106" i="27" s="1"/>
  <c r="CY106" i="27"/>
  <c r="CS106" i="27"/>
  <c r="CO106" i="27"/>
  <c r="CK106" i="27"/>
  <c r="CI106" i="27"/>
  <c r="CG106" i="27"/>
  <c r="BX106" i="27"/>
  <c r="BV106" i="27"/>
  <c r="BT106" i="27"/>
  <c r="BN106" i="27"/>
  <c r="BL106" i="27"/>
  <c r="BM106" i="27" s="1"/>
  <c r="BF106" i="27"/>
  <c r="BB106" i="27"/>
  <c r="AX106" i="27"/>
  <c r="AW106" i="27"/>
  <c r="AV106" i="27"/>
  <c r="AT106" i="27"/>
  <c r="AR106" i="27"/>
  <c r="AK106" i="27"/>
  <c r="AI106" i="27"/>
  <c r="AG106" i="27"/>
  <c r="AA106" i="27"/>
  <c r="Y106" i="27"/>
  <c r="S106" i="27"/>
  <c r="Q106" i="27"/>
  <c r="O106" i="27"/>
  <c r="P106" i="27" s="1"/>
  <c r="K106" i="27"/>
  <c r="I106" i="27"/>
  <c r="G106" i="27"/>
  <c r="FK105" i="27"/>
  <c r="FI105" i="27"/>
  <c r="FG105" i="27"/>
  <c r="FE105" i="27"/>
  <c r="EZ105" i="27"/>
  <c r="FA105" i="27" s="1"/>
  <c r="EY105" i="27"/>
  <c r="EW105" i="27"/>
  <c r="EU105" i="27"/>
  <c r="EQ105" i="27"/>
  <c r="EO105" i="27"/>
  <c r="EM105" i="27"/>
  <c r="EG105" i="27"/>
  <c r="EE105" i="27"/>
  <c r="EC105" i="27"/>
  <c r="DY105" i="27"/>
  <c r="DW105" i="27"/>
  <c r="DU105" i="27"/>
  <c r="DM105" i="27"/>
  <c r="DN105" i="27" s="1"/>
  <c r="DL105" i="27"/>
  <c r="DJ105" i="27"/>
  <c r="DH105" i="27"/>
  <c r="DD105" i="27"/>
  <c r="DB105" i="27"/>
  <c r="CZ105" i="27"/>
  <c r="CT105" i="27"/>
  <c r="CU105" i="27"/>
  <c r="CM105" i="27"/>
  <c r="BZ105" i="27"/>
  <c r="CA105" i="27" s="1"/>
  <c r="BY105" i="27"/>
  <c r="BW105" i="27"/>
  <c r="BU105" i="27"/>
  <c r="BQ105" i="27"/>
  <c r="BO105" i="27"/>
  <c r="BM105" i="27"/>
  <c r="BG105" i="27"/>
  <c r="BE105" i="27"/>
  <c r="BC105" i="27"/>
  <c r="AZ105" i="27"/>
  <c r="BA105" i="27" s="1"/>
  <c r="AY105" i="27"/>
  <c r="AW105" i="27"/>
  <c r="AU105" i="27"/>
  <c r="AS105" i="27"/>
  <c r="AM105" i="27"/>
  <c r="AE105" i="27"/>
  <c r="AO105" i="27" s="1"/>
  <c r="P105" i="27"/>
  <c r="U105" i="27"/>
  <c r="M105" i="27"/>
  <c r="EZ104" i="27"/>
  <c r="EQ104" i="27"/>
  <c r="EH104" i="27"/>
  <c r="DJ104" i="27"/>
  <c r="DM104" i="27"/>
  <c r="DB104" i="27"/>
  <c r="CU104" i="27"/>
  <c r="BU104" i="27"/>
  <c r="BR104" i="27"/>
  <c r="AW104" i="27"/>
  <c r="AZ104" i="27"/>
  <c r="AM104" i="27"/>
  <c r="P104" i="27"/>
  <c r="H104" i="27"/>
  <c r="FK103" i="27"/>
  <c r="FI103" i="27"/>
  <c r="FG103" i="27"/>
  <c r="FE103" i="27"/>
  <c r="EZ103" i="27"/>
  <c r="FA103" i="27" s="1"/>
  <c r="EY103" i="27"/>
  <c r="EW103" i="27"/>
  <c r="EU103" i="27"/>
  <c r="EQ103" i="27"/>
  <c r="EO103" i="27"/>
  <c r="EM103" i="27"/>
  <c r="EG103" i="27"/>
  <c r="EE103" i="27"/>
  <c r="EC103" i="27"/>
  <c r="DY103" i="27"/>
  <c r="DW103" i="27"/>
  <c r="DU103" i="27"/>
  <c r="DM103" i="27"/>
  <c r="DN103" i="27" s="1"/>
  <c r="DL103" i="27"/>
  <c r="DJ103" i="27"/>
  <c r="DH103" i="27"/>
  <c r="DD103" i="27"/>
  <c r="DB103" i="27"/>
  <c r="CZ103" i="27"/>
  <c r="CT103" i="27"/>
  <c r="CR103" i="27"/>
  <c r="CU103" i="27"/>
  <c r="CM103" i="27"/>
  <c r="CN103" i="27" s="1"/>
  <c r="CL103" i="27"/>
  <c r="CJ103" i="27"/>
  <c r="CH103" i="27"/>
  <c r="BZ103" i="27"/>
  <c r="CA103" i="27" s="1"/>
  <c r="BY103" i="27"/>
  <c r="BW103" i="27"/>
  <c r="BU103" i="27"/>
  <c r="BO103" i="27"/>
  <c r="BM103" i="27"/>
  <c r="BG103" i="27"/>
  <c r="BE103" i="27"/>
  <c r="BC103" i="27"/>
  <c r="AZ103" i="27"/>
  <c r="BA103" i="27" s="1"/>
  <c r="AY103" i="27"/>
  <c r="AW103" i="27"/>
  <c r="AU103" i="27"/>
  <c r="AS103" i="27"/>
  <c r="AM103" i="27"/>
  <c r="AN103" i="27" s="1"/>
  <c r="AL103" i="27"/>
  <c r="AJ103" i="27"/>
  <c r="AH103" i="27"/>
  <c r="AD103" i="27"/>
  <c r="AB103" i="27"/>
  <c r="Z103" i="27"/>
  <c r="T103" i="27"/>
  <c r="R103" i="27"/>
  <c r="P103" i="27"/>
  <c r="U103" i="27"/>
  <c r="V103" i="27" s="1"/>
  <c r="M103" i="27"/>
  <c r="N103" i="27" s="1"/>
  <c r="L103" i="27"/>
  <c r="J103" i="27"/>
  <c r="H103" i="27"/>
  <c r="EZ102" i="27"/>
  <c r="EQ102" i="27"/>
  <c r="EH102" i="27"/>
  <c r="DJ102" i="27"/>
  <c r="DM102" i="27"/>
  <c r="DB102" i="27"/>
  <c r="CU102" i="27"/>
  <c r="BU102" i="27"/>
  <c r="BR102" i="27"/>
  <c r="AW102" i="27"/>
  <c r="AZ102" i="27"/>
  <c r="AM102" i="27"/>
  <c r="U102" i="27"/>
  <c r="H102" i="27"/>
  <c r="FK101" i="27"/>
  <c r="FI101" i="27"/>
  <c r="FG101" i="27"/>
  <c r="EZ101" i="27"/>
  <c r="FA101" i="27" s="1"/>
  <c r="EY101" i="27"/>
  <c r="EW101" i="27"/>
  <c r="EU101" i="27"/>
  <c r="EQ101" i="27"/>
  <c r="EO101" i="27"/>
  <c r="EM101" i="27"/>
  <c r="EG101" i="27"/>
  <c r="EC101" i="27"/>
  <c r="DY101" i="27"/>
  <c r="DW101" i="27"/>
  <c r="DU101" i="27"/>
  <c r="DM101" i="27"/>
  <c r="DN101" i="27" s="1"/>
  <c r="DL101" i="27"/>
  <c r="DJ101" i="27"/>
  <c r="DH101" i="27"/>
  <c r="DB101" i="27"/>
  <c r="CZ101" i="27"/>
  <c r="CT101" i="27"/>
  <c r="CP101" i="27"/>
  <c r="CM101" i="27"/>
  <c r="CN101" i="27" s="1"/>
  <c r="CL101" i="27"/>
  <c r="CJ101" i="27"/>
  <c r="CH101" i="27"/>
  <c r="BZ101" i="27"/>
  <c r="CA101" i="27" s="1"/>
  <c r="BY101" i="27"/>
  <c r="BW101" i="27"/>
  <c r="BU101" i="27"/>
  <c r="BO101" i="27"/>
  <c r="BM101" i="27"/>
  <c r="BG101" i="27"/>
  <c r="BC101" i="27"/>
  <c r="AZ101" i="27"/>
  <c r="BA101" i="27" s="1"/>
  <c r="AY101" i="27"/>
  <c r="AW101" i="27"/>
  <c r="AU101" i="27"/>
  <c r="AS101" i="27"/>
  <c r="AM101" i="27"/>
  <c r="AN101" i="27" s="1"/>
  <c r="AL101" i="27"/>
  <c r="AJ101" i="27"/>
  <c r="AH101" i="27"/>
  <c r="AB101" i="27"/>
  <c r="Z101" i="27"/>
  <c r="T101" i="27"/>
  <c r="R101" i="27"/>
  <c r="P101" i="27"/>
  <c r="U101" i="27"/>
  <c r="V101" i="27" s="1"/>
  <c r="M101" i="27"/>
  <c r="N101" i="27" s="1"/>
  <c r="L101" i="27"/>
  <c r="J101" i="27"/>
  <c r="H101" i="27"/>
  <c r="FJ100" i="27"/>
  <c r="FK100" i="27" s="1"/>
  <c r="FH100" i="27"/>
  <c r="FI100" i="27" s="1"/>
  <c r="FG100" i="27"/>
  <c r="FF100" i="27"/>
  <c r="FG118" i="27" s="1"/>
  <c r="EX100" i="27"/>
  <c r="EV100" i="27"/>
  <c r="EW100" i="27" s="1"/>
  <c r="ET100" i="27"/>
  <c r="EU100" i="27" s="1"/>
  <c r="EP100" i="27"/>
  <c r="EQ118" i="27" s="1"/>
  <c r="EN100" i="27"/>
  <c r="EO100" i="27" s="1"/>
  <c r="EL100" i="27"/>
  <c r="EM100" i="27" s="1"/>
  <c r="EF100" i="27"/>
  <c r="EG100" i="27" s="1"/>
  <c r="EB100" i="27"/>
  <c r="EC100" i="27" s="1"/>
  <c r="DX100" i="27"/>
  <c r="DY100" i="27" s="1"/>
  <c r="DV100" i="27"/>
  <c r="DW100" i="27" s="1"/>
  <c r="DT100" i="27"/>
  <c r="DU100" i="27" s="1"/>
  <c r="DK100" i="27"/>
  <c r="DL100" i="27" s="1"/>
  <c r="DJ100" i="27"/>
  <c r="DI100" i="27"/>
  <c r="DJ117" i="27" s="1"/>
  <c r="DG100" i="27"/>
  <c r="DH100" i="27" s="1"/>
  <c r="DA100" i="27"/>
  <c r="DB118" i="27" s="1"/>
  <c r="CY100" i="27"/>
  <c r="CZ100" i="27" s="1"/>
  <c r="CT100" i="27"/>
  <c r="CS100" i="27"/>
  <c r="CT104" i="27" s="1"/>
  <c r="CO100" i="27"/>
  <c r="CP100" i="27" s="1"/>
  <c r="CK100" i="27"/>
  <c r="CI100" i="27"/>
  <c r="CJ100" i="27" s="1"/>
  <c r="CG100" i="27"/>
  <c r="CH100" i="27" s="1"/>
  <c r="BX100" i="27"/>
  <c r="BY100" i="27" s="1"/>
  <c r="BT100" i="27"/>
  <c r="BU100" i="27" s="1"/>
  <c r="BN100" i="27"/>
  <c r="BO100" i="27" s="1"/>
  <c r="BL100" i="27"/>
  <c r="BM117" i="27" s="1"/>
  <c r="BF100" i="27"/>
  <c r="BG100" i="27" s="1"/>
  <c r="BB100" i="27"/>
  <c r="BC100" i="27" s="1"/>
  <c r="AX100" i="27"/>
  <c r="AY100" i="27" s="1"/>
  <c r="AW100" i="27"/>
  <c r="AV100" i="27"/>
  <c r="AW117" i="27" s="1"/>
  <c r="AT100" i="27"/>
  <c r="AU100" i="27" s="1"/>
  <c r="AR100" i="27"/>
  <c r="AS100" i="27" s="1"/>
  <c r="AK100" i="27"/>
  <c r="AL100" i="27" s="1"/>
  <c r="AG100" i="27"/>
  <c r="AH100" i="27" s="1"/>
  <c r="AA100" i="27"/>
  <c r="AB100" i="27" s="1"/>
  <c r="Y100" i="27"/>
  <c r="Z100" i="27" s="1"/>
  <c r="S100" i="27"/>
  <c r="T100" i="27" s="1"/>
  <c r="Q100" i="27"/>
  <c r="R100" i="27" s="1"/>
  <c r="O100" i="27"/>
  <c r="P117" i="27" s="1"/>
  <c r="K100" i="27"/>
  <c r="L100" i="27" s="1"/>
  <c r="I100" i="27"/>
  <c r="J100" i="27" s="1"/>
  <c r="G100" i="27"/>
  <c r="H100" i="27" s="1"/>
  <c r="FK99" i="27"/>
  <c r="FI99" i="27"/>
  <c r="FG99" i="27"/>
  <c r="FE99" i="27"/>
  <c r="EZ99" i="27"/>
  <c r="FA99" i="27" s="1"/>
  <c r="EY99" i="27"/>
  <c r="EW99" i="27"/>
  <c r="EU99" i="27"/>
  <c r="EQ99" i="27"/>
  <c r="EO99" i="27"/>
  <c r="EM99" i="27"/>
  <c r="EG99" i="27"/>
  <c r="EE99" i="27"/>
  <c r="EC99" i="27"/>
  <c r="DY99" i="27"/>
  <c r="DW99" i="27"/>
  <c r="DU99" i="27"/>
  <c r="DM99" i="27"/>
  <c r="DJ99" i="27"/>
  <c r="DB99" i="27"/>
  <c r="CT99" i="27"/>
  <c r="CM99" i="27"/>
  <c r="BZ99" i="27"/>
  <c r="BU99" i="27"/>
  <c r="BH99" i="27"/>
  <c r="AZ99" i="27"/>
  <c r="AW99" i="27"/>
  <c r="AM99" i="27"/>
  <c r="AE99" i="27"/>
  <c r="AO99" i="27" s="1"/>
  <c r="P99" i="27"/>
  <c r="U99" i="27"/>
  <c r="M99" i="27"/>
  <c r="FI98" i="27"/>
  <c r="FG98" i="27"/>
  <c r="FE98" i="27"/>
  <c r="EW98" i="27"/>
  <c r="EU98" i="27"/>
  <c r="EQ98" i="27"/>
  <c r="EO98" i="27"/>
  <c r="EM98" i="27"/>
  <c r="EH98" i="27"/>
  <c r="EI98" i="27" s="1"/>
  <c r="EG98" i="27"/>
  <c r="EE98" i="27"/>
  <c r="EC98" i="27"/>
  <c r="DW98" i="27"/>
  <c r="DU98" i="27"/>
  <c r="DL98" i="27"/>
  <c r="DJ98" i="27"/>
  <c r="DH98" i="27"/>
  <c r="DD98" i="27"/>
  <c r="DB98" i="27"/>
  <c r="CZ98" i="27"/>
  <c r="CU98" i="27"/>
  <c r="CV98" i="27" s="1"/>
  <c r="CT98" i="27"/>
  <c r="CR98" i="27"/>
  <c r="CP98" i="27"/>
  <c r="CJ98" i="27"/>
  <c r="CH98" i="27"/>
  <c r="BY98" i="27"/>
  <c r="BU98" i="27"/>
  <c r="BQ98" i="27"/>
  <c r="BO98" i="27"/>
  <c r="BR98" i="27"/>
  <c r="BG98" i="27"/>
  <c r="BE98" i="27"/>
  <c r="BC98" i="27"/>
  <c r="AY98" i="27"/>
  <c r="AW98" i="27"/>
  <c r="AU98" i="27"/>
  <c r="AS98" i="27"/>
  <c r="AL98" i="27"/>
  <c r="AH98" i="27"/>
  <c r="AD98" i="27"/>
  <c r="AB98" i="27"/>
  <c r="Z98" i="27"/>
  <c r="T98" i="27"/>
  <c r="R98" i="27"/>
  <c r="P98" i="27"/>
  <c r="L98" i="27"/>
  <c r="H98" i="27"/>
  <c r="FH97" i="27"/>
  <c r="FI97" i="27" s="1"/>
  <c r="FF97" i="27"/>
  <c r="FG113" i="27" s="1"/>
  <c r="EV97" i="27"/>
  <c r="EW97" i="27" s="1"/>
  <c r="ET97" i="27"/>
  <c r="EU97" i="27" s="1"/>
  <c r="EQ97" i="27"/>
  <c r="EP97" i="27"/>
  <c r="EQ113" i="27" s="1"/>
  <c r="EN97" i="27"/>
  <c r="EO97" i="27" s="1"/>
  <c r="EL97" i="27"/>
  <c r="EM97" i="27" s="1"/>
  <c r="EF97" i="27"/>
  <c r="EG97" i="27" s="1"/>
  <c r="ED97" i="27"/>
  <c r="EE97" i="27" s="1"/>
  <c r="EB97" i="27"/>
  <c r="EC97" i="27" s="1"/>
  <c r="DV97" i="27"/>
  <c r="DW97" i="27" s="1"/>
  <c r="DT97" i="27"/>
  <c r="DU97" i="27" s="1"/>
  <c r="DK97" i="27"/>
  <c r="DL97" i="27" s="1"/>
  <c r="DI97" i="27"/>
  <c r="DJ113" i="27" s="1"/>
  <c r="DG97" i="27"/>
  <c r="DH97" i="27" s="1"/>
  <c r="DC97" i="27"/>
  <c r="DD97" i="27" s="1"/>
  <c r="DA97" i="27"/>
  <c r="DB112" i="27" s="1"/>
  <c r="CY97" i="27"/>
  <c r="CZ97" i="27" s="1"/>
  <c r="CS97" i="27"/>
  <c r="CT115" i="27" s="1"/>
  <c r="CO97" i="27"/>
  <c r="CP97" i="27" s="1"/>
  <c r="CI97" i="27"/>
  <c r="CJ97" i="27" s="1"/>
  <c r="CG97" i="27"/>
  <c r="CH97" i="27" s="1"/>
  <c r="BX97" i="27"/>
  <c r="BY97" i="27" s="1"/>
  <c r="BU97" i="27"/>
  <c r="BT97" i="27"/>
  <c r="BU114" i="27" s="1"/>
  <c r="BP97" i="27"/>
  <c r="BQ97" i="27" s="1"/>
  <c r="BN97" i="27"/>
  <c r="BO97" i="27" s="1"/>
  <c r="BM97" i="27"/>
  <c r="BL97" i="27"/>
  <c r="BM115" i="27" s="1"/>
  <c r="BD97" i="27"/>
  <c r="BB97" i="27"/>
  <c r="BC97" i="27" s="1"/>
  <c r="AX97" i="27"/>
  <c r="AY97" i="27" s="1"/>
  <c r="AV97" i="27"/>
  <c r="AW115" i="27" s="1"/>
  <c r="AR97" i="27"/>
  <c r="AS97" i="27" s="1"/>
  <c r="AK97" i="27"/>
  <c r="AL97" i="27" s="1"/>
  <c r="AG97" i="27"/>
  <c r="AH97" i="27" s="1"/>
  <c r="AC97" i="27"/>
  <c r="AD97" i="27" s="1"/>
  <c r="AA97" i="27"/>
  <c r="AB97" i="27" s="1"/>
  <c r="Y97" i="27"/>
  <c r="Z97" i="27" s="1"/>
  <c r="Q97" i="27"/>
  <c r="R97" i="27" s="1"/>
  <c r="P97" i="27"/>
  <c r="O97" i="27"/>
  <c r="P112" i="27" s="1"/>
  <c r="K97" i="27"/>
  <c r="L97" i="27" s="1"/>
  <c r="FI96" i="27"/>
  <c r="FG96" i="27"/>
  <c r="FG111" i="27"/>
  <c r="FE96" i="27"/>
  <c r="EY108" i="27"/>
  <c r="EW96" i="27"/>
  <c r="EU96" i="27"/>
  <c r="EQ110" i="27"/>
  <c r="EO96" i="27"/>
  <c r="EM96" i="27"/>
  <c r="EH96" i="27"/>
  <c r="EI107" i="27" s="1"/>
  <c r="EG96" i="27"/>
  <c r="EE96" i="27"/>
  <c r="EC96" i="27"/>
  <c r="DW96" i="27"/>
  <c r="DU96" i="27"/>
  <c r="DL96" i="27"/>
  <c r="DJ96" i="27"/>
  <c r="DJ109" i="27"/>
  <c r="DH96" i="27"/>
  <c r="DD96" i="27"/>
  <c r="DB96" i="27"/>
  <c r="DB111" i="27"/>
  <c r="CZ96" i="27"/>
  <c r="CU96" i="27"/>
  <c r="CV96" i="27" s="1"/>
  <c r="CT96" i="27"/>
  <c r="CT108" i="27"/>
  <c r="CR96" i="27"/>
  <c r="CP96" i="27"/>
  <c r="CJ96" i="27"/>
  <c r="CH96" i="27"/>
  <c r="BY96" i="27"/>
  <c r="BU110" i="27"/>
  <c r="BQ96" i="27"/>
  <c r="BO96" i="27"/>
  <c r="BM107" i="27"/>
  <c r="BG96" i="27"/>
  <c r="BE109" i="27"/>
  <c r="BC96" i="27"/>
  <c r="AY96" i="27"/>
  <c r="AW96" i="27"/>
  <c r="AW111" i="27"/>
  <c r="AU96" i="27"/>
  <c r="AS96" i="27"/>
  <c r="AL96" i="27"/>
  <c r="AH96" i="27"/>
  <c r="AD96" i="27"/>
  <c r="AB96" i="27"/>
  <c r="Z96" i="27"/>
  <c r="T96" i="27"/>
  <c r="R96" i="27"/>
  <c r="P111" i="27"/>
  <c r="L96" i="27"/>
  <c r="H109" i="27"/>
  <c r="FH95" i="27"/>
  <c r="FF95" i="27"/>
  <c r="EV95" i="27"/>
  <c r="EQ95" i="27"/>
  <c r="EP95" i="27"/>
  <c r="EQ134" i="27" s="1"/>
  <c r="EN95" i="27"/>
  <c r="EL95" i="27"/>
  <c r="EF95" i="27"/>
  <c r="EB95" i="27"/>
  <c r="DV95" i="27"/>
  <c r="DK95" i="27"/>
  <c r="DI95" i="27"/>
  <c r="DJ127" i="27" s="1"/>
  <c r="DA95" i="27"/>
  <c r="DB135" i="27" s="1"/>
  <c r="CY95" i="27"/>
  <c r="CS95" i="27"/>
  <c r="CO95" i="27"/>
  <c r="CP137" i="27" s="1"/>
  <c r="CI95" i="27"/>
  <c r="BX95" i="27"/>
  <c r="BN95" i="27"/>
  <c r="BM95" i="27"/>
  <c r="BL95" i="27"/>
  <c r="BM127" i="27" s="1"/>
  <c r="BB95" i="27"/>
  <c r="BC137" i="27" s="1"/>
  <c r="AX95" i="27"/>
  <c r="AV95" i="27"/>
  <c r="AW133" i="27" s="1"/>
  <c r="AR95" i="27"/>
  <c r="AG95" i="27"/>
  <c r="AA95" i="27"/>
  <c r="Y95" i="27"/>
  <c r="Q95" i="27"/>
  <c r="P95" i="27"/>
  <c r="O95" i="27"/>
  <c r="P134" i="27" s="1"/>
  <c r="DR93" i="27"/>
  <c r="CE93" i="27"/>
  <c r="EZ85" i="27"/>
  <c r="ER85" i="27"/>
  <c r="EH85" i="27"/>
  <c r="DZ85" i="27"/>
  <c r="DM85" i="27"/>
  <c r="DE85" i="27"/>
  <c r="DO85" i="27" s="1"/>
  <c r="CU85" i="27"/>
  <c r="CM85" i="27"/>
  <c r="BZ85" i="27"/>
  <c r="BR85" i="27"/>
  <c r="BH85" i="27"/>
  <c r="AZ85" i="27"/>
  <c r="BJ85" i="27" s="1"/>
  <c r="AM85" i="27"/>
  <c r="AE85" i="27"/>
  <c r="AO85" i="27" s="1"/>
  <c r="U85" i="27"/>
  <c r="M85" i="27"/>
  <c r="W85" i="27" s="1"/>
  <c r="EZ84" i="27"/>
  <c r="ER84" i="27"/>
  <c r="EH84" i="27"/>
  <c r="DZ84" i="27"/>
  <c r="DM84" i="27"/>
  <c r="DE84" i="27"/>
  <c r="CU84" i="27"/>
  <c r="CM84" i="27"/>
  <c r="CW84" i="27" s="1"/>
  <c r="BZ84" i="27"/>
  <c r="BN82" i="27"/>
  <c r="BN18" i="27" s="1"/>
  <c r="BH84" i="27"/>
  <c r="AZ84" i="27"/>
  <c r="AM84" i="27"/>
  <c r="AE84" i="27"/>
  <c r="U84" i="27"/>
  <c r="M84" i="27"/>
  <c r="FH82" i="27"/>
  <c r="ER83" i="27"/>
  <c r="EH83" i="27"/>
  <c r="DZ83" i="27"/>
  <c r="DE83" i="27"/>
  <c r="CU83" i="27"/>
  <c r="CU82" i="27" s="1"/>
  <c r="BR83" i="27"/>
  <c r="BH83" i="27"/>
  <c r="AR82" i="27"/>
  <c r="AE83" i="27"/>
  <c r="S82" i="27"/>
  <c r="FJ82" i="27"/>
  <c r="FF82" i="27"/>
  <c r="FD82" i="27"/>
  <c r="EX82" i="27"/>
  <c r="EV82" i="27"/>
  <c r="EP82" i="27"/>
  <c r="EN82" i="27"/>
  <c r="EL82" i="27"/>
  <c r="EF82" i="27"/>
  <c r="ED82" i="27"/>
  <c r="DX82" i="27"/>
  <c r="DV82" i="27"/>
  <c r="DT82" i="27"/>
  <c r="DK82" i="27"/>
  <c r="DI82" i="27"/>
  <c r="DC82" i="27"/>
  <c r="DA82" i="27"/>
  <c r="CY82" i="27"/>
  <c r="CS82" i="27"/>
  <c r="CQ82" i="27"/>
  <c r="CO82" i="27"/>
  <c r="CK82" i="27"/>
  <c r="CI82" i="27"/>
  <c r="BX82" i="27"/>
  <c r="BV82" i="27"/>
  <c r="BP82" i="27"/>
  <c r="BL82" i="27"/>
  <c r="BF82" i="27"/>
  <c r="BD82" i="27"/>
  <c r="BB82" i="27"/>
  <c r="AX82" i="27"/>
  <c r="AV82" i="27"/>
  <c r="AK82" i="27"/>
  <c r="AI82" i="27"/>
  <c r="AC82" i="27"/>
  <c r="AA82" i="27"/>
  <c r="Y82" i="27"/>
  <c r="Q82" i="27"/>
  <c r="O82" i="27"/>
  <c r="K82" i="27"/>
  <c r="I82" i="27"/>
  <c r="EZ81" i="27"/>
  <c r="ER81" i="27"/>
  <c r="EH81" i="27"/>
  <c r="DZ81" i="27"/>
  <c r="DM81" i="27"/>
  <c r="DE81" i="27"/>
  <c r="DO81" i="27" s="1"/>
  <c r="CU81" i="27"/>
  <c r="CM81" i="27"/>
  <c r="CW81" i="27" s="1"/>
  <c r="BZ81" i="27"/>
  <c r="BR81" i="27"/>
  <c r="BH81" i="27"/>
  <c r="AZ81" i="27"/>
  <c r="BJ81" i="27" s="1"/>
  <c r="AM81" i="27"/>
  <c r="AE81" i="27"/>
  <c r="AO81" i="27" s="1"/>
  <c r="M81" i="27"/>
  <c r="EZ80" i="27"/>
  <c r="EH80" i="27"/>
  <c r="DZ80" i="27"/>
  <c r="DM80" i="27"/>
  <c r="DE80" i="27"/>
  <c r="DO80" i="27" s="1"/>
  <c r="CU80" i="27"/>
  <c r="CM80" i="27"/>
  <c r="CW80" i="27" s="1"/>
  <c r="BZ80" i="27"/>
  <c r="BH80" i="27"/>
  <c r="AZ80" i="27"/>
  <c r="AM80" i="27"/>
  <c r="AE80" i="27"/>
  <c r="U80" i="27"/>
  <c r="M80" i="27"/>
  <c r="EZ79" i="27"/>
  <c r="ER79" i="27"/>
  <c r="EH79" i="27"/>
  <c r="DZ79" i="27"/>
  <c r="EJ79" i="27" s="1"/>
  <c r="DM79" i="27"/>
  <c r="DE79" i="27"/>
  <c r="DO79" i="27" s="1"/>
  <c r="CU79" i="27"/>
  <c r="CM79" i="27"/>
  <c r="BZ79" i="27"/>
  <c r="BR79" i="27"/>
  <c r="BH79" i="27"/>
  <c r="AZ79" i="27"/>
  <c r="AM79" i="27"/>
  <c r="AE79" i="27"/>
  <c r="U79" i="27"/>
  <c r="M79" i="27"/>
  <c r="W79" i="27" s="1"/>
  <c r="EZ78" i="27"/>
  <c r="EH78" i="27"/>
  <c r="DZ78" i="27"/>
  <c r="DM78" i="27"/>
  <c r="DE78" i="27"/>
  <c r="DO78" i="27" s="1"/>
  <c r="CU78" i="27"/>
  <c r="CM78" i="27"/>
  <c r="BZ78" i="27"/>
  <c r="BH78" i="27"/>
  <c r="AZ78" i="27"/>
  <c r="BJ78" i="27" s="1"/>
  <c r="AM78" i="27"/>
  <c r="AE78" i="27"/>
  <c r="U78" i="27"/>
  <c r="M78" i="27"/>
  <c r="W78" i="27" s="1"/>
  <c r="EZ77" i="27"/>
  <c r="ER77" i="27"/>
  <c r="EH77" i="27"/>
  <c r="DZ77" i="27"/>
  <c r="EJ77" i="27" s="1"/>
  <c r="DM77" i="27"/>
  <c r="DE77" i="27"/>
  <c r="CU77" i="27"/>
  <c r="CM77" i="27"/>
  <c r="BZ77" i="27"/>
  <c r="BR77" i="27"/>
  <c r="CB77" i="27" s="1"/>
  <c r="BH77" i="27"/>
  <c r="AZ77" i="27"/>
  <c r="BJ77" i="27" s="1"/>
  <c r="AM77" i="27"/>
  <c r="AE77" i="27"/>
  <c r="M77" i="27"/>
  <c r="EZ76" i="27"/>
  <c r="EH76" i="27"/>
  <c r="DZ76" i="27"/>
  <c r="EJ76" i="27" s="1"/>
  <c r="DM76" i="27"/>
  <c r="DA60" i="27"/>
  <c r="CU76" i="27"/>
  <c r="CM76" i="27"/>
  <c r="CW76" i="27" s="1"/>
  <c r="BZ76" i="27"/>
  <c r="BH76" i="27"/>
  <c r="AZ76" i="27"/>
  <c r="BJ76" i="27" s="1"/>
  <c r="AM76" i="27"/>
  <c r="AE76" i="27"/>
  <c r="AO76" i="27" s="1"/>
  <c r="U76" i="27"/>
  <c r="M76" i="27"/>
  <c r="W76" i="27" s="1"/>
  <c r="FJ60" i="27"/>
  <c r="FJ17" i="27" s="1"/>
  <c r="EZ75" i="27"/>
  <c r="ER75" i="27"/>
  <c r="FB75" i="27" s="1"/>
  <c r="EH75" i="27"/>
  <c r="DZ75" i="27"/>
  <c r="EJ75" i="27" s="1"/>
  <c r="DR75" i="27" s="1"/>
  <c r="DM75" i="27"/>
  <c r="DE75" i="27"/>
  <c r="CU75" i="27"/>
  <c r="CW75" i="27" s="1"/>
  <c r="CM75" i="27"/>
  <c r="BZ75" i="27"/>
  <c r="BR75" i="27"/>
  <c r="CB75" i="27" s="1"/>
  <c r="BH75" i="27"/>
  <c r="AZ75" i="27"/>
  <c r="AI60" i="27"/>
  <c r="AI17" i="27" s="1"/>
  <c r="AE75" i="27"/>
  <c r="M75" i="27"/>
  <c r="FF60" i="27"/>
  <c r="FF17" i="27" s="1"/>
  <c r="EZ74" i="27"/>
  <c r="ER74" i="27"/>
  <c r="FB74" i="27" s="1"/>
  <c r="DZ74" i="27"/>
  <c r="DE74" i="27"/>
  <c r="CU74" i="27"/>
  <c r="CM74" i="27"/>
  <c r="BZ74" i="27"/>
  <c r="BH74" i="27"/>
  <c r="AM74" i="27"/>
  <c r="AE74" i="27"/>
  <c r="AO74" i="27" s="1"/>
  <c r="EZ73" i="27"/>
  <c r="ER73" i="27"/>
  <c r="EH73" i="27"/>
  <c r="EJ73" i="27" s="1"/>
  <c r="DZ73" i="27"/>
  <c r="DC15" i="27"/>
  <c r="CU73" i="27"/>
  <c r="CM73" i="27"/>
  <c r="CW73" i="27" s="1"/>
  <c r="BN15" i="27"/>
  <c r="BH73" i="27"/>
  <c r="AM73" i="27"/>
  <c r="AE73" i="27"/>
  <c r="AO73" i="27" s="1"/>
  <c r="M73" i="27"/>
  <c r="EZ72" i="27"/>
  <c r="ER72" i="27"/>
  <c r="FB72" i="27" s="1"/>
  <c r="EH72" i="27"/>
  <c r="DZ72" i="27"/>
  <c r="EJ72" i="27" s="1"/>
  <c r="DR72" i="27" s="1"/>
  <c r="DM72" i="27"/>
  <c r="DE72" i="27"/>
  <c r="CU72" i="27"/>
  <c r="CM72" i="27"/>
  <c r="BR72" i="27"/>
  <c r="BH72" i="27"/>
  <c r="AM72" i="27"/>
  <c r="AO72" i="27" s="1"/>
  <c r="AE72" i="27"/>
  <c r="EZ71" i="27"/>
  <c r="ER71" i="27"/>
  <c r="EH71" i="27"/>
  <c r="EJ71" i="27" s="1"/>
  <c r="DZ71" i="27"/>
  <c r="DM71" i="27"/>
  <c r="DE71" i="27"/>
  <c r="DO71" i="27" s="1"/>
  <c r="CU71" i="27"/>
  <c r="CM71" i="27"/>
  <c r="CW71" i="27" s="1"/>
  <c r="CE71" i="27" s="1"/>
  <c r="BH71" i="27"/>
  <c r="AM71" i="27"/>
  <c r="AE71" i="27"/>
  <c r="AO71" i="27" s="1"/>
  <c r="M71" i="27"/>
  <c r="EZ70" i="27"/>
  <c r="ER70" i="27"/>
  <c r="FB70" i="27" s="1"/>
  <c r="EH70" i="27"/>
  <c r="DZ70" i="27"/>
  <c r="EJ70" i="27" s="1"/>
  <c r="DR70" i="27" s="1"/>
  <c r="DE70" i="27"/>
  <c r="CU70" i="27"/>
  <c r="CM70" i="27"/>
  <c r="BR70" i="27"/>
  <c r="BH70" i="27"/>
  <c r="AM70" i="27"/>
  <c r="AO70" i="27" s="1"/>
  <c r="AE70" i="27"/>
  <c r="EZ69" i="27"/>
  <c r="ER69" i="27"/>
  <c r="FB69" i="27" s="1"/>
  <c r="EH69" i="27"/>
  <c r="EJ69" i="27" s="1"/>
  <c r="DR69" i="27" s="1"/>
  <c r="DZ69" i="27"/>
  <c r="CU69" i="27"/>
  <c r="CM69" i="27"/>
  <c r="CW69" i="27" s="1"/>
  <c r="BH69" i="27"/>
  <c r="AM69" i="27"/>
  <c r="AE69" i="27"/>
  <c r="AO69" i="27" s="1"/>
  <c r="M69" i="27"/>
  <c r="EZ68" i="27"/>
  <c r="ER68" i="27"/>
  <c r="EH68" i="27"/>
  <c r="DZ68" i="27"/>
  <c r="EJ68" i="27" s="1"/>
  <c r="DE68" i="27"/>
  <c r="CU68" i="27"/>
  <c r="CM68" i="27"/>
  <c r="BR68" i="27"/>
  <c r="BH68" i="27"/>
  <c r="AM68" i="27"/>
  <c r="AO68" i="27" s="1"/>
  <c r="AE68" i="27"/>
  <c r="EZ67" i="27"/>
  <c r="ER67" i="27"/>
  <c r="FB67" i="27" s="1"/>
  <c r="EH67" i="27"/>
  <c r="DZ67" i="27"/>
  <c r="EJ67" i="27" s="1"/>
  <c r="DR67" i="27" s="1"/>
  <c r="DM67" i="27"/>
  <c r="DE67" i="27"/>
  <c r="DO67" i="27" s="1"/>
  <c r="CU67" i="27"/>
  <c r="CM67" i="27"/>
  <c r="CW67" i="27" s="1"/>
  <c r="CE67" i="27" s="1"/>
  <c r="BN60" i="27"/>
  <c r="BH67" i="27"/>
  <c r="AM67" i="27"/>
  <c r="AE67" i="27"/>
  <c r="AO67" i="27" s="1"/>
  <c r="Q60" i="27"/>
  <c r="Q17" i="27" s="1"/>
  <c r="M67" i="27"/>
  <c r="FH60" i="27"/>
  <c r="FH17" i="27" s="1"/>
  <c r="EZ66" i="27"/>
  <c r="ER66" i="27"/>
  <c r="EH66" i="27"/>
  <c r="DZ66" i="27"/>
  <c r="EJ66" i="27" s="1"/>
  <c r="DM66" i="27"/>
  <c r="DE66" i="27"/>
  <c r="CU66" i="27"/>
  <c r="CM66" i="27"/>
  <c r="BV60" i="27"/>
  <c r="BR66" i="27"/>
  <c r="BH66" i="27"/>
  <c r="AX60" i="27"/>
  <c r="AX17" i="27" s="1"/>
  <c r="AM66" i="27"/>
  <c r="AO66" i="27" s="1"/>
  <c r="AE66" i="27"/>
  <c r="I60" i="27"/>
  <c r="EZ65" i="27"/>
  <c r="ER65" i="27"/>
  <c r="EH65" i="27"/>
  <c r="DZ65" i="27"/>
  <c r="EJ65" i="27" s="1"/>
  <c r="DM65" i="27"/>
  <c r="DE65" i="27"/>
  <c r="DO65" i="27" s="1"/>
  <c r="CQ13" i="27"/>
  <c r="CU65" i="27"/>
  <c r="CU13" i="27" s="1"/>
  <c r="CM65" i="27"/>
  <c r="BZ65" i="27"/>
  <c r="BZ13" i="27" s="1"/>
  <c r="BR65" i="27"/>
  <c r="BH65" i="27"/>
  <c r="AT13" i="27"/>
  <c r="AM65" i="27"/>
  <c r="AC13" i="27"/>
  <c r="AE65" i="27"/>
  <c r="U65" i="27"/>
  <c r="M65" i="27"/>
  <c r="W65" i="27" s="1"/>
  <c r="EZ64" i="27"/>
  <c r="ER64" i="27"/>
  <c r="EH64" i="27"/>
  <c r="DZ64" i="27"/>
  <c r="EJ64" i="27" s="1"/>
  <c r="DM64" i="27"/>
  <c r="DE64" i="27"/>
  <c r="CU64" i="27"/>
  <c r="CM64" i="27"/>
  <c r="CW64" i="27" s="1"/>
  <c r="BZ64" i="27"/>
  <c r="BR64" i="27"/>
  <c r="CB64" i="27" s="1"/>
  <c r="BH64" i="27"/>
  <c r="AZ64" i="27"/>
  <c r="BJ64" i="27" s="1"/>
  <c r="AM64" i="27"/>
  <c r="AE64" i="27"/>
  <c r="AO64" i="27" s="1"/>
  <c r="U64" i="27"/>
  <c r="M64" i="27"/>
  <c r="EZ63" i="27"/>
  <c r="ER63" i="27"/>
  <c r="FB63" i="27" s="1"/>
  <c r="EH63" i="27"/>
  <c r="DZ63" i="27"/>
  <c r="DM63" i="27"/>
  <c r="DE63" i="27"/>
  <c r="DO63" i="27" s="1"/>
  <c r="CU63" i="27"/>
  <c r="CM63" i="27"/>
  <c r="BZ63" i="27"/>
  <c r="BR63" i="27"/>
  <c r="CB63" i="27" s="1"/>
  <c r="BH63" i="27"/>
  <c r="AZ63" i="27"/>
  <c r="BJ63" i="27" s="1"/>
  <c r="AM63" i="27"/>
  <c r="AE63" i="27"/>
  <c r="U63" i="27"/>
  <c r="M63" i="27"/>
  <c r="W63" i="27" s="1"/>
  <c r="EZ62" i="27"/>
  <c r="ER62" i="27"/>
  <c r="FB62" i="27" s="1"/>
  <c r="EH62" i="27"/>
  <c r="DZ62" i="27"/>
  <c r="DM62" i="27"/>
  <c r="DE62" i="27"/>
  <c r="CU62" i="27"/>
  <c r="CM62" i="27"/>
  <c r="BZ62" i="27"/>
  <c r="BR62" i="27"/>
  <c r="CB62" i="27" s="1"/>
  <c r="BH62" i="27"/>
  <c r="AZ62" i="27"/>
  <c r="BJ62" i="27" s="1"/>
  <c r="AM62" i="27"/>
  <c r="AE62" i="27"/>
  <c r="AO62" i="27" s="1"/>
  <c r="U62" i="27"/>
  <c r="M62" i="27"/>
  <c r="FD16" i="27"/>
  <c r="EZ61" i="27"/>
  <c r="EN16" i="27"/>
  <c r="ER61" i="27"/>
  <c r="EH61" i="27"/>
  <c r="DX16" i="27"/>
  <c r="DZ61" i="27"/>
  <c r="DG16" i="27"/>
  <c r="DE61" i="27"/>
  <c r="CQ16" i="27"/>
  <c r="CR18" i="27" s="1"/>
  <c r="CU61" i="27"/>
  <c r="CU16" i="27" s="1"/>
  <c r="CM61" i="27"/>
  <c r="BZ61" i="27"/>
  <c r="BZ16" i="27" s="1"/>
  <c r="BR61" i="27"/>
  <c r="BH61" i="27"/>
  <c r="AT16" i="27"/>
  <c r="AM61" i="27"/>
  <c r="AC16" i="27"/>
  <c r="AE61" i="27"/>
  <c r="AO61" i="27" s="1"/>
  <c r="U61" i="27"/>
  <c r="M61" i="27"/>
  <c r="W61" i="27" s="1"/>
  <c r="FD60" i="27"/>
  <c r="FD17" i="27" s="1"/>
  <c r="EX60" i="27"/>
  <c r="EV60" i="27"/>
  <c r="EP60" i="27"/>
  <c r="EN60" i="27"/>
  <c r="EN17" i="27" s="1"/>
  <c r="EL60" i="27"/>
  <c r="ER60" i="27" s="1"/>
  <c r="EF60" i="27"/>
  <c r="ED60" i="27"/>
  <c r="DX60" i="27"/>
  <c r="DX17" i="27" s="1"/>
  <c r="DV60" i="27"/>
  <c r="DI60" i="27"/>
  <c r="CY60" i="27"/>
  <c r="CS60" i="27"/>
  <c r="CQ60" i="27"/>
  <c r="CO60" i="27"/>
  <c r="CU60" i="27" s="1"/>
  <c r="CK60" i="27"/>
  <c r="CI60" i="27"/>
  <c r="CG60" i="27"/>
  <c r="CM60" i="27" s="1"/>
  <c r="BX60" i="27"/>
  <c r="BT60" i="27"/>
  <c r="BP60" i="27"/>
  <c r="BL60" i="27"/>
  <c r="BR60" i="27" s="1"/>
  <c r="BH60" i="27"/>
  <c r="BF60" i="27"/>
  <c r="BD60" i="27"/>
  <c r="BB60" i="27"/>
  <c r="AV60" i="27"/>
  <c r="AT60" i="27"/>
  <c r="AT17" i="27" s="1"/>
  <c r="AR60" i="27"/>
  <c r="AK60" i="27"/>
  <c r="AC60" i="27"/>
  <c r="AC17" i="27" s="1"/>
  <c r="AA60" i="27"/>
  <c r="S60" i="27"/>
  <c r="O60" i="27"/>
  <c r="U60" i="27" s="1"/>
  <c r="K60" i="27"/>
  <c r="FF57" i="27"/>
  <c r="FD57" i="27"/>
  <c r="EZ59" i="27"/>
  <c r="EZ57" i="27" s="1"/>
  <c r="EP57" i="27"/>
  <c r="EN57" i="27"/>
  <c r="ER59" i="27"/>
  <c r="EH59" i="27"/>
  <c r="DX57" i="27"/>
  <c r="DV57" i="27"/>
  <c r="DI57" i="27"/>
  <c r="DH59" i="27"/>
  <c r="DG57" i="27"/>
  <c r="DE59" i="27"/>
  <c r="CQ57" i="27"/>
  <c r="CU59" i="27"/>
  <c r="CU57" i="27" s="1"/>
  <c r="CM59" i="27"/>
  <c r="BZ59" i="27"/>
  <c r="BR59" i="27"/>
  <c r="BH59" i="27"/>
  <c r="AZ59" i="27"/>
  <c r="AM59" i="27"/>
  <c r="AE59" i="27"/>
  <c r="U59" i="27"/>
  <c r="M59" i="27"/>
  <c r="EZ58" i="27"/>
  <c r="ER58" i="27"/>
  <c r="FB58" i="27" s="1"/>
  <c r="EH58" i="27"/>
  <c r="EH57" i="27" s="1"/>
  <c r="EH11" i="27" s="1"/>
  <c r="DZ58" i="27"/>
  <c r="DM58" i="27"/>
  <c r="DE58" i="27"/>
  <c r="CU58" i="27"/>
  <c r="CM58" i="27"/>
  <c r="CW58" i="27" s="1"/>
  <c r="BZ58" i="27"/>
  <c r="BR58" i="27"/>
  <c r="BH58" i="27"/>
  <c r="AZ58" i="27"/>
  <c r="AM58" i="27"/>
  <c r="AM57" i="27" s="1"/>
  <c r="AE58" i="27"/>
  <c r="U58" i="27"/>
  <c r="M58" i="27"/>
  <c r="FJ57" i="27"/>
  <c r="FH57" i="27"/>
  <c r="FH11" i="27" s="1"/>
  <c r="EX57" i="27"/>
  <c r="EV57" i="27"/>
  <c r="ET57" i="27"/>
  <c r="EF57" i="27"/>
  <c r="ED57" i="27"/>
  <c r="EB57" i="27"/>
  <c r="EB11" i="27" s="1"/>
  <c r="DT57" i="27"/>
  <c r="DT11" i="27" s="1"/>
  <c r="DK57" i="27"/>
  <c r="DK11" i="27" s="1"/>
  <c r="DC57" i="27"/>
  <c r="DC11" i="27" s="1"/>
  <c r="DA57" i="27"/>
  <c r="CS57" i="27"/>
  <c r="CK57" i="27"/>
  <c r="CI57" i="27"/>
  <c r="BX57" i="27"/>
  <c r="BV57" i="27"/>
  <c r="BV11" i="27" s="1"/>
  <c r="BT57" i="27"/>
  <c r="BP57" i="27"/>
  <c r="BN57" i="27"/>
  <c r="BN11" i="27" s="1"/>
  <c r="BL57" i="27"/>
  <c r="BF57" i="27"/>
  <c r="BF11" i="27" s="1"/>
  <c r="BD57" i="27"/>
  <c r="BB57" i="27"/>
  <c r="AX57" i="27"/>
  <c r="AX11" i="27" s="1"/>
  <c r="AV57" i="27"/>
  <c r="AT57" i="27"/>
  <c r="AR57" i="27"/>
  <c r="AK57" i="27"/>
  <c r="AI57" i="27"/>
  <c r="AG57" i="27"/>
  <c r="AG11" i="27" s="1"/>
  <c r="AC57" i="27"/>
  <c r="AA57" i="27"/>
  <c r="Y57" i="27"/>
  <c r="Y11" i="27" s="1"/>
  <c r="S57" i="27"/>
  <c r="Q57" i="27"/>
  <c r="Q11" i="27" s="1"/>
  <c r="O57" i="27"/>
  <c r="K57" i="27"/>
  <c r="I57" i="27"/>
  <c r="I11" i="27" s="1"/>
  <c r="G57" i="27"/>
  <c r="EZ56" i="27"/>
  <c r="ER56" i="27"/>
  <c r="FB56" i="27" s="1"/>
  <c r="EH56" i="27"/>
  <c r="DZ56" i="27"/>
  <c r="DM56" i="27"/>
  <c r="DE56" i="27"/>
  <c r="DO56" i="27" s="1"/>
  <c r="CU56" i="27"/>
  <c r="CM56" i="27"/>
  <c r="CW56" i="27" s="1"/>
  <c r="BZ56" i="27"/>
  <c r="BR56" i="27"/>
  <c r="CB56" i="27" s="1"/>
  <c r="BH56" i="27"/>
  <c r="AZ56" i="27"/>
  <c r="AM56" i="27"/>
  <c r="AE56" i="27"/>
  <c r="U56" i="27"/>
  <c r="M56" i="27"/>
  <c r="W56" i="27" s="1"/>
  <c r="EZ55" i="27"/>
  <c r="ER55" i="27"/>
  <c r="FB55" i="27" s="1"/>
  <c r="EH55" i="27"/>
  <c r="DZ55" i="27"/>
  <c r="DM55" i="27"/>
  <c r="DE55" i="27"/>
  <c r="CU55" i="27"/>
  <c r="CM55" i="27"/>
  <c r="CW55" i="27" s="1"/>
  <c r="BZ55" i="27"/>
  <c r="BR55" i="27"/>
  <c r="CB55" i="27" s="1"/>
  <c r="BH55" i="27"/>
  <c r="AZ55" i="27"/>
  <c r="BJ55" i="27" s="1"/>
  <c r="AM55" i="27"/>
  <c r="AE55" i="27"/>
  <c r="U55" i="27"/>
  <c r="M55" i="27"/>
  <c r="EZ54" i="27"/>
  <c r="ER54" i="27"/>
  <c r="FB54" i="27" s="1"/>
  <c r="EH54" i="27"/>
  <c r="DZ54" i="27"/>
  <c r="DM54" i="27"/>
  <c r="DE54" i="27"/>
  <c r="CU54" i="27"/>
  <c r="CM54" i="27"/>
  <c r="CW54" i="27" s="1"/>
  <c r="BZ54" i="27"/>
  <c r="BR54" i="27"/>
  <c r="CB54" i="27" s="1"/>
  <c r="BH54" i="27"/>
  <c r="AZ54" i="27"/>
  <c r="BJ54" i="27" s="1"/>
  <c r="AM54" i="27"/>
  <c r="AE54" i="27"/>
  <c r="U54" i="27"/>
  <c r="M54" i="27"/>
  <c r="EZ53" i="27"/>
  <c r="ER53" i="27"/>
  <c r="FB53" i="27" s="1"/>
  <c r="EH53" i="27"/>
  <c r="DZ53" i="27"/>
  <c r="DM53" i="27"/>
  <c r="DE53" i="27"/>
  <c r="CU53" i="27"/>
  <c r="CM53" i="27"/>
  <c r="CW53" i="27" s="1"/>
  <c r="BZ53" i="27"/>
  <c r="BR53" i="27"/>
  <c r="BH53" i="27"/>
  <c r="AZ53" i="27"/>
  <c r="BJ53" i="27" s="1"/>
  <c r="AM53" i="27"/>
  <c r="AE53" i="27"/>
  <c r="AO53" i="27" s="1"/>
  <c r="U53" i="27"/>
  <c r="M53" i="27"/>
  <c r="EZ52" i="27"/>
  <c r="ER52" i="27"/>
  <c r="FB52" i="27" s="1"/>
  <c r="EH52" i="27"/>
  <c r="DZ52" i="27"/>
  <c r="EJ52" i="27" s="1"/>
  <c r="DR52" i="27" s="1"/>
  <c r="DM52" i="27"/>
  <c r="DE52" i="27"/>
  <c r="CU52" i="27"/>
  <c r="CM52" i="27"/>
  <c r="CW52" i="27" s="1"/>
  <c r="BZ52" i="27"/>
  <c r="BR52" i="27"/>
  <c r="BH52" i="27"/>
  <c r="AZ52" i="27"/>
  <c r="BJ52" i="27" s="1"/>
  <c r="AM52" i="27"/>
  <c r="AE52" i="27"/>
  <c r="AO52" i="27" s="1"/>
  <c r="U52" i="27"/>
  <c r="M52" i="27"/>
  <c r="EZ51" i="27"/>
  <c r="ER51" i="27"/>
  <c r="FB51" i="27" s="1"/>
  <c r="EH51" i="27"/>
  <c r="DZ51" i="27"/>
  <c r="DM51" i="27"/>
  <c r="DE51" i="27"/>
  <c r="CU51" i="27"/>
  <c r="CM51" i="27"/>
  <c r="CW51" i="27" s="1"/>
  <c r="BZ51" i="27"/>
  <c r="BZ50" i="27" s="1"/>
  <c r="BR51" i="27"/>
  <c r="BH51" i="27"/>
  <c r="BH50" i="27" s="1"/>
  <c r="AZ51" i="27"/>
  <c r="AM51" i="27"/>
  <c r="AM50" i="27" s="1"/>
  <c r="AM49" i="27" s="1"/>
  <c r="AE51" i="27"/>
  <c r="U51" i="27"/>
  <c r="U50" i="27" s="1"/>
  <c r="M51" i="27"/>
  <c r="FJ50" i="27"/>
  <c r="FH50" i="27"/>
  <c r="FH10" i="27" s="1"/>
  <c r="FF50" i="27"/>
  <c r="FD50" i="27"/>
  <c r="EZ50" i="27"/>
  <c r="EZ10" i="27" s="1"/>
  <c r="EX50" i="27"/>
  <c r="EV50" i="27"/>
  <c r="ET50" i="27"/>
  <c r="ER50" i="27"/>
  <c r="FB50" i="27" s="1"/>
  <c r="FB10" i="27" s="1"/>
  <c r="EP50" i="27"/>
  <c r="EN50" i="27"/>
  <c r="EL50" i="27"/>
  <c r="EF50" i="27"/>
  <c r="ED50" i="27"/>
  <c r="ED139" i="27" s="1"/>
  <c r="EB50" i="27"/>
  <c r="EB139" i="27" s="1"/>
  <c r="DX50" i="27"/>
  <c r="DX139" i="27" s="1"/>
  <c r="DV50" i="27"/>
  <c r="DV139" i="27" s="1"/>
  <c r="DT50" i="27"/>
  <c r="DT139" i="27" s="1"/>
  <c r="DK50" i="27"/>
  <c r="DK10" i="27" s="1"/>
  <c r="DI50" i="27"/>
  <c r="DG50" i="27"/>
  <c r="DC50" i="27"/>
  <c r="DC10" i="27" s="1"/>
  <c r="DA50" i="27"/>
  <c r="CY50" i="27"/>
  <c r="CU50" i="27"/>
  <c r="CU10" i="27" s="1"/>
  <c r="CS50" i="27"/>
  <c r="CQ50" i="27"/>
  <c r="CQ139" i="27" s="1"/>
  <c r="CO50" i="27"/>
  <c r="CO139" i="27" s="1"/>
  <c r="CM50" i="27"/>
  <c r="CW50" i="27" s="1"/>
  <c r="CK50" i="27"/>
  <c r="CK139" i="27" s="1"/>
  <c r="CI50" i="27"/>
  <c r="CI139" i="27" s="1"/>
  <c r="CG50" i="27"/>
  <c r="CG139" i="27" s="1"/>
  <c r="BX50" i="27"/>
  <c r="BV50" i="27"/>
  <c r="BV10" i="27" s="1"/>
  <c r="BT50" i="27"/>
  <c r="BP50" i="27"/>
  <c r="BN50" i="27"/>
  <c r="BN10" i="27" s="1"/>
  <c r="BL50" i="27"/>
  <c r="BF50" i="27"/>
  <c r="BF10" i="27" s="1"/>
  <c r="BD50" i="27"/>
  <c r="BB50" i="27"/>
  <c r="BB139" i="27" s="1"/>
  <c r="AX50" i="27"/>
  <c r="AX139" i="27" s="1"/>
  <c r="AV50" i="27"/>
  <c r="AV139" i="27" s="1"/>
  <c r="AT50" i="27"/>
  <c r="AT139" i="27" s="1"/>
  <c r="AR50" i="27"/>
  <c r="AK50" i="27"/>
  <c r="AI50" i="27"/>
  <c r="AG50" i="27"/>
  <c r="AG10" i="27" s="1"/>
  <c r="AC50" i="27"/>
  <c r="AA50" i="27"/>
  <c r="Y50" i="27"/>
  <c r="Y10" i="27" s="1"/>
  <c r="S50" i="27"/>
  <c r="Q50" i="27"/>
  <c r="Q10" i="27" s="1"/>
  <c r="O50" i="27"/>
  <c r="K50" i="27"/>
  <c r="I50" i="27"/>
  <c r="I10" i="27" s="1"/>
  <c r="G50" i="27"/>
  <c r="FJ49" i="27"/>
  <c r="FH49" i="27"/>
  <c r="EX49" i="27"/>
  <c r="EV49" i="27"/>
  <c r="ET49" i="27"/>
  <c r="EF49" i="27"/>
  <c r="ED49" i="27"/>
  <c r="EB49" i="27"/>
  <c r="DT49" i="27"/>
  <c r="DK49" i="27"/>
  <c r="DC49" i="27"/>
  <c r="DA49" i="27"/>
  <c r="CS49" i="27"/>
  <c r="CK49" i="27"/>
  <c r="CI49" i="27"/>
  <c r="BX49" i="27"/>
  <c r="BV49" i="27"/>
  <c r="BT49" i="27"/>
  <c r="BP49" i="27"/>
  <c r="BN49" i="27"/>
  <c r="BL49" i="27"/>
  <c r="BF49" i="27"/>
  <c r="BD49" i="27"/>
  <c r="BB49" i="27"/>
  <c r="AX49" i="27"/>
  <c r="AV49" i="27"/>
  <c r="AT49" i="27"/>
  <c r="AR49" i="27"/>
  <c r="AK49" i="27"/>
  <c r="AI49" i="27"/>
  <c r="AG49" i="27"/>
  <c r="AC49" i="27"/>
  <c r="AA49" i="27"/>
  <c r="Y49" i="27"/>
  <c r="S49" i="27"/>
  <c r="Q49" i="27"/>
  <c r="O49" i="27"/>
  <c r="K49" i="27"/>
  <c r="I49" i="27"/>
  <c r="G49" i="27"/>
  <c r="EZ48" i="27"/>
  <c r="ER48" i="27"/>
  <c r="FB48" i="27" s="1"/>
  <c r="EH48" i="27"/>
  <c r="DZ48" i="27"/>
  <c r="DM48" i="27"/>
  <c r="DE48" i="27"/>
  <c r="DO48" i="27" s="1"/>
  <c r="CU48" i="27"/>
  <c r="CM48" i="27"/>
  <c r="CW48" i="27" s="1"/>
  <c r="BZ48" i="27"/>
  <c r="BR48" i="27"/>
  <c r="CB48" i="27" s="1"/>
  <c r="BH48" i="27"/>
  <c r="AZ48" i="27"/>
  <c r="AM48" i="27"/>
  <c r="AE48" i="27"/>
  <c r="U48" i="27"/>
  <c r="M48" i="27"/>
  <c r="W48" i="27" s="1"/>
  <c r="EZ47" i="27"/>
  <c r="ER47" i="27"/>
  <c r="FB47" i="27" s="1"/>
  <c r="EH47" i="27"/>
  <c r="DZ47" i="27"/>
  <c r="EJ47" i="27" s="1"/>
  <c r="DR47" i="27" s="1"/>
  <c r="DM47" i="27"/>
  <c r="DE47" i="27"/>
  <c r="DO47" i="27" s="1"/>
  <c r="CU47" i="27"/>
  <c r="CM47" i="27"/>
  <c r="CW47" i="27" s="1"/>
  <c r="BZ47" i="27"/>
  <c r="BR47" i="27"/>
  <c r="CB47" i="27" s="1"/>
  <c r="BH47" i="27"/>
  <c r="AZ47" i="27"/>
  <c r="BJ47" i="27" s="1"/>
  <c r="AM47" i="27"/>
  <c r="AE47" i="27"/>
  <c r="AO47" i="27" s="1"/>
  <c r="U47" i="27"/>
  <c r="M47" i="27"/>
  <c r="FJ46" i="27"/>
  <c r="FH46" i="27"/>
  <c r="FH8" i="27" s="1"/>
  <c r="FF46" i="27"/>
  <c r="FD46" i="27"/>
  <c r="EZ46" i="27"/>
  <c r="EZ8" i="27" s="1"/>
  <c r="EX46" i="27"/>
  <c r="EX86" i="27" s="1"/>
  <c r="EV46" i="27"/>
  <c r="EV86" i="27" s="1"/>
  <c r="ET46" i="27"/>
  <c r="ER46" i="27"/>
  <c r="EP46" i="27"/>
  <c r="EN46" i="27"/>
  <c r="EL46" i="27"/>
  <c r="EF46" i="27"/>
  <c r="EF86" i="27" s="1"/>
  <c r="ED46" i="27"/>
  <c r="ED86" i="27" s="1"/>
  <c r="EB46" i="27"/>
  <c r="EH46" i="27" s="1"/>
  <c r="DX46" i="27"/>
  <c r="DV46" i="27"/>
  <c r="DT46" i="27"/>
  <c r="DT8" i="27" s="1"/>
  <c r="DK46" i="27"/>
  <c r="DI46" i="27"/>
  <c r="DG46" i="27"/>
  <c r="DC46" i="27"/>
  <c r="DE46" i="27" s="1"/>
  <c r="DA46" i="27"/>
  <c r="DA86" i="27" s="1"/>
  <c r="CY46" i="27"/>
  <c r="CU46" i="27"/>
  <c r="CS46" i="27"/>
  <c r="CS86" i="27" s="1"/>
  <c r="CQ46" i="27"/>
  <c r="CO46" i="27"/>
  <c r="CM46" i="27"/>
  <c r="CW46" i="27" s="1"/>
  <c r="CK46" i="27"/>
  <c r="CK86" i="27" s="1"/>
  <c r="CI46" i="27"/>
  <c r="CI86" i="27" s="1"/>
  <c r="CG46" i="27"/>
  <c r="BX46" i="27"/>
  <c r="BX86" i="27" s="1"/>
  <c r="BV46" i="27"/>
  <c r="BV8" i="27" s="1"/>
  <c r="BT46" i="27"/>
  <c r="BZ46" i="27" s="1"/>
  <c r="BP46" i="27"/>
  <c r="BP86" i="27" s="1"/>
  <c r="BN46" i="27"/>
  <c r="BN8" i="27" s="1"/>
  <c r="BL46" i="27"/>
  <c r="BL86" i="27" s="1"/>
  <c r="BF46" i="27"/>
  <c r="BF86" i="27" s="1"/>
  <c r="BD46" i="27"/>
  <c r="BD86" i="27" s="1"/>
  <c r="BB46" i="27"/>
  <c r="BB86" i="27" s="1"/>
  <c r="AX46" i="27"/>
  <c r="AX8" i="27" s="1"/>
  <c r="AV46" i="27"/>
  <c r="AV86" i="27" s="1"/>
  <c r="AT46" i="27"/>
  <c r="AR46" i="27"/>
  <c r="AR86" i="27" s="1"/>
  <c r="AK46" i="27"/>
  <c r="AK86" i="27" s="1"/>
  <c r="AI46" i="27"/>
  <c r="AG46" i="27"/>
  <c r="AG8" i="27" s="1"/>
  <c r="AC46" i="27"/>
  <c r="AA46" i="27"/>
  <c r="AA86" i="27" s="1"/>
  <c r="Y46" i="27"/>
  <c r="Y8" i="27" s="1"/>
  <c r="S46" i="27"/>
  <c r="S86" i="27" s="1"/>
  <c r="Q46" i="27"/>
  <c r="O46" i="27"/>
  <c r="O86" i="27" s="1"/>
  <c r="K46" i="27"/>
  <c r="K86" i="27" s="1"/>
  <c r="I46" i="27"/>
  <c r="I8" i="27" s="1"/>
  <c r="G46" i="27"/>
  <c r="M46" i="27" s="1"/>
  <c r="EZ45" i="27"/>
  <c r="ER45" i="27"/>
  <c r="FB45" i="27" s="1"/>
  <c r="EH45" i="27"/>
  <c r="DZ45" i="27"/>
  <c r="EJ45" i="27" s="1"/>
  <c r="DM45" i="27"/>
  <c r="DE45" i="27"/>
  <c r="DO45" i="27" s="1"/>
  <c r="CU45" i="27"/>
  <c r="CM45" i="27"/>
  <c r="CW45" i="27" s="1"/>
  <c r="BZ45" i="27"/>
  <c r="BR45" i="27"/>
  <c r="CB45" i="27" s="1"/>
  <c r="BH45" i="27"/>
  <c r="AZ45" i="27"/>
  <c r="BJ45" i="27" s="1"/>
  <c r="AM45" i="27"/>
  <c r="AE45" i="27"/>
  <c r="AO45" i="27" s="1"/>
  <c r="U45" i="27"/>
  <c r="M45" i="27"/>
  <c r="EZ44" i="27"/>
  <c r="ER44" i="27"/>
  <c r="FB44" i="27" s="1"/>
  <c r="EH44" i="27"/>
  <c r="EH43" i="27" s="1"/>
  <c r="DZ44" i="27"/>
  <c r="DM44" i="27"/>
  <c r="DM43" i="27" s="1"/>
  <c r="DE44" i="27"/>
  <c r="CU44" i="27"/>
  <c r="CM44" i="27"/>
  <c r="CW44" i="27" s="1"/>
  <c r="BZ44" i="27"/>
  <c r="BZ43" i="27" s="1"/>
  <c r="BR44" i="27"/>
  <c r="BH44" i="27"/>
  <c r="BH43" i="27" s="1"/>
  <c r="AZ44" i="27"/>
  <c r="AM44" i="27"/>
  <c r="AE44" i="27"/>
  <c r="U44" i="27"/>
  <c r="M44" i="27"/>
  <c r="FJ43" i="27"/>
  <c r="FH43" i="27"/>
  <c r="FH7" i="27" s="1"/>
  <c r="FF43" i="27"/>
  <c r="FD43" i="27"/>
  <c r="EZ43" i="27"/>
  <c r="FA78" i="27" s="1"/>
  <c r="EX43" i="27"/>
  <c r="EV43" i="27"/>
  <c r="ET43" i="27"/>
  <c r="ER43" i="27"/>
  <c r="FB43" i="27" s="1"/>
  <c r="EP43" i="27"/>
  <c r="EN43" i="27"/>
  <c r="EL43" i="27"/>
  <c r="EF43" i="27"/>
  <c r="ED43" i="27"/>
  <c r="EB43" i="27"/>
  <c r="EB7" i="27" s="1"/>
  <c r="DX43" i="27"/>
  <c r="DV43" i="27"/>
  <c r="DT43" i="27"/>
  <c r="DK43" i="27"/>
  <c r="DK7" i="27" s="1"/>
  <c r="DI43" i="27"/>
  <c r="DG43" i="27"/>
  <c r="DC43" i="27"/>
  <c r="DC7" i="27" s="1"/>
  <c r="DA43" i="27"/>
  <c r="DB74" i="27" s="1"/>
  <c r="CY43" i="27"/>
  <c r="CZ59" i="27" s="1"/>
  <c r="CU43" i="27"/>
  <c r="CU7" i="27" s="1"/>
  <c r="CS43" i="27"/>
  <c r="CT59" i="27" s="1"/>
  <c r="CQ43" i="27"/>
  <c r="CR59" i="27" s="1"/>
  <c r="CO43" i="27"/>
  <c r="CM43" i="27"/>
  <c r="CN84" i="27" s="1"/>
  <c r="CK43" i="27"/>
  <c r="CL59" i="27" s="1"/>
  <c r="CI43" i="27"/>
  <c r="CJ59" i="27" s="1"/>
  <c r="CG43" i="27"/>
  <c r="BX43" i="27"/>
  <c r="BV43" i="27"/>
  <c r="BT43" i="27"/>
  <c r="BU75" i="27" s="1"/>
  <c r="BP43" i="27"/>
  <c r="BN43" i="27"/>
  <c r="BN7" i="27" s="1"/>
  <c r="BL43" i="27"/>
  <c r="BF43" i="27"/>
  <c r="BF7" i="27" s="1"/>
  <c r="BD43" i="27"/>
  <c r="BB43" i="27"/>
  <c r="AX43" i="27"/>
  <c r="AV43" i="27"/>
  <c r="AT43" i="27"/>
  <c r="AR43" i="27"/>
  <c r="AK43" i="27"/>
  <c r="AI43" i="27"/>
  <c r="AG43" i="27"/>
  <c r="AG7" i="27" s="1"/>
  <c r="AC43" i="27"/>
  <c r="AA43" i="27"/>
  <c r="Y43" i="27"/>
  <c r="Z75" i="27" s="1"/>
  <c r="S43" i="27"/>
  <c r="Q43" i="27"/>
  <c r="Q7" i="27" s="1"/>
  <c r="O43" i="27"/>
  <c r="U43" i="27" s="1"/>
  <c r="K43" i="27"/>
  <c r="I43" i="27"/>
  <c r="J59" i="27" s="1"/>
  <c r="G43" i="27"/>
  <c r="H75" i="27" s="1"/>
  <c r="DR41" i="27"/>
  <c r="CE41" i="27"/>
  <c r="FJ31" i="27"/>
  <c r="FH31" i="27"/>
  <c r="FF31" i="27"/>
  <c r="FD31" i="27"/>
  <c r="EX31" i="27"/>
  <c r="EV31" i="27"/>
  <c r="ET31" i="27"/>
  <c r="ER31" i="27"/>
  <c r="EP31" i="27"/>
  <c r="EN31" i="27"/>
  <c r="EL31" i="27"/>
  <c r="EF31" i="27"/>
  <c r="ED31" i="27"/>
  <c r="EB31" i="27"/>
  <c r="DX31" i="27"/>
  <c r="DV31" i="27"/>
  <c r="DT31" i="27"/>
  <c r="DO31" i="27"/>
  <c r="DM31" i="27"/>
  <c r="DK31" i="27"/>
  <c r="DI31" i="27"/>
  <c r="DG31" i="27"/>
  <c r="DE31" i="27"/>
  <c r="DC31" i="27"/>
  <c r="DA31" i="27"/>
  <c r="CY31" i="27"/>
  <c r="CU31" i="27"/>
  <c r="CS31" i="27"/>
  <c r="CQ31" i="27"/>
  <c r="CO31" i="27"/>
  <c r="CK31" i="27"/>
  <c r="CI31" i="27"/>
  <c r="CG31" i="27"/>
  <c r="BZ31" i="27"/>
  <c r="BX31" i="27"/>
  <c r="BV31" i="27"/>
  <c r="BT31" i="27"/>
  <c r="BR31" i="27"/>
  <c r="BP31" i="27"/>
  <c r="BN31" i="27"/>
  <c r="BL31" i="27"/>
  <c r="BJ31" i="27"/>
  <c r="BH31" i="27"/>
  <c r="BF31" i="27"/>
  <c r="BD31" i="27"/>
  <c r="BB31" i="27"/>
  <c r="AZ31" i="27"/>
  <c r="AX31" i="27"/>
  <c r="AV31" i="27"/>
  <c r="AT31" i="27"/>
  <c r="AR31" i="27"/>
  <c r="AK31" i="27"/>
  <c r="AM31" i="27" s="1"/>
  <c r="AI31" i="27"/>
  <c r="AG31" i="27"/>
  <c r="AC31" i="27"/>
  <c r="AE31" i="27" s="1"/>
  <c r="AO31" i="27" s="1"/>
  <c r="AA31" i="27"/>
  <c r="Y31" i="27"/>
  <c r="U31" i="27"/>
  <c r="S31" i="27"/>
  <c r="Q31" i="27"/>
  <c r="O31" i="27"/>
  <c r="M31" i="27"/>
  <c r="W31" i="27" s="1"/>
  <c r="K31" i="27"/>
  <c r="I31" i="27"/>
  <c r="G31" i="27"/>
  <c r="FJ30" i="27"/>
  <c r="FH30" i="27"/>
  <c r="FF30" i="27"/>
  <c r="FD30" i="27"/>
  <c r="EZ30" i="27"/>
  <c r="EX30" i="27"/>
  <c r="EV30" i="27"/>
  <c r="ET30" i="27"/>
  <c r="ER30" i="27"/>
  <c r="EP30" i="27"/>
  <c r="EN30" i="27"/>
  <c r="EL30" i="27"/>
  <c r="EH30" i="27"/>
  <c r="EF30" i="27"/>
  <c r="ED30" i="27"/>
  <c r="EB30" i="27"/>
  <c r="DZ30" i="27"/>
  <c r="DX30" i="27"/>
  <c r="DV30" i="27"/>
  <c r="DT30" i="27"/>
  <c r="DK30" i="27"/>
  <c r="DI30" i="27"/>
  <c r="DG30" i="27"/>
  <c r="DC30" i="27"/>
  <c r="DA30" i="27"/>
  <c r="CY30" i="27"/>
  <c r="CW30" i="27"/>
  <c r="CU30" i="27"/>
  <c r="CS30" i="27"/>
  <c r="CQ30" i="27"/>
  <c r="CO30" i="27"/>
  <c r="CM30" i="27"/>
  <c r="CK30" i="27"/>
  <c r="CI30" i="27"/>
  <c r="CG30" i="27"/>
  <c r="BZ30" i="27"/>
  <c r="BX30" i="27"/>
  <c r="BV30" i="27"/>
  <c r="BT30" i="27"/>
  <c r="BR30" i="27"/>
  <c r="BP30" i="27"/>
  <c r="BN30" i="27"/>
  <c r="BL30" i="27"/>
  <c r="BF30" i="27"/>
  <c r="BD30" i="27"/>
  <c r="BB30" i="27"/>
  <c r="AX30" i="27"/>
  <c r="AV30" i="27"/>
  <c r="AT30" i="27"/>
  <c r="AR30" i="27"/>
  <c r="AK30" i="27"/>
  <c r="AM30" i="27" s="1"/>
  <c r="AI30" i="27"/>
  <c r="AG30" i="27"/>
  <c r="AC30" i="27"/>
  <c r="AE30" i="27" s="1"/>
  <c r="AO30" i="27" s="1"/>
  <c r="AA30" i="27"/>
  <c r="Y30" i="27"/>
  <c r="U30" i="27"/>
  <c r="S30" i="27"/>
  <c r="Q30" i="27"/>
  <c r="O30" i="27"/>
  <c r="M30" i="27"/>
  <c r="W30" i="27" s="1"/>
  <c r="K30" i="27"/>
  <c r="I30" i="27"/>
  <c r="G30" i="27"/>
  <c r="FJ29" i="27"/>
  <c r="FH29" i="27"/>
  <c r="FF29" i="27"/>
  <c r="FD29" i="27"/>
  <c r="EX29" i="27"/>
  <c r="EV29" i="27"/>
  <c r="ET29" i="27"/>
  <c r="EP29" i="27"/>
  <c r="EN29" i="27"/>
  <c r="EL29" i="27"/>
  <c r="EJ29" i="27"/>
  <c r="EH29" i="27"/>
  <c r="EF29" i="27"/>
  <c r="ED29" i="27"/>
  <c r="EB29" i="27"/>
  <c r="DZ29" i="27"/>
  <c r="DX29" i="27"/>
  <c r="DV29" i="27"/>
  <c r="DT29" i="27"/>
  <c r="DK29" i="27"/>
  <c r="DI29" i="27"/>
  <c r="DG29" i="27"/>
  <c r="DC29" i="27"/>
  <c r="DA29" i="27"/>
  <c r="CY29" i="27"/>
  <c r="CS29" i="27"/>
  <c r="CQ29" i="27"/>
  <c r="CO29" i="27"/>
  <c r="CK29" i="27"/>
  <c r="CI29" i="27"/>
  <c r="CG29" i="27"/>
  <c r="BZ29" i="27"/>
  <c r="BX29" i="27"/>
  <c r="BV29" i="27"/>
  <c r="BT29" i="27"/>
  <c r="BR29" i="27"/>
  <c r="BP29" i="27"/>
  <c r="BN29" i="27"/>
  <c r="BL29" i="27"/>
  <c r="BF29" i="27"/>
  <c r="BD29" i="27"/>
  <c r="BB29" i="27"/>
  <c r="AX29" i="27"/>
  <c r="AV29" i="27"/>
  <c r="AT29" i="27"/>
  <c r="AR29" i="27"/>
  <c r="AK29" i="27"/>
  <c r="AM29" i="27" s="1"/>
  <c r="AI29" i="27"/>
  <c r="AG29" i="27"/>
  <c r="AC29" i="27"/>
  <c r="AE29" i="27" s="1"/>
  <c r="AA29" i="27"/>
  <c r="Y29" i="27"/>
  <c r="U29" i="27"/>
  <c r="S29" i="27"/>
  <c r="Q29" i="27"/>
  <c r="O29" i="27"/>
  <c r="M29" i="27"/>
  <c r="W29" i="27" s="1"/>
  <c r="K29" i="27"/>
  <c r="I29" i="27"/>
  <c r="G29" i="27"/>
  <c r="FJ28" i="27"/>
  <c r="FH28" i="27"/>
  <c r="FF28" i="27"/>
  <c r="FD28" i="27"/>
  <c r="FD23" i="27" s="1"/>
  <c r="EX28" i="27"/>
  <c r="EV28" i="27"/>
  <c r="EV23" i="27" s="1"/>
  <c r="EW27" i="27" s="1"/>
  <c r="ET28" i="27"/>
  <c r="EP28" i="27"/>
  <c r="EN28" i="27"/>
  <c r="EN23" i="27" s="1"/>
  <c r="EO27" i="27" s="1"/>
  <c r="EL28" i="27"/>
  <c r="EF28" i="27"/>
  <c r="EF23" i="27" s="1"/>
  <c r="EG27" i="27" s="1"/>
  <c r="ED28" i="27"/>
  <c r="EB28" i="27"/>
  <c r="EB37" i="27" s="1"/>
  <c r="DX28" i="27"/>
  <c r="DX23" i="27" s="1"/>
  <c r="DV28" i="27"/>
  <c r="DT28" i="27"/>
  <c r="DK28" i="27"/>
  <c r="DI28" i="27"/>
  <c r="DG28" i="27"/>
  <c r="DG23" i="27" s="1"/>
  <c r="DC28" i="27"/>
  <c r="DA28" i="27"/>
  <c r="CY28" i="27"/>
  <c r="CY23" i="27" s="1"/>
  <c r="CZ27" i="27" s="1"/>
  <c r="CS28" i="27"/>
  <c r="CQ28" i="27"/>
  <c r="CQ23" i="27" s="1"/>
  <c r="CO28" i="27"/>
  <c r="CO37" i="27" s="1"/>
  <c r="CK28" i="27"/>
  <c r="CI28" i="27"/>
  <c r="CI23" i="27" s="1"/>
  <c r="CJ27" i="27" s="1"/>
  <c r="CG28" i="27"/>
  <c r="BZ28" i="27"/>
  <c r="BZ23" i="27" s="1"/>
  <c r="BX28" i="27"/>
  <c r="BV28" i="27"/>
  <c r="BT28" i="27"/>
  <c r="BR28" i="27"/>
  <c r="BR23" i="27" s="1"/>
  <c r="BP28" i="27"/>
  <c r="BN28" i="27"/>
  <c r="BL28" i="27"/>
  <c r="BF28" i="27"/>
  <c r="BD28" i="27"/>
  <c r="BB28" i="27"/>
  <c r="BB23" i="27" s="1"/>
  <c r="BC27" i="27" s="1"/>
  <c r="AX28" i="27"/>
  <c r="AV28" i="27"/>
  <c r="AT28" i="27"/>
  <c r="AT23" i="27" s="1"/>
  <c r="AR28" i="27"/>
  <c r="AK28" i="27"/>
  <c r="AK23" i="27" s="1"/>
  <c r="AI28" i="27"/>
  <c r="AG28" i="27"/>
  <c r="AC28" i="27"/>
  <c r="AC23" i="27" s="1"/>
  <c r="AA28" i="27"/>
  <c r="Y28" i="27"/>
  <c r="U28" i="27"/>
  <c r="S28" i="27"/>
  <c r="Q28" i="27"/>
  <c r="O28" i="27"/>
  <c r="M28" i="27"/>
  <c r="K28" i="27"/>
  <c r="I28" i="27"/>
  <c r="G28" i="27"/>
  <c r="FJ27" i="27"/>
  <c r="FH27" i="27"/>
  <c r="FI31" i="27" s="1"/>
  <c r="FF27" i="27"/>
  <c r="FM27" i="27" s="1"/>
  <c r="FD27" i="27"/>
  <c r="EX27" i="27"/>
  <c r="EV27" i="27"/>
  <c r="EW31" i="27" s="1"/>
  <c r="ET27" i="27"/>
  <c r="EP27" i="27"/>
  <c r="EQ31" i="27" s="1"/>
  <c r="EN27" i="27"/>
  <c r="EO31" i="27" s="1"/>
  <c r="EL27" i="27"/>
  <c r="EM31" i="27" s="1"/>
  <c r="EH27" i="27"/>
  <c r="EF27" i="27"/>
  <c r="EG31" i="27" s="1"/>
  <c r="ED27" i="27"/>
  <c r="EB27" i="27"/>
  <c r="EC31" i="27" s="1"/>
  <c r="DZ27" i="27"/>
  <c r="DX27" i="27"/>
  <c r="DV27" i="27"/>
  <c r="DW31" i="27" s="1"/>
  <c r="DT27" i="27"/>
  <c r="DK27" i="27"/>
  <c r="DL31" i="27" s="1"/>
  <c r="DI27" i="27"/>
  <c r="DJ31" i="27" s="1"/>
  <c r="DG27" i="27"/>
  <c r="DC27" i="27"/>
  <c r="DA27" i="27"/>
  <c r="DB31" i="27" s="1"/>
  <c r="CY27" i="27"/>
  <c r="CZ31" i="27" s="1"/>
  <c r="CS27" i="27"/>
  <c r="CT31" i="27" s="1"/>
  <c r="CQ27" i="27"/>
  <c r="CO27" i="27"/>
  <c r="CP31" i="27" s="1"/>
  <c r="CK27" i="27"/>
  <c r="CI27" i="27"/>
  <c r="CJ31" i="27" s="1"/>
  <c r="CG27" i="27"/>
  <c r="BZ27" i="27"/>
  <c r="BX27" i="27"/>
  <c r="BY31" i="27" s="1"/>
  <c r="BV27" i="27"/>
  <c r="BT27" i="27"/>
  <c r="BR27" i="27"/>
  <c r="BP27" i="27"/>
  <c r="BN27" i="27"/>
  <c r="BO31" i="27" s="1"/>
  <c r="BL27" i="27"/>
  <c r="BM31" i="27" s="1"/>
  <c r="BF27" i="27"/>
  <c r="BD27" i="27"/>
  <c r="BB27" i="27"/>
  <c r="BC31" i="27" s="1"/>
  <c r="AX27" i="27"/>
  <c r="AY31" i="27" s="1"/>
  <c r="AV27" i="27"/>
  <c r="AW31" i="27" s="1"/>
  <c r="AT27" i="27"/>
  <c r="AR27" i="27"/>
  <c r="AS31" i="27" s="1"/>
  <c r="AM27" i="27"/>
  <c r="AK27" i="27"/>
  <c r="AI27" i="27"/>
  <c r="AG27" i="27"/>
  <c r="AH31" i="27" s="1"/>
  <c r="AE27" i="27"/>
  <c r="AC27" i="27"/>
  <c r="AA27" i="27"/>
  <c r="AB31" i="27" s="1"/>
  <c r="Y27" i="27"/>
  <c r="Z31" i="27" s="1"/>
  <c r="S27" i="27"/>
  <c r="Q27" i="27"/>
  <c r="R31" i="27" s="1"/>
  <c r="O27" i="27"/>
  <c r="U27" i="27" s="1"/>
  <c r="K27" i="27"/>
  <c r="I27" i="27"/>
  <c r="G27" i="27"/>
  <c r="M27" i="27" s="1"/>
  <c r="FJ26" i="27"/>
  <c r="FH26" i="27"/>
  <c r="FI30" i="27" s="1"/>
  <c r="FF26" i="27"/>
  <c r="FG30" i="27" s="1"/>
  <c r="FD26" i="27"/>
  <c r="EX26" i="27"/>
  <c r="EV26" i="27"/>
  <c r="EW30" i="27" s="1"/>
  <c r="ET26" i="27"/>
  <c r="EP26" i="27"/>
  <c r="EQ30" i="27" s="1"/>
  <c r="EN26" i="27"/>
  <c r="EO30" i="27" s="1"/>
  <c r="EL26" i="27"/>
  <c r="EM30" i="27" s="1"/>
  <c r="EF26" i="27"/>
  <c r="EG30" i="27" s="1"/>
  <c r="ED26" i="27"/>
  <c r="EB26" i="27"/>
  <c r="EC30" i="27" s="1"/>
  <c r="DX26" i="27"/>
  <c r="DV26" i="27"/>
  <c r="DW30" i="27" s="1"/>
  <c r="DT26" i="27"/>
  <c r="DK26" i="27"/>
  <c r="DL30" i="27" s="1"/>
  <c r="DI26" i="27"/>
  <c r="DJ30" i="27" s="1"/>
  <c r="DG26" i="27"/>
  <c r="DC26" i="27"/>
  <c r="DA26" i="27"/>
  <c r="DB30" i="27" s="1"/>
  <c r="CY26" i="27"/>
  <c r="CZ30" i="27" s="1"/>
  <c r="CS26" i="27"/>
  <c r="CT30" i="27" s="1"/>
  <c r="CQ26" i="27"/>
  <c r="CO26" i="27"/>
  <c r="CP30" i="27" s="1"/>
  <c r="CK26" i="27"/>
  <c r="CI26" i="27"/>
  <c r="CJ30" i="27" s="1"/>
  <c r="CG26" i="27"/>
  <c r="BZ26" i="27"/>
  <c r="BX26" i="27"/>
  <c r="BY30" i="27" s="1"/>
  <c r="BV26" i="27"/>
  <c r="BT26" i="27"/>
  <c r="BR26" i="27"/>
  <c r="BP26" i="27"/>
  <c r="BN26" i="27"/>
  <c r="BO30" i="27" s="1"/>
  <c r="BL26" i="27"/>
  <c r="BM30" i="27" s="1"/>
  <c r="BF26" i="27"/>
  <c r="BD26" i="27"/>
  <c r="BB26" i="27"/>
  <c r="BC30" i="27" s="1"/>
  <c r="AX26" i="27"/>
  <c r="AY30" i="27" s="1"/>
  <c r="AV26" i="27"/>
  <c r="AW30" i="27" s="1"/>
  <c r="AT26" i="27"/>
  <c r="AR26" i="27"/>
  <c r="AS30" i="27" s="1"/>
  <c r="AM26" i="27"/>
  <c r="AK26" i="27"/>
  <c r="AI26" i="27"/>
  <c r="AG26" i="27"/>
  <c r="AH30" i="27" s="1"/>
  <c r="AE26" i="27"/>
  <c r="AC26" i="27"/>
  <c r="AA26" i="27"/>
  <c r="AB30" i="27" s="1"/>
  <c r="Y26" i="27"/>
  <c r="Z30" i="27" s="1"/>
  <c r="S26" i="27"/>
  <c r="Q26" i="27"/>
  <c r="R30" i="27" s="1"/>
  <c r="O26" i="27"/>
  <c r="U26" i="27" s="1"/>
  <c r="K26" i="27"/>
  <c r="I26" i="27"/>
  <c r="G26" i="27"/>
  <c r="M26" i="27" s="1"/>
  <c r="FJ25" i="27"/>
  <c r="FH25" i="27"/>
  <c r="FI29" i="27" s="1"/>
  <c r="FF25" i="27"/>
  <c r="FG29" i="27" s="1"/>
  <c r="FD25" i="27"/>
  <c r="EX25" i="27"/>
  <c r="EV25" i="27"/>
  <c r="EW29" i="27" s="1"/>
  <c r="ET25" i="27"/>
  <c r="EP25" i="27"/>
  <c r="EQ29" i="27" s="1"/>
  <c r="EN25" i="27"/>
  <c r="EO29" i="27" s="1"/>
  <c r="EL25" i="27"/>
  <c r="EM29" i="27" s="1"/>
  <c r="EH25" i="27"/>
  <c r="EF25" i="27"/>
  <c r="EG29" i="27" s="1"/>
  <c r="ED25" i="27"/>
  <c r="EB25" i="27"/>
  <c r="EC29" i="27" s="1"/>
  <c r="DZ25" i="27"/>
  <c r="DX25" i="27"/>
  <c r="DV25" i="27"/>
  <c r="DW29" i="27" s="1"/>
  <c r="DT25" i="27"/>
  <c r="DK25" i="27"/>
  <c r="DL29" i="27" s="1"/>
  <c r="DI25" i="27"/>
  <c r="DJ29" i="27" s="1"/>
  <c r="DG25" i="27"/>
  <c r="DC25" i="27"/>
  <c r="DA25" i="27"/>
  <c r="DB29" i="27" s="1"/>
  <c r="CY25" i="27"/>
  <c r="CZ29" i="27" s="1"/>
  <c r="CS25" i="27"/>
  <c r="CT29" i="27" s="1"/>
  <c r="CQ25" i="27"/>
  <c r="CO25" i="27"/>
  <c r="CP29" i="27" s="1"/>
  <c r="CK25" i="27"/>
  <c r="CI25" i="27"/>
  <c r="CJ29" i="27" s="1"/>
  <c r="CG25" i="27"/>
  <c r="BZ25" i="27"/>
  <c r="BX25" i="27"/>
  <c r="BY29" i="27" s="1"/>
  <c r="BV25" i="27"/>
  <c r="BT25" i="27"/>
  <c r="BR25" i="27"/>
  <c r="BP25" i="27"/>
  <c r="BN25" i="27"/>
  <c r="BO29" i="27" s="1"/>
  <c r="BL25" i="27"/>
  <c r="BM29" i="27" s="1"/>
  <c r="BF25" i="27"/>
  <c r="BD25" i="27"/>
  <c r="BB25" i="27"/>
  <c r="BC29" i="27" s="1"/>
  <c r="AX25" i="27"/>
  <c r="AY29" i="27" s="1"/>
  <c r="AV25" i="27"/>
  <c r="AW29" i="27" s="1"/>
  <c r="AT25" i="27"/>
  <c r="AR25" i="27"/>
  <c r="AS29" i="27" s="1"/>
  <c r="AM25" i="27"/>
  <c r="AK25" i="27"/>
  <c r="AI25" i="27"/>
  <c r="AG25" i="27"/>
  <c r="AH29" i="27" s="1"/>
  <c r="AE25" i="27"/>
  <c r="AC25" i="27"/>
  <c r="AA25" i="27"/>
  <c r="AB29" i="27" s="1"/>
  <c r="Y25" i="27"/>
  <c r="Z29" i="27" s="1"/>
  <c r="S25" i="27"/>
  <c r="Q25" i="27"/>
  <c r="R29" i="27" s="1"/>
  <c r="O25" i="27"/>
  <c r="U25" i="27" s="1"/>
  <c r="K25" i="27"/>
  <c r="I25" i="27"/>
  <c r="G25" i="27"/>
  <c r="M25" i="27" s="1"/>
  <c r="FJ24" i="27"/>
  <c r="FH24" i="27"/>
  <c r="FI28" i="27" s="1"/>
  <c r="FF24" i="27"/>
  <c r="FG28" i="27" s="1"/>
  <c r="FD24" i="27"/>
  <c r="EX24" i="27"/>
  <c r="EV24" i="27"/>
  <c r="EW28" i="27" s="1"/>
  <c r="ET24" i="27"/>
  <c r="EP24" i="27"/>
  <c r="EQ28" i="27" s="1"/>
  <c r="EN24" i="27"/>
  <c r="EO28" i="27" s="1"/>
  <c r="EL24" i="27"/>
  <c r="EM28" i="27" s="1"/>
  <c r="EF24" i="27"/>
  <c r="EG28" i="27" s="1"/>
  <c r="ED24" i="27"/>
  <c r="EB24" i="27"/>
  <c r="EC28" i="27" s="1"/>
  <c r="DX24" i="27"/>
  <c r="DV24" i="27"/>
  <c r="DW28" i="27" s="1"/>
  <c r="DT24" i="27"/>
  <c r="DK24" i="27"/>
  <c r="DL28" i="27" s="1"/>
  <c r="DI24" i="27"/>
  <c r="DJ28" i="27" s="1"/>
  <c r="DG24" i="27"/>
  <c r="DC24" i="27"/>
  <c r="DA24" i="27"/>
  <c r="DB28" i="27" s="1"/>
  <c r="CY24" i="27"/>
  <c r="CZ28" i="27" s="1"/>
  <c r="CS24" i="27"/>
  <c r="CT28" i="27" s="1"/>
  <c r="CQ24" i="27"/>
  <c r="CO24" i="27"/>
  <c r="CP28" i="27" s="1"/>
  <c r="CK24" i="27"/>
  <c r="CI24" i="27"/>
  <c r="CJ28" i="27" s="1"/>
  <c r="CG24" i="27"/>
  <c r="BZ24" i="27"/>
  <c r="BX24" i="27"/>
  <c r="BY28" i="27" s="1"/>
  <c r="BV24" i="27"/>
  <c r="BT24" i="27"/>
  <c r="BR24" i="27"/>
  <c r="BP24" i="27"/>
  <c r="BN24" i="27"/>
  <c r="BO28" i="27" s="1"/>
  <c r="BL24" i="27"/>
  <c r="BM28" i="27" s="1"/>
  <c r="BF24" i="27"/>
  <c r="BD24" i="27"/>
  <c r="BB24" i="27"/>
  <c r="BC28" i="27" s="1"/>
  <c r="AX24" i="27"/>
  <c r="AY28" i="27" s="1"/>
  <c r="AV24" i="27"/>
  <c r="AW28" i="27" s="1"/>
  <c r="AT24" i="27"/>
  <c r="AR24" i="27"/>
  <c r="AS28" i="27" s="1"/>
  <c r="AM24" i="27"/>
  <c r="AK24" i="27"/>
  <c r="AI24" i="27"/>
  <c r="AG24" i="27"/>
  <c r="AH28" i="27" s="1"/>
  <c r="AE24" i="27"/>
  <c r="AC24" i="27"/>
  <c r="AA24" i="27"/>
  <c r="AB28" i="27" s="1"/>
  <c r="Y24" i="27"/>
  <c r="Z28" i="27" s="1"/>
  <c r="S24" i="27"/>
  <c r="Q24" i="27"/>
  <c r="R28" i="27" s="1"/>
  <c r="O24" i="27"/>
  <c r="P28" i="27" s="1"/>
  <c r="K24" i="27"/>
  <c r="I24" i="27"/>
  <c r="G24" i="27"/>
  <c r="FJ23" i="27"/>
  <c r="FH23" i="27"/>
  <c r="FI27" i="27" s="1"/>
  <c r="FF23" i="27"/>
  <c r="FG27" i="27" s="1"/>
  <c r="EX23" i="27"/>
  <c r="ET23" i="27"/>
  <c r="EP23" i="27"/>
  <c r="EQ27" i="27" s="1"/>
  <c r="EL23" i="27"/>
  <c r="EM27" i="27" s="1"/>
  <c r="ED23" i="27"/>
  <c r="EB23" i="27"/>
  <c r="EC27" i="27" s="1"/>
  <c r="DV23" i="27"/>
  <c r="DW27" i="27" s="1"/>
  <c r="DT23" i="27"/>
  <c r="DK23" i="27"/>
  <c r="DL27" i="27" s="1"/>
  <c r="DI23" i="27"/>
  <c r="DJ27" i="27" s="1"/>
  <c r="DC23" i="27"/>
  <c r="DA23" i="27"/>
  <c r="DB27" i="27" s="1"/>
  <c r="CS23" i="27"/>
  <c r="CT27" i="27" s="1"/>
  <c r="CO23" i="27"/>
  <c r="CP27" i="27" s="1"/>
  <c r="CK23" i="27"/>
  <c r="CG23" i="27"/>
  <c r="BX23" i="27"/>
  <c r="BY27" i="27" s="1"/>
  <c r="BV23" i="27"/>
  <c r="BT23" i="27"/>
  <c r="BP23" i="27"/>
  <c r="BN23" i="27"/>
  <c r="BO27" i="27" s="1"/>
  <c r="BL23" i="27"/>
  <c r="BM27" i="27" s="1"/>
  <c r="BF23" i="27"/>
  <c r="BD23" i="27"/>
  <c r="AX23" i="27"/>
  <c r="AY27" i="27" s="1"/>
  <c r="AV23" i="27"/>
  <c r="AW27" i="27" s="1"/>
  <c r="AR23" i="27"/>
  <c r="AS27" i="27" s="1"/>
  <c r="AI23" i="27"/>
  <c r="AG23" i="27"/>
  <c r="AH27" i="27" s="1"/>
  <c r="AA23" i="27"/>
  <c r="AB27" i="27" s="1"/>
  <c r="Y23" i="27"/>
  <c r="Z27" i="27" s="1"/>
  <c r="S23" i="27"/>
  <c r="Q23" i="27"/>
  <c r="R27" i="27" s="1"/>
  <c r="O23" i="27"/>
  <c r="P27" i="27" s="1"/>
  <c r="K23" i="27"/>
  <c r="I23" i="27"/>
  <c r="G23" i="27"/>
  <c r="FJ21" i="27"/>
  <c r="FH21" i="27"/>
  <c r="FI25" i="27" s="1"/>
  <c r="FF21" i="27"/>
  <c r="FG25" i="27" s="1"/>
  <c r="FD21" i="27"/>
  <c r="EX21" i="27"/>
  <c r="EV21" i="27"/>
  <c r="EW25" i="27" s="1"/>
  <c r="ET21" i="27"/>
  <c r="EP21" i="27"/>
  <c r="EQ25" i="27" s="1"/>
  <c r="EN21" i="27"/>
  <c r="EO25" i="27" s="1"/>
  <c r="EL21" i="27"/>
  <c r="EM25" i="27" s="1"/>
  <c r="EF21" i="27"/>
  <c r="EG25" i="27" s="1"/>
  <c r="ED21" i="27"/>
  <c r="EB21" i="27"/>
  <c r="EC25" i="27" s="1"/>
  <c r="DX21" i="27"/>
  <c r="DV21" i="27"/>
  <c r="DW25" i="27" s="1"/>
  <c r="DT21" i="27"/>
  <c r="DK21" i="27"/>
  <c r="DL25" i="27" s="1"/>
  <c r="DI21" i="27"/>
  <c r="DJ25" i="27" s="1"/>
  <c r="DG21" i="27"/>
  <c r="DA21" i="27"/>
  <c r="DB25" i="27" s="1"/>
  <c r="CY21" i="27"/>
  <c r="CZ25" i="27" s="1"/>
  <c r="CS21" i="27"/>
  <c r="CT25" i="27" s="1"/>
  <c r="CO21" i="27"/>
  <c r="CP25" i="27" s="1"/>
  <c r="CK21" i="27"/>
  <c r="CI21" i="27"/>
  <c r="CJ25" i="27" s="1"/>
  <c r="CG21" i="27"/>
  <c r="BX21" i="27"/>
  <c r="BY25" i="27" s="1"/>
  <c r="BV21" i="27"/>
  <c r="BT21" i="27"/>
  <c r="BN21" i="27"/>
  <c r="BO25" i="27" s="1"/>
  <c r="BL21" i="27"/>
  <c r="BM25" i="27" s="1"/>
  <c r="BF21" i="27"/>
  <c r="BB21" i="27"/>
  <c r="BC25" i="27" s="1"/>
  <c r="AX21" i="27"/>
  <c r="AY25" i="27" s="1"/>
  <c r="AV21" i="27"/>
  <c r="AW25" i="27" s="1"/>
  <c r="AT21" i="27"/>
  <c r="AR21" i="27"/>
  <c r="AS25" i="27" s="1"/>
  <c r="AM21" i="27"/>
  <c r="AK21" i="27"/>
  <c r="AI21" i="27"/>
  <c r="AG21" i="27"/>
  <c r="AH25" i="27" s="1"/>
  <c r="AA21" i="27"/>
  <c r="AB25" i="27" s="1"/>
  <c r="Y21" i="27"/>
  <c r="Z25" i="27" s="1"/>
  <c r="S21" i="27"/>
  <c r="Q21" i="27"/>
  <c r="R25" i="27" s="1"/>
  <c r="O21" i="27"/>
  <c r="U21" i="27" s="1"/>
  <c r="K21" i="27"/>
  <c r="I21" i="27"/>
  <c r="G21" i="27"/>
  <c r="M21" i="27" s="1"/>
  <c r="FH20" i="27"/>
  <c r="FI24" i="27" s="1"/>
  <c r="FF20" i="27"/>
  <c r="FF22" i="27" s="1"/>
  <c r="EV20" i="27"/>
  <c r="EW24" i="27" s="1"/>
  <c r="EP20" i="27"/>
  <c r="EP22" i="27" s="1"/>
  <c r="EN20" i="27"/>
  <c r="EO24" i="27" s="1"/>
  <c r="EL20" i="27"/>
  <c r="EM24" i="27" s="1"/>
  <c r="EF20" i="27"/>
  <c r="EG24" i="27" s="1"/>
  <c r="EB20" i="27"/>
  <c r="EC24" i="27" s="1"/>
  <c r="DV20" i="27"/>
  <c r="DW24" i="27" s="1"/>
  <c r="DK20" i="27"/>
  <c r="DL24" i="27" s="1"/>
  <c r="DI20" i="27"/>
  <c r="DI22" i="27" s="1"/>
  <c r="DA20" i="27"/>
  <c r="DB24" i="27" s="1"/>
  <c r="CY20" i="27"/>
  <c r="CZ24" i="27" s="1"/>
  <c r="CS20" i="27"/>
  <c r="CS22" i="27" s="1"/>
  <c r="CO20" i="27"/>
  <c r="CP24" i="27" s="1"/>
  <c r="CI20" i="27"/>
  <c r="CJ24" i="27" s="1"/>
  <c r="BX20" i="27"/>
  <c r="BY24" i="27" s="1"/>
  <c r="BN20" i="27"/>
  <c r="BO24" i="27" s="1"/>
  <c r="BL20" i="27"/>
  <c r="BM24" i="27" s="1"/>
  <c r="BB20" i="27"/>
  <c r="BC24" i="27" s="1"/>
  <c r="AX20" i="27"/>
  <c r="AY24" i="27" s="1"/>
  <c r="AV20" i="27"/>
  <c r="AV22" i="27" s="1"/>
  <c r="AR20" i="27"/>
  <c r="AS24" i="27" s="1"/>
  <c r="AG20" i="27"/>
  <c r="AH24" i="27" s="1"/>
  <c r="AA20" i="27"/>
  <c r="AB24" i="27" s="1"/>
  <c r="Y20" i="27"/>
  <c r="Z24" i="27" s="1"/>
  <c r="Q20" i="27"/>
  <c r="R24" i="27" s="1"/>
  <c r="O20" i="27"/>
  <c r="O22" i="27" s="1"/>
  <c r="FJ18" i="27"/>
  <c r="FH18" i="27"/>
  <c r="FF18" i="27"/>
  <c r="FD18" i="27"/>
  <c r="EX18" i="27"/>
  <c r="EV18" i="27"/>
  <c r="EP18" i="27"/>
  <c r="EN18" i="27"/>
  <c r="EL18" i="27"/>
  <c r="EF18" i="27"/>
  <c r="ED18" i="27"/>
  <c r="DX18" i="27"/>
  <c r="DV18" i="27"/>
  <c r="DT18" i="27"/>
  <c r="DK18" i="27"/>
  <c r="DI18" i="27"/>
  <c r="DC18" i="27"/>
  <c r="DA18" i="27"/>
  <c r="CY18" i="27"/>
  <c r="CU18" i="27"/>
  <c r="CS18" i="27"/>
  <c r="CQ18" i="27"/>
  <c r="CO18" i="27"/>
  <c r="CK18" i="27"/>
  <c r="CI18" i="27"/>
  <c r="BX18" i="27"/>
  <c r="BV18" i="27"/>
  <c r="BP18" i="27"/>
  <c r="BL18" i="27"/>
  <c r="BF18" i="27"/>
  <c r="BD18" i="27"/>
  <c r="BB18" i="27"/>
  <c r="AX18" i="27"/>
  <c r="AV18" i="27"/>
  <c r="AR18" i="27"/>
  <c r="AK18" i="27"/>
  <c r="AI18" i="27"/>
  <c r="AE18" i="27"/>
  <c r="AC18" i="27"/>
  <c r="AA18" i="27"/>
  <c r="Y18" i="27"/>
  <c r="S18" i="27"/>
  <c r="Q18" i="27"/>
  <c r="O18" i="27"/>
  <c r="U18" i="27" s="1"/>
  <c r="K18" i="27"/>
  <c r="I18" i="27"/>
  <c r="FJ16" i="27"/>
  <c r="FK18" i="27" s="1"/>
  <c r="FH16" i="27"/>
  <c r="FI18" i="27" s="1"/>
  <c r="FF16" i="27"/>
  <c r="FG18" i="27" s="1"/>
  <c r="EX16" i="27"/>
  <c r="EY18" i="27" s="1"/>
  <c r="EV16" i="27"/>
  <c r="EW18" i="27" s="1"/>
  <c r="ET16" i="27"/>
  <c r="EP16" i="27"/>
  <c r="EQ18" i="27" s="1"/>
  <c r="EL16" i="27"/>
  <c r="EM18" i="27" s="1"/>
  <c r="EF16" i="27"/>
  <c r="EG18" i="27" s="1"/>
  <c r="ED16" i="27"/>
  <c r="EE18" i="27" s="1"/>
  <c r="EB16" i="27"/>
  <c r="DV16" i="27"/>
  <c r="DW18" i="27" s="1"/>
  <c r="DT16" i="27"/>
  <c r="DK16" i="27"/>
  <c r="DL18" i="27" s="1"/>
  <c r="DI16" i="27"/>
  <c r="DJ18" i="27" s="1"/>
  <c r="DE16" i="27"/>
  <c r="DC16" i="27"/>
  <c r="DD18" i="27" s="1"/>
  <c r="DA16" i="27"/>
  <c r="DB18" i="27" s="1"/>
  <c r="CY16" i="27"/>
  <c r="CZ18" i="27" s="1"/>
  <c r="CS16" i="27"/>
  <c r="CT18" i="27" s="1"/>
  <c r="CO16" i="27"/>
  <c r="CP18" i="27" s="1"/>
  <c r="CK16" i="27"/>
  <c r="CL18" i="27" s="1"/>
  <c r="CI16" i="27"/>
  <c r="CJ18" i="27" s="1"/>
  <c r="CG16" i="27"/>
  <c r="BX16" i="27"/>
  <c r="BY18" i="27" s="1"/>
  <c r="BV16" i="27"/>
  <c r="BT16" i="27"/>
  <c r="BP16" i="27"/>
  <c r="BQ18" i="27" s="1"/>
  <c r="BN16" i="27"/>
  <c r="BO18" i="27" s="1"/>
  <c r="BL16" i="27"/>
  <c r="BM18" i="27" s="1"/>
  <c r="BH16" i="27"/>
  <c r="BF16" i="27"/>
  <c r="BG18" i="27" s="1"/>
  <c r="BD16" i="27"/>
  <c r="BE18" i="27" s="1"/>
  <c r="BB16" i="27"/>
  <c r="BC18" i="27" s="1"/>
  <c r="AX16" i="27"/>
  <c r="AV16" i="27"/>
  <c r="AW18" i="27" s="1"/>
  <c r="AR16" i="27"/>
  <c r="AS18" i="27" s="1"/>
  <c r="AM16" i="27"/>
  <c r="AK16" i="27"/>
  <c r="AL18" i="27" s="1"/>
  <c r="AI16" i="27"/>
  <c r="AJ18" i="27" s="1"/>
  <c r="AG16" i="27"/>
  <c r="AA16" i="27"/>
  <c r="AB18" i="27" s="1"/>
  <c r="Y16" i="27"/>
  <c r="S16" i="27"/>
  <c r="T18" i="27" s="1"/>
  <c r="Q16" i="27"/>
  <c r="R18" i="27" s="1"/>
  <c r="O16" i="27"/>
  <c r="U16" i="27" s="1"/>
  <c r="K16" i="27"/>
  <c r="L18" i="27" s="1"/>
  <c r="I16" i="27"/>
  <c r="G16" i="27"/>
  <c r="M16" i="27" s="1"/>
  <c r="FJ15" i="27"/>
  <c r="FK17" i="27" s="1"/>
  <c r="FH15" i="27"/>
  <c r="FI17" i="27" s="1"/>
  <c r="FF15" i="27"/>
  <c r="FG17" i="27" s="1"/>
  <c r="FD15" i="27"/>
  <c r="FE17" i="27" s="1"/>
  <c r="EZ15" i="27"/>
  <c r="EX15" i="27"/>
  <c r="EV15" i="27"/>
  <c r="ET15" i="27"/>
  <c r="ER15" i="27"/>
  <c r="EP15" i="27"/>
  <c r="EN15" i="27"/>
  <c r="EO17" i="27" s="1"/>
  <c r="EL15" i="27"/>
  <c r="EH15" i="27"/>
  <c r="EF15" i="27"/>
  <c r="ED15" i="27"/>
  <c r="EB15" i="27"/>
  <c r="DZ15" i="27"/>
  <c r="DX15" i="27"/>
  <c r="DY17" i="27" s="1"/>
  <c r="DV15" i="27"/>
  <c r="DT15" i="27"/>
  <c r="DK15" i="27"/>
  <c r="DI15" i="27"/>
  <c r="DG15" i="27"/>
  <c r="DA15" i="27"/>
  <c r="CY15" i="27"/>
  <c r="CW15" i="27"/>
  <c r="CU15" i="27"/>
  <c r="CS15" i="27"/>
  <c r="CQ15" i="27"/>
  <c r="CO15" i="27"/>
  <c r="CM15" i="27"/>
  <c r="CK15" i="27"/>
  <c r="CI15" i="27"/>
  <c r="CG15" i="27"/>
  <c r="BX15" i="27"/>
  <c r="BV15" i="27"/>
  <c r="BT15" i="27"/>
  <c r="BP15" i="27"/>
  <c r="BL15" i="27"/>
  <c r="BH15" i="27"/>
  <c r="BF15" i="27"/>
  <c r="BD15" i="27"/>
  <c r="BB15" i="27"/>
  <c r="AX15" i="27"/>
  <c r="AV15" i="27"/>
  <c r="AT15" i="27"/>
  <c r="AU17" i="27" s="1"/>
  <c r="AR15" i="27"/>
  <c r="AM15" i="27"/>
  <c r="AK15" i="27"/>
  <c r="AI15" i="27"/>
  <c r="AJ17" i="27" s="1"/>
  <c r="AG15" i="27"/>
  <c r="AE15" i="27"/>
  <c r="AO15" i="27" s="1"/>
  <c r="AC15" i="27"/>
  <c r="AD17" i="27" s="1"/>
  <c r="AA15" i="27"/>
  <c r="Y15" i="27"/>
  <c r="S15" i="27"/>
  <c r="Q15" i="27"/>
  <c r="R17" i="27" s="1"/>
  <c r="O15" i="27"/>
  <c r="U15" i="27" s="1"/>
  <c r="K15" i="27"/>
  <c r="I15" i="27"/>
  <c r="G15" i="27"/>
  <c r="M15" i="27" s="1"/>
  <c r="FJ14" i="27"/>
  <c r="FK16" i="27" s="1"/>
  <c r="FH14" i="27"/>
  <c r="FI16" i="27" s="1"/>
  <c r="FF14" i="27"/>
  <c r="FG16" i="27" s="1"/>
  <c r="FD14" i="27"/>
  <c r="FE16" i="27" s="1"/>
  <c r="EZ14" i="27"/>
  <c r="EX14" i="27"/>
  <c r="EY16" i="27" s="1"/>
  <c r="EV14" i="27"/>
  <c r="EW16" i="27" s="1"/>
  <c r="ET14" i="27"/>
  <c r="EU16" i="27" s="1"/>
  <c r="ER14" i="27"/>
  <c r="EP14" i="27"/>
  <c r="EQ16" i="27" s="1"/>
  <c r="EN14" i="27"/>
  <c r="EO16" i="27" s="1"/>
  <c r="EL14" i="27"/>
  <c r="EM16" i="27" s="1"/>
  <c r="EH14" i="27"/>
  <c r="EF14" i="27"/>
  <c r="EG16" i="27" s="1"/>
  <c r="ED14" i="27"/>
  <c r="EE16" i="27" s="1"/>
  <c r="EB14" i="27"/>
  <c r="EC16" i="27" s="1"/>
  <c r="DZ14" i="27"/>
  <c r="DX14" i="27"/>
  <c r="DY16" i="27" s="1"/>
  <c r="DV14" i="27"/>
  <c r="DW16" i="27" s="1"/>
  <c r="DM14" i="27"/>
  <c r="DK14" i="27"/>
  <c r="DL16" i="27" s="1"/>
  <c r="DI14" i="27"/>
  <c r="DJ16" i="27" s="1"/>
  <c r="DG14" i="27"/>
  <c r="DH16" i="27" s="1"/>
  <c r="DA14" i="27"/>
  <c r="DB16" i="27" s="1"/>
  <c r="CY14" i="27"/>
  <c r="CZ16" i="27" s="1"/>
  <c r="CU14" i="27"/>
  <c r="CV16" i="27" s="1"/>
  <c r="CS14" i="27"/>
  <c r="CT16" i="27" s="1"/>
  <c r="CQ14" i="27"/>
  <c r="CR16" i="27" s="1"/>
  <c r="CO14" i="27"/>
  <c r="CP16" i="27" s="1"/>
  <c r="CM14" i="27"/>
  <c r="CK14" i="27"/>
  <c r="CL16" i="27" s="1"/>
  <c r="CI14" i="27"/>
  <c r="CJ16" i="27" s="1"/>
  <c r="CG14" i="27"/>
  <c r="CH16" i="27" s="1"/>
  <c r="BX14" i="27"/>
  <c r="BY16" i="27" s="1"/>
  <c r="BV14" i="27"/>
  <c r="BT14" i="27"/>
  <c r="BU16" i="27" s="1"/>
  <c r="BP14" i="27"/>
  <c r="BQ16" i="27" s="1"/>
  <c r="BL14" i="27"/>
  <c r="BM16" i="27" s="1"/>
  <c r="BH14" i="27"/>
  <c r="BF14" i="27"/>
  <c r="BG16" i="27" s="1"/>
  <c r="BD14" i="27"/>
  <c r="BE16" i="27" s="1"/>
  <c r="BB14" i="27"/>
  <c r="BC16" i="27" s="1"/>
  <c r="AX14" i="27"/>
  <c r="AV14" i="27"/>
  <c r="AW16" i="27" s="1"/>
  <c r="AT14" i="27"/>
  <c r="AU16" i="27" s="1"/>
  <c r="AR14" i="27"/>
  <c r="AS16" i="27" s="1"/>
  <c r="AK14" i="27"/>
  <c r="AL16" i="27" s="1"/>
  <c r="AI14" i="27"/>
  <c r="AJ16" i="27" s="1"/>
  <c r="AE14" i="27"/>
  <c r="AC14" i="27"/>
  <c r="AD16" i="27" s="1"/>
  <c r="AA14" i="27"/>
  <c r="AB16" i="27" s="1"/>
  <c r="Y14" i="27"/>
  <c r="S14" i="27"/>
  <c r="T16" i="27" s="1"/>
  <c r="Q14" i="27"/>
  <c r="R16" i="27" s="1"/>
  <c r="O14" i="27"/>
  <c r="U14" i="27" s="1"/>
  <c r="K14" i="27"/>
  <c r="L16" i="27" s="1"/>
  <c r="G14" i="27"/>
  <c r="FJ13" i="27"/>
  <c r="FK15" i="27" s="1"/>
  <c r="FH13" i="27"/>
  <c r="FI15" i="27" s="1"/>
  <c r="FF13" i="27"/>
  <c r="FG15" i="27" s="1"/>
  <c r="FD13" i="27"/>
  <c r="FE15" i="27" s="1"/>
  <c r="EZ13" i="27"/>
  <c r="EX13" i="27"/>
  <c r="EY15" i="27" s="1"/>
  <c r="EV13" i="27"/>
  <c r="EW15" i="27" s="1"/>
  <c r="ET13" i="27"/>
  <c r="EU15" i="27" s="1"/>
  <c r="ER13" i="27"/>
  <c r="EP13" i="27"/>
  <c r="EP17" i="27" s="1"/>
  <c r="EN13" i="27"/>
  <c r="EO15" i="27" s="1"/>
  <c r="EL13" i="27"/>
  <c r="EM15" i="27" s="1"/>
  <c r="EH13" i="27"/>
  <c r="EF13" i="27"/>
  <c r="EG15" i="27" s="1"/>
  <c r="ED13" i="27"/>
  <c r="EE15" i="27" s="1"/>
  <c r="EB13" i="27"/>
  <c r="EC15" i="27" s="1"/>
  <c r="DZ13" i="27"/>
  <c r="DX13" i="27"/>
  <c r="DY15" i="27" s="1"/>
  <c r="DV13" i="27"/>
  <c r="DW15" i="27" s="1"/>
  <c r="DT13" i="27"/>
  <c r="DO13" i="27"/>
  <c r="DM13" i="27"/>
  <c r="DK13" i="27"/>
  <c r="DL15" i="27" s="1"/>
  <c r="DI13" i="27"/>
  <c r="DI17" i="27" s="1"/>
  <c r="DG13" i="27"/>
  <c r="DH15" i="27" s="1"/>
  <c r="DE13" i="27"/>
  <c r="DC13" i="27"/>
  <c r="DD15" i="27" s="1"/>
  <c r="DA13" i="27"/>
  <c r="DB15" i="27" s="1"/>
  <c r="CY13" i="27"/>
  <c r="CZ15" i="27" s="1"/>
  <c r="CS13" i="27"/>
  <c r="CT15" i="27" s="1"/>
  <c r="CO13" i="27"/>
  <c r="CP15" i="27" s="1"/>
  <c r="CK13" i="27"/>
  <c r="CK17" i="27" s="1"/>
  <c r="CI13" i="27"/>
  <c r="CJ15" i="27" s="1"/>
  <c r="CG13" i="27"/>
  <c r="CH15" i="27" s="1"/>
  <c r="BX13" i="27"/>
  <c r="BY15" i="27" s="1"/>
  <c r="BV13" i="27"/>
  <c r="BT13" i="27"/>
  <c r="BT17" i="27" s="1"/>
  <c r="BP13" i="27"/>
  <c r="BQ15" i="27" s="1"/>
  <c r="BN13" i="27"/>
  <c r="BO15" i="27" s="1"/>
  <c r="BL13" i="27"/>
  <c r="BL17" i="27" s="1"/>
  <c r="BH13" i="27"/>
  <c r="BF13" i="27"/>
  <c r="BG15" i="27" s="1"/>
  <c r="BD13" i="27"/>
  <c r="BD17" i="27" s="1"/>
  <c r="BB13" i="27"/>
  <c r="BC15" i="27" s="1"/>
  <c r="AX13" i="27"/>
  <c r="AV13" i="27"/>
  <c r="AW15" i="27" s="1"/>
  <c r="AR13" i="27"/>
  <c r="AS15" i="27" s="1"/>
  <c r="AM13" i="27"/>
  <c r="AK13" i="27"/>
  <c r="AL15" i="27" s="1"/>
  <c r="AI13" i="27"/>
  <c r="AJ15" i="27" s="1"/>
  <c r="AG13" i="27"/>
  <c r="AH15" i="27" s="1"/>
  <c r="AA13" i="27"/>
  <c r="AB15" i="27" s="1"/>
  <c r="Y13" i="27"/>
  <c r="S13" i="27"/>
  <c r="T15" i="27" s="1"/>
  <c r="Q13" i="27"/>
  <c r="R15" i="27" s="1"/>
  <c r="O13" i="27"/>
  <c r="U13" i="27" s="1"/>
  <c r="K13" i="27"/>
  <c r="L15" i="27" s="1"/>
  <c r="I13" i="27"/>
  <c r="G13" i="27"/>
  <c r="M13" i="27" s="1"/>
  <c r="FJ11" i="27"/>
  <c r="FK13" i="27" s="1"/>
  <c r="EX11" i="27"/>
  <c r="EY13" i="27" s="1"/>
  <c r="EV11" i="27"/>
  <c r="EW13" i="27" s="1"/>
  <c r="ET11" i="27"/>
  <c r="EU13" i="27" s="1"/>
  <c r="EF11" i="27"/>
  <c r="EG13" i="27" s="1"/>
  <c r="ED11" i="27"/>
  <c r="EE13" i="27" s="1"/>
  <c r="DA11" i="27"/>
  <c r="DB13" i="27" s="1"/>
  <c r="CS11" i="27"/>
  <c r="CT13" i="27" s="1"/>
  <c r="CK11" i="27"/>
  <c r="CL13" i="27" s="1"/>
  <c r="CI11" i="27"/>
  <c r="CJ13" i="27" s="1"/>
  <c r="BX11" i="27"/>
  <c r="BY13" i="27" s="1"/>
  <c r="BT11" i="27"/>
  <c r="BU13" i="27" s="1"/>
  <c r="BP11" i="27"/>
  <c r="BQ13" i="27" s="1"/>
  <c r="BL11" i="27"/>
  <c r="BM13" i="27" s="1"/>
  <c r="BD11" i="27"/>
  <c r="BE13" i="27" s="1"/>
  <c r="BB11" i="27"/>
  <c r="BC13" i="27" s="1"/>
  <c r="AV11" i="27"/>
  <c r="AW13" i="27" s="1"/>
  <c r="AT11" i="27"/>
  <c r="AU13" i="27" s="1"/>
  <c r="AR11" i="27"/>
  <c r="AS13" i="27" s="1"/>
  <c r="AK11" i="27"/>
  <c r="AL13" i="27" s="1"/>
  <c r="AI11" i="27"/>
  <c r="AJ13" i="27" s="1"/>
  <c r="AC11" i="27"/>
  <c r="AD13" i="27" s="1"/>
  <c r="AA11" i="27"/>
  <c r="AB13" i="27" s="1"/>
  <c r="S11" i="27"/>
  <c r="T13" i="27" s="1"/>
  <c r="O11" i="27"/>
  <c r="U11" i="27" s="1"/>
  <c r="K11" i="27"/>
  <c r="L13" i="27" s="1"/>
  <c r="G11" i="27"/>
  <c r="M11" i="27" s="1"/>
  <c r="FJ10" i="27"/>
  <c r="FF10" i="27"/>
  <c r="FD10" i="27"/>
  <c r="EX10" i="27"/>
  <c r="EV10" i="27"/>
  <c r="ET10" i="27"/>
  <c r="EP10" i="27"/>
  <c r="EN10" i="27"/>
  <c r="EL10" i="27"/>
  <c r="EF10" i="27"/>
  <c r="ED10" i="27"/>
  <c r="DX10" i="27"/>
  <c r="DV10" i="27"/>
  <c r="DI10" i="27"/>
  <c r="DG10" i="27"/>
  <c r="DA10" i="27"/>
  <c r="CY10" i="27"/>
  <c r="CS10" i="27"/>
  <c r="CQ10" i="27"/>
  <c r="CO10" i="27"/>
  <c r="CK10" i="27"/>
  <c r="CI10" i="27"/>
  <c r="CG10" i="27"/>
  <c r="BX10" i="27"/>
  <c r="BT10" i="27"/>
  <c r="BP10" i="27"/>
  <c r="BL10" i="27"/>
  <c r="BD10" i="27"/>
  <c r="BB10" i="27"/>
  <c r="AV10" i="27"/>
  <c r="AT10" i="27"/>
  <c r="AR10" i="27"/>
  <c r="AK10" i="27"/>
  <c r="AI10" i="27"/>
  <c r="AC10" i="27"/>
  <c r="AA10" i="27"/>
  <c r="S10" i="27"/>
  <c r="O10" i="27"/>
  <c r="U10" i="27" s="1"/>
  <c r="K10" i="27"/>
  <c r="G10" i="27"/>
  <c r="M10" i="27" s="1"/>
  <c r="FJ9" i="27"/>
  <c r="FK11" i="27" s="1"/>
  <c r="EX9" i="27"/>
  <c r="EY11" i="27" s="1"/>
  <c r="EV9" i="27"/>
  <c r="EW11" i="27" s="1"/>
  <c r="ET9" i="27"/>
  <c r="EU11" i="27" s="1"/>
  <c r="EF9" i="27"/>
  <c r="EG11" i="27" s="1"/>
  <c r="ED9" i="27"/>
  <c r="EE11" i="27" s="1"/>
  <c r="DA9" i="27"/>
  <c r="DB11" i="27" s="1"/>
  <c r="CS9" i="27"/>
  <c r="CT11" i="27" s="1"/>
  <c r="CK9" i="27"/>
  <c r="CL11" i="27" s="1"/>
  <c r="CI9" i="27"/>
  <c r="CJ11" i="27" s="1"/>
  <c r="BX9" i="27"/>
  <c r="BY11" i="27" s="1"/>
  <c r="BT9" i="27"/>
  <c r="BU11" i="27" s="1"/>
  <c r="BP9" i="27"/>
  <c r="BQ11" i="27" s="1"/>
  <c r="BL9" i="27"/>
  <c r="BM11" i="27" s="1"/>
  <c r="BD9" i="27"/>
  <c r="BE11" i="27" s="1"/>
  <c r="BB9" i="27"/>
  <c r="BC11" i="27" s="1"/>
  <c r="AV9" i="27"/>
  <c r="AW11" i="27" s="1"/>
  <c r="AT9" i="27"/>
  <c r="AU11" i="27" s="1"/>
  <c r="AR9" i="27"/>
  <c r="AS11" i="27" s="1"/>
  <c r="AK9" i="27"/>
  <c r="AL11" i="27" s="1"/>
  <c r="AI9" i="27"/>
  <c r="AJ11" i="27" s="1"/>
  <c r="AC9" i="27"/>
  <c r="AD11" i="27" s="1"/>
  <c r="AA9" i="27"/>
  <c r="AB11" i="27" s="1"/>
  <c r="S9" i="27"/>
  <c r="T11" i="27" s="1"/>
  <c r="O9" i="27"/>
  <c r="P11" i="27" s="1"/>
  <c r="K9" i="27"/>
  <c r="L11" i="27" s="1"/>
  <c r="G9" i="27"/>
  <c r="H11" i="27" s="1"/>
  <c r="FJ8" i="27"/>
  <c r="FK10" i="27" s="1"/>
  <c r="FF8" i="27"/>
  <c r="FD8" i="27"/>
  <c r="FE10" i="27" s="1"/>
  <c r="EX8" i="27"/>
  <c r="EY10" i="27" s="1"/>
  <c r="EV8" i="27"/>
  <c r="EW10" i="27" s="1"/>
  <c r="ET8" i="27"/>
  <c r="EU10" i="27" s="1"/>
  <c r="EP8" i="27"/>
  <c r="EN8" i="27"/>
  <c r="EO10" i="27" s="1"/>
  <c r="EL8" i="27"/>
  <c r="EM10" i="27" s="1"/>
  <c r="EF8" i="27"/>
  <c r="EG10" i="27" s="1"/>
  <c r="ED8" i="27"/>
  <c r="EE10" i="27" s="1"/>
  <c r="DX8" i="27"/>
  <c r="DY10" i="27" s="1"/>
  <c r="DV8" i="27"/>
  <c r="DW10" i="27" s="1"/>
  <c r="DI8" i="27"/>
  <c r="DJ10" i="27" s="1"/>
  <c r="DG8" i="27"/>
  <c r="DH10" i="27" s="1"/>
  <c r="DA8" i="27"/>
  <c r="CY8" i="27"/>
  <c r="CZ10" i="27" s="1"/>
  <c r="CS8" i="27"/>
  <c r="CQ8" i="27"/>
  <c r="CR10" i="27" s="1"/>
  <c r="CO8" i="27"/>
  <c r="CP10" i="27" s="1"/>
  <c r="CK8" i="27"/>
  <c r="CI8" i="27"/>
  <c r="CJ10" i="27" s="1"/>
  <c r="CG8" i="27"/>
  <c r="CH10" i="27" s="1"/>
  <c r="BX8" i="27"/>
  <c r="BY10" i="27" s="1"/>
  <c r="BT8" i="27"/>
  <c r="BP8" i="27"/>
  <c r="BQ10" i="27" s="1"/>
  <c r="BL8" i="27"/>
  <c r="BD8" i="27"/>
  <c r="BE10" i="27" s="1"/>
  <c r="BB8" i="27"/>
  <c r="BC10" i="27" s="1"/>
  <c r="AV8" i="27"/>
  <c r="AW10" i="27" s="1"/>
  <c r="AT8" i="27"/>
  <c r="AU10" i="27" s="1"/>
  <c r="AR8" i="27"/>
  <c r="AS10" i="27" s="1"/>
  <c r="AK8" i="27"/>
  <c r="AL10" i="27" s="1"/>
  <c r="AI8" i="27"/>
  <c r="AJ10" i="27" s="1"/>
  <c r="AC8" i="27"/>
  <c r="AD10" i="27" s="1"/>
  <c r="AA8" i="27"/>
  <c r="AB10" i="27" s="1"/>
  <c r="S8" i="27"/>
  <c r="T10" i="27" s="1"/>
  <c r="O8" i="27"/>
  <c r="K8" i="27"/>
  <c r="L10" i="27" s="1"/>
  <c r="G8" i="27"/>
  <c r="M8" i="27" s="1"/>
  <c r="FJ7" i="27"/>
  <c r="FK9" i="27" s="1"/>
  <c r="FF7" i="27"/>
  <c r="FD7" i="27"/>
  <c r="EX7" i="27"/>
  <c r="EY9" i="27" s="1"/>
  <c r="EV7" i="27"/>
  <c r="EW9" i="27" s="1"/>
  <c r="ET7" i="27"/>
  <c r="EU9" i="27" s="1"/>
  <c r="EP7" i="27"/>
  <c r="EN7" i="27"/>
  <c r="EL7" i="27"/>
  <c r="EF7" i="27"/>
  <c r="EG9" i="27" s="1"/>
  <c r="ED7" i="27"/>
  <c r="EE9" i="27" s="1"/>
  <c r="DX7" i="27"/>
  <c r="DV7" i="27"/>
  <c r="DI7" i="27"/>
  <c r="DG7" i="27"/>
  <c r="DA7" i="27"/>
  <c r="DB9" i="27" s="1"/>
  <c r="CY7" i="27"/>
  <c r="CS7" i="27"/>
  <c r="CT9" i="27" s="1"/>
  <c r="CQ7" i="27"/>
  <c r="CO7" i="27"/>
  <c r="CK7" i="27"/>
  <c r="CL9" i="27" s="1"/>
  <c r="CI7" i="27"/>
  <c r="CJ9" i="27" s="1"/>
  <c r="CG7" i="27"/>
  <c r="BX7" i="27"/>
  <c r="BY9" i="27" s="1"/>
  <c r="BT7" i="27"/>
  <c r="BU9" i="27" s="1"/>
  <c r="BP7" i="27"/>
  <c r="BQ9" i="27" s="1"/>
  <c r="BL7" i="27"/>
  <c r="BM9" i="27" s="1"/>
  <c r="BD7" i="27"/>
  <c r="BE9" i="27" s="1"/>
  <c r="BB7" i="27"/>
  <c r="BC9" i="27" s="1"/>
  <c r="AV7" i="27"/>
  <c r="AW9" i="27" s="1"/>
  <c r="AT7" i="27"/>
  <c r="AU9" i="27" s="1"/>
  <c r="AR7" i="27"/>
  <c r="AS9" i="27" s="1"/>
  <c r="AK7" i="27"/>
  <c r="AL9" i="27" s="1"/>
  <c r="AI7" i="27"/>
  <c r="AJ9" i="27" s="1"/>
  <c r="AC7" i="27"/>
  <c r="AD9" i="27" s="1"/>
  <c r="AA7" i="27"/>
  <c r="AB9" i="27" s="1"/>
  <c r="S7" i="27"/>
  <c r="T9" i="27" s="1"/>
  <c r="O7" i="27"/>
  <c r="U7" i="27" s="1"/>
  <c r="K7" i="27"/>
  <c r="L9" i="27" s="1"/>
  <c r="G7" i="27"/>
  <c r="FJ1" i="27"/>
  <c r="FH1" i="27"/>
  <c r="FF1" i="27"/>
  <c r="FD1" i="27"/>
  <c r="EX1" i="27"/>
  <c r="EV1" i="27"/>
  <c r="ET1" i="27"/>
  <c r="EP1" i="27"/>
  <c r="EN1" i="27"/>
  <c r="EL1" i="27"/>
  <c r="EF1" i="27"/>
  <c r="ED1" i="27"/>
  <c r="EB1" i="27"/>
  <c r="DX1" i="27"/>
  <c r="DV1" i="27"/>
  <c r="DT1" i="27"/>
  <c r="DK1" i="27"/>
  <c r="DI1" i="27"/>
  <c r="DG1" i="27"/>
  <c r="DC1" i="27"/>
  <c r="DA1" i="27"/>
  <c r="CY1" i="27"/>
  <c r="CS1" i="27"/>
  <c r="CQ1" i="27"/>
  <c r="CO1" i="27"/>
  <c r="CK1" i="27"/>
  <c r="CI1" i="27"/>
  <c r="CG1" i="27"/>
  <c r="BX1" i="27"/>
  <c r="BV1" i="27"/>
  <c r="BT1" i="27"/>
  <c r="BP1" i="27"/>
  <c r="BN1" i="27"/>
  <c r="BL1" i="27"/>
  <c r="BF1" i="27"/>
  <c r="BD1" i="27"/>
  <c r="BB1" i="27"/>
  <c r="AX1" i="27"/>
  <c r="AV1" i="27"/>
  <c r="AT1" i="27"/>
  <c r="C72" i="29" l="1"/>
  <c r="C94" i="29"/>
  <c r="D96" i="29"/>
  <c r="D74" i="29"/>
  <c r="E96" i="29"/>
  <c r="F106" i="29"/>
  <c r="I96" i="29"/>
  <c r="J96" i="29"/>
  <c r="F95" i="29"/>
  <c r="F99" i="29"/>
  <c r="I74" i="29"/>
  <c r="J74" i="29"/>
  <c r="F73" i="29"/>
  <c r="F77" i="29"/>
  <c r="F84" i="29"/>
  <c r="E74" i="29"/>
  <c r="E54" i="29"/>
  <c r="G59" i="29"/>
  <c r="F54" i="29"/>
  <c r="J59" i="29"/>
  <c r="F59" i="29"/>
  <c r="F51" i="29"/>
  <c r="D16" i="29"/>
  <c r="F16" i="29"/>
  <c r="G16" i="29"/>
  <c r="H16" i="29"/>
  <c r="I16" i="29"/>
  <c r="J16" i="29"/>
  <c r="D13" i="29"/>
  <c r="E13" i="29"/>
  <c r="F13" i="29"/>
  <c r="G13" i="29"/>
  <c r="H13" i="29"/>
  <c r="I13" i="29"/>
  <c r="J13" i="29"/>
  <c r="G62" i="29"/>
  <c r="H51" i="29"/>
  <c r="H64" i="29"/>
  <c r="C66" i="29"/>
  <c r="D66" i="29"/>
  <c r="D68" i="29"/>
  <c r="E62" i="29"/>
  <c r="E66" i="29"/>
  <c r="E68" i="29"/>
  <c r="F62" i="29"/>
  <c r="F66" i="29"/>
  <c r="I51" i="29"/>
  <c r="C51" i="29"/>
  <c r="H55" i="29"/>
  <c r="G68" i="29"/>
  <c r="J55" i="29"/>
  <c r="H66" i="29"/>
  <c r="C62" i="29"/>
  <c r="C64" i="29"/>
  <c r="I66" i="29"/>
  <c r="F68" i="29"/>
  <c r="D51" i="29"/>
  <c r="D64" i="29"/>
  <c r="J64" i="29"/>
  <c r="J66" i="29"/>
  <c r="E64" i="29"/>
  <c r="C68" i="29"/>
  <c r="F64" i="29"/>
  <c r="I62" i="29"/>
  <c r="H68" i="29"/>
  <c r="G55" i="29"/>
  <c r="G51" i="29"/>
  <c r="G64" i="29"/>
  <c r="C21" i="29"/>
  <c r="I68" i="29"/>
  <c r="I55" i="29"/>
  <c r="H62" i="29"/>
  <c r="I64" i="29"/>
  <c r="C50" i="29"/>
  <c r="J68" i="29"/>
  <c r="J51" i="29"/>
  <c r="J62" i="29"/>
  <c r="G66" i="29"/>
  <c r="D55" i="29"/>
  <c r="D62" i="29"/>
  <c r="E55" i="29"/>
  <c r="F55" i="29"/>
  <c r="E51" i="29"/>
  <c r="FE12" i="27"/>
  <c r="BM17" i="27"/>
  <c r="FF32" i="27"/>
  <c r="FG26" i="27"/>
  <c r="W27" i="27"/>
  <c r="EQ32" i="27"/>
  <c r="EH8" i="27"/>
  <c r="BV9" i="27"/>
  <c r="FH9" i="27"/>
  <c r="FI11" i="27" s="1"/>
  <c r="AO51" i="27"/>
  <c r="AE50" i="27"/>
  <c r="BJ51" i="27"/>
  <c r="AZ50" i="27"/>
  <c r="BZ10" i="27"/>
  <c r="E56" i="27"/>
  <c r="EC13" i="27"/>
  <c r="DV11" i="27"/>
  <c r="DV49" i="27"/>
  <c r="EZ49" i="27"/>
  <c r="EZ11" i="27"/>
  <c r="CW60" i="27"/>
  <c r="CM17" i="27"/>
  <c r="DO62" i="27"/>
  <c r="CW63" i="27"/>
  <c r="CE63" i="27" s="1"/>
  <c r="W64" i="27"/>
  <c r="E64" i="27" s="1"/>
  <c r="EJ13" i="27"/>
  <c r="DA17" i="27"/>
  <c r="V15" i="27"/>
  <c r="BL12" i="27"/>
  <c r="BM14" i="27" s="1"/>
  <c r="CK12" i="27"/>
  <c r="CL14" i="27" s="1"/>
  <c r="DI12" i="27"/>
  <c r="DJ14" i="27" s="1"/>
  <c r="DJ17" i="27"/>
  <c r="AM28" i="27"/>
  <c r="AM23" i="27" s="1"/>
  <c r="DL7" i="27"/>
  <c r="DN85" i="27"/>
  <c r="DN84" i="27"/>
  <c r="DN81" i="27"/>
  <c r="DN80" i="27"/>
  <c r="DN79" i="27"/>
  <c r="DN78" i="27"/>
  <c r="DN77" i="27"/>
  <c r="DN76" i="27"/>
  <c r="DN75" i="27"/>
  <c r="DN72" i="27"/>
  <c r="DN71" i="27"/>
  <c r="DN67" i="27"/>
  <c r="DN66" i="27"/>
  <c r="DN65" i="27"/>
  <c r="DN64" i="27"/>
  <c r="DN63" i="27"/>
  <c r="DN62" i="27"/>
  <c r="DM7" i="27"/>
  <c r="DN58" i="27"/>
  <c r="DN56" i="27"/>
  <c r="DN55" i="27"/>
  <c r="DN54" i="27"/>
  <c r="DN53" i="27"/>
  <c r="DN52" i="27"/>
  <c r="DN51" i="27"/>
  <c r="DN48" i="27"/>
  <c r="DN47" i="27"/>
  <c r="DN45" i="27"/>
  <c r="DN44" i="27"/>
  <c r="DN43" i="27"/>
  <c r="CE45" i="27"/>
  <c r="DE8" i="27"/>
  <c r="CU9" i="27"/>
  <c r="CV11" i="27" s="1"/>
  <c r="EJ51" i="27"/>
  <c r="DR51" i="27" s="1"/>
  <c r="DZ50" i="27"/>
  <c r="AM11" i="27"/>
  <c r="AH13" i="27"/>
  <c r="W58" i="27"/>
  <c r="M57" i="27"/>
  <c r="W57" i="27" s="1"/>
  <c r="DO58" i="27"/>
  <c r="DE57" i="27"/>
  <c r="DX11" i="27"/>
  <c r="DX49" i="27"/>
  <c r="CV18" i="27"/>
  <c r="FB61" i="27"/>
  <c r="FB16" i="27" s="1"/>
  <c r="ER16" i="27"/>
  <c r="AX12" i="27"/>
  <c r="BZ60" i="27"/>
  <c r="BV17" i="27"/>
  <c r="EJ14" i="27"/>
  <c r="FH12" i="27"/>
  <c r="FI14" i="27" s="1"/>
  <c r="V7" i="27"/>
  <c r="BU12" i="27"/>
  <c r="W15" i="27"/>
  <c r="BU17" i="27"/>
  <c r="V18" i="27"/>
  <c r="W21" i="27"/>
  <c r="FI9" i="27"/>
  <c r="FI8" i="27"/>
  <c r="FI7" i="27"/>
  <c r="AO44" i="27"/>
  <c r="BJ44" i="27"/>
  <c r="AZ43" i="27"/>
  <c r="CA85" i="27"/>
  <c r="CA84" i="27"/>
  <c r="CA81" i="27"/>
  <c r="CA80" i="27"/>
  <c r="CA79" i="27"/>
  <c r="CA78" i="27"/>
  <c r="CA77" i="27"/>
  <c r="CA76" i="27"/>
  <c r="CA75" i="27"/>
  <c r="CA65" i="27"/>
  <c r="CA64" i="27"/>
  <c r="CA63" i="27"/>
  <c r="CA62" i="27"/>
  <c r="CA61" i="27"/>
  <c r="CA60" i="27"/>
  <c r="CA74" i="27"/>
  <c r="BZ7" i="27"/>
  <c r="CA58" i="27"/>
  <c r="CA56" i="27"/>
  <c r="CA55" i="27"/>
  <c r="CA54" i="27"/>
  <c r="CA53" i="27"/>
  <c r="CA52" i="27"/>
  <c r="CA51" i="27"/>
  <c r="CA50" i="27"/>
  <c r="CA48" i="27"/>
  <c r="CA47" i="27"/>
  <c r="CA46" i="27"/>
  <c r="CA45" i="27"/>
  <c r="CA44" i="27"/>
  <c r="CA43" i="27"/>
  <c r="CA59" i="27"/>
  <c r="BO10" i="27"/>
  <c r="CW8" i="27"/>
  <c r="I9" i="27"/>
  <c r="AM10" i="27"/>
  <c r="AG9" i="27"/>
  <c r="AH11" i="27" s="1"/>
  <c r="W51" i="27"/>
  <c r="E51" i="27" s="1"/>
  <c r="M50" i="27"/>
  <c r="BG13" i="27"/>
  <c r="BH57" i="27"/>
  <c r="BH11" i="27" s="1"/>
  <c r="W59" i="27"/>
  <c r="CW59" i="27"/>
  <c r="CM57" i="27"/>
  <c r="EO18" i="27"/>
  <c r="EN12" i="27"/>
  <c r="EO14" i="27" s="1"/>
  <c r="DO64" i="27"/>
  <c r="CE64" i="27" s="1"/>
  <c r="CW65" i="27"/>
  <c r="CM13" i="27"/>
  <c r="AI12" i="27"/>
  <c r="AJ14" i="27" s="1"/>
  <c r="FJ12" i="27"/>
  <c r="FK14" i="27" s="1"/>
  <c r="CK19" i="27"/>
  <c r="CL19" i="27" s="1"/>
  <c r="M9" i="27"/>
  <c r="W10" i="27"/>
  <c r="EO12" i="27"/>
  <c r="W11" i="27"/>
  <c r="V16" i="27"/>
  <c r="E30" i="27"/>
  <c r="E31" i="27"/>
  <c r="CV9" i="27"/>
  <c r="CV7" i="27"/>
  <c r="FC75" i="27"/>
  <c r="FC74" i="27"/>
  <c r="FC72" i="27"/>
  <c r="FC70" i="27"/>
  <c r="FC69" i="27"/>
  <c r="FC67" i="27"/>
  <c r="FC64" i="27"/>
  <c r="FC63" i="27"/>
  <c r="FC62" i="27"/>
  <c r="FB7" i="27"/>
  <c r="FC58" i="27"/>
  <c r="FC56" i="27"/>
  <c r="FC55" i="27"/>
  <c r="FC54" i="27"/>
  <c r="FC53" i="27"/>
  <c r="FC52" i="27"/>
  <c r="FC51" i="27"/>
  <c r="FC50" i="27"/>
  <c r="FC48" i="27"/>
  <c r="FC47" i="27"/>
  <c r="FC45" i="27"/>
  <c r="FC44" i="27"/>
  <c r="FC43" i="27"/>
  <c r="DZ43" i="27"/>
  <c r="EJ44" i="27"/>
  <c r="DR44" i="27" s="1"/>
  <c r="CE47" i="27"/>
  <c r="BF9" i="27"/>
  <c r="BG11" i="27" s="1"/>
  <c r="BH10" i="27"/>
  <c r="W52" i="27"/>
  <c r="E52" i="27" s="1"/>
  <c r="EJ53" i="27"/>
  <c r="DR53" i="27" s="1"/>
  <c r="AO54" i="27"/>
  <c r="CE56" i="27"/>
  <c r="DG11" i="27"/>
  <c r="DG49" i="27"/>
  <c r="FD11" i="27"/>
  <c r="FD49" i="27"/>
  <c r="CU17" i="27"/>
  <c r="CV17" i="27" s="1"/>
  <c r="AD18" i="27"/>
  <c r="AE16" i="27"/>
  <c r="BR13" i="27"/>
  <c r="CB65" i="27"/>
  <c r="CB13" i="27" s="1"/>
  <c r="EJ15" i="27"/>
  <c r="EQ12" i="27"/>
  <c r="BT12" i="27"/>
  <c r="BU14" i="27" s="1"/>
  <c r="AV32" i="27"/>
  <c r="AW32" i="27" s="1"/>
  <c r="AW26" i="27"/>
  <c r="CS32" i="27"/>
  <c r="CT32" i="27" s="1"/>
  <c r="CT26" i="27"/>
  <c r="M24" i="27"/>
  <c r="W25" i="27"/>
  <c r="AM7" i="27"/>
  <c r="AN15" i="27" s="1"/>
  <c r="AH9" i="27"/>
  <c r="AH8" i="27"/>
  <c r="AH7" i="27"/>
  <c r="W44" i="27"/>
  <c r="E44" i="27" s="1"/>
  <c r="M43" i="27"/>
  <c r="DR45" i="27"/>
  <c r="AE8" i="27"/>
  <c r="BZ8" i="27"/>
  <c r="CE48" i="27"/>
  <c r="DC9" i="27"/>
  <c r="DD11" i="27" s="1"/>
  <c r="DO51" i="27"/>
  <c r="CE51" i="27" s="1"/>
  <c r="DE50" i="27"/>
  <c r="EH50" i="27"/>
  <c r="DO52" i="27"/>
  <c r="CE52" i="27" s="1"/>
  <c r="W53" i="27"/>
  <c r="E53" i="27" s="1"/>
  <c r="EJ54" i="27"/>
  <c r="DR54" i="27" s="1"/>
  <c r="AO55" i="27"/>
  <c r="BJ56" i="27"/>
  <c r="R13" i="27"/>
  <c r="BO13" i="27"/>
  <c r="U57" i="27"/>
  <c r="CB58" i="27"/>
  <c r="BR57" i="27"/>
  <c r="CE58" i="27"/>
  <c r="FF49" i="27"/>
  <c r="FF11" i="27"/>
  <c r="CQ17" i="27"/>
  <c r="ER17" i="27"/>
  <c r="EJ61" i="27"/>
  <c r="DZ16" i="27"/>
  <c r="EZ16" i="27"/>
  <c r="FA16" i="27" s="1"/>
  <c r="AO63" i="27"/>
  <c r="FB64" i="27"/>
  <c r="AU15" i="27"/>
  <c r="AT12" i="27"/>
  <c r="AU14" i="27" s="1"/>
  <c r="BL19" i="27"/>
  <c r="BM19" i="27" s="1"/>
  <c r="U9" i="27"/>
  <c r="V11" i="27" s="1"/>
  <c r="DJ12" i="27"/>
  <c r="V13" i="27"/>
  <c r="EI16" i="27"/>
  <c r="BE17" i="27"/>
  <c r="EQ17" i="27"/>
  <c r="FG32" i="27"/>
  <c r="BG9" i="27"/>
  <c r="BG7" i="27"/>
  <c r="EC7" i="27"/>
  <c r="BI85" i="27"/>
  <c r="BI84" i="27"/>
  <c r="BI83" i="27"/>
  <c r="BI81" i="27"/>
  <c r="BI80" i="27"/>
  <c r="BI79" i="27"/>
  <c r="BI78" i="27"/>
  <c r="BI77" i="27"/>
  <c r="BI76" i="27"/>
  <c r="BI75" i="27"/>
  <c r="BI74" i="27"/>
  <c r="BI73" i="27"/>
  <c r="BI72" i="27"/>
  <c r="BI71" i="27"/>
  <c r="BI70" i="27"/>
  <c r="BI69" i="27"/>
  <c r="BI68" i="27"/>
  <c r="BI67" i="27"/>
  <c r="BI66" i="27"/>
  <c r="BI65" i="27"/>
  <c r="BI64" i="27"/>
  <c r="BI63" i="27"/>
  <c r="BI62" i="27"/>
  <c r="BI61" i="27"/>
  <c r="BI60" i="27"/>
  <c r="BH7" i="27"/>
  <c r="BI59" i="27"/>
  <c r="BI58" i="27"/>
  <c r="BI56" i="27"/>
  <c r="BI55" i="27"/>
  <c r="BI54" i="27"/>
  <c r="BI53" i="27"/>
  <c r="BI52" i="27"/>
  <c r="BI51" i="27"/>
  <c r="BI50" i="27"/>
  <c r="BI48" i="27"/>
  <c r="BI47" i="27"/>
  <c r="BI45" i="27"/>
  <c r="BI44" i="27"/>
  <c r="BI43" i="27"/>
  <c r="W45" i="27"/>
  <c r="E45" i="27" s="1"/>
  <c r="FI10" i="27"/>
  <c r="BJ48" i="27"/>
  <c r="R12" i="27"/>
  <c r="Q9" i="27"/>
  <c r="R11" i="27" s="1"/>
  <c r="BN9" i="27"/>
  <c r="BO11" i="27" s="1"/>
  <c r="CW10" i="27"/>
  <c r="U49" i="27"/>
  <c r="V49" i="27" s="1"/>
  <c r="CB51" i="27"/>
  <c r="BR50" i="27"/>
  <c r="DO53" i="27"/>
  <c r="CE53" i="27" s="1"/>
  <c r="W54" i="27"/>
  <c r="E54" i="27" s="1"/>
  <c r="EJ55" i="27"/>
  <c r="DR55" i="27" s="1"/>
  <c r="AO56" i="27"/>
  <c r="DD13" i="27"/>
  <c r="BJ58" i="27"/>
  <c r="AZ57" i="27"/>
  <c r="CB59" i="27"/>
  <c r="CU11" i="27"/>
  <c r="CV13" i="27" s="1"/>
  <c r="CU49" i="27"/>
  <c r="CU86" i="27" s="1"/>
  <c r="CV86" i="27" s="1"/>
  <c r="DI49" i="27"/>
  <c r="DI11" i="27"/>
  <c r="FB59" i="27"/>
  <c r="FC59" i="27" s="1"/>
  <c r="E61" i="27"/>
  <c r="DY18" i="27"/>
  <c r="DX12" i="27"/>
  <c r="DY14" i="27" s="1"/>
  <c r="EJ62" i="27"/>
  <c r="DR62" i="27" s="1"/>
  <c r="CV15" i="27"/>
  <c r="FF12" i="27"/>
  <c r="FG14" i="27" s="1"/>
  <c r="CL12" i="27"/>
  <c r="W13" i="27"/>
  <c r="BD12" i="27"/>
  <c r="BE14" i="27" s="1"/>
  <c r="O32" i="27"/>
  <c r="P32" i="27" s="1"/>
  <c r="P26" i="27"/>
  <c r="EP32" i="27"/>
  <c r="EQ26" i="27"/>
  <c r="AO29" i="27"/>
  <c r="AE28" i="27"/>
  <c r="AE23" i="27" s="1"/>
  <c r="V85" i="27"/>
  <c r="V84" i="27"/>
  <c r="V80" i="27"/>
  <c r="V79" i="27"/>
  <c r="V78" i="27"/>
  <c r="V76" i="27"/>
  <c r="V65" i="27"/>
  <c r="V64" i="27"/>
  <c r="V63" i="27"/>
  <c r="V62" i="27"/>
  <c r="V61" i="27"/>
  <c r="V60" i="27"/>
  <c r="V59" i="27"/>
  <c r="V58" i="27"/>
  <c r="V57" i="27"/>
  <c r="V56" i="27"/>
  <c r="V55" i="27"/>
  <c r="V54" i="27"/>
  <c r="V53" i="27"/>
  <c r="V52" i="27"/>
  <c r="V51" i="27"/>
  <c r="V50" i="27"/>
  <c r="V48" i="27"/>
  <c r="V47" i="27"/>
  <c r="V45" i="27"/>
  <c r="V44" i="27"/>
  <c r="V43" i="27"/>
  <c r="DD7" i="27"/>
  <c r="DO44" i="27"/>
  <c r="CE44" i="27" s="1"/>
  <c r="DE43" i="27"/>
  <c r="EI85" i="27"/>
  <c r="EI84" i="27"/>
  <c r="EI83" i="27"/>
  <c r="EI81" i="27"/>
  <c r="EI80" i="27"/>
  <c r="EI79" i="27"/>
  <c r="EI78" i="27"/>
  <c r="EI77" i="27"/>
  <c r="EI76" i="27"/>
  <c r="EI73" i="27"/>
  <c r="EI72" i="27"/>
  <c r="EI71" i="27"/>
  <c r="EI70" i="27"/>
  <c r="EI69" i="27"/>
  <c r="EI68" i="27"/>
  <c r="EI67" i="27"/>
  <c r="EI66" i="27"/>
  <c r="EI65" i="27"/>
  <c r="EI64" i="27"/>
  <c r="EI63" i="27"/>
  <c r="EI62" i="27"/>
  <c r="EI61" i="27"/>
  <c r="EI59" i="27"/>
  <c r="EI58" i="27"/>
  <c r="EI57" i="27"/>
  <c r="EI56" i="27"/>
  <c r="EI55" i="27"/>
  <c r="EI54" i="27"/>
  <c r="EI53" i="27"/>
  <c r="EI52" i="27"/>
  <c r="EI51" i="27"/>
  <c r="EI50" i="27"/>
  <c r="EI48" i="27"/>
  <c r="EI47" i="27"/>
  <c r="EI46" i="27"/>
  <c r="EI45" i="27"/>
  <c r="EI44" i="27"/>
  <c r="EI43" i="27"/>
  <c r="EH7" i="27"/>
  <c r="EI75" i="27"/>
  <c r="AO48" i="27"/>
  <c r="E48" i="27" s="1"/>
  <c r="CB52" i="27"/>
  <c r="DO54" i="27"/>
  <c r="CE54" i="27" s="1"/>
  <c r="W55" i="27"/>
  <c r="E55" i="27" s="1"/>
  <c r="EJ56" i="27"/>
  <c r="DR56" i="27" s="1"/>
  <c r="AE11" i="27"/>
  <c r="DL13" i="27"/>
  <c r="FI13" i="27"/>
  <c r="AE57" i="27"/>
  <c r="AO57" i="27" s="1"/>
  <c r="AO58" i="27"/>
  <c r="BJ59" i="27"/>
  <c r="CQ11" i="27"/>
  <c r="CQ49" i="27"/>
  <c r="EN11" i="27"/>
  <c r="EN49" i="27"/>
  <c r="EN86" i="27" s="1"/>
  <c r="EO86" i="27" s="1"/>
  <c r="CW61" i="27"/>
  <c r="CM16" i="27"/>
  <c r="EH16" i="27"/>
  <c r="W62" i="27"/>
  <c r="E62" i="27" s="1"/>
  <c r="EJ63" i="27"/>
  <c r="DR63" i="27" s="1"/>
  <c r="AO65" i="27"/>
  <c r="E65" i="27" s="1"/>
  <c r="CR15" i="27"/>
  <c r="BE12" i="27"/>
  <c r="DY12" i="27"/>
  <c r="EP12" i="27"/>
  <c r="EQ14" i="27" s="1"/>
  <c r="CL17" i="27"/>
  <c r="DB17" i="27"/>
  <c r="W16" i="27"/>
  <c r="DI32" i="27"/>
  <c r="DJ32" i="27" s="1"/>
  <c r="DJ26" i="27"/>
  <c r="U24" i="27"/>
  <c r="W26" i="27"/>
  <c r="W28" i="27"/>
  <c r="E29" i="27"/>
  <c r="R9" i="27"/>
  <c r="R7" i="27"/>
  <c r="BO9" i="27"/>
  <c r="BO8" i="27"/>
  <c r="BO7" i="27"/>
  <c r="CB44" i="27"/>
  <c r="BR43" i="27"/>
  <c r="AM8" i="27"/>
  <c r="AH10" i="27"/>
  <c r="W47" i="27"/>
  <c r="E47" i="27" s="1"/>
  <c r="EJ48" i="27"/>
  <c r="DR48" i="27" s="1"/>
  <c r="AE10" i="27"/>
  <c r="Y9" i="27"/>
  <c r="DK9" i="27"/>
  <c r="DL11" i="27" s="1"/>
  <c r="DM50" i="27"/>
  <c r="CB53" i="27"/>
  <c r="DO55" i="27"/>
  <c r="CE55" i="27" s="1"/>
  <c r="AY13" i="27"/>
  <c r="BZ57" i="27"/>
  <c r="BZ11" i="27" s="1"/>
  <c r="CA13" i="27" s="1"/>
  <c r="EJ58" i="27"/>
  <c r="DR58" i="27" s="1"/>
  <c r="AO59" i="27"/>
  <c r="EP49" i="27"/>
  <c r="EP11" i="27"/>
  <c r="BR16" i="27"/>
  <c r="CB61" i="27"/>
  <c r="CB16" i="27" s="1"/>
  <c r="FE18" i="27"/>
  <c r="FD12" i="27"/>
  <c r="FE14" i="27" s="1"/>
  <c r="CW62" i="27"/>
  <c r="CE62" i="27" s="1"/>
  <c r="E63" i="27"/>
  <c r="DR64" i="27"/>
  <c r="AD15" i="27"/>
  <c r="AC12" i="27"/>
  <c r="AD14" i="27" s="1"/>
  <c r="AE13" i="27"/>
  <c r="Q12" i="27"/>
  <c r="R14" i="27" s="1"/>
  <c r="AV17" i="27"/>
  <c r="EX17" i="27"/>
  <c r="EY17" i="27" s="1"/>
  <c r="BD19" i="27"/>
  <c r="BE19" i="27" s="1"/>
  <c r="BL22" i="27"/>
  <c r="BM22" i="27" s="1"/>
  <c r="AY84" i="27"/>
  <c r="AY82" i="27"/>
  <c r="AY80" i="27"/>
  <c r="AY78" i="27"/>
  <c r="AY76" i="27"/>
  <c r="AY75" i="27"/>
  <c r="AY85" i="27"/>
  <c r="AY83" i="27"/>
  <c r="AY81" i="27"/>
  <c r="AY79" i="27"/>
  <c r="AY77" i="27"/>
  <c r="AY74" i="27"/>
  <c r="AY73" i="27"/>
  <c r="AY72" i="27"/>
  <c r="AY71" i="27"/>
  <c r="AY70" i="27"/>
  <c r="AY69" i="27"/>
  <c r="AY68" i="27"/>
  <c r="AY67" i="27"/>
  <c r="AY66" i="27"/>
  <c r="AY65" i="27"/>
  <c r="AY64" i="27"/>
  <c r="AY63" i="27"/>
  <c r="AY62" i="27"/>
  <c r="AY61" i="27"/>
  <c r="AY60" i="27"/>
  <c r="DU84" i="27"/>
  <c r="DU82" i="27"/>
  <c r="DU80" i="27"/>
  <c r="DU78" i="27"/>
  <c r="DU76" i="27"/>
  <c r="DU75" i="27"/>
  <c r="DU73" i="27"/>
  <c r="DU72" i="27"/>
  <c r="DU71" i="27"/>
  <c r="DU70" i="27"/>
  <c r="DU69" i="27"/>
  <c r="DU68" i="27"/>
  <c r="DU67" i="27"/>
  <c r="DU66" i="27"/>
  <c r="DU65" i="27"/>
  <c r="DU64" i="27"/>
  <c r="DU63" i="27"/>
  <c r="DU62" i="27"/>
  <c r="DU61" i="27"/>
  <c r="DU59" i="27"/>
  <c r="DG60" i="27"/>
  <c r="Z76" i="27"/>
  <c r="DU79" i="27"/>
  <c r="AZ83" i="27"/>
  <c r="AT82" i="27"/>
  <c r="AT18" i="27" s="1"/>
  <c r="AU18" i="27" s="1"/>
  <c r="ET82" i="27"/>
  <c r="ET18" i="27" s="1"/>
  <c r="EU18" i="27" s="1"/>
  <c r="EZ83" i="27"/>
  <c r="EZ82" i="27" s="1"/>
  <c r="EZ18" i="27" s="1"/>
  <c r="BN86" i="27"/>
  <c r="CU99" i="27"/>
  <c r="BD100" i="27"/>
  <c r="BE101" i="27"/>
  <c r="EE101" i="27"/>
  <c r="ED100" i="27"/>
  <c r="W110" i="27"/>
  <c r="M107" i="27"/>
  <c r="CB116" i="27"/>
  <c r="CB137" i="27"/>
  <c r="AD188" i="27"/>
  <c r="AD187" i="27"/>
  <c r="AD186" i="27"/>
  <c r="AD185" i="27"/>
  <c r="AD184" i="27"/>
  <c r="AD183" i="27"/>
  <c r="AD182" i="27"/>
  <c r="AD181" i="27"/>
  <c r="AD180" i="27"/>
  <c r="AD179" i="27"/>
  <c r="AD178" i="27"/>
  <c r="AD177" i="27"/>
  <c r="AD176" i="27"/>
  <c r="AD175" i="27"/>
  <c r="AD174" i="27"/>
  <c r="AD173" i="27"/>
  <c r="AD172" i="27"/>
  <c r="AD171" i="27"/>
  <c r="AD170" i="27"/>
  <c r="AD169" i="27"/>
  <c r="AD168" i="27"/>
  <c r="AD167" i="27"/>
  <c r="AD166" i="27"/>
  <c r="AD165" i="27"/>
  <c r="AD164" i="27"/>
  <c r="AD163" i="27"/>
  <c r="AD162" i="27"/>
  <c r="AD161" i="27"/>
  <c r="AD160" i="27"/>
  <c r="AD159" i="27"/>
  <c r="AD158" i="27"/>
  <c r="AD157" i="27"/>
  <c r="AD156" i="27"/>
  <c r="AD155" i="27"/>
  <c r="AD154" i="27"/>
  <c r="AD153" i="27"/>
  <c r="AD152" i="27"/>
  <c r="AD151" i="27"/>
  <c r="AD150" i="27"/>
  <c r="AD149" i="27"/>
  <c r="AD148" i="27"/>
  <c r="AD147" i="27"/>
  <c r="AD146" i="27"/>
  <c r="AE146" i="27"/>
  <c r="CB225" i="27"/>
  <c r="EJ225" i="27"/>
  <c r="AO226" i="27"/>
  <c r="AO229" i="27"/>
  <c r="CW230" i="27"/>
  <c r="CN230" i="27"/>
  <c r="CM229" i="27"/>
  <c r="FB232" i="27"/>
  <c r="ES232" i="27"/>
  <c r="CB234" i="27"/>
  <c r="DO236" i="27"/>
  <c r="AZ237" i="27"/>
  <c r="BJ238" i="27"/>
  <c r="CV238" i="27"/>
  <c r="CU237" i="27"/>
  <c r="CV237" i="27" s="1"/>
  <c r="EJ238" i="27"/>
  <c r="DZ237" i="27"/>
  <c r="AO239" i="27"/>
  <c r="EJ239" i="27"/>
  <c r="AO240" i="27"/>
  <c r="EJ240" i="27"/>
  <c r="V293" i="27"/>
  <c r="V292" i="27"/>
  <c r="V291" i="27"/>
  <c r="V290" i="27"/>
  <c r="V289" i="27"/>
  <c r="V288" i="27"/>
  <c r="V287" i="27"/>
  <c r="V286" i="27"/>
  <c r="V282" i="27"/>
  <c r="V281" i="27"/>
  <c r="V280" i="27"/>
  <c r="V279" i="27"/>
  <c r="V278" i="27"/>
  <c r="V277" i="27"/>
  <c r="V276" i="27"/>
  <c r="V275" i="27"/>
  <c r="V274" i="27"/>
  <c r="V273" i="27"/>
  <c r="V272" i="27"/>
  <c r="V271" i="27"/>
  <c r="V270" i="27"/>
  <c r="V269" i="27"/>
  <c r="V268" i="27"/>
  <c r="V267" i="27"/>
  <c r="V266" i="27"/>
  <c r="V264" i="27"/>
  <c r="V263" i="27"/>
  <c r="V262" i="27"/>
  <c r="V261" i="27"/>
  <c r="V260" i="27"/>
  <c r="V259" i="27"/>
  <c r="V258" i="27"/>
  <c r="V256" i="27"/>
  <c r="V255" i="27"/>
  <c r="V253" i="27"/>
  <c r="V252" i="27"/>
  <c r="V251" i="27"/>
  <c r="V285" i="27"/>
  <c r="V283" i="27"/>
  <c r="V284" i="27"/>
  <c r="DZ251" i="27"/>
  <c r="EJ252" i="27"/>
  <c r="FA291" i="27"/>
  <c r="FA289" i="27"/>
  <c r="FA288" i="27"/>
  <c r="FA287" i="27"/>
  <c r="FA286" i="27"/>
  <c r="FA285" i="27"/>
  <c r="FA284" i="27"/>
  <c r="FA282" i="27"/>
  <c r="FA281" i="27"/>
  <c r="FA280" i="27"/>
  <c r="FA279" i="27"/>
  <c r="FA278" i="27"/>
  <c r="FA277" i="27"/>
  <c r="FA276" i="27"/>
  <c r="FA275" i="27"/>
  <c r="FA274" i="27"/>
  <c r="FA273" i="27"/>
  <c r="FA272" i="27"/>
  <c r="FA271" i="27"/>
  <c r="FA270" i="27"/>
  <c r="FA269" i="27"/>
  <c r="FA268" i="27"/>
  <c r="FA267" i="27"/>
  <c r="FA266" i="27"/>
  <c r="FA264" i="27"/>
  <c r="FA263" i="27"/>
  <c r="FA262" i="27"/>
  <c r="FA261" i="27"/>
  <c r="FA260" i="27"/>
  <c r="FA259" i="27"/>
  <c r="FA256" i="27"/>
  <c r="FA255" i="27"/>
  <c r="FA253" i="27"/>
  <c r="FA252" i="27"/>
  <c r="FA251" i="27"/>
  <c r="FA283" i="27"/>
  <c r="CB259" i="27"/>
  <c r="BR258" i="27"/>
  <c r="W266" i="27"/>
  <c r="M265" i="27"/>
  <c r="DO291" i="27"/>
  <c r="DO290" i="27" s="1"/>
  <c r="DE290" i="27"/>
  <c r="CZ315" i="27"/>
  <c r="CY314" i="27"/>
  <c r="BU320" i="27"/>
  <c r="BT314" i="27"/>
  <c r="CS17" i="27"/>
  <c r="DA22" i="27"/>
  <c r="BW84" i="27"/>
  <c r="BW82" i="27"/>
  <c r="BW80" i="27"/>
  <c r="BW78" i="27"/>
  <c r="BW76" i="27"/>
  <c r="BW74" i="27"/>
  <c r="BW85" i="27"/>
  <c r="BW83" i="27"/>
  <c r="BW81" i="27"/>
  <c r="BW79" i="27"/>
  <c r="BW77" i="27"/>
  <c r="BW75" i="27"/>
  <c r="BW73" i="27"/>
  <c r="BW72" i="27"/>
  <c r="BW71" i="27"/>
  <c r="BW70" i="27"/>
  <c r="BW69" i="27"/>
  <c r="BW68" i="27"/>
  <c r="BW67" i="27"/>
  <c r="BW66" i="27"/>
  <c r="BW65" i="27"/>
  <c r="BW64" i="27"/>
  <c r="BW63" i="27"/>
  <c r="BW62" i="27"/>
  <c r="BW61" i="27"/>
  <c r="BW60" i="27"/>
  <c r="FA85" i="27"/>
  <c r="FA83" i="27"/>
  <c r="FA81" i="27"/>
  <c r="FA79" i="27"/>
  <c r="FA77" i="27"/>
  <c r="FA74" i="27"/>
  <c r="FA73" i="27"/>
  <c r="FA72" i="27"/>
  <c r="FA71" i="27"/>
  <c r="FA70" i="27"/>
  <c r="FA69" i="27"/>
  <c r="FA68" i="27"/>
  <c r="FA67" i="27"/>
  <c r="FA66" i="27"/>
  <c r="FA65" i="27"/>
  <c r="FA64" i="27"/>
  <c r="FA63" i="27"/>
  <c r="FA62" i="27"/>
  <c r="FA61" i="27"/>
  <c r="FA59" i="27"/>
  <c r="Q86" i="27"/>
  <c r="H7" i="27"/>
  <c r="P7" i="27"/>
  <c r="AW7" i="27"/>
  <c r="BE7" i="27"/>
  <c r="BM7" i="27"/>
  <c r="BU7" i="27"/>
  <c r="CL7" i="27"/>
  <c r="CT7" i="27"/>
  <c r="DB7" i="27"/>
  <c r="DJ7" i="27"/>
  <c r="EQ7" i="27"/>
  <c r="EY7" i="27"/>
  <c r="FG7" i="27"/>
  <c r="H8" i="27"/>
  <c r="P8" i="27"/>
  <c r="AW8" i="27"/>
  <c r="BE8" i="27"/>
  <c r="BM8" i="27"/>
  <c r="BU8" i="27"/>
  <c r="CL8" i="27"/>
  <c r="CT8" i="27"/>
  <c r="DB8" i="27"/>
  <c r="DJ8" i="27"/>
  <c r="EQ8" i="27"/>
  <c r="EY8" i="27"/>
  <c r="FG8" i="27"/>
  <c r="H9" i="27"/>
  <c r="P9" i="27"/>
  <c r="H10" i="27"/>
  <c r="P10" i="27"/>
  <c r="BM10" i="27"/>
  <c r="BU10" i="27"/>
  <c r="CL10" i="27"/>
  <c r="CT10" i="27"/>
  <c r="DB10" i="27"/>
  <c r="EQ10" i="27"/>
  <c r="FG10" i="27"/>
  <c r="H13" i="27"/>
  <c r="P13" i="27"/>
  <c r="H15" i="27"/>
  <c r="P15" i="27"/>
  <c r="BE15" i="27"/>
  <c r="BM15" i="27"/>
  <c r="BU15" i="27"/>
  <c r="CL15" i="27"/>
  <c r="DJ15" i="27"/>
  <c r="EQ15" i="27"/>
  <c r="H16" i="27"/>
  <c r="P16" i="27"/>
  <c r="H18" i="27"/>
  <c r="P18" i="27"/>
  <c r="P20" i="27"/>
  <c r="AW20" i="27"/>
  <c r="BM20" i="27"/>
  <c r="CT20" i="27"/>
  <c r="DB20" i="27"/>
  <c r="DJ20" i="27"/>
  <c r="EQ20" i="27"/>
  <c r="FG20" i="27"/>
  <c r="P21" i="27"/>
  <c r="AW21" i="27"/>
  <c r="BM21" i="27"/>
  <c r="CT21" i="27"/>
  <c r="DB21" i="27"/>
  <c r="DJ21" i="27"/>
  <c r="EQ21" i="27"/>
  <c r="FG21" i="27"/>
  <c r="P22" i="27"/>
  <c r="AW22" i="27"/>
  <c r="CT22" i="27"/>
  <c r="DB22" i="27"/>
  <c r="DJ22" i="27"/>
  <c r="EQ22" i="27"/>
  <c r="FG22" i="27"/>
  <c r="P23" i="27"/>
  <c r="AW23" i="27"/>
  <c r="BM23" i="27"/>
  <c r="CT23" i="27"/>
  <c r="DB23" i="27"/>
  <c r="DJ23" i="27"/>
  <c r="EQ23" i="27"/>
  <c r="FG23" i="27"/>
  <c r="P24" i="27"/>
  <c r="AW24" i="27"/>
  <c r="CT24" i="27"/>
  <c r="DJ24" i="27"/>
  <c r="EQ24" i="27"/>
  <c r="FG24" i="27"/>
  <c r="P25" i="27"/>
  <c r="CG40" i="27"/>
  <c r="J43" i="27"/>
  <c r="R43" i="27"/>
  <c r="Z43" i="27"/>
  <c r="AH43" i="27"/>
  <c r="AY43" i="27"/>
  <c r="BG43" i="27"/>
  <c r="BO43" i="27"/>
  <c r="BW43" i="27"/>
  <c r="CN43" i="27"/>
  <c r="CV43" i="27"/>
  <c r="DD43" i="27"/>
  <c r="DL43" i="27"/>
  <c r="DU43" i="27"/>
  <c r="EC43" i="27"/>
  <c r="ES43" i="27"/>
  <c r="FA43" i="27"/>
  <c r="FI43" i="27"/>
  <c r="J44" i="27"/>
  <c r="R44" i="27"/>
  <c r="Z44" i="27"/>
  <c r="AH44" i="27"/>
  <c r="AY44" i="27"/>
  <c r="BG44" i="27"/>
  <c r="BO44" i="27"/>
  <c r="BW44" i="27"/>
  <c r="CN44" i="27"/>
  <c r="CV44" i="27"/>
  <c r="DD44" i="27"/>
  <c r="DL44" i="27"/>
  <c r="DU44" i="27"/>
  <c r="EC44" i="27"/>
  <c r="ES44" i="27"/>
  <c r="FA44" i="27"/>
  <c r="FI44" i="27"/>
  <c r="J45" i="27"/>
  <c r="R45" i="27"/>
  <c r="Z45" i="27"/>
  <c r="AH45" i="27"/>
  <c r="AY45" i="27"/>
  <c r="BG45" i="27"/>
  <c r="BO45" i="27"/>
  <c r="BW45" i="27"/>
  <c r="CN45" i="27"/>
  <c r="CV45" i="27"/>
  <c r="DD45" i="27"/>
  <c r="DL45" i="27"/>
  <c r="DU45" i="27"/>
  <c r="EC45" i="27"/>
  <c r="ES45" i="27"/>
  <c r="FA45" i="27"/>
  <c r="FI45" i="27"/>
  <c r="J46" i="27"/>
  <c r="R46" i="27"/>
  <c r="Z46" i="27"/>
  <c r="AH46" i="27"/>
  <c r="AY46" i="27"/>
  <c r="BG46" i="27"/>
  <c r="BO46" i="27"/>
  <c r="BW46" i="27"/>
  <c r="CN46" i="27"/>
  <c r="CV46" i="27"/>
  <c r="DD46" i="27"/>
  <c r="DL46" i="27"/>
  <c r="DU46" i="27"/>
  <c r="EC46" i="27"/>
  <c r="ES46" i="27"/>
  <c r="FA46" i="27"/>
  <c r="FI46" i="27"/>
  <c r="J47" i="27"/>
  <c r="R47" i="27"/>
  <c r="Z47" i="27"/>
  <c r="AH47" i="27"/>
  <c r="AY47" i="27"/>
  <c r="BG47" i="27"/>
  <c r="BO47" i="27"/>
  <c r="BW47" i="27"/>
  <c r="CN47" i="27"/>
  <c r="CV47" i="27"/>
  <c r="DD47" i="27"/>
  <c r="DL47" i="27"/>
  <c r="DU47" i="27"/>
  <c r="EC47" i="27"/>
  <c r="ES47" i="27"/>
  <c r="FA47" i="27"/>
  <c r="FI47" i="27"/>
  <c r="J48" i="27"/>
  <c r="R48" i="27"/>
  <c r="Z48" i="27"/>
  <c r="AH48" i="27"/>
  <c r="AY48" i="27"/>
  <c r="BG48" i="27"/>
  <c r="BO48" i="27"/>
  <c r="BW48" i="27"/>
  <c r="CN48" i="27"/>
  <c r="CV48" i="27"/>
  <c r="DD48" i="27"/>
  <c r="DL48" i="27"/>
  <c r="DU48" i="27"/>
  <c r="EC48" i="27"/>
  <c r="ES48" i="27"/>
  <c r="FA48" i="27"/>
  <c r="FI48" i="27"/>
  <c r="J49" i="27"/>
  <c r="R49" i="27"/>
  <c r="Z49" i="27"/>
  <c r="AH49" i="27"/>
  <c r="AY49" i="27"/>
  <c r="BG49" i="27"/>
  <c r="BO49" i="27"/>
  <c r="BW49" i="27"/>
  <c r="CV49" i="27"/>
  <c r="DD49" i="27"/>
  <c r="DL49" i="27"/>
  <c r="DU49" i="27"/>
  <c r="EC49" i="27"/>
  <c r="FA49" i="27"/>
  <c r="FI49" i="27"/>
  <c r="J50" i="27"/>
  <c r="R50" i="27"/>
  <c r="Z50" i="27"/>
  <c r="AH50" i="27"/>
  <c r="AY50" i="27"/>
  <c r="BG50" i="27"/>
  <c r="BO50" i="27"/>
  <c r="BW50" i="27"/>
  <c r="CN50" i="27"/>
  <c r="CV50" i="27"/>
  <c r="DD50" i="27"/>
  <c r="DL50" i="27"/>
  <c r="DU50" i="27"/>
  <c r="EC50" i="27"/>
  <c r="ES50" i="27"/>
  <c r="FA50" i="27"/>
  <c r="FI50" i="27"/>
  <c r="J51" i="27"/>
  <c r="R51" i="27"/>
  <c r="Z51" i="27"/>
  <c r="AH51" i="27"/>
  <c r="AY51" i="27"/>
  <c r="BG51" i="27"/>
  <c r="BO51" i="27"/>
  <c r="BW51" i="27"/>
  <c r="CN51" i="27"/>
  <c r="CV51" i="27"/>
  <c r="DD51" i="27"/>
  <c r="DL51" i="27"/>
  <c r="DU51" i="27"/>
  <c r="EC51" i="27"/>
  <c r="ES51" i="27"/>
  <c r="FA51" i="27"/>
  <c r="FI51" i="27"/>
  <c r="J52" i="27"/>
  <c r="R52" i="27"/>
  <c r="Z52" i="27"/>
  <c r="AH52" i="27"/>
  <c r="AY52" i="27"/>
  <c r="BG52" i="27"/>
  <c r="BO52" i="27"/>
  <c r="BW52" i="27"/>
  <c r="CN52" i="27"/>
  <c r="CV52" i="27"/>
  <c r="DD52" i="27"/>
  <c r="DL52" i="27"/>
  <c r="DU52" i="27"/>
  <c r="EC52" i="27"/>
  <c r="ES52" i="27"/>
  <c r="FA52" i="27"/>
  <c r="FI52" i="27"/>
  <c r="J53" i="27"/>
  <c r="R53" i="27"/>
  <c r="Z53" i="27"/>
  <c r="AH53" i="27"/>
  <c r="AY53" i="27"/>
  <c r="BG53" i="27"/>
  <c r="BO53" i="27"/>
  <c r="BW53" i="27"/>
  <c r="CN53" i="27"/>
  <c r="CV53" i="27"/>
  <c r="DD53" i="27"/>
  <c r="DL53" i="27"/>
  <c r="DU53" i="27"/>
  <c r="EC53" i="27"/>
  <c r="ES53" i="27"/>
  <c r="FA53" i="27"/>
  <c r="FI53" i="27"/>
  <c r="J54" i="27"/>
  <c r="R54" i="27"/>
  <c r="Z54" i="27"/>
  <c r="AH54" i="27"/>
  <c r="AY54" i="27"/>
  <c r="BG54" i="27"/>
  <c r="BO54" i="27"/>
  <c r="BW54" i="27"/>
  <c r="CN54" i="27"/>
  <c r="CV54" i="27"/>
  <c r="DD54" i="27"/>
  <c r="DL54" i="27"/>
  <c r="DU54" i="27"/>
  <c r="EC54" i="27"/>
  <c r="ES54" i="27"/>
  <c r="FA54" i="27"/>
  <c r="FI54" i="27"/>
  <c r="J55" i="27"/>
  <c r="R55" i="27"/>
  <c r="Z55" i="27"/>
  <c r="AH55" i="27"/>
  <c r="AY55" i="27"/>
  <c r="BG55" i="27"/>
  <c r="BO55" i="27"/>
  <c r="BW55" i="27"/>
  <c r="CN55" i="27"/>
  <c r="CV55" i="27"/>
  <c r="DD55" i="27"/>
  <c r="DL55" i="27"/>
  <c r="DU55" i="27"/>
  <c r="EC55" i="27"/>
  <c r="ES55" i="27"/>
  <c r="FA55" i="27"/>
  <c r="FI55" i="27"/>
  <c r="J56" i="27"/>
  <c r="R56" i="27"/>
  <c r="Z56" i="27"/>
  <c r="AH56" i="27"/>
  <c r="AY56" i="27"/>
  <c r="BG56" i="27"/>
  <c r="BO56" i="27"/>
  <c r="BW56" i="27"/>
  <c r="CN56" i="27"/>
  <c r="CV56" i="27"/>
  <c r="DD56" i="27"/>
  <c r="DL56" i="27"/>
  <c r="DU56" i="27"/>
  <c r="EC56" i="27"/>
  <c r="ES56" i="27"/>
  <c r="FA56" i="27"/>
  <c r="FI56" i="27"/>
  <c r="J57" i="27"/>
  <c r="R57" i="27"/>
  <c r="Z57" i="27"/>
  <c r="AH57" i="27"/>
  <c r="AY57" i="27"/>
  <c r="BG57" i="27"/>
  <c r="BO57" i="27"/>
  <c r="BW57" i="27"/>
  <c r="CN57" i="27"/>
  <c r="CV57" i="27"/>
  <c r="DD57" i="27"/>
  <c r="DL57" i="27"/>
  <c r="DU57" i="27"/>
  <c r="EC57" i="27"/>
  <c r="ES57" i="27"/>
  <c r="FA57" i="27"/>
  <c r="FI57" i="27"/>
  <c r="J58" i="27"/>
  <c r="R58" i="27"/>
  <c r="Z58" i="27"/>
  <c r="AH58" i="27"/>
  <c r="AY58" i="27"/>
  <c r="BG58" i="27"/>
  <c r="BO58" i="27"/>
  <c r="BW58" i="27"/>
  <c r="CN58" i="27"/>
  <c r="CV58" i="27"/>
  <c r="DD58" i="27"/>
  <c r="DL58" i="27"/>
  <c r="DU58" i="27"/>
  <c r="EC58" i="27"/>
  <c r="ES58" i="27"/>
  <c r="FA58" i="27"/>
  <c r="FI58" i="27"/>
  <c r="R59" i="27"/>
  <c r="Z59" i="27"/>
  <c r="AH59" i="27"/>
  <c r="AY59" i="27"/>
  <c r="BG59" i="27"/>
  <c r="BO59" i="27"/>
  <c r="BW59" i="27"/>
  <c r="DZ59" i="27"/>
  <c r="EJ59" i="27" s="1"/>
  <c r="DR59" i="27" s="1"/>
  <c r="AO77" i="27"/>
  <c r="ER78" i="27"/>
  <c r="FB78" i="27" s="1"/>
  <c r="FC78" i="27" s="1"/>
  <c r="BG79" i="27"/>
  <c r="CW79" i="27"/>
  <c r="CE79" i="27" s="1"/>
  <c r="AO80" i="27"/>
  <c r="BR80" i="27"/>
  <c r="CB80" i="27" s="1"/>
  <c r="DM83" i="27"/>
  <c r="DM82" i="27" s="1"/>
  <c r="DM18" i="27" s="1"/>
  <c r="DG82" i="27"/>
  <c r="DG18" i="27" s="1"/>
  <c r="DH18" i="27" s="1"/>
  <c r="EJ85" i="27"/>
  <c r="CL111" i="27"/>
  <c r="CL110" i="27"/>
  <c r="CL107" i="27"/>
  <c r="CL109" i="27"/>
  <c r="CK95" i="27"/>
  <c r="CL108" i="27"/>
  <c r="CL96" i="27"/>
  <c r="BE114" i="27"/>
  <c r="BE116" i="27"/>
  <c r="BE113" i="27"/>
  <c r="BE115" i="27"/>
  <c r="BE112" i="27"/>
  <c r="BE97" i="27"/>
  <c r="FD97" i="27"/>
  <c r="BE99" i="27"/>
  <c r="BE102" i="27"/>
  <c r="DZ102" i="27"/>
  <c r="BE104" i="27"/>
  <c r="DZ104" i="27"/>
  <c r="BD106" i="27"/>
  <c r="BE107" i="27"/>
  <c r="J109" i="27"/>
  <c r="DE153" i="27"/>
  <c r="FB161" i="27"/>
  <c r="ER160" i="27"/>
  <c r="FB160" i="27" s="1"/>
  <c r="AZ160" i="27"/>
  <c r="BJ162" i="27"/>
  <c r="J84" i="27"/>
  <c r="J82" i="27"/>
  <c r="J80" i="27"/>
  <c r="J78" i="27"/>
  <c r="J76" i="27"/>
  <c r="J85" i="27"/>
  <c r="J83" i="27"/>
  <c r="J81" i="27"/>
  <c r="J79" i="27"/>
  <c r="J77" i="27"/>
  <c r="J75" i="27"/>
  <c r="J74" i="27"/>
  <c r="J73" i="27"/>
  <c r="J72" i="27"/>
  <c r="J71" i="27"/>
  <c r="J70" i="27"/>
  <c r="J69" i="27"/>
  <c r="J68" i="27"/>
  <c r="J67" i="27"/>
  <c r="J66" i="27"/>
  <c r="J65" i="27"/>
  <c r="J64" i="27"/>
  <c r="J63" i="27"/>
  <c r="J62" i="27"/>
  <c r="J61" i="27"/>
  <c r="J60" i="27"/>
  <c r="CN85" i="27"/>
  <c r="CN81" i="27"/>
  <c r="CN79" i="27"/>
  <c r="CN77" i="27"/>
  <c r="CN74" i="27"/>
  <c r="CN73" i="27"/>
  <c r="CN72" i="27"/>
  <c r="CN71" i="27"/>
  <c r="CN70" i="27"/>
  <c r="CN69" i="27"/>
  <c r="CN68" i="27"/>
  <c r="CN67" i="27"/>
  <c r="CN66" i="27"/>
  <c r="CN65" i="27"/>
  <c r="CN64" i="27"/>
  <c r="CN63" i="27"/>
  <c r="CN62" i="27"/>
  <c r="CN61" i="27"/>
  <c r="CN60" i="27"/>
  <c r="ER57" i="27"/>
  <c r="I7" i="27"/>
  <c r="J18" i="27" s="1"/>
  <c r="Y7" i="27"/>
  <c r="Z18" i="27" s="1"/>
  <c r="AX7" i="27"/>
  <c r="AY18" i="27" s="1"/>
  <c r="BV7" i="27"/>
  <c r="CM7" i="27"/>
  <c r="DT7" i="27"/>
  <c r="ER7" i="27"/>
  <c r="ES17" i="27" s="1"/>
  <c r="EZ7" i="27"/>
  <c r="FA10" i="27" s="1"/>
  <c r="Q8" i="27"/>
  <c r="R8" i="27" s="1"/>
  <c r="BF8" i="27"/>
  <c r="BG8" i="27" s="1"/>
  <c r="CM8" i="27"/>
  <c r="CU8" i="27"/>
  <c r="DC8" i="27"/>
  <c r="DK8" i="27"/>
  <c r="EB8" i="27"/>
  <c r="ER8" i="27"/>
  <c r="AX10" i="27"/>
  <c r="CM10" i="27"/>
  <c r="DT10" i="27"/>
  <c r="EB10" i="27"/>
  <c r="ER10" i="27"/>
  <c r="I14" i="27"/>
  <c r="AG14" i="27"/>
  <c r="BN14" i="27"/>
  <c r="DC14" i="27"/>
  <c r="DT14" i="27"/>
  <c r="BF17" i="27"/>
  <c r="BG17" i="27" s="1"/>
  <c r="Q22" i="27"/>
  <c r="Y22" i="27"/>
  <c r="AG22" i="27"/>
  <c r="AX22" i="27"/>
  <c r="BN22" i="27"/>
  <c r="BO22" i="27" s="1"/>
  <c r="DK22" i="27"/>
  <c r="EB22" i="27"/>
  <c r="EC22" i="27" s="1"/>
  <c r="FH22" i="27"/>
  <c r="AO25" i="27"/>
  <c r="AO26" i="27"/>
  <c r="AO27" i="27"/>
  <c r="L86" i="27"/>
  <c r="L85" i="27"/>
  <c r="L84" i="27"/>
  <c r="L83" i="27"/>
  <c r="L82" i="27"/>
  <c r="L81" i="27"/>
  <c r="L80" i="27"/>
  <c r="L79" i="27"/>
  <c r="L78" i="27"/>
  <c r="L77" i="27"/>
  <c r="L76" i="27"/>
  <c r="L75" i="27"/>
  <c r="L74" i="27"/>
  <c r="L73" i="27"/>
  <c r="L72" i="27"/>
  <c r="L71" i="27"/>
  <c r="L70" i="27"/>
  <c r="L69" i="27"/>
  <c r="L68" i="27"/>
  <c r="L67" i="27"/>
  <c r="L66" i="27"/>
  <c r="L65" i="27"/>
  <c r="L64" i="27"/>
  <c r="L63" i="27"/>
  <c r="L62" i="27"/>
  <c r="L61" i="27"/>
  <c r="L60" i="27"/>
  <c r="T86" i="27"/>
  <c r="T85" i="27"/>
  <c r="T84" i="27"/>
  <c r="T83" i="27"/>
  <c r="T82" i="27"/>
  <c r="T81" i="27"/>
  <c r="T80" i="27"/>
  <c r="T79" i="27"/>
  <c r="T78" i="27"/>
  <c r="T77" i="27"/>
  <c r="T76" i="27"/>
  <c r="T75" i="27"/>
  <c r="T74" i="27"/>
  <c r="T73" i="27"/>
  <c r="T72" i="27"/>
  <c r="T71" i="27"/>
  <c r="T70" i="27"/>
  <c r="T69" i="27"/>
  <c r="T68" i="27"/>
  <c r="T67" i="27"/>
  <c r="T66" i="27"/>
  <c r="T65" i="27"/>
  <c r="T64" i="27"/>
  <c r="T63" i="27"/>
  <c r="T62" i="27"/>
  <c r="T61" i="27"/>
  <c r="T60" i="27"/>
  <c r="AB86" i="27"/>
  <c r="AB85" i="27"/>
  <c r="AB84" i="27"/>
  <c r="AB83" i="27"/>
  <c r="AB82" i="27"/>
  <c r="AB81" i="27"/>
  <c r="AB80" i="27"/>
  <c r="AB79" i="27"/>
  <c r="AB78" i="27"/>
  <c r="AB77" i="27"/>
  <c r="AB76" i="27"/>
  <c r="AB75" i="27"/>
  <c r="AB74" i="27"/>
  <c r="AB73" i="27"/>
  <c r="AB72" i="27"/>
  <c r="AB71" i="27"/>
  <c r="AB70" i="27"/>
  <c r="AB69" i="27"/>
  <c r="AB68" i="27"/>
  <c r="AB67" i="27"/>
  <c r="AB66" i="27"/>
  <c r="AB65" i="27"/>
  <c r="AB64" i="27"/>
  <c r="AB63" i="27"/>
  <c r="AB62" i="27"/>
  <c r="AB61" i="27"/>
  <c r="AB60" i="27"/>
  <c r="AJ85" i="27"/>
  <c r="AJ84" i="27"/>
  <c r="AJ83" i="27"/>
  <c r="AJ82" i="27"/>
  <c r="AJ81" i="27"/>
  <c r="AJ80" i="27"/>
  <c r="AJ79" i="27"/>
  <c r="AJ78" i="27"/>
  <c r="AJ77" i="27"/>
  <c r="AJ76" i="27"/>
  <c r="AJ75" i="27"/>
  <c r="AJ74" i="27"/>
  <c r="AJ73" i="27"/>
  <c r="AJ72" i="27"/>
  <c r="AJ71" i="27"/>
  <c r="AJ70" i="27"/>
  <c r="AJ69" i="27"/>
  <c r="AJ68" i="27"/>
  <c r="AJ67" i="27"/>
  <c r="AJ66" i="27"/>
  <c r="AJ65" i="27"/>
  <c r="AJ64" i="27"/>
  <c r="AJ63" i="27"/>
  <c r="AJ62" i="27"/>
  <c r="AJ61" i="27"/>
  <c r="AJ60" i="27"/>
  <c r="AS86" i="27"/>
  <c r="AS85" i="27"/>
  <c r="AS84" i="27"/>
  <c r="AS83" i="27"/>
  <c r="AS82" i="27"/>
  <c r="AS81" i="27"/>
  <c r="AS80" i="27"/>
  <c r="AS79" i="27"/>
  <c r="AS78" i="27"/>
  <c r="AS77" i="27"/>
  <c r="AS76" i="27"/>
  <c r="AS75" i="27"/>
  <c r="AS74" i="27"/>
  <c r="AS73" i="27"/>
  <c r="AS72" i="27"/>
  <c r="AS71" i="27"/>
  <c r="AS70" i="27"/>
  <c r="AS69" i="27"/>
  <c r="AS68" i="27"/>
  <c r="AS67" i="27"/>
  <c r="AS66" i="27"/>
  <c r="AS65" i="27"/>
  <c r="AS64" i="27"/>
  <c r="AS63" i="27"/>
  <c r="AS62" i="27"/>
  <c r="AS61" i="27"/>
  <c r="AS60" i="27"/>
  <c r="BQ86" i="27"/>
  <c r="BQ85" i="27"/>
  <c r="BQ84" i="27"/>
  <c r="BQ83" i="27"/>
  <c r="BQ82" i="27"/>
  <c r="BQ81" i="27"/>
  <c r="BQ80" i="27"/>
  <c r="BQ79" i="27"/>
  <c r="BQ78" i="27"/>
  <c r="BQ77" i="27"/>
  <c r="BQ76" i="27"/>
  <c r="BQ75" i="27"/>
  <c r="BQ74" i="27"/>
  <c r="BQ73" i="27"/>
  <c r="BQ72" i="27"/>
  <c r="BQ71" i="27"/>
  <c r="BQ70" i="27"/>
  <c r="BQ69" i="27"/>
  <c r="BQ68" i="27"/>
  <c r="BQ67" i="27"/>
  <c r="BQ66" i="27"/>
  <c r="BQ65" i="27"/>
  <c r="BQ64" i="27"/>
  <c r="BQ63" i="27"/>
  <c r="BQ62" i="27"/>
  <c r="BQ61" i="27"/>
  <c r="BQ60" i="27"/>
  <c r="BY86" i="27"/>
  <c r="BY85" i="27"/>
  <c r="BY84" i="27"/>
  <c r="BY83" i="27"/>
  <c r="BY82" i="27"/>
  <c r="BY81" i="27"/>
  <c r="BY80" i="27"/>
  <c r="BY79" i="27"/>
  <c r="BY78" i="27"/>
  <c r="BY77" i="27"/>
  <c r="BY76" i="27"/>
  <c r="BY75" i="27"/>
  <c r="BY74" i="27"/>
  <c r="BY73" i="27"/>
  <c r="BY72" i="27"/>
  <c r="BY71" i="27"/>
  <c r="BY70" i="27"/>
  <c r="BY69" i="27"/>
  <c r="BY68" i="27"/>
  <c r="BY67" i="27"/>
  <c r="BY66" i="27"/>
  <c r="BY65" i="27"/>
  <c r="BY64" i="27"/>
  <c r="BY63" i="27"/>
  <c r="BY62" i="27"/>
  <c r="BY61" i="27"/>
  <c r="BY60" i="27"/>
  <c r="BY59" i="27"/>
  <c r="CH85" i="27"/>
  <c r="CH84" i="27"/>
  <c r="CH83" i="27"/>
  <c r="CH81" i="27"/>
  <c r="CH80" i="27"/>
  <c r="CH79" i="27"/>
  <c r="CH78" i="27"/>
  <c r="CH77" i="27"/>
  <c r="CH76" i="27"/>
  <c r="CH75" i="27"/>
  <c r="CH74" i="27"/>
  <c r="CH73" i="27"/>
  <c r="CH72" i="27"/>
  <c r="CH71" i="27"/>
  <c r="CH70" i="27"/>
  <c r="CH69" i="27"/>
  <c r="CH68" i="27"/>
  <c r="CH67" i="27"/>
  <c r="CH66" i="27"/>
  <c r="CH65" i="27"/>
  <c r="CH64" i="27"/>
  <c r="CH63" i="27"/>
  <c r="CH62" i="27"/>
  <c r="CH61" i="27"/>
  <c r="CH60" i="27"/>
  <c r="CH59" i="27"/>
  <c r="CP85" i="27"/>
  <c r="CP84" i="27"/>
  <c r="CP83" i="27"/>
  <c r="CP82" i="27"/>
  <c r="CP81" i="27"/>
  <c r="CP80" i="27"/>
  <c r="CP79" i="27"/>
  <c r="CP78" i="27"/>
  <c r="CP77" i="27"/>
  <c r="CP76" i="27"/>
  <c r="CP75" i="27"/>
  <c r="CP74" i="27"/>
  <c r="CP73" i="27"/>
  <c r="CP72" i="27"/>
  <c r="CP71" i="27"/>
  <c r="CP70" i="27"/>
  <c r="CP69" i="27"/>
  <c r="CP68" i="27"/>
  <c r="CP67" i="27"/>
  <c r="CP66" i="27"/>
  <c r="CP65" i="27"/>
  <c r="CP64" i="27"/>
  <c r="CP63" i="27"/>
  <c r="CP62" i="27"/>
  <c r="CP61" i="27"/>
  <c r="CP60" i="27"/>
  <c r="CP59" i="27"/>
  <c r="CW43" i="27"/>
  <c r="DW85" i="27"/>
  <c r="DW84" i="27"/>
  <c r="DW83" i="27"/>
  <c r="DW82" i="27"/>
  <c r="DW81" i="27"/>
  <c r="DW80" i="27"/>
  <c r="DW79" i="27"/>
  <c r="DW78" i="27"/>
  <c r="DW77" i="27"/>
  <c r="DW76" i="27"/>
  <c r="DW75" i="27"/>
  <c r="DW74" i="27"/>
  <c r="DW73" i="27"/>
  <c r="DW72" i="27"/>
  <c r="DW71" i="27"/>
  <c r="DW70" i="27"/>
  <c r="DW69" i="27"/>
  <c r="DW68" i="27"/>
  <c r="DW67" i="27"/>
  <c r="DW66" i="27"/>
  <c r="DW65" i="27"/>
  <c r="DW64" i="27"/>
  <c r="DW63" i="27"/>
  <c r="DW62" i="27"/>
  <c r="DW61" i="27"/>
  <c r="DW60" i="27"/>
  <c r="DW59" i="27"/>
  <c r="EE86" i="27"/>
  <c r="EE85" i="27"/>
  <c r="EE84" i="27"/>
  <c r="EE83" i="27"/>
  <c r="EE82" i="27"/>
  <c r="EE81" i="27"/>
  <c r="EE80" i="27"/>
  <c r="EE79" i="27"/>
  <c r="EE78" i="27"/>
  <c r="EE77" i="27"/>
  <c r="EE76" i="27"/>
  <c r="EE75" i="27"/>
  <c r="EE74" i="27"/>
  <c r="EE73" i="27"/>
  <c r="EE72" i="27"/>
  <c r="EE71" i="27"/>
  <c r="EE70" i="27"/>
  <c r="EE69" i="27"/>
  <c r="EE68" i="27"/>
  <c r="EE67" i="27"/>
  <c r="EE66" i="27"/>
  <c r="EE65" i="27"/>
  <c r="EE64" i="27"/>
  <c r="EE63" i="27"/>
  <c r="EE62" i="27"/>
  <c r="EE61" i="27"/>
  <c r="EE60" i="27"/>
  <c r="EE59" i="27"/>
  <c r="EM85" i="27"/>
  <c r="EM84" i="27"/>
  <c r="EM83" i="27"/>
  <c r="EM82" i="27"/>
  <c r="EM81" i="27"/>
  <c r="EM80" i="27"/>
  <c r="EM79" i="27"/>
  <c r="EM78" i="27"/>
  <c r="EM77" i="27"/>
  <c r="EM76" i="27"/>
  <c r="EM75" i="27"/>
  <c r="EM74" i="27"/>
  <c r="EM73" i="27"/>
  <c r="EM72" i="27"/>
  <c r="EM71" i="27"/>
  <c r="EM70" i="27"/>
  <c r="EM69" i="27"/>
  <c r="EM68" i="27"/>
  <c r="EM67" i="27"/>
  <c r="EM66" i="27"/>
  <c r="EM65" i="27"/>
  <c r="EM64" i="27"/>
  <c r="EM63" i="27"/>
  <c r="EM62" i="27"/>
  <c r="EM61" i="27"/>
  <c r="EM60" i="27"/>
  <c r="EM59" i="27"/>
  <c r="EU85" i="27"/>
  <c r="EU84" i="27"/>
  <c r="EU83" i="27"/>
  <c r="EU82" i="27"/>
  <c r="EU81" i="27"/>
  <c r="EU80" i="27"/>
  <c r="EU79" i="27"/>
  <c r="EU78" i="27"/>
  <c r="EU77" i="27"/>
  <c r="EU76" i="27"/>
  <c r="EU75" i="27"/>
  <c r="EU74" i="27"/>
  <c r="EU73" i="27"/>
  <c r="EU72" i="27"/>
  <c r="EU71" i="27"/>
  <c r="EU70" i="27"/>
  <c r="EU69" i="27"/>
  <c r="EU68" i="27"/>
  <c r="EU67" i="27"/>
  <c r="EU66" i="27"/>
  <c r="EU65" i="27"/>
  <c r="EU64" i="27"/>
  <c r="EU63" i="27"/>
  <c r="EU62" i="27"/>
  <c r="EU61" i="27"/>
  <c r="EU60" i="27"/>
  <c r="EU59" i="27"/>
  <c r="FK85" i="27"/>
  <c r="FK84" i="27"/>
  <c r="FK83" i="27"/>
  <c r="FK82" i="27"/>
  <c r="FK81" i="27"/>
  <c r="FK80" i="27"/>
  <c r="FK79" i="27"/>
  <c r="FK78" i="27"/>
  <c r="FK77" i="27"/>
  <c r="FK76" i="27"/>
  <c r="FK75" i="27"/>
  <c r="FK74" i="27"/>
  <c r="FK73" i="27"/>
  <c r="FK72" i="27"/>
  <c r="FK71" i="27"/>
  <c r="FK70" i="27"/>
  <c r="FK69" i="27"/>
  <c r="FK68" i="27"/>
  <c r="FK67" i="27"/>
  <c r="FK66" i="27"/>
  <c r="FK65" i="27"/>
  <c r="FK64" i="27"/>
  <c r="FK63" i="27"/>
  <c r="FK62" i="27"/>
  <c r="FK61" i="27"/>
  <c r="FK60" i="27"/>
  <c r="FK59" i="27"/>
  <c r="AI86" i="27"/>
  <c r="AJ86" i="27" s="1"/>
  <c r="AZ46" i="27"/>
  <c r="BH46" i="27"/>
  <c r="DM46" i="27"/>
  <c r="DN46" i="27" s="1"/>
  <c r="DV86" i="27"/>
  <c r="DW86" i="27" s="1"/>
  <c r="ET86" i="27"/>
  <c r="EU86" i="27" s="1"/>
  <c r="FB46" i="27"/>
  <c r="FB8" i="27" s="1"/>
  <c r="FJ86" i="27"/>
  <c r="FK86" i="27" s="1"/>
  <c r="CG57" i="27"/>
  <c r="CO57" i="27"/>
  <c r="EL57" i="27"/>
  <c r="AG60" i="27"/>
  <c r="AH60" i="27" s="1"/>
  <c r="DK60" i="27"/>
  <c r="DK17" i="27" s="1"/>
  <c r="DL17" i="27" s="1"/>
  <c r="EB60" i="27"/>
  <c r="U66" i="27"/>
  <c r="V66" i="27" s="1"/>
  <c r="FB66" i="27"/>
  <c r="FB14" i="27" s="1"/>
  <c r="FC16" i="27" s="1"/>
  <c r="AZ67" i="27"/>
  <c r="BJ67" i="27" s="1"/>
  <c r="BZ67" i="27"/>
  <c r="CA67" i="27" s="1"/>
  <c r="U68" i="27"/>
  <c r="V68" i="27" s="1"/>
  <c r="FB68" i="27"/>
  <c r="DR68" i="27" s="1"/>
  <c r="AZ69" i="27"/>
  <c r="BJ69" i="27" s="1"/>
  <c r="BZ69" i="27"/>
  <c r="CA69" i="27" s="1"/>
  <c r="DM69" i="27"/>
  <c r="DN69" i="27" s="1"/>
  <c r="U70" i="27"/>
  <c r="V70" i="27" s="1"/>
  <c r="AZ71" i="27"/>
  <c r="BJ71" i="27" s="1"/>
  <c r="BZ71" i="27"/>
  <c r="CA71" i="27" s="1"/>
  <c r="U72" i="27"/>
  <c r="V72" i="27" s="1"/>
  <c r="AZ73" i="27"/>
  <c r="BZ73" i="27"/>
  <c r="BZ15" i="27" s="1"/>
  <c r="DM73" i="27"/>
  <c r="DM15" i="27" s="1"/>
  <c r="DN15" i="27" s="1"/>
  <c r="U74" i="27"/>
  <c r="V74" i="27" s="1"/>
  <c r="DU74" i="27"/>
  <c r="BJ75" i="27"/>
  <c r="CN76" i="27"/>
  <c r="FB79" i="27"/>
  <c r="FC79" i="27" s="1"/>
  <c r="Z80" i="27"/>
  <c r="EJ80" i="27"/>
  <c r="CB81" i="27"/>
  <c r="M83" i="27"/>
  <c r="G82" i="27"/>
  <c r="G18" i="27" s="1"/>
  <c r="M18" i="27" s="1"/>
  <c r="W18" i="27" s="1"/>
  <c r="W84" i="27"/>
  <c r="BJ84" i="27"/>
  <c r="FA84" i="27"/>
  <c r="DU85" i="27"/>
  <c r="DY96" i="27"/>
  <c r="FK96" i="27"/>
  <c r="FJ95" i="27"/>
  <c r="FK106" i="27" s="1"/>
  <c r="BS98" i="27"/>
  <c r="CK97" i="27"/>
  <c r="CL98" i="27"/>
  <c r="DY98" i="27"/>
  <c r="DX97" i="27"/>
  <c r="DY97" i="27" s="1"/>
  <c r="FK98" i="27"/>
  <c r="FJ97" i="27"/>
  <c r="FK97" i="27" s="1"/>
  <c r="CR101" i="27"/>
  <c r="CQ100" i="27"/>
  <c r="CR100" i="27" s="1"/>
  <c r="CU101" i="27"/>
  <c r="FE101" i="27"/>
  <c r="FD100" i="27"/>
  <c r="FE100" i="27" s="1"/>
  <c r="CM102" i="27"/>
  <c r="FK102" i="27"/>
  <c r="CM104" i="27"/>
  <c r="FK104" i="27"/>
  <c r="BW110" i="27"/>
  <c r="DD112" i="27"/>
  <c r="FA186" i="27"/>
  <c r="FA178" i="27"/>
  <c r="FA181" i="27"/>
  <c r="FA173" i="27"/>
  <c r="FA169" i="27"/>
  <c r="FA167" i="27"/>
  <c r="FA165" i="27"/>
  <c r="FA161" i="27"/>
  <c r="FA159" i="27"/>
  <c r="FA157" i="27"/>
  <c r="FA155" i="27"/>
  <c r="FA151" i="27"/>
  <c r="FA147" i="27"/>
  <c r="FA184" i="27"/>
  <c r="FA176" i="27"/>
  <c r="FA179" i="27"/>
  <c r="FA171" i="27"/>
  <c r="FA182" i="27"/>
  <c r="FA174" i="27"/>
  <c r="FA177" i="27"/>
  <c r="FA170" i="27"/>
  <c r="FA168" i="27"/>
  <c r="FA166" i="27"/>
  <c r="FA164" i="27"/>
  <c r="FA162" i="27"/>
  <c r="FA160" i="27"/>
  <c r="FA154" i="27"/>
  <c r="FA148" i="27"/>
  <c r="FA146" i="27"/>
  <c r="FA188" i="27"/>
  <c r="FA180" i="27"/>
  <c r="FA172" i="27"/>
  <c r="FA175" i="27"/>
  <c r="FA187" i="27"/>
  <c r="FA183" i="27"/>
  <c r="BG86" i="27"/>
  <c r="BG84" i="27"/>
  <c r="BG82" i="27"/>
  <c r="BG80" i="27"/>
  <c r="BG78" i="27"/>
  <c r="BG76" i="27"/>
  <c r="BG75" i="27"/>
  <c r="BG73" i="27"/>
  <c r="BG72" i="27"/>
  <c r="BG71" i="27"/>
  <c r="BG70" i="27"/>
  <c r="BG69" i="27"/>
  <c r="BG68" i="27"/>
  <c r="BG67" i="27"/>
  <c r="BG66" i="27"/>
  <c r="BG65" i="27"/>
  <c r="BG64" i="27"/>
  <c r="BG63" i="27"/>
  <c r="BG62" i="27"/>
  <c r="BG61" i="27"/>
  <c r="BG60" i="27"/>
  <c r="DL84" i="27"/>
  <c r="DL82" i="27"/>
  <c r="DL80" i="27"/>
  <c r="DL78" i="27"/>
  <c r="DL76" i="27"/>
  <c r="DL75" i="27"/>
  <c r="DL85" i="27"/>
  <c r="DL83" i="27"/>
  <c r="DL81" i="27"/>
  <c r="DL79" i="27"/>
  <c r="DL77" i="27"/>
  <c r="DL74" i="27"/>
  <c r="DL73" i="27"/>
  <c r="DL72" i="27"/>
  <c r="DL71" i="27"/>
  <c r="DL70" i="27"/>
  <c r="DL69" i="27"/>
  <c r="DL68" i="27"/>
  <c r="DL67" i="27"/>
  <c r="DL66" i="27"/>
  <c r="DL65" i="27"/>
  <c r="DL64" i="27"/>
  <c r="DL63" i="27"/>
  <c r="DL62" i="27"/>
  <c r="DL61" i="27"/>
  <c r="DL59" i="27"/>
  <c r="I86" i="27"/>
  <c r="J86" i="27" s="1"/>
  <c r="BV86" i="27"/>
  <c r="BW86" i="27" s="1"/>
  <c r="R20" i="27"/>
  <c r="Z20" i="27"/>
  <c r="AH20" i="27"/>
  <c r="AY20" i="27"/>
  <c r="BO20" i="27"/>
  <c r="DL20" i="27"/>
  <c r="EC20" i="27"/>
  <c r="FI20" i="27"/>
  <c r="R21" i="27"/>
  <c r="Z21" i="27"/>
  <c r="AH21" i="27"/>
  <c r="AY21" i="27"/>
  <c r="BO21" i="27"/>
  <c r="DL21" i="27"/>
  <c r="EC21" i="27"/>
  <c r="FI21" i="27"/>
  <c r="Z22" i="27"/>
  <c r="AH22" i="27"/>
  <c r="AY22" i="27"/>
  <c r="DL22" i="27"/>
  <c r="FI22" i="27"/>
  <c r="R23" i="27"/>
  <c r="Z23" i="27"/>
  <c r="AH23" i="27"/>
  <c r="AY23" i="27"/>
  <c r="BO23" i="27"/>
  <c r="DL23" i="27"/>
  <c r="EC23" i="27"/>
  <c r="FI23" i="27"/>
  <c r="P29" i="27"/>
  <c r="P30" i="27"/>
  <c r="P31" i="27"/>
  <c r="FG31" i="27"/>
  <c r="L43" i="27"/>
  <c r="T43" i="27"/>
  <c r="AB43" i="27"/>
  <c r="AJ43" i="27"/>
  <c r="AS43" i="27"/>
  <c r="BQ43" i="27"/>
  <c r="BY43" i="27"/>
  <c r="CH43" i="27"/>
  <c r="CP43" i="27"/>
  <c r="DW43" i="27"/>
  <c r="EE43" i="27"/>
  <c r="EM43" i="27"/>
  <c r="EU43" i="27"/>
  <c r="FK43" i="27"/>
  <c r="L44" i="27"/>
  <c r="T44" i="27"/>
  <c r="AB44" i="27"/>
  <c r="AJ44" i="27"/>
  <c r="AS44" i="27"/>
  <c r="BQ44" i="27"/>
  <c r="BY44" i="27"/>
  <c r="CH44" i="27"/>
  <c r="CP44" i="27"/>
  <c r="DW44" i="27"/>
  <c r="EE44" i="27"/>
  <c r="EM44" i="27"/>
  <c r="EU44" i="27"/>
  <c r="FK44" i="27"/>
  <c r="L45" i="27"/>
  <c r="T45" i="27"/>
  <c r="AB45" i="27"/>
  <c r="AJ45" i="27"/>
  <c r="AS45" i="27"/>
  <c r="BQ45" i="27"/>
  <c r="BY45" i="27"/>
  <c r="CH45" i="27"/>
  <c r="CP45" i="27"/>
  <c r="DW45" i="27"/>
  <c r="EE45" i="27"/>
  <c r="EM45" i="27"/>
  <c r="EU45" i="27"/>
  <c r="FK45" i="27"/>
  <c r="L46" i="27"/>
  <c r="T46" i="27"/>
  <c r="AB46" i="27"/>
  <c r="AJ46" i="27"/>
  <c r="AS46" i="27"/>
  <c r="BQ46" i="27"/>
  <c r="BY46" i="27"/>
  <c r="CH46" i="27"/>
  <c r="CP46" i="27"/>
  <c r="DW46" i="27"/>
  <c r="EE46" i="27"/>
  <c r="EM46" i="27"/>
  <c r="EU46" i="27"/>
  <c r="FK46" i="27"/>
  <c r="L47" i="27"/>
  <c r="T47" i="27"/>
  <c r="AB47" i="27"/>
  <c r="AJ47" i="27"/>
  <c r="AS47" i="27"/>
  <c r="BQ47" i="27"/>
  <c r="BY47" i="27"/>
  <c r="CH47" i="27"/>
  <c r="CP47" i="27"/>
  <c r="DW47" i="27"/>
  <c r="EE47" i="27"/>
  <c r="EM47" i="27"/>
  <c r="EU47" i="27"/>
  <c r="FK47" i="27"/>
  <c r="L48" i="27"/>
  <c r="T48" i="27"/>
  <c r="AB48" i="27"/>
  <c r="AJ48" i="27"/>
  <c r="AS48" i="27"/>
  <c r="BQ48" i="27"/>
  <c r="BY48" i="27"/>
  <c r="CH48" i="27"/>
  <c r="CP48" i="27"/>
  <c r="DW48" i="27"/>
  <c r="EE48" i="27"/>
  <c r="EM48" i="27"/>
  <c r="EU48" i="27"/>
  <c r="FK48" i="27"/>
  <c r="L49" i="27"/>
  <c r="T49" i="27"/>
  <c r="AB49" i="27"/>
  <c r="AJ49" i="27"/>
  <c r="AS49" i="27"/>
  <c r="BQ49" i="27"/>
  <c r="BY49" i="27"/>
  <c r="DW49" i="27"/>
  <c r="EE49" i="27"/>
  <c r="EU49" i="27"/>
  <c r="FK49" i="27"/>
  <c r="L50" i="27"/>
  <c r="T50" i="27"/>
  <c r="AB50" i="27"/>
  <c r="AJ50" i="27"/>
  <c r="AS50" i="27"/>
  <c r="BQ50" i="27"/>
  <c r="BY50" i="27"/>
  <c r="CH50" i="27"/>
  <c r="CP50" i="27"/>
  <c r="DW50" i="27"/>
  <c r="EE50" i="27"/>
  <c r="EM50" i="27"/>
  <c r="EU50" i="27"/>
  <c r="FK50" i="27"/>
  <c r="L51" i="27"/>
  <c r="T51" i="27"/>
  <c r="AB51" i="27"/>
  <c r="AJ51" i="27"/>
  <c r="AS51" i="27"/>
  <c r="BQ51" i="27"/>
  <c r="BY51" i="27"/>
  <c r="CH51" i="27"/>
  <c r="CP51" i="27"/>
  <c r="DW51" i="27"/>
  <c r="EE51" i="27"/>
  <c r="EM51" i="27"/>
  <c r="EU51" i="27"/>
  <c r="FK51" i="27"/>
  <c r="L52" i="27"/>
  <c r="T52" i="27"/>
  <c r="AB52" i="27"/>
  <c r="AJ52" i="27"/>
  <c r="AS52" i="27"/>
  <c r="BQ52" i="27"/>
  <c r="BY52" i="27"/>
  <c r="CH52" i="27"/>
  <c r="CP52" i="27"/>
  <c r="DW52" i="27"/>
  <c r="EE52" i="27"/>
  <c r="EM52" i="27"/>
  <c r="EU52" i="27"/>
  <c r="FK52" i="27"/>
  <c r="L53" i="27"/>
  <c r="T53" i="27"/>
  <c r="AB53" i="27"/>
  <c r="AJ53" i="27"/>
  <c r="AS53" i="27"/>
  <c r="BQ53" i="27"/>
  <c r="BY53" i="27"/>
  <c r="CH53" i="27"/>
  <c r="CP53" i="27"/>
  <c r="DW53" i="27"/>
  <c r="EE53" i="27"/>
  <c r="EM53" i="27"/>
  <c r="EU53" i="27"/>
  <c r="FK53" i="27"/>
  <c r="L54" i="27"/>
  <c r="T54" i="27"/>
  <c r="AB54" i="27"/>
  <c r="AJ54" i="27"/>
  <c r="AS54" i="27"/>
  <c r="BQ54" i="27"/>
  <c r="BY54" i="27"/>
  <c r="CH54" i="27"/>
  <c r="CP54" i="27"/>
  <c r="DW54" i="27"/>
  <c r="EE54" i="27"/>
  <c r="EM54" i="27"/>
  <c r="EU54" i="27"/>
  <c r="FK54" i="27"/>
  <c r="L55" i="27"/>
  <c r="T55" i="27"/>
  <c r="AB55" i="27"/>
  <c r="AJ55" i="27"/>
  <c r="AS55" i="27"/>
  <c r="BQ55" i="27"/>
  <c r="BY55" i="27"/>
  <c r="CH55" i="27"/>
  <c r="CP55" i="27"/>
  <c r="DW55" i="27"/>
  <c r="EE55" i="27"/>
  <c r="EM55" i="27"/>
  <c r="EU55" i="27"/>
  <c r="FK55" i="27"/>
  <c r="L56" i="27"/>
  <c r="T56" i="27"/>
  <c r="AB56" i="27"/>
  <c r="AJ56" i="27"/>
  <c r="AS56" i="27"/>
  <c r="BQ56" i="27"/>
  <c r="BY56" i="27"/>
  <c r="CH56" i="27"/>
  <c r="CP56" i="27"/>
  <c r="DW56" i="27"/>
  <c r="EE56" i="27"/>
  <c r="EM56" i="27"/>
  <c r="EU56" i="27"/>
  <c r="FK56" i="27"/>
  <c r="L57" i="27"/>
  <c r="T57" i="27"/>
  <c r="AB57" i="27"/>
  <c r="AJ57" i="27"/>
  <c r="AS57" i="27"/>
  <c r="BQ57" i="27"/>
  <c r="BY57" i="27"/>
  <c r="CH57" i="27"/>
  <c r="CP57" i="27"/>
  <c r="DW57" i="27"/>
  <c r="EE57" i="27"/>
  <c r="EM57" i="27"/>
  <c r="EU57" i="27"/>
  <c r="FK57" i="27"/>
  <c r="L58" i="27"/>
  <c r="T58" i="27"/>
  <c r="AB58" i="27"/>
  <c r="AJ58" i="27"/>
  <c r="AS58" i="27"/>
  <c r="BQ58" i="27"/>
  <c r="BY58" i="27"/>
  <c r="CH58" i="27"/>
  <c r="CP58" i="27"/>
  <c r="DW58" i="27"/>
  <c r="EE58" i="27"/>
  <c r="EM58" i="27"/>
  <c r="EU58" i="27"/>
  <c r="FK58" i="27"/>
  <c r="L59" i="27"/>
  <c r="T59" i="27"/>
  <c r="AB59" i="27"/>
  <c r="AJ59" i="27"/>
  <c r="AS59" i="27"/>
  <c r="BQ59" i="27"/>
  <c r="DB59" i="27"/>
  <c r="DM59" i="27"/>
  <c r="DM57" i="27" s="1"/>
  <c r="AZ60" i="27"/>
  <c r="ET60" i="27"/>
  <c r="AZ61" i="27"/>
  <c r="DM61" i="27"/>
  <c r="DM16" i="27" s="1"/>
  <c r="DN18" i="27" s="1"/>
  <c r="AZ65" i="27"/>
  <c r="DO72" i="27"/>
  <c r="BG74" i="27"/>
  <c r="CW74" i="27"/>
  <c r="FA75" i="27"/>
  <c r="E76" i="27"/>
  <c r="FA76" i="27"/>
  <c r="DU77" i="27"/>
  <c r="BJ79" i="27"/>
  <c r="CE80" i="27"/>
  <c r="BZ83" i="27"/>
  <c r="BZ82" i="27" s="1"/>
  <c r="BZ18" i="27" s="1"/>
  <c r="CA18" i="27" s="1"/>
  <c r="BT82" i="27"/>
  <c r="BT18" i="27" s="1"/>
  <c r="BU18" i="27" s="1"/>
  <c r="EH82" i="27"/>
  <c r="EH18" i="27" s="1"/>
  <c r="ER82" i="27"/>
  <c r="ER18" i="27" s="1"/>
  <c r="FB84" i="27"/>
  <c r="FC84" i="27" s="1"/>
  <c r="BG85" i="27"/>
  <c r="CW85" i="27"/>
  <c r="CE85" i="27" s="1"/>
  <c r="BV100" i="27"/>
  <c r="BW100" i="27" s="1"/>
  <c r="DY102" i="27"/>
  <c r="DY104" i="27"/>
  <c r="DD107" i="27"/>
  <c r="DC106" i="27"/>
  <c r="CB109" i="27"/>
  <c r="BR107" i="27"/>
  <c r="AD113" i="27"/>
  <c r="AO114" i="27"/>
  <c r="FK118" i="27"/>
  <c r="EJ122" i="27"/>
  <c r="CB129" i="27"/>
  <c r="CB133" i="27"/>
  <c r="DY188" i="27"/>
  <c r="DY187" i="27"/>
  <c r="DY186" i="27"/>
  <c r="DY185" i="27"/>
  <c r="DY184" i="27"/>
  <c r="DY183" i="27"/>
  <c r="DY182" i="27"/>
  <c r="DY181" i="27"/>
  <c r="DY180" i="27"/>
  <c r="DY179" i="27"/>
  <c r="DY178" i="27"/>
  <c r="DY177" i="27"/>
  <c r="DY176" i="27"/>
  <c r="DY175" i="27"/>
  <c r="DY174" i="27"/>
  <c r="DY173" i="27"/>
  <c r="DY172" i="27"/>
  <c r="DY171" i="27"/>
  <c r="DY170" i="27"/>
  <c r="DY169" i="27"/>
  <c r="DY168" i="27"/>
  <c r="DY167" i="27"/>
  <c r="DY166" i="27"/>
  <c r="DY165" i="27"/>
  <c r="DY164" i="27"/>
  <c r="DY163" i="27"/>
  <c r="DY162" i="27"/>
  <c r="DY161" i="27"/>
  <c r="DY160" i="27"/>
  <c r="DY159" i="27"/>
  <c r="DY158" i="27"/>
  <c r="DY157" i="27"/>
  <c r="DY156" i="27"/>
  <c r="DY155" i="27"/>
  <c r="DY154" i="27"/>
  <c r="DY153" i="27"/>
  <c r="DY152" i="27"/>
  <c r="DY151" i="27"/>
  <c r="DY150" i="27"/>
  <c r="DY149" i="27"/>
  <c r="DY148" i="27"/>
  <c r="DY147" i="27"/>
  <c r="DY146" i="27"/>
  <c r="ER185" i="27"/>
  <c r="FB186" i="27"/>
  <c r="EJ199" i="27"/>
  <c r="EA199" i="27"/>
  <c r="EA212" i="27"/>
  <c r="EA213" i="27"/>
  <c r="O17" i="27"/>
  <c r="AH75" i="27"/>
  <c r="AH84" i="27"/>
  <c r="AH80" i="27"/>
  <c r="AH78" i="27"/>
  <c r="AH76" i="27"/>
  <c r="AH85" i="27"/>
  <c r="AH83" i="27"/>
  <c r="AH81" i="27"/>
  <c r="AH79" i="27"/>
  <c r="AH77" i="27"/>
  <c r="AH74" i="27"/>
  <c r="AH73" i="27"/>
  <c r="AH72" i="27"/>
  <c r="AH71" i="27"/>
  <c r="AH70" i="27"/>
  <c r="AH69" i="27"/>
  <c r="AH68" i="27"/>
  <c r="AH67" i="27"/>
  <c r="AH66" i="27"/>
  <c r="AH65" i="27"/>
  <c r="AH64" i="27"/>
  <c r="AH63" i="27"/>
  <c r="AH62" i="27"/>
  <c r="AH61" i="27"/>
  <c r="CV75" i="27"/>
  <c r="CV84" i="27"/>
  <c r="CV82" i="27"/>
  <c r="CV80" i="27"/>
  <c r="CV78" i="27"/>
  <c r="CV76" i="27"/>
  <c r="CV74" i="27"/>
  <c r="CV85" i="27"/>
  <c r="CV83" i="27"/>
  <c r="CV81" i="27"/>
  <c r="CV79" i="27"/>
  <c r="CV77" i="27"/>
  <c r="CV73" i="27"/>
  <c r="CV72" i="27"/>
  <c r="CV71" i="27"/>
  <c r="CV70" i="27"/>
  <c r="CV69" i="27"/>
  <c r="CV68" i="27"/>
  <c r="CV67" i="27"/>
  <c r="CV66" i="27"/>
  <c r="CV65" i="27"/>
  <c r="CV64" i="27"/>
  <c r="CV63" i="27"/>
  <c r="CV62" i="27"/>
  <c r="CV61" i="27"/>
  <c r="CV60" i="27"/>
  <c r="FH86" i="27"/>
  <c r="FI86" i="27" s="1"/>
  <c r="DE14" i="27"/>
  <c r="K17" i="27"/>
  <c r="S17" i="27"/>
  <c r="T17" i="27" s="1"/>
  <c r="AA17" i="27"/>
  <c r="AB17" i="27" s="1"/>
  <c r="AR17" i="27"/>
  <c r="AS17" i="27" s="1"/>
  <c r="BH17" i="27"/>
  <c r="BI17" i="27" s="1"/>
  <c r="BP17" i="27"/>
  <c r="BQ17" i="27" s="1"/>
  <c r="BX17" i="27"/>
  <c r="BY17" i="27" s="1"/>
  <c r="CG17" i="27"/>
  <c r="CO17" i="27"/>
  <c r="DV17" i="27"/>
  <c r="ED17" i="27"/>
  <c r="EE17" i="27" s="1"/>
  <c r="EL17" i="27"/>
  <c r="EM17" i="27" s="1"/>
  <c r="AI19" i="27"/>
  <c r="AJ19" i="27" s="1"/>
  <c r="FJ19" i="27"/>
  <c r="FK19" i="27" s="1"/>
  <c r="AA22" i="27"/>
  <c r="AR22" i="27"/>
  <c r="AS22" i="27" s="1"/>
  <c r="BX22" i="27"/>
  <c r="CO22" i="27"/>
  <c r="DV22" i="27"/>
  <c r="DW22" i="27" s="1"/>
  <c r="EL22" i="27"/>
  <c r="AD85" i="27"/>
  <c r="AD84" i="27"/>
  <c r="AD83" i="27"/>
  <c r="AD82" i="27"/>
  <c r="AD81" i="27"/>
  <c r="AD80" i="27"/>
  <c r="AD79" i="27"/>
  <c r="AD78" i="27"/>
  <c r="AD77" i="27"/>
  <c r="AD76" i="27"/>
  <c r="AD74" i="27"/>
  <c r="AD73" i="27"/>
  <c r="AD72" i="27"/>
  <c r="AD71" i="27"/>
  <c r="AD70" i="27"/>
  <c r="AD69" i="27"/>
  <c r="AD68" i="27"/>
  <c r="AD67" i="27"/>
  <c r="AD66" i="27"/>
  <c r="AD65" i="27"/>
  <c r="AD64" i="27"/>
  <c r="AD63" i="27"/>
  <c r="AD62" i="27"/>
  <c r="AD61" i="27"/>
  <c r="AD60" i="27"/>
  <c r="AD75" i="27"/>
  <c r="AL86" i="27"/>
  <c r="AL85" i="27"/>
  <c r="AL84" i="27"/>
  <c r="AL83" i="27"/>
  <c r="AL82" i="27"/>
  <c r="AL81" i="27"/>
  <c r="AL80" i="27"/>
  <c r="AL79" i="27"/>
  <c r="AL78" i="27"/>
  <c r="AL77" i="27"/>
  <c r="AL76" i="27"/>
  <c r="AL74" i="27"/>
  <c r="AL73" i="27"/>
  <c r="AL72" i="27"/>
  <c r="AL71" i="27"/>
  <c r="AL70" i="27"/>
  <c r="AL69" i="27"/>
  <c r="AL68" i="27"/>
  <c r="AL67" i="27"/>
  <c r="AL66" i="27"/>
  <c r="AL65" i="27"/>
  <c r="AL64" i="27"/>
  <c r="AL63" i="27"/>
  <c r="AL62" i="27"/>
  <c r="AL61" i="27"/>
  <c r="AL60" i="27"/>
  <c r="AL75" i="27"/>
  <c r="AU85" i="27"/>
  <c r="AU84" i="27"/>
  <c r="AU83" i="27"/>
  <c r="AU82" i="27"/>
  <c r="AU81" i="27"/>
  <c r="AU80" i="27"/>
  <c r="AU79" i="27"/>
  <c r="AU78" i="27"/>
  <c r="AU77" i="27"/>
  <c r="AU76" i="27"/>
  <c r="AU74" i="27"/>
  <c r="AU73" i="27"/>
  <c r="AU72" i="27"/>
  <c r="AU71" i="27"/>
  <c r="AU70" i="27"/>
  <c r="AU69" i="27"/>
  <c r="AU68" i="27"/>
  <c r="AU67" i="27"/>
  <c r="AU66" i="27"/>
  <c r="AU65" i="27"/>
  <c r="AU64" i="27"/>
  <c r="AU63" i="27"/>
  <c r="AU62" i="27"/>
  <c r="AU61" i="27"/>
  <c r="AU60" i="27"/>
  <c r="AU75" i="27"/>
  <c r="BC86" i="27"/>
  <c r="BC85" i="27"/>
  <c r="BC84" i="27"/>
  <c r="BC83" i="27"/>
  <c r="BC82" i="27"/>
  <c r="BC81" i="27"/>
  <c r="BC80" i="27"/>
  <c r="BC79" i="27"/>
  <c r="BC78" i="27"/>
  <c r="BC77" i="27"/>
  <c r="BC76" i="27"/>
  <c r="BC73" i="27"/>
  <c r="BC72" i="27"/>
  <c r="BC71" i="27"/>
  <c r="BC70" i="27"/>
  <c r="BC69" i="27"/>
  <c r="BC68" i="27"/>
  <c r="BC67" i="27"/>
  <c r="BC66" i="27"/>
  <c r="BC65" i="27"/>
  <c r="BC64" i="27"/>
  <c r="BC63" i="27"/>
  <c r="BC62" i="27"/>
  <c r="BC61" i="27"/>
  <c r="BC60" i="27"/>
  <c r="BC74" i="27"/>
  <c r="CJ86" i="27"/>
  <c r="CJ85" i="27"/>
  <c r="CJ84" i="27"/>
  <c r="CJ83" i="27"/>
  <c r="CJ82" i="27"/>
  <c r="CJ81" i="27"/>
  <c r="CJ80" i="27"/>
  <c r="CJ79" i="27"/>
  <c r="CJ78" i="27"/>
  <c r="CJ77" i="27"/>
  <c r="CJ76" i="27"/>
  <c r="CJ73" i="27"/>
  <c r="CJ72" i="27"/>
  <c r="CJ71" i="27"/>
  <c r="CJ70" i="27"/>
  <c r="CJ69" i="27"/>
  <c r="CJ68" i="27"/>
  <c r="CJ67" i="27"/>
  <c r="CJ66" i="27"/>
  <c r="CJ65" i="27"/>
  <c r="CJ64" i="27"/>
  <c r="CJ63" i="27"/>
  <c r="CJ62" i="27"/>
  <c r="CJ61" i="27"/>
  <c r="CJ60" i="27"/>
  <c r="CJ75" i="27"/>
  <c r="CR85" i="27"/>
  <c r="CR84" i="27"/>
  <c r="CR83" i="27"/>
  <c r="CR82" i="27"/>
  <c r="CR81" i="27"/>
  <c r="CR80" i="27"/>
  <c r="CR79" i="27"/>
  <c r="CR78" i="27"/>
  <c r="CR77" i="27"/>
  <c r="CR76" i="27"/>
  <c r="CR74" i="27"/>
  <c r="CR73" i="27"/>
  <c r="CR72" i="27"/>
  <c r="CR71" i="27"/>
  <c r="CR70" i="27"/>
  <c r="CR69" i="27"/>
  <c r="CR68" i="27"/>
  <c r="CR67" i="27"/>
  <c r="CR66" i="27"/>
  <c r="CR65" i="27"/>
  <c r="CR64" i="27"/>
  <c r="CR63" i="27"/>
  <c r="CR62" i="27"/>
  <c r="CR61" i="27"/>
  <c r="CR60" i="27"/>
  <c r="CR75" i="27"/>
  <c r="CZ85" i="27"/>
  <c r="CZ84" i="27"/>
  <c r="CZ83" i="27"/>
  <c r="CZ82" i="27"/>
  <c r="CZ81" i="27"/>
  <c r="CZ80" i="27"/>
  <c r="CZ79" i="27"/>
  <c r="CZ78" i="27"/>
  <c r="CZ77" i="27"/>
  <c r="CZ76" i="27"/>
  <c r="CZ74" i="27"/>
  <c r="CZ73" i="27"/>
  <c r="CZ72" i="27"/>
  <c r="CZ71" i="27"/>
  <c r="CZ70" i="27"/>
  <c r="CZ69" i="27"/>
  <c r="CZ68" i="27"/>
  <c r="CZ67" i="27"/>
  <c r="CZ66" i="27"/>
  <c r="CZ65" i="27"/>
  <c r="CZ64" i="27"/>
  <c r="CZ63" i="27"/>
  <c r="CZ62" i="27"/>
  <c r="CZ61" i="27"/>
  <c r="CZ60" i="27"/>
  <c r="CZ75" i="27"/>
  <c r="DH86" i="27"/>
  <c r="DH85" i="27"/>
  <c r="DH84" i="27"/>
  <c r="DH83" i="27"/>
  <c r="DH82" i="27"/>
  <c r="DH81" i="27"/>
  <c r="DH80" i="27"/>
  <c r="DH79" i="27"/>
  <c r="DH78" i="27"/>
  <c r="DH77" i="27"/>
  <c r="DH76" i="27"/>
  <c r="DH74" i="27"/>
  <c r="DH73" i="27"/>
  <c r="DH72" i="27"/>
  <c r="DH71" i="27"/>
  <c r="DH70" i="27"/>
  <c r="DH69" i="27"/>
  <c r="DH68" i="27"/>
  <c r="DH67" i="27"/>
  <c r="DH66" i="27"/>
  <c r="DH65" i="27"/>
  <c r="DH64" i="27"/>
  <c r="DH63" i="27"/>
  <c r="DH62" i="27"/>
  <c r="DH61" i="27"/>
  <c r="DH60" i="27"/>
  <c r="DH75" i="27"/>
  <c r="DY86" i="27"/>
  <c r="DY85" i="27"/>
  <c r="DY84" i="27"/>
  <c r="DY83" i="27"/>
  <c r="DY82" i="27"/>
  <c r="DY81" i="27"/>
  <c r="DY80" i="27"/>
  <c r="DY79" i="27"/>
  <c r="DY78" i="27"/>
  <c r="DY77" i="27"/>
  <c r="DY76" i="27"/>
  <c r="DY75" i="27"/>
  <c r="DY73" i="27"/>
  <c r="DY72" i="27"/>
  <c r="DY71" i="27"/>
  <c r="DY70" i="27"/>
  <c r="DY69" i="27"/>
  <c r="DY68" i="27"/>
  <c r="DY67" i="27"/>
  <c r="DY66" i="27"/>
  <c r="DY65" i="27"/>
  <c r="DY64" i="27"/>
  <c r="DY63" i="27"/>
  <c r="DY62" i="27"/>
  <c r="DY61" i="27"/>
  <c r="DY60" i="27"/>
  <c r="DY59" i="27"/>
  <c r="DY74" i="27"/>
  <c r="EG86" i="27"/>
  <c r="EG85" i="27"/>
  <c r="EG84" i="27"/>
  <c r="EG83" i="27"/>
  <c r="EG82" i="27"/>
  <c r="EG81" i="27"/>
  <c r="EG80" i="27"/>
  <c r="EG79" i="27"/>
  <c r="EG78" i="27"/>
  <c r="EG77" i="27"/>
  <c r="EG76" i="27"/>
  <c r="EG75" i="27"/>
  <c r="EG73" i="27"/>
  <c r="EG72" i="27"/>
  <c r="EG71" i="27"/>
  <c r="EG70" i="27"/>
  <c r="EG69" i="27"/>
  <c r="EG68" i="27"/>
  <c r="EG67" i="27"/>
  <c r="EG66" i="27"/>
  <c r="EG65" i="27"/>
  <c r="EG64" i="27"/>
  <c r="EG63" i="27"/>
  <c r="EG62" i="27"/>
  <c r="EG61" i="27"/>
  <c r="EG60" i="27"/>
  <c r="EG59" i="27"/>
  <c r="EG74" i="27"/>
  <c r="EO85" i="27"/>
  <c r="EO84" i="27"/>
  <c r="EO83" i="27"/>
  <c r="EO82" i="27"/>
  <c r="EO81" i="27"/>
  <c r="EO80" i="27"/>
  <c r="EO79" i="27"/>
  <c r="EO78" i="27"/>
  <c r="EO77" i="27"/>
  <c r="EO76" i="27"/>
  <c r="EO75" i="27"/>
  <c r="EO73" i="27"/>
  <c r="EO72" i="27"/>
  <c r="EO71" i="27"/>
  <c r="EO70" i="27"/>
  <c r="EO69" i="27"/>
  <c r="EO68" i="27"/>
  <c r="EO67" i="27"/>
  <c r="EO66" i="27"/>
  <c r="EO65" i="27"/>
  <c r="EO64" i="27"/>
  <c r="EO63" i="27"/>
  <c r="EO62" i="27"/>
  <c r="EO61" i="27"/>
  <c r="EO60" i="27"/>
  <c r="EO59" i="27"/>
  <c r="EO74" i="27"/>
  <c r="EW86" i="27"/>
  <c r="EW85" i="27"/>
  <c r="EW84" i="27"/>
  <c r="EW83" i="27"/>
  <c r="EW82" i="27"/>
  <c r="EW81" i="27"/>
  <c r="EW80" i="27"/>
  <c r="EW79" i="27"/>
  <c r="EW78" i="27"/>
  <c r="EW77" i="27"/>
  <c r="EW76" i="27"/>
  <c r="EW73" i="27"/>
  <c r="EW72" i="27"/>
  <c r="EW71" i="27"/>
  <c r="EW70" i="27"/>
  <c r="EW69" i="27"/>
  <c r="EW68" i="27"/>
  <c r="EW67" i="27"/>
  <c r="EW66" i="27"/>
  <c r="EW65" i="27"/>
  <c r="EW64" i="27"/>
  <c r="EW63" i="27"/>
  <c r="EW62" i="27"/>
  <c r="EW61" i="27"/>
  <c r="EW60" i="27"/>
  <c r="EW59" i="27"/>
  <c r="EW75" i="27"/>
  <c r="FE85" i="27"/>
  <c r="FE84" i="27"/>
  <c r="FE83" i="27"/>
  <c r="FE82" i="27"/>
  <c r="FE81" i="27"/>
  <c r="FE80" i="27"/>
  <c r="FE79" i="27"/>
  <c r="FE78" i="27"/>
  <c r="FE77" i="27"/>
  <c r="FE76" i="27"/>
  <c r="FE74" i="27"/>
  <c r="FE73" i="27"/>
  <c r="FE72" i="27"/>
  <c r="FE71" i="27"/>
  <c r="FE70" i="27"/>
  <c r="FE69" i="27"/>
  <c r="FE68" i="27"/>
  <c r="FE67" i="27"/>
  <c r="FE66" i="27"/>
  <c r="FE65" i="27"/>
  <c r="FE64" i="27"/>
  <c r="FE63" i="27"/>
  <c r="FE62" i="27"/>
  <c r="FE61" i="27"/>
  <c r="FE60" i="27"/>
  <c r="FE59" i="27"/>
  <c r="FE75" i="27"/>
  <c r="U46" i="27"/>
  <c r="W46" i="27" s="1"/>
  <c r="AC86" i="27"/>
  <c r="AD86" i="27" s="1"/>
  <c r="AT86" i="27"/>
  <c r="AU86" i="27" s="1"/>
  <c r="BR46" i="27"/>
  <c r="CQ86" i="27"/>
  <c r="CR86" i="27" s="1"/>
  <c r="DG86" i="27"/>
  <c r="DX86" i="27"/>
  <c r="FD86" i="27"/>
  <c r="FE86" i="27" s="1"/>
  <c r="CY57" i="27"/>
  <c r="DO66" i="27"/>
  <c r="DO14" i="27" s="1"/>
  <c r="ER76" i="27"/>
  <c r="FB76" i="27" s="1"/>
  <c r="DR76" i="27" s="1"/>
  <c r="U77" i="27"/>
  <c r="W77" i="27" s="1"/>
  <c r="E77" i="27" s="1"/>
  <c r="BG77" i="27"/>
  <c r="CW77" i="27"/>
  <c r="AO78" i="27"/>
  <c r="E78" i="27" s="1"/>
  <c r="BR78" i="27"/>
  <c r="CB78" i="27" s="1"/>
  <c r="CN80" i="27"/>
  <c r="EJ81" i="27"/>
  <c r="AM83" i="27"/>
  <c r="AM82" i="27" s="1"/>
  <c r="AG82" i="27"/>
  <c r="AG18" i="27" s="1"/>
  <c r="AM18" i="27" s="1"/>
  <c r="AO18" i="27" s="1"/>
  <c r="BH82" i="27"/>
  <c r="BH18" i="27" s="1"/>
  <c r="BI18" i="27" s="1"/>
  <c r="DZ82" i="27"/>
  <c r="DZ18" i="27" s="1"/>
  <c r="EJ83" i="27"/>
  <c r="FB85" i="27"/>
  <c r="FC85" i="27" s="1"/>
  <c r="J96" i="27"/>
  <c r="DD99" i="27"/>
  <c r="AD101" i="27"/>
  <c r="AC100" i="27"/>
  <c r="BA102" i="27"/>
  <c r="AZ100" i="27"/>
  <c r="CL102" i="27"/>
  <c r="FA102" i="27"/>
  <c r="EZ100" i="27"/>
  <c r="FA100" i="27" s="1"/>
  <c r="BA104" i="27"/>
  <c r="CL104" i="27"/>
  <c r="FA104" i="27"/>
  <c r="CR118" i="27"/>
  <c r="FK126" i="27"/>
  <c r="AO135" i="27"/>
  <c r="CM146" i="27"/>
  <c r="CW148" i="27"/>
  <c r="DK189" i="27"/>
  <c r="DM149" i="27"/>
  <c r="Z85" i="27"/>
  <c r="Z83" i="27"/>
  <c r="Z81" i="27"/>
  <c r="Z79" i="27"/>
  <c r="Z77" i="27"/>
  <c r="Z74" i="27"/>
  <c r="Z73" i="27"/>
  <c r="Z72" i="27"/>
  <c r="Z71" i="27"/>
  <c r="Z70" i="27"/>
  <c r="Z69" i="27"/>
  <c r="Z68" i="27"/>
  <c r="Z67" i="27"/>
  <c r="Z66" i="27"/>
  <c r="Z65" i="27"/>
  <c r="Z64" i="27"/>
  <c r="Z63" i="27"/>
  <c r="Z62" i="27"/>
  <c r="Z61" i="27"/>
  <c r="DD85" i="27"/>
  <c r="DD83" i="27"/>
  <c r="DD81" i="27"/>
  <c r="DD79" i="27"/>
  <c r="DD77" i="27"/>
  <c r="DD75" i="27"/>
  <c r="DD84" i="27"/>
  <c r="DD82" i="27"/>
  <c r="DD80" i="27"/>
  <c r="DD78" i="27"/>
  <c r="DD76" i="27"/>
  <c r="DD74" i="27"/>
  <c r="DD73" i="27"/>
  <c r="DD72" i="27"/>
  <c r="DD71" i="27"/>
  <c r="DD70" i="27"/>
  <c r="DD69" i="27"/>
  <c r="DD68" i="27"/>
  <c r="DD67" i="27"/>
  <c r="DD66" i="27"/>
  <c r="DD65" i="27"/>
  <c r="DD64" i="27"/>
  <c r="DD63" i="27"/>
  <c r="DD62" i="27"/>
  <c r="DD61" i="27"/>
  <c r="AG86" i="27"/>
  <c r="AH86" i="27" s="1"/>
  <c r="L7" i="27"/>
  <c r="T7" i="27"/>
  <c r="AB7" i="27"/>
  <c r="AJ7" i="27"/>
  <c r="AS7" i="27"/>
  <c r="BQ7" i="27"/>
  <c r="BY7" i="27"/>
  <c r="CH7" i="27"/>
  <c r="CP7" i="27"/>
  <c r="DW7" i="27"/>
  <c r="EE7" i="27"/>
  <c r="EM7" i="27"/>
  <c r="EU7" i="27"/>
  <c r="FK7" i="27"/>
  <c r="L8" i="27"/>
  <c r="T8" i="27"/>
  <c r="AB8" i="27"/>
  <c r="AJ8" i="27"/>
  <c r="AS8" i="27"/>
  <c r="BQ8" i="27"/>
  <c r="BY8" i="27"/>
  <c r="CH8" i="27"/>
  <c r="CP8" i="27"/>
  <c r="DW8" i="27"/>
  <c r="EE8" i="27"/>
  <c r="EM8" i="27"/>
  <c r="EU8" i="27"/>
  <c r="FK8" i="27"/>
  <c r="AB20" i="27"/>
  <c r="AS20" i="27"/>
  <c r="BY20" i="27"/>
  <c r="CP20" i="27"/>
  <c r="DW20" i="27"/>
  <c r="EM20" i="27"/>
  <c r="AB21" i="27"/>
  <c r="AS21" i="27"/>
  <c r="BY21" i="27"/>
  <c r="CP21" i="27"/>
  <c r="DW21" i="27"/>
  <c r="EM21" i="27"/>
  <c r="AB22" i="27"/>
  <c r="BY22" i="27"/>
  <c r="CP22" i="27"/>
  <c r="EM22" i="27"/>
  <c r="AB23" i="27"/>
  <c r="AS23" i="27"/>
  <c r="BY23" i="27"/>
  <c r="CP23" i="27"/>
  <c r="DW23" i="27"/>
  <c r="EM23" i="27"/>
  <c r="AD43" i="27"/>
  <c r="AL43" i="27"/>
  <c r="AU43" i="27"/>
  <c r="BC43" i="27"/>
  <c r="CJ43" i="27"/>
  <c r="CR43" i="27"/>
  <c r="CZ43" i="27"/>
  <c r="DH43" i="27"/>
  <c r="DY43" i="27"/>
  <c r="EG43" i="27"/>
  <c r="EO43" i="27"/>
  <c r="EW43" i="27"/>
  <c r="FE43" i="27"/>
  <c r="AD44" i="27"/>
  <c r="AL44" i="27"/>
  <c r="AU44" i="27"/>
  <c r="BC44" i="27"/>
  <c r="CJ44" i="27"/>
  <c r="CR44" i="27"/>
  <c r="CZ44" i="27"/>
  <c r="DH44" i="27"/>
  <c r="DY44" i="27"/>
  <c r="EG44" i="27"/>
  <c r="EO44" i="27"/>
  <c r="EW44" i="27"/>
  <c r="FE44" i="27"/>
  <c r="AD45" i="27"/>
  <c r="AL45" i="27"/>
  <c r="AU45" i="27"/>
  <c r="BC45" i="27"/>
  <c r="CJ45" i="27"/>
  <c r="CR45" i="27"/>
  <c r="CZ45" i="27"/>
  <c r="DH45" i="27"/>
  <c r="DY45" i="27"/>
  <c r="EG45" i="27"/>
  <c r="EO45" i="27"/>
  <c r="EW45" i="27"/>
  <c r="FE45" i="27"/>
  <c r="AD46" i="27"/>
  <c r="AL46" i="27"/>
  <c r="AU46" i="27"/>
  <c r="BC46" i="27"/>
  <c r="CJ46" i="27"/>
  <c r="CR46" i="27"/>
  <c r="CZ46" i="27"/>
  <c r="DH46" i="27"/>
  <c r="DY46" i="27"/>
  <c r="EG46" i="27"/>
  <c r="EO46" i="27"/>
  <c r="EW46" i="27"/>
  <c r="FE46" i="27"/>
  <c r="AD47" i="27"/>
  <c r="AL47" i="27"/>
  <c r="AU47" i="27"/>
  <c r="BC47" i="27"/>
  <c r="CJ47" i="27"/>
  <c r="CR47" i="27"/>
  <c r="CZ47" i="27"/>
  <c r="DH47" i="27"/>
  <c r="DY47" i="27"/>
  <c r="EG47" i="27"/>
  <c r="EO47" i="27"/>
  <c r="EW47" i="27"/>
  <c r="FE47" i="27"/>
  <c r="AD48" i="27"/>
  <c r="AL48" i="27"/>
  <c r="AU48" i="27"/>
  <c r="BC48" i="27"/>
  <c r="CJ48" i="27"/>
  <c r="CR48" i="27"/>
  <c r="CZ48" i="27"/>
  <c r="DH48" i="27"/>
  <c r="DY48" i="27"/>
  <c r="EG48" i="27"/>
  <c r="EO48" i="27"/>
  <c r="EW48" i="27"/>
  <c r="FE48" i="27"/>
  <c r="AD49" i="27"/>
  <c r="AL49" i="27"/>
  <c r="AU49" i="27"/>
  <c r="BC49" i="27"/>
  <c r="CJ49" i="27"/>
  <c r="CR49" i="27"/>
  <c r="DH49" i="27"/>
  <c r="DY49" i="27"/>
  <c r="EG49" i="27"/>
  <c r="EO49" i="27"/>
  <c r="EW49" i="27"/>
  <c r="FE49" i="27"/>
  <c r="AD50" i="27"/>
  <c r="AL50" i="27"/>
  <c r="AU50" i="27"/>
  <c r="BC50" i="27"/>
  <c r="CJ50" i="27"/>
  <c r="CR50" i="27"/>
  <c r="CZ50" i="27"/>
  <c r="DH50" i="27"/>
  <c r="DY50" i="27"/>
  <c r="EG50" i="27"/>
  <c r="EO50" i="27"/>
  <c r="EW50" i="27"/>
  <c r="FE50" i="27"/>
  <c r="AD51" i="27"/>
  <c r="AL51" i="27"/>
  <c r="AU51" i="27"/>
  <c r="BC51" i="27"/>
  <c r="CJ51" i="27"/>
  <c r="CR51" i="27"/>
  <c r="CZ51" i="27"/>
  <c r="DH51" i="27"/>
  <c r="DY51" i="27"/>
  <c r="EG51" i="27"/>
  <c r="EO51" i="27"/>
  <c r="EW51" i="27"/>
  <c r="FE51" i="27"/>
  <c r="AD52" i="27"/>
  <c r="AL52" i="27"/>
  <c r="AU52" i="27"/>
  <c r="BC52" i="27"/>
  <c r="CJ52" i="27"/>
  <c r="CR52" i="27"/>
  <c r="CZ52" i="27"/>
  <c r="DH52" i="27"/>
  <c r="DY52" i="27"/>
  <c r="EG52" i="27"/>
  <c r="EO52" i="27"/>
  <c r="EW52" i="27"/>
  <c r="FE52" i="27"/>
  <c r="AD53" i="27"/>
  <c r="AL53" i="27"/>
  <c r="AU53" i="27"/>
  <c r="BC53" i="27"/>
  <c r="CJ53" i="27"/>
  <c r="CR53" i="27"/>
  <c r="CZ53" i="27"/>
  <c r="DH53" i="27"/>
  <c r="DY53" i="27"/>
  <c r="EG53" i="27"/>
  <c r="EO53" i="27"/>
  <c r="EW53" i="27"/>
  <c r="FE53" i="27"/>
  <c r="AD54" i="27"/>
  <c r="AL54" i="27"/>
  <c r="AU54" i="27"/>
  <c r="BC54" i="27"/>
  <c r="CJ54" i="27"/>
  <c r="CR54" i="27"/>
  <c r="CZ54" i="27"/>
  <c r="DH54" i="27"/>
  <c r="DY54" i="27"/>
  <c r="EG54" i="27"/>
  <c r="EO54" i="27"/>
  <c r="EW54" i="27"/>
  <c r="FE54" i="27"/>
  <c r="AD55" i="27"/>
  <c r="AL55" i="27"/>
  <c r="AU55" i="27"/>
  <c r="BC55" i="27"/>
  <c r="CJ55" i="27"/>
  <c r="CR55" i="27"/>
  <c r="CZ55" i="27"/>
  <c r="DH55" i="27"/>
  <c r="DY55" i="27"/>
  <c r="EG55" i="27"/>
  <c r="EO55" i="27"/>
  <c r="EW55" i="27"/>
  <c r="FE55" i="27"/>
  <c r="AD56" i="27"/>
  <c r="AL56" i="27"/>
  <c r="AU56" i="27"/>
  <c r="BC56" i="27"/>
  <c r="CJ56" i="27"/>
  <c r="CR56" i="27"/>
  <c r="CZ56" i="27"/>
  <c r="DH56" i="27"/>
  <c r="DY56" i="27"/>
  <c r="EG56" i="27"/>
  <c r="EO56" i="27"/>
  <c r="EW56" i="27"/>
  <c r="FE56" i="27"/>
  <c r="AD57" i="27"/>
  <c r="AL57" i="27"/>
  <c r="AU57" i="27"/>
  <c r="BC57" i="27"/>
  <c r="CJ57" i="27"/>
  <c r="CR57" i="27"/>
  <c r="CZ57" i="27"/>
  <c r="DH57" i="27"/>
  <c r="DY57" i="27"/>
  <c r="EG57" i="27"/>
  <c r="EO57" i="27"/>
  <c r="EW57" i="27"/>
  <c r="FE57" i="27"/>
  <c r="AD58" i="27"/>
  <c r="AL58" i="27"/>
  <c r="AU58" i="27"/>
  <c r="BC58" i="27"/>
  <c r="CJ58" i="27"/>
  <c r="CR58" i="27"/>
  <c r="CZ58" i="27"/>
  <c r="DH58" i="27"/>
  <c r="DY58" i="27"/>
  <c r="EG58" i="27"/>
  <c r="EO58" i="27"/>
  <c r="EW58" i="27"/>
  <c r="FE58" i="27"/>
  <c r="AD59" i="27"/>
  <c r="AL59" i="27"/>
  <c r="AU59" i="27"/>
  <c r="BC59" i="27"/>
  <c r="DD59" i="27"/>
  <c r="G60" i="27"/>
  <c r="CW66" i="27"/>
  <c r="CW68" i="27"/>
  <c r="CW70" i="27"/>
  <c r="CW72" i="27"/>
  <c r="CE72" i="27" s="1"/>
  <c r="AZ74" i="27"/>
  <c r="BJ74" i="27" s="1"/>
  <c r="BR74" i="27"/>
  <c r="CB74" i="27" s="1"/>
  <c r="CJ74" i="27"/>
  <c r="EH74" i="27"/>
  <c r="EJ74" i="27" s="1"/>
  <c r="DR74" i="27" s="1"/>
  <c r="EW74" i="27"/>
  <c r="CN75" i="27"/>
  <c r="DO75" i="27"/>
  <c r="CE75" i="27" s="1"/>
  <c r="FB77" i="27"/>
  <c r="DR77" i="27" s="1"/>
  <c r="Z78" i="27"/>
  <c r="EJ78" i="27"/>
  <c r="DR78" i="27" s="1"/>
  <c r="CB79" i="27"/>
  <c r="W80" i="27"/>
  <c r="E80" i="27" s="1"/>
  <c r="BJ80" i="27"/>
  <c r="FA80" i="27"/>
  <c r="DU81" i="27"/>
  <c r="Z82" i="27"/>
  <c r="DU83" i="27"/>
  <c r="DE82" i="27"/>
  <c r="DE18" i="27" s="1"/>
  <c r="DO84" i="27"/>
  <c r="CE84" i="27" s="1"/>
  <c r="BW96" i="27"/>
  <c r="EY107" i="27"/>
  <c r="EY111" i="27"/>
  <c r="EY110" i="27"/>
  <c r="EY109" i="27"/>
  <c r="EY96" i="27"/>
  <c r="CQ97" i="27"/>
  <c r="CR99" i="27" s="1"/>
  <c r="J98" i="27"/>
  <c r="I97" i="27"/>
  <c r="J97" i="27" s="1"/>
  <c r="EX97" i="27"/>
  <c r="EX95" i="27" s="1"/>
  <c r="EY98" i="27"/>
  <c r="AD99" i="27"/>
  <c r="BQ99" i="27"/>
  <c r="BR99" i="27"/>
  <c r="EY117" i="27"/>
  <c r="EY118" i="27"/>
  <c r="EY121" i="27"/>
  <c r="EY100" i="27"/>
  <c r="BQ101" i="27"/>
  <c r="BP100" i="27"/>
  <c r="BR101" i="27"/>
  <c r="DM100" i="27"/>
  <c r="DN100" i="27" s="1"/>
  <c r="DN104" i="27"/>
  <c r="AD107" i="27"/>
  <c r="AC106" i="27"/>
  <c r="BQ107" i="27"/>
  <c r="BP106" i="27"/>
  <c r="EE121" i="27"/>
  <c r="FB147" i="27"/>
  <c r="ER146" i="27"/>
  <c r="R85" i="27"/>
  <c r="R83" i="27"/>
  <c r="R81" i="27"/>
  <c r="R79" i="27"/>
  <c r="R77" i="27"/>
  <c r="R86" i="27"/>
  <c r="R84" i="27"/>
  <c r="R82" i="27"/>
  <c r="R80" i="27"/>
  <c r="R78" i="27"/>
  <c r="R76" i="27"/>
  <c r="R75" i="27"/>
  <c r="R74" i="27"/>
  <c r="R73" i="27"/>
  <c r="R72" i="27"/>
  <c r="R71" i="27"/>
  <c r="R70" i="27"/>
  <c r="R69" i="27"/>
  <c r="R68" i="27"/>
  <c r="R67" i="27"/>
  <c r="R66" i="27"/>
  <c r="R65" i="27"/>
  <c r="R64" i="27"/>
  <c r="R63" i="27"/>
  <c r="R62" i="27"/>
  <c r="R61" i="27"/>
  <c r="R60" i="27"/>
  <c r="BO74" i="27"/>
  <c r="BO85" i="27"/>
  <c r="BO83" i="27"/>
  <c r="BO81" i="27"/>
  <c r="BO79" i="27"/>
  <c r="BO77" i="27"/>
  <c r="BO75" i="27"/>
  <c r="BO86" i="27"/>
  <c r="BO84" i="27"/>
  <c r="BO82" i="27"/>
  <c r="BO80" i="27"/>
  <c r="BO78" i="27"/>
  <c r="BO76" i="27"/>
  <c r="BO73" i="27"/>
  <c r="BO72" i="27"/>
  <c r="BO71" i="27"/>
  <c r="BO70" i="27"/>
  <c r="BO69" i="27"/>
  <c r="BO68" i="27"/>
  <c r="BO67" i="27"/>
  <c r="BO66" i="27"/>
  <c r="BO65" i="27"/>
  <c r="BO64" i="27"/>
  <c r="BO63" i="27"/>
  <c r="BO62" i="27"/>
  <c r="BO61" i="27"/>
  <c r="BO60" i="27"/>
  <c r="EC74" i="27"/>
  <c r="EC85" i="27"/>
  <c r="EC83" i="27"/>
  <c r="EC81" i="27"/>
  <c r="EC79" i="27"/>
  <c r="EC77" i="27"/>
  <c r="EC75" i="27"/>
  <c r="EC84" i="27"/>
  <c r="EC82" i="27"/>
  <c r="EC80" i="27"/>
  <c r="EC78" i="27"/>
  <c r="EC76" i="27"/>
  <c r="EC73" i="27"/>
  <c r="EC72" i="27"/>
  <c r="EC71" i="27"/>
  <c r="EC70" i="27"/>
  <c r="EC69" i="27"/>
  <c r="EC68" i="27"/>
  <c r="EC67" i="27"/>
  <c r="EC66" i="27"/>
  <c r="EC65" i="27"/>
  <c r="EC64" i="27"/>
  <c r="EC63" i="27"/>
  <c r="EC62" i="27"/>
  <c r="EC61" i="27"/>
  <c r="EC60" i="27"/>
  <c r="EC59" i="27"/>
  <c r="FI75" i="27"/>
  <c r="FI84" i="27"/>
  <c r="FI82" i="27"/>
  <c r="FI80" i="27"/>
  <c r="FI78" i="27"/>
  <c r="FI76" i="27"/>
  <c r="FI74" i="27"/>
  <c r="FI85" i="27"/>
  <c r="FI83" i="27"/>
  <c r="FI81" i="27"/>
  <c r="FI79" i="27"/>
  <c r="FI77" i="27"/>
  <c r="FI73" i="27"/>
  <c r="FI72" i="27"/>
  <c r="FI71" i="27"/>
  <c r="FI70" i="27"/>
  <c r="FI69" i="27"/>
  <c r="FI68" i="27"/>
  <c r="FI67" i="27"/>
  <c r="FI66" i="27"/>
  <c r="FI65" i="27"/>
  <c r="FI64" i="27"/>
  <c r="FI63" i="27"/>
  <c r="FI62" i="27"/>
  <c r="FI61" i="27"/>
  <c r="FI60" i="27"/>
  <c r="FI59" i="27"/>
  <c r="AK17" i="27"/>
  <c r="AL17" i="27" s="1"/>
  <c r="BB17" i="27"/>
  <c r="BC17" i="27" s="1"/>
  <c r="CI17" i="27"/>
  <c r="CJ17" i="27" s="1"/>
  <c r="CY17" i="27"/>
  <c r="EF17" i="27"/>
  <c r="EV17" i="27"/>
  <c r="EW17" i="27" s="1"/>
  <c r="AC19" i="27"/>
  <c r="AD19" i="27" s="1"/>
  <c r="AT19" i="27"/>
  <c r="AU19" i="27" s="1"/>
  <c r="BB22" i="27"/>
  <c r="CI22" i="27"/>
  <c r="CY22" i="27"/>
  <c r="CZ22" i="27" s="1"/>
  <c r="EF22" i="27"/>
  <c r="EN22" i="27"/>
  <c r="EO22" i="27" s="1"/>
  <c r="EV22" i="27"/>
  <c r="H86" i="27"/>
  <c r="H85" i="27"/>
  <c r="H84" i="27"/>
  <c r="H83" i="27"/>
  <c r="H82" i="27"/>
  <c r="H81" i="27"/>
  <c r="H80" i="27"/>
  <c r="H79" i="27"/>
  <c r="H78" i="27"/>
  <c r="H77" i="27"/>
  <c r="H74" i="27"/>
  <c r="H73" i="27"/>
  <c r="H72" i="27"/>
  <c r="H71" i="27"/>
  <c r="H70" i="27"/>
  <c r="H69" i="27"/>
  <c r="H68" i="27"/>
  <c r="H67" i="27"/>
  <c r="H66" i="27"/>
  <c r="H65" i="27"/>
  <c r="H64" i="27"/>
  <c r="H63" i="27"/>
  <c r="H62" i="27"/>
  <c r="H61" i="27"/>
  <c r="H60" i="27"/>
  <c r="H76" i="27"/>
  <c r="P86" i="27"/>
  <c r="P85" i="27"/>
  <c r="P84" i="27"/>
  <c r="P83" i="27"/>
  <c r="P82" i="27"/>
  <c r="P81" i="27"/>
  <c r="P80" i="27"/>
  <c r="P79" i="27"/>
  <c r="P78" i="27"/>
  <c r="P77" i="27"/>
  <c r="P76" i="27"/>
  <c r="P75" i="27"/>
  <c r="P74" i="27"/>
  <c r="P73" i="27"/>
  <c r="P72" i="27"/>
  <c r="P71" i="27"/>
  <c r="P70" i="27"/>
  <c r="P69" i="27"/>
  <c r="P68" i="27"/>
  <c r="P67" i="27"/>
  <c r="P66" i="27"/>
  <c r="P65" i="27"/>
  <c r="P64" i="27"/>
  <c r="P63" i="27"/>
  <c r="P62" i="27"/>
  <c r="P61" i="27"/>
  <c r="P60" i="27"/>
  <c r="AE43" i="27"/>
  <c r="AM43" i="27"/>
  <c r="AW86" i="27"/>
  <c r="AW85" i="27"/>
  <c r="AW84" i="27"/>
  <c r="AW83" i="27"/>
  <c r="AW82" i="27"/>
  <c r="AW81" i="27"/>
  <c r="AW80" i="27"/>
  <c r="AW79" i="27"/>
  <c r="AW78" i="27"/>
  <c r="AW77" i="27"/>
  <c r="AW76" i="27"/>
  <c r="AW74" i="27"/>
  <c r="AW73" i="27"/>
  <c r="AW72" i="27"/>
  <c r="AW71" i="27"/>
  <c r="AW70" i="27"/>
  <c r="AW69" i="27"/>
  <c r="AW68" i="27"/>
  <c r="AW67" i="27"/>
  <c r="AW66" i="27"/>
  <c r="AW65" i="27"/>
  <c r="AW64" i="27"/>
  <c r="AW63" i="27"/>
  <c r="AW62" i="27"/>
  <c r="AW61" i="27"/>
  <c r="AW60" i="27"/>
  <c r="AW75" i="27"/>
  <c r="BE86" i="27"/>
  <c r="BE85" i="27"/>
  <c r="BE84" i="27"/>
  <c r="BE83" i="27"/>
  <c r="BE82" i="27"/>
  <c r="BE81" i="27"/>
  <c r="BE80" i="27"/>
  <c r="BE79" i="27"/>
  <c r="BE78" i="27"/>
  <c r="BE77" i="27"/>
  <c r="BE76" i="27"/>
  <c r="BE73" i="27"/>
  <c r="BE72" i="27"/>
  <c r="BE71" i="27"/>
  <c r="BE70" i="27"/>
  <c r="BE69" i="27"/>
  <c r="BE68" i="27"/>
  <c r="BE67" i="27"/>
  <c r="BE66" i="27"/>
  <c r="BE65" i="27"/>
  <c r="BE64" i="27"/>
  <c r="BE63" i="27"/>
  <c r="BE62" i="27"/>
  <c r="BE61" i="27"/>
  <c r="BE60" i="27"/>
  <c r="BE74" i="27"/>
  <c r="BE75" i="27"/>
  <c r="BM86" i="27"/>
  <c r="BM85" i="27"/>
  <c r="BM84" i="27"/>
  <c r="BM83" i="27"/>
  <c r="BM82" i="27"/>
  <c r="BM81" i="27"/>
  <c r="BM80" i="27"/>
  <c r="BM79" i="27"/>
  <c r="BM78" i="27"/>
  <c r="BM77" i="27"/>
  <c r="BM76" i="27"/>
  <c r="BM73" i="27"/>
  <c r="BM72" i="27"/>
  <c r="BM71" i="27"/>
  <c r="BM70" i="27"/>
  <c r="BM69" i="27"/>
  <c r="BM68" i="27"/>
  <c r="BM67" i="27"/>
  <c r="BM66" i="27"/>
  <c r="BM65" i="27"/>
  <c r="BM64" i="27"/>
  <c r="BM63" i="27"/>
  <c r="BM62" i="27"/>
  <c r="BM61" i="27"/>
  <c r="BM60" i="27"/>
  <c r="BM74" i="27"/>
  <c r="BM75" i="27"/>
  <c r="BU85" i="27"/>
  <c r="BU84" i="27"/>
  <c r="BU83" i="27"/>
  <c r="BU82" i="27"/>
  <c r="BU81" i="27"/>
  <c r="BU80" i="27"/>
  <c r="BU79" i="27"/>
  <c r="BU78" i="27"/>
  <c r="BU77" i="27"/>
  <c r="BU76" i="27"/>
  <c r="BU73" i="27"/>
  <c r="BU72" i="27"/>
  <c r="BU71" i="27"/>
  <c r="BU70" i="27"/>
  <c r="BU69" i="27"/>
  <c r="BU68" i="27"/>
  <c r="BU67" i="27"/>
  <c r="BU66" i="27"/>
  <c r="BU65" i="27"/>
  <c r="BU64" i="27"/>
  <c r="BU63" i="27"/>
  <c r="BU62" i="27"/>
  <c r="BU61" i="27"/>
  <c r="BU60" i="27"/>
  <c r="BU74" i="27"/>
  <c r="CL86" i="27"/>
  <c r="CL85" i="27"/>
  <c r="CL84" i="27"/>
  <c r="CL83" i="27"/>
  <c r="CL82" i="27"/>
  <c r="CL81" i="27"/>
  <c r="CL80" i="27"/>
  <c r="CL79" i="27"/>
  <c r="CL78" i="27"/>
  <c r="CL77" i="27"/>
  <c r="CL76" i="27"/>
  <c r="CL73" i="27"/>
  <c r="CL72" i="27"/>
  <c r="CL71" i="27"/>
  <c r="CL70" i="27"/>
  <c r="CL69" i="27"/>
  <c r="CL68" i="27"/>
  <c r="CL67" i="27"/>
  <c r="CL66" i="27"/>
  <c r="CL65" i="27"/>
  <c r="CL64" i="27"/>
  <c r="CL63" i="27"/>
  <c r="CL62" i="27"/>
  <c r="CL61" i="27"/>
  <c r="CL60" i="27"/>
  <c r="CL75" i="27"/>
  <c r="CL74" i="27"/>
  <c r="CT86" i="27"/>
  <c r="CT85" i="27"/>
  <c r="CT84" i="27"/>
  <c r="CT83" i="27"/>
  <c r="CT82" i="27"/>
  <c r="CT81" i="27"/>
  <c r="CT80" i="27"/>
  <c r="CT79" i="27"/>
  <c r="CT78" i="27"/>
  <c r="CT77" i="27"/>
  <c r="CT76" i="27"/>
  <c r="CT73" i="27"/>
  <c r="CT72" i="27"/>
  <c r="CT71" i="27"/>
  <c r="CT70" i="27"/>
  <c r="CT69" i="27"/>
  <c r="CT68" i="27"/>
  <c r="CT67" i="27"/>
  <c r="CT66" i="27"/>
  <c r="CT65" i="27"/>
  <c r="CT64" i="27"/>
  <c r="CT63" i="27"/>
  <c r="CT62" i="27"/>
  <c r="CT61" i="27"/>
  <c r="CT60" i="27"/>
  <c r="CT75" i="27"/>
  <c r="CT74" i="27"/>
  <c r="DB86" i="27"/>
  <c r="DB85" i="27"/>
  <c r="DB84" i="27"/>
  <c r="DB83" i="27"/>
  <c r="DB82" i="27"/>
  <c r="DB81" i="27"/>
  <c r="DB80" i="27"/>
  <c r="DB79" i="27"/>
  <c r="DB78" i="27"/>
  <c r="DB77" i="27"/>
  <c r="DB76" i="27"/>
  <c r="DB73" i="27"/>
  <c r="DB72" i="27"/>
  <c r="DB71" i="27"/>
  <c r="DB70" i="27"/>
  <c r="DB69" i="27"/>
  <c r="DB68" i="27"/>
  <c r="DB67" i="27"/>
  <c r="DB66" i="27"/>
  <c r="DB65" i="27"/>
  <c r="DB64" i="27"/>
  <c r="DB63" i="27"/>
  <c r="DB62" i="27"/>
  <c r="DB61" i="27"/>
  <c r="DB60" i="27"/>
  <c r="DB75" i="27"/>
  <c r="DJ85" i="27"/>
  <c r="DJ84" i="27"/>
  <c r="DJ83" i="27"/>
  <c r="DJ82" i="27"/>
  <c r="DJ81" i="27"/>
  <c r="DJ80" i="27"/>
  <c r="DJ79" i="27"/>
  <c r="DJ78" i="27"/>
  <c r="DJ77" i="27"/>
  <c r="DJ76" i="27"/>
  <c r="DJ74" i="27"/>
  <c r="DJ73" i="27"/>
  <c r="DJ72" i="27"/>
  <c r="DJ71" i="27"/>
  <c r="DJ70" i="27"/>
  <c r="DJ69" i="27"/>
  <c r="DJ68" i="27"/>
  <c r="DJ67" i="27"/>
  <c r="DJ66" i="27"/>
  <c r="DJ65" i="27"/>
  <c r="DJ64" i="27"/>
  <c r="DJ63" i="27"/>
  <c r="DJ62" i="27"/>
  <c r="DJ61" i="27"/>
  <c r="DJ60" i="27"/>
  <c r="DJ59" i="27"/>
  <c r="DJ75" i="27"/>
  <c r="EQ86" i="27"/>
  <c r="EQ85" i="27"/>
  <c r="EQ84" i="27"/>
  <c r="EQ83" i="27"/>
  <c r="EQ82" i="27"/>
  <c r="EQ81" i="27"/>
  <c r="EQ80" i="27"/>
  <c r="EQ79" i="27"/>
  <c r="EQ78" i="27"/>
  <c r="EQ77" i="27"/>
  <c r="EQ76" i="27"/>
  <c r="EQ75" i="27"/>
  <c r="EQ73" i="27"/>
  <c r="EQ72" i="27"/>
  <c r="EQ71" i="27"/>
  <c r="EQ70" i="27"/>
  <c r="EQ69" i="27"/>
  <c r="EQ68" i="27"/>
  <c r="EQ67" i="27"/>
  <c r="EQ66" i="27"/>
  <c r="EQ65" i="27"/>
  <c r="EQ64" i="27"/>
  <c r="EQ63" i="27"/>
  <c r="EQ62" i="27"/>
  <c r="EQ61" i="27"/>
  <c r="EQ60" i="27"/>
  <c r="EQ59" i="27"/>
  <c r="EQ74" i="27"/>
  <c r="EY86" i="27"/>
  <c r="EY85" i="27"/>
  <c r="EY84" i="27"/>
  <c r="EY83" i="27"/>
  <c r="EY82" i="27"/>
  <c r="EY81" i="27"/>
  <c r="EY80" i="27"/>
  <c r="EY79" i="27"/>
  <c r="EY78" i="27"/>
  <c r="EY77" i="27"/>
  <c r="EY76" i="27"/>
  <c r="EY73" i="27"/>
  <c r="EY72" i="27"/>
  <c r="EY71" i="27"/>
  <c r="EY70" i="27"/>
  <c r="EY69" i="27"/>
  <c r="EY68" i="27"/>
  <c r="EY67" i="27"/>
  <c r="EY66" i="27"/>
  <c r="EY65" i="27"/>
  <c r="EY64" i="27"/>
  <c r="EY63" i="27"/>
  <c r="EY62" i="27"/>
  <c r="EY61" i="27"/>
  <c r="EY60" i="27"/>
  <c r="EY59" i="27"/>
  <c r="EY75" i="27"/>
  <c r="EY74" i="27"/>
  <c r="FG86" i="27"/>
  <c r="FG85" i="27"/>
  <c r="FG84" i="27"/>
  <c r="FG83" i="27"/>
  <c r="FG82" i="27"/>
  <c r="FG81" i="27"/>
  <c r="FG80" i="27"/>
  <c r="FG79" i="27"/>
  <c r="FG78" i="27"/>
  <c r="FG77" i="27"/>
  <c r="FG76" i="27"/>
  <c r="FG73" i="27"/>
  <c r="FG72" i="27"/>
  <c r="FG71" i="27"/>
  <c r="FG70" i="27"/>
  <c r="FG69" i="27"/>
  <c r="FG68" i="27"/>
  <c r="FG67" i="27"/>
  <c r="FG66" i="27"/>
  <c r="FG65" i="27"/>
  <c r="FG64" i="27"/>
  <c r="FG63" i="27"/>
  <c r="FG62" i="27"/>
  <c r="FG61" i="27"/>
  <c r="FG60" i="27"/>
  <c r="FG59" i="27"/>
  <c r="FG75" i="27"/>
  <c r="FG74" i="27"/>
  <c r="G86" i="27"/>
  <c r="AE46" i="27"/>
  <c r="AM46" i="27"/>
  <c r="BT86" i="27"/>
  <c r="BU86" i="27" s="1"/>
  <c r="DI86" i="27"/>
  <c r="DJ86" i="27" s="1"/>
  <c r="DZ46" i="27"/>
  <c r="EP86" i="27"/>
  <c r="FF86" i="27"/>
  <c r="CV59" i="27"/>
  <c r="Y60" i="27"/>
  <c r="Y86" i="27" s="1"/>
  <c r="Z86" i="27" s="1"/>
  <c r="DC60" i="27"/>
  <c r="DC17" i="27" s="1"/>
  <c r="DD17" i="27" s="1"/>
  <c r="DT60" i="27"/>
  <c r="DU60" i="27" s="1"/>
  <c r="FB65" i="27"/>
  <c r="FB13" i="27" s="1"/>
  <c r="AZ66" i="27"/>
  <c r="BZ66" i="27"/>
  <c r="BZ14" i="27" s="1"/>
  <c r="CA16" i="27" s="1"/>
  <c r="U67" i="27"/>
  <c r="V67" i="27" s="1"/>
  <c r="AZ68" i="27"/>
  <c r="BJ68" i="27" s="1"/>
  <c r="BZ68" i="27"/>
  <c r="CA68" i="27" s="1"/>
  <c r="DM68" i="27"/>
  <c r="DN68" i="27" s="1"/>
  <c r="U69" i="27"/>
  <c r="W69" i="27" s="1"/>
  <c r="E69" i="27" s="1"/>
  <c r="AZ70" i="27"/>
  <c r="BJ70" i="27" s="1"/>
  <c r="BZ70" i="27"/>
  <c r="CA70" i="27" s="1"/>
  <c r="DM70" i="27"/>
  <c r="DN70" i="27" s="1"/>
  <c r="U71" i="27"/>
  <c r="V71" i="27" s="1"/>
  <c r="FB71" i="27"/>
  <c r="DR71" i="27" s="1"/>
  <c r="AZ72" i="27"/>
  <c r="BJ72" i="27" s="1"/>
  <c r="BZ72" i="27"/>
  <c r="CB72" i="27" s="1"/>
  <c r="U73" i="27"/>
  <c r="W73" i="27" s="1"/>
  <c r="E73" i="27" s="1"/>
  <c r="FB73" i="27"/>
  <c r="FB15" i="27" s="1"/>
  <c r="AM75" i="27"/>
  <c r="AO75" i="27" s="1"/>
  <c r="BC75" i="27"/>
  <c r="DE76" i="27"/>
  <c r="DO76" i="27" s="1"/>
  <c r="CE76" i="27" s="1"/>
  <c r="DO77" i="27"/>
  <c r="CW78" i="27"/>
  <c r="CE78" i="27" s="1"/>
  <c r="AO79" i="27"/>
  <c r="E79" i="27" s="1"/>
  <c r="ER80" i="27"/>
  <c r="FB80" i="27" s="1"/>
  <c r="FC80" i="27" s="1"/>
  <c r="U81" i="27"/>
  <c r="V81" i="27" s="1"/>
  <c r="BG81" i="27"/>
  <c r="CE81" i="27"/>
  <c r="EB82" i="27"/>
  <c r="EB18" i="27" s="1"/>
  <c r="EC18" i="27" s="1"/>
  <c r="FA82" i="27"/>
  <c r="U83" i="27"/>
  <c r="U82" i="27" s="1"/>
  <c r="V82" i="27" s="1"/>
  <c r="BG83" i="27"/>
  <c r="CG82" i="27"/>
  <c r="CG18" i="27" s="1"/>
  <c r="CH18" i="27" s="1"/>
  <c r="CM83" i="27"/>
  <c r="CN83" i="27" s="1"/>
  <c r="AO84" i="27"/>
  <c r="BR84" i="27"/>
  <c r="AJ96" i="27"/>
  <c r="BW98" i="27"/>
  <c r="BV97" i="27"/>
  <c r="BW97" i="27" s="1"/>
  <c r="W99" i="27"/>
  <c r="CW99" i="27"/>
  <c r="AI100" i="27"/>
  <c r="AJ100" i="27" s="1"/>
  <c r="DD101" i="27"/>
  <c r="DC100" i="27"/>
  <c r="EY102" i="27"/>
  <c r="BQ103" i="27"/>
  <c r="BR103" i="27"/>
  <c r="EY104" i="27"/>
  <c r="W105" i="27"/>
  <c r="EU126" i="27"/>
  <c r="AO130" i="27"/>
  <c r="AM149" i="27"/>
  <c r="CE158" i="27"/>
  <c r="ES85" i="27"/>
  <c r="ES83" i="27"/>
  <c r="ES81" i="27"/>
  <c r="ES79" i="27"/>
  <c r="ES77" i="27"/>
  <c r="ES74" i="27"/>
  <c r="ES84" i="27"/>
  <c r="ES82" i="27"/>
  <c r="ES78" i="27"/>
  <c r="ES76" i="27"/>
  <c r="ES75" i="27"/>
  <c r="ES73" i="27"/>
  <c r="ES72" i="27"/>
  <c r="ES71" i="27"/>
  <c r="ES70" i="27"/>
  <c r="ES69" i="27"/>
  <c r="ES68" i="27"/>
  <c r="ES67" i="27"/>
  <c r="ES66" i="27"/>
  <c r="ES65" i="27"/>
  <c r="ES64" i="27"/>
  <c r="ES63" i="27"/>
  <c r="ES62" i="27"/>
  <c r="ES61" i="27"/>
  <c r="ES60" i="27"/>
  <c r="ES59" i="27"/>
  <c r="AX86" i="27"/>
  <c r="AY86" i="27" s="1"/>
  <c r="AD7" i="27"/>
  <c r="AL7" i="27"/>
  <c r="AU7" i="27"/>
  <c r="BC7" i="27"/>
  <c r="CJ7" i="27"/>
  <c r="CR7" i="27"/>
  <c r="CZ7" i="27"/>
  <c r="DH7" i="27"/>
  <c r="DY7" i="27"/>
  <c r="EG7" i="27"/>
  <c r="EO7" i="27"/>
  <c r="EW7" i="27"/>
  <c r="FE7" i="27"/>
  <c r="AD8" i="27"/>
  <c r="AL8" i="27"/>
  <c r="AU8" i="27"/>
  <c r="BC8" i="27"/>
  <c r="CJ8" i="27"/>
  <c r="CR8" i="27"/>
  <c r="CZ8" i="27"/>
  <c r="DH8" i="27"/>
  <c r="DY8" i="27"/>
  <c r="EG8" i="27"/>
  <c r="EO8" i="27"/>
  <c r="EW8" i="27"/>
  <c r="FE8" i="27"/>
  <c r="BC20" i="27"/>
  <c r="CJ20" i="27"/>
  <c r="CZ20" i="27"/>
  <c r="EG20" i="27"/>
  <c r="EO20" i="27"/>
  <c r="EW20" i="27"/>
  <c r="BC21" i="27"/>
  <c r="CJ21" i="27"/>
  <c r="CZ21" i="27"/>
  <c r="EG21" i="27"/>
  <c r="EO21" i="27"/>
  <c r="EW21" i="27"/>
  <c r="BC22" i="27"/>
  <c r="CJ22" i="27"/>
  <c r="EG22" i="27"/>
  <c r="EW22" i="27"/>
  <c r="BC23" i="27"/>
  <c r="CJ23" i="27"/>
  <c r="CZ23" i="27"/>
  <c r="EG23" i="27"/>
  <c r="EO23" i="27"/>
  <c r="EW23" i="27"/>
  <c r="H43" i="27"/>
  <c r="P43" i="27"/>
  <c r="AW43" i="27"/>
  <c r="BE43" i="27"/>
  <c r="BM43" i="27"/>
  <c r="BU43" i="27"/>
  <c r="CL43" i="27"/>
  <c r="CT43" i="27"/>
  <c r="DB43" i="27"/>
  <c r="DJ43" i="27"/>
  <c r="EQ43" i="27"/>
  <c r="EY43" i="27"/>
  <c r="FG43" i="27"/>
  <c r="H44" i="27"/>
  <c r="P44" i="27"/>
  <c r="AW44" i="27"/>
  <c r="BE44" i="27"/>
  <c r="BM44" i="27"/>
  <c r="BU44" i="27"/>
  <c r="CL44" i="27"/>
  <c r="CT44" i="27"/>
  <c r="DB44" i="27"/>
  <c r="DJ44" i="27"/>
  <c r="EQ44" i="27"/>
  <c r="EY44" i="27"/>
  <c r="FG44" i="27"/>
  <c r="H45" i="27"/>
  <c r="P45" i="27"/>
  <c r="AW45" i="27"/>
  <c r="BE45" i="27"/>
  <c r="BM45" i="27"/>
  <c r="BU45" i="27"/>
  <c r="CL45" i="27"/>
  <c r="CT45" i="27"/>
  <c r="DB45" i="27"/>
  <c r="DJ45" i="27"/>
  <c r="EQ45" i="27"/>
  <c r="EY45" i="27"/>
  <c r="FG45" i="27"/>
  <c r="H46" i="27"/>
  <c r="P46" i="27"/>
  <c r="AW46" i="27"/>
  <c r="BE46" i="27"/>
  <c r="BM46" i="27"/>
  <c r="BU46" i="27"/>
  <c r="CL46" i="27"/>
  <c r="CT46" i="27"/>
  <c r="DB46" i="27"/>
  <c r="DJ46" i="27"/>
  <c r="EQ46" i="27"/>
  <c r="EY46" i="27"/>
  <c r="FG46" i="27"/>
  <c r="H47" i="27"/>
  <c r="P47" i="27"/>
  <c r="AW47" i="27"/>
  <c r="BE47" i="27"/>
  <c r="BM47" i="27"/>
  <c r="BU47" i="27"/>
  <c r="CL47" i="27"/>
  <c r="CT47" i="27"/>
  <c r="DB47" i="27"/>
  <c r="DJ47" i="27"/>
  <c r="EQ47" i="27"/>
  <c r="EY47" i="27"/>
  <c r="FG47" i="27"/>
  <c r="H48" i="27"/>
  <c r="P48" i="27"/>
  <c r="AW48" i="27"/>
  <c r="BE48" i="27"/>
  <c r="BM48" i="27"/>
  <c r="BU48" i="27"/>
  <c r="CL48" i="27"/>
  <c r="CT48" i="27"/>
  <c r="DB48" i="27"/>
  <c r="DJ48" i="27"/>
  <c r="EQ48" i="27"/>
  <c r="EY48" i="27"/>
  <c r="FG48" i="27"/>
  <c r="H49" i="27"/>
  <c r="P49" i="27"/>
  <c r="AW49" i="27"/>
  <c r="BE49" i="27"/>
  <c r="BM49" i="27"/>
  <c r="BU49" i="27"/>
  <c r="CL49" i="27"/>
  <c r="CT49" i="27"/>
  <c r="DB49" i="27"/>
  <c r="DJ49" i="27"/>
  <c r="EQ49" i="27"/>
  <c r="EY49" i="27"/>
  <c r="FG49" i="27"/>
  <c r="H50" i="27"/>
  <c r="P50" i="27"/>
  <c r="AW50" i="27"/>
  <c r="BE50" i="27"/>
  <c r="BM50" i="27"/>
  <c r="BU50" i="27"/>
  <c r="CL50" i="27"/>
  <c r="CT50" i="27"/>
  <c r="DB50" i="27"/>
  <c r="DJ50" i="27"/>
  <c r="EQ50" i="27"/>
  <c r="EY50" i="27"/>
  <c r="FG50" i="27"/>
  <c r="H51" i="27"/>
  <c r="P51" i="27"/>
  <c r="AW51" i="27"/>
  <c r="BE51" i="27"/>
  <c r="BM51" i="27"/>
  <c r="BU51" i="27"/>
  <c r="CL51" i="27"/>
  <c r="CT51" i="27"/>
  <c r="DB51" i="27"/>
  <c r="DJ51" i="27"/>
  <c r="EQ51" i="27"/>
  <c r="EY51" i="27"/>
  <c r="FG51" i="27"/>
  <c r="H52" i="27"/>
  <c r="P52" i="27"/>
  <c r="AW52" i="27"/>
  <c r="BE52" i="27"/>
  <c r="BM52" i="27"/>
  <c r="BU52" i="27"/>
  <c r="CL52" i="27"/>
  <c r="CT52" i="27"/>
  <c r="DB52" i="27"/>
  <c r="DJ52" i="27"/>
  <c r="EQ52" i="27"/>
  <c r="EY52" i="27"/>
  <c r="FG52" i="27"/>
  <c r="H53" i="27"/>
  <c r="P53" i="27"/>
  <c r="AW53" i="27"/>
  <c r="BE53" i="27"/>
  <c r="BM53" i="27"/>
  <c r="BU53" i="27"/>
  <c r="CL53" i="27"/>
  <c r="CT53" i="27"/>
  <c r="DB53" i="27"/>
  <c r="DJ53" i="27"/>
  <c r="EQ53" i="27"/>
  <c r="EY53" i="27"/>
  <c r="FG53" i="27"/>
  <c r="H54" i="27"/>
  <c r="P54" i="27"/>
  <c r="AW54" i="27"/>
  <c r="BE54" i="27"/>
  <c r="BM54" i="27"/>
  <c r="BU54" i="27"/>
  <c r="CL54" i="27"/>
  <c r="CT54" i="27"/>
  <c r="DB54" i="27"/>
  <c r="DJ54" i="27"/>
  <c r="EQ54" i="27"/>
  <c r="EY54" i="27"/>
  <c r="FG54" i="27"/>
  <c r="H55" i="27"/>
  <c r="P55" i="27"/>
  <c r="AW55" i="27"/>
  <c r="BE55" i="27"/>
  <c r="BM55" i="27"/>
  <c r="BU55" i="27"/>
  <c r="CL55" i="27"/>
  <c r="CT55" i="27"/>
  <c r="DB55" i="27"/>
  <c r="DJ55" i="27"/>
  <c r="EQ55" i="27"/>
  <c r="EY55" i="27"/>
  <c r="FG55" i="27"/>
  <c r="H56" i="27"/>
  <c r="P56" i="27"/>
  <c r="AW56" i="27"/>
  <c r="BE56" i="27"/>
  <c r="BM56" i="27"/>
  <c r="BU56" i="27"/>
  <c r="CL56" i="27"/>
  <c r="CT56" i="27"/>
  <c r="DB56" i="27"/>
  <c r="DJ56" i="27"/>
  <c r="EQ56" i="27"/>
  <c r="EY56" i="27"/>
  <c r="FG56" i="27"/>
  <c r="H57" i="27"/>
  <c r="P57" i="27"/>
  <c r="AW57" i="27"/>
  <c r="BE57" i="27"/>
  <c r="BM57" i="27"/>
  <c r="BU57" i="27"/>
  <c r="CL57" i="27"/>
  <c r="CT57" i="27"/>
  <c r="DB57" i="27"/>
  <c r="DJ57" i="27"/>
  <c r="EQ57" i="27"/>
  <c r="EY57" i="27"/>
  <c r="FG57" i="27"/>
  <c r="H58" i="27"/>
  <c r="P58" i="27"/>
  <c r="AW58" i="27"/>
  <c r="BE58" i="27"/>
  <c r="BM58" i="27"/>
  <c r="BU58" i="27"/>
  <c r="CL58" i="27"/>
  <c r="CT58" i="27"/>
  <c r="DB58" i="27"/>
  <c r="DJ58" i="27"/>
  <c r="EQ58" i="27"/>
  <c r="EY58" i="27"/>
  <c r="FG58" i="27"/>
  <c r="H59" i="27"/>
  <c r="P59" i="27"/>
  <c r="AW59" i="27"/>
  <c r="BE59" i="27"/>
  <c r="BM59" i="27"/>
  <c r="BU59" i="27"/>
  <c r="CN59" i="27"/>
  <c r="M66" i="27"/>
  <c r="W66" i="27" s="1"/>
  <c r="E66" i="27" s="1"/>
  <c r="BR67" i="27"/>
  <c r="M68" i="27"/>
  <c r="W68" i="27" s="1"/>
  <c r="E68" i="27" s="1"/>
  <c r="BR69" i="27"/>
  <c r="CB69" i="27" s="1"/>
  <c r="DE69" i="27"/>
  <c r="DO69" i="27" s="1"/>
  <c r="CE69" i="27" s="1"/>
  <c r="M70" i="27"/>
  <c r="W70" i="27" s="1"/>
  <c r="E70" i="27" s="1"/>
  <c r="BR71" i="27"/>
  <c r="CB71" i="27" s="1"/>
  <c r="M72" i="27"/>
  <c r="W72" i="27" s="1"/>
  <c r="E72" i="27" s="1"/>
  <c r="BR73" i="27"/>
  <c r="DE73" i="27"/>
  <c r="M74" i="27"/>
  <c r="W74" i="27" s="1"/>
  <c r="E74" i="27" s="1"/>
  <c r="DM74" i="27"/>
  <c r="DO74" i="27" s="1"/>
  <c r="U75" i="27"/>
  <c r="W75" i="27" s="1"/>
  <c r="E75" i="27" s="1"/>
  <c r="BR76" i="27"/>
  <c r="CB76" i="27" s="1"/>
  <c r="CN78" i="27"/>
  <c r="DR79" i="27"/>
  <c r="FB81" i="27"/>
  <c r="FC81" i="27" s="1"/>
  <c r="FB83" i="27"/>
  <c r="FB82" i="27" s="1"/>
  <c r="FB18" i="27" s="1"/>
  <c r="Z84" i="27"/>
  <c r="EJ84" i="27"/>
  <c r="DR84" i="27" s="1"/>
  <c r="E85" i="27"/>
  <c r="CB85" i="27"/>
  <c r="AJ98" i="27"/>
  <c r="AI97" i="27"/>
  <c r="AI95" i="27" s="1"/>
  <c r="BJ99" i="27"/>
  <c r="CL118" i="27"/>
  <c r="CL121" i="27"/>
  <c r="CL117" i="27"/>
  <c r="CL100" i="27"/>
  <c r="J102" i="27"/>
  <c r="J104" i="27"/>
  <c r="CW105" i="27"/>
  <c r="CR107" i="27"/>
  <c r="CQ106" i="27"/>
  <c r="FK110" i="27"/>
  <c r="EH117" i="27"/>
  <c r="FK133" i="27"/>
  <c r="BQ189" i="27"/>
  <c r="BQ188" i="27"/>
  <c r="BQ187" i="27"/>
  <c r="BQ186" i="27"/>
  <c r="BQ185" i="27"/>
  <c r="BQ184" i="27"/>
  <c r="BQ183" i="27"/>
  <c r="BQ182" i="27"/>
  <c r="BQ181" i="27"/>
  <c r="BQ180" i="27"/>
  <c r="BQ179" i="27"/>
  <c r="BQ178" i="27"/>
  <c r="BQ177" i="27"/>
  <c r="BQ176" i="27"/>
  <c r="BQ175" i="27"/>
  <c r="BQ174" i="27"/>
  <c r="BQ173" i="27"/>
  <c r="BQ172" i="27"/>
  <c r="BQ171" i="27"/>
  <c r="BQ170" i="27"/>
  <c r="BQ169" i="27"/>
  <c r="BQ168" i="27"/>
  <c r="BQ167" i="27"/>
  <c r="BQ166" i="27"/>
  <c r="BQ165" i="27"/>
  <c r="BQ164" i="27"/>
  <c r="BQ163" i="27"/>
  <c r="BQ162" i="27"/>
  <c r="BQ161" i="27"/>
  <c r="BQ160" i="27"/>
  <c r="BQ159" i="27"/>
  <c r="BQ158" i="27"/>
  <c r="BQ157" i="27"/>
  <c r="BQ156" i="27"/>
  <c r="BQ155" i="27"/>
  <c r="BQ154" i="27"/>
  <c r="BQ153" i="27"/>
  <c r="BQ152" i="27"/>
  <c r="BQ151" i="27"/>
  <c r="BQ150" i="27"/>
  <c r="BQ149" i="27"/>
  <c r="BQ148" i="27"/>
  <c r="BQ147" i="27"/>
  <c r="BQ146" i="27"/>
  <c r="FB157" i="27"/>
  <c r="ER153" i="27"/>
  <c r="U167" i="27"/>
  <c r="Q163" i="27"/>
  <c r="R95" i="27"/>
  <c r="R137" i="27"/>
  <c r="Q124" i="27"/>
  <c r="AS137" i="27"/>
  <c r="AS95" i="27"/>
  <c r="AR124" i="27"/>
  <c r="CS124" i="27"/>
  <c r="CT137" i="27"/>
  <c r="EG137" i="27"/>
  <c r="EG95" i="27"/>
  <c r="EF124" i="27"/>
  <c r="FF124" i="27"/>
  <c r="FG137" i="27"/>
  <c r="DZ96" i="27"/>
  <c r="AE97" i="27"/>
  <c r="AF113" i="27" s="1"/>
  <c r="DZ98" i="27"/>
  <c r="R99" i="27"/>
  <c r="AS99" i="27"/>
  <c r="DE99" i="27"/>
  <c r="ER99" i="27"/>
  <c r="AE101" i="27"/>
  <c r="DE101" i="27"/>
  <c r="ER101" i="27"/>
  <c r="L102" i="27"/>
  <c r="AL102" i="27"/>
  <c r="AY102" i="27"/>
  <c r="BY102" i="27"/>
  <c r="CZ102" i="27"/>
  <c r="DL102" i="27"/>
  <c r="EM102" i="27"/>
  <c r="AE103" i="27"/>
  <c r="DE103" i="27"/>
  <c r="ER103" i="27"/>
  <c r="L104" i="27"/>
  <c r="AL104" i="27"/>
  <c r="AY104" i="27"/>
  <c r="BY104" i="27"/>
  <c r="CZ104" i="27"/>
  <c r="DL104" i="27"/>
  <c r="EM104" i="27"/>
  <c r="R105" i="27"/>
  <c r="BR105" i="27"/>
  <c r="DE105" i="27"/>
  <c r="ER105" i="27"/>
  <c r="AY106" i="27"/>
  <c r="BY106" i="27"/>
  <c r="CZ106" i="27"/>
  <c r="DL106" i="27"/>
  <c r="EM106" i="27"/>
  <c r="R107" i="27"/>
  <c r="AS107" i="27"/>
  <c r="DW107" i="27"/>
  <c r="EO107" i="27"/>
  <c r="AW108" i="27"/>
  <c r="BO108" i="27"/>
  <c r="CJ108" i="27"/>
  <c r="DZ107" i="27"/>
  <c r="EJ108" i="27"/>
  <c r="EM108" i="27"/>
  <c r="FE108" i="27"/>
  <c r="L109" i="27"/>
  <c r="AD109" i="27"/>
  <c r="BM109" i="27"/>
  <c r="CH109" i="27"/>
  <c r="CZ109" i="27"/>
  <c r="EI109" i="27"/>
  <c r="H110" i="27"/>
  <c r="AO110" i="27"/>
  <c r="AS110" i="27"/>
  <c r="BG110" i="27"/>
  <c r="BY110" i="27"/>
  <c r="DJ110" i="27"/>
  <c r="EW110" i="27"/>
  <c r="W111" i="27"/>
  <c r="BE111" i="27"/>
  <c r="BW111" i="27"/>
  <c r="CR111" i="27"/>
  <c r="EC111" i="27"/>
  <c r="EU111" i="27"/>
  <c r="FK111" i="27"/>
  <c r="AL112" i="27"/>
  <c r="BU112" i="27"/>
  <c r="CP112" i="27"/>
  <c r="DH112" i="27"/>
  <c r="P113" i="27"/>
  <c r="AW113" i="27"/>
  <c r="BO113" i="27"/>
  <c r="CH113" i="27"/>
  <c r="CZ113" i="27"/>
  <c r="J114" i="27"/>
  <c r="AB114" i="27"/>
  <c r="CB114" i="27"/>
  <c r="CT114" i="27"/>
  <c r="R115" i="27"/>
  <c r="AJ115" i="27"/>
  <c r="BC115" i="27"/>
  <c r="DB115" i="27"/>
  <c r="EM115" i="27"/>
  <c r="FE115" i="27"/>
  <c r="L116" i="27"/>
  <c r="AD116" i="27"/>
  <c r="BM116" i="27"/>
  <c r="CH116" i="27"/>
  <c r="CZ116" i="27"/>
  <c r="J117" i="27"/>
  <c r="BU117" i="27"/>
  <c r="DD117" i="27"/>
  <c r="DY117" i="27"/>
  <c r="FG117" i="27"/>
  <c r="AD118" i="27"/>
  <c r="BM118" i="27"/>
  <c r="DJ118" i="27"/>
  <c r="EE118" i="27"/>
  <c r="EW118" i="27"/>
  <c r="EK119" i="27"/>
  <c r="EA120" i="27"/>
  <c r="P121" i="27"/>
  <c r="AW121" i="27"/>
  <c r="BO121" i="27"/>
  <c r="CT121" i="27"/>
  <c r="DL121" i="27"/>
  <c r="EG121" i="27"/>
  <c r="DB122" i="27"/>
  <c r="DW122" i="27"/>
  <c r="AW123" i="27"/>
  <c r="BO123" i="27"/>
  <c r="CJ123" i="27"/>
  <c r="EM123" i="27"/>
  <c r="DJ125" i="27"/>
  <c r="AS126" i="27"/>
  <c r="BY126" i="27"/>
  <c r="DJ126" i="27"/>
  <c r="EW126" i="27"/>
  <c r="W127" i="27"/>
  <c r="M126" i="27"/>
  <c r="FK127" i="27"/>
  <c r="BC128" i="27"/>
  <c r="CJ128" i="27"/>
  <c r="EM128" i="27"/>
  <c r="BM129" i="27"/>
  <c r="CZ129" i="27"/>
  <c r="AB130" i="27"/>
  <c r="CB130" i="27"/>
  <c r="CT130" i="27"/>
  <c r="DL130" i="27"/>
  <c r="EG130" i="27"/>
  <c r="DB131" i="27"/>
  <c r="EO131" i="27"/>
  <c r="AW132" i="27"/>
  <c r="BO132" i="27"/>
  <c r="CJ132" i="27"/>
  <c r="EM132" i="27"/>
  <c r="BM133" i="27"/>
  <c r="CT133" i="27"/>
  <c r="DJ133" i="27"/>
  <c r="EW133" i="27"/>
  <c r="AS134" i="27"/>
  <c r="BY134" i="27"/>
  <c r="CT134" i="27"/>
  <c r="DL134" i="27"/>
  <c r="EG134" i="27"/>
  <c r="AB135" i="27"/>
  <c r="AS135" i="27"/>
  <c r="BY135" i="27"/>
  <c r="DJ135" i="27"/>
  <c r="FK135" i="27"/>
  <c r="AY136" i="27"/>
  <c r="DB136" i="27"/>
  <c r="DW136" i="27"/>
  <c r="AJ188" i="27"/>
  <c r="AJ187" i="27"/>
  <c r="AJ186" i="27"/>
  <c r="AJ185" i="27"/>
  <c r="AJ184" i="27"/>
  <c r="AJ183" i="27"/>
  <c r="AJ182" i="27"/>
  <c r="AJ181" i="27"/>
  <c r="AJ180" i="27"/>
  <c r="AJ179" i="27"/>
  <c r="AJ178" i="27"/>
  <c r="AJ177" i="27"/>
  <c r="AJ176" i="27"/>
  <c r="AJ175" i="27"/>
  <c r="AJ174" i="27"/>
  <c r="AJ173" i="27"/>
  <c r="AJ172" i="27"/>
  <c r="AJ171" i="27"/>
  <c r="AJ170" i="27"/>
  <c r="AJ169" i="27"/>
  <c r="AJ168" i="27"/>
  <c r="AJ167" i="27"/>
  <c r="AJ166" i="27"/>
  <c r="AJ165" i="27"/>
  <c r="AJ164" i="27"/>
  <c r="AJ162" i="27"/>
  <c r="AJ161" i="27"/>
  <c r="AJ160" i="27"/>
  <c r="AJ159" i="27"/>
  <c r="AJ158" i="27"/>
  <c r="AJ157" i="27"/>
  <c r="AJ156" i="27"/>
  <c r="AJ155" i="27"/>
  <c r="AJ154" i="27"/>
  <c r="AJ153" i="27"/>
  <c r="AJ152" i="27"/>
  <c r="AJ151" i="27"/>
  <c r="AJ150" i="27"/>
  <c r="AJ149" i="27"/>
  <c r="AJ148" i="27"/>
  <c r="AJ147" i="27"/>
  <c r="AJ146" i="27"/>
  <c r="EJ147" i="27"/>
  <c r="DR147" i="27" s="1"/>
  <c r="N188" i="27"/>
  <c r="N187" i="27"/>
  <c r="N186" i="27"/>
  <c r="N184" i="27"/>
  <c r="N183" i="27"/>
  <c r="N182" i="27"/>
  <c r="N181" i="27"/>
  <c r="N180" i="27"/>
  <c r="N179" i="27"/>
  <c r="N178" i="27"/>
  <c r="N177" i="27"/>
  <c r="N176" i="27"/>
  <c r="N175" i="27"/>
  <c r="N174" i="27"/>
  <c r="N173" i="27"/>
  <c r="N172" i="27"/>
  <c r="N171" i="27"/>
  <c r="N170" i="27"/>
  <c r="N169" i="27"/>
  <c r="N168" i="27"/>
  <c r="N167" i="27"/>
  <c r="N166" i="27"/>
  <c r="N165" i="27"/>
  <c r="N164" i="27"/>
  <c r="N163" i="27"/>
  <c r="N162" i="27"/>
  <c r="N161" i="27"/>
  <c r="N160" i="27"/>
  <c r="N159" i="27"/>
  <c r="N158" i="27"/>
  <c r="N157" i="27"/>
  <c r="N156" i="27"/>
  <c r="N155" i="27"/>
  <c r="N154" i="27"/>
  <c r="N151" i="27"/>
  <c r="N150" i="27"/>
  <c r="N148" i="27"/>
  <c r="N147" i="27"/>
  <c r="N146" i="27"/>
  <c r="AZ148" i="27"/>
  <c r="EJ150" i="27"/>
  <c r="BJ151" i="27"/>
  <c r="CM153" i="27"/>
  <c r="CW155" i="27"/>
  <c r="CE155" i="27" s="1"/>
  <c r="EH155" i="27"/>
  <c r="AE157" i="27"/>
  <c r="AO157" i="27" s="1"/>
  <c r="AZ158" i="27"/>
  <c r="BJ158" i="27" s="1"/>
  <c r="U159" i="27"/>
  <c r="BH159" i="27"/>
  <c r="BJ159" i="27" s="1"/>
  <c r="DO162" i="27"/>
  <c r="U163" i="27"/>
  <c r="W163" i="27" s="1"/>
  <c r="CU163" i="27"/>
  <c r="AZ164" i="27"/>
  <c r="BJ164" i="27" s="1"/>
  <c r="W165" i="27"/>
  <c r="BH165" i="27"/>
  <c r="BJ165" i="27" s="1"/>
  <c r="AO166" i="27"/>
  <c r="E166" i="27" s="1"/>
  <c r="BR167" i="27"/>
  <c r="CB167" i="27" s="1"/>
  <c r="W169" i="27"/>
  <c r="EH169" i="27"/>
  <c r="EJ169" i="27" s="1"/>
  <c r="DR169" i="27" s="1"/>
  <c r="AY177" i="27"/>
  <c r="DL182" i="27"/>
  <c r="BT95" i="27"/>
  <c r="CG95" i="27"/>
  <c r="CH123" i="27" s="1"/>
  <c r="CT95" i="27"/>
  <c r="DG95" i="27"/>
  <c r="DT95" i="27"/>
  <c r="DU136" i="27" s="1"/>
  <c r="ET95" i="27"/>
  <c r="FG95" i="27"/>
  <c r="M96" i="27"/>
  <c r="N110" i="27" s="1"/>
  <c r="AM96" i="27"/>
  <c r="AN107" i="27" s="1"/>
  <c r="AZ96" i="27"/>
  <c r="BM96" i="27"/>
  <c r="BZ96" i="27"/>
  <c r="CM96" i="27"/>
  <c r="DM96" i="27"/>
  <c r="EZ96" i="27"/>
  <c r="G97" i="27"/>
  <c r="G95" i="27" s="1"/>
  <c r="S97" i="27"/>
  <c r="T97" i="27" s="1"/>
  <c r="AT97" i="27"/>
  <c r="AU97" i="27" s="1"/>
  <c r="BF97" i="27"/>
  <c r="BG97" i="27" s="1"/>
  <c r="CT97" i="27"/>
  <c r="FG97" i="27"/>
  <c r="M98" i="27"/>
  <c r="AM98" i="27"/>
  <c r="AN98" i="27" s="1"/>
  <c r="AZ98" i="27"/>
  <c r="BM98" i="27"/>
  <c r="BZ98" i="27"/>
  <c r="CB98" i="27" s="1"/>
  <c r="CC98" i="27" s="1"/>
  <c r="CM98" i="27"/>
  <c r="DM98" i="27"/>
  <c r="EZ98" i="27"/>
  <c r="BG99" i="27"/>
  <c r="CH99" i="27"/>
  <c r="DH99" i="27"/>
  <c r="EH99" i="27"/>
  <c r="AM100" i="27"/>
  <c r="AN104" i="27" s="1"/>
  <c r="BM100" i="27"/>
  <c r="EH101" i="27"/>
  <c r="M102" i="27"/>
  <c r="Z102" i="27"/>
  <c r="BM102" i="27"/>
  <c r="BZ102" i="27"/>
  <c r="EO102" i="27"/>
  <c r="EH103" i="27"/>
  <c r="EI103" i="27" s="1"/>
  <c r="M104" i="27"/>
  <c r="Z104" i="27"/>
  <c r="BM104" i="27"/>
  <c r="BZ104" i="27"/>
  <c r="CB104" i="27" s="1"/>
  <c r="EO104" i="27"/>
  <c r="EH105" i="27"/>
  <c r="EI105" i="27" s="1"/>
  <c r="Z106" i="27"/>
  <c r="EO106" i="27"/>
  <c r="T107" i="27"/>
  <c r="AU107" i="27"/>
  <c r="BG107" i="27"/>
  <c r="CH107" i="27"/>
  <c r="DH107" i="27"/>
  <c r="DY107" i="27"/>
  <c r="FG107" i="27"/>
  <c r="P108" i="27"/>
  <c r="AY108" i="27"/>
  <c r="BQ108" i="27"/>
  <c r="DB108" i="27"/>
  <c r="DW108" i="27"/>
  <c r="EO108" i="27"/>
  <c r="AW109" i="27"/>
  <c r="BO109" i="27"/>
  <c r="CJ109" i="27"/>
  <c r="DU109" i="27"/>
  <c r="EM109" i="27"/>
  <c r="FE109" i="27"/>
  <c r="J110" i="27"/>
  <c r="AB110" i="27"/>
  <c r="AU110" i="27"/>
  <c r="CB110" i="27"/>
  <c r="CT110" i="27"/>
  <c r="DL110" i="27"/>
  <c r="EG110" i="27"/>
  <c r="H111" i="27"/>
  <c r="Z111" i="27"/>
  <c r="AS111" i="27"/>
  <c r="BG111" i="27"/>
  <c r="BY111" i="27"/>
  <c r="DJ111" i="27"/>
  <c r="EW111" i="27"/>
  <c r="BW112" i="27"/>
  <c r="CR112" i="27"/>
  <c r="R113" i="27"/>
  <c r="AM112" i="27"/>
  <c r="AY113" i="27"/>
  <c r="CB113" i="27"/>
  <c r="BR112" i="27"/>
  <c r="CJ113" i="27"/>
  <c r="DZ112" i="27"/>
  <c r="EJ113" i="27"/>
  <c r="EM113" i="27"/>
  <c r="FE113" i="27"/>
  <c r="W114" i="27"/>
  <c r="AD114" i="27"/>
  <c r="BM114" i="27"/>
  <c r="CH114" i="27"/>
  <c r="CZ114" i="27"/>
  <c r="AL115" i="27"/>
  <c r="BU115" i="27"/>
  <c r="DD115" i="27"/>
  <c r="DW115" i="27"/>
  <c r="EO115" i="27"/>
  <c r="AF116" i="27"/>
  <c r="AW116" i="27"/>
  <c r="BO116" i="27"/>
  <c r="CJ116" i="27"/>
  <c r="L117" i="27"/>
  <c r="Z117" i="27"/>
  <c r="AS117" i="27"/>
  <c r="BG117" i="27"/>
  <c r="BW117" i="27"/>
  <c r="CP117" i="27"/>
  <c r="DH117" i="27"/>
  <c r="EQ117" i="27"/>
  <c r="FI117" i="27"/>
  <c r="P118" i="27"/>
  <c r="AW118" i="27"/>
  <c r="BO118" i="27"/>
  <c r="CT118" i="27"/>
  <c r="DL118" i="27"/>
  <c r="EG118" i="27"/>
  <c r="E120" i="27"/>
  <c r="F120" i="27" s="1"/>
  <c r="R121" i="27"/>
  <c r="AY121" i="27"/>
  <c r="BQ121" i="27"/>
  <c r="CH121" i="27"/>
  <c r="CZ121" i="27"/>
  <c r="P123" i="27"/>
  <c r="AY123" i="27"/>
  <c r="DB123" i="27"/>
  <c r="DW123" i="27"/>
  <c r="EO123" i="27"/>
  <c r="AS125" i="27"/>
  <c r="BY125" i="27"/>
  <c r="CT125" i="27"/>
  <c r="DL125" i="27"/>
  <c r="EG125" i="27"/>
  <c r="AB126" i="27"/>
  <c r="CT126" i="27"/>
  <c r="DL126" i="27"/>
  <c r="EG126" i="27"/>
  <c r="AS127" i="27"/>
  <c r="BY127" i="27"/>
  <c r="EW127" i="27"/>
  <c r="DB128" i="27"/>
  <c r="DW128" i="27"/>
  <c r="EO128" i="27"/>
  <c r="AW129" i="27"/>
  <c r="BO129" i="27"/>
  <c r="CJ129" i="27"/>
  <c r="DU129" i="27"/>
  <c r="EM129" i="27"/>
  <c r="BM130" i="27"/>
  <c r="CH130" i="27"/>
  <c r="CZ130" i="27"/>
  <c r="FG131" i="27"/>
  <c r="P132" i="27"/>
  <c r="AY132" i="27"/>
  <c r="DB132" i="27"/>
  <c r="DW132" i="27"/>
  <c r="EO132" i="27"/>
  <c r="BO133" i="27"/>
  <c r="CJ133" i="27"/>
  <c r="DL133" i="27"/>
  <c r="EG133" i="27"/>
  <c r="CZ134" i="27"/>
  <c r="CB135" i="27"/>
  <c r="BR134" i="27"/>
  <c r="CT135" i="27"/>
  <c r="DL135" i="27"/>
  <c r="EG135" i="27"/>
  <c r="EW135" i="27"/>
  <c r="W136" i="27"/>
  <c r="BC136" i="27"/>
  <c r="EM136" i="27"/>
  <c r="EZ137" i="27"/>
  <c r="ET134" i="27"/>
  <c r="EU137" i="27"/>
  <c r="EY188" i="27"/>
  <c r="EY187" i="27"/>
  <c r="EY186" i="27"/>
  <c r="EY185" i="27"/>
  <c r="EY184" i="27"/>
  <c r="EY183" i="27"/>
  <c r="EY182" i="27"/>
  <c r="EY181" i="27"/>
  <c r="EY180" i="27"/>
  <c r="EY179" i="27"/>
  <c r="EY178" i="27"/>
  <c r="EY177" i="27"/>
  <c r="EY176" i="27"/>
  <c r="EY175" i="27"/>
  <c r="EY174" i="27"/>
  <c r="EY173" i="27"/>
  <c r="EY172" i="27"/>
  <c r="EY171" i="27"/>
  <c r="EY170" i="27"/>
  <c r="EY169" i="27"/>
  <c r="EY168" i="27"/>
  <c r="EY167" i="27"/>
  <c r="EY166" i="27"/>
  <c r="EY165" i="27"/>
  <c r="EY164" i="27"/>
  <c r="EY163" i="27"/>
  <c r="EY162" i="27"/>
  <c r="EY161" i="27"/>
  <c r="EY160" i="27"/>
  <c r="EY159" i="27"/>
  <c r="EY158" i="27"/>
  <c r="EY157" i="27"/>
  <c r="EY156" i="27"/>
  <c r="EY155" i="27"/>
  <c r="EY154" i="27"/>
  <c r="EY153" i="27"/>
  <c r="EY152" i="27"/>
  <c r="EY151" i="27"/>
  <c r="EY150" i="27"/>
  <c r="EY149" i="27"/>
  <c r="EY148" i="27"/>
  <c r="EY147" i="27"/>
  <c r="EY146" i="27"/>
  <c r="W147" i="27"/>
  <c r="BJ147" i="27"/>
  <c r="CU147" i="27"/>
  <c r="CU146" i="27" s="1"/>
  <c r="EH147" i="27"/>
  <c r="EH146" i="27" s="1"/>
  <c r="W151" i="27"/>
  <c r="E151" i="27" s="1"/>
  <c r="CB154" i="27"/>
  <c r="CK163" i="27"/>
  <c r="CM163" i="27" s="1"/>
  <c r="CW163" i="27" s="1"/>
  <c r="CE163" i="27" s="1"/>
  <c r="FB170" i="27"/>
  <c r="V212" i="27"/>
  <c r="BZ215" i="27"/>
  <c r="AE82" i="27"/>
  <c r="AH137" i="27"/>
  <c r="AH95" i="27"/>
  <c r="AG124" i="27"/>
  <c r="AV124" i="27"/>
  <c r="AW137" i="27"/>
  <c r="CJ95" i="27"/>
  <c r="CI124" i="27"/>
  <c r="CJ137" i="27"/>
  <c r="DI124" i="27"/>
  <c r="DJ137" i="27"/>
  <c r="DW95" i="27"/>
  <c r="DV124" i="27"/>
  <c r="EW136" i="27"/>
  <c r="EW95" i="27"/>
  <c r="EV124" i="27"/>
  <c r="EW137" i="27"/>
  <c r="FI137" i="27"/>
  <c r="FI136" i="27"/>
  <c r="FI95" i="27"/>
  <c r="FH124" i="27"/>
  <c r="U97" i="27"/>
  <c r="V97" i="27" s="1"/>
  <c r="AH99" i="27"/>
  <c r="CJ99" i="27"/>
  <c r="DB100" i="27"/>
  <c r="BH101" i="27"/>
  <c r="AB102" i="27"/>
  <c r="BC102" i="27"/>
  <c r="BO102" i="27"/>
  <c r="CP102" i="27"/>
  <c r="EC102" i="27"/>
  <c r="BH103" i="27"/>
  <c r="BI103" i="27" s="1"/>
  <c r="AB104" i="27"/>
  <c r="BC104" i="27"/>
  <c r="BO104" i="27"/>
  <c r="CP104" i="27"/>
  <c r="EC104" i="27"/>
  <c r="AH105" i="27"/>
  <c r="BH105" i="27"/>
  <c r="BI105" i="27" s="1"/>
  <c r="CJ105" i="27"/>
  <c r="AB106" i="27"/>
  <c r="BC106" i="27"/>
  <c r="BO106" i="27"/>
  <c r="CP106" i="27"/>
  <c r="EC106" i="27"/>
  <c r="AH107" i="27"/>
  <c r="CJ107" i="27"/>
  <c r="EQ107" i="27"/>
  <c r="FI107" i="27"/>
  <c r="R108" i="27"/>
  <c r="AJ108" i="27"/>
  <c r="BC108" i="27"/>
  <c r="CA108" i="27"/>
  <c r="DD108" i="27"/>
  <c r="DY108" i="27"/>
  <c r="FG108" i="27"/>
  <c r="P109" i="27"/>
  <c r="AH109" i="27"/>
  <c r="AY109" i="27"/>
  <c r="BQ109" i="27"/>
  <c r="DB109" i="27"/>
  <c r="EJ109" i="27"/>
  <c r="EO109" i="27"/>
  <c r="L110" i="27"/>
  <c r="AD110" i="27"/>
  <c r="BM110" i="27"/>
  <c r="CH110" i="27"/>
  <c r="CZ110" i="27"/>
  <c r="J111" i="27"/>
  <c r="AO111" i="27"/>
  <c r="AU111" i="27"/>
  <c r="CB111" i="27"/>
  <c r="CT111" i="27"/>
  <c r="DL111" i="27"/>
  <c r="EG111" i="27"/>
  <c r="Z112" i="27"/>
  <c r="AS112" i="27"/>
  <c r="BG112" i="27"/>
  <c r="BY112" i="27"/>
  <c r="DJ112" i="27"/>
  <c r="AJ113" i="27"/>
  <c r="BC113" i="27"/>
  <c r="DB113" i="27"/>
  <c r="DW113" i="27"/>
  <c r="EO113" i="27"/>
  <c r="AW114" i="27"/>
  <c r="BO114" i="27"/>
  <c r="CJ114" i="27"/>
  <c r="W115" i="27"/>
  <c r="BW115" i="27"/>
  <c r="CP115" i="27"/>
  <c r="DH115" i="27"/>
  <c r="DY115" i="27"/>
  <c r="FG115" i="27"/>
  <c r="P116" i="27"/>
  <c r="AY116" i="27"/>
  <c r="BQ116" i="27"/>
  <c r="DB116" i="27"/>
  <c r="EJ116" i="27"/>
  <c r="AB117" i="27"/>
  <c r="AU117" i="27"/>
  <c r="BY117" i="27"/>
  <c r="CR117" i="27"/>
  <c r="EC117" i="27"/>
  <c r="EU117" i="27"/>
  <c r="FK117" i="27"/>
  <c r="R118" i="27"/>
  <c r="AM117" i="27"/>
  <c r="AY118" i="27"/>
  <c r="BQ118" i="27"/>
  <c r="CH118" i="27"/>
  <c r="CZ118" i="27"/>
  <c r="T121" i="27"/>
  <c r="AJ121" i="27"/>
  <c r="BC121" i="27"/>
  <c r="CJ121" i="27"/>
  <c r="EM121" i="27"/>
  <c r="FE121" i="27"/>
  <c r="AS122" i="27"/>
  <c r="CP122" i="27"/>
  <c r="R123" i="27"/>
  <c r="BC123" i="27"/>
  <c r="FG123" i="27"/>
  <c r="CZ125" i="27"/>
  <c r="BM126" i="27"/>
  <c r="CZ126" i="27"/>
  <c r="AB127" i="27"/>
  <c r="CB127" i="27"/>
  <c r="BR126" i="27"/>
  <c r="CT127" i="27"/>
  <c r="DL127" i="27"/>
  <c r="EG127" i="27"/>
  <c r="FG128" i="27"/>
  <c r="P129" i="27"/>
  <c r="AY129" i="27"/>
  <c r="DB129" i="27"/>
  <c r="EO129" i="27"/>
  <c r="AW130" i="27"/>
  <c r="BO130" i="27"/>
  <c r="CJ130" i="27"/>
  <c r="EM130" i="27"/>
  <c r="AS131" i="27"/>
  <c r="DH131" i="27"/>
  <c r="EQ131" i="27"/>
  <c r="FI131" i="27"/>
  <c r="R132" i="27"/>
  <c r="BC132" i="27"/>
  <c r="FG132" i="27"/>
  <c r="P133" i="27"/>
  <c r="AY133" i="27"/>
  <c r="CZ133" i="27"/>
  <c r="BM134" i="27"/>
  <c r="CJ134" i="27"/>
  <c r="DU134" i="27"/>
  <c r="EM134" i="27"/>
  <c r="BM135" i="27"/>
  <c r="CZ135" i="27"/>
  <c r="Z136" i="27"/>
  <c r="CP136" i="27"/>
  <c r="DH136" i="27"/>
  <c r="CL188" i="27"/>
  <c r="CL187" i="27"/>
  <c r="CL186" i="27"/>
  <c r="CL185" i="27"/>
  <c r="CL184" i="27"/>
  <c r="CL183" i="27"/>
  <c r="CL182" i="27"/>
  <c r="CL181" i="27"/>
  <c r="CL180" i="27"/>
  <c r="CL179" i="27"/>
  <c r="CL178" i="27"/>
  <c r="CL177" i="27"/>
  <c r="CL176" i="27"/>
  <c r="CL175" i="27"/>
  <c r="CL174" i="27"/>
  <c r="CL173" i="27"/>
  <c r="CL172" i="27"/>
  <c r="CL171" i="27"/>
  <c r="CL170" i="27"/>
  <c r="CL169" i="27"/>
  <c r="CL168" i="27"/>
  <c r="CL167" i="27"/>
  <c r="CL166" i="27"/>
  <c r="CL165" i="27"/>
  <c r="CL164" i="27"/>
  <c r="CL163" i="27"/>
  <c r="CL162" i="27"/>
  <c r="CL161" i="27"/>
  <c r="CL160" i="27"/>
  <c r="CL159" i="27"/>
  <c r="CL158" i="27"/>
  <c r="CL157" i="27"/>
  <c r="CL156" i="27"/>
  <c r="CL155" i="27"/>
  <c r="CL154" i="27"/>
  <c r="CL153" i="27"/>
  <c r="CL152" i="27"/>
  <c r="CL151" i="27"/>
  <c r="CL150" i="27"/>
  <c r="CL149" i="27"/>
  <c r="CL148" i="27"/>
  <c r="CL147" i="27"/>
  <c r="CL146" i="27"/>
  <c r="BI188" i="27"/>
  <c r="BI187" i="27"/>
  <c r="BI186" i="27"/>
  <c r="BI185" i="27"/>
  <c r="BI184" i="27"/>
  <c r="BI183" i="27"/>
  <c r="BI182" i="27"/>
  <c r="BI181" i="27"/>
  <c r="BI180" i="27"/>
  <c r="BI179" i="27"/>
  <c r="BI178" i="27"/>
  <c r="BI177" i="27"/>
  <c r="BI176" i="27"/>
  <c r="BI175" i="27"/>
  <c r="BI174" i="27"/>
  <c r="BI173" i="27"/>
  <c r="BI172" i="27"/>
  <c r="BI171" i="27"/>
  <c r="BI170" i="27"/>
  <c r="BI169" i="27"/>
  <c r="BI168" i="27"/>
  <c r="BI167" i="27"/>
  <c r="BI166" i="27"/>
  <c r="BI164" i="27"/>
  <c r="BI162" i="27"/>
  <c r="BI159" i="27"/>
  <c r="BI158" i="27"/>
  <c r="BI157" i="27"/>
  <c r="BI156" i="27"/>
  <c r="BI155" i="27"/>
  <c r="BI154" i="27"/>
  <c r="BI153" i="27"/>
  <c r="BI151" i="27"/>
  <c r="BI150" i="27"/>
  <c r="BI148" i="27"/>
  <c r="BI147" i="27"/>
  <c r="BI146" i="27"/>
  <c r="CR188" i="27"/>
  <c r="CR187" i="27"/>
  <c r="CR186" i="27"/>
  <c r="CR185" i="27"/>
  <c r="CR184" i="27"/>
  <c r="CR183" i="27"/>
  <c r="CR182" i="27"/>
  <c r="CR181" i="27"/>
  <c r="CR180" i="27"/>
  <c r="CR179" i="27"/>
  <c r="CR178" i="27"/>
  <c r="CR177" i="27"/>
  <c r="CR176" i="27"/>
  <c r="CR175" i="27"/>
  <c r="CR174" i="27"/>
  <c r="CR173" i="27"/>
  <c r="CR172" i="27"/>
  <c r="CR171" i="27"/>
  <c r="CR170" i="27"/>
  <c r="CR169" i="27"/>
  <c r="CR168" i="27"/>
  <c r="CR167" i="27"/>
  <c r="CR166" i="27"/>
  <c r="CR165" i="27"/>
  <c r="CR164" i="27"/>
  <c r="CR163" i="27"/>
  <c r="CR162" i="27"/>
  <c r="CR161" i="27"/>
  <c r="CR160" i="27"/>
  <c r="CR159" i="27"/>
  <c r="CR158" i="27"/>
  <c r="CR157" i="27"/>
  <c r="CR156" i="27"/>
  <c r="CR155" i="27"/>
  <c r="CR154" i="27"/>
  <c r="CR153" i="27"/>
  <c r="CR152" i="27"/>
  <c r="CR151" i="27"/>
  <c r="CR150" i="27"/>
  <c r="CR149" i="27"/>
  <c r="CR148" i="27"/>
  <c r="CR147" i="27"/>
  <c r="CR146" i="27"/>
  <c r="EE189" i="27"/>
  <c r="EE188" i="27"/>
  <c r="EE187" i="27"/>
  <c r="EE186" i="27"/>
  <c r="EE185" i="27"/>
  <c r="EE184" i="27"/>
  <c r="EE183" i="27"/>
  <c r="EE182" i="27"/>
  <c r="EE181" i="27"/>
  <c r="EE180" i="27"/>
  <c r="EE179" i="27"/>
  <c r="EE178" i="27"/>
  <c r="EE177" i="27"/>
  <c r="EE176" i="27"/>
  <c r="EE175" i="27"/>
  <c r="EE174" i="27"/>
  <c r="EE173" i="27"/>
  <c r="EE172" i="27"/>
  <c r="EE171" i="27"/>
  <c r="EE170" i="27"/>
  <c r="EE169" i="27"/>
  <c r="EE168" i="27"/>
  <c r="EE167" i="27"/>
  <c r="EE166" i="27"/>
  <c r="EE165" i="27"/>
  <c r="EE164" i="27"/>
  <c r="EE163" i="27"/>
  <c r="EE162" i="27"/>
  <c r="EE161" i="27"/>
  <c r="EE160" i="27"/>
  <c r="EE159" i="27"/>
  <c r="EE158" i="27"/>
  <c r="EE157" i="27"/>
  <c r="EE156" i="27"/>
  <c r="EE155" i="27"/>
  <c r="EE154" i="27"/>
  <c r="EE153" i="27"/>
  <c r="EE152" i="27"/>
  <c r="EE151" i="27"/>
  <c r="EE150" i="27"/>
  <c r="EE149" i="27"/>
  <c r="EE148" i="27"/>
  <c r="EE147" i="27"/>
  <c r="EE146" i="27"/>
  <c r="CB148" i="27"/>
  <c r="DM148" i="27"/>
  <c r="DM146" i="27" s="1"/>
  <c r="Q189" i="27"/>
  <c r="R189" i="27" s="1"/>
  <c r="AZ150" i="27"/>
  <c r="BJ150" i="27" s="1"/>
  <c r="CM150" i="27"/>
  <c r="CW150" i="27" s="1"/>
  <c r="DX189" i="27"/>
  <c r="DY189" i="27" s="1"/>
  <c r="EZ150" i="27"/>
  <c r="FA150" i="27" s="1"/>
  <c r="BH151" i="27"/>
  <c r="DO151" i="27"/>
  <c r="EJ151" i="27"/>
  <c r="DR151" i="27" s="1"/>
  <c r="M153" i="27"/>
  <c r="AO154" i="27"/>
  <c r="E154" i="27" s="1"/>
  <c r="DM154" i="27"/>
  <c r="DO154" i="27" s="1"/>
  <c r="U155" i="27"/>
  <c r="W155" i="27" s="1"/>
  <c r="E155" i="27" s="1"/>
  <c r="BH155" i="27"/>
  <c r="BH153" i="27" s="1"/>
  <c r="AM156" i="27"/>
  <c r="AO156" i="27" s="1"/>
  <c r="E156" i="27" s="1"/>
  <c r="W157" i="27"/>
  <c r="E157" i="27" s="1"/>
  <c r="CB158" i="27"/>
  <c r="BJ161" i="27"/>
  <c r="DZ163" i="27"/>
  <c r="AX163" i="27"/>
  <c r="AZ163" i="27" s="1"/>
  <c r="DM164" i="27"/>
  <c r="DO164" i="27" s="1"/>
  <c r="CE164" i="27" s="1"/>
  <c r="DZ166" i="27"/>
  <c r="EJ166" i="27" s="1"/>
  <c r="DR166" i="27" s="1"/>
  <c r="CW167" i="27"/>
  <c r="CE167" i="27" s="1"/>
  <c r="AZ168" i="27"/>
  <c r="BJ168" i="27" s="1"/>
  <c r="DZ170" i="27"/>
  <c r="EJ170" i="27" s="1"/>
  <c r="DR170" i="27" s="1"/>
  <c r="AO208" i="27"/>
  <c r="AW95" i="27"/>
  <c r="DJ95" i="27"/>
  <c r="P96" i="27"/>
  <c r="EQ96" i="27"/>
  <c r="AW97" i="27"/>
  <c r="DJ97" i="27"/>
  <c r="J99" i="27"/>
  <c r="AJ99" i="27"/>
  <c r="BW99" i="27"/>
  <c r="P100" i="27"/>
  <c r="EQ100" i="27"/>
  <c r="W101" i="27"/>
  <c r="BJ101" i="27"/>
  <c r="BK101" i="27" s="1"/>
  <c r="CW101" i="27"/>
  <c r="P102" i="27"/>
  <c r="AD102" i="27"/>
  <c r="BQ102" i="27"/>
  <c r="CR102" i="27"/>
  <c r="DD102" i="27"/>
  <c r="EE102" i="27"/>
  <c r="FE102" i="27"/>
  <c r="W103" i="27"/>
  <c r="BJ103" i="27"/>
  <c r="BK103" i="27" s="1"/>
  <c r="CW103" i="27"/>
  <c r="AD104" i="27"/>
  <c r="BQ104" i="27"/>
  <c r="CR104" i="27"/>
  <c r="DD104" i="27"/>
  <c r="EE104" i="27"/>
  <c r="FE104" i="27"/>
  <c r="J107" i="27"/>
  <c r="AJ107" i="27"/>
  <c r="BW107" i="27"/>
  <c r="DJ107" i="27"/>
  <c r="EC107" i="27"/>
  <c r="EU107" i="27"/>
  <c r="FK107" i="27"/>
  <c r="T108" i="27"/>
  <c r="AL108" i="27"/>
  <c r="BU108" i="27"/>
  <c r="CP108" i="27"/>
  <c r="DH108" i="27"/>
  <c r="EA108" i="27"/>
  <c r="EQ108" i="27"/>
  <c r="FI108" i="27"/>
  <c r="R109" i="27"/>
  <c r="BC109" i="27"/>
  <c r="CA109" i="27"/>
  <c r="DD109" i="27"/>
  <c r="DY109" i="27"/>
  <c r="FG109" i="27"/>
  <c r="AW110" i="27"/>
  <c r="BO110" i="27"/>
  <c r="CJ110" i="27"/>
  <c r="DU110" i="27"/>
  <c r="EM110" i="27"/>
  <c r="FE110" i="27"/>
  <c r="L111" i="27"/>
  <c r="AD111" i="27"/>
  <c r="BM111" i="27"/>
  <c r="CH111" i="27"/>
  <c r="CZ111" i="27"/>
  <c r="J112" i="27"/>
  <c r="AB112" i="27"/>
  <c r="CT112" i="27"/>
  <c r="DL112" i="27"/>
  <c r="V113" i="27"/>
  <c r="AL113" i="27"/>
  <c r="BU113" i="27"/>
  <c r="DD113" i="27"/>
  <c r="DY113" i="27"/>
  <c r="P114" i="27"/>
  <c r="AY114" i="27"/>
  <c r="BQ114" i="27"/>
  <c r="DB114" i="27"/>
  <c r="AO115" i="27"/>
  <c r="AS115" i="27"/>
  <c r="BG115" i="27"/>
  <c r="BY115" i="27"/>
  <c r="CR115" i="27"/>
  <c r="EQ115" i="27"/>
  <c r="FI115" i="27"/>
  <c r="R116" i="27"/>
  <c r="AJ116" i="27"/>
  <c r="BC116" i="27"/>
  <c r="DD116" i="27"/>
  <c r="AD117" i="27"/>
  <c r="EE117" i="27"/>
  <c r="EW117" i="27"/>
  <c r="T118" i="27"/>
  <c r="AJ118" i="27"/>
  <c r="BC118" i="27"/>
  <c r="CJ118" i="27"/>
  <c r="DZ117" i="27"/>
  <c r="EJ118" i="27"/>
  <c r="EM118" i="27"/>
  <c r="FE118" i="27"/>
  <c r="AO119" i="27"/>
  <c r="AP119" i="27" s="1"/>
  <c r="EA119" i="27"/>
  <c r="AF120" i="27"/>
  <c r="H121" i="27"/>
  <c r="AL121" i="27"/>
  <c r="DB121" i="27"/>
  <c r="DW121" i="27"/>
  <c r="EO121" i="27"/>
  <c r="E122" i="27"/>
  <c r="AB122" i="27"/>
  <c r="BY122" i="27"/>
  <c r="AL123" i="27"/>
  <c r="CP123" i="27"/>
  <c r="DH123" i="27"/>
  <c r="EQ123" i="27"/>
  <c r="FI123" i="27"/>
  <c r="BM125" i="27"/>
  <c r="CJ125" i="27"/>
  <c r="DU125" i="27"/>
  <c r="EM125" i="27"/>
  <c r="AW126" i="27"/>
  <c r="BO126" i="27"/>
  <c r="CJ126" i="27"/>
  <c r="DU126" i="27"/>
  <c r="EM126" i="27"/>
  <c r="CZ127" i="27"/>
  <c r="W128" i="27"/>
  <c r="AO128" i="27"/>
  <c r="AS128" i="27"/>
  <c r="CP128" i="27"/>
  <c r="DH128" i="27"/>
  <c r="EQ128" i="27"/>
  <c r="FI128" i="27"/>
  <c r="R129" i="27"/>
  <c r="BC129" i="27"/>
  <c r="FG129" i="27"/>
  <c r="P130" i="27"/>
  <c r="AY130" i="27"/>
  <c r="DB130" i="27"/>
  <c r="DW130" i="27"/>
  <c r="EO130" i="27"/>
  <c r="AB131" i="27"/>
  <c r="BY131" i="27"/>
  <c r="EU131" i="27"/>
  <c r="FK131" i="27"/>
  <c r="CP132" i="27"/>
  <c r="DH132" i="27"/>
  <c r="EQ132" i="27"/>
  <c r="FI132" i="27"/>
  <c r="R133" i="27"/>
  <c r="BC133" i="27"/>
  <c r="EJ133" i="27"/>
  <c r="EM133" i="27"/>
  <c r="AW134" i="27"/>
  <c r="BO134" i="27"/>
  <c r="DB134" i="27"/>
  <c r="DW134" i="27"/>
  <c r="EO134" i="27"/>
  <c r="FG134" i="27"/>
  <c r="P135" i="27"/>
  <c r="AH135" i="27"/>
  <c r="AW135" i="27"/>
  <c r="BO135" i="27"/>
  <c r="CJ135" i="27"/>
  <c r="DU135" i="27"/>
  <c r="AB136" i="27"/>
  <c r="FG136" i="27"/>
  <c r="R183" i="27"/>
  <c r="R175" i="27"/>
  <c r="U146" i="27"/>
  <c r="R178" i="27"/>
  <c r="R181" i="27"/>
  <c r="R173" i="27"/>
  <c r="R170" i="27"/>
  <c r="R168" i="27"/>
  <c r="R166" i="27"/>
  <c r="R164" i="27"/>
  <c r="R162" i="27"/>
  <c r="R160" i="27"/>
  <c r="R158" i="27"/>
  <c r="R156" i="27"/>
  <c r="R154" i="27"/>
  <c r="R152" i="27"/>
  <c r="R150" i="27"/>
  <c r="R148" i="27"/>
  <c r="R146" i="27"/>
  <c r="R188" i="27"/>
  <c r="R184" i="27"/>
  <c r="R176" i="27"/>
  <c r="R187" i="27"/>
  <c r="R179" i="27"/>
  <c r="R186" i="27"/>
  <c r="R182" i="27"/>
  <c r="R174" i="27"/>
  <c r="R185" i="27"/>
  <c r="R177" i="27"/>
  <c r="R171" i="27"/>
  <c r="R169" i="27"/>
  <c r="R167" i="27"/>
  <c r="R165" i="27"/>
  <c r="R163" i="27"/>
  <c r="R161" i="27"/>
  <c r="R159" i="27"/>
  <c r="R157" i="27"/>
  <c r="R155" i="27"/>
  <c r="R153" i="27"/>
  <c r="R151" i="27"/>
  <c r="R149" i="27"/>
  <c r="R147" i="27"/>
  <c r="BE188" i="27"/>
  <c r="BE187" i="27"/>
  <c r="BE186" i="27"/>
  <c r="BE185" i="27"/>
  <c r="BE184" i="27"/>
  <c r="BE183" i="27"/>
  <c r="BE182" i="27"/>
  <c r="BE181" i="27"/>
  <c r="BE180" i="27"/>
  <c r="BE179" i="27"/>
  <c r="BE178" i="27"/>
  <c r="BE177" i="27"/>
  <c r="BE176" i="27"/>
  <c r="BE175" i="27"/>
  <c r="BE174" i="27"/>
  <c r="BE173" i="27"/>
  <c r="BE172" i="27"/>
  <c r="BE171" i="27"/>
  <c r="BE170" i="27"/>
  <c r="BE169" i="27"/>
  <c r="BE168" i="27"/>
  <c r="BE167" i="27"/>
  <c r="BE166" i="27"/>
  <c r="BE165" i="27"/>
  <c r="BE164" i="27"/>
  <c r="BE163" i="27"/>
  <c r="BE162" i="27"/>
  <c r="BE161" i="27"/>
  <c r="BE160" i="27"/>
  <c r="BE159" i="27"/>
  <c r="BE158" i="27"/>
  <c r="BE157" i="27"/>
  <c r="BE156" i="27"/>
  <c r="BE155" i="27"/>
  <c r="BE154" i="27"/>
  <c r="BE153" i="27"/>
  <c r="BE152" i="27"/>
  <c r="BE151" i="27"/>
  <c r="BE150" i="27"/>
  <c r="BE149" i="27"/>
  <c r="BE148" i="27"/>
  <c r="BE147" i="27"/>
  <c r="BE146" i="27"/>
  <c r="CA188" i="27"/>
  <c r="CA187" i="27"/>
  <c r="CA186" i="27"/>
  <c r="CA185" i="27"/>
  <c r="CA184" i="27"/>
  <c r="CA183" i="27"/>
  <c r="CA182" i="27"/>
  <c r="CA181" i="27"/>
  <c r="CA180" i="27"/>
  <c r="CA179" i="27"/>
  <c r="CA178" i="27"/>
  <c r="CA177" i="27"/>
  <c r="CA176" i="27"/>
  <c r="CA175" i="27"/>
  <c r="CA174" i="27"/>
  <c r="CA173" i="27"/>
  <c r="CA172" i="27"/>
  <c r="CA171" i="27"/>
  <c r="CA170" i="27"/>
  <c r="CA169" i="27"/>
  <c r="CA168" i="27"/>
  <c r="CA167" i="27"/>
  <c r="CA166" i="27"/>
  <c r="CA165" i="27"/>
  <c r="CA164" i="27"/>
  <c r="CA163" i="27"/>
  <c r="CA162" i="27"/>
  <c r="CA161" i="27"/>
  <c r="CA160" i="27"/>
  <c r="CA159" i="27"/>
  <c r="CA158" i="27"/>
  <c r="CA157" i="27"/>
  <c r="CA156" i="27"/>
  <c r="CA155" i="27"/>
  <c r="CA154" i="27"/>
  <c r="CA153" i="27"/>
  <c r="CA152" i="27"/>
  <c r="CA151" i="27"/>
  <c r="CA150" i="27"/>
  <c r="CA149" i="27"/>
  <c r="CA148" i="27"/>
  <c r="CA147" i="27"/>
  <c r="CA146" i="27"/>
  <c r="CQ189" i="27"/>
  <c r="CR189" i="27" s="1"/>
  <c r="Q143" i="27"/>
  <c r="EZ156" i="27"/>
  <c r="FB156" i="27" s="1"/>
  <c r="DR156" i="27" s="1"/>
  <c r="BJ157" i="27"/>
  <c r="AO158" i="27"/>
  <c r="E158" i="27" s="1"/>
  <c r="AE159" i="27"/>
  <c r="AO159" i="27" s="1"/>
  <c r="BR159" i="27"/>
  <c r="CB159" i="27" s="1"/>
  <c r="FB159" i="27"/>
  <c r="U161" i="27"/>
  <c r="U160" i="27" s="1"/>
  <c r="W160" i="27" s="1"/>
  <c r="BH161" i="27"/>
  <c r="BH160" i="27" s="1"/>
  <c r="BI160" i="27" s="1"/>
  <c r="AM162" i="27"/>
  <c r="AM160" i="27" s="1"/>
  <c r="FB162" i="27"/>
  <c r="AE163" i="27"/>
  <c r="BH163" i="27"/>
  <c r="BI163" i="27" s="1"/>
  <c r="DO163" i="27"/>
  <c r="EZ163" i="27"/>
  <c r="FA163" i="27" s="1"/>
  <c r="AO164" i="27"/>
  <c r="E164" i="27" s="1"/>
  <c r="CU167" i="27"/>
  <c r="EH167" i="27"/>
  <c r="EJ167" i="27" s="1"/>
  <c r="DR167" i="27" s="1"/>
  <c r="DO168" i="27"/>
  <c r="CE168" i="27" s="1"/>
  <c r="AM170" i="27"/>
  <c r="AO170" i="27" s="1"/>
  <c r="E170" i="27" s="1"/>
  <c r="W171" i="27"/>
  <c r="DO186" i="27"/>
  <c r="DO185" i="27" s="1"/>
  <c r="DE185" i="27"/>
  <c r="K95" i="27"/>
  <c r="L106" i="27" s="1"/>
  <c r="AK95" i="27"/>
  <c r="AL106" i="27" s="1"/>
  <c r="AY137" i="27"/>
  <c r="AY95" i="27"/>
  <c r="AX124" i="27"/>
  <c r="BL124" i="27"/>
  <c r="BM137" i="27"/>
  <c r="BY95" i="27"/>
  <c r="BX124" i="27"/>
  <c r="CZ95" i="27"/>
  <c r="CY124" i="27"/>
  <c r="CZ137" i="27"/>
  <c r="DL137" i="27"/>
  <c r="DL95" i="27"/>
  <c r="DK124" i="27"/>
  <c r="EM95" i="27"/>
  <c r="EL124" i="27"/>
  <c r="AE96" i="27"/>
  <c r="BE96" i="27"/>
  <c r="BR96" i="27"/>
  <c r="BS110" i="27" s="1"/>
  <c r="DE96" i="27"/>
  <c r="ER96" i="27"/>
  <c r="AE98" i="27"/>
  <c r="DE98" i="27"/>
  <c r="ER98" i="27"/>
  <c r="L99" i="27"/>
  <c r="AL99" i="27"/>
  <c r="AY99" i="27"/>
  <c r="BY99" i="27"/>
  <c r="CZ99" i="27"/>
  <c r="DL99" i="27"/>
  <c r="DZ99" i="27"/>
  <c r="AE100" i="27"/>
  <c r="DZ101" i="27"/>
  <c r="R102" i="27"/>
  <c r="AE102" i="27"/>
  <c r="AS102" i="27"/>
  <c r="DE102" i="27"/>
  <c r="EG102" i="27"/>
  <c r="ER102" i="27"/>
  <c r="DZ103" i="27"/>
  <c r="R104" i="27"/>
  <c r="AE104" i="27"/>
  <c r="AS104" i="27"/>
  <c r="DE104" i="27"/>
  <c r="EG104" i="27"/>
  <c r="ER104" i="27"/>
  <c r="AL105" i="27"/>
  <c r="DZ105" i="27"/>
  <c r="R106" i="27"/>
  <c r="AS106" i="27"/>
  <c r="EG106" i="27"/>
  <c r="L107" i="27"/>
  <c r="AL107" i="27"/>
  <c r="AY107" i="27"/>
  <c r="BY107" i="27"/>
  <c r="CZ107" i="27"/>
  <c r="DL107" i="27"/>
  <c r="EE107" i="27"/>
  <c r="EW107" i="27"/>
  <c r="W108" i="27"/>
  <c r="N108" i="27"/>
  <c r="BE108" i="27"/>
  <c r="BW108" i="27"/>
  <c r="CR108" i="27"/>
  <c r="EC108" i="27"/>
  <c r="EU108" i="27"/>
  <c r="FK108" i="27"/>
  <c r="T109" i="27"/>
  <c r="AL109" i="27"/>
  <c r="BU109" i="27"/>
  <c r="CP109" i="27"/>
  <c r="DH109" i="27"/>
  <c r="EA109" i="27"/>
  <c r="EQ109" i="27"/>
  <c r="FI109" i="27"/>
  <c r="P110" i="27"/>
  <c r="AH110" i="27"/>
  <c r="AY110" i="27"/>
  <c r="BQ110" i="27"/>
  <c r="DB110" i="27"/>
  <c r="EJ110" i="27"/>
  <c r="EO110" i="27"/>
  <c r="V111" i="27"/>
  <c r="AF111" i="27"/>
  <c r="BO111" i="27"/>
  <c r="CJ111" i="27"/>
  <c r="DU111" i="27"/>
  <c r="EM111" i="27"/>
  <c r="FE111" i="27"/>
  <c r="L112" i="27"/>
  <c r="AD112" i="27"/>
  <c r="BM112" i="27"/>
  <c r="CH112" i="27"/>
  <c r="CZ112" i="27"/>
  <c r="BW113" i="27"/>
  <c r="CP113" i="27"/>
  <c r="DH113" i="27"/>
  <c r="FI113" i="27"/>
  <c r="R114" i="27"/>
  <c r="AJ114" i="27"/>
  <c r="BC114" i="27"/>
  <c r="BZ112" i="27"/>
  <c r="DD114" i="27"/>
  <c r="EJ114" i="27"/>
  <c r="J115" i="27"/>
  <c r="AB115" i="27"/>
  <c r="AU115" i="27"/>
  <c r="CB115" i="27"/>
  <c r="DJ115" i="27"/>
  <c r="EU115" i="27"/>
  <c r="FK115" i="27"/>
  <c r="T116" i="27"/>
  <c r="AL116" i="27"/>
  <c r="BU116" i="27"/>
  <c r="CP116" i="27"/>
  <c r="EA116" i="27"/>
  <c r="BO117" i="27"/>
  <c r="CT117" i="27"/>
  <c r="DL117" i="27"/>
  <c r="EG117" i="27"/>
  <c r="H118" i="27"/>
  <c r="AL118" i="27"/>
  <c r="DW118" i="27"/>
  <c r="EO118" i="27"/>
  <c r="J121" i="27"/>
  <c r="BU121" i="27"/>
  <c r="DD121" i="27"/>
  <c r="DY121" i="27"/>
  <c r="FG121" i="27"/>
  <c r="BM122" i="27"/>
  <c r="W123" i="27"/>
  <c r="EU123" i="27"/>
  <c r="FK123" i="27"/>
  <c r="AW125" i="27"/>
  <c r="BO125" i="27"/>
  <c r="DB125" i="27"/>
  <c r="DW125" i="27"/>
  <c r="EO125" i="27"/>
  <c r="FG125" i="27"/>
  <c r="P126" i="27"/>
  <c r="AY126" i="27"/>
  <c r="DB126" i="27"/>
  <c r="DW126" i="27"/>
  <c r="EO126" i="27"/>
  <c r="AW127" i="27"/>
  <c r="BO127" i="27"/>
  <c r="CJ127" i="27"/>
  <c r="DZ126" i="27"/>
  <c r="EJ127" i="27"/>
  <c r="EM127" i="27"/>
  <c r="L128" i="27"/>
  <c r="AB128" i="27"/>
  <c r="BY128" i="27"/>
  <c r="EU128" i="27"/>
  <c r="FK128" i="27"/>
  <c r="AL129" i="27"/>
  <c r="CP129" i="27"/>
  <c r="DH129" i="27"/>
  <c r="EQ129" i="27"/>
  <c r="FI129" i="27"/>
  <c r="R130" i="27"/>
  <c r="BC130" i="27"/>
  <c r="FG130" i="27"/>
  <c r="BM131" i="27"/>
  <c r="DJ131" i="27"/>
  <c r="EW131" i="27"/>
  <c r="W132" i="27"/>
  <c r="EU132" i="27"/>
  <c r="FK132" i="27"/>
  <c r="AL133" i="27"/>
  <c r="DB133" i="27"/>
  <c r="DW133" i="27"/>
  <c r="EO133" i="27"/>
  <c r="AY134" i="27"/>
  <c r="FI134" i="27"/>
  <c r="R135" i="27"/>
  <c r="AY135" i="27"/>
  <c r="EJ135" i="27"/>
  <c r="EM135" i="27"/>
  <c r="L136" i="27"/>
  <c r="AS136" i="27"/>
  <c r="BY136" i="27"/>
  <c r="DJ136" i="27"/>
  <c r="EC136" i="27"/>
  <c r="EQ136" i="27"/>
  <c r="DL187" i="27"/>
  <c r="DL177" i="27"/>
  <c r="DL186" i="27"/>
  <c r="DL180" i="27"/>
  <c r="DL172" i="27"/>
  <c r="DL185" i="27"/>
  <c r="DL183" i="27"/>
  <c r="DL175" i="27"/>
  <c r="DL169" i="27"/>
  <c r="DL167" i="27"/>
  <c r="DL165" i="27"/>
  <c r="DL163" i="27"/>
  <c r="DL161" i="27"/>
  <c r="DL159" i="27"/>
  <c r="DL157" i="27"/>
  <c r="DL155" i="27"/>
  <c r="DL153" i="27"/>
  <c r="DL151" i="27"/>
  <c r="DL149" i="27"/>
  <c r="DL147" i="27"/>
  <c r="DL189" i="27"/>
  <c r="DL178" i="27"/>
  <c r="DL181" i="27"/>
  <c r="DL173" i="27"/>
  <c r="DL184" i="27"/>
  <c r="DL176" i="27"/>
  <c r="DL179" i="27"/>
  <c r="DL171" i="27"/>
  <c r="DL170" i="27"/>
  <c r="DL168" i="27"/>
  <c r="DL166" i="27"/>
  <c r="DL164" i="27"/>
  <c r="DL162" i="27"/>
  <c r="DL160" i="27"/>
  <c r="DL158" i="27"/>
  <c r="DL156" i="27"/>
  <c r="DL154" i="27"/>
  <c r="DL152" i="27"/>
  <c r="DL150" i="27"/>
  <c r="DL148" i="27"/>
  <c r="DL146" i="27"/>
  <c r="DO147" i="27"/>
  <c r="DE146" i="27"/>
  <c r="FE189" i="27"/>
  <c r="FE188" i="27"/>
  <c r="FE187" i="27"/>
  <c r="FE186" i="27"/>
  <c r="FE185" i="27"/>
  <c r="FE184" i="27"/>
  <c r="FE183" i="27"/>
  <c r="FE182" i="27"/>
  <c r="FE181" i="27"/>
  <c r="FE180" i="27"/>
  <c r="FE179" i="27"/>
  <c r="FE178" i="27"/>
  <c r="FE177" i="27"/>
  <c r="FE176" i="27"/>
  <c r="FE175" i="27"/>
  <c r="FE174" i="27"/>
  <c r="FE173" i="27"/>
  <c r="FE172" i="27"/>
  <c r="FE171" i="27"/>
  <c r="FE170" i="27"/>
  <c r="FE169" i="27"/>
  <c r="FE168" i="27"/>
  <c r="FE167" i="27"/>
  <c r="FE166" i="27"/>
  <c r="FE165" i="27"/>
  <c r="FE164" i="27"/>
  <c r="FE163" i="27"/>
  <c r="FE162" i="27"/>
  <c r="FE161" i="27"/>
  <c r="FE160" i="27"/>
  <c r="FE159" i="27"/>
  <c r="FE158" i="27"/>
  <c r="FE157" i="27"/>
  <c r="FE156" i="27"/>
  <c r="FE155" i="27"/>
  <c r="FE154" i="27"/>
  <c r="FE153" i="27"/>
  <c r="FE152" i="27"/>
  <c r="FE151" i="27"/>
  <c r="FE150" i="27"/>
  <c r="FE149" i="27"/>
  <c r="FE148" i="27"/>
  <c r="FE147" i="27"/>
  <c r="FE146" i="27"/>
  <c r="AM148" i="27"/>
  <c r="AO148" i="27" s="1"/>
  <c r="E148" i="27" s="1"/>
  <c r="FB148" i="27"/>
  <c r="AX189" i="27"/>
  <c r="AZ149" i="27"/>
  <c r="CM149" i="27"/>
  <c r="DO150" i="27"/>
  <c r="EX189" i="27"/>
  <c r="EY189" i="27" s="1"/>
  <c r="EZ149" i="27"/>
  <c r="FB149" i="27" s="1"/>
  <c r="U151" i="27"/>
  <c r="EJ158" i="27"/>
  <c r="CE162" i="27"/>
  <c r="EJ162" i="27"/>
  <c r="DR162" i="27" s="1"/>
  <c r="EH163" i="27"/>
  <c r="FB164" i="27"/>
  <c r="AO165" i="27"/>
  <c r="AM171" i="27"/>
  <c r="AO171" i="27" s="1"/>
  <c r="AG163" i="27"/>
  <c r="DL174" i="27"/>
  <c r="AF217" i="27"/>
  <c r="AF219" i="27"/>
  <c r="AF202" i="27"/>
  <c r="AF200" i="27"/>
  <c r="Z137" i="27"/>
  <c r="Z95" i="27"/>
  <c r="Y124" i="27"/>
  <c r="DA124" i="27"/>
  <c r="DB137" i="27"/>
  <c r="EO136" i="27"/>
  <c r="EO95" i="27"/>
  <c r="EN124" i="27"/>
  <c r="EO137" i="27"/>
  <c r="Z99" i="27"/>
  <c r="BM99" i="27"/>
  <c r="T102" i="27"/>
  <c r="AU102" i="27"/>
  <c r="BG102" i="27"/>
  <c r="CH102" i="27"/>
  <c r="CT102" i="27"/>
  <c r="DH102" i="27"/>
  <c r="DU102" i="27"/>
  <c r="EU102" i="27"/>
  <c r="FG102" i="27"/>
  <c r="T104" i="27"/>
  <c r="AU104" i="27"/>
  <c r="BG104" i="27"/>
  <c r="CH104" i="27"/>
  <c r="DH104" i="27"/>
  <c r="DU104" i="27"/>
  <c r="EU104" i="27"/>
  <c r="FG104" i="27"/>
  <c r="Z105" i="27"/>
  <c r="CH106" i="27"/>
  <c r="CT106" i="27"/>
  <c r="DH106" i="27"/>
  <c r="DU106" i="27"/>
  <c r="EU106" i="27"/>
  <c r="FG106" i="27"/>
  <c r="Z107" i="27"/>
  <c r="CA107" i="27"/>
  <c r="EG107" i="27"/>
  <c r="H108" i="27"/>
  <c r="AS108" i="27"/>
  <c r="BG108" i="27"/>
  <c r="BY108" i="27"/>
  <c r="DJ108" i="27"/>
  <c r="EW108" i="27"/>
  <c r="W109" i="27"/>
  <c r="N109" i="27"/>
  <c r="BW109" i="27"/>
  <c r="CR109" i="27"/>
  <c r="EC109" i="27"/>
  <c r="EU109" i="27"/>
  <c r="FK109" i="27"/>
  <c r="R110" i="27"/>
  <c r="BC110" i="27"/>
  <c r="CA110" i="27"/>
  <c r="DD110" i="27"/>
  <c r="DY110" i="27"/>
  <c r="FG110" i="27"/>
  <c r="AH111" i="27"/>
  <c r="AY111" i="27"/>
  <c r="BQ111" i="27"/>
  <c r="EO111" i="27"/>
  <c r="AW112" i="27"/>
  <c r="BO112" i="27"/>
  <c r="CJ112" i="27"/>
  <c r="J113" i="27"/>
  <c r="AE112" i="27"/>
  <c r="AO113" i="27"/>
  <c r="AS113" i="27"/>
  <c r="BG113" i="27"/>
  <c r="BY113" i="27"/>
  <c r="CR113" i="27"/>
  <c r="EU113" i="27"/>
  <c r="FK113" i="27"/>
  <c r="U112" i="27"/>
  <c r="AL114" i="27"/>
  <c r="CP114" i="27"/>
  <c r="L115" i="27"/>
  <c r="AD115" i="27"/>
  <c r="BJ115" i="27"/>
  <c r="DL115" i="27"/>
  <c r="EE115" i="27"/>
  <c r="EW115" i="27"/>
  <c r="W116" i="27"/>
  <c r="BW116" i="27"/>
  <c r="CR116" i="27"/>
  <c r="R117" i="27"/>
  <c r="AH117" i="27"/>
  <c r="AY117" i="27"/>
  <c r="BQ117" i="27"/>
  <c r="CH117" i="27"/>
  <c r="CZ117" i="27"/>
  <c r="J118" i="27"/>
  <c r="BU118" i="27"/>
  <c r="DD118" i="27"/>
  <c r="DY118" i="27"/>
  <c r="EK120" i="27"/>
  <c r="L121" i="27"/>
  <c r="AS121" i="27"/>
  <c r="BG121" i="27"/>
  <c r="BW121" i="27"/>
  <c r="CP121" i="27"/>
  <c r="DH121" i="27"/>
  <c r="EQ121" i="27"/>
  <c r="FI121" i="27"/>
  <c r="P122" i="27"/>
  <c r="AW122" i="27"/>
  <c r="BO122" i="27"/>
  <c r="CT122" i="27"/>
  <c r="EG122" i="27"/>
  <c r="AS123" i="27"/>
  <c r="BY123" i="27"/>
  <c r="DJ123" i="27"/>
  <c r="EW123" i="27"/>
  <c r="AY125" i="27"/>
  <c r="FI125" i="27"/>
  <c r="R126" i="27"/>
  <c r="BC126" i="27"/>
  <c r="FG126" i="27"/>
  <c r="P127" i="27"/>
  <c r="AY127" i="27"/>
  <c r="DB127" i="27"/>
  <c r="DW127" i="27"/>
  <c r="EO127" i="27"/>
  <c r="BM128" i="27"/>
  <c r="DJ128" i="27"/>
  <c r="EW128" i="27"/>
  <c r="W129" i="27"/>
  <c r="EC129" i="27"/>
  <c r="EU129" i="27"/>
  <c r="FK129" i="27"/>
  <c r="AL130" i="27"/>
  <c r="CP130" i="27"/>
  <c r="DH130" i="27"/>
  <c r="EQ130" i="27"/>
  <c r="FI130" i="27"/>
  <c r="P131" i="27"/>
  <c r="AW131" i="27"/>
  <c r="BO131" i="27"/>
  <c r="CT131" i="27"/>
  <c r="DL131" i="27"/>
  <c r="EG131" i="27"/>
  <c r="AS132" i="27"/>
  <c r="BY132" i="27"/>
  <c r="DJ132" i="27"/>
  <c r="EW132" i="27"/>
  <c r="W133" i="27"/>
  <c r="CP133" i="27"/>
  <c r="FB133" i="27"/>
  <c r="FG133" i="27"/>
  <c r="BC134" i="27"/>
  <c r="CP134" i="27"/>
  <c r="DH134" i="27"/>
  <c r="FK134" i="27"/>
  <c r="AL135" i="27"/>
  <c r="BC135" i="27"/>
  <c r="BZ134" i="27"/>
  <c r="EO135" i="27"/>
  <c r="CB136" i="27"/>
  <c r="CT136" i="27"/>
  <c r="DL136" i="27"/>
  <c r="EU136" i="27"/>
  <c r="FK136" i="27"/>
  <c r="BY137" i="27"/>
  <c r="AY180" i="27"/>
  <c r="AY172" i="27"/>
  <c r="AY183" i="27"/>
  <c r="AY175" i="27"/>
  <c r="AY178" i="27"/>
  <c r="AY169" i="27"/>
  <c r="AY167" i="27"/>
  <c r="AY165" i="27"/>
  <c r="AY163" i="27"/>
  <c r="AY161" i="27"/>
  <c r="AY159" i="27"/>
  <c r="AY157" i="27"/>
  <c r="AY155" i="27"/>
  <c r="AY153" i="27"/>
  <c r="AY151" i="27"/>
  <c r="AY149" i="27"/>
  <c r="AY147" i="27"/>
  <c r="AY189" i="27"/>
  <c r="AY181" i="27"/>
  <c r="AY173" i="27"/>
  <c r="AY188" i="27"/>
  <c r="AY184" i="27"/>
  <c r="AY176" i="27"/>
  <c r="AY187" i="27"/>
  <c r="AY179" i="27"/>
  <c r="AY171" i="27"/>
  <c r="AY186" i="27"/>
  <c r="AY182" i="27"/>
  <c r="AY174" i="27"/>
  <c r="AY170" i="27"/>
  <c r="AY168" i="27"/>
  <c r="AY166" i="27"/>
  <c r="AY164" i="27"/>
  <c r="AY162" i="27"/>
  <c r="AY160" i="27"/>
  <c r="AY158" i="27"/>
  <c r="AY156" i="27"/>
  <c r="AY154" i="27"/>
  <c r="AY152" i="27"/>
  <c r="AY150" i="27"/>
  <c r="AY148" i="27"/>
  <c r="AY146" i="27"/>
  <c r="FK188" i="27"/>
  <c r="FK187" i="27"/>
  <c r="FK186" i="27"/>
  <c r="FK185" i="27"/>
  <c r="FK184" i="27"/>
  <c r="FK183" i="27"/>
  <c r="FK182" i="27"/>
  <c r="FK181" i="27"/>
  <c r="FK180" i="27"/>
  <c r="FK179" i="27"/>
  <c r="FK178" i="27"/>
  <c r="FK177" i="27"/>
  <c r="FK176" i="27"/>
  <c r="FK175" i="27"/>
  <c r="FK174" i="27"/>
  <c r="FK173" i="27"/>
  <c r="FK172" i="27"/>
  <c r="FK171" i="27"/>
  <c r="FK170" i="27"/>
  <c r="FK169" i="27"/>
  <c r="FK168" i="27"/>
  <c r="FK167" i="27"/>
  <c r="FK166" i="27"/>
  <c r="FK165" i="27"/>
  <c r="FK164" i="27"/>
  <c r="FK162" i="27"/>
  <c r="FK161" i="27"/>
  <c r="FK160" i="27"/>
  <c r="FK159" i="27"/>
  <c r="FK158" i="27"/>
  <c r="FK157" i="27"/>
  <c r="FK156" i="27"/>
  <c r="FK155" i="27"/>
  <c r="FK154" i="27"/>
  <c r="FK152" i="27"/>
  <c r="FK151" i="27"/>
  <c r="FK150" i="27"/>
  <c r="FK149" i="27"/>
  <c r="FK148" i="27"/>
  <c r="FK147" i="27"/>
  <c r="FK146" i="27"/>
  <c r="AE147" i="27"/>
  <c r="AO147" i="27" s="1"/>
  <c r="BR147" i="27"/>
  <c r="DZ148" i="27"/>
  <c r="AO150" i="27"/>
  <c r="E150" i="27" s="1"/>
  <c r="DM150" i="27"/>
  <c r="BR151" i="27"/>
  <c r="CB151" i="27" s="1"/>
  <c r="CW151" i="27"/>
  <c r="CE151" i="27" s="1"/>
  <c r="AM153" i="27"/>
  <c r="AM152" i="27" s="1"/>
  <c r="DZ154" i="27"/>
  <c r="BR155" i="27"/>
  <c r="CB155" i="27" s="1"/>
  <c r="EJ155" i="27"/>
  <c r="DR155" i="27" s="1"/>
  <c r="W159" i="27"/>
  <c r="E159" i="27" s="1"/>
  <c r="EH159" i="27"/>
  <c r="EJ159" i="27" s="1"/>
  <c r="DR159" i="27" s="1"/>
  <c r="DO161" i="27"/>
  <c r="CE161" i="27" s="1"/>
  <c r="DE160" i="27"/>
  <c r="DO160" i="27" s="1"/>
  <c r="CE160" i="27" s="1"/>
  <c r="AI163" i="27"/>
  <c r="AI189" i="27" s="1"/>
  <c r="AJ189" i="27" s="1"/>
  <c r="DZ164" i="27"/>
  <c r="EJ164" i="27" s="1"/>
  <c r="DR164" i="27" s="1"/>
  <c r="FJ163" i="27"/>
  <c r="FK163" i="27" s="1"/>
  <c r="CW165" i="27"/>
  <c r="CE165" i="27" s="1"/>
  <c r="AZ166" i="27"/>
  <c r="BJ166" i="27" s="1"/>
  <c r="W167" i="27"/>
  <c r="E167" i="27" s="1"/>
  <c r="BR169" i="27"/>
  <c r="CB169" i="27" s="1"/>
  <c r="CM170" i="27"/>
  <c r="CW170" i="27" s="1"/>
  <c r="DO170" i="27"/>
  <c r="EJ207" i="27"/>
  <c r="P137" i="27"/>
  <c r="O124" i="27"/>
  <c r="AB95" i="27"/>
  <c r="AA124" i="27"/>
  <c r="BC95" i="27"/>
  <c r="BB124" i="27"/>
  <c r="BO137" i="27"/>
  <c r="BO95" i="27"/>
  <c r="BN124" i="27"/>
  <c r="CP95" i="27"/>
  <c r="CO124" i="27"/>
  <c r="DB95" i="27"/>
  <c r="EC137" i="27"/>
  <c r="EC95" i="27"/>
  <c r="EB124" i="27"/>
  <c r="EP124" i="27"/>
  <c r="EQ137" i="27"/>
  <c r="H96" i="27"/>
  <c r="U96" i="27"/>
  <c r="V96" i="27" s="1"/>
  <c r="BH96" i="27"/>
  <c r="BU96" i="27"/>
  <c r="EI96" i="27"/>
  <c r="DB97" i="27"/>
  <c r="U98" i="27"/>
  <c r="V98" i="27" s="1"/>
  <c r="BH98" i="27"/>
  <c r="AB99" i="27"/>
  <c r="BC99" i="27"/>
  <c r="BO99" i="27"/>
  <c r="CP99" i="27"/>
  <c r="U100" i="27"/>
  <c r="V100" i="27" s="1"/>
  <c r="AH102" i="27"/>
  <c r="BH102" i="27"/>
  <c r="CJ102" i="27"/>
  <c r="DW102" i="27"/>
  <c r="EW102" i="27"/>
  <c r="FI102" i="27"/>
  <c r="CP103" i="27"/>
  <c r="U104" i="27"/>
  <c r="AH104" i="27"/>
  <c r="BH104" i="27"/>
  <c r="CJ104" i="27"/>
  <c r="DW104" i="27"/>
  <c r="EW104" i="27"/>
  <c r="FI104" i="27"/>
  <c r="AB105" i="27"/>
  <c r="CP105" i="27"/>
  <c r="AH106" i="27"/>
  <c r="CJ106" i="27"/>
  <c r="DW106" i="27"/>
  <c r="EW106" i="27"/>
  <c r="FI106" i="27"/>
  <c r="AB107" i="27"/>
  <c r="BC107" i="27"/>
  <c r="BO107" i="27"/>
  <c r="CP107" i="27"/>
  <c r="J108" i="27"/>
  <c r="AB108" i="27"/>
  <c r="AU108" i="27"/>
  <c r="CB108" i="27"/>
  <c r="BS108" i="27"/>
  <c r="DL108" i="27"/>
  <c r="EG108" i="27"/>
  <c r="AS109" i="27"/>
  <c r="BG109" i="27"/>
  <c r="BY109" i="27"/>
  <c r="EW109" i="27"/>
  <c r="T110" i="27"/>
  <c r="AL110" i="27"/>
  <c r="CP110" i="27"/>
  <c r="DH110" i="27"/>
  <c r="FI110" i="27"/>
  <c r="R111" i="27"/>
  <c r="BC111" i="27"/>
  <c r="CA111" i="27"/>
  <c r="DD111" i="27"/>
  <c r="DY111" i="27"/>
  <c r="AH112" i="27"/>
  <c r="AY112" i="27"/>
  <c r="BQ112" i="27"/>
  <c r="W113" i="27"/>
  <c r="M112" i="27"/>
  <c r="AB113" i="27"/>
  <c r="AU113" i="27"/>
  <c r="EE113" i="27"/>
  <c r="EW113" i="27"/>
  <c r="BW114" i="27"/>
  <c r="CR114" i="27"/>
  <c r="V115" i="27"/>
  <c r="BO115" i="27"/>
  <c r="CH115" i="27"/>
  <c r="CZ115" i="27"/>
  <c r="EG115" i="27"/>
  <c r="AS116" i="27"/>
  <c r="BG116" i="27"/>
  <c r="BY116" i="27"/>
  <c r="T117" i="27"/>
  <c r="AJ117" i="27"/>
  <c r="BC117" i="27"/>
  <c r="CJ117" i="27"/>
  <c r="DU117" i="27"/>
  <c r="EM117" i="27"/>
  <c r="FE117" i="27"/>
  <c r="L118" i="27"/>
  <c r="AE117" i="27"/>
  <c r="AO118" i="27"/>
  <c r="E118" i="27" s="1"/>
  <c r="AS118" i="27"/>
  <c r="BG118" i="27"/>
  <c r="BW118" i="27"/>
  <c r="CP118" i="27"/>
  <c r="DH118" i="27"/>
  <c r="FI118" i="27"/>
  <c r="E121" i="27"/>
  <c r="AB121" i="27"/>
  <c r="AU121" i="27"/>
  <c r="BY121" i="27"/>
  <c r="CR121" i="27"/>
  <c r="EU121" i="27"/>
  <c r="FK121" i="27"/>
  <c r="R122" i="27"/>
  <c r="AY122" i="27"/>
  <c r="CH122" i="27"/>
  <c r="CZ122" i="27"/>
  <c r="AB123" i="27"/>
  <c r="CB123" i="27"/>
  <c r="CT123" i="27"/>
  <c r="DL123" i="27"/>
  <c r="EG123" i="27"/>
  <c r="P125" i="27"/>
  <c r="BC125" i="27"/>
  <c r="CP125" i="27"/>
  <c r="DH125" i="27"/>
  <c r="EQ125" i="27"/>
  <c r="FK125" i="27"/>
  <c r="AL126" i="27"/>
  <c r="CP126" i="27"/>
  <c r="DH126" i="27"/>
  <c r="EQ126" i="27"/>
  <c r="FI126" i="27"/>
  <c r="R127" i="27"/>
  <c r="BC127" i="27"/>
  <c r="BZ126" i="27"/>
  <c r="FG127" i="27"/>
  <c r="P128" i="27"/>
  <c r="AW128" i="27"/>
  <c r="BO128" i="27"/>
  <c r="CT128" i="27"/>
  <c r="DL128" i="27"/>
  <c r="EG128" i="27"/>
  <c r="AO129" i="27"/>
  <c r="AS129" i="27"/>
  <c r="BY129" i="27"/>
  <c r="DJ129" i="27"/>
  <c r="EW129" i="27"/>
  <c r="W130" i="27"/>
  <c r="EU130" i="27"/>
  <c r="FK130" i="27"/>
  <c r="R131" i="27"/>
  <c r="CZ131" i="27"/>
  <c r="AB132" i="27"/>
  <c r="CB132" i="27"/>
  <c r="CT132" i="27"/>
  <c r="DL132" i="27"/>
  <c r="EG132" i="27"/>
  <c r="AS133" i="27"/>
  <c r="BY133" i="27"/>
  <c r="DH133" i="27"/>
  <c r="EQ133" i="27"/>
  <c r="FI133" i="27"/>
  <c r="R134" i="27"/>
  <c r="AL134" i="27"/>
  <c r="EC134" i="27"/>
  <c r="EW134" i="27"/>
  <c r="W135" i="27"/>
  <c r="M134" i="27"/>
  <c r="CP135" i="27"/>
  <c r="DH135" i="27"/>
  <c r="FG135" i="27"/>
  <c r="P136" i="27"/>
  <c r="BM136" i="27"/>
  <c r="CH136" i="27"/>
  <c r="CZ136" i="27"/>
  <c r="EG136" i="27"/>
  <c r="AA134" i="27"/>
  <c r="AB137" i="27"/>
  <c r="CM137" i="27"/>
  <c r="CG134" i="27"/>
  <c r="CH137" i="27"/>
  <c r="AC189" i="27"/>
  <c r="AD189" i="27" s="1"/>
  <c r="BD189" i="27"/>
  <c r="BE189" i="27" s="1"/>
  <c r="AM150" i="27"/>
  <c r="U153" i="27"/>
  <c r="U152" i="27" s="1"/>
  <c r="CW154" i="27"/>
  <c r="FJ153" i="27"/>
  <c r="FJ152" i="27" s="1"/>
  <c r="FJ189" i="27" s="1"/>
  <c r="FK189" i="27" s="1"/>
  <c r="AZ156" i="27"/>
  <c r="BJ156" i="27" s="1"/>
  <c r="DM156" i="27"/>
  <c r="DO156" i="27" s="1"/>
  <c r="CE156" i="27" s="1"/>
  <c r="EJ157" i="27"/>
  <c r="DR157" i="27" s="1"/>
  <c r="EZ158" i="27"/>
  <c r="FB158" i="27" s="1"/>
  <c r="CU159" i="27"/>
  <c r="CU153" i="27" s="1"/>
  <c r="CU152" i="27" s="1"/>
  <c r="AE161" i="27"/>
  <c r="CB161" i="27"/>
  <c r="BR160" i="27"/>
  <c r="CB160" i="27" s="1"/>
  <c r="EJ161" i="27"/>
  <c r="DR161" i="27" s="1"/>
  <c r="DZ160" i="27"/>
  <c r="EJ160" i="27" s="1"/>
  <c r="DR160" i="27" s="1"/>
  <c r="BR163" i="27"/>
  <c r="CB163" i="27" s="1"/>
  <c r="CU165" i="27"/>
  <c r="EH165" i="27"/>
  <c r="EJ165" i="27" s="1"/>
  <c r="DR165" i="27" s="1"/>
  <c r="DO166" i="27"/>
  <c r="CE166" i="27" s="1"/>
  <c r="AM168" i="27"/>
  <c r="AO168" i="27" s="1"/>
  <c r="E168" i="27" s="1"/>
  <c r="FB168" i="27"/>
  <c r="DR168" i="27" s="1"/>
  <c r="AO169" i="27"/>
  <c r="R180" i="27"/>
  <c r="CX202" i="27"/>
  <c r="AM210" i="27"/>
  <c r="AN211" i="27"/>
  <c r="CM108" i="27"/>
  <c r="CU108" i="27"/>
  <c r="ER108" i="27"/>
  <c r="EZ108" i="27"/>
  <c r="CM109" i="27"/>
  <c r="CU109" i="27"/>
  <c r="CV109" i="27" s="1"/>
  <c r="ER109" i="27"/>
  <c r="EZ109" i="27"/>
  <c r="FA109" i="27" s="1"/>
  <c r="CM110" i="27"/>
  <c r="CU110" i="27"/>
  <c r="CV110" i="27" s="1"/>
  <c r="ER110" i="27"/>
  <c r="EZ110" i="27"/>
  <c r="FA110" i="27" s="1"/>
  <c r="CM111" i="27"/>
  <c r="CU111" i="27"/>
  <c r="CV111" i="27" s="1"/>
  <c r="ER111" i="27"/>
  <c r="EZ111" i="27"/>
  <c r="FA111" i="27" s="1"/>
  <c r="CE113" i="27"/>
  <c r="CM113" i="27"/>
  <c r="CU113" i="27"/>
  <c r="ER113" i="27"/>
  <c r="EZ113" i="27"/>
  <c r="CM114" i="27"/>
  <c r="CU114" i="27"/>
  <c r="ER114" i="27"/>
  <c r="EZ114" i="27"/>
  <c r="FA114" i="27" s="1"/>
  <c r="CM115" i="27"/>
  <c r="CU115" i="27"/>
  <c r="ER115" i="27"/>
  <c r="EZ115" i="27"/>
  <c r="CM116" i="27"/>
  <c r="CU116" i="27"/>
  <c r="ER116" i="27"/>
  <c r="EZ116" i="27"/>
  <c r="FA116" i="27" s="1"/>
  <c r="CM118" i="27"/>
  <c r="CU118" i="27"/>
  <c r="ER118" i="27"/>
  <c r="EZ118" i="27"/>
  <c r="CM119" i="27"/>
  <c r="CU119" i="27"/>
  <c r="CV119" i="27" s="1"/>
  <c r="ER119" i="27"/>
  <c r="EZ119" i="27"/>
  <c r="FA119" i="27" s="1"/>
  <c r="CM120" i="27"/>
  <c r="CU120" i="27"/>
  <c r="CV120" i="27" s="1"/>
  <c r="ER120" i="27"/>
  <c r="EZ120" i="27"/>
  <c r="FA120" i="27" s="1"/>
  <c r="CM121" i="27"/>
  <c r="CU121" i="27"/>
  <c r="ER121" i="27"/>
  <c r="EZ121" i="27"/>
  <c r="FA121" i="27" s="1"/>
  <c r="CM122" i="27"/>
  <c r="CU122" i="27"/>
  <c r="ER122" i="27"/>
  <c r="EZ122" i="27"/>
  <c r="FA122" i="27" s="1"/>
  <c r="CM123" i="27"/>
  <c r="CU123" i="27"/>
  <c r="ER123" i="27"/>
  <c r="EZ123" i="27"/>
  <c r="CM127" i="27"/>
  <c r="CU127" i="27"/>
  <c r="ER127" i="27"/>
  <c r="EZ127" i="27"/>
  <c r="CM128" i="27"/>
  <c r="CU128" i="27"/>
  <c r="ER128" i="27"/>
  <c r="EZ128" i="27"/>
  <c r="CM129" i="27"/>
  <c r="CU129" i="27"/>
  <c r="ER129" i="27"/>
  <c r="EZ129" i="27"/>
  <c r="CM130" i="27"/>
  <c r="CU130" i="27"/>
  <c r="ER130" i="27"/>
  <c r="EZ130" i="27"/>
  <c r="CM131" i="27"/>
  <c r="CU131" i="27"/>
  <c r="ER131" i="27"/>
  <c r="EZ131" i="27"/>
  <c r="CM132" i="27"/>
  <c r="CU132" i="27"/>
  <c r="ER132" i="27"/>
  <c r="EZ132" i="27"/>
  <c r="CM135" i="27"/>
  <c r="CU135" i="27"/>
  <c r="ER135" i="27"/>
  <c r="EZ135" i="27"/>
  <c r="CM136" i="27"/>
  <c r="CU136" i="27"/>
  <c r="ER136" i="27"/>
  <c r="EZ136" i="27"/>
  <c r="EH137" i="27"/>
  <c r="L189" i="27"/>
  <c r="L188" i="27"/>
  <c r="L187" i="27"/>
  <c r="L186" i="27"/>
  <c r="L185" i="27"/>
  <c r="L184" i="27"/>
  <c r="L183" i="27"/>
  <c r="L182" i="27"/>
  <c r="L181" i="27"/>
  <c r="L180" i="27"/>
  <c r="L179" i="27"/>
  <c r="L178" i="27"/>
  <c r="L177" i="27"/>
  <c r="L176" i="27"/>
  <c r="L175" i="27"/>
  <c r="L174" i="27"/>
  <c r="L173" i="27"/>
  <c r="L172" i="27"/>
  <c r="L171" i="27"/>
  <c r="L170" i="27"/>
  <c r="L169" i="27"/>
  <c r="L168" i="27"/>
  <c r="L167" i="27"/>
  <c r="L166" i="27"/>
  <c r="L165" i="27"/>
  <c r="L164" i="27"/>
  <c r="L163" i="27"/>
  <c r="L162" i="27"/>
  <c r="L161" i="27"/>
  <c r="L160" i="27"/>
  <c r="L159" i="27"/>
  <c r="L158" i="27"/>
  <c r="L157" i="27"/>
  <c r="L156" i="27"/>
  <c r="L155" i="27"/>
  <c r="L154" i="27"/>
  <c r="L153" i="27"/>
  <c r="L152" i="27"/>
  <c r="L151" i="27"/>
  <c r="L150" i="27"/>
  <c r="L149" i="27"/>
  <c r="L148" i="27"/>
  <c r="L147" i="27"/>
  <c r="L146" i="27"/>
  <c r="AL189" i="27"/>
  <c r="AL188" i="27"/>
  <c r="AL187" i="27"/>
  <c r="AL186" i="27"/>
  <c r="AL185" i="27"/>
  <c r="AL184" i="27"/>
  <c r="AL183" i="27"/>
  <c r="AL182" i="27"/>
  <c r="AL181" i="27"/>
  <c r="AL180" i="27"/>
  <c r="AL179" i="27"/>
  <c r="AL178" i="27"/>
  <c r="AL177" i="27"/>
  <c r="AL176" i="27"/>
  <c r="AL175" i="27"/>
  <c r="AL174" i="27"/>
  <c r="AL173" i="27"/>
  <c r="AL172" i="27"/>
  <c r="AL171" i="27"/>
  <c r="AL170" i="27"/>
  <c r="AL169" i="27"/>
  <c r="AL168" i="27"/>
  <c r="AL167" i="27"/>
  <c r="AL166" i="27"/>
  <c r="AL165" i="27"/>
  <c r="AL164" i="27"/>
  <c r="AL163" i="27"/>
  <c r="AL162" i="27"/>
  <c r="AL161" i="27"/>
  <c r="AL160" i="27"/>
  <c r="AL159" i="27"/>
  <c r="AL158" i="27"/>
  <c r="AL157" i="27"/>
  <c r="AL156" i="27"/>
  <c r="AL155" i="27"/>
  <c r="AL154" i="27"/>
  <c r="AL153" i="27"/>
  <c r="AL152" i="27"/>
  <c r="AL151" i="27"/>
  <c r="AL150" i="27"/>
  <c r="AL149" i="27"/>
  <c r="AL148" i="27"/>
  <c r="AL147" i="27"/>
  <c r="AL146" i="27"/>
  <c r="BM189" i="27"/>
  <c r="BM188" i="27"/>
  <c r="BM187" i="27"/>
  <c r="BM186" i="27"/>
  <c r="BM185" i="27"/>
  <c r="BM184" i="27"/>
  <c r="BM183" i="27"/>
  <c r="BM182" i="27"/>
  <c r="BM181" i="27"/>
  <c r="BM180" i="27"/>
  <c r="BM179" i="27"/>
  <c r="BM178" i="27"/>
  <c r="BM177" i="27"/>
  <c r="BM176" i="27"/>
  <c r="BM175" i="27"/>
  <c r="BM174" i="27"/>
  <c r="BM173" i="27"/>
  <c r="BM172" i="27"/>
  <c r="BM171" i="27"/>
  <c r="BM170" i="27"/>
  <c r="BM169" i="27"/>
  <c r="BM168" i="27"/>
  <c r="BM167" i="27"/>
  <c r="BM166" i="27"/>
  <c r="BM165" i="27"/>
  <c r="BM164" i="27"/>
  <c r="BM163" i="27"/>
  <c r="BM162" i="27"/>
  <c r="BM161" i="27"/>
  <c r="BM160" i="27"/>
  <c r="BM159" i="27"/>
  <c r="BM158" i="27"/>
  <c r="BM157" i="27"/>
  <c r="BM156" i="27"/>
  <c r="BM155" i="27"/>
  <c r="BM154" i="27"/>
  <c r="BM153" i="27"/>
  <c r="BM152" i="27"/>
  <c r="BM151" i="27"/>
  <c r="BM150" i="27"/>
  <c r="BM149" i="27"/>
  <c r="BM148" i="27"/>
  <c r="BM147" i="27"/>
  <c r="BM146" i="27"/>
  <c r="BY189" i="27"/>
  <c r="BY188" i="27"/>
  <c r="BY187" i="27"/>
  <c r="BY186" i="27"/>
  <c r="BY185" i="27"/>
  <c r="BY184" i="27"/>
  <c r="BY183" i="27"/>
  <c r="BY182" i="27"/>
  <c r="BY181" i="27"/>
  <c r="BY180" i="27"/>
  <c r="BY179" i="27"/>
  <c r="BY178" i="27"/>
  <c r="BY177" i="27"/>
  <c r="BY176" i="27"/>
  <c r="BY175" i="27"/>
  <c r="BY174" i="27"/>
  <c r="BY173" i="27"/>
  <c r="BY172" i="27"/>
  <c r="BY171" i="27"/>
  <c r="BY170" i="27"/>
  <c r="BY169" i="27"/>
  <c r="BY168" i="27"/>
  <c r="BY167" i="27"/>
  <c r="BY166" i="27"/>
  <c r="BY165" i="27"/>
  <c r="BY164" i="27"/>
  <c r="BY163" i="27"/>
  <c r="BY162" i="27"/>
  <c r="BY161" i="27"/>
  <c r="BY160" i="27"/>
  <c r="BY159" i="27"/>
  <c r="BY158" i="27"/>
  <c r="BY157" i="27"/>
  <c r="BY156" i="27"/>
  <c r="BY155" i="27"/>
  <c r="BY154" i="27"/>
  <c r="BY153" i="27"/>
  <c r="BY152" i="27"/>
  <c r="BY151" i="27"/>
  <c r="BY150" i="27"/>
  <c r="BY149" i="27"/>
  <c r="BY148" i="27"/>
  <c r="BY147" i="27"/>
  <c r="BY146" i="27"/>
  <c r="CZ189" i="27"/>
  <c r="CZ188" i="27"/>
  <c r="CZ187" i="27"/>
  <c r="CZ186" i="27"/>
  <c r="CZ185" i="27"/>
  <c r="CZ184" i="27"/>
  <c r="CZ183" i="27"/>
  <c r="CZ182" i="27"/>
  <c r="CZ181" i="27"/>
  <c r="CZ180" i="27"/>
  <c r="CZ179" i="27"/>
  <c r="CZ178" i="27"/>
  <c r="CZ177" i="27"/>
  <c r="CZ176" i="27"/>
  <c r="CZ175" i="27"/>
  <c r="CZ174" i="27"/>
  <c r="CZ173" i="27"/>
  <c r="CZ172" i="27"/>
  <c r="CZ171" i="27"/>
  <c r="CZ170" i="27"/>
  <c r="CZ169" i="27"/>
  <c r="CZ168" i="27"/>
  <c r="CZ167" i="27"/>
  <c r="CZ166" i="27"/>
  <c r="CZ165" i="27"/>
  <c r="CZ164" i="27"/>
  <c r="CZ163" i="27"/>
  <c r="CZ162" i="27"/>
  <c r="CZ161" i="27"/>
  <c r="CZ160" i="27"/>
  <c r="CZ159" i="27"/>
  <c r="CZ158" i="27"/>
  <c r="CZ157" i="27"/>
  <c r="CZ156" i="27"/>
  <c r="CZ155" i="27"/>
  <c r="CZ154" i="27"/>
  <c r="CZ153" i="27"/>
  <c r="CZ152" i="27"/>
  <c r="CZ151" i="27"/>
  <c r="CZ150" i="27"/>
  <c r="CZ149" i="27"/>
  <c r="CZ148" i="27"/>
  <c r="CZ147" i="27"/>
  <c r="CZ146" i="27"/>
  <c r="EM189" i="27"/>
  <c r="EM188" i="27"/>
  <c r="EM187" i="27"/>
  <c r="EM186" i="27"/>
  <c r="EM185" i="27"/>
  <c r="EM184" i="27"/>
  <c r="EM183" i="27"/>
  <c r="EM182" i="27"/>
  <c r="EM181" i="27"/>
  <c r="EM180" i="27"/>
  <c r="EM179" i="27"/>
  <c r="EM178" i="27"/>
  <c r="EM177" i="27"/>
  <c r="EM176" i="27"/>
  <c r="EM175" i="27"/>
  <c r="EM174" i="27"/>
  <c r="EM173" i="27"/>
  <c r="EM172" i="27"/>
  <c r="EM171" i="27"/>
  <c r="EM170" i="27"/>
  <c r="EM169" i="27"/>
  <c r="EM168" i="27"/>
  <c r="EM167" i="27"/>
  <c r="EM166" i="27"/>
  <c r="EM165" i="27"/>
  <c r="EM164" i="27"/>
  <c r="EM163" i="27"/>
  <c r="EM162" i="27"/>
  <c r="EM161" i="27"/>
  <c r="EM160" i="27"/>
  <c r="EM159" i="27"/>
  <c r="EM158" i="27"/>
  <c r="EM157" i="27"/>
  <c r="EM156" i="27"/>
  <c r="EM155" i="27"/>
  <c r="EM154" i="27"/>
  <c r="EM153" i="27"/>
  <c r="EM152" i="27"/>
  <c r="EM151" i="27"/>
  <c r="EM150" i="27"/>
  <c r="EM149" i="27"/>
  <c r="EM148" i="27"/>
  <c r="EM147" i="27"/>
  <c r="EM146" i="27"/>
  <c r="AE149" i="27"/>
  <c r="BR149" i="27"/>
  <c r="DE149" i="27"/>
  <c r="AH171" i="27"/>
  <c r="BO171" i="27"/>
  <c r="J173" i="27"/>
  <c r="BJ173" i="27"/>
  <c r="CB173" i="27"/>
  <c r="EC173" i="27"/>
  <c r="AH174" i="27"/>
  <c r="DO174" i="27"/>
  <c r="CE174" i="27" s="1"/>
  <c r="EJ174" i="27"/>
  <c r="DR174" i="27" s="1"/>
  <c r="AO175" i="27"/>
  <c r="BW175" i="27"/>
  <c r="DD175" i="27"/>
  <c r="FI176" i="27"/>
  <c r="CE177" i="27"/>
  <c r="DU177" i="27"/>
  <c r="Z178" i="27"/>
  <c r="BG178" i="27"/>
  <c r="BO179" i="27"/>
  <c r="J181" i="27"/>
  <c r="EC181" i="27"/>
  <c r="AH182" i="27"/>
  <c r="W183" i="27"/>
  <c r="AO183" i="27"/>
  <c r="BW183" i="27"/>
  <c r="DD183" i="27"/>
  <c r="BJ184" i="27"/>
  <c r="FI184" i="27"/>
  <c r="DD185" i="27"/>
  <c r="AH186" i="27"/>
  <c r="EJ186" i="27"/>
  <c r="DZ185" i="27"/>
  <c r="BO187" i="27"/>
  <c r="DU187" i="27"/>
  <c r="Z189" i="27"/>
  <c r="V240" i="27"/>
  <c r="V228" i="27"/>
  <c r="V198" i="27"/>
  <c r="BI199" i="27"/>
  <c r="CX199" i="27"/>
  <c r="EI201" i="27"/>
  <c r="W202" i="27"/>
  <c r="DZ203" i="27"/>
  <c r="EA224" i="27" s="1"/>
  <c r="EJ204" i="27"/>
  <c r="EA205" i="27"/>
  <c r="CB206" i="27"/>
  <c r="CC206" i="27" s="1"/>
  <c r="BS206" i="27"/>
  <c r="CX207" i="27"/>
  <c r="W208" i="27"/>
  <c r="EI211" i="27"/>
  <c r="AF213" i="27"/>
  <c r="V214" i="27"/>
  <c r="FB216" i="27"/>
  <c r="FC216" i="27" s="1"/>
  <c r="ER215" i="27"/>
  <c r="ES216" i="27"/>
  <c r="Z108" i="27"/>
  <c r="AH108" i="27"/>
  <c r="DU108" i="27"/>
  <c r="Z109" i="27"/>
  <c r="Z110" i="27"/>
  <c r="Z113" i="27"/>
  <c r="AH113" i="27"/>
  <c r="DU113" i="27"/>
  <c r="EC113" i="27"/>
  <c r="Z114" i="27"/>
  <c r="AH114" i="27"/>
  <c r="DU114" i="27"/>
  <c r="EC114" i="27"/>
  <c r="Z115" i="27"/>
  <c r="AH115" i="27"/>
  <c r="DU115" i="27"/>
  <c r="EC115" i="27"/>
  <c r="Z116" i="27"/>
  <c r="AH116" i="27"/>
  <c r="Z118" i="27"/>
  <c r="AH118" i="27"/>
  <c r="DU118" i="27"/>
  <c r="EC118" i="27"/>
  <c r="Z119" i="27"/>
  <c r="AH119" i="27"/>
  <c r="DU119" i="27"/>
  <c r="EC119" i="27"/>
  <c r="Z120" i="27"/>
  <c r="AH120" i="27"/>
  <c r="DU120" i="27"/>
  <c r="Z121" i="27"/>
  <c r="AH121" i="27"/>
  <c r="DU121" i="27"/>
  <c r="EC121" i="27"/>
  <c r="Z122" i="27"/>
  <c r="AH122" i="27"/>
  <c r="DU122" i="27"/>
  <c r="EC122" i="27"/>
  <c r="Z123" i="27"/>
  <c r="AH123" i="27"/>
  <c r="DU123" i="27"/>
  <c r="EC123" i="27"/>
  <c r="Z125" i="27"/>
  <c r="AH125" i="27"/>
  <c r="Z126" i="27"/>
  <c r="AH126" i="27"/>
  <c r="Z127" i="27"/>
  <c r="AH127" i="27"/>
  <c r="DU127" i="27"/>
  <c r="EC127" i="27"/>
  <c r="Z128" i="27"/>
  <c r="AH128" i="27"/>
  <c r="DU128" i="27"/>
  <c r="EC128" i="27"/>
  <c r="Z129" i="27"/>
  <c r="AH129" i="27"/>
  <c r="Z130" i="27"/>
  <c r="AH130" i="27"/>
  <c r="DU130" i="27"/>
  <c r="EC130" i="27"/>
  <c r="Z131" i="27"/>
  <c r="AH131" i="27"/>
  <c r="AY131" i="27"/>
  <c r="DU131" i="27"/>
  <c r="EC131" i="27"/>
  <c r="Z132" i="27"/>
  <c r="AH132" i="27"/>
  <c r="DU132" i="27"/>
  <c r="EC132" i="27"/>
  <c r="Z133" i="27"/>
  <c r="AH133" i="27"/>
  <c r="DU133" i="27"/>
  <c r="EC133" i="27"/>
  <c r="Z134" i="27"/>
  <c r="AH134" i="27"/>
  <c r="Z135" i="27"/>
  <c r="DZ137" i="27"/>
  <c r="EM137" i="27"/>
  <c r="Z146" i="27"/>
  <c r="AM146" i="27"/>
  <c r="DB189" i="27"/>
  <c r="DB188" i="27"/>
  <c r="DB187" i="27"/>
  <c r="DB186" i="27"/>
  <c r="DB185" i="27"/>
  <c r="DB184" i="27"/>
  <c r="DB183" i="27"/>
  <c r="DB182" i="27"/>
  <c r="DB181" i="27"/>
  <c r="DB180" i="27"/>
  <c r="DB179" i="27"/>
  <c r="DB178" i="27"/>
  <c r="DB177" i="27"/>
  <c r="DB176" i="27"/>
  <c r="DB175" i="27"/>
  <c r="DB174" i="27"/>
  <c r="DB173" i="27"/>
  <c r="DB172" i="27"/>
  <c r="DB171" i="27"/>
  <c r="DB170" i="27"/>
  <c r="DB169" i="27"/>
  <c r="DB168" i="27"/>
  <c r="DB167" i="27"/>
  <c r="DB166" i="27"/>
  <c r="DB165" i="27"/>
  <c r="DB164" i="27"/>
  <c r="DB163" i="27"/>
  <c r="DB162" i="27"/>
  <c r="DB161" i="27"/>
  <c r="DB160" i="27"/>
  <c r="DB159" i="27"/>
  <c r="DB158" i="27"/>
  <c r="DB157" i="27"/>
  <c r="DB156" i="27"/>
  <c r="DB155" i="27"/>
  <c r="DB154" i="27"/>
  <c r="DB153" i="27"/>
  <c r="DB152" i="27"/>
  <c r="DB151" i="27"/>
  <c r="DB150" i="27"/>
  <c r="DB149" i="27"/>
  <c r="DB148" i="27"/>
  <c r="DB147" i="27"/>
  <c r="DB146" i="27"/>
  <c r="EO189" i="27"/>
  <c r="EO188" i="27"/>
  <c r="EO187" i="27"/>
  <c r="EO186" i="27"/>
  <c r="EO185" i="27"/>
  <c r="EO184" i="27"/>
  <c r="EO183" i="27"/>
  <c r="EO182" i="27"/>
  <c r="EO181" i="27"/>
  <c r="EO180" i="27"/>
  <c r="EO179" i="27"/>
  <c r="EO178" i="27"/>
  <c r="EO177" i="27"/>
  <c r="EO176" i="27"/>
  <c r="EO175" i="27"/>
  <c r="EO174" i="27"/>
  <c r="EO173" i="27"/>
  <c r="EO172" i="27"/>
  <c r="EO171" i="27"/>
  <c r="EO170" i="27"/>
  <c r="EO169" i="27"/>
  <c r="EO168" i="27"/>
  <c r="EO167" i="27"/>
  <c r="EO166" i="27"/>
  <c r="EO165" i="27"/>
  <c r="EO164" i="27"/>
  <c r="EO163" i="27"/>
  <c r="EO162" i="27"/>
  <c r="EO161" i="27"/>
  <c r="EO160" i="27"/>
  <c r="EO159" i="27"/>
  <c r="EO158" i="27"/>
  <c r="EO157" i="27"/>
  <c r="EO156" i="27"/>
  <c r="EO155" i="27"/>
  <c r="EO154" i="27"/>
  <c r="EO153" i="27"/>
  <c r="EO152" i="27"/>
  <c r="EO151" i="27"/>
  <c r="EO150" i="27"/>
  <c r="EO149" i="27"/>
  <c r="EO148" i="27"/>
  <c r="EO147" i="27"/>
  <c r="EO146" i="27"/>
  <c r="BG147" i="27"/>
  <c r="DU147" i="27"/>
  <c r="Z148" i="27"/>
  <c r="AG189" i="27"/>
  <c r="AH189" i="27" s="1"/>
  <c r="BG149" i="27"/>
  <c r="CU149" i="27"/>
  <c r="DU149" i="27"/>
  <c r="EH149" i="27"/>
  <c r="Z150" i="27"/>
  <c r="BG151" i="27"/>
  <c r="DU151" i="27"/>
  <c r="Z152" i="27"/>
  <c r="BG153" i="27"/>
  <c r="DU153" i="27"/>
  <c r="Z154" i="27"/>
  <c r="BG155" i="27"/>
  <c r="DU155" i="27"/>
  <c r="Z156" i="27"/>
  <c r="BG157" i="27"/>
  <c r="DU157" i="27"/>
  <c r="Z158" i="27"/>
  <c r="BG159" i="27"/>
  <c r="DU159" i="27"/>
  <c r="Z160" i="27"/>
  <c r="BG161" i="27"/>
  <c r="DU161" i="27"/>
  <c r="Z162" i="27"/>
  <c r="BG163" i="27"/>
  <c r="DU163" i="27"/>
  <c r="Z164" i="27"/>
  <c r="BG165" i="27"/>
  <c r="DU165" i="27"/>
  <c r="Z166" i="27"/>
  <c r="BG167" i="27"/>
  <c r="DU167" i="27"/>
  <c r="Z168" i="27"/>
  <c r="BG169" i="27"/>
  <c r="DU169" i="27"/>
  <c r="Z170" i="27"/>
  <c r="DO171" i="27"/>
  <c r="EJ171" i="27"/>
  <c r="DR171" i="27" s="1"/>
  <c r="E172" i="27"/>
  <c r="AO172" i="27"/>
  <c r="BW172" i="27"/>
  <c r="DD172" i="27"/>
  <c r="FI173" i="27"/>
  <c r="DU174" i="27"/>
  <c r="W175" i="27"/>
  <c r="E175" i="27" s="1"/>
  <c r="Z175" i="27"/>
  <c r="BG175" i="27"/>
  <c r="BO176" i="27"/>
  <c r="J178" i="27"/>
  <c r="BJ178" i="27"/>
  <c r="EC178" i="27"/>
  <c r="AH179" i="27"/>
  <c r="DO179" i="27"/>
  <c r="CE179" i="27" s="1"/>
  <c r="EJ179" i="27"/>
  <c r="DR179" i="27" s="1"/>
  <c r="W180" i="27"/>
  <c r="AO180" i="27"/>
  <c r="BW180" i="27"/>
  <c r="DD180" i="27"/>
  <c r="FI181" i="27"/>
  <c r="CE182" i="27"/>
  <c r="DU182" i="27"/>
  <c r="Z183" i="27"/>
  <c r="BG183" i="27"/>
  <c r="BO184" i="27"/>
  <c r="FI185" i="27"/>
  <c r="DD186" i="27"/>
  <c r="AH187" i="27"/>
  <c r="BO188" i="27"/>
  <c r="DU188" i="27"/>
  <c r="FB188" i="27"/>
  <c r="DR188" i="27" s="1"/>
  <c r="FI189" i="27"/>
  <c r="CA201" i="27"/>
  <c r="BZ200" i="27"/>
  <c r="DZ200" i="27"/>
  <c r="DZ198" i="27" s="1"/>
  <c r="EJ201" i="27"/>
  <c r="AO202" i="27"/>
  <c r="CX204" i="27"/>
  <c r="W205" i="27"/>
  <c r="FC205" i="27"/>
  <c r="AN207" i="27"/>
  <c r="V211" i="27"/>
  <c r="DZ210" i="27"/>
  <c r="EJ211" i="27"/>
  <c r="EK211" i="27" s="1"/>
  <c r="AO212" i="27"/>
  <c r="AP212" i="27" s="1"/>
  <c r="CA218" i="27"/>
  <c r="AZ108" i="27"/>
  <c r="BH108" i="27"/>
  <c r="DE108" i="27"/>
  <c r="DM108" i="27"/>
  <c r="AZ109" i="27"/>
  <c r="BH109" i="27"/>
  <c r="BI109" i="27" s="1"/>
  <c r="DE109" i="27"/>
  <c r="DM109" i="27"/>
  <c r="DN109" i="27" s="1"/>
  <c r="AZ110" i="27"/>
  <c r="BH110" i="27"/>
  <c r="BI110" i="27" s="1"/>
  <c r="DE110" i="27"/>
  <c r="DM110" i="27"/>
  <c r="DN110" i="27" s="1"/>
  <c r="AZ111" i="27"/>
  <c r="BH111" i="27"/>
  <c r="BI111" i="27" s="1"/>
  <c r="DE111" i="27"/>
  <c r="DM111" i="27"/>
  <c r="DN111" i="27" s="1"/>
  <c r="AZ113" i="27"/>
  <c r="BH113" i="27"/>
  <c r="DE113" i="27"/>
  <c r="DM113" i="27"/>
  <c r="AZ114" i="27"/>
  <c r="BH114" i="27"/>
  <c r="DE115" i="27"/>
  <c r="DM115" i="27"/>
  <c r="AZ116" i="27"/>
  <c r="BH116" i="27"/>
  <c r="DE116" i="27"/>
  <c r="DM116" i="27"/>
  <c r="DN116" i="27" s="1"/>
  <c r="AZ118" i="27"/>
  <c r="BH118" i="27"/>
  <c r="DE118" i="27"/>
  <c r="DM118" i="27"/>
  <c r="AZ119" i="27"/>
  <c r="BH119" i="27"/>
  <c r="BI119" i="27" s="1"/>
  <c r="DE119" i="27"/>
  <c r="DM119" i="27"/>
  <c r="DN119" i="27" s="1"/>
  <c r="AZ120" i="27"/>
  <c r="BH120" i="27"/>
  <c r="BI120" i="27" s="1"/>
  <c r="DE120" i="27"/>
  <c r="DM120" i="27"/>
  <c r="DN120" i="27" s="1"/>
  <c r="AZ121" i="27"/>
  <c r="BH121" i="27"/>
  <c r="DE121" i="27"/>
  <c r="DM121" i="27"/>
  <c r="DN121" i="27" s="1"/>
  <c r="AZ122" i="27"/>
  <c r="BH122" i="27"/>
  <c r="DE122" i="27"/>
  <c r="DM122" i="27"/>
  <c r="DN122" i="27" s="1"/>
  <c r="AZ123" i="27"/>
  <c r="BH123" i="27"/>
  <c r="DE123" i="27"/>
  <c r="DM123" i="27"/>
  <c r="AZ127" i="27"/>
  <c r="BH127" i="27"/>
  <c r="DE127" i="27"/>
  <c r="DM127" i="27"/>
  <c r="AZ128" i="27"/>
  <c r="BH128" i="27"/>
  <c r="DE128" i="27"/>
  <c r="DM128" i="27"/>
  <c r="AZ129" i="27"/>
  <c r="BH129" i="27"/>
  <c r="DE129" i="27"/>
  <c r="DM129" i="27"/>
  <c r="AZ130" i="27"/>
  <c r="BH130" i="27"/>
  <c r="DE130" i="27"/>
  <c r="DM130" i="27"/>
  <c r="AZ131" i="27"/>
  <c r="BH131" i="27"/>
  <c r="DE131" i="27"/>
  <c r="DM131" i="27"/>
  <c r="AZ132" i="27"/>
  <c r="BH132" i="27"/>
  <c r="DE132" i="27"/>
  <c r="DM132" i="27"/>
  <c r="AZ133" i="27"/>
  <c r="BH133" i="27"/>
  <c r="DE133" i="27"/>
  <c r="DM133" i="27"/>
  <c r="AZ135" i="27"/>
  <c r="BH135" i="27"/>
  <c r="DE135" i="27"/>
  <c r="DM135" i="27"/>
  <c r="AZ136" i="27"/>
  <c r="BH136" i="27"/>
  <c r="DE136" i="27"/>
  <c r="DM136" i="27"/>
  <c r="P189" i="27"/>
  <c r="P188" i="27"/>
  <c r="P187" i="27"/>
  <c r="P186" i="27"/>
  <c r="P185" i="27"/>
  <c r="P184" i="27"/>
  <c r="P183" i="27"/>
  <c r="P182" i="27"/>
  <c r="P181" i="27"/>
  <c r="P180" i="27"/>
  <c r="P179" i="27"/>
  <c r="P178" i="27"/>
  <c r="P177" i="27"/>
  <c r="P176" i="27"/>
  <c r="P175" i="27"/>
  <c r="P174" i="27"/>
  <c r="P173" i="27"/>
  <c r="P172" i="27"/>
  <c r="P171" i="27"/>
  <c r="P170" i="27"/>
  <c r="P169" i="27"/>
  <c r="P168" i="27"/>
  <c r="P167" i="27"/>
  <c r="P166" i="27"/>
  <c r="P165" i="27"/>
  <c r="P164" i="27"/>
  <c r="P163" i="27"/>
  <c r="P162" i="27"/>
  <c r="P161" i="27"/>
  <c r="P160" i="27"/>
  <c r="P159" i="27"/>
  <c r="P158" i="27"/>
  <c r="P157" i="27"/>
  <c r="P156" i="27"/>
  <c r="P155" i="27"/>
  <c r="P154" i="27"/>
  <c r="P153" i="27"/>
  <c r="P152" i="27"/>
  <c r="P151" i="27"/>
  <c r="P150" i="27"/>
  <c r="P149" i="27"/>
  <c r="P148" i="27"/>
  <c r="P147" i="27"/>
  <c r="P146" i="27"/>
  <c r="AB189" i="27"/>
  <c r="AB188" i="27"/>
  <c r="AB187" i="27"/>
  <c r="AB186" i="27"/>
  <c r="AB185" i="27"/>
  <c r="AB184" i="27"/>
  <c r="AB183" i="27"/>
  <c r="AB182" i="27"/>
  <c r="AB181" i="27"/>
  <c r="AB180" i="27"/>
  <c r="AB179" i="27"/>
  <c r="AB178" i="27"/>
  <c r="AB177" i="27"/>
  <c r="AB176" i="27"/>
  <c r="AB175" i="27"/>
  <c r="AB174" i="27"/>
  <c r="AB173" i="27"/>
  <c r="AB172" i="27"/>
  <c r="AB171" i="27"/>
  <c r="AB170" i="27"/>
  <c r="AB169" i="27"/>
  <c r="AB168" i="27"/>
  <c r="AB167" i="27"/>
  <c r="AB166" i="27"/>
  <c r="AB165" i="27"/>
  <c r="AB164" i="27"/>
  <c r="AB163" i="27"/>
  <c r="AB162" i="27"/>
  <c r="AB161" i="27"/>
  <c r="AB160" i="27"/>
  <c r="AB159" i="27"/>
  <c r="AB158" i="27"/>
  <c r="AB157" i="27"/>
  <c r="AB156" i="27"/>
  <c r="AB155" i="27"/>
  <c r="AB154" i="27"/>
  <c r="AB153" i="27"/>
  <c r="AB152" i="27"/>
  <c r="AB151" i="27"/>
  <c r="AB150" i="27"/>
  <c r="AB149" i="27"/>
  <c r="AB148" i="27"/>
  <c r="AB147" i="27"/>
  <c r="AB146" i="27"/>
  <c r="BC189" i="27"/>
  <c r="BC188" i="27"/>
  <c r="BC187" i="27"/>
  <c r="BC186" i="27"/>
  <c r="BC185" i="27"/>
  <c r="BC184" i="27"/>
  <c r="BC183" i="27"/>
  <c r="BC182" i="27"/>
  <c r="BC181" i="27"/>
  <c r="BC180" i="27"/>
  <c r="BC179" i="27"/>
  <c r="BC178" i="27"/>
  <c r="BC177" i="27"/>
  <c r="BC176" i="27"/>
  <c r="BC175" i="27"/>
  <c r="BC174" i="27"/>
  <c r="BC173" i="27"/>
  <c r="BC172" i="27"/>
  <c r="BC171" i="27"/>
  <c r="BC170" i="27"/>
  <c r="BC169" i="27"/>
  <c r="BC168" i="27"/>
  <c r="BC167" i="27"/>
  <c r="BC166" i="27"/>
  <c r="BC165" i="27"/>
  <c r="BC164" i="27"/>
  <c r="BC163" i="27"/>
  <c r="BC162" i="27"/>
  <c r="BC161" i="27"/>
  <c r="BC160" i="27"/>
  <c r="BC159" i="27"/>
  <c r="BC158" i="27"/>
  <c r="BC157" i="27"/>
  <c r="BC156" i="27"/>
  <c r="BC155" i="27"/>
  <c r="BC154" i="27"/>
  <c r="BC153" i="27"/>
  <c r="BC152" i="27"/>
  <c r="BC151" i="27"/>
  <c r="BC150" i="27"/>
  <c r="BC149" i="27"/>
  <c r="BC148" i="27"/>
  <c r="BC147" i="27"/>
  <c r="BC146" i="27"/>
  <c r="BO146" i="27"/>
  <c r="CP189" i="27"/>
  <c r="CP188" i="27"/>
  <c r="CP187" i="27"/>
  <c r="CP186" i="27"/>
  <c r="CP185" i="27"/>
  <c r="CP184" i="27"/>
  <c r="CP183" i="27"/>
  <c r="CP182" i="27"/>
  <c r="CP181" i="27"/>
  <c r="CP180" i="27"/>
  <c r="CP179" i="27"/>
  <c r="CP178" i="27"/>
  <c r="CP177" i="27"/>
  <c r="CP176" i="27"/>
  <c r="CP175" i="27"/>
  <c r="CP174" i="27"/>
  <c r="CP173" i="27"/>
  <c r="CP172" i="27"/>
  <c r="CP171" i="27"/>
  <c r="CP170" i="27"/>
  <c r="CP169" i="27"/>
  <c r="CP168" i="27"/>
  <c r="CP167" i="27"/>
  <c r="CP166" i="27"/>
  <c r="CP165" i="27"/>
  <c r="CP164" i="27"/>
  <c r="CP163" i="27"/>
  <c r="CP162" i="27"/>
  <c r="CP161" i="27"/>
  <c r="CP160" i="27"/>
  <c r="CP159" i="27"/>
  <c r="CP158" i="27"/>
  <c r="CP157" i="27"/>
  <c r="CP156" i="27"/>
  <c r="CP155" i="27"/>
  <c r="CP154" i="27"/>
  <c r="CP153" i="27"/>
  <c r="CP152" i="27"/>
  <c r="CP151" i="27"/>
  <c r="CP150" i="27"/>
  <c r="CP149" i="27"/>
  <c r="CP148" i="27"/>
  <c r="CP147" i="27"/>
  <c r="CP146" i="27"/>
  <c r="EC146" i="27"/>
  <c r="EQ189" i="27"/>
  <c r="EQ188" i="27"/>
  <c r="EQ187" i="27"/>
  <c r="EQ186" i="27"/>
  <c r="EQ185" i="27"/>
  <c r="EQ184" i="27"/>
  <c r="EQ183" i="27"/>
  <c r="EQ182" i="27"/>
  <c r="EQ181" i="27"/>
  <c r="EQ180" i="27"/>
  <c r="EQ179" i="27"/>
  <c r="EQ178" i="27"/>
  <c r="EQ177" i="27"/>
  <c r="EQ176" i="27"/>
  <c r="EQ175" i="27"/>
  <c r="EQ174" i="27"/>
  <c r="EQ173" i="27"/>
  <c r="EQ172" i="27"/>
  <c r="EQ171" i="27"/>
  <c r="EQ170" i="27"/>
  <c r="EQ169" i="27"/>
  <c r="EQ168" i="27"/>
  <c r="EQ167" i="27"/>
  <c r="EQ166" i="27"/>
  <c r="EQ165" i="27"/>
  <c r="EQ164" i="27"/>
  <c r="EQ163" i="27"/>
  <c r="EQ162" i="27"/>
  <c r="EQ161" i="27"/>
  <c r="EQ160" i="27"/>
  <c r="EQ159" i="27"/>
  <c r="EQ158" i="27"/>
  <c r="EQ157" i="27"/>
  <c r="EQ156" i="27"/>
  <c r="EQ155" i="27"/>
  <c r="EQ154" i="27"/>
  <c r="EQ153" i="27"/>
  <c r="EQ152" i="27"/>
  <c r="EQ151" i="27"/>
  <c r="EQ150" i="27"/>
  <c r="EQ149" i="27"/>
  <c r="EQ148" i="27"/>
  <c r="EQ147" i="27"/>
  <c r="EQ146" i="27"/>
  <c r="AH147" i="27"/>
  <c r="FI147" i="27"/>
  <c r="BO148" i="27"/>
  <c r="EC148" i="27"/>
  <c r="U149" i="27"/>
  <c r="U189" i="27" s="1"/>
  <c r="AH149" i="27"/>
  <c r="BH149" i="27"/>
  <c r="FI149" i="27"/>
  <c r="BO150" i="27"/>
  <c r="EC150" i="27"/>
  <c r="AH151" i="27"/>
  <c r="FI151" i="27"/>
  <c r="BO152" i="27"/>
  <c r="EC152" i="27"/>
  <c r="AH153" i="27"/>
  <c r="FI153" i="27"/>
  <c r="BO154" i="27"/>
  <c r="EC154" i="27"/>
  <c r="AH155" i="27"/>
  <c r="FI155" i="27"/>
  <c r="BO156" i="27"/>
  <c r="EC156" i="27"/>
  <c r="AH157" i="27"/>
  <c r="FI157" i="27"/>
  <c r="BO158" i="27"/>
  <c r="EC158" i="27"/>
  <c r="AH159" i="27"/>
  <c r="FI159" i="27"/>
  <c r="BO160" i="27"/>
  <c r="EC160" i="27"/>
  <c r="AH161" i="27"/>
  <c r="FI161" i="27"/>
  <c r="BO162" i="27"/>
  <c r="EC162" i="27"/>
  <c r="AH163" i="27"/>
  <c r="FI163" i="27"/>
  <c r="BO164" i="27"/>
  <c r="EC164" i="27"/>
  <c r="AH165" i="27"/>
  <c r="FI165" i="27"/>
  <c r="BO166" i="27"/>
  <c r="EC166" i="27"/>
  <c r="AH167" i="27"/>
  <c r="FI167" i="27"/>
  <c r="BO168" i="27"/>
  <c r="EC168" i="27"/>
  <c r="AH169" i="27"/>
  <c r="FI169" i="27"/>
  <c r="BO170" i="27"/>
  <c r="EC170" i="27"/>
  <c r="CE171" i="27"/>
  <c r="DU171" i="27"/>
  <c r="Z172" i="27"/>
  <c r="BG172" i="27"/>
  <c r="BO173" i="27"/>
  <c r="J175" i="27"/>
  <c r="EC175" i="27"/>
  <c r="AH176" i="27"/>
  <c r="W177" i="27"/>
  <c r="E177" i="27" s="1"/>
  <c r="BW177" i="27"/>
  <c r="DD177" i="27"/>
  <c r="FI178" i="27"/>
  <c r="DU179" i="27"/>
  <c r="Z180" i="27"/>
  <c r="BG180" i="27"/>
  <c r="BO181" i="27"/>
  <c r="J183" i="27"/>
  <c r="EC183" i="27"/>
  <c r="AH184" i="27"/>
  <c r="BW185" i="27"/>
  <c r="EC185" i="27"/>
  <c r="FI186" i="27"/>
  <c r="DD187" i="27"/>
  <c r="AH188" i="27"/>
  <c r="CE188" i="27"/>
  <c r="DD189" i="27"/>
  <c r="V200" i="27"/>
  <c r="V217" i="27"/>
  <c r="V219" i="27"/>
  <c r="CX201" i="27"/>
  <c r="CB202" i="27"/>
  <c r="BZ203" i="27"/>
  <c r="DR206" i="27"/>
  <c r="DS206" i="27" s="1"/>
  <c r="EK206" i="27"/>
  <c r="CB208" i="27"/>
  <c r="V213" i="27"/>
  <c r="U210" i="27"/>
  <c r="EK214" i="27"/>
  <c r="CW217" i="27"/>
  <c r="CN217" i="27"/>
  <c r="EI217" i="27"/>
  <c r="AO218" i="27"/>
  <c r="AF218" i="27"/>
  <c r="AN220" i="27"/>
  <c r="EE108" i="27"/>
  <c r="AJ109" i="27"/>
  <c r="DW109" i="27"/>
  <c r="EE109" i="27"/>
  <c r="AJ110" i="27"/>
  <c r="DW110" i="27"/>
  <c r="EE110" i="27"/>
  <c r="AB111" i="27"/>
  <c r="AJ111" i="27"/>
  <c r="DW111" i="27"/>
  <c r="EE111" i="27"/>
  <c r="L113" i="27"/>
  <c r="BQ113" i="27"/>
  <c r="L114" i="27"/>
  <c r="T114" i="27"/>
  <c r="DW116" i="27"/>
  <c r="EE116" i="27"/>
  <c r="EE120" i="27"/>
  <c r="DW129" i="27"/>
  <c r="CH131" i="27"/>
  <c r="CP131" i="27"/>
  <c r="DW131" i="27"/>
  <c r="DW135" i="27"/>
  <c r="J147" i="27"/>
  <c r="BW147" i="27"/>
  <c r="DD148" i="27"/>
  <c r="J149" i="27"/>
  <c r="BW149" i="27"/>
  <c r="DD150" i="27"/>
  <c r="J151" i="27"/>
  <c r="BW151" i="27"/>
  <c r="DD152" i="27"/>
  <c r="J153" i="27"/>
  <c r="BW153" i="27"/>
  <c r="DD154" i="27"/>
  <c r="J155" i="27"/>
  <c r="BW155" i="27"/>
  <c r="DD156" i="27"/>
  <c r="J157" i="27"/>
  <c r="BW157" i="27"/>
  <c r="DD158" i="27"/>
  <c r="J159" i="27"/>
  <c r="BW159" i="27"/>
  <c r="DD160" i="27"/>
  <c r="J161" i="27"/>
  <c r="BW161" i="27"/>
  <c r="DD162" i="27"/>
  <c r="J163" i="27"/>
  <c r="BW163" i="27"/>
  <c r="DD164" i="27"/>
  <c r="J165" i="27"/>
  <c r="BW165" i="27"/>
  <c r="DD166" i="27"/>
  <c r="J167" i="27"/>
  <c r="BW167" i="27"/>
  <c r="DD168" i="27"/>
  <c r="J169" i="27"/>
  <c r="BW169" i="27"/>
  <c r="DD170" i="27"/>
  <c r="J171" i="27"/>
  <c r="J172" i="27"/>
  <c r="BJ172" i="27"/>
  <c r="CB172" i="27"/>
  <c r="EC172" i="27"/>
  <c r="AH173" i="27"/>
  <c r="DO173" i="27"/>
  <c r="EJ173" i="27"/>
  <c r="DR173" i="27" s="1"/>
  <c r="W174" i="27"/>
  <c r="E174" i="27" s="1"/>
  <c r="AO174" i="27"/>
  <c r="BW174" i="27"/>
  <c r="DD174" i="27"/>
  <c r="CB175" i="27"/>
  <c r="FI175" i="27"/>
  <c r="CE176" i="27"/>
  <c r="DU176" i="27"/>
  <c r="Z177" i="27"/>
  <c r="BG177" i="27"/>
  <c r="BO178" i="27"/>
  <c r="J180" i="27"/>
  <c r="BJ180" i="27"/>
  <c r="CB180" i="27"/>
  <c r="EC180" i="27"/>
  <c r="AH181" i="27"/>
  <c r="DO181" i="27"/>
  <c r="CE181" i="27" s="1"/>
  <c r="EJ181" i="27"/>
  <c r="DR181" i="27" s="1"/>
  <c r="W182" i="27"/>
  <c r="AO182" i="27"/>
  <c r="BW182" i="27"/>
  <c r="DD182" i="27"/>
  <c r="BJ183" i="27"/>
  <c r="FI183" i="27"/>
  <c r="CE184" i="27"/>
  <c r="DO184" i="27"/>
  <c r="DU184" i="27"/>
  <c r="Z185" i="27"/>
  <c r="BG185" i="27"/>
  <c r="W186" i="27"/>
  <c r="M185" i="27"/>
  <c r="N185" i="27" s="1"/>
  <c r="AO186" i="27"/>
  <c r="AE185" i="27"/>
  <c r="BW186" i="27"/>
  <c r="DM185" i="27"/>
  <c r="EC186" i="27"/>
  <c r="EZ185" i="27"/>
  <c r="FA185" i="27" s="1"/>
  <c r="FI187" i="27"/>
  <c r="DD188" i="27"/>
  <c r="W199" i="27"/>
  <c r="N199" i="27"/>
  <c r="BS199" i="27"/>
  <c r="EH198" i="27"/>
  <c r="EI214" i="27"/>
  <c r="EI200" i="27"/>
  <c r="W201" i="27"/>
  <c r="N201" i="27"/>
  <c r="M200" i="27"/>
  <c r="N202" i="27" s="1"/>
  <c r="AO204" i="27"/>
  <c r="EA204" i="27"/>
  <c r="AF205" i="27"/>
  <c r="CB205" i="27"/>
  <c r="CX206" i="27"/>
  <c r="W207" i="27"/>
  <c r="N207" i="27"/>
  <c r="FC207" i="27"/>
  <c r="AE210" i="27"/>
  <c r="AO211" i="27"/>
  <c r="AP211" i="27" s="1"/>
  <c r="EI213" i="27"/>
  <c r="AO214" i="27"/>
  <c r="AP214" i="27" s="1"/>
  <c r="CB217" i="27"/>
  <c r="EI224" i="27"/>
  <c r="E108" i="27"/>
  <c r="AM137" i="27"/>
  <c r="AS189" i="27"/>
  <c r="AS188" i="27"/>
  <c r="AS187" i="27"/>
  <c r="AS186" i="27"/>
  <c r="AS185" i="27"/>
  <c r="AS184" i="27"/>
  <c r="AS183" i="27"/>
  <c r="AS182" i="27"/>
  <c r="AS181" i="27"/>
  <c r="AS180" i="27"/>
  <c r="AS179" i="27"/>
  <c r="AS178" i="27"/>
  <c r="AS177" i="27"/>
  <c r="AS176" i="27"/>
  <c r="AS175" i="27"/>
  <c r="AS174" i="27"/>
  <c r="AS173" i="27"/>
  <c r="AS172" i="27"/>
  <c r="AS171" i="27"/>
  <c r="AS170" i="27"/>
  <c r="AS169" i="27"/>
  <c r="AS168" i="27"/>
  <c r="AS167" i="27"/>
  <c r="AS166" i="27"/>
  <c r="AS165" i="27"/>
  <c r="AS164" i="27"/>
  <c r="AS163" i="27"/>
  <c r="AS162" i="27"/>
  <c r="AS161" i="27"/>
  <c r="AS160" i="27"/>
  <c r="AS159" i="27"/>
  <c r="AS158" i="27"/>
  <c r="AS157" i="27"/>
  <c r="AS156" i="27"/>
  <c r="AS155" i="27"/>
  <c r="AS154" i="27"/>
  <c r="AS153" i="27"/>
  <c r="AS152" i="27"/>
  <c r="AS151" i="27"/>
  <c r="AS150" i="27"/>
  <c r="AS149" i="27"/>
  <c r="AS148" i="27"/>
  <c r="AS147" i="27"/>
  <c r="AS146" i="27"/>
  <c r="CT189" i="27"/>
  <c r="CT188" i="27"/>
  <c r="CT187" i="27"/>
  <c r="CT186" i="27"/>
  <c r="CT185" i="27"/>
  <c r="CT184" i="27"/>
  <c r="CT183" i="27"/>
  <c r="CT182" i="27"/>
  <c r="CT181" i="27"/>
  <c r="CT180" i="27"/>
  <c r="CT179" i="27"/>
  <c r="CT178" i="27"/>
  <c r="CT177" i="27"/>
  <c r="CT176" i="27"/>
  <c r="CT175" i="27"/>
  <c r="CT174" i="27"/>
  <c r="CT173" i="27"/>
  <c r="CT172" i="27"/>
  <c r="CT171" i="27"/>
  <c r="CT170" i="27"/>
  <c r="CT169" i="27"/>
  <c r="CT168" i="27"/>
  <c r="CT167" i="27"/>
  <c r="CT166" i="27"/>
  <c r="CT165" i="27"/>
  <c r="CT164" i="27"/>
  <c r="CT163" i="27"/>
  <c r="CT162" i="27"/>
  <c r="CT161" i="27"/>
  <c r="CT160" i="27"/>
  <c r="CT159" i="27"/>
  <c r="CT158" i="27"/>
  <c r="CT157" i="27"/>
  <c r="CT156" i="27"/>
  <c r="CT155" i="27"/>
  <c r="CT154" i="27"/>
  <c r="CT153" i="27"/>
  <c r="CT152" i="27"/>
  <c r="CT151" i="27"/>
  <c r="CT150" i="27"/>
  <c r="CT149" i="27"/>
  <c r="CT148" i="27"/>
  <c r="CT147" i="27"/>
  <c r="CT146" i="27"/>
  <c r="EG189" i="27"/>
  <c r="EG188" i="27"/>
  <c r="EG187" i="27"/>
  <c r="EG186" i="27"/>
  <c r="EG185" i="27"/>
  <c r="EG184" i="27"/>
  <c r="EG183" i="27"/>
  <c r="EG182" i="27"/>
  <c r="EG181" i="27"/>
  <c r="EG180" i="27"/>
  <c r="EG179" i="27"/>
  <c r="EG178" i="27"/>
  <c r="EG177" i="27"/>
  <c r="EG176" i="27"/>
  <c r="EG175" i="27"/>
  <c r="EG174" i="27"/>
  <c r="EG173" i="27"/>
  <c r="EG172" i="27"/>
  <c r="EG171" i="27"/>
  <c r="EG170" i="27"/>
  <c r="EG169" i="27"/>
  <c r="EG168" i="27"/>
  <c r="EG167" i="27"/>
  <c r="EG166" i="27"/>
  <c r="EG165" i="27"/>
  <c r="EG164" i="27"/>
  <c r="EG163" i="27"/>
  <c r="EG162" i="27"/>
  <c r="EG161" i="27"/>
  <c r="EG160" i="27"/>
  <c r="EG159" i="27"/>
  <c r="EG158" i="27"/>
  <c r="EG157" i="27"/>
  <c r="EG156" i="27"/>
  <c r="EG155" i="27"/>
  <c r="EG154" i="27"/>
  <c r="EG153" i="27"/>
  <c r="EG152" i="27"/>
  <c r="EG151" i="27"/>
  <c r="EG150" i="27"/>
  <c r="EG149" i="27"/>
  <c r="EG148" i="27"/>
  <c r="EG147" i="27"/>
  <c r="EG146" i="27"/>
  <c r="FG189" i="27"/>
  <c r="FG188" i="27"/>
  <c r="FG187" i="27"/>
  <c r="FG186" i="27"/>
  <c r="FG185" i="27"/>
  <c r="FG184" i="27"/>
  <c r="FG183" i="27"/>
  <c r="FG182" i="27"/>
  <c r="FG181" i="27"/>
  <c r="FG180" i="27"/>
  <c r="FG179" i="27"/>
  <c r="FG178" i="27"/>
  <c r="FG177" i="27"/>
  <c r="FG176" i="27"/>
  <c r="FG175" i="27"/>
  <c r="FG174" i="27"/>
  <c r="FG173" i="27"/>
  <c r="FG172" i="27"/>
  <c r="FG171" i="27"/>
  <c r="FG170" i="27"/>
  <c r="FG169" i="27"/>
  <c r="FG168" i="27"/>
  <c r="FG167" i="27"/>
  <c r="FG166" i="27"/>
  <c r="FG165" i="27"/>
  <c r="FG164" i="27"/>
  <c r="FG163" i="27"/>
  <c r="FG162" i="27"/>
  <c r="FG161" i="27"/>
  <c r="FG160" i="27"/>
  <c r="FG159" i="27"/>
  <c r="FG158" i="27"/>
  <c r="FG157" i="27"/>
  <c r="FG156" i="27"/>
  <c r="FG155" i="27"/>
  <c r="FG154" i="27"/>
  <c r="FG153" i="27"/>
  <c r="FG152" i="27"/>
  <c r="FG151" i="27"/>
  <c r="FG150" i="27"/>
  <c r="FG149" i="27"/>
  <c r="FG148" i="27"/>
  <c r="FG147" i="27"/>
  <c r="FG146" i="27"/>
  <c r="DZ149" i="27"/>
  <c r="Z171" i="27"/>
  <c r="BW171" i="27"/>
  <c r="DD171" i="27"/>
  <c r="FI172" i="27"/>
  <c r="CE173" i="27"/>
  <c r="DU173" i="27"/>
  <c r="Z174" i="27"/>
  <c r="BG174" i="27"/>
  <c r="BO175" i="27"/>
  <c r="J177" i="27"/>
  <c r="EC177" i="27"/>
  <c r="AH178" i="27"/>
  <c r="BW179" i="27"/>
  <c r="DD179" i="27"/>
  <c r="FI180" i="27"/>
  <c r="DU181" i="27"/>
  <c r="Z182" i="27"/>
  <c r="BG182" i="27"/>
  <c r="BO183" i="27"/>
  <c r="J185" i="27"/>
  <c r="Z186" i="27"/>
  <c r="BG186" i="27"/>
  <c r="W187" i="27"/>
  <c r="BW187" i="27"/>
  <c r="EC187" i="27"/>
  <c r="FI188" i="27"/>
  <c r="BG189" i="27"/>
  <c r="DU189" i="27"/>
  <c r="V202" i="27"/>
  <c r="CX203" i="27"/>
  <c r="W204" i="27"/>
  <c r="N204" i="27"/>
  <c r="M203" i="27"/>
  <c r="V208" i="27"/>
  <c r="DR208" i="27"/>
  <c r="DS208" i="27" s="1"/>
  <c r="EK208" i="27"/>
  <c r="EA211" i="27"/>
  <c r="AF212" i="27"/>
  <c r="EK213" i="27"/>
  <c r="W214" i="27"/>
  <c r="N214" i="27"/>
  <c r="BI214" i="27"/>
  <c r="W217" i="27"/>
  <c r="N217" i="27"/>
  <c r="N119" i="27"/>
  <c r="BS119" i="27"/>
  <c r="N120" i="27"/>
  <c r="BS120" i="27"/>
  <c r="BC131" i="27"/>
  <c r="CJ131" i="27"/>
  <c r="AE137" i="27"/>
  <c r="H189" i="27"/>
  <c r="H188" i="27"/>
  <c r="H187" i="27"/>
  <c r="H186" i="27"/>
  <c r="H185" i="27"/>
  <c r="H184" i="27"/>
  <c r="H183" i="27"/>
  <c r="H182" i="27"/>
  <c r="H181" i="27"/>
  <c r="H180" i="27"/>
  <c r="H179" i="27"/>
  <c r="H178" i="27"/>
  <c r="H177" i="27"/>
  <c r="H176" i="27"/>
  <c r="H175" i="27"/>
  <c r="H174" i="27"/>
  <c r="H173" i="27"/>
  <c r="H172" i="27"/>
  <c r="H171" i="27"/>
  <c r="H170" i="27"/>
  <c r="H169" i="27"/>
  <c r="H168" i="27"/>
  <c r="H167" i="27"/>
  <c r="H166" i="27"/>
  <c r="H165" i="27"/>
  <c r="H164" i="27"/>
  <c r="H163" i="27"/>
  <c r="H162" i="27"/>
  <c r="H161" i="27"/>
  <c r="H160" i="27"/>
  <c r="H159" i="27"/>
  <c r="H158" i="27"/>
  <c r="H157" i="27"/>
  <c r="H156" i="27"/>
  <c r="H155" i="27"/>
  <c r="H154" i="27"/>
  <c r="H153" i="27"/>
  <c r="H152" i="27"/>
  <c r="H151" i="27"/>
  <c r="H150" i="27"/>
  <c r="H149" i="27"/>
  <c r="H148" i="27"/>
  <c r="H147" i="27"/>
  <c r="H146" i="27"/>
  <c r="T189" i="27"/>
  <c r="T188" i="27"/>
  <c r="T187" i="27"/>
  <c r="T186" i="27"/>
  <c r="T185" i="27"/>
  <c r="T184" i="27"/>
  <c r="T183" i="27"/>
  <c r="T182" i="27"/>
  <c r="T181" i="27"/>
  <c r="T180" i="27"/>
  <c r="T179" i="27"/>
  <c r="T178" i="27"/>
  <c r="T177" i="27"/>
  <c r="T176" i="27"/>
  <c r="T175" i="27"/>
  <c r="T174" i="27"/>
  <c r="T173" i="27"/>
  <c r="T172" i="27"/>
  <c r="T171" i="27"/>
  <c r="T170" i="27"/>
  <c r="T169" i="27"/>
  <c r="T168" i="27"/>
  <c r="T167" i="27"/>
  <c r="T166" i="27"/>
  <c r="T165" i="27"/>
  <c r="T164" i="27"/>
  <c r="T163" i="27"/>
  <c r="T162" i="27"/>
  <c r="T161" i="27"/>
  <c r="T160" i="27"/>
  <c r="T159" i="27"/>
  <c r="T158" i="27"/>
  <c r="T157" i="27"/>
  <c r="T156" i="27"/>
  <c r="T155" i="27"/>
  <c r="T154" i="27"/>
  <c r="T153" i="27"/>
  <c r="T152" i="27"/>
  <c r="T151" i="27"/>
  <c r="T150" i="27"/>
  <c r="T149" i="27"/>
  <c r="T148" i="27"/>
  <c r="T147" i="27"/>
  <c r="T146" i="27"/>
  <c r="AU189" i="27"/>
  <c r="AU188" i="27"/>
  <c r="AU187" i="27"/>
  <c r="AU186" i="27"/>
  <c r="AU185" i="27"/>
  <c r="AU184" i="27"/>
  <c r="AU183" i="27"/>
  <c r="AU182" i="27"/>
  <c r="AU181" i="27"/>
  <c r="AU180" i="27"/>
  <c r="AU179" i="27"/>
  <c r="AU178" i="27"/>
  <c r="AU177" i="27"/>
  <c r="AU176" i="27"/>
  <c r="AU175" i="27"/>
  <c r="AU174" i="27"/>
  <c r="AU173" i="27"/>
  <c r="AU172" i="27"/>
  <c r="AU171" i="27"/>
  <c r="AU170" i="27"/>
  <c r="AU169" i="27"/>
  <c r="AU168" i="27"/>
  <c r="AU167" i="27"/>
  <c r="AU166" i="27"/>
  <c r="AU165" i="27"/>
  <c r="AU164" i="27"/>
  <c r="AU163" i="27"/>
  <c r="AU162" i="27"/>
  <c r="AU161" i="27"/>
  <c r="AU160" i="27"/>
  <c r="AU159" i="27"/>
  <c r="AU158" i="27"/>
  <c r="AU157" i="27"/>
  <c r="AU156" i="27"/>
  <c r="AU155" i="27"/>
  <c r="AU154" i="27"/>
  <c r="AU153" i="27"/>
  <c r="AU152" i="27"/>
  <c r="AU151" i="27"/>
  <c r="AU150" i="27"/>
  <c r="AU149" i="27"/>
  <c r="AU148" i="27"/>
  <c r="AU147" i="27"/>
  <c r="AU146" i="27"/>
  <c r="BU189" i="27"/>
  <c r="BU188" i="27"/>
  <c r="BU187" i="27"/>
  <c r="BU186" i="27"/>
  <c r="BU185" i="27"/>
  <c r="BU184" i="27"/>
  <c r="BU183" i="27"/>
  <c r="BU182" i="27"/>
  <c r="BU181" i="27"/>
  <c r="BU180" i="27"/>
  <c r="BU179" i="27"/>
  <c r="BU178" i="27"/>
  <c r="BU177" i="27"/>
  <c r="BU176" i="27"/>
  <c r="BU175" i="27"/>
  <c r="BU174" i="27"/>
  <c r="BU173" i="27"/>
  <c r="BU172" i="27"/>
  <c r="BU171" i="27"/>
  <c r="BU170" i="27"/>
  <c r="BU169" i="27"/>
  <c r="BU168" i="27"/>
  <c r="BU167" i="27"/>
  <c r="BU166" i="27"/>
  <c r="BU165" i="27"/>
  <c r="BU164" i="27"/>
  <c r="BU163" i="27"/>
  <c r="BU162" i="27"/>
  <c r="BU161" i="27"/>
  <c r="BU160" i="27"/>
  <c r="BU159" i="27"/>
  <c r="BU158" i="27"/>
  <c r="BU157" i="27"/>
  <c r="BU156" i="27"/>
  <c r="BU155" i="27"/>
  <c r="BU154" i="27"/>
  <c r="BU153" i="27"/>
  <c r="BU152" i="27"/>
  <c r="BU151" i="27"/>
  <c r="BU150" i="27"/>
  <c r="BU149" i="27"/>
  <c r="BU148" i="27"/>
  <c r="BU147" i="27"/>
  <c r="BU146" i="27"/>
  <c r="CH189" i="27"/>
  <c r="CH188" i="27"/>
  <c r="CH187" i="27"/>
  <c r="CH186" i="27"/>
  <c r="CH185" i="27"/>
  <c r="CH184" i="27"/>
  <c r="CH183" i="27"/>
  <c r="CH182" i="27"/>
  <c r="CH181" i="27"/>
  <c r="CH180" i="27"/>
  <c r="CH179" i="27"/>
  <c r="CH178" i="27"/>
  <c r="CH177" i="27"/>
  <c r="CH176" i="27"/>
  <c r="CH175" i="27"/>
  <c r="CH174" i="27"/>
  <c r="CH173" i="27"/>
  <c r="CH172" i="27"/>
  <c r="CH171" i="27"/>
  <c r="CH170" i="27"/>
  <c r="CH169" i="27"/>
  <c r="CH168" i="27"/>
  <c r="CH167" i="27"/>
  <c r="CH166" i="27"/>
  <c r="CH165" i="27"/>
  <c r="CH164" i="27"/>
  <c r="CH163" i="27"/>
  <c r="CH162" i="27"/>
  <c r="CH161" i="27"/>
  <c r="CH160" i="27"/>
  <c r="CH159" i="27"/>
  <c r="CH158" i="27"/>
  <c r="CH157" i="27"/>
  <c r="CH156" i="27"/>
  <c r="CH155" i="27"/>
  <c r="CH154" i="27"/>
  <c r="CH153" i="27"/>
  <c r="CH152" i="27"/>
  <c r="CH151" i="27"/>
  <c r="CH150" i="27"/>
  <c r="CH149" i="27"/>
  <c r="CH148" i="27"/>
  <c r="CH147" i="27"/>
  <c r="CH146" i="27"/>
  <c r="DH189" i="27"/>
  <c r="DH188" i="27"/>
  <c r="DH187" i="27"/>
  <c r="DH186" i="27"/>
  <c r="DH185" i="27"/>
  <c r="DH184" i="27"/>
  <c r="DH183" i="27"/>
  <c r="DH182" i="27"/>
  <c r="DH181" i="27"/>
  <c r="DH180" i="27"/>
  <c r="DH179" i="27"/>
  <c r="DH178" i="27"/>
  <c r="DH177" i="27"/>
  <c r="DH176" i="27"/>
  <c r="DH175" i="27"/>
  <c r="DH174" i="27"/>
  <c r="DH173" i="27"/>
  <c r="DH172" i="27"/>
  <c r="DH171" i="27"/>
  <c r="DH170" i="27"/>
  <c r="DH169" i="27"/>
  <c r="DH168" i="27"/>
  <c r="DH167" i="27"/>
  <c r="DH166" i="27"/>
  <c r="DH165" i="27"/>
  <c r="DH164" i="27"/>
  <c r="DH163" i="27"/>
  <c r="DH162" i="27"/>
  <c r="DH161" i="27"/>
  <c r="DH160" i="27"/>
  <c r="DH159" i="27"/>
  <c r="DH158" i="27"/>
  <c r="DH157" i="27"/>
  <c r="DH156" i="27"/>
  <c r="DH155" i="27"/>
  <c r="DH154" i="27"/>
  <c r="DH153" i="27"/>
  <c r="DH152" i="27"/>
  <c r="DH151" i="27"/>
  <c r="DH150" i="27"/>
  <c r="DH149" i="27"/>
  <c r="DH148" i="27"/>
  <c r="DH147" i="27"/>
  <c r="DH146" i="27"/>
  <c r="EU189" i="27"/>
  <c r="EU188" i="27"/>
  <c r="EU187" i="27"/>
  <c r="EU186" i="27"/>
  <c r="EU185" i="27"/>
  <c r="EU184" i="27"/>
  <c r="EU183" i="27"/>
  <c r="EU182" i="27"/>
  <c r="EU181" i="27"/>
  <c r="EU180" i="27"/>
  <c r="EU179" i="27"/>
  <c r="EU178" i="27"/>
  <c r="EU177" i="27"/>
  <c r="EU176" i="27"/>
  <c r="EU175" i="27"/>
  <c r="EU174" i="27"/>
  <c r="EU173" i="27"/>
  <c r="EU172" i="27"/>
  <c r="EU171" i="27"/>
  <c r="EU170" i="27"/>
  <c r="EU169" i="27"/>
  <c r="EU168" i="27"/>
  <c r="EU167" i="27"/>
  <c r="EU166" i="27"/>
  <c r="EU165" i="27"/>
  <c r="EU164" i="27"/>
  <c r="EU163" i="27"/>
  <c r="EU162" i="27"/>
  <c r="EU161" i="27"/>
  <c r="EU160" i="27"/>
  <c r="EU159" i="27"/>
  <c r="EU158" i="27"/>
  <c r="EU157" i="27"/>
  <c r="EU156" i="27"/>
  <c r="EU155" i="27"/>
  <c r="EU154" i="27"/>
  <c r="EU153" i="27"/>
  <c r="EU152" i="27"/>
  <c r="EU151" i="27"/>
  <c r="EU150" i="27"/>
  <c r="EU149" i="27"/>
  <c r="EU148" i="27"/>
  <c r="EU147" i="27"/>
  <c r="EU146" i="27"/>
  <c r="Z147" i="27"/>
  <c r="BG148" i="27"/>
  <c r="DU148" i="27"/>
  <c r="M149" i="27"/>
  <c r="N149" i="27" s="1"/>
  <c r="Z149" i="27"/>
  <c r="BZ189" i="27"/>
  <c r="CA189" i="27" s="1"/>
  <c r="BG150" i="27"/>
  <c r="DU150" i="27"/>
  <c r="Z151" i="27"/>
  <c r="BG152" i="27"/>
  <c r="DU152" i="27"/>
  <c r="Z153" i="27"/>
  <c r="BG154" i="27"/>
  <c r="DU154" i="27"/>
  <c r="Z155" i="27"/>
  <c r="BG156" i="27"/>
  <c r="DU156" i="27"/>
  <c r="Z157" i="27"/>
  <c r="BG158" i="27"/>
  <c r="DU158" i="27"/>
  <c r="Z159" i="27"/>
  <c r="BG160" i="27"/>
  <c r="DU160" i="27"/>
  <c r="Z161" i="27"/>
  <c r="BG162" i="27"/>
  <c r="DU162" i="27"/>
  <c r="Z163" i="27"/>
  <c r="BG164" i="27"/>
  <c r="DU164" i="27"/>
  <c r="Z165" i="27"/>
  <c r="BG166" i="27"/>
  <c r="DU166" i="27"/>
  <c r="Z167" i="27"/>
  <c r="BG168" i="27"/>
  <c r="DU168" i="27"/>
  <c r="Z169" i="27"/>
  <c r="BG170" i="27"/>
  <c r="DU170" i="27"/>
  <c r="BG171" i="27"/>
  <c r="BO172" i="27"/>
  <c r="J174" i="27"/>
  <c r="EC174" i="27"/>
  <c r="AH175" i="27"/>
  <c r="BW176" i="27"/>
  <c r="DD176" i="27"/>
  <c r="FI177" i="27"/>
  <c r="CE178" i="27"/>
  <c r="DU178" i="27"/>
  <c r="Z179" i="27"/>
  <c r="BG179" i="27"/>
  <c r="BO180" i="27"/>
  <c r="J182" i="27"/>
  <c r="EC182" i="27"/>
  <c r="AH183" i="27"/>
  <c r="BW184" i="27"/>
  <c r="DD184" i="27"/>
  <c r="J186" i="27"/>
  <c r="CB186" i="27"/>
  <c r="BR185" i="27"/>
  <c r="Z187" i="27"/>
  <c r="BG187" i="27"/>
  <c r="BW188" i="27"/>
  <c r="EC188" i="27"/>
  <c r="BO189" i="27"/>
  <c r="EC189" i="27"/>
  <c r="CX200" i="27"/>
  <c r="CX219" i="27"/>
  <c r="CX218" i="27"/>
  <c r="CB201" i="27"/>
  <c r="CC201" i="27" s="1"/>
  <c r="BS201" i="27"/>
  <c r="BR200" i="27"/>
  <c r="FC201" i="27"/>
  <c r="AN203" i="27"/>
  <c r="DR205" i="27"/>
  <c r="EA206" i="27"/>
  <c r="AF207" i="27"/>
  <c r="CB207" i="27"/>
  <c r="EH209" i="27"/>
  <c r="EI209" i="27" s="1"/>
  <c r="AP213" i="27"/>
  <c r="BS214" i="27"/>
  <c r="EH215" i="27"/>
  <c r="EI215" i="27" s="1"/>
  <c r="EI216" i="27"/>
  <c r="DR113" i="27"/>
  <c r="DZ131" i="27"/>
  <c r="EH131" i="27"/>
  <c r="AH146" i="27"/>
  <c r="AW189" i="27"/>
  <c r="AW188" i="27"/>
  <c r="AW187" i="27"/>
  <c r="AW186" i="27"/>
  <c r="AW185" i="27"/>
  <c r="AW184" i="27"/>
  <c r="AW183" i="27"/>
  <c r="AW182" i="27"/>
  <c r="AW181" i="27"/>
  <c r="AW180" i="27"/>
  <c r="AW179" i="27"/>
  <c r="AW178" i="27"/>
  <c r="AW177" i="27"/>
  <c r="AW176" i="27"/>
  <c r="AW175" i="27"/>
  <c r="AW174" i="27"/>
  <c r="AW173" i="27"/>
  <c r="AW172" i="27"/>
  <c r="AW171" i="27"/>
  <c r="AW170" i="27"/>
  <c r="AW169" i="27"/>
  <c r="AW168" i="27"/>
  <c r="AW167" i="27"/>
  <c r="AW166" i="27"/>
  <c r="AW165" i="27"/>
  <c r="AW164" i="27"/>
  <c r="AW163" i="27"/>
  <c r="AW162" i="27"/>
  <c r="AW161" i="27"/>
  <c r="AW160" i="27"/>
  <c r="AW159" i="27"/>
  <c r="AW158" i="27"/>
  <c r="AW157" i="27"/>
  <c r="AW156" i="27"/>
  <c r="AW155" i="27"/>
  <c r="AW154" i="27"/>
  <c r="AW153" i="27"/>
  <c r="AW152" i="27"/>
  <c r="AW151" i="27"/>
  <c r="AW150" i="27"/>
  <c r="AW149" i="27"/>
  <c r="AW148" i="27"/>
  <c r="AW147" i="27"/>
  <c r="AW146" i="27"/>
  <c r="CJ189" i="27"/>
  <c r="CJ188" i="27"/>
  <c r="CJ187" i="27"/>
  <c r="CJ186" i="27"/>
  <c r="CJ185" i="27"/>
  <c r="CJ184" i="27"/>
  <c r="CJ183" i="27"/>
  <c r="CJ182" i="27"/>
  <c r="CJ181" i="27"/>
  <c r="CJ180" i="27"/>
  <c r="CJ179" i="27"/>
  <c r="CJ178" i="27"/>
  <c r="CJ177" i="27"/>
  <c r="CJ176" i="27"/>
  <c r="CJ175" i="27"/>
  <c r="CJ174" i="27"/>
  <c r="CJ173" i="27"/>
  <c r="CJ172" i="27"/>
  <c r="CJ171" i="27"/>
  <c r="CJ170" i="27"/>
  <c r="CJ169" i="27"/>
  <c r="CJ168" i="27"/>
  <c r="CJ167" i="27"/>
  <c r="CJ166" i="27"/>
  <c r="CJ165" i="27"/>
  <c r="CJ164" i="27"/>
  <c r="CJ163" i="27"/>
  <c r="CJ162" i="27"/>
  <c r="CJ161" i="27"/>
  <c r="CJ160" i="27"/>
  <c r="CJ159" i="27"/>
  <c r="CJ158" i="27"/>
  <c r="CJ157" i="27"/>
  <c r="CJ156" i="27"/>
  <c r="CJ155" i="27"/>
  <c r="CJ154" i="27"/>
  <c r="CJ153" i="27"/>
  <c r="CJ152" i="27"/>
  <c r="CJ151" i="27"/>
  <c r="CJ150" i="27"/>
  <c r="CJ149" i="27"/>
  <c r="CJ148" i="27"/>
  <c r="CJ147" i="27"/>
  <c r="CJ146" i="27"/>
  <c r="DJ189" i="27"/>
  <c r="DJ188" i="27"/>
  <c r="DJ187" i="27"/>
  <c r="DJ186" i="27"/>
  <c r="DJ185" i="27"/>
  <c r="DJ184" i="27"/>
  <c r="DJ183" i="27"/>
  <c r="DJ182" i="27"/>
  <c r="DJ181" i="27"/>
  <c r="DJ180" i="27"/>
  <c r="DJ179" i="27"/>
  <c r="DJ178" i="27"/>
  <c r="DJ177" i="27"/>
  <c r="DJ176" i="27"/>
  <c r="DJ175" i="27"/>
  <c r="DJ174" i="27"/>
  <c r="DJ173" i="27"/>
  <c r="DJ172" i="27"/>
  <c r="DJ171" i="27"/>
  <c r="DJ170" i="27"/>
  <c r="DJ169" i="27"/>
  <c r="DJ168" i="27"/>
  <c r="DJ167" i="27"/>
  <c r="DJ166" i="27"/>
  <c r="DJ165" i="27"/>
  <c r="DJ164" i="27"/>
  <c r="DJ163" i="27"/>
  <c r="DJ162" i="27"/>
  <c r="DJ161" i="27"/>
  <c r="DJ160" i="27"/>
  <c r="DJ159" i="27"/>
  <c r="DJ158" i="27"/>
  <c r="DJ157" i="27"/>
  <c r="DJ156" i="27"/>
  <c r="DJ155" i="27"/>
  <c r="DJ154" i="27"/>
  <c r="DJ153" i="27"/>
  <c r="DJ152" i="27"/>
  <c r="DJ151" i="27"/>
  <c r="DJ150" i="27"/>
  <c r="DJ149" i="27"/>
  <c r="DJ148" i="27"/>
  <c r="DJ147" i="27"/>
  <c r="DJ146" i="27"/>
  <c r="DW189" i="27"/>
  <c r="DW188" i="27"/>
  <c r="DW187" i="27"/>
  <c r="DW186" i="27"/>
  <c r="DW185" i="27"/>
  <c r="DW184" i="27"/>
  <c r="DW183" i="27"/>
  <c r="DW182" i="27"/>
  <c r="DW181" i="27"/>
  <c r="DW180" i="27"/>
  <c r="DW179" i="27"/>
  <c r="DW178" i="27"/>
  <c r="DW177" i="27"/>
  <c r="DW176" i="27"/>
  <c r="DW175" i="27"/>
  <c r="DW174" i="27"/>
  <c r="DW173" i="27"/>
  <c r="DW172" i="27"/>
  <c r="DW171" i="27"/>
  <c r="DW170" i="27"/>
  <c r="DW169" i="27"/>
  <c r="DW168" i="27"/>
  <c r="DW167" i="27"/>
  <c r="DW166" i="27"/>
  <c r="DW165" i="27"/>
  <c r="DW164" i="27"/>
  <c r="DW163" i="27"/>
  <c r="DW162" i="27"/>
  <c r="DW161" i="27"/>
  <c r="DW160" i="27"/>
  <c r="DW159" i="27"/>
  <c r="DW158" i="27"/>
  <c r="DW157" i="27"/>
  <c r="DW156" i="27"/>
  <c r="DW155" i="27"/>
  <c r="DW154" i="27"/>
  <c r="DW153" i="27"/>
  <c r="DW152" i="27"/>
  <c r="DW151" i="27"/>
  <c r="DW150" i="27"/>
  <c r="DW149" i="27"/>
  <c r="DW148" i="27"/>
  <c r="DW147" i="27"/>
  <c r="DW146" i="27"/>
  <c r="EW189" i="27"/>
  <c r="EW188" i="27"/>
  <c r="EW187" i="27"/>
  <c r="EW186" i="27"/>
  <c r="EW185" i="27"/>
  <c r="EW184" i="27"/>
  <c r="EW183" i="27"/>
  <c r="EW182" i="27"/>
  <c r="EW181" i="27"/>
  <c r="EW180" i="27"/>
  <c r="EW179" i="27"/>
  <c r="EW178" i="27"/>
  <c r="EW177" i="27"/>
  <c r="EW176" i="27"/>
  <c r="EW175" i="27"/>
  <c r="EW174" i="27"/>
  <c r="EW173" i="27"/>
  <c r="EW172" i="27"/>
  <c r="EW171" i="27"/>
  <c r="EW170" i="27"/>
  <c r="EW169" i="27"/>
  <c r="EW168" i="27"/>
  <c r="EW167" i="27"/>
  <c r="EW166" i="27"/>
  <c r="EW165" i="27"/>
  <c r="EW164" i="27"/>
  <c r="EW163" i="27"/>
  <c r="EW162" i="27"/>
  <c r="EW161" i="27"/>
  <c r="EW160" i="27"/>
  <c r="EW159" i="27"/>
  <c r="EW158" i="27"/>
  <c r="EW157" i="27"/>
  <c r="EW156" i="27"/>
  <c r="EW155" i="27"/>
  <c r="EW154" i="27"/>
  <c r="EW153" i="27"/>
  <c r="EW152" i="27"/>
  <c r="EW151" i="27"/>
  <c r="EW150" i="27"/>
  <c r="EW149" i="27"/>
  <c r="EW148" i="27"/>
  <c r="EW147" i="27"/>
  <c r="EW146" i="27"/>
  <c r="BO147" i="27"/>
  <c r="EC147" i="27"/>
  <c r="AH148" i="27"/>
  <c r="FI148" i="27"/>
  <c r="BO149" i="27"/>
  <c r="EC149" i="27"/>
  <c r="AH150" i="27"/>
  <c r="FI150" i="27"/>
  <c r="BO151" i="27"/>
  <c r="EC151" i="27"/>
  <c r="AH152" i="27"/>
  <c r="FI152" i="27"/>
  <c r="BO153" i="27"/>
  <c r="EC153" i="27"/>
  <c r="AH154" i="27"/>
  <c r="FI154" i="27"/>
  <c r="BO155" i="27"/>
  <c r="EC155" i="27"/>
  <c r="AH156" i="27"/>
  <c r="FI156" i="27"/>
  <c r="BO157" i="27"/>
  <c r="EC157" i="27"/>
  <c r="AH158" i="27"/>
  <c r="FI158" i="27"/>
  <c r="BO159" i="27"/>
  <c r="EC159" i="27"/>
  <c r="AH160" i="27"/>
  <c r="FI160" i="27"/>
  <c r="BO161" i="27"/>
  <c r="EC161" i="27"/>
  <c r="AH162" i="27"/>
  <c r="FI162" i="27"/>
  <c r="BO163" i="27"/>
  <c r="EC163" i="27"/>
  <c r="AH164" i="27"/>
  <c r="FI164" i="27"/>
  <c r="BO165" i="27"/>
  <c r="EC165" i="27"/>
  <c r="AH166" i="27"/>
  <c r="FI166" i="27"/>
  <c r="BO167" i="27"/>
  <c r="EC167" i="27"/>
  <c r="AH168" i="27"/>
  <c r="FI168" i="27"/>
  <c r="BO169" i="27"/>
  <c r="EC169" i="27"/>
  <c r="AH170" i="27"/>
  <c r="FI170" i="27"/>
  <c r="BJ171" i="27"/>
  <c r="CB171" i="27"/>
  <c r="EC171" i="27"/>
  <c r="AH172" i="27"/>
  <c r="DO172" i="27"/>
  <c r="CE172" i="27" s="1"/>
  <c r="EJ172" i="27"/>
  <c r="DR172" i="27" s="1"/>
  <c r="W173" i="27"/>
  <c r="E173" i="27" s="1"/>
  <c r="AO173" i="27"/>
  <c r="BW173" i="27"/>
  <c r="DD173" i="27"/>
  <c r="FI174" i="27"/>
  <c r="CE175" i="27"/>
  <c r="DU175" i="27"/>
  <c r="W176" i="27"/>
  <c r="E176" i="27" s="1"/>
  <c r="Z176" i="27"/>
  <c r="BG176" i="27"/>
  <c r="BO177" i="27"/>
  <c r="J179" i="27"/>
  <c r="BJ179" i="27"/>
  <c r="CB179" i="27"/>
  <c r="DO180" i="27"/>
  <c r="CE180" i="27" s="1"/>
  <c r="EJ180" i="27"/>
  <c r="DR180" i="27" s="1"/>
  <c r="W181" i="27"/>
  <c r="AO181" i="27"/>
  <c r="BW181" i="27"/>
  <c r="DO183" i="27"/>
  <c r="CE183" i="27" s="1"/>
  <c r="DU183" i="27"/>
  <c r="Z184" i="27"/>
  <c r="BG184" i="27"/>
  <c r="BJ186" i="27"/>
  <c r="BJ185" i="27" s="1"/>
  <c r="AZ185" i="27"/>
  <c r="CM185" i="27"/>
  <c r="CW186" i="27"/>
  <c r="J187" i="27"/>
  <c r="AO187" i="27"/>
  <c r="CB187" i="27"/>
  <c r="EI199" i="27"/>
  <c r="CA202" i="27"/>
  <c r="EJ202" i="27"/>
  <c r="AF224" i="27"/>
  <c r="AO203" i="27"/>
  <c r="AP203" i="27" s="1"/>
  <c r="AF204" i="27"/>
  <c r="CB204" i="27"/>
  <c r="BR203" i="27"/>
  <c r="BS207" i="27" s="1"/>
  <c r="CX205" i="27"/>
  <c r="W206" i="27"/>
  <c r="N206" i="27"/>
  <c r="AF211" i="27"/>
  <c r="EJ212" i="27"/>
  <c r="W213" i="27"/>
  <c r="X213" i="27" s="1"/>
  <c r="N213" i="27"/>
  <c r="M210" i="27"/>
  <c r="AF214" i="27"/>
  <c r="CU215" i="27"/>
  <c r="CV215" i="27" s="1"/>
  <c r="CV216" i="27"/>
  <c r="FB217" i="27"/>
  <c r="FC217" i="27" s="1"/>
  <c r="ES217" i="27"/>
  <c r="J240" i="27"/>
  <c r="J239" i="27"/>
  <c r="J238" i="27"/>
  <c r="J237" i="27"/>
  <c r="J236" i="27"/>
  <c r="J235" i="27"/>
  <c r="J234" i="27"/>
  <c r="J233" i="27"/>
  <c r="J232" i="27"/>
  <c r="J231" i="27"/>
  <c r="J230" i="27"/>
  <c r="J229" i="27"/>
  <c r="J228" i="27"/>
  <c r="J226" i="27"/>
  <c r="J225" i="27"/>
  <c r="I227" i="27"/>
  <c r="R240" i="27"/>
  <c r="R239" i="27"/>
  <c r="R238" i="27"/>
  <c r="R237" i="27"/>
  <c r="R236" i="27"/>
  <c r="R235" i="27"/>
  <c r="R234" i="27"/>
  <c r="R233" i="27"/>
  <c r="R232" i="27"/>
  <c r="R231" i="27"/>
  <c r="R230" i="27"/>
  <c r="R229" i="27"/>
  <c r="R228" i="27"/>
  <c r="R226" i="27"/>
  <c r="R225" i="27"/>
  <c r="Q227" i="27"/>
  <c r="Z240" i="27"/>
  <c r="Z239" i="27"/>
  <c r="Z238" i="27"/>
  <c r="Z237" i="27"/>
  <c r="Z236" i="27"/>
  <c r="Z235" i="27"/>
  <c r="Z234" i="27"/>
  <c r="Z233" i="27"/>
  <c r="Z232" i="27"/>
  <c r="Z231" i="27"/>
  <c r="Z230" i="27"/>
  <c r="Z229" i="27"/>
  <c r="Z228" i="27"/>
  <c r="Z226" i="27"/>
  <c r="Z225" i="27"/>
  <c r="Y227" i="27"/>
  <c r="AH240" i="27"/>
  <c r="AH239" i="27"/>
  <c r="AH238" i="27"/>
  <c r="AH237" i="27"/>
  <c r="AH236" i="27"/>
  <c r="AH235" i="27"/>
  <c r="AH234" i="27"/>
  <c r="AH233" i="27"/>
  <c r="AH232" i="27"/>
  <c r="AH231" i="27"/>
  <c r="AH230" i="27"/>
  <c r="AH229" i="27"/>
  <c r="AH228" i="27"/>
  <c r="AH226" i="27"/>
  <c r="AH225" i="27"/>
  <c r="AG227" i="27"/>
  <c r="AY240" i="27"/>
  <c r="AY239" i="27"/>
  <c r="AY238" i="27"/>
  <c r="AY237" i="27"/>
  <c r="AY236" i="27"/>
  <c r="AY235" i="27"/>
  <c r="AY234" i="27"/>
  <c r="AY233" i="27"/>
  <c r="AY232" i="27"/>
  <c r="AY231" i="27"/>
  <c r="AY230" i="27"/>
  <c r="AY229" i="27"/>
  <c r="AY228" i="27"/>
  <c r="AY226" i="27"/>
  <c r="AY225" i="27"/>
  <c r="AX227" i="27"/>
  <c r="BG240" i="27"/>
  <c r="BG239" i="27"/>
  <c r="BG238" i="27"/>
  <c r="BG237" i="27"/>
  <c r="BG236" i="27"/>
  <c r="BG235" i="27"/>
  <c r="BG234" i="27"/>
  <c r="BG233" i="27"/>
  <c r="BG232" i="27"/>
  <c r="BG231" i="27"/>
  <c r="BG230" i="27"/>
  <c r="BG229" i="27"/>
  <c r="BG228" i="27"/>
  <c r="BG226" i="27"/>
  <c r="BG225" i="27"/>
  <c r="BF227" i="27"/>
  <c r="BO240" i="27"/>
  <c r="BO239" i="27"/>
  <c r="BO238" i="27"/>
  <c r="BO237" i="27"/>
  <c r="BO236" i="27"/>
  <c r="BO235" i="27"/>
  <c r="BO234" i="27"/>
  <c r="BO233" i="27"/>
  <c r="BO232" i="27"/>
  <c r="BO231" i="27"/>
  <c r="BO230" i="27"/>
  <c r="BO229" i="27"/>
  <c r="BO228" i="27"/>
  <c r="BO226" i="27"/>
  <c r="BO225" i="27"/>
  <c r="BN227" i="27"/>
  <c r="BW240" i="27"/>
  <c r="BW239" i="27"/>
  <c r="BW238" i="27"/>
  <c r="BW237" i="27"/>
  <c r="BW236" i="27"/>
  <c r="BW235" i="27"/>
  <c r="BW234" i="27"/>
  <c r="BW233" i="27"/>
  <c r="BW232" i="27"/>
  <c r="BW231" i="27"/>
  <c r="BW230" i="27"/>
  <c r="BW229" i="27"/>
  <c r="BW228" i="27"/>
  <c r="BW226" i="27"/>
  <c r="BW225" i="27"/>
  <c r="BV227" i="27"/>
  <c r="DD240" i="27"/>
  <c r="DD239" i="27"/>
  <c r="DD238" i="27"/>
  <c r="DD237" i="27"/>
  <c r="DD236" i="27"/>
  <c r="DD235" i="27"/>
  <c r="DD234" i="27"/>
  <c r="DD233" i="27"/>
  <c r="DD232" i="27"/>
  <c r="DD231" i="27"/>
  <c r="DD230" i="27"/>
  <c r="DD229" i="27"/>
  <c r="DD228" i="27"/>
  <c r="DD226" i="27"/>
  <c r="DD225" i="27"/>
  <c r="DC227" i="27"/>
  <c r="DL240" i="27"/>
  <c r="DL239" i="27"/>
  <c r="DL238" i="27"/>
  <c r="DL237" i="27"/>
  <c r="DL236" i="27"/>
  <c r="DL235" i="27"/>
  <c r="DL234" i="27"/>
  <c r="DL233" i="27"/>
  <c r="DL232" i="27"/>
  <c r="DL231" i="27"/>
  <c r="DL230" i="27"/>
  <c r="DL229" i="27"/>
  <c r="DL228" i="27"/>
  <c r="DL226" i="27"/>
  <c r="DK227" i="27"/>
  <c r="DU240" i="27"/>
  <c r="DU239" i="27"/>
  <c r="DU238" i="27"/>
  <c r="DU237" i="27"/>
  <c r="DU236" i="27"/>
  <c r="DU235" i="27"/>
  <c r="DU234" i="27"/>
  <c r="DU233" i="27"/>
  <c r="DU232" i="27"/>
  <c r="DU231" i="27"/>
  <c r="DU230" i="27"/>
  <c r="DU229" i="27"/>
  <c r="DU228" i="27"/>
  <c r="DU226" i="27"/>
  <c r="DU225" i="27"/>
  <c r="DT227" i="27"/>
  <c r="EC240" i="27"/>
  <c r="EC239" i="27"/>
  <c r="EC238" i="27"/>
  <c r="EC237" i="27"/>
  <c r="EC236" i="27"/>
  <c r="EC235" i="27"/>
  <c r="EC234" i="27"/>
  <c r="EC233" i="27"/>
  <c r="EC232" i="27"/>
  <c r="EC231" i="27"/>
  <c r="EC230" i="27"/>
  <c r="EC229" i="27"/>
  <c r="EC228" i="27"/>
  <c r="EC226" i="27"/>
  <c r="EC225" i="27"/>
  <c r="EB227" i="27"/>
  <c r="ES238" i="27"/>
  <c r="FA238" i="27"/>
  <c r="FI240" i="27"/>
  <c r="FI239" i="27"/>
  <c r="FI238" i="27"/>
  <c r="FI237" i="27"/>
  <c r="FI236" i="27"/>
  <c r="FI235" i="27"/>
  <c r="FI234" i="27"/>
  <c r="FI233" i="27"/>
  <c r="FI232" i="27"/>
  <c r="FI231" i="27"/>
  <c r="FI230" i="27"/>
  <c r="FI229" i="27"/>
  <c r="FI228" i="27"/>
  <c r="FI226" i="27"/>
  <c r="FH227" i="27"/>
  <c r="CM211" i="27"/>
  <c r="CU211" i="27"/>
  <c r="ER211" i="27"/>
  <c r="EZ211" i="27"/>
  <c r="CM212" i="27"/>
  <c r="CU212" i="27"/>
  <c r="CV212" i="27" s="1"/>
  <c r="ER212" i="27"/>
  <c r="EZ212" i="27"/>
  <c r="FA212" i="27" s="1"/>
  <c r="CM213" i="27"/>
  <c r="CU213" i="27"/>
  <c r="CV213" i="27" s="1"/>
  <c r="ER213" i="27"/>
  <c r="BO214" i="27"/>
  <c r="CJ214" i="27"/>
  <c r="DL214" i="27"/>
  <c r="EG214" i="27"/>
  <c r="FA214" i="27"/>
  <c r="L215" i="27"/>
  <c r="AY215" i="27"/>
  <c r="U215" i="27"/>
  <c r="V215" i="27" s="1"/>
  <c r="AO216" i="27"/>
  <c r="AE215" i="27"/>
  <c r="AH216" i="27"/>
  <c r="AS216" i="27"/>
  <c r="CB216" i="27"/>
  <c r="BR215" i="27"/>
  <c r="BU216" i="27"/>
  <c r="CW216" i="27"/>
  <c r="CX216" i="27" s="1"/>
  <c r="CM215" i="27"/>
  <c r="CP216" i="27"/>
  <c r="CZ216" i="27"/>
  <c r="EJ216" i="27"/>
  <c r="DZ215" i="27"/>
  <c r="EC216" i="27"/>
  <c r="EM216" i="27"/>
  <c r="H217" i="27"/>
  <c r="AJ217" i="27"/>
  <c r="AU217" i="27"/>
  <c r="BM217" i="27"/>
  <c r="CH217" i="27"/>
  <c r="EJ217" i="27"/>
  <c r="EM217" i="27"/>
  <c r="W218" i="27"/>
  <c r="P218" i="27"/>
  <c r="Z218" i="27"/>
  <c r="CN218" i="27"/>
  <c r="EG218" i="27"/>
  <c r="EQ218" i="27"/>
  <c r="FA218" i="27"/>
  <c r="L219" i="27"/>
  <c r="AY219" i="27"/>
  <c r="CN219" i="27"/>
  <c r="DY220" i="27"/>
  <c r="FK220" i="27"/>
  <c r="CN221" i="27"/>
  <c r="T224" i="27"/>
  <c r="AD224" i="27"/>
  <c r="BG224" i="27"/>
  <c r="BY224" i="27"/>
  <c r="CT224" i="27"/>
  <c r="DD224" i="27"/>
  <c r="DL224" i="27"/>
  <c r="DW224" i="27"/>
  <c r="EY224" i="27"/>
  <c r="FK224" i="27"/>
  <c r="AO225" i="27"/>
  <c r="CV225" i="27"/>
  <c r="FB226" i="27"/>
  <c r="FC226" i="27" s="1"/>
  <c r="ES226" i="27"/>
  <c r="CB230" i="27"/>
  <c r="BR229" i="27"/>
  <c r="DM229" i="27"/>
  <c r="BJ231" i="27"/>
  <c r="FB231" i="27"/>
  <c r="ES231" i="27"/>
  <c r="AO232" i="27"/>
  <c r="BJ232" i="27"/>
  <c r="AO233" i="27"/>
  <c r="FB233" i="27"/>
  <c r="ES233" i="27"/>
  <c r="CV234" i="27"/>
  <c r="V235" i="27"/>
  <c r="BJ235" i="27"/>
  <c r="CB235" i="27"/>
  <c r="EJ235" i="27"/>
  <c r="EI236" i="27"/>
  <c r="AO238" i="27"/>
  <c r="BZ237" i="27"/>
  <c r="FA239" i="27"/>
  <c r="EZ237" i="27"/>
  <c r="FA237" i="27" s="1"/>
  <c r="FA240" i="27"/>
  <c r="CW252" i="27"/>
  <c r="CE252" i="27" s="1"/>
  <c r="CM251" i="27"/>
  <c r="CU258" i="27"/>
  <c r="CU257" i="27" s="1"/>
  <c r="DO266" i="27"/>
  <c r="DE265" i="27"/>
  <c r="DO265" i="27" s="1"/>
  <c r="J198" i="27"/>
  <c r="R198" i="27"/>
  <c r="Z198" i="27"/>
  <c r="AH198" i="27"/>
  <c r="AY198" i="27"/>
  <c r="BG198" i="27"/>
  <c r="BO198" i="27"/>
  <c r="BW198" i="27"/>
  <c r="CN198" i="27"/>
  <c r="CV198" i="27"/>
  <c r="DD198" i="27"/>
  <c r="DL198" i="27"/>
  <c r="DU198" i="27"/>
  <c r="EC198" i="27"/>
  <c r="ES198" i="27"/>
  <c r="FA198" i="27"/>
  <c r="FI198" i="27"/>
  <c r="J199" i="27"/>
  <c r="R199" i="27"/>
  <c r="Z199" i="27"/>
  <c r="AH199" i="27"/>
  <c r="BG199" i="27"/>
  <c r="CN199" i="27"/>
  <c r="DD199" i="27"/>
  <c r="DU199" i="27"/>
  <c r="EC199" i="27"/>
  <c r="ES199" i="27"/>
  <c r="J200" i="27"/>
  <c r="R200" i="27"/>
  <c r="Z200" i="27"/>
  <c r="AH200" i="27"/>
  <c r="AY200" i="27"/>
  <c r="BG200" i="27"/>
  <c r="BO200" i="27"/>
  <c r="BW200" i="27"/>
  <c r="CN200" i="27"/>
  <c r="CV200" i="27"/>
  <c r="DD200" i="27"/>
  <c r="DL200" i="27"/>
  <c r="DU200" i="27"/>
  <c r="EC200" i="27"/>
  <c r="ES200" i="27"/>
  <c r="FA200" i="27"/>
  <c r="FI200" i="27"/>
  <c r="Z201" i="27"/>
  <c r="AH201" i="27"/>
  <c r="CN201" i="27"/>
  <c r="DU201" i="27"/>
  <c r="EC201" i="27"/>
  <c r="ES201" i="27"/>
  <c r="Z202" i="27"/>
  <c r="AH202" i="27"/>
  <c r="CN202" i="27"/>
  <c r="DU202" i="27"/>
  <c r="EC202" i="27"/>
  <c r="ES202" i="27"/>
  <c r="J203" i="27"/>
  <c r="R203" i="27"/>
  <c r="Z203" i="27"/>
  <c r="AH203" i="27"/>
  <c r="AY203" i="27"/>
  <c r="BG203" i="27"/>
  <c r="BO203" i="27"/>
  <c r="BW203" i="27"/>
  <c r="CN203" i="27"/>
  <c r="CV203" i="27"/>
  <c r="DD203" i="27"/>
  <c r="DL203" i="27"/>
  <c r="DU203" i="27"/>
  <c r="EC203" i="27"/>
  <c r="ES203" i="27"/>
  <c r="FA203" i="27"/>
  <c r="FI203" i="27"/>
  <c r="J204" i="27"/>
  <c r="R204" i="27"/>
  <c r="Z204" i="27"/>
  <c r="AH204" i="27"/>
  <c r="BO204" i="27"/>
  <c r="BW204" i="27"/>
  <c r="CN204" i="27"/>
  <c r="DU204" i="27"/>
  <c r="EC204" i="27"/>
  <c r="ES204" i="27"/>
  <c r="J205" i="27"/>
  <c r="R205" i="27"/>
  <c r="Z205" i="27"/>
  <c r="AH205" i="27"/>
  <c r="BO205" i="27"/>
  <c r="BW205" i="27"/>
  <c r="CN205" i="27"/>
  <c r="DU205" i="27"/>
  <c r="EC205" i="27"/>
  <c r="ES205" i="27"/>
  <c r="J206" i="27"/>
  <c r="R206" i="27"/>
  <c r="Z206" i="27"/>
  <c r="AH206" i="27"/>
  <c r="BO206" i="27"/>
  <c r="BW206" i="27"/>
  <c r="CN206" i="27"/>
  <c r="DU206" i="27"/>
  <c r="EC206" i="27"/>
  <c r="ES206" i="27"/>
  <c r="J207" i="27"/>
  <c r="R207" i="27"/>
  <c r="Z207" i="27"/>
  <c r="AH207" i="27"/>
  <c r="BO207" i="27"/>
  <c r="BW207" i="27"/>
  <c r="CN207" i="27"/>
  <c r="DU207" i="27"/>
  <c r="EC207" i="27"/>
  <c r="ES207" i="27"/>
  <c r="J208" i="27"/>
  <c r="R208" i="27"/>
  <c r="Z208" i="27"/>
  <c r="AH208" i="27"/>
  <c r="BO208" i="27"/>
  <c r="BW208" i="27"/>
  <c r="CN208" i="27"/>
  <c r="DU208" i="27"/>
  <c r="EC208" i="27"/>
  <c r="ES208" i="27"/>
  <c r="Z211" i="27"/>
  <c r="AH211" i="27"/>
  <c r="DU211" i="27"/>
  <c r="EC211" i="27"/>
  <c r="Z212" i="27"/>
  <c r="AH212" i="27"/>
  <c r="DU212" i="27"/>
  <c r="EC212" i="27"/>
  <c r="J213" i="27"/>
  <c r="R213" i="27"/>
  <c r="Z213" i="27"/>
  <c r="AH213" i="27"/>
  <c r="DU213" i="27"/>
  <c r="EC213" i="27"/>
  <c r="J214" i="27"/>
  <c r="R214" i="27"/>
  <c r="Z214" i="27"/>
  <c r="AH214" i="27"/>
  <c r="BY214" i="27"/>
  <c r="DY214" i="27"/>
  <c r="ES214" i="27"/>
  <c r="FK214" i="27"/>
  <c r="DH215" i="27"/>
  <c r="EU215" i="27"/>
  <c r="FE215" i="27"/>
  <c r="W216" i="27"/>
  <c r="M215" i="27"/>
  <c r="P216" i="27"/>
  <c r="Z216" i="27"/>
  <c r="BC216" i="27"/>
  <c r="BM216" i="27"/>
  <c r="CH216" i="27"/>
  <c r="DE215" i="27"/>
  <c r="DO216" i="27"/>
  <c r="DJ216" i="27"/>
  <c r="DU216" i="27"/>
  <c r="EW216" i="27"/>
  <c r="FG216" i="27"/>
  <c r="R217" i="27"/>
  <c r="AB217" i="27"/>
  <c r="BE217" i="27"/>
  <c r="BW217" i="27"/>
  <c r="CR217" i="27"/>
  <c r="DB217" i="27"/>
  <c r="DJ217" i="27"/>
  <c r="EW217" i="27"/>
  <c r="FG217" i="27"/>
  <c r="H218" i="27"/>
  <c r="AJ218" i="27"/>
  <c r="AU218" i="27"/>
  <c r="BC218" i="27"/>
  <c r="CB218" i="27"/>
  <c r="BU218" i="27"/>
  <c r="DY218" i="27"/>
  <c r="ES218" i="27"/>
  <c r="FK218" i="27"/>
  <c r="AH220" i="27"/>
  <c r="AS220" i="27"/>
  <c r="AO221" i="27"/>
  <c r="AE220" i="27"/>
  <c r="AH221" i="27"/>
  <c r="AS221" i="27"/>
  <c r="L224" i="27"/>
  <c r="BQ224" i="27"/>
  <c r="EG224" i="27"/>
  <c r="W225" i="27"/>
  <c r="W226" i="27"/>
  <c r="AO228" i="27"/>
  <c r="FB230" i="27"/>
  <c r="ES230" i="27"/>
  <c r="ER229" i="27"/>
  <c r="AO231" i="27"/>
  <c r="BZ229" i="27"/>
  <c r="EJ232" i="27"/>
  <c r="W233" i="27"/>
  <c r="AO234" i="27"/>
  <c r="FB234" i="27"/>
  <c r="FC234" i="27" s="1"/>
  <c r="ES234" i="27"/>
  <c r="AO235" i="27"/>
  <c r="FA235" i="27"/>
  <c r="W236" i="27"/>
  <c r="CW236" i="27"/>
  <c r="CN236" i="27"/>
  <c r="V237" i="27"/>
  <c r="DE237" i="27"/>
  <c r="DO238" i="27"/>
  <c r="W239" i="27"/>
  <c r="DO239" i="27"/>
  <c r="DO240" i="27"/>
  <c r="CW253" i="27"/>
  <c r="CE253" i="27" s="1"/>
  <c r="DR255" i="27"/>
  <c r="E256" i="27"/>
  <c r="FB259" i="27"/>
  <c r="ER258" i="27"/>
  <c r="BJ260" i="27"/>
  <c r="DO262" i="27"/>
  <c r="CE262" i="27" s="1"/>
  <c r="DE258" i="27"/>
  <c r="BH265" i="27"/>
  <c r="CW266" i="27"/>
  <c r="CM265" i="27"/>
  <c r="CW265" i="27" s="1"/>
  <c r="EH265" i="27"/>
  <c r="EH257" i="27" s="1"/>
  <c r="EI257" i="27" s="1"/>
  <c r="CB267" i="27"/>
  <c r="FB267" i="27"/>
  <c r="BJ268" i="27"/>
  <c r="W269" i="27"/>
  <c r="E269" i="27" s="1"/>
  <c r="DO273" i="27"/>
  <c r="W274" i="27"/>
  <c r="BJ275" i="27"/>
  <c r="CB275" i="27"/>
  <c r="DO276" i="27"/>
  <c r="DO277" i="27"/>
  <c r="CE277" i="27" s="1"/>
  <c r="BJ279" i="27"/>
  <c r="AO280" i="27"/>
  <c r="AO281" i="27"/>
  <c r="FB281" i="27"/>
  <c r="BJ282" i="27"/>
  <c r="AO285" i="27"/>
  <c r="CB291" i="27"/>
  <c r="BR290" i="27"/>
  <c r="CW291" i="27"/>
  <c r="CM290" i="27"/>
  <c r="L240" i="27"/>
  <c r="L239" i="27"/>
  <c r="L238" i="27"/>
  <c r="L237" i="27"/>
  <c r="L236" i="27"/>
  <c r="L235" i="27"/>
  <c r="L234" i="27"/>
  <c r="L233" i="27"/>
  <c r="L232" i="27"/>
  <c r="L231" i="27"/>
  <c r="L230" i="27"/>
  <c r="L229" i="27"/>
  <c r="L228" i="27"/>
  <c r="L226" i="27"/>
  <c r="K227" i="27"/>
  <c r="T240" i="27"/>
  <c r="T239" i="27"/>
  <c r="T238" i="27"/>
  <c r="T237" i="27"/>
  <c r="T236" i="27"/>
  <c r="T235" i="27"/>
  <c r="T234" i="27"/>
  <c r="T233" i="27"/>
  <c r="T232" i="27"/>
  <c r="T231" i="27"/>
  <c r="T230" i="27"/>
  <c r="T229" i="27"/>
  <c r="T228" i="27"/>
  <c r="T226" i="27"/>
  <c r="T225" i="27"/>
  <c r="S227" i="27"/>
  <c r="AB240" i="27"/>
  <c r="AB239" i="27"/>
  <c r="AB238" i="27"/>
  <c r="AB237" i="27"/>
  <c r="AB236" i="27"/>
  <c r="AB235" i="27"/>
  <c r="AB234" i="27"/>
  <c r="AB233" i="27"/>
  <c r="AB232" i="27"/>
  <c r="AB231" i="27"/>
  <c r="AB230" i="27"/>
  <c r="AB229" i="27"/>
  <c r="AB228" i="27"/>
  <c r="AB226" i="27"/>
  <c r="AB225" i="27"/>
  <c r="AA227" i="27"/>
  <c r="AJ240" i="27"/>
  <c r="AJ239" i="27"/>
  <c r="AJ238" i="27"/>
  <c r="AJ237" i="27"/>
  <c r="AJ236" i="27"/>
  <c r="AJ235" i="27"/>
  <c r="AJ234" i="27"/>
  <c r="AJ233" i="27"/>
  <c r="AJ232" i="27"/>
  <c r="AJ231" i="27"/>
  <c r="AJ230" i="27"/>
  <c r="AJ229" i="27"/>
  <c r="AJ228" i="27"/>
  <c r="AJ226" i="27"/>
  <c r="AJ225" i="27"/>
  <c r="AI227" i="27"/>
  <c r="AS240" i="27"/>
  <c r="AS239" i="27"/>
  <c r="AS238" i="27"/>
  <c r="AS237" i="27"/>
  <c r="AS236" i="27"/>
  <c r="AS235" i="27"/>
  <c r="AS234" i="27"/>
  <c r="AS233" i="27"/>
  <c r="AS232" i="27"/>
  <c r="AS231" i="27"/>
  <c r="AS230" i="27"/>
  <c r="AS229" i="27"/>
  <c r="AS228" i="27"/>
  <c r="AS226" i="27"/>
  <c r="AS225" i="27"/>
  <c r="AR227" i="27"/>
  <c r="BQ240" i="27"/>
  <c r="BQ239" i="27"/>
  <c r="BQ238" i="27"/>
  <c r="BQ237" i="27"/>
  <c r="BQ236" i="27"/>
  <c r="BQ235" i="27"/>
  <c r="BQ234" i="27"/>
  <c r="BQ233" i="27"/>
  <c r="BQ232" i="27"/>
  <c r="BQ231" i="27"/>
  <c r="BQ230" i="27"/>
  <c r="BQ229" i="27"/>
  <c r="BQ228" i="27"/>
  <c r="BQ226" i="27"/>
  <c r="BQ225" i="27"/>
  <c r="BP227" i="27"/>
  <c r="BY240" i="27"/>
  <c r="BY239" i="27"/>
  <c r="BY238" i="27"/>
  <c r="BY237" i="27"/>
  <c r="BY236" i="27"/>
  <c r="BY235" i="27"/>
  <c r="BY234" i="27"/>
  <c r="BY233" i="27"/>
  <c r="BY232" i="27"/>
  <c r="BY231" i="27"/>
  <c r="BY230" i="27"/>
  <c r="BY229" i="27"/>
  <c r="BY228" i="27"/>
  <c r="BY226" i="27"/>
  <c r="BY225" i="27"/>
  <c r="BX227" i="27"/>
  <c r="CH240" i="27"/>
  <c r="CH239" i="27"/>
  <c r="CH238" i="27"/>
  <c r="CH237" i="27"/>
  <c r="CH236" i="27"/>
  <c r="CH235" i="27"/>
  <c r="CH234" i="27"/>
  <c r="CH233" i="27"/>
  <c r="CH232" i="27"/>
  <c r="CH231" i="27"/>
  <c r="CH230" i="27"/>
  <c r="CH229" i="27"/>
  <c r="CH228" i="27"/>
  <c r="CH226" i="27"/>
  <c r="CH225" i="27"/>
  <c r="CG227" i="27"/>
  <c r="CP240" i="27"/>
  <c r="CP239" i="27"/>
  <c r="CP238" i="27"/>
  <c r="CP237" i="27"/>
  <c r="CP236" i="27"/>
  <c r="CP235" i="27"/>
  <c r="CP234" i="27"/>
  <c r="CP233" i="27"/>
  <c r="CP232" i="27"/>
  <c r="CP231" i="27"/>
  <c r="CP230" i="27"/>
  <c r="CP229" i="27"/>
  <c r="CP228" i="27"/>
  <c r="CP226" i="27"/>
  <c r="CP225" i="27"/>
  <c r="CO227" i="27"/>
  <c r="CW198" i="27"/>
  <c r="CX208" i="27" s="1"/>
  <c r="DW240" i="27"/>
  <c r="DW239" i="27"/>
  <c r="DW238" i="27"/>
  <c r="DW237" i="27"/>
  <c r="DW236" i="27"/>
  <c r="DW235" i="27"/>
  <c r="DW234" i="27"/>
  <c r="DW233" i="27"/>
  <c r="DW232" i="27"/>
  <c r="DW231" i="27"/>
  <c r="DW230" i="27"/>
  <c r="DW229" i="27"/>
  <c r="DW228" i="27"/>
  <c r="DW226" i="27"/>
  <c r="DW225" i="27"/>
  <c r="DV227" i="27"/>
  <c r="EE240" i="27"/>
  <c r="EE239" i="27"/>
  <c r="EE238" i="27"/>
  <c r="EE237" i="27"/>
  <c r="EE236" i="27"/>
  <c r="EE235" i="27"/>
  <c r="EE234" i="27"/>
  <c r="EE233" i="27"/>
  <c r="EE232" i="27"/>
  <c r="EE231" i="27"/>
  <c r="EE230" i="27"/>
  <c r="EE229" i="27"/>
  <c r="EE228" i="27"/>
  <c r="EE226" i="27"/>
  <c r="EE225" i="27"/>
  <c r="ED227" i="27"/>
  <c r="EM240" i="27"/>
  <c r="EM239" i="27"/>
  <c r="EM238" i="27"/>
  <c r="EM237" i="27"/>
  <c r="EM236" i="27"/>
  <c r="EM235" i="27"/>
  <c r="EM234" i="27"/>
  <c r="EM233" i="27"/>
  <c r="EM232" i="27"/>
  <c r="EM231" i="27"/>
  <c r="EM230" i="27"/>
  <c r="EM229" i="27"/>
  <c r="EM228" i="27"/>
  <c r="EM226" i="27"/>
  <c r="EL227" i="27"/>
  <c r="EU240" i="27"/>
  <c r="EU239" i="27"/>
  <c r="EU238" i="27"/>
  <c r="EU237" i="27"/>
  <c r="EU236" i="27"/>
  <c r="EU235" i="27"/>
  <c r="EU234" i="27"/>
  <c r="EU233" i="27"/>
  <c r="EU232" i="27"/>
  <c r="EU231" i="27"/>
  <c r="EU230" i="27"/>
  <c r="EU229" i="27"/>
  <c r="EU228" i="27"/>
  <c r="EU226" i="27"/>
  <c r="ET227" i="27"/>
  <c r="FB198" i="27"/>
  <c r="FC238" i="27" s="1"/>
  <c r="FK240" i="27"/>
  <c r="FK239" i="27"/>
  <c r="FK238" i="27"/>
  <c r="FK237" i="27"/>
  <c r="FK236" i="27"/>
  <c r="FK235" i="27"/>
  <c r="FK234" i="27"/>
  <c r="FK233" i="27"/>
  <c r="FK232" i="27"/>
  <c r="FK231" i="27"/>
  <c r="FK230" i="27"/>
  <c r="FK229" i="27"/>
  <c r="FK228" i="27"/>
  <c r="FK226" i="27"/>
  <c r="FJ227" i="27"/>
  <c r="AZ199" i="27"/>
  <c r="DE199" i="27"/>
  <c r="DM199" i="27"/>
  <c r="AZ201" i="27"/>
  <c r="BH201" i="27"/>
  <c r="DE201" i="27"/>
  <c r="DM201" i="27"/>
  <c r="AZ202" i="27"/>
  <c r="BH202" i="27"/>
  <c r="DE202" i="27"/>
  <c r="DM202" i="27"/>
  <c r="AZ204" i="27"/>
  <c r="BH204" i="27"/>
  <c r="DE204" i="27"/>
  <c r="DM204" i="27"/>
  <c r="AZ205" i="27"/>
  <c r="BH205" i="27"/>
  <c r="DE205" i="27"/>
  <c r="DM205" i="27"/>
  <c r="AZ206" i="27"/>
  <c r="BH206" i="27"/>
  <c r="BI206" i="27" s="1"/>
  <c r="DE206" i="27"/>
  <c r="DM206" i="27"/>
  <c r="DN206" i="27" s="1"/>
  <c r="AZ207" i="27"/>
  <c r="BH207" i="27"/>
  <c r="DE207" i="27"/>
  <c r="DM207" i="27"/>
  <c r="AZ208" i="27"/>
  <c r="BH208" i="27"/>
  <c r="DE208" i="27"/>
  <c r="DM208" i="27"/>
  <c r="DN208" i="27" s="1"/>
  <c r="AZ211" i="27"/>
  <c r="BH211" i="27"/>
  <c r="DE211" i="27"/>
  <c r="DM211" i="27"/>
  <c r="AZ212" i="27"/>
  <c r="BH212" i="27"/>
  <c r="BI212" i="27" s="1"/>
  <c r="DE212" i="27"/>
  <c r="DM212" i="27"/>
  <c r="DN212" i="27" s="1"/>
  <c r="AZ213" i="27"/>
  <c r="BH213" i="27"/>
  <c r="BI213" i="27" s="1"/>
  <c r="DE213" i="27"/>
  <c r="DM213" i="27"/>
  <c r="DN213" i="27" s="1"/>
  <c r="AZ214" i="27"/>
  <c r="BQ214" i="27"/>
  <c r="DF214" i="27"/>
  <c r="EA214" i="27"/>
  <c r="AH215" i="27"/>
  <c r="AS215" i="27"/>
  <c r="BU215" i="27"/>
  <c r="CP215" i="27"/>
  <c r="CZ215" i="27"/>
  <c r="EM215" i="27"/>
  <c r="H216" i="27"/>
  <c r="AJ216" i="27"/>
  <c r="AU216" i="27"/>
  <c r="BW216" i="27"/>
  <c r="CR216" i="27"/>
  <c r="DB216" i="27"/>
  <c r="EE216" i="27"/>
  <c r="EO216" i="27"/>
  <c r="J217" i="27"/>
  <c r="AL217" i="27"/>
  <c r="AW217" i="27"/>
  <c r="BO217" i="27"/>
  <c r="CJ217" i="27"/>
  <c r="EE217" i="27"/>
  <c r="EO217" i="27"/>
  <c r="R218" i="27"/>
  <c r="AB218" i="27"/>
  <c r="BM218" i="27"/>
  <c r="CP218" i="27"/>
  <c r="CZ218" i="27"/>
  <c r="DH218" i="27"/>
  <c r="EA218" i="27"/>
  <c r="AH219" i="27"/>
  <c r="AS219" i="27"/>
  <c r="CE219" i="27"/>
  <c r="CP219" i="27"/>
  <c r="CZ219" i="27"/>
  <c r="P220" i="27"/>
  <c r="Z220" i="27"/>
  <c r="BC220" i="27"/>
  <c r="BU220" i="27"/>
  <c r="CP220" i="27"/>
  <c r="CZ220" i="27"/>
  <c r="DH220" i="27"/>
  <c r="EU220" i="27"/>
  <c r="FE220" i="27"/>
  <c r="W221" i="27"/>
  <c r="M220" i="27"/>
  <c r="P221" i="27"/>
  <c r="Z221" i="27"/>
  <c r="BC221" i="27"/>
  <c r="CB221" i="27"/>
  <c r="BR220" i="27"/>
  <c r="BU221" i="27"/>
  <c r="CW221" i="27"/>
  <c r="CM220" i="27"/>
  <c r="CP221" i="27"/>
  <c r="CZ221" i="27"/>
  <c r="DH221" i="27"/>
  <c r="FB221" i="27"/>
  <c r="FC221" i="27" s="1"/>
  <c r="ER220" i="27"/>
  <c r="W222" i="27"/>
  <c r="BS223" i="27"/>
  <c r="CN223" i="27"/>
  <c r="CX223" i="27"/>
  <c r="ES223" i="27"/>
  <c r="N224" i="27"/>
  <c r="BS224" i="27"/>
  <c r="CN224" i="27"/>
  <c r="CX224" i="27"/>
  <c r="DY224" i="27"/>
  <c r="ES224" i="27"/>
  <c r="EI225" i="27"/>
  <c r="AN226" i="27"/>
  <c r="EJ226" i="27"/>
  <c r="AZ229" i="27"/>
  <c r="BJ230" i="27"/>
  <c r="CV230" i="27"/>
  <c r="CU229" i="27"/>
  <c r="EJ231" i="27"/>
  <c r="W232" i="27"/>
  <c r="FA232" i="27"/>
  <c r="W234" i="27"/>
  <c r="DO235" i="27"/>
  <c r="M237" i="27"/>
  <c r="BH237" i="27"/>
  <c r="EI238" i="27"/>
  <c r="EH237" i="27"/>
  <c r="EI237" i="27" s="1"/>
  <c r="EI239" i="27"/>
  <c r="E240" i="27"/>
  <c r="AN240" i="27"/>
  <c r="EI240" i="27"/>
  <c r="CB252" i="27"/>
  <c r="BR251" i="27"/>
  <c r="EI292" i="27"/>
  <c r="EI291" i="27"/>
  <c r="EI289" i="27"/>
  <c r="EI288" i="27"/>
  <c r="EI287" i="27"/>
  <c r="EI286" i="27"/>
  <c r="EI285" i="27"/>
  <c r="EI284" i="27"/>
  <c r="EI283" i="27"/>
  <c r="EI282" i="27"/>
  <c r="EI281" i="27"/>
  <c r="EI280" i="27"/>
  <c r="EI279" i="27"/>
  <c r="EI278" i="27"/>
  <c r="EI277" i="27"/>
  <c r="EI276" i="27"/>
  <c r="EI275" i="27"/>
  <c r="EI274" i="27"/>
  <c r="EI273" i="27"/>
  <c r="EI272" i="27"/>
  <c r="EI271" i="27"/>
  <c r="EI270" i="27"/>
  <c r="EI269" i="27"/>
  <c r="EI268" i="27"/>
  <c r="EI267" i="27"/>
  <c r="EI266" i="27"/>
  <c r="EI265" i="27"/>
  <c r="EI264" i="27"/>
  <c r="EI263" i="27"/>
  <c r="EI262" i="27"/>
  <c r="EI261" i="27"/>
  <c r="EI260" i="27"/>
  <c r="EI259" i="27"/>
  <c r="EI258" i="27"/>
  <c r="EI256" i="27"/>
  <c r="EI255" i="27"/>
  <c r="EI253" i="27"/>
  <c r="EI252" i="27"/>
  <c r="EI251" i="27"/>
  <c r="AK294" i="27"/>
  <c r="BJ259" i="27"/>
  <c r="AZ258" i="27"/>
  <c r="BZ258" i="27"/>
  <c r="CE263" i="27"/>
  <c r="DR264" i="27"/>
  <c r="U265" i="27"/>
  <c r="V265" i="27" s="1"/>
  <c r="DR268" i="27"/>
  <c r="CE269" i="27"/>
  <c r="DR272" i="27"/>
  <c r="DR275" i="27"/>
  <c r="DR279" i="27"/>
  <c r="DR280" i="27"/>
  <c r="DR281" i="27"/>
  <c r="E285" i="27"/>
  <c r="BJ286" i="27"/>
  <c r="CB288" i="27"/>
  <c r="AO291" i="27"/>
  <c r="AE290" i="27"/>
  <c r="BJ291" i="27"/>
  <c r="BJ290" i="27" s="1"/>
  <c r="AZ290" i="27"/>
  <c r="EH314" i="27"/>
  <c r="L198" i="27"/>
  <c r="T198" i="27"/>
  <c r="AB198" i="27"/>
  <c r="AJ198" i="27"/>
  <c r="AS198" i="27"/>
  <c r="BQ198" i="27"/>
  <c r="BY198" i="27"/>
  <c r="CH198" i="27"/>
  <c r="CP198" i="27"/>
  <c r="DW198" i="27"/>
  <c r="EE198" i="27"/>
  <c r="EM198" i="27"/>
  <c r="EU198" i="27"/>
  <c r="FK198" i="27"/>
  <c r="CH199" i="27"/>
  <c r="CP199" i="27"/>
  <c r="EE199" i="27"/>
  <c r="EM199" i="27"/>
  <c r="EU199" i="27"/>
  <c r="L200" i="27"/>
  <c r="T200" i="27"/>
  <c r="AB200" i="27"/>
  <c r="AJ200" i="27"/>
  <c r="AS200" i="27"/>
  <c r="BQ200" i="27"/>
  <c r="BY200" i="27"/>
  <c r="CH200" i="27"/>
  <c r="DW200" i="27"/>
  <c r="EE200" i="27"/>
  <c r="EM200" i="27"/>
  <c r="EU200" i="27"/>
  <c r="FK200" i="27"/>
  <c r="T203" i="27"/>
  <c r="AB203" i="27"/>
  <c r="AJ203" i="27"/>
  <c r="AS203" i="27"/>
  <c r="BY203" i="27"/>
  <c r="CH203" i="27"/>
  <c r="CP203" i="27"/>
  <c r="DW203" i="27"/>
  <c r="EE203" i="27"/>
  <c r="EM203" i="27"/>
  <c r="EU203" i="27"/>
  <c r="FB214" i="27"/>
  <c r="FC214" i="27" s="1"/>
  <c r="FE214" i="27"/>
  <c r="P215" i="27"/>
  <c r="Z215" i="27"/>
  <c r="BC215" i="27"/>
  <c r="BM215" i="27"/>
  <c r="CH215" i="27"/>
  <c r="DJ215" i="27"/>
  <c r="EW215" i="27"/>
  <c r="FG215" i="27"/>
  <c r="R216" i="27"/>
  <c r="AB216" i="27"/>
  <c r="AZ215" i="27"/>
  <c r="BJ216" i="27"/>
  <c r="BE216" i="27"/>
  <c r="BO216" i="27"/>
  <c r="CJ216" i="27"/>
  <c r="DL216" i="27"/>
  <c r="EY216" i="27"/>
  <c r="FI216" i="27"/>
  <c r="T217" i="27"/>
  <c r="AD217" i="27"/>
  <c r="BG217" i="27"/>
  <c r="BY217" i="27"/>
  <c r="CT217" i="27"/>
  <c r="DD217" i="27"/>
  <c r="DL217" i="27"/>
  <c r="EY217" i="27"/>
  <c r="FI217" i="27"/>
  <c r="J218" i="27"/>
  <c r="AL218" i="27"/>
  <c r="AW218" i="27"/>
  <c r="BE218" i="27"/>
  <c r="BW218" i="27"/>
  <c r="CH218" i="27"/>
  <c r="FB218" i="27"/>
  <c r="FC218" i="27" s="1"/>
  <c r="FE218" i="27"/>
  <c r="W219" i="27"/>
  <c r="P219" i="27"/>
  <c r="Z219" i="27"/>
  <c r="BC219" i="27"/>
  <c r="EJ219" i="27"/>
  <c r="H220" i="27"/>
  <c r="AJ220" i="27"/>
  <c r="AU220" i="27"/>
  <c r="BM220" i="27"/>
  <c r="CH220" i="27"/>
  <c r="EC220" i="27"/>
  <c r="EM220" i="27"/>
  <c r="H221" i="27"/>
  <c r="AJ221" i="27"/>
  <c r="AU221" i="27"/>
  <c r="BM221" i="27"/>
  <c r="CH221" i="27"/>
  <c r="EJ221" i="27"/>
  <c r="DZ220" i="27"/>
  <c r="AO222" i="27"/>
  <c r="AP222" i="27" s="1"/>
  <c r="CB222" i="27"/>
  <c r="CC222" i="27" s="1"/>
  <c r="CW222" i="27"/>
  <c r="FB222" i="27"/>
  <c r="FC222" i="27" s="1"/>
  <c r="W223" i="27"/>
  <c r="AO224" i="27"/>
  <c r="AP224" i="27" s="1"/>
  <c r="AH224" i="27"/>
  <c r="AN225" i="27"/>
  <c r="FA226" i="27"/>
  <c r="V229" i="27"/>
  <c r="EJ230" i="27"/>
  <c r="DZ229" i="27"/>
  <c r="W231" i="27"/>
  <c r="FA231" i="27"/>
  <c r="CW232" i="27"/>
  <c r="CN232" i="27"/>
  <c r="EJ233" i="27"/>
  <c r="FA233" i="27"/>
  <c r="EI235" i="27"/>
  <c r="CB236" i="27"/>
  <c r="FB236" i="27"/>
  <c r="FC236" i="27" s="1"/>
  <c r="ES236" i="27"/>
  <c r="AO237" i="27"/>
  <c r="CW239" i="27"/>
  <c r="CN239" i="27"/>
  <c r="CW240" i="27"/>
  <c r="CN240" i="27"/>
  <c r="AO252" i="27"/>
  <c r="CU251" i="27"/>
  <c r="CE255" i="27"/>
  <c r="DR256" i="27"/>
  <c r="AE258" i="27"/>
  <c r="AO259" i="27"/>
  <c r="E260" i="27"/>
  <c r="DR260" i="27"/>
  <c r="DR261" i="27"/>
  <c r="CW264" i="27"/>
  <c r="CE264" i="27" s="1"/>
  <c r="CB266" i="27"/>
  <c r="BR265" i="27"/>
  <c r="DM265" i="27"/>
  <c r="FB266" i="27"/>
  <c r="ER265" i="27"/>
  <c r="BJ267" i="27"/>
  <c r="E268" i="27"/>
  <c r="CE273" i="27"/>
  <c r="W276" i="27"/>
  <c r="E276" i="27" s="1"/>
  <c r="CW276" i="27"/>
  <c r="CE276" i="27" s="1"/>
  <c r="E280" i="27"/>
  <c r="E281" i="27"/>
  <c r="EJ282" i="27"/>
  <c r="DR282" i="27" s="1"/>
  <c r="CB284" i="27"/>
  <c r="CW289" i="27"/>
  <c r="CE289" i="27" s="1"/>
  <c r="FB291" i="27"/>
  <c r="AO292" i="27"/>
  <c r="AD240" i="27"/>
  <c r="AD239" i="27"/>
  <c r="AD238" i="27"/>
  <c r="AD237" i="27"/>
  <c r="AD236" i="27"/>
  <c r="AD235" i="27"/>
  <c r="AD234" i="27"/>
  <c r="AD233" i="27"/>
  <c r="AD232" i="27"/>
  <c r="AD231" i="27"/>
  <c r="AD230" i="27"/>
  <c r="AD229" i="27"/>
  <c r="AD228" i="27"/>
  <c r="AD226" i="27"/>
  <c r="AD225" i="27"/>
  <c r="AC227" i="27"/>
  <c r="AL240" i="27"/>
  <c r="AL239" i="27"/>
  <c r="AL238" i="27"/>
  <c r="AL237" i="27"/>
  <c r="AL236" i="27"/>
  <c r="AL235" i="27"/>
  <c r="AL234" i="27"/>
  <c r="AL233" i="27"/>
  <c r="AL232" i="27"/>
  <c r="AL231" i="27"/>
  <c r="AL230" i="27"/>
  <c r="AL229" i="27"/>
  <c r="AL228" i="27"/>
  <c r="AL226" i="27"/>
  <c r="AL225" i="27"/>
  <c r="AK227" i="27"/>
  <c r="AU240" i="27"/>
  <c r="AU239" i="27"/>
  <c r="AU238" i="27"/>
  <c r="AU237" i="27"/>
  <c r="AU236" i="27"/>
  <c r="AU235" i="27"/>
  <c r="AU234" i="27"/>
  <c r="AU233" i="27"/>
  <c r="AU232" i="27"/>
  <c r="AU231" i="27"/>
  <c r="AU230" i="27"/>
  <c r="AU229" i="27"/>
  <c r="AU228" i="27"/>
  <c r="AU226" i="27"/>
  <c r="AU225" i="27"/>
  <c r="AT227" i="27"/>
  <c r="BC240" i="27"/>
  <c r="BC239" i="27"/>
  <c r="BC238" i="27"/>
  <c r="BC237" i="27"/>
  <c r="BC236" i="27"/>
  <c r="BC235" i="27"/>
  <c r="BC234" i="27"/>
  <c r="BC233" i="27"/>
  <c r="BC232" i="27"/>
  <c r="BC231" i="27"/>
  <c r="BC230" i="27"/>
  <c r="BC229" i="27"/>
  <c r="BC228" i="27"/>
  <c r="BC226" i="27"/>
  <c r="BC225" i="27"/>
  <c r="BB227" i="27"/>
  <c r="CJ240" i="27"/>
  <c r="CJ239" i="27"/>
  <c r="CJ238" i="27"/>
  <c r="CJ237" i="27"/>
  <c r="CJ236" i="27"/>
  <c r="CJ235" i="27"/>
  <c r="CJ234" i="27"/>
  <c r="CJ233" i="27"/>
  <c r="CJ232" i="27"/>
  <c r="CJ231" i="27"/>
  <c r="CJ230" i="27"/>
  <c r="CJ229" i="27"/>
  <c r="CJ228" i="27"/>
  <c r="CJ226" i="27"/>
  <c r="CJ225" i="27"/>
  <c r="CI227" i="27"/>
  <c r="CR240" i="27"/>
  <c r="CR239" i="27"/>
  <c r="CR238" i="27"/>
  <c r="CR237" i="27"/>
  <c r="CR236" i="27"/>
  <c r="CR235" i="27"/>
  <c r="CR234" i="27"/>
  <c r="CR233" i="27"/>
  <c r="CR232" i="27"/>
  <c r="CR231" i="27"/>
  <c r="CR230" i="27"/>
  <c r="CR229" i="27"/>
  <c r="CR228" i="27"/>
  <c r="CR226" i="27"/>
  <c r="CR225" i="27"/>
  <c r="CQ227" i="27"/>
  <c r="CZ240" i="27"/>
  <c r="CZ239" i="27"/>
  <c r="CZ238" i="27"/>
  <c r="CZ237" i="27"/>
  <c r="CZ236" i="27"/>
  <c r="CZ235" i="27"/>
  <c r="CZ234" i="27"/>
  <c r="CZ233" i="27"/>
  <c r="CZ232" i="27"/>
  <c r="CZ231" i="27"/>
  <c r="CZ230" i="27"/>
  <c r="CZ229" i="27"/>
  <c r="CZ228" i="27"/>
  <c r="CZ226" i="27"/>
  <c r="CZ225" i="27"/>
  <c r="CY227" i="27"/>
  <c r="DH240" i="27"/>
  <c r="DH239" i="27"/>
  <c r="DH238" i="27"/>
  <c r="DH237" i="27"/>
  <c r="DH236" i="27"/>
  <c r="DH235" i="27"/>
  <c r="DH234" i="27"/>
  <c r="DH233" i="27"/>
  <c r="DH232" i="27"/>
  <c r="DH231" i="27"/>
  <c r="DH230" i="27"/>
  <c r="DH229" i="27"/>
  <c r="DH228" i="27"/>
  <c r="DH226" i="27"/>
  <c r="DG227" i="27"/>
  <c r="DY240" i="27"/>
  <c r="DY239" i="27"/>
  <c r="DY238" i="27"/>
  <c r="DY237" i="27"/>
  <c r="DY236" i="27"/>
  <c r="DY235" i="27"/>
  <c r="DY234" i="27"/>
  <c r="DY233" i="27"/>
  <c r="DY232" i="27"/>
  <c r="DY231" i="27"/>
  <c r="DY230" i="27"/>
  <c r="DY229" i="27"/>
  <c r="DY228" i="27"/>
  <c r="DY226" i="27"/>
  <c r="DY225" i="27"/>
  <c r="DX227" i="27"/>
  <c r="EG240" i="27"/>
  <c r="EG239" i="27"/>
  <c r="EG238" i="27"/>
  <c r="EG237" i="27"/>
  <c r="EG236" i="27"/>
  <c r="EG235" i="27"/>
  <c r="EG234" i="27"/>
  <c r="EG233" i="27"/>
  <c r="EG232" i="27"/>
  <c r="EG231" i="27"/>
  <c r="EG230" i="27"/>
  <c r="EG229" i="27"/>
  <c r="EG228" i="27"/>
  <c r="EG226" i="27"/>
  <c r="EG225" i="27"/>
  <c r="EF227" i="27"/>
  <c r="EO240" i="27"/>
  <c r="EO239" i="27"/>
  <c r="EO238" i="27"/>
  <c r="EO237" i="27"/>
  <c r="EO236" i="27"/>
  <c r="EO235" i="27"/>
  <c r="EO234" i="27"/>
  <c r="EO233" i="27"/>
  <c r="EO232" i="27"/>
  <c r="EO231" i="27"/>
  <c r="EO230" i="27"/>
  <c r="EO229" i="27"/>
  <c r="EO228" i="27"/>
  <c r="EO226" i="27"/>
  <c r="EN227" i="27"/>
  <c r="EW240" i="27"/>
  <c r="EW239" i="27"/>
  <c r="EW238" i="27"/>
  <c r="EW237" i="27"/>
  <c r="EW236" i="27"/>
  <c r="EW235" i="27"/>
  <c r="EW234" i="27"/>
  <c r="EW233" i="27"/>
  <c r="EW232" i="27"/>
  <c r="EW231" i="27"/>
  <c r="EW230" i="27"/>
  <c r="EW229" i="27"/>
  <c r="EW228" i="27"/>
  <c r="EW226" i="27"/>
  <c r="EV227" i="27"/>
  <c r="FE240" i="27"/>
  <c r="FE239" i="27"/>
  <c r="FE238" i="27"/>
  <c r="FE237" i="27"/>
  <c r="FE236" i="27"/>
  <c r="FE235" i="27"/>
  <c r="FE234" i="27"/>
  <c r="FE233" i="27"/>
  <c r="FE232" i="27"/>
  <c r="FE231" i="27"/>
  <c r="FE230" i="27"/>
  <c r="FE229" i="27"/>
  <c r="FE228" i="27"/>
  <c r="FE226" i="27"/>
  <c r="FD227" i="27"/>
  <c r="BZ199" i="27"/>
  <c r="U203" i="27"/>
  <c r="DH214" i="27"/>
  <c r="DR214" i="27"/>
  <c r="EC214" i="27"/>
  <c r="H215" i="27"/>
  <c r="AJ215" i="27"/>
  <c r="AU215" i="27"/>
  <c r="BW215" i="27"/>
  <c r="CR215" i="27"/>
  <c r="DB215" i="27"/>
  <c r="EE215" i="27"/>
  <c r="EO215" i="27"/>
  <c r="J216" i="27"/>
  <c r="AL216" i="27"/>
  <c r="AW216" i="27"/>
  <c r="BY216" i="27"/>
  <c r="CT216" i="27"/>
  <c r="DD216" i="27"/>
  <c r="EG216" i="27"/>
  <c r="EQ216" i="27"/>
  <c r="FA216" i="27"/>
  <c r="L217" i="27"/>
  <c r="AY217" i="27"/>
  <c r="BQ217" i="27"/>
  <c r="CL217" i="27"/>
  <c r="EG217" i="27"/>
  <c r="EQ217" i="27"/>
  <c r="T218" i="27"/>
  <c r="AD218" i="27"/>
  <c r="BO218" i="27"/>
  <c r="CR218" i="27"/>
  <c r="DB218" i="27"/>
  <c r="AU219" i="27"/>
  <c r="CR219" i="27"/>
  <c r="R220" i="27"/>
  <c r="AB220" i="27"/>
  <c r="BE220" i="27"/>
  <c r="BW220" i="27"/>
  <c r="CR220" i="27"/>
  <c r="DB220" i="27"/>
  <c r="DJ220" i="27"/>
  <c r="DU220" i="27"/>
  <c r="EW220" i="27"/>
  <c r="FG220" i="27"/>
  <c r="R221" i="27"/>
  <c r="AB221" i="27"/>
  <c r="AZ220" i="27"/>
  <c r="BJ221" i="27"/>
  <c r="BE221" i="27"/>
  <c r="BW221" i="27"/>
  <c r="CR221" i="27"/>
  <c r="DB221" i="27"/>
  <c r="DJ221" i="27"/>
  <c r="Z224" i="27"/>
  <c r="BC224" i="27"/>
  <c r="CZ224" i="27"/>
  <c r="DH224" i="27"/>
  <c r="L225" i="27"/>
  <c r="V226" i="27"/>
  <c r="CW226" i="27"/>
  <c r="CN226" i="27"/>
  <c r="AN228" i="27"/>
  <c r="FA230" i="27"/>
  <c r="EZ229" i="27"/>
  <c r="CW231" i="27"/>
  <c r="CN231" i="27"/>
  <c r="EI232" i="27"/>
  <c r="V233" i="27"/>
  <c r="CW233" i="27"/>
  <c r="CN233" i="27"/>
  <c r="EJ234" i="27"/>
  <c r="FA234" i="27"/>
  <c r="CW235" i="27"/>
  <c r="CN235" i="27"/>
  <c r="V236" i="27"/>
  <c r="CV236" i="27"/>
  <c r="CW238" i="27"/>
  <c r="CN238" i="27"/>
  <c r="CM237" i="27"/>
  <c r="DM237" i="27"/>
  <c r="V239" i="27"/>
  <c r="CB239" i="27"/>
  <c r="CB240" i="27"/>
  <c r="FB252" i="27"/>
  <c r="ER251" i="27"/>
  <c r="CW256" i="27"/>
  <c r="CE256" i="27" s="1"/>
  <c r="W259" i="27"/>
  <c r="E259" i="27" s="1"/>
  <c r="M258" i="27"/>
  <c r="DZ258" i="27"/>
  <c r="EJ259" i="27"/>
  <c r="DR259" i="27" s="1"/>
  <c r="EZ258" i="27"/>
  <c r="FA258" i="27" s="1"/>
  <c r="CW260" i="27"/>
  <c r="CE260" i="27" s="1"/>
  <c r="CW261" i="27"/>
  <c r="CE261" i="27" s="1"/>
  <c r="CB263" i="27"/>
  <c r="EJ267" i="27"/>
  <c r="DR267" i="27" s="1"/>
  <c r="CW268" i="27"/>
  <c r="CE268" i="27" s="1"/>
  <c r="CB269" i="27"/>
  <c r="BJ270" i="27"/>
  <c r="EJ270" i="27"/>
  <c r="DR270" i="27" s="1"/>
  <c r="EJ271" i="27"/>
  <c r="DR271" i="27" s="1"/>
  <c r="W272" i="27"/>
  <c r="E272" i="27" s="1"/>
  <c r="W273" i="27"/>
  <c r="E273" i="27" s="1"/>
  <c r="BJ274" i="27"/>
  <c r="CB274" i="27"/>
  <c r="EJ274" i="27"/>
  <c r="DR274" i="27" s="1"/>
  <c r="BJ278" i="27"/>
  <c r="CB278" i="27"/>
  <c r="EJ278" i="27"/>
  <c r="DR278" i="27" s="1"/>
  <c r="W279" i="27"/>
  <c r="E279" i="27" s="1"/>
  <c r="DO279" i="27"/>
  <c r="DO280" i="27"/>
  <c r="DO281" i="27"/>
  <c r="CE281" i="27" s="1"/>
  <c r="CW284" i="27"/>
  <c r="CE284" i="27" s="1"/>
  <c r="BJ288" i="27"/>
  <c r="W292" i="27"/>
  <c r="E292" i="27" s="1"/>
  <c r="M290" i="27"/>
  <c r="AD198" i="27"/>
  <c r="AL198" i="27"/>
  <c r="AU198" i="27"/>
  <c r="BC198" i="27"/>
  <c r="CJ198" i="27"/>
  <c r="CR198" i="27"/>
  <c r="CZ198" i="27"/>
  <c r="DH198" i="27"/>
  <c r="DY198" i="27"/>
  <c r="EG198" i="27"/>
  <c r="EO198" i="27"/>
  <c r="EW198" i="27"/>
  <c r="FE198" i="27"/>
  <c r="BC199" i="27"/>
  <c r="CZ199" i="27"/>
  <c r="EO199" i="27"/>
  <c r="EW199" i="27"/>
  <c r="AD200" i="27"/>
  <c r="AL200" i="27"/>
  <c r="CJ200" i="27"/>
  <c r="DY200" i="27"/>
  <c r="EG200" i="27"/>
  <c r="EO200" i="27"/>
  <c r="EW200" i="27"/>
  <c r="AD203" i="27"/>
  <c r="AL203" i="27"/>
  <c r="AU203" i="27"/>
  <c r="CJ203" i="27"/>
  <c r="CR203" i="27"/>
  <c r="EO203" i="27"/>
  <c r="EW203" i="27"/>
  <c r="FE203" i="27"/>
  <c r="BS210" i="27"/>
  <c r="N211" i="27"/>
  <c r="BS211" i="27"/>
  <c r="N212" i="27"/>
  <c r="BS212" i="27"/>
  <c r="BS213" i="27"/>
  <c r="CB214" i="27"/>
  <c r="CW214" i="27"/>
  <c r="DU214" i="27"/>
  <c r="R215" i="27"/>
  <c r="AB215" i="27"/>
  <c r="BE215" i="27"/>
  <c r="BO215" i="27"/>
  <c r="CJ215" i="27"/>
  <c r="DL215" i="27"/>
  <c r="BG216" i="27"/>
  <c r="BQ216" i="27"/>
  <c r="FK216" i="27"/>
  <c r="L218" i="27"/>
  <c r="AY218" i="27"/>
  <c r="BY218" i="27"/>
  <c r="CJ218" i="27"/>
  <c r="BJ219" i="27"/>
  <c r="J220" i="27"/>
  <c r="AL220" i="27"/>
  <c r="AW220" i="27"/>
  <c r="BO220" i="27"/>
  <c r="CJ220" i="27"/>
  <c r="EJ223" i="27"/>
  <c r="EJ224" i="27"/>
  <c r="V225" i="27"/>
  <c r="CW225" i="27"/>
  <c r="CN225" i="27"/>
  <c r="FB225" i="27"/>
  <c r="FC225" i="27" s="1"/>
  <c r="ES225" i="27"/>
  <c r="EI226" i="27"/>
  <c r="M229" i="27"/>
  <c r="BH229" i="27"/>
  <c r="DE229" i="27"/>
  <c r="DO230" i="27"/>
  <c r="EI231" i="27"/>
  <c r="V232" i="27"/>
  <c r="CB232" i="27"/>
  <c r="V234" i="27"/>
  <c r="CW234" i="27"/>
  <c r="CN234" i="27"/>
  <c r="W235" i="27"/>
  <c r="BJ236" i="27"/>
  <c r="EJ236" i="27"/>
  <c r="CB238" i="27"/>
  <c r="BR237" i="27"/>
  <c r="FB239" i="27"/>
  <c r="FC239" i="27" s="1"/>
  <c r="ES239" i="27"/>
  <c r="ER237" i="27"/>
  <c r="FB240" i="27"/>
  <c r="FC240" i="27" s="1"/>
  <c r="ES240" i="27"/>
  <c r="W252" i="27"/>
  <c r="M251" i="27"/>
  <c r="CA293" i="27"/>
  <c r="CA292" i="27"/>
  <c r="CA291" i="27"/>
  <c r="CA290" i="27"/>
  <c r="CA289" i="27"/>
  <c r="CA285" i="27"/>
  <c r="CA283" i="27"/>
  <c r="CA282" i="27"/>
  <c r="CA281" i="27"/>
  <c r="CA280" i="27"/>
  <c r="CA279" i="27"/>
  <c r="CA278" i="27"/>
  <c r="CA277" i="27"/>
  <c r="CA276" i="27"/>
  <c r="CA275" i="27"/>
  <c r="CA274" i="27"/>
  <c r="CA273" i="27"/>
  <c r="CA272" i="27"/>
  <c r="CA271" i="27"/>
  <c r="CA270" i="27"/>
  <c r="CA269" i="27"/>
  <c r="CA268" i="27"/>
  <c r="CA267" i="27"/>
  <c r="CA266" i="27"/>
  <c r="CA265" i="27"/>
  <c r="CA264" i="27"/>
  <c r="CA263" i="27"/>
  <c r="CA262" i="27"/>
  <c r="CA261" i="27"/>
  <c r="CA260" i="27"/>
  <c r="CA259" i="27"/>
  <c r="CA258" i="27"/>
  <c r="CA256" i="27"/>
  <c r="CA255" i="27"/>
  <c r="CA253" i="27"/>
  <c r="CA252" i="27"/>
  <c r="CA251" i="27"/>
  <c r="CA284" i="27"/>
  <c r="CA288" i="27"/>
  <c r="CA287" i="27"/>
  <c r="CA286" i="27"/>
  <c r="AO253" i="27"/>
  <c r="FB253" i="27"/>
  <c r="DR253" i="27" s="1"/>
  <c r="CB255" i="27"/>
  <c r="BH257" i="27"/>
  <c r="CW259" i="27"/>
  <c r="CE259" i="27" s="1"/>
  <c r="CM258" i="27"/>
  <c r="CB262" i="27"/>
  <c r="DM257" i="27"/>
  <c r="FB262" i="27"/>
  <c r="DR262" i="27" s="1"/>
  <c r="CB264" i="27"/>
  <c r="W267" i="27"/>
  <c r="E267" i="27" s="1"/>
  <c r="DO267" i="27"/>
  <c r="CE267" i="27" s="1"/>
  <c r="FB269" i="27"/>
  <c r="DR269" i="27" s="1"/>
  <c r="W271" i="27"/>
  <c r="E271" i="27" s="1"/>
  <c r="CW272" i="27"/>
  <c r="CE272" i="27" s="1"/>
  <c r="FB273" i="27"/>
  <c r="DR273" i="27" s="1"/>
  <c r="AO274" i="27"/>
  <c r="W275" i="27"/>
  <c r="E275" i="27" s="1"/>
  <c r="CW275" i="27"/>
  <c r="CE275" i="27" s="1"/>
  <c r="FB276" i="27"/>
  <c r="DR276" i="27" s="1"/>
  <c r="BJ277" i="27"/>
  <c r="FB277" i="27"/>
  <c r="DR277" i="27" s="1"/>
  <c r="AO278" i="27"/>
  <c r="E278" i="27" s="1"/>
  <c r="E282" i="27"/>
  <c r="DO282" i="27"/>
  <c r="CE282" i="27" s="1"/>
  <c r="FB289" i="27"/>
  <c r="DR289" i="27" s="1"/>
  <c r="E291" i="27"/>
  <c r="EJ291" i="27"/>
  <c r="DZ290" i="27"/>
  <c r="H240" i="27"/>
  <c r="H239" i="27"/>
  <c r="H238" i="27"/>
  <c r="H237" i="27"/>
  <c r="H236" i="27"/>
  <c r="H235" i="27"/>
  <c r="H234" i="27"/>
  <c r="H233" i="27"/>
  <c r="H232" i="27"/>
  <c r="H231" i="27"/>
  <c r="H230" i="27"/>
  <c r="H229" i="27"/>
  <c r="H228" i="27"/>
  <c r="H226" i="27"/>
  <c r="H225" i="27"/>
  <c r="G227" i="27"/>
  <c r="P240" i="27"/>
  <c r="P239" i="27"/>
  <c r="P238" i="27"/>
  <c r="P237" i="27"/>
  <c r="P236" i="27"/>
  <c r="P235" i="27"/>
  <c r="P234" i="27"/>
  <c r="P233" i="27"/>
  <c r="P232" i="27"/>
  <c r="P231" i="27"/>
  <c r="P230" i="27"/>
  <c r="P229" i="27"/>
  <c r="P228" i="27"/>
  <c r="P226" i="27"/>
  <c r="P225" i="27"/>
  <c r="O227" i="27"/>
  <c r="AE198" i="27"/>
  <c r="AF228" i="27" s="1"/>
  <c r="AM198" i="27"/>
  <c r="AN239" i="27" s="1"/>
  <c r="AW240" i="27"/>
  <c r="AW239" i="27"/>
  <c r="AW238" i="27"/>
  <c r="AW237" i="27"/>
  <c r="AW236" i="27"/>
  <c r="AW235" i="27"/>
  <c r="AW234" i="27"/>
  <c r="AW233" i="27"/>
  <c r="AW232" i="27"/>
  <c r="AW231" i="27"/>
  <c r="AW230" i="27"/>
  <c r="AW229" i="27"/>
  <c r="AW228" i="27"/>
  <c r="AW226" i="27"/>
  <c r="AW225" i="27"/>
  <c r="AV227" i="27"/>
  <c r="BE240" i="27"/>
  <c r="BE239" i="27"/>
  <c r="BE238" i="27"/>
  <c r="BE237" i="27"/>
  <c r="BE236" i="27"/>
  <c r="BE235" i="27"/>
  <c r="BE234" i="27"/>
  <c r="BE233" i="27"/>
  <c r="BE232" i="27"/>
  <c r="BE231" i="27"/>
  <c r="BE230" i="27"/>
  <c r="BE229" i="27"/>
  <c r="BE228" i="27"/>
  <c r="BE226" i="27"/>
  <c r="BE225" i="27"/>
  <c r="BD227" i="27"/>
  <c r="BM240" i="27"/>
  <c r="BM239" i="27"/>
  <c r="BM238" i="27"/>
  <c r="BM237" i="27"/>
  <c r="BM236" i="27"/>
  <c r="BM235" i="27"/>
  <c r="BM234" i="27"/>
  <c r="BM233" i="27"/>
  <c r="BM232" i="27"/>
  <c r="BM231" i="27"/>
  <c r="BM230" i="27"/>
  <c r="BM229" i="27"/>
  <c r="BM228" i="27"/>
  <c r="BM226" i="27"/>
  <c r="BM225" i="27"/>
  <c r="BL227" i="27"/>
  <c r="BU240" i="27"/>
  <c r="BU239" i="27"/>
  <c r="BU238" i="27"/>
  <c r="BU237" i="27"/>
  <c r="BU236" i="27"/>
  <c r="BU235" i="27"/>
  <c r="BU234" i="27"/>
  <c r="BU233" i="27"/>
  <c r="BU232" i="27"/>
  <c r="BU231" i="27"/>
  <c r="BU230" i="27"/>
  <c r="BU229" i="27"/>
  <c r="BU228" i="27"/>
  <c r="BU226" i="27"/>
  <c r="BU225" i="27"/>
  <c r="BT227" i="27"/>
  <c r="CL240" i="27"/>
  <c r="CL239" i="27"/>
  <c r="CL238" i="27"/>
  <c r="CL237" i="27"/>
  <c r="CL236" i="27"/>
  <c r="CL235" i="27"/>
  <c r="CL234" i="27"/>
  <c r="CL233" i="27"/>
  <c r="CL232" i="27"/>
  <c r="CL231" i="27"/>
  <c r="CL230" i="27"/>
  <c r="CL229" i="27"/>
  <c r="CL228" i="27"/>
  <c r="CL226" i="27"/>
  <c r="CL225" i="27"/>
  <c r="CK227" i="27"/>
  <c r="CT240" i="27"/>
  <c r="CT239" i="27"/>
  <c r="CT238" i="27"/>
  <c r="CT237" i="27"/>
  <c r="CT236" i="27"/>
  <c r="CT235" i="27"/>
  <c r="CT234" i="27"/>
  <c r="CT233" i="27"/>
  <c r="CT232" i="27"/>
  <c r="CT231" i="27"/>
  <c r="CT230" i="27"/>
  <c r="CT229" i="27"/>
  <c r="CT228" i="27"/>
  <c r="CT226" i="27"/>
  <c r="CT225" i="27"/>
  <c r="CS227" i="27"/>
  <c r="DB240" i="27"/>
  <c r="DB239" i="27"/>
  <c r="DB238" i="27"/>
  <c r="DB237" i="27"/>
  <c r="DB236" i="27"/>
  <c r="DB235" i="27"/>
  <c r="DB234" i="27"/>
  <c r="DB233" i="27"/>
  <c r="DB232" i="27"/>
  <c r="DB231" i="27"/>
  <c r="DB230" i="27"/>
  <c r="DB229" i="27"/>
  <c r="DB228" i="27"/>
  <c r="DB226" i="27"/>
  <c r="DB225" i="27"/>
  <c r="DA227" i="27"/>
  <c r="DJ240" i="27"/>
  <c r="DJ239" i="27"/>
  <c r="DJ238" i="27"/>
  <c r="DJ237" i="27"/>
  <c r="DJ236" i="27"/>
  <c r="DJ235" i="27"/>
  <c r="DJ234" i="27"/>
  <c r="DJ233" i="27"/>
  <c r="DJ232" i="27"/>
  <c r="DJ231" i="27"/>
  <c r="DJ230" i="27"/>
  <c r="DJ229" i="27"/>
  <c r="DJ228" i="27"/>
  <c r="DJ226" i="27"/>
  <c r="DI227" i="27"/>
  <c r="EQ240" i="27"/>
  <c r="EQ239" i="27"/>
  <c r="EQ238" i="27"/>
  <c r="EQ237" i="27"/>
  <c r="EQ236" i="27"/>
  <c r="EQ235" i="27"/>
  <c r="EQ234" i="27"/>
  <c r="EQ233" i="27"/>
  <c r="EQ232" i="27"/>
  <c r="EQ231" i="27"/>
  <c r="EQ230" i="27"/>
  <c r="EQ229" i="27"/>
  <c r="EQ228" i="27"/>
  <c r="EQ226" i="27"/>
  <c r="EP227" i="27"/>
  <c r="EY240" i="27"/>
  <c r="EY239" i="27"/>
  <c r="EY238" i="27"/>
  <c r="EY237" i="27"/>
  <c r="EY236" i="27"/>
  <c r="EY235" i="27"/>
  <c r="EY234" i="27"/>
  <c r="EY233" i="27"/>
  <c r="EY232" i="27"/>
  <c r="EY231" i="27"/>
  <c r="EY230" i="27"/>
  <c r="EY229" i="27"/>
  <c r="EY228" i="27"/>
  <c r="EY226" i="27"/>
  <c r="EX227" i="27"/>
  <c r="FG240" i="27"/>
  <c r="FG239" i="27"/>
  <c r="FG238" i="27"/>
  <c r="FG237" i="27"/>
  <c r="FG236" i="27"/>
  <c r="FG235" i="27"/>
  <c r="FG234" i="27"/>
  <c r="FG233" i="27"/>
  <c r="FG232" i="27"/>
  <c r="FG231" i="27"/>
  <c r="FG230" i="27"/>
  <c r="FG229" i="27"/>
  <c r="FG228" i="27"/>
  <c r="FG226" i="27"/>
  <c r="FF227" i="27"/>
  <c r="AM200" i="27"/>
  <c r="AN202" i="27" s="1"/>
  <c r="DR211" i="27"/>
  <c r="BM214" i="27"/>
  <c r="J215" i="27"/>
  <c r="AL215" i="27"/>
  <c r="AW215" i="27"/>
  <c r="BY215" i="27"/>
  <c r="CT215" i="27"/>
  <c r="DD215" i="27"/>
  <c r="V216" i="27"/>
  <c r="AF216" i="27"/>
  <c r="BS216" i="27"/>
  <c r="CN216" i="27"/>
  <c r="EA216" i="27"/>
  <c r="EZ215" i="27"/>
  <c r="FA215" i="27" s="1"/>
  <c r="AO217" i="27"/>
  <c r="EA217" i="27"/>
  <c r="N218" i="27"/>
  <c r="CT218" i="27"/>
  <c r="DD218" i="27"/>
  <c r="T220" i="27"/>
  <c r="AD220" i="27"/>
  <c r="BG220" i="27"/>
  <c r="BY220" i="27"/>
  <c r="CT220" i="27"/>
  <c r="DD220" i="27"/>
  <c r="DL220" i="27"/>
  <c r="FI220" i="27"/>
  <c r="AN221" i="27"/>
  <c r="EJ222" i="27"/>
  <c r="CB226" i="27"/>
  <c r="EI230" i="27"/>
  <c r="EH229" i="27"/>
  <c r="CB231" i="27"/>
  <c r="CV232" i="27"/>
  <c r="CB233" i="27"/>
  <c r="EI233" i="27"/>
  <c r="FB235" i="27"/>
  <c r="FC235" i="27" s="1"/>
  <c r="ES235" i="27"/>
  <c r="AO236" i="27"/>
  <c r="AF236" i="27"/>
  <c r="FA236" i="27"/>
  <c r="BJ239" i="27"/>
  <c r="CV239" i="27"/>
  <c r="BJ240" i="27"/>
  <c r="CV240" i="27"/>
  <c r="W253" i="27"/>
  <c r="E253" i="27" s="1"/>
  <c r="AO255" i="27"/>
  <c r="E255" i="27" s="1"/>
  <c r="CB256" i="27"/>
  <c r="AM258" i="27"/>
  <c r="AM257" i="27" s="1"/>
  <c r="CB260" i="27"/>
  <c r="CB261" i="27"/>
  <c r="BJ263" i="27"/>
  <c r="FB263" i="27"/>
  <c r="DR263" i="27" s="1"/>
  <c r="AE265" i="27"/>
  <c r="AO265" i="27" s="1"/>
  <c r="AO266" i="27"/>
  <c r="BJ266" i="27"/>
  <c r="AZ265" i="27"/>
  <c r="BJ265" i="27" s="1"/>
  <c r="BZ265" i="27"/>
  <c r="DZ265" i="27"/>
  <c r="EJ265" i="27" s="1"/>
  <c r="EJ266" i="27"/>
  <c r="DR266" i="27" s="1"/>
  <c r="EZ265" i="27"/>
  <c r="FA265" i="27" s="1"/>
  <c r="CB268" i="27"/>
  <c r="BJ269" i="27"/>
  <c r="DO270" i="27"/>
  <c r="CE270" i="27" s="1"/>
  <c r="CW271" i="27"/>
  <c r="CE271" i="27" s="1"/>
  <c r="DO274" i="27"/>
  <c r="CE274" i="27" s="1"/>
  <c r="AO277" i="27"/>
  <c r="E277" i="27" s="1"/>
  <c r="DO278" i="27"/>
  <c r="CE278" i="27" s="1"/>
  <c r="CW279" i="27"/>
  <c r="CE279" i="27" s="1"/>
  <c r="CW280" i="27"/>
  <c r="CE280" i="27" s="1"/>
  <c r="W283" i="27"/>
  <c r="E283" i="27" s="1"/>
  <c r="AO284" i="27"/>
  <c r="E284" i="27" s="1"/>
  <c r="DO285" i="27"/>
  <c r="CE285" i="27" s="1"/>
  <c r="CW286" i="27"/>
  <c r="CE286" i="27" s="1"/>
  <c r="EJ286" i="27"/>
  <c r="DR286" i="27" s="1"/>
  <c r="AO287" i="27"/>
  <c r="E287" i="27" s="1"/>
  <c r="DO288" i="27"/>
  <c r="CE288" i="27" s="1"/>
  <c r="E216" i="27"/>
  <c r="U230" i="27"/>
  <c r="V230" i="27" s="1"/>
  <c r="U238" i="27"/>
  <c r="V238" i="27" s="1"/>
  <c r="H251" i="27"/>
  <c r="P251" i="27"/>
  <c r="AW251" i="27"/>
  <c r="BE251" i="27"/>
  <c r="BM251" i="27"/>
  <c r="BU251" i="27"/>
  <c r="CL251" i="27"/>
  <c r="CT251" i="27"/>
  <c r="DB251" i="27"/>
  <c r="DJ251" i="27"/>
  <c r="EQ251" i="27"/>
  <c r="EY251" i="27"/>
  <c r="FG251" i="27"/>
  <c r="H252" i="27"/>
  <c r="P252" i="27"/>
  <c r="AW252" i="27"/>
  <c r="BE252" i="27"/>
  <c r="BM252" i="27"/>
  <c r="BU252" i="27"/>
  <c r="CL252" i="27"/>
  <c r="CT252" i="27"/>
  <c r="DB252" i="27"/>
  <c r="DJ252" i="27"/>
  <c r="EQ252" i="27"/>
  <c r="EY252" i="27"/>
  <c r="FG252" i="27"/>
  <c r="H253" i="27"/>
  <c r="P253" i="27"/>
  <c r="AW253" i="27"/>
  <c r="BE253" i="27"/>
  <c r="BM253" i="27"/>
  <c r="BU253" i="27"/>
  <c r="CL253" i="27"/>
  <c r="CT253" i="27"/>
  <c r="DB253" i="27"/>
  <c r="DJ253" i="27"/>
  <c r="EQ253" i="27"/>
  <c r="EY253" i="27"/>
  <c r="FG253" i="27"/>
  <c r="H254" i="27"/>
  <c r="P254" i="27"/>
  <c r="AW254" i="27"/>
  <c r="BE254" i="27"/>
  <c r="BM254" i="27"/>
  <c r="BU254" i="27"/>
  <c r="CL254" i="27"/>
  <c r="CT254" i="27"/>
  <c r="DB254" i="27"/>
  <c r="DJ254" i="27"/>
  <c r="EQ254" i="27"/>
  <c r="EY254" i="27"/>
  <c r="FG254" i="27"/>
  <c r="H255" i="27"/>
  <c r="P255" i="27"/>
  <c r="AW255" i="27"/>
  <c r="BE255" i="27"/>
  <c r="BM255" i="27"/>
  <c r="BU255" i="27"/>
  <c r="CL255" i="27"/>
  <c r="CT255" i="27"/>
  <c r="DB255" i="27"/>
  <c r="DJ255" i="27"/>
  <c r="EQ255" i="27"/>
  <c r="EY255" i="27"/>
  <c r="FG255" i="27"/>
  <c r="H256" i="27"/>
  <c r="P256" i="27"/>
  <c r="AW256" i="27"/>
  <c r="BE256" i="27"/>
  <c r="BM256" i="27"/>
  <c r="BU256" i="27"/>
  <c r="CL256" i="27"/>
  <c r="CT256" i="27"/>
  <c r="DB256" i="27"/>
  <c r="DJ256" i="27"/>
  <c r="EQ256" i="27"/>
  <c r="EY256" i="27"/>
  <c r="FG256" i="27"/>
  <c r="H257" i="27"/>
  <c r="P257" i="27"/>
  <c r="AW257" i="27"/>
  <c r="BE257" i="27"/>
  <c r="BM257" i="27"/>
  <c r="BU257" i="27"/>
  <c r="CL257" i="27"/>
  <c r="CT257" i="27"/>
  <c r="DB257" i="27"/>
  <c r="DJ257" i="27"/>
  <c r="EQ257" i="27"/>
  <c r="EY257" i="27"/>
  <c r="FG257" i="27"/>
  <c r="H258" i="27"/>
  <c r="P258" i="27"/>
  <c r="AW258" i="27"/>
  <c r="BE258" i="27"/>
  <c r="BM258" i="27"/>
  <c r="BU258" i="27"/>
  <c r="CL258" i="27"/>
  <c r="CT258" i="27"/>
  <c r="DB258" i="27"/>
  <c r="DJ258" i="27"/>
  <c r="EQ258" i="27"/>
  <c r="EY258" i="27"/>
  <c r="FG258" i="27"/>
  <c r="H259" i="27"/>
  <c r="P259" i="27"/>
  <c r="AW259" i="27"/>
  <c r="BE259" i="27"/>
  <c r="BM259" i="27"/>
  <c r="BU259" i="27"/>
  <c r="CL259" i="27"/>
  <c r="CT259" i="27"/>
  <c r="DB259" i="27"/>
  <c r="DJ259" i="27"/>
  <c r="EQ259" i="27"/>
  <c r="EY259" i="27"/>
  <c r="FG259" i="27"/>
  <c r="H260" i="27"/>
  <c r="P260" i="27"/>
  <c r="AW260" i="27"/>
  <c r="BE260" i="27"/>
  <c r="BM260" i="27"/>
  <c r="BU260" i="27"/>
  <c r="CL260" i="27"/>
  <c r="CT260" i="27"/>
  <c r="DB260" i="27"/>
  <c r="DJ260" i="27"/>
  <c r="EQ260" i="27"/>
  <c r="EY260" i="27"/>
  <c r="FG260" i="27"/>
  <c r="H261" i="27"/>
  <c r="P261" i="27"/>
  <c r="AW261" i="27"/>
  <c r="BE261" i="27"/>
  <c r="BM261" i="27"/>
  <c r="BU261" i="27"/>
  <c r="CL261" i="27"/>
  <c r="CT261" i="27"/>
  <c r="DB261" i="27"/>
  <c r="DJ261" i="27"/>
  <c r="EQ261" i="27"/>
  <c r="EY261" i="27"/>
  <c r="FG261" i="27"/>
  <c r="H262" i="27"/>
  <c r="P262" i="27"/>
  <c r="AW262" i="27"/>
  <c r="BE262" i="27"/>
  <c r="BM262" i="27"/>
  <c r="BU262" i="27"/>
  <c r="CL262" i="27"/>
  <c r="CT262" i="27"/>
  <c r="DB262" i="27"/>
  <c r="DJ262" i="27"/>
  <c r="EQ262" i="27"/>
  <c r="EY262" i="27"/>
  <c r="FG262" i="27"/>
  <c r="H263" i="27"/>
  <c r="P263" i="27"/>
  <c r="AW263" i="27"/>
  <c r="BE263" i="27"/>
  <c r="BM263" i="27"/>
  <c r="BU263" i="27"/>
  <c r="CL263" i="27"/>
  <c r="CT263" i="27"/>
  <c r="DB263" i="27"/>
  <c r="DJ263" i="27"/>
  <c r="EQ263" i="27"/>
  <c r="EY263" i="27"/>
  <c r="FG263" i="27"/>
  <c r="H264" i="27"/>
  <c r="P264" i="27"/>
  <c r="AW264" i="27"/>
  <c r="BE264" i="27"/>
  <c r="BM264" i="27"/>
  <c r="BU264" i="27"/>
  <c r="CL264" i="27"/>
  <c r="CT264" i="27"/>
  <c r="DB264" i="27"/>
  <c r="DJ264" i="27"/>
  <c r="EQ264" i="27"/>
  <c r="EY264" i="27"/>
  <c r="FG264" i="27"/>
  <c r="H265" i="27"/>
  <c r="P265" i="27"/>
  <c r="AW265" i="27"/>
  <c r="BE265" i="27"/>
  <c r="BM265" i="27"/>
  <c r="BU265" i="27"/>
  <c r="CL265" i="27"/>
  <c r="CT265" i="27"/>
  <c r="DB265" i="27"/>
  <c r="DJ265" i="27"/>
  <c r="EQ265" i="27"/>
  <c r="EY265" i="27"/>
  <c r="FG265" i="27"/>
  <c r="H266" i="27"/>
  <c r="P266" i="27"/>
  <c r="AW266" i="27"/>
  <c r="BE266" i="27"/>
  <c r="BM266" i="27"/>
  <c r="BU266" i="27"/>
  <c r="CL266" i="27"/>
  <c r="CT266" i="27"/>
  <c r="DB266" i="27"/>
  <c r="DJ266" i="27"/>
  <c r="EQ266" i="27"/>
  <c r="EY266" i="27"/>
  <c r="FG266" i="27"/>
  <c r="H267" i="27"/>
  <c r="P267" i="27"/>
  <c r="AW267" i="27"/>
  <c r="BE267" i="27"/>
  <c r="BM267" i="27"/>
  <c r="BU267" i="27"/>
  <c r="CL267" i="27"/>
  <c r="CT267" i="27"/>
  <c r="DB267" i="27"/>
  <c r="DJ267" i="27"/>
  <c r="EQ267" i="27"/>
  <c r="EY267" i="27"/>
  <c r="FG267" i="27"/>
  <c r="H268" i="27"/>
  <c r="P268" i="27"/>
  <c r="AW268" i="27"/>
  <c r="BE268" i="27"/>
  <c r="BM268" i="27"/>
  <c r="BU268" i="27"/>
  <c r="CL268" i="27"/>
  <c r="CT268" i="27"/>
  <c r="DB268" i="27"/>
  <c r="DJ268" i="27"/>
  <c r="EQ268" i="27"/>
  <c r="EY268" i="27"/>
  <c r="FG268" i="27"/>
  <c r="H269" i="27"/>
  <c r="P269" i="27"/>
  <c r="AW269" i="27"/>
  <c r="BE269" i="27"/>
  <c r="BM269" i="27"/>
  <c r="BU269" i="27"/>
  <c r="CL269" i="27"/>
  <c r="CT269" i="27"/>
  <c r="DB269" i="27"/>
  <c r="DJ269" i="27"/>
  <c r="EQ269" i="27"/>
  <c r="EY269" i="27"/>
  <c r="FG269" i="27"/>
  <c r="H270" i="27"/>
  <c r="P270" i="27"/>
  <c r="AW270" i="27"/>
  <c r="BE270" i="27"/>
  <c r="BM270" i="27"/>
  <c r="BU270" i="27"/>
  <c r="CL270" i="27"/>
  <c r="CT270" i="27"/>
  <c r="DB270" i="27"/>
  <c r="DJ270" i="27"/>
  <c r="EQ270" i="27"/>
  <c r="EY270" i="27"/>
  <c r="FG270" i="27"/>
  <c r="H271" i="27"/>
  <c r="P271" i="27"/>
  <c r="AW271" i="27"/>
  <c r="BE271" i="27"/>
  <c r="BM271" i="27"/>
  <c r="BU271" i="27"/>
  <c r="CL271" i="27"/>
  <c r="CT271" i="27"/>
  <c r="DB271" i="27"/>
  <c r="DJ271" i="27"/>
  <c r="EQ271" i="27"/>
  <c r="EY271" i="27"/>
  <c r="FG271" i="27"/>
  <c r="H272" i="27"/>
  <c r="P272" i="27"/>
  <c r="AW272" i="27"/>
  <c r="BE272" i="27"/>
  <c r="BM272" i="27"/>
  <c r="BU272" i="27"/>
  <c r="CL272" i="27"/>
  <c r="CT272" i="27"/>
  <c r="DB272" i="27"/>
  <c r="DJ272" i="27"/>
  <c r="EQ272" i="27"/>
  <c r="EY272" i="27"/>
  <c r="FG272" i="27"/>
  <c r="H273" i="27"/>
  <c r="P273" i="27"/>
  <c r="AW273" i="27"/>
  <c r="BE273" i="27"/>
  <c r="BM273" i="27"/>
  <c r="BU273" i="27"/>
  <c r="CL273" i="27"/>
  <c r="CT273" i="27"/>
  <c r="DB273" i="27"/>
  <c r="DJ273" i="27"/>
  <c r="EQ273" i="27"/>
  <c r="EY273" i="27"/>
  <c r="FG273" i="27"/>
  <c r="H274" i="27"/>
  <c r="P274" i="27"/>
  <c r="AW274" i="27"/>
  <c r="BE274" i="27"/>
  <c r="BM274" i="27"/>
  <c r="BU274" i="27"/>
  <c r="CL274" i="27"/>
  <c r="CT274" i="27"/>
  <c r="DB274" i="27"/>
  <c r="DJ274" i="27"/>
  <c r="EQ274" i="27"/>
  <c r="EY274" i="27"/>
  <c r="FG274" i="27"/>
  <c r="H275" i="27"/>
  <c r="P275" i="27"/>
  <c r="AW275" i="27"/>
  <c r="BE275" i="27"/>
  <c r="BM275" i="27"/>
  <c r="BU275" i="27"/>
  <c r="CL275" i="27"/>
  <c r="CT275" i="27"/>
  <c r="DB275" i="27"/>
  <c r="DJ275" i="27"/>
  <c r="EQ275" i="27"/>
  <c r="EY275" i="27"/>
  <c r="FG275" i="27"/>
  <c r="H276" i="27"/>
  <c r="P276" i="27"/>
  <c r="AW276" i="27"/>
  <c r="BE276" i="27"/>
  <c r="BM276" i="27"/>
  <c r="BU276" i="27"/>
  <c r="CL276" i="27"/>
  <c r="CT276" i="27"/>
  <c r="DB276" i="27"/>
  <c r="DJ276" i="27"/>
  <c r="EQ276" i="27"/>
  <c r="EY276" i="27"/>
  <c r="FG276" i="27"/>
  <c r="H277" i="27"/>
  <c r="P277" i="27"/>
  <c r="AW277" i="27"/>
  <c r="BE277" i="27"/>
  <c r="BM277" i="27"/>
  <c r="BU277" i="27"/>
  <c r="CL277" i="27"/>
  <c r="CT277" i="27"/>
  <c r="DB277" i="27"/>
  <c r="DJ277" i="27"/>
  <c r="EQ277" i="27"/>
  <c r="EY277" i="27"/>
  <c r="FG277" i="27"/>
  <c r="H278" i="27"/>
  <c r="P278" i="27"/>
  <c r="AW278" i="27"/>
  <c r="BE278" i="27"/>
  <c r="BM278" i="27"/>
  <c r="BU278" i="27"/>
  <c r="CL278" i="27"/>
  <c r="CT278" i="27"/>
  <c r="DB278" i="27"/>
  <c r="DJ278" i="27"/>
  <c r="EQ278" i="27"/>
  <c r="EY278" i="27"/>
  <c r="FG278" i="27"/>
  <c r="H279" i="27"/>
  <c r="P279" i="27"/>
  <c r="AW279" i="27"/>
  <c r="BE279" i="27"/>
  <c r="BM279" i="27"/>
  <c r="BU279" i="27"/>
  <c r="CL279" i="27"/>
  <c r="CT279" i="27"/>
  <c r="DB279" i="27"/>
  <c r="DJ279" i="27"/>
  <c r="EQ279" i="27"/>
  <c r="EY279" i="27"/>
  <c r="FG279" i="27"/>
  <c r="H280" i="27"/>
  <c r="P280" i="27"/>
  <c r="AW280" i="27"/>
  <c r="BE280" i="27"/>
  <c r="BM280" i="27"/>
  <c r="BU280" i="27"/>
  <c r="CL280" i="27"/>
  <c r="CT280" i="27"/>
  <c r="DB280" i="27"/>
  <c r="DJ280" i="27"/>
  <c r="EQ280" i="27"/>
  <c r="EY280" i="27"/>
  <c r="FG280" i="27"/>
  <c r="H281" i="27"/>
  <c r="P281" i="27"/>
  <c r="AW281" i="27"/>
  <c r="BE281" i="27"/>
  <c r="BM281" i="27"/>
  <c r="BU281" i="27"/>
  <c r="CL281" i="27"/>
  <c r="CT281" i="27"/>
  <c r="DB281" i="27"/>
  <c r="DJ281" i="27"/>
  <c r="EQ281" i="27"/>
  <c r="EY281" i="27"/>
  <c r="FG281" i="27"/>
  <c r="H282" i="27"/>
  <c r="P282" i="27"/>
  <c r="Z283" i="27"/>
  <c r="AS283" i="27"/>
  <c r="DF283" i="27"/>
  <c r="DY283" i="27"/>
  <c r="L284" i="27"/>
  <c r="AD284" i="27"/>
  <c r="BY284" i="27"/>
  <c r="CR284" i="27"/>
  <c r="EM284" i="27"/>
  <c r="FE284" i="27"/>
  <c r="AS285" i="27"/>
  <c r="DH285" i="27"/>
  <c r="EE285" i="27"/>
  <c r="EO285" i="27"/>
  <c r="FK285" i="27"/>
  <c r="AJ286" i="27"/>
  <c r="AU286" i="27"/>
  <c r="BQ286" i="27"/>
  <c r="DH286" i="27"/>
  <c r="EE286" i="27"/>
  <c r="EO286" i="27"/>
  <c r="FK286" i="27"/>
  <c r="AJ287" i="27"/>
  <c r="AU287" i="27"/>
  <c r="BQ287" i="27"/>
  <c r="DH287" i="27"/>
  <c r="EE287" i="27"/>
  <c r="EO287" i="27"/>
  <c r="FK287" i="27"/>
  <c r="AJ288" i="27"/>
  <c r="AU288" i="27"/>
  <c r="BQ288" i="27"/>
  <c r="DH288" i="27"/>
  <c r="EE288" i="27"/>
  <c r="EO288" i="27"/>
  <c r="AS289" i="27"/>
  <c r="DF289" i="27"/>
  <c r="L290" i="27"/>
  <c r="Y290" i="27"/>
  <c r="Z290" i="27" s="1"/>
  <c r="BL290" i="27"/>
  <c r="BY290" i="27"/>
  <c r="EM290" i="27"/>
  <c r="AS291" i="27"/>
  <c r="DF291" i="27"/>
  <c r="L292" i="27"/>
  <c r="BY292" i="27"/>
  <c r="EZ292" i="27"/>
  <c r="EZ290" i="27" s="1"/>
  <c r="FA290" i="27" s="1"/>
  <c r="BY293" i="27"/>
  <c r="EH293" i="27"/>
  <c r="EH290" i="27" s="1"/>
  <c r="EI290" i="27" s="1"/>
  <c r="EZ293" i="27"/>
  <c r="FA293" i="27" s="1"/>
  <c r="R332" i="27"/>
  <c r="Q346" i="27"/>
  <c r="R346" i="27" s="1"/>
  <c r="BW332" i="27"/>
  <c r="BV346" i="27"/>
  <c r="BW346" i="27" s="1"/>
  <c r="FE332" i="27"/>
  <c r="FD346" i="27"/>
  <c r="FE346" i="27" s="1"/>
  <c r="BZ304" i="27"/>
  <c r="BY304" i="27"/>
  <c r="U306" i="27"/>
  <c r="V306" i="27" s="1"/>
  <c r="CM306" i="27"/>
  <c r="CH306" i="27"/>
  <c r="EZ306" i="27"/>
  <c r="EU306" i="27"/>
  <c r="BJ307" i="27"/>
  <c r="AE308" i="27"/>
  <c r="AR308" i="27"/>
  <c r="AS308" i="27" s="1"/>
  <c r="DV308" i="27"/>
  <c r="DW308" i="27" s="1"/>
  <c r="BJ309" i="27"/>
  <c r="BK309" i="27" s="1"/>
  <c r="BA309" i="27"/>
  <c r="CJ311" i="27"/>
  <c r="CI308" i="27"/>
  <c r="CM311" i="27"/>
  <c r="H313" i="27"/>
  <c r="M313" i="27"/>
  <c r="EW313" i="27"/>
  <c r="EZ313" i="27"/>
  <c r="FA313" i="27" s="1"/>
  <c r="BD315" i="27"/>
  <c r="CZ316" i="27"/>
  <c r="DE316" i="27"/>
  <c r="AM318" i="27"/>
  <c r="DR323" i="27"/>
  <c r="DA325" i="27"/>
  <c r="H327" i="27"/>
  <c r="M327" i="27"/>
  <c r="BJ330" i="27"/>
  <c r="BZ330" i="27"/>
  <c r="BH331" i="27"/>
  <c r="DE331" i="27"/>
  <c r="J294" i="27"/>
  <c r="J293" i="27"/>
  <c r="J292" i="27"/>
  <c r="J291" i="27"/>
  <c r="J290" i="27"/>
  <c r="J289" i="27"/>
  <c r="J288" i="27"/>
  <c r="J287" i="27"/>
  <c r="J286" i="27"/>
  <c r="R294" i="27"/>
  <c r="R293" i="27"/>
  <c r="R292" i="27"/>
  <c r="R291" i="27"/>
  <c r="R290" i="27"/>
  <c r="R289" i="27"/>
  <c r="R288" i="27"/>
  <c r="R287" i="27"/>
  <c r="R286" i="27"/>
  <c r="Z293" i="27"/>
  <c r="Z292" i="27"/>
  <c r="Z291" i="27"/>
  <c r="Z289" i="27"/>
  <c r="Z288" i="27"/>
  <c r="Z287" i="27"/>
  <c r="Z286" i="27"/>
  <c r="AH294" i="27"/>
  <c r="AH293" i="27"/>
  <c r="AH292" i="27"/>
  <c r="AH291" i="27"/>
  <c r="AH290" i="27"/>
  <c r="AH289" i="27"/>
  <c r="AH288" i="27"/>
  <c r="AH287" i="27"/>
  <c r="AH286" i="27"/>
  <c r="AY294" i="27"/>
  <c r="AY293" i="27"/>
  <c r="AY292" i="27"/>
  <c r="AY291" i="27"/>
  <c r="AY290" i="27"/>
  <c r="AY289" i="27"/>
  <c r="AY288" i="27"/>
  <c r="AY287" i="27"/>
  <c r="AY286" i="27"/>
  <c r="BG294" i="27"/>
  <c r="BG293" i="27"/>
  <c r="BG292" i="27"/>
  <c r="BG291" i="27"/>
  <c r="BG290" i="27"/>
  <c r="BG289" i="27"/>
  <c r="BG288" i="27"/>
  <c r="BG287" i="27"/>
  <c r="BG286" i="27"/>
  <c r="BO294" i="27"/>
  <c r="BO293" i="27"/>
  <c r="BO292" i="27"/>
  <c r="BO291" i="27"/>
  <c r="BO290" i="27"/>
  <c r="BO289" i="27"/>
  <c r="BO288" i="27"/>
  <c r="BO287" i="27"/>
  <c r="BO286" i="27"/>
  <c r="BW294" i="27"/>
  <c r="BW293" i="27"/>
  <c r="BW292" i="27"/>
  <c r="BW291" i="27"/>
  <c r="BW290" i="27"/>
  <c r="BW289" i="27"/>
  <c r="BW288" i="27"/>
  <c r="BW287" i="27"/>
  <c r="BW286" i="27"/>
  <c r="DD294" i="27"/>
  <c r="DD293" i="27"/>
  <c r="DD292" i="27"/>
  <c r="DD291" i="27"/>
  <c r="DD290" i="27"/>
  <c r="DD289" i="27"/>
  <c r="DD288" i="27"/>
  <c r="DD287" i="27"/>
  <c r="DD286" i="27"/>
  <c r="DD285" i="27"/>
  <c r="DL294" i="27"/>
  <c r="DL293" i="27"/>
  <c r="DL292" i="27"/>
  <c r="DL291" i="27"/>
  <c r="DL290" i="27"/>
  <c r="DL289" i="27"/>
  <c r="DL288" i="27"/>
  <c r="DL287" i="27"/>
  <c r="DL286" i="27"/>
  <c r="DL285" i="27"/>
  <c r="DU294" i="27"/>
  <c r="DU293" i="27"/>
  <c r="DU292" i="27"/>
  <c r="DU291" i="27"/>
  <c r="DU290" i="27"/>
  <c r="DU289" i="27"/>
  <c r="DU288" i="27"/>
  <c r="DU287" i="27"/>
  <c r="DU286" i="27"/>
  <c r="DU285" i="27"/>
  <c r="EC294" i="27"/>
  <c r="EC293" i="27"/>
  <c r="EC292" i="27"/>
  <c r="EC291" i="27"/>
  <c r="EC290" i="27"/>
  <c r="EC289" i="27"/>
  <c r="EC288" i="27"/>
  <c r="EC287" i="27"/>
  <c r="EC286" i="27"/>
  <c r="EC285" i="27"/>
  <c r="FI294" i="27"/>
  <c r="FI293" i="27"/>
  <c r="FI292" i="27"/>
  <c r="FI291" i="27"/>
  <c r="FI290" i="27"/>
  <c r="FI289" i="27"/>
  <c r="FI288" i="27"/>
  <c r="FI287" i="27"/>
  <c r="FI286" i="27"/>
  <c r="FI285" i="27"/>
  <c r="Q294" i="27"/>
  <c r="CM254" i="27"/>
  <c r="CU254" i="27"/>
  <c r="CU294" i="27" s="1"/>
  <c r="ER254" i="27"/>
  <c r="EZ254" i="27"/>
  <c r="FA254" i="27" s="1"/>
  <c r="R283" i="27"/>
  <c r="AJ283" i="27"/>
  <c r="BC283" i="27"/>
  <c r="FK283" i="27"/>
  <c r="AY284" i="27"/>
  <c r="BQ284" i="27"/>
  <c r="DL284" i="27"/>
  <c r="EE284" i="27"/>
  <c r="R285" i="27"/>
  <c r="AJ285" i="27"/>
  <c r="T289" i="27"/>
  <c r="CH289" i="27"/>
  <c r="EU289" i="27"/>
  <c r="BA290" i="27"/>
  <c r="DN290" i="27"/>
  <c r="T291" i="27"/>
  <c r="CH291" i="27"/>
  <c r="EU291" i="27"/>
  <c r="BA292" i="27"/>
  <c r="EU292" i="27"/>
  <c r="FK292" i="27"/>
  <c r="EU293" i="27"/>
  <c r="FK293" i="27"/>
  <c r="AJ294" i="27"/>
  <c r="BQ294" i="27"/>
  <c r="EE294" i="27"/>
  <c r="FK294" i="27"/>
  <c r="BG332" i="27"/>
  <c r="BF346" i="27"/>
  <c r="BG346" i="27" s="1"/>
  <c r="EL332" i="27"/>
  <c r="EM303" i="27"/>
  <c r="BJ306" i="27"/>
  <c r="BK306" i="27" s="1"/>
  <c r="BA306" i="27"/>
  <c r="M310" i="27"/>
  <c r="BR310" i="27"/>
  <c r="CU310" i="27"/>
  <c r="CV310" i="27" s="1"/>
  <c r="CP310" i="27"/>
  <c r="EZ310" i="27"/>
  <c r="FA310" i="27" s="1"/>
  <c r="EU310" i="27"/>
  <c r="CL311" i="27"/>
  <c r="CK308" i="27"/>
  <c r="H312" i="27"/>
  <c r="G308" i="27"/>
  <c r="M312" i="27"/>
  <c r="EZ312" i="27"/>
  <c r="BS313" i="27"/>
  <c r="AN316" i="27"/>
  <c r="AN317" i="27"/>
  <c r="CJ317" i="27"/>
  <c r="CM317" i="27"/>
  <c r="FB317" i="27"/>
  <c r="CJ318" i="27"/>
  <c r="CM318" i="27"/>
  <c r="H319" i="27"/>
  <c r="M319" i="27"/>
  <c r="CW322" i="27"/>
  <c r="CW324" i="27"/>
  <c r="H326" i="27"/>
  <c r="M326" i="27"/>
  <c r="BZ329" i="27"/>
  <c r="DR216" i="27"/>
  <c r="AE230" i="27"/>
  <c r="J251" i="27"/>
  <c r="R251" i="27"/>
  <c r="Z251" i="27"/>
  <c r="AH251" i="27"/>
  <c r="AY251" i="27"/>
  <c r="BG251" i="27"/>
  <c r="BO251" i="27"/>
  <c r="BW251" i="27"/>
  <c r="DD251" i="27"/>
  <c r="DL251" i="27"/>
  <c r="DU251" i="27"/>
  <c r="EC251" i="27"/>
  <c r="FI251" i="27"/>
  <c r="J252" i="27"/>
  <c r="R252" i="27"/>
  <c r="Z252" i="27"/>
  <c r="AH252" i="27"/>
  <c r="AY252" i="27"/>
  <c r="BG252" i="27"/>
  <c r="BO252" i="27"/>
  <c r="BW252" i="27"/>
  <c r="DD252" i="27"/>
  <c r="DL252" i="27"/>
  <c r="DU252" i="27"/>
  <c r="EC252" i="27"/>
  <c r="FI252" i="27"/>
  <c r="J253" i="27"/>
  <c r="R253" i="27"/>
  <c r="Z253" i="27"/>
  <c r="AH253" i="27"/>
  <c r="AY253" i="27"/>
  <c r="BG253" i="27"/>
  <c r="BO253" i="27"/>
  <c r="BW253" i="27"/>
  <c r="DD253" i="27"/>
  <c r="DL253" i="27"/>
  <c r="DU253" i="27"/>
  <c r="EC253" i="27"/>
  <c r="FI253" i="27"/>
  <c r="J254" i="27"/>
  <c r="R254" i="27"/>
  <c r="Z254" i="27"/>
  <c r="AH254" i="27"/>
  <c r="AY254" i="27"/>
  <c r="BG254" i="27"/>
  <c r="BO254" i="27"/>
  <c r="BW254" i="27"/>
  <c r="DD254" i="27"/>
  <c r="DL254" i="27"/>
  <c r="DU254" i="27"/>
  <c r="EC254" i="27"/>
  <c r="FI254" i="27"/>
  <c r="J255" i="27"/>
  <c r="R255" i="27"/>
  <c r="Z255" i="27"/>
  <c r="AH255" i="27"/>
  <c r="AY255" i="27"/>
  <c r="BG255" i="27"/>
  <c r="BO255" i="27"/>
  <c r="BW255" i="27"/>
  <c r="DD255" i="27"/>
  <c r="DL255" i="27"/>
  <c r="DU255" i="27"/>
  <c r="EC255" i="27"/>
  <c r="FI255" i="27"/>
  <c r="J256" i="27"/>
  <c r="R256" i="27"/>
  <c r="Z256" i="27"/>
  <c r="AH256" i="27"/>
  <c r="AY256" i="27"/>
  <c r="BG256" i="27"/>
  <c r="BO256" i="27"/>
  <c r="BW256" i="27"/>
  <c r="DD256" i="27"/>
  <c r="DL256" i="27"/>
  <c r="DU256" i="27"/>
  <c r="EC256" i="27"/>
  <c r="FI256" i="27"/>
  <c r="J257" i="27"/>
  <c r="R257" i="27"/>
  <c r="Z257" i="27"/>
  <c r="AH257" i="27"/>
  <c r="AY257" i="27"/>
  <c r="BG257" i="27"/>
  <c r="BO257" i="27"/>
  <c r="BW257" i="27"/>
  <c r="DD257" i="27"/>
  <c r="DL257" i="27"/>
  <c r="DU257" i="27"/>
  <c r="EC257" i="27"/>
  <c r="FI257" i="27"/>
  <c r="J258" i="27"/>
  <c r="R258" i="27"/>
  <c r="Z258" i="27"/>
  <c r="AH258" i="27"/>
  <c r="AY258" i="27"/>
  <c r="BG258" i="27"/>
  <c r="BO258" i="27"/>
  <c r="BW258" i="27"/>
  <c r="DD258" i="27"/>
  <c r="DL258" i="27"/>
  <c r="DU258" i="27"/>
  <c r="EC258" i="27"/>
  <c r="FI258" i="27"/>
  <c r="J259" i="27"/>
  <c r="R259" i="27"/>
  <c r="Z259" i="27"/>
  <c r="AH259" i="27"/>
  <c r="AY259" i="27"/>
  <c r="BG259" i="27"/>
  <c r="BO259" i="27"/>
  <c r="BW259" i="27"/>
  <c r="DD259" i="27"/>
  <c r="DL259" i="27"/>
  <c r="DU259" i="27"/>
  <c r="EC259" i="27"/>
  <c r="FI259" i="27"/>
  <c r="J260" i="27"/>
  <c r="R260" i="27"/>
  <c r="Z260" i="27"/>
  <c r="AH260" i="27"/>
  <c r="AY260" i="27"/>
  <c r="BG260" i="27"/>
  <c r="BO260" i="27"/>
  <c r="BW260" i="27"/>
  <c r="DD260" i="27"/>
  <c r="DL260" i="27"/>
  <c r="DU260" i="27"/>
  <c r="EC260" i="27"/>
  <c r="FI260" i="27"/>
  <c r="J261" i="27"/>
  <c r="R261" i="27"/>
  <c r="Z261" i="27"/>
  <c r="AH261" i="27"/>
  <c r="AY261" i="27"/>
  <c r="BG261" i="27"/>
  <c r="BO261" i="27"/>
  <c r="BW261" i="27"/>
  <c r="DD261" i="27"/>
  <c r="DL261" i="27"/>
  <c r="DU261" i="27"/>
  <c r="EC261" i="27"/>
  <c r="FI261" i="27"/>
  <c r="J262" i="27"/>
  <c r="R262" i="27"/>
  <c r="Z262" i="27"/>
  <c r="AH262" i="27"/>
  <c r="AY262" i="27"/>
  <c r="BG262" i="27"/>
  <c r="BO262" i="27"/>
  <c r="BW262" i="27"/>
  <c r="DD262" i="27"/>
  <c r="DL262" i="27"/>
  <c r="DU262" i="27"/>
  <c r="EC262" i="27"/>
  <c r="FI262" i="27"/>
  <c r="J263" i="27"/>
  <c r="R263" i="27"/>
  <c r="Z263" i="27"/>
  <c r="AH263" i="27"/>
  <c r="AY263" i="27"/>
  <c r="BG263" i="27"/>
  <c r="BO263" i="27"/>
  <c r="BW263" i="27"/>
  <c r="DD263" i="27"/>
  <c r="DL263" i="27"/>
  <c r="DU263" i="27"/>
  <c r="EC263" i="27"/>
  <c r="FI263" i="27"/>
  <c r="J264" i="27"/>
  <c r="R264" i="27"/>
  <c r="Z264" i="27"/>
  <c r="AH264" i="27"/>
  <c r="AY264" i="27"/>
  <c r="BG264" i="27"/>
  <c r="BO264" i="27"/>
  <c r="BW264" i="27"/>
  <c r="DD264" i="27"/>
  <c r="DL264" i="27"/>
  <c r="DU264" i="27"/>
  <c r="EC264" i="27"/>
  <c r="FI264" i="27"/>
  <c r="J265" i="27"/>
  <c r="R265" i="27"/>
  <c r="Z265" i="27"/>
  <c r="AH265" i="27"/>
  <c r="AY265" i="27"/>
  <c r="BG265" i="27"/>
  <c r="BO265" i="27"/>
  <c r="BW265" i="27"/>
  <c r="DD265" i="27"/>
  <c r="DL265" i="27"/>
  <c r="DU265" i="27"/>
  <c r="EC265" i="27"/>
  <c r="FI265" i="27"/>
  <c r="J266" i="27"/>
  <c r="R266" i="27"/>
  <c r="Z266" i="27"/>
  <c r="AH266" i="27"/>
  <c r="AY266" i="27"/>
  <c r="BG266" i="27"/>
  <c r="BO266" i="27"/>
  <c r="BW266" i="27"/>
  <c r="DD266" i="27"/>
  <c r="DL266" i="27"/>
  <c r="DU266" i="27"/>
  <c r="EC266" i="27"/>
  <c r="FI266" i="27"/>
  <c r="J267" i="27"/>
  <c r="R267" i="27"/>
  <c r="Z267" i="27"/>
  <c r="AH267" i="27"/>
  <c r="AY267" i="27"/>
  <c r="BG267" i="27"/>
  <c r="BO267" i="27"/>
  <c r="BW267" i="27"/>
  <c r="DD267" i="27"/>
  <c r="DL267" i="27"/>
  <c r="DU267" i="27"/>
  <c r="EC267" i="27"/>
  <c r="FI267" i="27"/>
  <c r="J268" i="27"/>
  <c r="R268" i="27"/>
  <c r="Z268" i="27"/>
  <c r="AH268" i="27"/>
  <c r="AY268" i="27"/>
  <c r="BG268" i="27"/>
  <c r="BO268" i="27"/>
  <c r="BW268" i="27"/>
  <c r="DD268" i="27"/>
  <c r="DL268" i="27"/>
  <c r="DU268" i="27"/>
  <c r="EC268" i="27"/>
  <c r="FI268" i="27"/>
  <c r="J269" i="27"/>
  <c r="R269" i="27"/>
  <c r="Z269" i="27"/>
  <c r="AH269" i="27"/>
  <c r="AY269" i="27"/>
  <c r="BG269" i="27"/>
  <c r="BO269" i="27"/>
  <c r="BW269" i="27"/>
  <c r="DD269" i="27"/>
  <c r="DL269" i="27"/>
  <c r="DU269" i="27"/>
  <c r="EC269" i="27"/>
  <c r="FI269" i="27"/>
  <c r="J270" i="27"/>
  <c r="R270" i="27"/>
  <c r="Z270" i="27"/>
  <c r="AH270" i="27"/>
  <c r="AY270" i="27"/>
  <c r="BG270" i="27"/>
  <c r="BO270" i="27"/>
  <c r="BW270" i="27"/>
  <c r="DD270" i="27"/>
  <c r="DL270" i="27"/>
  <c r="DU270" i="27"/>
  <c r="EC270" i="27"/>
  <c r="FI270" i="27"/>
  <c r="J271" i="27"/>
  <c r="R271" i="27"/>
  <c r="Z271" i="27"/>
  <c r="AH271" i="27"/>
  <c r="AY271" i="27"/>
  <c r="BG271" i="27"/>
  <c r="BO271" i="27"/>
  <c r="BW271" i="27"/>
  <c r="DD271" i="27"/>
  <c r="DL271" i="27"/>
  <c r="DU271" i="27"/>
  <c r="EC271" i="27"/>
  <c r="FI271" i="27"/>
  <c r="J272" i="27"/>
  <c r="R272" i="27"/>
  <c r="Z272" i="27"/>
  <c r="AH272" i="27"/>
  <c r="AY272" i="27"/>
  <c r="BG272" i="27"/>
  <c r="BO272" i="27"/>
  <c r="BW272" i="27"/>
  <c r="DD272" i="27"/>
  <c r="DL272" i="27"/>
  <c r="DU272" i="27"/>
  <c r="EC272" i="27"/>
  <c r="FI272" i="27"/>
  <c r="J273" i="27"/>
  <c r="R273" i="27"/>
  <c r="Z273" i="27"/>
  <c r="AH273" i="27"/>
  <c r="AY273" i="27"/>
  <c r="BG273" i="27"/>
  <c r="BO273" i="27"/>
  <c r="BW273" i="27"/>
  <c r="DD273" i="27"/>
  <c r="DL273" i="27"/>
  <c r="DU273" i="27"/>
  <c r="EC273" i="27"/>
  <c r="FI273" i="27"/>
  <c r="J274" i="27"/>
  <c r="R274" i="27"/>
  <c r="Z274" i="27"/>
  <c r="AH274" i="27"/>
  <c r="AY274" i="27"/>
  <c r="BG274" i="27"/>
  <c r="BO274" i="27"/>
  <c r="BW274" i="27"/>
  <c r="DD274" i="27"/>
  <c r="DL274" i="27"/>
  <c r="DU274" i="27"/>
  <c r="EC274" i="27"/>
  <c r="FI274" i="27"/>
  <c r="J275" i="27"/>
  <c r="R275" i="27"/>
  <c r="Z275" i="27"/>
  <c r="AH275" i="27"/>
  <c r="AY275" i="27"/>
  <c r="BG275" i="27"/>
  <c r="BO275" i="27"/>
  <c r="BW275" i="27"/>
  <c r="DD275" i="27"/>
  <c r="DL275" i="27"/>
  <c r="DU275" i="27"/>
  <c r="EC275" i="27"/>
  <c r="FI275" i="27"/>
  <c r="J276" i="27"/>
  <c r="R276" i="27"/>
  <c r="Z276" i="27"/>
  <c r="AH276" i="27"/>
  <c r="AY276" i="27"/>
  <c r="BG276" i="27"/>
  <c r="BO276" i="27"/>
  <c r="BW276" i="27"/>
  <c r="DD276" i="27"/>
  <c r="DL276" i="27"/>
  <c r="DU276" i="27"/>
  <c r="EC276" i="27"/>
  <c r="FI276" i="27"/>
  <c r="J277" i="27"/>
  <c r="R277" i="27"/>
  <c r="Z277" i="27"/>
  <c r="AH277" i="27"/>
  <c r="AY277" i="27"/>
  <c r="BG277" i="27"/>
  <c r="BO277" i="27"/>
  <c r="BW277" i="27"/>
  <c r="DD277" i="27"/>
  <c r="DL277" i="27"/>
  <c r="DU277" i="27"/>
  <c r="EC277" i="27"/>
  <c r="FI277" i="27"/>
  <c r="J278" i="27"/>
  <c r="R278" i="27"/>
  <c r="Z278" i="27"/>
  <c r="AH278" i="27"/>
  <c r="AY278" i="27"/>
  <c r="BG278" i="27"/>
  <c r="BO278" i="27"/>
  <c r="BW278" i="27"/>
  <c r="DD278" i="27"/>
  <c r="DL278" i="27"/>
  <c r="DU278" i="27"/>
  <c r="EC278" i="27"/>
  <c r="FI278" i="27"/>
  <c r="J279" i="27"/>
  <c r="R279" i="27"/>
  <c r="Z279" i="27"/>
  <c r="AH279" i="27"/>
  <c r="AY279" i="27"/>
  <c r="BG279" i="27"/>
  <c r="BO279" i="27"/>
  <c r="BW279" i="27"/>
  <c r="DD279" i="27"/>
  <c r="DL279" i="27"/>
  <c r="DU279" i="27"/>
  <c r="EC279" i="27"/>
  <c r="FI279" i="27"/>
  <c r="J280" i="27"/>
  <c r="R280" i="27"/>
  <c r="Z280" i="27"/>
  <c r="AH280" i="27"/>
  <c r="AY280" i="27"/>
  <c r="BG280" i="27"/>
  <c r="BO280" i="27"/>
  <c r="BW280" i="27"/>
  <c r="DD280" i="27"/>
  <c r="DL280" i="27"/>
  <c r="DU280" i="27"/>
  <c r="EC280" i="27"/>
  <c r="FI280" i="27"/>
  <c r="J281" i="27"/>
  <c r="R281" i="27"/>
  <c r="Z281" i="27"/>
  <c r="AH281" i="27"/>
  <c r="AY281" i="27"/>
  <c r="BG281" i="27"/>
  <c r="BO281" i="27"/>
  <c r="BW281" i="27"/>
  <c r="DD281" i="27"/>
  <c r="DL281" i="27"/>
  <c r="DU281" i="27"/>
  <c r="EC281" i="27"/>
  <c r="FI281" i="27"/>
  <c r="J282" i="27"/>
  <c r="R282" i="27"/>
  <c r="Z282" i="27"/>
  <c r="AH282" i="27"/>
  <c r="AY282" i="27"/>
  <c r="BG282" i="27"/>
  <c r="BO282" i="27"/>
  <c r="BW282" i="27"/>
  <c r="DD282" i="27"/>
  <c r="DL282" i="27"/>
  <c r="DU282" i="27"/>
  <c r="EC282" i="27"/>
  <c r="FI282" i="27"/>
  <c r="J283" i="27"/>
  <c r="AB283" i="27"/>
  <c r="AU283" i="27"/>
  <c r="BW283" i="27"/>
  <c r="CP283" i="27"/>
  <c r="BI284" i="27"/>
  <c r="DD284" i="27"/>
  <c r="DW284" i="27"/>
  <c r="J285" i="27"/>
  <c r="AB285" i="27"/>
  <c r="BW285" i="27"/>
  <c r="CP285" i="27"/>
  <c r="CZ285" i="27"/>
  <c r="DW285" i="27"/>
  <c r="EG285" i="27"/>
  <c r="AB286" i="27"/>
  <c r="AL286" i="27"/>
  <c r="BI286" i="27"/>
  <c r="CP286" i="27"/>
  <c r="CZ286" i="27"/>
  <c r="DW286" i="27"/>
  <c r="EG286" i="27"/>
  <c r="AB287" i="27"/>
  <c r="AL287" i="27"/>
  <c r="BI287" i="27"/>
  <c r="CP287" i="27"/>
  <c r="CZ287" i="27"/>
  <c r="DW287" i="27"/>
  <c r="EG287" i="27"/>
  <c r="AB288" i="27"/>
  <c r="AL288" i="27"/>
  <c r="BI288" i="27"/>
  <c r="CP288" i="27"/>
  <c r="CZ288" i="27"/>
  <c r="DW288" i="27"/>
  <c r="EG288" i="27"/>
  <c r="BI289" i="27"/>
  <c r="DW289" i="27"/>
  <c r="AB290" i="27"/>
  <c r="CP290" i="27"/>
  <c r="BI291" i="27"/>
  <c r="DW291" i="27"/>
  <c r="AB292" i="27"/>
  <c r="CE292" i="27"/>
  <c r="DN292" i="27"/>
  <c r="EE292" i="27"/>
  <c r="BA293" i="27"/>
  <c r="CE293" i="27"/>
  <c r="DN293" i="27"/>
  <c r="EE293" i="27"/>
  <c r="EO332" i="27"/>
  <c r="EN346" i="27"/>
  <c r="EO346" i="27" s="1"/>
  <c r="FI332" i="27"/>
  <c r="FH346" i="27"/>
  <c r="FI346" i="27" s="1"/>
  <c r="CM304" i="27"/>
  <c r="CH304" i="27"/>
  <c r="EZ304" i="27"/>
  <c r="EU304" i="27"/>
  <c r="AI305" i="27"/>
  <c r="AJ307" i="27" s="1"/>
  <c r="AZ305" i="27"/>
  <c r="BA307" i="27" s="1"/>
  <c r="ED305" i="27"/>
  <c r="EE306" i="27" s="1"/>
  <c r="FJ305" i="27"/>
  <c r="AE307" i="27"/>
  <c r="EJ307" i="27"/>
  <c r="EA307" i="27"/>
  <c r="AO309" i="27"/>
  <c r="AP309" i="27" s="1"/>
  <c r="AF309" i="27"/>
  <c r="EJ309" i="27"/>
  <c r="EA309" i="27"/>
  <c r="BJ310" i="27"/>
  <c r="BK310" i="27" s="1"/>
  <c r="BA310" i="27"/>
  <c r="EW311" i="27"/>
  <c r="EV308" i="27"/>
  <c r="EZ311" i="27"/>
  <c r="FA311" i="27" s="1"/>
  <c r="CB312" i="27"/>
  <c r="EG312" i="27"/>
  <c r="BU313" i="27"/>
  <c r="BZ313" i="27"/>
  <c r="CA313" i="27" s="1"/>
  <c r="EH313" i="27"/>
  <c r="EI313" i="27" s="1"/>
  <c r="CJ316" i="27"/>
  <c r="CM316" i="27"/>
  <c r="H318" i="27"/>
  <c r="M318" i="27"/>
  <c r="CW323" i="27"/>
  <c r="G325" i="27"/>
  <c r="CK325" i="27"/>
  <c r="CL325" i="27" s="1"/>
  <c r="BU328" i="27"/>
  <c r="BZ328" i="27"/>
  <c r="CA328" i="27" s="1"/>
  <c r="DO330" i="27"/>
  <c r="CM331" i="27"/>
  <c r="AR294" i="27"/>
  <c r="AS294" i="27" s="1"/>
  <c r="BH294" i="27"/>
  <c r="BI294" i="27" s="1"/>
  <c r="DM294" i="27"/>
  <c r="T283" i="27"/>
  <c r="AL283" i="27"/>
  <c r="BO283" i="27"/>
  <c r="CH283" i="27"/>
  <c r="EC283" i="27"/>
  <c r="EU283" i="27"/>
  <c r="AH284" i="27"/>
  <c r="BA284" i="27"/>
  <c r="DN284" i="27"/>
  <c r="FI284" i="27"/>
  <c r="T285" i="27"/>
  <c r="BO285" i="27"/>
  <c r="CH285" i="27"/>
  <c r="AJ289" i="27"/>
  <c r="FK289" i="27"/>
  <c r="BQ290" i="27"/>
  <c r="EE290" i="27"/>
  <c r="AJ291" i="27"/>
  <c r="FK291" i="27"/>
  <c r="BQ292" i="27"/>
  <c r="CH292" i="27"/>
  <c r="T293" i="27"/>
  <c r="AJ293" i="27"/>
  <c r="BQ293" i="27"/>
  <c r="CH293" i="27"/>
  <c r="L294" i="27"/>
  <c r="BY294" i="27"/>
  <c r="EM294" i="27"/>
  <c r="AR303" i="27"/>
  <c r="BJ304" i="27"/>
  <c r="BK304" i="27" s="1"/>
  <c r="BA304" i="27"/>
  <c r="EH304" i="27"/>
  <c r="EE304" i="27"/>
  <c r="S305" i="27"/>
  <c r="T307" i="27" s="1"/>
  <c r="BP305" i="27"/>
  <c r="BQ307" i="27" s="1"/>
  <c r="DM305" i="27"/>
  <c r="AE306" i="27"/>
  <c r="DZ306" i="27"/>
  <c r="AS307" i="27"/>
  <c r="CU307" i="27"/>
  <c r="CP307" i="27"/>
  <c r="ER307" i="27"/>
  <c r="EM307" i="27"/>
  <c r="K308" i="27"/>
  <c r="L308" i="27" s="1"/>
  <c r="CO308" i="27"/>
  <c r="CP308" i="27" s="1"/>
  <c r="M309" i="27"/>
  <c r="CU309" i="27"/>
  <c r="CP309" i="27"/>
  <c r="ER309" i="27"/>
  <c r="EM309" i="27"/>
  <c r="AE310" i="27"/>
  <c r="DZ310" i="27"/>
  <c r="AM311" i="27"/>
  <c r="AN311" i="27" s="1"/>
  <c r="EG311" i="27"/>
  <c r="EF308" i="27"/>
  <c r="EY311" i="27"/>
  <c r="EX308" i="27"/>
  <c r="EY312" i="27" s="1"/>
  <c r="BU312" i="27"/>
  <c r="BT308" i="27"/>
  <c r="BU329" i="27" s="1"/>
  <c r="BZ312" i="27"/>
  <c r="EH312" i="27"/>
  <c r="BC313" i="27"/>
  <c r="BH313" i="27"/>
  <c r="BI313" i="27" s="1"/>
  <c r="DA314" i="27"/>
  <c r="CK315" i="27"/>
  <c r="H316" i="27"/>
  <c r="M316" i="27"/>
  <c r="H317" i="27"/>
  <c r="M317" i="27"/>
  <c r="EW317" i="27"/>
  <c r="EZ317" i="27"/>
  <c r="CB318" i="27"/>
  <c r="EW318" i="27"/>
  <c r="EZ318" i="27"/>
  <c r="FB318" i="27" s="1"/>
  <c r="BU319" i="27"/>
  <c r="BZ319" i="27"/>
  <c r="CA319" i="27" s="1"/>
  <c r="DA320" i="27"/>
  <c r="DB320" i="27" s="1"/>
  <c r="H322" i="27"/>
  <c r="M322" i="27"/>
  <c r="EZ322" i="27"/>
  <c r="H323" i="27"/>
  <c r="M323" i="27"/>
  <c r="H324" i="27"/>
  <c r="M324" i="27"/>
  <c r="BU327" i="27"/>
  <c r="BZ327" i="27"/>
  <c r="CA327" i="27" s="1"/>
  <c r="DE329" i="27"/>
  <c r="CM330" i="27"/>
  <c r="EJ331" i="27"/>
  <c r="EZ331" i="27"/>
  <c r="CE216" i="27"/>
  <c r="L251" i="27"/>
  <c r="T251" i="27"/>
  <c r="AB251" i="27"/>
  <c r="AJ251" i="27"/>
  <c r="AS251" i="27"/>
  <c r="BA251" i="27"/>
  <c r="BI251" i="27"/>
  <c r="BQ251" i="27"/>
  <c r="BY251" i="27"/>
  <c r="CH251" i="27"/>
  <c r="CP251" i="27"/>
  <c r="DF251" i="27"/>
  <c r="DN251" i="27"/>
  <c r="DW251" i="27"/>
  <c r="EE251" i="27"/>
  <c r="EM251" i="27"/>
  <c r="EU251" i="27"/>
  <c r="FK251" i="27"/>
  <c r="L252" i="27"/>
  <c r="T252" i="27"/>
  <c r="AB252" i="27"/>
  <c r="AJ252" i="27"/>
  <c r="AS252" i="27"/>
  <c r="BA252" i="27"/>
  <c r="BI252" i="27"/>
  <c r="BQ252" i="27"/>
  <c r="BY252" i="27"/>
  <c r="CH252" i="27"/>
  <c r="CP252" i="27"/>
  <c r="DF252" i="27"/>
  <c r="DN252" i="27"/>
  <c r="DW252" i="27"/>
  <c r="EE252" i="27"/>
  <c r="EM252" i="27"/>
  <c r="EU252" i="27"/>
  <c r="FK252" i="27"/>
  <c r="L253" i="27"/>
  <c r="T253" i="27"/>
  <c r="AB253" i="27"/>
  <c r="AJ253" i="27"/>
  <c r="AS253" i="27"/>
  <c r="BA253" i="27"/>
  <c r="BI253" i="27"/>
  <c r="BQ253" i="27"/>
  <c r="BY253" i="27"/>
  <c r="CH253" i="27"/>
  <c r="CP253" i="27"/>
  <c r="DF253" i="27"/>
  <c r="DN253" i="27"/>
  <c r="DW253" i="27"/>
  <c r="EE253" i="27"/>
  <c r="EM253" i="27"/>
  <c r="EU253" i="27"/>
  <c r="FK253" i="27"/>
  <c r="L254" i="27"/>
  <c r="T254" i="27"/>
  <c r="AB254" i="27"/>
  <c r="AJ254" i="27"/>
  <c r="AS254" i="27"/>
  <c r="BA254" i="27"/>
  <c r="BI254" i="27"/>
  <c r="BQ254" i="27"/>
  <c r="BY254" i="27"/>
  <c r="CH254" i="27"/>
  <c r="CP254" i="27"/>
  <c r="DF254" i="27"/>
  <c r="DN254" i="27"/>
  <c r="DW254" i="27"/>
  <c r="EE254" i="27"/>
  <c r="EM254" i="27"/>
  <c r="EU254" i="27"/>
  <c r="FK254" i="27"/>
  <c r="L255" i="27"/>
  <c r="T255" i="27"/>
  <c r="AB255" i="27"/>
  <c r="AJ255" i="27"/>
  <c r="AS255" i="27"/>
  <c r="BA255" i="27"/>
  <c r="BI255" i="27"/>
  <c r="BQ255" i="27"/>
  <c r="BY255" i="27"/>
  <c r="CH255" i="27"/>
  <c r="CP255" i="27"/>
  <c r="DF255" i="27"/>
  <c r="DN255" i="27"/>
  <c r="DW255" i="27"/>
  <c r="EE255" i="27"/>
  <c r="EM255" i="27"/>
  <c r="EU255" i="27"/>
  <c r="FK255" i="27"/>
  <c r="L256" i="27"/>
  <c r="T256" i="27"/>
  <c r="AB256" i="27"/>
  <c r="AJ256" i="27"/>
  <c r="AS256" i="27"/>
  <c r="BA256" i="27"/>
  <c r="BI256" i="27"/>
  <c r="BQ256" i="27"/>
  <c r="BY256" i="27"/>
  <c r="CH256" i="27"/>
  <c r="CP256" i="27"/>
  <c r="DF256" i="27"/>
  <c r="DN256" i="27"/>
  <c r="DW256" i="27"/>
  <c r="EE256" i="27"/>
  <c r="EM256" i="27"/>
  <c r="EU256" i="27"/>
  <c r="FK256" i="27"/>
  <c r="L257" i="27"/>
  <c r="T257" i="27"/>
  <c r="AB257" i="27"/>
  <c r="AJ257" i="27"/>
  <c r="AS257" i="27"/>
  <c r="BI257" i="27"/>
  <c r="BQ257" i="27"/>
  <c r="BY257" i="27"/>
  <c r="CH257" i="27"/>
  <c r="CP257" i="27"/>
  <c r="DN257" i="27"/>
  <c r="DW257" i="27"/>
  <c r="EE257" i="27"/>
  <c r="EM257" i="27"/>
  <c r="EU257" i="27"/>
  <c r="FK257" i="27"/>
  <c r="L258" i="27"/>
  <c r="T258" i="27"/>
  <c r="AB258" i="27"/>
  <c r="AJ258" i="27"/>
  <c r="AS258" i="27"/>
  <c r="BA258" i="27"/>
  <c r="BI258" i="27"/>
  <c r="BQ258" i="27"/>
  <c r="BY258" i="27"/>
  <c r="CH258" i="27"/>
  <c r="CP258" i="27"/>
  <c r="DF258" i="27"/>
  <c r="DN258" i="27"/>
  <c r="DW258" i="27"/>
  <c r="EE258" i="27"/>
  <c r="EM258" i="27"/>
  <c r="EU258" i="27"/>
  <c r="FK258" i="27"/>
  <c r="L259" i="27"/>
  <c r="T259" i="27"/>
  <c r="AB259" i="27"/>
  <c r="AJ259" i="27"/>
  <c r="AS259" i="27"/>
  <c r="BA259" i="27"/>
  <c r="BI259" i="27"/>
  <c r="BQ259" i="27"/>
  <c r="BY259" i="27"/>
  <c r="CH259" i="27"/>
  <c r="CP259" i="27"/>
  <c r="DF259" i="27"/>
  <c r="DN259" i="27"/>
  <c r="DW259" i="27"/>
  <c r="EE259" i="27"/>
  <c r="EM259" i="27"/>
  <c r="EU259" i="27"/>
  <c r="FK259" i="27"/>
  <c r="L260" i="27"/>
  <c r="T260" i="27"/>
  <c r="AB260" i="27"/>
  <c r="AJ260" i="27"/>
  <c r="AS260" i="27"/>
  <c r="BA260" i="27"/>
  <c r="BI260" i="27"/>
  <c r="BQ260" i="27"/>
  <c r="BY260" i="27"/>
  <c r="CH260" i="27"/>
  <c r="CP260" i="27"/>
  <c r="DF260" i="27"/>
  <c r="DN260" i="27"/>
  <c r="DW260" i="27"/>
  <c r="EE260" i="27"/>
  <c r="EM260" i="27"/>
  <c r="EU260" i="27"/>
  <c r="FK260" i="27"/>
  <c r="L261" i="27"/>
  <c r="T261" i="27"/>
  <c r="AB261" i="27"/>
  <c r="AJ261" i="27"/>
  <c r="AS261" i="27"/>
  <c r="BA261" i="27"/>
  <c r="BI261" i="27"/>
  <c r="BQ261" i="27"/>
  <c r="BY261" i="27"/>
  <c r="CH261" i="27"/>
  <c r="CP261" i="27"/>
  <c r="DF261" i="27"/>
  <c r="DN261" i="27"/>
  <c r="DW261" i="27"/>
  <c r="EE261" i="27"/>
  <c r="EM261" i="27"/>
  <c r="EU261" i="27"/>
  <c r="FK261" i="27"/>
  <c r="L262" i="27"/>
  <c r="T262" i="27"/>
  <c r="AB262" i="27"/>
  <c r="AJ262" i="27"/>
  <c r="AS262" i="27"/>
  <c r="BA262" i="27"/>
  <c r="BI262" i="27"/>
  <c r="BQ262" i="27"/>
  <c r="BY262" i="27"/>
  <c r="CH262" i="27"/>
  <c r="CP262" i="27"/>
  <c r="DF262" i="27"/>
  <c r="DN262" i="27"/>
  <c r="DW262" i="27"/>
  <c r="EE262" i="27"/>
  <c r="EM262" i="27"/>
  <c r="EU262" i="27"/>
  <c r="FK262" i="27"/>
  <c r="L263" i="27"/>
  <c r="T263" i="27"/>
  <c r="AB263" i="27"/>
  <c r="AJ263" i="27"/>
  <c r="AS263" i="27"/>
  <c r="BA263" i="27"/>
  <c r="BI263" i="27"/>
  <c r="BQ263" i="27"/>
  <c r="BY263" i="27"/>
  <c r="CH263" i="27"/>
  <c r="CP263" i="27"/>
  <c r="DF263" i="27"/>
  <c r="DN263" i="27"/>
  <c r="DW263" i="27"/>
  <c r="EE263" i="27"/>
  <c r="EM263" i="27"/>
  <c r="EU263" i="27"/>
  <c r="FK263" i="27"/>
  <c r="L264" i="27"/>
  <c r="T264" i="27"/>
  <c r="AB264" i="27"/>
  <c r="AJ264" i="27"/>
  <c r="AS264" i="27"/>
  <c r="BA264" i="27"/>
  <c r="BI264" i="27"/>
  <c r="BQ264" i="27"/>
  <c r="BY264" i="27"/>
  <c r="CH264" i="27"/>
  <c r="CP264" i="27"/>
  <c r="DF264" i="27"/>
  <c r="DN264" i="27"/>
  <c r="DW264" i="27"/>
  <c r="EE264" i="27"/>
  <c r="EM264" i="27"/>
  <c r="EU264" i="27"/>
  <c r="FK264" i="27"/>
  <c r="L265" i="27"/>
  <c r="T265" i="27"/>
  <c r="AB265" i="27"/>
  <c r="AJ265" i="27"/>
  <c r="AS265" i="27"/>
  <c r="BA265" i="27"/>
  <c r="BI265" i="27"/>
  <c r="BQ265" i="27"/>
  <c r="BY265" i="27"/>
  <c r="CH265" i="27"/>
  <c r="CP265" i="27"/>
  <c r="DF265" i="27"/>
  <c r="DN265" i="27"/>
  <c r="DW265" i="27"/>
  <c r="EE265" i="27"/>
  <c r="EM265" i="27"/>
  <c r="EU265" i="27"/>
  <c r="FK265" i="27"/>
  <c r="L266" i="27"/>
  <c r="T266" i="27"/>
  <c r="AB266" i="27"/>
  <c r="AJ266" i="27"/>
  <c r="AS266" i="27"/>
  <c r="BA266" i="27"/>
  <c r="BI266" i="27"/>
  <c r="BQ266" i="27"/>
  <c r="BY266" i="27"/>
  <c r="CH266" i="27"/>
  <c r="CP266" i="27"/>
  <c r="DF266" i="27"/>
  <c r="DN266" i="27"/>
  <c r="DW266" i="27"/>
  <c r="EE266" i="27"/>
  <c r="EM266" i="27"/>
  <c r="EU266" i="27"/>
  <c r="FK266" i="27"/>
  <c r="L267" i="27"/>
  <c r="T267" i="27"/>
  <c r="AB267" i="27"/>
  <c r="AJ267" i="27"/>
  <c r="AS267" i="27"/>
  <c r="BA267" i="27"/>
  <c r="BI267" i="27"/>
  <c r="BQ267" i="27"/>
  <c r="BY267" i="27"/>
  <c r="CH267" i="27"/>
  <c r="CP267" i="27"/>
  <c r="DF267" i="27"/>
  <c r="DN267" i="27"/>
  <c r="DW267" i="27"/>
  <c r="EE267" i="27"/>
  <c r="EM267" i="27"/>
  <c r="EU267" i="27"/>
  <c r="FK267" i="27"/>
  <c r="L268" i="27"/>
  <c r="T268" i="27"/>
  <c r="AB268" i="27"/>
  <c r="AJ268" i="27"/>
  <c r="AS268" i="27"/>
  <c r="BA268" i="27"/>
  <c r="BI268" i="27"/>
  <c r="BQ268" i="27"/>
  <c r="BY268" i="27"/>
  <c r="CH268" i="27"/>
  <c r="CP268" i="27"/>
  <c r="DF268" i="27"/>
  <c r="DN268" i="27"/>
  <c r="DW268" i="27"/>
  <c r="EE268" i="27"/>
  <c r="EM268" i="27"/>
  <c r="EU268" i="27"/>
  <c r="FK268" i="27"/>
  <c r="L269" i="27"/>
  <c r="T269" i="27"/>
  <c r="AB269" i="27"/>
  <c r="AJ269" i="27"/>
  <c r="AS269" i="27"/>
  <c r="BA269" i="27"/>
  <c r="BI269" i="27"/>
  <c r="BQ269" i="27"/>
  <c r="BY269" i="27"/>
  <c r="CH269" i="27"/>
  <c r="CP269" i="27"/>
  <c r="DF269" i="27"/>
  <c r="DN269" i="27"/>
  <c r="DW269" i="27"/>
  <c r="EE269" i="27"/>
  <c r="EM269" i="27"/>
  <c r="EU269" i="27"/>
  <c r="FK269" i="27"/>
  <c r="L270" i="27"/>
  <c r="T270" i="27"/>
  <c r="AB270" i="27"/>
  <c r="AJ270" i="27"/>
  <c r="AS270" i="27"/>
  <c r="BA270" i="27"/>
  <c r="BI270" i="27"/>
  <c r="BQ270" i="27"/>
  <c r="BY270" i="27"/>
  <c r="CH270" i="27"/>
  <c r="CP270" i="27"/>
  <c r="DF270" i="27"/>
  <c r="DN270" i="27"/>
  <c r="DW270" i="27"/>
  <c r="EE270" i="27"/>
  <c r="EM270" i="27"/>
  <c r="EU270" i="27"/>
  <c r="FK270" i="27"/>
  <c r="L271" i="27"/>
  <c r="T271" i="27"/>
  <c r="AB271" i="27"/>
  <c r="AJ271" i="27"/>
  <c r="AS271" i="27"/>
  <c r="BA271" i="27"/>
  <c r="BI271" i="27"/>
  <c r="BQ271" i="27"/>
  <c r="BY271" i="27"/>
  <c r="CH271" i="27"/>
  <c r="CP271" i="27"/>
  <c r="DF271" i="27"/>
  <c r="DN271" i="27"/>
  <c r="DW271" i="27"/>
  <c r="EE271" i="27"/>
  <c r="EM271" i="27"/>
  <c r="EU271" i="27"/>
  <c r="FK271" i="27"/>
  <c r="L272" i="27"/>
  <c r="T272" i="27"/>
  <c r="AB272" i="27"/>
  <c r="AJ272" i="27"/>
  <c r="AS272" i="27"/>
  <c r="BA272" i="27"/>
  <c r="BI272" i="27"/>
  <c r="BQ272" i="27"/>
  <c r="BY272" i="27"/>
  <c r="CH272" i="27"/>
  <c r="CP272" i="27"/>
  <c r="DF272" i="27"/>
  <c r="DN272" i="27"/>
  <c r="DW272" i="27"/>
  <c r="EE272" i="27"/>
  <c r="EM272" i="27"/>
  <c r="EU272" i="27"/>
  <c r="FK272" i="27"/>
  <c r="L273" i="27"/>
  <c r="T273" i="27"/>
  <c r="AB273" i="27"/>
  <c r="AJ273" i="27"/>
  <c r="AS273" i="27"/>
  <c r="BA273" i="27"/>
  <c r="BI273" i="27"/>
  <c r="BQ273" i="27"/>
  <c r="BY273" i="27"/>
  <c r="CH273" i="27"/>
  <c r="CP273" i="27"/>
  <c r="DF273" i="27"/>
  <c r="DN273" i="27"/>
  <c r="DW273" i="27"/>
  <c r="EE273" i="27"/>
  <c r="EM273" i="27"/>
  <c r="EU273" i="27"/>
  <c r="FK273" i="27"/>
  <c r="L274" i="27"/>
  <c r="T274" i="27"/>
  <c r="AB274" i="27"/>
  <c r="AJ274" i="27"/>
  <c r="AS274" i="27"/>
  <c r="BA274" i="27"/>
  <c r="BI274" i="27"/>
  <c r="BQ274" i="27"/>
  <c r="BY274" i="27"/>
  <c r="CH274" i="27"/>
  <c r="CP274" i="27"/>
  <c r="DF274" i="27"/>
  <c r="DN274" i="27"/>
  <c r="DW274" i="27"/>
  <c r="EE274" i="27"/>
  <c r="EM274" i="27"/>
  <c r="EU274" i="27"/>
  <c r="FK274" i="27"/>
  <c r="L275" i="27"/>
  <c r="T275" i="27"/>
  <c r="AB275" i="27"/>
  <c r="AJ275" i="27"/>
  <c r="AS275" i="27"/>
  <c r="BA275" i="27"/>
  <c r="BI275" i="27"/>
  <c r="BQ275" i="27"/>
  <c r="BY275" i="27"/>
  <c r="CH275" i="27"/>
  <c r="CP275" i="27"/>
  <c r="DF275" i="27"/>
  <c r="DN275" i="27"/>
  <c r="DW275" i="27"/>
  <c r="EE275" i="27"/>
  <c r="EM275" i="27"/>
  <c r="EU275" i="27"/>
  <c r="FK275" i="27"/>
  <c r="L276" i="27"/>
  <c r="T276" i="27"/>
  <c r="AB276" i="27"/>
  <c r="AJ276" i="27"/>
  <c r="AS276" i="27"/>
  <c r="BA276" i="27"/>
  <c r="BI276" i="27"/>
  <c r="BQ276" i="27"/>
  <c r="BY276" i="27"/>
  <c r="CH276" i="27"/>
  <c r="CP276" i="27"/>
  <c r="DF276" i="27"/>
  <c r="DN276" i="27"/>
  <c r="DW276" i="27"/>
  <c r="EE276" i="27"/>
  <c r="EM276" i="27"/>
  <c r="EU276" i="27"/>
  <c r="FK276" i="27"/>
  <c r="L277" i="27"/>
  <c r="T277" i="27"/>
  <c r="AB277" i="27"/>
  <c r="AJ277" i="27"/>
  <c r="AS277" i="27"/>
  <c r="BA277" i="27"/>
  <c r="BI277" i="27"/>
  <c r="BQ277" i="27"/>
  <c r="BY277" i="27"/>
  <c r="CH277" i="27"/>
  <c r="CP277" i="27"/>
  <c r="DF277" i="27"/>
  <c r="DN277" i="27"/>
  <c r="DW277" i="27"/>
  <c r="EE277" i="27"/>
  <c r="EM277" i="27"/>
  <c r="EU277" i="27"/>
  <c r="FK277" i="27"/>
  <c r="L278" i="27"/>
  <c r="T278" i="27"/>
  <c r="AB278" i="27"/>
  <c r="AJ278" i="27"/>
  <c r="AS278" i="27"/>
  <c r="BA278" i="27"/>
  <c r="BI278" i="27"/>
  <c r="BQ278" i="27"/>
  <c r="BY278" i="27"/>
  <c r="CH278" i="27"/>
  <c r="CP278" i="27"/>
  <c r="DF278" i="27"/>
  <c r="DN278" i="27"/>
  <c r="DW278" i="27"/>
  <c r="EE278" i="27"/>
  <c r="EM278" i="27"/>
  <c r="EU278" i="27"/>
  <c r="FK278" i="27"/>
  <c r="L279" i="27"/>
  <c r="T279" i="27"/>
  <c r="AB279" i="27"/>
  <c r="AJ279" i="27"/>
  <c r="AS279" i="27"/>
  <c r="BA279" i="27"/>
  <c r="BI279" i="27"/>
  <c r="BQ279" i="27"/>
  <c r="BY279" i="27"/>
  <c r="CH279" i="27"/>
  <c r="CP279" i="27"/>
  <c r="DF279" i="27"/>
  <c r="DN279" i="27"/>
  <c r="DW279" i="27"/>
  <c r="EE279" i="27"/>
  <c r="EM279" i="27"/>
  <c r="EU279" i="27"/>
  <c r="FK279" i="27"/>
  <c r="L280" i="27"/>
  <c r="T280" i="27"/>
  <c r="AB280" i="27"/>
  <c r="AJ280" i="27"/>
  <c r="AS280" i="27"/>
  <c r="BA280" i="27"/>
  <c r="BI280" i="27"/>
  <c r="BQ280" i="27"/>
  <c r="BY280" i="27"/>
  <c r="CH280" i="27"/>
  <c r="CP280" i="27"/>
  <c r="DF280" i="27"/>
  <c r="DN280" i="27"/>
  <c r="DW280" i="27"/>
  <c r="EE280" i="27"/>
  <c r="EM280" i="27"/>
  <c r="EU280" i="27"/>
  <c r="FK280" i="27"/>
  <c r="L281" i="27"/>
  <c r="T281" i="27"/>
  <c r="AB281" i="27"/>
  <c r="AJ281" i="27"/>
  <c r="AS281" i="27"/>
  <c r="BA281" i="27"/>
  <c r="BI281" i="27"/>
  <c r="BQ281" i="27"/>
  <c r="BY281" i="27"/>
  <c r="CH281" i="27"/>
  <c r="CP281" i="27"/>
  <c r="DF281" i="27"/>
  <c r="DN281" i="27"/>
  <c r="DW281" i="27"/>
  <c r="EE281" i="27"/>
  <c r="EM281" i="27"/>
  <c r="EU281" i="27"/>
  <c r="FK281" i="27"/>
  <c r="L282" i="27"/>
  <c r="T282" i="27"/>
  <c r="AB282" i="27"/>
  <c r="AJ282" i="27"/>
  <c r="AS282" i="27"/>
  <c r="BA282" i="27"/>
  <c r="BI282" i="27"/>
  <c r="BQ282" i="27"/>
  <c r="BY282" i="27"/>
  <c r="CH282" i="27"/>
  <c r="CP282" i="27"/>
  <c r="DF282" i="27"/>
  <c r="DN282" i="27"/>
  <c r="DW282" i="27"/>
  <c r="EE282" i="27"/>
  <c r="EM282" i="27"/>
  <c r="EU282" i="27"/>
  <c r="FK282" i="27"/>
  <c r="L283" i="27"/>
  <c r="AD283" i="27"/>
  <c r="BG283" i="27"/>
  <c r="BY283" i="27"/>
  <c r="CR283" i="27"/>
  <c r="DU283" i="27"/>
  <c r="EM283" i="27"/>
  <c r="FE283" i="27"/>
  <c r="Z284" i="27"/>
  <c r="AS284" i="27"/>
  <c r="DF284" i="27"/>
  <c r="DY284" i="27"/>
  <c r="L285" i="27"/>
  <c r="AD285" i="27"/>
  <c r="BG285" i="27"/>
  <c r="BY285" i="27"/>
  <c r="CR285" i="27"/>
  <c r="DN285" i="27"/>
  <c r="DY285" i="27"/>
  <c r="EU285" i="27"/>
  <c r="FE285" i="27"/>
  <c r="T286" i="27"/>
  <c r="AD286" i="27"/>
  <c r="BA286" i="27"/>
  <c r="CH286" i="27"/>
  <c r="CR286" i="27"/>
  <c r="DN286" i="27"/>
  <c r="DY286" i="27"/>
  <c r="EU286" i="27"/>
  <c r="FE286" i="27"/>
  <c r="T287" i="27"/>
  <c r="AD287" i="27"/>
  <c r="BA287" i="27"/>
  <c r="CH287" i="27"/>
  <c r="CR287" i="27"/>
  <c r="DN287" i="27"/>
  <c r="DY287" i="27"/>
  <c r="EU287" i="27"/>
  <c r="T288" i="27"/>
  <c r="BA288" i="27"/>
  <c r="CH288" i="27"/>
  <c r="DN288" i="27"/>
  <c r="EU288" i="27"/>
  <c r="L289" i="27"/>
  <c r="BY289" i="27"/>
  <c r="EM289" i="27"/>
  <c r="AS290" i="27"/>
  <c r="DF290" i="27"/>
  <c r="L291" i="27"/>
  <c r="BY291" i="27"/>
  <c r="EM291" i="27"/>
  <c r="AS292" i="27"/>
  <c r="ER292" i="27"/>
  <c r="FB292" i="27" s="1"/>
  <c r="CB293" i="27"/>
  <c r="EJ293" i="27"/>
  <c r="ER293" i="27"/>
  <c r="FB293" i="27" s="1"/>
  <c r="J332" i="27"/>
  <c r="I346" i="27"/>
  <c r="J346" i="27" s="1"/>
  <c r="AU332" i="27"/>
  <c r="AT346" i="27"/>
  <c r="AU346" i="27" s="1"/>
  <c r="CG303" i="27"/>
  <c r="DY332" i="27"/>
  <c r="DX346" i="27"/>
  <c r="DY346" i="27" s="1"/>
  <c r="U304" i="27"/>
  <c r="V304" i="27" s="1"/>
  <c r="T304" i="27"/>
  <c r="CU306" i="27"/>
  <c r="CP306" i="27"/>
  <c r="ER306" i="27"/>
  <c r="EM306" i="27"/>
  <c r="AB307" i="27"/>
  <c r="DO307" i="27"/>
  <c r="BP308" i="27"/>
  <c r="BQ308" i="27" s="1"/>
  <c r="DO309" i="27"/>
  <c r="DP309" i="27" s="1"/>
  <c r="DF309" i="27"/>
  <c r="CM310" i="27"/>
  <c r="CH310" i="27"/>
  <c r="DO310" i="27"/>
  <c r="DP310" i="27" s="1"/>
  <c r="DF310" i="27"/>
  <c r="ER310" i="27"/>
  <c r="EM310" i="27"/>
  <c r="U311" i="27"/>
  <c r="V311" i="27" s="1"/>
  <c r="BZ311" i="27"/>
  <c r="CA311" i="27" s="1"/>
  <c r="BH312" i="27"/>
  <c r="BB308" i="27"/>
  <c r="CZ313" i="27"/>
  <c r="DE313" i="27"/>
  <c r="AK314" i="27"/>
  <c r="EW316" i="27"/>
  <c r="EZ316" i="27"/>
  <c r="FB316" i="27" s="1"/>
  <c r="BU318" i="27"/>
  <c r="BZ318" i="27"/>
  <c r="CA318" i="27" s="1"/>
  <c r="AM320" i="27"/>
  <c r="H321" i="27"/>
  <c r="E321" i="27"/>
  <c r="M321" i="27"/>
  <c r="EZ321" i="27"/>
  <c r="EZ323" i="27"/>
  <c r="FB323" i="27" s="1"/>
  <c r="BU326" i="27"/>
  <c r="BZ326" i="27"/>
  <c r="CW329" i="27"/>
  <c r="M331" i="27"/>
  <c r="AD294" i="27"/>
  <c r="AD293" i="27"/>
  <c r="AD292" i="27"/>
  <c r="AD291" i="27"/>
  <c r="AD290" i="27"/>
  <c r="AD289" i="27"/>
  <c r="AL294" i="27"/>
  <c r="AL293" i="27"/>
  <c r="AL292" i="27"/>
  <c r="AL291" i="27"/>
  <c r="AL290" i="27"/>
  <c r="AL289" i="27"/>
  <c r="AU294" i="27"/>
  <c r="AU293" i="27"/>
  <c r="AU292" i="27"/>
  <c r="AU291" i="27"/>
  <c r="AU290" i="27"/>
  <c r="AU289" i="27"/>
  <c r="BC294" i="27"/>
  <c r="BC293" i="27"/>
  <c r="BC292" i="27"/>
  <c r="BC291" i="27"/>
  <c r="BC290" i="27"/>
  <c r="BC289" i="27"/>
  <c r="BJ251" i="27"/>
  <c r="CJ294" i="27"/>
  <c r="CJ293" i="27"/>
  <c r="CJ292" i="27"/>
  <c r="CJ291" i="27"/>
  <c r="CJ290" i="27"/>
  <c r="CJ289" i="27"/>
  <c r="CR294" i="27"/>
  <c r="CR293" i="27"/>
  <c r="CR292" i="27"/>
  <c r="CR291" i="27"/>
  <c r="CR290" i="27"/>
  <c r="CR289" i="27"/>
  <c r="CZ294" i="27"/>
  <c r="CZ293" i="27"/>
  <c r="CZ292" i="27"/>
  <c r="CZ291" i="27"/>
  <c r="CZ290" i="27"/>
  <c r="CZ289" i="27"/>
  <c r="DH294" i="27"/>
  <c r="DH293" i="27"/>
  <c r="DH292" i="27"/>
  <c r="DH291" i="27"/>
  <c r="DH290" i="27"/>
  <c r="DH289" i="27"/>
  <c r="DO251" i="27"/>
  <c r="DY294" i="27"/>
  <c r="DY293" i="27"/>
  <c r="DY292" i="27"/>
  <c r="DY291" i="27"/>
  <c r="DY290" i="27"/>
  <c r="DY289" i="27"/>
  <c r="EG294" i="27"/>
  <c r="EG293" i="27"/>
  <c r="EG292" i="27"/>
  <c r="EG291" i="27"/>
  <c r="EG290" i="27"/>
  <c r="EG289" i="27"/>
  <c r="EO294" i="27"/>
  <c r="EO293" i="27"/>
  <c r="EO292" i="27"/>
  <c r="EO291" i="27"/>
  <c r="EO290" i="27"/>
  <c r="EO289" i="27"/>
  <c r="EW294" i="27"/>
  <c r="EW293" i="27"/>
  <c r="EW292" i="27"/>
  <c r="EW291" i="27"/>
  <c r="EW290" i="27"/>
  <c r="EW289" i="27"/>
  <c r="FE294" i="27"/>
  <c r="FE293" i="27"/>
  <c r="FE292" i="27"/>
  <c r="FE291" i="27"/>
  <c r="FE290" i="27"/>
  <c r="FE289" i="27"/>
  <c r="FE288" i="27"/>
  <c r="M254" i="27"/>
  <c r="U254" i="27"/>
  <c r="BJ254" i="27"/>
  <c r="BZ254" i="27"/>
  <c r="DO254" i="27"/>
  <c r="AY283" i="27"/>
  <c r="BQ283" i="27"/>
  <c r="CJ283" i="27"/>
  <c r="DL283" i="27"/>
  <c r="EE283" i="27"/>
  <c r="EW283" i="27"/>
  <c r="R284" i="27"/>
  <c r="AJ284" i="27"/>
  <c r="BC284" i="27"/>
  <c r="FK284" i="27"/>
  <c r="AY285" i="27"/>
  <c r="BQ285" i="27"/>
  <c r="CJ285" i="27"/>
  <c r="BA289" i="27"/>
  <c r="DN289" i="27"/>
  <c r="T290" i="27"/>
  <c r="CH290" i="27"/>
  <c r="EU290" i="27"/>
  <c r="BA291" i="27"/>
  <c r="DN291" i="27"/>
  <c r="T292" i="27"/>
  <c r="DR292" i="27"/>
  <c r="EM292" i="27"/>
  <c r="EM293" i="27"/>
  <c r="T294" i="27"/>
  <c r="CH294" i="27"/>
  <c r="DN294" i="27"/>
  <c r="EU294" i="27"/>
  <c r="BO332" i="27"/>
  <c r="BN346" i="27"/>
  <c r="BO346" i="27" s="1"/>
  <c r="DH332" i="27"/>
  <c r="DG346" i="27"/>
  <c r="DH346" i="27" s="1"/>
  <c r="EC332" i="27"/>
  <c r="EB346" i="27"/>
  <c r="EC346" i="27" s="1"/>
  <c r="ET332" i="27"/>
  <c r="EU303" i="27"/>
  <c r="AO304" i="27"/>
  <c r="AP304" i="27" s="1"/>
  <c r="AF304" i="27"/>
  <c r="EJ304" i="27"/>
  <c r="EA304" i="27"/>
  <c r="DO306" i="27"/>
  <c r="DP306" i="27" s="1"/>
  <c r="DF306" i="27"/>
  <c r="W311" i="27"/>
  <c r="N311" i="27"/>
  <c r="CB311" i="27"/>
  <c r="CC311" i="27" s="1"/>
  <c r="BS311" i="27"/>
  <c r="BD308" i="27"/>
  <c r="DE312" i="27"/>
  <c r="BU316" i="27"/>
  <c r="BZ316" i="27"/>
  <c r="BU317" i="27"/>
  <c r="BZ317" i="27"/>
  <c r="CA317" i="27" s="1"/>
  <c r="EI317" i="27"/>
  <c r="BC318" i="27"/>
  <c r="BH318" i="27"/>
  <c r="BI318" i="27" s="1"/>
  <c r="EI318" i="27"/>
  <c r="CB323" i="27"/>
  <c r="BU325" i="27"/>
  <c r="H330" i="27"/>
  <c r="M330" i="27"/>
  <c r="BJ336" i="27"/>
  <c r="AD251" i="27"/>
  <c r="AL251" i="27"/>
  <c r="AU251" i="27"/>
  <c r="BC251" i="27"/>
  <c r="CJ251" i="27"/>
  <c r="CR251" i="27"/>
  <c r="CZ251" i="27"/>
  <c r="DH251" i="27"/>
  <c r="DY251" i="27"/>
  <c r="EG251" i="27"/>
  <c r="EO251" i="27"/>
  <c r="EW251" i="27"/>
  <c r="FE251" i="27"/>
  <c r="AD252" i="27"/>
  <c r="AL252" i="27"/>
  <c r="AU252" i="27"/>
  <c r="BC252" i="27"/>
  <c r="CJ252" i="27"/>
  <c r="CR252" i="27"/>
  <c r="CZ252" i="27"/>
  <c r="DH252" i="27"/>
  <c r="DY252" i="27"/>
  <c r="EG252" i="27"/>
  <c r="EO252" i="27"/>
  <c r="EW252" i="27"/>
  <c r="FE252" i="27"/>
  <c r="AD253" i="27"/>
  <c r="AL253" i="27"/>
  <c r="AU253" i="27"/>
  <c r="BC253" i="27"/>
  <c r="CJ253" i="27"/>
  <c r="CR253" i="27"/>
  <c r="CZ253" i="27"/>
  <c r="DH253" i="27"/>
  <c r="DY253" i="27"/>
  <c r="EG253" i="27"/>
  <c r="EO253" i="27"/>
  <c r="EW253" i="27"/>
  <c r="FE253" i="27"/>
  <c r="AD254" i="27"/>
  <c r="AL254" i="27"/>
  <c r="AU254" i="27"/>
  <c r="BC254" i="27"/>
  <c r="CJ254" i="27"/>
  <c r="CR254" i="27"/>
  <c r="CZ254" i="27"/>
  <c r="DH254" i="27"/>
  <c r="DY254" i="27"/>
  <c r="EG254" i="27"/>
  <c r="EO254" i="27"/>
  <c r="EW254" i="27"/>
  <c r="FE254" i="27"/>
  <c r="AD255" i="27"/>
  <c r="AL255" i="27"/>
  <c r="AU255" i="27"/>
  <c r="BC255" i="27"/>
  <c r="CJ255" i="27"/>
  <c r="CR255" i="27"/>
  <c r="CZ255" i="27"/>
  <c r="DH255" i="27"/>
  <c r="DY255" i="27"/>
  <c r="EG255" i="27"/>
  <c r="EO255" i="27"/>
  <c r="EW255" i="27"/>
  <c r="FE255" i="27"/>
  <c r="AD256" i="27"/>
  <c r="AL256" i="27"/>
  <c r="AU256" i="27"/>
  <c r="BC256" i="27"/>
  <c r="CJ256" i="27"/>
  <c r="CR256" i="27"/>
  <c r="CZ256" i="27"/>
  <c r="DH256" i="27"/>
  <c r="DY256" i="27"/>
  <c r="EG256" i="27"/>
  <c r="EO256" i="27"/>
  <c r="EW256" i="27"/>
  <c r="FE256" i="27"/>
  <c r="AD257" i="27"/>
  <c r="AL257" i="27"/>
  <c r="AU257" i="27"/>
  <c r="BC257" i="27"/>
  <c r="CJ257" i="27"/>
  <c r="CR257" i="27"/>
  <c r="CZ257" i="27"/>
  <c r="DH257" i="27"/>
  <c r="DY257" i="27"/>
  <c r="EG257" i="27"/>
  <c r="EO257" i="27"/>
  <c r="EW257" i="27"/>
  <c r="FE257" i="27"/>
  <c r="AD258" i="27"/>
  <c r="AL258" i="27"/>
  <c r="AU258" i="27"/>
  <c r="BC258" i="27"/>
  <c r="CJ258" i="27"/>
  <c r="CR258" i="27"/>
  <c r="CZ258" i="27"/>
  <c r="DH258" i="27"/>
  <c r="DY258" i="27"/>
  <c r="EG258" i="27"/>
  <c r="EO258" i="27"/>
  <c r="EW258" i="27"/>
  <c r="FE258" i="27"/>
  <c r="AD259" i="27"/>
  <c r="AL259" i="27"/>
  <c r="AU259" i="27"/>
  <c r="BC259" i="27"/>
  <c r="CJ259" i="27"/>
  <c r="CR259" i="27"/>
  <c r="CZ259" i="27"/>
  <c r="DH259" i="27"/>
  <c r="DY259" i="27"/>
  <c r="EG259" i="27"/>
  <c r="EO259" i="27"/>
  <c r="EW259" i="27"/>
  <c r="FE259" i="27"/>
  <c r="AD260" i="27"/>
  <c r="AL260" i="27"/>
  <c r="AU260" i="27"/>
  <c r="BC260" i="27"/>
  <c r="CJ260" i="27"/>
  <c r="CR260" i="27"/>
  <c r="CZ260" i="27"/>
  <c r="DH260" i="27"/>
  <c r="DY260" i="27"/>
  <c r="EG260" i="27"/>
  <c r="EO260" i="27"/>
  <c r="EW260" i="27"/>
  <c r="FE260" i="27"/>
  <c r="AD261" i="27"/>
  <c r="AL261" i="27"/>
  <c r="AU261" i="27"/>
  <c r="BC261" i="27"/>
  <c r="CJ261" i="27"/>
  <c r="CR261" i="27"/>
  <c r="CZ261" i="27"/>
  <c r="DH261" i="27"/>
  <c r="DY261" i="27"/>
  <c r="EG261" i="27"/>
  <c r="EO261" i="27"/>
  <c r="EW261" i="27"/>
  <c r="FE261" i="27"/>
  <c r="AD262" i="27"/>
  <c r="AL262" i="27"/>
  <c r="AU262" i="27"/>
  <c r="BC262" i="27"/>
  <c r="CJ262" i="27"/>
  <c r="CR262" i="27"/>
  <c r="CZ262" i="27"/>
  <c r="DH262" i="27"/>
  <c r="DY262" i="27"/>
  <c r="EG262" i="27"/>
  <c r="EO262" i="27"/>
  <c r="EW262" i="27"/>
  <c r="FE262" i="27"/>
  <c r="AD263" i="27"/>
  <c r="AL263" i="27"/>
  <c r="AU263" i="27"/>
  <c r="BC263" i="27"/>
  <c r="CJ263" i="27"/>
  <c r="CR263" i="27"/>
  <c r="CZ263" i="27"/>
  <c r="DH263" i="27"/>
  <c r="DY263" i="27"/>
  <c r="EG263" i="27"/>
  <c r="EO263" i="27"/>
  <c r="EW263" i="27"/>
  <c r="FE263" i="27"/>
  <c r="AD264" i="27"/>
  <c r="AL264" i="27"/>
  <c r="AU264" i="27"/>
  <c r="BC264" i="27"/>
  <c r="CJ264" i="27"/>
  <c r="CR264" i="27"/>
  <c r="CZ264" i="27"/>
  <c r="DH264" i="27"/>
  <c r="DY264" i="27"/>
  <c r="EG264" i="27"/>
  <c r="EO264" i="27"/>
  <c r="EW264" i="27"/>
  <c r="FE264" i="27"/>
  <c r="AD265" i="27"/>
  <c r="AL265" i="27"/>
  <c r="AU265" i="27"/>
  <c r="BC265" i="27"/>
  <c r="CJ265" i="27"/>
  <c r="CR265" i="27"/>
  <c r="CZ265" i="27"/>
  <c r="DH265" i="27"/>
  <c r="DY265" i="27"/>
  <c r="EG265" i="27"/>
  <c r="EO265" i="27"/>
  <c r="EW265" i="27"/>
  <c r="FE265" i="27"/>
  <c r="AD266" i="27"/>
  <c r="AL266" i="27"/>
  <c r="AU266" i="27"/>
  <c r="BC266" i="27"/>
  <c r="CJ266" i="27"/>
  <c r="CR266" i="27"/>
  <c r="CZ266" i="27"/>
  <c r="DH266" i="27"/>
  <c r="DY266" i="27"/>
  <c r="EG266" i="27"/>
  <c r="EO266" i="27"/>
  <c r="EW266" i="27"/>
  <c r="FE266" i="27"/>
  <c r="AD267" i="27"/>
  <c r="AL267" i="27"/>
  <c r="AU267" i="27"/>
  <c r="BC267" i="27"/>
  <c r="CJ267" i="27"/>
  <c r="CR267" i="27"/>
  <c r="CZ267" i="27"/>
  <c r="DH267" i="27"/>
  <c r="DY267" i="27"/>
  <c r="EG267" i="27"/>
  <c r="EO267" i="27"/>
  <c r="EW267" i="27"/>
  <c r="FE267" i="27"/>
  <c r="AD268" i="27"/>
  <c r="AL268" i="27"/>
  <c r="AU268" i="27"/>
  <c r="BC268" i="27"/>
  <c r="CJ268" i="27"/>
  <c r="CR268" i="27"/>
  <c r="CZ268" i="27"/>
  <c r="DH268" i="27"/>
  <c r="DY268" i="27"/>
  <c r="EG268" i="27"/>
  <c r="EO268" i="27"/>
  <c r="EW268" i="27"/>
  <c r="FE268" i="27"/>
  <c r="AD269" i="27"/>
  <c r="AL269" i="27"/>
  <c r="AU269" i="27"/>
  <c r="BC269" i="27"/>
  <c r="CJ269" i="27"/>
  <c r="CR269" i="27"/>
  <c r="CZ269" i="27"/>
  <c r="DH269" i="27"/>
  <c r="DY269" i="27"/>
  <c r="EG269" i="27"/>
  <c r="EO269" i="27"/>
  <c r="EW269" i="27"/>
  <c r="FE269" i="27"/>
  <c r="AD270" i="27"/>
  <c r="AL270" i="27"/>
  <c r="AU270" i="27"/>
  <c r="BC270" i="27"/>
  <c r="CJ270" i="27"/>
  <c r="CR270" i="27"/>
  <c r="CZ270" i="27"/>
  <c r="DH270" i="27"/>
  <c r="DY270" i="27"/>
  <c r="EG270" i="27"/>
  <c r="EO270" i="27"/>
  <c r="EW270" i="27"/>
  <c r="FE270" i="27"/>
  <c r="AD271" i="27"/>
  <c r="AL271" i="27"/>
  <c r="AU271" i="27"/>
  <c r="BC271" i="27"/>
  <c r="CJ271" i="27"/>
  <c r="CR271" i="27"/>
  <c r="CZ271" i="27"/>
  <c r="DH271" i="27"/>
  <c r="DY271" i="27"/>
  <c r="EG271" i="27"/>
  <c r="EO271" i="27"/>
  <c r="EW271" i="27"/>
  <c r="FE271" i="27"/>
  <c r="AD272" i="27"/>
  <c r="AL272" i="27"/>
  <c r="AU272" i="27"/>
  <c r="BC272" i="27"/>
  <c r="CJ272" i="27"/>
  <c r="CR272" i="27"/>
  <c r="CZ272" i="27"/>
  <c r="DH272" i="27"/>
  <c r="DY272" i="27"/>
  <c r="EG272" i="27"/>
  <c r="EO272" i="27"/>
  <c r="EW272" i="27"/>
  <c r="FE272" i="27"/>
  <c r="AD273" i="27"/>
  <c r="AL273" i="27"/>
  <c r="AU273" i="27"/>
  <c r="BC273" i="27"/>
  <c r="CJ273" i="27"/>
  <c r="CR273" i="27"/>
  <c r="CZ273" i="27"/>
  <c r="DH273" i="27"/>
  <c r="DY273" i="27"/>
  <c r="EG273" i="27"/>
  <c r="EO273" i="27"/>
  <c r="EW273" i="27"/>
  <c r="FE273" i="27"/>
  <c r="AD274" i="27"/>
  <c r="AL274" i="27"/>
  <c r="AU274" i="27"/>
  <c r="BC274" i="27"/>
  <c r="CJ274" i="27"/>
  <c r="CR274" i="27"/>
  <c r="CZ274" i="27"/>
  <c r="DH274" i="27"/>
  <c r="DY274" i="27"/>
  <c r="EG274" i="27"/>
  <c r="EO274" i="27"/>
  <c r="EW274" i="27"/>
  <c r="FE274" i="27"/>
  <c r="AD275" i="27"/>
  <c r="AL275" i="27"/>
  <c r="AU275" i="27"/>
  <c r="BC275" i="27"/>
  <c r="CJ275" i="27"/>
  <c r="CR275" i="27"/>
  <c r="CZ275" i="27"/>
  <c r="DH275" i="27"/>
  <c r="DY275" i="27"/>
  <c r="EG275" i="27"/>
  <c r="EO275" i="27"/>
  <c r="EW275" i="27"/>
  <c r="FE275" i="27"/>
  <c r="AD276" i="27"/>
  <c r="AL276" i="27"/>
  <c r="AU276" i="27"/>
  <c r="BC276" i="27"/>
  <c r="CJ276" i="27"/>
  <c r="CR276" i="27"/>
  <c r="CZ276" i="27"/>
  <c r="DH276" i="27"/>
  <c r="DY276" i="27"/>
  <c r="EG276" i="27"/>
  <c r="EO276" i="27"/>
  <c r="EW276" i="27"/>
  <c r="FE276" i="27"/>
  <c r="AD277" i="27"/>
  <c r="AL277" i="27"/>
  <c r="AU277" i="27"/>
  <c r="BC277" i="27"/>
  <c r="CJ277" i="27"/>
  <c r="CR277" i="27"/>
  <c r="CZ277" i="27"/>
  <c r="DH277" i="27"/>
  <c r="DY277" i="27"/>
  <c r="EG277" i="27"/>
  <c r="EO277" i="27"/>
  <c r="EW277" i="27"/>
  <c r="FE277" i="27"/>
  <c r="AD278" i="27"/>
  <c r="AL278" i="27"/>
  <c r="AU278" i="27"/>
  <c r="BC278" i="27"/>
  <c r="CJ278" i="27"/>
  <c r="CR278" i="27"/>
  <c r="CZ278" i="27"/>
  <c r="DH278" i="27"/>
  <c r="DY278" i="27"/>
  <c r="EG278" i="27"/>
  <c r="EO278" i="27"/>
  <c r="EW278" i="27"/>
  <c r="FE278" i="27"/>
  <c r="AD279" i="27"/>
  <c r="AL279" i="27"/>
  <c r="AU279" i="27"/>
  <c r="BC279" i="27"/>
  <c r="CJ279" i="27"/>
  <c r="CR279" i="27"/>
  <c r="CZ279" i="27"/>
  <c r="DH279" i="27"/>
  <c r="DY279" i="27"/>
  <c r="EG279" i="27"/>
  <c r="EO279" i="27"/>
  <c r="EW279" i="27"/>
  <c r="FE279" i="27"/>
  <c r="AD280" i="27"/>
  <c r="AL280" i="27"/>
  <c r="AU280" i="27"/>
  <c r="BC280" i="27"/>
  <c r="CJ280" i="27"/>
  <c r="CR280" i="27"/>
  <c r="CZ280" i="27"/>
  <c r="DH280" i="27"/>
  <c r="DY280" i="27"/>
  <c r="EG280" i="27"/>
  <c r="EO280" i="27"/>
  <c r="EW280" i="27"/>
  <c r="FE280" i="27"/>
  <c r="AD281" i="27"/>
  <c r="AL281" i="27"/>
  <c r="AU281" i="27"/>
  <c r="BC281" i="27"/>
  <c r="CJ281" i="27"/>
  <c r="CR281" i="27"/>
  <c r="CZ281" i="27"/>
  <c r="DH281" i="27"/>
  <c r="DY281" i="27"/>
  <c r="EG281" i="27"/>
  <c r="EO281" i="27"/>
  <c r="EW281" i="27"/>
  <c r="FE281" i="27"/>
  <c r="AD282" i="27"/>
  <c r="AL282" i="27"/>
  <c r="AU282" i="27"/>
  <c r="BC282" i="27"/>
  <c r="CJ282" i="27"/>
  <c r="CR282" i="27"/>
  <c r="CZ282" i="27"/>
  <c r="DH282" i="27"/>
  <c r="DY282" i="27"/>
  <c r="EG282" i="27"/>
  <c r="EO282" i="27"/>
  <c r="EW282" i="27"/>
  <c r="FE282" i="27"/>
  <c r="BI283" i="27"/>
  <c r="DD283" i="27"/>
  <c r="DW283" i="27"/>
  <c r="EO283" i="27"/>
  <c r="J284" i="27"/>
  <c r="AB284" i="27"/>
  <c r="AU284" i="27"/>
  <c r="BW284" i="27"/>
  <c r="CP284" i="27"/>
  <c r="DH284" i="27"/>
  <c r="BI285" i="27"/>
  <c r="DF285" i="27"/>
  <c r="EM285" i="27"/>
  <c r="EW285" i="27"/>
  <c r="L286" i="27"/>
  <c r="AS286" i="27"/>
  <c r="BC286" i="27"/>
  <c r="BY286" i="27"/>
  <c r="CJ286" i="27"/>
  <c r="DF286" i="27"/>
  <c r="EM286" i="27"/>
  <c r="EW286" i="27"/>
  <c r="L287" i="27"/>
  <c r="AS287" i="27"/>
  <c r="BC287" i="27"/>
  <c r="BY287" i="27"/>
  <c r="CJ287" i="27"/>
  <c r="DF287" i="27"/>
  <c r="EM287" i="27"/>
  <c r="EW287" i="27"/>
  <c r="L288" i="27"/>
  <c r="AS288" i="27"/>
  <c r="BC288" i="27"/>
  <c r="CJ288" i="27"/>
  <c r="DF288" i="27"/>
  <c r="EW288" i="27"/>
  <c r="AB289" i="27"/>
  <c r="CP289" i="27"/>
  <c r="BI290" i="27"/>
  <c r="DW290" i="27"/>
  <c r="AB291" i="27"/>
  <c r="CP291" i="27"/>
  <c r="BI292" i="27"/>
  <c r="DF292" i="27"/>
  <c r="DW292" i="27"/>
  <c r="BI293" i="27"/>
  <c r="DW293" i="27"/>
  <c r="AD332" i="27"/>
  <c r="AC346" i="27"/>
  <c r="AD346" i="27" s="1"/>
  <c r="AY332" i="27"/>
  <c r="AX346" i="27"/>
  <c r="AY346" i="27" s="1"/>
  <c r="CO303" i="27"/>
  <c r="N304" i="27"/>
  <c r="CU304" i="27"/>
  <c r="CP304" i="27"/>
  <c r="ER304" i="27"/>
  <c r="EM304" i="27"/>
  <c r="AA305" i="27"/>
  <c r="DE305" i="27"/>
  <c r="DF307" i="27" s="1"/>
  <c r="DV305" i="27"/>
  <c r="DW305" i="27" s="1"/>
  <c r="EI309" i="27"/>
  <c r="BJ311" i="27"/>
  <c r="BK311" i="27" s="1"/>
  <c r="BA311" i="27"/>
  <c r="CZ311" i="27"/>
  <c r="DE311" i="27"/>
  <c r="CY308" i="27"/>
  <c r="AL312" i="27"/>
  <c r="AK308" i="27"/>
  <c r="AM308" i="27" s="1"/>
  <c r="AM313" i="27"/>
  <c r="AN313" i="27" s="1"/>
  <c r="CJ313" i="27"/>
  <c r="CM313" i="27"/>
  <c r="EI315" i="27"/>
  <c r="BC316" i="27"/>
  <c r="BH316" i="27"/>
  <c r="EI316" i="27"/>
  <c r="BC317" i="27"/>
  <c r="BH317" i="27"/>
  <c r="BI317" i="27" s="1"/>
  <c r="BU321" i="27"/>
  <c r="BZ321" i="27"/>
  <c r="CB321" i="27" s="1"/>
  <c r="BU322" i="27"/>
  <c r="BZ322" i="27"/>
  <c r="BU323" i="27"/>
  <c r="BZ323" i="27"/>
  <c r="BU324" i="27"/>
  <c r="BZ324" i="27"/>
  <c r="H329" i="27"/>
  <c r="M329" i="27"/>
  <c r="CL329" i="27"/>
  <c r="DO336" i="27"/>
  <c r="H294" i="27"/>
  <c r="H293" i="27"/>
  <c r="H292" i="27"/>
  <c r="H291" i="27"/>
  <c r="H290" i="27"/>
  <c r="H289" i="27"/>
  <c r="H288" i="27"/>
  <c r="H287" i="27"/>
  <c r="H286" i="27"/>
  <c r="H285" i="27"/>
  <c r="H284" i="27"/>
  <c r="P294" i="27"/>
  <c r="P293" i="27"/>
  <c r="P292" i="27"/>
  <c r="P291" i="27"/>
  <c r="P290" i="27"/>
  <c r="P289" i="27"/>
  <c r="P288" i="27"/>
  <c r="P287" i="27"/>
  <c r="P286" i="27"/>
  <c r="P285" i="27"/>
  <c r="P284" i="27"/>
  <c r="P283" i="27"/>
  <c r="AE251" i="27"/>
  <c r="AM251" i="27"/>
  <c r="AW294" i="27"/>
  <c r="AW293" i="27"/>
  <c r="AW292" i="27"/>
  <c r="AW291" i="27"/>
  <c r="AW290" i="27"/>
  <c r="AW289" i="27"/>
  <c r="AW288" i="27"/>
  <c r="AW287" i="27"/>
  <c r="AW286" i="27"/>
  <c r="AW285" i="27"/>
  <c r="AW284" i="27"/>
  <c r="AW283" i="27"/>
  <c r="BE293" i="27"/>
  <c r="BE292" i="27"/>
  <c r="BE291" i="27"/>
  <c r="BE290" i="27"/>
  <c r="BE289" i="27"/>
  <c r="BE288" i="27"/>
  <c r="BE287" i="27"/>
  <c r="BE286" i="27"/>
  <c r="BE285" i="27"/>
  <c r="BE284" i="27"/>
  <c r="BE283" i="27"/>
  <c r="BM293" i="27"/>
  <c r="BM292" i="27"/>
  <c r="BM291" i="27"/>
  <c r="BM290" i="27"/>
  <c r="BM289" i="27"/>
  <c r="BM288" i="27"/>
  <c r="BM287" i="27"/>
  <c r="BM286" i="27"/>
  <c r="BM285" i="27"/>
  <c r="BM284" i="27"/>
  <c r="BM283" i="27"/>
  <c r="BU294" i="27"/>
  <c r="BU293" i="27"/>
  <c r="BU292" i="27"/>
  <c r="BU291" i="27"/>
  <c r="BU290" i="27"/>
  <c r="BU289" i="27"/>
  <c r="BU288" i="27"/>
  <c r="BU287" i="27"/>
  <c r="BU286" i="27"/>
  <c r="BU285" i="27"/>
  <c r="BU284" i="27"/>
  <c r="BU283" i="27"/>
  <c r="CL294" i="27"/>
  <c r="CL293" i="27"/>
  <c r="CL292" i="27"/>
  <c r="CL291" i="27"/>
  <c r="CL290" i="27"/>
  <c r="CL289" i="27"/>
  <c r="CL288" i="27"/>
  <c r="CL287" i="27"/>
  <c r="CL286" i="27"/>
  <c r="CL285" i="27"/>
  <c r="CL284" i="27"/>
  <c r="CL283" i="27"/>
  <c r="CT294" i="27"/>
  <c r="CT293" i="27"/>
  <c r="CT292" i="27"/>
  <c r="CT291" i="27"/>
  <c r="CT290" i="27"/>
  <c r="CT289" i="27"/>
  <c r="CT288" i="27"/>
  <c r="CT287" i="27"/>
  <c r="CT286" i="27"/>
  <c r="CT285" i="27"/>
  <c r="CT284" i="27"/>
  <c r="CT283" i="27"/>
  <c r="DB294" i="27"/>
  <c r="DB293" i="27"/>
  <c r="DB292" i="27"/>
  <c r="DB291" i="27"/>
  <c r="DB290" i="27"/>
  <c r="DB289" i="27"/>
  <c r="DB288" i="27"/>
  <c r="DB287" i="27"/>
  <c r="DB286" i="27"/>
  <c r="DB285" i="27"/>
  <c r="DB284" i="27"/>
  <c r="DB283" i="27"/>
  <c r="DJ294" i="27"/>
  <c r="DJ293" i="27"/>
  <c r="DJ292" i="27"/>
  <c r="DJ291" i="27"/>
  <c r="DJ290" i="27"/>
  <c r="DJ289" i="27"/>
  <c r="DJ288" i="27"/>
  <c r="DJ287" i="27"/>
  <c r="DJ286" i="27"/>
  <c r="DJ285" i="27"/>
  <c r="DJ284" i="27"/>
  <c r="DJ283" i="27"/>
  <c r="EQ294" i="27"/>
  <c r="EQ293" i="27"/>
  <c r="EQ292" i="27"/>
  <c r="EQ291" i="27"/>
  <c r="EQ290" i="27"/>
  <c r="EQ289" i="27"/>
  <c r="EQ288" i="27"/>
  <c r="EQ287" i="27"/>
  <c r="EQ286" i="27"/>
  <c r="EQ285" i="27"/>
  <c r="EQ284" i="27"/>
  <c r="EQ283" i="27"/>
  <c r="EY294" i="27"/>
  <c r="EY293" i="27"/>
  <c r="EY292" i="27"/>
  <c r="EY291" i="27"/>
  <c r="EY290" i="27"/>
  <c r="EY289" i="27"/>
  <c r="EY288" i="27"/>
  <c r="EY287" i="27"/>
  <c r="EY286" i="27"/>
  <c r="EY285" i="27"/>
  <c r="EY284" i="27"/>
  <c r="EY283" i="27"/>
  <c r="FG294" i="27"/>
  <c r="FG293" i="27"/>
  <c r="FG292" i="27"/>
  <c r="FG291" i="27"/>
  <c r="FG290" i="27"/>
  <c r="FG289" i="27"/>
  <c r="FG288" i="27"/>
  <c r="FG287" i="27"/>
  <c r="FG286" i="27"/>
  <c r="FG285" i="27"/>
  <c r="FG284" i="27"/>
  <c r="FG283" i="27"/>
  <c r="AE254" i="27"/>
  <c r="AM254" i="27"/>
  <c r="AM294" i="27" s="1"/>
  <c r="BD294" i="27"/>
  <c r="BE294" i="27" s="1"/>
  <c r="BL294" i="27"/>
  <c r="BM294" i="27" s="1"/>
  <c r="DZ254" i="27"/>
  <c r="EH254" i="27"/>
  <c r="EI254" i="27" s="1"/>
  <c r="AH283" i="27"/>
  <c r="BA283" i="27"/>
  <c r="EG283" i="27"/>
  <c r="FI283" i="27"/>
  <c r="AL284" i="27"/>
  <c r="BO284" i="27"/>
  <c r="CZ284" i="27"/>
  <c r="EC284" i="27"/>
  <c r="AH285" i="27"/>
  <c r="FK288" i="27"/>
  <c r="BQ289" i="27"/>
  <c r="EE289" i="27"/>
  <c r="AJ290" i="27"/>
  <c r="CP292" i="27"/>
  <c r="AB293" i="27"/>
  <c r="CP293" i="27"/>
  <c r="AH332" i="27"/>
  <c r="AG346" i="27"/>
  <c r="CR332" i="27"/>
  <c r="CQ346" i="27"/>
  <c r="CR346" i="27" s="1"/>
  <c r="DL332" i="27"/>
  <c r="DK346" i="27"/>
  <c r="DL346" i="27" s="1"/>
  <c r="DO304" i="27"/>
  <c r="DP304" i="27" s="1"/>
  <c r="DF304" i="27"/>
  <c r="K305" i="27"/>
  <c r="L307" i="27" s="1"/>
  <c r="BH305" i="27"/>
  <c r="BI307" i="27" s="1"/>
  <c r="BX305" i="27"/>
  <c r="AM306" i="27"/>
  <c r="AN306" i="27" s="1"/>
  <c r="EH306" i="27"/>
  <c r="CM307" i="27"/>
  <c r="CH307" i="27"/>
  <c r="EZ307" i="27"/>
  <c r="FA307" i="27" s="1"/>
  <c r="EU307" i="27"/>
  <c r="S308" i="27"/>
  <c r="T308" i="27" s="1"/>
  <c r="BX308" i="27"/>
  <c r="BY308" i="27" s="1"/>
  <c r="U309" i="27"/>
  <c r="V309" i="27" s="1"/>
  <c r="CM309" i="27"/>
  <c r="CH309" i="27"/>
  <c r="EZ309" i="27"/>
  <c r="EU309" i="27"/>
  <c r="AM310" i="27"/>
  <c r="AN310" i="27" s="1"/>
  <c r="EH310" i="27"/>
  <c r="EI310" i="27" s="1"/>
  <c r="AE311" i="27"/>
  <c r="DB311" i="27"/>
  <c r="DA308" i="27"/>
  <c r="AM312" i="27"/>
  <c r="CJ312" i="27"/>
  <c r="CM312" i="27"/>
  <c r="FB312" i="27"/>
  <c r="EF314" i="27"/>
  <c r="BB315" i="27"/>
  <c r="CZ317" i="27"/>
  <c r="DE317" i="27"/>
  <c r="CZ318" i="27"/>
  <c r="DE318" i="27"/>
  <c r="AN319" i="27"/>
  <c r="EX320" i="27"/>
  <c r="BE325" i="27"/>
  <c r="CM326" i="27"/>
  <c r="H328" i="27"/>
  <c r="M328" i="27"/>
  <c r="CB330" i="27"/>
  <c r="BJ331" i="27"/>
  <c r="BZ331" i="27"/>
  <c r="AM335" i="27"/>
  <c r="AN335" i="27" s="1"/>
  <c r="EH335" i="27"/>
  <c r="AM337" i="27"/>
  <c r="AN337" i="27" s="1"/>
  <c r="EH337" i="27"/>
  <c r="EI337" i="27" s="1"/>
  <c r="J338" i="27"/>
  <c r="AH338" i="27"/>
  <c r="BW338" i="27"/>
  <c r="DY338" i="27"/>
  <c r="BG339" i="27"/>
  <c r="DH339" i="27"/>
  <c r="FE339" i="27"/>
  <c r="R340" i="27"/>
  <c r="AS340" i="27"/>
  <c r="BM340" i="27"/>
  <c r="DH340" i="27"/>
  <c r="FE340" i="27"/>
  <c r="AY342" i="27"/>
  <c r="BW342" i="27"/>
  <c r="DY342" i="27"/>
  <c r="BG343" i="27"/>
  <c r="DM342" i="27"/>
  <c r="FG343" i="27"/>
  <c r="BJ344" i="27"/>
  <c r="DJ344" i="27"/>
  <c r="FB344" i="27"/>
  <c r="FI344" i="27"/>
  <c r="CV396" i="27"/>
  <c r="CV395" i="27"/>
  <c r="CV394" i="27"/>
  <c r="CV393" i="27"/>
  <c r="CV392" i="27"/>
  <c r="CV391" i="27"/>
  <c r="CV390" i="27"/>
  <c r="CV389" i="27"/>
  <c r="CV388" i="27"/>
  <c r="CV387" i="27"/>
  <c r="CV386" i="27"/>
  <c r="CV385" i="27"/>
  <c r="CV384" i="27"/>
  <c r="CV383" i="27"/>
  <c r="CV382" i="27"/>
  <c r="CV381" i="27"/>
  <c r="CV380" i="27"/>
  <c r="CV379" i="27"/>
  <c r="CV378" i="27"/>
  <c r="CV377" i="27"/>
  <c r="CV376" i="27"/>
  <c r="CV375" i="27"/>
  <c r="CV374" i="27"/>
  <c r="CV373" i="27"/>
  <c r="CV372" i="27"/>
  <c r="CV371" i="27"/>
  <c r="CV370" i="27"/>
  <c r="CV369" i="27"/>
  <c r="CV368" i="27"/>
  <c r="CV367" i="27"/>
  <c r="CV366" i="27"/>
  <c r="CV365" i="27"/>
  <c r="CV364" i="27"/>
  <c r="CV363" i="27"/>
  <c r="CV362" i="27"/>
  <c r="CV359" i="27"/>
  <c r="CV358" i="27"/>
  <c r="CV356" i="27"/>
  <c r="CV355" i="27"/>
  <c r="CV354" i="27"/>
  <c r="DR359" i="27"/>
  <c r="ER361" i="27"/>
  <c r="FB362" i="27"/>
  <c r="W369" i="27"/>
  <c r="M368" i="27"/>
  <c r="CE392" i="27"/>
  <c r="J312" i="27"/>
  <c r="Z312" i="27"/>
  <c r="BG312" i="27"/>
  <c r="BW312" i="27"/>
  <c r="J314" i="27"/>
  <c r="Z314" i="27"/>
  <c r="BG314" i="27"/>
  <c r="BW314" i="27"/>
  <c r="J315" i="27"/>
  <c r="Z315" i="27"/>
  <c r="BG315" i="27"/>
  <c r="BW315" i="27"/>
  <c r="DD315" i="27"/>
  <c r="DU315" i="27"/>
  <c r="J316" i="27"/>
  <c r="Z316" i="27"/>
  <c r="BG316" i="27"/>
  <c r="BW316" i="27"/>
  <c r="DD316" i="27"/>
  <c r="DU316" i="27"/>
  <c r="J317" i="27"/>
  <c r="Z317" i="27"/>
  <c r="BG317" i="27"/>
  <c r="BW317" i="27"/>
  <c r="DD317" i="27"/>
  <c r="DU317" i="27"/>
  <c r="J318" i="27"/>
  <c r="Z318" i="27"/>
  <c r="BG318" i="27"/>
  <c r="BW318" i="27"/>
  <c r="DD318" i="27"/>
  <c r="DU318" i="27"/>
  <c r="J319" i="27"/>
  <c r="Z319" i="27"/>
  <c r="BG319" i="27"/>
  <c r="BW319" i="27"/>
  <c r="CM319" i="27"/>
  <c r="DD319" i="27"/>
  <c r="DU319" i="27"/>
  <c r="EZ319" i="27"/>
  <c r="FA319" i="27" s="1"/>
  <c r="J320" i="27"/>
  <c r="Z320" i="27"/>
  <c r="BG320" i="27"/>
  <c r="BW320" i="27"/>
  <c r="DD320" i="27"/>
  <c r="DU320" i="27"/>
  <c r="J321" i="27"/>
  <c r="Z321" i="27"/>
  <c r="BG321" i="27"/>
  <c r="BW321" i="27"/>
  <c r="CM321" i="27"/>
  <c r="DD321" i="27"/>
  <c r="DU321" i="27"/>
  <c r="J322" i="27"/>
  <c r="Z322" i="27"/>
  <c r="BG322" i="27"/>
  <c r="BW322" i="27"/>
  <c r="DD322" i="27"/>
  <c r="DU322" i="27"/>
  <c r="J323" i="27"/>
  <c r="Z323" i="27"/>
  <c r="BG323" i="27"/>
  <c r="BW323" i="27"/>
  <c r="DD323" i="27"/>
  <c r="DU323" i="27"/>
  <c r="J324" i="27"/>
  <c r="Z324" i="27"/>
  <c r="BG324" i="27"/>
  <c r="BW324" i="27"/>
  <c r="DD324" i="27"/>
  <c r="EZ324" i="27"/>
  <c r="FA324" i="27" s="1"/>
  <c r="J325" i="27"/>
  <c r="Z325" i="27"/>
  <c r="BG325" i="27"/>
  <c r="BW325" i="27"/>
  <c r="BW326" i="27"/>
  <c r="EZ326" i="27"/>
  <c r="FB326" i="27" s="1"/>
  <c r="FC326" i="27" s="1"/>
  <c r="CM327" i="27"/>
  <c r="EZ327" i="27"/>
  <c r="FA327" i="27" s="1"/>
  <c r="CM328" i="27"/>
  <c r="EZ328" i="27"/>
  <c r="FA328" i="27" s="1"/>
  <c r="J329" i="27"/>
  <c r="Z329" i="27"/>
  <c r="BG329" i="27"/>
  <c r="BW329" i="27"/>
  <c r="BG330" i="27"/>
  <c r="BW330" i="27"/>
  <c r="EZ330" i="27"/>
  <c r="FA330" i="27" s="1"/>
  <c r="J331" i="27"/>
  <c r="Z331" i="27"/>
  <c r="BG331" i="27"/>
  <c r="BW331" i="27"/>
  <c r="Y332" i="27"/>
  <c r="J333" i="27"/>
  <c r="Z333" i="27"/>
  <c r="BG333" i="27"/>
  <c r="BW333" i="27"/>
  <c r="J334" i="27"/>
  <c r="Z334" i="27"/>
  <c r="BG334" i="27"/>
  <c r="BW334" i="27"/>
  <c r="CM335" i="27"/>
  <c r="EZ335" i="27"/>
  <c r="J336" i="27"/>
  <c r="Z336" i="27"/>
  <c r="BG336" i="27"/>
  <c r="BW336" i="27"/>
  <c r="CM337" i="27"/>
  <c r="EZ337" i="27"/>
  <c r="FA337" i="27" s="1"/>
  <c r="EC338" i="27"/>
  <c r="P339" i="27"/>
  <c r="BM339" i="27"/>
  <c r="DJ339" i="27"/>
  <c r="FG339" i="27"/>
  <c r="AU340" i="27"/>
  <c r="BO340" i="27"/>
  <c r="DJ340" i="27"/>
  <c r="FG340" i="27"/>
  <c r="AD342" i="27"/>
  <c r="EC342" i="27"/>
  <c r="P343" i="27"/>
  <c r="BM343" i="27"/>
  <c r="DJ343" i="27"/>
  <c r="FB343" i="27"/>
  <c r="ER342" i="27"/>
  <c r="FI343" i="27"/>
  <c r="Z344" i="27"/>
  <c r="AW344" i="27"/>
  <c r="DL344" i="27"/>
  <c r="EO344" i="27"/>
  <c r="DO345" i="27"/>
  <c r="DP345" i="27" s="1"/>
  <c r="DF345" i="27"/>
  <c r="ER354" i="27"/>
  <c r="FB355" i="27"/>
  <c r="AO359" i="27"/>
  <c r="W362" i="27"/>
  <c r="M361" i="27"/>
  <c r="FB363" i="27"/>
  <c r="AO364" i="27"/>
  <c r="W370" i="27"/>
  <c r="E370" i="27" s="1"/>
  <c r="AO371" i="27"/>
  <c r="W378" i="27"/>
  <c r="E378" i="27" s="1"/>
  <c r="AO379" i="27"/>
  <c r="W385" i="27"/>
  <c r="E385" i="27" s="1"/>
  <c r="DR385" i="27"/>
  <c r="W387" i="27"/>
  <c r="E387" i="27" s="1"/>
  <c r="AO388" i="27"/>
  <c r="FB388" i="27"/>
  <c r="BR304" i="27"/>
  <c r="U305" i="27"/>
  <c r="V305" i="27" s="1"/>
  <c r="M306" i="27"/>
  <c r="BR306" i="27"/>
  <c r="BZ306" i="27"/>
  <c r="M307" i="27"/>
  <c r="U307" i="27"/>
  <c r="V307" i="27" s="1"/>
  <c r="BR307" i="27"/>
  <c r="BZ307" i="27"/>
  <c r="BR309" i="27"/>
  <c r="BZ309" i="27"/>
  <c r="FB311" i="27"/>
  <c r="FC311" i="27" s="1"/>
  <c r="L312" i="27"/>
  <c r="AB312" i="27"/>
  <c r="AS312" i="27"/>
  <c r="BY312" i="27"/>
  <c r="CP312" i="27"/>
  <c r="DW312" i="27"/>
  <c r="EM312" i="27"/>
  <c r="FB313" i="27"/>
  <c r="FC313" i="27" s="1"/>
  <c r="AS314" i="27"/>
  <c r="CP314" i="27"/>
  <c r="EM314" i="27"/>
  <c r="L315" i="27"/>
  <c r="AB315" i="27"/>
  <c r="AS315" i="27"/>
  <c r="BY315" i="27"/>
  <c r="CP315" i="27"/>
  <c r="DW315" i="27"/>
  <c r="EM315" i="27"/>
  <c r="L316" i="27"/>
  <c r="AB316" i="27"/>
  <c r="AS316" i="27"/>
  <c r="BY316" i="27"/>
  <c r="CP316" i="27"/>
  <c r="DW316" i="27"/>
  <c r="EM316" i="27"/>
  <c r="L317" i="27"/>
  <c r="AB317" i="27"/>
  <c r="AS317" i="27"/>
  <c r="BY317" i="27"/>
  <c r="CP317" i="27"/>
  <c r="DW317" i="27"/>
  <c r="EM317" i="27"/>
  <c r="L318" i="27"/>
  <c r="AB318" i="27"/>
  <c r="AS318" i="27"/>
  <c r="BY318" i="27"/>
  <c r="CP318" i="27"/>
  <c r="DW318" i="27"/>
  <c r="EM318" i="27"/>
  <c r="L319" i="27"/>
  <c r="AB319" i="27"/>
  <c r="AS319" i="27"/>
  <c r="BH319" i="27"/>
  <c r="BI319" i="27" s="1"/>
  <c r="BY319" i="27"/>
  <c r="CP319" i="27"/>
  <c r="DE319" i="27"/>
  <c r="DW319" i="27"/>
  <c r="EM319" i="27"/>
  <c r="AB320" i="27"/>
  <c r="AS320" i="27"/>
  <c r="BY320" i="27"/>
  <c r="CP320" i="27"/>
  <c r="DW320" i="27"/>
  <c r="EM320" i="27"/>
  <c r="AB321" i="27"/>
  <c r="AS321" i="27"/>
  <c r="BH321" i="27"/>
  <c r="BY321" i="27"/>
  <c r="CP321" i="27"/>
  <c r="DE321" i="27"/>
  <c r="DW321" i="27"/>
  <c r="EM321" i="27"/>
  <c r="AB322" i="27"/>
  <c r="AS322" i="27"/>
  <c r="BH322" i="27"/>
  <c r="BI322" i="27" s="1"/>
  <c r="BY322" i="27"/>
  <c r="CP322" i="27"/>
  <c r="DE322" i="27"/>
  <c r="DW322" i="27"/>
  <c r="EM322" i="27"/>
  <c r="AB323" i="27"/>
  <c r="AS323" i="27"/>
  <c r="BH323" i="27"/>
  <c r="BI323" i="27" s="1"/>
  <c r="BY323" i="27"/>
  <c r="CP323" i="27"/>
  <c r="DE323" i="27"/>
  <c r="DW323" i="27"/>
  <c r="EM323" i="27"/>
  <c r="AB324" i="27"/>
  <c r="AS324" i="27"/>
  <c r="BH324" i="27"/>
  <c r="BY324" i="27"/>
  <c r="CP324" i="27"/>
  <c r="DE324" i="27"/>
  <c r="L325" i="27"/>
  <c r="AB325" i="27"/>
  <c r="AS325" i="27"/>
  <c r="BY325" i="27"/>
  <c r="CP325" i="27"/>
  <c r="DW325" i="27"/>
  <c r="EM325" i="27"/>
  <c r="AS326" i="27"/>
  <c r="BH326" i="27"/>
  <c r="BY326" i="27"/>
  <c r="DE326" i="27"/>
  <c r="BH327" i="27"/>
  <c r="BI327" i="27" s="1"/>
  <c r="DE327" i="27"/>
  <c r="FB327" i="27"/>
  <c r="FC327" i="27" s="1"/>
  <c r="BH328" i="27"/>
  <c r="BI328" i="27" s="1"/>
  <c r="DE328" i="27"/>
  <c r="FB328" i="27"/>
  <c r="FC328" i="27" s="1"/>
  <c r="L329" i="27"/>
  <c r="AB329" i="27"/>
  <c r="AS329" i="27"/>
  <c r="BY329" i="27"/>
  <c r="CP329" i="27"/>
  <c r="DW329" i="27"/>
  <c r="EM329" i="27"/>
  <c r="AS330" i="27"/>
  <c r="CP330" i="27"/>
  <c r="FB330" i="27"/>
  <c r="FC330" i="27" s="1"/>
  <c r="AS331" i="27"/>
  <c r="CP331" i="27"/>
  <c r="EM331" i="27"/>
  <c r="AS333" i="27"/>
  <c r="CP333" i="27"/>
  <c r="EM333" i="27"/>
  <c r="AS334" i="27"/>
  <c r="CP334" i="27"/>
  <c r="EM334" i="27"/>
  <c r="BH335" i="27"/>
  <c r="DE335" i="27"/>
  <c r="AS336" i="27"/>
  <c r="CP336" i="27"/>
  <c r="EM336" i="27"/>
  <c r="BH337" i="27"/>
  <c r="BI337" i="27" s="1"/>
  <c r="DE337" i="27"/>
  <c r="P338" i="27"/>
  <c r="BG338" i="27"/>
  <c r="CW338" i="27"/>
  <c r="DO338" i="27"/>
  <c r="FE338" i="27"/>
  <c r="R339" i="27"/>
  <c r="AS339" i="27"/>
  <c r="BO339" i="27"/>
  <c r="DL339" i="27"/>
  <c r="FB339" i="27"/>
  <c r="FI339" i="27"/>
  <c r="Z340" i="27"/>
  <c r="BJ340" i="27"/>
  <c r="CR340" i="27"/>
  <c r="DL340" i="27"/>
  <c r="FB340" i="27"/>
  <c r="FI340" i="27"/>
  <c r="J342" i="27"/>
  <c r="AH342" i="27"/>
  <c r="CH342" i="27"/>
  <c r="FE342" i="27"/>
  <c r="R343" i="27"/>
  <c r="AS343" i="27"/>
  <c r="BO343" i="27"/>
  <c r="CU342" i="27"/>
  <c r="DL343" i="27"/>
  <c r="EO343" i="27"/>
  <c r="AY344" i="27"/>
  <c r="CR344" i="27"/>
  <c r="EQ344" i="27"/>
  <c r="AN395" i="27"/>
  <c r="AN394" i="27"/>
  <c r="AN392" i="27"/>
  <c r="AN391" i="27"/>
  <c r="AN390" i="27"/>
  <c r="AN389" i="27"/>
  <c r="AN388" i="27"/>
  <c r="AN387" i="27"/>
  <c r="AN386" i="27"/>
  <c r="AN385" i="27"/>
  <c r="AN383" i="27"/>
  <c r="AN382" i="27"/>
  <c r="AN381" i="27"/>
  <c r="AN380" i="27"/>
  <c r="AN379" i="27"/>
  <c r="AN378" i="27"/>
  <c r="AN377" i="27"/>
  <c r="AN376" i="27"/>
  <c r="AN375" i="27"/>
  <c r="AN374" i="27"/>
  <c r="AN373" i="27"/>
  <c r="AN372" i="27"/>
  <c r="AN371" i="27"/>
  <c r="AN370" i="27"/>
  <c r="AN369" i="27"/>
  <c r="AN368" i="27"/>
  <c r="AN367" i="27"/>
  <c r="AN366" i="27"/>
  <c r="AN365" i="27"/>
  <c r="AN364" i="27"/>
  <c r="AN363" i="27"/>
  <c r="AN362" i="27"/>
  <c r="AN361" i="27"/>
  <c r="AN360" i="27"/>
  <c r="AN359" i="27"/>
  <c r="AN358" i="27"/>
  <c r="AN356" i="27"/>
  <c r="AN355" i="27"/>
  <c r="AN354" i="27"/>
  <c r="AN384" i="27"/>
  <c r="W355" i="27"/>
  <c r="E355" i="27" s="1"/>
  <c r="M354" i="27"/>
  <c r="CA396" i="27"/>
  <c r="CA395" i="27"/>
  <c r="CA394" i="27"/>
  <c r="CA393" i="27"/>
  <c r="CA392" i="27"/>
  <c r="CA391" i="27"/>
  <c r="CA390" i="27"/>
  <c r="CA389" i="27"/>
  <c r="CA388" i="27"/>
  <c r="CA387" i="27"/>
  <c r="CA386" i="27"/>
  <c r="CA385" i="27"/>
  <c r="CA383" i="27"/>
  <c r="CA382" i="27"/>
  <c r="CA381" i="27"/>
  <c r="CA380" i="27"/>
  <c r="CA379" i="27"/>
  <c r="CA378" i="27"/>
  <c r="CA377" i="27"/>
  <c r="CA376" i="27"/>
  <c r="CA375" i="27"/>
  <c r="CA374" i="27"/>
  <c r="CA373" i="27"/>
  <c r="CA372" i="27"/>
  <c r="CA371" i="27"/>
  <c r="CA370" i="27"/>
  <c r="CA369" i="27"/>
  <c r="CA368" i="27"/>
  <c r="CA367" i="27"/>
  <c r="CA366" i="27"/>
  <c r="CA365" i="27"/>
  <c r="CA364" i="27"/>
  <c r="CA363" i="27"/>
  <c r="CA362" i="27"/>
  <c r="CA361" i="27"/>
  <c r="CA360" i="27"/>
  <c r="CA359" i="27"/>
  <c r="CA358" i="27"/>
  <c r="CA356" i="27"/>
  <c r="CA355" i="27"/>
  <c r="CA354" i="27"/>
  <c r="CA384" i="27"/>
  <c r="FB356" i="27"/>
  <c r="W359" i="27"/>
  <c r="E359" i="27" s="1"/>
  <c r="DO359" i="27"/>
  <c r="EJ362" i="27"/>
  <c r="DZ361" i="27"/>
  <c r="W363" i="27"/>
  <c r="E363" i="27" s="1"/>
  <c r="FB364" i="27"/>
  <c r="AO365" i="27"/>
  <c r="EJ369" i="27"/>
  <c r="DZ368" i="27"/>
  <c r="EJ368" i="27" s="1"/>
  <c r="DR368" i="27" s="1"/>
  <c r="W371" i="27"/>
  <c r="E371" i="27" s="1"/>
  <c r="AO372" i="27"/>
  <c r="E379" i="27"/>
  <c r="AO380" i="27"/>
  <c r="W388" i="27"/>
  <c r="E388" i="27" s="1"/>
  <c r="AO389" i="27"/>
  <c r="FB389" i="27"/>
  <c r="CB391" i="27"/>
  <c r="AD303" i="27"/>
  <c r="AU303" i="27"/>
  <c r="CR303" i="27"/>
  <c r="DH303" i="27"/>
  <c r="DY303" i="27"/>
  <c r="EO303" i="27"/>
  <c r="FE303" i="27"/>
  <c r="AD312" i="27"/>
  <c r="AU312" i="27"/>
  <c r="CR312" i="27"/>
  <c r="DH312" i="27"/>
  <c r="DY312" i="27"/>
  <c r="EO312" i="27"/>
  <c r="AD314" i="27"/>
  <c r="AU314" i="27"/>
  <c r="CR314" i="27"/>
  <c r="DH314" i="27"/>
  <c r="DY314" i="27"/>
  <c r="EO314" i="27"/>
  <c r="FE314" i="27"/>
  <c r="AD315" i="27"/>
  <c r="AU315" i="27"/>
  <c r="CR315" i="27"/>
  <c r="DH315" i="27"/>
  <c r="DY315" i="27"/>
  <c r="EO315" i="27"/>
  <c r="FE315" i="27"/>
  <c r="AD316" i="27"/>
  <c r="AU316" i="27"/>
  <c r="CR316" i="27"/>
  <c r="DH316" i="27"/>
  <c r="DY316" i="27"/>
  <c r="EO316" i="27"/>
  <c r="FE316" i="27"/>
  <c r="AD317" i="27"/>
  <c r="AU317" i="27"/>
  <c r="CR317" i="27"/>
  <c r="DH317" i="27"/>
  <c r="DY317" i="27"/>
  <c r="EO317" i="27"/>
  <c r="FE317" i="27"/>
  <c r="AD318" i="27"/>
  <c r="AU318" i="27"/>
  <c r="CR318" i="27"/>
  <c r="DH318" i="27"/>
  <c r="DY318" i="27"/>
  <c r="EO318" i="27"/>
  <c r="FE318" i="27"/>
  <c r="AD319" i="27"/>
  <c r="AU319" i="27"/>
  <c r="CR319" i="27"/>
  <c r="DH319" i="27"/>
  <c r="DY319" i="27"/>
  <c r="EO319" i="27"/>
  <c r="FE319" i="27"/>
  <c r="AD320" i="27"/>
  <c r="AU320" i="27"/>
  <c r="CR320" i="27"/>
  <c r="DY320" i="27"/>
  <c r="EO320" i="27"/>
  <c r="AD321" i="27"/>
  <c r="AU321" i="27"/>
  <c r="CR321" i="27"/>
  <c r="DH321" i="27"/>
  <c r="DY321" i="27"/>
  <c r="EO321" i="27"/>
  <c r="FE321" i="27"/>
  <c r="AD322" i="27"/>
  <c r="AU322" i="27"/>
  <c r="CR322" i="27"/>
  <c r="DY322" i="27"/>
  <c r="EO322" i="27"/>
  <c r="AD323" i="27"/>
  <c r="AU323" i="27"/>
  <c r="CR323" i="27"/>
  <c r="DH323" i="27"/>
  <c r="DY323" i="27"/>
  <c r="EO323" i="27"/>
  <c r="FE323" i="27"/>
  <c r="AD324" i="27"/>
  <c r="AU324" i="27"/>
  <c r="CR324" i="27"/>
  <c r="AD325" i="27"/>
  <c r="AU325" i="27"/>
  <c r="CR325" i="27"/>
  <c r="DH325" i="27"/>
  <c r="DY325" i="27"/>
  <c r="EO325" i="27"/>
  <c r="BJ326" i="27"/>
  <c r="BK326" i="27" s="1"/>
  <c r="BJ327" i="27"/>
  <c r="BK327" i="27" s="1"/>
  <c r="BJ328" i="27"/>
  <c r="BK328" i="27" s="1"/>
  <c r="AD329" i="27"/>
  <c r="AU329" i="27"/>
  <c r="CR329" i="27"/>
  <c r="DH329" i="27"/>
  <c r="DY329" i="27"/>
  <c r="EO329" i="27"/>
  <c r="AU330" i="27"/>
  <c r="CR330" i="27"/>
  <c r="AD331" i="27"/>
  <c r="AU331" i="27"/>
  <c r="CR331" i="27"/>
  <c r="DH331" i="27"/>
  <c r="DY331" i="27"/>
  <c r="EO331" i="27"/>
  <c r="FE331" i="27"/>
  <c r="AD333" i="27"/>
  <c r="AU333" i="27"/>
  <c r="CR333" i="27"/>
  <c r="DH333" i="27"/>
  <c r="DY333" i="27"/>
  <c r="EO333" i="27"/>
  <c r="FE333" i="27"/>
  <c r="AD334" i="27"/>
  <c r="AU334" i="27"/>
  <c r="CR334" i="27"/>
  <c r="DH334" i="27"/>
  <c r="DY334" i="27"/>
  <c r="EO334" i="27"/>
  <c r="FE334" i="27"/>
  <c r="M335" i="27"/>
  <c r="BJ335" i="27"/>
  <c r="BK335" i="27" s="1"/>
  <c r="BZ335" i="27"/>
  <c r="M336" i="27"/>
  <c r="AD336" i="27"/>
  <c r="AU336" i="27"/>
  <c r="BZ336" i="27"/>
  <c r="CR336" i="27"/>
  <c r="DH336" i="27"/>
  <c r="DY336" i="27"/>
  <c r="EO336" i="27"/>
  <c r="FE336" i="27"/>
  <c r="M337" i="27"/>
  <c r="BJ337" i="27"/>
  <c r="BK337" i="27" s="1"/>
  <c r="BZ337" i="27"/>
  <c r="CA337" i="27" s="1"/>
  <c r="R338" i="27"/>
  <c r="AS338" i="27"/>
  <c r="DH338" i="27"/>
  <c r="FG338" i="27"/>
  <c r="AU339" i="27"/>
  <c r="CR339" i="27"/>
  <c r="EO339" i="27"/>
  <c r="AY340" i="27"/>
  <c r="CT340" i="27"/>
  <c r="EO340" i="27"/>
  <c r="BJ341" i="27"/>
  <c r="BK341" i="27" s="1"/>
  <c r="BA341" i="27"/>
  <c r="BG342" i="27"/>
  <c r="DH342" i="27"/>
  <c r="FG342" i="27"/>
  <c r="AZ342" i="27"/>
  <c r="BJ343" i="27"/>
  <c r="CR343" i="27"/>
  <c r="EQ343" i="27"/>
  <c r="AD344" i="27"/>
  <c r="BW344" i="27"/>
  <c r="CT344" i="27"/>
  <c r="CW345" i="27"/>
  <c r="CN345" i="27"/>
  <c r="EJ355" i="27"/>
  <c r="DR355" i="27" s="1"/>
  <c r="DZ354" i="27"/>
  <c r="W356" i="27"/>
  <c r="E356" i="27" s="1"/>
  <c r="AO358" i="27"/>
  <c r="BJ358" i="27"/>
  <c r="EJ358" i="27"/>
  <c r="DR358" i="27" s="1"/>
  <c r="CW359" i="27"/>
  <c r="CE359" i="27" s="1"/>
  <c r="EZ361" i="27"/>
  <c r="EZ360" i="27" s="1"/>
  <c r="EJ363" i="27"/>
  <c r="DR363" i="27" s="1"/>
  <c r="W364" i="27"/>
  <c r="FB365" i="27"/>
  <c r="CB367" i="27"/>
  <c r="U368" i="27"/>
  <c r="CM368" i="27"/>
  <c r="CW368" i="27" s="1"/>
  <c r="CE368" i="27" s="1"/>
  <c r="CW369" i="27"/>
  <c r="CE369" i="27" s="1"/>
  <c r="EJ370" i="27"/>
  <c r="DR370" i="27" s="1"/>
  <c r="W372" i="27"/>
  <c r="E372" i="27" s="1"/>
  <c r="AO373" i="27"/>
  <c r="FB373" i="27"/>
  <c r="CB375" i="27"/>
  <c r="CW377" i="27"/>
  <c r="CE377" i="27" s="1"/>
  <c r="EJ378" i="27"/>
  <c r="DR378" i="27" s="1"/>
  <c r="W380" i="27"/>
  <c r="E380" i="27" s="1"/>
  <c r="AO381" i="27"/>
  <c r="FB381" i="27"/>
  <c r="BJ382" i="27"/>
  <c r="EJ382" i="27"/>
  <c r="DR382" i="27" s="1"/>
  <c r="CW383" i="27"/>
  <c r="CE383" i="27" s="1"/>
  <c r="CW386" i="27"/>
  <c r="CE386" i="27" s="1"/>
  <c r="EJ387" i="27"/>
  <c r="DR387" i="27" s="1"/>
  <c r="W389" i="27"/>
  <c r="E389" i="27" s="1"/>
  <c r="AO390" i="27"/>
  <c r="E390" i="27" s="1"/>
  <c r="FB390" i="27"/>
  <c r="FB392" i="27"/>
  <c r="DZ311" i="27"/>
  <c r="P312" i="27"/>
  <c r="AE312" i="27"/>
  <c r="AW312" i="27"/>
  <c r="BM312" i="27"/>
  <c r="CT312" i="27"/>
  <c r="DZ312" i="27"/>
  <c r="EQ312" i="27"/>
  <c r="AE313" i="27"/>
  <c r="DZ313" i="27"/>
  <c r="P314" i="27"/>
  <c r="AW314" i="27"/>
  <c r="BM314" i="27"/>
  <c r="CT314" i="27"/>
  <c r="DJ314" i="27"/>
  <c r="EQ314" i="27"/>
  <c r="FG314" i="27"/>
  <c r="P315" i="27"/>
  <c r="AW315" i="27"/>
  <c r="BM315" i="27"/>
  <c r="CT315" i="27"/>
  <c r="DJ315" i="27"/>
  <c r="EQ315" i="27"/>
  <c r="FG315" i="27"/>
  <c r="P316" i="27"/>
  <c r="AE316" i="27"/>
  <c r="AW316" i="27"/>
  <c r="BM316" i="27"/>
  <c r="CT316" i="27"/>
  <c r="DJ316" i="27"/>
  <c r="DZ316" i="27"/>
  <c r="EQ316" i="27"/>
  <c r="FG316" i="27"/>
  <c r="P317" i="27"/>
  <c r="AE317" i="27"/>
  <c r="AW317" i="27"/>
  <c r="BM317" i="27"/>
  <c r="CT317" i="27"/>
  <c r="DJ317" i="27"/>
  <c r="DZ317" i="27"/>
  <c r="EQ317" i="27"/>
  <c r="FG317" i="27"/>
  <c r="P318" i="27"/>
  <c r="AE318" i="27"/>
  <c r="AW318" i="27"/>
  <c r="BM318" i="27"/>
  <c r="CT318" i="27"/>
  <c r="DJ318" i="27"/>
  <c r="DZ318" i="27"/>
  <c r="EQ318" i="27"/>
  <c r="FG318" i="27"/>
  <c r="P319" i="27"/>
  <c r="AE319" i="27"/>
  <c r="AW319" i="27"/>
  <c r="BM319" i="27"/>
  <c r="CT319" i="27"/>
  <c r="DJ319" i="27"/>
  <c r="DZ319" i="27"/>
  <c r="EQ319" i="27"/>
  <c r="FG319" i="27"/>
  <c r="P320" i="27"/>
  <c r="AW320" i="27"/>
  <c r="BM320" i="27"/>
  <c r="CT320" i="27"/>
  <c r="EQ320" i="27"/>
  <c r="P321" i="27"/>
  <c r="AE321" i="27"/>
  <c r="AW321" i="27"/>
  <c r="BM321" i="27"/>
  <c r="CT321" i="27"/>
  <c r="DJ321" i="27"/>
  <c r="DZ321" i="27"/>
  <c r="EQ321" i="27"/>
  <c r="FG321" i="27"/>
  <c r="P322" i="27"/>
  <c r="AE322" i="27"/>
  <c r="AW322" i="27"/>
  <c r="BM322" i="27"/>
  <c r="CT322" i="27"/>
  <c r="DZ322" i="27"/>
  <c r="EQ322" i="27"/>
  <c r="P323" i="27"/>
  <c r="AE323" i="27"/>
  <c r="AW323" i="27"/>
  <c r="BM323" i="27"/>
  <c r="CT323" i="27"/>
  <c r="DJ323" i="27"/>
  <c r="DZ323" i="27"/>
  <c r="EQ323" i="27"/>
  <c r="FG323" i="27"/>
  <c r="AE324" i="27"/>
  <c r="AW324" i="27"/>
  <c r="BM324" i="27"/>
  <c r="CT324" i="27"/>
  <c r="DZ324" i="27"/>
  <c r="P325" i="27"/>
  <c r="AW325" i="27"/>
  <c r="BM325" i="27"/>
  <c r="CT325" i="27"/>
  <c r="EQ325" i="27"/>
  <c r="P326" i="27"/>
  <c r="AE326" i="27"/>
  <c r="BM326" i="27"/>
  <c r="DZ326" i="27"/>
  <c r="AE327" i="27"/>
  <c r="CB327" i="27"/>
  <c r="CC327" i="27" s="1"/>
  <c r="DZ327" i="27"/>
  <c r="AE328" i="27"/>
  <c r="CB328" i="27"/>
  <c r="CC328" i="27" s="1"/>
  <c r="DZ328" i="27"/>
  <c r="P329" i="27"/>
  <c r="AE329" i="27"/>
  <c r="AW329" i="27"/>
  <c r="BM329" i="27"/>
  <c r="CT329" i="27"/>
  <c r="DZ329" i="27"/>
  <c r="EQ329" i="27"/>
  <c r="AE330" i="27"/>
  <c r="AW330" i="27"/>
  <c r="BM330" i="27"/>
  <c r="CT330" i="27"/>
  <c r="DZ330" i="27"/>
  <c r="P331" i="27"/>
  <c r="AE331" i="27"/>
  <c r="AW331" i="27"/>
  <c r="BM331" i="27"/>
  <c r="CT331" i="27"/>
  <c r="DJ331" i="27"/>
  <c r="EQ331" i="27"/>
  <c r="FG331" i="27"/>
  <c r="O332" i="27"/>
  <c r="AV332" i="27"/>
  <c r="BL332" i="27"/>
  <c r="CS332" i="27"/>
  <c r="DI332" i="27"/>
  <c r="EP332" i="27"/>
  <c r="FF332" i="27"/>
  <c r="P333" i="27"/>
  <c r="AE333" i="27"/>
  <c r="AW333" i="27"/>
  <c r="BM333" i="27"/>
  <c r="CT333" i="27"/>
  <c r="DJ333" i="27"/>
  <c r="EQ333" i="27"/>
  <c r="FG333" i="27"/>
  <c r="P334" i="27"/>
  <c r="AE334" i="27"/>
  <c r="AW334" i="27"/>
  <c r="BM334" i="27"/>
  <c r="CT334" i="27"/>
  <c r="DJ334" i="27"/>
  <c r="EQ334" i="27"/>
  <c r="FG334" i="27"/>
  <c r="AE335" i="27"/>
  <c r="CB335" i="27"/>
  <c r="CC335" i="27" s="1"/>
  <c r="DZ335" i="27"/>
  <c r="P336" i="27"/>
  <c r="AE336" i="27"/>
  <c r="AW336" i="27"/>
  <c r="BM336" i="27"/>
  <c r="CT336" i="27"/>
  <c r="DJ336" i="27"/>
  <c r="DZ336" i="27"/>
  <c r="EQ336" i="27"/>
  <c r="FG336" i="27"/>
  <c r="AE337" i="27"/>
  <c r="CB337" i="27"/>
  <c r="CC337" i="27" s="1"/>
  <c r="DZ337" i="27"/>
  <c r="AU338" i="27"/>
  <c r="BM338" i="27"/>
  <c r="DJ338" i="27"/>
  <c r="FB338" i="27"/>
  <c r="FI338" i="27"/>
  <c r="Z339" i="27"/>
  <c r="BJ339" i="27"/>
  <c r="CT339" i="27"/>
  <c r="EQ339" i="27"/>
  <c r="AD340" i="27"/>
  <c r="BW340" i="27"/>
  <c r="EQ340" i="27"/>
  <c r="P342" i="27"/>
  <c r="BM342" i="27"/>
  <c r="DJ342" i="27"/>
  <c r="EM342" i="27"/>
  <c r="FI342" i="27"/>
  <c r="Z343" i="27"/>
  <c r="AW343" i="27"/>
  <c r="CT343" i="27"/>
  <c r="EZ342" i="27"/>
  <c r="J344" i="27"/>
  <c r="AH344" i="27"/>
  <c r="DO344" i="27"/>
  <c r="DY344" i="27"/>
  <c r="EZ354" i="27"/>
  <c r="U360" i="27"/>
  <c r="CM361" i="27"/>
  <c r="CW362" i="27"/>
  <c r="CE362" i="27" s="1"/>
  <c r="DR364" i="27"/>
  <c r="E365" i="27"/>
  <c r="E373" i="27"/>
  <c r="E381" i="27"/>
  <c r="CW384" i="27"/>
  <c r="CE384" i="27" s="1"/>
  <c r="CB385" i="27"/>
  <c r="DR388" i="27"/>
  <c r="BR393" i="27"/>
  <c r="CB394" i="27"/>
  <c r="CB393" i="27" s="1"/>
  <c r="R312" i="27"/>
  <c r="AH312" i="27"/>
  <c r="AY312" i="27"/>
  <c r="BO312" i="27"/>
  <c r="EC312" i="27"/>
  <c r="R314" i="27"/>
  <c r="AH314" i="27"/>
  <c r="AY314" i="27"/>
  <c r="BO314" i="27"/>
  <c r="DL314" i="27"/>
  <c r="EC314" i="27"/>
  <c r="FI314" i="27"/>
  <c r="R315" i="27"/>
  <c r="AH315" i="27"/>
  <c r="AY315" i="27"/>
  <c r="BO315" i="27"/>
  <c r="CV315" i="27"/>
  <c r="DL315" i="27"/>
  <c r="EC315" i="27"/>
  <c r="ES315" i="27"/>
  <c r="FI315" i="27"/>
  <c r="R316" i="27"/>
  <c r="AH316" i="27"/>
  <c r="AY316" i="27"/>
  <c r="BO316" i="27"/>
  <c r="CV316" i="27"/>
  <c r="DL316" i="27"/>
  <c r="EC316" i="27"/>
  <c r="ES316" i="27"/>
  <c r="FI316" i="27"/>
  <c r="R317" i="27"/>
  <c r="AH317" i="27"/>
  <c r="AY317" i="27"/>
  <c r="BO317" i="27"/>
  <c r="CV317" i="27"/>
  <c r="DL317" i="27"/>
  <c r="EC317" i="27"/>
  <c r="ES317" i="27"/>
  <c r="FI317" i="27"/>
  <c r="R318" i="27"/>
  <c r="AH318" i="27"/>
  <c r="AY318" i="27"/>
  <c r="BO318" i="27"/>
  <c r="CV318" i="27"/>
  <c r="DL318" i="27"/>
  <c r="EC318" i="27"/>
  <c r="ES318" i="27"/>
  <c r="FI318" i="27"/>
  <c r="R319" i="27"/>
  <c r="AH319" i="27"/>
  <c r="AY319" i="27"/>
  <c r="BO319" i="27"/>
  <c r="CV319" i="27"/>
  <c r="DL319" i="27"/>
  <c r="EC319" i="27"/>
  <c r="ES319" i="27"/>
  <c r="FI319" i="27"/>
  <c r="R320" i="27"/>
  <c r="AH320" i="27"/>
  <c r="AY320" i="27"/>
  <c r="BO320" i="27"/>
  <c r="EC320" i="27"/>
  <c r="R321" i="27"/>
  <c r="AH321" i="27"/>
  <c r="AY321" i="27"/>
  <c r="BO321" i="27"/>
  <c r="DL321" i="27"/>
  <c r="EC321" i="27"/>
  <c r="FI321" i="27"/>
  <c r="R322" i="27"/>
  <c r="AH322" i="27"/>
  <c r="AY322" i="27"/>
  <c r="BO322" i="27"/>
  <c r="EC322" i="27"/>
  <c r="R323" i="27"/>
  <c r="AH323" i="27"/>
  <c r="AY323" i="27"/>
  <c r="BO323" i="27"/>
  <c r="DL323" i="27"/>
  <c r="EC323" i="27"/>
  <c r="FI323" i="27"/>
  <c r="R324" i="27"/>
  <c r="AH324" i="27"/>
  <c r="AY324" i="27"/>
  <c r="BO324" i="27"/>
  <c r="R325" i="27"/>
  <c r="AH325" i="27"/>
  <c r="AY325" i="27"/>
  <c r="BO325" i="27"/>
  <c r="EC325" i="27"/>
  <c r="R329" i="27"/>
  <c r="AH329" i="27"/>
  <c r="AY329" i="27"/>
  <c r="BO329" i="27"/>
  <c r="EC329" i="27"/>
  <c r="AY330" i="27"/>
  <c r="BO330" i="27"/>
  <c r="R331" i="27"/>
  <c r="AH331" i="27"/>
  <c r="AY331" i="27"/>
  <c r="BO331" i="27"/>
  <c r="CU331" i="27"/>
  <c r="DL331" i="27"/>
  <c r="EC331" i="27"/>
  <c r="ER331" i="27"/>
  <c r="FI331" i="27"/>
  <c r="R333" i="27"/>
  <c r="AH333" i="27"/>
  <c r="AY333" i="27"/>
  <c r="BO333" i="27"/>
  <c r="DL333" i="27"/>
  <c r="EC333" i="27"/>
  <c r="FI333" i="27"/>
  <c r="R334" i="27"/>
  <c r="AH334" i="27"/>
  <c r="AY334" i="27"/>
  <c r="BO334" i="27"/>
  <c r="DL334" i="27"/>
  <c r="EC334" i="27"/>
  <c r="FI334" i="27"/>
  <c r="CU335" i="27"/>
  <c r="ER335" i="27"/>
  <c r="R336" i="27"/>
  <c r="AH336" i="27"/>
  <c r="AY336" i="27"/>
  <c r="BO336" i="27"/>
  <c r="CU336" i="27"/>
  <c r="DL336" i="27"/>
  <c r="EC336" i="27"/>
  <c r="ER336" i="27"/>
  <c r="FI336" i="27"/>
  <c r="ER337" i="27"/>
  <c r="Z338" i="27"/>
  <c r="AW338" i="27"/>
  <c r="BO338" i="27"/>
  <c r="EO338" i="27"/>
  <c r="AY339" i="27"/>
  <c r="BW339" i="27"/>
  <c r="DO339" i="27"/>
  <c r="J340" i="27"/>
  <c r="AH340" i="27"/>
  <c r="CW341" i="27"/>
  <c r="CN341" i="27"/>
  <c r="DO341" i="27"/>
  <c r="DP341" i="27" s="1"/>
  <c r="DF341" i="27"/>
  <c r="R342" i="27"/>
  <c r="AS342" i="27"/>
  <c r="BO342" i="27"/>
  <c r="CP342" i="27"/>
  <c r="DL342" i="27"/>
  <c r="EO342" i="27"/>
  <c r="AY343" i="27"/>
  <c r="BW343" i="27"/>
  <c r="DE342" i="27"/>
  <c r="DO343" i="27"/>
  <c r="DY343" i="27"/>
  <c r="BG344" i="27"/>
  <c r="EC344" i="27"/>
  <c r="FB345" i="27"/>
  <c r="FC345" i="27" s="1"/>
  <c r="ES345" i="27"/>
  <c r="CM354" i="27"/>
  <c r="CW355" i="27"/>
  <c r="CE355" i="27" s="1"/>
  <c r="DR356" i="27"/>
  <c r="E358" i="27"/>
  <c r="DR365" i="27"/>
  <c r="AO367" i="27"/>
  <c r="CB369" i="27"/>
  <c r="BR368" i="27"/>
  <c r="CB368" i="27" s="1"/>
  <c r="W374" i="27"/>
  <c r="E374" i="27" s="1"/>
  <c r="AO375" i="27"/>
  <c r="CE379" i="27"/>
  <c r="EJ380" i="27"/>
  <c r="DR380" i="27" s="1"/>
  <c r="W382" i="27"/>
  <c r="E382" i="27" s="1"/>
  <c r="DO382" i="27"/>
  <c r="CB383" i="27"/>
  <c r="CE388" i="27"/>
  <c r="DR389" i="27"/>
  <c r="AO392" i="27"/>
  <c r="DC308" i="27"/>
  <c r="DD325" i="27" s="1"/>
  <c r="DT308" i="27"/>
  <c r="DU325" i="27" s="1"/>
  <c r="DM311" i="27"/>
  <c r="T312" i="27"/>
  <c r="AJ312" i="27"/>
  <c r="AZ312" i="27"/>
  <c r="BQ312" i="27"/>
  <c r="CH312" i="27"/>
  <c r="DM312" i="27"/>
  <c r="EE312" i="27"/>
  <c r="EU312" i="27"/>
  <c r="AZ313" i="27"/>
  <c r="DM313" i="27"/>
  <c r="DN313" i="27" s="1"/>
  <c r="CH314" i="27"/>
  <c r="EU314" i="27"/>
  <c r="T315" i="27"/>
  <c r="AJ315" i="27"/>
  <c r="BQ315" i="27"/>
  <c r="CH315" i="27"/>
  <c r="EE315" i="27"/>
  <c r="EU315" i="27"/>
  <c r="FK315" i="27"/>
  <c r="T316" i="27"/>
  <c r="AJ316" i="27"/>
  <c r="AZ316" i="27"/>
  <c r="BQ316" i="27"/>
  <c r="CH316" i="27"/>
  <c r="DM316" i="27"/>
  <c r="EE316" i="27"/>
  <c r="EU316" i="27"/>
  <c r="FK316" i="27"/>
  <c r="T317" i="27"/>
  <c r="AJ317" i="27"/>
  <c r="AZ317" i="27"/>
  <c r="BQ317" i="27"/>
  <c r="CH317" i="27"/>
  <c r="DM317" i="27"/>
  <c r="DN317" i="27" s="1"/>
  <c r="EE317" i="27"/>
  <c r="EU317" i="27"/>
  <c r="FK317" i="27"/>
  <c r="T318" i="27"/>
  <c r="AJ318" i="27"/>
  <c r="AZ318" i="27"/>
  <c r="BQ318" i="27"/>
  <c r="CH318" i="27"/>
  <c r="DM318" i="27"/>
  <c r="DN318" i="27" s="1"/>
  <c r="EE318" i="27"/>
  <c r="EU318" i="27"/>
  <c r="FK318" i="27"/>
  <c r="T319" i="27"/>
  <c r="AJ319" i="27"/>
  <c r="AZ319" i="27"/>
  <c r="BQ319" i="27"/>
  <c r="CH319" i="27"/>
  <c r="DM319" i="27"/>
  <c r="DN319" i="27" s="1"/>
  <c r="EE319" i="27"/>
  <c r="EU319" i="27"/>
  <c r="FK319" i="27"/>
  <c r="T320" i="27"/>
  <c r="AJ320" i="27"/>
  <c r="BQ320" i="27"/>
  <c r="CH320" i="27"/>
  <c r="EE320" i="27"/>
  <c r="EU320" i="27"/>
  <c r="T321" i="27"/>
  <c r="AJ321" i="27"/>
  <c r="AZ321" i="27"/>
  <c r="BQ321" i="27"/>
  <c r="CH321" i="27"/>
  <c r="DN321" i="27"/>
  <c r="EE321" i="27"/>
  <c r="EU321" i="27"/>
  <c r="FK321" i="27"/>
  <c r="T322" i="27"/>
  <c r="AJ322" i="27"/>
  <c r="BA322" i="27"/>
  <c r="BQ322" i="27"/>
  <c r="CH322" i="27"/>
  <c r="EE322" i="27"/>
  <c r="EU322" i="27"/>
  <c r="T323" i="27"/>
  <c r="AJ323" i="27"/>
  <c r="BA323" i="27"/>
  <c r="BQ323" i="27"/>
  <c r="CH323" i="27"/>
  <c r="DN323" i="27"/>
  <c r="EE323" i="27"/>
  <c r="EU323" i="27"/>
  <c r="FK323" i="27"/>
  <c r="T324" i="27"/>
  <c r="AJ324" i="27"/>
  <c r="BA324" i="27"/>
  <c r="BQ324" i="27"/>
  <c r="CH324" i="27"/>
  <c r="T325" i="27"/>
  <c r="AJ325" i="27"/>
  <c r="BQ325" i="27"/>
  <c r="CH325" i="27"/>
  <c r="EE325" i="27"/>
  <c r="EU325" i="27"/>
  <c r="T326" i="27"/>
  <c r="AJ326" i="27"/>
  <c r="CH326" i="27"/>
  <c r="T329" i="27"/>
  <c r="AJ329" i="27"/>
  <c r="BQ329" i="27"/>
  <c r="CH329" i="27"/>
  <c r="EE329" i="27"/>
  <c r="EU329" i="27"/>
  <c r="CH330" i="27"/>
  <c r="CH331" i="27"/>
  <c r="EU331" i="27"/>
  <c r="CH333" i="27"/>
  <c r="EU333" i="27"/>
  <c r="CH334" i="27"/>
  <c r="EU334" i="27"/>
  <c r="CH336" i="27"/>
  <c r="EU336" i="27"/>
  <c r="AY338" i="27"/>
  <c r="CR338" i="27"/>
  <c r="EQ338" i="27"/>
  <c r="AD339" i="27"/>
  <c r="DY339" i="27"/>
  <c r="BG340" i="27"/>
  <c r="CW340" i="27"/>
  <c r="DY340" i="27"/>
  <c r="AU342" i="27"/>
  <c r="CR342" i="27"/>
  <c r="EQ342" i="27"/>
  <c r="AD343" i="27"/>
  <c r="BH342" i="27"/>
  <c r="BZ342" i="27"/>
  <c r="EC343" i="27"/>
  <c r="P344" i="27"/>
  <c r="BM344" i="27"/>
  <c r="CW344" i="27"/>
  <c r="FE344" i="27"/>
  <c r="EI396" i="27"/>
  <c r="EI392" i="27"/>
  <c r="EI391" i="27"/>
  <c r="EI390" i="27"/>
  <c r="EI389" i="27"/>
  <c r="EI388" i="27"/>
  <c r="EI387" i="27"/>
  <c r="EI386" i="27"/>
  <c r="EI385" i="27"/>
  <c r="EI384" i="27"/>
  <c r="EI383" i="27"/>
  <c r="EI382" i="27"/>
  <c r="EI381" i="27"/>
  <c r="EI380" i="27"/>
  <c r="EI379" i="27"/>
  <c r="EI378" i="27"/>
  <c r="EI377" i="27"/>
  <c r="EI376" i="27"/>
  <c r="EI375" i="27"/>
  <c r="EI374" i="27"/>
  <c r="EI373" i="27"/>
  <c r="EI372" i="27"/>
  <c r="EI371" i="27"/>
  <c r="EI370" i="27"/>
  <c r="EI369" i="27"/>
  <c r="EI368" i="27"/>
  <c r="EI367" i="27"/>
  <c r="EI366" i="27"/>
  <c r="EI365" i="27"/>
  <c r="EI364" i="27"/>
  <c r="EI363" i="27"/>
  <c r="EI362" i="27"/>
  <c r="EI361" i="27"/>
  <c r="EI360" i="27"/>
  <c r="EI359" i="27"/>
  <c r="EI358" i="27"/>
  <c r="EI356" i="27"/>
  <c r="EI355" i="27"/>
  <c r="EI354" i="27"/>
  <c r="CE358" i="27"/>
  <c r="CB362" i="27"/>
  <c r="BR361" i="27"/>
  <c r="CW364" i="27"/>
  <c r="CE364" i="27" s="1"/>
  <c r="W367" i="27"/>
  <c r="E367" i="27" s="1"/>
  <c r="DR373" i="27"/>
  <c r="E375" i="27"/>
  <c r="AO376" i="27"/>
  <c r="DR381" i="27"/>
  <c r="CE382" i="27"/>
  <c r="BJ384" i="27"/>
  <c r="DR390" i="27"/>
  <c r="E392" i="27"/>
  <c r="DR392" i="27"/>
  <c r="AO394" i="27"/>
  <c r="AE393" i="27"/>
  <c r="V319" i="27"/>
  <c r="BS319" i="27"/>
  <c r="V320" i="27"/>
  <c r="V321" i="27"/>
  <c r="V322" i="27"/>
  <c r="V323" i="27"/>
  <c r="V324" i="27"/>
  <c r="AL325" i="27"/>
  <c r="BC325" i="27"/>
  <c r="CJ325" i="27"/>
  <c r="CZ325" i="27"/>
  <c r="EG325" i="27"/>
  <c r="EW325" i="27"/>
  <c r="AL329" i="27"/>
  <c r="BC329" i="27"/>
  <c r="CJ329" i="27"/>
  <c r="CZ329" i="27"/>
  <c r="EG329" i="27"/>
  <c r="EW329" i="27"/>
  <c r="AD338" i="27"/>
  <c r="CT338" i="27"/>
  <c r="J339" i="27"/>
  <c r="AH339" i="27"/>
  <c r="CW339" i="27"/>
  <c r="EC339" i="27"/>
  <c r="P340" i="27"/>
  <c r="EC340" i="27"/>
  <c r="FB341" i="27"/>
  <c r="FC341" i="27" s="1"/>
  <c r="ES341" i="27"/>
  <c r="Z342" i="27"/>
  <c r="AW342" i="27"/>
  <c r="CT342" i="27"/>
  <c r="EU342" i="27"/>
  <c r="J343" i="27"/>
  <c r="AH343" i="27"/>
  <c r="CW343" i="27"/>
  <c r="CM342" i="27"/>
  <c r="FE343" i="27"/>
  <c r="R344" i="27"/>
  <c r="AS344" i="27"/>
  <c r="BO344" i="27"/>
  <c r="FG344" i="27"/>
  <c r="BJ345" i="27"/>
  <c r="BK345" i="27" s="1"/>
  <c r="BA345" i="27"/>
  <c r="CB355" i="27"/>
  <c r="BR354" i="27"/>
  <c r="AO362" i="27"/>
  <c r="AE361" i="27"/>
  <c r="CU361" i="27"/>
  <c r="CU360" i="27" s="1"/>
  <c r="CV360" i="27" s="1"/>
  <c r="CB363" i="27"/>
  <c r="CW365" i="27"/>
  <c r="CE365" i="27" s="1"/>
  <c r="EJ366" i="27"/>
  <c r="DR366" i="27" s="1"/>
  <c r="AO369" i="27"/>
  <c r="AE368" i="27"/>
  <c r="AO368" i="27" s="1"/>
  <c r="ER368" i="27"/>
  <c r="FB368" i="27" s="1"/>
  <c r="FB369" i="27"/>
  <c r="CB371" i="27"/>
  <c r="CW373" i="27"/>
  <c r="CE373" i="27" s="1"/>
  <c r="EJ374" i="27"/>
  <c r="DR374" i="27" s="1"/>
  <c r="W376" i="27"/>
  <c r="E376" i="27" s="1"/>
  <c r="AO377" i="27"/>
  <c r="E377" i="27" s="1"/>
  <c r="FB377" i="27"/>
  <c r="DR377" i="27" s="1"/>
  <c r="CB379" i="27"/>
  <c r="CW381" i="27"/>
  <c r="CE381" i="27" s="1"/>
  <c r="E384" i="27"/>
  <c r="CB384" i="27"/>
  <c r="AO386" i="27"/>
  <c r="E386" i="27" s="1"/>
  <c r="FB386" i="27"/>
  <c r="DR386" i="27" s="1"/>
  <c r="CB388" i="27"/>
  <c r="CW390" i="27"/>
  <c r="CE390" i="27" s="1"/>
  <c r="EJ391" i="27"/>
  <c r="DR391" i="27" s="1"/>
  <c r="W394" i="27"/>
  <c r="M393" i="27"/>
  <c r="BJ393" i="27"/>
  <c r="CH338" i="27"/>
  <c r="CP338" i="27"/>
  <c r="EM338" i="27"/>
  <c r="EU338" i="27"/>
  <c r="CH339" i="27"/>
  <c r="CP339" i="27"/>
  <c r="EM339" i="27"/>
  <c r="EU339" i="27"/>
  <c r="CH340" i="27"/>
  <c r="CP340" i="27"/>
  <c r="EM340" i="27"/>
  <c r="EU340" i="27"/>
  <c r="CH341" i="27"/>
  <c r="CP341" i="27"/>
  <c r="EM341" i="27"/>
  <c r="EU341" i="27"/>
  <c r="CH343" i="27"/>
  <c r="CP343" i="27"/>
  <c r="EM343" i="27"/>
  <c r="EU343" i="27"/>
  <c r="CH344" i="27"/>
  <c r="CP344" i="27"/>
  <c r="EM344" i="27"/>
  <c r="EU344" i="27"/>
  <c r="BY345" i="27"/>
  <c r="CH345" i="27"/>
  <c r="CP345" i="27"/>
  <c r="EM345" i="27"/>
  <c r="EU345" i="27"/>
  <c r="J354" i="27"/>
  <c r="R354" i="27"/>
  <c r="Z354" i="27"/>
  <c r="AH354" i="27"/>
  <c r="AY354" i="27"/>
  <c r="BG354" i="27"/>
  <c r="BO354" i="27"/>
  <c r="BW354" i="27"/>
  <c r="DD354" i="27"/>
  <c r="DL354" i="27"/>
  <c r="DU354" i="27"/>
  <c r="EC354" i="27"/>
  <c r="FI354" i="27"/>
  <c r="J355" i="27"/>
  <c r="R355" i="27"/>
  <c r="Z355" i="27"/>
  <c r="AH355" i="27"/>
  <c r="AY355" i="27"/>
  <c r="BG355" i="27"/>
  <c r="BO355" i="27"/>
  <c r="BW355" i="27"/>
  <c r="DD355" i="27"/>
  <c r="DL355" i="27"/>
  <c r="DU355" i="27"/>
  <c r="EC355" i="27"/>
  <c r="FI355" i="27"/>
  <c r="J356" i="27"/>
  <c r="R356" i="27"/>
  <c r="Z356" i="27"/>
  <c r="AH356" i="27"/>
  <c r="AY356" i="27"/>
  <c r="BG356" i="27"/>
  <c r="BO356" i="27"/>
  <c r="BW356" i="27"/>
  <c r="DD356" i="27"/>
  <c r="DL356" i="27"/>
  <c r="DU356" i="27"/>
  <c r="EC356" i="27"/>
  <c r="FI356" i="27"/>
  <c r="J357" i="27"/>
  <c r="R357" i="27"/>
  <c r="Z357" i="27"/>
  <c r="AH357" i="27"/>
  <c r="AY357" i="27"/>
  <c r="BG357" i="27"/>
  <c r="BO357" i="27"/>
  <c r="BW357" i="27"/>
  <c r="DD357" i="27"/>
  <c r="DL357" i="27"/>
  <c r="DU357" i="27"/>
  <c r="EC357" i="27"/>
  <c r="FI357" i="27"/>
  <c r="J358" i="27"/>
  <c r="R358" i="27"/>
  <c r="Z358" i="27"/>
  <c r="AH358" i="27"/>
  <c r="AY358" i="27"/>
  <c r="BG358" i="27"/>
  <c r="BO358" i="27"/>
  <c r="BW358" i="27"/>
  <c r="DD358" i="27"/>
  <c r="DL358" i="27"/>
  <c r="DU358" i="27"/>
  <c r="EC358" i="27"/>
  <c r="FI358" i="27"/>
  <c r="J359" i="27"/>
  <c r="R359" i="27"/>
  <c r="Z359" i="27"/>
  <c r="AH359" i="27"/>
  <c r="AY359" i="27"/>
  <c r="BG359" i="27"/>
  <c r="BO359" i="27"/>
  <c r="BW359" i="27"/>
  <c r="DD359" i="27"/>
  <c r="DL359" i="27"/>
  <c r="DU359" i="27"/>
  <c r="EC359" i="27"/>
  <c r="FI359" i="27"/>
  <c r="J360" i="27"/>
  <c r="R360" i="27"/>
  <c r="Z360" i="27"/>
  <c r="AH360" i="27"/>
  <c r="AY360" i="27"/>
  <c r="BG360" i="27"/>
  <c r="BO360" i="27"/>
  <c r="BW360" i="27"/>
  <c r="DD360" i="27"/>
  <c r="DL360" i="27"/>
  <c r="DU360" i="27"/>
  <c r="EC360" i="27"/>
  <c r="FI360" i="27"/>
  <c r="J361" i="27"/>
  <c r="R361" i="27"/>
  <c r="Z361" i="27"/>
  <c r="AH361" i="27"/>
  <c r="AY361" i="27"/>
  <c r="BG361" i="27"/>
  <c r="BO361" i="27"/>
  <c r="BW361" i="27"/>
  <c r="DD361" i="27"/>
  <c r="DL361" i="27"/>
  <c r="DU361" i="27"/>
  <c r="EC361" i="27"/>
  <c r="FI361" i="27"/>
  <c r="J362" i="27"/>
  <c r="R362" i="27"/>
  <c r="Z362" i="27"/>
  <c r="AH362" i="27"/>
  <c r="AY362" i="27"/>
  <c r="BG362" i="27"/>
  <c r="BO362" i="27"/>
  <c r="BW362" i="27"/>
  <c r="DD362" i="27"/>
  <c r="DL362" i="27"/>
  <c r="DU362" i="27"/>
  <c r="EC362" i="27"/>
  <c r="FI362" i="27"/>
  <c r="J363" i="27"/>
  <c r="R363" i="27"/>
  <c r="Z363" i="27"/>
  <c r="AH363" i="27"/>
  <c r="AY363" i="27"/>
  <c r="BG363" i="27"/>
  <c r="BO363" i="27"/>
  <c r="BW363" i="27"/>
  <c r="DD363" i="27"/>
  <c r="DL363" i="27"/>
  <c r="DU363" i="27"/>
  <c r="EC363" i="27"/>
  <c r="FI363" i="27"/>
  <c r="J364" i="27"/>
  <c r="R364" i="27"/>
  <c r="Z364" i="27"/>
  <c r="AH364" i="27"/>
  <c r="AY364" i="27"/>
  <c r="BG364" i="27"/>
  <c r="BO364" i="27"/>
  <c r="BW364" i="27"/>
  <c r="DD364" i="27"/>
  <c r="DL364" i="27"/>
  <c r="DU364" i="27"/>
  <c r="EC364" i="27"/>
  <c r="FI364" i="27"/>
  <c r="J365" i="27"/>
  <c r="R365" i="27"/>
  <c r="Z365" i="27"/>
  <c r="AH365" i="27"/>
  <c r="AY365" i="27"/>
  <c r="BG365" i="27"/>
  <c r="BO365" i="27"/>
  <c r="BW365" i="27"/>
  <c r="DD365" i="27"/>
  <c r="DL365" i="27"/>
  <c r="DU365" i="27"/>
  <c r="EC365" i="27"/>
  <c r="FI365" i="27"/>
  <c r="J366" i="27"/>
  <c r="R366" i="27"/>
  <c r="Z366" i="27"/>
  <c r="AH366" i="27"/>
  <c r="AY366" i="27"/>
  <c r="BG366" i="27"/>
  <c r="BO366" i="27"/>
  <c r="BW366" i="27"/>
  <c r="DD366" i="27"/>
  <c r="DL366" i="27"/>
  <c r="DU366" i="27"/>
  <c r="EC366" i="27"/>
  <c r="FI366" i="27"/>
  <c r="J367" i="27"/>
  <c r="R367" i="27"/>
  <c r="Z367" i="27"/>
  <c r="AH367" i="27"/>
  <c r="AY367" i="27"/>
  <c r="BG367" i="27"/>
  <c r="BO367" i="27"/>
  <c r="BW367" i="27"/>
  <c r="DD367" i="27"/>
  <c r="DL367" i="27"/>
  <c r="DU367" i="27"/>
  <c r="EC367" i="27"/>
  <c r="FI367" i="27"/>
  <c r="J368" i="27"/>
  <c r="R368" i="27"/>
  <c r="Z368" i="27"/>
  <c r="AH368" i="27"/>
  <c r="AY368" i="27"/>
  <c r="BG368" i="27"/>
  <c r="BO368" i="27"/>
  <c r="BW368" i="27"/>
  <c r="DD368" i="27"/>
  <c r="DL368" i="27"/>
  <c r="DU368" i="27"/>
  <c r="EC368" i="27"/>
  <c r="FI368" i="27"/>
  <c r="J369" i="27"/>
  <c r="R369" i="27"/>
  <c r="Z369" i="27"/>
  <c r="AH369" i="27"/>
  <c r="AY369" i="27"/>
  <c r="BG369" i="27"/>
  <c r="BO369" i="27"/>
  <c r="BW369" i="27"/>
  <c r="DD369" i="27"/>
  <c r="DL369" i="27"/>
  <c r="DU369" i="27"/>
  <c r="EC369" i="27"/>
  <c r="FI369" i="27"/>
  <c r="J370" i="27"/>
  <c r="R370" i="27"/>
  <c r="Z370" i="27"/>
  <c r="AH370" i="27"/>
  <c r="AY370" i="27"/>
  <c r="BG370" i="27"/>
  <c r="BO370" i="27"/>
  <c r="BW370" i="27"/>
  <c r="DD370" i="27"/>
  <c r="DL370" i="27"/>
  <c r="DU370" i="27"/>
  <c r="EC370" i="27"/>
  <c r="FI370" i="27"/>
  <c r="J371" i="27"/>
  <c r="R371" i="27"/>
  <c r="Z371" i="27"/>
  <c r="AH371" i="27"/>
  <c r="AY371" i="27"/>
  <c r="BG371" i="27"/>
  <c r="BO371" i="27"/>
  <c r="BW371" i="27"/>
  <c r="DD371" i="27"/>
  <c r="DL371" i="27"/>
  <c r="DU371" i="27"/>
  <c r="EC371" i="27"/>
  <c r="FI371" i="27"/>
  <c r="J372" i="27"/>
  <c r="R372" i="27"/>
  <c r="Z372" i="27"/>
  <c r="AH372" i="27"/>
  <c r="AY372" i="27"/>
  <c r="BG372" i="27"/>
  <c r="BO372" i="27"/>
  <c r="BW372" i="27"/>
  <c r="DD372" i="27"/>
  <c r="DL372" i="27"/>
  <c r="DU372" i="27"/>
  <c r="EC372" i="27"/>
  <c r="FI372" i="27"/>
  <c r="J373" i="27"/>
  <c r="R373" i="27"/>
  <c r="Z373" i="27"/>
  <c r="AH373" i="27"/>
  <c r="AY373" i="27"/>
  <c r="BG373" i="27"/>
  <c r="BO373" i="27"/>
  <c r="BW373" i="27"/>
  <c r="DD373" i="27"/>
  <c r="DL373" i="27"/>
  <c r="DU373" i="27"/>
  <c r="EC373" i="27"/>
  <c r="FI373" i="27"/>
  <c r="J374" i="27"/>
  <c r="R374" i="27"/>
  <c r="Z374" i="27"/>
  <c r="AH374" i="27"/>
  <c r="AY374" i="27"/>
  <c r="BG374" i="27"/>
  <c r="BO374" i="27"/>
  <c r="BW374" i="27"/>
  <c r="DD374" i="27"/>
  <c r="DL374" i="27"/>
  <c r="DU374" i="27"/>
  <c r="EC374" i="27"/>
  <c r="FI374" i="27"/>
  <c r="J375" i="27"/>
  <c r="R375" i="27"/>
  <c r="Z375" i="27"/>
  <c r="AH375" i="27"/>
  <c r="AY375" i="27"/>
  <c r="BG375" i="27"/>
  <c r="BO375" i="27"/>
  <c r="BW375" i="27"/>
  <c r="DD375" i="27"/>
  <c r="DL375" i="27"/>
  <c r="DU375" i="27"/>
  <c r="EC375" i="27"/>
  <c r="FI375" i="27"/>
  <c r="J376" i="27"/>
  <c r="R376" i="27"/>
  <c r="Z376" i="27"/>
  <c r="AH376" i="27"/>
  <c r="AY376" i="27"/>
  <c r="BG376" i="27"/>
  <c r="BO376" i="27"/>
  <c r="BW376" i="27"/>
  <c r="DD376" i="27"/>
  <c r="DL376" i="27"/>
  <c r="DU376" i="27"/>
  <c r="EC376" i="27"/>
  <c r="FI376" i="27"/>
  <c r="J377" i="27"/>
  <c r="R377" i="27"/>
  <c r="Z377" i="27"/>
  <c r="AH377" i="27"/>
  <c r="AY377" i="27"/>
  <c r="BG377" i="27"/>
  <c r="BO377" i="27"/>
  <c r="BW377" i="27"/>
  <c r="DD377" i="27"/>
  <c r="DL377" i="27"/>
  <c r="DU377" i="27"/>
  <c r="EC377" i="27"/>
  <c r="FI377" i="27"/>
  <c r="J378" i="27"/>
  <c r="R378" i="27"/>
  <c r="Z378" i="27"/>
  <c r="AH378" i="27"/>
  <c r="AY378" i="27"/>
  <c r="BG378" i="27"/>
  <c r="BO378" i="27"/>
  <c r="BW378" i="27"/>
  <c r="DD378" i="27"/>
  <c r="DL378" i="27"/>
  <c r="DU378" i="27"/>
  <c r="EC378" i="27"/>
  <c r="FI378" i="27"/>
  <c r="J379" i="27"/>
  <c r="R379" i="27"/>
  <c r="Z379" i="27"/>
  <c r="AH379" i="27"/>
  <c r="AY379" i="27"/>
  <c r="BG379" i="27"/>
  <c r="BO379" i="27"/>
  <c r="BW379" i="27"/>
  <c r="DD379" i="27"/>
  <c r="DL379" i="27"/>
  <c r="DU379" i="27"/>
  <c r="EC379" i="27"/>
  <c r="FI379" i="27"/>
  <c r="J380" i="27"/>
  <c r="R380" i="27"/>
  <c r="Z380" i="27"/>
  <c r="AH380" i="27"/>
  <c r="AY380" i="27"/>
  <c r="BG380" i="27"/>
  <c r="BO380" i="27"/>
  <c r="BW380" i="27"/>
  <c r="DD380" i="27"/>
  <c r="DL380" i="27"/>
  <c r="DU380" i="27"/>
  <c r="EC380" i="27"/>
  <c r="FI380" i="27"/>
  <c r="J381" i="27"/>
  <c r="R381" i="27"/>
  <c r="Z381" i="27"/>
  <c r="AH381" i="27"/>
  <c r="AY381" i="27"/>
  <c r="BG381" i="27"/>
  <c r="BO381" i="27"/>
  <c r="BW381" i="27"/>
  <c r="DD381" i="27"/>
  <c r="DL381" i="27"/>
  <c r="DU381" i="27"/>
  <c r="EC381" i="27"/>
  <c r="FI381" i="27"/>
  <c r="J382" i="27"/>
  <c r="R382" i="27"/>
  <c r="Z382" i="27"/>
  <c r="AH382" i="27"/>
  <c r="AY382" i="27"/>
  <c r="BG382" i="27"/>
  <c r="BO382" i="27"/>
  <c r="BW382" i="27"/>
  <c r="DD382" i="27"/>
  <c r="DL382" i="27"/>
  <c r="DU382" i="27"/>
  <c r="EC382" i="27"/>
  <c r="FI382" i="27"/>
  <c r="R383" i="27"/>
  <c r="Z383" i="27"/>
  <c r="AH383" i="27"/>
  <c r="AY383" i="27"/>
  <c r="BG383" i="27"/>
  <c r="BO383" i="27"/>
  <c r="DD383" i="27"/>
  <c r="W396" i="27"/>
  <c r="AM396" i="27"/>
  <c r="AN396" i="27" s="1"/>
  <c r="CB407" i="27"/>
  <c r="CC407" i="27" s="1"/>
  <c r="BS407" i="27"/>
  <c r="M411" i="27"/>
  <c r="W412" i="27"/>
  <c r="N412" i="27"/>
  <c r="BZ411" i="27"/>
  <c r="CA411" i="27" s="1"/>
  <c r="CA412" i="27"/>
  <c r="CB414" i="27"/>
  <c r="CC414" i="27" s="1"/>
  <c r="BS414" i="27"/>
  <c r="V415" i="27"/>
  <c r="M338" i="27"/>
  <c r="U338" i="27"/>
  <c r="BR338" i="27"/>
  <c r="BZ338" i="27"/>
  <c r="M339" i="27"/>
  <c r="U339" i="27"/>
  <c r="BR339" i="27"/>
  <c r="BZ339" i="27"/>
  <c r="M340" i="27"/>
  <c r="U340" i="27"/>
  <c r="BR340" i="27"/>
  <c r="BZ340" i="27"/>
  <c r="M341" i="27"/>
  <c r="U341" i="27"/>
  <c r="V341" i="27" s="1"/>
  <c r="BR341" i="27"/>
  <c r="BZ341" i="27"/>
  <c r="CA341" i="27" s="1"/>
  <c r="U342" i="27"/>
  <c r="M343" i="27"/>
  <c r="U343" i="27"/>
  <c r="BR343" i="27"/>
  <c r="M344" i="27"/>
  <c r="U344" i="27"/>
  <c r="M345" i="27"/>
  <c r="U345" i="27"/>
  <c r="V345" i="27" s="1"/>
  <c r="BR345" i="27"/>
  <c r="L397" i="27"/>
  <c r="L396" i="27"/>
  <c r="L395" i="27"/>
  <c r="L394" i="27"/>
  <c r="L393" i="27"/>
  <c r="L392" i="27"/>
  <c r="L391" i="27"/>
  <c r="L390" i="27"/>
  <c r="L389" i="27"/>
  <c r="L388" i="27"/>
  <c r="L387" i="27"/>
  <c r="L386" i="27"/>
  <c r="L385" i="27"/>
  <c r="L384" i="27"/>
  <c r="T397" i="27"/>
  <c r="T396" i="27"/>
  <c r="T395" i="27"/>
  <c r="T394" i="27"/>
  <c r="T393" i="27"/>
  <c r="T392" i="27"/>
  <c r="T391" i="27"/>
  <c r="T390" i="27"/>
  <c r="T389" i="27"/>
  <c r="T388" i="27"/>
  <c r="T387" i="27"/>
  <c r="T386" i="27"/>
  <c r="T385" i="27"/>
  <c r="T384" i="27"/>
  <c r="AB397" i="27"/>
  <c r="AB396" i="27"/>
  <c r="AB395" i="27"/>
  <c r="AB394" i="27"/>
  <c r="AB393" i="27"/>
  <c r="AB392" i="27"/>
  <c r="AB391" i="27"/>
  <c r="AB390" i="27"/>
  <c r="AB389" i="27"/>
  <c r="AB388" i="27"/>
  <c r="AB387" i="27"/>
  <c r="AB386" i="27"/>
  <c r="AB385" i="27"/>
  <c r="AB384" i="27"/>
  <c r="AJ397" i="27"/>
  <c r="AJ396" i="27"/>
  <c r="AJ395" i="27"/>
  <c r="AJ394" i="27"/>
  <c r="AJ393" i="27"/>
  <c r="AJ392" i="27"/>
  <c r="AJ391" i="27"/>
  <c r="AJ390" i="27"/>
  <c r="AJ389" i="27"/>
  <c r="AJ388" i="27"/>
  <c r="AJ387" i="27"/>
  <c r="AJ386" i="27"/>
  <c r="AJ385" i="27"/>
  <c r="AJ384" i="27"/>
  <c r="AS397" i="27"/>
  <c r="AS396" i="27"/>
  <c r="AS395" i="27"/>
  <c r="AS394" i="27"/>
  <c r="AS393" i="27"/>
  <c r="AS392" i="27"/>
  <c r="AS391" i="27"/>
  <c r="AS390" i="27"/>
  <c r="AS389" i="27"/>
  <c r="AS388" i="27"/>
  <c r="AS387" i="27"/>
  <c r="AS386" i="27"/>
  <c r="AS385" i="27"/>
  <c r="AS384" i="27"/>
  <c r="BA397" i="27"/>
  <c r="BA396" i="27"/>
  <c r="BA395" i="27"/>
  <c r="BA394" i="27"/>
  <c r="BA393" i="27"/>
  <c r="BA392" i="27"/>
  <c r="BA391" i="27"/>
  <c r="BA390" i="27"/>
  <c r="BA389" i="27"/>
  <c r="BA388" i="27"/>
  <c r="BA387" i="27"/>
  <c r="BA386" i="27"/>
  <c r="BA385" i="27"/>
  <c r="BA384" i="27"/>
  <c r="BI397" i="27"/>
  <c r="BI396" i="27"/>
  <c r="BI395" i="27"/>
  <c r="BI394" i="27"/>
  <c r="BI393" i="27"/>
  <c r="BI392" i="27"/>
  <c r="BI391" i="27"/>
  <c r="BI390" i="27"/>
  <c r="BI389" i="27"/>
  <c r="BI388" i="27"/>
  <c r="BI387" i="27"/>
  <c r="BI386" i="27"/>
  <c r="BI385" i="27"/>
  <c r="BI384" i="27"/>
  <c r="BQ397" i="27"/>
  <c r="BQ396" i="27"/>
  <c r="BQ395" i="27"/>
  <c r="BQ394" i="27"/>
  <c r="BQ393" i="27"/>
  <c r="BQ392" i="27"/>
  <c r="BQ391" i="27"/>
  <c r="BQ390" i="27"/>
  <c r="BQ389" i="27"/>
  <c r="BQ388" i="27"/>
  <c r="BQ387" i="27"/>
  <c r="BQ386" i="27"/>
  <c r="BQ385" i="27"/>
  <c r="BQ384" i="27"/>
  <c r="BY397" i="27"/>
  <c r="BY396" i="27"/>
  <c r="BY395" i="27"/>
  <c r="BY394" i="27"/>
  <c r="BY393" i="27"/>
  <c r="BY392" i="27"/>
  <c r="BY391" i="27"/>
  <c r="BY390" i="27"/>
  <c r="BY389" i="27"/>
  <c r="BY388" i="27"/>
  <c r="BY387" i="27"/>
  <c r="BY386" i="27"/>
  <c r="BY385" i="27"/>
  <c r="BY384" i="27"/>
  <c r="CH397" i="27"/>
  <c r="CH396" i="27"/>
  <c r="CH395" i="27"/>
  <c r="CH394" i="27"/>
  <c r="CH393" i="27"/>
  <c r="CH392" i="27"/>
  <c r="CH391" i="27"/>
  <c r="CH390" i="27"/>
  <c r="CH389" i="27"/>
  <c r="CH388" i="27"/>
  <c r="CH387" i="27"/>
  <c r="CH386" i="27"/>
  <c r="CH385" i="27"/>
  <c r="CH384" i="27"/>
  <c r="CP397" i="27"/>
  <c r="CP396" i="27"/>
  <c r="CP395" i="27"/>
  <c r="CP394" i="27"/>
  <c r="CP393" i="27"/>
  <c r="CP392" i="27"/>
  <c r="CP391" i="27"/>
  <c r="CP390" i="27"/>
  <c r="CP389" i="27"/>
  <c r="CP388" i="27"/>
  <c r="CP387" i="27"/>
  <c r="CP386" i="27"/>
  <c r="CP385" i="27"/>
  <c r="CP384" i="27"/>
  <c r="DF397" i="27"/>
  <c r="DF396" i="27"/>
  <c r="DF395" i="27"/>
  <c r="DF394" i="27"/>
  <c r="DF393" i="27"/>
  <c r="DF392" i="27"/>
  <c r="DF391" i="27"/>
  <c r="DF390" i="27"/>
  <c r="DF389" i="27"/>
  <c r="DF388" i="27"/>
  <c r="DF387" i="27"/>
  <c r="DF386" i="27"/>
  <c r="DF385" i="27"/>
  <c r="DF384" i="27"/>
  <c r="DN397" i="27"/>
  <c r="DN396" i="27"/>
  <c r="DN395" i="27"/>
  <c r="DN394" i="27"/>
  <c r="DN393" i="27"/>
  <c r="DN392" i="27"/>
  <c r="DN391" i="27"/>
  <c r="DN390" i="27"/>
  <c r="DN389" i="27"/>
  <c r="DN388" i="27"/>
  <c r="DN387" i="27"/>
  <c r="DN386" i="27"/>
  <c r="DN385" i="27"/>
  <c r="DN384" i="27"/>
  <c r="DW397" i="27"/>
  <c r="DW396" i="27"/>
  <c r="DW395" i="27"/>
  <c r="DW394" i="27"/>
  <c r="DW393" i="27"/>
  <c r="DW392" i="27"/>
  <c r="DW391" i="27"/>
  <c r="DW390" i="27"/>
  <c r="DW389" i="27"/>
  <c r="DW388" i="27"/>
  <c r="DW387" i="27"/>
  <c r="DW386" i="27"/>
  <c r="DW385" i="27"/>
  <c r="DW384" i="27"/>
  <c r="EE397" i="27"/>
  <c r="EE396" i="27"/>
  <c r="EE395" i="27"/>
  <c r="EE394" i="27"/>
  <c r="EE393" i="27"/>
  <c r="EE392" i="27"/>
  <c r="EE391" i="27"/>
  <c r="EE390" i="27"/>
  <c r="EE389" i="27"/>
  <c r="EE388" i="27"/>
  <c r="EE387" i="27"/>
  <c r="EE386" i="27"/>
  <c r="EE385" i="27"/>
  <c r="EE384" i="27"/>
  <c r="EM397" i="27"/>
  <c r="EM396" i="27"/>
  <c r="EM395" i="27"/>
  <c r="EM394" i="27"/>
  <c r="EM393" i="27"/>
  <c r="EM392" i="27"/>
  <c r="EM391" i="27"/>
  <c r="EM390" i="27"/>
  <c r="EM389" i="27"/>
  <c r="EM388" i="27"/>
  <c r="EM387" i="27"/>
  <c r="EM386" i="27"/>
  <c r="EM385" i="27"/>
  <c r="EM384" i="27"/>
  <c r="EU397" i="27"/>
  <c r="EU396" i="27"/>
  <c r="EU395" i="27"/>
  <c r="EU394" i="27"/>
  <c r="EU393" i="27"/>
  <c r="EU392" i="27"/>
  <c r="EU391" i="27"/>
  <c r="EU390" i="27"/>
  <c r="EU389" i="27"/>
  <c r="EU388" i="27"/>
  <c r="EU387" i="27"/>
  <c r="EU386" i="27"/>
  <c r="EU385" i="27"/>
  <c r="EU384" i="27"/>
  <c r="FK397" i="27"/>
  <c r="FK396" i="27"/>
  <c r="FK395" i="27"/>
  <c r="FK394" i="27"/>
  <c r="FK393" i="27"/>
  <c r="FK392" i="27"/>
  <c r="FK391" i="27"/>
  <c r="FK390" i="27"/>
  <c r="FK389" i="27"/>
  <c r="FK388" i="27"/>
  <c r="FK387" i="27"/>
  <c r="FK386" i="27"/>
  <c r="FK385" i="27"/>
  <c r="FK384" i="27"/>
  <c r="FK383" i="27"/>
  <c r="EZ394" i="27"/>
  <c r="AO395" i="27"/>
  <c r="E395" i="27" s="1"/>
  <c r="DP409" i="27"/>
  <c r="W413" i="27"/>
  <c r="N413" i="27"/>
  <c r="J418" i="27"/>
  <c r="I417" i="27"/>
  <c r="J417" i="27" s="1"/>
  <c r="BY418" i="27"/>
  <c r="BX417" i="27"/>
  <c r="BY417" i="27" s="1"/>
  <c r="AU343" i="27"/>
  <c r="DH343" i="27"/>
  <c r="AU344" i="27"/>
  <c r="DH344" i="27"/>
  <c r="AU345" i="27"/>
  <c r="BC345" i="27"/>
  <c r="CZ345" i="27"/>
  <c r="DH345" i="27"/>
  <c r="L354" i="27"/>
  <c r="T354" i="27"/>
  <c r="AB354" i="27"/>
  <c r="AJ354" i="27"/>
  <c r="AS354" i="27"/>
  <c r="BA354" i="27"/>
  <c r="BI354" i="27"/>
  <c r="BQ354" i="27"/>
  <c r="BY354" i="27"/>
  <c r="CH354" i="27"/>
  <c r="CP354" i="27"/>
  <c r="DF354" i="27"/>
  <c r="DN354" i="27"/>
  <c r="DW354" i="27"/>
  <c r="EE354" i="27"/>
  <c r="EM354" i="27"/>
  <c r="EU354" i="27"/>
  <c r="FK354" i="27"/>
  <c r="L355" i="27"/>
  <c r="T355" i="27"/>
  <c r="AB355" i="27"/>
  <c r="AJ355" i="27"/>
  <c r="AS355" i="27"/>
  <c r="BA355" i="27"/>
  <c r="BI355" i="27"/>
  <c r="BQ355" i="27"/>
  <c r="BY355" i="27"/>
  <c r="CH355" i="27"/>
  <c r="CP355" i="27"/>
  <c r="DF355" i="27"/>
  <c r="DN355" i="27"/>
  <c r="DW355" i="27"/>
  <c r="EE355" i="27"/>
  <c r="EM355" i="27"/>
  <c r="EU355" i="27"/>
  <c r="FK355" i="27"/>
  <c r="L356" i="27"/>
  <c r="T356" i="27"/>
  <c r="AB356" i="27"/>
  <c r="AJ356" i="27"/>
  <c r="AS356" i="27"/>
  <c r="BA356" i="27"/>
  <c r="BI356" i="27"/>
  <c r="BQ356" i="27"/>
  <c r="BY356" i="27"/>
  <c r="CH356" i="27"/>
  <c r="CP356" i="27"/>
  <c r="DF356" i="27"/>
  <c r="DN356" i="27"/>
  <c r="DW356" i="27"/>
  <c r="EE356" i="27"/>
  <c r="EM356" i="27"/>
  <c r="EU356" i="27"/>
  <c r="FK356" i="27"/>
  <c r="L357" i="27"/>
  <c r="T357" i="27"/>
  <c r="AB357" i="27"/>
  <c r="AJ357" i="27"/>
  <c r="AS357" i="27"/>
  <c r="BA357" i="27"/>
  <c r="BI357" i="27"/>
  <c r="BQ357" i="27"/>
  <c r="BY357" i="27"/>
  <c r="CH357" i="27"/>
  <c r="CP357" i="27"/>
  <c r="DF357" i="27"/>
  <c r="DN357" i="27"/>
  <c r="DW357" i="27"/>
  <c r="EE357" i="27"/>
  <c r="EM357" i="27"/>
  <c r="EU357" i="27"/>
  <c r="FK357" i="27"/>
  <c r="L358" i="27"/>
  <c r="T358" i="27"/>
  <c r="AB358" i="27"/>
  <c r="AJ358" i="27"/>
  <c r="AS358" i="27"/>
  <c r="BA358" i="27"/>
  <c r="BI358" i="27"/>
  <c r="BQ358" i="27"/>
  <c r="BY358" i="27"/>
  <c r="CH358" i="27"/>
  <c r="CP358" i="27"/>
  <c r="DF358" i="27"/>
  <c r="DN358" i="27"/>
  <c r="DW358" i="27"/>
  <c r="EE358" i="27"/>
  <c r="EM358" i="27"/>
  <c r="EU358" i="27"/>
  <c r="FK358" i="27"/>
  <c r="L359" i="27"/>
  <c r="T359" i="27"/>
  <c r="AB359" i="27"/>
  <c r="AJ359" i="27"/>
  <c r="AS359" i="27"/>
  <c r="BA359" i="27"/>
  <c r="BI359" i="27"/>
  <c r="BQ359" i="27"/>
  <c r="BY359" i="27"/>
  <c r="CH359" i="27"/>
  <c r="CP359" i="27"/>
  <c r="DF359" i="27"/>
  <c r="DN359" i="27"/>
  <c r="DW359" i="27"/>
  <c r="EE359" i="27"/>
  <c r="EM359" i="27"/>
  <c r="EU359" i="27"/>
  <c r="FK359" i="27"/>
  <c r="L360" i="27"/>
  <c r="T360" i="27"/>
  <c r="AB360" i="27"/>
  <c r="AJ360" i="27"/>
  <c r="AS360" i="27"/>
  <c r="BA360" i="27"/>
  <c r="BI360" i="27"/>
  <c r="BQ360" i="27"/>
  <c r="BY360" i="27"/>
  <c r="CH360" i="27"/>
  <c r="CP360" i="27"/>
  <c r="DF360" i="27"/>
  <c r="DN360" i="27"/>
  <c r="DW360" i="27"/>
  <c r="EE360" i="27"/>
  <c r="EM360" i="27"/>
  <c r="EU360" i="27"/>
  <c r="FK360" i="27"/>
  <c r="L361" i="27"/>
  <c r="T361" i="27"/>
  <c r="AB361" i="27"/>
  <c r="AJ361" i="27"/>
  <c r="AS361" i="27"/>
  <c r="BA361" i="27"/>
  <c r="BI361" i="27"/>
  <c r="BQ361" i="27"/>
  <c r="BY361" i="27"/>
  <c r="CH361" i="27"/>
  <c r="CP361" i="27"/>
  <c r="DF361" i="27"/>
  <c r="DN361" i="27"/>
  <c r="DW361" i="27"/>
  <c r="EE361" i="27"/>
  <c r="EM361" i="27"/>
  <c r="EU361" i="27"/>
  <c r="FK361" i="27"/>
  <c r="L362" i="27"/>
  <c r="T362" i="27"/>
  <c r="AB362" i="27"/>
  <c r="AJ362" i="27"/>
  <c r="AS362" i="27"/>
  <c r="BA362" i="27"/>
  <c r="BI362" i="27"/>
  <c r="BQ362" i="27"/>
  <c r="BY362" i="27"/>
  <c r="CH362" i="27"/>
  <c r="CP362" i="27"/>
  <c r="DF362" i="27"/>
  <c r="DN362" i="27"/>
  <c r="DW362" i="27"/>
  <c r="EE362" i="27"/>
  <c r="EM362" i="27"/>
  <c r="EU362" i="27"/>
  <c r="FK362" i="27"/>
  <c r="L363" i="27"/>
  <c r="T363" i="27"/>
  <c r="AB363" i="27"/>
  <c r="AJ363" i="27"/>
  <c r="AS363" i="27"/>
  <c r="BA363" i="27"/>
  <c r="BI363" i="27"/>
  <c r="BQ363" i="27"/>
  <c r="BY363" i="27"/>
  <c r="CH363" i="27"/>
  <c r="CP363" i="27"/>
  <c r="DF363" i="27"/>
  <c r="DN363" i="27"/>
  <c r="DW363" i="27"/>
  <c r="EE363" i="27"/>
  <c r="EM363" i="27"/>
  <c r="EU363" i="27"/>
  <c r="FK363" i="27"/>
  <c r="L364" i="27"/>
  <c r="T364" i="27"/>
  <c r="AB364" i="27"/>
  <c r="AJ364" i="27"/>
  <c r="AS364" i="27"/>
  <c r="BA364" i="27"/>
  <c r="BI364" i="27"/>
  <c r="BQ364" i="27"/>
  <c r="BY364" i="27"/>
  <c r="CH364" i="27"/>
  <c r="CP364" i="27"/>
  <c r="DF364" i="27"/>
  <c r="DN364" i="27"/>
  <c r="DW364" i="27"/>
  <c r="EE364" i="27"/>
  <c r="EM364" i="27"/>
  <c r="EU364" i="27"/>
  <c r="FK364" i="27"/>
  <c r="L365" i="27"/>
  <c r="T365" i="27"/>
  <c r="AB365" i="27"/>
  <c r="AJ365" i="27"/>
  <c r="AS365" i="27"/>
  <c r="BA365" i="27"/>
  <c r="BI365" i="27"/>
  <c r="BQ365" i="27"/>
  <c r="BY365" i="27"/>
  <c r="CH365" i="27"/>
  <c r="CP365" i="27"/>
  <c r="DF365" i="27"/>
  <c r="DN365" i="27"/>
  <c r="DW365" i="27"/>
  <c r="EE365" i="27"/>
  <c r="EM365" i="27"/>
  <c r="EU365" i="27"/>
  <c r="FK365" i="27"/>
  <c r="L366" i="27"/>
  <c r="T366" i="27"/>
  <c r="AB366" i="27"/>
  <c r="AJ366" i="27"/>
  <c r="AS366" i="27"/>
  <c r="BA366" i="27"/>
  <c r="BI366" i="27"/>
  <c r="BQ366" i="27"/>
  <c r="BY366" i="27"/>
  <c r="CH366" i="27"/>
  <c r="CP366" i="27"/>
  <c r="DF366" i="27"/>
  <c r="DN366" i="27"/>
  <c r="DW366" i="27"/>
  <c r="EE366" i="27"/>
  <c r="EM366" i="27"/>
  <c r="EU366" i="27"/>
  <c r="FK366" i="27"/>
  <c r="L367" i="27"/>
  <c r="T367" i="27"/>
  <c r="AB367" i="27"/>
  <c r="AJ367" i="27"/>
  <c r="AS367" i="27"/>
  <c r="BA367" i="27"/>
  <c r="BI367" i="27"/>
  <c r="BQ367" i="27"/>
  <c r="BY367" i="27"/>
  <c r="CH367" i="27"/>
  <c r="CP367" i="27"/>
  <c r="DF367" i="27"/>
  <c r="DN367" i="27"/>
  <c r="DW367" i="27"/>
  <c r="EE367" i="27"/>
  <c r="EM367" i="27"/>
  <c r="EU367" i="27"/>
  <c r="FK367" i="27"/>
  <c r="L368" i="27"/>
  <c r="T368" i="27"/>
  <c r="AB368" i="27"/>
  <c r="AJ368" i="27"/>
  <c r="AS368" i="27"/>
  <c r="BA368" i="27"/>
  <c r="BI368" i="27"/>
  <c r="BQ368" i="27"/>
  <c r="BY368" i="27"/>
  <c r="CH368" i="27"/>
  <c r="CP368" i="27"/>
  <c r="DF368" i="27"/>
  <c r="DN368" i="27"/>
  <c r="DW368" i="27"/>
  <c r="EE368" i="27"/>
  <c r="EM368" i="27"/>
  <c r="EU368" i="27"/>
  <c r="FK368" i="27"/>
  <c r="L369" i="27"/>
  <c r="T369" i="27"/>
  <c r="AB369" i="27"/>
  <c r="AJ369" i="27"/>
  <c r="AS369" i="27"/>
  <c r="BA369" i="27"/>
  <c r="BI369" i="27"/>
  <c r="BQ369" i="27"/>
  <c r="BY369" i="27"/>
  <c r="CH369" i="27"/>
  <c r="CP369" i="27"/>
  <c r="DF369" i="27"/>
  <c r="DN369" i="27"/>
  <c r="DW369" i="27"/>
  <c r="EE369" i="27"/>
  <c r="EM369" i="27"/>
  <c r="EU369" i="27"/>
  <c r="FK369" i="27"/>
  <c r="L370" i="27"/>
  <c r="T370" i="27"/>
  <c r="AB370" i="27"/>
  <c r="AJ370" i="27"/>
  <c r="AS370" i="27"/>
  <c r="BA370" i="27"/>
  <c r="BI370" i="27"/>
  <c r="BQ370" i="27"/>
  <c r="BY370" i="27"/>
  <c r="CH370" i="27"/>
  <c r="CP370" i="27"/>
  <c r="DF370" i="27"/>
  <c r="DN370" i="27"/>
  <c r="DW370" i="27"/>
  <c r="EE370" i="27"/>
  <c r="EM370" i="27"/>
  <c r="EU370" i="27"/>
  <c r="FK370" i="27"/>
  <c r="L371" i="27"/>
  <c r="T371" i="27"/>
  <c r="AB371" i="27"/>
  <c r="AJ371" i="27"/>
  <c r="AS371" i="27"/>
  <c r="BA371" i="27"/>
  <c r="BI371" i="27"/>
  <c r="BQ371" i="27"/>
  <c r="BY371" i="27"/>
  <c r="CH371" i="27"/>
  <c r="CP371" i="27"/>
  <c r="DF371" i="27"/>
  <c r="DN371" i="27"/>
  <c r="DW371" i="27"/>
  <c r="EE371" i="27"/>
  <c r="EM371" i="27"/>
  <c r="EU371" i="27"/>
  <c r="FK371" i="27"/>
  <c r="L372" i="27"/>
  <c r="T372" i="27"/>
  <c r="AB372" i="27"/>
  <c r="AJ372" i="27"/>
  <c r="AS372" i="27"/>
  <c r="BA372" i="27"/>
  <c r="BI372" i="27"/>
  <c r="BQ372" i="27"/>
  <c r="BY372" i="27"/>
  <c r="CH372" i="27"/>
  <c r="CP372" i="27"/>
  <c r="DF372" i="27"/>
  <c r="DN372" i="27"/>
  <c r="DW372" i="27"/>
  <c r="EE372" i="27"/>
  <c r="EM372" i="27"/>
  <c r="EU372" i="27"/>
  <c r="FK372" i="27"/>
  <c r="L373" i="27"/>
  <c r="T373" i="27"/>
  <c r="AB373" i="27"/>
  <c r="AJ373" i="27"/>
  <c r="AS373" i="27"/>
  <c r="BA373" i="27"/>
  <c r="BI373" i="27"/>
  <c r="BQ373" i="27"/>
  <c r="BY373" i="27"/>
  <c r="CH373" i="27"/>
  <c r="CP373" i="27"/>
  <c r="DF373" i="27"/>
  <c r="DN373" i="27"/>
  <c r="DW373" i="27"/>
  <c r="EE373" i="27"/>
  <c r="EM373" i="27"/>
  <c r="EU373" i="27"/>
  <c r="FK373" i="27"/>
  <c r="L374" i="27"/>
  <c r="T374" i="27"/>
  <c r="AB374" i="27"/>
  <c r="AJ374" i="27"/>
  <c r="AS374" i="27"/>
  <c r="BA374" i="27"/>
  <c r="BI374" i="27"/>
  <c r="BQ374" i="27"/>
  <c r="BY374" i="27"/>
  <c r="CH374" i="27"/>
  <c r="CP374" i="27"/>
  <c r="DF374" i="27"/>
  <c r="DN374" i="27"/>
  <c r="DW374" i="27"/>
  <c r="EE374" i="27"/>
  <c r="EM374" i="27"/>
  <c r="EU374" i="27"/>
  <c r="FK374" i="27"/>
  <c r="L375" i="27"/>
  <c r="T375" i="27"/>
  <c r="AB375" i="27"/>
  <c r="AJ375" i="27"/>
  <c r="AS375" i="27"/>
  <c r="BA375" i="27"/>
  <c r="BI375" i="27"/>
  <c r="BQ375" i="27"/>
  <c r="BY375" i="27"/>
  <c r="CH375" i="27"/>
  <c r="CP375" i="27"/>
  <c r="DF375" i="27"/>
  <c r="DN375" i="27"/>
  <c r="DW375" i="27"/>
  <c r="EE375" i="27"/>
  <c r="EM375" i="27"/>
  <c r="EU375" i="27"/>
  <c r="FK375" i="27"/>
  <c r="L376" i="27"/>
  <c r="T376" i="27"/>
  <c r="AB376" i="27"/>
  <c r="AJ376" i="27"/>
  <c r="AS376" i="27"/>
  <c r="BA376" i="27"/>
  <c r="BI376" i="27"/>
  <c r="BQ376" i="27"/>
  <c r="BY376" i="27"/>
  <c r="CH376" i="27"/>
  <c r="CP376" i="27"/>
  <c r="DF376" i="27"/>
  <c r="DN376" i="27"/>
  <c r="DW376" i="27"/>
  <c r="EE376" i="27"/>
  <c r="EM376" i="27"/>
  <c r="EU376" i="27"/>
  <c r="FK376" i="27"/>
  <c r="L377" i="27"/>
  <c r="T377" i="27"/>
  <c r="AB377" i="27"/>
  <c r="AJ377" i="27"/>
  <c r="AS377" i="27"/>
  <c r="BA377" i="27"/>
  <c r="BI377" i="27"/>
  <c r="BQ377" i="27"/>
  <c r="BY377" i="27"/>
  <c r="CH377" i="27"/>
  <c r="CP377" i="27"/>
  <c r="DF377" i="27"/>
  <c r="DN377" i="27"/>
  <c r="DW377" i="27"/>
  <c r="EE377" i="27"/>
  <c r="EM377" i="27"/>
  <c r="EU377" i="27"/>
  <c r="FK377" i="27"/>
  <c r="L378" i="27"/>
  <c r="T378" i="27"/>
  <c r="AB378" i="27"/>
  <c r="AJ378" i="27"/>
  <c r="AS378" i="27"/>
  <c r="BA378" i="27"/>
  <c r="BI378" i="27"/>
  <c r="BQ378" i="27"/>
  <c r="BY378" i="27"/>
  <c r="CH378" i="27"/>
  <c r="CP378" i="27"/>
  <c r="DF378" i="27"/>
  <c r="DN378" i="27"/>
  <c r="DW378" i="27"/>
  <c r="EE378" i="27"/>
  <c r="EM378" i="27"/>
  <c r="EU378" i="27"/>
  <c r="FK378" i="27"/>
  <c r="L379" i="27"/>
  <c r="T379" i="27"/>
  <c r="AB379" i="27"/>
  <c r="AJ379" i="27"/>
  <c r="AS379" i="27"/>
  <c r="BA379" i="27"/>
  <c r="BI379" i="27"/>
  <c r="BQ379" i="27"/>
  <c r="BY379" i="27"/>
  <c r="CH379" i="27"/>
  <c r="CP379" i="27"/>
  <c r="DF379" i="27"/>
  <c r="DN379" i="27"/>
  <c r="DW379" i="27"/>
  <c r="EE379" i="27"/>
  <c r="EM379" i="27"/>
  <c r="EU379" i="27"/>
  <c r="FK379" i="27"/>
  <c r="L380" i="27"/>
  <c r="T380" i="27"/>
  <c r="AB380" i="27"/>
  <c r="AJ380" i="27"/>
  <c r="AS380" i="27"/>
  <c r="BA380" i="27"/>
  <c r="BI380" i="27"/>
  <c r="BQ380" i="27"/>
  <c r="BY380" i="27"/>
  <c r="CH380" i="27"/>
  <c r="CP380" i="27"/>
  <c r="DF380" i="27"/>
  <c r="DN380" i="27"/>
  <c r="DW380" i="27"/>
  <c r="EE380" i="27"/>
  <c r="EM380" i="27"/>
  <c r="EU380" i="27"/>
  <c r="FK380" i="27"/>
  <c r="L381" i="27"/>
  <c r="T381" i="27"/>
  <c r="AB381" i="27"/>
  <c r="AJ381" i="27"/>
  <c r="AS381" i="27"/>
  <c r="BA381" i="27"/>
  <c r="BI381" i="27"/>
  <c r="BQ381" i="27"/>
  <c r="BY381" i="27"/>
  <c r="CH381" i="27"/>
  <c r="CP381" i="27"/>
  <c r="DF381" i="27"/>
  <c r="DN381" i="27"/>
  <c r="DW381" i="27"/>
  <c r="EE381" i="27"/>
  <c r="EM381" i="27"/>
  <c r="EU381" i="27"/>
  <c r="FK381" i="27"/>
  <c r="L382" i="27"/>
  <c r="T382" i="27"/>
  <c r="AB382" i="27"/>
  <c r="AJ382" i="27"/>
  <c r="AS382" i="27"/>
  <c r="BA382" i="27"/>
  <c r="BI382" i="27"/>
  <c r="BQ382" i="27"/>
  <c r="BY382" i="27"/>
  <c r="CH382" i="27"/>
  <c r="CP382" i="27"/>
  <c r="DF382" i="27"/>
  <c r="DN382" i="27"/>
  <c r="DW382" i="27"/>
  <c r="EE382" i="27"/>
  <c r="EM382" i="27"/>
  <c r="EU382" i="27"/>
  <c r="FK382" i="27"/>
  <c r="L383" i="27"/>
  <c r="T383" i="27"/>
  <c r="AB383" i="27"/>
  <c r="AJ383" i="27"/>
  <c r="AS383" i="27"/>
  <c r="BA383" i="27"/>
  <c r="BI383" i="27"/>
  <c r="BQ383" i="27"/>
  <c r="BY383" i="27"/>
  <c r="CH383" i="27"/>
  <c r="CP383" i="27"/>
  <c r="DF383" i="27"/>
  <c r="DN383" i="27"/>
  <c r="DW383" i="27"/>
  <c r="EE383" i="27"/>
  <c r="EM383" i="27"/>
  <c r="EU383" i="27"/>
  <c r="BR408" i="27"/>
  <c r="BR406" i="27" s="1"/>
  <c r="CB409" i="27"/>
  <c r="CC409" i="27" s="1"/>
  <c r="BS409" i="27"/>
  <c r="DP410" i="27"/>
  <c r="W414" i="27"/>
  <c r="N414" i="27"/>
  <c r="CB415" i="27"/>
  <c r="BG418" i="27"/>
  <c r="BF417" i="27"/>
  <c r="BG417" i="27" s="1"/>
  <c r="AE338" i="27"/>
  <c r="AM338" i="27"/>
  <c r="DZ338" i="27"/>
  <c r="EH338" i="27"/>
  <c r="AE339" i="27"/>
  <c r="AM339" i="27"/>
  <c r="DZ339" i="27"/>
  <c r="EH339" i="27"/>
  <c r="AE340" i="27"/>
  <c r="AM340" i="27"/>
  <c r="DZ340" i="27"/>
  <c r="EH340" i="27"/>
  <c r="AE341" i="27"/>
  <c r="AM341" i="27"/>
  <c r="AN341" i="27" s="1"/>
  <c r="DZ341" i="27"/>
  <c r="EH341" i="27"/>
  <c r="EI341" i="27" s="1"/>
  <c r="AE342" i="27"/>
  <c r="AM342" i="27"/>
  <c r="AE343" i="27"/>
  <c r="AM343" i="27"/>
  <c r="DZ343" i="27"/>
  <c r="EH343" i="27"/>
  <c r="AE344" i="27"/>
  <c r="AM344" i="27"/>
  <c r="DZ344" i="27"/>
  <c r="EH344" i="27"/>
  <c r="AE345" i="27"/>
  <c r="AM345" i="27"/>
  <c r="AN345" i="27" s="1"/>
  <c r="DZ345" i="27"/>
  <c r="EH345" i="27"/>
  <c r="EI345" i="27" s="1"/>
  <c r="U354" i="27"/>
  <c r="AD397" i="27"/>
  <c r="AD396" i="27"/>
  <c r="AD395" i="27"/>
  <c r="AD394" i="27"/>
  <c r="AD393" i="27"/>
  <c r="AD392" i="27"/>
  <c r="AD391" i="27"/>
  <c r="AD390" i="27"/>
  <c r="AD389" i="27"/>
  <c r="AD388" i="27"/>
  <c r="AD387" i="27"/>
  <c r="AD386" i="27"/>
  <c r="AD385" i="27"/>
  <c r="AL397" i="27"/>
  <c r="AL396" i="27"/>
  <c r="AL395" i="27"/>
  <c r="AL394" i="27"/>
  <c r="AL393" i="27"/>
  <c r="AL392" i="27"/>
  <c r="AL391" i="27"/>
  <c r="AL390" i="27"/>
  <c r="AL389" i="27"/>
  <c r="AL388" i="27"/>
  <c r="AL387" i="27"/>
  <c r="AL386" i="27"/>
  <c r="AL385" i="27"/>
  <c r="AU397" i="27"/>
  <c r="AU396" i="27"/>
  <c r="AU395" i="27"/>
  <c r="AU394" i="27"/>
  <c r="AU393" i="27"/>
  <c r="AU392" i="27"/>
  <c r="AU391" i="27"/>
  <c r="AU390" i="27"/>
  <c r="AU389" i="27"/>
  <c r="AU388" i="27"/>
  <c r="AU387" i="27"/>
  <c r="AU386" i="27"/>
  <c r="AU385" i="27"/>
  <c r="BC397" i="27"/>
  <c r="BC396" i="27"/>
  <c r="BC395" i="27"/>
  <c r="BC394" i="27"/>
  <c r="BC393" i="27"/>
  <c r="BC392" i="27"/>
  <c r="BC391" i="27"/>
  <c r="BC390" i="27"/>
  <c r="BC389" i="27"/>
  <c r="BC388" i="27"/>
  <c r="BC387" i="27"/>
  <c r="BC386" i="27"/>
  <c r="BC385" i="27"/>
  <c r="BJ354" i="27"/>
  <c r="CJ397" i="27"/>
  <c r="CJ396" i="27"/>
  <c r="CJ395" i="27"/>
  <c r="CJ394" i="27"/>
  <c r="CJ393" i="27"/>
  <c r="CJ392" i="27"/>
  <c r="CJ391" i="27"/>
  <c r="CJ390" i="27"/>
  <c r="CJ389" i="27"/>
  <c r="CJ388" i="27"/>
  <c r="CJ387" i="27"/>
  <c r="CJ386" i="27"/>
  <c r="CJ385" i="27"/>
  <c r="CR397" i="27"/>
  <c r="CR396" i="27"/>
  <c r="CR395" i="27"/>
  <c r="CR394" i="27"/>
  <c r="CR393" i="27"/>
  <c r="CR392" i="27"/>
  <c r="CR391" i="27"/>
  <c r="CR390" i="27"/>
  <c r="CR389" i="27"/>
  <c r="CR388" i="27"/>
  <c r="CR387" i="27"/>
  <c r="CR386" i="27"/>
  <c r="CR385" i="27"/>
  <c r="CZ397" i="27"/>
  <c r="CZ396" i="27"/>
  <c r="CZ395" i="27"/>
  <c r="CZ394" i="27"/>
  <c r="CZ393" i="27"/>
  <c r="CZ392" i="27"/>
  <c r="CZ391" i="27"/>
  <c r="CZ390" i="27"/>
  <c r="CZ389" i="27"/>
  <c r="CZ388" i="27"/>
  <c r="CZ387" i="27"/>
  <c r="CZ386" i="27"/>
  <c r="CZ385" i="27"/>
  <c r="DH397" i="27"/>
  <c r="DH396" i="27"/>
  <c r="DH395" i="27"/>
  <c r="DH394" i="27"/>
  <c r="DH393" i="27"/>
  <c r="DH392" i="27"/>
  <c r="DH391" i="27"/>
  <c r="DH390" i="27"/>
  <c r="DH389" i="27"/>
  <c r="DH388" i="27"/>
  <c r="DH387" i="27"/>
  <c r="DH386" i="27"/>
  <c r="DH385" i="27"/>
  <c r="DO354" i="27"/>
  <c r="DY397" i="27"/>
  <c r="DY396" i="27"/>
  <c r="DY395" i="27"/>
  <c r="DY394" i="27"/>
  <c r="DY393" i="27"/>
  <c r="DY392" i="27"/>
  <c r="DY391" i="27"/>
  <c r="DY390" i="27"/>
  <c r="DY389" i="27"/>
  <c r="DY388" i="27"/>
  <c r="DY387" i="27"/>
  <c r="DY386" i="27"/>
  <c r="DY385" i="27"/>
  <c r="EG397" i="27"/>
  <c r="EG396" i="27"/>
  <c r="EG395" i="27"/>
  <c r="EG394" i="27"/>
  <c r="EG393" i="27"/>
  <c r="EG392" i="27"/>
  <c r="EG391" i="27"/>
  <c r="EG390" i="27"/>
  <c r="EG389" i="27"/>
  <c r="EG388" i="27"/>
  <c r="EG387" i="27"/>
  <c r="EG386" i="27"/>
  <c r="EG385" i="27"/>
  <c r="EG384" i="27"/>
  <c r="EO397" i="27"/>
  <c r="EO396" i="27"/>
  <c r="EO395" i="27"/>
  <c r="EO394" i="27"/>
  <c r="EO393" i="27"/>
  <c r="EO392" i="27"/>
  <c r="EO391" i="27"/>
  <c r="EO390" i="27"/>
  <c r="EO389" i="27"/>
  <c r="EO388" i="27"/>
  <c r="EO387" i="27"/>
  <c r="EO386" i="27"/>
  <c r="EO385" i="27"/>
  <c r="EO384" i="27"/>
  <c r="EW397" i="27"/>
  <c r="EW396" i="27"/>
  <c r="EW395" i="27"/>
  <c r="EW394" i="27"/>
  <c r="EW393" i="27"/>
  <c r="EW392" i="27"/>
  <c r="EW391" i="27"/>
  <c r="EW390" i="27"/>
  <c r="EW389" i="27"/>
  <c r="EW388" i="27"/>
  <c r="EW387" i="27"/>
  <c r="EW386" i="27"/>
  <c r="EW385" i="27"/>
  <c r="EW384" i="27"/>
  <c r="FE397" i="27"/>
  <c r="FE396" i="27"/>
  <c r="FE395" i="27"/>
  <c r="FE394" i="27"/>
  <c r="FE393" i="27"/>
  <c r="FE392" i="27"/>
  <c r="FE391" i="27"/>
  <c r="FE390" i="27"/>
  <c r="FE389" i="27"/>
  <c r="FE388" i="27"/>
  <c r="FE387" i="27"/>
  <c r="FE386" i="27"/>
  <c r="FE385" i="27"/>
  <c r="FE384" i="27"/>
  <c r="M357" i="27"/>
  <c r="U357" i="27"/>
  <c r="U397" i="27" s="1"/>
  <c r="BJ357" i="27"/>
  <c r="BR357" i="27"/>
  <c r="BZ357" i="27"/>
  <c r="BZ397" i="27" s="1"/>
  <c r="CA397" i="27" s="1"/>
  <c r="DO357" i="27"/>
  <c r="CM394" i="27"/>
  <c r="EH394" i="27"/>
  <c r="EI394" i="27" s="1"/>
  <c r="CM396" i="27"/>
  <c r="CW396" i="27" s="1"/>
  <c r="CE396" i="27" s="1"/>
  <c r="M406" i="27"/>
  <c r="W407" i="27"/>
  <c r="N407" i="27"/>
  <c r="CA407" i="27"/>
  <c r="CB410" i="27"/>
  <c r="BS410" i="27"/>
  <c r="DO420" i="27"/>
  <c r="DP420" i="27" s="1"/>
  <c r="DO425" i="27"/>
  <c r="DP425" i="27" s="1"/>
  <c r="AW339" i="27"/>
  <c r="AW340" i="27"/>
  <c r="AD354" i="27"/>
  <c r="AL354" i="27"/>
  <c r="AU354" i="27"/>
  <c r="BC354" i="27"/>
  <c r="CJ354" i="27"/>
  <c r="CR354" i="27"/>
  <c r="CZ354" i="27"/>
  <c r="DH354" i="27"/>
  <c r="DY354" i="27"/>
  <c r="EG354" i="27"/>
  <c r="EO354" i="27"/>
  <c r="EW354" i="27"/>
  <c r="FE354" i="27"/>
  <c r="AD355" i="27"/>
  <c r="AL355" i="27"/>
  <c r="AU355" i="27"/>
  <c r="BC355" i="27"/>
  <c r="CJ355" i="27"/>
  <c r="CR355" i="27"/>
  <c r="CZ355" i="27"/>
  <c r="DH355" i="27"/>
  <c r="DY355" i="27"/>
  <c r="EG355" i="27"/>
  <c r="EO355" i="27"/>
  <c r="EW355" i="27"/>
  <c r="FE355" i="27"/>
  <c r="AD356" i="27"/>
  <c r="AL356" i="27"/>
  <c r="AU356" i="27"/>
  <c r="BC356" i="27"/>
  <c r="CJ356" i="27"/>
  <c r="CR356" i="27"/>
  <c r="CZ356" i="27"/>
  <c r="DH356" i="27"/>
  <c r="DY356" i="27"/>
  <c r="EG356" i="27"/>
  <c r="EO356" i="27"/>
  <c r="EW356" i="27"/>
  <c r="FE356" i="27"/>
  <c r="AD357" i="27"/>
  <c r="AL357" i="27"/>
  <c r="AU357" i="27"/>
  <c r="BC357" i="27"/>
  <c r="CJ357" i="27"/>
  <c r="CR357" i="27"/>
  <c r="CZ357" i="27"/>
  <c r="DH357" i="27"/>
  <c r="DY357" i="27"/>
  <c r="EG357" i="27"/>
  <c r="EO357" i="27"/>
  <c r="EW357" i="27"/>
  <c r="FE357" i="27"/>
  <c r="AD358" i="27"/>
  <c r="AL358" i="27"/>
  <c r="AU358" i="27"/>
  <c r="BC358" i="27"/>
  <c r="CJ358" i="27"/>
  <c r="CR358" i="27"/>
  <c r="CZ358" i="27"/>
  <c r="DH358" i="27"/>
  <c r="DY358" i="27"/>
  <c r="EG358" i="27"/>
  <c r="EO358" i="27"/>
  <c r="EW358" i="27"/>
  <c r="FE358" i="27"/>
  <c r="AD359" i="27"/>
  <c r="AL359" i="27"/>
  <c r="AU359" i="27"/>
  <c r="BC359" i="27"/>
  <c r="CJ359" i="27"/>
  <c r="CR359" i="27"/>
  <c r="CZ359" i="27"/>
  <c r="DH359" i="27"/>
  <c r="DY359" i="27"/>
  <c r="EG359" i="27"/>
  <c r="EO359" i="27"/>
  <c r="EW359" i="27"/>
  <c r="FE359" i="27"/>
  <c r="AD360" i="27"/>
  <c r="AL360" i="27"/>
  <c r="AU360" i="27"/>
  <c r="BC360" i="27"/>
  <c r="CJ360" i="27"/>
  <c r="CR360" i="27"/>
  <c r="CZ360" i="27"/>
  <c r="DH360" i="27"/>
  <c r="DY360" i="27"/>
  <c r="EG360" i="27"/>
  <c r="EO360" i="27"/>
  <c r="EW360" i="27"/>
  <c r="FE360" i="27"/>
  <c r="AD361" i="27"/>
  <c r="AL361" i="27"/>
  <c r="AU361" i="27"/>
  <c r="BC361" i="27"/>
  <c r="CJ361" i="27"/>
  <c r="CR361" i="27"/>
  <c r="CZ361" i="27"/>
  <c r="DH361" i="27"/>
  <c r="DY361" i="27"/>
  <c r="EG361" i="27"/>
  <c r="EO361" i="27"/>
  <c r="EW361" i="27"/>
  <c r="FE361" i="27"/>
  <c r="AD362" i="27"/>
  <c r="AL362" i="27"/>
  <c r="AU362" i="27"/>
  <c r="BC362" i="27"/>
  <c r="CJ362" i="27"/>
  <c r="CR362" i="27"/>
  <c r="CZ362" i="27"/>
  <c r="DH362" i="27"/>
  <c r="DY362" i="27"/>
  <c r="EG362" i="27"/>
  <c r="EO362" i="27"/>
  <c r="EW362" i="27"/>
  <c r="FE362" i="27"/>
  <c r="AD363" i="27"/>
  <c r="AL363" i="27"/>
  <c r="AU363" i="27"/>
  <c r="BC363" i="27"/>
  <c r="CJ363" i="27"/>
  <c r="CR363" i="27"/>
  <c r="CZ363" i="27"/>
  <c r="DH363" i="27"/>
  <c r="DY363" i="27"/>
  <c r="EG363" i="27"/>
  <c r="EO363" i="27"/>
  <c r="EW363" i="27"/>
  <c r="FE363" i="27"/>
  <c r="AD364" i="27"/>
  <c r="AL364" i="27"/>
  <c r="AU364" i="27"/>
  <c r="BC364" i="27"/>
  <c r="CJ364" i="27"/>
  <c r="CR364" i="27"/>
  <c r="CZ364" i="27"/>
  <c r="DH364" i="27"/>
  <c r="DY364" i="27"/>
  <c r="EG364" i="27"/>
  <c r="EO364" i="27"/>
  <c r="EW364" i="27"/>
  <c r="FE364" i="27"/>
  <c r="AD365" i="27"/>
  <c r="AL365" i="27"/>
  <c r="AU365" i="27"/>
  <c r="BC365" i="27"/>
  <c r="CJ365" i="27"/>
  <c r="CR365" i="27"/>
  <c r="CZ365" i="27"/>
  <c r="DH365" i="27"/>
  <c r="DY365" i="27"/>
  <c r="EG365" i="27"/>
  <c r="EO365" i="27"/>
  <c r="EW365" i="27"/>
  <c r="FE365" i="27"/>
  <c r="AD366" i="27"/>
  <c r="AL366" i="27"/>
  <c r="AU366" i="27"/>
  <c r="BC366" i="27"/>
  <c r="CJ366" i="27"/>
  <c r="CR366" i="27"/>
  <c r="CZ366" i="27"/>
  <c r="DH366" i="27"/>
  <c r="DY366" i="27"/>
  <c r="EG366" i="27"/>
  <c r="EO366" i="27"/>
  <c r="EW366" i="27"/>
  <c r="FE366" i="27"/>
  <c r="AD367" i="27"/>
  <c r="AL367" i="27"/>
  <c r="AU367" i="27"/>
  <c r="BC367" i="27"/>
  <c r="CJ367" i="27"/>
  <c r="CR367" i="27"/>
  <c r="CZ367" i="27"/>
  <c r="DH367" i="27"/>
  <c r="DY367" i="27"/>
  <c r="EG367" i="27"/>
  <c r="EO367" i="27"/>
  <c r="EW367" i="27"/>
  <c r="FE367" i="27"/>
  <c r="AD368" i="27"/>
  <c r="AL368" i="27"/>
  <c r="AU368" i="27"/>
  <c r="BC368" i="27"/>
  <c r="CJ368" i="27"/>
  <c r="CR368" i="27"/>
  <c r="CZ368" i="27"/>
  <c r="DH368" i="27"/>
  <c r="DY368" i="27"/>
  <c r="EG368" i="27"/>
  <c r="EO368" i="27"/>
  <c r="EW368" i="27"/>
  <c r="FE368" i="27"/>
  <c r="AD369" i="27"/>
  <c r="AL369" i="27"/>
  <c r="AU369" i="27"/>
  <c r="BC369" i="27"/>
  <c r="CJ369" i="27"/>
  <c r="CR369" i="27"/>
  <c r="CZ369" i="27"/>
  <c r="DH369" i="27"/>
  <c r="DY369" i="27"/>
  <c r="EG369" i="27"/>
  <c r="EO369" i="27"/>
  <c r="EW369" i="27"/>
  <c r="FE369" i="27"/>
  <c r="AD370" i="27"/>
  <c r="AL370" i="27"/>
  <c r="AU370" i="27"/>
  <c r="BC370" i="27"/>
  <c r="CJ370" i="27"/>
  <c r="CR370" i="27"/>
  <c r="CZ370" i="27"/>
  <c r="DH370" i="27"/>
  <c r="DY370" i="27"/>
  <c r="EG370" i="27"/>
  <c r="EO370" i="27"/>
  <c r="EW370" i="27"/>
  <c r="FE370" i="27"/>
  <c r="AD371" i="27"/>
  <c r="AL371" i="27"/>
  <c r="AU371" i="27"/>
  <c r="BC371" i="27"/>
  <c r="CJ371" i="27"/>
  <c r="CR371" i="27"/>
  <c r="CZ371" i="27"/>
  <c r="DH371" i="27"/>
  <c r="DY371" i="27"/>
  <c r="EG371" i="27"/>
  <c r="EO371" i="27"/>
  <c r="EW371" i="27"/>
  <c r="FE371" i="27"/>
  <c r="AD372" i="27"/>
  <c r="AL372" i="27"/>
  <c r="AU372" i="27"/>
  <c r="BC372" i="27"/>
  <c r="CJ372" i="27"/>
  <c r="CR372" i="27"/>
  <c r="CZ372" i="27"/>
  <c r="DH372" i="27"/>
  <c r="DY372" i="27"/>
  <c r="EG372" i="27"/>
  <c r="EO372" i="27"/>
  <c r="EW372" i="27"/>
  <c r="FE372" i="27"/>
  <c r="AD373" i="27"/>
  <c r="AL373" i="27"/>
  <c r="AU373" i="27"/>
  <c r="BC373" i="27"/>
  <c r="CJ373" i="27"/>
  <c r="CR373" i="27"/>
  <c r="CZ373" i="27"/>
  <c r="DH373" i="27"/>
  <c r="DY373" i="27"/>
  <c r="EG373" i="27"/>
  <c r="EO373" i="27"/>
  <c r="EW373" i="27"/>
  <c r="FE373" i="27"/>
  <c r="AD374" i="27"/>
  <c r="AL374" i="27"/>
  <c r="AU374" i="27"/>
  <c r="BC374" i="27"/>
  <c r="CJ374" i="27"/>
  <c r="CR374" i="27"/>
  <c r="CZ374" i="27"/>
  <c r="DH374" i="27"/>
  <c r="DY374" i="27"/>
  <c r="EG374" i="27"/>
  <c r="EO374" i="27"/>
  <c r="EW374" i="27"/>
  <c r="FE374" i="27"/>
  <c r="AD375" i="27"/>
  <c r="AL375" i="27"/>
  <c r="AU375" i="27"/>
  <c r="BC375" i="27"/>
  <c r="CJ375" i="27"/>
  <c r="CR375" i="27"/>
  <c r="CZ375" i="27"/>
  <c r="DH375" i="27"/>
  <c r="DY375" i="27"/>
  <c r="EG375" i="27"/>
  <c r="EO375" i="27"/>
  <c r="EW375" i="27"/>
  <c r="FE375" i="27"/>
  <c r="AD376" i="27"/>
  <c r="AL376" i="27"/>
  <c r="AU376" i="27"/>
  <c r="BC376" i="27"/>
  <c r="CJ376" i="27"/>
  <c r="CR376" i="27"/>
  <c r="CZ376" i="27"/>
  <c r="DH376" i="27"/>
  <c r="DY376" i="27"/>
  <c r="EG376" i="27"/>
  <c r="EO376" i="27"/>
  <c r="EW376" i="27"/>
  <c r="FE376" i="27"/>
  <c r="AD377" i="27"/>
  <c r="AL377" i="27"/>
  <c r="AU377" i="27"/>
  <c r="BC377" i="27"/>
  <c r="CJ377" i="27"/>
  <c r="CR377" i="27"/>
  <c r="CZ377" i="27"/>
  <c r="DH377" i="27"/>
  <c r="DY377" i="27"/>
  <c r="EG377" i="27"/>
  <c r="EO377" i="27"/>
  <c r="EW377" i="27"/>
  <c r="FE377" i="27"/>
  <c r="AD378" i="27"/>
  <c r="AL378" i="27"/>
  <c r="AU378" i="27"/>
  <c r="BC378" i="27"/>
  <c r="CJ378" i="27"/>
  <c r="CR378" i="27"/>
  <c r="CZ378" i="27"/>
  <c r="DH378" i="27"/>
  <c r="DY378" i="27"/>
  <c r="EG378" i="27"/>
  <c r="EO378" i="27"/>
  <c r="EW378" i="27"/>
  <c r="FE378" i="27"/>
  <c r="AD379" i="27"/>
  <c r="AL379" i="27"/>
  <c r="AU379" i="27"/>
  <c r="BC379" i="27"/>
  <c r="CJ379" i="27"/>
  <c r="CR379" i="27"/>
  <c r="CZ379" i="27"/>
  <c r="DH379" i="27"/>
  <c r="DY379" i="27"/>
  <c r="EG379" i="27"/>
  <c r="EO379" i="27"/>
  <c r="EW379" i="27"/>
  <c r="FE379" i="27"/>
  <c r="AD380" i="27"/>
  <c r="AL380" i="27"/>
  <c r="AU380" i="27"/>
  <c r="BC380" i="27"/>
  <c r="CJ380" i="27"/>
  <c r="CR380" i="27"/>
  <c r="CZ380" i="27"/>
  <c r="DH380" i="27"/>
  <c r="DY380" i="27"/>
  <c r="EG380" i="27"/>
  <c r="EO380" i="27"/>
  <c r="EW380" i="27"/>
  <c r="FE380" i="27"/>
  <c r="AD381" i="27"/>
  <c r="AL381" i="27"/>
  <c r="AU381" i="27"/>
  <c r="BC381" i="27"/>
  <c r="CJ381" i="27"/>
  <c r="CR381" i="27"/>
  <c r="CZ381" i="27"/>
  <c r="DH381" i="27"/>
  <c r="DY381" i="27"/>
  <c r="EG381" i="27"/>
  <c r="EO381" i="27"/>
  <c r="EW381" i="27"/>
  <c r="FE381" i="27"/>
  <c r="AD382" i="27"/>
  <c r="AL382" i="27"/>
  <c r="AU382" i="27"/>
  <c r="BC382" i="27"/>
  <c r="CJ382" i="27"/>
  <c r="CR382" i="27"/>
  <c r="CZ382" i="27"/>
  <c r="DH382" i="27"/>
  <c r="DY382" i="27"/>
  <c r="EG382" i="27"/>
  <c r="EO382" i="27"/>
  <c r="EW382" i="27"/>
  <c r="FE382" i="27"/>
  <c r="AD383" i="27"/>
  <c r="AL383" i="27"/>
  <c r="AU383" i="27"/>
  <c r="BC383" i="27"/>
  <c r="CJ383" i="27"/>
  <c r="CR383" i="27"/>
  <c r="CZ383" i="27"/>
  <c r="DH383" i="27"/>
  <c r="DY383" i="27"/>
  <c r="EG383" i="27"/>
  <c r="EO383" i="27"/>
  <c r="EW383" i="27"/>
  <c r="FE383" i="27"/>
  <c r="AH384" i="27"/>
  <c r="DF418" i="27"/>
  <c r="DO418" i="27"/>
  <c r="DO421" i="27"/>
  <c r="DP421" i="27" s="1"/>
  <c r="DO422" i="27"/>
  <c r="DP422" i="27" s="1"/>
  <c r="DO424" i="27"/>
  <c r="DP424" i="27" s="1"/>
  <c r="DO426" i="27"/>
  <c r="DP426" i="27" s="1"/>
  <c r="H397" i="27"/>
  <c r="H396" i="27"/>
  <c r="H395" i="27"/>
  <c r="H394" i="27"/>
  <c r="H393" i="27"/>
  <c r="H392" i="27"/>
  <c r="H391" i="27"/>
  <c r="H390" i="27"/>
  <c r="H389" i="27"/>
  <c r="H388" i="27"/>
  <c r="H387" i="27"/>
  <c r="H386" i="27"/>
  <c r="H385" i="27"/>
  <c r="P397" i="27"/>
  <c r="P396" i="27"/>
  <c r="P395" i="27"/>
  <c r="P394" i="27"/>
  <c r="P393" i="27"/>
  <c r="P392" i="27"/>
  <c r="P391" i="27"/>
  <c r="P390" i="27"/>
  <c r="P389" i="27"/>
  <c r="P388" i="27"/>
  <c r="P387" i="27"/>
  <c r="P386" i="27"/>
  <c r="P385" i="27"/>
  <c r="AE354" i="27"/>
  <c r="AW397" i="27"/>
  <c r="AW396" i="27"/>
  <c r="AW395" i="27"/>
  <c r="AW394" i="27"/>
  <c r="AW393" i="27"/>
  <c r="AW392" i="27"/>
  <c r="AW391" i="27"/>
  <c r="AW390" i="27"/>
  <c r="AW389" i="27"/>
  <c r="AW388" i="27"/>
  <c r="AW387" i="27"/>
  <c r="AW386" i="27"/>
  <c r="AW385" i="27"/>
  <c r="BE397" i="27"/>
  <c r="BE396" i="27"/>
  <c r="BE395" i="27"/>
  <c r="BE394" i="27"/>
  <c r="BE393" i="27"/>
  <c r="BE392" i="27"/>
  <c r="BE391" i="27"/>
  <c r="BE390" i="27"/>
  <c r="BE389" i="27"/>
  <c r="BE388" i="27"/>
  <c r="BE387" i="27"/>
  <c r="BE386" i="27"/>
  <c r="BE385" i="27"/>
  <c r="BM397" i="27"/>
  <c r="BM396" i="27"/>
  <c r="BM395" i="27"/>
  <c r="BM394" i="27"/>
  <c r="BM393" i="27"/>
  <c r="BM392" i="27"/>
  <c r="BM391" i="27"/>
  <c r="BM390" i="27"/>
  <c r="BM389" i="27"/>
  <c r="BM388" i="27"/>
  <c r="BM387" i="27"/>
  <c r="BM386" i="27"/>
  <c r="BM385" i="27"/>
  <c r="BU397" i="27"/>
  <c r="BU396" i="27"/>
  <c r="BU395" i="27"/>
  <c r="BU394" i="27"/>
  <c r="BU393" i="27"/>
  <c r="BU392" i="27"/>
  <c r="BU391" i="27"/>
  <c r="BU390" i="27"/>
  <c r="BU389" i="27"/>
  <c r="BU388" i="27"/>
  <c r="BU387" i="27"/>
  <c r="BU386" i="27"/>
  <c r="BU385" i="27"/>
  <c r="CL397" i="27"/>
  <c r="CL396" i="27"/>
  <c r="CL395" i="27"/>
  <c r="CL394" i="27"/>
  <c r="CL393" i="27"/>
  <c r="CL392" i="27"/>
  <c r="CL391" i="27"/>
  <c r="CL390" i="27"/>
  <c r="CL389" i="27"/>
  <c r="CL388" i="27"/>
  <c r="CL387" i="27"/>
  <c r="CL386" i="27"/>
  <c r="CL385" i="27"/>
  <c r="CT397" i="27"/>
  <c r="CT396" i="27"/>
  <c r="CT395" i="27"/>
  <c r="CT394" i="27"/>
  <c r="CT393" i="27"/>
  <c r="CT392" i="27"/>
  <c r="CT391" i="27"/>
  <c r="CT390" i="27"/>
  <c r="CT389" i="27"/>
  <c r="CT388" i="27"/>
  <c r="CT387" i="27"/>
  <c r="CT386" i="27"/>
  <c r="CT385" i="27"/>
  <c r="DB397" i="27"/>
  <c r="DB396" i="27"/>
  <c r="DB395" i="27"/>
  <c r="DB394" i="27"/>
  <c r="DB393" i="27"/>
  <c r="DB392" i="27"/>
  <c r="DB391" i="27"/>
  <c r="DB390" i="27"/>
  <c r="DB389" i="27"/>
  <c r="DB388" i="27"/>
  <c r="DB387" i="27"/>
  <c r="DB386" i="27"/>
  <c r="DB385" i="27"/>
  <c r="DJ397" i="27"/>
  <c r="DJ396" i="27"/>
  <c r="DJ395" i="27"/>
  <c r="DJ394" i="27"/>
  <c r="DJ393" i="27"/>
  <c r="DJ392" i="27"/>
  <c r="DJ391" i="27"/>
  <c r="DJ390" i="27"/>
  <c r="DJ389" i="27"/>
  <c r="DJ388" i="27"/>
  <c r="DJ387" i="27"/>
  <c r="DJ386" i="27"/>
  <c r="DJ385" i="27"/>
  <c r="EQ397" i="27"/>
  <c r="EQ396" i="27"/>
  <c r="EQ395" i="27"/>
  <c r="EQ394" i="27"/>
  <c r="EQ393" i="27"/>
  <c r="EQ392" i="27"/>
  <c r="EQ391" i="27"/>
  <c r="EQ390" i="27"/>
  <c r="EQ389" i="27"/>
  <c r="EQ388" i="27"/>
  <c r="EQ387" i="27"/>
  <c r="EQ386" i="27"/>
  <c r="EQ385" i="27"/>
  <c r="EQ384" i="27"/>
  <c r="EY397" i="27"/>
  <c r="EY396" i="27"/>
  <c r="EY395" i="27"/>
  <c r="EY394" i="27"/>
  <c r="EY393" i="27"/>
  <c r="EY392" i="27"/>
  <c r="EY391" i="27"/>
  <c r="EY390" i="27"/>
  <c r="EY389" i="27"/>
  <c r="EY388" i="27"/>
  <c r="EY387" i="27"/>
  <c r="EY386" i="27"/>
  <c r="EY385" i="27"/>
  <c r="EY384" i="27"/>
  <c r="FG397" i="27"/>
  <c r="FG396" i="27"/>
  <c r="FG395" i="27"/>
  <c r="FG394" i="27"/>
  <c r="FG393" i="27"/>
  <c r="FG392" i="27"/>
  <c r="FG391" i="27"/>
  <c r="FG390" i="27"/>
  <c r="FG389" i="27"/>
  <c r="FG388" i="27"/>
  <c r="FG387" i="27"/>
  <c r="FG386" i="27"/>
  <c r="FG385" i="27"/>
  <c r="FG384" i="27"/>
  <c r="AE357" i="27"/>
  <c r="AM357" i="27"/>
  <c r="DZ357" i="27"/>
  <c r="EH357" i="27"/>
  <c r="EI357" i="27" s="1"/>
  <c r="H384" i="27"/>
  <c r="BC384" i="27"/>
  <c r="BU384" i="27"/>
  <c r="EZ395" i="27"/>
  <c r="FB395" i="27" s="1"/>
  <c r="AO396" i="27"/>
  <c r="M408" i="27"/>
  <c r="W409" i="27"/>
  <c r="N409" i="27"/>
  <c r="BZ408" i="27"/>
  <c r="CA408" i="27" s="1"/>
  <c r="CA409" i="27"/>
  <c r="BR411" i="27"/>
  <c r="CB412" i="27"/>
  <c r="CC412" i="27" s="1"/>
  <c r="BS412" i="27"/>
  <c r="W415" i="27"/>
  <c r="N415" i="27"/>
  <c r="CA415" i="27"/>
  <c r="BA419" i="27"/>
  <c r="BJ419" i="27"/>
  <c r="BK419" i="27" s="1"/>
  <c r="AZ418" i="27"/>
  <c r="DN419" i="27"/>
  <c r="DM418" i="27"/>
  <c r="BA420" i="27"/>
  <c r="BJ420" i="27"/>
  <c r="BK420" i="27" s="1"/>
  <c r="BA421" i="27"/>
  <c r="BJ421" i="27"/>
  <c r="BK421" i="27" s="1"/>
  <c r="BA424" i="27"/>
  <c r="BJ424" i="27"/>
  <c r="BK424" i="27" s="1"/>
  <c r="DN424" i="27"/>
  <c r="BA425" i="27"/>
  <c r="BJ425" i="27"/>
  <c r="BK425" i="27" s="1"/>
  <c r="BA426" i="27"/>
  <c r="BJ426" i="27"/>
  <c r="BK426" i="27" s="1"/>
  <c r="DL338" i="27"/>
  <c r="AY341" i="27"/>
  <c r="BG341" i="27"/>
  <c r="DD341" i="27"/>
  <c r="DL341" i="27"/>
  <c r="H354" i="27"/>
  <c r="P354" i="27"/>
  <c r="AW354" i="27"/>
  <c r="BE354" i="27"/>
  <c r="BM354" i="27"/>
  <c r="BU354" i="27"/>
  <c r="CL354" i="27"/>
  <c r="CT354" i="27"/>
  <c r="DB354" i="27"/>
  <c r="DJ354" i="27"/>
  <c r="EQ354" i="27"/>
  <c r="EY354" i="27"/>
  <c r="FG354" i="27"/>
  <c r="H355" i="27"/>
  <c r="P355" i="27"/>
  <c r="AW355" i="27"/>
  <c r="BE355" i="27"/>
  <c r="BM355" i="27"/>
  <c r="BU355" i="27"/>
  <c r="CL355" i="27"/>
  <c r="CT355" i="27"/>
  <c r="DB355" i="27"/>
  <c r="DJ355" i="27"/>
  <c r="EQ355" i="27"/>
  <c r="EY355" i="27"/>
  <c r="FG355" i="27"/>
  <c r="H356" i="27"/>
  <c r="P356" i="27"/>
  <c r="AW356" i="27"/>
  <c r="BE356" i="27"/>
  <c r="BM356" i="27"/>
  <c r="BU356" i="27"/>
  <c r="CL356" i="27"/>
  <c r="CT356" i="27"/>
  <c r="DB356" i="27"/>
  <c r="DJ356" i="27"/>
  <c r="EQ356" i="27"/>
  <c r="EY356" i="27"/>
  <c r="FG356" i="27"/>
  <c r="H357" i="27"/>
  <c r="P357" i="27"/>
  <c r="AW357" i="27"/>
  <c r="BE357" i="27"/>
  <c r="BM357" i="27"/>
  <c r="BU357" i="27"/>
  <c r="CL357" i="27"/>
  <c r="CT357" i="27"/>
  <c r="DB357" i="27"/>
  <c r="DJ357" i="27"/>
  <c r="EQ357" i="27"/>
  <c r="EY357" i="27"/>
  <c r="FG357" i="27"/>
  <c r="H358" i="27"/>
  <c r="P358" i="27"/>
  <c r="AW358" i="27"/>
  <c r="BE358" i="27"/>
  <c r="BM358" i="27"/>
  <c r="BU358" i="27"/>
  <c r="CL358" i="27"/>
  <c r="CT358" i="27"/>
  <c r="DB358" i="27"/>
  <c r="DJ358" i="27"/>
  <c r="EQ358" i="27"/>
  <c r="EY358" i="27"/>
  <c r="FG358" i="27"/>
  <c r="H359" i="27"/>
  <c r="P359" i="27"/>
  <c r="AW359" i="27"/>
  <c r="BE359" i="27"/>
  <c r="BM359" i="27"/>
  <c r="BU359" i="27"/>
  <c r="CL359" i="27"/>
  <c r="CT359" i="27"/>
  <c r="DB359" i="27"/>
  <c r="DJ359" i="27"/>
  <c r="EQ359" i="27"/>
  <c r="EY359" i="27"/>
  <c r="FG359" i="27"/>
  <c r="H360" i="27"/>
  <c r="P360" i="27"/>
  <c r="AW360" i="27"/>
  <c r="BE360" i="27"/>
  <c r="BM360" i="27"/>
  <c r="BU360" i="27"/>
  <c r="CL360" i="27"/>
  <c r="CT360" i="27"/>
  <c r="DB360" i="27"/>
  <c r="DJ360" i="27"/>
  <c r="EQ360" i="27"/>
  <c r="EY360" i="27"/>
  <c r="FG360" i="27"/>
  <c r="H361" i="27"/>
  <c r="P361" i="27"/>
  <c r="AW361" i="27"/>
  <c r="BE361" i="27"/>
  <c r="BM361" i="27"/>
  <c r="BU361" i="27"/>
  <c r="CL361" i="27"/>
  <c r="CT361" i="27"/>
  <c r="DB361" i="27"/>
  <c r="DJ361" i="27"/>
  <c r="EQ361" i="27"/>
  <c r="EY361" i="27"/>
  <c r="FG361" i="27"/>
  <c r="H362" i="27"/>
  <c r="P362" i="27"/>
  <c r="AW362" i="27"/>
  <c r="BE362" i="27"/>
  <c r="BM362" i="27"/>
  <c r="BU362" i="27"/>
  <c r="CL362" i="27"/>
  <c r="CT362" i="27"/>
  <c r="DB362" i="27"/>
  <c r="DJ362" i="27"/>
  <c r="EQ362" i="27"/>
  <c r="EY362" i="27"/>
  <c r="FG362" i="27"/>
  <c r="H363" i="27"/>
  <c r="P363" i="27"/>
  <c r="AW363" i="27"/>
  <c r="BE363" i="27"/>
  <c r="BM363" i="27"/>
  <c r="BU363" i="27"/>
  <c r="CL363" i="27"/>
  <c r="CT363" i="27"/>
  <c r="DB363" i="27"/>
  <c r="DJ363" i="27"/>
  <c r="EQ363" i="27"/>
  <c r="EY363" i="27"/>
  <c r="FG363" i="27"/>
  <c r="H364" i="27"/>
  <c r="P364" i="27"/>
  <c r="AW364" i="27"/>
  <c r="BE364" i="27"/>
  <c r="BM364" i="27"/>
  <c r="BU364" i="27"/>
  <c r="CL364" i="27"/>
  <c r="CT364" i="27"/>
  <c r="DB364" i="27"/>
  <c r="DJ364" i="27"/>
  <c r="EQ364" i="27"/>
  <c r="EY364" i="27"/>
  <c r="FG364" i="27"/>
  <c r="H365" i="27"/>
  <c r="P365" i="27"/>
  <c r="AW365" i="27"/>
  <c r="BE365" i="27"/>
  <c r="BM365" i="27"/>
  <c r="BU365" i="27"/>
  <c r="CL365" i="27"/>
  <c r="CT365" i="27"/>
  <c r="DB365" i="27"/>
  <c r="DJ365" i="27"/>
  <c r="EQ365" i="27"/>
  <c r="EY365" i="27"/>
  <c r="FG365" i="27"/>
  <c r="H366" i="27"/>
  <c r="P366" i="27"/>
  <c r="AW366" i="27"/>
  <c r="BE366" i="27"/>
  <c r="BM366" i="27"/>
  <c r="BU366" i="27"/>
  <c r="CL366" i="27"/>
  <c r="CT366" i="27"/>
  <c r="DB366" i="27"/>
  <c r="DJ366" i="27"/>
  <c r="EQ366" i="27"/>
  <c r="EY366" i="27"/>
  <c r="FG366" i="27"/>
  <c r="H367" i="27"/>
  <c r="P367" i="27"/>
  <c r="AW367" i="27"/>
  <c r="BE367" i="27"/>
  <c r="BM367" i="27"/>
  <c r="BU367" i="27"/>
  <c r="CL367" i="27"/>
  <c r="CT367" i="27"/>
  <c r="DB367" i="27"/>
  <c r="DJ367" i="27"/>
  <c r="EQ367" i="27"/>
  <c r="EY367" i="27"/>
  <c r="FG367" i="27"/>
  <c r="H368" i="27"/>
  <c r="P368" i="27"/>
  <c r="AW368" i="27"/>
  <c r="BE368" i="27"/>
  <c r="BM368" i="27"/>
  <c r="BU368" i="27"/>
  <c r="CL368" i="27"/>
  <c r="CT368" i="27"/>
  <c r="DB368" i="27"/>
  <c r="DJ368" i="27"/>
  <c r="EQ368" i="27"/>
  <c r="EY368" i="27"/>
  <c r="FG368" i="27"/>
  <c r="H369" i="27"/>
  <c r="P369" i="27"/>
  <c r="AW369" i="27"/>
  <c r="BE369" i="27"/>
  <c r="BM369" i="27"/>
  <c r="BU369" i="27"/>
  <c r="CL369" i="27"/>
  <c r="CT369" i="27"/>
  <c r="DB369" i="27"/>
  <c r="DJ369" i="27"/>
  <c r="EQ369" i="27"/>
  <c r="EY369" i="27"/>
  <c r="FG369" i="27"/>
  <c r="H370" i="27"/>
  <c r="P370" i="27"/>
  <c r="AW370" i="27"/>
  <c r="BE370" i="27"/>
  <c r="BM370" i="27"/>
  <c r="BU370" i="27"/>
  <c r="CL370" i="27"/>
  <c r="CT370" i="27"/>
  <c r="DB370" i="27"/>
  <c r="DJ370" i="27"/>
  <c r="EQ370" i="27"/>
  <c r="EY370" i="27"/>
  <c r="FG370" i="27"/>
  <c r="H371" i="27"/>
  <c r="P371" i="27"/>
  <c r="AW371" i="27"/>
  <c r="BE371" i="27"/>
  <c r="BM371" i="27"/>
  <c r="BU371" i="27"/>
  <c r="CL371" i="27"/>
  <c r="CT371" i="27"/>
  <c r="DB371" i="27"/>
  <c r="DJ371" i="27"/>
  <c r="EQ371" i="27"/>
  <c r="EY371" i="27"/>
  <c r="FG371" i="27"/>
  <c r="H372" i="27"/>
  <c r="P372" i="27"/>
  <c r="AW372" i="27"/>
  <c r="BE372" i="27"/>
  <c r="BM372" i="27"/>
  <c r="BU372" i="27"/>
  <c r="CL372" i="27"/>
  <c r="CT372" i="27"/>
  <c r="DB372" i="27"/>
  <c r="DJ372" i="27"/>
  <c r="EQ372" i="27"/>
  <c r="EY372" i="27"/>
  <c r="FG372" i="27"/>
  <c r="H373" i="27"/>
  <c r="P373" i="27"/>
  <c r="AW373" i="27"/>
  <c r="BE373" i="27"/>
  <c r="BM373" i="27"/>
  <c r="BU373" i="27"/>
  <c r="CL373" i="27"/>
  <c r="CT373" i="27"/>
  <c r="DB373" i="27"/>
  <c r="DJ373" i="27"/>
  <c r="EQ373" i="27"/>
  <c r="EY373" i="27"/>
  <c r="FG373" i="27"/>
  <c r="H374" i="27"/>
  <c r="P374" i="27"/>
  <c r="AW374" i="27"/>
  <c r="BE374" i="27"/>
  <c r="BM374" i="27"/>
  <c r="BU374" i="27"/>
  <c r="CL374" i="27"/>
  <c r="CT374" i="27"/>
  <c r="DB374" i="27"/>
  <c r="DJ374" i="27"/>
  <c r="EQ374" i="27"/>
  <c r="EY374" i="27"/>
  <c r="FG374" i="27"/>
  <c r="H375" i="27"/>
  <c r="P375" i="27"/>
  <c r="AW375" i="27"/>
  <c r="BE375" i="27"/>
  <c r="BM375" i="27"/>
  <c r="BU375" i="27"/>
  <c r="CL375" i="27"/>
  <c r="CT375" i="27"/>
  <c r="DB375" i="27"/>
  <c r="DJ375" i="27"/>
  <c r="EQ375" i="27"/>
  <c r="EY375" i="27"/>
  <c r="FG375" i="27"/>
  <c r="H376" i="27"/>
  <c r="P376" i="27"/>
  <c r="AW376" i="27"/>
  <c r="BE376" i="27"/>
  <c r="BM376" i="27"/>
  <c r="BU376" i="27"/>
  <c r="CL376" i="27"/>
  <c r="CT376" i="27"/>
  <c r="DB376" i="27"/>
  <c r="DJ376" i="27"/>
  <c r="EQ376" i="27"/>
  <c r="EY376" i="27"/>
  <c r="FG376" i="27"/>
  <c r="H377" i="27"/>
  <c r="P377" i="27"/>
  <c r="AW377" i="27"/>
  <c r="BE377" i="27"/>
  <c r="BM377" i="27"/>
  <c r="BU377" i="27"/>
  <c r="CL377" i="27"/>
  <c r="CT377" i="27"/>
  <c r="DB377" i="27"/>
  <c r="DJ377" i="27"/>
  <c r="EQ377" i="27"/>
  <c r="EY377" i="27"/>
  <c r="FG377" i="27"/>
  <c r="H378" i="27"/>
  <c r="P378" i="27"/>
  <c r="AW378" i="27"/>
  <c r="BE378" i="27"/>
  <c r="BM378" i="27"/>
  <c r="BU378" i="27"/>
  <c r="CL378" i="27"/>
  <c r="CT378" i="27"/>
  <c r="DB378" i="27"/>
  <c r="DJ378" i="27"/>
  <c r="EQ378" i="27"/>
  <c r="EY378" i="27"/>
  <c r="FG378" i="27"/>
  <c r="H379" i="27"/>
  <c r="P379" i="27"/>
  <c r="AW379" i="27"/>
  <c r="BE379" i="27"/>
  <c r="BM379" i="27"/>
  <c r="BU379" i="27"/>
  <c r="CL379" i="27"/>
  <c r="CT379" i="27"/>
  <c r="DB379" i="27"/>
  <c r="DJ379" i="27"/>
  <c r="EQ379" i="27"/>
  <c r="EY379" i="27"/>
  <c r="FG379" i="27"/>
  <c r="H380" i="27"/>
  <c r="P380" i="27"/>
  <c r="AW380" i="27"/>
  <c r="BE380" i="27"/>
  <c r="BM380" i="27"/>
  <c r="BU380" i="27"/>
  <c r="CL380" i="27"/>
  <c r="CT380" i="27"/>
  <c r="DB380" i="27"/>
  <c r="DJ380" i="27"/>
  <c r="EQ380" i="27"/>
  <c r="EY380" i="27"/>
  <c r="FG380" i="27"/>
  <c r="H381" i="27"/>
  <c r="P381" i="27"/>
  <c r="AW381" i="27"/>
  <c r="BE381" i="27"/>
  <c r="BM381" i="27"/>
  <c r="BU381" i="27"/>
  <c r="CL381" i="27"/>
  <c r="CT381" i="27"/>
  <c r="DB381" i="27"/>
  <c r="DJ381" i="27"/>
  <c r="EQ381" i="27"/>
  <c r="EY381" i="27"/>
  <c r="FG381" i="27"/>
  <c r="H382" i="27"/>
  <c r="P382" i="27"/>
  <c r="AW382" i="27"/>
  <c r="BE382" i="27"/>
  <c r="BM382" i="27"/>
  <c r="BU382" i="27"/>
  <c r="CL382" i="27"/>
  <c r="CT382" i="27"/>
  <c r="DB382" i="27"/>
  <c r="DJ382" i="27"/>
  <c r="EQ382" i="27"/>
  <c r="EY382" i="27"/>
  <c r="FG382" i="27"/>
  <c r="H383" i="27"/>
  <c r="P383" i="27"/>
  <c r="AW383" i="27"/>
  <c r="BE383" i="27"/>
  <c r="BM383" i="27"/>
  <c r="BU383" i="27"/>
  <c r="CL383" i="27"/>
  <c r="CT383" i="27"/>
  <c r="DB383" i="27"/>
  <c r="DJ383" i="27"/>
  <c r="EQ383" i="27"/>
  <c r="EY383" i="27"/>
  <c r="FG383" i="27"/>
  <c r="AU384" i="27"/>
  <c r="BM384" i="27"/>
  <c r="DH384" i="27"/>
  <c r="FB394" i="27"/>
  <c r="W410" i="27"/>
  <c r="N410" i="27"/>
  <c r="BK410" i="27"/>
  <c r="CB413" i="27"/>
  <c r="CC413" i="27" s="1"/>
  <c r="BS413" i="27"/>
  <c r="CB416" i="27"/>
  <c r="CC416" i="27" s="1"/>
  <c r="BS416" i="27"/>
  <c r="Z418" i="27"/>
  <c r="Y417" i="27"/>
  <c r="Z417" i="27" s="1"/>
  <c r="CO417" i="27"/>
  <c r="CP417" i="27" s="1"/>
  <c r="CP418" i="27"/>
  <c r="ER418" i="27"/>
  <c r="BA422" i="27"/>
  <c r="BJ422" i="27"/>
  <c r="BK422" i="27" s="1"/>
  <c r="ER423" i="27"/>
  <c r="J397" i="27"/>
  <c r="J396" i="27"/>
  <c r="J395" i="27"/>
  <c r="J394" i="27"/>
  <c r="J393" i="27"/>
  <c r="J392" i="27"/>
  <c r="J391" i="27"/>
  <c r="J390" i="27"/>
  <c r="J389" i="27"/>
  <c r="J388" i="27"/>
  <c r="J387" i="27"/>
  <c r="J386" i="27"/>
  <c r="J385" i="27"/>
  <c r="R397" i="27"/>
  <c r="R396" i="27"/>
  <c r="R395" i="27"/>
  <c r="R394" i="27"/>
  <c r="R393" i="27"/>
  <c r="R392" i="27"/>
  <c r="R391" i="27"/>
  <c r="R390" i="27"/>
  <c r="R389" i="27"/>
  <c r="R388" i="27"/>
  <c r="R387" i="27"/>
  <c r="R386" i="27"/>
  <c r="R385" i="27"/>
  <c r="Z397" i="27"/>
  <c r="Z396" i="27"/>
  <c r="Z395" i="27"/>
  <c r="Z394" i="27"/>
  <c r="Z393" i="27"/>
  <c r="Z392" i="27"/>
  <c r="Z391" i="27"/>
  <c r="Z390" i="27"/>
  <c r="Z389" i="27"/>
  <c r="Z388" i="27"/>
  <c r="Z387" i="27"/>
  <c r="Z386" i="27"/>
  <c r="Z385" i="27"/>
  <c r="AH397" i="27"/>
  <c r="AH396" i="27"/>
  <c r="AH395" i="27"/>
  <c r="AH394" i="27"/>
  <c r="AH393" i="27"/>
  <c r="AH392" i="27"/>
  <c r="AH391" i="27"/>
  <c r="AH390" i="27"/>
  <c r="AH389" i="27"/>
  <c r="AH388" i="27"/>
  <c r="AH387" i="27"/>
  <c r="AH386" i="27"/>
  <c r="AH385" i="27"/>
  <c r="AY397" i="27"/>
  <c r="AY396" i="27"/>
  <c r="AY395" i="27"/>
  <c r="AY394" i="27"/>
  <c r="AY393" i="27"/>
  <c r="AY392" i="27"/>
  <c r="AY391" i="27"/>
  <c r="AY390" i="27"/>
  <c r="AY389" i="27"/>
  <c r="AY388" i="27"/>
  <c r="AY387" i="27"/>
  <c r="AY386" i="27"/>
  <c r="AY385" i="27"/>
  <c r="BG397" i="27"/>
  <c r="BG396" i="27"/>
  <c r="BG395" i="27"/>
  <c r="BG394" i="27"/>
  <c r="BG393" i="27"/>
  <c r="BG392" i="27"/>
  <c r="BG391" i="27"/>
  <c r="BG390" i="27"/>
  <c r="BG389" i="27"/>
  <c r="BG388" i="27"/>
  <c r="BG387" i="27"/>
  <c r="BG386" i="27"/>
  <c r="BG385" i="27"/>
  <c r="BO397" i="27"/>
  <c r="BO396" i="27"/>
  <c r="BO395" i="27"/>
  <c r="BO394" i="27"/>
  <c r="BO393" i="27"/>
  <c r="BO392" i="27"/>
  <c r="BO391" i="27"/>
  <c r="BO390" i="27"/>
  <c r="BO389" i="27"/>
  <c r="BO388" i="27"/>
  <c r="BO387" i="27"/>
  <c r="BO386" i="27"/>
  <c r="BO385" i="27"/>
  <c r="BW397" i="27"/>
  <c r="BW396" i="27"/>
  <c r="BW395" i="27"/>
  <c r="BW394" i="27"/>
  <c r="BW393" i="27"/>
  <c r="BW392" i="27"/>
  <c r="BW391" i="27"/>
  <c r="BW390" i="27"/>
  <c r="BW389" i="27"/>
  <c r="BW388" i="27"/>
  <c r="BW387" i="27"/>
  <c r="BW386" i="27"/>
  <c r="BW385" i="27"/>
  <c r="DD397" i="27"/>
  <c r="DD396" i="27"/>
  <c r="DD395" i="27"/>
  <c r="DD394" i="27"/>
  <c r="DD393" i="27"/>
  <c r="DD392" i="27"/>
  <c r="DD391" i="27"/>
  <c r="DD390" i="27"/>
  <c r="DD389" i="27"/>
  <c r="DD388" i="27"/>
  <c r="DD387" i="27"/>
  <c r="DD386" i="27"/>
  <c r="DD385" i="27"/>
  <c r="DL397" i="27"/>
  <c r="DL396" i="27"/>
  <c r="DL395" i="27"/>
  <c r="DL394" i="27"/>
  <c r="DL393" i="27"/>
  <c r="DL392" i="27"/>
  <c r="DL391" i="27"/>
  <c r="DL390" i="27"/>
  <c r="DL389" i="27"/>
  <c r="DL388" i="27"/>
  <c r="DL387" i="27"/>
  <c r="DL386" i="27"/>
  <c r="DL385" i="27"/>
  <c r="DL384" i="27"/>
  <c r="DU397" i="27"/>
  <c r="DU396" i="27"/>
  <c r="DU395" i="27"/>
  <c r="DU394" i="27"/>
  <c r="DU393" i="27"/>
  <c r="DU392" i="27"/>
  <c r="DU391" i="27"/>
  <c r="DU390" i="27"/>
  <c r="DU389" i="27"/>
  <c r="DU388" i="27"/>
  <c r="DU387" i="27"/>
  <c r="DU386" i="27"/>
  <c r="DU385" i="27"/>
  <c r="DU384" i="27"/>
  <c r="EC397" i="27"/>
  <c r="EC396" i="27"/>
  <c r="EC395" i="27"/>
  <c r="EC394" i="27"/>
  <c r="EC393" i="27"/>
  <c r="EC392" i="27"/>
  <c r="EC391" i="27"/>
  <c r="EC390" i="27"/>
  <c r="EC389" i="27"/>
  <c r="EC388" i="27"/>
  <c r="EC387" i="27"/>
  <c r="EC386" i="27"/>
  <c r="EC385" i="27"/>
  <c r="EC384" i="27"/>
  <c r="FI397" i="27"/>
  <c r="FI396" i="27"/>
  <c r="FI395" i="27"/>
  <c r="FI394" i="27"/>
  <c r="FI393" i="27"/>
  <c r="FI392" i="27"/>
  <c r="FI391" i="27"/>
  <c r="FI390" i="27"/>
  <c r="FI389" i="27"/>
  <c r="FI388" i="27"/>
  <c r="FI387" i="27"/>
  <c r="FI386" i="27"/>
  <c r="FI385" i="27"/>
  <c r="FI384" i="27"/>
  <c r="CM357" i="27"/>
  <c r="CU357" i="27"/>
  <c r="CU397" i="27" s="1"/>
  <c r="CV397" i="27" s="1"/>
  <c r="ER357" i="27"/>
  <c r="EZ357" i="27"/>
  <c r="J384" i="27"/>
  <c r="AL384" i="27"/>
  <c r="BE384" i="27"/>
  <c r="BW384" i="27"/>
  <c r="CZ384" i="27"/>
  <c r="CM395" i="27"/>
  <c r="CW395" i="27" s="1"/>
  <c r="CE395" i="27" s="1"/>
  <c r="EH395" i="27"/>
  <c r="EI395" i="27" s="1"/>
  <c r="W416" i="27"/>
  <c r="N416" i="27"/>
  <c r="CR418" i="27"/>
  <c r="CQ417" i="27"/>
  <c r="CR417" i="27" s="1"/>
  <c r="CJ406" i="27"/>
  <c r="AD411" i="27"/>
  <c r="AL411" i="27"/>
  <c r="AU411" i="27"/>
  <c r="BC411" i="27"/>
  <c r="CJ411" i="27"/>
  <c r="CR411" i="27"/>
  <c r="CZ411" i="27"/>
  <c r="EG411" i="27"/>
  <c r="CZ418" i="27"/>
  <c r="EC418" i="27"/>
  <c r="FI418" i="27"/>
  <c r="R419" i="27"/>
  <c r="AH419" i="27"/>
  <c r="AY419" i="27"/>
  <c r="BO419" i="27"/>
  <c r="CU419" i="27"/>
  <c r="DL419" i="27"/>
  <c r="EC419" i="27"/>
  <c r="FI419" i="27"/>
  <c r="R420" i="27"/>
  <c r="AH420" i="27"/>
  <c r="AY420" i="27"/>
  <c r="BO420" i="27"/>
  <c r="DL420" i="27"/>
  <c r="EC420" i="27"/>
  <c r="FI420" i="27"/>
  <c r="R421" i="27"/>
  <c r="AH421" i="27"/>
  <c r="AY421" i="27"/>
  <c r="BO421" i="27"/>
  <c r="DL421" i="27"/>
  <c r="EC421" i="27"/>
  <c r="FI421" i="27"/>
  <c r="R422" i="27"/>
  <c r="AH422" i="27"/>
  <c r="AY422" i="27"/>
  <c r="BO422" i="27"/>
  <c r="DL422" i="27"/>
  <c r="EC422" i="27"/>
  <c r="R423" i="27"/>
  <c r="AH423" i="27"/>
  <c r="AY423" i="27"/>
  <c r="BO423" i="27"/>
  <c r="DL423" i="27"/>
  <c r="EC423" i="27"/>
  <c r="AH424" i="27"/>
  <c r="AY424" i="27"/>
  <c r="BO424" i="27"/>
  <c r="DL424" i="27"/>
  <c r="EC424" i="27"/>
  <c r="FI424" i="27"/>
  <c r="R425" i="27"/>
  <c r="AH425" i="27"/>
  <c r="AY425" i="27"/>
  <c r="BO425" i="27"/>
  <c r="DL425" i="27"/>
  <c r="EC425" i="27"/>
  <c r="AH426" i="27"/>
  <c r="AY426" i="27"/>
  <c r="BO426" i="27"/>
  <c r="DL426" i="27"/>
  <c r="EC426" i="27"/>
  <c r="FI426" i="27"/>
  <c r="AH427" i="27"/>
  <c r="BO427" i="27"/>
  <c r="CU427" i="27"/>
  <c r="CV427" i="27" s="1"/>
  <c r="ER427" i="27"/>
  <c r="R428" i="27"/>
  <c r="AH428" i="27"/>
  <c r="AY428" i="27"/>
  <c r="BO428" i="27"/>
  <c r="AH429" i="27"/>
  <c r="AY429" i="27"/>
  <c r="ER429" i="27"/>
  <c r="CU430" i="27"/>
  <c r="CV430" i="27" s="1"/>
  <c r="J432" i="27"/>
  <c r="AB432" i="27"/>
  <c r="AY432" i="27"/>
  <c r="BU432" i="27"/>
  <c r="CR432" i="27"/>
  <c r="AB434" i="27"/>
  <c r="AY434" i="27"/>
  <c r="BW434" i="27"/>
  <c r="DO434" i="27"/>
  <c r="DF434" i="27"/>
  <c r="DY434" i="27"/>
  <c r="EW434" i="27"/>
  <c r="L436" i="27"/>
  <c r="AJ436" i="27"/>
  <c r="BG436" i="27"/>
  <c r="CJ436" i="27"/>
  <c r="DH436" i="27"/>
  <c r="EG436" i="27"/>
  <c r="FG436" i="27"/>
  <c r="R437" i="27"/>
  <c r="AL437" i="27"/>
  <c r="BM437" i="27"/>
  <c r="CH437" i="27"/>
  <c r="DD437" i="27"/>
  <c r="EE437" i="27"/>
  <c r="FE437" i="27"/>
  <c r="P438" i="27"/>
  <c r="AJ438" i="27"/>
  <c r="BG438" i="27"/>
  <c r="DB438" i="27"/>
  <c r="EC438" i="27"/>
  <c r="EY438" i="27"/>
  <c r="AH439" i="27"/>
  <c r="BE439" i="27"/>
  <c r="BY439" i="27"/>
  <c r="DO439" i="27"/>
  <c r="DF439" i="27"/>
  <c r="DY439" i="27"/>
  <c r="EW439" i="27"/>
  <c r="J441" i="27"/>
  <c r="AB441" i="27"/>
  <c r="AY441" i="27"/>
  <c r="BU441" i="27"/>
  <c r="CR441" i="27"/>
  <c r="DU441" i="27"/>
  <c r="EQ441" i="27"/>
  <c r="H442" i="27"/>
  <c r="Z442" i="27"/>
  <c r="AW442" i="27"/>
  <c r="CP442" i="27"/>
  <c r="DL442" i="27"/>
  <c r="EO442" i="27"/>
  <c r="FK442" i="27"/>
  <c r="BJ443" i="27"/>
  <c r="BA443" i="27"/>
  <c r="BQ443" i="27"/>
  <c r="CL443" i="27"/>
  <c r="DJ443" i="27"/>
  <c r="EM443" i="27"/>
  <c r="FI443" i="27"/>
  <c r="BJ446" i="27"/>
  <c r="BK446" i="27" s="1"/>
  <c r="BA446" i="27"/>
  <c r="AZ445" i="27"/>
  <c r="DO448" i="27"/>
  <c r="DP448" i="27" s="1"/>
  <c r="DF448" i="27"/>
  <c r="DO458" i="27"/>
  <c r="CW459" i="27"/>
  <c r="DO461" i="27"/>
  <c r="DZ464" i="27"/>
  <c r="EJ465" i="27"/>
  <c r="H435" i="27"/>
  <c r="G449" i="27"/>
  <c r="H449" i="27" s="1"/>
  <c r="P435" i="27"/>
  <c r="O449" i="27"/>
  <c r="P449" i="27" s="1"/>
  <c r="AE406" i="27"/>
  <c r="AM406" i="27"/>
  <c r="AW435" i="27"/>
  <c r="AV449" i="27"/>
  <c r="AW449" i="27" s="1"/>
  <c r="BE435" i="27"/>
  <c r="BD449" i="27"/>
  <c r="BE449" i="27" s="1"/>
  <c r="BM435" i="27"/>
  <c r="BL449" i="27"/>
  <c r="BM449" i="27" s="1"/>
  <c r="BU435" i="27"/>
  <c r="BT449" i="27"/>
  <c r="BU449" i="27" s="1"/>
  <c r="CK449" i="27"/>
  <c r="CL449" i="27" s="1"/>
  <c r="CL435" i="27"/>
  <c r="CS449" i="27"/>
  <c r="CT449" i="27" s="1"/>
  <c r="CT435" i="27"/>
  <c r="DA449" i="27"/>
  <c r="DB449" i="27" s="1"/>
  <c r="DB435" i="27"/>
  <c r="DI449" i="27"/>
  <c r="DJ449" i="27" s="1"/>
  <c r="DJ435" i="27"/>
  <c r="EP449" i="27"/>
  <c r="EQ449" i="27" s="1"/>
  <c r="EQ435" i="27"/>
  <c r="EY435" i="27"/>
  <c r="EX449" i="27"/>
  <c r="EY449" i="27" s="1"/>
  <c r="FF449" i="27"/>
  <c r="FG449" i="27" s="1"/>
  <c r="FG435" i="27"/>
  <c r="AE407" i="27"/>
  <c r="AM407" i="27"/>
  <c r="AN407" i="27" s="1"/>
  <c r="DZ407" i="27"/>
  <c r="EH407" i="27"/>
  <c r="AE408" i="27"/>
  <c r="AM408" i="27"/>
  <c r="AN408" i="27" s="1"/>
  <c r="AE409" i="27"/>
  <c r="AM409" i="27"/>
  <c r="AN409" i="27" s="1"/>
  <c r="DZ409" i="27"/>
  <c r="EH409" i="27"/>
  <c r="AE410" i="27"/>
  <c r="AM410" i="27"/>
  <c r="DZ410" i="27"/>
  <c r="EH410" i="27"/>
  <c r="EI410" i="27" s="1"/>
  <c r="AE411" i="27"/>
  <c r="AM411" i="27"/>
  <c r="AN411" i="27" s="1"/>
  <c r="AE412" i="27"/>
  <c r="AM412" i="27"/>
  <c r="AN412" i="27" s="1"/>
  <c r="DZ412" i="27"/>
  <c r="EH412" i="27"/>
  <c r="AE413" i="27"/>
  <c r="AM413" i="27"/>
  <c r="AN413" i="27" s="1"/>
  <c r="DZ413" i="27"/>
  <c r="EH413" i="27"/>
  <c r="EI413" i="27" s="1"/>
  <c r="AE414" i="27"/>
  <c r="AM414" i="27"/>
  <c r="AN414" i="27" s="1"/>
  <c r="DZ414" i="27"/>
  <c r="EH414" i="27"/>
  <c r="EI414" i="27" s="1"/>
  <c r="AE415" i="27"/>
  <c r="AM415" i="27"/>
  <c r="AN415" i="27" s="1"/>
  <c r="DZ415" i="27"/>
  <c r="EH415" i="27"/>
  <c r="AE416" i="27"/>
  <c r="AM416" i="27"/>
  <c r="AN416" i="27" s="1"/>
  <c r="DZ416" i="27"/>
  <c r="EH416" i="27"/>
  <c r="EI416" i="27" s="1"/>
  <c r="DB418" i="27"/>
  <c r="EE418" i="27"/>
  <c r="EU418" i="27"/>
  <c r="FK418" i="27"/>
  <c r="T419" i="27"/>
  <c r="AJ419" i="27"/>
  <c r="BQ419" i="27"/>
  <c r="CH419" i="27"/>
  <c r="EE419" i="27"/>
  <c r="EU419" i="27"/>
  <c r="FK419" i="27"/>
  <c r="T420" i="27"/>
  <c r="AJ420" i="27"/>
  <c r="BQ420" i="27"/>
  <c r="CH420" i="27"/>
  <c r="EE420" i="27"/>
  <c r="EU420" i="27"/>
  <c r="FK420" i="27"/>
  <c r="T421" i="27"/>
  <c r="AJ421" i="27"/>
  <c r="BQ421" i="27"/>
  <c r="CH421" i="27"/>
  <c r="EE421" i="27"/>
  <c r="EU421" i="27"/>
  <c r="FK421" i="27"/>
  <c r="T422" i="27"/>
  <c r="AJ422" i="27"/>
  <c r="BQ422" i="27"/>
  <c r="CH422" i="27"/>
  <c r="EE422" i="27"/>
  <c r="EU422" i="27"/>
  <c r="T423" i="27"/>
  <c r="AJ423" i="27"/>
  <c r="BQ423" i="27"/>
  <c r="CH423" i="27"/>
  <c r="EE423" i="27"/>
  <c r="EU423" i="27"/>
  <c r="AJ424" i="27"/>
  <c r="BQ424" i="27"/>
  <c r="CH424" i="27"/>
  <c r="EE424" i="27"/>
  <c r="EU424" i="27"/>
  <c r="FK424" i="27"/>
  <c r="T425" i="27"/>
  <c r="AJ425" i="27"/>
  <c r="BQ425" i="27"/>
  <c r="CH425" i="27"/>
  <c r="EE425" i="27"/>
  <c r="EU425" i="27"/>
  <c r="T426" i="27"/>
  <c r="AJ426" i="27"/>
  <c r="BQ426" i="27"/>
  <c r="CH426" i="27"/>
  <c r="EE426" i="27"/>
  <c r="EU426" i="27"/>
  <c r="FK426" i="27"/>
  <c r="AZ427" i="27"/>
  <c r="BQ427" i="27"/>
  <c r="CH427" i="27"/>
  <c r="DM427" i="27"/>
  <c r="DN427" i="27" s="1"/>
  <c r="T428" i="27"/>
  <c r="AJ428" i="27"/>
  <c r="BQ428" i="27"/>
  <c r="CH428" i="27"/>
  <c r="AZ429" i="27"/>
  <c r="BQ429" i="27"/>
  <c r="CH429" i="27"/>
  <c r="DM429" i="27"/>
  <c r="AZ430" i="27"/>
  <c r="DM430" i="27"/>
  <c r="DN430" i="27" s="1"/>
  <c r="X431" i="27"/>
  <c r="DO431" i="27"/>
  <c r="DP431" i="27" s="1"/>
  <c r="DF431" i="27"/>
  <c r="L432" i="27"/>
  <c r="AD432" i="27"/>
  <c r="BI432" i="27"/>
  <c r="BW432" i="27"/>
  <c r="CT432" i="27"/>
  <c r="H434" i="27"/>
  <c r="AD434" i="27"/>
  <c r="BI434" i="27"/>
  <c r="DB434" i="27"/>
  <c r="EC434" i="27"/>
  <c r="EY434" i="27"/>
  <c r="P436" i="27"/>
  <c r="AL436" i="27"/>
  <c r="BM436" i="27"/>
  <c r="CL436" i="27"/>
  <c r="DJ436" i="27"/>
  <c r="EM436" i="27"/>
  <c r="FI436" i="27"/>
  <c r="T437" i="27"/>
  <c r="AS437" i="27"/>
  <c r="BO437" i="27"/>
  <c r="CJ437" i="27"/>
  <c r="DH437" i="27"/>
  <c r="EG437" i="27"/>
  <c r="FG437" i="27"/>
  <c r="R438" i="27"/>
  <c r="AL438" i="27"/>
  <c r="BM438" i="27"/>
  <c r="CH438" i="27"/>
  <c r="DD438" i="27"/>
  <c r="EE438" i="27"/>
  <c r="FE438" i="27"/>
  <c r="P439" i="27"/>
  <c r="AJ439" i="27"/>
  <c r="BG439" i="27"/>
  <c r="DB439" i="27"/>
  <c r="EC439" i="27"/>
  <c r="EY439" i="27"/>
  <c r="X440" i="27"/>
  <c r="DO440" i="27"/>
  <c r="DP440" i="27" s="1"/>
  <c r="DF440" i="27"/>
  <c r="L441" i="27"/>
  <c r="AD441" i="27"/>
  <c r="BI441" i="27"/>
  <c r="BW441" i="27"/>
  <c r="CT441" i="27"/>
  <c r="DW441" i="27"/>
  <c r="EU441" i="27"/>
  <c r="J442" i="27"/>
  <c r="AB442" i="27"/>
  <c r="AY442" i="27"/>
  <c r="BU442" i="27"/>
  <c r="CR442" i="27"/>
  <c r="DU442" i="27"/>
  <c r="EQ442" i="27"/>
  <c r="H443" i="27"/>
  <c r="Z443" i="27"/>
  <c r="AW443" i="27"/>
  <c r="CP443" i="27"/>
  <c r="DL443" i="27"/>
  <c r="EO443" i="27"/>
  <c r="FK443" i="27"/>
  <c r="BJ444" i="27"/>
  <c r="BK444" i="27" s="1"/>
  <c r="BA444" i="27"/>
  <c r="W448" i="27"/>
  <c r="N448" i="27"/>
  <c r="CB458" i="27"/>
  <c r="BR457" i="27"/>
  <c r="DN499" i="27"/>
  <c r="DN498" i="27"/>
  <c r="DN497" i="27"/>
  <c r="DN496" i="27"/>
  <c r="DN495" i="27"/>
  <c r="DN494" i="27"/>
  <c r="DN493" i="27"/>
  <c r="DN492" i="27"/>
  <c r="DN491" i="27"/>
  <c r="DN490" i="27"/>
  <c r="DN489" i="27"/>
  <c r="DN488" i="27"/>
  <c r="DN486" i="27"/>
  <c r="DN487" i="27"/>
  <c r="DN485" i="27"/>
  <c r="DN484" i="27"/>
  <c r="DN483" i="27"/>
  <c r="DN482" i="27"/>
  <c r="DN481" i="27"/>
  <c r="DN480" i="27"/>
  <c r="DN479" i="27"/>
  <c r="DN478" i="27"/>
  <c r="DN477" i="27"/>
  <c r="DN476" i="27"/>
  <c r="DN475" i="27"/>
  <c r="DN474" i="27"/>
  <c r="DN473" i="27"/>
  <c r="DN472" i="27"/>
  <c r="DN470" i="27"/>
  <c r="DN469" i="27"/>
  <c r="DN468" i="27"/>
  <c r="DN467" i="27"/>
  <c r="DN466" i="27"/>
  <c r="DN465" i="27"/>
  <c r="DN464" i="27"/>
  <c r="DN462" i="27"/>
  <c r="DN461" i="27"/>
  <c r="DN459" i="27"/>
  <c r="DN458" i="27"/>
  <c r="DN457" i="27"/>
  <c r="BJ459" i="27"/>
  <c r="FB459" i="27"/>
  <c r="CE461" i="27"/>
  <c r="DO468" i="27"/>
  <c r="DE464" i="27"/>
  <c r="H406" i="27"/>
  <c r="P406" i="27"/>
  <c r="AW406" i="27"/>
  <c r="BE406" i="27"/>
  <c r="BM406" i="27"/>
  <c r="BU406" i="27"/>
  <c r="CL406" i="27"/>
  <c r="CT406" i="27"/>
  <c r="DB406" i="27"/>
  <c r="DJ406" i="27"/>
  <c r="EQ406" i="27"/>
  <c r="EY406" i="27"/>
  <c r="FG406" i="27"/>
  <c r="H407" i="27"/>
  <c r="P407" i="27"/>
  <c r="BM407" i="27"/>
  <c r="BU407" i="27"/>
  <c r="P408" i="27"/>
  <c r="H409" i="27"/>
  <c r="P409" i="27"/>
  <c r="BM409" i="27"/>
  <c r="BU409" i="27"/>
  <c r="H410" i="27"/>
  <c r="P410" i="27"/>
  <c r="BM410" i="27"/>
  <c r="BU410" i="27"/>
  <c r="P411" i="27"/>
  <c r="H412" i="27"/>
  <c r="P412" i="27"/>
  <c r="BM412" i="27"/>
  <c r="BU412" i="27"/>
  <c r="H413" i="27"/>
  <c r="P413" i="27"/>
  <c r="BM413" i="27"/>
  <c r="BU413" i="27"/>
  <c r="H414" i="27"/>
  <c r="P414" i="27"/>
  <c r="BM414" i="27"/>
  <c r="BU414" i="27"/>
  <c r="H415" i="27"/>
  <c r="P415" i="27"/>
  <c r="BM415" i="27"/>
  <c r="BU415" i="27"/>
  <c r="H416" i="27"/>
  <c r="P416" i="27"/>
  <c r="BM416" i="27"/>
  <c r="BU416" i="27"/>
  <c r="DD418" i="27"/>
  <c r="EG418" i="27"/>
  <c r="EW418" i="27"/>
  <c r="U419" i="27"/>
  <c r="AL419" i="27"/>
  <c r="BC419" i="27"/>
  <c r="BR419" i="27"/>
  <c r="CJ419" i="27"/>
  <c r="CZ419" i="27"/>
  <c r="DO419" i="27"/>
  <c r="DP419" i="27" s="1"/>
  <c r="EG419" i="27"/>
  <c r="EW419" i="27"/>
  <c r="U420" i="27"/>
  <c r="V420" i="27" s="1"/>
  <c r="AL420" i="27"/>
  <c r="BC420" i="27"/>
  <c r="BR420" i="27"/>
  <c r="CJ420" i="27"/>
  <c r="CZ420" i="27"/>
  <c r="EG420" i="27"/>
  <c r="EW420" i="27"/>
  <c r="U421" i="27"/>
  <c r="V421" i="27" s="1"/>
  <c r="AL421" i="27"/>
  <c r="BC421" i="27"/>
  <c r="BR421" i="27"/>
  <c r="CJ421" i="27"/>
  <c r="CZ421" i="27"/>
  <c r="EG421" i="27"/>
  <c r="EW421" i="27"/>
  <c r="U422" i="27"/>
  <c r="V422" i="27" s="1"/>
  <c r="AL422" i="27"/>
  <c r="BC422" i="27"/>
  <c r="BR422" i="27"/>
  <c r="CJ422" i="27"/>
  <c r="CZ422" i="27"/>
  <c r="EG422" i="27"/>
  <c r="EW422" i="27"/>
  <c r="AL423" i="27"/>
  <c r="BC423" i="27"/>
  <c r="CJ423" i="27"/>
  <c r="CZ423" i="27"/>
  <c r="EG423" i="27"/>
  <c r="EW423" i="27"/>
  <c r="U424" i="27"/>
  <c r="AL424" i="27"/>
  <c r="BC424" i="27"/>
  <c r="BR424" i="27"/>
  <c r="CJ424" i="27"/>
  <c r="CZ424" i="27"/>
  <c r="EG424" i="27"/>
  <c r="EW424" i="27"/>
  <c r="U425" i="27"/>
  <c r="V425" i="27" s="1"/>
  <c r="AL425" i="27"/>
  <c r="BC425" i="27"/>
  <c r="BR425" i="27"/>
  <c r="CJ425" i="27"/>
  <c r="CZ425" i="27"/>
  <c r="EG425" i="27"/>
  <c r="EW425" i="27"/>
  <c r="U426" i="27"/>
  <c r="V426" i="27" s="1"/>
  <c r="AL426" i="27"/>
  <c r="BC426" i="27"/>
  <c r="BR426" i="27"/>
  <c r="CJ426" i="27"/>
  <c r="CZ426" i="27"/>
  <c r="EG426" i="27"/>
  <c r="EW426" i="27"/>
  <c r="U427" i="27"/>
  <c r="V427" i="27" s="1"/>
  <c r="BR427" i="27"/>
  <c r="CJ427" i="27"/>
  <c r="DO427" i="27"/>
  <c r="DP427" i="27" s="1"/>
  <c r="AL428" i="27"/>
  <c r="BC428" i="27"/>
  <c r="BS428" i="27"/>
  <c r="CJ428" i="27"/>
  <c r="CZ428" i="27"/>
  <c r="EG428" i="27"/>
  <c r="U429" i="27"/>
  <c r="BS429" i="27"/>
  <c r="CJ429" i="27"/>
  <c r="CZ429" i="27"/>
  <c r="AH432" i="27"/>
  <c r="BE432" i="27"/>
  <c r="BY432" i="27"/>
  <c r="DO432" i="27"/>
  <c r="DP432" i="27" s="1"/>
  <c r="DF432" i="27"/>
  <c r="DW433" i="27"/>
  <c r="J434" i="27"/>
  <c r="AH434" i="27"/>
  <c r="BE434" i="27"/>
  <c r="CH434" i="27"/>
  <c r="DD434" i="27"/>
  <c r="EE434" i="27"/>
  <c r="FE434" i="27"/>
  <c r="R436" i="27"/>
  <c r="AS436" i="27"/>
  <c r="BO436" i="27"/>
  <c r="CP436" i="27"/>
  <c r="DL436" i="27"/>
  <c r="EO436" i="27"/>
  <c r="FK436" i="27"/>
  <c r="AU437" i="27"/>
  <c r="BQ437" i="27"/>
  <c r="CL437" i="27"/>
  <c r="DJ437" i="27"/>
  <c r="EM437" i="27"/>
  <c r="FI437" i="27"/>
  <c r="T438" i="27"/>
  <c r="AS438" i="27"/>
  <c r="BO438" i="27"/>
  <c r="CJ438" i="27"/>
  <c r="DN438" i="27"/>
  <c r="DM437" i="27"/>
  <c r="EG438" i="27"/>
  <c r="FG438" i="27"/>
  <c r="R439" i="27"/>
  <c r="AL439" i="27"/>
  <c r="BM439" i="27"/>
  <c r="CH439" i="27"/>
  <c r="DD439" i="27"/>
  <c r="EE439" i="27"/>
  <c r="FE439" i="27"/>
  <c r="AH441" i="27"/>
  <c r="BE441" i="27"/>
  <c r="BY441" i="27"/>
  <c r="DO441" i="27"/>
  <c r="DF441" i="27"/>
  <c r="DY441" i="27"/>
  <c r="L442" i="27"/>
  <c r="AD442" i="27"/>
  <c r="BI442" i="27"/>
  <c r="BW442" i="27"/>
  <c r="CT442" i="27"/>
  <c r="DW442" i="27"/>
  <c r="EU442" i="27"/>
  <c r="J443" i="27"/>
  <c r="AB443" i="27"/>
  <c r="AY443" i="27"/>
  <c r="BU443" i="27"/>
  <c r="CR443" i="27"/>
  <c r="DU443" i="27"/>
  <c r="EQ443" i="27"/>
  <c r="DP495" i="27"/>
  <c r="DP494" i="27"/>
  <c r="DP493" i="27"/>
  <c r="DP492" i="27"/>
  <c r="DP491" i="27"/>
  <c r="DP490" i="27"/>
  <c r="DP487" i="27"/>
  <c r="DP484" i="27"/>
  <c r="DP482" i="27"/>
  <c r="DP481" i="27"/>
  <c r="DP480" i="27"/>
  <c r="DP479" i="27"/>
  <c r="DP478" i="27"/>
  <c r="DP477" i="27"/>
  <c r="DP474" i="27"/>
  <c r="DP473" i="27"/>
  <c r="DP470" i="27"/>
  <c r="DP468" i="27"/>
  <c r="DP461" i="27"/>
  <c r="DP458" i="27"/>
  <c r="DP457" i="27"/>
  <c r="DP488" i="27"/>
  <c r="DP486" i="27"/>
  <c r="CV499" i="27"/>
  <c r="CV498" i="27"/>
  <c r="CV497" i="27"/>
  <c r="CV496" i="27"/>
  <c r="CV495" i="27"/>
  <c r="CV494" i="27"/>
  <c r="CV493" i="27"/>
  <c r="CV492" i="27"/>
  <c r="CV491" i="27"/>
  <c r="CV490" i="27"/>
  <c r="CV489" i="27"/>
  <c r="CV488" i="27"/>
  <c r="CV486" i="27"/>
  <c r="CV487" i="27"/>
  <c r="CV485" i="27"/>
  <c r="CV484" i="27"/>
  <c r="CV483" i="27"/>
  <c r="CV482" i="27"/>
  <c r="CV481" i="27"/>
  <c r="CV480" i="27"/>
  <c r="CV479" i="27"/>
  <c r="CV478" i="27"/>
  <c r="CV477" i="27"/>
  <c r="CV476" i="27"/>
  <c r="CV475" i="27"/>
  <c r="CV474" i="27"/>
  <c r="CV473" i="27"/>
  <c r="CV472" i="27"/>
  <c r="CV471" i="27"/>
  <c r="CV470" i="27"/>
  <c r="CV467" i="27"/>
  <c r="CV466" i="27"/>
  <c r="CV465" i="27"/>
  <c r="CV462" i="27"/>
  <c r="CV461" i="27"/>
  <c r="CV459" i="27"/>
  <c r="CV458" i="27"/>
  <c r="CV457" i="27"/>
  <c r="FB458" i="27"/>
  <c r="ER457" i="27"/>
  <c r="FB460" i="27"/>
  <c r="I435" i="27"/>
  <c r="Y435" i="27"/>
  <c r="BF435" i="27"/>
  <c r="DT435" i="27"/>
  <c r="CM407" i="27"/>
  <c r="CU407" i="27"/>
  <c r="ER407" i="27"/>
  <c r="ES421" i="27" s="1"/>
  <c r="EZ407" i="27"/>
  <c r="CM409" i="27"/>
  <c r="CU409" i="27"/>
  <c r="ER409" i="27"/>
  <c r="EZ409" i="27"/>
  <c r="CM410" i="27"/>
  <c r="CU410" i="27"/>
  <c r="ER410" i="27"/>
  <c r="EZ410" i="27"/>
  <c r="FA410" i="27" s="1"/>
  <c r="CM412" i="27"/>
  <c r="CU412" i="27"/>
  <c r="ER412" i="27"/>
  <c r="EZ412" i="27"/>
  <c r="CM413" i="27"/>
  <c r="CU413" i="27"/>
  <c r="ER413" i="27"/>
  <c r="EZ413" i="27"/>
  <c r="FA413" i="27" s="1"/>
  <c r="CM414" i="27"/>
  <c r="CU414" i="27"/>
  <c r="CV414" i="27" s="1"/>
  <c r="ER414" i="27"/>
  <c r="EZ414" i="27"/>
  <c r="FA414" i="27" s="1"/>
  <c r="CM415" i="27"/>
  <c r="CU415" i="27"/>
  <c r="ER415" i="27"/>
  <c r="EZ415" i="27"/>
  <c r="CM416" i="27"/>
  <c r="CU416" i="27"/>
  <c r="CV416" i="27" s="1"/>
  <c r="ER416" i="27"/>
  <c r="EZ416" i="27"/>
  <c r="FA416" i="27" s="1"/>
  <c r="BV417" i="27"/>
  <c r="BW417" i="27" s="1"/>
  <c r="DC417" i="27"/>
  <c r="DD417" i="27" s="1"/>
  <c r="EB417" i="27"/>
  <c r="EC417" i="27" s="1"/>
  <c r="FH417" i="27"/>
  <c r="FI417" i="27" s="1"/>
  <c r="Q418" i="27"/>
  <c r="AG418" i="27"/>
  <c r="AX418" i="27"/>
  <c r="BN418" i="27"/>
  <c r="CG418" i="27"/>
  <c r="EY418" i="27"/>
  <c r="H419" i="27"/>
  <c r="AM419" i="27"/>
  <c r="BE419" i="27"/>
  <c r="BU419" i="27"/>
  <c r="CL419" i="27"/>
  <c r="DB419" i="27"/>
  <c r="EH419" i="27"/>
  <c r="EY419" i="27"/>
  <c r="H420" i="27"/>
  <c r="AM420" i="27"/>
  <c r="AN420" i="27" s="1"/>
  <c r="BE420" i="27"/>
  <c r="BU420" i="27"/>
  <c r="CL420" i="27"/>
  <c r="DB420" i="27"/>
  <c r="EH420" i="27"/>
  <c r="EI420" i="27" s="1"/>
  <c r="EY420" i="27"/>
  <c r="H421" i="27"/>
  <c r="AM421" i="27"/>
  <c r="AN421" i="27" s="1"/>
  <c r="BE421" i="27"/>
  <c r="BU421" i="27"/>
  <c r="CL421" i="27"/>
  <c r="DB421" i="27"/>
  <c r="EH421" i="27"/>
  <c r="EI421" i="27" s="1"/>
  <c r="EY421" i="27"/>
  <c r="H422" i="27"/>
  <c r="AM422" i="27"/>
  <c r="AN422" i="27" s="1"/>
  <c r="BE422" i="27"/>
  <c r="BU422" i="27"/>
  <c r="CL422" i="27"/>
  <c r="DB422" i="27"/>
  <c r="EH422" i="27"/>
  <c r="EI422" i="27" s="1"/>
  <c r="EY422" i="27"/>
  <c r="H423" i="27"/>
  <c r="BE423" i="27"/>
  <c r="BU423" i="27"/>
  <c r="CL423" i="27"/>
  <c r="DB423" i="27"/>
  <c r="EY423" i="27"/>
  <c r="AM424" i="27"/>
  <c r="BE424" i="27"/>
  <c r="BU424" i="27"/>
  <c r="CL424" i="27"/>
  <c r="DB424" i="27"/>
  <c r="EH424" i="27"/>
  <c r="EY424" i="27"/>
  <c r="H425" i="27"/>
  <c r="AM425" i="27"/>
  <c r="AN425" i="27" s="1"/>
  <c r="BE425" i="27"/>
  <c r="BU425" i="27"/>
  <c r="CL425" i="27"/>
  <c r="DB425" i="27"/>
  <c r="EH425" i="27"/>
  <c r="EY425" i="27"/>
  <c r="AM426" i="27"/>
  <c r="AN426" i="27" s="1"/>
  <c r="BE426" i="27"/>
  <c r="BU426" i="27"/>
  <c r="CL426" i="27"/>
  <c r="DB426" i="27"/>
  <c r="EH426" i="27"/>
  <c r="EY426" i="27"/>
  <c r="AM427" i="27"/>
  <c r="AN427" i="27" s="1"/>
  <c r="BE427" i="27"/>
  <c r="BU427" i="27"/>
  <c r="EH427" i="27"/>
  <c r="EI427" i="27" s="1"/>
  <c r="H428" i="27"/>
  <c r="BE428" i="27"/>
  <c r="BU428" i="27"/>
  <c r="CL428" i="27"/>
  <c r="DB428" i="27"/>
  <c r="EY428" i="27"/>
  <c r="H429" i="27"/>
  <c r="AM429" i="27"/>
  <c r="CL429" i="27"/>
  <c r="DB429" i="27"/>
  <c r="EH429" i="27"/>
  <c r="AM430" i="27"/>
  <c r="AN430" i="27" s="1"/>
  <c r="EH430" i="27"/>
  <c r="EI430" i="27" s="1"/>
  <c r="P432" i="27"/>
  <c r="AJ432" i="27"/>
  <c r="BG432" i="27"/>
  <c r="CA432" i="27"/>
  <c r="DB432" i="27"/>
  <c r="EY432" i="27"/>
  <c r="X433" i="27"/>
  <c r="DO433" i="27"/>
  <c r="DF433" i="27"/>
  <c r="W434" i="27"/>
  <c r="N434" i="27"/>
  <c r="AJ434" i="27"/>
  <c r="BG434" i="27"/>
  <c r="CJ434" i="27"/>
  <c r="DN434" i="27"/>
  <c r="EG434" i="27"/>
  <c r="AU436" i="27"/>
  <c r="BQ436" i="27"/>
  <c r="CR436" i="27"/>
  <c r="DU436" i="27"/>
  <c r="EQ436" i="27"/>
  <c r="H437" i="27"/>
  <c r="Z437" i="27"/>
  <c r="AW437" i="27"/>
  <c r="CP437" i="27"/>
  <c r="DL437" i="27"/>
  <c r="EO437" i="27"/>
  <c r="FK437" i="27"/>
  <c r="BJ438" i="27"/>
  <c r="BA438" i="27"/>
  <c r="AZ437" i="27"/>
  <c r="BQ438" i="27"/>
  <c r="CL438" i="27"/>
  <c r="DJ438" i="27"/>
  <c r="EM438" i="27"/>
  <c r="FI438" i="27"/>
  <c r="T439" i="27"/>
  <c r="AS439" i="27"/>
  <c r="BO439" i="27"/>
  <c r="CJ439" i="27"/>
  <c r="DN439" i="27"/>
  <c r="EG439" i="27"/>
  <c r="FG439" i="27"/>
  <c r="P441" i="27"/>
  <c r="AJ441" i="27"/>
  <c r="BG441" i="27"/>
  <c r="DB441" i="27"/>
  <c r="EC441" i="27"/>
  <c r="EY441" i="27"/>
  <c r="AH442" i="27"/>
  <c r="BE442" i="27"/>
  <c r="BY442" i="27"/>
  <c r="DO442" i="27"/>
  <c r="DF442" i="27"/>
  <c r="DY442" i="27"/>
  <c r="EW442" i="27"/>
  <c r="L443" i="27"/>
  <c r="AD443" i="27"/>
  <c r="BI443" i="27"/>
  <c r="BW443" i="27"/>
  <c r="CT443" i="27"/>
  <c r="DW443" i="27"/>
  <c r="EU443" i="27"/>
  <c r="BI446" i="27"/>
  <c r="BH445" i="27"/>
  <c r="BI445" i="27" s="1"/>
  <c r="M445" i="27"/>
  <c r="W447" i="27"/>
  <c r="N447" i="27"/>
  <c r="DO447" i="27"/>
  <c r="DP447" i="27" s="1"/>
  <c r="DF447" i="27"/>
  <c r="V497" i="27"/>
  <c r="V495" i="27"/>
  <c r="V494" i="27"/>
  <c r="V493" i="27"/>
  <c r="V492" i="27"/>
  <c r="V491" i="27"/>
  <c r="V490" i="27"/>
  <c r="V489" i="27"/>
  <c r="V488" i="27"/>
  <c r="V486" i="27"/>
  <c r="V485" i="27"/>
  <c r="V484" i="27"/>
  <c r="V483" i="27"/>
  <c r="V482" i="27"/>
  <c r="V481" i="27"/>
  <c r="V480" i="27"/>
  <c r="V479" i="27"/>
  <c r="V478" i="27"/>
  <c r="V477" i="27"/>
  <c r="V476" i="27"/>
  <c r="V475" i="27"/>
  <c r="V474" i="27"/>
  <c r="V473" i="27"/>
  <c r="V472" i="27"/>
  <c r="V471" i="27"/>
  <c r="V470" i="27"/>
  <c r="V469" i="27"/>
  <c r="V467" i="27"/>
  <c r="V466" i="27"/>
  <c r="V465" i="27"/>
  <c r="V462" i="27"/>
  <c r="V461" i="27"/>
  <c r="V459" i="27"/>
  <c r="V458" i="27"/>
  <c r="V457" i="27"/>
  <c r="V487" i="27"/>
  <c r="BJ458" i="27"/>
  <c r="AZ457" i="27"/>
  <c r="DR459" i="27"/>
  <c r="AO461" i="27"/>
  <c r="CB462" i="27"/>
  <c r="DO462" i="27"/>
  <c r="DP462" i="27" s="1"/>
  <c r="DR466" i="27"/>
  <c r="CW467" i="27"/>
  <c r="J406" i="27"/>
  <c r="R406" i="27"/>
  <c r="Z406" i="27"/>
  <c r="AH406" i="27"/>
  <c r="AY406" i="27"/>
  <c r="BG406" i="27"/>
  <c r="BO406" i="27"/>
  <c r="BW406" i="27"/>
  <c r="DD406" i="27"/>
  <c r="DL406" i="27"/>
  <c r="DU406" i="27"/>
  <c r="EC406" i="27"/>
  <c r="FI406" i="27"/>
  <c r="DD411" i="27"/>
  <c r="CT418" i="27"/>
  <c r="DU418" i="27"/>
  <c r="J419" i="27"/>
  <c r="Z419" i="27"/>
  <c r="BG419" i="27"/>
  <c r="BW419" i="27"/>
  <c r="CM419" i="27"/>
  <c r="DD419" i="27"/>
  <c r="DU419" i="27"/>
  <c r="EZ419" i="27"/>
  <c r="J420" i="27"/>
  <c r="Z420" i="27"/>
  <c r="BG420" i="27"/>
  <c r="BW420" i="27"/>
  <c r="CM420" i="27"/>
  <c r="DD420" i="27"/>
  <c r="DU420" i="27"/>
  <c r="EZ420" i="27"/>
  <c r="FA420" i="27" s="1"/>
  <c r="J421" i="27"/>
  <c r="Z421" i="27"/>
  <c r="BG421" i="27"/>
  <c r="BW421" i="27"/>
  <c r="CM421" i="27"/>
  <c r="DD421" i="27"/>
  <c r="DU421" i="27"/>
  <c r="EZ421" i="27"/>
  <c r="FA421" i="27" s="1"/>
  <c r="J422" i="27"/>
  <c r="Z422" i="27"/>
  <c r="BG422" i="27"/>
  <c r="BW422" i="27"/>
  <c r="CM422" i="27"/>
  <c r="DD422" i="27"/>
  <c r="DU422" i="27"/>
  <c r="EZ422" i="27"/>
  <c r="FA422" i="27" s="1"/>
  <c r="J423" i="27"/>
  <c r="Z423" i="27"/>
  <c r="BG423" i="27"/>
  <c r="BW423" i="27"/>
  <c r="DD423" i="27"/>
  <c r="DU423" i="27"/>
  <c r="Z424" i="27"/>
  <c r="BG424" i="27"/>
  <c r="BW424" i="27"/>
  <c r="CM424" i="27"/>
  <c r="DD424" i="27"/>
  <c r="DU424" i="27"/>
  <c r="EZ424" i="27"/>
  <c r="J425" i="27"/>
  <c r="Z425" i="27"/>
  <c r="BG425" i="27"/>
  <c r="BW425" i="27"/>
  <c r="CM425" i="27"/>
  <c r="DD425" i="27"/>
  <c r="DU425" i="27"/>
  <c r="EZ425" i="27"/>
  <c r="FB425" i="27" s="1"/>
  <c r="Z426" i="27"/>
  <c r="BG426" i="27"/>
  <c r="BW426" i="27"/>
  <c r="CM426" i="27"/>
  <c r="DD426" i="27"/>
  <c r="DU426" i="27"/>
  <c r="EZ426" i="27"/>
  <c r="FB426" i="27" s="1"/>
  <c r="BG427" i="27"/>
  <c r="BW427" i="27"/>
  <c r="CM427" i="27"/>
  <c r="EZ427" i="27"/>
  <c r="FA427" i="27" s="1"/>
  <c r="J428" i="27"/>
  <c r="Z428" i="27"/>
  <c r="BG428" i="27"/>
  <c r="BW428" i="27"/>
  <c r="DD428" i="27"/>
  <c r="CM429" i="27"/>
  <c r="DD429" i="27"/>
  <c r="EZ429" i="27"/>
  <c r="CM430" i="27"/>
  <c r="EM430" i="27"/>
  <c r="ER430" i="27"/>
  <c r="R432" i="27"/>
  <c r="AL432" i="27"/>
  <c r="BM432" i="27"/>
  <c r="CH432" i="27"/>
  <c r="DD432" i="27"/>
  <c r="DB433" i="27"/>
  <c r="P434" i="27"/>
  <c r="AL434" i="27"/>
  <c r="BM434" i="27"/>
  <c r="CL434" i="27"/>
  <c r="DJ434" i="27"/>
  <c r="EM434" i="27"/>
  <c r="Z436" i="27"/>
  <c r="AW436" i="27"/>
  <c r="BU436" i="27"/>
  <c r="CT436" i="27"/>
  <c r="DW436" i="27"/>
  <c r="EU436" i="27"/>
  <c r="J437" i="27"/>
  <c r="AB437" i="27"/>
  <c r="AY437" i="27"/>
  <c r="BU437" i="27"/>
  <c r="CR437" i="27"/>
  <c r="DU437" i="27"/>
  <c r="EQ437" i="27"/>
  <c r="H438" i="27"/>
  <c r="Z438" i="27"/>
  <c r="AW438" i="27"/>
  <c r="CP438" i="27"/>
  <c r="DL438" i="27"/>
  <c r="EO438" i="27"/>
  <c r="FK438" i="27"/>
  <c r="BJ439" i="27"/>
  <c r="BA439" i="27"/>
  <c r="BQ439" i="27"/>
  <c r="CL439" i="27"/>
  <c r="DJ439" i="27"/>
  <c r="EM439" i="27"/>
  <c r="FI439" i="27"/>
  <c r="R441" i="27"/>
  <c r="AL441" i="27"/>
  <c r="BM441" i="27"/>
  <c r="CH441" i="27"/>
  <c r="DD441" i="27"/>
  <c r="EE441" i="27"/>
  <c r="FE441" i="27"/>
  <c r="P442" i="27"/>
  <c r="AJ442" i="27"/>
  <c r="BG442" i="27"/>
  <c r="DB442" i="27"/>
  <c r="EC442" i="27"/>
  <c r="EY442" i="27"/>
  <c r="AH443" i="27"/>
  <c r="BE443" i="27"/>
  <c r="BY443" i="27"/>
  <c r="DO443" i="27"/>
  <c r="DF443" i="27"/>
  <c r="DY443" i="27"/>
  <c r="EW443" i="27"/>
  <c r="X446" i="27"/>
  <c r="DO446" i="27"/>
  <c r="DP446" i="27" s="1"/>
  <c r="DF446" i="27"/>
  <c r="DE445" i="27"/>
  <c r="BR445" i="27"/>
  <c r="CB448" i="27"/>
  <c r="CC448" i="27" s="1"/>
  <c r="BS448" i="27"/>
  <c r="CA499" i="27"/>
  <c r="CA498" i="27"/>
  <c r="CA495" i="27"/>
  <c r="CA494" i="27"/>
  <c r="CA493" i="27"/>
  <c r="CA492" i="27"/>
  <c r="CA491" i="27"/>
  <c r="CA490" i="27"/>
  <c r="CA489" i="27"/>
  <c r="CA488" i="27"/>
  <c r="CA486" i="27"/>
  <c r="CA484" i="27"/>
  <c r="CA483" i="27"/>
  <c r="CA482" i="27"/>
  <c r="CA481" i="27"/>
  <c r="CA480" i="27"/>
  <c r="CA479" i="27"/>
  <c r="CA478" i="27"/>
  <c r="CA477" i="27"/>
  <c r="CA476" i="27"/>
  <c r="CA475" i="27"/>
  <c r="CA474" i="27"/>
  <c r="CA473" i="27"/>
  <c r="CA472" i="27"/>
  <c r="CA471" i="27"/>
  <c r="CA470" i="27"/>
  <c r="CA469" i="27"/>
  <c r="CA467" i="27"/>
  <c r="CA466" i="27"/>
  <c r="CA465" i="27"/>
  <c r="CA462" i="27"/>
  <c r="CA461" i="27"/>
  <c r="CA459" i="27"/>
  <c r="CA458" i="27"/>
  <c r="CA457" i="27"/>
  <c r="CA487" i="27"/>
  <c r="CA485" i="27"/>
  <c r="DZ457" i="27"/>
  <c r="EJ458" i="27"/>
  <c r="CW462" i="27"/>
  <c r="CE462" i="27" s="1"/>
  <c r="CB465" i="27"/>
  <c r="DO465" i="27"/>
  <c r="DP465" i="27" s="1"/>
  <c r="L435" i="27"/>
  <c r="K449" i="27"/>
  <c r="L449" i="27" s="1"/>
  <c r="T435" i="27"/>
  <c r="S449" i="27"/>
  <c r="T449" i="27" s="1"/>
  <c r="AB435" i="27"/>
  <c r="AA449" i="27"/>
  <c r="AB449" i="27" s="1"/>
  <c r="AJ435" i="27"/>
  <c r="AI449" i="27"/>
  <c r="AJ449" i="27" s="1"/>
  <c r="AS435" i="27"/>
  <c r="AR449" i="27"/>
  <c r="AS449" i="27" s="1"/>
  <c r="BQ435" i="27"/>
  <c r="BP449" i="27"/>
  <c r="BQ449" i="27" s="1"/>
  <c r="BX435" i="27"/>
  <c r="CO435" i="27"/>
  <c r="DV449" i="27"/>
  <c r="DW449" i="27" s="1"/>
  <c r="DW435" i="27"/>
  <c r="EE435" i="27"/>
  <c r="ED449" i="27"/>
  <c r="EE449" i="27" s="1"/>
  <c r="EM435" i="27"/>
  <c r="EL449" i="27"/>
  <c r="EM449" i="27" s="1"/>
  <c r="ET449" i="27"/>
  <c r="EU449" i="27" s="1"/>
  <c r="EU435" i="27"/>
  <c r="FJ449" i="27"/>
  <c r="FK449" i="27" s="1"/>
  <c r="FK435" i="27"/>
  <c r="CJ418" i="27"/>
  <c r="DH418" i="27"/>
  <c r="DW418" i="27"/>
  <c r="EM418" i="27"/>
  <c r="L419" i="27"/>
  <c r="AB419" i="27"/>
  <c r="AS419" i="27"/>
  <c r="BI419" i="27"/>
  <c r="BY419" i="27"/>
  <c r="CP419" i="27"/>
  <c r="DF419" i="27"/>
  <c r="DW419" i="27"/>
  <c r="EM419" i="27"/>
  <c r="L420" i="27"/>
  <c r="AB420" i="27"/>
  <c r="AS420" i="27"/>
  <c r="BI420" i="27"/>
  <c r="BY420" i="27"/>
  <c r="CP420" i="27"/>
  <c r="DF420" i="27"/>
  <c r="DW420" i="27"/>
  <c r="EM420" i="27"/>
  <c r="L421" i="27"/>
  <c r="AB421" i="27"/>
  <c r="AS421" i="27"/>
  <c r="BI421" i="27"/>
  <c r="BY421" i="27"/>
  <c r="CP421" i="27"/>
  <c r="DF421" i="27"/>
  <c r="DW421" i="27"/>
  <c r="EM421" i="27"/>
  <c r="L422" i="27"/>
  <c r="AB422" i="27"/>
  <c r="AS422" i="27"/>
  <c r="BI422" i="27"/>
  <c r="BY422" i="27"/>
  <c r="CP422" i="27"/>
  <c r="DF422" i="27"/>
  <c r="DW422" i="27"/>
  <c r="EM422" i="27"/>
  <c r="L423" i="27"/>
  <c r="AB423" i="27"/>
  <c r="AS423" i="27"/>
  <c r="BI423" i="27"/>
  <c r="BY423" i="27"/>
  <c r="CP423" i="27"/>
  <c r="DF423" i="27"/>
  <c r="DW423" i="27"/>
  <c r="EM423" i="27"/>
  <c r="AB424" i="27"/>
  <c r="AS424" i="27"/>
  <c r="BI424" i="27"/>
  <c r="BY424" i="27"/>
  <c r="CP424" i="27"/>
  <c r="DF424" i="27"/>
  <c r="DW424" i="27"/>
  <c r="EM424" i="27"/>
  <c r="L425" i="27"/>
  <c r="AB425" i="27"/>
  <c r="AS425" i="27"/>
  <c r="BI425" i="27"/>
  <c r="BY425" i="27"/>
  <c r="CP425" i="27"/>
  <c r="DF425" i="27"/>
  <c r="DW425" i="27"/>
  <c r="EM425" i="27"/>
  <c r="AB426" i="27"/>
  <c r="AS426" i="27"/>
  <c r="BI426" i="27"/>
  <c r="BY426" i="27"/>
  <c r="CP426" i="27"/>
  <c r="DF426" i="27"/>
  <c r="DW426" i="27"/>
  <c r="EM426" i="27"/>
  <c r="AS427" i="27"/>
  <c r="BI427" i="27"/>
  <c r="BY427" i="27"/>
  <c r="L428" i="27"/>
  <c r="AB428" i="27"/>
  <c r="AS428" i="27"/>
  <c r="BY428" i="27"/>
  <c r="CP428" i="27"/>
  <c r="EM428" i="27"/>
  <c r="AB429" i="27"/>
  <c r="AS429" i="27"/>
  <c r="CP429" i="27"/>
  <c r="DF429" i="27"/>
  <c r="BH430" i="27"/>
  <c r="DE430" i="27"/>
  <c r="BJ431" i="27"/>
  <c r="BK431" i="27" s="1"/>
  <c r="BA431" i="27"/>
  <c r="T432" i="27"/>
  <c r="AS432" i="27"/>
  <c r="BO432" i="27"/>
  <c r="CJ432" i="27"/>
  <c r="EG432" i="27"/>
  <c r="DD433" i="27"/>
  <c r="R434" i="27"/>
  <c r="AS434" i="27"/>
  <c r="BO434" i="27"/>
  <c r="CP434" i="27"/>
  <c r="DL434" i="27"/>
  <c r="EO434" i="27"/>
  <c r="FK434" i="27"/>
  <c r="AB436" i="27"/>
  <c r="AY436" i="27"/>
  <c r="BW436" i="27"/>
  <c r="CZ436" i="27"/>
  <c r="DY436" i="27"/>
  <c r="EW436" i="27"/>
  <c r="L437" i="27"/>
  <c r="AD437" i="27"/>
  <c r="BC437" i="27"/>
  <c r="BW437" i="27"/>
  <c r="CT437" i="27"/>
  <c r="DW437" i="27"/>
  <c r="EU437" i="27"/>
  <c r="J438" i="27"/>
  <c r="AB438" i="27"/>
  <c r="AY438" i="27"/>
  <c r="BU438" i="27"/>
  <c r="CR438" i="27"/>
  <c r="DU438" i="27"/>
  <c r="EQ438" i="27"/>
  <c r="H439" i="27"/>
  <c r="Z439" i="27"/>
  <c r="AW439" i="27"/>
  <c r="CP439" i="27"/>
  <c r="DL439" i="27"/>
  <c r="EO439" i="27"/>
  <c r="FK439" i="27"/>
  <c r="BJ440" i="27"/>
  <c r="BK440" i="27" s="1"/>
  <c r="BA440" i="27"/>
  <c r="T441" i="27"/>
  <c r="AS441" i="27"/>
  <c r="BO441" i="27"/>
  <c r="CJ441" i="27"/>
  <c r="DN441" i="27"/>
  <c r="EG441" i="27"/>
  <c r="FG441" i="27"/>
  <c r="R442" i="27"/>
  <c r="AL442" i="27"/>
  <c r="BM442" i="27"/>
  <c r="CH442" i="27"/>
  <c r="DD442" i="27"/>
  <c r="EE442" i="27"/>
  <c r="FE442" i="27"/>
  <c r="P443" i="27"/>
  <c r="AJ443" i="27"/>
  <c r="BG443" i="27"/>
  <c r="DB443" i="27"/>
  <c r="EC443" i="27"/>
  <c r="EY443" i="27"/>
  <c r="X444" i="27"/>
  <c r="DO444" i="27"/>
  <c r="DP444" i="27" s="1"/>
  <c r="DF444" i="27"/>
  <c r="FA499" i="27"/>
  <c r="FA498" i="27"/>
  <c r="FA497" i="27"/>
  <c r="FA496" i="27"/>
  <c r="FA495" i="27"/>
  <c r="FA494" i="27"/>
  <c r="FA493" i="27"/>
  <c r="FA492" i="27"/>
  <c r="FA491" i="27"/>
  <c r="FA490" i="27"/>
  <c r="FA488" i="27"/>
  <c r="FA486" i="27"/>
  <c r="FA487" i="27"/>
  <c r="FA485" i="27"/>
  <c r="FA489" i="27"/>
  <c r="FA484" i="27"/>
  <c r="FA483" i="27"/>
  <c r="FA482" i="27"/>
  <c r="FA481" i="27"/>
  <c r="FA480" i="27"/>
  <c r="FA479" i="27"/>
  <c r="FA478" i="27"/>
  <c r="FA477" i="27"/>
  <c r="FA476" i="27"/>
  <c r="FA475" i="27"/>
  <c r="FA474" i="27"/>
  <c r="FA473" i="27"/>
  <c r="FA472" i="27"/>
  <c r="FA470" i="27"/>
  <c r="FA468" i="27"/>
  <c r="FA466" i="27"/>
  <c r="FA465" i="27"/>
  <c r="FA462" i="27"/>
  <c r="FA461" i="27"/>
  <c r="FA460" i="27"/>
  <c r="FA459" i="27"/>
  <c r="FA458" i="27"/>
  <c r="FA457" i="27"/>
  <c r="W461" i="27"/>
  <c r="AE464" i="27"/>
  <c r="AO465" i="27"/>
  <c r="BJ465" i="27"/>
  <c r="AZ464" i="27"/>
  <c r="CE465" i="27"/>
  <c r="L406" i="27"/>
  <c r="T406" i="27"/>
  <c r="AB406" i="27"/>
  <c r="AJ406" i="27"/>
  <c r="AS406" i="27"/>
  <c r="BA406" i="27"/>
  <c r="BI406" i="27"/>
  <c r="BQ406" i="27"/>
  <c r="BY406" i="27"/>
  <c r="CH406" i="27"/>
  <c r="CP406" i="27"/>
  <c r="DF406" i="27"/>
  <c r="DN406" i="27"/>
  <c r="DW406" i="27"/>
  <c r="EE406" i="27"/>
  <c r="EM406" i="27"/>
  <c r="EU406" i="27"/>
  <c r="FK406" i="27"/>
  <c r="BA407" i="27"/>
  <c r="DF407" i="27"/>
  <c r="BA408" i="27"/>
  <c r="DF408" i="27"/>
  <c r="BA409" i="27"/>
  <c r="DF409" i="27"/>
  <c r="BA410" i="27"/>
  <c r="DF410" i="27"/>
  <c r="BA411" i="27"/>
  <c r="DF411" i="27"/>
  <c r="BA412" i="27"/>
  <c r="DF412" i="27"/>
  <c r="BA413" i="27"/>
  <c r="DF413" i="27"/>
  <c r="BA414" i="27"/>
  <c r="DF414" i="27"/>
  <c r="BA415" i="27"/>
  <c r="DF415" i="27"/>
  <c r="BA416" i="27"/>
  <c r="DF416" i="27"/>
  <c r="CL418" i="27"/>
  <c r="DJ418" i="27"/>
  <c r="DY418" i="27"/>
  <c r="EO418" i="27"/>
  <c r="FE418" i="27"/>
  <c r="M419" i="27"/>
  <c r="AD419" i="27"/>
  <c r="AU419" i="27"/>
  <c r="BZ419" i="27"/>
  <c r="CR419" i="27"/>
  <c r="DH419" i="27"/>
  <c r="DY419" i="27"/>
  <c r="EO419" i="27"/>
  <c r="FE419" i="27"/>
  <c r="M420" i="27"/>
  <c r="AD420" i="27"/>
  <c r="AU420" i="27"/>
  <c r="BZ420" i="27"/>
  <c r="CA420" i="27" s="1"/>
  <c r="CR420" i="27"/>
  <c r="DH420" i="27"/>
  <c r="DY420" i="27"/>
  <c r="EO420" i="27"/>
  <c r="FE420" i="27"/>
  <c r="M421" i="27"/>
  <c r="AD421" i="27"/>
  <c r="AU421" i="27"/>
  <c r="BZ421" i="27"/>
  <c r="CA421" i="27" s="1"/>
  <c r="CR421" i="27"/>
  <c r="DH421" i="27"/>
  <c r="DY421" i="27"/>
  <c r="EO421" i="27"/>
  <c r="FE421" i="27"/>
  <c r="M422" i="27"/>
  <c r="AD422" i="27"/>
  <c r="AU422" i="27"/>
  <c r="BZ422" i="27"/>
  <c r="CA422" i="27" s="1"/>
  <c r="CR422" i="27"/>
  <c r="DH422" i="27"/>
  <c r="DY422" i="27"/>
  <c r="EO422" i="27"/>
  <c r="AD423" i="27"/>
  <c r="AU423" i="27"/>
  <c r="CR423" i="27"/>
  <c r="DH423" i="27"/>
  <c r="DY423" i="27"/>
  <c r="EO423" i="27"/>
  <c r="M424" i="27"/>
  <c r="AD424" i="27"/>
  <c r="AU424" i="27"/>
  <c r="BZ424" i="27"/>
  <c r="CR424" i="27"/>
  <c r="DH424" i="27"/>
  <c r="DY424" i="27"/>
  <c r="EO424" i="27"/>
  <c r="FE424" i="27"/>
  <c r="M425" i="27"/>
  <c r="AD425" i="27"/>
  <c r="AU425" i="27"/>
  <c r="BZ425" i="27"/>
  <c r="CA425" i="27" s="1"/>
  <c r="CR425" i="27"/>
  <c r="DH425" i="27"/>
  <c r="DY425" i="27"/>
  <c r="EO425" i="27"/>
  <c r="M426" i="27"/>
  <c r="AD426" i="27"/>
  <c r="AU426" i="27"/>
  <c r="BZ426" i="27"/>
  <c r="CA426" i="27" s="1"/>
  <c r="CR426" i="27"/>
  <c r="DH426" i="27"/>
  <c r="DY426" i="27"/>
  <c r="EO426" i="27"/>
  <c r="FE426" i="27"/>
  <c r="M427" i="27"/>
  <c r="AD427" i="27"/>
  <c r="BZ427" i="27"/>
  <c r="CA427" i="27" s="1"/>
  <c r="AD428" i="27"/>
  <c r="AU428" i="27"/>
  <c r="CR428" i="27"/>
  <c r="M429" i="27"/>
  <c r="AD429" i="27"/>
  <c r="BZ429" i="27"/>
  <c r="CB429" i="27" s="1"/>
  <c r="M430" i="27"/>
  <c r="V432" i="27"/>
  <c r="BJ432" i="27"/>
  <c r="BK432" i="27" s="1"/>
  <c r="BA432" i="27"/>
  <c r="BQ432" i="27"/>
  <c r="CL432" i="27"/>
  <c r="EM432" i="27"/>
  <c r="CJ433" i="27"/>
  <c r="V434" i="27"/>
  <c r="BJ434" i="27"/>
  <c r="BA434" i="27"/>
  <c r="CB434" i="27"/>
  <c r="CR434" i="27"/>
  <c r="DU434" i="27"/>
  <c r="EQ434" i="27"/>
  <c r="H436" i="27"/>
  <c r="AD436" i="27"/>
  <c r="BC436" i="27"/>
  <c r="BY436" i="27"/>
  <c r="DB436" i="27"/>
  <c r="EC436" i="27"/>
  <c r="EY436" i="27"/>
  <c r="AH437" i="27"/>
  <c r="BE437" i="27"/>
  <c r="BY437" i="27"/>
  <c r="CZ437" i="27"/>
  <c r="DY437" i="27"/>
  <c r="EW437" i="27"/>
  <c r="L438" i="27"/>
  <c r="AD438" i="27"/>
  <c r="BI438" i="27"/>
  <c r="BH437" i="27"/>
  <c r="BW438" i="27"/>
  <c r="CT438" i="27"/>
  <c r="DW438" i="27"/>
  <c r="EU438" i="27"/>
  <c r="J439" i="27"/>
  <c r="AB439" i="27"/>
  <c r="AY439" i="27"/>
  <c r="BU439" i="27"/>
  <c r="CR439" i="27"/>
  <c r="DU439" i="27"/>
  <c r="EQ439" i="27"/>
  <c r="BJ441" i="27"/>
  <c r="BA441" i="27"/>
  <c r="BQ441" i="27"/>
  <c r="CL441" i="27"/>
  <c r="DJ441" i="27"/>
  <c r="EM441" i="27"/>
  <c r="FI441" i="27"/>
  <c r="T442" i="27"/>
  <c r="AS442" i="27"/>
  <c r="BO442" i="27"/>
  <c r="CJ442" i="27"/>
  <c r="DN442" i="27"/>
  <c r="EG442" i="27"/>
  <c r="FG442" i="27"/>
  <c r="R443" i="27"/>
  <c r="AL443" i="27"/>
  <c r="BM443" i="27"/>
  <c r="CH443" i="27"/>
  <c r="DD443" i="27"/>
  <c r="EE443" i="27"/>
  <c r="FE443" i="27"/>
  <c r="BJ448" i="27"/>
  <c r="BK448" i="27" s="1"/>
  <c r="BA448" i="27"/>
  <c r="M457" i="27"/>
  <c r="W458" i="27"/>
  <c r="E458" i="27" s="1"/>
  <c r="E462" i="27"/>
  <c r="U406" i="27"/>
  <c r="V443" i="27" s="1"/>
  <c r="BJ406" i="27"/>
  <c r="CI435" i="27"/>
  <c r="CQ435" i="27"/>
  <c r="DO406" i="27"/>
  <c r="CI417" i="27"/>
  <c r="CJ417" i="27" s="1"/>
  <c r="CY417" i="27"/>
  <c r="CZ417" i="27" s="1"/>
  <c r="DG417" i="27"/>
  <c r="DH417" i="27" s="1"/>
  <c r="DX417" i="27"/>
  <c r="DY417" i="27" s="1"/>
  <c r="EF417" i="27"/>
  <c r="EG417" i="27" s="1"/>
  <c r="EN417" i="27"/>
  <c r="EO417" i="27" s="1"/>
  <c r="EV417" i="27"/>
  <c r="EW417" i="27" s="1"/>
  <c r="FD417" i="27"/>
  <c r="FE417" i="27" s="1"/>
  <c r="AC418" i="27"/>
  <c r="AK418" i="27"/>
  <c r="AT418" i="27"/>
  <c r="BB418" i="27"/>
  <c r="DK418" i="27"/>
  <c r="EQ418" i="27"/>
  <c r="FG418" i="27"/>
  <c r="P419" i="27"/>
  <c r="AE419" i="27"/>
  <c r="AW419" i="27"/>
  <c r="BM419" i="27"/>
  <c r="CT419" i="27"/>
  <c r="DJ419" i="27"/>
  <c r="DZ419" i="27"/>
  <c r="EQ419" i="27"/>
  <c r="FG419" i="27"/>
  <c r="P420" i="27"/>
  <c r="AE420" i="27"/>
  <c r="AW420" i="27"/>
  <c r="BM420" i="27"/>
  <c r="CT420" i="27"/>
  <c r="DJ420" i="27"/>
  <c r="DZ420" i="27"/>
  <c r="EQ420" i="27"/>
  <c r="FG420" i="27"/>
  <c r="P421" i="27"/>
  <c r="AE421" i="27"/>
  <c r="AW421" i="27"/>
  <c r="BM421" i="27"/>
  <c r="CT421" i="27"/>
  <c r="DJ421" i="27"/>
  <c r="DZ421" i="27"/>
  <c r="EQ421" i="27"/>
  <c r="FG421" i="27"/>
  <c r="P422" i="27"/>
  <c r="AE422" i="27"/>
  <c r="AW422" i="27"/>
  <c r="BM422" i="27"/>
  <c r="CT422" i="27"/>
  <c r="DJ422" i="27"/>
  <c r="DZ422" i="27"/>
  <c r="EQ422" i="27"/>
  <c r="P423" i="27"/>
  <c r="AW423" i="27"/>
  <c r="BM423" i="27"/>
  <c r="CT423" i="27"/>
  <c r="DJ423" i="27"/>
  <c r="EQ423" i="27"/>
  <c r="AE424" i="27"/>
  <c r="AW424" i="27"/>
  <c r="BM424" i="27"/>
  <c r="CT424" i="27"/>
  <c r="DJ424" i="27"/>
  <c r="DZ424" i="27"/>
  <c r="EQ424" i="27"/>
  <c r="FG424" i="27"/>
  <c r="P425" i="27"/>
  <c r="AE425" i="27"/>
  <c r="AW425" i="27"/>
  <c r="BM425" i="27"/>
  <c r="CT425" i="27"/>
  <c r="DJ425" i="27"/>
  <c r="DZ425" i="27"/>
  <c r="EQ425" i="27"/>
  <c r="AE426" i="27"/>
  <c r="AW426" i="27"/>
  <c r="BM426" i="27"/>
  <c r="CT426" i="27"/>
  <c r="DJ426" i="27"/>
  <c r="DZ426" i="27"/>
  <c r="EQ426" i="27"/>
  <c r="FG426" i="27"/>
  <c r="AE427" i="27"/>
  <c r="BM427" i="27"/>
  <c r="DZ427" i="27"/>
  <c r="P428" i="27"/>
  <c r="AW428" i="27"/>
  <c r="BM428" i="27"/>
  <c r="CT428" i="27"/>
  <c r="AE429" i="27"/>
  <c r="BM429" i="27"/>
  <c r="CT429" i="27"/>
  <c r="DZ429" i="27"/>
  <c r="AE430" i="27"/>
  <c r="CB430" i="27"/>
  <c r="CC430" i="27" s="1"/>
  <c r="DZ430" i="27"/>
  <c r="H432" i="27"/>
  <c r="Z432" i="27"/>
  <c r="AW432" i="27"/>
  <c r="CP432" i="27"/>
  <c r="BJ433" i="27"/>
  <c r="BK433" i="27" s="1"/>
  <c r="BA433" i="27"/>
  <c r="Z434" i="27"/>
  <c r="AW434" i="27"/>
  <c r="BU434" i="27"/>
  <c r="CT434" i="27"/>
  <c r="DW434" i="27"/>
  <c r="EU434" i="27"/>
  <c r="J436" i="27"/>
  <c r="AH436" i="27"/>
  <c r="BE436" i="27"/>
  <c r="CH436" i="27"/>
  <c r="DD436" i="27"/>
  <c r="EE436" i="27"/>
  <c r="FE436" i="27"/>
  <c r="P437" i="27"/>
  <c r="AJ437" i="27"/>
  <c r="BG437" i="27"/>
  <c r="DB437" i="27"/>
  <c r="EC437" i="27"/>
  <c r="EY437" i="27"/>
  <c r="AH438" i="27"/>
  <c r="BE438" i="27"/>
  <c r="BY438" i="27"/>
  <c r="DO438" i="27"/>
  <c r="DP438" i="27" s="1"/>
  <c r="DF438" i="27"/>
  <c r="DE437" i="27"/>
  <c r="DY438" i="27"/>
  <c r="EW438" i="27"/>
  <c r="L439" i="27"/>
  <c r="AD439" i="27"/>
  <c r="BI439" i="27"/>
  <c r="BW439" i="27"/>
  <c r="CT439" i="27"/>
  <c r="DW439" i="27"/>
  <c r="EU439" i="27"/>
  <c r="H441" i="27"/>
  <c r="Z441" i="27"/>
  <c r="AW441" i="27"/>
  <c r="CP441" i="27"/>
  <c r="DL441" i="27"/>
  <c r="EO441" i="27"/>
  <c r="FK441" i="27"/>
  <c r="V442" i="27"/>
  <c r="BJ442" i="27"/>
  <c r="BK442" i="27" s="1"/>
  <c r="BA442" i="27"/>
  <c r="BQ442" i="27"/>
  <c r="CL442" i="27"/>
  <c r="DJ442" i="27"/>
  <c r="EM442" i="27"/>
  <c r="FI442" i="27"/>
  <c r="T443" i="27"/>
  <c r="AS443" i="27"/>
  <c r="BO443" i="27"/>
  <c r="CJ443" i="27"/>
  <c r="DN443" i="27"/>
  <c r="EG443" i="27"/>
  <c r="FG443" i="27"/>
  <c r="DN446" i="27"/>
  <c r="DM445" i="27"/>
  <c r="DN445" i="27" s="1"/>
  <c r="BJ447" i="27"/>
  <c r="BK447" i="27" s="1"/>
  <c r="BA447" i="27"/>
  <c r="BZ445" i="27"/>
  <c r="CA448" i="27"/>
  <c r="BH457" i="27"/>
  <c r="CM457" i="27"/>
  <c r="CW458" i="27"/>
  <c r="CE458" i="27" s="1"/>
  <c r="EI498" i="27"/>
  <c r="EI495" i="27"/>
  <c r="EI494" i="27"/>
  <c r="EI493" i="27"/>
  <c r="EI492" i="27"/>
  <c r="EI491" i="27"/>
  <c r="EI490" i="27"/>
  <c r="EI489" i="27"/>
  <c r="EI488" i="27"/>
  <c r="EI487" i="27"/>
  <c r="EI486" i="27"/>
  <c r="EI485" i="27"/>
  <c r="EI484" i="27"/>
  <c r="EI483" i="27"/>
  <c r="EI482" i="27"/>
  <c r="EI481" i="27"/>
  <c r="EI480" i="27"/>
  <c r="EI479" i="27"/>
  <c r="EI478" i="27"/>
  <c r="EI477" i="27"/>
  <c r="EI476" i="27"/>
  <c r="EI475" i="27"/>
  <c r="EI474" i="27"/>
  <c r="EI473" i="27"/>
  <c r="EI472" i="27"/>
  <c r="EI471" i="27"/>
  <c r="EI470" i="27"/>
  <c r="EI469" i="27"/>
  <c r="EI468" i="27"/>
  <c r="EI467" i="27"/>
  <c r="EI466" i="27"/>
  <c r="EI465" i="27"/>
  <c r="EI464" i="27"/>
  <c r="EI463" i="27"/>
  <c r="EI462" i="27"/>
  <c r="EI461" i="27"/>
  <c r="EI459" i="27"/>
  <c r="EI458" i="27"/>
  <c r="EI457" i="27"/>
  <c r="CB459" i="27"/>
  <c r="DO459" i="27"/>
  <c r="DP459" i="27" s="1"/>
  <c r="DR462" i="27"/>
  <c r="W465" i="27"/>
  <c r="E465" i="27" s="1"/>
  <c r="FB465" i="27"/>
  <c r="CB466" i="27"/>
  <c r="DO466" i="27"/>
  <c r="CE466" i="27" s="1"/>
  <c r="EJ467" i="27"/>
  <c r="N431" i="27"/>
  <c r="AU431" i="27"/>
  <c r="BC431" i="27"/>
  <c r="BS431" i="27"/>
  <c r="CZ431" i="27"/>
  <c r="DH431" i="27"/>
  <c r="N432" i="27"/>
  <c r="AU432" i="27"/>
  <c r="BC432" i="27"/>
  <c r="BS432" i="27"/>
  <c r="CZ432" i="27"/>
  <c r="DH432" i="27"/>
  <c r="N433" i="27"/>
  <c r="AU433" i="27"/>
  <c r="BC433" i="27"/>
  <c r="BS433" i="27"/>
  <c r="CZ433" i="27"/>
  <c r="DH433" i="27"/>
  <c r="AU434" i="27"/>
  <c r="BC434" i="27"/>
  <c r="CZ434" i="27"/>
  <c r="DH434" i="27"/>
  <c r="N437" i="27"/>
  <c r="N438" i="27"/>
  <c r="AU438" i="27"/>
  <c r="BC438" i="27"/>
  <c r="CZ438" i="27"/>
  <c r="DH438" i="27"/>
  <c r="N439" i="27"/>
  <c r="AU439" i="27"/>
  <c r="BC439" i="27"/>
  <c r="CZ439" i="27"/>
  <c r="DH439" i="27"/>
  <c r="N440" i="27"/>
  <c r="AU440" i="27"/>
  <c r="BC440" i="27"/>
  <c r="BS440" i="27"/>
  <c r="CZ440" i="27"/>
  <c r="DH440" i="27"/>
  <c r="N441" i="27"/>
  <c r="AU441" i="27"/>
  <c r="BC441" i="27"/>
  <c r="CZ441" i="27"/>
  <c r="DH441" i="27"/>
  <c r="EW441" i="27"/>
  <c r="N442" i="27"/>
  <c r="AU442" i="27"/>
  <c r="BC442" i="27"/>
  <c r="CZ442" i="27"/>
  <c r="DH442" i="27"/>
  <c r="N443" i="27"/>
  <c r="AU443" i="27"/>
  <c r="BC443" i="27"/>
  <c r="CZ443" i="27"/>
  <c r="DH443" i="27"/>
  <c r="N444" i="27"/>
  <c r="AU444" i="27"/>
  <c r="BC444" i="27"/>
  <c r="BS444" i="27"/>
  <c r="CZ444" i="27"/>
  <c r="DH444" i="27"/>
  <c r="N446" i="27"/>
  <c r="AU446" i="27"/>
  <c r="BC446" i="27"/>
  <c r="BS446" i="27"/>
  <c r="CZ446" i="27"/>
  <c r="DH446" i="27"/>
  <c r="AU447" i="27"/>
  <c r="BC447" i="27"/>
  <c r="BS447" i="27"/>
  <c r="CZ447" i="27"/>
  <c r="DH447" i="27"/>
  <c r="AU448" i="27"/>
  <c r="BC448" i="27"/>
  <c r="CZ448" i="27"/>
  <c r="DH448" i="27"/>
  <c r="R500" i="27"/>
  <c r="R499" i="27"/>
  <c r="R498" i="27"/>
  <c r="R497" i="27"/>
  <c r="R496" i="27"/>
  <c r="R495" i="27"/>
  <c r="R494" i="27"/>
  <c r="R493" i="27"/>
  <c r="R492" i="27"/>
  <c r="R491" i="27"/>
  <c r="R487" i="27"/>
  <c r="R490" i="27"/>
  <c r="R489" i="27"/>
  <c r="R488" i="27"/>
  <c r="R486" i="27"/>
  <c r="R485" i="27"/>
  <c r="R484" i="27"/>
  <c r="R483" i="27"/>
  <c r="R482" i="27"/>
  <c r="R481" i="27"/>
  <c r="R480" i="27"/>
  <c r="R479" i="27"/>
  <c r="R478" i="27"/>
  <c r="R477" i="27"/>
  <c r="R476" i="27"/>
  <c r="R475" i="27"/>
  <c r="R474" i="27"/>
  <c r="R473" i="27"/>
  <c r="R472" i="27"/>
  <c r="R471" i="27"/>
  <c r="R470" i="27"/>
  <c r="R469" i="27"/>
  <c r="R468" i="27"/>
  <c r="R467" i="27"/>
  <c r="R466" i="27"/>
  <c r="R465" i="27"/>
  <c r="R464" i="27"/>
  <c r="R463" i="27"/>
  <c r="R462" i="27"/>
  <c r="R461" i="27"/>
  <c r="R460" i="27"/>
  <c r="R459" i="27"/>
  <c r="R458" i="27"/>
  <c r="R457" i="27"/>
  <c r="AH500" i="27"/>
  <c r="AH499" i="27"/>
  <c r="AH498" i="27"/>
  <c r="AH497" i="27"/>
  <c r="AH496" i="27"/>
  <c r="AH495" i="27"/>
  <c r="AH494" i="27"/>
  <c r="AH493" i="27"/>
  <c r="AH492" i="27"/>
  <c r="AH491" i="27"/>
  <c r="AH490" i="27"/>
  <c r="AH489" i="27"/>
  <c r="AH488" i="27"/>
  <c r="AH486" i="27"/>
  <c r="AH487" i="27"/>
  <c r="AH485" i="27"/>
  <c r="AH484" i="27"/>
  <c r="AH483" i="27"/>
  <c r="AH482" i="27"/>
  <c r="AH481" i="27"/>
  <c r="AH480" i="27"/>
  <c r="AH479" i="27"/>
  <c r="AH478" i="27"/>
  <c r="AH477" i="27"/>
  <c r="AH476" i="27"/>
  <c r="AH475" i="27"/>
  <c r="AH474" i="27"/>
  <c r="AH473" i="27"/>
  <c r="AH472" i="27"/>
  <c r="AH471" i="27"/>
  <c r="AH470" i="27"/>
  <c r="AH469" i="27"/>
  <c r="AH468" i="27"/>
  <c r="AH467" i="27"/>
  <c r="AH466" i="27"/>
  <c r="AH465" i="27"/>
  <c r="AH464" i="27"/>
  <c r="AH463" i="27"/>
  <c r="AH462" i="27"/>
  <c r="AH461" i="27"/>
  <c r="AH460" i="27"/>
  <c r="AH459" i="27"/>
  <c r="AH458" i="27"/>
  <c r="AH457" i="27"/>
  <c r="AY500" i="27"/>
  <c r="AY499" i="27"/>
  <c r="AY498" i="27"/>
  <c r="AY497" i="27"/>
  <c r="AY496" i="27"/>
  <c r="AY495" i="27"/>
  <c r="AY494" i="27"/>
  <c r="AY493" i="27"/>
  <c r="AY492" i="27"/>
  <c r="AY491" i="27"/>
  <c r="AY488" i="27"/>
  <c r="AY486" i="27"/>
  <c r="AY490" i="27"/>
  <c r="AY489" i="27"/>
  <c r="AY487" i="27"/>
  <c r="AY485" i="27"/>
  <c r="AY484" i="27"/>
  <c r="AY483" i="27"/>
  <c r="AY482" i="27"/>
  <c r="AY481" i="27"/>
  <c r="AY480" i="27"/>
  <c r="AY479" i="27"/>
  <c r="AY478" i="27"/>
  <c r="AY477" i="27"/>
  <c r="AY476" i="27"/>
  <c r="AY475" i="27"/>
  <c r="AY474" i="27"/>
  <c r="AY473" i="27"/>
  <c r="AY472" i="27"/>
  <c r="AY471" i="27"/>
  <c r="AY470" i="27"/>
  <c r="AY469" i="27"/>
  <c r="AY468" i="27"/>
  <c r="AY467" i="27"/>
  <c r="AY466" i="27"/>
  <c r="AY465" i="27"/>
  <c r="AY464" i="27"/>
  <c r="AY463" i="27"/>
  <c r="AY462" i="27"/>
  <c r="AY461" i="27"/>
  <c r="AY460" i="27"/>
  <c r="AY459" i="27"/>
  <c r="AY458" i="27"/>
  <c r="AY457" i="27"/>
  <c r="BO500" i="27"/>
  <c r="BO499" i="27"/>
  <c r="BO498" i="27"/>
  <c r="BO497" i="27"/>
  <c r="BO496" i="27"/>
  <c r="BO495" i="27"/>
  <c r="BO494" i="27"/>
  <c r="BO493" i="27"/>
  <c r="BO492" i="27"/>
  <c r="BO491" i="27"/>
  <c r="BO490" i="27"/>
  <c r="BO489" i="27"/>
  <c r="BO487" i="27"/>
  <c r="BO485" i="27"/>
  <c r="BO488" i="27"/>
  <c r="BO486" i="27"/>
  <c r="BO484" i="27"/>
  <c r="BO483" i="27"/>
  <c r="BO482" i="27"/>
  <c r="BO481" i="27"/>
  <c r="BO480" i="27"/>
  <c r="BO479" i="27"/>
  <c r="BO478" i="27"/>
  <c r="BO477" i="27"/>
  <c r="BO476" i="27"/>
  <c r="BO475" i="27"/>
  <c r="BO474" i="27"/>
  <c r="BO473" i="27"/>
  <c r="BO472" i="27"/>
  <c r="BO471" i="27"/>
  <c r="BO470" i="27"/>
  <c r="BO469" i="27"/>
  <c r="BO468" i="27"/>
  <c r="BO467" i="27"/>
  <c r="BO466" i="27"/>
  <c r="BO465" i="27"/>
  <c r="BO464" i="27"/>
  <c r="BO463" i="27"/>
  <c r="BO462" i="27"/>
  <c r="BO461" i="27"/>
  <c r="BO460" i="27"/>
  <c r="BO459" i="27"/>
  <c r="BO458" i="27"/>
  <c r="BO457" i="27"/>
  <c r="DL500" i="27"/>
  <c r="DL499" i="27"/>
  <c r="DL498" i="27"/>
  <c r="DL497" i="27"/>
  <c r="DL496" i="27"/>
  <c r="DL495" i="27"/>
  <c r="DL494" i="27"/>
  <c r="DL493" i="27"/>
  <c r="DL492" i="27"/>
  <c r="DL491" i="27"/>
  <c r="DL490" i="27"/>
  <c r="DL488" i="27"/>
  <c r="DL486" i="27"/>
  <c r="DL489" i="27"/>
  <c r="DL487" i="27"/>
  <c r="DL485" i="27"/>
  <c r="DL484" i="27"/>
  <c r="DL483" i="27"/>
  <c r="DL482" i="27"/>
  <c r="DL481" i="27"/>
  <c r="DL480" i="27"/>
  <c r="DL479" i="27"/>
  <c r="DL478" i="27"/>
  <c r="DL477" i="27"/>
  <c r="DL476" i="27"/>
  <c r="DL475" i="27"/>
  <c r="DL474" i="27"/>
  <c r="DL473" i="27"/>
  <c r="DL472" i="27"/>
  <c r="DL471" i="27"/>
  <c r="DL470" i="27"/>
  <c r="DL469" i="27"/>
  <c r="DL468" i="27"/>
  <c r="DL467" i="27"/>
  <c r="DL466" i="27"/>
  <c r="DL465" i="27"/>
  <c r="DL464" i="27"/>
  <c r="DL463" i="27"/>
  <c r="DL462" i="27"/>
  <c r="DL461" i="27"/>
  <c r="DL460" i="27"/>
  <c r="DL459" i="27"/>
  <c r="DL458" i="27"/>
  <c r="DL457" i="27"/>
  <c r="EC500" i="27"/>
  <c r="EC499" i="27"/>
  <c r="EC498" i="27"/>
  <c r="EC497" i="27"/>
  <c r="EC496" i="27"/>
  <c r="EC495" i="27"/>
  <c r="EC494" i="27"/>
  <c r="EC493" i="27"/>
  <c r="EC492" i="27"/>
  <c r="EC491" i="27"/>
  <c r="EC490" i="27"/>
  <c r="EC489" i="27"/>
  <c r="EC487" i="27"/>
  <c r="EC485" i="27"/>
  <c r="EC488" i="27"/>
  <c r="EC486" i="27"/>
  <c r="EC484" i="27"/>
  <c r="EC483" i="27"/>
  <c r="EC482" i="27"/>
  <c r="EC481" i="27"/>
  <c r="EC480" i="27"/>
  <c r="EC479" i="27"/>
  <c r="EC478" i="27"/>
  <c r="EC477" i="27"/>
  <c r="EC476" i="27"/>
  <c r="EC475" i="27"/>
  <c r="EC474" i="27"/>
  <c r="EC473" i="27"/>
  <c r="EC472" i="27"/>
  <c r="EC471" i="27"/>
  <c r="EC470" i="27"/>
  <c r="EC469" i="27"/>
  <c r="EC468" i="27"/>
  <c r="EC467" i="27"/>
  <c r="EC466" i="27"/>
  <c r="EC465" i="27"/>
  <c r="EC464" i="27"/>
  <c r="EC463" i="27"/>
  <c r="EC462" i="27"/>
  <c r="EC461" i="27"/>
  <c r="EC460" i="27"/>
  <c r="EC459" i="27"/>
  <c r="EC458" i="27"/>
  <c r="EC457" i="27"/>
  <c r="FI500" i="27"/>
  <c r="FI499" i="27"/>
  <c r="FI498" i="27"/>
  <c r="FI497" i="27"/>
  <c r="FI496" i="27"/>
  <c r="FI495" i="27"/>
  <c r="FI494" i="27"/>
  <c r="FI493" i="27"/>
  <c r="FI492" i="27"/>
  <c r="FI491" i="27"/>
  <c r="FI490" i="27"/>
  <c r="FI489" i="27"/>
  <c r="FI488" i="27"/>
  <c r="FI486" i="27"/>
  <c r="FI487" i="27"/>
  <c r="FI485" i="27"/>
  <c r="FI484" i="27"/>
  <c r="FI483" i="27"/>
  <c r="FI482" i="27"/>
  <c r="FI481" i="27"/>
  <c r="FI480" i="27"/>
  <c r="FI479" i="27"/>
  <c r="FI478" i="27"/>
  <c r="FI477" i="27"/>
  <c r="FI476" i="27"/>
  <c r="FI475" i="27"/>
  <c r="FI474" i="27"/>
  <c r="FI473" i="27"/>
  <c r="FI472" i="27"/>
  <c r="FI471" i="27"/>
  <c r="FI470" i="27"/>
  <c r="FI469" i="27"/>
  <c r="FI468" i="27"/>
  <c r="FI467" i="27"/>
  <c r="FI466" i="27"/>
  <c r="FI465" i="27"/>
  <c r="FI464" i="27"/>
  <c r="FI463" i="27"/>
  <c r="FI462" i="27"/>
  <c r="FI461" i="27"/>
  <c r="FI460" i="27"/>
  <c r="FI459" i="27"/>
  <c r="FI458" i="27"/>
  <c r="FI457" i="27"/>
  <c r="CU460" i="27"/>
  <c r="CV460" i="27" s="1"/>
  <c r="AO468" i="27"/>
  <c r="CU468" i="27"/>
  <c r="CW468" i="27" s="1"/>
  <c r="CE468" i="27" s="1"/>
  <c r="AO469" i="27"/>
  <c r="ER469" i="27"/>
  <c r="CE473" i="27"/>
  <c r="DR474" i="27"/>
  <c r="W476" i="27"/>
  <c r="E476" i="27" s="1"/>
  <c r="BJ476" i="27"/>
  <c r="FB477" i="27"/>
  <c r="CE481" i="27"/>
  <c r="DR482" i="27"/>
  <c r="W484" i="27"/>
  <c r="E484" i="27" s="1"/>
  <c r="BJ484" i="27"/>
  <c r="BJ489" i="27"/>
  <c r="CB491" i="27"/>
  <c r="DR494" i="27"/>
  <c r="DO497" i="27"/>
  <c r="DP497" i="27" s="1"/>
  <c r="DE496" i="27"/>
  <c r="AE511" i="27"/>
  <c r="Z511" i="27"/>
  <c r="AE431" i="27"/>
  <c r="AM431" i="27"/>
  <c r="AN431" i="27" s="1"/>
  <c r="DZ431" i="27"/>
  <c r="EH431" i="27"/>
  <c r="EI431" i="27" s="1"/>
  <c r="AE432" i="27"/>
  <c r="AM432" i="27"/>
  <c r="AN432" i="27" s="1"/>
  <c r="DZ432" i="27"/>
  <c r="EH432" i="27"/>
  <c r="AE433" i="27"/>
  <c r="AM433" i="27"/>
  <c r="AN433" i="27" s="1"/>
  <c r="DZ433" i="27"/>
  <c r="EH433" i="27"/>
  <c r="EI433" i="27" s="1"/>
  <c r="AE434" i="27"/>
  <c r="AM434" i="27"/>
  <c r="AN434" i="27" s="1"/>
  <c r="DZ434" i="27"/>
  <c r="EH434" i="27"/>
  <c r="AE436" i="27"/>
  <c r="AM436" i="27"/>
  <c r="AN436" i="27" s="1"/>
  <c r="AE437" i="27"/>
  <c r="AM437" i="27"/>
  <c r="AN437" i="27" s="1"/>
  <c r="AE438" i="27"/>
  <c r="AM438" i="27"/>
  <c r="AN438" i="27" s="1"/>
  <c r="DZ438" i="27"/>
  <c r="EH438" i="27"/>
  <c r="AE439" i="27"/>
  <c r="AM439" i="27"/>
  <c r="AN439" i="27" s="1"/>
  <c r="DZ439" i="27"/>
  <c r="EH439" i="27"/>
  <c r="AE440" i="27"/>
  <c r="AM440" i="27"/>
  <c r="AN440" i="27" s="1"/>
  <c r="DZ440" i="27"/>
  <c r="EH440" i="27"/>
  <c r="EI440" i="27" s="1"/>
  <c r="AE441" i="27"/>
  <c r="AM441" i="27"/>
  <c r="AN441" i="27" s="1"/>
  <c r="DZ441" i="27"/>
  <c r="EH441" i="27"/>
  <c r="AE442" i="27"/>
  <c r="AM442" i="27"/>
  <c r="AN442" i="27" s="1"/>
  <c r="DZ442" i="27"/>
  <c r="EH442" i="27"/>
  <c r="AE443" i="27"/>
  <c r="AM443" i="27"/>
  <c r="AN443" i="27" s="1"/>
  <c r="DZ443" i="27"/>
  <c r="EH443" i="27"/>
  <c r="AE444" i="27"/>
  <c r="AM444" i="27"/>
  <c r="AN444" i="27" s="1"/>
  <c r="DZ444" i="27"/>
  <c r="EH444" i="27"/>
  <c r="EI444" i="27" s="1"/>
  <c r="AE445" i="27"/>
  <c r="AM445" i="27"/>
  <c r="AN445" i="27" s="1"/>
  <c r="AE446" i="27"/>
  <c r="AM446" i="27"/>
  <c r="AN446" i="27" s="1"/>
  <c r="DZ446" i="27"/>
  <c r="EH446" i="27"/>
  <c r="AE447" i="27"/>
  <c r="AM447" i="27"/>
  <c r="AN447" i="27" s="1"/>
  <c r="DZ447" i="27"/>
  <c r="EH447" i="27"/>
  <c r="EI447" i="27" s="1"/>
  <c r="AE448" i="27"/>
  <c r="AM448" i="27"/>
  <c r="AN448" i="27" s="1"/>
  <c r="DZ448" i="27"/>
  <c r="EH448" i="27"/>
  <c r="EI448" i="27" s="1"/>
  <c r="T500" i="27"/>
  <c r="T499" i="27"/>
  <c r="T498" i="27"/>
  <c r="T497" i="27"/>
  <c r="T496" i="27"/>
  <c r="T495" i="27"/>
  <c r="T494" i="27"/>
  <c r="T493" i="27"/>
  <c r="T492" i="27"/>
  <c r="T491" i="27"/>
  <c r="T490" i="27"/>
  <c r="T489" i="27"/>
  <c r="T487" i="27"/>
  <c r="T488" i="27"/>
  <c r="T486" i="27"/>
  <c r="T485" i="27"/>
  <c r="T484" i="27"/>
  <c r="T483" i="27"/>
  <c r="T482" i="27"/>
  <c r="T481" i="27"/>
  <c r="T480" i="27"/>
  <c r="T479" i="27"/>
  <c r="T478" i="27"/>
  <c r="T477" i="27"/>
  <c r="T476" i="27"/>
  <c r="T475" i="27"/>
  <c r="T474" i="27"/>
  <c r="T473" i="27"/>
  <c r="T472" i="27"/>
  <c r="T471" i="27"/>
  <c r="T470" i="27"/>
  <c r="T469" i="27"/>
  <c r="T468" i="27"/>
  <c r="T467" i="27"/>
  <c r="T466" i="27"/>
  <c r="T465" i="27"/>
  <c r="T464" i="27"/>
  <c r="T463" i="27"/>
  <c r="T462" i="27"/>
  <c r="T461" i="27"/>
  <c r="T460" i="27"/>
  <c r="T459" i="27"/>
  <c r="T458" i="27"/>
  <c r="T457" i="27"/>
  <c r="AJ500" i="27"/>
  <c r="AJ499" i="27"/>
  <c r="AJ498" i="27"/>
  <c r="AJ497" i="27"/>
  <c r="AJ496" i="27"/>
  <c r="AJ495" i="27"/>
  <c r="AJ494" i="27"/>
  <c r="AJ493" i="27"/>
  <c r="AJ492" i="27"/>
  <c r="AJ491" i="27"/>
  <c r="AJ490" i="27"/>
  <c r="AJ489" i="27"/>
  <c r="AJ487" i="27"/>
  <c r="AJ485" i="27"/>
  <c r="AJ484" i="27"/>
  <c r="AJ483" i="27"/>
  <c r="AJ482" i="27"/>
  <c r="AJ481" i="27"/>
  <c r="AJ480" i="27"/>
  <c r="AJ479" i="27"/>
  <c r="AJ478" i="27"/>
  <c r="AJ477" i="27"/>
  <c r="AJ476" i="27"/>
  <c r="AJ475" i="27"/>
  <c r="AJ474" i="27"/>
  <c r="AJ473" i="27"/>
  <c r="AJ472" i="27"/>
  <c r="AJ471" i="27"/>
  <c r="AJ470" i="27"/>
  <c r="AJ469" i="27"/>
  <c r="AJ468" i="27"/>
  <c r="AJ467" i="27"/>
  <c r="AJ466" i="27"/>
  <c r="AJ465" i="27"/>
  <c r="AJ464" i="27"/>
  <c r="AJ463" i="27"/>
  <c r="AJ462" i="27"/>
  <c r="AJ461" i="27"/>
  <c r="AJ460" i="27"/>
  <c r="AJ459" i="27"/>
  <c r="AJ458" i="27"/>
  <c r="AJ457" i="27"/>
  <c r="AJ488" i="27"/>
  <c r="AJ486" i="27"/>
  <c r="BQ500" i="27"/>
  <c r="BQ499" i="27"/>
  <c r="BQ498" i="27"/>
  <c r="BQ497" i="27"/>
  <c r="BQ496" i="27"/>
  <c r="BQ495" i="27"/>
  <c r="BQ494" i="27"/>
  <c r="BQ493" i="27"/>
  <c r="BQ492" i="27"/>
  <c r="BQ491" i="27"/>
  <c r="BQ490" i="27"/>
  <c r="BQ489" i="27"/>
  <c r="BQ488" i="27"/>
  <c r="BQ486" i="27"/>
  <c r="BQ484" i="27"/>
  <c r="BQ483" i="27"/>
  <c r="BQ482" i="27"/>
  <c r="BQ481" i="27"/>
  <c r="BQ480" i="27"/>
  <c r="BQ479" i="27"/>
  <c r="BQ478" i="27"/>
  <c r="BQ477" i="27"/>
  <c r="BQ476" i="27"/>
  <c r="BQ475" i="27"/>
  <c r="BQ474" i="27"/>
  <c r="BQ473" i="27"/>
  <c r="BQ472" i="27"/>
  <c r="BQ471" i="27"/>
  <c r="BQ470" i="27"/>
  <c r="BQ469" i="27"/>
  <c r="BQ468" i="27"/>
  <c r="BQ467" i="27"/>
  <c r="BQ466" i="27"/>
  <c r="BQ465" i="27"/>
  <c r="BQ464" i="27"/>
  <c r="BQ463" i="27"/>
  <c r="BQ462" i="27"/>
  <c r="BQ461" i="27"/>
  <c r="BQ460" i="27"/>
  <c r="BQ459" i="27"/>
  <c r="BQ458" i="27"/>
  <c r="BQ457" i="27"/>
  <c r="BQ487" i="27"/>
  <c r="BQ485" i="27"/>
  <c r="CH499" i="27"/>
  <c r="CH498" i="27"/>
  <c r="CH497" i="27"/>
  <c r="CH495" i="27"/>
  <c r="CH494" i="27"/>
  <c r="CH493" i="27"/>
  <c r="CH492" i="27"/>
  <c r="CH491" i="27"/>
  <c r="CH490" i="27"/>
  <c r="CH489" i="27"/>
  <c r="CH487" i="27"/>
  <c r="CH485" i="27"/>
  <c r="CH488" i="27"/>
  <c r="CH486" i="27"/>
  <c r="CH484" i="27"/>
  <c r="CH483" i="27"/>
  <c r="CH482" i="27"/>
  <c r="CH481" i="27"/>
  <c r="CH480" i="27"/>
  <c r="CH479" i="27"/>
  <c r="CH478" i="27"/>
  <c r="CH477" i="27"/>
  <c r="CH476" i="27"/>
  <c r="CH475" i="27"/>
  <c r="CH474" i="27"/>
  <c r="CH473" i="27"/>
  <c r="CH472" i="27"/>
  <c r="CH471" i="27"/>
  <c r="CH470" i="27"/>
  <c r="CH469" i="27"/>
  <c r="CH468" i="27"/>
  <c r="CH467" i="27"/>
  <c r="CH466" i="27"/>
  <c r="CH465" i="27"/>
  <c r="CH464" i="27"/>
  <c r="CH463" i="27"/>
  <c r="CH462" i="27"/>
  <c r="CH461" i="27"/>
  <c r="CH460" i="27"/>
  <c r="CH459" i="27"/>
  <c r="CH458" i="27"/>
  <c r="CH457" i="27"/>
  <c r="EE500" i="27"/>
  <c r="EE499" i="27"/>
  <c r="EE498" i="27"/>
  <c r="EE497" i="27"/>
  <c r="EE496" i="27"/>
  <c r="EE495" i="27"/>
  <c r="EE494" i="27"/>
  <c r="EE493" i="27"/>
  <c r="EE492" i="27"/>
  <c r="EE491" i="27"/>
  <c r="EE490" i="27"/>
  <c r="EE489" i="27"/>
  <c r="EE488" i="27"/>
  <c r="EE486" i="27"/>
  <c r="EE484" i="27"/>
  <c r="EE483" i="27"/>
  <c r="EE482" i="27"/>
  <c r="EE481" i="27"/>
  <c r="EE480" i="27"/>
  <c r="EE479" i="27"/>
  <c r="EE478" i="27"/>
  <c r="EE477" i="27"/>
  <c r="EE476" i="27"/>
  <c r="EE475" i="27"/>
  <c r="EE474" i="27"/>
  <c r="EE473" i="27"/>
  <c r="EE472" i="27"/>
  <c r="EE471" i="27"/>
  <c r="EE470" i="27"/>
  <c r="EE469" i="27"/>
  <c r="EE468" i="27"/>
  <c r="EE467" i="27"/>
  <c r="EE466" i="27"/>
  <c r="EE465" i="27"/>
  <c r="EE464" i="27"/>
  <c r="EE463" i="27"/>
  <c r="EE462" i="27"/>
  <c r="EE461" i="27"/>
  <c r="EE460" i="27"/>
  <c r="EE459" i="27"/>
  <c r="EE458" i="27"/>
  <c r="EE457" i="27"/>
  <c r="EE487" i="27"/>
  <c r="EE485" i="27"/>
  <c r="EU499" i="27"/>
  <c r="EU498" i="27"/>
  <c r="EU497" i="27"/>
  <c r="EU495" i="27"/>
  <c r="EU494" i="27"/>
  <c r="EU493" i="27"/>
  <c r="EU492" i="27"/>
  <c r="EU491" i="27"/>
  <c r="EU490" i="27"/>
  <c r="EU489" i="27"/>
  <c r="EU487" i="27"/>
  <c r="EU485" i="27"/>
  <c r="EU488" i="27"/>
  <c r="EU486" i="27"/>
  <c r="EU484" i="27"/>
  <c r="EU483" i="27"/>
  <c r="EU482" i="27"/>
  <c r="EU481" i="27"/>
  <c r="EU480" i="27"/>
  <c r="EU479" i="27"/>
  <c r="EU478" i="27"/>
  <c r="EU477" i="27"/>
  <c r="EU476" i="27"/>
  <c r="EU475" i="27"/>
  <c r="EU474" i="27"/>
  <c r="EU473" i="27"/>
  <c r="EU472" i="27"/>
  <c r="EU471" i="27"/>
  <c r="EU470" i="27"/>
  <c r="EU469" i="27"/>
  <c r="EU468" i="27"/>
  <c r="EU467" i="27"/>
  <c r="EU466" i="27"/>
  <c r="EU465" i="27"/>
  <c r="EU464" i="27"/>
  <c r="EU463" i="27"/>
  <c r="EU462" i="27"/>
  <c r="EU461" i="27"/>
  <c r="EU460" i="27"/>
  <c r="EU459" i="27"/>
  <c r="EU458" i="27"/>
  <c r="EU457" i="27"/>
  <c r="FK500" i="27"/>
  <c r="FK499" i="27"/>
  <c r="FK498" i="27"/>
  <c r="FK497" i="27"/>
  <c r="FK496" i="27"/>
  <c r="FK495" i="27"/>
  <c r="FK494" i="27"/>
  <c r="FK493" i="27"/>
  <c r="FK492" i="27"/>
  <c r="FK491" i="27"/>
  <c r="FK490" i="27"/>
  <c r="FK489" i="27"/>
  <c r="FK488" i="27"/>
  <c r="FK487" i="27"/>
  <c r="FK485" i="27"/>
  <c r="FK484" i="27"/>
  <c r="FK483" i="27"/>
  <c r="FK482" i="27"/>
  <c r="FK481" i="27"/>
  <c r="FK480" i="27"/>
  <c r="FK479" i="27"/>
  <c r="FK478" i="27"/>
  <c r="FK477" i="27"/>
  <c r="FK476" i="27"/>
  <c r="FK475" i="27"/>
  <c r="FK474" i="27"/>
  <c r="FK473" i="27"/>
  <c r="FK472" i="27"/>
  <c r="FK471" i="27"/>
  <c r="FK470" i="27"/>
  <c r="FK469" i="27"/>
  <c r="FK468" i="27"/>
  <c r="FK467" i="27"/>
  <c r="FK466" i="27"/>
  <c r="FK465" i="27"/>
  <c r="FK464" i="27"/>
  <c r="FK463" i="27"/>
  <c r="FK462" i="27"/>
  <c r="FK461" i="27"/>
  <c r="FK460" i="27"/>
  <c r="FK459" i="27"/>
  <c r="FK458" i="27"/>
  <c r="FK457" i="27"/>
  <c r="FK486" i="27"/>
  <c r="AZ460" i="27"/>
  <c r="DM460" i="27"/>
  <c r="DN460" i="27" s="1"/>
  <c r="U468" i="27"/>
  <c r="V468" i="27" s="1"/>
  <c r="BZ468" i="27"/>
  <c r="CA468" i="27" s="1"/>
  <c r="FB470" i="27"/>
  <c r="CB472" i="27"/>
  <c r="BR471" i="27"/>
  <c r="CB471" i="27" s="1"/>
  <c r="DM471" i="27"/>
  <c r="DN471" i="27" s="1"/>
  <c r="CW474" i="27"/>
  <c r="CE474" i="27" s="1"/>
  <c r="DO475" i="27"/>
  <c r="DP475" i="27" s="1"/>
  <c r="DR475" i="27"/>
  <c r="W477" i="27"/>
  <c r="E477" i="27" s="1"/>
  <c r="BJ477" i="27"/>
  <c r="FB478" i="27"/>
  <c r="CB480" i="27"/>
  <c r="CW482" i="27"/>
  <c r="CE482" i="27" s="1"/>
  <c r="DO483" i="27"/>
  <c r="DP483" i="27" s="1"/>
  <c r="W485" i="27"/>
  <c r="E485" i="27" s="1"/>
  <c r="BJ485" i="27"/>
  <c r="CB487" i="27"/>
  <c r="EJ488" i="27"/>
  <c r="FB489" i="27"/>
  <c r="CW491" i="27"/>
  <c r="CE491" i="27" s="1"/>
  <c r="BJ494" i="27"/>
  <c r="W495" i="27"/>
  <c r="E495" i="27" s="1"/>
  <c r="DR495" i="27"/>
  <c r="EB538" i="27"/>
  <c r="EC509" i="27"/>
  <c r="H448" i="27"/>
  <c r="P448" i="27"/>
  <c r="BM448" i="27"/>
  <c r="BU448" i="27"/>
  <c r="AL500" i="27"/>
  <c r="AL499" i="27"/>
  <c r="AL498" i="27"/>
  <c r="AL497" i="27"/>
  <c r="AL496" i="27"/>
  <c r="AL495" i="27"/>
  <c r="AL494" i="27"/>
  <c r="AL493" i="27"/>
  <c r="AL492" i="27"/>
  <c r="AL491" i="27"/>
  <c r="AL487" i="27"/>
  <c r="AL485" i="27"/>
  <c r="AL484" i="27"/>
  <c r="AL483" i="27"/>
  <c r="AL482" i="27"/>
  <c r="AL481" i="27"/>
  <c r="AL480" i="27"/>
  <c r="AL479" i="27"/>
  <c r="AL478" i="27"/>
  <c r="AL477" i="27"/>
  <c r="AL476" i="27"/>
  <c r="AL475" i="27"/>
  <c r="AL474" i="27"/>
  <c r="AL473" i="27"/>
  <c r="AL472" i="27"/>
  <c r="AL471" i="27"/>
  <c r="AL470" i="27"/>
  <c r="AL469" i="27"/>
  <c r="AL468" i="27"/>
  <c r="AL467" i="27"/>
  <c r="AL466" i="27"/>
  <c r="AL465" i="27"/>
  <c r="AL464" i="27"/>
  <c r="AL463" i="27"/>
  <c r="AL462" i="27"/>
  <c r="AL461" i="27"/>
  <c r="AL460" i="27"/>
  <c r="AL459" i="27"/>
  <c r="AL458" i="27"/>
  <c r="AL457" i="27"/>
  <c r="AL488" i="27"/>
  <c r="AL486" i="27"/>
  <c r="AL490" i="27"/>
  <c r="AL489" i="27"/>
  <c r="BC500" i="27"/>
  <c r="BC499" i="27"/>
  <c r="BC498" i="27"/>
  <c r="BC497" i="27"/>
  <c r="BC496" i="27"/>
  <c r="BC495" i="27"/>
  <c r="BC494" i="27"/>
  <c r="BC493" i="27"/>
  <c r="BC492" i="27"/>
  <c r="BC491" i="27"/>
  <c r="BC490" i="27"/>
  <c r="BC489" i="27"/>
  <c r="BC487" i="27"/>
  <c r="BC485" i="27"/>
  <c r="BC484" i="27"/>
  <c r="BC483" i="27"/>
  <c r="BC482" i="27"/>
  <c r="BC481" i="27"/>
  <c r="BC480" i="27"/>
  <c r="BC479" i="27"/>
  <c r="BC478" i="27"/>
  <c r="BC477" i="27"/>
  <c r="BC476" i="27"/>
  <c r="BC475" i="27"/>
  <c r="BC474" i="27"/>
  <c r="BC473" i="27"/>
  <c r="BC472" i="27"/>
  <c r="BC471" i="27"/>
  <c r="BC470" i="27"/>
  <c r="BC469" i="27"/>
  <c r="BC468" i="27"/>
  <c r="BC467" i="27"/>
  <c r="BC466" i="27"/>
  <c r="BC465" i="27"/>
  <c r="BC464" i="27"/>
  <c r="BC463" i="27"/>
  <c r="BC462" i="27"/>
  <c r="BC461" i="27"/>
  <c r="BC460" i="27"/>
  <c r="BC459" i="27"/>
  <c r="BC458" i="27"/>
  <c r="BC457" i="27"/>
  <c r="BC488" i="27"/>
  <c r="BC486" i="27"/>
  <c r="CJ500" i="27"/>
  <c r="CJ499" i="27"/>
  <c r="CJ498" i="27"/>
  <c r="CJ497" i="27"/>
  <c r="CJ496" i="27"/>
  <c r="CJ495" i="27"/>
  <c r="CJ494" i="27"/>
  <c r="CJ493" i="27"/>
  <c r="CJ492" i="27"/>
  <c r="CJ491" i="27"/>
  <c r="CJ490" i="27"/>
  <c r="CJ489" i="27"/>
  <c r="CJ488" i="27"/>
  <c r="CJ486" i="27"/>
  <c r="CJ484" i="27"/>
  <c r="CJ483" i="27"/>
  <c r="CJ482" i="27"/>
  <c r="CJ481" i="27"/>
  <c r="CJ480" i="27"/>
  <c r="CJ479" i="27"/>
  <c r="CJ478" i="27"/>
  <c r="CJ477" i="27"/>
  <c r="CJ476" i="27"/>
  <c r="CJ475" i="27"/>
  <c r="CJ474" i="27"/>
  <c r="CJ473" i="27"/>
  <c r="CJ472" i="27"/>
  <c r="CJ471" i="27"/>
  <c r="CJ470" i="27"/>
  <c r="CJ469" i="27"/>
  <c r="CJ468" i="27"/>
  <c r="CJ467" i="27"/>
  <c r="CJ466" i="27"/>
  <c r="CJ465" i="27"/>
  <c r="CJ464" i="27"/>
  <c r="CJ463" i="27"/>
  <c r="CJ462" i="27"/>
  <c r="CJ461" i="27"/>
  <c r="CJ460" i="27"/>
  <c r="CJ459" i="27"/>
  <c r="CJ458" i="27"/>
  <c r="CJ457" i="27"/>
  <c r="CJ487" i="27"/>
  <c r="CJ485" i="27"/>
  <c r="CZ500" i="27"/>
  <c r="CZ499" i="27"/>
  <c r="CZ498" i="27"/>
  <c r="CZ497" i="27"/>
  <c r="CZ496" i="27"/>
  <c r="CZ495" i="27"/>
  <c r="CZ494" i="27"/>
  <c r="CZ493" i="27"/>
  <c r="CZ492" i="27"/>
  <c r="CZ491" i="27"/>
  <c r="CZ487" i="27"/>
  <c r="CZ485" i="27"/>
  <c r="CZ484" i="27"/>
  <c r="CZ483" i="27"/>
  <c r="CZ482" i="27"/>
  <c r="CZ481" i="27"/>
  <c r="CZ480" i="27"/>
  <c r="CZ479" i="27"/>
  <c r="CZ478" i="27"/>
  <c r="CZ477" i="27"/>
  <c r="CZ476" i="27"/>
  <c r="CZ475" i="27"/>
  <c r="CZ474" i="27"/>
  <c r="CZ473" i="27"/>
  <c r="CZ472" i="27"/>
  <c r="CZ471" i="27"/>
  <c r="CZ470" i="27"/>
  <c r="CZ469" i="27"/>
  <c r="CZ468" i="27"/>
  <c r="CZ467" i="27"/>
  <c r="CZ466" i="27"/>
  <c r="CZ465" i="27"/>
  <c r="CZ464" i="27"/>
  <c r="CZ463" i="27"/>
  <c r="CZ462" i="27"/>
  <c r="CZ461" i="27"/>
  <c r="CZ460" i="27"/>
  <c r="CZ459" i="27"/>
  <c r="CZ458" i="27"/>
  <c r="CZ457" i="27"/>
  <c r="CZ488" i="27"/>
  <c r="CZ486" i="27"/>
  <c r="CZ490" i="27"/>
  <c r="CZ489" i="27"/>
  <c r="EG500" i="27"/>
  <c r="EG499" i="27"/>
  <c r="EG498" i="27"/>
  <c r="EG497" i="27"/>
  <c r="EG496" i="27"/>
  <c r="EG495" i="27"/>
  <c r="EG494" i="27"/>
  <c r="EG493" i="27"/>
  <c r="EG492" i="27"/>
  <c r="EG491" i="27"/>
  <c r="EG490" i="27"/>
  <c r="EG488" i="27"/>
  <c r="EG486" i="27"/>
  <c r="EG484" i="27"/>
  <c r="EG483" i="27"/>
  <c r="EG482" i="27"/>
  <c r="EG481" i="27"/>
  <c r="EG480" i="27"/>
  <c r="EG479" i="27"/>
  <c r="EG478" i="27"/>
  <c r="EG477" i="27"/>
  <c r="EG476" i="27"/>
  <c r="EG475" i="27"/>
  <c r="EG474" i="27"/>
  <c r="EG473" i="27"/>
  <c r="EG472" i="27"/>
  <c r="EG471" i="27"/>
  <c r="EG470" i="27"/>
  <c r="EG469" i="27"/>
  <c r="EG468" i="27"/>
  <c r="EG467" i="27"/>
  <c r="EG466" i="27"/>
  <c r="EG465" i="27"/>
  <c r="EG464" i="27"/>
  <c r="EG463" i="27"/>
  <c r="EG462" i="27"/>
  <c r="EG461" i="27"/>
  <c r="EG460" i="27"/>
  <c r="EG459" i="27"/>
  <c r="EG458" i="27"/>
  <c r="EG457" i="27"/>
  <c r="EG487" i="27"/>
  <c r="EG485" i="27"/>
  <c r="EG489" i="27"/>
  <c r="EW500" i="27"/>
  <c r="EW499" i="27"/>
  <c r="EW498" i="27"/>
  <c r="EW497" i="27"/>
  <c r="EW496" i="27"/>
  <c r="EW495" i="27"/>
  <c r="EW494" i="27"/>
  <c r="EW493" i="27"/>
  <c r="EW492" i="27"/>
  <c r="EW491" i="27"/>
  <c r="EW489" i="27"/>
  <c r="EW488" i="27"/>
  <c r="EW486" i="27"/>
  <c r="EW484" i="27"/>
  <c r="EW483" i="27"/>
  <c r="EW482" i="27"/>
  <c r="EW481" i="27"/>
  <c r="EW480" i="27"/>
  <c r="EW479" i="27"/>
  <c r="EW478" i="27"/>
  <c r="EW477" i="27"/>
  <c r="EW476" i="27"/>
  <c r="EW475" i="27"/>
  <c r="EW474" i="27"/>
  <c r="EW473" i="27"/>
  <c r="EW472" i="27"/>
  <c r="EW471" i="27"/>
  <c r="EW470" i="27"/>
  <c r="EW469" i="27"/>
  <c r="EW468" i="27"/>
  <c r="EW467" i="27"/>
  <c r="EW466" i="27"/>
  <c r="EW465" i="27"/>
  <c r="EW464" i="27"/>
  <c r="EW463" i="27"/>
  <c r="EW462" i="27"/>
  <c r="EW461" i="27"/>
  <c r="EW460" i="27"/>
  <c r="EW459" i="27"/>
  <c r="EW458" i="27"/>
  <c r="EW457" i="27"/>
  <c r="EW490" i="27"/>
  <c r="EW487" i="27"/>
  <c r="EW485" i="27"/>
  <c r="U460" i="27"/>
  <c r="BR460" i="27"/>
  <c r="DO469" i="27"/>
  <c r="DP469" i="27" s="1"/>
  <c r="W470" i="27"/>
  <c r="E470" i="27" s="1"/>
  <c r="BJ470" i="27"/>
  <c r="CW475" i="27"/>
  <c r="CE475" i="27" s="1"/>
  <c r="DO476" i="27"/>
  <c r="DP476" i="27" s="1"/>
  <c r="W478" i="27"/>
  <c r="E478" i="27" s="1"/>
  <c r="BJ478" i="27"/>
  <c r="FB479" i="27"/>
  <c r="CW483" i="27"/>
  <c r="DO485" i="27"/>
  <c r="DP485" i="27" s="1"/>
  <c r="FB487" i="27"/>
  <c r="BJ490" i="27"/>
  <c r="BJ495" i="27"/>
  <c r="EZ430" i="27"/>
  <c r="FA430" i="27" s="1"/>
  <c r="CM431" i="27"/>
  <c r="CU431" i="27"/>
  <c r="CV431" i="27" s="1"/>
  <c r="ER431" i="27"/>
  <c r="EZ431" i="27"/>
  <c r="FA431" i="27" s="1"/>
  <c r="CM432" i="27"/>
  <c r="CU432" i="27"/>
  <c r="ER432" i="27"/>
  <c r="EZ432" i="27"/>
  <c r="CM433" i="27"/>
  <c r="CU433" i="27"/>
  <c r="CV433" i="27" s="1"/>
  <c r="ER433" i="27"/>
  <c r="EZ433" i="27"/>
  <c r="FA433" i="27" s="1"/>
  <c r="CM434" i="27"/>
  <c r="CU434" i="27"/>
  <c r="ER434" i="27"/>
  <c r="EZ434" i="27"/>
  <c r="CM438" i="27"/>
  <c r="CU438" i="27"/>
  <c r="ER438" i="27"/>
  <c r="EZ438" i="27"/>
  <c r="CM439" i="27"/>
  <c r="CU439" i="27"/>
  <c r="ER439" i="27"/>
  <c r="EZ439" i="27"/>
  <c r="CM440" i="27"/>
  <c r="CU440" i="27"/>
  <c r="CV440" i="27" s="1"/>
  <c r="ER440" i="27"/>
  <c r="EZ440" i="27"/>
  <c r="FA440" i="27" s="1"/>
  <c r="CM441" i="27"/>
  <c r="CU441" i="27"/>
  <c r="ER441" i="27"/>
  <c r="CM442" i="27"/>
  <c r="CU442" i="27"/>
  <c r="ER442" i="27"/>
  <c r="EZ442" i="27"/>
  <c r="CM443" i="27"/>
  <c r="CU443" i="27"/>
  <c r="ER443" i="27"/>
  <c r="EZ443" i="27"/>
  <c r="CM444" i="27"/>
  <c r="CU444" i="27"/>
  <c r="CV444" i="27" s="1"/>
  <c r="ER444" i="27"/>
  <c r="EZ444" i="27"/>
  <c r="FA444" i="27" s="1"/>
  <c r="CM446" i="27"/>
  <c r="CU446" i="27"/>
  <c r="ER446" i="27"/>
  <c r="EZ446" i="27"/>
  <c r="CM447" i="27"/>
  <c r="CU447" i="27"/>
  <c r="CV447" i="27" s="1"/>
  <c r="ER447" i="27"/>
  <c r="EZ447" i="27"/>
  <c r="FA447" i="27" s="1"/>
  <c r="CM448" i="27"/>
  <c r="CU448" i="27"/>
  <c r="CV448" i="27" s="1"/>
  <c r="ER448" i="27"/>
  <c r="EZ448" i="27"/>
  <c r="FA448" i="27" s="1"/>
  <c r="H500" i="27"/>
  <c r="H499" i="27"/>
  <c r="H498" i="27"/>
  <c r="H497" i="27"/>
  <c r="H496" i="27"/>
  <c r="H495" i="27"/>
  <c r="H494" i="27"/>
  <c r="H493" i="27"/>
  <c r="H492" i="27"/>
  <c r="H491" i="27"/>
  <c r="H490" i="27"/>
  <c r="H489" i="27"/>
  <c r="H488" i="27"/>
  <c r="H487" i="27"/>
  <c r="H486" i="27"/>
  <c r="H485" i="27"/>
  <c r="H484" i="27"/>
  <c r="H483" i="27"/>
  <c r="H482" i="27"/>
  <c r="H481" i="27"/>
  <c r="H480" i="27"/>
  <c r="H479" i="27"/>
  <c r="H478" i="27"/>
  <c r="H477" i="27"/>
  <c r="H476" i="27"/>
  <c r="H475" i="27"/>
  <c r="H474" i="27"/>
  <c r="H473" i="27"/>
  <c r="H472" i="27"/>
  <c r="H471" i="27"/>
  <c r="H470" i="27"/>
  <c r="H469" i="27"/>
  <c r="H468" i="27"/>
  <c r="H467" i="27"/>
  <c r="H466" i="27"/>
  <c r="H465" i="27"/>
  <c r="H464" i="27"/>
  <c r="H463" i="27"/>
  <c r="H462" i="27"/>
  <c r="H461" i="27"/>
  <c r="H460" i="27"/>
  <c r="H459" i="27"/>
  <c r="H458" i="27"/>
  <c r="H457" i="27"/>
  <c r="AM457" i="27"/>
  <c r="BE500" i="27"/>
  <c r="BE499" i="27"/>
  <c r="BE498" i="27"/>
  <c r="BE497" i="27"/>
  <c r="BE496" i="27"/>
  <c r="BE495" i="27"/>
  <c r="BE494" i="27"/>
  <c r="BE493" i="27"/>
  <c r="BE492" i="27"/>
  <c r="BE491" i="27"/>
  <c r="BE490" i="27"/>
  <c r="BE489" i="27"/>
  <c r="BE488" i="27"/>
  <c r="BE487" i="27"/>
  <c r="BE486" i="27"/>
  <c r="BE485" i="27"/>
  <c r="BE484" i="27"/>
  <c r="BE483" i="27"/>
  <c r="BE482" i="27"/>
  <c r="BE481" i="27"/>
  <c r="BE480" i="27"/>
  <c r="BE479" i="27"/>
  <c r="BE478" i="27"/>
  <c r="BE477" i="27"/>
  <c r="BE476" i="27"/>
  <c r="BE475" i="27"/>
  <c r="BE474" i="27"/>
  <c r="BE473" i="27"/>
  <c r="BE472" i="27"/>
  <c r="BE471" i="27"/>
  <c r="BE470" i="27"/>
  <c r="BE469" i="27"/>
  <c r="BE468" i="27"/>
  <c r="BE467" i="27"/>
  <c r="BE466" i="27"/>
  <c r="BE465" i="27"/>
  <c r="BE464" i="27"/>
  <c r="BE463" i="27"/>
  <c r="BE462" i="27"/>
  <c r="BE461" i="27"/>
  <c r="BE460" i="27"/>
  <c r="BE459" i="27"/>
  <c r="BE458" i="27"/>
  <c r="BE457" i="27"/>
  <c r="BU500" i="27"/>
  <c r="BU499" i="27"/>
  <c r="BU498" i="27"/>
  <c r="BU497" i="27"/>
  <c r="BU496" i="27"/>
  <c r="BU495" i="27"/>
  <c r="BU494" i="27"/>
  <c r="BU493" i="27"/>
  <c r="BU492" i="27"/>
  <c r="BU491" i="27"/>
  <c r="BU490" i="27"/>
  <c r="BU489" i="27"/>
  <c r="BU488" i="27"/>
  <c r="BU487" i="27"/>
  <c r="BU486" i="27"/>
  <c r="BU485" i="27"/>
  <c r="BU484" i="27"/>
  <c r="BU483" i="27"/>
  <c r="BU482" i="27"/>
  <c r="BU481" i="27"/>
  <c r="BU480" i="27"/>
  <c r="BU479" i="27"/>
  <c r="BU478" i="27"/>
  <c r="BU477" i="27"/>
  <c r="BU476" i="27"/>
  <c r="BU475" i="27"/>
  <c r="BU474" i="27"/>
  <c r="BU473" i="27"/>
  <c r="BU472" i="27"/>
  <c r="BU471" i="27"/>
  <c r="BU470" i="27"/>
  <c r="BU469" i="27"/>
  <c r="BU468" i="27"/>
  <c r="BU467" i="27"/>
  <c r="BU466" i="27"/>
  <c r="BU465" i="27"/>
  <c r="BU464" i="27"/>
  <c r="BU463" i="27"/>
  <c r="BU462" i="27"/>
  <c r="BU461" i="27"/>
  <c r="BU460" i="27"/>
  <c r="BU459" i="27"/>
  <c r="BU458" i="27"/>
  <c r="BU457" i="27"/>
  <c r="CL500" i="27"/>
  <c r="CL499" i="27"/>
  <c r="CL498" i="27"/>
  <c r="CL497" i="27"/>
  <c r="CL496" i="27"/>
  <c r="CL495" i="27"/>
  <c r="CL494" i="27"/>
  <c r="CL493" i="27"/>
  <c r="CL492" i="27"/>
  <c r="CL491" i="27"/>
  <c r="CL490" i="27"/>
  <c r="CL489" i="27"/>
  <c r="CL488" i="27"/>
  <c r="CL487" i="27"/>
  <c r="CL486" i="27"/>
  <c r="CL485" i="27"/>
  <c r="CL484" i="27"/>
  <c r="CL483" i="27"/>
  <c r="CL482" i="27"/>
  <c r="CL481" i="27"/>
  <c r="CL480" i="27"/>
  <c r="CL479" i="27"/>
  <c r="CL478" i="27"/>
  <c r="CL477" i="27"/>
  <c r="CL476" i="27"/>
  <c r="CL475" i="27"/>
  <c r="CL474" i="27"/>
  <c r="CL473" i="27"/>
  <c r="CL472" i="27"/>
  <c r="CL471" i="27"/>
  <c r="CL470" i="27"/>
  <c r="CL469" i="27"/>
  <c r="CL468" i="27"/>
  <c r="CL467" i="27"/>
  <c r="CL466" i="27"/>
  <c r="CL465" i="27"/>
  <c r="CL464" i="27"/>
  <c r="CL463" i="27"/>
  <c r="CL462" i="27"/>
  <c r="CL461" i="27"/>
  <c r="CL460" i="27"/>
  <c r="CL459" i="27"/>
  <c r="CL458" i="27"/>
  <c r="CL457" i="27"/>
  <c r="DB500" i="27"/>
  <c r="DB499" i="27"/>
  <c r="DB498" i="27"/>
  <c r="DB497" i="27"/>
  <c r="DB496" i="27"/>
  <c r="DB495" i="27"/>
  <c r="DB494" i="27"/>
  <c r="DB493" i="27"/>
  <c r="DB492" i="27"/>
  <c r="DB491" i="27"/>
  <c r="DB490" i="27"/>
  <c r="DB489" i="27"/>
  <c r="DB488" i="27"/>
  <c r="DB487" i="27"/>
  <c r="DB486" i="27"/>
  <c r="DB485" i="27"/>
  <c r="DB484" i="27"/>
  <c r="DB483" i="27"/>
  <c r="DB482" i="27"/>
  <c r="DB481" i="27"/>
  <c r="DB480" i="27"/>
  <c r="DB479" i="27"/>
  <c r="DB478" i="27"/>
  <c r="DB477" i="27"/>
  <c r="DB476" i="27"/>
  <c r="DB475" i="27"/>
  <c r="DB474" i="27"/>
  <c r="DB473" i="27"/>
  <c r="DB472" i="27"/>
  <c r="DB471" i="27"/>
  <c r="DB470" i="27"/>
  <c r="DB469" i="27"/>
  <c r="DB468" i="27"/>
  <c r="DB467" i="27"/>
  <c r="DB466" i="27"/>
  <c r="DB465" i="27"/>
  <c r="DB464" i="27"/>
  <c r="DB463" i="27"/>
  <c r="DB462" i="27"/>
  <c r="DB461" i="27"/>
  <c r="DB460" i="27"/>
  <c r="DB459" i="27"/>
  <c r="DB458" i="27"/>
  <c r="DB457" i="27"/>
  <c r="EY500" i="27"/>
  <c r="EY499" i="27"/>
  <c r="EY498" i="27"/>
  <c r="EY497" i="27"/>
  <c r="EY496" i="27"/>
  <c r="EY495" i="27"/>
  <c r="EY494" i="27"/>
  <c r="EY493" i="27"/>
  <c r="EY492" i="27"/>
  <c r="EY491" i="27"/>
  <c r="EY490" i="27"/>
  <c r="EY489" i="27"/>
  <c r="EY488" i="27"/>
  <c r="EY487" i="27"/>
  <c r="EY486" i="27"/>
  <c r="EY485" i="27"/>
  <c r="EY484" i="27"/>
  <c r="EY483" i="27"/>
  <c r="EY482" i="27"/>
  <c r="EY481" i="27"/>
  <c r="EY480" i="27"/>
  <c r="EY479" i="27"/>
  <c r="EY478" i="27"/>
  <c r="EY477" i="27"/>
  <c r="EY476" i="27"/>
  <c r="EY475" i="27"/>
  <c r="EY474" i="27"/>
  <c r="EY473" i="27"/>
  <c r="EY472" i="27"/>
  <c r="EY471" i="27"/>
  <c r="EY470" i="27"/>
  <c r="EY469" i="27"/>
  <c r="EY468" i="27"/>
  <c r="EY467" i="27"/>
  <c r="EY466" i="27"/>
  <c r="EY465" i="27"/>
  <c r="EY464" i="27"/>
  <c r="EY463" i="27"/>
  <c r="EY462" i="27"/>
  <c r="EY461" i="27"/>
  <c r="EY460" i="27"/>
  <c r="EY459" i="27"/>
  <c r="EY458" i="27"/>
  <c r="EY457" i="27"/>
  <c r="EH460" i="27"/>
  <c r="ER467" i="27"/>
  <c r="CM469" i="27"/>
  <c r="EJ469" i="27"/>
  <c r="EZ469" i="27"/>
  <c r="FA469" i="27" s="1"/>
  <c r="ER471" i="27"/>
  <c r="FB472" i="27"/>
  <c r="CE476" i="27"/>
  <c r="DR477" i="27"/>
  <c r="CE484" i="27"/>
  <c r="EJ485" i="27"/>
  <c r="DR485" i="27" s="1"/>
  <c r="AO486" i="27"/>
  <c r="BJ487" i="27"/>
  <c r="AO489" i="27"/>
  <c r="E489" i="27" s="1"/>
  <c r="FB490" i="27"/>
  <c r="DR490" i="27" s="1"/>
  <c r="CW492" i="27"/>
  <c r="CE492" i="27" s="1"/>
  <c r="AO497" i="27"/>
  <c r="AE496" i="27"/>
  <c r="CE497" i="27"/>
  <c r="CW496" i="27"/>
  <c r="J447" i="27"/>
  <c r="R447" i="27"/>
  <c r="J500" i="27"/>
  <c r="J499" i="27"/>
  <c r="J498" i="27"/>
  <c r="J497" i="27"/>
  <c r="J496" i="27"/>
  <c r="J495" i="27"/>
  <c r="J494" i="27"/>
  <c r="J493" i="27"/>
  <c r="J492" i="27"/>
  <c r="J491" i="27"/>
  <c r="J487" i="27"/>
  <c r="J490" i="27"/>
  <c r="J489" i="27"/>
  <c r="J488" i="27"/>
  <c r="J486" i="27"/>
  <c r="J485" i="27"/>
  <c r="J484" i="27"/>
  <c r="J483" i="27"/>
  <c r="J482" i="27"/>
  <c r="J481" i="27"/>
  <c r="J480" i="27"/>
  <c r="J479" i="27"/>
  <c r="J478" i="27"/>
  <c r="J477" i="27"/>
  <c r="J476" i="27"/>
  <c r="J475" i="27"/>
  <c r="J474" i="27"/>
  <c r="J473" i="27"/>
  <c r="J472" i="27"/>
  <c r="J471" i="27"/>
  <c r="J470" i="27"/>
  <c r="J469" i="27"/>
  <c r="J468" i="27"/>
  <c r="J467" i="27"/>
  <c r="J466" i="27"/>
  <c r="J465" i="27"/>
  <c r="J464" i="27"/>
  <c r="J463" i="27"/>
  <c r="J462" i="27"/>
  <c r="J461" i="27"/>
  <c r="J460" i="27"/>
  <c r="J459" i="27"/>
  <c r="J458" i="27"/>
  <c r="J457" i="27"/>
  <c r="Z500" i="27"/>
  <c r="Z499" i="27"/>
  <c r="Z498" i="27"/>
  <c r="Z497" i="27"/>
  <c r="Z496" i="27"/>
  <c r="Z495" i="27"/>
  <c r="Z494" i="27"/>
  <c r="Z493" i="27"/>
  <c r="Z492" i="27"/>
  <c r="Z491" i="27"/>
  <c r="Z488" i="27"/>
  <c r="Z486" i="27"/>
  <c r="Z487" i="27"/>
  <c r="Z490" i="27"/>
  <c r="Z489" i="27"/>
  <c r="Z485" i="27"/>
  <c r="Z484" i="27"/>
  <c r="Z483" i="27"/>
  <c r="Z482" i="27"/>
  <c r="Z481" i="27"/>
  <c r="Z480" i="27"/>
  <c r="Z479" i="27"/>
  <c r="Z478" i="27"/>
  <c r="Z477" i="27"/>
  <c r="Z476" i="27"/>
  <c r="Z475" i="27"/>
  <c r="Z474" i="27"/>
  <c r="Z473" i="27"/>
  <c r="Z472" i="27"/>
  <c r="Z471" i="27"/>
  <c r="Z470" i="27"/>
  <c r="Z469" i="27"/>
  <c r="Z468" i="27"/>
  <c r="Z467" i="27"/>
  <c r="Z466" i="27"/>
  <c r="Z465" i="27"/>
  <c r="Z464" i="27"/>
  <c r="Z463" i="27"/>
  <c r="Z462" i="27"/>
  <c r="Z461" i="27"/>
  <c r="Z460" i="27"/>
  <c r="Z459" i="27"/>
  <c r="Z458" i="27"/>
  <c r="Z457" i="27"/>
  <c r="BG500" i="27"/>
  <c r="BG499" i="27"/>
  <c r="BG498" i="27"/>
  <c r="BG497" i="27"/>
  <c r="BG496" i="27"/>
  <c r="BG495" i="27"/>
  <c r="BG494" i="27"/>
  <c r="BG493" i="27"/>
  <c r="BG492" i="27"/>
  <c r="BG491" i="27"/>
  <c r="BG487" i="27"/>
  <c r="BG485" i="27"/>
  <c r="BG488" i="27"/>
  <c r="BG486" i="27"/>
  <c r="BG490" i="27"/>
  <c r="BG489" i="27"/>
  <c r="BG484" i="27"/>
  <c r="BG483" i="27"/>
  <c r="BG482" i="27"/>
  <c r="BG481" i="27"/>
  <c r="BG480" i="27"/>
  <c r="BG479" i="27"/>
  <c r="BG478" i="27"/>
  <c r="BG477" i="27"/>
  <c r="BG476" i="27"/>
  <c r="BG475" i="27"/>
  <c r="BG474" i="27"/>
  <c r="BG473" i="27"/>
  <c r="BG472" i="27"/>
  <c r="BG471" i="27"/>
  <c r="BG470" i="27"/>
  <c r="BG469" i="27"/>
  <c r="BG468" i="27"/>
  <c r="BG467" i="27"/>
  <c r="BG466" i="27"/>
  <c r="BG465" i="27"/>
  <c r="BG464" i="27"/>
  <c r="BG463" i="27"/>
  <c r="BG462" i="27"/>
  <c r="BG461" i="27"/>
  <c r="BG460" i="27"/>
  <c r="BG459" i="27"/>
  <c r="BG458" i="27"/>
  <c r="BG457" i="27"/>
  <c r="BW500" i="27"/>
  <c r="BW499" i="27"/>
  <c r="BW498" i="27"/>
  <c r="BW497" i="27"/>
  <c r="BW496" i="27"/>
  <c r="BW495" i="27"/>
  <c r="BW494" i="27"/>
  <c r="BW493" i="27"/>
  <c r="BW492" i="27"/>
  <c r="BW491" i="27"/>
  <c r="BW487" i="27"/>
  <c r="BW485" i="27"/>
  <c r="BW490" i="27"/>
  <c r="BW489" i="27"/>
  <c r="BW488" i="27"/>
  <c r="BW486" i="27"/>
  <c r="BW484" i="27"/>
  <c r="BW483" i="27"/>
  <c r="BW482" i="27"/>
  <c r="BW481" i="27"/>
  <c r="BW480" i="27"/>
  <c r="BW479" i="27"/>
  <c r="BW478" i="27"/>
  <c r="BW477" i="27"/>
  <c r="BW476" i="27"/>
  <c r="BW475" i="27"/>
  <c r="BW474" i="27"/>
  <c r="BW473" i="27"/>
  <c r="BW472" i="27"/>
  <c r="BW471" i="27"/>
  <c r="BW470" i="27"/>
  <c r="BW469" i="27"/>
  <c r="BW468" i="27"/>
  <c r="BW467" i="27"/>
  <c r="BW466" i="27"/>
  <c r="BW465" i="27"/>
  <c r="BW464" i="27"/>
  <c r="BW463" i="27"/>
  <c r="BW462" i="27"/>
  <c r="BW461" i="27"/>
  <c r="BW460" i="27"/>
  <c r="BW459" i="27"/>
  <c r="BW458" i="27"/>
  <c r="BW457" i="27"/>
  <c r="DD500" i="27"/>
  <c r="DD499" i="27"/>
  <c r="DD498" i="27"/>
  <c r="DD497" i="27"/>
  <c r="DD496" i="27"/>
  <c r="DD495" i="27"/>
  <c r="DD494" i="27"/>
  <c r="DD493" i="27"/>
  <c r="DD492" i="27"/>
  <c r="DD491" i="27"/>
  <c r="DD488" i="27"/>
  <c r="DD486" i="27"/>
  <c r="DD490" i="27"/>
  <c r="DD489" i="27"/>
  <c r="DD487" i="27"/>
  <c r="DD485" i="27"/>
  <c r="DD484" i="27"/>
  <c r="DD483" i="27"/>
  <c r="DD482" i="27"/>
  <c r="DD481" i="27"/>
  <c r="DD480" i="27"/>
  <c r="DD479" i="27"/>
  <c r="DD478" i="27"/>
  <c r="DD477" i="27"/>
  <c r="DD476" i="27"/>
  <c r="DD475" i="27"/>
  <c r="DD474" i="27"/>
  <c r="DD473" i="27"/>
  <c r="DD472" i="27"/>
  <c r="DD471" i="27"/>
  <c r="DD470" i="27"/>
  <c r="DD469" i="27"/>
  <c r="DD468" i="27"/>
  <c r="DD467" i="27"/>
  <c r="DD466" i="27"/>
  <c r="DD465" i="27"/>
  <c r="DD464" i="27"/>
  <c r="DD463" i="27"/>
  <c r="DD462" i="27"/>
  <c r="DD461" i="27"/>
  <c r="DD460" i="27"/>
  <c r="DD459" i="27"/>
  <c r="DD458" i="27"/>
  <c r="DD457" i="27"/>
  <c r="DU500" i="27"/>
  <c r="DU499" i="27"/>
  <c r="DU498" i="27"/>
  <c r="DU497" i="27"/>
  <c r="DU496" i="27"/>
  <c r="DU495" i="27"/>
  <c r="DU494" i="27"/>
  <c r="DU493" i="27"/>
  <c r="DU492" i="27"/>
  <c r="DU491" i="27"/>
  <c r="DU490" i="27"/>
  <c r="DU487" i="27"/>
  <c r="DU485" i="27"/>
  <c r="DU488" i="27"/>
  <c r="DU486" i="27"/>
  <c r="DU489" i="27"/>
  <c r="DU484" i="27"/>
  <c r="DU483" i="27"/>
  <c r="DU482" i="27"/>
  <c r="DU481" i="27"/>
  <c r="DU480" i="27"/>
  <c r="DU479" i="27"/>
  <c r="DU478" i="27"/>
  <c r="DU477" i="27"/>
  <c r="DU476" i="27"/>
  <c r="DU475" i="27"/>
  <c r="DU474" i="27"/>
  <c r="DU473" i="27"/>
  <c r="DU472" i="27"/>
  <c r="DU471" i="27"/>
  <c r="DU470" i="27"/>
  <c r="DU469" i="27"/>
  <c r="DU468" i="27"/>
  <c r="DU467" i="27"/>
  <c r="DU466" i="27"/>
  <c r="DU465" i="27"/>
  <c r="DU464" i="27"/>
  <c r="DU463" i="27"/>
  <c r="DU462" i="27"/>
  <c r="DU461" i="27"/>
  <c r="DU460" i="27"/>
  <c r="DU459" i="27"/>
  <c r="DU458" i="27"/>
  <c r="DU457" i="27"/>
  <c r="E469" i="27"/>
  <c r="DR470" i="27"/>
  <c r="W472" i="27"/>
  <c r="E472" i="27" s="1"/>
  <c r="M471" i="27"/>
  <c r="W471" i="27" s="1"/>
  <c r="E471" i="27" s="1"/>
  <c r="BJ472" i="27"/>
  <c r="AZ471" i="27"/>
  <c r="BJ471" i="27" s="1"/>
  <c r="FB473" i="27"/>
  <c r="DR478" i="27"/>
  <c r="W480" i="27"/>
  <c r="E480" i="27" s="1"/>
  <c r="BJ480" i="27"/>
  <c r="CE485" i="27"/>
  <c r="CW493" i="27"/>
  <c r="CE493" i="27" s="1"/>
  <c r="FB511" i="27"/>
  <c r="FC511" i="27" s="1"/>
  <c r="ES511" i="27"/>
  <c r="L500" i="27"/>
  <c r="L499" i="27"/>
  <c r="L498" i="27"/>
  <c r="L497" i="27"/>
  <c r="L496" i="27"/>
  <c r="L495" i="27"/>
  <c r="L494" i="27"/>
  <c r="L493" i="27"/>
  <c r="L492" i="27"/>
  <c r="L491" i="27"/>
  <c r="L490" i="27"/>
  <c r="L489" i="27"/>
  <c r="L487" i="27"/>
  <c r="L488" i="27"/>
  <c r="L486" i="27"/>
  <c r="L485" i="27"/>
  <c r="L484" i="27"/>
  <c r="L483" i="27"/>
  <c r="L482" i="27"/>
  <c r="L481" i="27"/>
  <c r="L480" i="27"/>
  <c r="L479" i="27"/>
  <c r="L478" i="27"/>
  <c r="L477" i="27"/>
  <c r="L476" i="27"/>
  <c r="L475" i="27"/>
  <c r="L474" i="27"/>
  <c r="L473" i="27"/>
  <c r="L472" i="27"/>
  <c r="L471" i="27"/>
  <c r="L470" i="27"/>
  <c r="L469" i="27"/>
  <c r="L468" i="27"/>
  <c r="L467" i="27"/>
  <c r="L466" i="27"/>
  <c r="L465" i="27"/>
  <c r="L464" i="27"/>
  <c r="L463" i="27"/>
  <c r="L462" i="27"/>
  <c r="L461" i="27"/>
  <c r="L460" i="27"/>
  <c r="L459" i="27"/>
  <c r="L458" i="27"/>
  <c r="L457" i="27"/>
  <c r="AB500" i="27"/>
  <c r="AB499" i="27"/>
  <c r="AB498" i="27"/>
  <c r="AB497" i="27"/>
  <c r="AB496" i="27"/>
  <c r="AB495" i="27"/>
  <c r="AB494" i="27"/>
  <c r="AB493" i="27"/>
  <c r="AB492" i="27"/>
  <c r="AB491" i="27"/>
  <c r="AB490" i="27"/>
  <c r="AB489" i="27"/>
  <c r="AB487" i="27"/>
  <c r="AB485" i="27"/>
  <c r="AB484" i="27"/>
  <c r="AB483" i="27"/>
  <c r="AB482" i="27"/>
  <c r="AB481" i="27"/>
  <c r="AB480" i="27"/>
  <c r="AB479" i="27"/>
  <c r="AB478" i="27"/>
  <c r="AB477" i="27"/>
  <c r="AB476" i="27"/>
  <c r="AB475" i="27"/>
  <c r="AB474" i="27"/>
  <c r="AB473" i="27"/>
  <c r="AB472" i="27"/>
  <c r="AB471" i="27"/>
  <c r="AB470" i="27"/>
  <c r="AB469" i="27"/>
  <c r="AB468" i="27"/>
  <c r="AB467" i="27"/>
  <c r="AB466" i="27"/>
  <c r="AB465" i="27"/>
  <c r="AB464" i="27"/>
  <c r="AB463" i="27"/>
  <c r="AB462" i="27"/>
  <c r="AB461" i="27"/>
  <c r="AB460" i="27"/>
  <c r="AB459" i="27"/>
  <c r="AB458" i="27"/>
  <c r="AB457" i="27"/>
  <c r="AB488" i="27"/>
  <c r="AB486" i="27"/>
  <c r="AS500" i="27"/>
  <c r="AS499" i="27"/>
  <c r="AS498" i="27"/>
  <c r="AS497" i="27"/>
  <c r="AS496" i="27"/>
  <c r="AS495" i="27"/>
  <c r="AS494" i="27"/>
  <c r="AS493" i="27"/>
  <c r="AS492" i="27"/>
  <c r="AS491" i="27"/>
  <c r="AS490" i="27"/>
  <c r="AS489" i="27"/>
  <c r="AS488" i="27"/>
  <c r="AS486" i="27"/>
  <c r="AS487" i="27"/>
  <c r="AS485" i="27"/>
  <c r="AS484" i="27"/>
  <c r="AS483" i="27"/>
  <c r="AS482" i="27"/>
  <c r="AS481" i="27"/>
  <c r="AS480" i="27"/>
  <c r="AS479" i="27"/>
  <c r="AS478" i="27"/>
  <c r="AS477" i="27"/>
  <c r="AS476" i="27"/>
  <c r="AS475" i="27"/>
  <c r="AS474" i="27"/>
  <c r="AS473" i="27"/>
  <c r="AS472" i="27"/>
  <c r="AS471" i="27"/>
  <c r="AS470" i="27"/>
  <c r="AS469" i="27"/>
  <c r="AS468" i="27"/>
  <c r="AS467" i="27"/>
  <c r="AS466" i="27"/>
  <c r="AS465" i="27"/>
  <c r="AS464" i="27"/>
  <c r="AS463" i="27"/>
  <c r="AS462" i="27"/>
  <c r="AS461" i="27"/>
  <c r="AS460" i="27"/>
  <c r="AS459" i="27"/>
  <c r="AS458" i="27"/>
  <c r="AS457" i="27"/>
  <c r="BY500" i="27"/>
  <c r="BY499" i="27"/>
  <c r="BY498" i="27"/>
  <c r="BY497" i="27"/>
  <c r="BY496" i="27"/>
  <c r="BY495" i="27"/>
  <c r="BY494" i="27"/>
  <c r="BY493" i="27"/>
  <c r="BY492" i="27"/>
  <c r="BY491" i="27"/>
  <c r="BY490" i="27"/>
  <c r="BY489" i="27"/>
  <c r="BY487" i="27"/>
  <c r="BY485" i="27"/>
  <c r="BY488" i="27"/>
  <c r="BY486" i="27"/>
  <c r="BY484" i="27"/>
  <c r="BY483" i="27"/>
  <c r="BY482" i="27"/>
  <c r="BY481" i="27"/>
  <c r="BY480" i="27"/>
  <c r="BY479" i="27"/>
  <c r="BY478" i="27"/>
  <c r="BY477" i="27"/>
  <c r="BY476" i="27"/>
  <c r="BY475" i="27"/>
  <c r="BY474" i="27"/>
  <c r="BY473" i="27"/>
  <c r="BY472" i="27"/>
  <c r="BY471" i="27"/>
  <c r="BY470" i="27"/>
  <c r="BY469" i="27"/>
  <c r="BY468" i="27"/>
  <c r="BY467" i="27"/>
  <c r="BY466" i="27"/>
  <c r="BY465" i="27"/>
  <c r="BY464" i="27"/>
  <c r="BY463" i="27"/>
  <c r="BY462" i="27"/>
  <c r="BY461" i="27"/>
  <c r="BY460" i="27"/>
  <c r="BY459" i="27"/>
  <c r="BY458" i="27"/>
  <c r="BY457" i="27"/>
  <c r="CP500" i="27"/>
  <c r="CP499" i="27"/>
  <c r="CP498" i="27"/>
  <c r="CP497" i="27"/>
  <c r="CP496" i="27"/>
  <c r="CP495" i="27"/>
  <c r="CP494" i="27"/>
  <c r="CP493" i="27"/>
  <c r="CP492" i="27"/>
  <c r="CP491" i="27"/>
  <c r="CP490" i="27"/>
  <c r="CP489" i="27"/>
  <c r="CP487" i="27"/>
  <c r="CP485" i="27"/>
  <c r="CP484" i="27"/>
  <c r="CP483" i="27"/>
  <c r="CP482" i="27"/>
  <c r="CP481" i="27"/>
  <c r="CP480" i="27"/>
  <c r="CP479" i="27"/>
  <c r="CP478" i="27"/>
  <c r="CP477" i="27"/>
  <c r="CP476" i="27"/>
  <c r="CP475" i="27"/>
  <c r="CP474" i="27"/>
  <c r="CP473" i="27"/>
  <c r="CP472" i="27"/>
  <c r="CP471" i="27"/>
  <c r="CP470" i="27"/>
  <c r="CP469" i="27"/>
  <c r="CP468" i="27"/>
  <c r="CP467" i="27"/>
  <c r="CP466" i="27"/>
  <c r="CP465" i="27"/>
  <c r="CP464" i="27"/>
  <c r="CP463" i="27"/>
  <c r="CP462" i="27"/>
  <c r="CP461" i="27"/>
  <c r="CP460" i="27"/>
  <c r="CP459" i="27"/>
  <c r="CP458" i="27"/>
  <c r="CP457" i="27"/>
  <c r="CP488" i="27"/>
  <c r="CP486" i="27"/>
  <c r="DF499" i="27"/>
  <c r="DF498" i="27"/>
  <c r="DF497" i="27"/>
  <c r="DF496" i="27"/>
  <c r="DF495" i="27"/>
  <c r="DF494" i="27"/>
  <c r="DF493" i="27"/>
  <c r="DF492" i="27"/>
  <c r="DF491" i="27"/>
  <c r="DF490" i="27"/>
  <c r="DF489" i="27"/>
  <c r="DF488" i="27"/>
  <c r="DF486" i="27"/>
  <c r="DF487" i="27"/>
  <c r="DF485" i="27"/>
  <c r="DF484" i="27"/>
  <c r="DF483" i="27"/>
  <c r="DF482" i="27"/>
  <c r="DF481" i="27"/>
  <c r="DF480" i="27"/>
  <c r="DF479" i="27"/>
  <c r="DF478" i="27"/>
  <c r="DF477" i="27"/>
  <c r="DF476" i="27"/>
  <c r="DF475" i="27"/>
  <c r="DF474" i="27"/>
  <c r="DF473" i="27"/>
  <c r="DF472" i="27"/>
  <c r="DF470" i="27"/>
  <c r="DF469" i="27"/>
  <c r="DF468" i="27"/>
  <c r="DF467" i="27"/>
  <c r="DF466" i="27"/>
  <c r="DF465" i="27"/>
  <c r="DF464" i="27"/>
  <c r="DF462" i="27"/>
  <c r="DF461" i="27"/>
  <c r="DF460" i="27"/>
  <c r="DF459" i="27"/>
  <c r="DF458" i="27"/>
  <c r="DF457" i="27"/>
  <c r="DW500" i="27"/>
  <c r="DW499" i="27"/>
  <c r="DW498" i="27"/>
  <c r="DW497" i="27"/>
  <c r="DW496" i="27"/>
  <c r="DW495" i="27"/>
  <c r="DW494" i="27"/>
  <c r="DW493" i="27"/>
  <c r="DW492" i="27"/>
  <c r="DW491" i="27"/>
  <c r="DW490" i="27"/>
  <c r="DW489" i="27"/>
  <c r="DW488" i="27"/>
  <c r="DW486" i="27"/>
  <c r="DW484" i="27"/>
  <c r="DW483" i="27"/>
  <c r="DW482" i="27"/>
  <c r="DW481" i="27"/>
  <c r="DW480" i="27"/>
  <c r="DW479" i="27"/>
  <c r="DW478" i="27"/>
  <c r="DW477" i="27"/>
  <c r="DW476" i="27"/>
  <c r="DW475" i="27"/>
  <c r="DW474" i="27"/>
  <c r="DW473" i="27"/>
  <c r="DW472" i="27"/>
  <c r="DW471" i="27"/>
  <c r="DW470" i="27"/>
  <c r="DW469" i="27"/>
  <c r="DW468" i="27"/>
  <c r="DW467" i="27"/>
  <c r="DW466" i="27"/>
  <c r="DW465" i="27"/>
  <c r="DW464" i="27"/>
  <c r="DW463" i="27"/>
  <c r="DW462" i="27"/>
  <c r="DW461" i="27"/>
  <c r="DW460" i="27"/>
  <c r="DW459" i="27"/>
  <c r="DW458" i="27"/>
  <c r="DW457" i="27"/>
  <c r="DW487" i="27"/>
  <c r="DW485" i="27"/>
  <c r="EM499" i="27"/>
  <c r="EM498" i="27"/>
  <c r="EM497" i="27"/>
  <c r="EM495" i="27"/>
  <c r="EM494" i="27"/>
  <c r="EM493" i="27"/>
  <c r="EM492" i="27"/>
  <c r="EM491" i="27"/>
  <c r="EM490" i="27"/>
  <c r="EM489" i="27"/>
  <c r="EM487" i="27"/>
  <c r="EM485" i="27"/>
  <c r="EM488" i="27"/>
  <c r="EM486" i="27"/>
  <c r="EM484" i="27"/>
  <c r="EM483" i="27"/>
  <c r="EM482" i="27"/>
  <c r="EM481" i="27"/>
  <c r="EM480" i="27"/>
  <c r="EM479" i="27"/>
  <c r="EM478" i="27"/>
  <c r="EM477" i="27"/>
  <c r="EM476" i="27"/>
  <c r="EM475" i="27"/>
  <c r="EM474" i="27"/>
  <c r="EM473" i="27"/>
  <c r="EM472" i="27"/>
  <c r="EM471" i="27"/>
  <c r="EM470" i="27"/>
  <c r="EM469" i="27"/>
  <c r="EM468" i="27"/>
  <c r="EM467" i="27"/>
  <c r="EM466" i="27"/>
  <c r="EM465" i="27"/>
  <c r="EM464" i="27"/>
  <c r="EM463" i="27"/>
  <c r="EM462" i="27"/>
  <c r="EM461" i="27"/>
  <c r="EM460" i="27"/>
  <c r="EM459" i="27"/>
  <c r="EM458" i="27"/>
  <c r="EM457" i="27"/>
  <c r="DO467" i="27"/>
  <c r="DP467" i="27" s="1"/>
  <c r="CE470" i="27"/>
  <c r="BJ473" i="27"/>
  <c r="DR479" i="27"/>
  <c r="E486" i="27"/>
  <c r="CE488" i="27"/>
  <c r="DR489" i="27"/>
  <c r="W497" i="27"/>
  <c r="L434" i="27"/>
  <c r="T434" i="27"/>
  <c r="BQ434" i="27"/>
  <c r="BY434" i="27"/>
  <c r="T436" i="27"/>
  <c r="AD500" i="27"/>
  <c r="AD499" i="27"/>
  <c r="AD498" i="27"/>
  <c r="AD497" i="27"/>
  <c r="AD496" i="27"/>
  <c r="AD495" i="27"/>
  <c r="AD494" i="27"/>
  <c r="AD493" i="27"/>
  <c r="AD492" i="27"/>
  <c r="AD491" i="27"/>
  <c r="AD487" i="27"/>
  <c r="AD485" i="27"/>
  <c r="AD484" i="27"/>
  <c r="AD483" i="27"/>
  <c r="AD482" i="27"/>
  <c r="AD481" i="27"/>
  <c r="AD480" i="27"/>
  <c r="AD479" i="27"/>
  <c r="AD478" i="27"/>
  <c r="AD477" i="27"/>
  <c r="AD476" i="27"/>
  <c r="AD475" i="27"/>
  <c r="AD474" i="27"/>
  <c r="AD473" i="27"/>
  <c r="AD472" i="27"/>
  <c r="AD471" i="27"/>
  <c r="AD470" i="27"/>
  <c r="AD469" i="27"/>
  <c r="AD468" i="27"/>
  <c r="AD467" i="27"/>
  <c r="AD466" i="27"/>
  <c r="AD465" i="27"/>
  <c r="AD464" i="27"/>
  <c r="AD463" i="27"/>
  <c r="AD462" i="27"/>
  <c r="AD461" i="27"/>
  <c r="AD460" i="27"/>
  <c r="AD459" i="27"/>
  <c r="AD458" i="27"/>
  <c r="AD457" i="27"/>
  <c r="AD490" i="27"/>
  <c r="AD489" i="27"/>
  <c r="AD488" i="27"/>
  <c r="AD486" i="27"/>
  <c r="AU500" i="27"/>
  <c r="AU499" i="27"/>
  <c r="AU498" i="27"/>
  <c r="AU497" i="27"/>
  <c r="AU496" i="27"/>
  <c r="AU495" i="27"/>
  <c r="AU494" i="27"/>
  <c r="AU493" i="27"/>
  <c r="AU492" i="27"/>
  <c r="AU491" i="27"/>
  <c r="AU490" i="27"/>
  <c r="AU489" i="27"/>
  <c r="AU487" i="27"/>
  <c r="AU485" i="27"/>
  <c r="AU484" i="27"/>
  <c r="AU483" i="27"/>
  <c r="AU482" i="27"/>
  <c r="AU481" i="27"/>
  <c r="AU480" i="27"/>
  <c r="AU479" i="27"/>
  <c r="AU478" i="27"/>
  <c r="AU477" i="27"/>
  <c r="AU476" i="27"/>
  <c r="AU475" i="27"/>
  <c r="AU474" i="27"/>
  <c r="AU473" i="27"/>
  <c r="AU472" i="27"/>
  <c r="AU471" i="27"/>
  <c r="AU470" i="27"/>
  <c r="AU469" i="27"/>
  <c r="AU468" i="27"/>
  <c r="AU467" i="27"/>
  <c r="AU466" i="27"/>
  <c r="AU465" i="27"/>
  <c r="AU464" i="27"/>
  <c r="AU463" i="27"/>
  <c r="AU462" i="27"/>
  <c r="AU461" i="27"/>
  <c r="AU460" i="27"/>
  <c r="AU459" i="27"/>
  <c r="AU458" i="27"/>
  <c r="AU457" i="27"/>
  <c r="AU488" i="27"/>
  <c r="AU486" i="27"/>
  <c r="CR500" i="27"/>
  <c r="CR499" i="27"/>
  <c r="CR498" i="27"/>
  <c r="CR497" i="27"/>
  <c r="CR496" i="27"/>
  <c r="CR495" i="27"/>
  <c r="CR494" i="27"/>
  <c r="CR493" i="27"/>
  <c r="CR492" i="27"/>
  <c r="CR491" i="27"/>
  <c r="CR487" i="27"/>
  <c r="CR485" i="27"/>
  <c r="CR484" i="27"/>
  <c r="CR483" i="27"/>
  <c r="CR482" i="27"/>
  <c r="CR481" i="27"/>
  <c r="CR480" i="27"/>
  <c r="CR479" i="27"/>
  <c r="CR478" i="27"/>
  <c r="CR477" i="27"/>
  <c r="CR476" i="27"/>
  <c r="CR475" i="27"/>
  <c r="CR474" i="27"/>
  <c r="CR473" i="27"/>
  <c r="CR472" i="27"/>
  <c r="CR471" i="27"/>
  <c r="CR470" i="27"/>
  <c r="CR469" i="27"/>
  <c r="CR468" i="27"/>
  <c r="CR467" i="27"/>
  <c r="CR466" i="27"/>
  <c r="CR465" i="27"/>
  <c r="CR464" i="27"/>
  <c r="CR463" i="27"/>
  <c r="CR462" i="27"/>
  <c r="CR461" i="27"/>
  <c r="CR460" i="27"/>
  <c r="CR459" i="27"/>
  <c r="CR458" i="27"/>
  <c r="CR457" i="27"/>
  <c r="CR490" i="27"/>
  <c r="CR489" i="27"/>
  <c r="CR488" i="27"/>
  <c r="CR486" i="27"/>
  <c r="DH500" i="27"/>
  <c r="DH499" i="27"/>
  <c r="DH498" i="27"/>
  <c r="DH497" i="27"/>
  <c r="DH496" i="27"/>
  <c r="DH495" i="27"/>
  <c r="DH494" i="27"/>
  <c r="DH493" i="27"/>
  <c r="DH492" i="27"/>
  <c r="DH491" i="27"/>
  <c r="DH490" i="27"/>
  <c r="DH489" i="27"/>
  <c r="DH487" i="27"/>
  <c r="DH485" i="27"/>
  <c r="DH484" i="27"/>
  <c r="DH483" i="27"/>
  <c r="DH482" i="27"/>
  <c r="DH481" i="27"/>
  <c r="DH480" i="27"/>
  <c r="DH479" i="27"/>
  <c r="DH478" i="27"/>
  <c r="DH477" i="27"/>
  <c r="DH476" i="27"/>
  <c r="DH475" i="27"/>
  <c r="DH474" i="27"/>
  <c r="DH473" i="27"/>
  <c r="DH472" i="27"/>
  <c r="DH471" i="27"/>
  <c r="DH470" i="27"/>
  <c r="DH469" i="27"/>
  <c r="DH468" i="27"/>
  <c r="DH467" i="27"/>
  <c r="DH466" i="27"/>
  <c r="DH465" i="27"/>
  <c r="DH464" i="27"/>
  <c r="DH463" i="27"/>
  <c r="DH462" i="27"/>
  <c r="DH461" i="27"/>
  <c r="DH460" i="27"/>
  <c r="DH459" i="27"/>
  <c r="DH458" i="27"/>
  <c r="DH457" i="27"/>
  <c r="DH488" i="27"/>
  <c r="DH486" i="27"/>
  <c r="DY500" i="27"/>
  <c r="DY499" i="27"/>
  <c r="DY498" i="27"/>
  <c r="DY497" i="27"/>
  <c r="DY496" i="27"/>
  <c r="DY495" i="27"/>
  <c r="DY494" i="27"/>
  <c r="DY493" i="27"/>
  <c r="DY492" i="27"/>
  <c r="DY491" i="27"/>
  <c r="DY488" i="27"/>
  <c r="DY486" i="27"/>
  <c r="DY484" i="27"/>
  <c r="DY483" i="27"/>
  <c r="DY482" i="27"/>
  <c r="DY481" i="27"/>
  <c r="DY480" i="27"/>
  <c r="DY479" i="27"/>
  <c r="DY478" i="27"/>
  <c r="DY477" i="27"/>
  <c r="DY476" i="27"/>
  <c r="DY475" i="27"/>
  <c r="DY474" i="27"/>
  <c r="DY473" i="27"/>
  <c r="DY472" i="27"/>
  <c r="DY471" i="27"/>
  <c r="DY470" i="27"/>
  <c r="DY469" i="27"/>
  <c r="DY468" i="27"/>
  <c r="DY467" i="27"/>
  <c r="DY466" i="27"/>
  <c r="DY465" i="27"/>
  <c r="DY464" i="27"/>
  <c r="DY463" i="27"/>
  <c r="DY462" i="27"/>
  <c r="DY461" i="27"/>
  <c r="DY460" i="27"/>
  <c r="DY459" i="27"/>
  <c r="DY458" i="27"/>
  <c r="DY457" i="27"/>
  <c r="DY489" i="27"/>
  <c r="DY487" i="27"/>
  <c r="DY485" i="27"/>
  <c r="DY490" i="27"/>
  <c r="EO500" i="27"/>
  <c r="EO499" i="27"/>
  <c r="EO498" i="27"/>
  <c r="EO497" i="27"/>
  <c r="EO496" i="27"/>
  <c r="EO495" i="27"/>
  <c r="EO494" i="27"/>
  <c r="EO493" i="27"/>
  <c r="EO492" i="27"/>
  <c r="EO491" i="27"/>
  <c r="EO489" i="27"/>
  <c r="EO488" i="27"/>
  <c r="EO486" i="27"/>
  <c r="EO484" i="27"/>
  <c r="EO483" i="27"/>
  <c r="EO482" i="27"/>
  <c r="EO481" i="27"/>
  <c r="EO480" i="27"/>
  <c r="EO479" i="27"/>
  <c r="EO478" i="27"/>
  <c r="EO477" i="27"/>
  <c r="EO476" i="27"/>
  <c r="EO475" i="27"/>
  <c r="EO474" i="27"/>
  <c r="EO473" i="27"/>
  <c r="EO472" i="27"/>
  <c r="EO471" i="27"/>
  <c r="EO470" i="27"/>
  <c r="EO469" i="27"/>
  <c r="EO468" i="27"/>
  <c r="EO467" i="27"/>
  <c r="EO466" i="27"/>
  <c r="EO465" i="27"/>
  <c r="EO464" i="27"/>
  <c r="EO463" i="27"/>
  <c r="EO462" i="27"/>
  <c r="EO461" i="27"/>
  <c r="EO460" i="27"/>
  <c r="EO459" i="27"/>
  <c r="EO458" i="27"/>
  <c r="EO457" i="27"/>
  <c r="EO490" i="27"/>
  <c r="EO487" i="27"/>
  <c r="EO485" i="27"/>
  <c r="FE500" i="27"/>
  <c r="FE499" i="27"/>
  <c r="FE498" i="27"/>
  <c r="FE497" i="27"/>
  <c r="FE496" i="27"/>
  <c r="FE495" i="27"/>
  <c r="FE494" i="27"/>
  <c r="FE493" i="27"/>
  <c r="FE492" i="27"/>
  <c r="FE491" i="27"/>
  <c r="FE487" i="27"/>
  <c r="FE485" i="27"/>
  <c r="FE490" i="27"/>
  <c r="FE484" i="27"/>
  <c r="FE483" i="27"/>
  <c r="FE482" i="27"/>
  <c r="FE481" i="27"/>
  <c r="FE480" i="27"/>
  <c r="FE479" i="27"/>
  <c r="FE478" i="27"/>
  <c r="FE477" i="27"/>
  <c r="FE476" i="27"/>
  <c r="FE475" i="27"/>
  <c r="FE474" i="27"/>
  <c r="FE473" i="27"/>
  <c r="FE472" i="27"/>
  <c r="FE471" i="27"/>
  <c r="FE470" i="27"/>
  <c r="FE469" i="27"/>
  <c r="FE468" i="27"/>
  <c r="FE467" i="27"/>
  <c r="FE466" i="27"/>
  <c r="FE465" i="27"/>
  <c r="FE464" i="27"/>
  <c r="FE463" i="27"/>
  <c r="FE462" i="27"/>
  <c r="FE461" i="27"/>
  <c r="FE460" i="27"/>
  <c r="FE459" i="27"/>
  <c r="FE458" i="27"/>
  <c r="FE457" i="27"/>
  <c r="FE489" i="27"/>
  <c r="FE488" i="27"/>
  <c r="FE486" i="27"/>
  <c r="M460" i="27"/>
  <c r="BZ460" i="27"/>
  <c r="EZ467" i="27"/>
  <c r="EZ464" i="27" s="1"/>
  <c r="EZ463" i="27" s="1"/>
  <c r="FA463" i="27" s="1"/>
  <c r="M468" i="27"/>
  <c r="W468" i="27" s="1"/>
  <c r="E468" i="27" s="1"/>
  <c r="BR468" i="27"/>
  <c r="CB468" i="27" s="1"/>
  <c r="CU469" i="27"/>
  <c r="CV469" i="27" s="1"/>
  <c r="DO472" i="27"/>
  <c r="DP472" i="27" s="1"/>
  <c r="DE471" i="27"/>
  <c r="DO471" i="27" s="1"/>
  <c r="DP471" i="27" s="1"/>
  <c r="DR472" i="27"/>
  <c r="EZ471" i="27"/>
  <c r="FA471" i="27" s="1"/>
  <c r="E474" i="27"/>
  <c r="CE479" i="27"/>
  <c r="DR480" i="27"/>
  <c r="E482" i="27"/>
  <c r="BJ482" i="27"/>
  <c r="CB485" i="27"/>
  <c r="DR486" i="27"/>
  <c r="EJ487" i="27"/>
  <c r="DR487" i="27" s="1"/>
  <c r="AO488" i="27"/>
  <c r="E488" i="27" s="1"/>
  <c r="CB489" i="27"/>
  <c r="DO489" i="27"/>
  <c r="CE489" i="27" s="1"/>
  <c r="CW490" i="27"/>
  <c r="CE490" i="27" s="1"/>
  <c r="E492" i="27"/>
  <c r="DR492" i="27"/>
  <c r="FB493" i="27"/>
  <c r="DR493" i="27" s="1"/>
  <c r="CW495" i="27"/>
  <c r="CE495" i="27" s="1"/>
  <c r="FB497" i="27"/>
  <c r="FB496" i="27" s="1"/>
  <c r="ER496" i="27"/>
  <c r="P500" i="27"/>
  <c r="P499" i="27"/>
  <c r="P498" i="27"/>
  <c r="P497" i="27"/>
  <c r="P496" i="27"/>
  <c r="P495" i="27"/>
  <c r="P494" i="27"/>
  <c r="P493" i="27"/>
  <c r="P492" i="27"/>
  <c r="P491" i="27"/>
  <c r="P490" i="27"/>
  <c r="P489" i="27"/>
  <c r="P488" i="27"/>
  <c r="P487" i="27"/>
  <c r="P486" i="27"/>
  <c r="P485" i="27"/>
  <c r="P484" i="27"/>
  <c r="P483" i="27"/>
  <c r="P482" i="27"/>
  <c r="P481" i="27"/>
  <c r="P480" i="27"/>
  <c r="P479" i="27"/>
  <c r="P478" i="27"/>
  <c r="P477" i="27"/>
  <c r="P476" i="27"/>
  <c r="P475" i="27"/>
  <c r="P474" i="27"/>
  <c r="P473" i="27"/>
  <c r="P472" i="27"/>
  <c r="P471" i="27"/>
  <c r="P470" i="27"/>
  <c r="P469" i="27"/>
  <c r="P468" i="27"/>
  <c r="P467" i="27"/>
  <c r="P466" i="27"/>
  <c r="P465" i="27"/>
  <c r="P464" i="27"/>
  <c r="P463" i="27"/>
  <c r="P462" i="27"/>
  <c r="P461" i="27"/>
  <c r="P460" i="27"/>
  <c r="P459" i="27"/>
  <c r="P458" i="27"/>
  <c r="P457" i="27"/>
  <c r="AE457" i="27"/>
  <c r="AW500" i="27"/>
  <c r="AW499" i="27"/>
  <c r="AW498" i="27"/>
  <c r="AW497" i="27"/>
  <c r="AW496" i="27"/>
  <c r="AW495" i="27"/>
  <c r="AW494" i="27"/>
  <c r="AW493" i="27"/>
  <c r="AW492" i="27"/>
  <c r="AW491" i="27"/>
  <c r="AW490" i="27"/>
  <c r="AW489" i="27"/>
  <c r="AW488" i="27"/>
  <c r="AW487" i="27"/>
  <c r="AW486" i="27"/>
  <c r="AW485" i="27"/>
  <c r="AW484" i="27"/>
  <c r="AW483" i="27"/>
  <c r="AW482" i="27"/>
  <c r="AW481" i="27"/>
  <c r="AW480" i="27"/>
  <c r="AW479" i="27"/>
  <c r="AW478" i="27"/>
  <c r="AW477" i="27"/>
  <c r="AW476" i="27"/>
  <c r="AW475" i="27"/>
  <c r="AW474" i="27"/>
  <c r="AW473" i="27"/>
  <c r="AW472" i="27"/>
  <c r="AW471" i="27"/>
  <c r="AW470" i="27"/>
  <c r="AW469" i="27"/>
  <c r="AW468" i="27"/>
  <c r="AW467" i="27"/>
  <c r="AW466" i="27"/>
  <c r="AW465" i="27"/>
  <c r="AW464" i="27"/>
  <c r="AW463" i="27"/>
  <c r="AW462" i="27"/>
  <c r="AW461" i="27"/>
  <c r="AW460" i="27"/>
  <c r="AW459" i="27"/>
  <c r="AW458" i="27"/>
  <c r="AW457" i="27"/>
  <c r="BM500" i="27"/>
  <c r="BM499" i="27"/>
  <c r="BM498" i="27"/>
  <c r="BM497" i="27"/>
  <c r="BM496" i="27"/>
  <c r="BM495" i="27"/>
  <c r="BM494" i="27"/>
  <c r="BM493" i="27"/>
  <c r="BM492" i="27"/>
  <c r="BM491" i="27"/>
  <c r="BM490" i="27"/>
  <c r="BM489" i="27"/>
  <c r="BM488" i="27"/>
  <c r="BM487" i="27"/>
  <c r="BM486" i="27"/>
  <c r="BM485" i="27"/>
  <c r="BM484" i="27"/>
  <c r="BM483" i="27"/>
  <c r="BM482" i="27"/>
  <c r="BM481" i="27"/>
  <c r="BM480" i="27"/>
  <c r="BM479" i="27"/>
  <c r="BM478" i="27"/>
  <c r="BM477" i="27"/>
  <c r="BM476" i="27"/>
  <c r="BM475" i="27"/>
  <c r="BM474" i="27"/>
  <c r="BM473" i="27"/>
  <c r="BM472" i="27"/>
  <c r="BM471" i="27"/>
  <c r="BM470" i="27"/>
  <c r="BM469" i="27"/>
  <c r="BM468" i="27"/>
  <c r="BM467" i="27"/>
  <c r="BM466" i="27"/>
  <c r="BM465" i="27"/>
  <c r="BM464" i="27"/>
  <c r="BM463" i="27"/>
  <c r="BM462" i="27"/>
  <c r="BM461" i="27"/>
  <c r="BM460" i="27"/>
  <c r="BM459" i="27"/>
  <c r="BM458" i="27"/>
  <c r="BM457" i="27"/>
  <c r="CT499" i="27"/>
  <c r="CT498" i="27"/>
  <c r="CT497" i="27"/>
  <c r="CT495" i="27"/>
  <c r="CT494" i="27"/>
  <c r="CT493" i="27"/>
  <c r="CT492" i="27"/>
  <c r="CT491" i="27"/>
  <c r="CT490" i="27"/>
  <c r="CT489" i="27"/>
  <c r="CT488" i="27"/>
  <c r="CT487" i="27"/>
  <c r="CT486" i="27"/>
  <c r="CT485" i="27"/>
  <c r="CT484" i="27"/>
  <c r="CT483" i="27"/>
  <c r="CT482" i="27"/>
  <c r="CT481" i="27"/>
  <c r="CT480" i="27"/>
  <c r="CT479" i="27"/>
  <c r="CT478" i="27"/>
  <c r="CT477" i="27"/>
  <c r="CT476" i="27"/>
  <c r="CT475" i="27"/>
  <c r="CT474" i="27"/>
  <c r="CT473" i="27"/>
  <c r="CT472" i="27"/>
  <c r="CT471" i="27"/>
  <c r="CT470" i="27"/>
  <c r="CT469" i="27"/>
  <c r="CT468" i="27"/>
  <c r="CT467" i="27"/>
  <c r="CT466" i="27"/>
  <c r="CT465" i="27"/>
  <c r="CT464" i="27"/>
  <c r="CT463" i="27"/>
  <c r="CT462" i="27"/>
  <c r="CT461" i="27"/>
  <c r="CT460" i="27"/>
  <c r="CT459" i="27"/>
  <c r="CT458" i="27"/>
  <c r="CT457" i="27"/>
  <c r="DJ499" i="27"/>
  <c r="DJ498" i="27"/>
  <c r="DJ497" i="27"/>
  <c r="DJ495" i="27"/>
  <c r="DJ494" i="27"/>
  <c r="DJ493" i="27"/>
  <c r="DJ492" i="27"/>
  <c r="DJ491" i="27"/>
  <c r="DJ490" i="27"/>
  <c r="DJ489" i="27"/>
  <c r="DJ488" i="27"/>
  <c r="DJ487" i="27"/>
  <c r="DJ486" i="27"/>
  <c r="DJ485" i="27"/>
  <c r="DJ484" i="27"/>
  <c r="DJ483" i="27"/>
  <c r="DJ482" i="27"/>
  <c r="DJ481" i="27"/>
  <c r="DJ480" i="27"/>
  <c r="DJ479" i="27"/>
  <c r="DJ478" i="27"/>
  <c r="DJ477" i="27"/>
  <c r="DJ476" i="27"/>
  <c r="DJ475" i="27"/>
  <c r="DJ474" i="27"/>
  <c r="DJ473" i="27"/>
  <c r="DJ472" i="27"/>
  <c r="DJ471" i="27"/>
  <c r="DJ470" i="27"/>
  <c r="DJ469" i="27"/>
  <c r="DJ468" i="27"/>
  <c r="DJ467" i="27"/>
  <c r="DJ466" i="27"/>
  <c r="DJ465" i="27"/>
  <c r="DJ464" i="27"/>
  <c r="DJ463" i="27"/>
  <c r="DJ462" i="27"/>
  <c r="DJ461" i="27"/>
  <c r="DJ460" i="27"/>
  <c r="DJ459" i="27"/>
  <c r="DJ458" i="27"/>
  <c r="DJ457" i="27"/>
  <c r="EQ499" i="27"/>
  <c r="EQ498" i="27"/>
  <c r="EQ497" i="27"/>
  <c r="EQ495" i="27"/>
  <c r="EQ494" i="27"/>
  <c r="EQ493" i="27"/>
  <c r="EQ492" i="27"/>
  <c r="EQ491" i="27"/>
  <c r="EQ490" i="27"/>
  <c r="EQ489" i="27"/>
  <c r="EQ488" i="27"/>
  <c r="EQ487" i="27"/>
  <c r="EQ486" i="27"/>
  <c r="EQ485" i="27"/>
  <c r="EQ484" i="27"/>
  <c r="EQ483" i="27"/>
  <c r="EQ482" i="27"/>
  <c r="EQ481" i="27"/>
  <c r="EQ480" i="27"/>
  <c r="EQ479" i="27"/>
  <c r="EQ478" i="27"/>
  <c r="EQ477" i="27"/>
  <c r="EQ476" i="27"/>
  <c r="EQ475" i="27"/>
  <c r="EQ474" i="27"/>
  <c r="EQ473" i="27"/>
  <c r="EQ472" i="27"/>
  <c r="EQ471" i="27"/>
  <c r="EQ470" i="27"/>
  <c r="EQ469" i="27"/>
  <c r="EQ468" i="27"/>
  <c r="EQ467" i="27"/>
  <c r="EQ466" i="27"/>
  <c r="EQ465" i="27"/>
  <c r="EQ464" i="27"/>
  <c r="EQ463" i="27"/>
  <c r="EQ462" i="27"/>
  <c r="EQ461" i="27"/>
  <c r="EQ460" i="27"/>
  <c r="EQ459" i="27"/>
  <c r="EQ458" i="27"/>
  <c r="EQ457" i="27"/>
  <c r="FG500" i="27"/>
  <c r="FG499" i="27"/>
  <c r="FG498" i="27"/>
  <c r="FG497" i="27"/>
  <c r="FG496" i="27"/>
  <c r="FG495" i="27"/>
  <c r="FG494" i="27"/>
  <c r="FG493" i="27"/>
  <c r="FG492" i="27"/>
  <c r="FG491" i="27"/>
  <c r="FG490" i="27"/>
  <c r="FG489" i="27"/>
  <c r="FG488" i="27"/>
  <c r="FG487" i="27"/>
  <c r="FG486" i="27"/>
  <c r="FG485" i="27"/>
  <c r="FG484" i="27"/>
  <c r="FG483" i="27"/>
  <c r="FG482" i="27"/>
  <c r="FG481" i="27"/>
  <c r="FG480" i="27"/>
  <c r="FG479" i="27"/>
  <c r="FG478" i="27"/>
  <c r="FG477" i="27"/>
  <c r="FG476" i="27"/>
  <c r="FG475" i="27"/>
  <c r="FG474" i="27"/>
  <c r="FG473" i="27"/>
  <c r="FG472" i="27"/>
  <c r="FG471" i="27"/>
  <c r="FG470" i="27"/>
  <c r="FG469" i="27"/>
  <c r="FG468" i="27"/>
  <c r="FG467" i="27"/>
  <c r="FG466" i="27"/>
  <c r="FG465" i="27"/>
  <c r="FG464" i="27"/>
  <c r="FG463" i="27"/>
  <c r="FG462" i="27"/>
  <c r="FG461" i="27"/>
  <c r="FG460" i="27"/>
  <c r="FG459" i="27"/>
  <c r="FG458" i="27"/>
  <c r="FG457" i="27"/>
  <c r="AE460" i="27"/>
  <c r="CS500" i="27"/>
  <c r="CT500" i="27" s="1"/>
  <c r="DI500" i="27"/>
  <c r="DJ500" i="27" s="1"/>
  <c r="DZ460" i="27"/>
  <c r="BJ469" i="27"/>
  <c r="CM471" i="27"/>
  <c r="CW471" i="27" s="1"/>
  <c r="CE471" i="27" s="1"/>
  <c r="CW472" i="27"/>
  <c r="CE472" i="27" s="1"/>
  <c r="DR473" i="27"/>
  <c r="BJ475" i="27"/>
  <c r="DR481" i="27"/>
  <c r="W483" i="27"/>
  <c r="E483" i="27" s="1"/>
  <c r="BJ483" i="27"/>
  <c r="E487" i="27"/>
  <c r="CE487" i="27"/>
  <c r="FB488" i="27"/>
  <c r="AM514" i="27"/>
  <c r="AN514" i="27" s="1"/>
  <c r="AH514" i="27"/>
  <c r="CS496" i="27"/>
  <c r="CT496" i="27" s="1"/>
  <c r="DI496" i="27"/>
  <c r="DJ496" i="27" s="1"/>
  <c r="DZ496" i="27"/>
  <c r="EP496" i="27"/>
  <c r="EQ496" i="27" s="1"/>
  <c r="EH497" i="27"/>
  <c r="BF511" i="27"/>
  <c r="BG511" i="27" s="1"/>
  <c r="I514" i="27"/>
  <c r="J514" i="27" s="1"/>
  <c r="DK514" i="27"/>
  <c r="FB515" i="27"/>
  <c r="FC515" i="27" s="1"/>
  <c r="ES515" i="27"/>
  <c r="J518" i="27"/>
  <c r="AM518" i="27"/>
  <c r="AH518" i="27"/>
  <c r="DZ518" i="27"/>
  <c r="DU518" i="27"/>
  <c r="AE519" i="27"/>
  <c r="Z519" i="27"/>
  <c r="AH521" i="27"/>
  <c r="BD520" i="27"/>
  <c r="BE520" i="27" s="1"/>
  <c r="BE521" i="27"/>
  <c r="CL521" i="27"/>
  <c r="AO522" i="27"/>
  <c r="AE521" i="27"/>
  <c r="W523" i="27"/>
  <c r="BY523" i="27"/>
  <c r="BX521" i="27"/>
  <c r="BZ523" i="27"/>
  <c r="DW523" i="27"/>
  <c r="DV521" i="27"/>
  <c r="CP524" i="27"/>
  <c r="CU524" i="27"/>
  <c r="CV524" i="27" s="1"/>
  <c r="AM498" i="27"/>
  <c r="BJ498" i="27"/>
  <c r="CB499" i="27"/>
  <c r="DO499" i="27"/>
  <c r="DP499" i="27" s="1"/>
  <c r="EH499" i="27"/>
  <c r="EI499" i="27" s="1"/>
  <c r="Q509" i="27"/>
  <c r="U509" i="27" s="1"/>
  <c r="Q511" i="27"/>
  <c r="R511" i="27" s="1"/>
  <c r="CW512" i="27"/>
  <c r="CN512" i="27"/>
  <c r="EH512" i="27"/>
  <c r="EC512" i="27"/>
  <c r="AM513" i="27"/>
  <c r="AN513" i="27" s="1"/>
  <c r="AH513" i="27"/>
  <c r="BN514" i="27"/>
  <c r="BO535" i="27" s="1"/>
  <c r="AE515" i="27"/>
  <c r="Z515" i="27"/>
  <c r="CW516" i="27"/>
  <c r="CN516" i="27"/>
  <c r="EH516" i="27"/>
  <c r="EI516" i="27" s="1"/>
  <c r="EC516" i="27"/>
  <c r="AM517" i="27"/>
  <c r="AN517" i="27" s="1"/>
  <c r="AH517" i="27"/>
  <c r="BG521" i="27"/>
  <c r="BJ524" i="27"/>
  <c r="DO525" i="27"/>
  <c r="K526" i="27"/>
  <c r="L526" i="27" s="1"/>
  <c r="AZ496" i="27"/>
  <c r="CG496" i="27"/>
  <c r="CG500" i="27" s="1"/>
  <c r="CH500" i="27" s="1"/>
  <c r="ET496" i="27"/>
  <c r="ET500" i="27" s="1"/>
  <c r="EU500" i="27" s="1"/>
  <c r="BJ497" i="27"/>
  <c r="BZ497" i="27"/>
  <c r="BZ496" i="27" s="1"/>
  <c r="CA496" i="27" s="1"/>
  <c r="U498" i="27"/>
  <c r="U496" i="27" s="1"/>
  <c r="V496" i="27" s="1"/>
  <c r="AO499" i="27"/>
  <c r="DD509" i="27"/>
  <c r="AM510" i="27"/>
  <c r="AN510" i="27" s="1"/>
  <c r="AH510" i="27"/>
  <c r="DZ510" i="27"/>
  <c r="DU510" i="27"/>
  <c r="AM512" i="27"/>
  <c r="AN512" i="27" s="1"/>
  <c r="AH512" i="27"/>
  <c r="FB512" i="27"/>
  <c r="FC512" i="27" s="1"/>
  <c r="ES512" i="27"/>
  <c r="CU514" i="27"/>
  <c r="CV514" i="27" s="1"/>
  <c r="FB516" i="27"/>
  <c r="FC516" i="27" s="1"/>
  <c r="ES516" i="27"/>
  <c r="DZ519" i="27"/>
  <c r="DU519" i="27"/>
  <c r="EC520" i="27"/>
  <c r="BO521" i="27"/>
  <c r="EX520" i="27"/>
  <c r="EY520" i="27" s="1"/>
  <c r="EY521" i="27"/>
  <c r="AH522" i="27"/>
  <c r="AM522" i="27"/>
  <c r="BH521" i="27"/>
  <c r="ES522" i="27"/>
  <c r="FB522" i="27"/>
  <c r="AS523" i="27"/>
  <c r="AR521" i="27"/>
  <c r="DO523" i="27"/>
  <c r="EM524" i="27"/>
  <c r="ER524" i="27"/>
  <c r="DF526" i="27"/>
  <c r="DF527" i="27"/>
  <c r="DZ498" i="27"/>
  <c r="EJ498" i="27" s="1"/>
  <c r="DR498" i="27" s="1"/>
  <c r="CM511" i="27"/>
  <c r="CW513" i="27"/>
  <c r="CN513" i="27"/>
  <c r="EH513" i="27"/>
  <c r="EI513" i="27" s="1"/>
  <c r="EC513" i="27"/>
  <c r="EZ514" i="27"/>
  <c r="DZ515" i="27"/>
  <c r="DU515" i="27"/>
  <c r="AE516" i="27"/>
  <c r="Z516" i="27"/>
  <c r="CW517" i="27"/>
  <c r="CN517" i="27"/>
  <c r="EH517" i="27"/>
  <c r="EI517" i="27" s="1"/>
  <c r="EC517" i="27"/>
  <c r="R518" i="27"/>
  <c r="EC521" i="27"/>
  <c r="CV522" i="27"/>
  <c r="FI522" i="27"/>
  <c r="L524" i="27"/>
  <c r="K521" i="27"/>
  <c r="AE525" i="27"/>
  <c r="CP525" i="27"/>
  <c r="CU525" i="27"/>
  <c r="CV525" i="27" s="1"/>
  <c r="AR526" i="27"/>
  <c r="AS526" i="27" s="1"/>
  <c r="FB510" i="27"/>
  <c r="FC510" i="27" s="1"/>
  <c r="ES510" i="27"/>
  <c r="FB513" i="27"/>
  <c r="FC513" i="27" s="1"/>
  <c r="ES513" i="27"/>
  <c r="FB517" i="27"/>
  <c r="FC517" i="27" s="1"/>
  <c r="ES517" i="27"/>
  <c r="DD518" i="27"/>
  <c r="EH518" i="27"/>
  <c r="EC518" i="27"/>
  <c r="AM519" i="27"/>
  <c r="AN519" i="27" s="1"/>
  <c r="AH519" i="27"/>
  <c r="AE523" i="27"/>
  <c r="CP523" i="27"/>
  <c r="CU523" i="27"/>
  <c r="CO521" i="27"/>
  <c r="EA524" i="27"/>
  <c r="EM525" i="27"/>
  <c r="ER525" i="27"/>
  <c r="CP527" i="27"/>
  <c r="CU527" i="27"/>
  <c r="EM527" i="27"/>
  <c r="ER527" i="27"/>
  <c r="CE499" i="27"/>
  <c r="AY509" i="27"/>
  <c r="BW509" i="27"/>
  <c r="EH510" i="27"/>
  <c r="EC510" i="27"/>
  <c r="DZ512" i="27"/>
  <c r="DU512" i="27"/>
  <c r="AE513" i="27"/>
  <c r="Z513" i="27"/>
  <c r="CN514" i="27"/>
  <c r="AM515" i="27"/>
  <c r="AN515" i="27" s="1"/>
  <c r="AH515" i="27"/>
  <c r="DZ516" i="27"/>
  <c r="DU516" i="27"/>
  <c r="AE517" i="27"/>
  <c r="Z517" i="27"/>
  <c r="AE518" i="27"/>
  <c r="Z518" i="27"/>
  <c r="CW518" i="27"/>
  <c r="CN518" i="27"/>
  <c r="FB518" i="27"/>
  <c r="FC518" i="27" s="1"/>
  <c r="ES518" i="27"/>
  <c r="CN522" i="27"/>
  <c r="CW522" i="27"/>
  <c r="EA522" i="27"/>
  <c r="EJ522" i="27"/>
  <c r="AB523" i="27"/>
  <c r="AA521" i="27"/>
  <c r="EM523" i="27"/>
  <c r="EL521" i="27"/>
  <c r="ER523" i="27"/>
  <c r="CP528" i="27"/>
  <c r="CU528" i="27"/>
  <c r="CV528" i="27" s="1"/>
  <c r="EL496" i="27"/>
  <c r="EM496" i="27" s="1"/>
  <c r="BR498" i="27"/>
  <c r="CB498" i="27" s="1"/>
  <c r="DO498" i="27"/>
  <c r="CE498" i="27" s="1"/>
  <c r="EJ499" i="27"/>
  <c r="DR499" i="27" s="1"/>
  <c r="I509" i="27"/>
  <c r="J544" i="27" s="1"/>
  <c r="AG509" i="27"/>
  <c r="AH544" i="27" s="1"/>
  <c r="I511" i="27"/>
  <c r="J511" i="27" s="1"/>
  <c r="AG511" i="27"/>
  <c r="DT511" i="27"/>
  <c r="DU511" i="27" s="1"/>
  <c r="ER514" i="27"/>
  <c r="ER509" i="27" s="1"/>
  <c r="FH514" i="27"/>
  <c r="FI514" i="27" s="1"/>
  <c r="CW519" i="27"/>
  <c r="CN519" i="27"/>
  <c r="EH519" i="27"/>
  <c r="EI519" i="27" s="1"/>
  <c r="EC519" i="27"/>
  <c r="BO522" i="27"/>
  <c r="EZ522" i="27"/>
  <c r="BJ523" i="27"/>
  <c r="DF524" i="27"/>
  <c r="DO524" i="27"/>
  <c r="EA525" i="27"/>
  <c r="AA526" i="27"/>
  <c r="AB526" i="27" s="1"/>
  <c r="BR497" i="27"/>
  <c r="M498" i="27"/>
  <c r="W498" i="27" s="1"/>
  <c r="U499" i="27"/>
  <c r="W499" i="27" s="1"/>
  <c r="E499" i="27" s="1"/>
  <c r="AE510" i="27"/>
  <c r="Z510" i="27"/>
  <c r="CW510" i="27"/>
  <c r="CN510" i="27"/>
  <c r="CU511" i="27"/>
  <c r="CV511" i="27" s="1"/>
  <c r="FH511" i="27"/>
  <c r="FI511" i="27" s="1"/>
  <c r="AE512" i="27"/>
  <c r="Z512" i="27"/>
  <c r="DZ513" i="27"/>
  <c r="DU513" i="27"/>
  <c r="Y514" i="27"/>
  <c r="Y509" i="27" s="1"/>
  <c r="BF514" i="27"/>
  <c r="BG514" i="27" s="1"/>
  <c r="CW515" i="27"/>
  <c r="CN515" i="27"/>
  <c r="EH515" i="27"/>
  <c r="EC515" i="27"/>
  <c r="AM516" i="27"/>
  <c r="AN516" i="27" s="1"/>
  <c r="AH516" i="27"/>
  <c r="DZ517" i="27"/>
  <c r="DU517" i="27"/>
  <c r="AY518" i="27"/>
  <c r="BW518" i="27"/>
  <c r="FB519" i="27"/>
  <c r="FC519" i="27" s="1"/>
  <c r="ES519" i="27"/>
  <c r="EC522" i="27"/>
  <c r="EH522" i="27"/>
  <c r="DZ523" i="27"/>
  <c r="DZ521" i="27" s="1"/>
  <c r="AE524" i="27"/>
  <c r="BY525" i="27"/>
  <c r="BZ525" i="27"/>
  <c r="R531" i="27"/>
  <c r="BJ532" i="27"/>
  <c r="BK532" i="27" s="1"/>
  <c r="BA532" i="27"/>
  <c r="P534" i="27"/>
  <c r="U534" i="27"/>
  <c r="V534" i="27" s="1"/>
  <c r="H535" i="27"/>
  <c r="M535" i="27"/>
  <c r="DU536" i="27"/>
  <c r="DZ536" i="27"/>
  <c r="T537" i="27"/>
  <c r="AS537" i="27"/>
  <c r="FG537" i="27"/>
  <c r="AU539" i="27"/>
  <c r="CR539" i="27"/>
  <c r="FE539" i="27"/>
  <c r="BH540" i="27"/>
  <c r="BI541" i="27"/>
  <c r="AY542" i="27"/>
  <c r="CW543" i="27"/>
  <c r="CN543" i="27"/>
  <c r="DO543" i="27"/>
  <c r="DP543" i="27" s="1"/>
  <c r="DF543" i="27"/>
  <c r="AD544" i="27"/>
  <c r="AY545" i="27"/>
  <c r="BW545" i="27"/>
  <c r="AH546" i="27"/>
  <c r="DD546" i="27"/>
  <c r="CX547" i="27"/>
  <c r="BI603" i="27"/>
  <c r="BI602" i="27"/>
  <c r="BI601" i="27"/>
  <c r="BI600" i="27"/>
  <c r="BI599" i="27"/>
  <c r="BI598" i="27"/>
  <c r="BI597" i="27"/>
  <c r="BI596" i="27"/>
  <c r="BI595" i="27"/>
  <c r="BI594" i="27"/>
  <c r="BI593" i="27"/>
  <c r="BI592" i="27"/>
  <c r="BI591" i="27"/>
  <c r="BI590" i="27"/>
  <c r="BI589" i="27"/>
  <c r="BI588" i="27"/>
  <c r="BI587" i="27"/>
  <c r="BI586" i="27"/>
  <c r="BI585" i="27"/>
  <c r="BI584" i="27"/>
  <c r="BI583" i="27"/>
  <c r="BI582" i="27"/>
  <c r="BI581" i="27"/>
  <c r="BI580" i="27"/>
  <c r="BI579" i="27"/>
  <c r="BI578" i="27"/>
  <c r="BI577" i="27"/>
  <c r="BI576" i="27"/>
  <c r="BI575" i="27"/>
  <c r="BI574" i="27"/>
  <c r="BI573" i="27"/>
  <c r="BI572" i="27"/>
  <c r="BI571" i="27"/>
  <c r="BI570" i="27"/>
  <c r="BI569" i="27"/>
  <c r="BI568" i="27"/>
  <c r="BI567" i="27"/>
  <c r="BI566" i="27"/>
  <c r="BI565" i="27"/>
  <c r="BI564" i="27"/>
  <c r="BI563" i="27"/>
  <c r="BI562" i="27"/>
  <c r="BI561" i="27"/>
  <c r="BI560" i="27"/>
  <c r="DO561" i="27"/>
  <c r="DE560" i="27"/>
  <c r="AO568" i="27"/>
  <c r="AU521" i="27"/>
  <c r="DH521" i="27"/>
  <c r="EO521" i="27"/>
  <c r="M522" i="27"/>
  <c r="AU522" i="27"/>
  <c r="BZ522" i="27"/>
  <c r="CB522" i="27" s="1"/>
  <c r="DH522" i="27"/>
  <c r="EO522" i="27"/>
  <c r="AD523" i="27"/>
  <c r="AU523" i="27"/>
  <c r="CR523" i="27"/>
  <c r="DH523" i="27"/>
  <c r="DY523" i="27"/>
  <c r="EO523" i="27"/>
  <c r="FE523" i="27"/>
  <c r="AD524" i="27"/>
  <c r="AU524" i="27"/>
  <c r="CR524" i="27"/>
  <c r="DH524" i="27"/>
  <c r="DY524" i="27"/>
  <c r="EO524" i="27"/>
  <c r="FE524" i="27"/>
  <c r="AD525" i="27"/>
  <c r="AU525" i="27"/>
  <c r="CR525" i="27"/>
  <c r="DH525" i="27"/>
  <c r="DY525" i="27"/>
  <c r="EO525" i="27"/>
  <c r="FE525" i="27"/>
  <c r="FD526" i="27"/>
  <c r="FE526" i="27" s="1"/>
  <c r="M527" i="27"/>
  <c r="BJ527" i="27"/>
  <c r="BK527" i="27" s="1"/>
  <c r="BZ527" i="27"/>
  <c r="M528" i="27"/>
  <c r="BZ528" i="27"/>
  <c r="CA528" i="27" s="1"/>
  <c r="M529" i="27"/>
  <c r="BZ529" i="27"/>
  <c r="CA529" i="27" s="1"/>
  <c r="M530" i="27"/>
  <c r="BZ530" i="27"/>
  <c r="CA530" i="27" s="1"/>
  <c r="T531" i="27"/>
  <c r="AL531" i="27"/>
  <c r="BE531" i="27"/>
  <c r="CT531" i="27"/>
  <c r="AE532" i="27"/>
  <c r="BU532" i="27"/>
  <c r="BZ532" i="27"/>
  <c r="CM532" i="27"/>
  <c r="DM532" i="27"/>
  <c r="ER532" i="27"/>
  <c r="AO533" i="27"/>
  <c r="AP533" i="27" s="1"/>
  <c r="BM533" i="27"/>
  <c r="BR533" i="27"/>
  <c r="DE533" i="27"/>
  <c r="BH534" i="27"/>
  <c r="BI534" i="27" s="1"/>
  <c r="J535" i="27"/>
  <c r="AD535" i="27"/>
  <c r="AZ535" i="27"/>
  <c r="BQ535" i="27"/>
  <c r="CL535" i="27"/>
  <c r="DD535" i="27"/>
  <c r="DZ535" i="27"/>
  <c r="AM536" i="27"/>
  <c r="AN536" i="27" s="1"/>
  <c r="CU536" i="27"/>
  <c r="CV536" i="27" s="1"/>
  <c r="BJ537" i="27"/>
  <c r="BQ537" i="27"/>
  <c r="CR537" i="27"/>
  <c r="DY539" i="27"/>
  <c r="AY540" i="27"/>
  <c r="BW540" i="27"/>
  <c r="CZ540" i="27"/>
  <c r="DY540" i="27"/>
  <c r="EW540" i="27"/>
  <c r="FA541" i="27"/>
  <c r="EZ540" i="27"/>
  <c r="AD542" i="27"/>
  <c r="BW542" i="27"/>
  <c r="DO544" i="27"/>
  <c r="DY544" i="27"/>
  <c r="AD545" i="27"/>
  <c r="DO545" i="27"/>
  <c r="DY545" i="27"/>
  <c r="CW546" i="27"/>
  <c r="EG546" i="27"/>
  <c r="FE546" i="27"/>
  <c r="BJ547" i="27"/>
  <c r="BK547" i="27" s="1"/>
  <c r="BA547" i="27"/>
  <c r="AZ548" i="27"/>
  <c r="BJ549" i="27"/>
  <c r="BK549" i="27" s="1"/>
  <c r="BA549" i="27"/>
  <c r="DM548" i="27"/>
  <c r="DN548" i="27" s="1"/>
  <c r="DN549" i="27"/>
  <c r="BJ550" i="27"/>
  <c r="BK550" i="27" s="1"/>
  <c r="BA550" i="27"/>
  <c r="DO551" i="27"/>
  <c r="DP551" i="27" s="1"/>
  <c r="DF551" i="27"/>
  <c r="DM560" i="27"/>
  <c r="BJ567" i="27"/>
  <c r="CB568" i="27"/>
  <c r="FB568" i="27"/>
  <c r="L546" i="27"/>
  <c r="L545" i="27"/>
  <c r="L544" i="27"/>
  <c r="L542" i="27"/>
  <c r="L540" i="27"/>
  <c r="L539" i="27"/>
  <c r="T546" i="27"/>
  <c r="T545" i="27"/>
  <c r="T544" i="27"/>
  <c r="T542" i="27"/>
  <c r="T540" i="27"/>
  <c r="T539" i="27"/>
  <c r="AB546" i="27"/>
  <c r="AB545" i="27"/>
  <c r="AB544" i="27"/>
  <c r="AB542" i="27"/>
  <c r="AB540" i="27"/>
  <c r="AB539" i="27"/>
  <c r="AJ546" i="27"/>
  <c r="AJ545" i="27"/>
  <c r="AJ544" i="27"/>
  <c r="AJ542" i="27"/>
  <c r="AJ540" i="27"/>
  <c r="AJ539" i="27"/>
  <c r="AS546" i="27"/>
  <c r="AS545" i="27"/>
  <c r="AS544" i="27"/>
  <c r="AS542" i="27"/>
  <c r="AS540" i="27"/>
  <c r="AS539" i="27"/>
  <c r="BQ546" i="27"/>
  <c r="BQ545" i="27"/>
  <c r="BQ544" i="27"/>
  <c r="BQ542" i="27"/>
  <c r="BQ540" i="27"/>
  <c r="BQ539" i="27"/>
  <c r="BY546" i="27"/>
  <c r="BY545" i="27"/>
  <c r="BY544" i="27"/>
  <c r="BY542" i="27"/>
  <c r="BY540" i="27"/>
  <c r="BY539" i="27"/>
  <c r="CH546" i="27"/>
  <c r="CH545" i="27"/>
  <c r="CH544" i="27"/>
  <c r="CH542" i="27"/>
  <c r="CH540" i="27"/>
  <c r="CH539" i="27"/>
  <c r="CP546" i="27"/>
  <c r="CP545" i="27"/>
  <c r="CP544" i="27"/>
  <c r="CP542" i="27"/>
  <c r="CP540" i="27"/>
  <c r="CP539" i="27"/>
  <c r="CP537" i="27"/>
  <c r="DW546" i="27"/>
  <c r="DW545" i="27"/>
  <c r="DW544" i="27"/>
  <c r="DW542" i="27"/>
  <c r="DW540" i="27"/>
  <c r="DW537" i="27"/>
  <c r="EE546" i="27"/>
  <c r="EE545" i="27"/>
  <c r="EE544" i="27"/>
  <c r="EE542" i="27"/>
  <c r="EE540" i="27"/>
  <c r="EE537" i="27"/>
  <c r="EM546" i="27"/>
  <c r="EM545" i="27"/>
  <c r="EM544" i="27"/>
  <c r="EM542" i="27"/>
  <c r="EM540" i="27"/>
  <c r="EM539" i="27"/>
  <c r="EM537" i="27"/>
  <c r="EU546" i="27"/>
  <c r="EU545" i="27"/>
  <c r="EU544" i="27"/>
  <c r="EU542" i="27"/>
  <c r="EU540" i="27"/>
  <c r="EU537" i="27"/>
  <c r="FJ538" i="27"/>
  <c r="FK546" i="27"/>
  <c r="FK545" i="27"/>
  <c r="FK544" i="27"/>
  <c r="FK542" i="27"/>
  <c r="FK541" i="27"/>
  <c r="FK540" i="27"/>
  <c r="FK537" i="27"/>
  <c r="AZ510" i="27"/>
  <c r="BH510" i="27"/>
  <c r="DE510" i="27"/>
  <c r="DF525" i="27" s="1"/>
  <c r="DM510" i="27"/>
  <c r="AZ512" i="27"/>
  <c r="BH512" i="27"/>
  <c r="DE512" i="27"/>
  <c r="DM512" i="27"/>
  <c r="AZ513" i="27"/>
  <c r="BH513" i="27"/>
  <c r="BI513" i="27" s="1"/>
  <c r="DE513" i="27"/>
  <c r="DM513" i="27"/>
  <c r="DN513" i="27" s="1"/>
  <c r="AZ515" i="27"/>
  <c r="BH515" i="27"/>
  <c r="DE515" i="27"/>
  <c r="DM515" i="27"/>
  <c r="AZ516" i="27"/>
  <c r="BH516" i="27"/>
  <c r="BI516" i="27" s="1"/>
  <c r="DE516" i="27"/>
  <c r="DM516" i="27"/>
  <c r="DN516" i="27" s="1"/>
  <c r="AZ517" i="27"/>
  <c r="BH517" i="27"/>
  <c r="BI517" i="27" s="1"/>
  <c r="DE517" i="27"/>
  <c r="DM517" i="27"/>
  <c r="DN517" i="27" s="1"/>
  <c r="AZ518" i="27"/>
  <c r="BH518" i="27"/>
  <c r="DE518" i="27"/>
  <c r="DM518" i="27"/>
  <c r="DN518" i="27" s="1"/>
  <c r="AZ519" i="27"/>
  <c r="BH519" i="27"/>
  <c r="BI519" i="27" s="1"/>
  <c r="DE519" i="27"/>
  <c r="DM519" i="27"/>
  <c r="DN519" i="27" s="1"/>
  <c r="AI520" i="27"/>
  <c r="AJ520" i="27" s="1"/>
  <c r="BP520" i="27"/>
  <c r="BQ520" i="27" s="1"/>
  <c r="ED520" i="27"/>
  <c r="EE520" i="27" s="1"/>
  <c r="O521" i="27"/>
  <c r="Y521" i="27"/>
  <c r="DT521" i="27"/>
  <c r="Z522" i="27"/>
  <c r="BG522" i="27"/>
  <c r="DU522" i="27"/>
  <c r="P523" i="27"/>
  <c r="AW523" i="27"/>
  <c r="BM523" i="27"/>
  <c r="CT523" i="27"/>
  <c r="DJ523" i="27"/>
  <c r="EQ523" i="27"/>
  <c r="FG523" i="27"/>
  <c r="P524" i="27"/>
  <c r="AW524" i="27"/>
  <c r="BM524" i="27"/>
  <c r="CT524" i="27"/>
  <c r="DJ524" i="27"/>
  <c r="EQ524" i="27"/>
  <c r="FG524" i="27"/>
  <c r="P525" i="27"/>
  <c r="AW525" i="27"/>
  <c r="BM525" i="27"/>
  <c r="CT525" i="27"/>
  <c r="DJ525" i="27"/>
  <c r="EQ525" i="27"/>
  <c r="FG525" i="27"/>
  <c r="AE527" i="27"/>
  <c r="DZ527" i="27"/>
  <c r="AE528" i="27"/>
  <c r="DZ528" i="27"/>
  <c r="AE529" i="27"/>
  <c r="DZ529" i="27"/>
  <c r="AE530" i="27"/>
  <c r="DZ530" i="27"/>
  <c r="BF531" i="27"/>
  <c r="DT531" i="27"/>
  <c r="DU531" i="27" s="1"/>
  <c r="P532" i="27"/>
  <c r="U532" i="27"/>
  <c r="H533" i="27"/>
  <c r="M533" i="27"/>
  <c r="EH534" i="27"/>
  <c r="L535" i="27"/>
  <c r="AW535" i="27"/>
  <c r="BU535" i="27"/>
  <c r="BZ535" i="27"/>
  <c r="CM535" i="27"/>
  <c r="DM535" i="27"/>
  <c r="DN535" i="27" s="1"/>
  <c r="ER535" i="27"/>
  <c r="AO536" i="27"/>
  <c r="AP536" i="27" s="1"/>
  <c r="BM536" i="27"/>
  <c r="BR536" i="27"/>
  <c r="DE536" i="27"/>
  <c r="FB536" i="27"/>
  <c r="FC536" i="27" s="1"/>
  <c r="ES536" i="27"/>
  <c r="AB537" i="27"/>
  <c r="AW537" i="27"/>
  <c r="BU537" i="27"/>
  <c r="EO537" i="27"/>
  <c r="AY539" i="27"/>
  <c r="BW539" i="27"/>
  <c r="CZ539" i="27"/>
  <c r="EC539" i="27"/>
  <c r="AD540" i="27"/>
  <c r="BC540" i="27"/>
  <c r="EC540" i="27"/>
  <c r="CW541" i="27"/>
  <c r="CN541" i="27"/>
  <c r="CM540" i="27"/>
  <c r="DE540" i="27"/>
  <c r="DO541" i="27"/>
  <c r="DP541" i="27" s="1"/>
  <c r="DF541" i="27"/>
  <c r="AH542" i="27"/>
  <c r="DO542" i="27"/>
  <c r="DY542" i="27"/>
  <c r="FB543" i="27"/>
  <c r="FC543" i="27" s="1"/>
  <c r="ES543" i="27"/>
  <c r="CJ544" i="27"/>
  <c r="EC544" i="27"/>
  <c r="EW544" i="27"/>
  <c r="J545" i="27"/>
  <c r="AH545" i="27"/>
  <c r="EC545" i="27"/>
  <c r="AL546" i="27"/>
  <c r="CV549" i="27"/>
  <c r="CU548" i="27"/>
  <c r="CV548" i="27" s="1"/>
  <c r="CE551" i="27"/>
  <c r="CF551" i="27" s="1"/>
  <c r="CX551" i="27"/>
  <c r="DV539" i="27"/>
  <c r="DW539" i="27" s="1"/>
  <c r="DW548" i="27"/>
  <c r="BR560" i="27"/>
  <c r="CB561" i="27"/>
  <c r="CW561" i="27"/>
  <c r="CE561" i="27" s="1"/>
  <c r="ER560" i="27"/>
  <c r="FB561" i="27"/>
  <c r="BJ562" i="27"/>
  <c r="CB564" i="27"/>
  <c r="CW565" i="27"/>
  <c r="CE565" i="27" s="1"/>
  <c r="W568" i="27"/>
  <c r="E568" i="27" s="1"/>
  <c r="M567" i="27"/>
  <c r="BJ568" i="27"/>
  <c r="L509" i="27"/>
  <c r="T509" i="27"/>
  <c r="AB509" i="27"/>
  <c r="AJ509" i="27"/>
  <c r="AS509" i="27"/>
  <c r="BQ509" i="27"/>
  <c r="BY509" i="27"/>
  <c r="CH509" i="27"/>
  <c r="CP509" i="27"/>
  <c r="DW509" i="27"/>
  <c r="EE509" i="27"/>
  <c r="EM509" i="27"/>
  <c r="EU509" i="27"/>
  <c r="FK509" i="27"/>
  <c r="T510" i="27"/>
  <c r="CH510" i="27"/>
  <c r="EU510" i="27"/>
  <c r="AL521" i="27"/>
  <c r="AW521" i="27"/>
  <c r="CZ521" i="27"/>
  <c r="DJ521" i="27"/>
  <c r="EG521" i="27"/>
  <c r="EQ521" i="27"/>
  <c r="E522" i="27"/>
  <c r="P522" i="27"/>
  <c r="AL522" i="27"/>
  <c r="AW522" i="27"/>
  <c r="CZ522" i="27"/>
  <c r="DJ522" i="27"/>
  <c r="EG522" i="27"/>
  <c r="EQ522" i="27"/>
  <c r="R523" i="27"/>
  <c r="AH523" i="27"/>
  <c r="AY523" i="27"/>
  <c r="BO523" i="27"/>
  <c r="DL523" i="27"/>
  <c r="EC523" i="27"/>
  <c r="FI523" i="27"/>
  <c r="R524" i="27"/>
  <c r="AH524" i="27"/>
  <c r="AY524" i="27"/>
  <c r="BO524" i="27"/>
  <c r="DL524" i="27"/>
  <c r="EC524" i="27"/>
  <c r="FI524" i="27"/>
  <c r="R525" i="27"/>
  <c r="AH525" i="27"/>
  <c r="AY525" i="27"/>
  <c r="BO525" i="27"/>
  <c r="DL525" i="27"/>
  <c r="EC525" i="27"/>
  <c r="FI525" i="27"/>
  <c r="CE527" i="27"/>
  <c r="CF527" i="27" s="1"/>
  <c r="ER528" i="27"/>
  <c r="CU529" i="27"/>
  <c r="CV529" i="27" s="1"/>
  <c r="ER529" i="27"/>
  <c r="CU530" i="27"/>
  <c r="CV530" i="27" s="1"/>
  <c r="ES530" i="27"/>
  <c r="Z531" i="27"/>
  <c r="BM531" i="27"/>
  <c r="CH531" i="27"/>
  <c r="CZ531" i="27"/>
  <c r="BI532" i="27"/>
  <c r="BA533" i="27"/>
  <c r="DZ533" i="27"/>
  <c r="AM534" i="27"/>
  <c r="AN534" i="27" s="1"/>
  <c r="P535" i="27"/>
  <c r="U535" i="27"/>
  <c r="AH535" i="27"/>
  <c r="AY535" i="27"/>
  <c r="BW535" i="27"/>
  <c r="CP535" i="27"/>
  <c r="H536" i="27"/>
  <c r="M536" i="27"/>
  <c r="EC536" i="27"/>
  <c r="EH536" i="27"/>
  <c r="EI536" i="27" s="1"/>
  <c r="H537" i="27"/>
  <c r="AD537" i="27"/>
  <c r="AY537" i="27"/>
  <c r="BW537" i="27"/>
  <c r="DO537" i="27"/>
  <c r="DY537" i="27"/>
  <c r="FB537" i="27"/>
  <c r="AD539" i="27"/>
  <c r="BC539" i="27"/>
  <c r="EG539" i="27"/>
  <c r="J540" i="27"/>
  <c r="AH540" i="27"/>
  <c r="DD540" i="27"/>
  <c r="FE540" i="27"/>
  <c r="EC542" i="27"/>
  <c r="AL544" i="27"/>
  <c r="DD544" i="27"/>
  <c r="DD545" i="27"/>
  <c r="FE545" i="27"/>
  <c r="R546" i="27"/>
  <c r="FB546" i="27"/>
  <c r="BJ551" i="27"/>
  <c r="BK551" i="27" s="1"/>
  <c r="BA551" i="27"/>
  <c r="AZ560" i="27"/>
  <c r="BJ561" i="27"/>
  <c r="CV602" i="27"/>
  <c r="CV599" i="27"/>
  <c r="CV595" i="27"/>
  <c r="CV593" i="27"/>
  <c r="CV591" i="27"/>
  <c r="CV589" i="27"/>
  <c r="CV598" i="27"/>
  <c r="CV597" i="27"/>
  <c r="CV596" i="27"/>
  <c r="CV601" i="27"/>
  <c r="CV600" i="27"/>
  <c r="CV588" i="27"/>
  <c r="CV587" i="27"/>
  <c r="CV586" i="27"/>
  <c r="CV603" i="27"/>
  <c r="CV594" i="27"/>
  <c r="CV592" i="27"/>
  <c r="CV590" i="27"/>
  <c r="CV585" i="27"/>
  <c r="CV584" i="27"/>
  <c r="CV583" i="27"/>
  <c r="CV582" i="27"/>
  <c r="CV581" i="27"/>
  <c r="CV580" i="27"/>
  <c r="CV579" i="27"/>
  <c r="CV578" i="27"/>
  <c r="CV577" i="27"/>
  <c r="CV574" i="27"/>
  <c r="CV573" i="27"/>
  <c r="CV572" i="27"/>
  <c r="CV571" i="27"/>
  <c r="CV570" i="27"/>
  <c r="CV569" i="27"/>
  <c r="CV568" i="27"/>
  <c r="CV567" i="27"/>
  <c r="CV566" i="27"/>
  <c r="CV565" i="27"/>
  <c r="CV564" i="27"/>
  <c r="CV563" i="27"/>
  <c r="CV562" i="27"/>
  <c r="CV561" i="27"/>
  <c r="CV560" i="27"/>
  <c r="CV575" i="27"/>
  <c r="CV576" i="27"/>
  <c r="EJ568" i="27"/>
  <c r="DR568" i="27" s="1"/>
  <c r="AK552" i="27"/>
  <c r="AL552" i="27" s="1"/>
  <c r="AL538" i="27"/>
  <c r="AU538" i="27"/>
  <c r="AT552" i="27"/>
  <c r="AU552" i="27" s="1"/>
  <c r="BB552" i="27"/>
  <c r="BC552" i="27" s="1"/>
  <c r="BC538" i="27"/>
  <c r="CI552" i="27"/>
  <c r="CJ552" i="27" s="1"/>
  <c r="CJ538" i="27"/>
  <c r="CY552" i="27"/>
  <c r="CZ552" i="27" s="1"/>
  <c r="CZ538" i="27"/>
  <c r="DG552" i="27"/>
  <c r="DH552" i="27" s="1"/>
  <c r="DH538" i="27"/>
  <c r="EF552" i="27"/>
  <c r="EG552" i="27" s="1"/>
  <c r="EG538" i="27"/>
  <c r="EO538" i="27"/>
  <c r="EN552" i="27"/>
  <c r="EO552" i="27" s="1"/>
  <c r="EV552" i="27"/>
  <c r="EW552" i="27" s="1"/>
  <c r="EW538" i="27"/>
  <c r="M510" i="27"/>
  <c r="U510" i="27"/>
  <c r="V510" i="27" s="1"/>
  <c r="BR510" i="27"/>
  <c r="BZ510" i="27"/>
  <c r="CA524" i="27" s="1"/>
  <c r="U511" i="27"/>
  <c r="V511" i="27" s="1"/>
  <c r="M512" i="27"/>
  <c r="U512" i="27"/>
  <c r="V512" i="27" s="1"/>
  <c r="BR512" i="27"/>
  <c r="BZ512" i="27"/>
  <c r="M513" i="27"/>
  <c r="U513" i="27"/>
  <c r="V513" i="27" s="1"/>
  <c r="BR513" i="27"/>
  <c r="BZ513" i="27"/>
  <c r="CA513" i="27" s="1"/>
  <c r="U514" i="27"/>
  <c r="V514" i="27" s="1"/>
  <c r="M515" i="27"/>
  <c r="U515" i="27"/>
  <c r="V515" i="27" s="1"/>
  <c r="BR515" i="27"/>
  <c r="BZ515" i="27"/>
  <c r="M516" i="27"/>
  <c r="U516" i="27"/>
  <c r="V516" i="27" s="1"/>
  <c r="BR516" i="27"/>
  <c r="BZ516" i="27"/>
  <c r="CA516" i="27" s="1"/>
  <c r="M517" i="27"/>
  <c r="U517" i="27"/>
  <c r="V517" i="27" s="1"/>
  <c r="BR517" i="27"/>
  <c r="BZ517" i="27"/>
  <c r="CA517" i="27" s="1"/>
  <c r="M518" i="27"/>
  <c r="U518" i="27"/>
  <c r="BR518" i="27"/>
  <c r="BZ518" i="27"/>
  <c r="M519" i="27"/>
  <c r="U519" i="27"/>
  <c r="V519" i="27" s="1"/>
  <c r="BR519" i="27"/>
  <c r="BZ519" i="27"/>
  <c r="CA519" i="27" s="1"/>
  <c r="R521" i="27"/>
  <c r="AY521" i="27"/>
  <c r="DL521" i="27"/>
  <c r="R522" i="27"/>
  <c r="AB522" i="27"/>
  <c r="AY522" i="27"/>
  <c r="DL522" i="27"/>
  <c r="DW522" i="27"/>
  <c r="T523" i="27"/>
  <c r="AJ523" i="27"/>
  <c r="BA523" i="27"/>
  <c r="BQ523" i="27"/>
  <c r="CH523" i="27"/>
  <c r="DN523" i="27"/>
  <c r="EE523" i="27"/>
  <c r="EU523" i="27"/>
  <c r="FK523" i="27"/>
  <c r="T524" i="27"/>
  <c r="AJ524" i="27"/>
  <c r="BA524" i="27"/>
  <c r="BQ524" i="27"/>
  <c r="CH524" i="27"/>
  <c r="DN524" i="27"/>
  <c r="EE524" i="27"/>
  <c r="EU524" i="27"/>
  <c r="FK524" i="27"/>
  <c r="T525" i="27"/>
  <c r="AJ525" i="27"/>
  <c r="BA525" i="27"/>
  <c r="BQ525" i="27"/>
  <c r="CH525" i="27"/>
  <c r="DN525" i="27"/>
  <c r="EE525" i="27"/>
  <c r="EU525" i="27"/>
  <c r="FK525" i="27"/>
  <c r="DM527" i="27"/>
  <c r="DO527" i="27" s="1"/>
  <c r="DP527" i="27" s="1"/>
  <c r="AZ528" i="27"/>
  <c r="CW528" i="27"/>
  <c r="DM528" i="27"/>
  <c r="DN528" i="27" s="1"/>
  <c r="AZ529" i="27"/>
  <c r="CW529" i="27"/>
  <c r="CX529" i="27" s="1"/>
  <c r="DM529" i="27"/>
  <c r="DN529" i="27" s="1"/>
  <c r="AZ530" i="27"/>
  <c r="CW530" i="27"/>
  <c r="DM530" i="27"/>
  <c r="DN530" i="27" s="1"/>
  <c r="G531" i="27"/>
  <c r="AB531" i="27"/>
  <c r="AS531" i="27"/>
  <c r="BN531" i="27"/>
  <c r="BO531" i="27" s="1"/>
  <c r="CJ531" i="27"/>
  <c r="DA531" i="27"/>
  <c r="FF531" i="27"/>
  <c r="BU533" i="27"/>
  <c r="BZ533" i="27"/>
  <c r="CA533" i="27" s="1"/>
  <c r="CM533" i="27"/>
  <c r="DM533" i="27"/>
  <c r="DN533" i="27" s="1"/>
  <c r="ER533" i="27"/>
  <c r="BM534" i="27"/>
  <c r="BR534" i="27"/>
  <c r="DE534" i="27"/>
  <c r="R535" i="27"/>
  <c r="AJ535" i="27"/>
  <c r="BY535" i="27"/>
  <c r="CR535" i="27"/>
  <c r="EG535" i="27"/>
  <c r="BA536" i="27"/>
  <c r="J537" i="27"/>
  <c r="AH537" i="27"/>
  <c r="BY537" i="27"/>
  <c r="DB537" i="27"/>
  <c r="DR537" i="27"/>
  <c r="J539" i="27"/>
  <c r="AH539" i="27"/>
  <c r="DD539" i="27"/>
  <c r="CJ540" i="27"/>
  <c r="DH540" i="27"/>
  <c r="EG540" i="27"/>
  <c r="AZ540" i="27"/>
  <c r="BJ541" i="27"/>
  <c r="BK541" i="27" s="1"/>
  <c r="BA541" i="27"/>
  <c r="FB541" i="27"/>
  <c r="FC541" i="27" s="1"/>
  <c r="ES541" i="27"/>
  <c r="ER540" i="27"/>
  <c r="R542" i="27"/>
  <c r="AL542" i="27"/>
  <c r="DD542" i="27"/>
  <c r="FE542" i="27"/>
  <c r="BJ543" i="27"/>
  <c r="BK543" i="27" s="1"/>
  <c r="BA543" i="27"/>
  <c r="R544" i="27"/>
  <c r="CE544" i="27"/>
  <c r="EG544" i="27"/>
  <c r="AL545" i="27"/>
  <c r="CW545" i="27"/>
  <c r="EG545" i="27"/>
  <c r="BJ546" i="27"/>
  <c r="FA549" i="27"/>
  <c r="FJ539" i="27"/>
  <c r="FK539" i="27" s="1"/>
  <c r="FK548" i="27"/>
  <c r="AO561" i="27"/>
  <c r="DZ560" i="27"/>
  <c r="EJ561" i="27"/>
  <c r="DR561" i="27" s="1"/>
  <c r="DO568" i="27"/>
  <c r="CE568" i="27" s="1"/>
  <c r="DE567" i="27"/>
  <c r="CB569" i="27"/>
  <c r="AD509" i="27"/>
  <c r="AL509" i="27"/>
  <c r="AU509" i="27"/>
  <c r="BC509" i="27"/>
  <c r="CJ509" i="27"/>
  <c r="CR509" i="27"/>
  <c r="CZ509" i="27"/>
  <c r="DH509" i="27"/>
  <c r="DY509" i="27"/>
  <c r="EG509" i="27"/>
  <c r="EO509" i="27"/>
  <c r="EW509" i="27"/>
  <c r="FE509" i="27"/>
  <c r="S521" i="27"/>
  <c r="AC521" i="27"/>
  <c r="CG521" i="27"/>
  <c r="CQ521" i="27"/>
  <c r="DX521" i="27"/>
  <c r="ET521" i="27"/>
  <c r="FD521" i="27"/>
  <c r="AD522" i="27"/>
  <c r="AZ522" i="27"/>
  <c r="CR522" i="27"/>
  <c r="DM522" i="27"/>
  <c r="DY522" i="27"/>
  <c r="FE522" i="27"/>
  <c r="AL523" i="27"/>
  <c r="BC523" i="27"/>
  <c r="BR523" i="27"/>
  <c r="BR521" i="27" s="1"/>
  <c r="CJ523" i="27"/>
  <c r="CZ523" i="27"/>
  <c r="EG523" i="27"/>
  <c r="EW523" i="27"/>
  <c r="U524" i="27"/>
  <c r="V524" i="27" s="1"/>
  <c r="AL524" i="27"/>
  <c r="BC524" i="27"/>
  <c r="BR524" i="27"/>
  <c r="CJ524" i="27"/>
  <c r="CZ524" i="27"/>
  <c r="EG524" i="27"/>
  <c r="EW524" i="27"/>
  <c r="U525" i="27"/>
  <c r="V525" i="27" s="1"/>
  <c r="AL525" i="27"/>
  <c r="BC525" i="27"/>
  <c r="BR525" i="27"/>
  <c r="CJ525" i="27"/>
  <c r="CZ525" i="27"/>
  <c r="EG525" i="27"/>
  <c r="EW525" i="27"/>
  <c r="E527" i="27"/>
  <c r="F527" i="27" s="1"/>
  <c r="U527" i="27"/>
  <c r="BR527" i="27"/>
  <c r="U528" i="27"/>
  <c r="V528" i="27" s="1"/>
  <c r="BR528" i="27"/>
  <c r="DO528" i="27"/>
  <c r="DP528" i="27" s="1"/>
  <c r="U529" i="27"/>
  <c r="V529" i="27" s="1"/>
  <c r="BR529" i="27"/>
  <c r="DO529" i="27"/>
  <c r="DP529" i="27" s="1"/>
  <c r="U530" i="27"/>
  <c r="V530" i="27" s="1"/>
  <c r="BR530" i="27"/>
  <c r="DO530" i="27"/>
  <c r="DP530" i="27" s="1"/>
  <c r="I531" i="27"/>
  <c r="AD531" i="27"/>
  <c r="AU531" i="27"/>
  <c r="BQ531" i="27"/>
  <c r="CK531" i="27"/>
  <c r="CL531" i="27" s="1"/>
  <c r="DC531" i="27"/>
  <c r="EP531" i="27"/>
  <c r="FH531" i="27"/>
  <c r="FI531" i="27" s="1"/>
  <c r="CU532" i="27"/>
  <c r="EJ532" i="27"/>
  <c r="EZ532" i="27"/>
  <c r="P533" i="27"/>
  <c r="U533" i="27"/>
  <c r="V533" i="27" s="1"/>
  <c r="H534" i="27"/>
  <c r="M534" i="27"/>
  <c r="T535" i="27"/>
  <c r="AL535" i="27"/>
  <c r="BE535" i="27"/>
  <c r="CT535" i="27"/>
  <c r="BU536" i="27"/>
  <c r="BZ536" i="27"/>
  <c r="CA536" i="27" s="1"/>
  <c r="CM536" i="27"/>
  <c r="DM536" i="27"/>
  <c r="DN536" i="27" s="1"/>
  <c r="L537" i="27"/>
  <c r="AJ537" i="27"/>
  <c r="BE537" i="27"/>
  <c r="CH537" i="27"/>
  <c r="DD537" i="27"/>
  <c r="EC537" i="27"/>
  <c r="EW537" i="27"/>
  <c r="CJ539" i="27"/>
  <c r="DH539" i="27"/>
  <c r="EO539" i="27"/>
  <c r="AL540" i="27"/>
  <c r="CW542" i="27"/>
  <c r="EG542" i="27"/>
  <c r="BJ544" i="27"/>
  <c r="FE544" i="27"/>
  <c r="R545" i="27"/>
  <c r="BH548" i="27"/>
  <c r="BI548" i="27" s="1"/>
  <c r="BI549" i="27"/>
  <c r="CW549" i="27"/>
  <c r="CN549" i="27"/>
  <c r="CM548" i="27"/>
  <c r="DE548" i="27"/>
  <c r="DO549" i="27"/>
  <c r="DP549" i="27" s="1"/>
  <c r="DF549" i="27"/>
  <c r="CW550" i="27"/>
  <c r="CN550" i="27"/>
  <c r="DO550" i="27"/>
  <c r="DP550" i="27" s="1"/>
  <c r="DF550" i="27"/>
  <c r="ET539" i="27"/>
  <c r="EU539" i="27" s="1"/>
  <c r="EU548" i="27"/>
  <c r="BZ560" i="27"/>
  <c r="DO564" i="27"/>
  <c r="CE564" i="27" s="1"/>
  <c r="E565" i="27"/>
  <c r="E569" i="27"/>
  <c r="BJ569" i="27"/>
  <c r="H546" i="27"/>
  <c r="H545" i="27"/>
  <c r="H544" i="27"/>
  <c r="H542" i="27"/>
  <c r="H540" i="27"/>
  <c r="H539" i="27"/>
  <c r="P546" i="27"/>
  <c r="P545" i="27"/>
  <c r="P544" i="27"/>
  <c r="P542" i="27"/>
  <c r="P540" i="27"/>
  <c r="P539" i="27"/>
  <c r="AW546" i="27"/>
  <c r="AW545" i="27"/>
  <c r="AW544" i="27"/>
  <c r="AW542" i="27"/>
  <c r="AW540" i="27"/>
  <c r="AW539" i="27"/>
  <c r="AV538" i="27"/>
  <c r="BE546" i="27"/>
  <c r="BE545" i="27"/>
  <c r="BE544" i="27"/>
  <c r="BE542" i="27"/>
  <c r="BE540" i="27"/>
  <c r="BE539" i="27"/>
  <c r="BD538" i="27"/>
  <c r="BM546" i="27"/>
  <c r="BM545" i="27"/>
  <c r="BM544" i="27"/>
  <c r="BM542" i="27"/>
  <c r="BM540" i="27"/>
  <c r="BM539" i="27"/>
  <c r="BL538" i="27"/>
  <c r="BU546" i="27"/>
  <c r="BU545" i="27"/>
  <c r="BU544" i="27"/>
  <c r="BU542" i="27"/>
  <c r="BU540" i="27"/>
  <c r="BU539" i="27"/>
  <c r="BT538" i="27"/>
  <c r="CL546" i="27"/>
  <c r="CL545" i="27"/>
  <c r="CL544" i="27"/>
  <c r="CL542" i="27"/>
  <c r="CL540" i="27"/>
  <c r="CL539" i="27"/>
  <c r="CT546" i="27"/>
  <c r="CT545" i="27"/>
  <c r="CT544" i="27"/>
  <c r="CT542" i="27"/>
  <c r="CT540" i="27"/>
  <c r="CT539" i="27"/>
  <c r="CS538" i="27"/>
  <c r="DB546" i="27"/>
  <c r="DB545" i="27"/>
  <c r="DB544" i="27"/>
  <c r="DB542" i="27"/>
  <c r="DB540" i="27"/>
  <c r="DB539" i="27"/>
  <c r="DJ546" i="27"/>
  <c r="DJ545" i="27"/>
  <c r="DJ544" i="27"/>
  <c r="DJ542" i="27"/>
  <c r="DJ540" i="27"/>
  <c r="DJ539" i="27"/>
  <c r="EQ546" i="27"/>
  <c r="EQ545" i="27"/>
  <c r="EQ544" i="27"/>
  <c r="EQ542" i="27"/>
  <c r="EQ540" i="27"/>
  <c r="EQ539" i="27"/>
  <c r="EY546" i="27"/>
  <c r="EY545" i="27"/>
  <c r="EY544" i="27"/>
  <c r="EY542" i="27"/>
  <c r="EY540" i="27"/>
  <c r="EX538" i="27"/>
  <c r="FG546" i="27"/>
  <c r="FG545" i="27"/>
  <c r="FG544" i="27"/>
  <c r="FG542" i="27"/>
  <c r="FG541" i="27"/>
  <c r="FG540" i="27"/>
  <c r="CS520" i="27"/>
  <c r="CT520" i="27" s="1"/>
  <c r="J521" i="27"/>
  <c r="BW521" i="27"/>
  <c r="DD521" i="27"/>
  <c r="J522" i="27"/>
  <c r="BW522" i="27"/>
  <c r="DD522" i="27"/>
  <c r="J523" i="27"/>
  <c r="AM523" i="27"/>
  <c r="AN523" i="27" s="1"/>
  <c r="BE523" i="27"/>
  <c r="BU523" i="27"/>
  <c r="CL523" i="27"/>
  <c r="DB523" i="27"/>
  <c r="EH523" i="27"/>
  <c r="EI523" i="27" s="1"/>
  <c r="EY523" i="27"/>
  <c r="H524" i="27"/>
  <c r="AM524" i="27"/>
  <c r="AN524" i="27" s="1"/>
  <c r="BE524" i="27"/>
  <c r="BU524" i="27"/>
  <c r="CL524" i="27"/>
  <c r="DB524" i="27"/>
  <c r="EH524" i="27"/>
  <c r="EI524" i="27" s="1"/>
  <c r="EY524" i="27"/>
  <c r="H525" i="27"/>
  <c r="AM525" i="27"/>
  <c r="AN525" i="27" s="1"/>
  <c r="BE525" i="27"/>
  <c r="BU525" i="27"/>
  <c r="CL525" i="27"/>
  <c r="DB525" i="27"/>
  <c r="EH525" i="27"/>
  <c r="EI525" i="27" s="1"/>
  <c r="EY525" i="27"/>
  <c r="AM527" i="27"/>
  <c r="DR527" i="27"/>
  <c r="DS527" i="27" s="1"/>
  <c r="EH527" i="27"/>
  <c r="AM528" i="27"/>
  <c r="AN528" i="27" s="1"/>
  <c r="EH528" i="27"/>
  <c r="EI528" i="27" s="1"/>
  <c r="AM529" i="27"/>
  <c r="AN529" i="27" s="1"/>
  <c r="EH529" i="27"/>
  <c r="EI529" i="27" s="1"/>
  <c r="AM530" i="27"/>
  <c r="AN530" i="27" s="1"/>
  <c r="EH530" i="27"/>
  <c r="EI530" i="27" s="1"/>
  <c r="L531" i="27"/>
  <c r="AW531" i="27"/>
  <c r="BU531" i="27"/>
  <c r="BM532" i="27"/>
  <c r="BR532" i="27"/>
  <c r="DE532" i="27"/>
  <c r="BH533" i="27"/>
  <c r="BI533" i="27" s="1"/>
  <c r="AZ534" i="27"/>
  <c r="DZ534" i="27"/>
  <c r="AM535" i="27"/>
  <c r="AN535" i="27" s="1"/>
  <c r="BG535" i="27"/>
  <c r="CV535" i="27"/>
  <c r="P536" i="27"/>
  <c r="U536" i="27"/>
  <c r="V536" i="27" s="1"/>
  <c r="P537" i="27"/>
  <c r="AL537" i="27"/>
  <c r="CJ537" i="27"/>
  <c r="AL539" i="27"/>
  <c r="R540" i="27"/>
  <c r="EO540" i="27"/>
  <c r="DM540" i="27"/>
  <c r="DN541" i="27"/>
  <c r="BJ542" i="27"/>
  <c r="CR544" i="27"/>
  <c r="EO544" i="27"/>
  <c r="BJ545" i="27"/>
  <c r="FB545" i="27"/>
  <c r="AY546" i="27"/>
  <c r="BW546" i="27"/>
  <c r="DO546" i="27"/>
  <c r="DY546" i="27"/>
  <c r="EW546" i="27"/>
  <c r="ED539" i="27"/>
  <c r="EE539" i="27" s="1"/>
  <c r="EE548" i="27"/>
  <c r="W562" i="27"/>
  <c r="E562" i="27" s="1"/>
  <c r="EJ569" i="27"/>
  <c r="DR569" i="27" s="1"/>
  <c r="H509" i="27"/>
  <c r="P509" i="27"/>
  <c r="AW509" i="27"/>
  <c r="BE509" i="27"/>
  <c r="BM509" i="27"/>
  <c r="BU509" i="27"/>
  <c r="CL509" i="27"/>
  <c r="CT509" i="27"/>
  <c r="DB509" i="27"/>
  <c r="DJ509" i="27"/>
  <c r="EQ509" i="27"/>
  <c r="EY509" i="27"/>
  <c r="FG509" i="27"/>
  <c r="BM510" i="27"/>
  <c r="CT510" i="27"/>
  <c r="FG510" i="27"/>
  <c r="BC521" i="27"/>
  <c r="BM521" i="27"/>
  <c r="CJ521" i="27"/>
  <c r="CT521" i="27"/>
  <c r="EW521" i="27"/>
  <c r="FG521" i="27"/>
  <c r="V522" i="27"/>
  <c r="BC522" i="27"/>
  <c r="CJ522" i="27"/>
  <c r="DE522" i="27"/>
  <c r="EW522" i="27"/>
  <c r="L523" i="27"/>
  <c r="Z523" i="27"/>
  <c r="BG523" i="27"/>
  <c r="BW523" i="27"/>
  <c r="CM523" i="27"/>
  <c r="DD523" i="27"/>
  <c r="DU523" i="27"/>
  <c r="EZ523" i="27"/>
  <c r="FA523" i="27" s="1"/>
  <c r="J524" i="27"/>
  <c r="Z524" i="27"/>
  <c r="BG524" i="27"/>
  <c r="BW524" i="27"/>
  <c r="CM524" i="27"/>
  <c r="DD524" i="27"/>
  <c r="DU524" i="27"/>
  <c r="EZ524" i="27"/>
  <c r="FA524" i="27" s="1"/>
  <c r="J525" i="27"/>
  <c r="Z525" i="27"/>
  <c r="BG525" i="27"/>
  <c r="BW525" i="27"/>
  <c r="CM525" i="27"/>
  <c r="DD525" i="27"/>
  <c r="DU525" i="27"/>
  <c r="EZ525" i="27"/>
  <c r="FA525" i="27" s="1"/>
  <c r="CM527" i="27"/>
  <c r="EZ527" i="27"/>
  <c r="EZ530" i="27"/>
  <c r="FA530" i="27" s="1"/>
  <c r="O531" i="27"/>
  <c r="P531" i="27" s="1"/>
  <c r="AG531" i="27"/>
  <c r="AX531" i="27"/>
  <c r="BV531" i="27"/>
  <c r="CP531" i="27"/>
  <c r="DI531" i="27"/>
  <c r="H532" i="27"/>
  <c r="M532" i="27"/>
  <c r="AE534" i="27"/>
  <c r="BU534" i="27"/>
  <c r="BZ534" i="27"/>
  <c r="CA534" i="27" s="1"/>
  <c r="CM534" i="27"/>
  <c r="DM534" i="27"/>
  <c r="DN534" i="27" s="1"/>
  <c r="ER534" i="27"/>
  <c r="Z535" i="27"/>
  <c r="BM535" i="27"/>
  <c r="BR535" i="27"/>
  <c r="CH535" i="27"/>
  <c r="DE535" i="27"/>
  <c r="BH536" i="27"/>
  <c r="BI536" i="27" s="1"/>
  <c r="R537" i="27"/>
  <c r="BM537" i="27"/>
  <c r="CW537" i="27"/>
  <c r="DJ537" i="27"/>
  <c r="EG537" i="27"/>
  <c r="FE537" i="27"/>
  <c r="R539" i="27"/>
  <c r="EW539" i="27"/>
  <c r="AU540" i="27"/>
  <c r="CR540" i="27"/>
  <c r="CV541" i="27"/>
  <c r="CU540" i="27"/>
  <c r="FB542" i="27"/>
  <c r="AY544" i="27"/>
  <c r="BW544" i="27"/>
  <c r="AD546" i="27"/>
  <c r="EC546" i="27"/>
  <c r="DO547" i="27"/>
  <c r="DP547" i="27" s="1"/>
  <c r="DF547" i="27"/>
  <c r="FB549" i="27"/>
  <c r="FC549" i="27" s="1"/>
  <c r="ES549" i="27"/>
  <c r="W561" i="27"/>
  <c r="E561" i="27" s="1"/>
  <c r="M560" i="27"/>
  <c r="EI603" i="27"/>
  <c r="EI602" i="27"/>
  <c r="EI601" i="27"/>
  <c r="EI600" i="27"/>
  <c r="EI599" i="27"/>
  <c r="EI598" i="27"/>
  <c r="EI597" i="27"/>
  <c r="EI596" i="27"/>
  <c r="EI595" i="27"/>
  <c r="EI594" i="27"/>
  <c r="EI593" i="27"/>
  <c r="EI592" i="27"/>
  <c r="EI591" i="27"/>
  <c r="EI590" i="27"/>
  <c r="EI589" i="27"/>
  <c r="EI588" i="27"/>
  <c r="EI587" i="27"/>
  <c r="EI586" i="27"/>
  <c r="EI585" i="27"/>
  <c r="EI584" i="27"/>
  <c r="EI583" i="27"/>
  <c r="EI582" i="27"/>
  <c r="EI581" i="27"/>
  <c r="EI580" i="27"/>
  <c r="EI579" i="27"/>
  <c r="EI578" i="27"/>
  <c r="EI577" i="27"/>
  <c r="EI576" i="27"/>
  <c r="EI575" i="27"/>
  <c r="EI573" i="27"/>
  <c r="EI572" i="27"/>
  <c r="EI571" i="27"/>
  <c r="EI570" i="27"/>
  <c r="EI569" i="27"/>
  <c r="EI568" i="27"/>
  <c r="EI567" i="27"/>
  <c r="EI566" i="27"/>
  <c r="EI565" i="27"/>
  <c r="EI564" i="27"/>
  <c r="EI563" i="27"/>
  <c r="EI562" i="27"/>
  <c r="EI561" i="27"/>
  <c r="EI560" i="27"/>
  <c r="EI574" i="27"/>
  <c r="DO562" i="27"/>
  <c r="CE562" i="27" s="1"/>
  <c r="EH551" i="27"/>
  <c r="EI551" i="27" s="1"/>
  <c r="EZ551" i="27"/>
  <c r="FA551" i="27" s="1"/>
  <c r="J595" i="27"/>
  <c r="J593" i="27"/>
  <c r="J591" i="27"/>
  <c r="J589" i="27"/>
  <c r="J603" i="27"/>
  <c r="J596" i="27"/>
  <c r="J594" i="27"/>
  <c r="J592" i="27"/>
  <c r="J590" i="27"/>
  <c r="J586" i="27"/>
  <c r="J585" i="27"/>
  <c r="J584" i="27"/>
  <c r="J583" i="27"/>
  <c r="J582" i="27"/>
  <c r="J581" i="27"/>
  <c r="J580" i="27"/>
  <c r="J579" i="27"/>
  <c r="J578" i="27"/>
  <c r="J577" i="27"/>
  <c r="J599" i="27"/>
  <c r="J598" i="27"/>
  <c r="J597" i="27"/>
  <c r="J588" i="27"/>
  <c r="J587" i="27"/>
  <c r="J602" i="27"/>
  <c r="J601" i="27"/>
  <c r="J600" i="27"/>
  <c r="J575" i="27"/>
  <c r="J574" i="27"/>
  <c r="J573" i="27"/>
  <c r="J572" i="27"/>
  <c r="J571" i="27"/>
  <c r="J570" i="27"/>
  <c r="J569" i="27"/>
  <c r="J568" i="27"/>
  <c r="J567" i="27"/>
  <c r="J566" i="27"/>
  <c r="J565" i="27"/>
  <c r="J564" i="27"/>
  <c r="J563" i="27"/>
  <c r="J562" i="27"/>
  <c r="J561" i="27"/>
  <c r="J560" i="27"/>
  <c r="J576" i="27"/>
  <c r="Z603" i="27"/>
  <c r="Z602" i="27"/>
  <c r="Z601" i="27"/>
  <c r="Z600" i="27"/>
  <c r="Z596" i="27"/>
  <c r="Z594" i="27"/>
  <c r="Z592" i="27"/>
  <c r="Z590" i="27"/>
  <c r="Z588" i="27"/>
  <c r="Z587" i="27"/>
  <c r="Z586" i="27"/>
  <c r="Z585" i="27"/>
  <c r="Z584" i="27"/>
  <c r="Z583" i="27"/>
  <c r="Z582" i="27"/>
  <c r="Z581" i="27"/>
  <c r="Z580" i="27"/>
  <c r="Z579" i="27"/>
  <c r="Z578" i="27"/>
  <c r="Z577" i="27"/>
  <c r="Z595" i="27"/>
  <c r="Z593" i="27"/>
  <c r="Z591" i="27"/>
  <c r="Z589" i="27"/>
  <c r="Z599" i="27"/>
  <c r="Z598" i="27"/>
  <c r="Z597" i="27"/>
  <c r="Z574" i="27"/>
  <c r="Z573" i="27"/>
  <c r="Z572" i="27"/>
  <c r="Z571" i="27"/>
  <c r="Z570" i="27"/>
  <c r="Z569" i="27"/>
  <c r="Z568" i="27"/>
  <c r="Z567" i="27"/>
  <c r="Z566" i="27"/>
  <c r="Z565" i="27"/>
  <c r="Z564" i="27"/>
  <c r="Z563" i="27"/>
  <c r="Z562" i="27"/>
  <c r="Z561" i="27"/>
  <c r="Z560" i="27"/>
  <c r="Z575" i="27"/>
  <c r="BG603" i="27"/>
  <c r="BG602" i="27"/>
  <c r="BG599" i="27"/>
  <c r="BG595" i="27"/>
  <c r="BG593" i="27"/>
  <c r="BG591" i="27"/>
  <c r="BG589" i="27"/>
  <c r="BG588" i="27"/>
  <c r="BG587" i="27"/>
  <c r="BG586" i="27"/>
  <c r="BG585" i="27"/>
  <c r="BG584" i="27"/>
  <c r="BG583" i="27"/>
  <c r="BG582" i="27"/>
  <c r="BG581" i="27"/>
  <c r="BG580" i="27"/>
  <c r="BG579" i="27"/>
  <c r="BG578" i="27"/>
  <c r="BG577" i="27"/>
  <c r="BG598" i="27"/>
  <c r="BG597" i="27"/>
  <c r="BG596" i="27"/>
  <c r="BG594" i="27"/>
  <c r="BG592" i="27"/>
  <c r="BG590" i="27"/>
  <c r="BG601" i="27"/>
  <c r="BG600" i="27"/>
  <c r="BG573" i="27"/>
  <c r="BG572" i="27"/>
  <c r="BG571" i="27"/>
  <c r="BG570" i="27"/>
  <c r="BG569" i="27"/>
  <c r="BG568" i="27"/>
  <c r="BG567" i="27"/>
  <c r="BG566" i="27"/>
  <c r="BG565" i="27"/>
  <c r="BG564" i="27"/>
  <c r="BG563" i="27"/>
  <c r="BG562" i="27"/>
  <c r="BG561" i="27"/>
  <c r="BG560" i="27"/>
  <c r="BG576" i="27"/>
  <c r="BG574" i="27"/>
  <c r="BW602" i="27"/>
  <c r="BW603" i="27"/>
  <c r="BW601" i="27"/>
  <c r="BW600" i="27"/>
  <c r="BW595" i="27"/>
  <c r="BW593" i="27"/>
  <c r="BW591" i="27"/>
  <c r="BW589" i="27"/>
  <c r="BW599" i="27"/>
  <c r="BW594" i="27"/>
  <c r="BW592" i="27"/>
  <c r="BW590" i="27"/>
  <c r="BW585" i="27"/>
  <c r="BW584" i="27"/>
  <c r="BW583" i="27"/>
  <c r="BW582" i="27"/>
  <c r="BW581" i="27"/>
  <c r="BW580" i="27"/>
  <c r="BW579" i="27"/>
  <c r="BW578" i="27"/>
  <c r="BW577" i="27"/>
  <c r="BW588" i="27"/>
  <c r="BW587" i="27"/>
  <c r="BW586" i="27"/>
  <c r="BW598" i="27"/>
  <c r="BW597" i="27"/>
  <c r="BW596" i="27"/>
  <c r="BW575" i="27"/>
  <c r="BW573" i="27"/>
  <c r="BW572" i="27"/>
  <c r="BW571" i="27"/>
  <c r="BW570" i="27"/>
  <c r="BW569" i="27"/>
  <c r="BW568" i="27"/>
  <c r="BW567" i="27"/>
  <c r="BW566" i="27"/>
  <c r="BW565" i="27"/>
  <c r="BW564" i="27"/>
  <c r="BW563" i="27"/>
  <c r="BW562" i="27"/>
  <c r="BW561" i="27"/>
  <c r="BW560" i="27"/>
  <c r="BW574" i="27"/>
  <c r="CN602" i="27"/>
  <c r="CN603" i="27"/>
  <c r="CN601" i="27"/>
  <c r="CN600" i="27"/>
  <c r="CN594" i="27"/>
  <c r="CN592" i="27"/>
  <c r="CN590" i="27"/>
  <c r="CN588" i="27"/>
  <c r="CN587" i="27"/>
  <c r="CN586" i="27"/>
  <c r="CN599" i="27"/>
  <c r="CN585" i="27"/>
  <c r="CN584" i="27"/>
  <c r="CN583" i="27"/>
  <c r="CN582" i="27"/>
  <c r="CN581" i="27"/>
  <c r="CN580" i="27"/>
  <c r="CN579" i="27"/>
  <c r="CN578" i="27"/>
  <c r="CN577" i="27"/>
  <c r="CN595" i="27"/>
  <c r="CN593" i="27"/>
  <c r="CN591" i="27"/>
  <c r="CN589" i="27"/>
  <c r="CN598" i="27"/>
  <c r="CN597" i="27"/>
  <c r="CN596" i="27"/>
  <c r="CN573" i="27"/>
  <c r="CN572" i="27"/>
  <c r="CN571" i="27"/>
  <c r="CN570" i="27"/>
  <c r="CN569" i="27"/>
  <c r="CN568" i="27"/>
  <c r="CN567" i="27"/>
  <c r="CN566" i="27"/>
  <c r="CN565" i="27"/>
  <c r="CN564" i="27"/>
  <c r="CN563" i="27"/>
  <c r="CN562" i="27"/>
  <c r="CN561" i="27"/>
  <c r="CN560" i="27"/>
  <c r="CN576" i="27"/>
  <c r="CN575" i="27"/>
  <c r="DD603" i="27"/>
  <c r="DD594" i="27"/>
  <c r="DD592" i="27"/>
  <c r="DD590" i="27"/>
  <c r="DD599" i="27"/>
  <c r="DD595" i="27"/>
  <c r="DD593" i="27"/>
  <c r="DD591" i="27"/>
  <c r="DD589" i="27"/>
  <c r="DD585" i="27"/>
  <c r="DD584" i="27"/>
  <c r="DD583" i="27"/>
  <c r="DD582" i="27"/>
  <c r="DD581" i="27"/>
  <c r="DD580" i="27"/>
  <c r="DD579" i="27"/>
  <c r="DD578" i="27"/>
  <c r="DD577" i="27"/>
  <c r="DD602" i="27"/>
  <c r="DD598" i="27"/>
  <c r="DD597" i="27"/>
  <c r="DD596" i="27"/>
  <c r="DD588" i="27"/>
  <c r="DD587" i="27"/>
  <c r="DD586" i="27"/>
  <c r="DD601" i="27"/>
  <c r="DD600" i="27"/>
  <c r="DD574" i="27"/>
  <c r="DD573" i="27"/>
  <c r="DD572" i="27"/>
  <c r="DD571" i="27"/>
  <c r="DD570" i="27"/>
  <c r="DD569" i="27"/>
  <c r="DD568" i="27"/>
  <c r="DD567" i="27"/>
  <c r="DD566" i="27"/>
  <c r="DD565" i="27"/>
  <c r="DD564" i="27"/>
  <c r="DD563" i="27"/>
  <c r="DD562" i="27"/>
  <c r="DD561" i="27"/>
  <c r="DD560" i="27"/>
  <c r="DD575" i="27"/>
  <c r="DU603" i="27"/>
  <c r="DU602" i="27"/>
  <c r="DU598" i="27"/>
  <c r="DU597" i="27"/>
  <c r="DU596" i="27"/>
  <c r="DU601" i="27"/>
  <c r="DU600" i="27"/>
  <c r="DU595" i="27"/>
  <c r="DU593" i="27"/>
  <c r="DU591" i="27"/>
  <c r="DU589" i="27"/>
  <c r="DU588" i="27"/>
  <c r="DU587" i="27"/>
  <c r="DU586" i="27"/>
  <c r="DU585" i="27"/>
  <c r="DU584" i="27"/>
  <c r="DU583" i="27"/>
  <c r="DU582" i="27"/>
  <c r="DU581" i="27"/>
  <c r="DU580" i="27"/>
  <c r="DU579" i="27"/>
  <c r="DU578" i="27"/>
  <c r="DU577" i="27"/>
  <c r="DU599" i="27"/>
  <c r="DU594" i="27"/>
  <c r="DU592" i="27"/>
  <c r="DU590" i="27"/>
  <c r="DU573" i="27"/>
  <c r="DU572" i="27"/>
  <c r="DU571" i="27"/>
  <c r="DU570" i="27"/>
  <c r="DU569" i="27"/>
  <c r="DU568" i="27"/>
  <c r="DU567" i="27"/>
  <c r="DU566" i="27"/>
  <c r="DU565" i="27"/>
  <c r="DU564" i="27"/>
  <c r="DU563" i="27"/>
  <c r="DU562" i="27"/>
  <c r="DU561" i="27"/>
  <c r="DU560" i="27"/>
  <c r="DU576" i="27"/>
  <c r="DU574" i="27"/>
  <c r="FA602" i="27"/>
  <c r="FA603" i="27"/>
  <c r="FA594" i="27"/>
  <c r="FA592" i="27"/>
  <c r="FA590" i="27"/>
  <c r="FA588" i="27"/>
  <c r="FA587" i="27"/>
  <c r="FA586" i="27"/>
  <c r="FA585" i="27"/>
  <c r="FA584" i="27"/>
  <c r="FA583" i="27"/>
  <c r="FA582" i="27"/>
  <c r="FA581" i="27"/>
  <c r="FA580" i="27"/>
  <c r="FA579" i="27"/>
  <c r="FA578" i="27"/>
  <c r="FA577" i="27"/>
  <c r="FA576" i="27"/>
  <c r="FA599" i="27"/>
  <c r="FA598" i="27"/>
  <c r="FA597" i="27"/>
  <c r="FA596" i="27"/>
  <c r="FA595" i="27"/>
  <c r="FA593" i="27"/>
  <c r="FA591" i="27"/>
  <c r="FA589" i="27"/>
  <c r="FA601" i="27"/>
  <c r="FA600" i="27"/>
  <c r="FA573" i="27"/>
  <c r="FA572" i="27"/>
  <c r="FA571" i="27"/>
  <c r="FA570" i="27"/>
  <c r="FA569" i="27"/>
  <c r="FA568" i="27"/>
  <c r="FA567" i="27"/>
  <c r="FA566" i="27"/>
  <c r="FA565" i="27"/>
  <c r="FA564" i="27"/>
  <c r="FA563" i="27"/>
  <c r="FA562" i="27"/>
  <c r="FA561" i="27"/>
  <c r="FA560" i="27"/>
  <c r="FA575" i="27"/>
  <c r="CN574" i="27"/>
  <c r="Z576" i="27"/>
  <c r="M537" i="27"/>
  <c r="U537" i="27"/>
  <c r="BR537" i="27"/>
  <c r="BZ537" i="27"/>
  <c r="U539" i="27"/>
  <c r="U540" i="27"/>
  <c r="M541" i="27"/>
  <c r="M542" i="27"/>
  <c r="M543" i="27"/>
  <c r="U543" i="27"/>
  <c r="V543" i="27" s="1"/>
  <c r="BR543" i="27"/>
  <c r="BZ543" i="27"/>
  <c r="M544" i="27"/>
  <c r="U544" i="27"/>
  <c r="BR544" i="27"/>
  <c r="BZ544" i="27"/>
  <c r="M545" i="27"/>
  <c r="U545" i="27"/>
  <c r="BR545" i="27"/>
  <c r="M546" i="27"/>
  <c r="U546" i="27"/>
  <c r="BR546" i="27"/>
  <c r="BZ546" i="27"/>
  <c r="M547" i="27"/>
  <c r="U547" i="27"/>
  <c r="V547" i="27" s="1"/>
  <c r="BR547" i="27"/>
  <c r="BZ547" i="27"/>
  <c r="CA547" i="27" s="1"/>
  <c r="U548" i="27"/>
  <c r="V548" i="27" s="1"/>
  <c r="M549" i="27"/>
  <c r="U549" i="27"/>
  <c r="V549" i="27" s="1"/>
  <c r="BR549" i="27"/>
  <c r="BZ549" i="27"/>
  <c r="M550" i="27"/>
  <c r="U550" i="27"/>
  <c r="V550" i="27" s="1"/>
  <c r="BR550" i="27"/>
  <c r="BZ550" i="27"/>
  <c r="CA550" i="27" s="1"/>
  <c r="M551" i="27"/>
  <c r="U551" i="27"/>
  <c r="V551" i="27" s="1"/>
  <c r="BR551" i="27"/>
  <c r="BZ551" i="27"/>
  <c r="CA551" i="27" s="1"/>
  <c r="DZ551" i="27"/>
  <c r="ER551" i="27"/>
  <c r="FK551" i="27"/>
  <c r="L603" i="27"/>
  <c r="L602" i="27"/>
  <c r="L601" i="27"/>
  <c r="L600" i="27"/>
  <c r="L599" i="27"/>
  <c r="L598" i="27"/>
  <c r="L597" i="27"/>
  <c r="L596" i="27"/>
  <c r="L595" i="27"/>
  <c r="L594" i="27"/>
  <c r="L593" i="27"/>
  <c r="L592" i="27"/>
  <c r="L591" i="27"/>
  <c r="L590" i="27"/>
  <c r="L589" i="27"/>
  <c r="L588" i="27"/>
  <c r="L587" i="27"/>
  <c r="L586" i="27"/>
  <c r="L585" i="27"/>
  <c r="L584" i="27"/>
  <c r="L583" i="27"/>
  <c r="L582" i="27"/>
  <c r="L581" i="27"/>
  <c r="L580" i="27"/>
  <c r="L579" i="27"/>
  <c r="L578" i="27"/>
  <c r="L577" i="27"/>
  <c r="L576" i="27"/>
  <c r="L575" i="27"/>
  <c r="L574" i="27"/>
  <c r="L573" i="27"/>
  <c r="L572" i="27"/>
  <c r="L571" i="27"/>
  <c r="L570" i="27"/>
  <c r="L569" i="27"/>
  <c r="L568" i="27"/>
  <c r="L567" i="27"/>
  <c r="L566" i="27"/>
  <c r="L565" i="27"/>
  <c r="L564" i="27"/>
  <c r="L563" i="27"/>
  <c r="L562" i="27"/>
  <c r="L561" i="27"/>
  <c r="L560" i="27"/>
  <c r="AB603" i="27"/>
  <c r="AB602" i="27"/>
  <c r="AB601" i="27"/>
  <c r="AB600" i="27"/>
  <c r="AB599" i="27"/>
  <c r="AB598" i="27"/>
  <c r="AB597" i="27"/>
  <c r="AB596" i="27"/>
  <c r="AB595" i="27"/>
  <c r="AB594" i="27"/>
  <c r="AB593" i="27"/>
  <c r="AB592" i="27"/>
  <c r="AB591" i="27"/>
  <c r="AB590" i="27"/>
  <c r="AB589" i="27"/>
  <c r="AB588" i="27"/>
  <c r="AB587" i="27"/>
  <c r="AB586" i="27"/>
  <c r="AB585" i="27"/>
  <c r="AB584" i="27"/>
  <c r="AB583" i="27"/>
  <c r="AB582" i="27"/>
  <c r="AB581" i="27"/>
  <c r="AB580" i="27"/>
  <c r="AB579" i="27"/>
  <c r="AB578" i="27"/>
  <c r="AB577" i="27"/>
  <c r="AB576" i="27"/>
  <c r="AB575" i="27"/>
  <c r="AB574" i="27"/>
  <c r="AB573" i="27"/>
  <c r="AB572" i="27"/>
  <c r="AB571" i="27"/>
  <c r="AB570" i="27"/>
  <c r="AB569" i="27"/>
  <c r="AB568" i="27"/>
  <c r="AB567" i="27"/>
  <c r="AB566" i="27"/>
  <c r="AB565" i="27"/>
  <c r="AB564" i="27"/>
  <c r="AB563" i="27"/>
  <c r="AB562" i="27"/>
  <c r="AB561" i="27"/>
  <c r="AB560" i="27"/>
  <c r="AS603" i="27"/>
  <c r="AS601" i="27"/>
  <c r="AS600" i="27"/>
  <c r="AS599" i="27"/>
  <c r="AS598" i="27"/>
  <c r="AS597" i="27"/>
  <c r="AS596" i="27"/>
  <c r="AS595" i="27"/>
  <c r="AS594" i="27"/>
  <c r="AS593" i="27"/>
  <c r="AS592" i="27"/>
  <c r="AS591" i="27"/>
  <c r="AS590" i="27"/>
  <c r="AS589" i="27"/>
  <c r="AS588" i="27"/>
  <c r="AS587" i="27"/>
  <c r="AS586" i="27"/>
  <c r="AS602" i="27"/>
  <c r="AS585" i="27"/>
  <c r="AS584" i="27"/>
  <c r="AS583" i="27"/>
  <c r="AS582" i="27"/>
  <c r="AS581" i="27"/>
  <c r="AS580" i="27"/>
  <c r="AS579" i="27"/>
  <c r="AS578" i="27"/>
  <c r="AS577" i="27"/>
  <c r="AS576" i="27"/>
  <c r="AS575" i="27"/>
  <c r="AS574" i="27"/>
  <c r="AS573" i="27"/>
  <c r="AS572" i="27"/>
  <c r="AS571" i="27"/>
  <c r="AS570" i="27"/>
  <c r="AS569" i="27"/>
  <c r="AS568" i="27"/>
  <c r="AS567" i="27"/>
  <c r="AS566" i="27"/>
  <c r="AS565" i="27"/>
  <c r="AS564" i="27"/>
  <c r="AS563" i="27"/>
  <c r="AS562" i="27"/>
  <c r="AS561" i="27"/>
  <c r="AS560" i="27"/>
  <c r="BY603" i="27"/>
  <c r="BY602" i="27"/>
  <c r="BY601" i="27"/>
  <c r="BY600" i="27"/>
  <c r="BY599" i="27"/>
  <c r="BY598" i="27"/>
  <c r="BY597" i="27"/>
  <c r="BY596" i="27"/>
  <c r="BY595" i="27"/>
  <c r="BY594" i="27"/>
  <c r="BY593" i="27"/>
  <c r="BY592" i="27"/>
  <c r="BY591" i="27"/>
  <c r="BY590" i="27"/>
  <c r="BY589" i="27"/>
  <c r="BY588" i="27"/>
  <c r="BY587" i="27"/>
  <c r="BY586" i="27"/>
  <c r="BY585" i="27"/>
  <c r="BY584" i="27"/>
  <c r="BY583" i="27"/>
  <c r="BY582" i="27"/>
  <c r="BY581" i="27"/>
  <c r="BY580" i="27"/>
  <c r="BY579" i="27"/>
  <c r="BY578" i="27"/>
  <c r="BY577" i="27"/>
  <c r="BY576" i="27"/>
  <c r="BY575" i="27"/>
  <c r="BY574" i="27"/>
  <c r="BY573" i="27"/>
  <c r="BY572" i="27"/>
  <c r="BY571" i="27"/>
  <c r="BY570" i="27"/>
  <c r="BY569" i="27"/>
  <c r="BY568" i="27"/>
  <c r="BY567" i="27"/>
  <c r="BY566" i="27"/>
  <c r="BY565" i="27"/>
  <c r="BY564" i="27"/>
  <c r="BY563" i="27"/>
  <c r="BY562" i="27"/>
  <c r="BY561" i="27"/>
  <c r="BY560" i="27"/>
  <c r="CP603" i="27"/>
  <c r="CP602" i="27"/>
  <c r="CP601" i="27"/>
  <c r="CP600" i="27"/>
  <c r="CP599" i="27"/>
  <c r="CP598" i="27"/>
  <c r="CP597" i="27"/>
  <c r="CP596" i="27"/>
  <c r="CP595" i="27"/>
  <c r="CP594" i="27"/>
  <c r="CP593" i="27"/>
  <c r="CP592" i="27"/>
  <c r="CP591" i="27"/>
  <c r="CP590" i="27"/>
  <c r="CP589" i="27"/>
  <c r="CP588" i="27"/>
  <c r="CP587" i="27"/>
  <c r="CP586" i="27"/>
  <c r="CP585" i="27"/>
  <c r="CP584" i="27"/>
  <c r="CP583" i="27"/>
  <c r="CP582" i="27"/>
  <c r="CP581" i="27"/>
  <c r="CP580" i="27"/>
  <c r="CP579" i="27"/>
  <c r="CP578" i="27"/>
  <c r="CP577" i="27"/>
  <c r="CP576" i="27"/>
  <c r="CP575" i="27"/>
  <c r="CP574" i="27"/>
  <c r="CP573" i="27"/>
  <c r="CP572" i="27"/>
  <c r="CP571" i="27"/>
  <c r="CP570" i="27"/>
  <c r="CP569" i="27"/>
  <c r="CP568" i="27"/>
  <c r="CP567" i="27"/>
  <c r="CP566" i="27"/>
  <c r="CP565" i="27"/>
  <c r="CP564" i="27"/>
  <c r="CP563" i="27"/>
  <c r="CP562" i="27"/>
  <c r="CP561" i="27"/>
  <c r="CP560" i="27"/>
  <c r="DW603" i="27"/>
  <c r="DW602" i="27"/>
  <c r="DW601" i="27"/>
  <c r="DW600" i="27"/>
  <c r="DW599" i="27"/>
  <c r="DW598" i="27"/>
  <c r="DW597" i="27"/>
  <c r="DW596" i="27"/>
  <c r="DW595" i="27"/>
  <c r="DW594" i="27"/>
  <c r="DW593" i="27"/>
  <c r="DW592" i="27"/>
  <c r="DW591" i="27"/>
  <c r="DW590" i="27"/>
  <c r="DW589" i="27"/>
  <c r="DW588" i="27"/>
  <c r="DW587" i="27"/>
  <c r="DW586" i="27"/>
  <c r="DW585" i="27"/>
  <c r="DW584" i="27"/>
  <c r="DW583" i="27"/>
  <c r="DW582" i="27"/>
  <c r="DW581" i="27"/>
  <c r="DW580" i="27"/>
  <c r="DW579" i="27"/>
  <c r="DW578" i="27"/>
  <c r="DW577" i="27"/>
  <c r="DW576" i="27"/>
  <c r="DW575" i="27"/>
  <c r="DW574" i="27"/>
  <c r="DW573" i="27"/>
  <c r="DW572" i="27"/>
  <c r="DW571" i="27"/>
  <c r="DW570" i="27"/>
  <c r="DW569" i="27"/>
  <c r="DW568" i="27"/>
  <c r="DW567" i="27"/>
  <c r="DW566" i="27"/>
  <c r="DW565" i="27"/>
  <c r="DW564" i="27"/>
  <c r="DW563" i="27"/>
  <c r="DW562" i="27"/>
  <c r="DW561" i="27"/>
  <c r="DW560" i="27"/>
  <c r="EM603" i="27"/>
  <c r="EM602" i="27"/>
  <c r="EM601" i="27"/>
  <c r="EM600" i="27"/>
  <c r="EM599" i="27"/>
  <c r="EM598" i="27"/>
  <c r="EM597" i="27"/>
  <c r="EM596" i="27"/>
  <c r="EM595" i="27"/>
  <c r="EM594" i="27"/>
  <c r="EM593" i="27"/>
  <c r="EM592" i="27"/>
  <c r="EM591" i="27"/>
  <c r="EM590" i="27"/>
  <c r="EM589" i="27"/>
  <c r="EM588" i="27"/>
  <c r="EM587" i="27"/>
  <c r="EM586" i="27"/>
  <c r="EM585" i="27"/>
  <c r="EM584" i="27"/>
  <c r="EM583" i="27"/>
  <c r="EM582" i="27"/>
  <c r="EM581" i="27"/>
  <c r="EM580" i="27"/>
  <c r="EM579" i="27"/>
  <c r="EM578" i="27"/>
  <c r="EM577" i="27"/>
  <c r="EM576" i="27"/>
  <c r="EM575" i="27"/>
  <c r="EM574" i="27"/>
  <c r="EM573" i="27"/>
  <c r="EM572" i="27"/>
  <c r="EM571" i="27"/>
  <c r="EM570" i="27"/>
  <c r="EM569" i="27"/>
  <c r="EM568" i="27"/>
  <c r="EM567" i="27"/>
  <c r="EM566" i="27"/>
  <c r="EM565" i="27"/>
  <c r="EM564" i="27"/>
  <c r="EM563" i="27"/>
  <c r="EM562" i="27"/>
  <c r="EM561" i="27"/>
  <c r="EM560" i="27"/>
  <c r="BH563" i="27"/>
  <c r="DE563" i="27"/>
  <c r="AE574" i="27"/>
  <c r="AO575" i="27"/>
  <c r="E575" i="27" s="1"/>
  <c r="DM574" i="27"/>
  <c r="DM566" i="27" s="1"/>
  <c r="EH574" i="27"/>
  <c r="EH566" i="27" s="1"/>
  <c r="DR579" i="27"/>
  <c r="AU532" i="27"/>
  <c r="BC532" i="27"/>
  <c r="CZ532" i="27"/>
  <c r="DH532" i="27"/>
  <c r="AU533" i="27"/>
  <c r="BC533" i="27"/>
  <c r="CZ533" i="27"/>
  <c r="DH533" i="27"/>
  <c r="AU534" i="27"/>
  <c r="BC534" i="27"/>
  <c r="CZ534" i="27"/>
  <c r="DH534" i="27"/>
  <c r="AU535" i="27"/>
  <c r="BC535" i="27"/>
  <c r="CZ535" i="27"/>
  <c r="DH535" i="27"/>
  <c r="AU536" i="27"/>
  <c r="BC536" i="27"/>
  <c r="CZ536" i="27"/>
  <c r="DH536" i="27"/>
  <c r="AU537" i="27"/>
  <c r="BC537" i="27"/>
  <c r="CZ537" i="27"/>
  <c r="DH537" i="27"/>
  <c r="AU541" i="27"/>
  <c r="BC541" i="27"/>
  <c r="BS541" i="27"/>
  <c r="CJ541" i="27"/>
  <c r="CR541" i="27"/>
  <c r="CZ541" i="27"/>
  <c r="DH541" i="27"/>
  <c r="EO541" i="27"/>
  <c r="EW541" i="27"/>
  <c r="AU542" i="27"/>
  <c r="BC542" i="27"/>
  <c r="CJ542" i="27"/>
  <c r="CR542" i="27"/>
  <c r="CZ542" i="27"/>
  <c r="DH542" i="27"/>
  <c r="EO542" i="27"/>
  <c r="EW542" i="27"/>
  <c r="AU543" i="27"/>
  <c r="BC543" i="27"/>
  <c r="CJ543" i="27"/>
  <c r="CR543" i="27"/>
  <c r="CZ543" i="27"/>
  <c r="DH543" i="27"/>
  <c r="EO543" i="27"/>
  <c r="EW543" i="27"/>
  <c r="AU544" i="27"/>
  <c r="BC544" i="27"/>
  <c r="CZ544" i="27"/>
  <c r="DH544" i="27"/>
  <c r="AU545" i="27"/>
  <c r="BC545" i="27"/>
  <c r="CJ545" i="27"/>
  <c r="CR545" i="27"/>
  <c r="CZ545" i="27"/>
  <c r="DH545" i="27"/>
  <c r="EO545" i="27"/>
  <c r="EW545" i="27"/>
  <c r="AU546" i="27"/>
  <c r="BC546" i="27"/>
  <c r="CJ546" i="27"/>
  <c r="CR546" i="27"/>
  <c r="CZ546" i="27"/>
  <c r="DH546" i="27"/>
  <c r="EO546" i="27"/>
  <c r="AU547" i="27"/>
  <c r="BC547" i="27"/>
  <c r="CZ547" i="27"/>
  <c r="DH547" i="27"/>
  <c r="AU549" i="27"/>
  <c r="BC549" i="27"/>
  <c r="CJ549" i="27"/>
  <c r="CR549" i="27"/>
  <c r="CZ549" i="27"/>
  <c r="DH549" i="27"/>
  <c r="EO549" i="27"/>
  <c r="EW549" i="27"/>
  <c r="AU550" i="27"/>
  <c r="BC550" i="27"/>
  <c r="CJ550" i="27"/>
  <c r="CR550" i="27"/>
  <c r="CZ550" i="27"/>
  <c r="DH550" i="27"/>
  <c r="AU551" i="27"/>
  <c r="BC551" i="27"/>
  <c r="CZ551" i="27"/>
  <c r="DH551" i="27"/>
  <c r="AD603" i="27"/>
  <c r="AD602" i="27"/>
  <c r="AD601" i="27"/>
  <c r="AD600" i="27"/>
  <c r="AD599" i="27"/>
  <c r="AD598" i="27"/>
  <c r="AD597" i="27"/>
  <c r="AD596" i="27"/>
  <c r="AD595" i="27"/>
  <c r="AD594" i="27"/>
  <c r="AD593" i="27"/>
  <c r="AD592" i="27"/>
  <c r="AD591" i="27"/>
  <c r="AD590" i="27"/>
  <c r="AD589" i="27"/>
  <c r="AD586" i="27"/>
  <c r="AD585" i="27"/>
  <c r="AD584" i="27"/>
  <c r="AD583" i="27"/>
  <c r="AD582" i="27"/>
  <c r="AD581" i="27"/>
  <c r="AD580" i="27"/>
  <c r="AD579" i="27"/>
  <c r="AD578" i="27"/>
  <c r="AD577" i="27"/>
  <c r="AD588" i="27"/>
  <c r="AD587" i="27"/>
  <c r="AD575" i="27"/>
  <c r="AD576" i="27"/>
  <c r="AD574" i="27"/>
  <c r="AD573" i="27"/>
  <c r="AD572" i="27"/>
  <c r="AD571" i="27"/>
  <c r="AD570" i="27"/>
  <c r="AD569" i="27"/>
  <c r="AD568" i="27"/>
  <c r="AD567" i="27"/>
  <c r="AD566" i="27"/>
  <c r="AD565" i="27"/>
  <c r="AD564" i="27"/>
  <c r="AD563" i="27"/>
  <c r="AD562" i="27"/>
  <c r="AD561" i="27"/>
  <c r="AD560" i="27"/>
  <c r="AU603" i="27"/>
  <c r="AU602" i="27"/>
  <c r="AU601" i="27"/>
  <c r="AU600" i="27"/>
  <c r="AU599" i="27"/>
  <c r="AU598" i="27"/>
  <c r="AU597" i="27"/>
  <c r="AU596" i="27"/>
  <c r="AU595" i="27"/>
  <c r="AU594" i="27"/>
  <c r="AU593" i="27"/>
  <c r="AU592" i="27"/>
  <c r="AU591" i="27"/>
  <c r="AU590" i="27"/>
  <c r="AU589" i="27"/>
  <c r="AU585" i="27"/>
  <c r="AU584" i="27"/>
  <c r="AU583" i="27"/>
  <c r="AU582" i="27"/>
  <c r="AU581" i="27"/>
  <c r="AU580" i="27"/>
  <c r="AU579" i="27"/>
  <c r="AU578" i="27"/>
  <c r="AU577" i="27"/>
  <c r="AU588" i="27"/>
  <c r="AU587" i="27"/>
  <c r="AU586" i="27"/>
  <c r="AU575" i="27"/>
  <c r="AU576" i="27"/>
  <c r="AU574" i="27"/>
  <c r="AU573" i="27"/>
  <c r="AU572" i="27"/>
  <c r="AU571" i="27"/>
  <c r="AU570" i="27"/>
  <c r="AU569" i="27"/>
  <c r="AU568" i="27"/>
  <c r="AU567" i="27"/>
  <c r="AU566" i="27"/>
  <c r="AU565" i="27"/>
  <c r="AU564" i="27"/>
  <c r="AU563" i="27"/>
  <c r="AU562" i="27"/>
  <c r="AU561" i="27"/>
  <c r="AU560" i="27"/>
  <c r="CR603" i="27"/>
  <c r="CR602" i="27"/>
  <c r="CR601" i="27"/>
  <c r="CR600" i="27"/>
  <c r="CR599" i="27"/>
  <c r="CR598" i="27"/>
  <c r="CR597" i="27"/>
  <c r="CR596" i="27"/>
  <c r="CR595" i="27"/>
  <c r="CR594" i="27"/>
  <c r="CR593" i="27"/>
  <c r="CR592" i="27"/>
  <c r="CR591" i="27"/>
  <c r="CR590" i="27"/>
  <c r="CR589" i="27"/>
  <c r="CR585" i="27"/>
  <c r="CR584" i="27"/>
  <c r="CR583" i="27"/>
  <c r="CR582" i="27"/>
  <c r="CR581" i="27"/>
  <c r="CR580" i="27"/>
  <c r="CR579" i="27"/>
  <c r="CR578" i="27"/>
  <c r="CR577" i="27"/>
  <c r="CR588" i="27"/>
  <c r="CR587" i="27"/>
  <c r="CR586" i="27"/>
  <c r="CR576" i="27"/>
  <c r="CR575" i="27"/>
  <c r="CR574" i="27"/>
  <c r="CR573" i="27"/>
  <c r="CR572" i="27"/>
  <c r="CR571" i="27"/>
  <c r="CR570" i="27"/>
  <c r="CR569" i="27"/>
  <c r="CR568" i="27"/>
  <c r="CR567" i="27"/>
  <c r="CR566" i="27"/>
  <c r="CR565" i="27"/>
  <c r="CR564" i="27"/>
  <c r="CR563" i="27"/>
  <c r="CR562" i="27"/>
  <c r="CR561" i="27"/>
  <c r="CR560" i="27"/>
  <c r="DH603" i="27"/>
  <c r="DH602" i="27"/>
  <c r="DH601" i="27"/>
  <c r="DH600" i="27"/>
  <c r="DH599" i="27"/>
  <c r="DH598" i="27"/>
  <c r="DH597" i="27"/>
  <c r="DH596" i="27"/>
  <c r="DH595" i="27"/>
  <c r="DH594" i="27"/>
  <c r="DH593" i="27"/>
  <c r="DH592" i="27"/>
  <c r="DH591" i="27"/>
  <c r="DH590" i="27"/>
  <c r="DH589" i="27"/>
  <c r="DH585" i="27"/>
  <c r="DH584" i="27"/>
  <c r="DH583" i="27"/>
  <c r="DH582" i="27"/>
  <c r="DH581" i="27"/>
  <c r="DH580" i="27"/>
  <c r="DH579" i="27"/>
  <c r="DH578" i="27"/>
  <c r="DH577" i="27"/>
  <c r="DH588" i="27"/>
  <c r="DH587" i="27"/>
  <c r="DH586" i="27"/>
  <c r="DH575" i="27"/>
  <c r="DH576" i="27"/>
  <c r="DH574" i="27"/>
  <c r="DH573" i="27"/>
  <c r="DH572" i="27"/>
  <c r="DH571" i="27"/>
  <c r="DH570" i="27"/>
  <c r="DH569" i="27"/>
  <c r="DH568" i="27"/>
  <c r="DH567" i="27"/>
  <c r="DH566" i="27"/>
  <c r="DH565" i="27"/>
  <c r="DH564" i="27"/>
  <c r="DH563" i="27"/>
  <c r="DH562" i="27"/>
  <c r="DH561" i="27"/>
  <c r="DH560" i="27"/>
  <c r="DY603" i="27"/>
  <c r="DY602" i="27"/>
  <c r="DY601" i="27"/>
  <c r="DY600" i="27"/>
  <c r="DY599" i="27"/>
  <c r="DY598" i="27"/>
  <c r="DY597" i="27"/>
  <c r="DY596" i="27"/>
  <c r="DY595" i="27"/>
  <c r="DY594" i="27"/>
  <c r="DY593" i="27"/>
  <c r="DY592" i="27"/>
  <c r="DY591" i="27"/>
  <c r="DY590" i="27"/>
  <c r="DY589" i="27"/>
  <c r="DY585" i="27"/>
  <c r="DY584" i="27"/>
  <c r="DY583" i="27"/>
  <c r="DY582" i="27"/>
  <c r="DY581" i="27"/>
  <c r="DY580" i="27"/>
  <c r="DY579" i="27"/>
  <c r="DY578" i="27"/>
  <c r="DY577" i="27"/>
  <c r="DY588" i="27"/>
  <c r="DY587" i="27"/>
  <c r="DY586" i="27"/>
  <c r="DY576" i="27"/>
  <c r="DY574" i="27"/>
  <c r="DY575" i="27"/>
  <c r="DY573" i="27"/>
  <c r="DY572" i="27"/>
  <c r="DY571" i="27"/>
  <c r="DY570" i="27"/>
  <c r="DY569" i="27"/>
  <c r="DY568" i="27"/>
  <c r="DY567" i="27"/>
  <c r="DY566" i="27"/>
  <c r="DY565" i="27"/>
  <c r="DY564" i="27"/>
  <c r="DY563" i="27"/>
  <c r="DY562" i="27"/>
  <c r="DY561" i="27"/>
  <c r="DY560" i="27"/>
  <c r="EO603" i="27"/>
  <c r="EO602" i="27"/>
  <c r="EO601" i="27"/>
  <c r="EO600" i="27"/>
  <c r="EO599" i="27"/>
  <c r="EO598" i="27"/>
  <c r="EO597" i="27"/>
  <c r="EO596" i="27"/>
  <c r="EO595" i="27"/>
  <c r="EO594" i="27"/>
  <c r="EO593" i="27"/>
  <c r="EO592" i="27"/>
  <c r="EO591" i="27"/>
  <c r="EO590" i="27"/>
  <c r="EO589" i="27"/>
  <c r="EO585" i="27"/>
  <c r="EO584" i="27"/>
  <c r="EO583" i="27"/>
  <c r="EO582" i="27"/>
  <c r="EO581" i="27"/>
  <c r="EO580" i="27"/>
  <c r="EO579" i="27"/>
  <c r="EO578" i="27"/>
  <c r="EO577" i="27"/>
  <c r="EO576" i="27"/>
  <c r="EO588" i="27"/>
  <c r="EO587" i="27"/>
  <c r="EO586" i="27"/>
  <c r="EO574" i="27"/>
  <c r="EO575" i="27"/>
  <c r="EO573" i="27"/>
  <c r="EO572" i="27"/>
  <c r="EO571" i="27"/>
  <c r="EO570" i="27"/>
  <c r="EO569" i="27"/>
  <c r="EO568" i="27"/>
  <c r="EO567" i="27"/>
  <c r="EO566" i="27"/>
  <c r="EO565" i="27"/>
  <c r="EO564" i="27"/>
  <c r="EO563" i="27"/>
  <c r="EO562" i="27"/>
  <c r="EO561" i="27"/>
  <c r="EO560" i="27"/>
  <c r="FE603" i="27"/>
  <c r="FE602" i="27"/>
  <c r="FE601" i="27"/>
  <c r="FE600" i="27"/>
  <c r="FE599" i="27"/>
  <c r="FE598" i="27"/>
  <c r="FE597" i="27"/>
  <c r="FE596" i="27"/>
  <c r="FE595" i="27"/>
  <c r="FE594" i="27"/>
  <c r="FE593" i="27"/>
  <c r="FE592" i="27"/>
  <c r="FE591" i="27"/>
  <c r="FE590" i="27"/>
  <c r="FE589" i="27"/>
  <c r="FE588" i="27"/>
  <c r="FE585" i="27"/>
  <c r="FE584" i="27"/>
  <c r="FE583" i="27"/>
  <c r="FE582" i="27"/>
  <c r="FE581" i="27"/>
  <c r="FE580" i="27"/>
  <c r="FE579" i="27"/>
  <c r="FE578" i="27"/>
  <c r="FE577" i="27"/>
  <c r="FE576" i="27"/>
  <c r="FE587" i="27"/>
  <c r="FE586" i="27"/>
  <c r="FE575" i="27"/>
  <c r="FE574" i="27"/>
  <c r="FE573" i="27"/>
  <c r="FE572" i="27"/>
  <c r="FE571" i="27"/>
  <c r="FE570" i="27"/>
  <c r="FE569" i="27"/>
  <c r="FE568" i="27"/>
  <c r="FE567" i="27"/>
  <c r="FE566" i="27"/>
  <c r="FE565" i="27"/>
  <c r="FE564" i="27"/>
  <c r="FE563" i="27"/>
  <c r="FE562" i="27"/>
  <c r="FE561" i="27"/>
  <c r="FE560" i="27"/>
  <c r="M563" i="27"/>
  <c r="BZ563" i="27"/>
  <c r="DX603" i="27"/>
  <c r="AM570" i="27"/>
  <c r="AM567" i="27" s="1"/>
  <c r="AM566" i="27" s="1"/>
  <c r="DZ570" i="27"/>
  <c r="EJ570" i="27" s="1"/>
  <c r="W572" i="27"/>
  <c r="AM572" i="27"/>
  <c r="DZ572" i="27"/>
  <c r="EJ572" i="27" s="1"/>
  <c r="M574" i="27"/>
  <c r="W574" i="27" s="1"/>
  <c r="AM574" i="27"/>
  <c r="AE537" i="27"/>
  <c r="AE539" i="27"/>
  <c r="AM539" i="27"/>
  <c r="AE540" i="27"/>
  <c r="AM540" i="27"/>
  <c r="AE541" i="27"/>
  <c r="AM541" i="27"/>
  <c r="AN541" i="27" s="1"/>
  <c r="DZ541" i="27"/>
  <c r="EH541" i="27"/>
  <c r="AE542" i="27"/>
  <c r="AM542" i="27"/>
  <c r="DZ542" i="27"/>
  <c r="EH542" i="27"/>
  <c r="AE543" i="27"/>
  <c r="AM543" i="27"/>
  <c r="AN543" i="27" s="1"/>
  <c r="DZ543" i="27"/>
  <c r="EH543" i="27"/>
  <c r="EI543" i="27" s="1"/>
  <c r="AE544" i="27"/>
  <c r="AM544" i="27"/>
  <c r="DZ544" i="27"/>
  <c r="EH544" i="27"/>
  <c r="AE545" i="27"/>
  <c r="AM545" i="27"/>
  <c r="DZ545" i="27"/>
  <c r="EH545" i="27"/>
  <c r="AE546" i="27"/>
  <c r="AM546" i="27"/>
  <c r="DZ546" i="27"/>
  <c r="EH546" i="27"/>
  <c r="AE547" i="27"/>
  <c r="AM547" i="27"/>
  <c r="AN547" i="27" s="1"/>
  <c r="DZ547" i="27"/>
  <c r="EH547" i="27"/>
  <c r="EI547" i="27" s="1"/>
  <c r="AE548" i="27"/>
  <c r="AM548" i="27"/>
  <c r="AN548" i="27" s="1"/>
  <c r="EX548" i="27"/>
  <c r="FF548" i="27"/>
  <c r="AE549" i="27"/>
  <c r="AM549" i="27"/>
  <c r="AN549" i="27" s="1"/>
  <c r="DZ549" i="27"/>
  <c r="EH549" i="27"/>
  <c r="AE550" i="27"/>
  <c r="AM550" i="27"/>
  <c r="AN550" i="27" s="1"/>
  <c r="DZ550" i="27"/>
  <c r="EH550" i="27"/>
  <c r="EI550" i="27" s="1"/>
  <c r="AE551" i="27"/>
  <c r="AM551" i="27"/>
  <c r="AN551" i="27" s="1"/>
  <c r="EU551" i="27"/>
  <c r="P603" i="27"/>
  <c r="P602" i="27"/>
  <c r="P601" i="27"/>
  <c r="P600" i="27"/>
  <c r="P599" i="27"/>
  <c r="P598" i="27"/>
  <c r="P597" i="27"/>
  <c r="P596" i="27"/>
  <c r="P595" i="27"/>
  <c r="P594" i="27"/>
  <c r="P593" i="27"/>
  <c r="P592" i="27"/>
  <c r="P591" i="27"/>
  <c r="P590" i="27"/>
  <c r="P589" i="27"/>
  <c r="P588" i="27"/>
  <c r="P587" i="27"/>
  <c r="P586" i="27"/>
  <c r="P585" i="27"/>
  <c r="P584" i="27"/>
  <c r="P583" i="27"/>
  <c r="P582" i="27"/>
  <c r="P581" i="27"/>
  <c r="P580" i="27"/>
  <c r="P579" i="27"/>
  <c r="P578" i="27"/>
  <c r="P577" i="27"/>
  <c r="P576" i="27"/>
  <c r="P575" i="27"/>
  <c r="P574" i="27"/>
  <c r="P573" i="27"/>
  <c r="P572" i="27"/>
  <c r="P571" i="27"/>
  <c r="P570" i="27"/>
  <c r="P569" i="27"/>
  <c r="P568" i="27"/>
  <c r="P567" i="27"/>
  <c r="P566" i="27"/>
  <c r="P565" i="27"/>
  <c r="P564" i="27"/>
  <c r="P563" i="27"/>
  <c r="P562" i="27"/>
  <c r="P561" i="27"/>
  <c r="P560" i="27"/>
  <c r="AE560" i="27"/>
  <c r="AW603" i="27"/>
  <c r="AW602" i="27"/>
  <c r="AW601" i="27"/>
  <c r="AW600" i="27"/>
  <c r="AW599" i="27"/>
  <c r="AW598" i="27"/>
  <c r="AW597" i="27"/>
  <c r="AW596" i="27"/>
  <c r="AW595" i="27"/>
  <c r="AW594" i="27"/>
  <c r="AW593" i="27"/>
  <c r="AW592" i="27"/>
  <c r="AW591" i="27"/>
  <c r="AW590" i="27"/>
  <c r="AW589" i="27"/>
  <c r="AW588" i="27"/>
  <c r="AW587" i="27"/>
  <c r="AW586" i="27"/>
  <c r="AW585" i="27"/>
  <c r="AW584" i="27"/>
  <c r="AW583" i="27"/>
  <c r="AW582" i="27"/>
  <c r="AW581" i="27"/>
  <c r="AW580" i="27"/>
  <c r="AW579" i="27"/>
  <c r="AW578" i="27"/>
  <c r="AW577" i="27"/>
  <c r="AW575" i="27"/>
  <c r="AW576" i="27"/>
  <c r="AW574" i="27"/>
  <c r="AW573" i="27"/>
  <c r="AW572" i="27"/>
  <c r="AW571" i="27"/>
  <c r="AW570" i="27"/>
  <c r="AW569" i="27"/>
  <c r="AW568" i="27"/>
  <c r="AW567" i="27"/>
  <c r="AW566" i="27"/>
  <c r="AW565" i="27"/>
  <c r="AW564" i="27"/>
  <c r="AW563" i="27"/>
  <c r="AW562" i="27"/>
  <c r="AW561" i="27"/>
  <c r="AW560" i="27"/>
  <c r="BM603" i="27"/>
  <c r="BM602" i="27"/>
  <c r="BM601" i="27"/>
  <c r="BM600" i="27"/>
  <c r="BM599" i="27"/>
  <c r="BM598" i="27"/>
  <c r="BM597" i="27"/>
  <c r="BM596" i="27"/>
  <c r="BM595" i="27"/>
  <c r="BM594" i="27"/>
  <c r="BM593" i="27"/>
  <c r="BM592" i="27"/>
  <c r="BM591" i="27"/>
  <c r="BM590" i="27"/>
  <c r="BM589" i="27"/>
  <c r="BM588" i="27"/>
  <c r="BM587" i="27"/>
  <c r="BM586" i="27"/>
  <c r="BM585" i="27"/>
  <c r="BM584" i="27"/>
  <c r="BM583" i="27"/>
  <c r="BM582" i="27"/>
  <c r="BM581" i="27"/>
  <c r="BM580" i="27"/>
  <c r="BM579" i="27"/>
  <c r="BM578" i="27"/>
  <c r="BM577" i="27"/>
  <c r="BM576" i="27"/>
  <c r="BM575" i="27"/>
  <c r="BM573" i="27"/>
  <c r="BM572" i="27"/>
  <c r="BM571" i="27"/>
  <c r="BM570" i="27"/>
  <c r="BM569" i="27"/>
  <c r="BM568" i="27"/>
  <c r="BM567" i="27"/>
  <c r="BM566" i="27"/>
  <c r="BM565" i="27"/>
  <c r="BM564" i="27"/>
  <c r="BM563" i="27"/>
  <c r="BM562" i="27"/>
  <c r="BM561" i="27"/>
  <c r="BM560" i="27"/>
  <c r="BM574" i="27"/>
  <c r="CT603" i="27"/>
  <c r="CT602" i="27"/>
  <c r="CT601" i="27"/>
  <c r="CT600" i="27"/>
  <c r="CT599" i="27"/>
  <c r="CT598" i="27"/>
  <c r="CT597" i="27"/>
  <c r="CT596" i="27"/>
  <c r="CT595" i="27"/>
  <c r="CT594" i="27"/>
  <c r="CT593" i="27"/>
  <c r="CT592" i="27"/>
  <c r="CT591" i="27"/>
  <c r="CT590" i="27"/>
  <c r="CT589" i="27"/>
  <c r="CT588" i="27"/>
  <c r="CT587" i="27"/>
  <c r="CT586" i="27"/>
  <c r="CT585" i="27"/>
  <c r="CT584" i="27"/>
  <c r="CT583" i="27"/>
  <c r="CT582" i="27"/>
  <c r="CT581" i="27"/>
  <c r="CT580" i="27"/>
  <c r="CT579" i="27"/>
  <c r="CT578" i="27"/>
  <c r="CT577" i="27"/>
  <c r="CT576" i="27"/>
  <c r="CT574" i="27"/>
  <c r="CT573" i="27"/>
  <c r="CT572" i="27"/>
  <c r="CT571" i="27"/>
  <c r="CT570" i="27"/>
  <c r="CT569" i="27"/>
  <c r="CT568" i="27"/>
  <c r="CT567" i="27"/>
  <c r="CT566" i="27"/>
  <c r="CT565" i="27"/>
  <c r="CT564" i="27"/>
  <c r="CT563" i="27"/>
  <c r="CT562" i="27"/>
  <c r="CT561" i="27"/>
  <c r="CT560" i="27"/>
  <c r="CT575" i="27"/>
  <c r="DJ603" i="27"/>
  <c r="DJ602" i="27"/>
  <c r="DJ601" i="27"/>
  <c r="DJ600" i="27"/>
  <c r="DJ599" i="27"/>
  <c r="DJ598" i="27"/>
  <c r="DJ597" i="27"/>
  <c r="DJ596" i="27"/>
  <c r="DJ595" i="27"/>
  <c r="DJ594" i="27"/>
  <c r="DJ593" i="27"/>
  <c r="DJ592" i="27"/>
  <c r="DJ591" i="27"/>
  <c r="DJ590" i="27"/>
  <c r="DJ589" i="27"/>
  <c r="DJ588" i="27"/>
  <c r="DJ587" i="27"/>
  <c r="DJ586" i="27"/>
  <c r="DJ585" i="27"/>
  <c r="DJ584" i="27"/>
  <c r="DJ583" i="27"/>
  <c r="DJ582" i="27"/>
  <c r="DJ581" i="27"/>
  <c r="DJ580" i="27"/>
  <c r="DJ579" i="27"/>
  <c r="DJ578" i="27"/>
  <c r="DJ577" i="27"/>
  <c r="DJ576" i="27"/>
  <c r="DJ575" i="27"/>
  <c r="DJ574" i="27"/>
  <c r="DJ573" i="27"/>
  <c r="DJ572" i="27"/>
  <c r="DJ571" i="27"/>
  <c r="DJ570" i="27"/>
  <c r="DJ569" i="27"/>
  <c r="DJ568" i="27"/>
  <c r="DJ567" i="27"/>
  <c r="DJ566" i="27"/>
  <c r="DJ565" i="27"/>
  <c r="DJ564" i="27"/>
  <c r="DJ563" i="27"/>
  <c r="DJ562" i="27"/>
  <c r="DJ561" i="27"/>
  <c r="DJ560" i="27"/>
  <c r="EQ603" i="27"/>
  <c r="EQ602" i="27"/>
  <c r="EQ601" i="27"/>
  <c r="EQ600" i="27"/>
  <c r="EQ599" i="27"/>
  <c r="EQ598" i="27"/>
  <c r="EQ597" i="27"/>
  <c r="EQ596" i="27"/>
  <c r="EQ595" i="27"/>
  <c r="EQ594" i="27"/>
  <c r="EQ593" i="27"/>
  <c r="EQ592" i="27"/>
  <c r="EQ591" i="27"/>
  <c r="EQ590" i="27"/>
  <c r="EQ589" i="27"/>
  <c r="EQ588" i="27"/>
  <c r="EQ587" i="27"/>
  <c r="EQ586" i="27"/>
  <c r="EQ585" i="27"/>
  <c r="EQ584" i="27"/>
  <c r="EQ583" i="27"/>
  <c r="EQ582" i="27"/>
  <c r="EQ581" i="27"/>
  <c r="EQ580" i="27"/>
  <c r="EQ579" i="27"/>
  <c r="EQ578" i="27"/>
  <c r="EQ577" i="27"/>
  <c r="EQ576" i="27"/>
  <c r="EQ574" i="27"/>
  <c r="EQ575" i="27"/>
  <c r="EQ573" i="27"/>
  <c r="EQ572" i="27"/>
  <c r="EQ571" i="27"/>
  <c r="EQ570" i="27"/>
  <c r="EQ569" i="27"/>
  <c r="EQ568" i="27"/>
  <c r="EQ567" i="27"/>
  <c r="EQ566" i="27"/>
  <c r="EQ565" i="27"/>
  <c r="EQ564" i="27"/>
  <c r="EQ563" i="27"/>
  <c r="EQ562" i="27"/>
  <c r="EQ561" i="27"/>
  <c r="EQ560" i="27"/>
  <c r="FG603" i="27"/>
  <c r="FG602" i="27"/>
  <c r="FG601" i="27"/>
  <c r="FG600" i="27"/>
  <c r="FG599" i="27"/>
  <c r="FG598" i="27"/>
  <c r="FG597" i="27"/>
  <c r="FG596" i="27"/>
  <c r="FG595" i="27"/>
  <c r="FG594" i="27"/>
  <c r="FG593" i="27"/>
  <c r="FG592" i="27"/>
  <c r="FG591" i="27"/>
  <c r="FG590" i="27"/>
  <c r="FG589" i="27"/>
  <c r="FG588" i="27"/>
  <c r="FG587" i="27"/>
  <c r="FG586" i="27"/>
  <c r="FG585" i="27"/>
  <c r="FG584" i="27"/>
  <c r="FG583" i="27"/>
  <c r="FG582" i="27"/>
  <c r="FG581" i="27"/>
  <c r="FG580" i="27"/>
  <c r="FG579" i="27"/>
  <c r="FG578" i="27"/>
  <c r="FG577" i="27"/>
  <c r="FG576" i="27"/>
  <c r="FG574" i="27"/>
  <c r="FG573" i="27"/>
  <c r="FG572" i="27"/>
  <c r="FG571" i="27"/>
  <c r="FG570" i="27"/>
  <c r="FG569" i="27"/>
  <c r="FG568" i="27"/>
  <c r="FG567" i="27"/>
  <c r="FG566" i="27"/>
  <c r="FG565" i="27"/>
  <c r="FG564" i="27"/>
  <c r="FG563" i="27"/>
  <c r="FG562" i="27"/>
  <c r="FG561" i="27"/>
  <c r="FG560" i="27"/>
  <c r="FG575" i="27"/>
  <c r="AE563" i="27"/>
  <c r="BL603" i="27"/>
  <c r="CS603" i="27"/>
  <c r="DZ563" i="27"/>
  <c r="FF603" i="27"/>
  <c r="EZ570" i="27"/>
  <c r="FB570" i="27" s="1"/>
  <c r="AE571" i="27"/>
  <c r="EZ572" i="27"/>
  <c r="FB572" i="27" s="1"/>
  <c r="AE573" i="27"/>
  <c r="EJ574" i="27"/>
  <c r="FA574" i="27"/>
  <c r="CU575" i="27"/>
  <c r="CU574" i="27" s="1"/>
  <c r="W576" i="27"/>
  <c r="AO576" i="27"/>
  <c r="DG577" i="27"/>
  <c r="DM577" i="27" s="1"/>
  <c r="DO577" i="27" s="1"/>
  <c r="DO579" i="27"/>
  <c r="BP577" i="27"/>
  <c r="BR577" i="27" s="1"/>
  <c r="CB577" i="27" s="1"/>
  <c r="BR580" i="27"/>
  <c r="CL537" i="27"/>
  <c r="CT537" i="27"/>
  <c r="EQ537" i="27"/>
  <c r="EY537" i="27"/>
  <c r="R603" i="27"/>
  <c r="R588" i="27"/>
  <c r="R587" i="27"/>
  <c r="R599" i="27"/>
  <c r="R598" i="27"/>
  <c r="R597" i="27"/>
  <c r="R602" i="27"/>
  <c r="R601" i="27"/>
  <c r="R600" i="27"/>
  <c r="R595" i="27"/>
  <c r="R593" i="27"/>
  <c r="R591" i="27"/>
  <c r="R589" i="27"/>
  <c r="R586" i="27"/>
  <c r="R585" i="27"/>
  <c r="R584" i="27"/>
  <c r="R583" i="27"/>
  <c r="R582" i="27"/>
  <c r="R581" i="27"/>
  <c r="R580" i="27"/>
  <c r="R579" i="27"/>
  <c r="R578" i="27"/>
  <c r="R577" i="27"/>
  <c r="R596" i="27"/>
  <c r="R594" i="27"/>
  <c r="R592" i="27"/>
  <c r="R590" i="27"/>
  <c r="R575" i="27"/>
  <c r="R574" i="27"/>
  <c r="R573" i="27"/>
  <c r="R572" i="27"/>
  <c r="R571" i="27"/>
  <c r="R570" i="27"/>
  <c r="R569" i="27"/>
  <c r="R568" i="27"/>
  <c r="R567" i="27"/>
  <c r="R566" i="27"/>
  <c r="R565" i="27"/>
  <c r="R564" i="27"/>
  <c r="R563" i="27"/>
  <c r="R562" i="27"/>
  <c r="R561" i="27"/>
  <c r="R560" i="27"/>
  <c r="R576" i="27"/>
  <c r="AH595" i="27"/>
  <c r="AH593" i="27"/>
  <c r="AH591" i="27"/>
  <c r="AH589" i="27"/>
  <c r="AH599" i="27"/>
  <c r="AH598" i="27"/>
  <c r="AH597" i="27"/>
  <c r="AH602" i="27"/>
  <c r="AH601" i="27"/>
  <c r="AH600" i="27"/>
  <c r="AH588" i="27"/>
  <c r="AH587" i="27"/>
  <c r="AH596" i="27"/>
  <c r="AH594" i="27"/>
  <c r="AH592" i="27"/>
  <c r="AH590" i="27"/>
  <c r="AH586" i="27"/>
  <c r="AH585" i="27"/>
  <c r="AH584" i="27"/>
  <c r="AH583" i="27"/>
  <c r="AH582" i="27"/>
  <c r="AH581" i="27"/>
  <c r="AH580" i="27"/>
  <c r="AH579" i="27"/>
  <c r="AH578" i="27"/>
  <c r="AH577" i="27"/>
  <c r="AH603" i="27"/>
  <c r="AH576" i="27"/>
  <c r="AH574" i="27"/>
  <c r="AH573" i="27"/>
  <c r="AH572" i="27"/>
  <c r="AH571" i="27"/>
  <c r="AH570" i="27"/>
  <c r="AH569" i="27"/>
  <c r="AH568" i="27"/>
  <c r="AH567" i="27"/>
  <c r="AH566" i="27"/>
  <c r="AH565" i="27"/>
  <c r="AH564" i="27"/>
  <c r="AH563" i="27"/>
  <c r="AH562" i="27"/>
  <c r="AH561" i="27"/>
  <c r="AH560" i="27"/>
  <c r="AH575" i="27"/>
  <c r="AY602" i="27"/>
  <c r="AY603" i="27"/>
  <c r="AY588" i="27"/>
  <c r="AY587" i="27"/>
  <c r="AY586" i="27"/>
  <c r="AY598" i="27"/>
  <c r="AY597" i="27"/>
  <c r="AY601" i="27"/>
  <c r="AY600" i="27"/>
  <c r="AY596" i="27"/>
  <c r="AY594" i="27"/>
  <c r="AY592" i="27"/>
  <c r="AY590" i="27"/>
  <c r="AY599" i="27"/>
  <c r="AY585" i="27"/>
  <c r="AY584" i="27"/>
  <c r="AY583" i="27"/>
  <c r="AY582" i="27"/>
  <c r="AY581" i="27"/>
  <c r="AY580" i="27"/>
  <c r="AY579" i="27"/>
  <c r="AY578" i="27"/>
  <c r="AY577" i="27"/>
  <c r="AY595" i="27"/>
  <c r="AY593" i="27"/>
  <c r="AY591" i="27"/>
  <c r="AY589" i="27"/>
  <c r="AY576" i="27"/>
  <c r="AY574" i="27"/>
  <c r="AY573" i="27"/>
  <c r="AY572" i="27"/>
  <c r="AY571" i="27"/>
  <c r="AY570" i="27"/>
  <c r="AY569" i="27"/>
  <c r="AY568" i="27"/>
  <c r="AY567" i="27"/>
  <c r="AY566" i="27"/>
  <c r="AY565" i="27"/>
  <c r="AY564" i="27"/>
  <c r="AY563" i="27"/>
  <c r="AY562" i="27"/>
  <c r="AY561" i="27"/>
  <c r="AY560" i="27"/>
  <c r="AY575" i="27"/>
  <c r="BO603" i="27"/>
  <c r="BO594" i="27"/>
  <c r="BO592" i="27"/>
  <c r="BO590" i="27"/>
  <c r="BO598" i="27"/>
  <c r="BO597" i="27"/>
  <c r="BO596" i="27"/>
  <c r="BO601" i="27"/>
  <c r="BO600" i="27"/>
  <c r="BO588" i="27"/>
  <c r="BO587" i="27"/>
  <c r="BO586" i="27"/>
  <c r="BO595" i="27"/>
  <c r="BO593" i="27"/>
  <c r="BO591" i="27"/>
  <c r="BO589" i="27"/>
  <c r="BO585" i="27"/>
  <c r="BO584" i="27"/>
  <c r="BO583" i="27"/>
  <c r="BO582" i="27"/>
  <c r="BO581" i="27"/>
  <c r="BO580" i="27"/>
  <c r="BO579" i="27"/>
  <c r="BO578" i="27"/>
  <c r="BO577" i="27"/>
  <c r="BO599" i="27"/>
  <c r="BO602" i="27"/>
  <c r="BO575" i="27"/>
  <c r="BO573" i="27"/>
  <c r="BO572" i="27"/>
  <c r="BO571" i="27"/>
  <c r="BO570" i="27"/>
  <c r="BO569" i="27"/>
  <c r="BO568" i="27"/>
  <c r="BO567" i="27"/>
  <c r="BO566" i="27"/>
  <c r="BO565" i="27"/>
  <c r="BO564" i="27"/>
  <c r="BO563" i="27"/>
  <c r="BO562" i="27"/>
  <c r="BO561" i="27"/>
  <c r="BO560" i="27"/>
  <c r="BO574" i="27"/>
  <c r="BO576" i="27"/>
  <c r="DL602" i="27"/>
  <c r="DL603" i="27"/>
  <c r="DL599" i="27"/>
  <c r="DL588" i="27"/>
  <c r="DL587" i="27"/>
  <c r="DL586" i="27"/>
  <c r="DL598" i="27"/>
  <c r="DL597" i="27"/>
  <c r="DL596" i="27"/>
  <c r="DL601" i="27"/>
  <c r="DL600" i="27"/>
  <c r="DL594" i="27"/>
  <c r="DL592" i="27"/>
  <c r="DL590" i="27"/>
  <c r="DL585" i="27"/>
  <c r="DL584" i="27"/>
  <c r="DL583" i="27"/>
  <c r="DL582" i="27"/>
  <c r="DL581" i="27"/>
  <c r="DL580" i="27"/>
  <c r="DL579" i="27"/>
  <c r="DL578" i="27"/>
  <c r="DL577" i="27"/>
  <c r="DL595" i="27"/>
  <c r="DL593" i="27"/>
  <c r="DL591" i="27"/>
  <c r="DL589" i="27"/>
  <c r="DL576" i="27"/>
  <c r="DL574" i="27"/>
  <c r="DL573" i="27"/>
  <c r="DL572" i="27"/>
  <c r="DL571" i="27"/>
  <c r="DL570" i="27"/>
  <c r="DL569" i="27"/>
  <c r="DL568" i="27"/>
  <c r="DL567" i="27"/>
  <c r="DL566" i="27"/>
  <c r="DL565" i="27"/>
  <c r="DL564" i="27"/>
  <c r="DL563" i="27"/>
  <c r="DL562" i="27"/>
  <c r="DL561" i="27"/>
  <c r="DL560" i="27"/>
  <c r="DL575" i="27"/>
  <c r="EC603" i="27"/>
  <c r="EC594" i="27"/>
  <c r="EC592" i="27"/>
  <c r="EC590" i="27"/>
  <c r="EC599" i="27"/>
  <c r="EC602" i="27"/>
  <c r="EC598" i="27"/>
  <c r="EC597" i="27"/>
  <c r="EC596" i="27"/>
  <c r="EC588" i="27"/>
  <c r="EC587" i="27"/>
  <c r="EC586" i="27"/>
  <c r="EC601" i="27"/>
  <c r="EC600" i="27"/>
  <c r="EC595" i="27"/>
  <c r="EC593" i="27"/>
  <c r="EC591" i="27"/>
  <c r="EC589" i="27"/>
  <c r="EC585" i="27"/>
  <c r="EC584" i="27"/>
  <c r="EC583" i="27"/>
  <c r="EC582" i="27"/>
  <c r="EC581" i="27"/>
  <c r="EC580" i="27"/>
  <c r="EC579" i="27"/>
  <c r="EC578" i="27"/>
  <c r="EC577" i="27"/>
  <c r="EC575" i="27"/>
  <c r="EC573" i="27"/>
  <c r="EC572" i="27"/>
  <c r="EC571" i="27"/>
  <c r="EC570" i="27"/>
  <c r="EC569" i="27"/>
  <c r="EC568" i="27"/>
  <c r="EC567" i="27"/>
  <c r="EC566" i="27"/>
  <c r="EC565" i="27"/>
  <c r="EC564" i="27"/>
  <c r="EC563" i="27"/>
  <c r="EC562" i="27"/>
  <c r="EC561" i="27"/>
  <c r="EC560" i="27"/>
  <c r="EC574" i="27"/>
  <c r="EC576" i="27"/>
  <c r="FI602" i="27"/>
  <c r="FI595" i="27"/>
  <c r="FI593" i="27"/>
  <c r="FI591" i="27"/>
  <c r="FI589" i="27"/>
  <c r="FI598" i="27"/>
  <c r="FI597" i="27"/>
  <c r="FI596" i="27"/>
  <c r="FI603" i="27"/>
  <c r="FI601" i="27"/>
  <c r="FI600" i="27"/>
  <c r="FI599" i="27"/>
  <c r="FI587" i="27"/>
  <c r="FI586" i="27"/>
  <c r="FI594" i="27"/>
  <c r="FI592" i="27"/>
  <c r="FI590" i="27"/>
  <c r="FI588" i="27"/>
  <c r="FI585" i="27"/>
  <c r="FI584" i="27"/>
  <c r="FI583" i="27"/>
  <c r="FI582" i="27"/>
  <c r="FI581" i="27"/>
  <c r="FI580" i="27"/>
  <c r="FI579" i="27"/>
  <c r="FI578" i="27"/>
  <c r="FI577" i="27"/>
  <c r="FI576" i="27"/>
  <c r="FI574" i="27"/>
  <c r="FI573" i="27"/>
  <c r="FI572" i="27"/>
  <c r="FI571" i="27"/>
  <c r="FI570" i="27"/>
  <c r="FI569" i="27"/>
  <c r="FI568" i="27"/>
  <c r="FI567" i="27"/>
  <c r="FI566" i="27"/>
  <c r="FI565" i="27"/>
  <c r="FI564" i="27"/>
  <c r="FI563" i="27"/>
  <c r="FI562" i="27"/>
  <c r="FI561" i="27"/>
  <c r="FI560" i="27"/>
  <c r="FI575" i="27"/>
  <c r="CU563" i="27"/>
  <c r="ER563" i="27"/>
  <c r="CB571" i="27"/>
  <c r="CU571" i="27"/>
  <c r="CW571" i="27" s="1"/>
  <c r="CE571" i="27" s="1"/>
  <c r="ER571" i="27"/>
  <c r="CB573" i="27"/>
  <c r="CU573" i="27"/>
  <c r="CW573" i="27" s="1"/>
  <c r="CE573" i="27" s="1"/>
  <c r="ER573" i="27"/>
  <c r="AT574" i="27"/>
  <c r="AT566" i="27" s="1"/>
  <c r="AT603" i="27" s="1"/>
  <c r="BW576" i="27"/>
  <c r="EN577" i="27"/>
  <c r="ER577" i="27" s="1"/>
  <c r="FB577" i="27" s="1"/>
  <c r="CE578" i="27"/>
  <c r="EE551" i="27"/>
  <c r="T603" i="27"/>
  <c r="T602" i="27"/>
  <c r="T601" i="27"/>
  <c r="T600" i="27"/>
  <c r="T599" i="27"/>
  <c r="T598" i="27"/>
  <c r="T597" i="27"/>
  <c r="T596" i="27"/>
  <c r="T595" i="27"/>
  <c r="T594" i="27"/>
  <c r="T593" i="27"/>
  <c r="T592" i="27"/>
  <c r="T591" i="27"/>
  <c r="T590" i="27"/>
  <c r="T589" i="27"/>
  <c r="T588" i="27"/>
  <c r="T587" i="27"/>
  <c r="T586" i="27"/>
  <c r="T585" i="27"/>
  <c r="T584" i="27"/>
  <c r="T583" i="27"/>
  <c r="T582" i="27"/>
  <c r="T581" i="27"/>
  <c r="T580" i="27"/>
  <c r="T579" i="27"/>
  <c r="T578" i="27"/>
  <c r="T577" i="27"/>
  <c r="T576" i="27"/>
  <c r="T575" i="27"/>
  <c r="T574" i="27"/>
  <c r="T573" i="27"/>
  <c r="T572" i="27"/>
  <c r="T571" i="27"/>
  <c r="T570" i="27"/>
  <c r="T569" i="27"/>
  <c r="T568" i="27"/>
  <c r="T567" i="27"/>
  <c r="T566" i="27"/>
  <c r="T565" i="27"/>
  <c r="T564" i="27"/>
  <c r="T563" i="27"/>
  <c r="T562" i="27"/>
  <c r="T561" i="27"/>
  <c r="T560" i="27"/>
  <c r="AJ603" i="27"/>
  <c r="AJ601" i="27"/>
  <c r="AJ600" i="27"/>
  <c r="AJ599" i="27"/>
  <c r="AJ598" i="27"/>
  <c r="AJ597" i="27"/>
  <c r="AJ596" i="27"/>
  <c r="AJ595" i="27"/>
  <c r="AJ594" i="27"/>
  <c r="AJ593" i="27"/>
  <c r="AJ592" i="27"/>
  <c r="AJ591" i="27"/>
  <c r="AJ590" i="27"/>
  <c r="AJ589" i="27"/>
  <c r="AJ588" i="27"/>
  <c r="AJ587" i="27"/>
  <c r="AJ586" i="27"/>
  <c r="AJ602" i="27"/>
  <c r="AJ585" i="27"/>
  <c r="AJ584" i="27"/>
  <c r="AJ583" i="27"/>
  <c r="AJ582" i="27"/>
  <c r="AJ581" i="27"/>
  <c r="AJ580" i="27"/>
  <c r="AJ579" i="27"/>
  <c r="AJ578" i="27"/>
  <c r="AJ577" i="27"/>
  <c r="AJ576" i="27"/>
  <c r="AJ575" i="27"/>
  <c r="AJ574" i="27"/>
  <c r="AJ573" i="27"/>
  <c r="AJ572" i="27"/>
  <c r="AJ571" i="27"/>
  <c r="AJ570" i="27"/>
  <c r="AJ569" i="27"/>
  <c r="AJ568" i="27"/>
  <c r="AJ567" i="27"/>
  <c r="AJ566" i="27"/>
  <c r="AJ565" i="27"/>
  <c r="AJ564" i="27"/>
  <c r="AJ563" i="27"/>
  <c r="AJ562" i="27"/>
  <c r="AJ561" i="27"/>
  <c r="AJ560" i="27"/>
  <c r="BQ603" i="27"/>
  <c r="BQ602" i="27"/>
  <c r="BQ601" i="27"/>
  <c r="BQ600" i="27"/>
  <c r="BQ599" i="27"/>
  <c r="BQ598" i="27"/>
  <c r="BQ597" i="27"/>
  <c r="BQ596" i="27"/>
  <c r="BQ595" i="27"/>
  <c r="BQ594" i="27"/>
  <c r="BQ593" i="27"/>
  <c r="BQ592" i="27"/>
  <c r="BQ591" i="27"/>
  <c r="BQ590" i="27"/>
  <c r="BQ589" i="27"/>
  <c r="BQ588" i="27"/>
  <c r="BQ587" i="27"/>
  <c r="BQ586" i="27"/>
  <c r="BQ585" i="27"/>
  <c r="BQ584" i="27"/>
  <c r="BQ583" i="27"/>
  <c r="BQ582" i="27"/>
  <c r="BQ581" i="27"/>
  <c r="BQ580" i="27"/>
  <c r="BQ579" i="27"/>
  <c r="BQ578" i="27"/>
  <c r="BQ577" i="27"/>
  <c r="BQ576" i="27"/>
  <c r="BQ575" i="27"/>
  <c r="BQ574" i="27"/>
  <c r="BQ573" i="27"/>
  <c r="BQ572" i="27"/>
  <c r="BQ571" i="27"/>
  <c r="BQ570" i="27"/>
  <c r="BQ569" i="27"/>
  <c r="BQ568" i="27"/>
  <c r="BQ567" i="27"/>
  <c r="BQ566" i="27"/>
  <c r="BQ565" i="27"/>
  <c r="BQ564" i="27"/>
  <c r="BQ563" i="27"/>
  <c r="BQ562" i="27"/>
  <c r="BQ561" i="27"/>
  <c r="BQ560" i="27"/>
  <c r="CH603" i="27"/>
  <c r="CH602" i="27"/>
  <c r="CH601" i="27"/>
  <c r="CH600" i="27"/>
  <c r="CH599" i="27"/>
  <c r="CH598" i="27"/>
  <c r="CH597" i="27"/>
  <c r="CH596" i="27"/>
  <c r="CH595" i="27"/>
  <c r="CH594" i="27"/>
  <c r="CH593" i="27"/>
  <c r="CH592" i="27"/>
  <c r="CH591" i="27"/>
  <c r="CH590" i="27"/>
  <c r="CH589" i="27"/>
  <c r="CH588" i="27"/>
  <c r="CH587" i="27"/>
  <c r="CH586" i="27"/>
  <c r="CH585" i="27"/>
  <c r="CH584" i="27"/>
  <c r="CH583" i="27"/>
  <c r="CH582" i="27"/>
  <c r="CH581" i="27"/>
  <c r="CH580" i="27"/>
  <c r="CH579" i="27"/>
  <c r="CH578" i="27"/>
  <c r="CH577" i="27"/>
  <c r="CH576" i="27"/>
  <c r="CH575" i="27"/>
  <c r="CH574" i="27"/>
  <c r="CH573" i="27"/>
  <c r="CH572" i="27"/>
  <c r="CH571" i="27"/>
  <c r="CH570" i="27"/>
  <c r="CH569" i="27"/>
  <c r="CH568" i="27"/>
  <c r="CH567" i="27"/>
  <c r="CH566" i="27"/>
  <c r="CH565" i="27"/>
  <c r="CH564" i="27"/>
  <c r="CH563" i="27"/>
  <c r="CH562" i="27"/>
  <c r="CH561" i="27"/>
  <c r="CH560" i="27"/>
  <c r="CW560" i="27"/>
  <c r="EE603" i="27"/>
  <c r="EE602" i="27"/>
  <c r="EE601" i="27"/>
  <c r="EE600" i="27"/>
  <c r="EE599" i="27"/>
  <c r="EE598" i="27"/>
  <c r="EE597" i="27"/>
  <c r="EE596" i="27"/>
  <c r="EE595" i="27"/>
  <c r="EE594" i="27"/>
  <c r="EE593" i="27"/>
  <c r="EE592" i="27"/>
  <c r="EE591" i="27"/>
  <c r="EE590" i="27"/>
  <c r="EE589" i="27"/>
  <c r="EE588" i="27"/>
  <c r="EE587" i="27"/>
  <c r="EE586" i="27"/>
  <c r="EE585" i="27"/>
  <c r="EE584" i="27"/>
  <c r="EE583" i="27"/>
  <c r="EE582" i="27"/>
  <c r="EE581" i="27"/>
  <c r="EE580" i="27"/>
  <c r="EE579" i="27"/>
  <c r="EE578" i="27"/>
  <c r="EE577" i="27"/>
  <c r="EE576" i="27"/>
  <c r="EE575" i="27"/>
  <c r="EE574" i="27"/>
  <c r="EE573" i="27"/>
  <c r="EE572" i="27"/>
  <c r="EE571" i="27"/>
  <c r="EE570" i="27"/>
  <c r="EE569" i="27"/>
  <c r="EE568" i="27"/>
  <c r="EE567" i="27"/>
  <c r="EE566" i="27"/>
  <c r="EE565" i="27"/>
  <c r="EE564" i="27"/>
  <c r="EE563" i="27"/>
  <c r="EE562" i="27"/>
  <c r="EE561" i="27"/>
  <c r="EE560" i="27"/>
  <c r="EU603" i="27"/>
  <c r="EU602" i="27"/>
  <c r="EU601" i="27"/>
  <c r="EU600" i="27"/>
  <c r="EU599" i="27"/>
  <c r="EU598" i="27"/>
  <c r="EU597" i="27"/>
  <c r="EU596" i="27"/>
  <c r="EU595" i="27"/>
  <c r="EU594" i="27"/>
  <c r="EU593" i="27"/>
  <c r="EU592" i="27"/>
  <c r="EU591" i="27"/>
  <c r="EU590" i="27"/>
  <c r="EU589" i="27"/>
  <c r="EU588" i="27"/>
  <c r="EU587" i="27"/>
  <c r="EU586" i="27"/>
  <c r="EU585" i="27"/>
  <c r="EU584" i="27"/>
  <c r="EU583" i="27"/>
  <c r="EU582" i="27"/>
  <c r="EU581" i="27"/>
  <c r="EU580" i="27"/>
  <c r="EU579" i="27"/>
  <c r="EU578" i="27"/>
  <c r="EU577" i="27"/>
  <c r="EU576" i="27"/>
  <c r="EU575" i="27"/>
  <c r="EU574" i="27"/>
  <c r="EU573" i="27"/>
  <c r="EU572" i="27"/>
  <c r="EU571" i="27"/>
  <c r="EU570" i="27"/>
  <c r="EU569" i="27"/>
  <c r="EU568" i="27"/>
  <c r="EU567" i="27"/>
  <c r="EU566" i="27"/>
  <c r="EU565" i="27"/>
  <c r="EU564" i="27"/>
  <c r="EU563" i="27"/>
  <c r="EU562" i="27"/>
  <c r="EU561" i="27"/>
  <c r="EU560" i="27"/>
  <c r="FK603" i="27"/>
  <c r="FK602" i="27"/>
  <c r="FK601" i="27"/>
  <c r="FK600" i="27"/>
  <c r="FK599" i="27"/>
  <c r="FK598" i="27"/>
  <c r="FK597" i="27"/>
  <c r="FK596" i="27"/>
  <c r="FK595" i="27"/>
  <c r="FK594" i="27"/>
  <c r="FK593" i="27"/>
  <c r="FK592" i="27"/>
  <c r="FK591" i="27"/>
  <c r="FK590" i="27"/>
  <c r="FK589" i="27"/>
  <c r="FK588" i="27"/>
  <c r="FK587" i="27"/>
  <c r="FK586" i="27"/>
  <c r="FK585" i="27"/>
  <c r="FK584" i="27"/>
  <c r="FK583" i="27"/>
  <c r="FK582" i="27"/>
  <c r="FK581" i="27"/>
  <c r="FK580" i="27"/>
  <c r="FK579" i="27"/>
  <c r="FK578" i="27"/>
  <c r="FK577" i="27"/>
  <c r="FK576" i="27"/>
  <c r="FK575" i="27"/>
  <c r="FK574" i="27"/>
  <c r="FK573" i="27"/>
  <c r="FK572" i="27"/>
  <c r="FK571" i="27"/>
  <c r="FK570" i="27"/>
  <c r="FK569" i="27"/>
  <c r="FK568" i="27"/>
  <c r="FK567" i="27"/>
  <c r="FK566" i="27"/>
  <c r="FK565" i="27"/>
  <c r="FK564" i="27"/>
  <c r="FK563" i="27"/>
  <c r="FK562" i="27"/>
  <c r="FK561" i="27"/>
  <c r="FK560" i="27"/>
  <c r="AZ563" i="27"/>
  <c r="BP603" i="27"/>
  <c r="CW563" i="27"/>
  <c r="DM563" i="27"/>
  <c r="CM570" i="27"/>
  <c r="CM572" i="27"/>
  <c r="CW572" i="27" s="1"/>
  <c r="CE572" i="27" s="1"/>
  <c r="BG575" i="27"/>
  <c r="DE574" i="27"/>
  <c r="DO574" i="27" s="1"/>
  <c r="DO575" i="27"/>
  <c r="DU575" i="27"/>
  <c r="ER575" i="27"/>
  <c r="EN574" i="27"/>
  <c r="EN566" i="27" s="1"/>
  <c r="EN603" i="27" s="1"/>
  <c r="AE577" i="27"/>
  <c r="AO578" i="27"/>
  <c r="E578" i="27" s="1"/>
  <c r="AM580" i="27"/>
  <c r="AG577" i="27"/>
  <c r="AM577" i="27" s="1"/>
  <c r="CN547" i="27"/>
  <c r="ES547" i="27"/>
  <c r="ES550" i="27"/>
  <c r="CN551" i="27"/>
  <c r="DW551" i="27"/>
  <c r="U560" i="27"/>
  <c r="AL603" i="27"/>
  <c r="AL602" i="27"/>
  <c r="AL601" i="27"/>
  <c r="AL600" i="27"/>
  <c r="AL599" i="27"/>
  <c r="AL598" i="27"/>
  <c r="AL597" i="27"/>
  <c r="AL596" i="27"/>
  <c r="AL595" i="27"/>
  <c r="AL594" i="27"/>
  <c r="AL593" i="27"/>
  <c r="AL592" i="27"/>
  <c r="AL591" i="27"/>
  <c r="AL590" i="27"/>
  <c r="AL589" i="27"/>
  <c r="AL588" i="27"/>
  <c r="AL587" i="27"/>
  <c r="AL585" i="27"/>
  <c r="AL584" i="27"/>
  <c r="AL583" i="27"/>
  <c r="AL582" i="27"/>
  <c r="AL581" i="27"/>
  <c r="AL580" i="27"/>
  <c r="AL579" i="27"/>
  <c r="AL578" i="27"/>
  <c r="AL577" i="27"/>
  <c r="AL586" i="27"/>
  <c r="AL575" i="27"/>
  <c r="AL576" i="27"/>
  <c r="AL574" i="27"/>
  <c r="AL573" i="27"/>
  <c r="AL572" i="27"/>
  <c r="AL571" i="27"/>
  <c r="AL570" i="27"/>
  <c r="AL569" i="27"/>
  <c r="AL568" i="27"/>
  <c r="AL567" i="27"/>
  <c r="AL566" i="27"/>
  <c r="AL565" i="27"/>
  <c r="AL564" i="27"/>
  <c r="AL563" i="27"/>
  <c r="AL562" i="27"/>
  <c r="AL561" i="27"/>
  <c r="AL560" i="27"/>
  <c r="BC603" i="27"/>
  <c r="BC602" i="27"/>
  <c r="BC601" i="27"/>
  <c r="BC600" i="27"/>
  <c r="BC599" i="27"/>
  <c r="BC598" i="27"/>
  <c r="BC597" i="27"/>
  <c r="BC596" i="27"/>
  <c r="BC595" i="27"/>
  <c r="BC594" i="27"/>
  <c r="BC593" i="27"/>
  <c r="BC592" i="27"/>
  <c r="BC591" i="27"/>
  <c r="BC590" i="27"/>
  <c r="BC589" i="27"/>
  <c r="BC585" i="27"/>
  <c r="BC584" i="27"/>
  <c r="BC583" i="27"/>
  <c r="BC582" i="27"/>
  <c r="BC581" i="27"/>
  <c r="BC580" i="27"/>
  <c r="BC579" i="27"/>
  <c r="BC578" i="27"/>
  <c r="BC577" i="27"/>
  <c r="BC588" i="27"/>
  <c r="BC587" i="27"/>
  <c r="BC586" i="27"/>
  <c r="BC575" i="27"/>
  <c r="BC573" i="27"/>
  <c r="BC572" i="27"/>
  <c r="BC571" i="27"/>
  <c r="BC570" i="27"/>
  <c r="BC569" i="27"/>
  <c r="BC568" i="27"/>
  <c r="BC567" i="27"/>
  <c r="BC566" i="27"/>
  <c r="BC565" i="27"/>
  <c r="BC564" i="27"/>
  <c r="BC563" i="27"/>
  <c r="BC562" i="27"/>
  <c r="BC561" i="27"/>
  <c r="BC560" i="27"/>
  <c r="CJ603" i="27"/>
  <c r="CJ602" i="27"/>
  <c r="CJ601" i="27"/>
  <c r="CJ600" i="27"/>
  <c r="CJ599" i="27"/>
  <c r="CJ598" i="27"/>
  <c r="CJ597" i="27"/>
  <c r="CJ596" i="27"/>
  <c r="CJ595" i="27"/>
  <c r="CJ594" i="27"/>
  <c r="CJ593" i="27"/>
  <c r="CJ592" i="27"/>
  <c r="CJ591" i="27"/>
  <c r="CJ590" i="27"/>
  <c r="CJ589" i="27"/>
  <c r="CJ585" i="27"/>
  <c r="CJ584" i="27"/>
  <c r="CJ583" i="27"/>
  <c r="CJ582" i="27"/>
  <c r="CJ581" i="27"/>
  <c r="CJ580" i="27"/>
  <c r="CJ579" i="27"/>
  <c r="CJ578" i="27"/>
  <c r="CJ577" i="27"/>
  <c r="CJ588" i="27"/>
  <c r="CJ587" i="27"/>
  <c r="CJ586" i="27"/>
  <c r="CJ574" i="27"/>
  <c r="CJ576" i="27"/>
  <c r="CJ573" i="27"/>
  <c r="CJ572" i="27"/>
  <c r="CJ571" i="27"/>
  <c r="CJ570" i="27"/>
  <c r="CJ569" i="27"/>
  <c r="CJ568" i="27"/>
  <c r="CJ567" i="27"/>
  <c r="CJ566" i="27"/>
  <c r="CJ565" i="27"/>
  <c r="CJ564" i="27"/>
  <c r="CJ563" i="27"/>
  <c r="CJ562" i="27"/>
  <c r="CJ561" i="27"/>
  <c r="CJ560" i="27"/>
  <c r="CZ603" i="27"/>
  <c r="CZ602" i="27"/>
  <c r="CZ601" i="27"/>
  <c r="CZ600" i="27"/>
  <c r="CZ599" i="27"/>
  <c r="CZ598" i="27"/>
  <c r="CZ597" i="27"/>
  <c r="CZ596" i="27"/>
  <c r="CZ595" i="27"/>
  <c r="CZ594" i="27"/>
  <c r="CZ593" i="27"/>
  <c r="CZ592" i="27"/>
  <c r="CZ591" i="27"/>
  <c r="CZ590" i="27"/>
  <c r="CZ589" i="27"/>
  <c r="CZ588" i="27"/>
  <c r="CZ587" i="27"/>
  <c r="CZ586" i="27"/>
  <c r="CZ585" i="27"/>
  <c r="CZ584" i="27"/>
  <c r="CZ583" i="27"/>
  <c r="CZ582" i="27"/>
  <c r="CZ581" i="27"/>
  <c r="CZ580" i="27"/>
  <c r="CZ579" i="27"/>
  <c r="CZ578" i="27"/>
  <c r="CZ577" i="27"/>
  <c r="CZ575" i="27"/>
  <c r="CZ576" i="27"/>
  <c r="CZ574" i="27"/>
  <c r="CZ573" i="27"/>
  <c r="CZ572" i="27"/>
  <c r="CZ571" i="27"/>
  <c r="CZ570" i="27"/>
  <c r="CZ569" i="27"/>
  <c r="CZ568" i="27"/>
  <c r="CZ567" i="27"/>
  <c r="CZ566" i="27"/>
  <c r="CZ565" i="27"/>
  <c r="CZ564" i="27"/>
  <c r="CZ563" i="27"/>
  <c r="CZ562" i="27"/>
  <c r="CZ561" i="27"/>
  <c r="CZ560" i="27"/>
  <c r="EG603" i="27"/>
  <c r="EG602" i="27"/>
  <c r="EG601" i="27"/>
  <c r="EG600" i="27"/>
  <c r="EG599" i="27"/>
  <c r="EG598" i="27"/>
  <c r="EG597" i="27"/>
  <c r="EG596" i="27"/>
  <c r="EG595" i="27"/>
  <c r="EG594" i="27"/>
  <c r="EG593" i="27"/>
  <c r="EG592" i="27"/>
  <c r="EG591" i="27"/>
  <c r="EG590" i="27"/>
  <c r="EG589" i="27"/>
  <c r="EG588" i="27"/>
  <c r="EG587" i="27"/>
  <c r="EG586" i="27"/>
  <c r="EG585" i="27"/>
  <c r="EG584" i="27"/>
  <c r="EG583" i="27"/>
  <c r="EG582" i="27"/>
  <c r="EG581" i="27"/>
  <c r="EG580" i="27"/>
  <c r="EG579" i="27"/>
  <c r="EG578" i="27"/>
  <c r="EG577" i="27"/>
  <c r="EG576" i="27"/>
  <c r="EG574" i="27"/>
  <c r="EG575" i="27"/>
  <c r="EG573" i="27"/>
  <c r="EG572" i="27"/>
  <c r="EG571" i="27"/>
  <c r="EG570" i="27"/>
  <c r="EG569" i="27"/>
  <c r="EG568" i="27"/>
  <c r="EG567" i="27"/>
  <c r="EG566" i="27"/>
  <c r="EG565" i="27"/>
  <c r="EG564" i="27"/>
  <c r="EG563" i="27"/>
  <c r="EG562" i="27"/>
  <c r="EG561" i="27"/>
  <c r="EG560" i="27"/>
  <c r="EW603" i="27"/>
  <c r="EW602" i="27"/>
  <c r="EW601" i="27"/>
  <c r="EW600" i="27"/>
  <c r="EW599" i="27"/>
  <c r="EW598" i="27"/>
  <c r="EW597" i="27"/>
  <c r="EW596" i="27"/>
  <c r="EW595" i="27"/>
  <c r="EW594" i="27"/>
  <c r="EW593" i="27"/>
  <c r="EW592" i="27"/>
  <c r="EW591" i="27"/>
  <c r="EW590" i="27"/>
  <c r="EW589" i="27"/>
  <c r="EW585" i="27"/>
  <c r="EW584" i="27"/>
  <c r="EW583" i="27"/>
  <c r="EW582" i="27"/>
  <c r="EW581" i="27"/>
  <c r="EW580" i="27"/>
  <c r="EW579" i="27"/>
  <c r="EW578" i="27"/>
  <c r="EW577" i="27"/>
  <c r="EW576" i="27"/>
  <c r="EW588" i="27"/>
  <c r="EW587" i="27"/>
  <c r="EW586" i="27"/>
  <c r="EW574" i="27"/>
  <c r="EW573" i="27"/>
  <c r="EW572" i="27"/>
  <c r="EW571" i="27"/>
  <c r="EW570" i="27"/>
  <c r="EW569" i="27"/>
  <c r="EW568" i="27"/>
  <c r="EW567" i="27"/>
  <c r="EW566" i="27"/>
  <c r="EW565" i="27"/>
  <c r="EW564" i="27"/>
  <c r="EW563" i="27"/>
  <c r="EW562" i="27"/>
  <c r="EW561" i="27"/>
  <c r="EW560" i="27"/>
  <c r="U563" i="27"/>
  <c r="BR563" i="27"/>
  <c r="AM571" i="27"/>
  <c r="DZ571" i="27"/>
  <c r="EJ571" i="27" s="1"/>
  <c r="AM573" i="27"/>
  <c r="DZ573" i="27"/>
  <c r="EJ573" i="27" s="1"/>
  <c r="CW575" i="27"/>
  <c r="CE575" i="27" s="1"/>
  <c r="DZ577" i="27"/>
  <c r="EJ577" i="27" s="1"/>
  <c r="DR577" i="27" s="1"/>
  <c r="CE579" i="27"/>
  <c r="H603" i="27"/>
  <c r="H602" i="27"/>
  <c r="H601" i="27"/>
  <c r="H600" i="27"/>
  <c r="H599" i="27"/>
  <c r="H598" i="27"/>
  <c r="H597" i="27"/>
  <c r="H596" i="27"/>
  <c r="H595" i="27"/>
  <c r="H594" i="27"/>
  <c r="H593" i="27"/>
  <c r="H592" i="27"/>
  <c r="H591" i="27"/>
  <c r="H590" i="27"/>
  <c r="H589" i="27"/>
  <c r="H588" i="27"/>
  <c r="H587" i="27"/>
  <c r="H586" i="27"/>
  <c r="H585" i="27"/>
  <c r="H584" i="27"/>
  <c r="H583" i="27"/>
  <c r="H582" i="27"/>
  <c r="H581" i="27"/>
  <c r="H580" i="27"/>
  <c r="H579" i="27"/>
  <c r="H578" i="27"/>
  <c r="H577" i="27"/>
  <c r="H575" i="27"/>
  <c r="H574" i="27"/>
  <c r="H573" i="27"/>
  <c r="H572" i="27"/>
  <c r="H571" i="27"/>
  <c r="H570" i="27"/>
  <c r="H569" i="27"/>
  <c r="H568" i="27"/>
  <c r="H567" i="27"/>
  <c r="H566" i="27"/>
  <c r="H565" i="27"/>
  <c r="H564" i="27"/>
  <c r="H563" i="27"/>
  <c r="H562" i="27"/>
  <c r="H561" i="27"/>
  <c r="H560" i="27"/>
  <c r="AM560" i="27"/>
  <c r="BE603" i="27"/>
  <c r="BE602" i="27"/>
  <c r="BE601" i="27"/>
  <c r="BE600" i="27"/>
  <c r="BE599" i="27"/>
  <c r="BE598" i="27"/>
  <c r="BE597" i="27"/>
  <c r="BE596" i="27"/>
  <c r="BE595" i="27"/>
  <c r="BE594" i="27"/>
  <c r="BE593" i="27"/>
  <c r="BE592" i="27"/>
  <c r="BE591" i="27"/>
  <c r="BE590" i="27"/>
  <c r="BE589" i="27"/>
  <c r="BE588" i="27"/>
  <c r="BE587" i="27"/>
  <c r="BE586" i="27"/>
  <c r="BE585" i="27"/>
  <c r="BE584" i="27"/>
  <c r="BE583" i="27"/>
  <c r="BE582" i="27"/>
  <c r="BE581" i="27"/>
  <c r="BE580" i="27"/>
  <c r="BE579" i="27"/>
  <c r="BE578" i="27"/>
  <c r="BE577" i="27"/>
  <c r="BE575" i="27"/>
  <c r="BE573" i="27"/>
  <c r="BE572" i="27"/>
  <c r="BE571" i="27"/>
  <c r="BE570" i="27"/>
  <c r="BE569" i="27"/>
  <c r="BE568" i="27"/>
  <c r="BE567" i="27"/>
  <c r="BE566" i="27"/>
  <c r="BE565" i="27"/>
  <c r="BE564" i="27"/>
  <c r="BE563" i="27"/>
  <c r="BE562" i="27"/>
  <c r="BE561" i="27"/>
  <c r="BE560" i="27"/>
  <c r="BE576" i="27"/>
  <c r="BE574" i="27"/>
  <c r="BU603" i="27"/>
  <c r="BU602" i="27"/>
  <c r="BU601" i="27"/>
  <c r="BU600" i="27"/>
  <c r="BU599" i="27"/>
  <c r="BU598" i="27"/>
  <c r="BU597" i="27"/>
  <c r="BU596" i="27"/>
  <c r="BU595" i="27"/>
  <c r="BU594" i="27"/>
  <c r="BU593" i="27"/>
  <c r="BU592" i="27"/>
  <c r="BU591" i="27"/>
  <c r="BU590" i="27"/>
  <c r="BU589" i="27"/>
  <c r="BU588" i="27"/>
  <c r="BU587" i="27"/>
  <c r="BU586" i="27"/>
  <c r="BU585" i="27"/>
  <c r="BU584" i="27"/>
  <c r="BU583" i="27"/>
  <c r="BU582" i="27"/>
  <c r="BU581" i="27"/>
  <c r="BU580" i="27"/>
  <c r="BU579" i="27"/>
  <c r="BU578" i="27"/>
  <c r="BU577" i="27"/>
  <c r="BU576" i="27"/>
  <c r="BU575" i="27"/>
  <c r="BU573" i="27"/>
  <c r="BU572" i="27"/>
  <c r="BU571" i="27"/>
  <c r="BU570" i="27"/>
  <c r="BU569" i="27"/>
  <c r="BU568" i="27"/>
  <c r="BU567" i="27"/>
  <c r="BU566" i="27"/>
  <c r="BU565" i="27"/>
  <c r="BU564" i="27"/>
  <c r="BU563" i="27"/>
  <c r="BU562" i="27"/>
  <c r="BU561" i="27"/>
  <c r="BU560" i="27"/>
  <c r="CL603" i="27"/>
  <c r="CL602" i="27"/>
  <c r="CL601" i="27"/>
  <c r="CL600" i="27"/>
  <c r="CL599" i="27"/>
  <c r="CL598" i="27"/>
  <c r="CL597" i="27"/>
  <c r="CL596" i="27"/>
  <c r="CL595" i="27"/>
  <c r="CL594" i="27"/>
  <c r="CL593" i="27"/>
  <c r="CL592" i="27"/>
  <c r="CL591" i="27"/>
  <c r="CL590" i="27"/>
  <c r="CL589" i="27"/>
  <c r="CL588" i="27"/>
  <c r="CL587" i="27"/>
  <c r="CL586" i="27"/>
  <c r="CL585" i="27"/>
  <c r="CL584" i="27"/>
  <c r="CL583" i="27"/>
  <c r="CL582" i="27"/>
  <c r="CL581" i="27"/>
  <c r="CL580" i="27"/>
  <c r="CL579" i="27"/>
  <c r="CL578" i="27"/>
  <c r="CL577" i="27"/>
  <c r="CL576" i="27"/>
  <c r="CL574" i="27"/>
  <c r="CL573" i="27"/>
  <c r="CL572" i="27"/>
  <c r="CL571" i="27"/>
  <c r="CL570" i="27"/>
  <c r="CL569" i="27"/>
  <c r="CL568" i="27"/>
  <c r="CL567" i="27"/>
  <c r="CL566" i="27"/>
  <c r="CL565" i="27"/>
  <c r="CL564" i="27"/>
  <c r="CL563" i="27"/>
  <c r="CL562" i="27"/>
  <c r="CL561" i="27"/>
  <c r="CL560" i="27"/>
  <c r="CL575" i="27"/>
  <c r="DB603" i="27"/>
  <c r="DB602" i="27"/>
  <c r="DB601" i="27"/>
  <c r="DB600" i="27"/>
  <c r="DB599" i="27"/>
  <c r="DB598" i="27"/>
  <c r="DB597" i="27"/>
  <c r="DB596" i="27"/>
  <c r="DB595" i="27"/>
  <c r="DB594" i="27"/>
  <c r="DB593" i="27"/>
  <c r="DB592" i="27"/>
  <c r="DB591" i="27"/>
  <c r="DB590" i="27"/>
  <c r="DB589" i="27"/>
  <c r="DB588" i="27"/>
  <c r="DB587" i="27"/>
  <c r="DB586" i="27"/>
  <c r="DB585" i="27"/>
  <c r="DB584" i="27"/>
  <c r="DB583" i="27"/>
  <c r="DB582" i="27"/>
  <c r="DB581" i="27"/>
  <c r="DB580" i="27"/>
  <c r="DB579" i="27"/>
  <c r="DB578" i="27"/>
  <c r="DB577" i="27"/>
  <c r="DB576" i="27"/>
  <c r="DB574" i="27"/>
  <c r="DB573" i="27"/>
  <c r="DB572" i="27"/>
  <c r="DB571" i="27"/>
  <c r="DB570" i="27"/>
  <c r="DB569" i="27"/>
  <c r="DB568" i="27"/>
  <c r="DB567" i="27"/>
  <c r="DB566" i="27"/>
  <c r="DB565" i="27"/>
  <c r="DB564" i="27"/>
  <c r="DB563" i="27"/>
  <c r="DB562" i="27"/>
  <c r="DB561" i="27"/>
  <c r="DB560" i="27"/>
  <c r="EY603" i="27"/>
  <c r="EY602" i="27"/>
  <c r="EY601" i="27"/>
  <c r="EY600" i="27"/>
  <c r="EY599" i="27"/>
  <c r="EY598" i="27"/>
  <c r="EY597" i="27"/>
  <c r="EY596" i="27"/>
  <c r="EY595" i="27"/>
  <c r="EY594" i="27"/>
  <c r="EY593" i="27"/>
  <c r="EY592" i="27"/>
  <c r="EY591" i="27"/>
  <c r="EY590" i="27"/>
  <c r="EY589" i="27"/>
  <c r="EY588" i="27"/>
  <c r="EY587" i="27"/>
  <c r="EY586" i="27"/>
  <c r="EY585" i="27"/>
  <c r="EY584" i="27"/>
  <c r="EY583" i="27"/>
  <c r="EY582" i="27"/>
  <c r="EY581" i="27"/>
  <c r="EY580" i="27"/>
  <c r="EY579" i="27"/>
  <c r="EY578" i="27"/>
  <c r="EY577" i="27"/>
  <c r="EY576" i="27"/>
  <c r="EY574" i="27"/>
  <c r="EY573" i="27"/>
  <c r="EY572" i="27"/>
  <c r="EY571" i="27"/>
  <c r="EY570" i="27"/>
  <c r="EY569" i="27"/>
  <c r="EY568" i="27"/>
  <c r="EY567" i="27"/>
  <c r="EY566" i="27"/>
  <c r="EY565" i="27"/>
  <c r="EY564" i="27"/>
  <c r="EY563" i="27"/>
  <c r="EY562" i="27"/>
  <c r="EY561" i="27"/>
  <c r="EY560" i="27"/>
  <c r="EY575" i="27"/>
  <c r="AM563" i="27"/>
  <c r="BT603" i="27"/>
  <c r="CK603" i="27"/>
  <c r="DA603" i="27"/>
  <c r="EH563" i="27"/>
  <c r="AE570" i="27"/>
  <c r="AO570" i="27" s="1"/>
  <c r="E570" i="27" s="1"/>
  <c r="EZ571" i="27"/>
  <c r="AE572" i="27"/>
  <c r="AO572" i="27" s="1"/>
  <c r="EZ573" i="27"/>
  <c r="BC574" i="27"/>
  <c r="AZ575" i="27"/>
  <c r="BR575" i="27"/>
  <c r="DB575" i="27"/>
  <c r="CM576" i="27"/>
  <c r="CW576" i="27" s="1"/>
  <c r="CE576" i="27" s="1"/>
  <c r="CI574" i="27"/>
  <c r="CI566" i="27" s="1"/>
  <c r="CI603" i="27" s="1"/>
  <c r="DD576" i="27"/>
  <c r="EJ576" i="27"/>
  <c r="DR576" i="27" s="1"/>
  <c r="DZ578" i="27"/>
  <c r="EJ578" i="27" s="1"/>
  <c r="DR578" i="27" s="1"/>
  <c r="AE579" i="27"/>
  <c r="AO579" i="27" s="1"/>
  <c r="E579" i="27" s="1"/>
  <c r="CY574" i="27"/>
  <c r="CY566" i="27" s="1"/>
  <c r="CY603" i="27" s="1"/>
  <c r="CU580" i="27"/>
  <c r="CW580" i="27" s="1"/>
  <c r="CE580" i="27" s="1"/>
  <c r="CW582" i="27"/>
  <c r="CE582" i="27" s="1"/>
  <c r="W583" i="27"/>
  <c r="EJ584" i="27"/>
  <c r="DR587" i="27"/>
  <c r="FB587" i="27"/>
  <c r="DO589" i="27"/>
  <c r="CW592" i="27"/>
  <c r="CB595" i="27"/>
  <c r="BZ576" i="27"/>
  <c r="CB576" i="27" s="1"/>
  <c r="E584" i="27"/>
  <c r="DR585" i="27"/>
  <c r="EJ586" i="27"/>
  <c r="DR586" i="27" s="1"/>
  <c r="W588" i="27"/>
  <c r="E588" i="27" s="1"/>
  <c r="DO592" i="27"/>
  <c r="CW593" i="27"/>
  <c r="AO596" i="27"/>
  <c r="EV574" i="27"/>
  <c r="EV566" i="27" s="1"/>
  <c r="EV603" i="27" s="1"/>
  <c r="CG577" i="27"/>
  <c r="CM577" i="27" s="1"/>
  <c r="FB580" i="27"/>
  <c r="AO581" i="27"/>
  <c r="CW584" i="27"/>
  <c r="CE584" i="27" s="1"/>
  <c r="W585" i="27"/>
  <c r="W587" i="27"/>
  <c r="E587" i="27" s="1"/>
  <c r="CW588" i="27"/>
  <c r="DO588" i="27"/>
  <c r="DO590" i="27"/>
  <c r="CE590" i="27" s="1"/>
  <c r="CW591" i="27"/>
  <c r="CE591" i="27" s="1"/>
  <c r="BJ594" i="27"/>
  <c r="FB594" i="27"/>
  <c r="AO595" i="27"/>
  <c r="E595" i="27" s="1"/>
  <c r="W596" i="27"/>
  <c r="E596" i="27" s="1"/>
  <c r="E586" i="27"/>
  <c r="CW589" i="27"/>
  <c r="CE589" i="27" s="1"/>
  <c r="FB591" i="27"/>
  <c r="DR594" i="27"/>
  <c r="EJ595" i="27"/>
  <c r="DR595" i="27" s="1"/>
  <c r="AE580" i="27"/>
  <c r="AO580" i="27" s="1"/>
  <c r="E580" i="27" s="1"/>
  <c r="BZ580" i="27"/>
  <c r="DZ580" i="27"/>
  <c r="EJ580" i="27" s="1"/>
  <c r="DR580" i="27" s="1"/>
  <c r="CB582" i="27"/>
  <c r="FB582" i="27"/>
  <c r="AO583" i="27"/>
  <c r="CW586" i="27"/>
  <c r="DO586" i="27"/>
  <c r="CB589" i="27"/>
  <c r="BJ590" i="27"/>
  <c r="CB592" i="27"/>
  <c r="AO593" i="27"/>
  <c r="E593" i="27" s="1"/>
  <c r="W594" i="27"/>
  <c r="E594" i="27" s="1"/>
  <c r="DO595" i="27"/>
  <c r="CE595" i="27" s="1"/>
  <c r="FB590" i="27"/>
  <c r="EJ593" i="27"/>
  <c r="DR593" i="27" s="1"/>
  <c r="CO577" i="27"/>
  <c r="CU577" i="27" s="1"/>
  <c r="W581" i="27"/>
  <c r="E581" i="27" s="1"/>
  <c r="EJ582" i="27"/>
  <c r="DR582" i="27" s="1"/>
  <c r="CB584" i="27"/>
  <c r="FB584" i="27"/>
  <c r="AO585" i="27"/>
  <c r="CB587" i="27"/>
  <c r="AO589" i="27"/>
  <c r="E589" i="27" s="1"/>
  <c r="W590" i="27"/>
  <c r="E590" i="27" s="1"/>
  <c r="EJ590" i="27"/>
  <c r="DR590" i="27" s="1"/>
  <c r="E591" i="27"/>
  <c r="EJ591" i="27"/>
  <c r="AO592" i="27"/>
  <c r="E592" i="27" s="1"/>
  <c r="DO593" i="27"/>
  <c r="AZ602" i="27"/>
  <c r="AT599" i="27"/>
  <c r="AF613" i="27"/>
  <c r="AL616" i="27"/>
  <c r="AM616" i="27"/>
  <c r="AN616" i="27" s="1"/>
  <c r="DO621" i="27"/>
  <c r="R625" i="27"/>
  <c r="N628" i="27"/>
  <c r="ES628" i="27"/>
  <c r="BM642" i="27"/>
  <c r="BM645" i="27"/>
  <c r="BM644" i="27"/>
  <c r="BM643" i="27"/>
  <c r="EG613" i="27"/>
  <c r="EH613" i="27"/>
  <c r="CS614" i="27"/>
  <c r="CT614" i="27" s="1"/>
  <c r="CU615" i="27"/>
  <c r="CT615" i="27"/>
  <c r="FF614" i="27"/>
  <c r="FG614" i="27" s="1"/>
  <c r="FG615" i="27"/>
  <c r="EC618" i="27"/>
  <c r="EH618" i="27"/>
  <c r="FA620" i="27"/>
  <c r="EZ617" i="27"/>
  <c r="FA617" i="27" s="1"/>
  <c r="BR596" i="27"/>
  <c r="CB596" i="27" s="1"/>
  <c r="BR597" i="27"/>
  <c r="CB597" i="27" s="1"/>
  <c r="BJ598" i="27"/>
  <c r="BR598" i="27"/>
  <c r="CB598" i="27" s="1"/>
  <c r="AZ600" i="27"/>
  <c r="AZ601" i="27"/>
  <c r="BJ601" i="27" s="1"/>
  <c r="DM601" i="27"/>
  <c r="U602" i="27"/>
  <c r="U599" i="27" s="1"/>
  <c r="ER602" i="27"/>
  <c r="BM612" i="27"/>
  <c r="U613" i="27"/>
  <c r="V613" i="27" s="1"/>
  <c r="CS612" i="27"/>
  <c r="CT613" i="27"/>
  <c r="R615" i="27"/>
  <c r="Q614" i="27"/>
  <c r="EB617" i="27"/>
  <c r="EC617" i="27" s="1"/>
  <c r="DO620" i="27"/>
  <c r="DP620" i="27" s="1"/>
  <c r="DF620" i="27"/>
  <c r="DU620" i="27"/>
  <c r="DZ620" i="27"/>
  <c r="DT617" i="27"/>
  <c r="DU617" i="27" s="1"/>
  <c r="DM599" i="27"/>
  <c r="BH602" i="27"/>
  <c r="CU602" i="27"/>
  <c r="CU599" i="27" s="1"/>
  <c r="CO599" i="27"/>
  <c r="BY649" i="27"/>
  <c r="BX641" i="27"/>
  <c r="BY612" i="27"/>
  <c r="CY641" i="27"/>
  <c r="CZ612" i="27"/>
  <c r="R613" i="27"/>
  <c r="Q612" i="27"/>
  <c r="FF612" i="27"/>
  <c r="FG613" i="27"/>
  <c r="AS615" i="27"/>
  <c r="AR614" i="27"/>
  <c r="AS614" i="27" s="1"/>
  <c r="ES615" i="27"/>
  <c r="ER614" i="27"/>
  <c r="AY620" i="27"/>
  <c r="AX617" i="27"/>
  <c r="AY617" i="27" s="1"/>
  <c r="EB599" i="27"/>
  <c r="EB603" i="27" s="1"/>
  <c r="AM602" i="27"/>
  <c r="AM599" i="27" s="1"/>
  <c r="AI599" i="27"/>
  <c r="AI603" i="27" s="1"/>
  <c r="AX612" i="27"/>
  <c r="DB645" i="27"/>
  <c r="DB644" i="27"/>
  <c r="DB643" i="27"/>
  <c r="DB642" i="27"/>
  <c r="DA641" i="27"/>
  <c r="DB612" i="27"/>
  <c r="AS613" i="27"/>
  <c r="AR612" i="27"/>
  <c r="AY616" i="27"/>
  <c r="AZ616" i="27"/>
  <c r="AH620" i="27"/>
  <c r="AM620" i="27"/>
  <c r="AN620" i="27" s="1"/>
  <c r="AG617" i="27"/>
  <c r="BZ600" i="27"/>
  <c r="BZ599" i="27" s="1"/>
  <c r="EJ600" i="27"/>
  <c r="BZ601" i="27"/>
  <c r="CB601" i="27" s="1"/>
  <c r="EH602" i="27"/>
  <c r="EH599" i="27" s="1"/>
  <c r="ED599" i="27"/>
  <c r="ED603" i="27" s="1"/>
  <c r="Y641" i="27"/>
  <c r="Z612" i="27"/>
  <c r="AE612" i="27"/>
  <c r="EM649" i="27"/>
  <c r="EL641" i="27"/>
  <c r="EM612" i="27"/>
  <c r="ES613" i="27"/>
  <c r="ER612" i="27"/>
  <c r="DF615" i="27"/>
  <c r="W600" i="27"/>
  <c r="M599" i="27"/>
  <c r="AO600" i="27"/>
  <c r="BH599" i="27"/>
  <c r="E601" i="27"/>
  <c r="DO601" i="27"/>
  <c r="CE601" i="27" s="1"/>
  <c r="W602" i="27"/>
  <c r="E602" i="27" s="1"/>
  <c r="AO602" i="27"/>
  <c r="BR602" i="27"/>
  <c r="CB602" i="27" s="1"/>
  <c r="DE602" i="27"/>
  <c r="DO602" i="27" s="1"/>
  <c r="DK641" i="27"/>
  <c r="DL612" i="27"/>
  <c r="N615" i="27"/>
  <c r="BS615" i="27"/>
  <c r="CB615" i="27"/>
  <c r="CC615" i="27" s="1"/>
  <c r="L616" i="27"/>
  <c r="M616" i="27"/>
  <c r="M614" i="27" s="1"/>
  <c r="DD614" i="27"/>
  <c r="DC612" i="27"/>
  <c r="EC616" i="27"/>
  <c r="EH616" i="27"/>
  <c r="EI616" i="27" s="1"/>
  <c r="EB614" i="27"/>
  <c r="BH596" i="27"/>
  <c r="BJ596" i="27" s="1"/>
  <c r="M597" i="27"/>
  <c r="W597" i="27" s="1"/>
  <c r="E597" i="27" s="1"/>
  <c r="BH597" i="27"/>
  <c r="BJ597" i="27" s="1"/>
  <c r="M598" i="27"/>
  <c r="W598" i="27" s="1"/>
  <c r="E598" i="27" s="1"/>
  <c r="Y599" i="27"/>
  <c r="Y603" i="27" s="1"/>
  <c r="DO600" i="27"/>
  <c r="DO599" i="27" s="1"/>
  <c r="DE599" i="27"/>
  <c r="BS613" i="27"/>
  <c r="CB613" i="27"/>
  <c r="CC613" i="27" s="1"/>
  <c r="DF613" i="27"/>
  <c r="K614" i="27"/>
  <c r="AK614" i="27"/>
  <c r="AF615" i="27"/>
  <c r="CA615" i="27"/>
  <c r="EG615" i="27"/>
  <c r="EF614" i="27"/>
  <c r="EG614" i="27" s="1"/>
  <c r="EH615" i="27"/>
  <c r="EN641" i="27"/>
  <c r="EO612" i="27"/>
  <c r="H627" i="27"/>
  <c r="H625" i="27"/>
  <c r="H624" i="27"/>
  <c r="T625" i="27"/>
  <c r="T624" i="27"/>
  <c r="T613" i="27"/>
  <c r="FB616" i="27"/>
  <c r="FC616" i="27" s="1"/>
  <c r="ES616" i="27"/>
  <c r="FB617" i="27"/>
  <c r="FC617" i="27" s="1"/>
  <c r="ES617" i="27"/>
  <c r="AH618" i="27"/>
  <c r="AM618" i="27"/>
  <c r="AN618" i="27" s="1"/>
  <c r="FB618" i="27"/>
  <c r="FC618" i="27" s="1"/>
  <c r="ES618" i="27"/>
  <c r="CW619" i="27"/>
  <c r="DO625" i="27"/>
  <c r="DP625" i="27" s="1"/>
  <c r="DF625" i="27"/>
  <c r="ES630" i="27"/>
  <c r="P649" i="27"/>
  <c r="P648" i="27"/>
  <c r="P647" i="27"/>
  <c r="P645" i="27"/>
  <c r="P644" i="27"/>
  <c r="P643" i="27"/>
  <c r="AB649" i="27"/>
  <c r="AB612" i="27"/>
  <c r="BC612" i="27"/>
  <c r="CP649" i="27"/>
  <c r="CP612" i="27"/>
  <c r="EQ649" i="27"/>
  <c r="EQ647" i="27"/>
  <c r="EQ642" i="27"/>
  <c r="EQ645" i="27"/>
  <c r="EQ644" i="27"/>
  <c r="EQ643" i="27"/>
  <c r="H613" i="27"/>
  <c r="BH613" i="27"/>
  <c r="BU613" i="27"/>
  <c r="CU613" i="27"/>
  <c r="BN614" i="27"/>
  <c r="H615" i="27"/>
  <c r="U615" i="27"/>
  <c r="V615" i="27" s="1"/>
  <c r="BH615" i="27"/>
  <c r="BU615" i="27"/>
  <c r="DM616" i="27"/>
  <c r="DN616" i="27" s="1"/>
  <c r="DL616" i="27"/>
  <c r="AZ618" i="27"/>
  <c r="AY618" i="27"/>
  <c r="DM618" i="27"/>
  <c r="DL618" i="27"/>
  <c r="R619" i="27"/>
  <c r="U619" i="27"/>
  <c r="V619" i="27" s="1"/>
  <c r="BW619" i="27"/>
  <c r="BZ619" i="27"/>
  <c r="CA619" i="27" s="1"/>
  <c r="DD619" i="27"/>
  <c r="EC619" i="27"/>
  <c r="EH619" i="27"/>
  <c r="EI619" i="27" s="1"/>
  <c r="FB619" i="27"/>
  <c r="FC619" i="27" s="1"/>
  <c r="ES619" i="27"/>
  <c r="CW620" i="27"/>
  <c r="CN620" i="27"/>
  <c r="R621" i="27"/>
  <c r="U621" i="27"/>
  <c r="DD621" i="27"/>
  <c r="J623" i="27"/>
  <c r="J624" i="27"/>
  <c r="Z625" i="27"/>
  <c r="BJ625" i="27"/>
  <c r="BK625" i="27" s="1"/>
  <c r="BA625" i="27"/>
  <c r="V630" i="27"/>
  <c r="N631" i="27"/>
  <c r="W631" i="27"/>
  <c r="P612" i="27"/>
  <c r="AD653" i="27"/>
  <c r="AD651" i="27"/>
  <c r="AD612" i="27"/>
  <c r="BE645" i="27"/>
  <c r="BE644" i="27"/>
  <c r="BE643" i="27"/>
  <c r="BE642" i="27"/>
  <c r="CR612" i="27"/>
  <c r="EE649" i="27"/>
  <c r="EE612" i="27"/>
  <c r="EQ612" i="27"/>
  <c r="FE612" i="27"/>
  <c r="AJ625" i="27"/>
  <c r="AJ613" i="27"/>
  <c r="BP614" i="27"/>
  <c r="P616" i="27"/>
  <c r="BZ616" i="27"/>
  <c r="CA616" i="27" s="1"/>
  <c r="DM619" i="27"/>
  <c r="DN619" i="27" s="1"/>
  <c r="R620" i="27"/>
  <c r="U620" i="27"/>
  <c r="V620" i="27" s="1"/>
  <c r="BW620" i="27"/>
  <c r="BZ620" i="27"/>
  <c r="CA620" i="27" s="1"/>
  <c r="EC620" i="27"/>
  <c r="EH620" i="27"/>
  <c r="EI620" i="27" s="1"/>
  <c r="FB620" i="27"/>
  <c r="FC620" i="27" s="1"/>
  <c r="ES620" i="27"/>
  <c r="BO621" i="27"/>
  <c r="CE621" i="27"/>
  <c r="BJ622" i="27"/>
  <c r="BK622" i="27" s="1"/>
  <c r="BA622" i="27"/>
  <c r="L624" i="27"/>
  <c r="ES626" i="27"/>
  <c r="BA627" i="27"/>
  <c r="BJ627" i="27"/>
  <c r="BK627" i="27" s="1"/>
  <c r="L625" i="27"/>
  <c r="L613" i="27"/>
  <c r="DZ613" i="27"/>
  <c r="AE614" i="27"/>
  <c r="DZ615" i="27"/>
  <c r="AE616" i="27"/>
  <c r="DU616" i="27"/>
  <c r="DZ616" i="27"/>
  <c r="W618" i="27"/>
  <c r="N618" i="27"/>
  <c r="DU618" i="27"/>
  <c r="DZ618" i="27"/>
  <c r="Z619" i="27"/>
  <c r="AE619" i="27"/>
  <c r="BJ619" i="27"/>
  <c r="BK619" i="27" s="1"/>
  <c r="BA619" i="27"/>
  <c r="Z621" i="27"/>
  <c r="AE621" i="27"/>
  <c r="BJ621" i="27"/>
  <c r="R624" i="27"/>
  <c r="CX626" i="27"/>
  <c r="W627" i="27"/>
  <c r="P624" i="27"/>
  <c r="M613" i="27"/>
  <c r="N627" i="27" s="1"/>
  <c r="AM613" i="27"/>
  <c r="AN613" i="27" s="1"/>
  <c r="AZ613" i="27"/>
  <c r="CM613" i="27"/>
  <c r="DM613" i="27"/>
  <c r="DO613" i="27" s="1"/>
  <c r="DP613" i="27" s="1"/>
  <c r="EZ613" i="27"/>
  <c r="FB613" i="27" s="1"/>
  <c r="FC613" i="27" s="1"/>
  <c r="G614" i="27"/>
  <c r="H614" i="27" s="1"/>
  <c r="S614" i="27"/>
  <c r="T614" i="27" s="1"/>
  <c r="AT614" i="27"/>
  <c r="AU614" i="27" s="1"/>
  <c r="BF614" i="27"/>
  <c r="BG614" i="27" s="1"/>
  <c r="BT614" i="27"/>
  <c r="BU614" i="27" s="1"/>
  <c r="CG614" i="27"/>
  <c r="CH614" i="27" s="1"/>
  <c r="DG614" i="27"/>
  <c r="DH614" i="27" s="1"/>
  <c r="DT614" i="27"/>
  <c r="DU614" i="27" s="1"/>
  <c r="ET614" i="27"/>
  <c r="EU614" i="27" s="1"/>
  <c r="AM615" i="27"/>
  <c r="AN615" i="27" s="1"/>
  <c r="AZ615" i="27"/>
  <c r="CM615" i="27"/>
  <c r="DM615" i="27"/>
  <c r="EZ615" i="27"/>
  <c r="CM616" i="27"/>
  <c r="Z617" i="27"/>
  <c r="AE617" i="27"/>
  <c r="CM617" i="27"/>
  <c r="CN619" i="27" s="1"/>
  <c r="Z618" i="27"/>
  <c r="AE618" i="27"/>
  <c r="BW618" i="27"/>
  <c r="BZ618" i="27"/>
  <c r="CW618" i="27"/>
  <c r="CN618" i="27"/>
  <c r="Z620" i="27"/>
  <c r="AE620" i="27"/>
  <c r="AZ620" i="27"/>
  <c r="DO622" i="27"/>
  <c r="DP622" i="27" s="1"/>
  <c r="DF622" i="27"/>
  <c r="Z623" i="27"/>
  <c r="J625" i="27"/>
  <c r="AH625" i="27"/>
  <c r="DN625" i="27"/>
  <c r="BJ626" i="27"/>
  <c r="BK626" i="27" s="1"/>
  <c r="BA626" i="27"/>
  <c r="H629" i="27"/>
  <c r="G623" i="27"/>
  <c r="BU629" i="27"/>
  <c r="BT623" i="27"/>
  <c r="BU623" i="27" s="1"/>
  <c r="AW645" i="27"/>
  <c r="AW644" i="27"/>
  <c r="AW643" i="27"/>
  <c r="CJ612" i="27"/>
  <c r="DJ649" i="27"/>
  <c r="DJ647" i="27"/>
  <c r="DJ642" i="27"/>
  <c r="DJ645" i="27"/>
  <c r="DJ644" i="27"/>
  <c r="DJ643" i="27"/>
  <c r="DW649" i="27"/>
  <c r="DW612" i="27"/>
  <c r="EW612" i="27"/>
  <c r="FH641" i="27"/>
  <c r="FI612" i="27"/>
  <c r="P628" i="27"/>
  <c r="P626" i="27"/>
  <c r="P625" i="27"/>
  <c r="P627" i="27"/>
  <c r="AB626" i="27"/>
  <c r="AB625" i="27"/>
  <c r="AB613" i="27"/>
  <c r="BH616" i="27"/>
  <c r="BI616" i="27" s="1"/>
  <c r="DE616" i="27"/>
  <c r="DD616" i="27"/>
  <c r="BH618" i="27"/>
  <c r="BG618" i="27"/>
  <c r="DE618" i="27"/>
  <c r="DD618" i="27"/>
  <c r="J619" i="27"/>
  <c r="M619" i="27"/>
  <c r="BO619" i="27"/>
  <c r="BR619" i="27"/>
  <c r="CV619" i="27"/>
  <c r="AY621" i="27"/>
  <c r="BW621" i="27"/>
  <c r="Z624" i="27"/>
  <c r="BI625" i="27"/>
  <c r="N630" i="27"/>
  <c r="W630" i="27"/>
  <c r="X630" i="27" s="1"/>
  <c r="CA630" i="27"/>
  <c r="DN630" i="27"/>
  <c r="I641" i="27"/>
  <c r="J612" i="27"/>
  <c r="AJ649" i="27"/>
  <c r="AJ612" i="27"/>
  <c r="AW612" i="27"/>
  <c r="CL649" i="27"/>
  <c r="CL647" i="27"/>
  <c r="CL645" i="27"/>
  <c r="CL644" i="27"/>
  <c r="CL643" i="27"/>
  <c r="CL642" i="27"/>
  <c r="DJ612" i="27"/>
  <c r="DY612" i="27"/>
  <c r="EY649" i="27"/>
  <c r="EY645" i="27"/>
  <c r="EY644" i="27"/>
  <c r="EY643" i="27"/>
  <c r="FK612" i="27"/>
  <c r="P613" i="27"/>
  <c r="BV614" i="27"/>
  <c r="BR616" i="27"/>
  <c r="BR618" i="27"/>
  <c r="AH619" i="27"/>
  <c r="AM619" i="27"/>
  <c r="AN619" i="27" s="1"/>
  <c r="DE619" i="27"/>
  <c r="DU619" i="27"/>
  <c r="DZ619" i="27"/>
  <c r="J620" i="27"/>
  <c r="M620" i="27"/>
  <c r="BO620" i="27"/>
  <c r="BR620" i="27"/>
  <c r="J621" i="27"/>
  <c r="M621" i="27"/>
  <c r="AH621" i="27"/>
  <c r="AM621" i="27"/>
  <c r="CV621" i="27"/>
  <c r="CE622" i="27"/>
  <c r="CF622" i="27" s="1"/>
  <c r="CX622" i="27"/>
  <c r="AH624" i="27"/>
  <c r="AL625" i="27"/>
  <c r="U628" i="27"/>
  <c r="V628" i="27" s="1"/>
  <c r="BH628" i="27"/>
  <c r="BI628" i="27" s="1"/>
  <c r="CU628" i="27"/>
  <c r="O629" i="27"/>
  <c r="P629" i="27" s="1"/>
  <c r="AA629" i="27"/>
  <c r="AB629" i="27" s="1"/>
  <c r="BB629" i="27"/>
  <c r="BC629" i="27" s="1"/>
  <c r="BN629" i="27"/>
  <c r="CO629" i="27"/>
  <c r="CP629" i="27" s="1"/>
  <c r="EB629" i="27"/>
  <c r="EP629" i="27"/>
  <c r="EQ629" i="27" s="1"/>
  <c r="BH630" i="27"/>
  <c r="CU630" i="27"/>
  <c r="ER633" i="27"/>
  <c r="EQ633" i="27"/>
  <c r="H634" i="27"/>
  <c r="AB634" i="27"/>
  <c r="J635" i="27"/>
  <c r="ES635" i="27"/>
  <c r="FB635" i="27"/>
  <c r="FC635" i="27" s="1"/>
  <c r="H638" i="27"/>
  <c r="AW642" i="27"/>
  <c r="U617" i="27"/>
  <c r="V617" i="27" s="1"/>
  <c r="BR621" i="27"/>
  <c r="BZ621" i="27"/>
  <c r="M622" i="27"/>
  <c r="U622" i="27"/>
  <c r="V622" i="27" s="1"/>
  <c r="BR622" i="27"/>
  <c r="BZ622" i="27"/>
  <c r="CA622" i="27" s="1"/>
  <c r="AC624" i="27"/>
  <c r="BB624" i="27"/>
  <c r="CI624" i="27"/>
  <c r="CQ624" i="27"/>
  <c r="DX624" i="27"/>
  <c r="EV624" i="27"/>
  <c r="FD624" i="27"/>
  <c r="M625" i="27"/>
  <c r="U625" i="27"/>
  <c r="BR625" i="27"/>
  <c r="BZ625" i="27"/>
  <c r="M626" i="27"/>
  <c r="U626" i="27"/>
  <c r="V626" i="27" s="1"/>
  <c r="BR626" i="27"/>
  <c r="BZ626" i="27"/>
  <c r="CA626" i="27" s="1"/>
  <c r="AD627" i="27"/>
  <c r="DR627" i="27"/>
  <c r="DS627" i="27" s="1"/>
  <c r="AC629" i="27"/>
  <c r="AD629" i="27" s="1"/>
  <c r="BD629" i="27"/>
  <c r="BE629" i="27" s="1"/>
  <c r="BP629" i="27"/>
  <c r="BQ629" i="27" s="1"/>
  <c r="CQ629" i="27"/>
  <c r="CR629" i="27" s="1"/>
  <c r="DC629" i="27"/>
  <c r="ED629" i="27"/>
  <c r="EE629" i="27" s="1"/>
  <c r="FD629" i="27"/>
  <c r="FE629" i="27" s="1"/>
  <c r="DJ630" i="27"/>
  <c r="CN632" i="27"/>
  <c r="CW632" i="27"/>
  <c r="CX632" i="27" s="1"/>
  <c r="EJ633" i="27"/>
  <c r="EA633" i="27"/>
  <c r="J634" i="27"/>
  <c r="AD634" i="27"/>
  <c r="L635" i="27"/>
  <c r="AH635" i="27"/>
  <c r="EK635" i="27"/>
  <c r="DR635" i="27"/>
  <c r="DS635" i="27" s="1"/>
  <c r="ES636" i="27"/>
  <c r="FB636" i="27"/>
  <c r="FC636" i="27" s="1"/>
  <c r="AU619" i="27"/>
  <c r="BC619" i="27"/>
  <c r="CZ619" i="27"/>
  <c r="DH619" i="27"/>
  <c r="AU620" i="27"/>
  <c r="BC620" i="27"/>
  <c r="CZ620" i="27"/>
  <c r="DH620" i="27"/>
  <c r="AU621" i="27"/>
  <c r="BC621" i="27"/>
  <c r="CZ621" i="27"/>
  <c r="DH621" i="27"/>
  <c r="AU622" i="27"/>
  <c r="BC622" i="27"/>
  <c r="CZ622" i="27"/>
  <c r="DH622" i="27"/>
  <c r="AU625" i="27"/>
  <c r="BC625" i="27"/>
  <c r="CZ625" i="27"/>
  <c r="DH625" i="27"/>
  <c r="AU626" i="27"/>
  <c r="BC626" i="27"/>
  <c r="DM626" i="27"/>
  <c r="DN626" i="27" s="1"/>
  <c r="DZ626" i="27"/>
  <c r="R627" i="27"/>
  <c r="AE627" i="27"/>
  <c r="BR627" i="27"/>
  <c r="CE627" i="27"/>
  <c r="CF627" i="27" s="1"/>
  <c r="DE627" i="27"/>
  <c r="DE624" i="27" s="1"/>
  <c r="ER627" i="27"/>
  <c r="DZ628" i="27"/>
  <c r="Q629" i="27"/>
  <c r="CS629" i="27"/>
  <c r="FF629" i="27"/>
  <c r="DZ630" i="27"/>
  <c r="AE631" i="27"/>
  <c r="BR631" i="27"/>
  <c r="DE631" i="27"/>
  <c r="ER631" i="27"/>
  <c r="BE632" i="27"/>
  <c r="CL632" i="27"/>
  <c r="BM633" i="27"/>
  <c r="BR633" i="27"/>
  <c r="L634" i="27"/>
  <c r="AF634" i="27"/>
  <c r="P635" i="27"/>
  <c r="AJ635" i="27"/>
  <c r="EK636" i="27"/>
  <c r="DR636" i="27"/>
  <c r="DS636" i="27" s="1"/>
  <c r="DZ621" i="27"/>
  <c r="EH621" i="27"/>
  <c r="EI621" i="27" s="1"/>
  <c r="AE622" i="27"/>
  <c r="AM622" i="27"/>
  <c r="AN622" i="27" s="1"/>
  <c r="DZ622" i="27"/>
  <c r="EH622" i="27"/>
  <c r="EI622" i="27" s="1"/>
  <c r="AV624" i="27"/>
  <c r="BD624" i="27"/>
  <c r="CK624" i="27"/>
  <c r="DI624" i="27"/>
  <c r="EP624" i="27"/>
  <c r="EX624" i="27"/>
  <c r="AE625" i="27"/>
  <c r="AM625" i="27"/>
  <c r="DR625" i="27"/>
  <c r="DS625" i="27" s="1"/>
  <c r="DZ625" i="27"/>
  <c r="EH625" i="27"/>
  <c r="AE626" i="27"/>
  <c r="AM626" i="27"/>
  <c r="AN626" i="27" s="1"/>
  <c r="EZ626" i="27"/>
  <c r="T627" i="27"/>
  <c r="EH627" i="27"/>
  <c r="EI627" i="27" s="1"/>
  <c r="AM628" i="27"/>
  <c r="AN628" i="27" s="1"/>
  <c r="AZ628" i="27"/>
  <c r="AZ624" i="27" s="1"/>
  <c r="CM628" i="27"/>
  <c r="DM628" i="27"/>
  <c r="DN628" i="27" s="1"/>
  <c r="EZ628" i="27"/>
  <c r="FA628" i="27" s="1"/>
  <c r="AM630" i="27"/>
  <c r="AZ630" i="27"/>
  <c r="CM630" i="27"/>
  <c r="EZ630" i="27"/>
  <c r="FB630" i="27" s="1"/>
  <c r="FC630" i="27" s="1"/>
  <c r="EH631" i="27"/>
  <c r="EI631" i="27" s="1"/>
  <c r="U632" i="27"/>
  <c r="V632" i="27" s="1"/>
  <c r="CM633" i="27"/>
  <c r="CL633" i="27"/>
  <c r="EZ633" i="27"/>
  <c r="FA633" i="27" s="1"/>
  <c r="EY633" i="27"/>
  <c r="P634" i="27"/>
  <c r="AH634" i="27"/>
  <c r="R635" i="27"/>
  <c r="AL635" i="27"/>
  <c r="FA635" i="27"/>
  <c r="P638" i="27"/>
  <c r="P640" i="27"/>
  <c r="DO626" i="27"/>
  <c r="DP626" i="27" s="1"/>
  <c r="V627" i="27"/>
  <c r="AH627" i="27"/>
  <c r="CB632" i="27"/>
  <c r="CC632" i="27" s="1"/>
  <c r="ER632" i="27"/>
  <c r="EQ632" i="27"/>
  <c r="H633" i="27"/>
  <c r="M633" i="27"/>
  <c r="R634" i="27"/>
  <c r="AJ634" i="27"/>
  <c r="T635" i="27"/>
  <c r="CN635" i="27"/>
  <c r="CW635" i="27"/>
  <c r="J627" i="27"/>
  <c r="AJ627" i="27"/>
  <c r="AW627" i="27"/>
  <c r="BU633" i="27"/>
  <c r="BZ633" i="27"/>
  <c r="CA633" i="27" s="1"/>
  <c r="T634" i="27"/>
  <c r="AL634" i="27"/>
  <c r="Z635" i="27"/>
  <c r="CN636" i="27"/>
  <c r="CW636" i="27"/>
  <c r="P642" i="27"/>
  <c r="CN621" i="27"/>
  <c r="ES621" i="27"/>
  <c r="CN622" i="27"/>
  <c r="ES622" i="27"/>
  <c r="CN625" i="27"/>
  <c r="ES625" i="27"/>
  <c r="CN626" i="27"/>
  <c r="L627" i="27"/>
  <c r="AL627" i="27"/>
  <c r="DZ627" i="27"/>
  <c r="AE628" i="27"/>
  <c r="BR628" i="27"/>
  <c r="DE628" i="27"/>
  <c r="BL629" i="27"/>
  <c r="AE630" i="27"/>
  <c r="BR630" i="27"/>
  <c r="DE630" i="27"/>
  <c r="DZ631" i="27"/>
  <c r="CT632" i="27"/>
  <c r="AO633" i="27"/>
  <c r="AP633" i="27" s="1"/>
  <c r="AF633" i="27"/>
  <c r="CU633" i="27"/>
  <c r="CV633" i="27" s="1"/>
  <c r="CT633" i="27"/>
  <c r="AB635" i="27"/>
  <c r="AF638" i="27"/>
  <c r="AF640" i="27"/>
  <c r="BR647" i="27"/>
  <c r="BN642" i="27"/>
  <c r="AA624" i="27"/>
  <c r="AI624" i="27"/>
  <c r="BP624" i="27"/>
  <c r="CO624" i="27"/>
  <c r="DV624" i="27"/>
  <c r="ED624" i="27"/>
  <c r="FJ624" i="27"/>
  <c r="EH626" i="27"/>
  <c r="EI626" i="27" s="1"/>
  <c r="Z627" i="27"/>
  <c r="AM627" i="27"/>
  <c r="AN627" i="27" s="1"/>
  <c r="BZ627" i="27"/>
  <c r="CA627" i="27" s="1"/>
  <c r="CM627" i="27"/>
  <c r="EZ627" i="27"/>
  <c r="FA627" i="27" s="1"/>
  <c r="EH628" i="27"/>
  <c r="EI628" i="27" s="1"/>
  <c r="EH630" i="27"/>
  <c r="AM631" i="27"/>
  <c r="AN631" i="27" s="1"/>
  <c r="AZ631" i="27"/>
  <c r="CM631" i="27"/>
  <c r="DM631" i="27"/>
  <c r="DN631" i="27" s="1"/>
  <c r="EZ631" i="27"/>
  <c r="FA631" i="27" s="1"/>
  <c r="M632" i="27"/>
  <c r="EZ632" i="27"/>
  <c r="FA632" i="27" s="1"/>
  <c r="EY632" i="27"/>
  <c r="P633" i="27"/>
  <c r="U633" i="27"/>
  <c r="V633" i="27" s="1"/>
  <c r="Z634" i="27"/>
  <c r="H635" i="27"/>
  <c r="M635" i="27"/>
  <c r="AD635" i="27"/>
  <c r="CV635" i="27"/>
  <c r="AO642" i="27"/>
  <c r="AF642" i="27"/>
  <c r="AZ632" i="27"/>
  <c r="DE632" i="27"/>
  <c r="DM632" i="27"/>
  <c r="DN632" i="27" s="1"/>
  <c r="AZ633" i="27"/>
  <c r="BH633" i="27"/>
  <c r="BI633" i="27" s="1"/>
  <c r="DE633" i="27"/>
  <c r="DM633" i="27"/>
  <c r="DN633" i="27" s="1"/>
  <c r="CO634" i="27"/>
  <c r="CP634" i="27" s="1"/>
  <c r="DV634" i="27"/>
  <c r="DW634" i="27" s="1"/>
  <c r="ET634" i="27"/>
  <c r="AZ635" i="27"/>
  <c r="BH635" i="27"/>
  <c r="DE635" i="27"/>
  <c r="DM635" i="27"/>
  <c r="AZ636" i="27"/>
  <c r="BH636" i="27"/>
  <c r="BI636" i="27" s="1"/>
  <c r="DE636" i="27"/>
  <c r="DM636" i="27"/>
  <c r="DN636" i="27" s="1"/>
  <c r="AZ637" i="27"/>
  <c r="BH637" i="27"/>
  <c r="BI637" i="27" s="1"/>
  <c r="CU637" i="27"/>
  <c r="CV637" i="27" s="1"/>
  <c r="DE637" i="27"/>
  <c r="R638" i="27"/>
  <c r="BR638" i="27"/>
  <c r="DE638" i="27"/>
  <c r="ER638" i="27"/>
  <c r="DZ639" i="27"/>
  <c r="R640" i="27"/>
  <c r="BR640" i="27"/>
  <c r="DE640" i="27"/>
  <c r="ER640" i="27"/>
  <c r="AS642" i="27"/>
  <c r="CJ642" i="27"/>
  <c r="AD643" i="27"/>
  <c r="CR643" i="27"/>
  <c r="FE643" i="27"/>
  <c r="AD644" i="27"/>
  <c r="AZ643" i="27"/>
  <c r="BJ644" i="27"/>
  <c r="CR644" i="27"/>
  <c r="DM643" i="27"/>
  <c r="FE644" i="27"/>
  <c r="AD645" i="27"/>
  <c r="BJ645" i="27"/>
  <c r="CR645" i="27"/>
  <c r="FE645" i="27"/>
  <c r="BJ646" i="27"/>
  <c r="BK646" i="27" s="1"/>
  <c r="BA646" i="27"/>
  <c r="AD647" i="27"/>
  <c r="CW648" i="27"/>
  <c r="CN648" i="27"/>
  <c r="BI652" i="27"/>
  <c r="BH651" i="27"/>
  <c r="BI651" i="27" s="1"/>
  <c r="BA653" i="27"/>
  <c r="BJ653" i="27"/>
  <c r="BK653" i="27" s="1"/>
  <c r="DN706" i="27"/>
  <c r="DN705" i="27"/>
  <c r="DN704" i="27"/>
  <c r="DN703" i="27"/>
  <c r="DN702" i="27"/>
  <c r="DN701" i="27"/>
  <c r="DN700" i="27"/>
  <c r="DN699" i="27"/>
  <c r="DN698" i="27"/>
  <c r="DN697" i="27"/>
  <c r="DN696" i="27"/>
  <c r="DN695" i="27"/>
  <c r="DN694" i="27"/>
  <c r="DN693" i="27"/>
  <c r="DN687" i="27"/>
  <c r="DN690" i="27"/>
  <c r="DN691" i="27"/>
  <c r="DN689" i="27"/>
  <c r="DN692" i="27"/>
  <c r="DN688" i="27"/>
  <c r="DN683" i="27"/>
  <c r="DN685" i="27"/>
  <c r="DN676" i="27"/>
  <c r="DN675" i="27"/>
  <c r="DN674" i="27"/>
  <c r="DN673" i="27"/>
  <c r="DN672" i="27"/>
  <c r="DN680" i="27"/>
  <c r="DN679" i="27"/>
  <c r="DN677" i="27"/>
  <c r="DN682" i="27"/>
  <c r="DN686" i="27"/>
  <c r="DN684" i="27"/>
  <c r="DN681" i="27"/>
  <c r="DN678" i="27"/>
  <c r="DN671" i="27"/>
  <c r="DN670" i="27"/>
  <c r="DN669" i="27"/>
  <c r="DN668" i="27"/>
  <c r="DN667" i="27"/>
  <c r="DN666" i="27"/>
  <c r="DN665" i="27"/>
  <c r="DN664" i="27"/>
  <c r="DN663" i="27"/>
  <c r="FB664" i="27"/>
  <c r="CB665" i="27"/>
  <c r="BZ637" i="27"/>
  <c r="CA637" i="27" s="1"/>
  <c r="EZ637" i="27"/>
  <c r="FA637" i="27" s="1"/>
  <c r="T638" i="27"/>
  <c r="EH638" i="27"/>
  <c r="M639" i="27"/>
  <c r="AM639" i="27"/>
  <c r="AN639" i="27" s="1"/>
  <c r="AZ639" i="27"/>
  <c r="BZ639" i="27"/>
  <c r="CA639" i="27" s="1"/>
  <c r="CM639" i="27"/>
  <c r="DM639" i="27"/>
  <c r="DN639" i="27" s="1"/>
  <c r="EZ639" i="27"/>
  <c r="FA639" i="27" s="1"/>
  <c r="EH640" i="27"/>
  <c r="EI640" i="27" s="1"/>
  <c r="FE642" i="27"/>
  <c r="EH644" i="27"/>
  <c r="EH645" i="27"/>
  <c r="EC646" i="27"/>
  <c r="EH646" i="27"/>
  <c r="EI646" i="27" s="1"/>
  <c r="R648" i="27"/>
  <c r="U648" i="27"/>
  <c r="BW648" i="27"/>
  <c r="BZ648" i="27"/>
  <c r="CA648" i="27" s="1"/>
  <c r="DL649" i="27"/>
  <c r="EO649" i="27"/>
  <c r="Z651" i="27"/>
  <c r="Z653" i="27"/>
  <c r="BA654" i="27"/>
  <c r="BJ654" i="27"/>
  <c r="BK654" i="27" s="1"/>
  <c r="BZ663" i="27"/>
  <c r="DZ663" i="27"/>
  <c r="EQ706" i="27"/>
  <c r="EQ705" i="27"/>
  <c r="EQ704" i="27"/>
  <c r="EQ703" i="27"/>
  <c r="EQ702" i="27"/>
  <c r="EQ700" i="27"/>
  <c r="EQ699" i="27"/>
  <c r="EQ698" i="27"/>
  <c r="EQ697" i="27"/>
  <c r="EQ696" i="27"/>
  <c r="EQ695" i="27"/>
  <c r="EQ694" i="27"/>
  <c r="EQ701" i="27"/>
  <c r="EQ693" i="27"/>
  <c r="EQ692" i="27"/>
  <c r="EQ691" i="27"/>
  <c r="EQ690" i="27"/>
  <c r="EQ689" i="27"/>
  <c r="EQ688" i="27"/>
  <c r="EQ687" i="27"/>
  <c r="EQ686" i="27"/>
  <c r="EQ685" i="27"/>
  <c r="EQ684" i="27"/>
  <c r="EQ683" i="27"/>
  <c r="EQ682" i="27"/>
  <c r="EQ681" i="27"/>
  <c r="EQ680" i="27"/>
  <c r="EQ679" i="27"/>
  <c r="EQ678" i="27"/>
  <c r="EQ677" i="27"/>
  <c r="EQ676" i="27"/>
  <c r="EQ675" i="27"/>
  <c r="EQ674" i="27"/>
  <c r="EQ673" i="27"/>
  <c r="EQ672" i="27"/>
  <c r="EQ671" i="27"/>
  <c r="EQ670" i="27"/>
  <c r="EQ669" i="27"/>
  <c r="EQ668" i="27"/>
  <c r="EQ664" i="27"/>
  <c r="EQ667" i="27"/>
  <c r="EQ666" i="27"/>
  <c r="EQ663" i="27"/>
  <c r="EQ665" i="27"/>
  <c r="EY706" i="27"/>
  <c r="EY705" i="27"/>
  <c r="EY704" i="27"/>
  <c r="EY701" i="27"/>
  <c r="EY703" i="27"/>
  <c r="EY700" i="27"/>
  <c r="EY699" i="27"/>
  <c r="EY698" i="27"/>
  <c r="EY697" i="27"/>
  <c r="EY696" i="27"/>
  <c r="EY695" i="27"/>
  <c r="EY694" i="27"/>
  <c r="EY702" i="27"/>
  <c r="EY693" i="27"/>
  <c r="EY692" i="27"/>
  <c r="EY691" i="27"/>
  <c r="EY690" i="27"/>
  <c r="EY689" i="27"/>
  <c r="EY688" i="27"/>
  <c r="EY687" i="27"/>
  <c r="EY686" i="27"/>
  <c r="EY685" i="27"/>
  <c r="EY684" i="27"/>
  <c r="EY683" i="27"/>
  <c r="EY682" i="27"/>
  <c r="EY680" i="27"/>
  <c r="EY679" i="27"/>
  <c r="EY678" i="27"/>
  <c r="EY677" i="27"/>
  <c r="EY676" i="27"/>
  <c r="EY675" i="27"/>
  <c r="EY674" i="27"/>
  <c r="EY673" i="27"/>
  <c r="EY672" i="27"/>
  <c r="EY681" i="27"/>
  <c r="EY671" i="27"/>
  <c r="EY670" i="27"/>
  <c r="EY669" i="27"/>
  <c r="EY668" i="27"/>
  <c r="EY663" i="27"/>
  <c r="EY667" i="27"/>
  <c r="EY666" i="27"/>
  <c r="EY665" i="27"/>
  <c r="EY664" i="27"/>
  <c r="CQ634" i="27"/>
  <c r="CR634" i="27" s="1"/>
  <c r="DX634" i="27"/>
  <c r="DY634" i="27" s="1"/>
  <c r="U635" i="27"/>
  <c r="BR635" i="27"/>
  <c r="BZ635" i="27"/>
  <c r="M636" i="27"/>
  <c r="U636" i="27"/>
  <c r="V636" i="27" s="1"/>
  <c r="BR636" i="27"/>
  <c r="BZ636" i="27"/>
  <c r="CA636" i="27" s="1"/>
  <c r="M637" i="27"/>
  <c r="U637" i="27"/>
  <c r="V637" i="27" s="1"/>
  <c r="BR637" i="27"/>
  <c r="CM637" i="27"/>
  <c r="FB637" i="27"/>
  <c r="FC637" i="27" s="1"/>
  <c r="U638" i="27"/>
  <c r="V638" i="27" s="1"/>
  <c r="AH638" i="27"/>
  <c r="BH638" i="27"/>
  <c r="BI638" i="27" s="1"/>
  <c r="CU638" i="27"/>
  <c r="CV638" i="27" s="1"/>
  <c r="CB639" i="27"/>
  <c r="CC639" i="27" s="1"/>
  <c r="DO639" i="27"/>
  <c r="DP639" i="27" s="1"/>
  <c r="FB639" i="27"/>
  <c r="FC639" i="27" s="1"/>
  <c r="U640" i="27"/>
  <c r="BH640" i="27"/>
  <c r="BI640" i="27" s="1"/>
  <c r="CU640" i="27"/>
  <c r="CV640" i="27" s="1"/>
  <c r="AM643" i="27"/>
  <c r="EE643" i="27"/>
  <c r="FB643" i="27"/>
  <c r="ES643" i="27"/>
  <c r="AM644" i="27"/>
  <c r="BR644" i="27"/>
  <c r="EE644" i="27"/>
  <c r="FB644" i="27"/>
  <c r="ES644" i="27"/>
  <c r="AM645" i="27"/>
  <c r="BR645" i="27"/>
  <c r="EE645" i="27"/>
  <c r="FB645" i="27"/>
  <c r="ES645" i="27"/>
  <c r="AH646" i="27"/>
  <c r="AM646" i="27"/>
  <c r="AN646" i="27" s="1"/>
  <c r="BO646" i="27"/>
  <c r="BR646" i="27"/>
  <c r="FB646" i="27"/>
  <c r="FC646" i="27" s="1"/>
  <c r="ES646" i="27"/>
  <c r="AM647" i="27"/>
  <c r="CJ647" i="27"/>
  <c r="DD647" i="27"/>
  <c r="DM648" i="27"/>
  <c r="DN648" i="27" s="1"/>
  <c r="BJ650" i="27"/>
  <c r="BK650" i="27" s="1"/>
  <c r="BA650" i="27"/>
  <c r="CB664" i="27"/>
  <c r="BR663" i="27"/>
  <c r="DO664" i="27"/>
  <c r="DE663" i="27"/>
  <c r="AO665" i="27"/>
  <c r="J638" i="27"/>
  <c r="AJ638" i="27"/>
  <c r="CW638" i="27"/>
  <c r="EJ638" i="27"/>
  <c r="AO639" i="27"/>
  <c r="AP639" i="27" s="1"/>
  <c r="J640" i="27"/>
  <c r="AJ640" i="27"/>
  <c r="CW640" i="27"/>
  <c r="EJ640" i="27"/>
  <c r="AJ642" i="27"/>
  <c r="DD642" i="27"/>
  <c r="DW642" i="27"/>
  <c r="R643" i="27"/>
  <c r="U643" i="27"/>
  <c r="AJ643" i="27"/>
  <c r="AY643" i="27"/>
  <c r="CJ643" i="27"/>
  <c r="DL643" i="27"/>
  <c r="FI643" i="27"/>
  <c r="R644" i="27"/>
  <c r="U644" i="27"/>
  <c r="AJ644" i="27"/>
  <c r="AY644" i="27"/>
  <c r="CJ644" i="27"/>
  <c r="DL644" i="27"/>
  <c r="FI644" i="27"/>
  <c r="R645" i="27"/>
  <c r="U645" i="27"/>
  <c r="AJ645" i="27"/>
  <c r="AY645" i="27"/>
  <c r="CJ645" i="27"/>
  <c r="DL645" i="27"/>
  <c r="FI645" i="27"/>
  <c r="R646" i="27"/>
  <c r="U646" i="27"/>
  <c r="V646" i="27" s="1"/>
  <c r="Q647" i="27"/>
  <c r="AJ647" i="27"/>
  <c r="AX647" i="27"/>
  <c r="EM647" i="27"/>
  <c r="Z648" i="27"/>
  <c r="AE648" i="27"/>
  <c r="AZ648" i="27"/>
  <c r="DO649" i="27"/>
  <c r="CG642" i="27"/>
  <c r="BA652" i="27"/>
  <c r="AZ651" i="27"/>
  <c r="BJ652" i="27"/>
  <c r="BK652" i="27" s="1"/>
  <c r="DB706" i="27"/>
  <c r="DB705" i="27"/>
  <c r="DB704" i="27"/>
  <c r="DB700" i="27"/>
  <c r="DB699" i="27"/>
  <c r="DB698" i="27"/>
  <c r="DB697" i="27"/>
  <c r="DB696" i="27"/>
  <c r="DB695" i="27"/>
  <c r="DB703" i="27"/>
  <c r="DB702" i="27"/>
  <c r="DB693" i="27"/>
  <c r="DB692" i="27"/>
  <c r="DB691" i="27"/>
  <c r="DB690" i="27"/>
  <c r="DB689" i="27"/>
  <c r="DB688" i="27"/>
  <c r="DB687" i="27"/>
  <c r="DB686" i="27"/>
  <c r="DB685" i="27"/>
  <c r="DB684" i="27"/>
  <c r="DB683" i="27"/>
  <c r="DB682" i="27"/>
  <c r="DB701" i="27"/>
  <c r="DB694" i="27"/>
  <c r="DB681" i="27"/>
  <c r="DB680" i="27"/>
  <c r="DB679" i="27"/>
  <c r="DB678" i="27"/>
  <c r="DB677" i="27"/>
  <c r="DB676" i="27"/>
  <c r="DB675" i="27"/>
  <c r="DB674" i="27"/>
  <c r="DB673" i="27"/>
  <c r="DB672" i="27"/>
  <c r="DB671" i="27"/>
  <c r="DB670" i="27"/>
  <c r="DB669" i="27"/>
  <c r="DB668" i="27"/>
  <c r="DB667" i="27"/>
  <c r="DB666" i="27"/>
  <c r="DB664" i="27"/>
  <c r="DB665" i="27"/>
  <c r="DB663" i="27"/>
  <c r="E665" i="27"/>
  <c r="L638" i="27"/>
  <c r="AL638" i="27"/>
  <c r="BY642" i="27"/>
  <c r="CR642" i="27"/>
  <c r="FI642" i="27"/>
  <c r="BC643" i="27"/>
  <c r="CZ643" i="27"/>
  <c r="EW643" i="27"/>
  <c r="FK643" i="27"/>
  <c r="BH643" i="27"/>
  <c r="DE643" i="27"/>
  <c r="DO644" i="27"/>
  <c r="EW644" i="27"/>
  <c r="FK644" i="27"/>
  <c r="DO645" i="27"/>
  <c r="EW645" i="27"/>
  <c r="FK645" i="27"/>
  <c r="DO646" i="27"/>
  <c r="DP646" i="27" s="1"/>
  <c r="DF646" i="27"/>
  <c r="CW647" i="27"/>
  <c r="DK647" i="27"/>
  <c r="BJ649" i="27"/>
  <c r="BK649" i="27" s="1"/>
  <c r="BA649" i="27"/>
  <c r="CJ649" i="27"/>
  <c r="DY649" i="27"/>
  <c r="AN706" i="27"/>
  <c r="AN705" i="27"/>
  <c r="AN704" i="27"/>
  <c r="AN702" i="27"/>
  <c r="AN700" i="27"/>
  <c r="AN699" i="27"/>
  <c r="AN698" i="27"/>
  <c r="AN697" i="27"/>
  <c r="AN696" i="27"/>
  <c r="AN695" i="27"/>
  <c r="AN701" i="27"/>
  <c r="AN703" i="27"/>
  <c r="AN693" i="27"/>
  <c r="AN692" i="27"/>
  <c r="AN691" i="27"/>
  <c r="AN690" i="27"/>
  <c r="AN689" i="27"/>
  <c r="AN688" i="27"/>
  <c r="AN687" i="27"/>
  <c r="AN686" i="27"/>
  <c r="AN685" i="27"/>
  <c r="AN684" i="27"/>
  <c r="AN683" i="27"/>
  <c r="AN682" i="27"/>
  <c r="AN694" i="27"/>
  <c r="AN681" i="27"/>
  <c r="AN680" i="27"/>
  <c r="AN679" i="27"/>
  <c r="AN678" i="27"/>
  <c r="AN677" i="27"/>
  <c r="AN676" i="27"/>
  <c r="AN675" i="27"/>
  <c r="AN674" i="27"/>
  <c r="AN673" i="27"/>
  <c r="AN672" i="27"/>
  <c r="AN671" i="27"/>
  <c r="AN670" i="27"/>
  <c r="AN669" i="27"/>
  <c r="AN668" i="27"/>
  <c r="AN667" i="27"/>
  <c r="AN666" i="27"/>
  <c r="AN664" i="27"/>
  <c r="AN665" i="27"/>
  <c r="AN663" i="27"/>
  <c r="AB706" i="27"/>
  <c r="AB705" i="27"/>
  <c r="AB704" i="27"/>
  <c r="AB703" i="27"/>
  <c r="AB702" i="27"/>
  <c r="AB701" i="27"/>
  <c r="AB700" i="27"/>
  <c r="AB699" i="27"/>
  <c r="AB698" i="27"/>
  <c r="AB697" i="27"/>
  <c r="AB696" i="27"/>
  <c r="AB695" i="27"/>
  <c r="AB694" i="27"/>
  <c r="AB689" i="27"/>
  <c r="AB691" i="27"/>
  <c r="AB692" i="27"/>
  <c r="AB688" i="27"/>
  <c r="AB693" i="27"/>
  <c r="AB687" i="27"/>
  <c r="AB690" i="27"/>
  <c r="AB684" i="27"/>
  <c r="AB686" i="27"/>
  <c r="AB680" i="27"/>
  <c r="AB678" i="27"/>
  <c r="AB681" i="27"/>
  <c r="AB676" i="27"/>
  <c r="AB675" i="27"/>
  <c r="AB674" i="27"/>
  <c r="AB673" i="27"/>
  <c r="AB672" i="27"/>
  <c r="AB682" i="27"/>
  <c r="AB683" i="27"/>
  <c r="AB685" i="27"/>
  <c r="AB679" i="27"/>
  <c r="AB671" i="27"/>
  <c r="AB670" i="27"/>
  <c r="AB669" i="27"/>
  <c r="AB668" i="27"/>
  <c r="AB667" i="27"/>
  <c r="AB666" i="27"/>
  <c r="AB665" i="27"/>
  <c r="AB664" i="27"/>
  <c r="AB663" i="27"/>
  <c r="AB677" i="27"/>
  <c r="BO706" i="27"/>
  <c r="BO705" i="27"/>
  <c r="BO704" i="27"/>
  <c r="BO703" i="27"/>
  <c r="BO702" i="27"/>
  <c r="BO701" i="27"/>
  <c r="BO700" i="27"/>
  <c r="BO699" i="27"/>
  <c r="BO698" i="27"/>
  <c r="BO697" i="27"/>
  <c r="BO696" i="27"/>
  <c r="BO695" i="27"/>
  <c r="BO694" i="27"/>
  <c r="BO693" i="27"/>
  <c r="BO692" i="27"/>
  <c r="BO691" i="27"/>
  <c r="BO690" i="27"/>
  <c r="BO689" i="27"/>
  <c r="BO688" i="27"/>
  <c r="BO687" i="27"/>
  <c r="BO686" i="27"/>
  <c r="BO685" i="27"/>
  <c r="BO684" i="27"/>
  <c r="BO683" i="27"/>
  <c r="BO682" i="27"/>
  <c r="BO679" i="27"/>
  <c r="BO676" i="27"/>
  <c r="BO675" i="27"/>
  <c r="BO674" i="27"/>
  <c r="BO673" i="27"/>
  <c r="BO672" i="27"/>
  <c r="BO671" i="27"/>
  <c r="BO670" i="27"/>
  <c r="BO669" i="27"/>
  <c r="BO668" i="27"/>
  <c r="BO667" i="27"/>
  <c r="BO666" i="27"/>
  <c r="BO665" i="27"/>
  <c r="BO664" i="27"/>
  <c r="BO663" i="27"/>
  <c r="BO677" i="27"/>
  <c r="BO680" i="27"/>
  <c r="BO681" i="27"/>
  <c r="BO678" i="27"/>
  <c r="EC706" i="27"/>
  <c r="EC705" i="27"/>
  <c r="EC704" i="27"/>
  <c r="EC703" i="27"/>
  <c r="EC702" i="27"/>
  <c r="EC701" i="27"/>
  <c r="EC700" i="27"/>
  <c r="EC699" i="27"/>
  <c r="EC698" i="27"/>
  <c r="EC697" i="27"/>
  <c r="EC696" i="27"/>
  <c r="EC695" i="27"/>
  <c r="EC694" i="27"/>
  <c r="EC693" i="27"/>
  <c r="EC692" i="27"/>
  <c r="EC691" i="27"/>
  <c r="EC690" i="27"/>
  <c r="EC689" i="27"/>
  <c r="EC688" i="27"/>
  <c r="EC687" i="27"/>
  <c r="EC686" i="27"/>
  <c r="EC685" i="27"/>
  <c r="EC684" i="27"/>
  <c r="EC683" i="27"/>
  <c r="EC682" i="27"/>
  <c r="EC679" i="27"/>
  <c r="EC676" i="27"/>
  <c r="EC675" i="27"/>
  <c r="EC674" i="27"/>
  <c r="EC673" i="27"/>
  <c r="EC672" i="27"/>
  <c r="EC671" i="27"/>
  <c r="EC670" i="27"/>
  <c r="EC669" i="27"/>
  <c r="EC668" i="27"/>
  <c r="EC667" i="27"/>
  <c r="EC666" i="27"/>
  <c r="EC665" i="27"/>
  <c r="EC664" i="27"/>
  <c r="EC663" i="27"/>
  <c r="EC677" i="27"/>
  <c r="EC680" i="27"/>
  <c r="EC681" i="27"/>
  <c r="EC678" i="27"/>
  <c r="AF635" i="27"/>
  <c r="CL635" i="27"/>
  <c r="CT635" i="27"/>
  <c r="EA635" i="27"/>
  <c r="EQ635" i="27"/>
  <c r="EY635" i="27"/>
  <c r="AF636" i="27"/>
  <c r="CL636" i="27"/>
  <c r="CT636" i="27"/>
  <c r="EA636" i="27"/>
  <c r="EQ636" i="27"/>
  <c r="EY636" i="27"/>
  <c r="AF637" i="27"/>
  <c r="DL637" i="27"/>
  <c r="M638" i="27"/>
  <c r="Z638" i="27"/>
  <c r="AM638" i="27"/>
  <c r="AZ638" i="27"/>
  <c r="BZ638" i="27"/>
  <c r="CA638" i="27" s="1"/>
  <c r="DM638" i="27"/>
  <c r="DN638" i="27" s="1"/>
  <c r="CT639" i="27"/>
  <c r="EH639" i="27"/>
  <c r="EI639" i="27" s="1"/>
  <c r="M640" i="27"/>
  <c r="Z640" i="27"/>
  <c r="AM640" i="27"/>
  <c r="AO640" i="27" s="1"/>
  <c r="AZ640" i="27"/>
  <c r="BZ640" i="27"/>
  <c r="CA640" i="27" s="1"/>
  <c r="DM640" i="27"/>
  <c r="DN640" i="27" s="1"/>
  <c r="Z642" i="27"/>
  <c r="DZ644" i="27"/>
  <c r="DZ645" i="27"/>
  <c r="DU646" i="27"/>
  <c r="DZ646" i="27"/>
  <c r="DZ647" i="27"/>
  <c r="ES647" i="27"/>
  <c r="AD648" i="27"/>
  <c r="BO648" i="27"/>
  <c r="BR648" i="27"/>
  <c r="Z649" i="27"/>
  <c r="EW649" i="27"/>
  <c r="EO647" i="27"/>
  <c r="EN642" i="27"/>
  <c r="EO642" i="27" s="1"/>
  <c r="CE664" i="27"/>
  <c r="DZ637" i="27"/>
  <c r="AB638" i="27"/>
  <c r="U639" i="27"/>
  <c r="V639" i="27" s="1"/>
  <c r="BH639" i="27"/>
  <c r="BI639" i="27" s="1"/>
  <c r="AB640" i="27"/>
  <c r="AB642" i="27"/>
  <c r="BC642" i="27"/>
  <c r="EW642" i="27"/>
  <c r="Z643" i="27"/>
  <c r="AE643" i="27"/>
  <c r="CW643" i="27"/>
  <c r="DW643" i="27"/>
  <c r="EM643" i="27"/>
  <c r="Z644" i="27"/>
  <c r="AE644" i="27"/>
  <c r="BZ644" i="27"/>
  <c r="CW644" i="27"/>
  <c r="DW644" i="27"/>
  <c r="EM644" i="27"/>
  <c r="Z645" i="27"/>
  <c r="AE645" i="27"/>
  <c r="BZ645" i="27"/>
  <c r="CW645" i="27"/>
  <c r="DW645" i="27"/>
  <c r="EM645" i="27"/>
  <c r="Z646" i="27"/>
  <c r="AE646" i="27"/>
  <c r="BW646" i="27"/>
  <c r="BZ646" i="27"/>
  <c r="CA646" i="27" s="1"/>
  <c r="CW646" i="27"/>
  <c r="CN646" i="27"/>
  <c r="Z647" i="27"/>
  <c r="AE647" i="27"/>
  <c r="BZ647" i="27"/>
  <c r="DW647" i="27"/>
  <c r="J648" i="27"/>
  <c r="M648" i="27"/>
  <c r="AM648" i="27"/>
  <c r="DE648" i="27"/>
  <c r="CE649" i="27"/>
  <c r="DD649" i="27"/>
  <c r="CV706" i="27"/>
  <c r="CV705" i="27"/>
  <c r="CV704" i="27"/>
  <c r="CV703" i="27"/>
  <c r="CV702" i="27"/>
  <c r="CV701" i="27"/>
  <c r="CV700" i="27"/>
  <c r="CV699" i="27"/>
  <c r="CV698" i="27"/>
  <c r="CV697" i="27"/>
  <c r="CV696" i="27"/>
  <c r="CV695" i="27"/>
  <c r="CV694" i="27"/>
  <c r="CV693" i="27"/>
  <c r="CV692" i="27"/>
  <c r="CV691" i="27"/>
  <c r="CV690" i="27"/>
  <c r="CV689" i="27"/>
  <c r="CV688" i="27"/>
  <c r="CV687" i="27"/>
  <c r="CV686" i="27"/>
  <c r="CV685" i="27"/>
  <c r="CV684" i="27"/>
  <c r="CV683" i="27"/>
  <c r="CV682" i="27"/>
  <c r="CV678" i="27"/>
  <c r="CV681" i="27"/>
  <c r="CV676" i="27"/>
  <c r="CV675" i="27"/>
  <c r="CV674" i="27"/>
  <c r="CV673" i="27"/>
  <c r="CV672" i="27"/>
  <c r="CV679" i="27"/>
  <c r="CV671" i="27"/>
  <c r="CV670" i="27"/>
  <c r="CV669" i="27"/>
  <c r="CV668" i="27"/>
  <c r="CV667" i="27"/>
  <c r="CV666" i="27"/>
  <c r="CV665" i="27"/>
  <c r="CV664" i="27"/>
  <c r="CV663" i="27"/>
  <c r="CV677" i="27"/>
  <c r="CV680" i="27"/>
  <c r="AD638" i="27"/>
  <c r="AD640" i="27"/>
  <c r="AD642" i="27"/>
  <c r="J643" i="27"/>
  <c r="AB643" i="27"/>
  <c r="AS643" i="27"/>
  <c r="BY643" i="27"/>
  <c r="CP643" i="27"/>
  <c r="DD643" i="27"/>
  <c r="DY643" i="27"/>
  <c r="EO643" i="27"/>
  <c r="J644" i="27"/>
  <c r="M644" i="27"/>
  <c r="AB644" i="27"/>
  <c r="AS644" i="27"/>
  <c r="BY644" i="27"/>
  <c r="CP644" i="27"/>
  <c r="DD644" i="27"/>
  <c r="DY644" i="27"/>
  <c r="EO644" i="27"/>
  <c r="J645" i="27"/>
  <c r="M645" i="27"/>
  <c r="AB645" i="27"/>
  <c r="AS645" i="27"/>
  <c r="BY645" i="27"/>
  <c r="CP645" i="27"/>
  <c r="DD645" i="27"/>
  <c r="DY645" i="27"/>
  <c r="EO645" i="27"/>
  <c r="J646" i="27"/>
  <c r="M646" i="27"/>
  <c r="I647" i="27"/>
  <c r="AB647" i="27"/>
  <c r="AS647" i="27"/>
  <c r="BF647" i="27"/>
  <c r="BY647" i="27"/>
  <c r="DY647" i="27"/>
  <c r="EW647" i="27"/>
  <c r="BH648" i="27"/>
  <c r="BI648" i="27" s="1"/>
  <c r="J649" i="27"/>
  <c r="AD649" i="27"/>
  <c r="CO642" i="27"/>
  <c r="CP642" i="27" s="1"/>
  <c r="CP647" i="27"/>
  <c r="DN652" i="27"/>
  <c r="W664" i="27"/>
  <c r="E664" i="27" s="1"/>
  <c r="BI706" i="27"/>
  <c r="BI705" i="27"/>
  <c r="BI704" i="27"/>
  <c r="BI703" i="27"/>
  <c r="BI702" i="27"/>
  <c r="BI701" i="27"/>
  <c r="BI700" i="27"/>
  <c r="BI699" i="27"/>
  <c r="BI698" i="27"/>
  <c r="BI697" i="27"/>
  <c r="BI696" i="27"/>
  <c r="BI695" i="27"/>
  <c r="BI694" i="27"/>
  <c r="BI691" i="27"/>
  <c r="BI690" i="27"/>
  <c r="BI692" i="27"/>
  <c r="BI693" i="27"/>
  <c r="BI689" i="27"/>
  <c r="BI688" i="27"/>
  <c r="BI687" i="27"/>
  <c r="BI685" i="27"/>
  <c r="BI680" i="27"/>
  <c r="BI679" i="27"/>
  <c r="BI676" i="27"/>
  <c r="BI675" i="27"/>
  <c r="BI674" i="27"/>
  <c r="BI673" i="27"/>
  <c r="BI672" i="27"/>
  <c r="BI683" i="27"/>
  <c r="BI686" i="27"/>
  <c r="BI681" i="27"/>
  <c r="BI678" i="27"/>
  <c r="BI682" i="27"/>
  <c r="BI684" i="27"/>
  <c r="BI677" i="27"/>
  <c r="BI671" i="27"/>
  <c r="BI670" i="27"/>
  <c r="BI669" i="27"/>
  <c r="BI668" i="27"/>
  <c r="BI667" i="27"/>
  <c r="BI666" i="27"/>
  <c r="BI665" i="27"/>
  <c r="BI664" i="27"/>
  <c r="BI663" i="27"/>
  <c r="DO665" i="27"/>
  <c r="CE665" i="27" s="1"/>
  <c r="EH650" i="27"/>
  <c r="EI650" i="27" s="1"/>
  <c r="DX651" i="27"/>
  <c r="EH652" i="27"/>
  <c r="AM653" i="27"/>
  <c r="EH653" i="27"/>
  <c r="EI653" i="27" s="1"/>
  <c r="AM654" i="27"/>
  <c r="AN654" i="27" s="1"/>
  <c r="ER654" i="27"/>
  <c r="M663" i="27"/>
  <c r="Y663" i="27"/>
  <c r="AZ663" i="27"/>
  <c r="CM663" i="27"/>
  <c r="EN663" i="27"/>
  <c r="EH664" i="27"/>
  <c r="EH663" i="27" s="1"/>
  <c r="U666" i="27"/>
  <c r="EJ666" i="27"/>
  <c r="EJ667" i="27"/>
  <c r="E673" i="27"/>
  <c r="CY647" i="27"/>
  <c r="DG647" i="27"/>
  <c r="M649" i="27"/>
  <c r="U649" i="27"/>
  <c r="BR649" i="27"/>
  <c r="BZ649" i="27"/>
  <c r="M650" i="27"/>
  <c r="U650" i="27"/>
  <c r="V650" i="27" s="1"/>
  <c r="BR650" i="27"/>
  <c r="CU650" i="27"/>
  <c r="CV650" i="27" s="1"/>
  <c r="DE654" i="27"/>
  <c r="O663" i="27"/>
  <c r="BB663" i="27"/>
  <c r="CO663" i="27"/>
  <c r="AO666" i="27"/>
  <c r="BJ666" i="27"/>
  <c r="BL666" i="27"/>
  <c r="DJ666" i="27"/>
  <c r="BJ667" i="27"/>
  <c r="DJ667" i="27"/>
  <c r="AO668" i="27"/>
  <c r="E668" i="27" s="1"/>
  <c r="FB668" i="27"/>
  <c r="DR668" i="27" s="1"/>
  <c r="U670" i="27"/>
  <c r="U669" i="27" s="1"/>
  <c r="CM670" i="27"/>
  <c r="CW671" i="27"/>
  <c r="FB673" i="27"/>
  <c r="W674" i="27"/>
  <c r="E674" i="27" s="1"/>
  <c r="CB676" i="27"/>
  <c r="CW676" i="27"/>
  <c r="CE676" i="27" s="1"/>
  <c r="BC644" i="27"/>
  <c r="CZ644" i="27"/>
  <c r="BC645" i="27"/>
  <c r="CZ645" i="27"/>
  <c r="AU646" i="27"/>
  <c r="BC646" i="27"/>
  <c r="CZ646" i="27"/>
  <c r="DH646" i="27"/>
  <c r="AU647" i="27"/>
  <c r="BC647" i="27"/>
  <c r="AU648" i="27"/>
  <c r="BC648" i="27"/>
  <c r="CZ648" i="27"/>
  <c r="DH648" i="27"/>
  <c r="AU649" i="27"/>
  <c r="BC649" i="27"/>
  <c r="CZ649" i="27"/>
  <c r="AU650" i="27"/>
  <c r="BC650" i="27"/>
  <c r="CM650" i="27"/>
  <c r="DE650" i="27"/>
  <c r="DZ650" i="27"/>
  <c r="AE651" i="27"/>
  <c r="AE652" i="27"/>
  <c r="DZ652" i="27"/>
  <c r="AE653" i="27"/>
  <c r="DZ653" i="27"/>
  <c r="U654" i="27"/>
  <c r="V654" i="27" s="1"/>
  <c r="AE654" i="27"/>
  <c r="CU654" i="27"/>
  <c r="CV654" i="27" s="1"/>
  <c r="EH654" i="27"/>
  <c r="EI654" i="27" s="1"/>
  <c r="AD706" i="27"/>
  <c r="AD694" i="27"/>
  <c r="AD693" i="27"/>
  <c r="AD692" i="27"/>
  <c r="AD691" i="27"/>
  <c r="AD701" i="27"/>
  <c r="AD700" i="27"/>
  <c r="AD699" i="27"/>
  <c r="AD698" i="27"/>
  <c r="AD697" i="27"/>
  <c r="AD696" i="27"/>
  <c r="AD695" i="27"/>
  <c r="AD704" i="27"/>
  <c r="AD705" i="27"/>
  <c r="AD703" i="27"/>
  <c r="AD702" i="27"/>
  <c r="AD688" i="27"/>
  <c r="AD681" i="27"/>
  <c r="AD680" i="27"/>
  <c r="AD679" i="27"/>
  <c r="AD678" i="27"/>
  <c r="AD677" i="27"/>
  <c r="AD690" i="27"/>
  <c r="AD689" i="27"/>
  <c r="AD686" i="27"/>
  <c r="AD687" i="27"/>
  <c r="AD676" i="27"/>
  <c r="AD675" i="27"/>
  <c r="AD674" i="27"/>
  <c r="AD673" i="27"/>
  <c r="AD672" i="27"/>
  <c r="AD682" i="27"/>
  <c r="AD684" i="27"/>
  <c r="AD683" i="27"/>
  <c r="AD685" i="27"/>
  <c r="AD671" i="27"/>
  <c r="AD670" i="27"/>
  <c r="AD669" i="27"/>
  <c r="AD668" i="27"/>
  <c r="AD667" i="27"/>
  <c r="AD666" i="27"/>
  <c r="AD665" i="27"/>
  <c r="AD664" i="27"/>
  <c r="AD663" i="27"/>
  <c r="BE706" i="27"/>
  <c r="BE705" i="27"/>
  <c r="BE704" i="27"/>
  <c r="BE694" i="27"/>
  <c r="BE703" i="27"/>
  <c r="BE702" i="27"/>
  <c r="BE700" i="27"/>
  <c r="BE699" i="27"/>
  <c r="BE698" i="27"/>
  <c r="BE697" i="27"/>
  <c r="BE696" i="27"/>
  <c r="BE695" i="27"/>
  <c r="BE693" i="27"/>
  <c r="BE692" i="27"/>
  <c r="BE691" i="27"/>
  <c r="BE690" i="27"/>
  <c r="BE689" i="27"/>
  <c r="BE688" i="27"/>
  <c r="BE687" i="27"/>
  <c r="BE686" i="27"/>
  <c r="BE685" i="27"/>
  <c r="BE684" i="27"/>
  <c r="BE683" i="27"/>
  <c r="BE682" i="27"/>
  <c r="BE701" i="27"/>
  <c r="BE681" i="27"/>
  <c r="BE680" i="27"/>
  <c r="BE679" i="27"/>
  <c r="BE678" i="27"/>
  <c r="BE677" i="27"/>
  <c r="BE676" i="27"/>
  <c r="BE675" i="27"/>
  <c r="BE674" i="27"/>
  <c r="BE673" i="27"/>
  <c r="BE672" i="27"/>
  <c r="BE671" i="27"/>
  <c r="BE670" i="27"/>
  <c r="BE669" i="27"/>
  <c r="BE668" i="27"/>
  <c r="BQ706" i="27"/>
  <c r="BQ705" i="27"/>
  <c r="BQ704" i="27"/>
  <c r="BQ703" i="27"/>
  <c r="BQ702" i="27"/>
  <c r="BQ701" i="27"/>
  <c r="BQ700" i="27"/>
  <c r="BQ699" i="27"/>
  <c r="BQ698" i="27"/>
  <c r="BQ697" i="27"/>
  <c r="BQ696" i="27"/>
  <c r="BQ695" i="27"/>
  <c r="BQ694" i="27"/>
  <c r="BQ688" i="27"/>
  <c r="BQ687" i="27"/>
  <c r="BQ690" i="27"/>
  <c r="BQ686" i="27"/>
  <c r="BQ685" i="27"/>
  <c r="BQ684" i="27"/>
  <c r="BQ683" i="27"/>
  <c r="BQ682" i="27"/>
  <c r="BQ691" i="27"/>
  <c r="BQ692" i="27"/>
  <c r="BQ689" i="27"/>
  <c r="BQ693" i="27"/>
  <c r="BQ679" i="27"/>
  <c r="BQ676" i="27"/>
  <c r="BQ675" i="27"/>
  <c r="BQ674" i="27"/>
  <c r="BQ673" i="27"/>
  <c r="BQ672" i="27"/>
  <c r="BQ680" i="27"/>
  <c r="BQ677" i="27"/>
  <c r="BQ681" i="27"/>
  <c r="BQ678" i="27"/>
  <c r="BQ671" i="27"/>
  <c r="BQ670" i="27"/>
  <c r="BQ669" i="27"/>
  <c r="BQ668" i="27"/>
  <c r="BQ667" i="27"/>
  <c r="BQ666" i="27"/>
  <c r="BQ665" i="27"/>
  <c r="BQ664" i="27"/>
  <c r="BQ663" i="27"/>
  <c r="CR706" i="27"/>
  <c r="CR705" i="27"/>
  <c r="CR694" i="27"/>
  <c r="CR693" i="27"/>
  <c r="CR692" i="27"/>
  <c r="CR691" i="27"/>
  <c r="CR690" i="27"/>
  <c r="CR700" i="27"/>
  <c r="CR699" i="27"/>
  <c r="CR698" i="27"/>
  <c r="CR697" i="27"/>
  <c r="CR696" i="27"/>
  <c r="CR695" i="27"/>
  <c r="CR703" i="27"/>
  <c r="CR702" i="27"/>
  <c r="CR701" i="27"/>
  <c r="CR704" i="27"/>
  <c r="CR687" i="27"/>
  <c r="CR681" i="27"/>
  <c r="CR680" i="27"/>
  <c r="CR679" i="27"/>
  <c r="CR678" i="27"/>
  <c r="CR677" i="27"/>
  <c r="CR689" i="27"/>
  <c r="CR688" i="27"/>
  <c r="CR686" i="27"/>
  <c r="CR683" i="27"/>
  <c r="CR676" i="27"/>
  <c r="CR675" i="27"/>
  <c r="CR674" i="27"/>
  <c r="CR673" i="27"/>
  <c r="CR672" i="27"/>
  <c r="CR685" i="27"/>
  <c r="CR682" i="27"/>
  <c r="CR671" i="27"/>
  <c r="CR670" i="27"/>
  <c r="CR669" i="27"/>
  <c r="CR668" i="27"/>
  <c r="CR667" i="27"/>
  <c r="CR666" i="27"/>
  <c r="CR665" i="27"/>
  <c r="CR664" i="27"/>
  <c r="CR663" i="27"/>
  <c r="CR684" i="27"/>
  <c r="DD706" i="27"/>
  <c r="DD705" i="27"/>
  <c r="DD704" i="27"/>
  <c r="DD703" i="27"/>
  <c r="DD702" i="27"/>
  <c r="DD701" i="27"/>
  <c r="DD700" i="27"/>
  <c r="DD699" i="27"/>
  <c r="DD698" i="27"/>
  <c r="DD697" i="27"/>
  <c r="DD696" i="27"/>
  <c r="DD695" i="27"/>
  <c r="DD693" i="27"/>
  <c r="DD692" i="27"/>
  <c r="DD691" i="27"/>
  <c r="DD690" i="27"/>
  <c r="DD689" i="27"/>
  <c r="DD688" i="27"/>
  <c r="DD687" i="27"/>
  <c r="DD686" i="27"/>
  <c r="DD685" i="27"/>
  <c r="DD684" i="27"/>
  <c r="DD683" i="27"/>
  <c r="DD682" i="27"/>
  <c r="DD694" i="27"/>
  <c r="DD679" i="27"/>
  <c r="DD676" i="27"/>
  <c r="DD675" i="27"/>
  <c r="DD674" i="27"/>
  <c r="DD673" i="27"/>
  <c r="DD672" i="27"/>
  <c r="DD671" i="27"/>
  <c r="DD670" i="27"/>
  <c r="DD669" i="27"/>
  <c r="DD668" i="27"/>
  <c r="DD667" i="27"/>
  <c r="DD666" i="27"/>
  <c r="DD665" i="27"/>
  <c r="DD664" i="27"/>
  <c r="DD663" i="27"/>
  <c r="DD681" i="27"/>
  <c r="DD680" i="27"/>
  <c r="DD678" i="27"/>
  <c r="DD677" i="27"/>
  <c r="EE706" i="27"/>
  <c r="EE705" i="27"/>
  <c r="EE704" i="27"/>
  <c r="EE703" i="27"/>
  <c r="EE702" i="27"/>
  <c r="EE701" i="27"/>
  <c r="EE700" i="27"/>
  <c r="EE699" i="27"/>
  <c r="EE698" i="27"/>
  <c r="EE697" i="27"/>
  <c r="EE696" i="27"/>
  <c r="EE695" i="27"/>
  <c r="EE694" i="27"/>
  <c r="EE693" i="27"/>
  <c r="EE687" i="27"/>
  <c r="EE689" i="27"/>
  <c r="EE686" i="27"/>
  <c r="EE685" i="27"/>
  <c r="EE684" i="27"/>
  <c r="EE683" i="27"/>
  <c r="EE682" i="27"/>
  <c r="EE690" i="27"/>
  <c r="EE691" i="27"/>
  <c r="EE688" i="27"/>
  <c r="EE692" i="27"/>
  <c r="EE679" i="27"/>
  <c r="EE676" i="27"/>
  <c r="EE675" i="27"/>
  <c r="EE674" i="27"/>
  <c r="EE673" i="27"/>
  <c r="EE672" i="27"/>
  <c r="EE680" i="27"/>
  <c r="EE681" i="27"/>
  <c r="EE678" i="27"/>
  <c r="EE671" i="27"/>
  <c r="EE670" i="27"/>
  <c r="EE669" i="27"/>
  <c r="EE668" i="27"/>
  <c r="EE667" i="27"/>
  <c r="EE666" i="27"/>
  <c r="EE665" i="27"/>
  <c r="EE664" i="27"/>
  <c r="EE663" i="27"/>
  <c r="EE677" i="27"/>
  <c r="FE706" i="27"/>
  <c r="FE705" i="27"/>
  <c r="FE693" i="27"/>
  <c r="FE692" i="27"/>
  <c r="FE691" i="27"/>
  <c r="FE690" i="27"/>
  <c r="FE703" i="27"/>
  <c r="FE700" i="27"/>
  <c r="FE699" i="27"/>
  <c r="FE698" i="27"/>
  <c r="FE697" i="27"/>
  <c r="FE696" i="27"/>
  <c r="FE695" i="27"/>
  <c r="FE694" i="27"/>
  <c r="FE702" i="27"/>
  <c r="FE701" i="27"/>
  <c r="FE704" i="27"/>
  <c r="FE686" i="27"/>
  <c r="FE689" i="27"/>
  <c r="FE680" i="27"/>
  <c r="FE679" i="27"/>
  <c r="FE678" i="27"/>
  <c r="FE677" i="27"/>
  <c r="FE676" i="27"/>
  <c r="FE688" i="27"/>
  <c r="FE687" i="27"/>
  <c r="FE682" i="27"/>
  <c r="FE681" i="27"/>
  <c r="FE684" i="27"/>
  <c r="FE675" i="27"/>
  <c r="FE674" i="27"/>
  <c r="FE673" i="27"/>
  <c r="FE672" i="27"/>
  <c r="FE683" i="27"/>
  <c r="FE685" i="27"/>
  <c r="FE671" i="27"/>
  <c r="FE670" i="27"/>
  <c r="FE669" i="27"/>
  <c r="FE668" i="27"/>
  <c r="FE667" i="27"/>
  <c r="FE666" i="27"/>
  <c r="FE665" i="27"/>
  <c r="FE664" i="27"/>
  <c r="FE663" i="27"/>
  <c r="AW664" i="27"/>
  <c r="EZ665" i="27"/>
  <c r="EZ663" i="27" s="1"/>
  <c r="BM666" i="27"/>
  <c r="CT666" i="27"/>
  <c r="DO668" i="27"/>
  <c r="DM670" i="27"/>
  <c r="EX647" i="27"/>
  <c r="DZ648" i="27"/>
  <c r="EH648" i="27"/>
  <c r="EI648" i="27" s="1"/>
  <c r="AE649" i="27"/>
  <c r="AM649" i="27"/>
  <c r="DZ649" i="27"/>
  <c r="EH649" i="27"/>
  <c r="AE650" i="27"/>
  <c r="AM650" i="27"/>
  <c r="AN650" i="27" s="1"/>
  <c r="EL651" i="27"/>
  <c r="BC652" i="27"/>
  <c r="CU652" i="27"/>
  <c r="DE652" i="27"/>
  <c r="BC653" i="27"/>
  <c r="DE653" i="27"/>
  <c r="BC654" i="27"/>
  <c r="EJ654" i="27"/>
  <c r="R706" i="27"/>
  <c r="R705" i="27"/>
  <c r="R704" i="27"/>
  <c r="R703" i="27"/>
  <c r="R702" i="27"/>
  <c r="R701" i="27"/>
  <c r="R700" i="27"/>
  <c r="R699" i="27"/>
  <c r="R698" i="27"/>
  <c r="R697" i="27"/>
  <c r="R696" i="27"/>
  <c r="R695" i="27"/>
  <c r="R694" i="27"/>
  <c r="R693" i="27"/>
  <c r="R692" i="27"/>
  <c r="R691" i="27"/>
  <c r="R690" i="27"/>
  <c r="R689" i="27"/>
  <c r="R688" i="27"/>
  <c r="R687" i="27"/>
  <c r="R686" i="27"/>
  <c r="R685" i="27"/>
  <c r="R684" i="27"/>
  <c r="R683" i="27"/>
  <c r="R682" i="27"/>
  <c r="R678" i="27"/>
  <c r="R681" i="27"/>
  <c r="R676" i="27"/>
  <c r="R675" i="27"/>
  <c r="R674" i="27"/>
  <c r="R673" i="27"/>
  <c r="R672" i="27"/>
  <c r="R680" i="27"/>
  <c r="R671" i="27"/>
  <c r="R670" i="27"/>
  <c r="R669" i="27"/>
  <c r="R668" i="27"/>
  <c r="R667" i="27"/>
  <c r="R666" i="27"/>
  <c r="R665" i="27"/>
  <c r="R664" i="27"/>
  <c r="R663" i="27"/>
  <c r="R679" i="27"/>
  <c r="R677" i="27"/>
  <c r="AS706" i="27"/>
  <c r="AS705" i="27"/>
  <c r="AS704" i="27"/>
  <c r="AS703" i="27"/>
  <c r="AS702" i="27"/>
  <c r="AS701" i="27"/>
  <c r="AS700" i="27"/>
  <c r="AS699" i="27"/>
  <c r="AS698" i="27"/>
  <c r="AS697" i="27"/>
  <c r="AS696" i="27"/>
  <c r="AS695" i="27"/>
  <c r="AS694" i="27"/>
  <c r="AS688" i="27"/>
  <c r="AS691" i="27"/>
  <c r="AS692" i="27"/>
  <c r="AS693" i="27"/>
  <c r="AS690" i="27"/>
  <c r="AS686" i="27"/>
  <c r="AS685" i="27"/>
  <c r="AS684" i="27"/>
  <c r="AS683" i="27"/>
  <c r="AS682" i="27"/>
  <c r="AS689" i="27"/>
  <c r="AS680" i="27"/>
  <c r="AS687" i="27"/>
  <c r="AS679" i="27"/>
  <c r="AS676" i="27"/>
  <c r="AS675" i="27"/>
  <c r="AS674" i="27"/>
  <c r="AS673" i="27"/>
  <c r="AS672" i="27"/>
  <c r="AS681" i="27"/>
  <c r="AS678" i="27"/>
  <c r="AS677" i="27"/>
  <c r="AS671" i="27"/>
  <c r="AS670" i="27"/>
  <c r="AS669" i="27"/>
  <c r="AS668" i="27"/>
  <c r="AS667" i="27"/>
  <c r="AS666" i="27"/>
  <c r="AS665" i="27"/>
  <c r="AS664" i="27"/>
  <c r="AS663" i="27"/>
  <c r="BE663" i="27"/>
  <c r="CT706" i="27"/>
  <c r="CT705" i="27"/>
  <c r="CT704" i="27"/>
  <c r="CT703" i="27"/>
  <c r="CT702" i="27"/>
  <c r="CT701" i="27"/>
  <c r="CT694" i="27"/>
  <c r="CT693" i="27"/>
  <c r="CT692" i="27"/>
  <c r="CT691" i="27"/>
  <c r="CT690" i="27"/>
  <c r="CT689" i="27"/>
  <c r="CT688" i="27"/>
  <c r="CT687" i="27"/>
  <c r="CT686" i="27"/>
  <c r="CT685" i="27"/>
  <c r="CT684" i="27"/>
  <c r="CT683" i="27"/>
  <c r="CT682" i="27"/>
  <c r="CT700" i="27"/>
  <c r="CT699" i="27"/>
  <c r="CT698" i="27"/>
  <c r="CT697" i="27"/>
  <c r="CT696" i="27"/>
  <c r="CT695" i="27"/>
  <c r="CT681" i="27"/>
  <c r="CT680" i="27"/>
  <c r="CT679" i="27"/>
  <c r="CT678" i="27"/>
  <c r="CT677" i="27"/>
  <c r="CT676" i="27"/>
  <c r="CT675" i="27"/>
  <c r="CT674" i="27"/>
  <c r="CT673" i="27"/>
  <c r="CT672" i="27"/>
  <c r="CT671" i="27"/>
  <c r="CT670" i="27"/>
  <c r="CT669" i="27"/>
  <c r="CT668" i="27"/>
  <c r="EG706" i="27"/>
  <c r="EG705" i="27"/>
  <c r="EG693" i="27"/>
  <c r="EG692" i="27"/>
  <c r="EG691" i="27"/>
  <c r="EG690" i="27"/>
  <c r="EG704" i="27"/>
  <c r="EG702" i="27"/>
  <c r="EG701" i="27"/>
  <c r="EG700" i="27"/>
  <c r="EG699" i="27"/>
  <c r="EG698" i="27"/>
  <c r="EG697" i="27"/>
  <c r="EG696" i="27"/>
  <c r="EG695" i="27"/>
  <c r="EG694" i="27"/>
  <c r="EG703" i="27"/>
  <c r="EG681" i="27"/>
  <c r="EG680" i="27"/>
  <c r="EG679" i="27"/>
  <c r="EG678" i="27"/>
  <c r="EG677" i="27"/>
  <c r="EG689" i="27"/>
  <c r="EG686" i="27"/>
  <c r="EG688" i="27"/>
  <c r="EG687" i="27"/>
  <c r="EG685" i="27"/>
  <c r="EG676" i="27"/>
  <c r="EG675" i="27"/>
  <c r="EG674" i="27"/>
  <c r="EG673" i="27"/>
  <c r="EG672" i="27"/>
  <c r="EG683" i="27"/>
  <c r="EG682" i="27"/>
  <c r="EG684" i="27"/>
  <c r="EG671" i="27"/>
  <c r="EG670" i="27"/>
  <c r="EG669" i="27"/>
  <c r="EG668" i="27"/>
  <c r="EG667" i="27"/>
  <c r="EG666" i="27"/>
  <c r="EG665" i="27"/>
  <c r="EG664" i="27"/>
  <c r="EG663" i="27"/>
  <c r="FG706" i="27"/>
  <c r="FG705" i="27"/>
  <c r="FG704" i="27"/>
  <c r="FG702" i="27"/>
  <c r="FG701" i="27"/>
  <c r="FG693" i="27"/>
  <c r="FG692" i="27"/>
  <c r="FG691" i="27"/>
  <c r="FG690" i="27"/>
  <c r="FG689" i="27"/>
  <c r="FG688" i="27"/>
  <c r="FG687" i="27"/>
  <c r="FG686" i="27"/>
  <c r="FG685" i="27"/>
  <c r="FG684" i="27"/>
  <c r="FG683" i="27"/>
  <c r="FG682" i="27"/>
  <c r="FG703" i="27"/>
  <c r="FG700" i="27"/>
  <c r="FG699" i="27"/>
  <c r="FG698" i="27"/>
  <c r="FG697" i="27"/>
  <c r="FG696" i="27"/>
  <c r="FG695" i="27"/>
  <c r="FG694" i="27"/>
  <c r="FG681" i="27"/>
  <c r="FG680" i="27"/>
  <c r="FG679" i="27"/>
  <c r="FG678" i="27"/>
  <c r="FG677" i="27"/>
  <c r="FG676" i="27"/>
  <c r="FG675" i="27"/>
  <c r="FG674" i="27"/>
  <c r="FG673" i="27"/>
  <c r="FG672" i="27"/>
  <c r="FG671" i="27"/>
  <c r="FG670" i="27"/>
  <c r="FG669" i="27"/>
  <c r="FG668" i="27"/>
  <c r="BE665" i="27"/>
  <c r="AW666" i="27"/>
  <c r="DE666" i="27"/>
  <c r="CM667" i="27"/>
  <c r="DE667" i="27"/>
  <c r="EZ667" i="27"/>
  <c r="CB671" i="27"/>
  <c r="BR670" i="27"/>
  <c r="DO672" i="27"/>
  <c r="EJ673" i="27"/>
  <c r="DR673" i="27" s="1"/>
  <c r="FB674" i="27"/>
  <c r="W675" i="27"/>
  <c r="E675" i="27" s="1"/>
  <c r="CW654" i="27"/>
  <c r="H706" i="27"/>
  <c r="H705" i="27"/>
  <c r="H704" i="27"/>
  <c r="H701" i="27"/>
  <c r="H700" i="27"/>
  <c r="H699" i="27"/>
  <c r="H698" i="27"/>
  <c r="H697" i="27"/>
  <c r="H696" i="27"/>
  <c r="H695" i="27"/>
  <c r="H703" i="27"/>
  <c r="H702" i="27"/>
  <c r="H694" i="27"/>
  <c r="H693" i="27"/>
  <c r="H692" i="27"/>
  <c r="H691" i="27"/>
  <c r="H690" i="27"/>
  <c r="H689" i="27"/>
  <c r="H688" i="27"/>
  <c r="H687" i="27"/>
  <c r="H686" i="27"/>
  <c r="H685" i="27"/>
  <c r="H684" i="27"/>
  <c r="H683" i="27"/>
  <c r="H681" i="27"/>
  <c r="H680" i="27"/>
  <c r="H679" i="27"/>
  <c r="H678" i="27"/>
  <c r="H677" i="27"/>
  <c r="H676" i="27"/>
  <c r="H675" i="27"/>
  <c r="H674" i="27"/>
  <c r="H673" i="27"/>
  <c r="H682" i="27"/>
  <c r="H672" i="27"/>
  <c r="H671" i="27"/>
  <c r="H670" i="27"/>
  <c r="H669" i="27"/>
  <c r="T706" i="27"/>
  <c r="T705" i="27"/>
  <c r="T704" i="27"/>
  <c r="T703" i="27"/>
  <c r="T702" i="27"/>
  <c r="T701" i="27"/>
  <c r="T700" i="27"/>
  <c r="T699" i="27"/>
  <c r="T698" i="27"/>
  <c r="T697" i="27"/>
  <c r="T696" i="27"/>
  <c r="T695" i="27"/>
  <c r="T694" i="27"/>
  <c r="T687" i="27"/>
  <c r="T690" i="27"/>
  <c r="T691" i="27"/>
  <c r="T689" i="27"/>
  <c r="T692" i="27"/>
  <c r="T693" i="27"/>
  <c r="T688" i="27"/>
  <c r="T678" i="27"/>
  <c r="T682" i="27"/>
  <c r="T681" i="27"/>
  <c r="T684" i="27"/>
  <c r="T676" i="27"/>
  <c r="T675" i="27"/>
  <c r="T674" i="27"/>
  <c r="T673" i="27"/>
  <c r="T672" i="27"/>
  <c r="T686" i="27"/>
  <c r="T680" i="27"/>
  <c r="T679" i="27"/>
  <c r="T677" i="27"/>
  <c r="T683" i="27"/>
  <c r="T685" i="27"/>
  <c r="T671" i="27"/>
  <c r="T670" i="27"/>
  <c r="T669" i="27"/>
  <c r="T668" i="27"/>
  <c r="T667" i="27"/>
  <c r="T666" i="27"/>
  <c r="T665" i="27"/>
  <c r="T664" i="27"/>
  <c r="T663" i="27"/>
  <c r="AU706" i="27"/>
  <c r="AU693" i="27"/>
  <c r="AU692" i="27"/>
  <c r="AU691" i="27"/>
  <c r="AU704" i="27"/>
  <c r="AU694" i="27"/>
  <c r="AU703" i="27"/>
  <c r="AU705" i="27"/>
  <c r="AU702" i="27"/>
  <c r="AU700" i="27"/>
  <c r="AU699" i="27"/>
  <c r="AU698" i="27"/>
  <c r="AU697" i="27"/>
  <c r="AU696" i="27"/>
  <c r="AU695" i="27"/>
  <c r="AU701" i="27"/>
  <c r="AU687" i="27"/>
  <c r="AU681" i="27"/>
  <c r="AU680" i="27"/>
  <c r="AU679" i="27"/>
  <c r="AU678" i="27"/>
  <c r="AU677" i="27"/>
  <c r="AU690" i="27"/>
  <c r="AU686" i="27"/>
  <c r="AU685" i="27"/>
  <c r="AU684" i="27"/>
  <c r="AU683" i="27"/>
  <c r="AU682" i="27"/>
  <c r="AU689" i="27"/>
  <c r="AU688" i="27"/>
  <c r="AU676" i="27"/>
  <c r="AU675" i="27"/>
  <c r="AU674" i="27"/>
  <c r="AU673" i="27"/>
  <c r="AU672" i="27"/>
  <c r="AU671" i="27"/>
  <c r="AU670" i="27"/>
  <c r="AU669" i="27"/>
  <c r="AU668" i="27"/>
  <c r="AU667" i="27"/>
  <c r="AU666" i="27"/>
  <c r="AU665" i="27"/>
  <c r="AU664" i="27"/>
  <c r="AU663" i="27"/>
  <c r="BG706" i="27"/>
  <c r="BG705" i="27"/>
  <c r="BG704" i="27"/>
  <c r="BG703" i="27"/>
  <c r="BG702" i="27"/>
  <c r="BG701" i="27"/>
  <c r="BG700" i="27"/>
  <c r="BG699" i="27"/>
  <c r="BG698" i="27"/>
  <c r="BG697" i="27"/>
  <c r="BG696" i="27"/>
  <c r="BG695" i="27"/>
  <c r="BG693" i="27"/>
  <c r="BG692" i="27"/>
  <c r="BG691" i="27"/>
  <c r="BG690" i="27"/>
  <c r="BG689" i="27"/>
  <c r="BG688" i="27"/>
  <c r="BG687" i="27"/>
  <c r="BG686" i="27"/>
  <c r="BG685" i="27"/>
  <c r="BG684" i="27"/>
  <c r="BG683" i="27"/>
  <c r="BG682" i="27"/>
  <c r="BG694" i="27"/>
  <c r="BG681" i="27"/>
  <c r="BG678" i="27"/>
  <c r="BG676" i="27"/>
  <c r="BG675" i="27"/>
  <c r="BG674" i="27"/>
  <c r="BG673" i="27"/>
  <c r="BG672" i="27"/>
  <c r="BG671" i="27"/>
  <c r="BG670" i="27"/>
  <c r="BG669" i="27"/>
  <c r="BG668" i="27"/>
  <c r="BG667" i="27"/>
  <c r="BG666" i="27"/>
  <c r="BG665" i="27"/>
  <c r="BG664" i="27"/>
  <c r="BG663" i="27"/>
  <c r="BG679" i="27"/>
  <c r="BG680" i="27"/>
  <c r="BG677" i="27"/>
  <c r="BU706" i="27"/>
  <c r="BU705" i="27"/>
  <c r="BU704" i="27"/>
  <c r="BU702" i="27"/>
  <c r="BU700" i="27"/>
  <c r="BU699" i="27"/>
  <c r="BU698" i="27"/>
  <c r="BU697" i="27"/>
  <c r="BU696" i="27"/>
  <c r="BU695" i="27"/>
  <c r="BU701" i="27"/>
  <c r="BU694" i="27"/>
  <c r="BU693" i="27"/>
  <c r="BU692" i="27"/>
  <c r="BU691" i="27"/>
  <c r="BU690" i="27"/>
  <c r="BU689" i="27"/>
  <c r="BU688" i="27"/>
  <c r="BU687" i="27"/>
  <c r="BU686" i="27"/>
  <c r="BU685" i="27"/>
  <c r="BU684" i="27"/>
  <c r="BU683" i="27"/>
  <c r="BU682" i="27"/>
  <c r="BU703" i="27"/>
  <c r="BU681" i="27"/>
  <c r="BU680" i="27"/>
  <c r="BU679" i="27"/>
  <c r="BU678" i="27"/>
  <c r="BU677" i="27"/>
  <c r="BU676" i="27"/>
  <c r="BU675" i="27"/>
  <c r="BU674" i="27"/>
  <c r="BU673" i="27"/>
  <c r="BU672" i="27"/>
  <c r="BU671" i="27"/>
  <c r="BU670" i="27"/>
  <c r="BU669" i="27"/>
  <c r="BU668" i="27"/>
  <c r="CH706" i="27"/>
  <c r="CH705" i="27"/>
  <c r="CH704" i="27"/>
  <c r="CH703" i="27"/>
  <c r="CH702" i="27"/>
  <c r="CH701" i="27"/>
  <c r="CH700" i="27"/>
  <c r="CH699" i="27"/>
  <c r="CH698" i="27"/>
  <c r="CH697" i="27"/>
  <c r="CH696" i="27"/>
  <c r="CH695" i="27"/>
  <c r="CH694" i="27"/>
  <c r="CH692" i="27"/>
  <c r="CH693" i="27"/>
  <c r="CH687" i="27"/>
  <c r="CH689" i="27"/>
  <c r="CH690" i="27"/>
  <c r="CH691" i="27"/>
  <c r="CH688" i="27"/>
  <c r="CH683" i="27"/>
  <c r="CH685" i="27"/>
  <c r="CH678" i="27"/>
  <c r="CH676" i="27"/>
  <c r="CH675" i="27"/>
  <c r="CH674" i="27"/>
  <c r="CH673" i="27"/>
  <c r="CH672" i="27"/>
  <c r="CH681" i="27"/>
  <c r="CH680" i="27"/>
  <c r="CH677" i="27"/>
  <c r="CH682" i="27"/>
  <c r="CH684" i="27"/>
  <c r="CH679" i="27"/>
  <c r="CH671" i="27"/>
  <c r="CH670" i="27"/>
  <c r="CH669" i="27"/>
  <c r="CH668" i="27"/>
  <c r="CH667" i="27"/>
  <c r="CH666" i="27"/>
  <c r="CH665" i="27"/>
  <c r="CH664" i="27"/>
  <c r="CH663" i="27"/>
  <c r="CH686" i="27"/>
  <c r="DH706" i="27"/>
  <c r="DH705" i="27"/>
  <c r="DH693" i="27"/>
  <c r="DH692" i="27"/>
  <c r="DH691" i="27"/>
  <c r="DH690" i="27"/>
  <c r="DH702" i="27"/>
  <c r="DH694" i="27"/>
  <c r="DH701" i="27"/>
  <c r="DH700" i="27"/>
  <c r="DH699" i="27"/>
  <c r="DH698" i="27"/>
  <c r="DH697" i="27"/>
  <c r="DH696" i="27"/>
  <c r="DH695" i="27"/>
  <c r="DH704" i="27"/>
  <c r="DH703" i="27"/>
  <c r="DH689" i="27"/>
  <c r="DH681" i="27"/>
  <c r="DH680" i="27"/>
  <c r="DH679" i="27"/>
  <c r="DH678" i="27"/>
  <c r="DH677" i="27"/>
  <c r="DH688" i="27"/>
  <c r="DH686" i="27"/>
  <c r="DH685" i="27"/>
  <c r="DH684" i="27"/>
  <c r="DH683" i="27"/>
  <c r="DH682" i="27"/>
  <c r="DH687" i="27"/>
  <c r="DH676" i="27"/>
  <c r="DH675" i="27"/>
  <c r="DH674" i="27"/>
  <c r="DH673" i="27"/>
  <c r="DH672" i="27"/>
  <c r="DH671" i="27"/>
  <c r="DH670" i="27"/>
  <c r="DH669" i="27"/>
  <c r="DH668" i="27"/>
  <c r="DH667" i="27"/>
  <c r="DH666" i="27"/>
  <c r="DH665" i="27"/>
  <c r="DH664" i="27"/>
  <c r="DH663" i="27"/>
  <c r="DU706" i="27"/>
  <c r="DU705" i="27"/>
  <c r="DU704" i="27"/>
  <c r="DU703" i="27"/>
  <c r="DU702" i="27"/>
  <c r="DU701" i="27"/>
  <c r="DU700" i="27"/>
  <c r="DU699" i="27"/>
  <c r="DU698" i="27"/>
  <c r="DU697" i="27"/>
  <c r="DU696" i="27"/>
  <c r="DU695" i="27"/>
  <c r="DU693" i="27"/>
  <c r="DU692" i="27"/>
  <c r="DU691" i="27"/>
  <c r="DU690" i="27"/>
  <c r="DU689" i="27"/>
  <c r="DU688" i="27"/>
  <c r="DU687" i="27"/>
  <c r="DU686" i="27"/>
  <c r="DU685" i="27"/>
  <c r="DU684" i="27"/>
  <c r="DU683" i="27"/>
  <c r="DU682" i="27"/>
  <c r="DU694" i="27"/>
  <c r="DU679" i="27"/>
  <c r="DU676" i="27"/>
  <c r="DU675" i="27"/>
  <c r="DU674" i="27"/>
  <c r="DU673" i="27"/>
  <c r="DU672" i="27"/>
  <c r="DU671" i="27"/>
  <c r="DU670" i="27"/>
  <c r="DU669" i="27"/>
  <c r="DU668" i="27"/>
  <c r="DU667" i="27"/>
  <c r="DU666" i="27"/>
  <c r="DU665" i="27"/>
  <c r="DU664" i="27"/>
  <c r="DU663" i="27"/>
  <c r="DU681" i="27"/>
  <c r="DU678" i="27"/>
  <c r="DU680" i="27"/>
  <c r="DU677" i="27"/>
  <c r="EU706" i="27"/>
  <c r="EU705" i="27"/>
  <c r="EU704" i="27"/>
  <c r="EU703" i="27"/>
  <c r="EU702" i="27"/>
  <c r="EU701" i="27"/>
  <c r="EU700" i="27"/>
  <c r="EU699" i="27"/>
  <c r="EU698" i="27"/>
  <c r="EU697" i="27"/>
  <c r="EU696" i="27"/>
  <c r="EU695" i="27"/>
  <c r="EU694" i="27"/>
  <c r="EU693" i="27"/>
  <c r="EU692" i="27"/>
  <c r="EU686" i="27"/>
  <c r="EU689" i="27"/>
  <c r="EU688" i="27"/>
  <c r="EU681" i="27"/>
  <c r="EU687" i="27"/>
  <c r="EU690" i="27"/>
  <c r="EU691" i="27"/>
  <c r="EU684" i="27"/>
  <c r="EU679" i="27"/>
  <c r="EU675" i="27"/>
  <c r="EU674" i="27"/>
  <c r="EU673" i="27"/>
  <c r="EU672" i="27"/>
  <c r="EU682" i="27"/>
  <c r="EU680" i="27"/>
  <c r="EU676" i="27"/>
  <c r="EU685" i="27"/>
  <c r="EU677" i="27"/>
  <c r="EU678" i="27"/>
  <c r="EU671" i="27"/>
  <c r="EU670" i="27"/>
  <c r="EU669" i="27"/>
  <c r="EU668" i="27"/>
  <c r="EU667" i="27"/>
  <c r="EU666" i="27"/>
  <c r="EU665" i="27"/>
  <c r="EU664" i="27"/>
  <c r="EU663" i="27"/>
  <c r="EU683" i="27"/>
  <c r="M666" i="27"/>
  <c r="CE672" i="27"/>
  <c r="AJ651" i="27"/>
  <c r="AJ652" i="27"/>
  <c r="CW652" i="27"/>
  <c r="CW653" i="27"/>
  <c r="AH706" i="27"/>
  <c r="AH705" i="27"/>
  <c r="AH704" i="27"/>
  <c r="AH703" i="27"/>
  <c r="AH702" i="27"/>
  <c r="AH701" i="27"/>
  <c r="AH700" i="27"/>
  <c r="AH699" i="27"/>
  <c r="AH698" i="27"/>
  <c r="AH697" i="27"/>
  <c r="AH696" i="27"/>
  <c r="AH695" i="27"/>
  <c r="AH694" i="27"/>
  <c r="AH693" i="27"/>
  <c r="AH692" i="27"/>
  <c r="AH691" i="27"/>
  <c r="AH690" i="27"/>
  <c r="AH689" i="27"/>
  <c r="AH688" i="27"/>
  <c r="AH687" i="27"/>
  <c r="AH686" i="27"/>
  <c r="AH685" i="27"/>
  <c r="AH684" i="27"/>
  <c r="AH683" i="27"/>
  <c r="AH682" i="27"/>
  <c r="AH681" i="27"/>
  <c r="AH678" i="27"/>
  <c r="AH676" i="27"/>
  <c r="AH675" i="27"/>
  <c r="AH674" i="27"/>
  <c r="AH673" i="27"/>
  <c r="AH672" i="27"/>
  <c r="AH671" i="27"/>
  <c r="AH670" i="27"/>
  <c r="AH669" i="27"/>
  <c r="AH668" i="27"/>
  <c r="AH667" i="27"/>
  <c r="AH666" i="27"/>
  <c r="AH665" i="27"/>
  <c r="AH664" i="27"/>
  <c r="AH663" i="27"/>
  <c r="AH680" i="27"/>
  <c r="AH677" i="27"/>
  <c r="AH679" i="27"/>
  <c r="AW706" i="27"/>
  <c r="AW705" i="27"/>
  <c r="AW704" i="27"/>
  <c r="AW694" i="27"/>
  <c r="AW703" i="27"/>
  <c r="AW702" i="27"/>
  <c r="AW700" i="27"/>
  <c r="AW699" i="27"/>
  <c r="AW698" i="27"/>
  <c r="AW697" i="27"/>
  <c r="AW696" i="27"/>
  <c r="AW695" i="27"/>
  <c r="AW701" i="27"/>
  <c r="AW693" i="27"/>
  <c r="AW692" i="27"/>
  <c r="AW691" i="27"/>
  <c r="AW690" i="27"/>
  <c r="AW689" i="27"/>
  <c r="AW688" i="27"/>
  <c r="AW687" i="27"/>
  <c r="AW686" i="27"/>
  <c r="AW685" i="27"/>
  <c r="AW684" i="27"/>
  <c r="AW683" i="27"/>
  <c r="AW682" i="27"/>
  <c r="AW681" i="27"/>
  <c r="AW680" i="27"/>
  <c r="AW679" i="27"/>
  <c r="AW678" i="27"/>
  <c r="AW677" i="27"/>
  <c r="AW676" i="27"/>
  <c r="AW675" i="27"/>
  <c r="AW674" i="27"/>
  <c r="AW673" i="27"/>
  <c r="AW672" i="27"/>
  <c r="AW671" i="27"/>
  <c r="AW670" i="27"/>
  <c r="AW669" i="27"/>
  <c r="AW668" i="27"/>
  <c r="CJ706" i="27"/>
  <c r="CJ705" i="27"/>
  <c r="CJ693" i="27"/>
  <c r="CJ692" i="27"/>
  <c r="CJ691" i="27"/>
  <c r="CJ690" i="27"/>
  <c r="CJ702" i="27"/>
  <c r="CJ704" i="27"/>
  <c r="CJ701" i="27"/>
  <c r="CJ703" i="27"/>
  <c r="CJ700" i="27"/>
  <c r="CJ699" i="27"/>
  <c r="CJ698" i="27"/>
  <c r="CJ697" i="27"/>
  <c r="CJ696" i="27"/>
  <c r="CJ695" i="27"/>
  <c r="CJ694" i="27"/>
  <c r="CJ681" i="27"/>
  <c r="CJ680" i="27"/>
  <c r="CJ679" i="27"/>
  <c r="CJ678" i="27"/>
  <c r="CJ677" i="27"/>
  <c r="CJ689" i="27"/>
  <c r="CJ688" i="27"/>
  <c r="CJ686" i="27"/>
  <c r="CJ685" i="27"/>
  <c r="CJ684" i="27"/>
  <c r="CJ683" i="27"/>
  <c r="CJ682" i="27"/>
  <c r="CJ687" i="27"/>
  <c r="CJ676" i="27"/>
  <c r="CJ675" i="27"/>
  <c r="CJ674" i="27"/>
  <c r="CJ673" i="27"/>
  <c r="CJ672" i="27"/>
  <c r="CJ671" i="27"/>
  <c r="CJ670" i="27"/>
  <c r="CJ669" i="27"/>
  <c r="CJ668" i="27"/>
  <c r="CJ667" i="27"/>
  <c r="CJ666" i="27"/>
  <c r="CJ665" i="27"/>
  <c r="CJ664" i="27"/>
  <c r="CJ663" i="27"/>
  <c r="DJ706" i="27"/>
  <c r="DJ705" i="27"/>
  <c r="DJ704" i="27"/>
  <c r="DJ694" i="27"/>
  <c r="DJ701" i="27"/>
  <c r="DJ700" i="27"/>
  <c r="DJ699" i="27"/>
  <c r="DJ698" i="27"/>
  <c r="DJ697" i="27"/>
  <c r="DJ696" i="27"/>
  <c r="DJ695" i="27"/>
  <c r="DJ703" i="27"/>
  <c r="DJ693" i="27"/>
  <c r="DJ692" i="27"/>
  <c r="DJ691" i="27"/>
  <c r="DJ690" i="27"/>
  <c r="DJ689" i="27"/>
  <c r="DJ688" i="27"/>
  <c r="DJ687" i="27"/>
  <c r="DJ686" i="27"/>
  <c r="DJ685" i="27"/>
  <c r="DJ684" i="27"/>
  <c r="DJ683" i="27"/>
  <c r="DJ682" i="27"/>
  <c r="DJ702" i="27"/>
  <c r="DJ681" i="27"/>
  <c r="DJ680" i="27"/>
  <c r="DJ679" i="27"/>
  <c r="DJ678" i="27"/>
  <c r="DJ677" i="27"/>
  <c r="DJ676" i="27"/>
  <c r="DJ675" i="27"/>
  <c r="DJ674" i="27"/>
  <c r="DJ673" i="27"/>
  <c r="DJ672" i="27"/>
  <c r="DJ671" i="27"/>
  <c r="DJ670" i="27"/>
  <c r="DJ669" i="27"/>
  <c r="DJ668" i="27"/>
  <c r="DW706" i="27"/>
  <c r="DW705" i="27"/>
  <c r="DW704" i="27"/>
  <c r="DW703" i="27"/>
  <c r="DW702" i="27"/>
  <c r="DW701" i="27"/>
  <c r="DW700" i="27"/>
  <c r="DW699" i="27"/>
  <c r="DW698" i="27"/>
  <c r="DW697" i="27"/>
  <c r="DW696" i="27"/>
  <c r="DW695" i="27"/>
  <c r="DW694" i="27"/>
  <c r="DW693" i="27"/>
  <c r="DW690" i="27"/>
  <c r="DW689" i="27"/>
  <c r="DW691" i="27"/>
  <c r="DW686" i="27"/>
  <c r="DW692" i="27"/>
  <c r="DW688" i="27"/>
  <c r="DW687" i="27"/>
  <c r="DW679" i="27"/>
  <c r="DW680" i="27"/>
  <c r="DW683" i="27"/>
  <c r="DW676" i="27"/>
  <c r="DW675" i="27"/>
  <c r="DW674" i="27"/>
  <c r="DW673" i="27"/>
  <c r="DW672" i="27"/>
  <c r="DW685" i="27"/>
  <c r="DW684" i="27"/>
  <c r="DW681" i="27"/>
  <c r="DW678" i="27"/>
  <c r="DW677" i="27"/>
  <c r="DW671" i="27"/>
  <c r="DW670" i="27"/>
  <c r="DW669" i="27"/>
  <c r="DW668" i="27"/>
  <c r="DW667" i="27"/>
  <c r="DW666" i="27"/>
  <c r="DW665" i="27"/>
  <c r="DW664" i="27"/>
  <c r="DW663" i="27"/>
  <c r="DW682" i="27"/>
  <c r="EW706" i="27"/>
  <c r="EW705" i="27"/>
  <c r="EW702" i="27"/>
  <c r="EW693" i="27"/>
  <c r="EW692" i="27"/>
  <c r="EW691" i="27"/>
  <c r="EW690" i="27"/>
  <c r="EW704" i="27"/>
  <c r="EW701" i="27"/>
  <c r="EW703" i="27"/>
  <c r="EW700" i="27"/>
  <c r="EW699" i="27"/>
  <c r="EW698" i="27"/>
  <c r="EW697" i="27"/>
  <c r="EW696" i="27"/>
  <c r="EW695" i="27"/>
  <c r="EW694" i="27"/>
  <c r="EW688" i="27"/>
  <c r="EW680" i="27"/>
  <c r="EW679" i="27"/>
  <c r="EW678" i="27"/>
  <c r="EW677" i="27"/>
  <c r="EW676" i="27"/>
  <c r="EW687" i="27"/>
  <c r="EW686" i="27"/>
  <c r="EW685" i="27"/>
  <c r="EW684" i="27"/>
  <c r="EW683" i="27"/>
  <c r="EW682" i="27"/>
  <c r="EW689" i="27"/>
  <c r="EW675" i="27"/>
  <c r="EW674" i="27"/>
  <c r="EW673" i="27"/>
  <c r="EW672" i="27"/>
  <c r="EW681" i="27"/>
  <c r="EW671" i="27"/>
  <c r="EW670" i="27"/>
  <c r="EW669" i="27"/>
  <c r="EW668" i="27"/>
  <c r="EW667" i="27"/>
  <c r="EW666" i="27"/>
  <c r="EW665" i="27"/>
  <c r="EW664" i="27"/>
  <c r="EW663" i="27"/>
  <c r="FI706" i="27"/>
  <c r="FI705" i="27"/>
  <c r="FI704" i="27"/>
  <c r="FI703" i="27"/>
  <c r="FI702" i="27"/>
  <c r="FI701" i="27"/>
  <c r="FI700" i="27"/>
  <c r="FI699" i="27"/>
  <c r="FI698" i="27"/>
  <c r="FI697" i="27"/>
  <c r="FI696" i="27"/>
  <c r="FI695" i="27"/>
  <c r="FI694" i="27"/>
  <c r="FI693" i="27"/>
  <c r="FI692" i="27"/>
  <c r="FI691" i="27"/>
  <c r="FI690" i="27"/>
  <c r="FI689" i="27"/>
  <c r="FI688" i="27"/>
  <c r="FI687" i="27"/>
  <c r="FI686" i="27"/>
  <c r="FI685" i="27"/>
  <c r="FI684" i="27"/>
  <c r="FI683" i="27"/>
  <c r="FI682" i="27"/>
  <c r="FI681" i="27"/>
  <c r="FI679" i="27"/>
  <c r="FI677" i="27"/>
  <c r="FI675" i="27"/>
  <c r="FI674" i="27"/>
  <c r="FI673" i="27"/>
  <c r="FI672" i="27"/>
  <c r="FI676" i="27"/>
  <c r="FI671" i="27"/>
  <c r="FI670" i="27"/>
  <c r="FI669" i="27"/>
  <c r="FI668" i="27"/>
  <c r="FI667" i="27"/>
  <c r="FI666" i="27"/>
  <c r="FI665" i="27"/>
  <c r="FI664" i="27"/>
  <c r="FI663" i="27"/>
  <c r="FI680" i="27"/>
  <c r="FI678" i="27"/>
  <c r="H665" i="27"/>
  <c r="BU665" i="27"/>
  <c r="H666" i="27"/>
  <c r="BZ666" i="27"/>
  <c r="H667" i="27"/>
  <c r="H668" i="27"/>
  <c r="BJ671" i="27"/>
  <c r="AZ670" i="27"/>
  <c r="FB671" i="27"/>
  <c r="DR671" i="27" s="1"/>
  <c r="CE673" i="27"/>
  <c r="DR674" i="27"/>
  <c r="ES648" i="27"/>
  <c r="ES649" i="27"/>
  <c r="CH650" i="27"/>
  <c r="P651" i="27"/>
  <c r="CY651" i="27"/>
  <c r="CZ651" i="27" s="1"/>
  <c r="P652" i="27"/>
  <c r="BR652" i="27"/>
  <c r="P653" i="27"/>
  <c r="BR653" i="27"/>
  <c r="BR654" i="27"/>
  <c r="DM654" i="27"/>
  <c r="DN654" i="27" s="1"/>
  <c r="J706" i="27"/>
  <c r="J705" i="27"/>
  <c r="J704" i="27"/>
  <c r="J703" i="27"/>
  <c r="J702" i="27"/>
  <c r="J701" i="27"/>
  <c r="J700" i="27"/>
  <c r="J699" i="27"/>
  <c r="J698" i="27"/>
  <c r="J697" i="27"/>
  <c r="J696" i="27"/>
  <c r="J695" i="27"/>
  <c r="J694" i="27"/>
  <c r="J693" i="27"/>
  <c r="J692" i="27"/>
  <c r="J691" i="27"/>
  <c r="J690" i="27"/>
  <c r="J689" i="27"/>
  <c r="J688" i="27"/>
  <c r="J687" i="27"/>
  <c r="J686" i="27"/>
  <c r="J685" i="27"/>
  <c r="J684" i="27"/>
  <c r="J683" i="27"/>
  <c r="J682" i="27"/>
  <c r="J678" i="27"/>
  <c r="J681" i="27"/>
  <c r="J676" i="27"/>
  <c r="J675" i="27"/>
  <c r="J674" i="27"/>
  <c r="J673" i="27"/>
  <c r="J672" i="27"/>
  <c r="J671" i="27"/>
  <c r="J670" i="27"/>
  <c r="J669" i="27"/>
  <c r="J668" i="27"/>
  <c r="J667" i="27"/>
  <c r="J666" i="27"/>
  <c r="J665" i="27"/>
  <c r="J664" i="27"/>
  <c r="J663" i="27"/>
  <c r="J680" i="27"/>
  <c r="J677" i="27"/>
  <c r="J679" i="27"/>
  <c r="AJ706" i="27"/>
  <c r="AJ705" i="27"/>
  <c r="AJ704" i="27"/>
  <c r="AJ703" i="27"/>
  <c r="AJ702" i="27"/>
  <c r="AJ701" i="27"/>
  <c r="AJ700" i="27"/>
  <c r="AJ699" i="27"/>
  <c r="AJ698" i="27"/>
  <c r="AJ697" i="27"/>
  <c r="AJ696" i="27"/>
  <c r="AJ695" i="27"/>
  <c r="AJ694" i="27"/>
  <c r="AJ693" i="27"/>
  <c r="AJ687" i="27"/>
  <c r="AJ690" i="27"/>
  <c r="AJ689" i="27"/>
  <c r="AJ686" i="27"/>
  <c r="AJ685" i="27"/>
  <c r="AJ684" i="27"/>
  <c r="AJ683" i="27"/>
  <c r="AJ682" i="27"/>
  <c r="AJ691" i="27"/>
  <c r="AJ688" i="27"/>
  <c r="AJ692" i="27"/>
  <c r="AJ678" i="27"/>
  <c r="AJ676" i="27"/>
  <c r="AJ675" i="27"/>
  <c r="AJ674" i="27"/>
  <c r="AJ673" i="27"/>
  <c r="AJ672" i="27"/>
  <c r="AJ681" i="27"/>
  <c r="AJ680" i="27"/>
  <c r="AJ677" i="27"/>
  <c r="AJ679" i="27"/>
  <c r="AJ671" i="27"/>
  <c r="AJ670" i="27"/>
  <c r="AJ669" i="27"/>
  <c r="AJ668" i="27"/>
  <c r="AJ667" i="27"/>
  <c r="AJ666" i="27"/>
  <c r="AJ665" i="27"/>
  <c r="AJ664" i="27"/>
  <c r="AJ663" i="27"/>
  <c r="AW663" i="27"/>
  <c r="BW706" i="27"/>
  <c r="BW705" i="27"/>
  <c r="BW704" i="27"/>
  <c r="BW703" i="27"/>
  <c r="BW702" i="27"/>
  <c r="BW701" i="27"/>
  <c r="BW700" i="27"/>
  <c r="BW699" i="27"/>
  <c r="BW698" i="27"/>
  <c r="BW697" i="27"/>
  <c r="BW696" i="27"/>
  <c r="BW695" i="27"/>
  <c r="BW694" i="27"/>
  <c r="BW693" i="27"/>
  <c r="BW692" i="27"/>
  <c r="BW691" i="27"/>
  <c r="BW690" i="27"/>
  <c r="BW689" i="27"/>
  <c r="BW688" i="27"/>
  <c r="BW687" i="27"/>
  <c r="BW686" i="27"/>
  <c r="BW685" i="27"/>
  <c r="BW684" i="27"/>
  <c r="BW683" i="27"/>
  <c r="BW682" i="27"/>
  <c r="BW679" i="27"/>
  <c r="BW676" i="27"/>
  <c r="BW675" i="27"/>
  <c r="BW674" i="27"/>
  <c r="BW673" i="27"/>
  <c r="BW672" i="27"/>
  <c r="BW671" i="27"/>
  <c r="BW670" i="27"/>
  <c r="BW669" i="27"/>
  <c r="BW668" i="27"/>
  <c r="BW667" i="27"/>
  <c r="BW666" i="27"/>
  <c r="BW665" i="27"/>
  <c r="BW664" i="27"/>
  <c r="BW663" i="27"/>
  <c r="BW681" i="27"/>
  <c r="BW680" i="27"/>
  <c r="BW678" i="27"/>
  <c r="BW677" i="27"/>
  <c r="CL706" i="27"/>
  <c r="CL705" i="27"/>
  <c r="CL704" i="27"/>
  <c r="CL701" i="27"/>
  <c r="CL703" i="27"/>
  <c r="CL700" i="27"/>
  <c r="CL699" i="27"/>
  <c r="CL698" i="27"/>
  <c r="CL697" i="27"/>
  <c r="CL696" i="27"/>
  <c r="CL695" i="27"/>
  <c r="CL694" i="27"/>
  <c r="CL693" i="27"/>
  <c r="CL692" i="27"/>
  <c r="CL691" i="27"/>
  <c r="CL690" i="27"/>
  <c r="CL689" i="27"/>
  <c r="CL688" i="27"/>
  <c r="CL687" i="27"/>
  <c r="CL686" i="27"/>
  <c r="CL685" i="27"/>
  <c r="CL684" i="27"/>
  <c r="CL683" i="27"/>
  <c r="CL682" i="27"/>
  <c r="CL702" i="27"/>
  <c r="CL681" i="27"/>
  <c r="CL680" i="27"/>
  <c r="CL679" i="27"/>
  <c r="CL678" i="27"/>
  <c r="CL677" i="27"/>
  <c r="CL676" i="27"/>
  <c r="CL675" i="27"/>
  <c r="CL674" i="27"/>
  <c r="CL673" i="27"/>
  <c r="CL672" i="27"/>
  <c r="CL671" i="27"/>
  <c r="CL670" i="27"/>
  <c r="CL669" i="27"/>
  <c r="CL668" i="27"/>
  <c r="DJ663" i="27"/>
  <c r="DY706" i="27"/>
  <c r="DY705" i="27"/>
  <c r="DY701" i="27"/>
  <c r="DY693" i="27"/>
  <c r="DY692" i="27"/>
  <c r="DY691" i="27"/>
  <c r="DY690" i="27"/>
  <c r="DY700" i="27"/>
  <c r="DY699" i="27"/>
  <c r="DY698" i="27"/>
  <c r="DY697" i="27"/>
  <c r="DY696" i="27"/>
  <c r="DY695" i="27"/>
  <c r="DY703" i="27"/>
  <c r="DY694" i="27"/>
  <c r="DY704" i="27"/>
  <c r="DY702" i="27"/>
  <c r="DY686" i="27"/>
  <c r="DY688" i="27"/>
  <c r="DY681" i="27"/>
  <c r="DY680" i="27"/>
  <c r="DY679" i="27"/>
  <c r="DY678" i="27"/>
  <c r="DY677" i="27"/>
  <c r="DY687" i="27"/>
  <c r="DY689" i="27"/>
  <c r="DY683" i="27"/>
  <c r="DY676" i="27"/>
  <c r="DY675" i="27"/>
  <c r="DY674" i="27"/>
  <c r="DY673" i="27"/>
  <c r="DY672" i="27"/>
  <c r="DY685" i="27"/>
  <c r="DY671" i="27"/>
  <c r="DY670" i="27"/>
  <c r="DY669" i="27"/>
  <c r="DY668" i="27"/>
  <c r="DY667" i="27"/>
  <c r="DY666" i="27"/>
  <c r="DY665" i="27"/>
  <c r="DY664" i="27"/>
  <c r="DY663" i="27"/>
  <c r="DY682" i="27"/>
  <c r="DY684" i="27"/>
  <c r="FK706" i="27"/>
  <c r="FK705" i="27"/>
  <c r="FK704" i="27"/>
  <c r="FK703" i="27"/>
  <c r="FK702" i="27"/>
  <c r="FK701" i="27"/>
  <c r="FK700" i="27"/>
  <c r="FK699" i="27"/>
  <c r="FK698" i="27"/>
  <c r="FK697" i="27"/>
  <c r="FK696" i="27"/>
  <c r="FK695" i="27"/>
  <c r="FK694" i="27"/>
  <c r="FK693" i="27"/>
  <c r="FK687" i="27"/>
  <c r="FK686" i="27"/>
  <c r="FK685" i="27"/>
  <c r="FK684" i="27"/>
  <c r="FK683" i="27"/>
  <c r="FK682" i="27"/>
  <c r="FK690" i="27"/>
  <c r="FK689" i="27"/>
  <c r="FK691" i="27"/>
  <c r="FK681" i="27"/>
  <c r="FK692" i="27"/>
  <c r="FK688" i="27"/>
  <c r="FK677" i="27"/>
  <c r="FK675" i="27"/>
  <c r="FK674" i="27"/>
  <c r="FK673" i="27"/>
  <c r="FK672" i="27"/>
  <c r="FK680" i="27"/>
  <c r="FK679" i="27"/>
  <c r="FK678" i="27"/>
  <c r="FK676" i="27"/>
  <c r="FK671" i="27"/>
  <c r="FK670" i="27"/>
  <c r="FK669" i="27"/>
  <c r="FK668" i="27"/>
  <c r="FK667" i="27"/>
  <c r="FK666" i="27"/>
  <c r="FK665" i="27"/>
  <c r="FK664" i="27"/>
  <c r="FK663" i="27"/>
  <c r="AW665" i="27"/>
  <c r="DJ665" i="27"/>
  <c r="ER665" i="27"/>
  <c r="FB665" i="27" s="1"/>
  <c r="DR665" i="27" s="1"/>
  <c r="BU666" i="27"/>
  <c r="CL666" i="27"/>
  <c r="BU667" i="27"/>
  <c r="CL667" i="27"/>
  <c r="W671" i="27"/>
  <c r="E671" i="27" s="1"/>
  <c r="M670" i="27"/>
  <c r="BZ670" i="27"/>
  <c r="CB674" i="27"/>
  <c r="DO674" i="27"/>
  <c r="CE674" i="27" s="1"/>
  <c r="DR675" i="27"/>
  <c r="ED647" i="27"/>
  <c r="FJ647" i="27"/>
  <c r="ER650" i="27"/>
  <c r="ER652" i="27"/>
  <c r="ER653" i="27"/>
  <c r="L706" i="27"/>
  <c r="L705" i="27"/>
  <c r="L704" i="27"/>
  <c r="L703" i="27"/>
  <c r="L702" i="27"/>
  <c r="L701" i="27"/>
  <c r="L700" i="27"/>
  <c r="L699" i="27"/>
  <c r="L698" i="27"/>
  <c r="L697" i="27"/>
  <c r="L696" i="27"/>
  <c r="L695" i="27"/>
  <c r="L694" i="27"/>
  <c r="L690" i="27"/>
  <c r="L691" i="27"/>
  <c r="L692" i="27"/>
  <c r="L689" i="27"/>
  <c r="L693" i="27"/>
  <c r="L688" i="27"/>
  <c r="L687" i="27"/>
  <c r="L686" i="27"/>
  <c r="L685" i="27"/>
  <c r="L684" i="27"/>
  <c r="L683" i="27"/>
  <c r="L682" i="27"/>
  <c r="L681" i="27"/>
  <c r="L680" i="27"/>
  <c r="L676" i="27"/>
  <c r="L675" i="27"/>
  <c r="L674" i="27"/>
  <c r="L673" i="27"/>
  <c r="L678" i="27"/>
  <c r="L677" i="27"/>
  <c r="L679" i="27"/>
  <c r="L672" i="27"/>
  <c r="L671" i="27"/>
  <c r="L670" i="27"/>
  <c r="L669" i="27"/>
  <c r="L668" i="27"/>
  <c r="L667" i="27"/>
  <c r="L666" i="27"/>
  <c r="L665" i="27"/>
  <c r="L664" i="27"/>
  <c r="L663" i="27"/>
  <c r="AL706" i="27"/>
  <c r="AL693" i="27"/>
  <c r="AL692" i="27"/>
  <c r="AL691" i="27"/>
  <c r="AL702" i="27"/>
  <c r="AL694" i="27"/>
  <c r="AL701" i="27"/>
  <c r="AL700" i="27"/>
  <c r="AL699" i="27"/>
  <c r="AL698" i="27"/>
  <c r="AL697" i="27"/>
  <c r="AL696" i="27"/>
  <c r="AL695" i="27"/>
  <c r="AL704" i="27"/>
  <c r="AL705" i="27"/>
  <c r="AL703" i="27"/>
  <c r="AL690" i="27"/>
  <c r="AL681" i="27"/>
  <c r="AL680" i="27"/>
  <c r="AL679" i="27"/>
  <c r="AL678" i="27"/>
  <c r="AL677" i="27"/>
  <c r="AL689" i="27"/>
  <c r="AL688" i="27"/>
  <c r="AL687" i="27"/>
  <c r="AL682" i="27"/>
  <c r="AL684" i="27"/>
  <c r="AL676" i="27"/>
  <c r="AL675" i="27"/>
  <c r="AL674" i="27"/>
  <c r="AL673" i="27"/>
  <c r="AL672" i="27"/>
  <c r="AL686" i="27"/>
  <c r="AL683" i="27"/>
  <c r="AL671" i="27"/>
  <c r="AL670" i="27"/>
  <c r="AL669" i="27"/>
  <c r="AL668" i="27"/>
  <c r="AL667" i="27"/>
  <c r="AL666" i="27"/>
  <c r="AL665" i="27"/>
  <c r="AL664" i="27"/>
  <c r="AL663" i="27"/>
  <c r="AL685" i="27"/>
  <c r="AY706" i="27"/>
  <c r="AY705" i="27"/>
  <c r="AY704" i="27"/>
  <c r="AY703" i="27"/>
  <c r="AY702" i="27"/>
  <c r="AY701" i="27"/>
  <c r="AY700" i="27"/>
  <c r="AY699" i="27"/>
  <c r="AY698" i="27"/>
  <c r="AY697" i="27"/>
  <c r="AY696" i="27"/>
  <c r="AY695" i="27"/>
  <c r="AY693" i="27"/>
  <c r="AY692" i="27"/>
  <c r="AY691" i="27"/>
  <c r="AY690" i="27"/>
  <c r="AY689" i="27"/>
  <c r="AY688" i="27"/>
  <c r="AY687" i="27"/>
  <c r="AY686" i="27"/>
  <c r="AY685" i="27"/>
  <c r="AY684" i="27"/>
  <c r="AY683" i="27"/>
  <c r="AY682" i="27"/>
  <c r="AY694" i="27"/>
  <c r="AY679" i="27"/>
  <c r="AY676" i="27"/>
  <c r="AY675" i="27"/>
  <c r="AY674" i="27"/>
  <c r="AY673" i="27"/>
  <c r="AY672" i="27"/>
  <c r="AY680" i="27"/>
  <c r="AY671" i="27"/>
  <c r="AY670" i="27"/>
  <c r="AY669" i="27"/>
  <c r="AY668" i="27"/>
  <c r="AY667" i="27"/>
  <c r="AY666" i="27"/>
  <c r="AY665" i="27"/>
  <c r="AY664" i="27"/>
  <c r="AY663" i="27"/>
  <c r="AY677" i="27"/>
  <c r="AY681" i="27"/>
  <c r="AY678" i="27"/>
  <c r="BM706" i="27"/>
  <c r="BM705" i="27"/>
  <c r="BM704" i="27"/>
  <c r="BM701" i="27"/>
  <c r="BM694" i="27"/>
  <c r="BM703" i="27"/>
  <c r="BM693" i="27"/>
  <c r="BM692" i="27"/>
  <c r="BM691" i="27"/>
  <c r="BM690" i="27"/>
  <c r="BM689" i="27"/>
  <c r="BM688" i="27"/>
  <c r="BM687" i="27"/>
  <c r="BM686" i="27"/>
  <c r="BM685" i="27"/>
  <c r="BM684" i="27"/>
  <c r="BM683" i="27"/>
  <c r="BM682" i="27"/>
  <c r="BM702" i="27"/>
  <c r="BM700" i="27"/>
  <c r="BM699" i="27"/>
  <c r="BM698" i="27"/>
  <c r="BM697" i="27"/>
  <c r="BM696" i="27"/>
  <c r="BM695" i="27"/>
  <c r="BM681" i="27"/>
  <c r="BM680" i="27"/>
  <c r="BM679" i="27"/>
  <c r="BM678" i="27"/>
  <c r="BM677" i="27"/>
  <c r="BM676" i="27"/>
  <c r="BM675" i="27"/>
  <c r="BM674" i="27"/>
  <c r="BM673" i="27"/>
  <c r="BM672" i="27"/>
  <c r="BM671" i="27"/>
  <c r="BM670" i="27"/>
  <c r="BM669" i="27"/>
  <c r="BM668" i="27"/>
  <c r="BY706" i="27"/>
  <c r="BY705" i="27"/>
  <c r="BY704" i="27"/>
  <c r="BY703" i="27"/>
  <c r="BY702" i="27"/>
  <c r="BY701" i="27"/>
  <c r="BY700" i="27"/>
  <c r="BY699" i="27"/>
  <c r="BY698" i="27"/>
  <c r="BY697" i="27"/>
  <c r="BY696" i="27"/>
  <c r="BY695" i="27"/>
  <c r="BY694" i="27"/>
  <c r="BY690" i="27"/>
  <c r="BY691" i="27"/>
  <c r="BY689" i="27"/>
  <c r="BY692" i="27"/>
  <c r="BY693" i="27"/>
  <c r="BY688" i="27"/>
  <c r="BY687" i="27"/>
  <c r="BY686" i="27"/>
  <c r="BY685" i="27"/>
  <c r="BY684" i="27"/>
  <c r="BY683" i="27"/>
  <c r="BY682" i="27"/>
  <c r="BY680" i="27"/>
  <c r="BY676" i="27"/>
  <c r="BY675" i="27"/>
  <c r="BY674" i="27"/>
  <c r="BY673" i="27"/>
  <c r="BY672" i="27"/>
  <c r="BY679" i="27"/>
  <c r="BY681" i="27"/>
  <c r="BY678" i="27"/>
  <c r="BY677" i="27"/>
  <c r="BY671" i="27"/>
  <c r="BY670" i="27"/>
  <c r="BY669" i="27"/>
  <c r="BY668" i="27"/>
  <c r="BY667" i="27"/>
  <c r="BY666" i="27"/>
  <c r="BY665" i="27"/>
  <c r="BY664" i="27"/>
  <c r="BY663" i="27"/>
  <c r="CL663" i="27"/>
  <c r="CZ706" i="27"/>
  <c r="CZ705" i="27"/>
  <c r="CZ693" i="27"/>
  <c r="CZ692" i="27"/>
  <c r="CZ691" i="27"/>
  <c r="CZ690" i="27"/>
  <c r="CZ701" i="27"/>
  <c r="CZ694" i="27"/>
  <c r="CZ704" i="27"/>
  <c r="CZ700" i="27"/>
  <c r="CZ699" i="27"/>
  <c r="CZ698" i="27"/>
  <c r="CZ697" i="27"/>
  <c r="CZ696" i="27"/>
  <c r="CZ695" i="27"/>
  <c r="CZ703" i="27"/>
  <c r="CZ702" i="27"/>
  <c r="CZ688" i="27"/>
  <c r="CZ681" i="27"/>
  <c r="CZ680" i="27"/>
  <c r="CZ679" i="27"/>
  <c r="CZ678" i="27"/>
  <c r="CZ677" i="27"/>
  <c r="CZ686" i="27"/>
  <c r="CZ687" i="27"/>
  <c r="CZ689" i="27"/>
  <c r="CZ685" i="27"/>
  <c r="CZ676" i="27"/>
  <c r="CZ675" i="27"/>
  <c r="CZ674" i="27"/>
  <c r="CZ673" i="27"/>
  <c r="CZ672" i="27"/>
  <c r="CZ683" i="27"/>
  <c r="CZ682" i="27"/>
  <c r="CZ684" i="27"/>
  <c r="CZ671" i="27"/>
  <c r="CZ670" i="27"/>
  <c r="CZ669" i="27"/>
  <c r="CZ668" i="27"/>
  <c r="CZ667" i="27"/>
  <c r="CZ666" i="27"/>
  <c r="CZ665" i="27"/>
  <c r="CZ664" i="27"/>
  <c r="CZ663" i="27"/>
  <c r="DL706" i="27"/>
  <c r="DL705" i="27"/>
  <c r="DL704" i="27"/>
  <c r="DL703" i="27"/>
  <c r="DL702" i="27"/>
  <c r="DL701" i="27"/>
  <c r="DL700" i="27"/>
  <c r="DL699" i="27"/>
  <c r="DL698" i="27"/>
  <c r="DL697" i="27"/>
  <c r="DL696" i="27"/>
  <c r="DL695" i="27"/>
  <c r="DL693" i="27"/>
  <c r="DL692" i="27"/>
  <c r="DL691" i="27"/>
  <c r="DL690" i="27"/>
  <c r="DL689" i="27"/>
  <c r="DL688" i="27"/>
  <c r="DL687" i="27"/>
  <c r="DL686" i="27"/>
  <c r="DL685" i="27"/>
  <c r="DL684" i="27"/>
  <c r="DL683" i="27"/>
  <c r="DL682" i="27"/>
  <c r="DL694" i="27"/>
  <c r="DL678" i="27"/>
  <c r="DL681" i="27"/>
  <c r="DL676" i="27"/>
  <c r="DL675" i="27"/>
  <c r="DL674" i="27"/>
  <c r="DL673" i="27"/>
  <c r="DL672" i="27"/>
  <c r="DL680" i="27"/>
  <c r="DL679" i="27"/>
  <c r="DL671" i="27"/>
  <c r="DL670" i="27"/>
  <c r="DL669" i="27"/>
  <c r="DL668" i="27"/>
  <c r="DL667" i="27"/>
  <c r="DL666" i="27"/>
  <c r="DL665" i="27"/>
  <c r="DL664" i="27"/>
  <c r="DL663" i="27"/>
  <c r="DL677" i="27"/>
  <c r="EM706" i="27"/>
  <c r="EM705" i="27"/>
  <c r="EM704" i="27"/>
  <c r="EM703" i="27"/>
  <c r="EM702" i="27"/>
  <c r="EM701" i="27"/>
  <c r="EM700" i="27"/>
  <c r="EM699" i="27"/>
  <c r="EM698" i="27"/>
  <c r="EM697" i="27"/>
  <c r="EM696" i="27"/>
  <c r="EM695" i="27"/>
  <c r="EM694" i="27"/>
  <c r="EM693" i="27"/>
  <c r="EM688" i="27"/>
  <c r="EM690" i="27"/>
  <c r="EM691" i="27"/>
  <c r="EM687" i="27"/>
  <c r="EM692" i="27"/>
  <c r="EM686" i="27"/>
  <c r="EM685" i="27"/>
  <c r="EM684" i="27"/>
  <c r="EM683" i="27"/>
  <c r="EM682" i="27"/>
  <c r="EM689" i="27"/>
  <c r="EM678" i="27"/>
  <c r="EM681" i="27"/>
  <c r="EM680" i="27"/>
  <c r="EM677" i="27"/>
  <c r="EM676" i="27"/>
  <c r="EM675" i="27"/>
  <c r="EM674" i="27"/>
  <c r="EM673" i="27"/>
  <c r="EM672" i="27"/>
  <c r="EM679" i="27"/>
  <c r="EM671" i="27"/>
  <c r="EM670" i="27"/>
  <c r="EM669" i="27"/>
  <c r="EM668" i="27"/>
  <c r="EM667" i="27"/>
  <c r="EM666" i="27"/>
  <c r="EM665" i="27"/>
  <c r="EM664" i="27"/>
  <c r="EM663" i="27"/>
  <c r="BE664" i="27"/>
  <c r="CL665" i="27"/>
  <c r="BE666" i="27"/>
  <c r="DM666" i="27"/>
  <c r="BE667" i="27"/>
  <c r="CU667" i="27"/>
  <c r="DM667" i="27"/>
  <c r="ER667" i="27"/>
  <c r="FB667" i="27" s="1"/>
  <c r="AZ668" i="27"/>
  <c r="BJ668" i="27" s="1"/>
  <c r="CU668" i="27"/>
  <c r="CW668" i="27" s="1"/>
  <c r="CE668" i="27" s="1"/>
  <c r="DO671" i="27"/>
  <c r="DE670" i="27"/>
  <c r="W672" i="27"/>
  <c r="DO675" i="27"/>
  <c r="CE675" i="27" s="1"/>
  <c r="EJ676" i="27"/>
  <c r="AM672" i="27"/>
  <c r="AM670" i="27" s="1"/>
  <c r="EH672" i="27"/>
  <c r="EH670" i="27" s="1"/>
  <c r="M677" i="27"/>
  <c r="W677" i="27" s="1"/>
  <c r="W678" i="27"/>
  <c r="DE679" i="27"/>
  <c r="CY677" i="27"/>
  <c r="CY669" i="27" s="1"/>
  <c r="W681" i="27"/>
  <c r="DM683" i="27"/>
  <c r="AZ686" i="27"/>
  <c r="BJ686" i="27" s="1"/>
  <c r="CM678" i="27"/>
  <c r="ER682" i="27"/>
  <c r="FB682" i="27" s="1"/>
  <c r="EP680" i="27"/>
  <c r="EP706" i="27" s="1"/>
  <c r="CY706" i="27"/>
  <c r="EN706" i="27"/>
  <c r="ER676" i="27"/>
  <c r="AK677" i="27"/>
  <c r="AK669" i="27" s="1"/>
  <c r="AK706" i="27" s="1"/>
  <c r="AM678" i="27"/>
  <c r="AM677" i="27" s="1"/>
  <c r="BH678" i="27"/>
  <c r="BB677" i="27"/>
  <c r="BB669" i="27" s="1"/>
  <c r="BB706" i="27" s="1"/>
  <c r="ET680" i="27"/>
  <c r="EZ680" i="27" s="1"/>
  <c r="EZ681" i="27"/>
  <c r="AZ684" i="27"/>
  <c r="BJ684" i="27" s="1"/>
  <c r="BZ677" i="27"/>
  <c r="DZ679" i="27"/>
  <c r="DX677" i="27"/>
  <c r="DX669" i="27" s="1"/>
  <c r="DX706" i="27" s="1"/>
  <c r="BZ681" i="27"/>
  <c r="BT680" i="27"/>
  <c r="BZ680" i="27" s="1"/>
  <c r="M682" i="27"/>
  <c r="G680" i="27"/>
  <c r="M680" i="27" s="1"/>
  <c r="DI680" i="27"/>
  <c r="DI706" i="27" s="1"/>
  <c r="AO685" i="27"/>
  <c r="EH682" i="27"/>
  <c r="ED680" i="27"/>
  <c r="ED706" i="27" s="1"/>
  <c r="AA680" i="27"/>
  <c r="AA706" i="27" s="1"/>
  <c r="AE682" i="27"/>
  <c r="BP680" i="27"/>
  <c r="BP706" i="27" s="1"/>
  <c r="BR682" i="27"/>
  <c r="CB682" i="27" s="1"/>
  <c r="DO683" i="27"/>
  <c r="BN706" i="27"/>
  <c r="CM666" i="27"/>
  <c r="CU666" i="27"/>
  <c r="ER666" i="27"/>
  <c r="EZ666" i="27"/>
  <c r="FH706" i="27"/>
  <c r="EZ676" i="27"/>
  <c r="EZ670" i="27" s="1"/>
  <c r="EZ669" i="27" s="1"/>
  <c r="BR677" i="27"/>
  <c r="CB677" i="27" s="1"/>
  <c r="DM678" i="27"/>
  <c r="DG677" i="27"/>
  <c r="DG669" i="27" s="1"/>
  <c r="DG706" i="27" s="1"/>
  <c r="AO679" i="27"/>
  <c r="E679" i="27" s="1"/>
  <c r="AZ679" i="27"/>
  <c r="BJ679" i="27" s="1"/>
  <c r="AT677" i="27"/>
  <c r="AT669" i="27" s="1"/>
  <c r="AT706" i="27" s="1"/>
  <c r="EH679" i="27"/>
  <c r="EH677" i="27" s="1"/>
  <c r="EF677" i="27"/>
  <c r="EF669" i="27" s="1"/>
  <c r="EF706" i="27" s="1"/>
  <c r="AT680" i="27"/>
  <c r="DG680" i="27"/>
  <c r="BR681" i="27"/>
  <c r="CB681" i="27" s="1"/>
  <c r="BL680" i="27"/>
  <c r="BR680" i="27" s="1"/>
  <c r="CB680" i="27" s="1"/>
  <c r="AX680" i="27"/>
  <c r="AX706" i="27" s="1"/>
  <c r="M683" i="27"/>
  <c r="U684" i="27"/>
  <c r="W684" i="27" s="1"/>
  <c r="O680" i="27"/>
  <c r="O706" i="27" s="1"/>
  <c r="DM685" i="27"/>
  <c r="DO685" i="27" s="1"/>
  <c r="CE685" i="27" s="1"/>
  <c r="DE686" i="27"/>
  <c r="AE678" i="27"/>
  <c r="AC677" i="27"/>
  <c r="AC669" i="27" s="1"/>
  <c r="AC706" i="27" s="1"/>
  <c r="ER678" i="27"/>
  <c r="AO681" i="27"/>
  <c r="AV680" i="27"/>
  <c r="AV706" i="27" s="1"/>
  <c r="ER681" i="27"/>
  <c r="FB681" i="27" s="1"/>
  <c r="DR681" i="27" s="1"/>
  <c r="CK680" i="27"/>
  <c r="CM680" i="27" s="1"/>
  <c r="CW680" i="27" s="1"/>
  <c r="CW683" i="27"/>
  <c r="CE683" i="27" s="1"/>
  <c r="ER684" i="27"/>
  <c r="FB684" i="27" s="1"/>
  <c r="DR684" i="27" s="1"/>
  <c r="AZ678" i="27"/>
  <c r="BH679" i="27"/>
  <c r="ER679" i="27"/>
  <c r="FB679" i="27" s="1"/>
  <c r="DE682" i="27"/>
  <c r="U683" i="27"/>
  <c r="AZ683" i="27"/>
  <c r="BJ683" i="27" s="1"/>
  <c r="AM686" i="27"/>
  <c r="AO686" i="27" s="1"/>
  <c r="E686" i="27" s="1"/>
  <c r="ER686" i="27"/>
  <c r="FB686" i="27" s="1"/>
  <c r="EZ678" i="27"/>
  <c r="EZ677" i="27" s="1"/>
  <c r="DE681" i="27"/>
  <c r="DO681" i="27" s="1"/>
  <c r="Q680" i="27"/>
  <c r="Q706" i="27" s="1"/>
  <c r="U682" i="27"/>
  <c r="CO680" i="27"/>
  <c r="CU680" i="27" s="1"/>
  <c r="CU682" i="27"/>
  <c r="DV680" i="27"/>
  <c r="DV706" i="27" s="1"/>
  <c r="DZ682" i="27"/>
  <c r="EJ682" i="27" s="1"/>
  <c r="DR682" i="27" s="1"/>
  <c r="AM684" i="27"/>
  <c r="AO684" i="27" s="1"/>
  <c r="DM684" i="27"/>
  <c r="CM686" i="27"/>
  <c r="CW686" i="27" s="1"/>
  <c r="EJ686" i="27"/>
  <c r="DR686" i="27" s="1"/>
  <c r="DO689" i="27"/>
  <c r="CE689" i="27" s="1"/>
  <c r="DE678" i="27"/>
  <c r="CM679" i="27"/>
  <c r="CW679" i="27" s="1"/>
  <c r="DM679" i="27"/>
  <c r="CU681" i="27"/>
  <c r="CW681" i="27" s="1"/>
  <c r="CE681" i="27" s="1"/>
  <c r="AM682" i="27"/>
  <c r="AI680" i="27"/>
  <c r="AI706" i="27" s="1"/>
  <c r="DM682" i="27"/>
  <c r="CM684" i="27"/>
  <c r="CW684" i="27" s="1"/>
  <c r="CE684" i="27" s="1"/>
  <c r="EH685" i="27"/>
  <c r="EJ685" i="27" s="1"/>
  <c r="DM686" i="27"/>
  <c r="BJ688" i="27"/>
  <c r="ER680" i="27"/>
  <c r="FB680" i="27" s="1"/>
  <c r="CU678" i="27"/>
  <c r="CU677" i="27" s="1"/>
  <c r="CU669" i="27" s="1"/>
  <c r="AZ681" i="27"/>
  <c r="BJ681" i="27" s="1"/>
  <c r="CM682" i="27"/>
  <c r="CW682" i="27" s="1"/>
  <c r="DK680" i="27"/>
  <c r="DK706" i="27" s="1"/>
  <c r="EH683" i="27"/>
  <c r="EJ683" i="27" s="1"/>
  <c r="DR683" i="27" s="1"/>
  <c r="EZ683" i="27"/>
  <c r="FB683" i="27" s="1"/>
  <c r="DE684" i="27"/>
  <c r="DO684" i="27" s="1"/>
  <c r="U685" i="27"/>
  <c r="W685" i="27" s="1"/>
  <c r="E685" i="27" s="1"/>
  <c r="AZ685" i="27"/>
  <c r="BJ685" i="27" s="1"/>
  <c r="EZ685" i="27"/>
  <c r="FB685" i="27" s="1"/>
  <c r="BJ691" i="27"/>
  <c r="CB691" i="27"/>
  <c r="CB695" i="27"/>
  <c r="CW696" i="27"/>
  <c r="CE696" i="27" s="1"/>
  <c r="W700" i="27"/>
  <c r="E700" i="27" s="1"/>
  <c r="DR700" i="27"/>
  <c r="Y680" i="27"/>
  <c r="AE680" i="27" s="1"/>
  <c r="AG680" i="27"/>
  <c r="AM680" i="27" s="1"/>
  <c r="BF680" i="27"/>
  <c r="BF706" i="27" s="1"/>
  <c r="DT680" i="27"/>
  <c r="DZ680" i="27" s="1"/>
  <c r="EB680" i="27"/>
  <c r="EH680" i="27" s="1"/>
  <c r="M688" i="27"/>
  <c r="AM689" i="27"/>
  <c r="AO689" i="27" s="1"/>
  <c r="EH689" i="27"/>
  <c r="EJ689" i="27" s="1"/>
  <c r="DR689" i="27" s="1"/>
  <c r="BR690" i="27"/>
  <c r="CB690" i="27" s="1"/>
  <c r="AO693" i="27"/>
  <c r="BJ694" i="27"/>
  <c r="CB696" i="27"/>
  <c r="CW697" i="27"/>
  <c r="CE697" i="27" s="1"/>
  <c r="W701" i="27"/>
  <c r="E701" i="27" s="1"/>
  <c r="BJ701" i="27"/>
  <c r="DO703" i="27"/>
  <c r="BJ705" i="27"/>
  <c r="CE698" i="27"/>
  <c r="BR687" i="27"/>
  <c r="CB687" i="27" s="1"/>
  <c r="M689" i="27"/>
  <c r="W689" i="27" s="1"/>
  <c r="AM690" i="27"/>
  <c r="AE691" i="27"/>
  <c r="AO691" i="27" s="1"/>
  <c r="E691" i="27" s="1"/>
  <c r="DZ691" i="27"/>
  <c r="EJ691" i="27" s="1"/>
  <c r="DR691" i="27" s="1"/>
  <c r="M692" i="27"/>
  <c r="W692" i="27" s="1"/>
  <c r="BZ692" i="27"/>
  <c r="FB694" i="27"/>
  <c r="W695" i="27"/>
  <c r="E695" i="27" s="1"/>
  <c r="DR695" i="27"/>
  <c r="CW699" i="27"/>
  <c r="CE699" i="27" s="1"/>
  <c r="CE700" i="27"/>
  <c r="W704" i="27"/>
  <c r="M702" i="27"/>
  <c r="DR688" i="27"/>
  <c r="DR690" i="27"/>
  <c r="EJ693" i="27"/>
  <c r="DR693" i="27" s="1"/>
  <c r="CB699" i="27"/>
  <c r="W690" i="27"/>
  <c r="E690" i="27" s="1"/>
  <c r="DO690" i="27"/>
  <c r="CE690" i="27" s="1"/>
  <c r="CE693" i="27"/>
  <c r="E694" i="27"/>
  <c r="FB696" i="27"/>
  <c r="DR696" i="27" s="1"/>
  <c r="U688" i="27"/>
  <c r="AE690" i="27"/>
  <c r="AO690" i="27" s="1"/>
  <c r="AM692" i="27"/>
  <c r="AO692" i="27" s="1"/>
  <c r="EH692" i="27"/>
  <c r="EJ692" i="27" s="1"/>
  <c r="DR692" i="27" s="1"/>
  <c r="U693" i="27"/>
  <c r="W693" i="27" s="1"/>
  <c r="E693" i="27" s="1"/>
  <c r="CB693" i="27"/>
  <c r="CW694" i="27"/>
  <c r="CE694" i="27" s="1"/>
  <c r="FB697" i="27"/>
  <c r="DR697" i="27" s="1"/>
  <c r="W698" i="27"/>
  <c r="E698" i="27" s="1"/>
  <c r="DR698" i="27"/>
  <c r="W687" i="27"/>
  <c r="E687" i="27" s="1"/>
  <c r="DO687" i="27"/>
  <c r="CE687" i="27" s="1"/>
  <c r="CB689" i="27"/>
  <c r="BJ690" i="27"/>
  <c r="CB692" i="27"/>
  <c r="DR694" i="27"/>
  <c r="BJ703" i="27"/>
  <c r="CB703" i="27"/>
  <c r="CB702" i="27" s="1"/>
  <c r="BR702" i="27"/>
  <c r="BX702" i="27"/>
  <c r="BX706" i="27" s="1"/>
  <c r="EL702" i="27"/>
  <c r="EL706" i="27" s="1"/>
  <c r="DZ703" i="27"/>
  <c r="AZ704" i="27"/>
  <c r="BJ704" i="27" s="1"/>
  <c r="DE705" i="27"/>
  <c r="DO705" i="27" s="1"/>
  <c r="BS716" i="27"/>
  <c r="CB716" i="27"/>
  <c r="CC716" i="27" s="1"/>
  <c r="N719" i="27"/>
  <c r="AE703" i="27"/>
  <c r="AE705" i="27"/>
  <c r="AO705" i="27" s="1"/>
  <c r="E705" i="27" s="1"/>
  <c r="CU705" i="27"/>
  <c r="EH705" i="27"/>
  <c r="S702" i="27"/>
  <c r="S706" i="27" s="1"/>
  <c r="BP702" i="27"/>
  <c r="AE704" i="27"/>
  <c r="AO704" i="27" s="1"/>
  <c r="BA718" i="27"/>
  <c r="BJ718" i="27"/>
  <c r="BK718" i="27" s="1"/>
  <c r="DB717" i="27"/>
  <c r="EK724" i="27"/>
  <c r="EZ701" i="27"/>
  <c r="CU703" i="27"/>
  <c r="EH704" i="27"/>
  <c r="EZ704" i="27"/>
  <c r="FB704" i="27" s="1"/>
  <c r="FB702" i="27" s="1"/>
  <c r="CE701" i="27"/>
  <c r="ER705" i="27"/>
  <c r="FB705" i="27" s="1"/>
  <c r="BS719" i="27"/>
  <c r="BR717" i="27"/>
  <c r="CB719" i="27"/>
  <c r="CC719" i="27" s="1"/>
  <c r="EH702" i="27"/>
  <c r="N716" i="27"/>
  <c r="W716" i="27"/>
  <c r="BE717" i="27"/>
  <c r="BD715" i="27"/>
  <c r="DN718" i="27"/>
  <c r="ER701" i="27"/>
  <c r="FB701" i="27" s="1"/>
  <c r="DR701" i="27" s="1"/>
  <c r="AM703" i="27"/>
  <c r="AM702" i="27" s="1"/>
  <c r="CM703" i="27"/>
  <c r="CU704" i="27"/>
  <c r="CW704" i="27" s="1"/>
  <c r="CE704" i="27" s="1"/>
  <c r="CM705" i="27"/>
  <c r="CW705" i="27" s="1"/>
  <c r="CE705" i="27" s="1"/>
  <c r="DZ705" i="27"/>
  <c r="EJ705" i="27" s="1"/>
  <c r="DR705" i="27" s="1"/>
  <c r="CA716" i="27"/>
  <c r="EJ716" i="27"/>
  <c r="EA716" i="27"/>
  <c r="W703" i="27"/>
  <c r="EZ702" i="27"/>
  <c r="EJ704" i="27"/>
  <c r="AV715" i="27"/>
  <c r="BL715" i="27"/>
  <c r="CS715" i="27"/>
  <c r="EP715" i="27"/>
  <c r="AE716" i="27"/>
  <c r="AM716" i="27"/>
  <c r="AN716" i="27" s="1"/>
  <c r="O717" i="27"/>
  <c r="AG717" i="27"/>
  <c r="DI717" i="27"/>
  <c r="DV717" i="27"/>
  <c r="EV717" i="27"/>
  <c r="FH717" i="27"/>
  <c r="DB718" i="27"/>
  <c r="H719" i="27"/>
  <c r="U719" i="27"/>
  <c r="V719" i="27" s="1"/>
  <c r="BH719" i="27"/>
  <c r="BU719" i="27"/>
  <c r="CU719" i="27"/>
  <c r="AA720" i="27"/>
  <c r="AB720" i="27" s="1"/>
  <c r="FF720" i="27"/>
  <c r="FG720" i="27" s="1"/>
  <c r="EJ721" i="27"/>
  <c r="EJ722" i="27"/>
  <c r="CU723" i="27"/>
  <c r="CV723" i="27" s="1"/>
  <c r="EA724" i="27"/>
  <c r="BC727" i="27"/>
  <c r="BB726" i="27"/>
  <c r="BC726" i="27" s="1"/>
  <c r="BS733" i="27"/>
  <c r="G717" i="27"/>
  <c r="Y717" i="27"/>
  <c r="AR717" i="27"/>
  <c r="BB717" i="27"/>
  <c r="BT717" i="27"/>
  <c r="DX717" i="27"/>
  <c r="DY717" i="27" s="1"/>
  <c r="EX717" i="27"/>
  <c r="FJ717" i="27"/>
  <c r="AD724" i="27"/>
  <c r="AD720" i="27"/>
  <c r="BT720" i="27"/>
  <c r="CK720" i="27"/>
  <c r="DA720" i="27"/>
  <c r="DB720" i="27" s="1"/>
  <c r="DM720" i="27"/>
  <c r="DN720" i="27" s="1"/>
  <c r="AE721" i="27"/>
  <c r="BS721" i="27"/>
  <c r="BR720" i="27"/>
  <c r="CB721" i="27"/>
  <c r="CC721" i="27" s="1"/>
  <c r="CB722" i="27"/>
  <c r="CC722" i="27" s="1"/>
  <c r="BI724" i="27"/>
  <c r="BY727" i="27"/>
  <c r="BX726" i="27"/>
  <c r="BY726" i="27" s="1"/>
  <c r="R748" i="27"/>
  <c r="R747" i="27"/>
  <c r="R743" i="27"/>
  <c r="BG748" i="27"/>
  <c r="BG747" i="27"/>
  <c r="BG743" i="27"/>
  <c r="BO747" i="27"/>
  <c r="BO746" i="27"/>
  <c r="BO743" i="27"/>
  <c r="DD747" i="27"/>
  <c r="DC744" i="27"/>
  <c r="DD743" i="27"/>
  <c r="DL747" i="27"/>
  <c r="DU747" i="27"/>
  <c r="DT744" i="27"/>
  <c r="EC747" i="27"/>
  <c r="EC746" i="27"/>
  <c r="CM716" i="27"/>
  <c r="CU716" i="27"/>
  <c r="R735" i="27"/>
  <c r="R734" i="27"/>
  <c r="R732" i="27"/>
  <c r="AJ734" i="27"/>
  <c r="AJ733" i="27"/>
  <c r="AJ732" i="27"/>
  <c r="AJ717" i="27"/>
  <c r="AU734" i="27"/>
  <c r="AU732" i="27"/>
  <c r="CZ733" i="27"/>
  <c r="CZ734" i="27"/>
  <c r="CZ732" i="27"/>
  <c r="CZ717" i="27"/>
  <c r="AE718" i="27"/>
  <c r="DE718" i="27"/>
  <c r="ER718" i="27"/>
  <c r="DZ719" i="27"/>
  <c r="R724" i="27"/>
  <c r="R720" i="27"/>
  <c r="BJ721" i="27"/>
  <c r="BK721" i="27" s="1"/>
  <c r="BA721" i="27"/>
  <c r="BJ722" i="27"/>
  <c r="BK722" i="27" s="1"/>
  <c r="BA722" i="27"/>
  <c r="BJ723" i="27"/>
  <c r="BK723" i="27" s="1"/>
  <c r="BA723" i="27"/>
  <c r="CB723" i="27"/>
  <c r="CC723" i="27" s="1"/>
  <c r="AB724" i="27"/>
  <c r="CU724" i="27"/>
  <c r="FB724" i="27"/>
  <c r="FC724" i="27" s="1"/>
  <c r="ES724" i="27"/>
  <c r="AD727" i="27"/>
  <c r="AC726" i="27"/>
  <c r="AD726" i="27" s="1"/>
  <c r="R715" i="27"/>
  <c r="BG715" i="27"/>
  <c r="BO715" i="27"/>
  <c r="DD715" i="27"/>
  <c r="DL715" i="27"/>
  <c r="DU715" i="27"/>
  <c r="EC715" i="27"/>
  <c r="J716" i="27"/>
  <c r="R716" i="27"/>
  <c r="BW716" i="27"/>
  <c r="EO716" i="27"/>
  <c r="I717" i="27"/>
  <c r="R717" i="27"/>
  <c r="AA717" i="27"/>
  <c r="AK717" i="27"/>
  <c r="AU717" i="27"/>
  <c r="BV717" i="27"/>
  <c r="CO717" i="27"/>
  <c r="EN717" i="27"/>
  <c r="EO717" i="27" s="1"/>
  <c r="EH718" i="27"/>
  <c r="FG718" i="27"/>
  <c r="AM719" i="27"/>
  <c r="AN719" i="27" s="1"/>
  <c r="AZ719" i="27"/>
  <c r="AZ717" i="27" s="1"/>
  <c r="BM719" i="27"/>
  <c r="CM719" i="27"/>
  <c r="DM719" i="27"/>
  <c r="DN719" i="27" s="1"/>
  <c r="EZ719" i="27"/>
  <c r="FA719" i="27" s="1"/>
  <c r="G720" i="27"/>
  <c r="H720" i="27" s="1"/>
  <c r="AU724" i="27"/>
  <c r="AU720" i="27"/>
  <c r="AW721" i="27"/>
  <c r="CM721" i="27"/>
  <c r="EZ721" i="27"/>
  <c r="AW722" i="27"/>
  <c r="CM722" i="27"/>
  <c r="EZ722" i="27"/>
  <c r="FA722" i="27" s="1"/>
  <c r="AW723" i="27"/>
  <c r="DJ723" i="27"/>
  <c r="V724" i="27"/>
  <c r="AS724" i="27"/>
  <c r="BY724" i="27"/>
  <c r="AZ725" i="27"/>
  <c r="AU725" i="27"/>
  <c r="DJ727" i="27"/>
  <c r="DI726" i="27"/>
  <c r="DJ726" i="27" s="1"/>
  <c r="T748" i="27"/>
  <c r="T747" i="27"/>
  <c r="T743" i="27"/>
  <c r="T746" i="27"/>
  <c r="AJ748" i="27"/>
  <c r="AJ747" i="27"/>
  <c r="AJ745" i="27"/>
  <c r="AJ743" i="27"/>
  <c r="AJ746" i="27"/>
  <c r="BY747" i="27"/>
  <c r="BX744" i="27"/>
  <c r="BY743" i="27"/>
  <c r="CH747" i="27"/>
  <c r="CH746" i="27"/>
  <c r="CH743" i="27"/>
  <c r="EE747" i="27"/>
  <c r="EE746" i="27"/>
  <c r="EM747" i="27"/>
  <c r="EU747" i="27"/>
  <c r="EU746" i="27"/>
  <c r="ET744" i="27"/>
  <c r="T735" i="27"/>
  <c r="T734" i="27"/>
  <c r="T733" i="27"/>
  <c r="T732" i="27"/>
  <c r="T717" i="27"/>
  <c r="AD732" i="27"/>
  <c r="AD734" i="27"/>
  <c r="AD733" i="27"/>
  <c r="AD735" i="27"/>
  <c r="BO734" i="27"/>
  <c r="BO732" i="27"/>
  <c r="CH735" i="27"/>
  <c r="CH734" i="27"/>
  <c r="CH733" i="27"/>
  <c r="CH732" i="27"/>
  <c r="CH717" i="27"/>
  <c r="CR732" i="27"/>
  <c r="CR735" i="27"/>
  <c r="CR717" i="27"/>
  <c r="CR734" i="27"/>
  <c r="AH724" i="27"/>
  <c r="AH720" i="27"/>
  <c r="DO720" i="27"/>
  <c r="DP720" i="27" s="1"/>
  <c r="DF720" i="27"/>
  <c r="W721" i="27"/>
  <c r="DO721" i="27"/>
  <c r="DP721" i="27" s="1"/>
  <c r="DF721" i="27"/>
  <c r="W722" i="27"/>
  <c r="DO722" i="27"/>
  <c r="DP722" i="27" s="1"/>
  <c r="DF722" i="27"/>
  <c r="W723" i="27"/>
  <c r="CN723" i="27"/>
  <c r="CW723" i="27"/>
  <c r="BS724" i="27"/>
  <c r="CB724" i="27"/>
  <c r="T715" i="27"/>
  <c r="AJ715" i="27"/>
  <c r="BY715" i="27"/>
  <c r="CH715" i="27"/>
  <c r="EE715" i="27"/>
  <c r="EM715" i="27"/>
  <c r="EU715" i="27"/>
  <c r="BA716" i="27"/>
  <c r="DF716" i="27"/>
  <c r="DY716" i="27"/>
  <c r="L735" i="27"/>
  <c r="L734" i="27"/>
  <c r="L733" i="27"/>
  <c r="L732" i="27"/>
  <c r="L717" i="27"/>
  <c r="AD717" i="27"/>
  <c r="BG735" i="27"/>
  <c r="BG734" i="27"/>
  <c r="BG732" i="27"/>
  <c r="BO717" i="27"/>
  <c r="BY735" i="27"/>
  <c r="BY734" i="27"/>
  <c r="BY732" i="27"/>
  <c r="BY717" i="27"/>
  <c r="CJ732" i="27"/>
  <c r="CJ734" i="27"/>
  <c r="CJ733" i="27"/>
  <c r="DD735" i="27"/>
  <c r="DD734" i="27"/>
  <c r="DD733" i="27"/>
  <c r="DD732" i="27"/>
  <c r="DD717" i="27"/>
  <c r="AW718" i="27"/>
  <c r="DJ718" i="27"/>
  <c r="J724" i="27"/>
  <c r="J720" i="27"/>
  <c r="W720" i="27"/>
  <c r="H721" i="27"/>
  <c r="CA721" i="27"/>
  <c r="BZ720" i="27"/>
  <c r="CA720" i="27" s="1"/>
  <c r="DB721" i="27"/>
  <c r="H722" i="27"/>
  <c r="DB722" i="27"/>
  <c r="H723" i="27"/>
  <c r="DO723" i="27"/>
  <c r="DP723" i="27" s="1"/>
  <c r="DF723" i="27"/>
  <c r="EJ723" i="27"/>
  <c r="BJ724" i="27"/>
  <c r="BA724" i="27"/>
  <c r="BM724" i="27"/>
  <c r="AM725" i="27"/>
  <c r="AN725" i="27" s="1"/>
  <c r="AH725" i="27"/>
  <c r="H727" i="27"/>
  <c r="AC715" i="27"/>
  <c r="AT715" i="27"/>
  <c r="CI715" i="27"/>
  <c r="CQ715" i="27"/>
  <c r="CY715" i="27"/>
  <c r="DG715" i="27"/>
  <c r="FD715" i="27"/>
  <c r="ER716" i="27"/>
  <c r="AX717" i="27"/>
  <c r="BG717" i="27"/>
  <c r="BP717" i="27"/>
  <c r="CJ717" i="27"/>
  <c r="EF717" i="27"/>
  <c r="DZ718" i="27"/>
  <c r="AE719" i="27"/>
  <c r="DE719" i="27"/>
  <c r="ER719" i="27"/>
  <c r="K720" i="27"/>
  <c r="AL724" i="27"/>
  <c r="AL720" i="27"/>
  <c r="AY724" i="27"/>
  <c r="AY720" i="27"/>
  <c r="DI720" i="27"/>
  <c r="DJ720" i="27" s="1"/>
  <c r="AM721" i="27"/>
  <c r="AN721" i="27" s="1"/>
  <c r="BU721" i="27"/>
  <c r="BU722" i="27"/>
  <c r="BU723" i="27"/>
  <c r="DB723" i="27"/>
  <c r="EA723" i="27"/>
  <c r="ER723" i="27"/>
  <c r="T724" i="27"/>
  <c r="AW724" i="27"/>
  <c r="CM724" i="27"/>
  <c r="M718" i="27"/>
  <c r="AM718" i="27"/>
  <c r="AN718" i="27" s="1"/>
  <c r="BZ718" i="27"/>
  <c r="CB718" i="27" s="1"/>
  <c r="CC718" i="27" s="1"/>
  <c r="CM718" i="27"/>
  <c r="EZ718" i="27"/>
  <c r="EH719" i="27"/>
  <c r="EI719" i="27" s="1"/>
  <c r="Z724" i="27"/>
  <c r="Z720" i="27"/>
  <c r="AM720" i="27"/>
  <c r="BJ720" i="27"/>
  <c r="BK720" i="27" s="1"/>
  <c r="BA720" i="27"/>
  <c r="EJ720" i="27"/>
  <c r="CV721" i="27"/>
  <c r="CU720" i="27"/>
  <c r="CV720" i="27" s="1"/>
  <c r="ES721" i="27"/>
  <c r="ER720" i="27"/>
  <c r="FB721" i="27"/>
  <c r="FC721" i="27" s="1"/>
  <c r="ES722" i="27"/>
  <c r="FB722" i="27"/>
  <c r="FC722" i="27" s="1"/>
  <c r="N724" i="27"/>
  <c r="W724" i="27"/>
  <c r="AJ724" i="27"/>
  <c r="DO724" i="27"/>
  <c r="DP724" i="27" s="1"/>
  <c r="DF724" i="27"/>
  <c r="AE725" i="27"/>
  <c r="Z725" i="27"/>
  <c r="U728" i="27"/>
  <c r="AY728" i="27"/>
  <c r="AX727" i="27"/>
  <c r="BR728" i="27"/>
  <c r="BN727" i="27"/>
  <c r="EE728" i="27"/>
  <c r="ED727" i="27"/>
  <c r="BU729" i="27"/>
  <c r="BZ729" i="27"/>
  <c r="AE730" i="27"/>
  <c r="Z730" i="27"/>
  <c r="DM730" i="27"/>
  <c r="DN730" i="27" s="1"/>
  <c r="DJ730" i="27"/>
  <c r="FG730" i="27"/>
  <c r="FF727" i="27"/>
  <c r="BJ731" i="27"/>
  <c r="BK731" i="27" s="1"/>
  <c r="BA731" i="27"/>
  <c r="BM732" i="27"/>
  <c r="N735" i="27"/>
  <c r="EI740" i="27"/>
  <c r="EH737" i="27"/>
  <c r="EI737" i="27" s="1"/>
  <c r="CH721" i="27"/>
  <c r="CP721" i="27"/>
  <c r="EM721" i="27"/>
  <c r="EU721" i="27"/>
  <c r="CH722" i="27"/>
  <c r="CP722" i="27"/>
  <c r="EM722" i="27"/>
  <c r="EU722" i="27"/>
  <c r="CH723" i="27"/>
  <c r="CP723" i="27"/>
  <c r="EM723" i="27"/>
  <c r="EU723" i="27"/>
  <c r="CH724" i="27"/>
  <c r="CP724" i="27"/>
  <c r="EO724" i="27"/>
  <c r="BU725" i="27"/>
  <c r="BZ725" i="27"/>
  <c r="CA725" i="27" s="1"/>
  <c r="K726" i="27"/>
  <c r="L726" i="27" s="1"/>
  <c r="CQ726" i="27"/>
  <c r="CR726" i="27" s="1"/>
  <c r="AI727" i="27"/>
  <c r="EL727" i="27"/>
  <c r="AE728" i="27"/>
  <c r="Z728" i="27"/>
  <c r="BO728" i="27"/>
  <c r="DZ728" i="27"/>
  <c r="AE729" i="27"/>
  <c r="CU729" i="27"/>
  <c r="ER729" i="27"/>
  <c r="AL730" i="27"/>
  <c r="DO730" i="27"/>
  <c r="DP730" i="27" s="1"/>
  <c r="DF730" i="27"/>
  <c r="EJ731" i="27"/>
  <c r="EA731" i="27"/>
  <c r="ER731" i="27"/>
  <c r="BJ739" i="27"/>
  <c r="BK739" i="27" s="1"/>
  <c r="BA739" i="27"/>
  <c r="CU725" i="27"/>
  <c r="CV725" i="27" s="1"/>
  <c r="FB725" i="27"/>
  <c r="FC725" i="27" s="1"/>
  <c r="ES725" i="27"/>
  <c r="BH728" i="27"/>
  <c r="BQ728" i="27"/>
  <c r="BP727" i="27"/>
  <c r="CE728" i="27"/>
  <c r="CF728" i="27" s="1"/>
  <c r="CG727" i="27"/>
  <c r="DE728" i="27"/>
  <c r="AZ729" i="27"/>
  <c r="DZ729" i="27"/>
  <c r="DU729" i="27"/>
  <c r="AM730" i="27"/>
  <c r="AN730" i="27" s="1"/>
  <c r="BR731" i="27"/>
  <c r="BM731" i="27"/>
  <c r="FB733" i="27"/>
  <c r="FC733" i="27" s="1"/>
  <c r="ES733" i="27"/>
  <c r="ER732" i="27"/>
  <c r="CV738" i="27"/>
  <c r="CU737" i="27"/>
  <c r="CV737" i="27" s="1"/>
  <c r="DN738" i="27"/>
  <c r="DM737" i="27"/>
  <c r="DN737" i="27" s="1"/>
  <c r="BC720" i="27"/>
  <c r="CJ720" i="27"/>
  <c r="CR720" i="27"/>
  <c r="CZ720" i="27"/>
  <c r="DZ725" i="27"/>
  <c r="DU725" i="27"/>
  <c r="AV726" i="27"/>
  <c r="AW726" i="27" s="1"/>
  <c r="BU727" i="27"/>
  <c r="BT726" i="27"/>
  <c r="BU726" i="27" s="1"/>
  <c r="CL727" i="27"/>
  <c r="CK726" i="27"/>
  <c r="CL726" i="27" s="1"/>
  <c r="DX727" i="27"/>
  <c r="AN728" i="27"/>
  <c r="BE728" i="27"/>
  <c r="BD727" i="27"/>
  <c r="EW728" i="27"/>
  <c r="EV727" i="27"/>
  <c r="EJ730" i="27"/>
  <c r="EK730" i="27" s="1"/>
  <c r="EA730" i="27"/>
  <c r="AO732" i="27"/>
  <c r="AW732" i="27"/>
  <c r="P732" i="27"/>
  <c r="BJ736" i="27"/>
  <c r="BK736" i="27" s="1"/>
  <c r="BA736" i="27"/>
  <c r="CW739" i="27"/>
  <c r="CN739" i="27"/>
  <c r="DO739" i="27"/>
  <c r="DP739" i="27" s="1"/>
  <c r="DF739" i="27"/>
  <c r="CJ728" i="27"/>
  <c r="CI727" i="27"/>
  <c r="FB728" i="27"/>
  <c r="FC728" i="27" s="1"/>
  <c r="ES728" i="27"/>
  <c r="P729" i="27"/>
  <c r="U729" i="27"/>
  <c r="V729" i="27" s="1"/>
  <c r="BC729" i="27"/>
  <c r="BH729" i="27"/>
  <c r="BI729" i="27" s="1"/>
  <c r="CT732" i="27"/>
  <c r="CS726" i="27"/>
  <c r="CT726" i="27" s="1"/>
  <c r="BR748" i="27"/>
  <c r="BM748" i="27"/>
  <c r="BL746" i="27"/>
  <c r="FK727" i="27"/>
  <c r="DJ728" i="27"/>
  <c r="DM728" i="27"/>
  <c r="M731" i="27"/>
  <c r="H731" i="27"/>
  <c r="CW731" i="27"/>
  <c r="CN731" i="27"/>
  <c r="EJ732" i="27"/>
  <c r="EA732" i="27"/>
  <c r="BR732" i="27"/>
  <c r="CB733" i="27"/>
  <c r="CC733" i="27" s="1"/>
  <c r="CB738" i="27"/>
  <c r="CC738" i="27" s="1"/>
  <c r="CW738" i="27"/>
  <c r="CN738" i="27"/>
  <c r="CM737" i="27"/>
  <c r="DO738" i="27"/>
  <c r="DP738" i="27" s="1"/>
  <c r="DF738" i="27"/>
  <c r="DE737" i="27"/>
  <c r="FA738" i="27"/>
  <c r="EZ737" i="27"/>
  <c r="FA737" i="27" s="1"/>
  <c r="U725" i="27"/>
  <c r="V725" i="27" s="1"/>
  <c r="EP726" i="27"/>
  <c r="EQ726" i="27" s="1"/>
  <c r="O727" i="27"/>
  <c r="S727" i="27"/>
  <c r="CM728" i="27"/>
  <c r="CZ728" i="27"/>
  <c r="DL728" i="27"/>
  <c r="DK727" i="27"/>
  <c r="EH728" i="27"/>
  <c r="EB727" i="27"/>
  <c r="AM729" i="27"/>
  <c r="AN729" i="27" s="1"/>
  <c r="EZ729" i="27"/>
  <c r="FA729" i="27" s="1"/>
  <c r="AW730" i="27"/>
  <c r="AZ730" i="27"/>
  <c r="BR730" i="27"/>
  <c r="BM730" i="27"/>
  <c r="BL727" i="27"/>
  <c r="BE732" i="27"/>
  <c r="CT735" i="27"/>
  <c r="BG720" i="27"/>
  <c r="BO720" i="27"/>
  <c r="BW720" i="27"/>
  <c r="DD720" i="27"/>
  <c r="M725" i="27"/>
  <c r="BF726" i="27"/>
  <c r="BG726" i="27" s="1"/>
  <c r="Q727" i="27"/>
  <c r="EX727" i="27"/>
  <c r="AW728" i="27"/>
  <c r="AZ728" i="27"/>
  <c r="DB728" i="27"/>
  <c r="DA727" i="27"/>
  <c r="H729" i="27"/>
  <c r="M729" i="27"/>
  <c r="DM729" i="27"/>
  <c r="DN729" i="27" s="1"/>
  <c r="U730" i="27"/>
  <c r="V730" i="27" s="1"/>
  <c r="CW733" i="27"/>
  <c r="CN733" i="27"/>
  <c r="CM732" i="27"/>
  <c r="DO733" i="27"/>
  <c r="DP733" i="27" s="1"/>
  <c r="DF733" i="27"/>
  <c r="DE732" i="27"/>
  <c r="FA733" i="27"/>
  <c r="EZ732" i="27"/>
  <c r="FA732" i="27" s="1"/>
  <c r="CL734" i="27"/>
  <c r="CW735" i="27"/>
  <c r="BP737" i="27"/>
  <c r="BQ737" i="27" s="1"/>
  <c r="BQ741" i="27"/>
  <c r="E728" i="27"/>
  <c r="F728" i="27" s="1"/>
  <c r="CM730" i="27"/>
  <c r="BU732" i="27"/>
  <c r="CL732" i="27"/>
  <c r="M733" i="27"/>
  <c r="E733" i="27"/>
  <c r="F733" i="27" s="1"/>
  <c r="H733" i="27"/>
  <c r="DN733" i="27"/>
  <c r="DM732" i="27"/>
  <c r="DN732" i="27" s="1"/>
  <c r="BE734" i="27"/>
  <c r="CW736" i="27"/>
  <c r="CN736" i="27"/>
  <c r="U737" i="27"/>
  <c r="V737" i="27" s="1"/>
  <c r="BJ738" i="27"/>
  <c r="BK738" i="27" s="1"/>
  <c r="BA738" i="27"/>
  <c r="EK738" i="27"/>
  <c r="FJ737" i="27"/>
  <c r="FK737" i="27" s="1"/>
  <c r="FK740" i="27"/>
  <c r="BH730" i="27"/>
  <c r="BI730" i="27" s="1"/>
  <c r="ER730" i="27"/>
  <c r="U731" i="27"/>
  <c r="V731" i="27" s="1"/>
  <c r="P731" i="27"/>
  <c r="BZ731" i="27"/>
  <c r="CA731" i="27" s="1"/>
  <c r="BU731" i="27"/>
  <c r="EZ731" i="27"/>
  <c r="FA731" i="27" s="1"/>
  <c r="BJ734" i="27"/>
  <c r="CT734" i="27"/>
  <c r="BJ735" i="27"/>
  <c r="BK735" i="27" s="1"/>
  <c r="DO735" i="27"/>
  <c r="N736" i="27"/>
  <c r="DO736" i="27"/>
  <c r="DP736" i="27" s="1"/>
  <c r="DF736" i="27"/>
  <c r="W738" i="27"/>
  <c r="W739" i="27"/>
  <c r="FB739" i="27"/>
  <c r="FC739" i="27" s="1"/>
  <c r="ES739" i="27"/>
  <c r="CW740" i="27"/>
  <c r="CN740" i="27"/>
  <c r="DO740" i="27"/>
  <c r="DP740" i="27" s="1"/>
  <c r="DF740" i="27"/>
  <c r="AX737" i="27"/>
  <c r="AY737" i="27" s="1"/>
  <c r="AZ741" i="27"/>
  <c r="AY741" i="27"/>
  <c r="BC728" i="27"/>
  <c r="DE731" i="27"/>
  <c r="CU732" i="27"/>
  <c r="CW734" i="27"/>
  <c r="DO734" i="27"/>
  <c r="EK734" i="27"/>
  <c r="FB735" i="27"/>
  <c r="FC735" i="27" s="1"/>
  <c r="ES735" i="27"/>
  <c r="EK736" i="27"/>
  <c r="FB736" i="27"/>
  <c r="FC736" i="27" s="1"/>
  <c r="ES736" i="27"/>
  <c r="W740" i="27"/>
  <c r="BJ740" i="27"/>
  <c r="BK740" i="27" s="1"/>
  <c r="BA740" i="27"/>
  <c r="BJ743" i="27"/>
  <c r="BJ748" i="27"/>
  <c r="AK750" i="27"/>
  <c r="AL750" i="27" s="1"/>
  <c r="AL751" i="27"/>
  <c r="AW734" i="27"/>
  <c r="AW735" i="27"/>
  <c r="CL735" i="27"/>
  <c r="DB735" i="27"/>
  <c r="FB738" i="27"/>
  <c r="FC738" i="27" s="1"/>
  <c r="ES738" i="27"/>
  <c r="ER737" i="27"/>
  <c r="EK739" i="27"/>
  <c r="DR739" i="27"/>
  <c r="DS739" i="27" s="1"/>
  <c r="AN741" i="27"/>
  <c r="AM737" i="27"/>
  <c r="AN737" i="27" s="1"/>
  <c r="U733" i="27"/>
  <c r="P733" i="27"/>
  <c r="BI733" i="27"/>
  <c r="BH732" i="27"/>
  <c r="DB734" i="27"/>
  <c r="E736" i="27"/>
  <c r="F736" i="27" s="1"/>
  <c r="X736" i="27"/>
  <c r="BI738" i="27"/>
  <c r="CZ745" i="27"/>
  <c r="DF750" i="27"/>
  <c r="DO750" i="27"/>
  <c r="DP750" i="27" s="1"/>
  <c r="M728" i="27"/>
  <c r="BZ728" i="27"/>
  <c r="M730" i="27"/>
  <c r="BZ730" i="27"/>
  <c r="CA730" i="27" s="1"/>
  <c r="BU730" i="27"/>
  <c r="EZ730" i="27"/>
  <c r="FA730" i="27" s="1"/>
  <c r="AO731" i="27"/>
  <c r="AP731" i="27" s="1"/>
  <c r="AF731" i="27"/>
  <c r="G732" i="27"/>
  <c r="H732" i="27" s="1"/>
  <c r="DB732" i="27"/>
  <c r="AO733" i="27"/>
  <c r="BJ733" i="27"/>
  <c r="AZ732" i="27"/>
  <c r="BZ732" i="27"/>
  <c r="W734" i="27"/>
  <c r="FB734" i="27"/>
  <c r="FC734" i="27" s="1"/>
  <c r="ES734" i="27"/>
  <c r="N738" i="27"/>
  <c r="N739" i="27"/>
  <c r="FB740" i="27"/>
  <c r="FC740" i="27" s="1"/>
  <c r="ES740" i="27"/>
  <c r="EJ741" i="27"/>
  <c r="EA741" i="27"/>
  <c r="DZ737" i="27"/>
  <c r="W748" i="27"/>
  <c r="J749" i="27"/>
  <c r="I746" i="27"/>
  <c r="BA749" i="27"/>
  <c r="EJ740" i="27"/>
  <c r="M741" i="27"/>
  <c r="AO741" i="27"/>
  <c r="AP741" i="27" s="1"/>
  <c r="BH741" i="27"/>
  <c r="BI741" i="27" s="1"/>
  <c r="BZ741" i="27"/>
  <c r="CA741" i="27" s="1"/>
  <c r="CN741" i="27"/>
  <c r="DF742" i="27"/>
  <c r="EJ742" i="27"/>
  <c r="EA742" i="27"/>
  <c r="AO743" i="27"/>
  <c r="DL746" i="27"/>
  <c r="DK745" i="27"/>
  <c r="DL745" i="27" s="1"/>
  <c r="EF745" i="27"/>
  <c r="EV746" i="27"/>
  <c r="EZ748" i="27"/>
  <c r="EY749" i="27"/>
  <c r="EX746" i="27"/>
  <c r="AS750" i="27"/>
  <c r="AR745" i="27"/>
  <c r="ES750" i="27"/>
  <c r="BY751" i="27"/>
  <c r="BX750" i="27"/>
  <c r="BY750" i="27" s="1"/>
  <c r="BZ751" i="27"/>
  <c r="CA751" i="27" s="1"/>
  <c r="BE733" i="27"/>
  <c r="BM733" i="27"/>
  <c r="BU733" i="27"/>
  <c r="CT733" i="27"/>
  <c r="EA733" i="27"/>
  <c r="EQ733" i="27"/>
  <c r="EY733" i="27"/>
  <c r="H734" i="27"/>
  <c r="P734" i="27"/>
  <c r="BM734" i="27"/>
  <c r="BU734" i="27"/>
  <c r="EA734" i="27"/>
  <c r="EQ734" i="27"/>
  <c r="EY734" i="27"/>
  <c r="H735" i="27"/>
  <c r="P735" i="27"/>
  <c r="BM735" i="27"/>
  <c r="BU735" i="27"/>
  <c r="EA735" i="27"/>
  <c r="H736" i="27"/>
  <c r="P736" i="27"/>
  <c r="AF736" i="27"/>
  <c r="BM736" i="27"/>
  <c r="BU736" i="27"/>
  <c r="EA736" i="27"/>
  <c r="AF737" i="27"/>
  <c r="H738" i="27"/>
  <c r="P738" i="27"/>
  <c r="AF738" i="27"/>
  <c r="AW738" i="27"/>
  <c r="BE738" i="27"/>
  <c r="BM738" i="27"/>
  <c r="BU738" i="27"/>
  <c r="CL738" i="27"/>
  <c r="CT738" i="27"/>
  <c r="DB738" i="27"/>
  <c r="DJ738" i="27"/>
  <c r="EA738" i="27"/>
  <c r="EQ738" i="27"/>
  <c r="EY738" i="27"/>
  <c r="H739" i="27"/>
  <c r="P739" i="27"/>
  <c r="AF739" i="27"/>
  <c r="BM739" i="27"/>
  <c r="BU739" i="27"/>
  <c r="BR741" i="27"/>
  <c r="W742" i="27"/>
  <c r="CB742" i="27"/>
  <c r="CC742" i="27" s="1"/>
  <c r="ES743" i="27"/>
  <c r="AO747" i="27"/>
  <c r="CR748" i="27"/>
  <c r="BA751" i="27"/>
  <c r="CE733" i="27"/>
  <c r="Q737" i="27"/>
  <c r="R737" i="27" s="1"/>
  <c r="BN737" i="27"/>
  <c r="BO737" i="27" s="1"/>
  <c r="FH737" i="27"/>
  <c r="FI737" i="27" s="1"/>
  <c r="EU740" i="27"/>
  <c r="ES742" i="27"/>
  <c r="CZ746" i="27"/>
  <c r="W747" i="27"/>
  <c r="BJ747" i="27"/>
  <c r="AZ746" i="27"/>
  <c r="EH746" i="27"/>
  <c r="CT748" i="27"/>
  <c r="CS746" i="27"/>
  <c r="DU746" i="27"/>
  <c r="FE748" i="27"/>
  <c r="BB746" i="27"/>
  <c r="BH749" i="27"/>
  <c r="BI749" i="27" s="1"/>
  <c r="BC749" i="27"/>
  <c r="BY749" i="27"/>
  <c r="BX746" i="27"/>
  <c r="EM749" i="27"/>
  <c r="EL746" i="27"/>
  <c r="ER749" i="27"/>
  <c r="BS750" i="27"/>
  <c r="DO752" i="27"/>
  <c r="DP752" i="27" s="1"/>
  <c r="DF752" i="27"/>
  <c r="CE741" i="27"/>
  <c r="CF741" i="27" s="1"/>
  <c r="BV746" i="27"/>
  <c r="FF746" i="27"/>
  <c r="AK745" i="27"/>
  <c r="DE749" i="27"/>
  <c r="CZ749" i="27"/>
  <c r="S737" i="27"/>
  <c r="T737" i="27" s="1"/>
  <c r="AI737" i="27"/>
  <c r="AJ737" i="27" s="1"/>
  <c r="CG737" i="27"/>
  <c r="CH737" i="27" s="1"/>
  <c r="ED737" i="27"/>
  <c r="EE737" i="27" s="1"/>
  <c r="EW740" i="27"/>
  <c r="BC741" i="27"/>
  <c r="CH741" i="27"/>
  <c r="FB741" i="27"/>
  <c r="FC741" i="27" s="1"/>
  <c r="W743" i="27"/>
  <c r="CB747" i="27"/>
  <c r="L751" i="27"/>
  <c r="K750" i="27"/>
  <c r="AY751" i="27"/>
  <c r="AX750" i="27"/>
  <c r="AY750" i="27" s="1"/>
  <c r="EQ757" i="27"/>
  <c r="EP754" i="27"/>
  <c r="EQ754" i="27" s="1"/>
  <c r="AO742" i="27"/>
  <c r="AP742" i="27" s="1"/>
  <c r="AF742" i="27"/>
  <c r="DO747" i="27"/>
  <c r="CE747" i="27" s="1"/>
  <c r="DD748" i="27"/>
  <c r="DC746" i="27"/>
  <c r="EQ748" i="27"/>
  <c r="BR749" i="27"/>
  <c r="BR746" i="27" s="1"/>
  <c r="BM749" i="27"/>
  <c r="CL749" i="27"/>
  <c r="CK746" i="27"/>
  <c r="BE750" i="27"/>
  <c r="BD745" i="27"/>
  <c r="BE745" i="27" s="1"/>
  <c r="BG756" i="27"/>
  <c r="BF754" i="27"/>
  <c r="BG754" i="27" s="1"/>
  <c r="CT756" i="27"/>
  <c r="CS754" i="27"/>
  <c r="CT754" i="27" s="1"/>
  <c r="DU756" i="27"/>
  <c r="DZ756" i="27"/>
  <c r="BB754" i="27"/>
  <c r="BC754" i="27" s="1"/>
  <c r="BH757" i="27"/>
  <c r="BI757" i="27" s="1"/>
  <c r="BC757" i="27"/>
  <c r="AK737" i="27"/>
  <c r="EF737" i="27"/>
  <c r="EG737" i="27" s="1"/>
  <c r="N742" i="27"/>
  <c r="BS742" i="27"/>
  <c r="CE742" i="27"/>
  <c r="CF742" i="27" s="1"/>
  <c r="EJ743" i="27"/>
  <c r="EA743" i="27"/>
  <c r="AM746" i="27"/>
  <c r="BH746" i="27"/>
  <c r="EJ747" i="27"/>
  <c r="AO748" i="27"/>
  <c r="CI746" i="27"/>
  <c r="CM748" i="27"/>
  <c r="CJ748" i="27"/>
  <c r="FB748" i="27"/>
  <c r="DM749" i="27"/>
  <c r="DN749" i="27" s="1"/>
  <c r="G746" i="27"/>
  <c r="O746" i="27"/>
  <c r="AV746" i="27"/>
  <c r="BT746" i="27"/>
  <c r="DA746" i="27"/>
  <c r="DI746" i="27"/>
  <c r="EP746" i="27"/>
  <c r="BY748" i="27"/>
  <c r="DE748" i="27"/>
  <c r="EM748" i="27"/>
  <c r="BZ749" i="27"/>
  <c r="CA749" i="27" s="1"/>
  <c r="CM749" i="27"/>
  <c r="DZ749" i="27"/>
  <c r="DZ746" i="27" s="1"/>
  <c r="EZ749" i="27"/>
  <c r="FA749" i="27" s="1"/>
  <c r="AE750" i="27"/>
  <c r="M751" i="27"/>
  <c r="BI755" i="27"/>
  <c r="T756" i="27"/>
  <c r="S754" i="27"/>
  <c r="CH756" i="27"/>
  <c r="CG754" i="27"/>
  <c r="CM756" i="27"/>
  <c r="FG756" i="27"/>
  <c r="FF754" i="27"/>
  <c r="FG754" i="27" s="1"/>
  <c r="H742" i="27"/>
  <c r="P742" i="27"/>
  <c r="BE742" i="27"/>
  <c r="BM742" i="27"/>
  <c r="BU742" i="27"/>
  <c r="BO748" i="27"/>
  <c r="BZ748" i="27"/>
  <c r="CU748" i="27"/>
  <c r="EC748" i="27"/>
  <c r="M749" i="27"/>
  <c r="M746" i="27" s="1"/>
  <c r="G750" i="27"/>
  <c r="U750" i="27"/>
  <c r="V750" i="27" s="1"/>
  <c r="AG750" i="27"/>
  <c r="BH750" i="27"/>
  <c r="BI750" i="27" s="1"/>
  <c r="CI750" i="27"/>
  <c r="CJ750" i="27" s="1"/>
  <c r="CU750" i="27"/>
  <c r="CV750" i="27" s="1"/>
  <c r="EH750" i="27"/>
  <c r="EI750" i="27" s="1"/>
  <c r="AM751" i="27"/>
  <c r="AN751" i="27" s="1"/>
  <c r="BN745" i="27"/>
  <c r="BO745" i="27" s="1"/>
  <c r="EB745" i="27"/>
  <c r="EC745" i="27" s="1"/>
  <c r="Q746" i="27"/>
  <c r="Y746" i="27"/>
  <c r="AX746" i="27"/>
  <c r="BF746" i="27"/>
  <c r="ER746" i="27"/>
  <c r="FH746" i="27"/>
  <c r="DH748" i="27"/>
  <c r="EE748" i="27"/>
  <c r="AU749" i="27"/>
  <c r="DO751" i="27"/>
  <c r="DP751" i="27" s="1"/>
  <c r="DF751" i="27"/>
  <c r="X753" i="27"/>
  <c r="X755" i="27"/>
  <c r="EE755" i="27"/>
  <c r="ED754" i="27"/>
  <c r="AT754" i="27"/>
  <c r="AZ756" i="27"/>
  <c r="AU756" i="27"/>
  <c r="EU756" i="27"/>
  <c r="ET754" i="27"/>
  <c r="EZ756" i="27"/>
  <c r="FA756" i="27" s="1"/>
  <c r="DU748" i="27"/>
  <c r="CB751" i="27"/>
  <c r="CC751" i="27" s="1"/>
  <c r="BJ753" i="27"/>
  <c r="BK753" i="27" s="1"/>
  <c r="BA753" i="27"/>
  <c r="BJ755" i="27"/>
  <c r="BK755" i="27" s="1"/>
  <c r="BA755" i="27"/>
  <c r="AZ754" i="27"/>
  <c r="AA745" i="27"/>
  <c r="CO745" i="27"/>
  <c r="DV746" i="27"/>
  <c r="CZ748" i="27"/>
  <c r="AL749" i="27"/>
  <c r="BZ750" i="27"/>
  <c r="CA750" i="27" s="1"/>
  <c r="CM750" i="27"/>
  <c r="DZ750" i="27"/>
  <c r="EZ750" i="27"/>
  <c r="FA750" i="27" s="1"/>
  <c r="AE751" i="27"/>
  <c r="BS751" i="27"/>
  <c r="X752" i="27"/>
  <c r="BJ752" i="27"/>
  <c r="BK752" i="27" s="1"/>
  <c r="BA752" i="27"/>
  <c r="DO753" i="27"/>
  <c r="DP753" i="27" s="1"/>
  <c r="DF753" i="27"/>
  <c r="DO755" i="27"/>
  <c r="DP755" i="27" s="1"/>
  <c r="DF755" i="27"/>
  <c r="DG754" i="27"/>
  <c r="DM756" i="27"/>
  <c r="DH756" i="27"/>
  <c r="AO757" i="27"/>
  <c r="AP757" i="27" s="1"/>
  <c r="AF757" i="27"/>
  <c r="DL748" i="27"/>
  <c r="U751" i="27"/>
  <c r="V751" i="27" s="1"/>
  <c r="BH751" i="27"/>
  <c r="BI751" i="27" s="1"/>
  <c r="DU755" i="27"/>
  <c r="DZ755" i="27"/>
  <c r="DT754" i="27"/>
  <c r="DU754" i="27" s="1"/>
  <c r="FA755" i="27"/>
  <c r="AF756" i="27"/>
  <c r="AC746" i="27"/>
  <c r="CQ746" i="27"/>
  <c r="DX746" i="27"/>
  <c r="FD746" i="27"/>
  <c r="CH748" i="27"/>
  <c r="EU748" i="27"/>
  <c r="DB755" i="27"/>
  <c r="DA754" i="27"/>
  <c r="DB754" i="27" s="1"/>
  <c r="N757" i="27"/>
  <c r="DZ751" i="27"/>
  <c r="EH751" i="27"/>
  <c r="EI751" i="27" s="1"/>
  <c r="AE752" i="27"/>
  <c r="AM752" i="27"/>
  <c r="AN752" i="27" s="1"/>
  <c r="DZ752" i="27"/>
  <c r="EH752" i="27"/>
  <c r="EI752" i="27" s="1"/>
  <c r="AE753" i="27"/>
  <c r="AM753" i="27"/>
  <c r="AN753" i="27" s="1"/>
  <c r="DZ753" i="27"/>
  <c r="EH753" i="27"/>
  <c r="EI753" i="27" s="1"/>
  <c r="AE754" i="27"/>
  <c r="AM754" i="27"/>
  <c r="AN754" i="27" s="1"/>
  <c r="AE755" i="27"/>
  <c r="AM755" i="27"/>
  <c r="AN755" i="27" s="1"/>
  <c r="U756" i="27"/>
  <c r="V756" i="27" s="1"/>
  <c r="BH756" i="27"/>
  <c r="BI756" i="27" s="1"/>
  <c r="CU756" i="27"/>
  <c r="CV756" i="27" s="1"/>
  <c r="EH756" i="27"/>
  <c r="EI756" i="27" s="1"/>
  <c r="DE757" i="27"/>
  <c r="DV784" i="27"/>
  <c r="DZ791" i="27"/>
  <c r="EJ791" i="27" s="1"/>
  <c r="FA805" i="27"/>
  <c r="FA801" i="27"/>
  <c r="FA802" i="27"/>
  <c r="FA798" i="27"/>
  <c r="FA808" i="27"/>
  <c r="FA803" i="27"/>
  <c r="FA807" i="27"/>
  <c r="FA797" i="27"/>
  <c r="FA793" i="27"/>
  <c r="FA800" i="27"/>
  <c r="FA794" i="27"/>
  <c r="FA790" i="27"/>
  <c r="FA782" i="27"/>
  <c r="FA778" i="27"/>
  <c r="FA799" i="27"/>
  <c r="FA795" i="27"/>
  <c r="FA791" i="27"/>
  <c r="FA783" i="27"/>
  <c r="FA779" i="27"/>
  <c r="FA804" i="27"/>
  <c r="FA796" i="27"/>
  <c r="FA792" i="27"/>
  <c r="FA788" i="27"/>
  <c r="FA780" i="27"/>
  <c r="FA776" i="27"/>
  <c r="FA772" i="27"/>
  <c r="FA789" i="27"/>
  <c r="FA777" i="27"/>
  <c r="FA768" i="27"/>
  <c r="FA769" i="27"/>
  <c r="FA781" i="27"/>
  <c r="FA767" i="27"/>
  <c r="CM751" i="27"/>
  <c r="CU751" i="27"/>
  <c r="CV751" i="27" s="1"/>
  <c r="ER751" i="27"/>
  <c r="EZ751" i="27"/>
  <c r="FA751" i="27" s="1"/>
  <c r="CM752" i="27"/>
  <c r="CU752" i="27"/>
  <c r="CV752" i="27" s="1"/>
  <c r="ER752" i="27"/>
  <c r="EZ752" i="27"/>
  <c r="FA752" i="27" s="1"/>
  <c r="CM753" i="27"/>
  <c r="CU753" i="27"/>
  <c r="CV753" i="27" s="1"/>
  <c r="ER753" i="27"/>
  <c r="EZ753" i="27"/>
  <c r="FA753" i="27" s="1"/>
  <c r="CM755" i="27"/>
  <c r="CU755" i="27"/>
  <c r="EH755" i="27"/>
  <c r="ER755" i="27"/>
  <c r="AD757" i="27"/>
  <c r="M756" i="27"/>
  <c r="BZ756" i="27"/>
  <c r="CB756" i="27" s="1"/>
  <c r="CC756" i="27" s="1"/>
  <c r="BZ757" i="27"/>
  <c r="BU757" i="27"/>
  <c r="EI804" i="27"/>
  <c r="EI800" i="27"/>
  <c r="EI805" i="27"/>
  <c r="EI801" i="27"/>
  <c r="EI807" i="27"/>
  <c r="EI802" i="27"/>
  <c r="EI808" i="27"/>
  <c r="EI796" i="27"/>
  <c r="EI792" i="27"/>
  <c r="EI799" i="27"/>
  <c r="EI797" i="27"/>
  <c r="EI793" i="27"/>
  <c r="EI789" i="27"/>
  <c r="EI785" i="27"/>
  <c r="EI794" i="27"/>
  <c r="EI790" i="27"/>
  <c r="EI786" i="27"/>
  <c r="EI782" i="27"/>
  <c r="EI778" i="27"/>
  <c r="EI803" i="27"/>
  <c r="EI798" i="27"/>
  <c r="EI795" i="27"/>
  <c r="EI791" i="27"/>
  <c r="EI783" i="27"/>
  <c r="EI775" i="27"/>
  <c r="EI776" i="27"/>
  <c r="EI771" i="27"/>
  <c r="EI767" i="27"/>
  <c r="EI768" i="27"/>
  <c r="EI769" i="27"/>
  <c r="EI780" i="27"/>
  <c r="AM756" i="27"/>
  <c r="AN756" i="27" s="1"/>
  <c r="DO756" i="27"/>
  <c r="DP756" i="27" s="1"/>
  <c r="FB756" i="27"/>
  <c r="FC756" i="27" s="1"/>
  <c r="U757" i="27"/>
  <c r="V757" i="27" s="1"/>
  <c r="BJ757" i="27"/>
  <c r="BK757" i="27" s="1"/>
  <c r="DM757" i="27"/>
  <c r="DN757" i="27" s="1"/>
  <c r="EH779" i="27"/>
  <c r="EI779" i="27" s="1"/>
  <c r="EB774" i="27"/>
  <c r="EB773" i="27" s="1"/>
  <c r="DZ786" i="27"/>
  <c r="EJ786" i="27" s="1"/>
  <c r="DT784" i="27"/>
  <c r="FA771" i="27"/>
  <c r="EJ757" i="27"/>
  <c r="EA757" i="27"/>
  <c r="EZ775" i="27"/>
  <c r="EZ774" i="27" s="1"/>
  <c r="EZ773" i="27" s="1"/>
  <c r="FA773" i="27" s="1"/>
  <c r="ET774" i="27"/>
  <c r="DW808" i="27"/>
  <c r="DW807" i="27"/>
  <c r="DW802" i="27"/>
  <c r="DW810" i="27"/>
  <c r="DW806" i="27"/>
  <c r="DW803" i="27"/>
  <c r="DW799" i="27"/>
  <c r="DW804" i="27"/>
  <c r="DW809" i="27"/>
  <c r="DW800" i="27"/>
  <c r="DW798" i="27"/>
  <c r="DW794" i="27"/>
  <c r="DW795" i="27"/>
  <c r="DW791" i="27"/>
  <c r="DW787" i="27"/>
  <c r="DW783" i="27"/>
  <c r="DW779" i="27"/>
  <c r="DW775" i="27"/>
  <c r="DW796" i="27"/>
  <c r="DW792" i="27"/>
  <c r="DW788" i="27"/>
  <c r="DW784" i="27"/>
  <c r="DW780" i="27"/>
  <c r="DW776" i="27"/>
  <c r="DW772" i="27"/>
  <c r="DW805" i="27"/>
  <c r="DW801" i="27"/>
  <c r="DW797" i="27"/>
  <c r="DW793" i="27"/>
  <c r="DW789" i="27"/>
  <c r="DW785" i="27"/>
  <c r="DW781" i="27"/>
  <c r="DW777" i="27"/>
  <c r="DW773" i="27"/>
  <c r="DW790" i="27"/>
  <c r="DW769" i="27"/>
  <c r="DW774" i="27"/>
  <c r="DW770" i="27"/>
  <c r="DW782" i="27"/>
  <c r="DW786" i="27"/>
  <c r="DW771" i="27"/>
  <c r="DW767" i="27"/>
  <c r="EU802" i="27"/>
  <c r="EU798" i="27"/>
  <c r="EU809" i="27"/>
  <c r="EU808" i="27"/>
  <c r="EU807" i="27"/>
  <c r="EU803" i="27"/>
  <c r="EU799" i="27"/>
  <c r="EU804" i="27"/>
  <c r="EU794" i="27"/>
  <c r="EU805" i="27"/>
  <c r="EU795" i="27"/>
  <c r="EU791" i="27"/>
  <c r="EU787" i="27"/>
  <c r="EU783" i="27"/>
  <c r="EU779" i="27"/>
  <c r="EU775" i="27"/>
  <c r="EU796" i="27"/>
  <c r="EU792" i="27"/>
  <c r="EU788" i="27"/>
  <c r="EU780" i="27"/>
  <c r="EU776" i="27"/>
  <c r="EU772" i="27"/>
  <c r="EU801" i="27"/>
  <c r="EU800" i="27"/>
  <c r="EU797" i="27"/>
  <c r="EU793" i="27"/>
  <c r="EU789" i="27"/>
  <c r="EU785" i="27"/>
  <c r="EU777" i="27"/>
  <c r="EU786" i="27"/>
  <c r="EU778" i="27"/>
  <c r="EU769" i="27"/>
  <c r="EU790" i="27"/>
  <c r="EU774" i="27"/>
  <c r="EU770" i="27"/>
  <c r="EU782" i="27"/>
  <c r="EU771" i="27"/>
  <c r="EU767" i="27"/>
  <c r="EE768" i="27"/>
  <c r="FD770" i="27"/>
  <c r="FD810" i="27" s="1"/>
  <c r="FJ784" i="27"/>
  <c r="CM757" i="27"/>
  <c r="CU757" i="27"/>
  <c r="CV757" i="27" s="1"/>
  <c r="ER757" i="27"/>
  <c r="EZ757" i="27"/>
  <c r="FA757" i="27" s="1"/>
  <c r="FK809" i="27"/>
  <c r="FK802" i="27"/>
  <c r="FK798" i="27"/>
  <c r="FK808" i="27"/>
  <c r="FK803" i="27"/>
  <c r="FK799" i="27"/>
  <c r="FK807" i="27"/>
  <c r="FK804" i="27"/>
  <c r="FK805" i="27"/>
  <c r="FK794" i="27"/>
  <c r="FK800" i="27"/>
  <c r="FK795" i="27"/>
  <c r="FK791" i="27"/>
  <c r="FK787" i="27"/>
  <c r="FK783" i="27"/>
  <c r="FK779" i="27"/>
  <c r="FK775" i="27"/>
  <c r="FK771" i="27"/>
  <c r="FK801" i="27"/>
  <c r="FK796" i="27"/>
  <c r="FK792" i="27"/>
  <c r="FK788" i="27"/>
  <c r="FK784" i="27"/>
  <c r="FK780" i="27"/>
  <c r="FK776" i="27"/>
  <c r="FK772" i="27"/>
  <c r="FK806" i="27"/>
  <c r="FK797" i="27"/>
  <c r="FK793" i="27"/>
  <c r="FK789" i="27"/>
  <c r="FK785" i="27"/>
  <c r="FK777" i="27"/>
  <c r="FK769" i="27"/>
  <c r="FK790" i="27"/>
  <c r="FK782" i="27"/>
  <c r="FK770" i="27"/>
  <c r="FK767" i="27"/>
  <c r="FK778" i="27"/>
  <c r="EG810" i="27"/>
  <c r="EG803" i="27"/>
  <c r="EG799" i="27"/>
  <c r="EG806" i="27"/>
  <c r="EG804" i="27"/>
  <c r="EG800" i="27"/>
  <c r="EG809" i="27"/>
  <c r="EG805" i="27"/>
  <c r="EG801" i="27"/>
  <c r="EG795" i="27"/>
  <c r="EG791" i="27"/>
  <c r="EG808" i="27"/>
  <c r="EG796" i="27"/>
  <c r="EG792" i="27"/>
  <c r="EG788" i="27"/>
  <c r="EG784" i="27"/>
  <c r="EG780" i="27"/>
  <c r="EG776" i="27"/>
  <c r="EG772" i="27"/>
  <c r="EG802" i="27"/>
  <c r="EG797" i="27"/>
  <c r="EG793" i="27"/>
  <c r="EG789" i="27"/>
  <c r="EG785" i="27"/>
  <c r="EG781" i="27"/>
  <c r="EG777" i="27"/>
  <c r="EG773" i="27"/>
  <c r="EG807" i="27"/>
  <c r="EG794" i="27"/>
  <c r="EG790" i="27"/>
  <c r="EG786" i="27"/>
  <c r="EG782" i="27"/>
  <c r="EG778" i="27"/>
  <c r="EG774" i="27"/>
  <c r="EG783" i="27"/>
  <c r="EG770" i="27"/>
  <c r="EG771" i="27"/>
  <c r="EG767" i="27"/>
  <c r="EG779" i="27"/>
  <c r="EG787" i="27"/>
  <c r="EG768" i="27"/>
  <c r="EG798" i="27"/>
  <c r="EN810" i="27"/>
  <c r="ER770" i="27"/>
  <c r="ED770" i="27"/>
  <c r="EH772" i="27"/>
  <c r="EI772" i="27" s="1"/>
  <c r="EG775" i="27"/>
  <c r="DZ781" i="27"/>
  <c r="EJ781" i="27" s="1"/>
  <c r="EH781" i="27"/>
  <c r="EI781" i="27" s="1"/>
  <c r="DX784" i="27"/>
  <c r="FB768" i="27"/>
  <c r="ER767" i="27"/>
  <c r="FB777" i="27"/>
  <c r="FB778" i="27"/>
  <c r="DR778" i="27" s="1"/>
  <c r="EV784" i="27"/>
  <c r="EZ786" i="27"/>
  <c r="FA786" i="27" s="1"/>
  <c r="EZ787" i="27"/>
  <c r="FB787" i="27" s="1"/>
  <c r="ET784" i="27"/>
  <c r="EZ784" i="27" s="1"/>
  <c r="FA784" i="27" s="1"/>
  <c r="EE808" i="27"/>
  <c r="EE807" i="27"/>
  <c r="EE802" i="27"/>
  <c r="EE798" i="27"/>
  <c r="EE803" i="27"/>
  <c r="EE799" i="27"/>
  <c r="EE804" i="27"/>
  <c r="EE801" i="27"/>
  <c r="EE794" i="27"/>
  <c r="EE805" i="27"/>
  <c r="EE800" i="27"/>
  <c r="EE795" i="27"/>
  <c r="EE791" i="27"/>
  <c r="EE787" i="27"/>
  <c r="EE783" i="27"/>
  <c r="EE779" i="27"/>
  <c r="EE775" i="27"/>
  <c r="EE796" i="27"/>
  <c r="EE792" i="27"/>
  <c r="EE788" i="27"/>
  <c r="EE780" i="27"/>
  <c r="EE776" i="27"/>
  <c r="EE772" i="27"/>
  <c r="EE809" i="27"/>
  <c r="EE797" i="27"/>
  <c r="EE793" i="27"/>
  <c r="EE789" i="27"/>
  <c r="EE785" i="27"/>
  <c r="EE781" i="27"/>
  <c r="EE777" i="27"/>
  <c r="EE786" i="27"/>
  <c r="EE769" i="27"/>
  <c r="EE778" i="27"/>
  <c r="EE770" i="27"/>
  <c r="EE790" i="27"/>
  <c r="EE771" i="27"/>
  <c r="EE767" i="27"/>
  <c r="EJ768" i="27"/>
  <c r="DR768" i="27" s="1"/>
  <c r="DZ767" i="27"/>
  <c r="FB769" i="27"/>
  <c r="DZ775" i="27"/>
  <c r="DT774" i="27"/>
  <c r="DT773" i="27" s="1"/>
  <c r="FB775" i="27"/>
  <c r="FB790" i="27"/>
  <c r="DR792" i="27"/>
  <c r="DW768" i="27"/>
  <c r="EO810" i="27"/>
  <c r="EO808" i="27"/>
  <c r="EO807" i="27"/>
  <c r="EO803" i="27"/>
  <c r="EO799" i="27"/>
  <c r="EO804" i="27"/>
  <c r="EO800" i="27"/>
  <c r="EO806" i="27"/>
  <c r="EO805" i="27"/>
  <c r="EO801" i="27"/>
  <c r="EO798" i="27"/>
  <c r="EO795" i="27"/>
  <c r="EO791" i="27"/>
  <c r="EO809" i="27"/>
  <c r="EO802" i="27"/>
  <c r="EO796" i="27"/>
  <c r="EO792" i="27"/>
  <c r="EO788" i="27"/>
  <c r="EO784" i="27"/>
  <c r="EO780" i="27"/>
  <c r="EO776" i="27"/>
  <c r="EO772" i="27"/>
  <c r="EO797" i="27"/>
  <c r="EO793" i="27"/>
  <c r="EO789" i="27"/>
  <c r="EO785" i="27"/>
  <c r="EO781" i="27"/>
  <c r="EO777" i="27"/>
  <c r="EO773" i="27"/>
  <c r="EO794" i="27"/>
  <c r="EO790" i="27"/>
  <c r="EO786" i="27"/>
  <c r="EO782" i="27"/>
  <c r="EO778" i="27"/>
  <c r="EO774" i="27"/>
  <c r="EO787" i="27"/>
  <c r="EO770" i="27"/>
  <c r="EO775" i="27"/>
  <c r="EO771" i="27"/>
  <c r="EO767" i="27"/>
  <c r="EO783" i="27"/>
  <c r="EO768" i="27"/>
  <c r="DR769" i="27"/>
  <c r="EO769" i="27"/>
  <c r="FJ774" i="27"/>
  <c r="FK774" i="27" s="1"/>
  <c r="EL774" i="27"/>
  <c r="EL773" i="27" s="1"/>
  <c r="ER776" i="27"/>
  <c r="FB776" i="27" s="1"/>
  <c r="DR776" i="27" s="1"/>
  <c r="DW778" i="27"/>
  <c r="EJ779" i="27"/>
  <c r="DR779" i="27" s="1"/>
  <c r="EO779" i="27"/>
  <c r="FJ781" i="27"/>
  <c r="FK781" i="27" s="1"/>
  <c r="EM809" i="27"/>
  <c r="EM802" i="27"/>
  <c r="EM798" i="27"/>
  <c r="EM808" i="27"/>
  <c r="EM807" i="27"/>
  <c r="EM803" i="27"/>
  <c r="EM799" i="27"/>
  <c r="EM804" i="27"/>
  <c r="EM794" i="27"/>
  <c r="EM795" i="27"/>
  <c r="EM791" i="27"/>
  <c r="EM787" i="27"/>
  <c r="EM783" i="27"/>
  <c r="EM779" i="27"/>
  <c r="EM775" i="27"/>
  <c r="EM801" i="27"/>
  <c r="EM800" i="27"/>
  <c r="EM796" i="27"/>
  <c r="EM792" i="27"/>
  <c r="EM788" i="27"/>
  <c r="EM780" i="27"/>
  <c r="EM776" i="27"/>
  <c r="EM772" i="27"/>
  <c r="EM805" i="27"/>
  <c r="EM797" i="27"/>
  <c r="EM793" i="27"/>
  <c r="EM789" i="27"/>
  <c r="EM785" i="27"/>
  <c r="EM781" i="27"/>
  <c r="EM777" i="27"/>
  <c r="EM773" i="27"/>
  <c r="EM790" i="27"/>
  <c r="EM774" i="27"/>
  <c r="EM769" i="27"/>
  <c r="EM782" i="27"/>
  <c r="EM770" i="27"/>
  <c r="EM786" i="27"/>
  <c r="EM778" i="27"/>
  <c r="EM771" i="27"/>
  <c r="EM767" i="27"/>
  <c r="DY806" i="27"/>
  <c r="DY803" i="27"/>
  <c r="DY799" i="27"/>
  <c r="DY804" i="27"/>
  <c r="DY800" i="27"/>
  <c r="DY809" i="27"/>
  <c r="DY805" i="27"/>
  <c r="DY808" i="27"/>
  <c r="DY802" i="27"/>
  <c r="DY795" i="27"/>
  <c r="DY791" i="27"/>
  <c r="DY807" i="27"/>
  <c r="DY796" i="27"/>
  <c r="DY792" i="27"/>
  <c r="DY788" i="27"/>
  <c r="DY784" i="27"/>
  <c r="DY780" i="27"/>
  <c r="DY776" i="27"/>
  <c r="DY772" i="27"/>
  <c r="DY801" i="27"/>
  <c r="DY797" i="27"/>
  <c r="DY793" i="27"/>
  <c r="DY789" i="27"/>
  <c r="DY785" i="27"/>
  <c r="DY781" i="27"/>
  <c r="DY777" i="27"/>
  <c r="DY798" i="27"/>
  <c r="DY794" i="27"/>
  <c r="DY790" i="27"/>
  <c r="DY786" i="27"/>
  <c r="DY782" i="27"/>
  <c r="DY778" i="27"/>
  <c r="DY774" i="27"/>
  <c r="DY779" i="27"/>
  <c r="DY770" i="27"/>
  <c r="DY787" i="27"/>
  <c r="DY771" i="27"/>
  <c r="DY767" i="27"/>
  <c r="DY775" i="27"/>
  <c r="DY768" i="27"/>
  <c r="DY783" i="27"/>
  <c r="EV810" i="27"/>
  <c r="EZ770" i="27"/>
  <c r="FA770" i="27" s="1"/>
  <c r="EJ772" i="27"/>
  <c r="DR772" i="27" s="1"/>
  <c r="EH777" i="27"/>
  <c r="EI777" i="27" s="1"/>
  <c r="ED774" i="27"/>
  <c r="ED773" i="27" s="1"/>
  <c r="EE773" i="27" s="1"/>
  <c r="DX781" i="27"/>
  <c r="DX773" i="27" s="1"/>
  <c r="DY773" i="27" s="1"/>
  <c r="FB782" i="27"/>
  <c r="DR782" i="27" s="1"/>
  <c r="ER781" i="27"/>
  <c r="FB781" i="27" s="1"/>
  <c r="EH787" i="27"/>
  <c r="EJ787" i="27" s="1"/>
  <c r="DR787" i="27" s="1"/>
  <c r="ED784" i="27"/>
  <c r="EE784" i="27" s="1"/>
  <c r="DT810" i="27"/>
  <c r="EB810" i="27"/>
  <c r="FH810" i="27"/>
  <c r="EQ784" i="27"/>
  <c r="EJ793" i="27"/>
  <c r="DZ794" i="27"/>
  <c r="EJ794" i="27" s="1"/>
  <c r="EW768" i="27"/>
  <c r="FE768" i="27"/>
  <c r="EQ769" i="27"/>
  <c r="EY769" i="27"/>
  <c r="FG769" i="27"/>
  <c r="DU770" i="27"/>
  <c r="EC770" i="27"/>
  <c r="FI770" i="27"/>
  <c r="FG772" i="27"/>
  <c r="EW775" i="27"/>
  <c r="DU777" i="27"/>
  <c r="EC781" i="27"/>
  <c r="EC789" i="27"/>
  <c r="EW810" i="27"/>
  <c r="EW809" i="27"/>
  <c r="EW808" i="27"/>
  <c r="EW807" i="27"/>
  <c r="EW803" i="27"/>
  <c r="EW799" i="27"/>
  <c r="EW804" i="27"/>
  <c r="EW800" i="27"/>
  <c r="EW805" i="27"/>
  <c r="EW801" i="27"/>
  <c r="EW806" i="27"/>
  <c r="EW795" i="27"/>
  <c r="EW791" i="27"/>
  <c r="EW798" i="27"/>
  <c r="EW796" i="27"/>
  <c r="EW792" i="27"/>
  <c r="EW788" i="27"/>
  <c r="EW784" i="27"/>
  <c r="EW780" i="27"/>
  <c r="EW776" i="27"/>
  <c r="EW772" i="27"/>
  <c r="EW797" i="27"/>
  <c r="EW793" i="27"/>
  <c r="EW789" i="27"/>
  <c r="EW785" i="27"/>
  <c r="EW781" i="27"/>
  <c r="EW777" i="27"/>
  <c r="EW773" i="27"/>
  <c r="EW802" i="27"/>
  <c r="EW794" i="27"/>
  <c r="EW790" i="27"/>
  <c r="EW786" i="27"/>
  <c r="EW782" i="27"/>
  <c r="EW778" i="27"/>
  <c r="EW774" i="27"/>
  <c r="FE810" i="27"/>
  <c r="FE808" i="27"/>
  <c r="FE803" i="27"/>
  <c r="FE799" i="27"/>
  <c r="FE809" i="27"/>
  <c r="FE806" i="27"/>
  <c r="FE807" i="27"/>
  <c r="FE804" i="27"/>
  <c r="FE800" i="27"/>
  <c r="FE805" i="27"/>
  <c r="FE801" i="27"/>
  <c r="FE795" i="27"/>
  <c r="FE791" i="27"/>
  <c r="FE802" i="27"/>
  <c r="FE796" i="27"/>
  <c r="FE792" i="27"/>
  <c r="FE788" i="27"/>
  <c r="FE784" i="27"/>
  <c r="FE780" i="27"/>
  <c r="FE776" i="27"/>
  <c r="FE772" i="27"/>
  <c r="FE798" i="27"/>
  <c r="FE797" i="27"/>
  <c r="FE793" i="27"/>
  <c r="FE789" i="27"/>
  <c r="FE785" i="27"/>
  <c r="FE781" i="27"/>
  <c r="FE777" i="27"/>
  <c r="FE773" i="27"/>
  <c r="FE794" i="27"/>
  <c r="FE790" i="27"/>
  <c r="FE786" i="27"/>
  <c r="FE782" i="27"/>
  <c r="FE778" i="27"/>
  <c r="FE774" i="27"/>
  <c r="FE771" i="27"/>
  <c r="EQ776" i="27"/>
  <c r="FI777" i="27"/>
  <c r="EY780" i="27"/>
  <c r="FG784" i="27"/>
  <c r="FI789" i="27"/>
  <c r="FB794" i="27"/>
  <c r="DR797" i="27"/>
  <c r="EW767" i="27"/>
  <c r="FE767" i="27"/>
  <c r="EY768" i="27"/>
  <c r="DU769" i="27"/>
  <c r="EC769" i="27"/>
  <c r="FI769" i="27"/>
  <c r="EW771" i="27"/>
  <c r="EC773" i="27"/>
  <c r="FB798" i="27"/>
  <c r="DR798" i="27" s="1"/>
  <c r="FB799" i="27"/>
  <c r="EQ804" i="27"/>
  <c r="EQ800" i="27"/>
  <c r="EQ805" i="27"/>
  <c r="EQ801" i="27"/>
  <c r="EQ806" i="27"/>
  <c r="EQ809" i="27"/>
  <c r="EQ802" i="27"/>
  <c r="EQ808" i="27"/>
  <c r="EQ807" i="27"/>
  <c r="EQ796" i="27"/>
  <c r="EQ792" i="27"/>
  <c r="EQ803" i="27"/>
  <c r="EQ797" i="27"/>
  <c r="EQ793" i="27"/>
  <c r="EQ789" i="27"/>
  <c r="EQ785" i="27"/>
  <c r="EQ781" i="27"/>
  <c r="EQ777" i="27"/>
  <c r="EQ773" i="27"/>
  <c r="EQ799" i="27"/>
  <c r="EQ794" i="27"/>
  <c r="EQ790" i="27"/>
  <c r="EQ786" i="27"/>
  <c r="EQ782" i="27"/>
  <c r="EQ778" i="27"/>
  <c r="EQ774" i="27"/>
  <c r="EQ798" i="27"/>
  <c r="EQ795" i="27"/>
  <c r="EQ791" i="27"/>
  <c r="EQ787" i="27"/>
  <c r="EQ783" i="27"/>
  <c r="EQ779" i="27"/>
  <c r="EQ775" i="27"/>
  <c r="EY804" i="27"/>
  <c r="EY800" i="27"/>
  <c r="EY805" i="27"/>
  <c r="EY801" i="27"/>
  <c r="EY802" i="27"/>
  <c r="EY809" i="27"/>
  <c r="EY808" i="27"/>
  <c r="EY806" i="27"/>
  <c r="EY798" i="27"/>
  <c r="EY796" i="27"/>
  <c r="EY792" i="27"/>
  <c r="EY797" i="27"/>
  <c r="EY793" i="27"/>
  <c r="EY789" i="27"/>
  <c r="EY785" i="27"/>
  <c r="EY781" i="27"/>
  <c r="EY777" i="27"/>
  <c r="EY773" i="27"/>
  <c r="EY794" i="27"/>
  <c r="EY790" i="27"/>
  <c r="EY786" i="27"/>
  <c r="EY782" i="27"/>
  <c r="EY778" i="27"/>
  <c r="EY774" i="27"/>
  <c r="EY807" i="27"/>
  <c r="EY803" i="27"/>
  <c r="EY799" i="27"/>
  <c r="EY795" i="27"/>
  <c r="EY791" i="27"/>
  <c r="EY787" i="27"/>
  <c r="EY783" i="27"/>
  <c r="EY779" i="27"/>
  <c r="EY775" i="27"/>
  <c r="FG809" i="27"/>
  <c r="FG807" i="27"/>
  <c r="FG806" i="27"/>
  <c r="FG804" i="27"/>
  <c r="FG800" i="27"/>
  <c r="FG805" i="27"/>
  <c r="FG801" i="27"/>
  <c r="FG802" i="27"/>
  <c r="FG799" i="27"/>
  <c r="FG796" i="27"/>
  <c r="FG792" i="27"/>
  <c r="FG803" i="27"/>
  <c r="FG798" i="27"/>
  <c r="FG797" i="27"/>
  <c r="FG793" i="27"/>
  <c r="FG789" i="27"/>
  <c r="FG785" i="27"/>
  <c r="FG781" i="27"/>
  <c r="FG777" i="27"/>
  <c r="FG773" i="27"/>
  <c r="FG794" i="27"/>
  <c r="FG790" i="27"/>
  <c r="FG786" i="27"/>
  <c r="FG782" i="27"/>
  <c r="FG778" i="27"/>
  <c r="FG774" i="27"/>
  <c r="FG808" i="27"/>
  <c r="FG795" i="27"/>
  <c r="FG791" i="27"/>
  <c r="FG787" i="27"/>
  <c r="FG783" i="27"/>
  <c r="FG779" i="27"/>
  <c r="FG775" i="27"/>
  <c r="FG771" i="27"/>
  <c r="EY772" i="27"/>
  <c r="FG776" i="27"/>
  <c r="EW779" i="27"/>
  <c r="DU781" i="27"/>
  <c r="ET781" i="27"/>
  <c r="EU781" i="27" s="1"/>
  <c r="FE783" i="27"/>
  <c r="EC785" i="27"/>
  <c r="ER786" i="27"/>
  <c r="FB786" i="27" s="1"/>
  <c r="DU789" i="27"/>
  <c r="DZ790" i="27"/>
  <c r="EJ790" i="27" s="1"/>
  <c r="DR790" i="27" s="1"/>
  <c r="FB795" i="27"/>
  <c r="DR795" i="27" s="1"/>
  <c r="FB800" i="27"/>
  <c r="EQ767" i="27"/>
  <c r="EY767" i="27"/>
  <c r="FG767" i="27"/>
  <c r="FI768" i="27"/>
  <c r="EW770" i="27"/>
  <c r="FE770" i="27"/>
  <c r="EQ771" i="27"/>
  <c r="EY771" i="27"/>
  <c r="EQ780" i="27"/>
  <c r="FI781" i="27"/>
  <c r="EL784" i="27"/>
  <c r="ER784" i="27" s="1"/>
  <c r="FB784" i="27" s="1"/>
  <c r="EY784" i="27"/>
  <c r="EZ785" i="27"/>
  <c r="FB785" i="27" s="1"/>
  <c r="DR785" i="27" s="1"/>
  <c r="FE787" i="27"/>
  <c r="ER793" i="27"/>
  <c r="FB793" i="27" s="1"/>
  <c r="EJ799" i="27"/>
  <c r="DR799" i="27" s="1"/>
  <c r="DZ800" i="27"/>
  <c r="EJ800" i="27" s="1"/>
  <c r="DR800" i="27" s="1"/>
  <c r="FB802" i="27"/>
  <c r="DU809" i="27"/>
  <c r="DU805" i="27"/>
  <c r="DU801" i="27"/>
  <c r="DU808" i="27"/>
  <c r="DU810" i="27"/>
  <c r="DU807" i="27"/>
  <c r="DU802" i="27"/>
  <c r="DU806" i="27"/>
  <c r="DU803" i="27"/>
  <c r="DU797" i="27"/>
  <c r="DU793" i="27"/>
  <c r="DU800" i="27"/>
  <c r="DU798" i="27"/>
  <c r="DU794" i="27"/>
  <c r="DU790" i="27"/>
  <c r="DU786" i="27"/>
  <c r="DU782" i="27"/>
  <c r="DU778" i="27"/>
  <c r="DU774" i="27"/>
  <c r="DU799" i="27"/>
  <c r="DU795" i="27"/>
  <c r="DU791" i="27"/>
  <c r="DU787" i="27"/>
  <c r="DU783" i="27"/>
  <c r="DU779" i="27"/>
  <c r="DU775" i="27"/>
  <c r="DU804" i="27"/>
  <c r="DU796" i="27"/>
  <c r="DU792" i="27"/>
  <c r="DU788" i="27"/>
  <c r="DU784" i="27"/>
  <c r="DU780" i="27"/>
  <c r="DU776" i="27"/>
  <c r="DU772" i="27"/>
  <c r="EC809" i="27"/>
  <c r="EC805" i="27"/>
  <c r="EC801" i="27"/>
  <c r="EC808" i="27"/>
  <c r="EC807" i="27"/>
  <c r="EC802" i="27"/>
  <c r="EC803" i="27"/>
  <c r="EC806" i="27"/>
  <c r="EC810" i="27"/>
  <c r="EC797" i="27"/>
  <c r="EC793" i="27"/>
  <c r="EC804" i="27"/>
  <c r="EC798" i="27"/>
  <c r="EC794" i="27"/>
  <c r="EC790" i="27"/>
  <c r="EC786" i="27"/>
  <c r="EC782" i="27"/>
  <c r="EC778" i="27"/>
  <c r="EC774" i="27"/>
  <c r="EC800" i="27"/>
  <c r="EC795" i="27"/>
  <c r="EC791" i="27"/>
  <c r="EC787" i="27"/>
  <c r="EC783" i="27"/>
  <c r="EC779" i="27"/>
  <c r="EC775" i="27"/>
  <c r="EC799" i="27"/>
  <c r="EC796" i="27"/>
  <c r="EC792" i="27"/>
  <c r="EC788" i="27"/>
  <c r="EC784" i="27"/>
  <c r="EC780" i="27"/>
  <c r="EC776" i="27"/>
  <c r="EC772" i="27"/>
  <c r="FI806" i="27"/>
  <c r="FI805" i="27"/>
  <c r="FI801" i="27"/>
  <c r="FI802" i="27"/>
  <c r="FI798" i="27"/>
  <c r="FI808" i="27"/>
  <c r="FI803" i="27"/>
  <c r="FI809" i="27"/>
  <c r="FI797" i="27"/>
  <c r="FI793" i="27"/>
  <c r="FI807" i="27"/>
  <c r="FI804" i="27"/>
  <c r="FI794" i="27"/>
  <c r="FI790" i="27"/>
  <c r="FI786" i="27"/>
  <c r="FI782" i="27"/>
  <c r="FI778" i="27"/>
  <c r="FI774" i="27"/>
  <c r="FI800" i="27"/>
  <c r="FI795" i="27"/>
  <c r="FI791" i="27"/>
  <c r="FI787" i="27"/>
  <c r="FI783" i="27"/>
  <c r="FI779" i="27"/>
  <c r="FI775" i="27"/>
  <c r="FI771" i="27"/>
  <c r="FI810" i="27"/>
  <c r="FI799" i="27"/>
  <c r="FI796" i="27"/>
  <c r="FI792" i="27"/>
  <c r="FI788" i="27"/>
  <c r="FI784" i="27"/>
  <c r="FI780" i="27"/>
  <c r="FI776" i="27"/>
  <c r="FI772" i="27"/>
  <c r="DZ770" i="27"/>
  <c r="EH770" i="27"/>
  <c r="EP810" i="27"/>
  <c r="EQ810" i="27" s="1"/>
  <c r="EX810" i="27"/>
  <c r="EY810" i="27" s="1"/>
  <c r="FF810" i="27"/>
  <c r="FG810" i="27" s="1"/>
  <c r="DU773" i="27"/>
  <c r="FE775" i="27"/>
  <c r="EC777" i="27"/>
  <c r="EH788" i="27"/>
  <c r="EJ788" i="27" s="1"/>
  <c r="DR788" i="27" s="1"/>
  <c r="EQ788" i="27"/>
  <c r="ER789" i="27"/>
  <c r="FB789" i="27" s="1"/>
  <c r="DR789" i="27" s="1"/>
  <c r="ER791" i="27"/>
  <c r="FB791" i="27" s="1"/>
  <c r="FH819" i="27"/>
  <c r="FI821" i="27"/>
  <c r="FH824" i="27"/>
  <c r="FI824" i="27" s="1"/>
  <c r="FI825" i="27"/>
  <c r="FK828" i="27"/>
  <c r="FJ824" i="27"/>
  <c r="EQ835" i="27"/>
  <c r="EP831" i="27"/>
  <c r="EB819" i="27"/>
  <c r="EC821" i="27"/>
  <c r="DT824" i="27"/>
  <c r="DU824" i="27" s="1"/>
  <c r="DZ825" i="27"/>
  <c r="DU825" i="27"/>
  <c r="EA827" i="27"/>
  <c r="EM828" i="27"/>
  <c r="ER828" i="27"/>
  <c r="EL824" i="27"/>
  <c r="EM824" i="27" s="1"/>
  <c r="EJ803" i="27"/>
  <c r="FB803" i="27"/>
  <c r="FB804" i="27"/>
  <c r="DR804" i="27" s="1"/>
  <c r="EJ802" i="27"/>
  <c r="DR802" i="27" s="1"/>
  <c r="EE819" i="27"/>
  <c r="EE847" i="27"/>
  <c r="DW828" i="27"/>
  <c r="DZ828" i="27"/>
  <c r="DV824" i="27"/>
  <c r="DW824" i="27" s="1"/>
  <c r="EU847" i="27"/>
  <c r="EU819" i="27"/>
  <c r="EM823" i="27"/>
  <c r="ER823" i="27"/>
  <c r="EN824" i="27"/>
  <c r="EO826" i="27"/>
  <c r="DV806" i="27"/>
  <c r="DV810" i="27" s="1"/>
  <c r="DZ809" i="27"/>
  <c r="EC822" i="27"/>
  <c r="EH822" i="27"/>
  <c r="EA826" i="27"/>
  <c r="EZ829" i="27"/>
  <c r="EU829" i="27"/>
  <c r="EG825" i="27"/>
  <c r="EF824" i="27"/>
  <c r="EG824" i="27" s="1"/>
  <c r="EJ807" i="27"/>
  <c r="DZ806" i="27"/>
  <c r="EE832" i="27"/>
  <c r="EE820" i="27"/>
  <c r="EU820" i="27"/>
  <c r="EZ820" i="27"/>
  <c r="EZ823" i="27"/>
  <c r="FA823" i="27" s="1"/>
  <c r="EH825" i="27"/>
  <c r="EH826" i="27"/>
  <c r="EI826" i="27" s="1"/>
  <c r="EG833" i="27"/>
  <c r="EG820" i="27"/>
  <c r="EW820" i="27"/>
  <c r="EW833" i="27"/>
  <c r="EW832" i="27"/>
  <c r="FK831" i="27"/>
  <c r="FK820" i="27"/>
  <c r="DY830" i="27"/>
  <c r="DZ833" i="27"/>
  <c r="DV831" i="27"/>
  <c r="DW833" i="27"/>
  <c r="FK833" i="27"/>
  <c r="EL836" i="27"/>
  <c r="EM836" i="27" s="1"/>
  <c r="ER837" i="27"/>
  <c r="EM837" i="27"/>
  <c r="EH820" i="27"/>
  <c r="EY833" i="27"/>
  <c r="EY832" i="27"/>
  <c r="EX819" i="27"/>
  <c r="EC823" i="27"/>
  <c r="EH823" i="27"/>
  <c r="EI823" i="27" s="1"/>
  <c r="FD824" i="27"/>
  <c r="ES857" i="27"/>
  <c r="ER807" i="27"/>
  <c r="EZ809" i="27"/>
  <c r="EZ806" i="27" s="1"/>
  <c r="FA806" i="27" s="1"/>
  <c r="ET806" i="27"/>
  <c r="EU806" i="27" s="1"/>
  <c r="DW820" i="27"/>
  <c r="DW832" i="27"/>
  <c r="EY820" i="27"/>
  <c r="DT821" i="27"/>
  <c r="DV821" i="27"/>
  <c r="EU822" i="27"/>
  <c r="EZ825" i="27"/>
  <c r="EZ826" i="27"/>
  <c r="FA826" i="27" s="1"/>
  <c r="EU828" i="27"/>
  <c r="EZ828" i="27"/>
  <c r="FA828" i="27" s="1"/>
  <c r="EJ829" i="27"/>
  <c r="FB846" i="27"/>
  <c r="FC846" i="27" s="1"/>
  <c r="ES846" i="27"/>
  <c r="ER809" i="27"/>
  <c r="FB809" i="27" s="1"/>
  <c r="EL806" i="27"/>
  <c r="EM806" i="27" s="1"/>
  <c r="DY848" i="27"/>
  <c r="DY833" i="27"/>
  <c r="DY832" i="27"/>
  <c r="DY820" i="27"/>
  <c r="EM820" i="27"/>
  <c r="EM832" i="27"/>
  <c r="ER820" i="27"/>
  <c r="EC827" i="27"/>
  <c r="EH827" i="27"/>
  <c r="EI827" i="27" s="1"/>
  <c r="EE828" i="27"/>
  <c r="EH828" i="27"/>
  <c r="EI828" i="27" s="1"/>
  <c r="EU832" i="27"/>
  <c r="EH833" i="27"/>
  <c r="EI833" i="27" s="1"/>
  <c r="ED831" i="27"/>
  <c r="EE833" i="27"/>
  <c r="FE852" i="27"/>
  <c r="FD850" i="27"/>
  <c r="DY819" i="27"/>
  <c r="DZ820" i="27"/>
  <c r="EO833" i="27"/>
  <c r="EO820" i="27"/>
  <c r="EO832" i="27"/>
  <c r="FE833" i="27"/>
  <c r="FE832" i="27"/>
  <c r="FE820" i="27"/>
  <c r="EL821" i="27"/>
  <c r="EM821" i="27" s="1"/>
  <c r="FK822" i="27"/>
  <c r="EC825" i="27"/>
  <c r="DY831" i="27"/>
  <c r="FF830" i="27"/>
  <c r="FG831" i="27"/>
  <c r="EG831" i="27"/>
  <c r="FB844" i="27"/>
  <c r="FC844" i="27" s="1"/>
  <c r="ES844" i="27"/>
  <c r="ED806" i="27"/>
  <c r="EE806" i="27" s="1"/>
  <c r="EH809" i="27"/>
  <c r="EH806" i="27" s="1"/>
  <c r="EI806" i="27" s="1"/>
  <c r="EQ833" i="27"/>
  <c r="EQ832" i="27"/>
  <c r="FG833" i="27"/>
  <c r="EP821" i="27"/>
  <c r="EQ821" i="27" s="1"/>
  <c r="FF821" i="27"/>
  <c r="FG821" i="27" s="1"/>
  <c r="DZ822" i="27"/>
  <c r="EM822" i="27"/>
  <c r="EZ822" i="27"/>
  <c r="DU823" i="27"/>
  <c r="DZ823" i="27"/>
  <c r="EV824" i="27"/>
  <c r="EW824" i="27" s="1"/>
  <c r="ER825" i="27"/>
  <c r="EM826" i="27"/>
  <c r="ER826" i="27"/>
  <c r="ER827" i="27"/>
  <c r="DT831" i="27"/>
  <c r="DZ832" i="27"/>
  <c r="DR832" i="27"/>
  <c r="EG832" i="27"/>
  <c r="FK832" i="27"/>
  <c r="FI833" i="27"/>
  <c r="FI832" i="27"/>
  <c r="FI831" i="27"/>
  <c r="EZ833" i="27"/>
  <c r="FA833" i="27" s="1"/>
  <c r="ET831" i="27"/>
  <c r="ED836" i="27"/>
  <c r="EE836" i="27" s="1"/>
  <c r="EH837" i="27"/>
  <c r="EE837" i="27"/>
  <c r="ER838" i="27"/>
  <c r="EN836" i="27"/>
  <c r="EO836" i="27" s="1"/>
  <c r="EO838" i="27"/>
  <c r="DZ840" i="27"/>
  <c r="DU840" i="27"/>
  <c r="DT836" i="27"/>
  <c r="DU836" i="27" s="1"/>
  <c r="FI854" i="27"/>
  <c r="EC820" i="27"/>
  <c r="FI820" i="27"/>
  <c r="ER829" i="27"/>
  <c r="EY830" i="27"/>
  <c r="EU833" i="27"/>
  <c r="ET836" i="27"/>
  <c r="EU836" i="27" s="1"/>
  <c r="EZ837" i="27"/>
  <c r="EH841" i="27"/>
  <c r="EI841" i="27" s="1"/>
  <c r="EI842" i="27"/>
  <c r="EZ845" i="27"/>
  <c r="FA845" i="27" s="1"/>
  <c r="ET841" i="27"/>
  <c r="EU841" i="27" s="1"/>
  <c r="EU845" i="27"/>
  <c r="EA852" i="27"/>
  <c r="EM856" i="27"/>
  <c r="ER856" i="27"/>
  <c r="EL854" i="27"/>
  <c r="EC861" i="27"/>
  <c r="EN841" i="27"/>
  <c r="EO841" i="27" s="1"/>
  <c r="ER842" i="27"/>
  <c r="EO842" i="27"/>
  <c r="DZ844" i="27"/>
  <c r="DU844" i="27"/>
  <c r="EY829" i="27"/>
  <c r="EZ834" i="27"/>
  <c r="FA834" i="27" s="1"/>
  <c r="EW834" i="27"/>
  <c r="EZ851" i="27"/>
  <c r="EV850" i="27"/>
  <c r="DW856" i="27"/>
  <c r="DV854" i="27"/>
  <c r="DW854" i="27" s="1"/>
  <c r="DZ856" i="27"/>
  <c r="FB840" i="27"/>
  <c r="FC840" i="27" s="1"/>
  <c r="ES840" i="27"/>
  <c r="FB845" i="27"/>
  <c r="FC845" i="27" s="1"/>
  <c r="FD831" i="27"/>
  <c r="ER833" i="27"/>
  <c r="EL831" i="27"/>
  <c r="EM833" i="27"/>
  <c r="EJ835" i="27"/>
  <c r="EA835" i="27"/>
  <c r="EY855" i="27"/>
  <c r="FB834" i="27"/>
  <c r="FC834" i="27" s="1"/>
  <c r="ER835" i="27"/>
  <c r="DV836" i="27"/>
  <c r="DW836" i="27" s="1"/>
  <c r="DZ837" i="27"/>
  <c r="FH841" i="27"/>
  <c r="FI841" i="27" s="1"/>
  <c r="DZ846" i="27"/>
  <c r="EF850" i="27"/>
  <c r="EX850" i="27"/>
  <c r="EH853" i="27"/>
  <c r="EE853" i="27"/>
  <c r="EC854" i="27"/>
  <c r="EC857" i="27"/>
  <c r="EH857" i="27"/>
  <c r="EI857" i="27" s="1"/>
  <c r="FH830" i="27"/>
  <c r="FI830" i="27" s="1"/>
  <c r="EO834" i="27"/>
  <c r="DW837" i="27"/>
  <c r="FG843" i="27"/>
  <c r="EM845" i="27"/>
  <c r="ED850" i="27"/>
  <c r="DU855" i="27"/>
  <c r="DZ855" i="27"/>
  <c r="DT854" i="27"/>
  <c r="DT849" i="27" s="1"/>
  <c r="FD854" i="27"/>
  <c r="DZ860" i="27"/>
  <c r="DU860" i="27"/>
  <c r="EO860" i="27"/>
  <c r="EN858" i="27"/>
  <c r="FB832" i="27"/>
  <c r="ER831" i="27"/>
  <c r="EZ831" i="27"/>
  <c r="FB847" i="27"/>
  <c r="EL850" i="27"/>
  <c r="ES852" i="27"/>
  <c r="FK852" i="27"/>
  <c r="FJ850" i="27"/>
  <c r="ER855" i="27"/>
  <c r="EN854" i="27"/>
  <c r="EH856" i="27"/>
  <c r="EI856" i="27" s="1"/>
  <c r="EU858" i="27"/>
  <c r="EU859" i="27"/>
  <c r="EZ859" i="27"/>
  <c r="EY831" i="27"/>
  <c r="EB831" i="27"/>
  <c r="EH832" i="27"/>
  <c r="ES832" i="27"/>
  <c r="FA832" i="27"/>
  <c r="DY838" i="27"/>
  <c r="DY842" i="27"/>
  <c r="EY843" i="27"/>
  <c r="EJ845" i="27"/>
  <c r="EE845" i="27"/>
  <c r="EN850" i="27"/>
  <c r="DV850" i="27"/>
  <c r="EC852" i="27"/>
  <c r="EH852" i="27"/>
  <c r="EI852" i="27" s="1"/>
  <c r="DU853" i="27"/>
  <c r="DZ853" i="27"/>
  <c r="DZ850" i="27" s="1"/>
  <c r="ER853" i="27"/>
  <c r="EA859" i="27"/>
  <c r="ER860" i="27"/>
  <c r="DY850" i="27"/>
  <c r="FI851" i="27"/>
  <c r="FH850" i="27"/>
  <c r="DY858" i="27"/>
  <c r="EY859" i="27"/>
  <c r="EX858" i="27"/>
  <c r="EY858" i="27" s="1"/>
  <c r="EU850" i="27"/>
  <c r="ER850" i="27"/>
  <c r="FB851" i="27"/>
  <c r="EY854" i="27"/>
  <c r="EU855" i="27"/>
  <c r="ET854" i="27"/>
  <c r="EG856" i="27"/>
  <c r="EF854" i="27"/>
  <c r="EN831" i="27"/>
  <c r="EV831" i="27"/>
  <c r="EH834" i="27"/>
  <c r="EI834" i="27" s="1"/>
  <c r="DZ838" i="27"/>
  <c r="EZ838" i="27"/>
  <c r="FA838" i="27" s="1"/>
  <c r="EV836" i="27"/>
  <c r="EW836" i="27" s="1"/>
  <c r="EZ839" i="27"/>
  <c r="FA839" i="27" s="1"/>
  <c r="DZ842" i="27"/>
  <c r="EV841" i="27"/>
  <c r="EW841" i="27" s="1"/>
  <c r="EZ842" i="27"/>
  <c r="EZ843" i="27"/>
  <c r="FA843" i="27" s="1"/>
  <c r="ES845" i="27"/>
  <c r="EU853" i="27"/>
  <c r="EZ853" i="27"/>
  <c r="EE855" i="27"/>
  <c r="ED854" i="27"/>
  <c r="EZ856" i="27"/>
  <c r="FA856" i="27" s="1"/>
  <c r="EE858" i="27"/>
  <c r="FI858" i="27"/>
  <c r="DY861" i="27"/>
  <c r="EC851" i="27"/>
  <c r="ER861" i="27"/>
  <c r="EE851" i="27"/>
  <c r="EC853" i="27"/>
  <c r="EC858" i="27"/>
  <c r="EM859" i="27"/>
  <c r="ER859" i="27"/>
  <c r="FF858" i="27"/>
  <c r="FF849" i="27" s="1"/>
  <c r="FG859" i="27"/>
  <c r="FI861" i="27"/>
  <c r="DT841" i="27"/>
  <c r="DU841" i="27" s="1"/>
  <c r="EB841" i="27"/>
  <c r="EC841" i="27" s="1"/>
  <c r="EB850" i="27"/>
  <c r="EH851" i="27"/>
  <c r="EU851" i="27"/>
  <c r="EZ852" i="27"/>
  <c r="FA852" i="27" s="1"/>
  <c r="DX854" i="27"/>
  <c r="FJ854" i="27"/>
  <c r="EC855" i="27"/>
  <c r="DZ857" i="27"/>
  <c r="EZ857" i="27"/>
  <c r="FA857" i="27" s="1"/>
  <c r="EF858" i="27"/>
  <c r="FJ858" i="27"/>
  <c r="FK859" i="27"/>
  <c r="DZ861" i="27"/>
  <c r="DZ858" i="27" s="1"/>
  <c r="EZ861" i="27"/>
  <c r="EU861" i="27"/>
  <c r="DY851" i="27"/>
  <c r="FI853" i="27"/>
  <c r="EE861" i="27"/>
  <c r="EY861" i="27"/>
  <c r="EY853" i="27"/>
  <c r="EP854" i="27"/>
  <c r="FI855" i="27"/>
  <c r="EL858" i="27"/>
  <c r="EH859" i="27"/>
  <c r="EJ859" i="27" s="1"/>
  <c r="EH860" i="27"/>
  <c r="EI860" i="27" s="1"/>
  <c r="EC860" i="27"/>
  <c r="EH861" i="27"/>
  <c r="F96" i="29" l="1"/>
  <c r="G96" i="29"/>
  <c r="F74" i="29"/>
  <c r="G74" i="29"/>
  <c r="F52" i="29"/>
  <c r="D52" i="29"/>
  <c r="I52" i="29"/>
  <c r="E52" i="29"/>
  <c r="G52" i="29"/>
  <c r="J52" i="29"/>
  <c r="H52" i="29"/>
  <c r="EK859" i="27"/>
  <c r="BA624" i="27"/>
  <c r="V509" i="27"/>
  <c r="V542" i="27"/>
  <c r="EJ746" i="27"/>
  <c r="G124" i="27"/>
  <c r="H133" i="27"/>
  <c r="H129" i="27"/>
  <c r="H132" i="27"/>
  <c r="H123" i="27"/>
  <c r="H136" i="27"/>
  <c r="H128" i="27"/>
  <c r="H125" i="27"/>
  <c r="H95" i="27"/>
  <c r="H134" i="27"/>
  <c r="H127" i="27"/>
  <c r="H131" i="27"/>
  <c r="H126" i="27"/>
  <c r="H122" i="27"/>
  <c r="H135" i="27"/>
  <c r="G20" i="27"/>
  <c r="H137" i="27"/>
  <c r="H130" i="27"/>
  <c r="H106" i="27"/>
  <c r="H105" i="27"/>
  <c r="FA706" i="27"/>
  <c r="FA705" i="27"/>
  <c r="FA704" i="27"/>
  <c r="FA703" i="27"/>
  <c r="FA702" i="27"/>
  <c r="FA701" i="27"/>
  <c r="FA700" i="27"/>
  <c r="FA699" i="27"/>
  <c r="FA698" i="27"/>
  <c r="FA697" i="27"/>
  <c r="FA696" i="27"/>
  <c r="FA695" i="27"/>
  <c r="FA694" i="27"/>
  <c r="FA693" i="27"/>
  <c r="FA692" i="27"/>
  <c r="FA691" i="27"/>
  <c r="FA690" i="27"/>
  <c r="FA689" i="27"/>
  <c r="FA688" i="27"/>
  <c r="FA687" i="27"/>
  <c r="FA686" i="27"/>
  <c r="FA685" i="27"/>
  <c r="FA684" i="27"/>
  <c r="FA683" i="27"/>
  <c r="FA682" i="27"/>
  <c r="FA681" i="27"/>
  <c r="FA678" i="27"/>
  <c r="FA677" i="27"/>
  <c r="FA675" i="27"/>
  <c r="FA674" i="27"/>
  <c r="FA673" i="27"/>
  <c r="FA672" i="27"/>
  <c r="FA679" i="27"/>
  <c r="FA671" i="27"/>
  <c r="FA670" i="27"/>
  <c r="FA669" i="27"/>
  <c r="FA668" i="27"/>
  <c r="FA667" i="27"/>
  <c r="FA666" i="27"/>
  <c r="FA665" i="27"/>
  <c r="FA664" i="27"/>
  <c r="FA663" i="27"/>
  <c r="FA676" i="27"/>
  <c r="FA680" i="27"/>
  <c r="N614" i="27"/>
  <c r="EA521" i="27"/>
  <c r="AE509" i="27"/>
  <c r="Z509" i="27"/>
  <c r="Z540" i="27"/>
  <c r="Z539" i="27"/>
  <c r="Z544" i="27"/>
  <c r="Z542" i="27"/>
  <c r="Z537" i="27"/>
  <c r="Z546" i="27"/>
  <c r="Z545" i="27"/>
  <c r="BR745" i="27"/>
  <c r="DF624" i="27"/>
  <c r="ES509" i="27"/>
  <c r="ES546" i="27"/>
  <c r="ES542" i="27"/>
  <c r="ES544" i="27"/>
  <c r="ES537" i="27"/>
  <c r="ES545" i="27"/>
  <c r="EJ198" i="27"/>
  <c r="EA198" i="27"/>
  <c r="EA239" i="27"/>
  <c r="EA234" i="27"/>
  <c r="EA233" i="27"/>
  <c r="EA238" i="27"/>
  <c r="EA226" i="27"/>
  <c r="EA231" i="27"/>
  <c r="EA240" i="27"/>
  <c r="EA225" i="27"/>
  <c r="EA235" i="27"/>
  <c r="EA232" i="27"/>
  <c r="EA230" i="27"/>
  <c r="EA236" i="27"/>
  <c r="BA717" i="27"/>
  <c r="AZ715" i="27"/>
  <c r="BA734" i="27"/>
  <c r="BA735" i="27"/>
  <c r="BA733" i="27"/>
  <c r="BS521" i="27"/>
  <c r="BS406" i="27"/>
  <c r="BS439" i="27"/>
  <c r="BS443" i="27"/>
  <c r="BS438" i="27"/>
  <c r="BS442" i="27"/>
  <c r="BS441" i="27"/>
  <c r="BS434" i="27"/>
  <c r="BS437" i="27"/>
  <c r="AN308" i="27"/>
  <c r="AN325" i="27"/>
  <c r="AN326" i="27"/>
  <c r="AN329" i="27"/>
  <c r="DM11" i="27"/>
  <c r="DN13" i="27" s="1"/>
  <c r="DN57" i="27"/>
  <c r="CC522" i="27"/>
  <c r="AJ95" i="27"/>
  <c r="AI124" i="27"/>
  <c r="AM95" i="27"/>
  <c r="AJ137" i="27"/>
  <c r="AI20" i="27"/>
  <c r="AJ122" i="27"/>
  <c r="AJ125" i="27"/>
  <c r="AJ106" i="27"/>
  <c r="AJ128" i="27"/>
  <c r="AJ123" i="27"/>
  <c r="AJ134" i="27"/>
  <c r="AJ136" i="27"/>
  <c r="AJ135" i="27"/>
  <c r="AJ130" i="27"/>
  <c r="AJ132" i="27"/>
  <c r="AJ131" i="27"/>
  <c r="AJ105" i="27"/>
  <c r="AJ129" i="27"/>
  <c r="AJ133" i="27"/>
  <c r="AJ126" i="27"/>
  <c r="AJ127" i="27"/>
  <c r="EX124" i="27"/>
  <c r="EY137" i="27"/>
  <c r="EY131" i="27"/>
  <c r="EY95" i="27"/>
  <c r="EY135" i="27"/>
  <c r="EY127" i="27"/>
  <c r="EY133" i="27"/>
  <c r="EY126" i="27"/>
  <c r="EY130" i="27"/>
  <c r="EY125" i="27"/>
  <c r="EY136" i="27"/>
  <c r="EY134" i="27"/>
  <c r="EY129" i="27"/>
  <c r="EX20" i="27"/>
  <c r="EY132" i="27"/>
  <c r="EY128" i="27"/>
  <c r="EY123" i="27"/>
  <c r="EY106" i="27"/>
  <c r="DR845" i="27"/>
  <c r="DS845" i="27" s="1"/>
  <c r="EK845" i="27"/>
  <c r="FB855" i="27"/>
  <c r="EE850" i="27"/>
  <c r="ED849" i="27"/>
  <c r="EE849" i="27" s="1"/>
  <c r="FB835" i="27"/>
  <c r="FC835" i="27" s="1"/>
  <c r="ES835" i="27"/>
  <c r="EL830" i="27"/>
  <c r="EM831" i="27"/>
  <c r="FB842" i="27"/>
  <c r="FC842" i="27" s="1"/>
  <c r="ER841" i="27"/>
  <c r="ES842" i="27"/>
  <c r="EJ840" i="27"/>
  <c r="EA840" i="27"/>
  <c r="DT830" i="27"/>
  <c r="DU831" i="27"/>
  <c r="EP819" i="27"/>
  <c r="FB837" i="27"/>
  <c r="FC837" i="27" s="1"/>
  <c r="ES837" i="27"/>
  <c r="ER836" i="27"/>
  <c r="EI825" i="27"/>
  <c r="EH824" i="27"/>
  <c r="EI824" i="27" s="1"/>
  <c r="EL810" i="27"/>
  <c r="EM810" i="27" s="1"/>
  <c r="EA806" i="27"/>
  <c r="EA804" i="27"/>
  <c r="EA800" i="27"/>
  <c r="EA809" i="27"/>
  <c r="EA805" i="27"/>
  <c r="EA801" i="27"/>
  <c r="EA808" i="27"/>
  <c r="EA807" i="27"/>
  <c r="EA802" i="27"/>
  <c r="EA799" i="27"/>
  <c r="EA796" i="27"/>
  <c r="EA792" i="27"/>
  <c r="EA803" i="27"/>
  <c r="EA797" i="27"/>
  <c r="EA793" i="27"/>
  <c r="EA789" i="27"/>
  <c r="EA785" i="27"/>
  <c r="EA781" i="27"/>
  <c r="EA777" i="27"/>
  <c r="EA798" i="27"/>
  <c r="EA794" i="27"/>
  <c r="EA790" i="27"/>
  <c r="EA786" i="27"/>
  <c r="EA782" i="27"/>
  <c r="EA778" i="27"/>
  <c r="EA795" i="27"/>
  <c r="EA791" i="27"/>
  <c r="EA787" i="27"/>
  <c r="EA783" i="27"/>
  <c r="EA779" i="27"/>
  <c r="EA775" i="27"/>
  <c r="EJ767" i="27"/>
  <c r="EA788" i="27"/>
  <c r="EA772" i="27"/>
  <c r="EA771" i="27"/>
  <c r="EA767" i="27"/>
  <c r="EA780" i="27"/>
  <c r="EA768" i="27"/>
  <c r="EA769" i="27"/>
  <c r="EA776" i="27"/>
  <c r="EA770" i="27"/>
  <c r="CW757" i="27"/>
  <c r="CN757" i="27"/>
  <c r="DZ784" i="27"/>
  <c r="EI788" i="27"/>
  <c r="EI755" i="27"/>
  <c r="EH754" i="27"/>
  <c r="EI754" i="27" s="1"/>
  <c r="FB752" i="27"/>
  <c r="FC752" i="27" s="1"/>
  <c r="ES752" i="27"/>
  <c r="FA774" i="27"/>
  <c r="DX745" i="27"/>
  <c r="EA755" i="27"/>
  <c r="EJ755" i="27"/>
  <c r="DZ754" i="27"/>
  <c r="DZ745" i="27" s="1"/>
  <c r="CN750" i="27"/>
  <c r="CW750" i="27"/>
  <c r="EE754" i="27"/>
  <c r="ED745" i="27"/>
  <c r="EE745" i="27" s="1"/>
  <c r="AX745" i="27"/>
  <c r="CU746" i="27"/>
  <c r="DO748" i="27"/>
  <c r="G745" i="27"/>
  <c r="DM746" i="27"/>
  <c r="CB741" i="27"/>
  <c r="CC741" i="27" s="1"/>
  <c r="BS741" i="27"/>
  <c r="BZ737" i="27"/>
  <c r="CA737" i="27" s="1"/>
  <c r="BJ741" i="27"/>
  <c r="BK741" i="27" s="1"/>
  <c r="BA741" i="27"/>
  <c r="E739" i="27"/>
  <c r="F739" i="27" s="1"/>
  <c r="X739" i="27"/>
  <c r="DR738" i="27"/>
  <c r="DS738" i="27" s="1"/>
  <c r="M732" i="27"/>
  <c r="W733" i="27"/>
  <c r="BJ730" i="27"/>
  <c r="BK730" i="27" s="1"/>
  <c r="BA730" i="27"/>
  <c r="BR737" i="27"/>
  <c r="W731" i="27"/>
  <c r="N731" i="27"/>
  <c r="EA728" i="27"/>
  <c r="DZ727" i="27"/>
  <c r="EJ728" i="27"/>
  <c r="EK728" i="27" s="1"/>
  <c r="AF725" i="27"/>
  <c r="AO725" i="27"/>
  <c r="AP725" i="27" s="1"/>
  <c r="AN724" i="27"/>
  <c r="AN720" i="27"/>
  <c r="N718" i="27"/>
  <c r="M717" i="27"/>
  <c r="W718" i="27"/>
  <c r="L720" i="27"/>
  <c r="K715" i="27"/>
  <c r="AT744" i="27"/>
  <c r="AU746" i="27"/>
  <c r="AU747" i="27"/>
  <c r="AU748" i="27"/>
  <c r="AU743" i="27"/>
  <c r="AU715" i="27"/>
  <c r="BK724" i="27"/>
  <c r="E723" i="27"/>
  <c r="F723" i="27" s="1"/>
  <c r="X723" i="27"/>
  <c r="AB735" i="27"/>
  <c r="AB734" i="27"/>
  <c r="AB733" i="27"/>
  <c r="AB732" i="27"/>
  <c r="AB717" i="27"/>
  <c r="AA715" i="27"/>
  <c r="DF718" i="27"/>
  <c r="DE717" i="27"/>
  <c r="DO718" i="27"/>
  <c r="DP718" i="27" s="1"/>
  <c r="CW716" i="27"/>
  <c r="CN716" i="27"/>
  <c r="BF744" i="27"/>
  <c r="AO721" i="27"/>
  <c r="AP721" i="27" s="1"/>
  <c r="AF721" i="27"/>
  <c r="EY717" i="27"/>
  <c r="EX715" i="27"/>
  <c r="EK721" i="27"/>
  <c r="DR721" i="27"/>
  <c r="DS721" i="27" s="1"/>
  <c r="AW748" i="27"/>
  <c r="AW747" i="27"/>
  <c r="AW743" i="27"/>
  <c r="AV744" i="27"/>
  <c r="AW715" i="27"/>
  <c r="CU702" i="27"/>
  <c r="BJ702" i="27"/>
  <c r="E704" i="27"/>
  <c r="BJ678" i="27"/>
  <c r="AZ677" i="27"/>
  <c r="FB666" i="27"/>
  <c r="EH669" i="27"/>
  <c r="EH706" i="27" s="1"/>
  <c r="FB652" i="27"/>
  <c r="FC652" i="27" s="1"/>
  <c r="ER651" i="27"/>
  <c r="ES652" i="27"/>
  <c r="CK706" i="27"/>
  <c r="DO666" i="27"/>
  <c r="DF653" i="27"/>
  <c r="DO653" i="27"/>
  <c r="DP653" i="27" s="1"/>
  <c r="EJ672" i="27"/>
  <c r="DR672" i="27" s="1"/>
  <c r="AF651" i="27"/>
  <c r="AO651" i="27"/>
  <c r="CE671" i="27"/>
  <c r="P706" i="27"/>
  <c r="P705" i="27"/>
  <c r="P704" i="27"/>
  <c r="P701" i="27"/>
  <c r="P700" i="27"/>
  <c r="P699" i="27"/>
  <c r="P698" i="27"/>
  <c r="P697" i="27"/>
  <c r="P696" i="27"/>
  <c r="P695" i="27"/>
  <c r="P703" i="27"/>
  <c r="P694" i="27"/>
  <c r="P693" i="27"/>
  <c r="P692" i="27"/>
  <c r="P691" i="27"/>
  <c r="P690" i="27"/>
  <c r="P689" i="27"/>
  <c r="P688" i="27"/>
  <c r="P687" i="27"/>
  <c r="P686" i="27"/>
  <c r="P685" i="27"/>
  <c r="P684" i="27"/>
  <c r="P683" i="27"/>
  <c r="P702" i="27"/>
  <c r="P681" i="27"/>
  <c r="P680" i="27"/>
  <c r="P679" i="27"/>
  <c r="P678" i="27"/>
  <c r="P677" i="27"/>
  <c r="P676" i="27"/>
  <c r="P675" i="27"/>
  <c r="P674" i="27"/>
  <c r="P673" i="27"/>
  <c r="P672" i="27"/>
  <c r="P671" i="27"/>
  <c r="P670" i="27"/>
  <c r="P669" i="27"/>
  <c r="P682" i="27"/>
  <c r="P664" i="27"/>
  <c r="U663" i="27"/>
  <c r="P665" i="27"/>
  <c r="P663" i="27"/>
  <c r="P668" i="27"/>
  <c r="P667" i="27"/>
  <c r="P666" i="27"/>
  <c r="Z706" i="27"/>
  <c r="Z705" i="27"/>
  <c r="Z704" i="27"/>
  <c r="Z703" i="27"/>
  <c r="Z702" i="27"/>
  <c r="Z701" i="27"/>
  <c r="Z700" i="27"/>
  <c r="Z699" i="27"/>
  <c r="Z698" i="27"/>
  <c r="Z697" i="27"/>
  <c r="Z696" i="27"/>
  <c r="Z695" i="27"/>
  <c r="Z694" i="27"/>
  <c r="Z693" i="27"/>
  <c r="Z692" i="27"/>
  <c r="Z691" i="27"/>
  <c r="Z690" i="27"/>
  <c r="Z689" i="27"/>
  <c r="Z688" i="27"/>
  <c r="Z687" i="27"/>
  <c r="Z686" i="27"/>
  <c r="Z685" i="27"/>
  <c r="Z684" i="27"/>
  <c r="Z683" i="27"/>
  <c r="Z682" i="27"/>
  <c r="Z678" i="27"/>
  <c r="Z681" i="27"/>
  <c r="Z676" i="27"/>
  <c r="Z675" i="27"/>
  <c r="Z674" i="27"/>
  <c r="Z673" i="27"/>
  <c r="Z672" i="27"/>
  <c r="Z671" i="27"/>
  <c r="Z670" i="27"/>
  <c r="Z669" i="27"/>
  <c r="Z668" i="27"/>
  <c r="Z667" i="27"/>
  <c r="Z666" i="27"/>
  <c r="Z665" i="27"/>
  <c r="Z664" i="27"/>
  <c r="Z663" i="27"/>
  <c r="Z677" i="27"/>
  <c r="Z679" i="27"/>
  <c r="Z680" i="27"/>
  <c r="AE663" i="27"/>
  <c r="DY651" i="27"/>
  <c r="DX642" i="27"/>
  <c r="DY642" i="27" s="1"/>
  <c r="W645" i="27"/>
  <c r="AO643" i="27"/>
  <c r="AF643" i="27"/>
  <c r="EJ645" i="27"/>
  <c r="CN637" i="27"/>
  <c r="CW637" i="27"/>
  <c r="CA635" i="27"/>
  <c r="BZ634" i="27"/>
  <c r="CA634" i="27" s="1"/>
  <c r="EI638" i="27"/>
  <c r="EH634" i="27"/>
  <c r="EI634" i="27" s="1"/>
  <c r="BJ643" i="27"/>
  <c r="ES638" i="27"/>
  <c r="FB638" i="27"/>
  <c r="FC638" i="27" s="1"/>
  <c r="EU634" i="27"/>
  <c r="ET623" i="27"/>
  <c r="EU623" i="27" s="1"/>
  <c r="DO632" i="27"/>
  <c r="DP632" i="27" s="1"/>
  <c r="DF632" i="27"/>
  <c r="BP623" i="27"/>
  <c r="BQ623" i="27" s="1"/>
  <c r="BQ624" i="27"/>
  <c r="BS628" i="27"/>
  <c r="CB628" i="27"/>
  <c r="CC628" i="27" s="1"/>
  <c r="CX635" i="27"/>
  <c r="CN630" i="27"/>
  <c r="CM629" i="27"/>
  <c r="CW630" i="27"/>
  <c r="CX630" i="27" s="1"/>
  <c r="AN625" i="27"/>
  <c r="AM624" i="27"/>
  <c r="R629" i="27"/>
  <c r="Q623" i="27"/>
  <c r="R623" i="27" s="1"/>
  <c r="EA626" i="27"/>
  <c r="EJ626" i="27"/>
  <c r="DY624" i="27"/>
  <c r="DX623" i="27"/>
  <c r="W622" i="27"/>
  <c r="N622" i="27"/>
  <c r="BI630" i="27"/>
  <c r="BH629" i="27"/>
  <c r="BI629" i="27" s="1"/>
  <c r="CV628" i="27"/>
  <c r="CU624" i="27"/>
  <c r="W620" i="27"/>
  <c r="N620" i="27"/>
  <c r="CB616" i="27"/>
  <c r="CC616" i="27" s="1"/>
  <c r="BS616" i="27"/>
  <c r="CB619" i="27"/>
  <c r="CC619" i="27" s="1"/>
  <c r="BS619" i="27"/>
  <c r="CA618" i="27"/>
  <c r="BZ617" i="27"/>
  <c r="CA617" i="27" s="1"/>
  <c r="FA615" i="27"/>
  <c r="EZ614" i="27"/>
  <c r="FA614" i="27" s="1"/>
  <c r="CN613" i="27"/>
  <c r="CW613" i="27"/>
  <c r="BT612" i="27"/>
  <c r="DM617" i="27"/>
  <c r="DN617" i="27" s="1"/>
  <c r="DN618" i="27"/>
  <c r="DL641" i="27"/>
  <c r="BJ616" i="27"/>
  <c r="BK616" i="27" s="1"/>
  <c r="BA616" i="27"/>
  <c r="R653" i="27"/>
  <c r="R651" i="27"/>
  <c r="Q641" i="27"/>
  <c r="R612" i="27"/>
  <c r="EJ602" i="27"/>
  <c r="EH617" i="27"/>
  <c r="EI617" i="27" s="1"/>
  <c r="EI618" i="27"/>
  <c r="EF612" i="27"/>
  <c r="BJ602" i="27"/>
  <c r="CE593" i="27"/>
  <c r="CG603" i="27"/>
  <c r="CX603" i="27"/>
  <c r="CX602" i="27"/>
  <c r="CX601" i="27"/>
  <c r="CX600" i="27"/>
  <c r="CX599" i="27"/>
  <c r="CX598" i="27"/>
  <c r="CX597" i="27"/>
  <c r="CX596" i="27"/>
  <c r="CX595" i="27"/>
  <c r="CX594" i="27"/>
  <c r="CX593" i="27"/>
  <c r="CX592" i="27"/>
  <c r="CX591" i="27"/>
  <c r="CX590" i="27"/>
  <c r="CX589" i="27"/>
  <c r="CX588" i="27"/>
  <c r="CX587" i="27"/>
  <c r="CX586" i="27"/>
  <c r="CX585" i="27"/>
  <c r="CX584" i="27"/>
  <c r="CX583" i="27"/>
  <c r="CX582" i="27"/>
  <c r="CX581" i="27"/>
  <c r="CX580" i="27"/>
  <c r="CX579" i="27"/>
  <c r="CX578" i="27"/>
  <c r="CX577" i="27"/>
  <c r="CX576" i="27"/>
  <c r="CX575" i="27"/>
  <c r="CX574" i="27"/>
  <c r="CX573" i="27"/>
  <c r="CX572" i="27"/>
  <c r="CX571" i="27"/>
  <c r="CX570" i="27"/>
  <c r="CX569" i="27"/>
  <c r="CX568" i="27"/>
  <c r="CX567" i="27"/>
  <c r="CX566" i="27"/>
  <c r="CX565" i="27"/>
  <c r="CX564" i="27"/>
  <c r="CX563" i="27"/>
  <c r="CX562" i="27"/>
  <c r="CX561" i="27"/>
  <c r="CX560" i="27"/>
  <c r="EJ549" i="27"/>
  <c r="EA549" i="27"/>
  <c r="DZ548" i="27"/>
  <c r="EJ547" i="27"/>
  <c r="EA547" i="27"/>
  <c r="EJ545" i="27"/>
  <c r="EJ543" i="27"/>
  <c r="EA543" i="27"/>
  <c r="EJ541" i="27"/>
  <c r="EA541" i="27"/>
  <c r="DZ540" i="27"/>
  <c r="CB551" i="27"/>
  <c r="CC551" i="27" s="1"/>
  <c r="BS551" i="27"/>
  <c r="CB549" i="27"/>
  <c r="CC549" i="27" s="1"/>
  <c r="BS549" i="27"/>
  <c r="BR548" i="27"/>
  <c r="CB544" i="27"/>
  <c r="W541" i="27"/>
  <c r="N541" i="27"/>
  <c r="M540" i="27"/>
  <c r="FA527" i="27"/>
  <c r="EZ526" i="27"/>
  <c r="FA526" i="27" s="1"/>
  <c r="DM539" i="27"/>
  <c r="EI527" i="27"/>
  <c r="EH526" i="27"/>
  <c r="EI526" i="27" s="1"/>
  <c r="AW538" i="27"/>
  <c r="AV552" i="27"/>
  <c r="AW552" i="27" s="1"/>
  <c r="CV532" i="27"/>
  <c r="CU531" i="27"/>
  <c r="CV531" i="27" s="1"/>
  <c r="DN522" i="27"/>
  <c r="DM521" i="27"/>
  <c r="CH521" i="27"/>
  <c r="CG520" i="27"/>
  <c r="EZ548" i="27"/>
  <c r="FA548" i="27" s="1"/>
  <c r="FB540" i="27"/>
  <c r="ES540" i="27"/>
  <c r="BA529" i="27"/>
  <c r="BJ529" i="27"/>
  <c r="BK529" i="27" s="1"/>
  <c r="W518" i="27"/>
  <c r="W516" i="27"/>
  <c r="N516" i="27"/>
  <c r="CB510" i="27"/>
  <c r="CC510" i="27" s="1"/>
  <c r="BS510" i="27"/>
  <c r="BJ533" i="27"/>
  <c r="BK533" i="27" s="1"/>
  <c r="FB530" i="27"/>
  <c r="FC530" i="27" s="1"/>
  <c r="CW540" i="27"/>
  <c r="CM539" i="27"/>
  <c r="EA528" i="27"/>
  <c r="EJ528" i="27"/>
  <c r="BI510" i="27"/>
  <c r="BJ548" i="27"/>
  <c r="BK548" i="27" s="1"/>
  <c r="BA548" i="27"/>
  <c r="EZ539" i="27"/>
  <c r="DM531" i="27"/>
  <c r="DN531" i="27" s="1"/>
  <c r="DN532" i="27"/>
  <c r="CE543" i="27"/>
  <c r="CF543" i="27" s="1"/>
  <c r="CX543" i="27"/>
  <c r="EI522" i="27"/>
  <c r="EH521" i="27"/>
  <c r="EJ521" i="27" s="1"/>
  <c r="EJ525" i="27"/>
  <c r="AF523" i="27"/>
  <c r="AO523" i="27"/>
  <c r="R520" i="27"/>
  <c r="DF523" i="27"/>
  <c r="BI522" i="27"/>
  <c r="EA519" i="27"/>
  <c r="EJ519" i="27"/>
  <c r="BX520" i="27"/>
  <c r="BY521" i="27"/>
  <c r="CK520" i="27"/>
  <c r="EA518" i="27"/>
  <c r="EJ518" i="27"/>
  <c r="EJ460" i="27"/>
  <c r="DR460" i="27" s="1"/>
  <c r="EL500" i="27"/>
  <c r="EM500" i="27" s="1"/>
  <c r="DF471" i="27"/>
  <c r="CW469" i="27"/>
  <c r="CE469" i="27" s="1"/>
  <c r="CM464" i="27"/>
  <c r="AN499" i="27"/>
  <c r="AN498" i="27"/>
  <c r="AN497" i="27"/>
  <c r="AN495" i="27"/>
  <c r="AN494" i="27"/>
  <c r="AN493" i="27"/>
  <c r="AN492" i="27"/>
  <c r="AN491" i="27"/>
  <c r="AN490" i="27"/>
  <c r="AN489" i="27"/>
  <c r="AN488" i="27"/>
  <c r="AN487" i="27"/>
  <c r="AN486" i="27"/>
  <c r="AN485" i="27"/>
  <c r="AN484" i="27"/>
  <c r="AN483" i="27"/>
  <c r="AN482" i="27"/>
  <c r="AN481" i="27"/>
  <c r="AN480" i="27"/>
  <c r="AN479" i="27"/>
  <c r="AN478" i="27"/>
  <c r="AN477" i="27"/>
  <c r="AN476" i="27"/>
  <c r="AN475" i="27"/>
  <c r="AN474" i="27"/>
  <c r="AN473" i="27"/>
  <c r="AN472" i="27"/>
  <c r="AN471" i="27"/>
  <c r="AN470" i="27"/>
  <c r="AN469" i="27"/>
  <c r="AN468" i="27"/>
  <c r="AN467" i="27"/>
  <c r="AN466" i="27"/>
  <c r="AN465" i="27"/>
  <c r="AN464" i="27"/>
  <c r="AN463" i="27"/>
  <c r="AN462" i="27"/>
  <c r="AN461" i="27"/>
  <c r="AN460" i="27"/>
  <c r="AN459" i="27"/>
  <c r="AN458" i="27"/>
  <c r="AN457" i="27"/>
  <c r="CW448" i="27"/>
  <c r="CN448" i="27"/>
  <c r="CW446" i="27"/>
  <c r="CN446" i="27"/>
  <c r="CM445" i="27"/>
  <c r="CW443" i="27"/>
  <c r="EZ437" i="27"/>
  <c r="DR488" i="27"/>
  <c r="EJ447" i="27"/>
  <c r="EA447" i="27"/>
  <c r="AO445" i="27"/>
  <c r="AP445" i="27" s="1"/>
  <c r="AF445" i="27"/>
  <c r="AO443" i="27"/>
  <c r="AF443" i="27"/>
  <c r="AO441" i="27"/>
  <c r="AF441" i="27"/>
  <c r="AO439" i="27"/>
  <c r="AF439" i="27"/>
  <c r="AO436" i="27"/>
  <c r="AF436" i="27"/>
  <c r="AO433" i="27"/>
  <c r="AF433" i="27"/>
  <c r="AO431" i="27"/>
  <c r="AF431" i="27"/>
  <c r="CN499" i="27"/>
  <c r="CN498" i="27"/>
  <c r="CN497" i="27"/>
  <c r="CN496" i="27"/>
  <c r="CN495" i="27"/>
  <c r="CN494" i="27"/>
  <c r="CN493" i="27"/>
  <c r="CN492" i="27"/>
  <c r="CN491" i="27"/>
  <c r="CN488" i="27"/>
  <c r="CN486" i="27"/>
  <c r="CN487" i="27"/>
  <c r="CN485" i="27"/>
  <c r="CN490" i="27"/>
  <c r="CN489" i="27"/>
  <c r="CN484" i="27"/>
  <c r="CN483" i="27"/>
  <c r="CN482" i="27"/>
  <c r="CN481" i="27"/>
  <c r="CN480" i="27"/>
  <c r="CN479" i="27"/>
  <c r="CN478" i="27"/>
  <c r="CN477" i="27"/>
  <c r="CN476" i="27"/>
  <c r="CN475" i="27"/>
  <c r="CN474" i="27"/>
  <c r="CN473" i="27"/>
  <c r="CN472" i="27"/>
  <c r="CN471" i="27"/>
  <c r="CN470" i="27"/>
  <c r="CN469" i="27"/>
  <c r="CN468" i="27"/>
  <c r="CN467" i="27"/>
  <c r="CN466" i="27"/>
  <c r="CN465" i="27"/>
  <c r="CN464" i="27"/>
  <c r="CN462" i="27"/>
  <c r="CN461" i="27"/>
  <c r="CN460" i="27"/>
  <c r="CN459" i="27"/>
  <c r="CN458" i="27"/>
  <c r="CN457" i="27"/>
  <c r="CW457" i="27"/>
  <c r="DO437" i="27"/>
  <c r="DP437" i="27" s="1"/>
  <c r="DF437" i="27"/>
  <c r="DE436" i="27"/>
  <c r="EA427" i="27"/>
  <c r="EJ427" i="27"/>
  <c r="AF421" i="27"/>
  <c r="AO421" i="27"/>
  <c r="AT417" i="27"/>
  <c r="AU418" i="27"/>
  <c r="DP406" i="27"/>
  <c r="N419" i="27"/>
  <c r="M418" i="27"/>
  <c r="W419" i="27"/>
  <c r="X419" i="27" s="1"/>
  <c r="EA499" i="27"/>
  <c r="EA498" i="27"/>
  <c r="EA497" i="27"/>
  <c r="EA496" i="27"/>
  <c r="EA495" i="27"/>
  <c r="EA494" i="27"/>
  <c r="EA493" i="27"/>
  <c r="EA492" i="27"/>
  <c r="EA491" i="27"/>
  <c r="EA490" i="27"/>
  <c r="EA489" i="27"/>
  <c r="EA488" i="27"/>
  <c r="EA487" i="27"/>
  <c r="EA486" i="27"/>
  <c r="EA485" i="27"/>
  <c r="EA484" i="27"/>
  <c r="EA483" i="27"/>
  <c r="EA482" i="27"/>
  <c r="EA481" i="27"/>
  <c r="EA480" i="27"/>
  <c r="EA479" i="27"/>
  <c r="EA478" i="27"/>
  <c r="EA477" i="27"/>
  <c r="EA476" i="27"/>
  <c r="EA475" i="27"/>
  <c r="EA474" i="27"/>
  <c r="EA473" i="27"/>
  <c r="EA472" i="27"/>
  <c r="EA471" i="27"/>
  <c r="EA470" i="27"/>
  <c r="EA469" i="27"/>
  <c r="EA468" i="27"/>
  <c r="EA467" i="27"/>
  <c r="EA466" i="27"/>
  <c r="EA465" i="27"/>
  <c r="EA464" i="27"/>
  <c r="EA463" i="27"/>
  <c r="EA462" i="27"/>
  <c r="EA461" i="27"/>
  <c r="EA460" i="27"/>
  <c r="EA459" i="27"/>
  <c r="EA458" i="27"/>
  <c r="EA457" i="27"/>
  <c r="EJ457" i="27"/>
  <c r="DO445" i="27"/>
  <c r="DP445" i="27" s="1"/>
  <c r="DF445" i="27"/>
  <c r="DP443" i="27"/>
  <c r="FA429" i="27"/>
  <c r="EZ428" i="27"/>
  <c r="FA419" i="27"/>
  <c r="EZ418" i="27"/>
  <c r="CE467" i="27"/>
  <c r="M436" i="27"/>
  <c r="W445" i="27"/>
  <c r="N445" i="27"/>
  <c r="BK438" i="27"/>
  <c r="DP433" i="27"/>
  <c r="AN424" i="27"/>
  <c r="AM423" i="27"/>
  <c r="AN423" i="27" s="1"/>
  <c r="CV407" i="27"/>
  <c r="U464" i="27"/>
  <c r="CV468" i="27"/>
  <c r="EI409" i="27"/>
  <c r="EH408" i="27"/>
  <c r="EI408" i="27" s="1"/>
  <c r="AN406" i="27"/>
  <c r="DZ463" i="27"/>
  <c r="EJ463" i="27" s="1"/>
  <c r="EJ464" i="27"/>
  <c r="BK443" i="27"/>
  <c r="FB419" i="27"/>
  <c r="W408" i="27"/>
  <c r="N408" i="27"/>
  <c r="EJ395" i="27"/>
  <c r="DR395" i="27" s="1"/>
  <c r="BK397" i="27"/>
  <c r="BK396" i="27"/>
  <c r="BK395" i="27"/>
  <c r="BK394" i="27"/>
  <c r="BK393" i="27"/>
  <c r="BK392" i="27"/>
  <c r="BK391" i="27"/>
  <c r="BK390" i="27"/>
  <c r="BK389" i="27"/>
  <c r="BK388" i="27"/>
  <c r="BK387" i="27"/>
  <c r="BK386" i="27"/>
  <c r="BK385" i="27"/>
  <c r="BK384" i="27"/>
  <c r="BK383" i="27"/>
  <c r="BK382" i="27"/>
  <c r="BK381" i="27"/>
  <c r="BK380" i="27"/>
  <c r="BK379" i="27"/>
  <c r="BK378" i="27"/>
  <c r="BK377" i="27"/>
  <c r="BK376" i="27"/>
  <c r="BK375" i="27"/>
  <c r="BK374" i="27"/>
  <c r="BK373" i="27"/>
  <c r="BK372" i="27"/>
  <c r="BK371" i="27"/>
  <c r="BK370" i="27"/>
  <c r="BK369" i="27"/>
  <c r="BK368" i="27"/>
  <c r="BK367" i="27"/>
  <c r="BK366" i="27"/>
  <c r="BK365" i="27"/>
  <c r="BK364" i="27"/>
  <c r="BK363" i="27"/>
  <c r="BK362" i="27"/>
  <c r="BK361" i="27"/>
  <c r="BK360" i="27"/>
  <c r="BK359" i="27"/>
  <c r="BK358" i="27"/>
  <c r="BK357" i="27"/>
  <c r="BK356" i="27"/>
  <c r="BK355" i="27"/>
  <c r="BK354" i="27"/>
  <c r="X412" i="27"/>
  <c r="CE344" i="27"/>
  <c r="DN311" i="27"/>
  <c r="DM308" i="27"/>
  <c r="CE341" i="27"/>
  <c r="CF341" i="27" s="1"/>
  <c r="CX341" i="27"/>
  <c r="FB336" i="27"/>
  <c r="ES335" i="27"/>
  <c r="ER334" i="27"/>
  <c r="FB335" i="27"/>
  <c r="FC335" i="27" s="1"/>
  <c r="EA337" i="27"/>
  <c r="EJ337" i="27"/>
  <c r="EQ332" i="27"/>
  <c r="EP346" i="27"/>
  <c r="EQ346" i="27" s="1"/>
  <c r="AF327" i="27"/>
  <c r="AO327" i="27"/>
  <c r="AP327" i="27" s="1"/>
  <c r="EA318" i="27"/>
  <c r="EJ318" i="27"/>
  <c r="EK318" i="27" s="1"/>
  <c r="AF313" i="27"/>
  <c r="AO313" i="27"/>
  <c r="AP313" i="27" s="1"/>
  <c r="EA311" i="27"/>
  <c r="EJ311" i="27"/>
  <c r="DF337" i="27"/>
  <c r="DO337" i="27"/>
  <c r="DP337" i="27" s="1"/>
  <c r="DF324" i="27"/>
  <c r="DO324" i="27"/>
  <c r="L322" i="27"/>
  <c r="L320" i="27"/>
  <c r="CB304" i="27"/>
  <c r="CC304" i="27" s="1"/>
  <c r="BS304" i="27"/>
  <c r="E362" i="27"/>
  <c r="Z332" i="27"/>
  <c r="Y346" i="27"/>
  <c r="Z346" i="27" s="1"/>
  <c r="CN319" i="27"/>
  <c r="CW319" i="27"/>
  <c r="DM333" i="27"/>
  <c r="EI335" i="27"/>
  <c r="EH334" i="27"/>
  <c r="CW307" i="27"/>
  <c r="AN294" i="27"/>
  <c r="AN293" i="27"/>
  <c r="AN292" i="27"/>
  <c r="AN291" i="27"/>
  <c r="AN290" i="27"/>
  <c r="AN289" i="27"/>
  <c r="AN288" i="27"/>
  <c r="AN287" i="27"/>
  <c r="AN286" i="27"/>
  <c r="AN285" i="27"/>
  <c r="AN284" i="27"/>
  <c r="AN283" i="27"/>
  <c r="AN282" i="27"/>
  <c r="AN281" i="27"/>
  <c r="AN280" i="27"/>
  <c r="AN279" i="27"/>
  <c r="AN278" i="27"/>
  <c r="AN277" i="27"/>
  <c r="AN276" i="27"/>
  <c r="AN275" i="27"/>
  <c r="AN274" i="27"/>
  <c r="AN273" i="27"/>
  <c r="AN272" i="27"/>
  <c r="AN271" i="27"/>
  <c r="AN270" i="27"/>
  <c r="AN269" i="27"/>
  <c r="AN268" i="27"/>
  <c r="AN267" i="27"/>
  <c r="AN266" i="27"/>
  <c r="AN265" i="27"/>
  <c r="AN264" i="27"/>
  <c r="AN263" i="27"/>
  <c r="AN262" i="27"/>
  <c r="AN261" i="27"/>
  <c r="AN260" i="27"/>
  <c r="AN259" i="27"/>
  <c r="AN258" i="27"/>
  <c r="AN257" i="27"/>
  <c r="AN256" i="27"/>
  <c r="AN255" i="27"/>
  <c r="AN254" i="27"/>
  <c r="AN253" i="27"/>
  <c r="AN252" i="27"/>
  <c r="AN251" i="27"/>
  <c r="FB319" i="27"/>
  <c r="CN313" i="27"/>
  <c r="CW313" i="27"/>
  <c r="AB305" i="27"/>
  <c r="AA303" i="27"/>
  <c r="CO332" i="27"/>
  <c r="CP303" i="27"/>
  <c r="BE308" i="27"/>
  <c r="BD303" i="27"/>
  <c r="W331" i="27"/>
  <c r="EY325" i="27"/>
  <c r="BS316" i="27"/>
  <c r="W309" i="27"/>
  <c r="N309" i="27"/>
  <c r="M308" i="27"/>
  <c r="EJ306" i="27"/>
  <c r="EA306" i="27"/>
  <c r="DZ305" i="27"/>
  <c r="CW331" i="27"/>
  <c r="N318" i="27"/>
  <c r="W318" i="27"/>
  <c r="EW308" i="27"/>
  <c r="EV303" i="27"/>
  <c r="V317" i="27"/>
  <c r="H308" i="27"/>
  <c r="G303" i="27"/>
  <c r="CB310" i="27"/>
  <c r="CC310" i="27" s="1"/>
  <c r="BS310" i="27"/>
  <c r="EL346" i="27"/>
  <c r="EM346" i="27" s="1"/>
  <c r="EM332" i="27"/>
  <c r="N327" i="27"/>
  <c r="W327" i="27"/>
  <c r="CJ308" i="27"/>
  <c r="CI303" i="27"/>
  <c r="AM305" i="27"/>
  <c r="CX234" i="27"/>
  <c r="CE234" i="27"/>
  <c r="DR223" i="27"/>
  <c r="DS223" i="27" s="1"/>
  <c r="EK223" i="27"/>
  <c r="AN216" i="27"/>
  <c r="CE214" i="27"/>
  <c r="CX214" i="27"/>
  <c r="CB254" i="27"/>
  <c r="FA229" i="27"/>
  <c r="EZ228" i="27"/>
  <c r="FA228" i="27" s="1"/>
  <c r="V203" i="27"/>
  <c r="V224" i="27"/>
  <c r="V221" i="27"/>
  <c r="V220" i="27"/>
  <c r="EO227" i="27"/>
  <c r="EN241" i="27"/>
  <c r="EO241" i="27" s="1"/>
  <c r="ER290" i="27"/>
  <c r="CB265" i="27"/>
  <c r="AE257" i="27"/>
  <c r="AO257" i="27" s="1"/>
  <c r="AO258" i="27"/>
  <c r="CX239" i="27"/>
  <c r="CE239" i="27"/>
  <c r="CX232" i="27"/>
  <c r="CE232" i="27"/>
  <c r="AZ228" i="27"/>
  <c r="BJ229" i="27"/>
  <c r="BJ214" i="27"/>
  <c r="BA214" i="27"/>
  <c r="BJ212" i="27"/>
  <c r="BA212" i="27"/>
  <c r="BJ208" i="27"/>
  <c r="BJ206" i="27"/>
  <c r="BK206" i="27" s="1"/>
  <c r="BA206" i="27"/>
  <c r="BJ204" i="27"/>
  <c r="AZ203" i="27"/>
  <c r="BJ201" i="27"/>
  <c r="BK201" i="27" s="1"/>
  <c r="BA201" i="27"/>
  <c r="AZ200" i="27"/>
  <c r="CE265" i="27"/>
  <c r="FC230" i="27"/>
  <c r="E225" i="27"/>
  <c r="DD227" i="27"/>
  <c r="DC241" i="27"/>
  <c r="DD241" i="27" s="1"/>
  <c r="W210" i="27"/>
  <c r="N210" i="27"/>
  <c r="M209" i="27"/>
  <c r="N209" i="27" s="1"/>
  <c r="DR202" i="27"/>
  <c r="DS202" i="27" s="1"/>
  <c r="EK202" i="27"/>
  <c r="CB185" i="27"/>
  <c r="W203" i="27"/>
  <c r="N203" i="27"/>
  <c r="N221" i="27"/>
  <c r="M198" i="27"/>
  <c r="BH30" i="27"/>
  <c r="BH26" i="27"/>
  <c r="BH29" i="27"/>
  <c r="BH126" i="27"/>
  <c r="BH25" i="27"/>
  <c r="BH117" i="27"/>
  <c r="CA200" i="27"/>
  <c r="CA217" i="27"/>
  <c r="CA219" i="27"/>
  <c r="CU189" i="27"/>
  <c r="CV189" i="27" s="1"/>
  <c r="DR204" i="27"/>
  <c r="DS204" i="27" s="1"/>
  <c r="EK204" i="27"/>
  <c r="CW136" i="27"/>
  <c r="CW132" i="27"/>
  <c r="CW130" i="27"/>
  <c r="CW128" i="27"/>
  <c r="CW123" i="27"/>
  <c r="CW121" i="27"/>
  <c r="CW119" i="27"/>
  <c r="CN119" i="27"/>
  <c r="CW116" i="27"/>
  <c r="CW114" i="27"/>
  <c r="AM209" i="27"/>
  <c r="AN209" i="27" s="1"/>
  <c r="AN210" i="27"/>
  <c r="CE154" i="27"/>
  <c r="O138" i="27"/>
  <c r="P138" i="27" s="1"/>
  <c r="P124" i="27"/>
  <c r="FB30" i="27"/>
  <c r="E129" i="27"/>
  <c r="CK189" i="27"/>
  <c r="CL189" i="27" s="1"/>
  <c r="EJ27" i="27"/>
  <c r="E132" i="27"/>
  <c r="BZ106" i="27"/>
  <c r="EK110" i="27"/>
  <c r="AF104" i="27"/>
  <c r="AO104" i="27"/>
  <c r="CY138" i="27"/>
  <c r="CZ138" i="27" s="1"/>
  <c r="CZ124" i="27"/>
  <c r="V121" i="27"/>
  <c r="EJ117" i="27"/>
  <c r="V110" i="27"/>
  <c r="BJ105" i="27"/>
  <c r="BK105" i="27" s="1"/>
  <c r="FB163" i="27"/>
  <c r="BH152" i="27"/>
  <c r="BI152" i="27" s="1"/>
  <c r="CH135" i="27"/>
  <c r="CH126" i="27"/>
  <c r="CV187" i="27"/>
  <c r="CV177" i="27"/>
  <c r="CV170" i="27"/>
  <c r="CV168" i="27"/>
  <c r="CV166" i="27"/>
  <c r="CV164" i="27"/>
  <c r="CV162" i="27"/>
  <c r="CV160" i="27"/>
  <c r="CV158" i="27"/>
  <c r="CV156" i="27"/>
  <c r="CV154" i="27"/>
  <c r="CV152" i="27"/>
  <c r="CV150" i="27"/>
  <c r="CV148" i="27"/>
  <c r="CV146" i="27"/>
  <c r="CV186" i="27"/>
  <c r="CV180" i="27"/>
  <c r="CV172" i="27"/>
  <c r="CV185" i="27"/>
  <c r="CV183" i="27"/>
  <c r="CV175" i="27"/>
  <c r="CV178" i="27"/>
  <c r="CV181" i="27"/>
  <c r="CV173" i="27"/>
  <c r="CV169" i="27"/>
  <c r="CV167" i="27"/>
  <c r="CV165" i="27"/>
  <c r="CV163" i="27"/>
  <c r="CV161" i="27"/>
  <c r="CV159" i="27"/>
  <c r="CV157" i="27"/>
  <c r="CV155" i="27"/>
  <c r="CV153" i="27"/>
  <c r="CV151" i="27"/>
  <c r="CV149" i="27"/>
  <c r="CV147" i="27"/>
  <c r="CV184" i="27"/>
  <c r="CV176" i="27"/>
  <c r="CV179" i="27"/>
  <c r="CV171" i="27"/>
  <c r="CV174" i="27"/>
  <c r="CV188" i="27"/>
  <c r="CV182" i="27"/>
  <c r="EU134" i="27"/>
  <c r="ET125" i="27"/>
  <c r="EU125" i="27" s="1"/>
  <c r="V116" i="27"/>
  <c r="AM106" i="27"/>
  <c r="AN106" i="27" s="1"/>
  <c r="EH100" i="27"/>
  <c r="EI101" i="27"/>
  <c r="T99" i="27"/>
  <c r="N98" i="27"/>
  <c r="M97" i="27"/>
  <c r="W98" i="27"/>
  <c r="DN96" i="27"/>
  <c r="EU95" i="27"/>
  <c r="ET124" i="27"/>
  <c r="ET20" i="27"/>
  <c r="AT95" i="27"/>
  <c r="AO162" i="27"/>
  <c r="E162" i="27" s="1"/>
  <c r="EZ153" i="27"/>
  <c r="AL131" i="27"/>
  <c r="EU127" i="27"/>
  <c r="T112" i="27"/>
  <c r="E111" i="27"/>
  <c r="EK108" i="27"/>
  <c r="DF101" i="27"/>
  <c r="DO101" i="27"/>
  <c r="DP101" i="27" s="1"/>
  <c r="DE100" i="27"/>
  <c r="EA110" i="27"/>
  <c r="EA96" i="27"/>
  <c r="EJ96" i="27"/>
  <c r="EA111" i="27"/>
  <c r="AS124" i="27"/>
  <c r="AR138" i="27"/>
  <c r="AS138" i="27" s="1"/>
  <c r="EI117" i="27"/>
  <c r="EH106" i="27"/>
  <c r="ES80" i="27"/>
  <c r="BC26" i="27"/>
  <c r="BB32" i="27"/>
  <c r="BC32" i="27" s="1"/>
  <c r="EF12" i="27"/>
  <c r="ES179" i="27"/>
  <c r="ES171" i="27"/>
  <c r="ES182" i="27"/>
  <c r="ES174" i="27"/>
  <c r="ES188" i="27"/>
  <c r="ES177" i="27"/>
  <c r="ES170" i="27"/>
  <c r="ES168" i="27"/>
  <c r="ES166" i="27"/>
  <c r="ES164" i="27"/>
  <c r="ES162" i="27"/>
  <c r="ES160" i="27"/>
  <c r="ES158" i="27"/>
  <c r="ES156" i="27"/>
  <c r="ES154" i="27"/>
  <c r="ES150" i="27"/>
  <c r="ES148" i="27"/>
  <c r="ES146" i="27"/>
  <c r="ES187" i="27"/>
  <c r="ES180" i="27"/>
  <c r="ES172" i="27"/>
  <c r="ES186" i="27"/>
  <c r="ES183" i="27"/>
  <c r="ES175" i="27"/>
  <c r="FB146" i="27"/>
  <c r="ES185" i="27"/>
  <c r="ES178" i="27"/>
  <c r="ES181" i="27"/>
  <c r="ES173" i="27"/>
  <c r="ES169" i="27"/>
  <c r="ES167" i="27"/>
  <c r="ES165" i="27"/>
  <c r="ES163" i="27"/>
  <c r="ES161" i="27"/>
  <c r="ES159" i="27"/>
  <c r="ES157" i="27"/>
  <c r="ES155" i="27"/>
  <c r="ES153" i="27"/>
  <c r="ES151" i="27"/>
  <c r="ES149" i="27"/>
  <c r="ES147" i="27"/>
  <c r="ES176" i="27"/>
  <c r="ES184" i="27"/>
  <c r="BP21" i="27"/>
  <c r="DN102" i="27"/>
  <c r="CB99" i="27"/>
  <c r="DD60" i="27"/>
  <c r="CN178" i="27"/>
  <c r="CN181" i="27"/>
  <c r="CN173" i="27"/>
  <c r="CN169" i="27"/>
  <c r="CN167" i="27"/>
  <c r="CN165" i="27"/>
  <c r="CN163" i="27"/>
  <c r="CN161" i="27"/>
  <c r="CN159" i="27"/>
  <c r="CN157" i="27"/>
  <c r="CN155" i="27"/>
  <c r="CN153" i="27"/>
  <c r="CN151" i="27"/>
  <c r="CN149" i="27"/>
  <c r="CN147" i="27"/>
  <c r="CN184" i="27"/>
  <c r="CN176" i="27"/>
  <c r="CN188" i="27"/>
  <c r="CN179" i="27"/>
  <c r="CN171" i="27"/>
  <c r="CN187" i="27"/>
  <c r="CN182" i="27"/>
  <c r="CN174" i="27"/>
  <c r="CN186" i="27"/>
  <c r="CN177" i="27"/>
  <c r="CN170" i="27"/>
  <c r="CN168" i="27"/>
  <c r="CN166" i="27"/>
  <c r="CN164" i="27"/>
  <c r="CN162" i="27"/>
  <c r="CN160" i="27"/>
  <c r="CN158" i="27"/>
  <c r="CN156" i="27"/>
  <c r="CN154" i="27"/>
  <c r="CN150" i="27"/>
  <c r="CN148" i="27"/>
  <c r="CN146" i="27"/>
  <c r="CN185" i="27"/>
  <c r="CN180" i="27"/>
  <c r="CN172" i="27"/>
  <c r="CW146" i="27"/>
  <c r="CN175" i="27"/>
  <c r="CN183" i="27"/>
  <c r="BA100" i="27"/>
  <c r="BJ100" i="27"/>
  <c r="BK100" i="27" s="1"/>
  <c r="DR83" i="27"/>
  <c r="EJ82" i="27"/>
  <c r="CO12" i="27"/>
  <c r="K12" i="27"/>
  <c r="BS107" i="27"/>
  <c r="CB107" i="27"/>
  <c r="BR106" i="27"/>
  <c r="DO68" i="27"/>
  <c r="BJ60" i="27"/>
  <c r="FA156" i="27"/>
  <c r="FA149" i="27"/>
  <c r="W83" i="27"/>
  <c r="M82" i="27"/>
  <c r="CO11" i="27"/>
  <c r="CO49" i="27"/>
  <c r="AG32" i="27"/>
  <c r="AH32" i="27" s="1"/>
  <c r="AH26" i="27"/>
  <c r="J16" i="27"/>
  <c r="I12" i="27"/>
  <c r="DL10" i="27"/>
  <c r="DU8" i="27"/>
  <c r="DU7" i="27"/>
  <c r="DK86" i="27"/>
  <c r="DL86" i="27" s="1"/>
  <c r="DE152" i="27"/>
  <c r="CH128" i="27"/>
  <c r="BD21" i="27"/>
  <c r="AF239" i="27"/>
  <c r="BJ237" i="27"/>
  <c r="FC232" i="27"/>
  <c r="BW104" i="27"/>
  <c r="CV99" i="27"/>
  <c r="CU97" i="27"/>
  <c r="BT19" i="27"/>
  <c r="BU19" i="27" s="1"/>
  <c r="EI18" i="27"/>
  <c r="EI8" i="27"/>
  <c r="EI7" i="27"/>
  <c r="DD9" i="27"/>
  <c r="V73" i="27"/>
  <c r="DI9" i="27"/>
  <c r="DJ13" i="27"/>
  <c r="FH19" i="27"/>
  <c r="FI19" i="27" s="1"/>
  <c r="FI34" i="27" s="1"/>
  <c r="N85" i="27"/>
  <c r="N84" i="27"/>
  <c r="N83" i="27"/>
  <c r="N82" i="27"/>
  <c r="N81" i="27"/>
  <c r="N80" i="27"/>
  <c r="N79" i="27"/>
  <c r="N78" i="27"/>
  <c r="N77" i="27"/>
  <c r="N76" i="27"/>
  <c r="N75" i="27"/>
  <c r="N74" i="27"/>
  <c r="N73" i="27"/>
  <c r="N72" i="27"/>
  <c r="N71" i="27"/>
  <c r="N70" i="27"/>
  <c r="N69" i="27"/>
  <c r="N68" i="27"/>
  <c r="N67" i="27"/>
  <c r="N66" i="27"/>
  <c r="N65" i="27"/>
  <c r="N64" i="27"/>
  <c r="N63" i="27"/>
  <c r="N62" i="27"/>
  <c r="N61" i="27"/>
  <c r="W43" i="27"/>
  <c r="N59" i="27"/>
  <c r="N58" i="27"/>
  <c r="N57" i="27"/>
  <c r="N56" i="27"/>
  <c r="N55" i="27"/>
  <c r="N54" i="27"/>
  <c r="N53" i="27"/>
  <c r="N52" i="27"/>
  <c r="N51" i="27"/>
  <c r="N50" i="27"/>
  <c r="N48" i="27"/>
  <c r="N47" i="27"/>
  <c r="N46" i="27"/>
  <c r="N45" i="27"/>
  <c r="N44" i="27"/>
  <c r="N43" i="27"/>
  <c r="AU12" i="27"/>
  <c r="I17" i="27"/>
  <c r="FE13" i="27"/>
  <c r="FD9" i="27"/>
  <c r="BH9" i="27"/>
  <c r="BI11" i="27" s="1"/>
  <c r="FC68" i="27"/>
  <c r="FC76" i="27"/>
  <c r="W9" i="27"/>
  <c r="E59" i="27"/>
  <c r="DR66" i="27"/>
  <c r="DR14" i="27" s="1"/>
  <c r="DO57" i="27"/>
  <c r="DO11" i="27" s="1"/>
  <c r="DE11" i="27"/>
  <c r="EJ50" i="27"/>
  <c r="DZ10" i="27"/>
  <c r="DL8" i="27"/>
  <c r="DA12" i="27"/>
  <c r="DO59" i="27"/>
  <c r="AE49" i="27"/>
  <c r="AO49" i="27" s="1"/>
  <c r="AO50" i="27"/>
  <c r="BM12" i="27"/>
  <c r="EQ854" i="27"/>
  <c r="EH850" i="27"/>
  <c r="EJ850" i="27" s="1"/>
  <c r="EU854" i="27"/>
  <c r="EZ854" i="27"/>
  <c r="EJ851" i="27"/>
  <c r="FB860" i="27"/>
  <c r="FC860" i="27" s="1"/>
  <c r="ES860" i="27"/>
  <c r="FA859" i="27"/>
  <c r="EZ858" i="27"/>
  <c r="EA860" i="27"/>
  <c r="EJ860" i="27"/>
  <c r="FB833" i="27"/>
  <c r="FC833" i="27" s="1"/>
  <c r="ES833" i="27"/>
  <c r="FA822" i="27"/>
  <c r="EZ821" i="27"/>
  <c r="FA821" i="27" s="1"/>
  <c r="FB822" i="27"/>
  <c r="FC822" i="27" s="1"/>
  <c r="ED830" i="27"/>
  <c r="EE831" i="27"/>
  <c r="ES820" i="27"/>
  <c r="FB820" i="27"/>
  <c r="FC820" i="27" s="1"/>
  <c r="EJ809" i="27"/>
  <c r="DR809" i="27" s="1"/>
  <c r="ES828" i="27"/>
  <c r="FB828" i="27"/>
  <c r="FC828" i="27" s="1"/>
  <c r="EC847" i="27"/>
  <c r="EC819" i="27"/>
  <c r="EC829" i="27"/>
  <c r="DR786" i="27"/>
  <c r="CV755" i="27"/>
  <c r="CU754" i="27"/>
  <c r="CV754" i="27" s="1"/>
  <c r="FA775" i="27"/>
  <c r="AO753" i="27"/>
  <c r="AF753" i="27"/>
  <c r="W757" i="27"/>
  <c r="CQ745" i="27"/>
  <c r="CR745" i="27" s="1"/>
  <c r="CR746" i="27"/>
  <c r="DN756" i="27"/>
  <c r="DM754" i="27"/>
  <c r="DN754" i="27" s="1"/>
  <c r="AB745" i="27"/>
  <c r="Y745" i="27"/>
  <c r="AE746" i="27"/>
  <c r="N751" i="27"/>
  <c r="W751" i="27"/>
  <c r="DR743" i="27"/>
  <c r="DS743" i="27" s="1"/>
  <c r="EK743" i="27"/>
  <c r="DD746" i="27"/>
  <c r="DC745" i="27"/>
  <c r="DD745" i="27" s="1"/>
  <c r="FF745" i="27"/>
  <c r="E747" i="27"/>
  <c r="E748" i="27"/>
  <c r="FB737" i="27"/>
  <c r="FC737" i="27" s="1"/>
  <c r="ES737" i="27"/>
  <c r="E738" i="27"/>
  <c r="F738" i="27" s="1"/>
  <c r="X738" i="27"/>
  <c r="BJ728" i="27"/>
  <c r="BK728" i="27" s="1"/>
  <c r="BA728" i="27"/>
  <c r="AZ727" i="27"/>
  <c r="CW728" i="27"/>
  <c r="CX728" i="27" s="1"/>
  <c r="CN728" i="27"/>
  <c r="CM727" i="27"/>
  <c r="DO737" i="27"/>
  <c r="DP737" i="27" s="1"/>
  <c r="DF737" i="27"/>
  <c r="DN728" i="27"/>
  <c r="DM727" i="27"/>
  <c r="CB748" i="27"/>
  <c r="CX739" i="27"/>
  <c r="CE739" i="27"/>
  <c r="CF739" i="27" s="1"/>
  <c r="FH726" i="27"/>
  <c r="FI726" i="27" s="1"/>
  <c r="EA725" i="27"/>
  <c r="EJ725" i="27"/>
  <c r="BH727" i="27"/>
  <c r="BI728" i="27"/>
  <c r="EK731" i="27"/>
  <c r="BN726" i="27"/>
  <c r="BO727" i="27"/>
  <c r="ES720" i="27"/>
  <c r="CW724" i="27"/>
  <c r="ES719" i="27"/>
  <c r="FB719" i="27"/>
  <c r="FC719" i="27" s="1"/>
  <c r="AY734" i="27"/>
  <c r="AY733" i="27"/>
  <c r="AY732" i="27"/>
  <c r="AY717" i="27"/>
  <c r="AX715" i="27"/>
  <c r="AY746" i="27" s="1"/>
  <c r="AC744" i="27"/>
  <c r="AD743" i="27"/>
  <c r="AD747" i="27"/>
  <c r="AD748" i="27"/>
  <c r="AD715" i="27"/>
  <c r="DO729" i="27"/>
  <c r="DP729" i="27" s="1"/>
  <c r="AF718" i="27"/>
  <c r="AO718" i="27"/>
  <c r="AP718" i="27" s="1"/>
  <c r="DC758" i="27"/>
  <c r="DD758" i="27" s="1"/>
  <c r="DD744" i="27"/>
  <c r="AO716" i="27"/>
  <c r="AP716" i="27" s="1"/>
  <c r="AF716" i="27"/>
  <c r="DR704" i="27"/>
  <c r="BE748" i="27"/>
  <c r="BE747" i="27"/>
  <c r="BE746" i="27"/>
  <c r="BE743" i="27"/>
  <c r="BE715" i="27"/>
  <c r="BS734" i="27"/>
  <c r="BS717" i="27"/>
  <c r="AO678" i="27"/>
  <c r="AE677" i="27"/>
  <c r="EB706" i="27"/>
  <c r="AG706" i="27"/>
  <c r="AO682" i="27"/>
  <c r="FB676" i="27"/>
  <c r="E681" i="27"/>
  <c r="AM669" i="27"/>
  <c r="AM706" i="27" s="1"/>
  <c r="FB650" i="27"/>
  <c r="FC650" i="27" s="1"/>
  <c r="ES650" i="27"/>
  <c r="BZ669" i="27"/>
  <c r="BZ706" i="27"/>
  <c r="CX653" i="27"/>
  <c r="CE653" i="27"/>
  <c r="CF653" i="27" s="1"/>
  <c r="EJ649" i="27"/>
  <c r="EA650" i="27"/>
  <c r="EJ650" i="27"/>
  <c r="CW670" i="27"/>
  <c r="BL706" i="27"/>
  <c r="BR666" i="27"/>
  <c r="DF654" i="27"/>
  <c r="DO654" i="27"/>
  <c r="DP654" i="27" s="1"/>
  <c r="CB649" i="27"/>
  <c r="N706" i="27"/>
  <c r="N694" i="27"/>
  <c r="N693" i="27"/>
  <c r="N692" i="27"/>
  <c r="N691" i="27"/>
  <c r="N702" i="27"/>
  <c r="N705" i="27"/>
  <c r="N704" i="27"/>
  <c r="N701" i="27"/>
  <c r="N700" i="27"/>
  <c r="N699" i="27"/>
  <c r="N698" i="27"/>
  <c r="N697" i="27"/>
  <c r="N696" i="27"/>
  <c r="N695" i="27"/>
  <c r="N703" i="27"/>
  <c r="N689" i="27"/>
  <c r="N681" i="27"/>
  <c r="N680" i="27"/>
  <c r="N679" i="27"/>
  <c r="N678" i="27"/>
  <c r="N677" i="27"/>
  <c r="N688" i="27"/>
  <c r="N686" i="27"/>
  <c r="N685" i="27"/>
  <c r="N684" i="27"/>
  <c r="N683" i="27"/>
  <c r="N687" i="27"/>
  <c r="N690" i="27"/>
  <c r="N676" i="27"/>
  <c r="N675" i="27"/>
  <c r="N674" i="27"/>
  <c r="N673" i="27"/>
  <c r="N682" i="27"/>
  <c r="N672" i="27"/>
  <c r="N671" i="27"/>
  <c r="N670" i="27"/>
  <c r="N669" i="27"/>
  <c r="N668" i="27"/>
  <c r="N667" i="27"/>
  <c r="N666" i="27"/>
  <c r="N665" i="27"/>
  <c r="N664" i="27"/>
  <c r="N663" i="27"/>
  <c r="W663" i="27"/>
  <c r="BG647" i="27"/>
  <c r="BF642" i="27"/>
  <c r="AO646" i="27"/>
  <c r="AP646" i="27" s="1"/>
  <c r="AF646" i="27"/>
  <c r="AO645" i="27"/>
  <c r="AF645" i="27"/>
  <c r="AO644" i="27"/>
  <c r="AF644" i="27"/>
  <c r="BA640" i="27"/>
  <c r="BJ640" i="27"/>
  <c r="BK640" i="27" s="1"/>
  <c r="BA638" i="27"/>
  <c r="BJ638" i="27"/>
  <c r="BK638" i="27" s="1"/>
  <c r="EK638" i="27"/>
  <c r="DR638" i="27"/>
  <c r="DS638" i="27" s="1"/>
  <c r="BS706" i="27"/>
  <c r="BS705" i="27"/>
  <c r="BS693" i="27"/>
  <c r="BS692" i="27"/>
  <c r="BS691" i="27"/>
  <c r="BS690" i="27"/>
  <c r="BS703" i="27"/>
  <c r="BS704" i="27"/>
  <c r="BS702" i="27"/>
  <c r="BS700" i="27"/>
  <c r="BS699" i="27"/>
  <c r="BS698" i="27"/>
  <c r="BS697" i="27"/>
  <c r="BS696" i="27"/>
  <c r="BS695" i="27"/>
  <c r="BS701" i="27"/>
  <c r="BS694" i="27"/>
  <c r="BS687" i="27"/>
  <c r="BS681" i="27"/>
  <c r="BS680" i="27"/>
  <c r="BS679" i="27"/>
  <c r="BS678" i="27"/>
  <c r="BS677" i="27"/>
  <c r="BS686" i="27"/>
  <c r="BS689" i="27"/>
  <c r="BS688" i="27"/>
  <c r="BS683" i="27"/>
  <c r="BS685" i="27"/>
  <c r="BS676" i="27"/>
  <c r="BS675" i="27"/>
  <c r="BS674" i="27"/>
  <c r="BS673" i="27"/>
  <c r="BS672" i="27"/>
  <c r="BS682" i="27"/>
  <c r="BS684" i="27"/>
  <c r="BS671" i="27"/>
  <c r="BS670" i="27"/>
  <c r="BS669" i="27"/>
  <c r="BS668" i="27"/>
  <c r="BS667" i="27"/>
  <c r="BS666" i="27"/>
  <c r="BS665" i="27"/>
  <c r="BS664" i="27"/>
  <c r="BS663" i="27"/>
  <c r="CB663" i="27"/>
  <c r="BS637" i="27"/>
  <c r="CB637" i="27"/>
  <c r="CC637" i="27" s="1"/>
  <c r="CB635" i="27"/>
  <c r="CC635" i="27" s="1"/>
  <c r="BS635" i="27"/>
  <c r="BR634" i="27"/>
  <c r="EH643" i="27"/>
  <c r="DF638" i="27"/>
  <c r="DO638" i="27"/>
  <c r="DP638" i="27" s="1"/>
  <c r="DO636" i="27"/>
  <c r="DP636" i="27" s="1"/>
  <c r="DF636" i="27"/>
  <c r="BJ632" i="27"/>
  <c r="BK632" i="27" s="1"/>
  <c r="BA632" i="27"/>
  <c r="CN631" i="27"/>
  <c r="CW631" i="27"/>
  <c r="AI623" i="27"/>
  <c r="AJ624" i="27"/>
  <c r="AF628" i="27"/>
  <c r="AO628" i="27"/>
  <c r="AP628" i="27" s="1"/>
  <c r="CM634" i="27"/>
  <c r="BA630" i="27"/>
  <c r="AZ629" i="27"/>
  <c r="AZ623" i="27" s="1"/>
  <c r="BA623" i="27" s="1"/>
  <c r="BJ630" i="27"/>
  <c r="BK630" i="27" s="1"/>
  <c r="AO625" i="27"/>
  <c r="AF625" i="27"/>
  <c r="AE624" i="27"/>
  <c r="EJ622" i="27"/>
  <c r="EA622" i="27"/>
  <c r="ES631" i="27"/>
  <c r="FB631" i="27"/>
  <c r="FC631" i="27" s="1"/>
  <c r="EA628" i="27"/>
  <c r="EJ628" i="27"/>
  <c r="EK633" i="27"/>
  <c r="W626" i="27"/>
  <c r="N626" i="27"/>
  <c r="CR624" i="27"/>
  <c r="CQ623" i="27"/>
  <c r="CA621" i="27"/>
  <c r="BW614" i="27"/>
  <c r="BV612" i="27"/>
  <c r="J641" i="27"/>
  <c r="DO616" i="27"/>
  <c r="DP616" i="27" s="1"/>
  <c r="DF616" i="27"/>
  <c r="DN615" i="27"/>
  <c r="DM614" i="27"/>
  <c r="DN614" i="27" s="1"/>
  <c r="BA613" i="27"/>
  <c r="BJ613" i="27"/>
  <c r="BK613" i="27" s="1"/>
  <c r="BF612" i="27"/>
  <c r="CE626" i="27"/>
  <c r="CF626" i="27" s="1"/>
  <c r="X618" i="27"/>
  <c r="U629" i="27"/>
  <c r="V629" i="27" s="1"/>
  <c r="BO614" i="27"/>
  <c r="BN612" i="27"/>
  <c r="BR614" i="27"/>
  <c r="AO599" i="27"/>
  <c r="ES614" i="27"/>
  <c r="FB614" i="27"/>
  <c r="FC614" i="27" s="1"/>
  <c r="R614" i="27"/>
  <c r="U614" i="27"/>
  <c r="V614" i="27" s="1"/>
  <c r="CW602" i="27"/>
  <c r="BR599" i="27"/>
  <c r="E585" i="27"/>
  <c r="CM574" i="27"/>
  <c r="CW574" i="27" s="1"/>
  <c r="CE574" i="27" s="1"/>
  <c r="CB563" i="27"/>
  <c r="BZ574" i="27"/>
  <c r="BZ566" i="27" s="1"/>
  <c r="FB571" i="27"/>
  <c r="CB580" i="27"/>
  <c r="AO574" i="27"/>
  <c r="CB546" i="27"/>
  <c r="V544" i="27"/>
  <c r="V540" i="27"/>
  <c r="FB534" i="27"/>
  <c r="FC534" i="27" s="1"/>
  <c r="ES534" i="27"/>
  <c r="DJ531" i="27"/>
  <c r="DI520" i="27"/>
  <c r="CN527" i="27"/>
  <c r="CM526" i="27"/>
  <c r="CW527" i="27"/>
  <c r="CX527" i="27" s="1"/>
  <c r="EA534" i="27"/>
  <c r="EJ534" i="27"/>
  <c r="BD552" i="27"/>
  <c r="BE552" i="27" s="1"/>
  <c r="BE538" i="27"/>
  <c r="CA603" i="27"/>
  <c r="CA602" i="27"/>
  <c r="CA601" i="27"/>
  <c r="CA600" i="27"/>
  <c r="CA599" i="27"/>
  <c r="CA598" i="27"/>
  <c r="CA597" i="27"/>
  <c r="CA596" i="27"/>
  <c r="CA595" i="27"/>
  <c r="CA594" i="27"/>
  <c r="CA593" i="27"/>
  <c r="CA592" i="27"/>
  <c r="CA591" i="27"/>
  <c r="CA590" i="27"/>
  <c r="CA589" i="27"/>
  <c r="CA585" i="27"/>
  <c r="CA584" i="27"/>
  <c r="CA583" i="27"/>
  <c r="CA582" i="27"/>
  <c r="CA581" i="27"/>
  <c r="CA580" i="27"/>
  <c r="CA579" i="27"/>
  <c r="CA578" i="27"/>
  <c r="CA577" i="27"/>
  <c r="CA588" i="27"/>
  <c r="CA587" i="27"/>
  <c r="CA586" i="27"/>
  <c r="CA574" i="27"/>
  <c r="CA576" i="27"/>
  <c r="CA575" i="27"/>
  <c r="CA573" i="27"/>
  <c r="CA572" i="27"/>
  <c r="CA571" i="27"/>
  <c r="CA570" i="27"/>
  <c r="CA569" i="27"/>
  <c r="CA568" i="27"/>
  <c r="CA567" i="27"/>
  <c r="CA566" i="27"/>
  <c r="CA565" i="27"/>
  <c r="CA564" i="27"/>
  <c r="CA563" i="27"/>
  <c r="CA562" i="27"/>
  <c r="CA561" i="27"/>
  <c r="CA560" i="27"/>
  <c r="J531" i="27"/>
  <c r="I520" i="27"/>
  <c r="J520" i="27" s="1"/>
  <c r="BS528" i="27"/>
  <c r="CB528" i="27"/>
  <c r="CC528" i="27" s="1"/>
  <c r="AD521" i="27"/>
  <c r="AC520" i="27"/>
  <c r="DO567" i="27"/>
  <c r="DE566" i="27"/>
  <c r="DO566" i="27" s="1"/>
  <c r="CE545" i="27"/>
  <c r="CW533" i="27"/>
  <c r="CN533" i="27"/>
  <c r="CA515" i="27"/>
  <c r="BZ514" i="27"/>
  <c r="CA514" i="27" s="1"/>
  <c r="W513" i="27"/>
  <c r="N513" i="27"/>
  <c r="DO536" i="27"/>
  <c r="DP536" i="27" s="1"/>
  <c r="DF536" i="27"/>
  <c r="AF528" i="27"/>
  <c r="AO528" i="27"/>
  <c r="AP528" i="27" s="1"/>
  <c r="BJ518" i="27"/>
  <c r="BJ516" i="27"/>
  <c r="BK516" i="27" s="1"/>
  <c r="BA516" i="27"/>
  <c r="BJ513" i="27"/>
  <c r="BK513" i="27" s="1"/>
  <c r="BA513" i="27"/>
  <c r="BJ510" i="27"/>
  <c r="BA510" i="27"/>
  <c r="FJ552" i="27"/>
  <c r="FK552" i="27" s="1"/>
  <c r="FK538" i="27"/>
  <c r="AI538" i="27"/>
  <c r="ER567" i="27"/>
  <c r="CW532" i="27"/>
  <c r="CN532" i="27"/>
  <c r="CM531" i="27"/>
  <c r="N527" i="27"/>
  <c r="W527" i="27"/>
  <c r="X527" i="27" s="1"/>
  <c r="M526" i="27"/>
  <c r="EA536" i="27"/>
  <c r="EJ536" i="27"/>
  <c r="EA513" i="27"/>
  <c r="EJ513" i="27"/>
  <c r="AF510" i="27"/>
  <c r="AO510" i="27"/>
  <c r="AP510" i="27" s="1"/>
  <c r="BN520" i="27"/>
  <c r="AM511" i="27"/>
  <c r="AN511" i="27" s="1"/>
  <c r="AH511" i="27"/>
  <c r="AB521" i="27"/>
  <c r="AA520" i="27"/>
  <c r="AO518" i="27"/>
  <c r="CW514" i="27"/>
  <c r="ES525" i="27"/>
  <c r="FB525" i="27"/>
  <c r="FC525" i="27" s="1"/>
  <c r="AF525" i="27"/>
  <c r="AO525" i="27"/>
  <c r="AP525" i="27" s="1"/>
  <c r="EA515" i="27"/>
  <c r="DZ514" i="27"/>
  <c r="EJ515" i="27"/>
  <c r="BI523" i="27"/>
  <c r="AN522" i="27"/>
  <c r="AM521" i="27"/>
  <c r="BG518" i="27"/>
  <c r="U521" i="27"/>
  <c r="EI512" i="27"/>
  <c r="EH511" i="27"/>
  <c r="EI511" i="27" s="1"/>
  <c r="BF509" i="27"/>
  <c r="EZ500" i="27"/>
  <c r="FA500" i="27" s="1"/>
  <c r="FB467" i="27"/>
  <c r="DR467" i="27" s="1"/>
  <c r="FB440" i="27"/>
  <c r="FC440" i="27" s="1"/>
  <c r="ES440" i="27"/>
  <c r="FB438" i="27"/>
  <c r="ER437" i="27"/>
  <c r="FB433" i="27"/>
  <c r="FC433" i="27" s="1"/>
  <c r="ES433" i="27"/>
  <c r="FB431" i="27"/>
  <c r="FC431" i="27" s="1"/>
  <c r="ES431" i="27"/>
  <c r="EH437" i="27"/>
  <c r="BI500" i="27"/>
  <c r="BI499" i="27"/>
  <c r="BI498" i="27"/>
  <c r="BI497" i="27"/>
  <c r="BI496" i="27"/>
  <c r="BI495" i="27"/>
  <c r="BI494" i="27"/>
  <c r="BI493" i="27"/>
  <c r="BI492" i="27"/>
  <c r="BI491" i="27"/>
  <c r="BI490" i="27"/>
  <c r="BI489" i="27"/>
  <c r="BI488" i="27"/>
  <c r="BI486" i="27"/>
  <c r="BI484" i="27"/>
  <c r="BI483" i="27"/>
  <c r="BI482" i="27"/>
  <c r="BI481" i="27"/>
  <c r="BI480" i="27"/>
  <c r="BI479" i="27"/>
  <c r="BI478" i="27"/>
  <c r="BI477" i="27"/>
  <c r="BI476" i="27"/>
  <c r="BI475" i="27"/>
  <c r="BI474" i="27"/>
  <c r="BI473" i="27"/>
  <c r="BI472" i="27"/>
  <c r="BI471" i="27"/>
  <c r="BI470" i="27"/>
  <c r="BI469" i="27"/>
  <c r="BI468" i="27"/>
  <c r="BI467" i="27"/>
  <c r="BI466" i="27"/>
  <c r="BI465" i="27"/>
  <c r="BI464" i="27"/>
  <c r="BI463" i="27"/>
  <c r="BI462" i="27"/>
  <c r="BI461" i="27"/>
  <c r="BI460" i="27"/>
  <c r="BI459" i="27"/>
  <c r="BI458" i="27"/>
  <c r="BI457" i="27"/>
  <c r="BI487" i="27"/>
  <c r="BI485" i="27"/>
  <c r="AF425" i="27"/>
  <c r="AO425" i="27"/>
  <c r="AF420" i="27"/>
  <c r="AO420" i="27"/>
  <c r="AP420" i="27" s="1"/>
  <c r="AK417" i="27"/>
  <c r="AL418" i="27"/>
  <c r="DG435" i="27"/>
  <c r="AE463" i="27"/>
  <c r="AO463" i="27" s="1"/>
  <c r="AO464" i="27"/>
  <c r="CA497" i="27"/>
  <c r="CW427" i="27"/>
  <c r="V498" i="27"/>
  <c r="V438" i="27"/>
  <c r="EI419" i="27"/>
  <c r="EH418" i="27"/>
  <c r="CG417" i="27"/>
  <c r="CH418" i="27"/>
  <c r="CW415" i="27"/>
  <c r="CW413" i="27"/>
  <c r="CN413" i="27"/>
  <c r="CW410" i="27"/>
  <c r="CW407" i="27"/>
  <c r="CN407" i="27"/>
  <c r="BG435" i="27"/>
  <c r="BF449" i="27"/>
  <c r="BG449" i="27" s="1"/>
  <c r="V437" i="27"/>
  <c r="BS422" i="27"/>
  <c r="CB422" i="27"/>
  <c r="CC422" i="27" s="1"/>
  <c r="BS421" i="27"/>
  <c r="CB421" i="27"/>
  <c r="CC421" i="27" s="1"/>
  <c r="BA430" i="27"/>
  <c r="BJ430" i="27"/>
  <c r="BK430" i="27" s="1"/>
  <c r="AO416" i="27"/>
  <c r="AP416" i="27" s="1"/>
  <c r="AF416" i="27"/>
  <c r="AO414" i="27"/>
  <c r="AP414" i="27" s="1"/>
  <c r="AF414" i="27"/>
  <c r="AO412" i="27"/>
  <c r="AP412" i="27" s="1"/>
  <c r="AF412" i="27"/>
  <c r="EJ409" i="27"/>
  <c r="EA409" i="27"/>
  <c r="DZ408" i="27"/>
  <c r="AO407" i="27"/>
  <c r="AP407" i="27" s="1"/>
  <c r="AF407" i="27"/>
  <c r="AO406" i="27"/>
  <c r="AF406" i="27"/>
  <c r="CV419" i="27"/>
  <c r="CU418" i="27"/>
  <c r="FB422" i="27"/>
  <c r="ES419" i="27"/>
  <c r="DN418" i="27"/>
  <c r="AO357" i="27"/>
  <c r="BZ406" i="27"/>
  <c r="CB406" i="27" s="1"/>
  <c r="AO345" i="27"/>
  <c r="AP345" i="27" s="1"/>
  <c r="AF345" i="27"/>
  <c r="AO343" i="27"/>
  <c r="EJ340" i="27"/>
  <c r="EJ338" i="27"/>
  <c r="EZ393" i="27"/>
  <c r="W345" i="27"/>
  <c r="N345" i="27"/>
  <c r="CB341" i="27"/>
  <c r="CC341" i="27" s="1"/>
  <c r="BS341" i="27"/>
  <c r="CB339" i="27"/>
  <c r="W411" i="27"/>
  <c r="N411" i="27"/>
  <c r="AO393" i="27"/>
  <c r="DT303" i="27"/>
  <c r="DU308" i="27"/>
  <c r="CV335" i="27"/>
  <c r="CU334" i="27"/>
  <c r="ER314" i="27"/>
  <c r="FB331" i="27"/>
  <c r="CM360" i="27"/>
  <c r="CW360" i="27" s="1"/>
  <c r="CE360" i="27" s="1"/>
  <c r="CW361" i="27"/>
  <c r="CE361" i="27" s="1"/>
  <c r="DJ332" i="27"/>
  <c r="DI346" i="27"/>
  <c r="DJ346" i="27" s="1"/>
  <c r="AF329" i="27"/>
  <c r="AO329" i="27"/>
  <c r="EA326" i="27"/>
  <c r="DZ325" i="27"/>
  <c r="EJ326" i="27"/>
  <c r="EA323" i="27"/>
  <c r="EJ323" i="27"/>
  <c r="EA322" i="27"/>
  <c r="EJ322" i="27"/>
  <c r="EA321" i="27"/>
  <c r="DZ320" i="27"/>
  <c r="EJ321" i="27"/>
  <c r="EA317" i="27"/>
  <c r="EJ317" i="27"/>
  <c r="N335" i="27"/>
  <c r="M334" i="27"/>
  <c r="W335" i="27"/>
  <c r="AN357" i="27"/>
  <c r="DF335" i="27"/>
  <c r="DO335" i="27"/>
  <c r="DP335" i="27" s="1"/>
  <c r="DE334" i="27"/>
  <c r="DF327" i="27"/>
  <c r="DO327" i="27"/>
  <c r="DP327" i="27" s="1"/>
  <c r="DF323" i="27"/>
  <c r="DO323" i="27"/>
  <c r="L321" i="27"/>
  <c r="CB307" i="27"/>
  <c r="DB308" i="27"/>
  <c r="DA303" i="27"/>
  <c r="CM308" i="27"/>
  <c r="CW309" i="27"/>
  <c r="CN309" i="27"/>
  <c r="EI306" i="27"/>
  <c r="EH305" i="27"/>
  <c r="AF293" i="27"/>
  <c r="AF292" i="27"/>
  <c r="AF291" i="27"/>
  <c r="AF290" i="27"/>
  <c r="AF289" i="27"/>
  <c r="AF288" i="27"/>
  <c r="AF287" i="27"/>
  <c r="AF286" i="27"/>
  <c r="AF285" i="27"/>
  <c r="AF284" i="27"/>
  <c r="AF283" i="27"/>
  <c r="AO251" i="27"/>
  <c r="AF282" i="27"/>
  <c r="AF281" i="27"/>
  <c r="AF280" i="27"/>
  <c r="AF279" i="27"/>
  <c r="AF278" i="27"/>
  <c r="AF277" i="27"/>
  <c r="AF276" i="27"/>
  <c r="AF275" i="27"/>
  <c r="AF274" i="27"/>
  <c r="AF273" i="27"/>
  <c r="AF272" i="27"/>
  <c r="AF271" i="27"/>
  <c r="AF270" i="27"/>
  <c r="AF269" i="27"/>
  <c r="AF268" i="27"/>
  <c r="AF267" i="27"/>
  <c r="AF266" i="27"/>
  <c r="AF265" i="27"/>
  <c r="AF264" i="27"/>
  <c r="AF263" i="27"/>
  <c r="AF262" i="27"/>
  <c r="AF261" i="27"/>
  <c r="AF260" i="27"/>
  <c r="AF259" i="27"/>
  <c r="AF258" i="27"/>
  <c r="AF257" i="27"/>
  <c r="AF256" i="27"/>
  <c r="AF255" i="27"/>
  <c r="AF254" i="27"/>
  <c r="AF253" i="27"/>
  <c r="AF252" i="27"/>
  <c r="AF251" i="27"/>
  <c r="BJ323" i="27"/>
  <c r="BE312" i="27"/>
  <c r="CU305" i="27"/>
  <c r="CV306" i="27"/>
  <c r="CW330" i="27"/>
  <c r="N317" i="27"/>
  <c r="W317" i="27"/>
  <c r="AO306" i="27"/>
  <c r="AP306" i="27" s="1"/>
  <c r="AF306" i="27"/>
  <c r="DV303" i="27"/>
  <c r="H325" i="27"/>
  <c r="G314" i="27"/>
  <c r="H314" i="27" s="1"/>
  <c r="FA304" i="27"/>
  <c r="CN318" i="27"/>
  <c r="CW318" i="27"/>
  <c r="W310" i="27"/>
  <c r="N310" i="27"/>
  <c r="CW254" i="27"/>
  <c r="CE254" i="27" s="1"/>
  <c r="DO331" i="27"/>
  <c r="BE315" i="27"/>
  <c r="BD314" i="27"/>
  <c r="BE314" i="27" s="1"/>
  <c r="EI229" i="27"/>
  <c r="EH228" i="27"/>
  <c r="EI228" i="27" s="1"/>
  <c r="DB227" i="27"/>
  <c r="DA241" i="27"/>
  <c r="DB241" i="27" s="1"/>
  <c r="CT227" i="27"/>
  <c r="CS241" i="27"/>
  <c r="CT241" i="27" s="1"/>
  <c r="CL227" i="27"/>
  <c r="CK241" i="27"/>
  <c r="CL241" i="27" s="1"/>
  <c r="BU227" i="27"/>
  <c r="BT241" i="27"/>
  <c r="BU241" i="27" s="1"/>
  <c r="BM227" i="27"/>
  <c r="BL241" i="27"/>
  <c r="BM241" i="27" s="1"/>
  <c r="BE227" i="27"/>
  <c r="BD241" i="27"/>
  <c r="BE241" i="27" s="1"/>
  <c r="AW227" i="27"/>
  <c r="AV241" i="27"/>
  <c r="AW241" i="27" s="1"/>
  <c r="AN208" i="27"/>
  <c r="AN198" i="27"/>
  <c r="CA254" i="27"/>
  <c r="EK236" i="27"/>
  <c r="DR236" i="27"/>
  <c r="DE228" i="27"/>
  <c r="DO229" i="27"/>
  <c r="EZ257" i="27"/>
  <c r="FA257" i="27" s="1"/>
  <c r="ES293" i="27"/>
  <c r="ES292" i="27"/>
  <c r="ES291" i="27"/>
  <c r="ES290" i="27"/>
  <c r="ES289" i="27"/>
  <c r="ES288" i="27"/>
  <c r="ES287" i="27"/>
  <c r="ES286" i="27"/>
  <c r="ES285" i="27"/>
  <c r="ES284" i="27"/>
  <c r="FB251" i="27"/>
  <c r="ES282" i="27"/>
  <c r="ES281" i="27"/>
  <c r="ES280" i="27"/>
  <c r="ES279" i="27"/>
  <c r="ES278" i="27"/>
  <c r="ES277" i="27"/>
  <c r="ES276" i="27"/>
  <c r="ES275" i="27"/>
  <c r="ES274" i="27"/>
  <c r="ES273" i="27"/>
  <c r="ES272" i="27"/>
  <c r="ES271" i="27"/>
  <c r="ES270" i="27"/>
  <c r="ES269" i="27"/>
  <c r="ES268" i="27"/>
  <c r="ES267" i="27"/>
  <c r="ES266" i="27"/>
  <c r="ES265" i="27"/>
  <c r="ES264" i="27"/>
  <c r="ES263" i="27"/>
  <c r="ES262" i="27"/>
  <c r="ES261" i="27"/>
  <c r="ES260" i="27"/>
  <c r="ES259" i="27"/>
  <c r="ES258" i="27"/>
  <c r="ES256" i="27"/>
  <c r="ES255" i="27"/>
  <c r="ES254" i="27"/>
  <c r="ES253" i="27"/>
  <c r="ES252" i="27"/>
  <c r="ES251" i="27"/>
  <c r="ES283" i="27"/>
  <c r="CX233" i="27"/>
  <c r="CE233" i="27"/>
  <c r="CA199" i="27"/>
  <c r="BZ198" i="27"/>
  <c r="EW227" i="27"/>
  <c r="EV241" i="27"/>
  <c r="EW241" i="27" s="1"/>
  <c r="FB290" i="27"/>
  <c r="AN238" i="27"/>
  <c r="EK230" i="27"/>
  <c r="DR230" i="27"/>
  <c r="CE222" i="27"/>
  <c r="CF222" i="27" s="1"/>
  <c r="CX222" i="27"/>
  <c r="BZ257" i="27"/>
  <c r="CA257" i="27" s="1"/>
  <c r="BS293" i="27"/>
  <c r="BS292" i="27"/>
  <c r="BS291" i="27"/>
  <c r="BS290" i="27"/>
  <c r="BS289" i="27"/>
  <c r="BS285" i="27"/>
  <c r="BS283" i="27"/>
  <c r="CB251" i="27"/>
  <c r="BS282" i="27"/>
  <c r="BS281" i="27"/>
  <c r="BS280" i="27"/>
  <c r="BS279" i="27"/>
  <c r="BS278" i="27"/>
  <c r="BS277" i="27"/>
  <c r="BS276" i="27"/>
  <c r="BS275" i="27"/>
  <c r="BS274" i="27"/>
  <c r="BS273" i="27"/>
  <c r="BS272" i="27"/>
  <c r="BS271" i="27"/>
  <c r="BS270" i="27"/>
  <c r="BS269" i="27"/>
  <c r="BS268" i="27"/>
  <c r="BS267" i="27"/>
  <c r="BS266" i="27"/>
  <c r="BS265" i="27"/>
  <c r="BS264" i="27"/>
  <c r="BS263" i="27"/>
  <c r="BS262" i="27"/>
  <c r="BS261" i="27"/>
  <c r="BS260" i="27"/>
  <c r="BS259" i="27"/>
  <c r="BS258" i="27"/>
  <c r="BS256" i="27"/>
  <c r="BS255" i="27"/>
  <c r="BS254" i="27"/>
  <c r="BS253" i="27"/>
  <c r="BS252" i="27"/>
  <c r="BS251" i="27"/>
  <c r="BS284" i="27"/>
  <c r="BS288" i="27"/>
  <c r="BS287" i="27"/>
  <c r="BS286" i="27"/>
  <c r="CW220" i="27"/>
  <c r="CN220" i="27"/>
  <c r="W220" i="27"/>
  <c r="N220" i="27"/>
  <c r="DN211" i="27"/>
  <c r="DM210" i="27"/>
  <c r="DN199" i="27"/>
  <c r="DN214" i="27"/>
  <c r="E274" i="27"/>
  <c r="CE266" i="27"/>
  <c r="CX236" i="27"/>
  <c r="CE236" i="27"/>
  <c r="EK232" i="27"/>
  <c r="DR232" i="27"/>
  <c r="DO215" i="27"/>
  <c r="EK235" i="27"/>
  <c r="DR235" i="27"/>
  <c r="FC233" i="27"/>
  <c r="FC231" i="27"/>
  <c r="AO215" i="27"/>
  <c r="AF215" i="27"/>
  <c r="CW212" i="27"/>
  <c r="CN212" i="27"/>
  <c r="EC227" i="27"/>
  <c r="EB241" i="27"/>
  <c r="EC241" i="27" s="1"/>
  <c r="DU227" i="27"/>
  <c r="DT241" i="27"/>
  <c r="DU241" i="27" s="1"/>
  <c r="DL227" i="27"/>
  <c r="DK241" i="27"/>
  <c r="DL241" i="27" s="1"/>
  <c r="E181" i="27"/>
  <c r="E214" i="27"/>
  <c r="F214" i="27" s="1"/>
  <c r="X214" i="27"/>
  <c r="E201" i="27"/>
  <c r="F201" i="27" s="1"/>
  <c r="X201" i="27"/>
  <c r="V210" i="27"/>
  <c r="U209" i="27"/>
  <c r="BH189" i="27"/>
  <c r="BI189" i="27" s="1"/>
  <c r="BJ136" i="27"/>
  <c r="BJ133" i="27"/>
  <c r="AZ30" i="27"/>
  <c r="BJ131" i="27"/>
  <c r="AZ26" i="27"/>
  <c r="BJ129" i="27"/>
  <c r="AZ29" i="27"/>
  <c r="BJ127" i="27"/>
  <c r="AZ126" i="27"/>
  <c r="AZ25" i="27"/>
  <c r="BJ122" i="27"/>
  <c r="BJ120" i="27"/>
  <c r="BK120" i="27" s="1"/>
  <c r="BA120" i="27"/>
  <c r="BJ118" i="27"/>
  <c r="BK118" i="27" s="1"/>
  <c r="BA118" i="27"/>
  <c r="AZ117" i="27"/>
  <c r="BJ114" i="27"/>
  <c r="BJ111" i="27"/>
  <c r="BA111" i="27"/>
  <c r="BJ109" i="27"/>
  <c r="BA109" i="27"/>
  <c r="N205" i="27"/>
  <c r="EJ137" i="27"/>
  <c r="DZ31" i="27"/>
  <c r="E208" i="27"/>
  <c r="EJ203" i="27"/>
  <c r="EA203" i="27"/>
  <c r="DE189" i="27"/>
  <c r="DO149" i="27"/>
  <c r="EZ134" i="27"/>
  <c r="EZ27" i="27"/>
  <c r="EZ26" i="27"/>
  <c r="EZ29" i="27"/>
  <c r="EZ126" i="27"/>
  <c r="EZ25" i="27"/>
  <c r="FA118" i="27"/>
  <c r="EZ117" i="27"/>
  <c r="FA117" i="27" s="1"/>
  <c r="EZ112" i="27"/>
  <c r="FA112" i="27" s="1"/>
  <c r="CW111" i="27"/>
  <c r="CN111" i="27"/>
  <c r="CW109" i="27"/>
  <c r="CN109" i="27"/>
  <c r="AO161" i="27"/>
  <c r="AE160" i="27"/>
  <c r="AO160" i="27" s="1"/>
  <c r="AB134" i="27"/>
  <c r="AA125" i="27"/>
  <c r="CB26" i="27"/>
  <c r="BJ104" i="27"/>
  <c r="BK104" i="27" s="1"/>
  <c r="BI98" i="27"/>
  <c r="BH97" i="27"/>
  <c r="BN138" i="27"/>
  <c r="BO138" i="27" s="1"/>
  <c r="BO124" i="27"/>
  <c r="BJ149" i="27"/>
  <c r="DZ134" i="27"/>
  <c r="EA105" i="27"/>
  <c r="EJ105" i="27"/>
  <c r="EA101" i="27"/>
  <c r="EJ101" i="27"/>
  <c r="DZ100" i="27"/>
  <c r="AF96" i="27"/>
  <c r="AO96" i="27"/>
  <c r="AF107" i="27"/>
  <c r="AL95" i="27"/>
  <c r="AK124" i="27"/>
  <c r="AL137" i="27"/>
  <c r="AK20" i="27"/>
  <c r="L127" i="27"/>
  <c r="AU112" i="27"/>
  <c r="EJ163" i="27"/>
  <c r="DR163" i="27" s="1"/>
  <c r="CB126" i="27"/>
  <c r="BR125" i="27"/>
  <c r="AN117" i="27"/>
  <c r="BS111" i="27"/>
  <c r="BI101" i="27"/>
  <c r="BH100" i="27"/>
  <c r="BI100" i="27" s="1"/>
  <c r="DI138" i="27"/>
  <c r="DJ138" i="27" s="1"/>
  <c r="DJ124" i="27"/>
  <c r="BR153" i="27"/>
  <c r="FB137" i="27"/>
  <c r="EZ31" i="27"/>
  <c r="CB134" i="27"/>
  <c r="AF109" i="27"/>
  <c r="W104" i="27"/>
  <c r="FA98" i="27"/>
  <c r="EZ97" i="27"/>
  <c r="FA97" i="27" s="1"/>
  <c r="CN96" i="27"/>
  <c r="CW96" i="27"/>
  <c r="S95" i="27"/>
  <c r="CW153" i="27"/>
  <c r="CM152" i="27"/>
  <c r="CW152" i="27" s="1"/>
  <c r="CH133" i="27"/>
  <c r="EJ107" i="27"/>
  <c r="EA107" i="27"/>
  <c r="DZ106" i="27"/>
  <c r="AF101" i="27"/>
  <c r="AO101" i="27"/>
  <c r="AP101" i="27" s="1"/>
  <c r="BG114" i="27"/>
  <c r="V99" i="27"/>
  <c r="DO73" i="27"/>
  <c r="DE15" i="27"/>
  <c r="CB67" i="27"/>
  <c r="BR14" i="27"/>
  <c r="J116" i="27"/>
  <c r="DD100" i="27"/>
  <c r="DC95" i="27"/>
  <c r="CY12" i="27"/>
  <c r="BS101" i="27"/>
  <c r="CB101" i="27"/>
  <c r="CC101" i="27" s="1"/>
  <c r="BR100" i="27"/>
  <c r="EB86" i="27"/>
  <c r="EC86" i="27" s="1"/>
  <c r="CE68" i="27"/>
  <c r="CE77" i="27"/>
  <c r="EL32" i="27"/>
  <c r="EM32" i="27" s="1"/>
  <c r="EM26" i="27"/>
  <c r="CG12" i="27"/>
  <c r="FB185" i="27"/>
  <c r="BS109" i="27"/>
  <c r="CB68" i="27"/>
  <c r="FA158" i="27"/>
  <c r="CV101" i="27"/>
  <c r="CU100" i="27"/>
  <c r="CL114" i="27"/>
  <c r="CL99" i="27"/>
  <c r="CL97" i="27"/>
  <c r="CL116" i="27"/>
  <c r="CL113" i="27"/>
  <c r="CL115" i="27"/>
  <c r="CL112" i="27"/>
  <c r="CG11" i="27"/>
  <c r="CG49" i="27"/>
  <c r="CX85" i="27"/>
  <c r="CX84" i="27"/>
  <c r="CX81" i="27"/>
  <c r="CX80" i="27"/>
  <c r="CX79" i="27"/>
  <c r="CX78" i="27"/>
  <c r="CX77" i="27"/>
  <c r="CX76" i="27"/>
  <c r="CX75" i="27"/>
  <c r="CX74" i="27"/>
  <c r="CX73" i="27"/>
  <c r="CX72" i="27"/>
  <c r="CX71" i="27"/>
  <c r="CX70" i="27"/>
  <c r="CX69" i="27"/>
  <c r="CX68" i="27"/>
  <c r="CX67" i="27"/>
  <c r="CX66" i="27"/>
  <c r="CX65" i="27"/>
  <c r="CX64" i="27"/>
  <c r="CX63" i="27"/>
  <c r="CX62" i="27"/>
  <c r="CX61" i="27"/>
  <c r="CX60" i="27"/>
  <c r="CX59" i="27"/>
  <c r="CW7" i="27"/>
  <c r="CX58" i="27"/>
  <c r="CX56" i="27"/>
  <c r="CX55" i="27"/>
  <c r="CX54" i="27"/>
  <c r="CX53" i="27"/>
  <c r="CX52" i="27"/>
  <c r="CX51" i="27"/>
  <c r="CX50" i="27"/>
  <c r="CX48" i="27"/>
  <c r="CX47" i="27"/>
  <c r="CX46" i="27"/>
  <c r="CX45" i="27"/>
  <c r="CX44" i="27"/>
  <c r="CX43" i="27"/>
  <c r="Y32" i="27"/>
  <c r="Z32" i="27" s="1"/>
  <c r="Z26" i="27"/>
  <c r="DD10" i="27"/>
  <c r="CN8" i="27"/>
  <c r="CN7" i="27"/>
  <c r="AN217" i="27"/>
  <c r="AJ102" i="27"/>
  <c r="FA292" i="27"/>
  <c r="CW229" i="27"/>
  <c r="CN229" i="27"/>
  <c r="CM228" i="27"/>
  <c r="AF188" i="27"/>
  <c r="AF187" i="27"/>
  <c r="AF186" i="27"/>
  <c r="AF185" i="27"/>
  <c r="AF184" i="27"/>
  <c r="AF183" i="27"/>
  <c r="AF182" i="27"/>
  <c r="AF181" i="27"/>
  <c r="AF180" i="27"/>
  <c r="AF179" i="27"/>
  <c r="AF178" i="27"/>
  <c r="AF177" i="27"/>
  <c r="AF176" i="27"/>
  <c r="AF175" i="27"/>
  <c r="AF174" i="27"/>
  <c r="AF173" i="27"/>
  <c r="AF172" i="27"/>
  <c r="AF171" i="27"/>
  <c r="AF170" i="27"/>
  <c r="AF169" i="27"/>
  <c r="AF168" i="27"/>
  <c r="AF167" i="27"/>
  <c r="AF166" i="27"/>
  <c r="AF165" i="27"/>
  <c r="AF164" i="27"/>
  <c r="AF163" i="27"/>
  <c r="AF162" i="27"/>
  <c r="AF161" i="27"/>
  <c r="AF160" i="27"/>
  <c r="AF159" i="27"/>
  <c r="AF158" i="27"/>
  <c r="AF157" i="27"/>
  <c r="AF156" i="27"/>
  <c r="AF155" i="27"/>
  <c r="AF154" i="27"/>
  <c r="AF151" i="27"/>
  <c r="AF150" i="27"/>
  <c r="AF149" i="27"/>
  <c r="AF148" i="27"/>
  <c r="AF147" i="27"/>
  <c r="AF146" i="27"/>
  <c r="AO146" i="27"/>
  <c r="BJ83" i="27"/>
  <c r="BJ82" i="27" s="1"/>
  <c r="BJ18" i="27" s="1"/>
  <c r="AZ82" i="27"/>
  <c r="AZ18" i="27" s="1"/>
  <c r="DZ57" i="27"/>
  <c r="DM10" i="27"/>
  <c r="DM49" i="27"/>
  <c r="DN49" i="27" s="1"/>
  <c r="E26" i="27"/>
  <c r="EI74" i="27"/>
  <c r="V83" i="27"/>
  <c r="BI82" i="27"/>
  <c r="CB57" i="27"/>
  <c r="CB11" i="27" s="1"/>
  <c r="BR11" i="27"/>
  <c r="FC46" i="27"/>
  <c r="FC61" i="27"/>
  <c r="FC77" i="27"/>
  <c r="CN15" i="27"/>
  <c r="CM12" i="27"/>
  <c r="CN14" i="27" s="1"/>
  <c r="EI13" i="27"/>
  <c r="AM9" i="27"/>
  <c r="AN11" i="27" s="1"/>
  <c r="CA57" i="27"/>
  <c r="CA72" i="27"/>
  <c r="FK12" i="27"/>
  <c r="BV12" i="27"/>
  <c r="ES18" i="27"/>
  <c r="ER12" i="27"/>
  <c r="ES14" i="27" s="1"/>
  <c r="DN50" i="27"/>
  <c r="DN73" i="27"/>
  <c r="DL9" i="27"/>
  <c r="DE60" i="27"/>
  <c r="AD12" i="27"/>
  <c r="EA857" i="27"/>
  <c r="EJ857" i="27"/>
  <c r="EJ838" i="27"/>
  <c r="EA838" i="27"/>
  <c r="FJ849" i="27"/>
  <c r="FA831" i="27"/>
  <c r="DR847" i="27"/>
  <c r="FE831" i="27"/>
  <c r="FD830" i="27"/>
  <c r="FB829" i="27"/>
  <c r="ES827" i="27"/>
  <c r="FB827" i="27"/>
  <c r="FC827" i="27" s="1"/>
  <c r="EY851" i="27"/>
  <c r="EX848" i="27"/>
  <c r="EY847" i="27"/>
  <c r="EY819" i="27"/>
  <c r="FA820" i="27"/>
  <c r="EV819" i="27"/>
  <c r="FH848" i="27"/>
  <c r="FI847" i="27"/>
  <c r="FI846" i="27"/>
  <c r="FI829" i="27"/>
  <c r="FI819" i="27"/>
  <c r="DR781" i="27"/>
  <c r="EH784" i="27"/>
  <c r="EI784" i="27" s="1"/>
  <c r="EI787" i="27"/>
  <c r="EI809" i="27"/>
  <c r="CA757" i="27"/>
  <c r="CB757" i="27"/>
  <c r="CC757" i="27" s="1"/>
  <c r="CW755" i="27"/>
  <c r="CN755" i="27"/>
  <c r="CM754" i="27"/>
  <c r="CW752" i="27"/>
  <c r="CN752" i="27"/>
  <c r="FA785" i="27"/>
  <c r="AC745" i="27"/>
  <c r="AD745" i="27" s="1"/>
  <c r="AD746" i="27"/>
  <c r="DG745" i="27"/>
  <c r="DH745" i="27" s="1"/>
  <c r="DH754" i="27"/>
  <c r="R746" i="27"/>
  <c r="Q745" i="27"/>
  <c r="R745" i="27" s="1"/>
  <c r="AH750" i="27"/>
  <c r="AM750" i="27"/>
  <c r="AN750" i="27" s="1"/>
  <c r="AG745" i="27"/>
  <c r="CN756" i="27"/>
  <c r="CW756" i="27"/>
  <c r="AF750" i="27"/>
  <c r="EQ746" i="27"/>
  <c r="EP745" i="27"/>
  <c r="EQ745" i="27" s="1"/>
  <c r="CB750" i="27"/>
  <c r="CC750" i="27" s="1"/>
  <c r="BB745" i="27"/>
  <c r="BJ751" i="27"/>
  <c r="BK751" i="27" s="1"/>
  <c r="EZ746" i="27"/>
  <c r="W741" i="27"/>
  <c r="N741" i="27"/>
  <c r="EJ737" i="27"/>
  <c r="EA737" i="27"/>
  <c r="E740" i="27"/>
  <c r="F740" i="27" s="1"/>
  <c r="X740" i="27"/>
  <c r="DR734" i="27"/>
  <c r="DS734" i="27" s="1"/>
  <c r="M737" i="27"/>
  <c r="AZ737" i="27"/>
  <c r="S726" i="27"/>
  <c r="T727" i="27"/>
  <c r="BS732" i="27"/>
  <c r="CB732" i="27"/>
  <c r="DY727" i="27"/>
  <c r="DX726" i="27"/>
  <c r="DY726" i="27" s="1"/>
  <c r="EA729" i="27"/>
  <c r="EJ729" i="27"/>
  <c r="BS728" i="27"/>
  <c r="CB728" i="27"/>
  <c r="CC728" i="27" s="1"/>
  <c r="BR727" i="27"/>
  <c r="DF719" i="27"/>
  <c r="DO719" i="27"/>
  <c r="DP719" i="27" s="1"/>
  <c r="FB716" i="27"/>
  <c r="FC716" i="27" s="1"/>
  <c r="ES716" i="27"/>
  <c r="G726" i="27"/>
  <c r="H726" i="27" s="1"/>
  <c r="EK723" i="27"/>
  <c r="CW725" i="27"/>
  <c r="EH717" i="27"/>
  <c r="EI718" i="27"/>
  <c r="J735" i="27"/>
  <c r="J734" i="27"/>
  <c r="J732" i="27"/>
  <c r="J717" i="27"/>
  <c r="I715" i="27"/>
  <c r="CV724" i="27"/>
  <c r="CB725" i="27"/>
  <c r="CC725" i="27" s="1"/>
  <c r="BU717" i="27"/>
  <c r="BT715" i="27"/>
  <c r="FI717" i="27"/>
  <c r="FH715" i="27"/>
  <c r="FF715" i="27"/>
  <c r="DR724" i="27"/>
  <c r="DS724" i="27" s="1"/>
  <c r="ER702" i="27"/>
  <c r="AE702" i="27"/>
  <c r="AO703" i="27"/>
  <c r="AO702" i="27" s="1"/>
  <c r="DZ702" i="27"/>
  <c r="EJ703" i="27"/>
  <c r="DE702" i="27"/>
  <c r="AO680" i="27"/>
  <c r="DR685" i="27"/>
  <c r="DO678" i="27"/>
  <c r="DE677" i="27"/>
  <c r="DO686" i="27"/>
  <c r="DT706" i="27"/>
  <c r="Y706" i="27"/>
  <c r="W682" i="27"/>
  <c r="E682" i="27" s="1"/>
  <c r="BH680" i="27"/>
  <c r="ET706" i="27"/>
  <c r="FJ642" i="27"/>
  <c r="FK642" i="27" s="1"/>
  <c r="FK647" i="27"/>
  <c r="W670" i="27"/>
  <c r="M669" i="27"/>
  <c r="W669" i="27" s="1"/>
  <c r="ER670" i="27"/>
  <c r="BT706" i="27"/>
  <c r="CX652" i="27"/>
  <c r="W666" i="27"/>
  <c r="E666" i="27" s="1"/>
  <c r="DF652" i="27"/>
  <c r="DE651" i="27"/>
  <c r="DO652" i="27"/>
  <c r="DP652" i="27" s="1"/>
  <c r="EJ670" i="27"/>
  <c r="AF654" i="27"/>
  <c r="AO654" i="27"/>
  <c r="AP654" i="27" s="1"/>
  <c r="DF650" i="27"/>
  <c r="DO650" i="27"/>
  <c r="DP650" i="27" s="1"/>
  <c r="AO672" i="27"/>
  <c r="FB654" i="27"/>
  <c r="FC654" i="27" s="1"/>
  <c r="ES654" i="27"/>
  <c r="DM651" i="27"/>
  <c r="DN651" i="27" s="1"/>
  <c r="DO648" i="27"/>
  <c r="DP648" i="27" s="1"/>
  <c r="DF648" i="27"/>
  <c r="EA637" i="27"/>
  <c r="EJ637" i="27"/>
  <c r="DZ634" i="27"/>
  <c r="DZ643" i="27"/>
  <c r="EJ644" i="27"/>
  <c r="AM634" i="27"/>
  <c r="DL647" i="27"/>
  <c r="DK642" i="27"/>
  <c r="DL642" i="27" s="1"/>
  <c r="CX638" i="27"/>
  <c r="CE638" i="27"/>
  <c r="CF638" i="27" s="1"/>
  <c r="V635" i="27"/>
  <c r="U634" i="27"/>
  <c r="V634" i="27" s="1"/>
  <c r="CX648" i="27"/>
  <c r="BS638" i="27"/>
  <c r="CB638" i="27"/>
  <c r="CC638" i="27" s="1"/>
  <c r="BA631" i="27"/>
  <c r="BJ631" i="27"/>
  <c r="BK631" i="27" s="1"/>
  <c r="AA623" i="27"/>
  <c r="AB624" i="27"/>
  <c r="EA631" i="27"/>
  <c r="EJ631" i="27"/>
  <c r="EA627" i="27"/>
  <c r="EJ627" i="27"/>
  <c r="EK627" i="27" s="1"/>
  <c r="ES632" i="27"/>
  <c r="FB632" i="27"/>
  <c r="FC632" i="27" s="1"/>
  <c r="AM629" i="27"/>
  <c r="AN629" i="27" s="1"/>
  <c r="AN630" i="27"/>
  <c r="FA626" i="27"/>
  <c r="EZ624" i="27"/>
  <c r="EY624" i="27"/>
  <c r="EX623" i="27"/>
  <c r="DF631" i="27"/>
  <c r="DO631" i="27"/>
  <c r="DP631" i="27" s="1"/>
  <c r="ES627" i="27"/>
  <c r="FB627" i="27"/>
  <c r="FC627" i="27" s="1"/>
  <c r="CA625" i="27"/>
  <c r="BZ624" i="27"/>
  <c r="CJ624" i="27"/>
  <c r="CI623" i="27"/>
  <c r="CB621" i="27"/>
  <c r="EC629" i="27"/>
  <c r="EB623" i="27"/>
  <c r="EC623" i="27" s="1"/>
  <c r="EA619" i="27"/>
  <c r="EJ619" i="27"/>
  <c r="DM629" i="27"/>
  <c r="DN629" i="27" s="1"/>
  <c r="BH624" i="27"/>
  <c r="W619" i="27"/>
  <c r="N619" i="27"/>
  <c r="AO618" i="27"/>
  <c r="AP618" i="27" s="1"/>
  <c r="AF618" i="27"/>
  <c r="CN615" i="27"/>
  <c r="CW615" i="27"/>
  <c r="CM614" i="27"/>
  <c r="CM612" i="27" s="1"/>
  <c r="AT612" i="27"/>
  <c r="EA616" i="27"/>
  <c r="EJ616" i="27"/>
  <c r="BQ614" i="27"/>
  <c r="BP612" i="27"/>
  <c r="V621" i="27"/>
  <c r="AZ617" i="27"/>
  <c r="BJ618" i="27"/>
  <c r="BK618" i="27" s="1"/>
  <c r="BA618" i="27"/>
  <c r="CV613" i="27"/>
  <c r="AO615" i="27"/>
  <c r="AP615" i="27" s="1"/>
  <c r="EC614" i="27"/>
  <c r="EB612" i="27"/>
  <c r="AS649" i="27"/>
  <c r="AR641" i="27"/>
  <c r="AS612" i="27"/>
  <c r="FB615" i="27"/>
  <c r="FC615" i="27" s="1"/>
  <c r="CB600" i="27"/>
  <c r="CB599" i="27" s="1"/>
  <c r="CE592" i="27"/>
  <c r="AN603" i="27"/>
  <c r="AN602" i="27"/>
  <c r="AN601" i="27"/>
  <c r="AN600" i="27"/>
  <c r="AN599" i="27"/>
  <c r="AN598" i="27"/>
  <c r="AN597" i="27"/>
  <c r="AN596" i="27"/>
  <c r="AN595" i="27"/>
  <c r="AN594" i="27"/>
  <c r="AN593" i="27"/>
  <c r="AN592" i="27"/>
  <c r="AN591" i="27"/>
  <c r="AN590" i="27"/>
  <c r="AN589" i="27"/>
  <c r="AN588" i="27"/>
  <c r="AN587" i="27"/>
  <c r="AN586" i="27"/>
  <c r="AN585" i="27"/>
  <c r="AN584" i="27"/>
  <c r="AN583" i="27"/>
  <c r="AN582" i="27"/>
  <c r="AN581" i="27"/>
  <c r="AN580" i="27"/>
  <c r="AN579" i="27"/>
  <c r="AN578" i="27"/>
  <c r="AN577" i="27"/>
  <c r="AN576" i="27"/>
  <c r="AN574" i="27"/>
  <c r="AN573" i="27"/>
  <c r="AN572" i="27"/>
  <c r="AN571" i="27"/>
  <c r="AN570" i="27"/>
  <c r="AN569" i="27"/>
  <c r="AN568" i="27"/>
  <c r="AN567" i="27"/>
  <c r="AN566" i="27"/>
  <c r="AN565" i="27"/>
  <c r="AN564" i="27"/>
  <c r="AN563" i="27"/>
  <c r="AN562" i="27"/>
  <c r="AN561" i="27"/>
  <c r="AN560" i="27"/>
  <c r="AN575" i="27"/>
  <c r="U603" i="27"/>
  <c r="BJ563" i="27"/>
  <c r="AO573" i="27"/>
  <c r="E573" i="27" s="1"/>
  <c r="AO563" i="27"/>
  <c r="AO551" i="27"/>
  <c r="AP551" i="27" s="1"/>
  <c r="AF551" i="27"/>
  <c r="AO549" i="27"/>
  <c r="AP549" i="27" s="1"/>
  <c r="AF549" i="27"/>
  <c r="AO547" i="27"/>
  <c r="AP547" i="27" s="1"/>
  <c r="AF547" i="27"/>
  <c r="AO545" i="27"/>
  <c r="AF545" i="27"/>
  <c r="AO543" i="27"/>
  <c r="AP543" i="27" s="1"/>
  <c r="AF543" i="27"/>
  <c r="AO541" i="27"/>
  <c r="AP541" i="27" s="1"/>
  <c r="AF541" i="27"/>
  <c r="E574" i="27"/>
  <c r="DG603" i="27"/>
  <c r="W551" i="27"/>
  <c r="N551" i="27"/>
  <c r="W549" i="27"/>
  <c r="N549" i="27"/>
  <c r="M548" i="27"/>
  <c r="V546" i="27"/>
  <c r="W544" i="27"/>
  <c r="V539" i="27"/>
  <c r="CV540" i="27"/>
  <c r="CU539" i="27"/>
  <c r="BJ534" i="27"/>
  <c r="BK534" i="27" s="1"/>
  <c r="BA534" i="27"/>
  <c r="AN527" i="27"/>
  <c r="AM526" i="27"/>
  <c r="AN526" i="27" s="1"/>
  <c r="EY538" i="27"/>
  <c r="BL552" i="27"/>
  <c r="BM552" i="27" s="1"/>
  <c r="BM538" i="27"/>
  <c r="DO548" i="27"/>
  <c r="DP548" i="27" s="1"/>
  <c r="DF548" i="27"/>
  <c r="CE542" i="27"/>
  <c r="CW536" i="27"/>
  <c r="CN536" i="27"/>
  <c r="N534" i="27"/>
  <c r="W534" i="27"/>
  <c r="EQ531" i="27"/>
  <c r="EP520" i="27"/>
  <c r="BS525" i="27"/>
  <c r="CB525" i="27"/>
  <c r="CC525" i="27" s="1"/>
  <c r="BS524" i="27"/>
  <c r="CB524" i="27"/>
  <c r="CC524" i="27" s="1"/>
  <c r="BA522" i="27"/>
  <c r="BJ522" i="27"/>
  <c r="BK522" i="27" s="1"/>
  <c r="AZ521" i="27"/>
  <c r="T521" i="27"/>
  <c r="S520" i="27"/>
  <c r="H531" i="27"/>
  <c r="G520" i="27"/>
  <c r="CX528" i="27"/>
  <c r="CE528" i="27"/>
  <c r="CF528" i="27" s="1"/>
  <c r="CB519" i="27"/>
  <c r="CC519" i="27" s="1"/>
  <c r="BS519" i="27"/>
  <c r="CB517" i="27"/>
  <c r="CC517" i="27" s="1"/>
  <c r="BS517" i="27"/>
  <c r="CB515" i="27"/>
  <c r="CC515" i="27" s="1"/>
  <c r="BS515" i="27"/>
  <c r="BR514" i="27"/>
  <c r="CA512" i="27"/>
  <c r="BZ511" i="27"/>
  <c r="CA511" i="27" s="1"/>
  <c r="W510" i="27"/>
  <c r="N510" i="27"/>
  <c r="DZ567" i="27"/>
  <c r="BA603" i="27"/>
  <c r="BA602" i="27"/>
  <c r="BA601" i="27"/>
  <c r="BA600" i="27"/>
  <c r="BA599" i="27"/>
  <c r="BA598" i="27"/>
  <c r="BA597" i="27"/>
  <c r="BA596" i="27"/>
  <c r="BA595" i="27"/>
  <c r="BA594" i="27"/>
  <c r="BA593" i="27"/>
  <c r="BA592" i="27"/>
  <c r="BA591" i="27"/>
  <c r="BA590" i="27"/>
  <c r="BA589" i="27"/>
  <c r="BA588" i="27"/>
  <c r="BA587" i="27"/>
  <c r="BA586" i="27"/>
  <c r="BA585" i="27"/>
  <c r="BA584" i="27"/>
  <c r="BA583" i="27"/>
  <c r="BA582" i="27"/>
  <c r="BA581" i="27"/>
  <c r="BA580" i="27"/>
  <c r="BA579" i="27"/>
  <c r="BA578" i="27"/>
  <c r="BA577" i="27"/>
  <c r="BA576" i="27"/>
  <c r="BA575" i="27"/>
  <c r="BA574" i="27"/>
  <c r="BA573" i="27"/>
  <c r="BA572" i="27"/>
  <c r="BA571" i="27"/>
  <c r="BA570" i="27"/>
  <c r="BA569" i="27"/>
  <c r="BA568" i="27"/>
  <c r="BA567" i="27"/>
  <c r="BA566" i="27"/>
  <c r="BA565" i="27"/>
  <c r="BA564" i="27"/>
  <c r="BA563" i="27"/>
  <c r="BA562" i="27"/>
  <c r="BA561" i="27"/>
  <c r="BA560" i="27"/>
  <c r="BJ560" i="27"/>
  <c r="BH531" i="27"/>
  <c r="ES529" i="27"/>
  <c r="FB529" i="27"/>
  <c r="FC529" i="27" s="1"/>
  <c r="CE541" i="27"/>
  <c r="CF541" i="27" s="1"/>
  <c r="CX541" i="27"/>
  <c r="BS536" i="27"/>
  <c r="CB536" i="27"/>
  <c r="CC536" i="27" s="1"/>
  <c r="BG531" i="27"/>
  <c r="BF520" i="27"/>
  <c r="BG520" i="27" s="1"/>
  <c r="EA527" i="27"/>
  <c r="EJ527" i="27"/>
  <c r="EK527" i="27" s="1"/>
  <c r="DZ526" i="27"/>
  <c r="DN515" i="27"/>
  <c r="DM514" i="27"/>
  <c r="DN514" i="27" s="1"/>
  <c r="DN512" i="27"/>
  <c r="DM511" i="27"/>
  <c r="DN511" i="27" s="1"/>
  <c r="CU567" i="27"/>
  <c r="CU566" i="27" s="1"/>
  <c r="CA532" i="27"/>
  <c r="BZ531" i="27"/>
  <c r="CA531" i="27" s="1"/>
  <c r="N530" i="27"/>
  <c r="W530" i="27"/>
  <c r="CA522" i="27"/>
  <c r="BZ521" i="27"/>
  <c r="CB521" i="27" s="1"/>
  <c r="AE567" i="27"/>
  <c r="CE547" i="27"/>
  <c r="CF547" i="27" s="1"/>
  <c r="AZ531" i="27"/>
  <c r="FH509" i="27"/>
  <c r="W525" i="27"/>
  <c r="K520" i="27"/>
  <c r="L521" i="27"/>
  <c r="FA514" i="27"/>
  <c r="EZ509" i="27"/>
  <c r="FB509" i="27" s="1"/>
  <c r="AR520" i="27"/>
  <c r="AS521" i="27"/>
  <c r="EA510" i="27"/>
  <c r="EJ510" i="27"/>
  <c r="BJ496" i="27"/>
  <c r="V523" i="27"/>
  <c r="CX516" i="27"/>
  <c r="AO498" i="27"/>
  <c r="AO496" i="27" s="1"/>
  <c r="AM496" i="27"/>
  <c r="AM500" i="27" s="1"/>
  <c r="AN500" i="27" s="1"/>
  <c r="X523" i="27"/>
  <c r="E523" i="27"/>
  <c r="AN518" i="27"/>
  <c r="FB447" i="27"/>
  <c r="FC447" i="27" s="1"/>
  <c r="ES447" i="27"/>
  <c r="FB444" i="27"/>
  <c r="FC444" i="27" s="1"/>
  <c r="ES444" i="27"/>
  <c r="FB442" i="27"/>
  <c r="CU437" i="27"/>
  <c r="CE483" i="27"/>
  <c r="EC538" i="27"/>
  <c r="EB552" i="27"/>
  <c r="EC552" i="27" s="1"/>
  <c r="EU496" i="27"/>
  <c r="CH496" i="27"/>
  <c r="AO447" i="27"/>
  <c r="AP447" i="27" s="1"/>
  <c r="AF447" i="27"/>
  <c r="EJ444" i="27"/>
  <c r="EA444" i="27"/>
  <c r="EJ442" i="27"/>
  <c r="EJ440" i="27"/>
  <c r="EA440" i="27"/>
  <c r="EJ438" i="27"/>
  <c r="DZ437" i="27"/>
  <c r="EJ434" i="27"/>
  <c r="EJ432" i="27"/>
  <c r="EA432" i="27"/>
  <c r="AF429" i="27"/>
  <c r="AE428" i="27"/>
  <c r="AO429" i="27"/>
  <c r="AF427" i="27"/>
  <c r="AO427" i="27"/>
  <c r="AF426" i="27"/>
  <c r="AO426" i="27"/>
  <c r="AF424" i="27"/>
  <c r="AE423" i="27"/>
  <c r="AO424" i="27"/>
  <c r="EA422" i="27"/>
  <c r="EJ422" i="27"/>
  <c r="AF419" i="27"/>
  <c r="AO419" i="27"/>
  <c r="AP419" i="27" s="1"/>
  <c r="AE418" i="27"/>
  <c r="AC417" i="27"/>
  <c r="AD418" i="27"/>
  <c r="CY435" i="27"/>
  <c r="V406" i="27"/>
  <c r="BI437" i="27"/>
  <c r="BH436" i="27"/>
  <c r="BI436" i="27" s="1"/>
  <c r="E461" i="27"/>
  <c r="FA464" i="27"/>
  <c r="CP435" i="27"/>
  <c r="CO449" i="27"/>
  <c r="CP449" i="27" s="1"/>
  <c r="BK439" i="27"/>
  <c r="CM428" i="27"/>
  <c r="CW429" i="27"/>
  <c r="V499" i="27"/>
  <c r="BO418" i="27"/>
  <c r="BN417" i="27"/>
  <c r="FA412" i="27"/>
  <c r="EZ411" i="27"/>
  <c r="FA411" i="27" s="1"/>
  <c r="EZ408" i="27"/>
  <c r="FA408" i="27" s="1"/>
  <c r="FH435" i="27"/>
  <c r="DP489" i="27"/>
  <c r="DP498" i="27"/>
  <c r="BS426" i="27"/>
  <c r="CB426" i="27"/>
  <c r="BS420" i="27"/>
  <c r="CB420" i="27"/>
  <c r="CC420" i="27" s="1"/>
  <c r="DE463" i="27"/>
  <c r="DO464" i="27"/>
  <c r="DP464" i="27" s="1"/>
  <c r="DN429" i="27"/>
  <c r="DM428" i="27"/>
  <c r="DN428" i="27" s="1"/>
  <c r="DO460" i="27"/>
  <c r="DP460" i="27" s="1"/>
  <c r="DP434" i="27"/>
  <c r="E416" i="27"/>
  <c r="F416" i="27" s="1"/>
  <c r="X416" i="27"/>
  <c r="EZ397" i="27"/>
  <c r="ES422" i="27"/>
  <c r="CA410" i="27"/>
  <c r="CB357" i="27"/>
  <c r="E414" i="27"/>
  <c r="F414" i="27" s="1"/>
  <c r="X414" i="27"/>
  <c r="W393" i="27"/>
  <c r="E394" i="27"/>
  <c r="AO361" i="27"/>
  <c r="AE360" i="27"/>
  <c r="AO360" i="27" s="1"/>
  <c r="CW342" i="27"/>
  <c r="BA319" i="27"/>
  <c r="BJ319" i="27"/>
  <c r="BK319" i="27" s="1"/>
  <c r="DN316" i="27"/>
  <c r="DM315" i="27"/>
  <c r="DN312" i="27"/>
  <c r="DC303" i="27"/>
  <c r="DD308" i="27"/>
  <c r="DO342" i="27"/>
  <c r="AF337" i="27"/>
  <c r="AO337" i="27"/>
  <c r="AP337" i="27" s="1"/>
  <c r="AO336" i="27"/>
  <c r="CT332" i="27"/>
  <c r="CS346" i="27"/>
  <c r="CT346" i="27" s="1"/>
  <c r="EA324" i="27"/>
  <c r="EJ324" i="27"/>
  <c r="EA316" i="27"/>
  <c r="DZ315" i="27"/>
  <c r="EJ316" i="27"/>
  <c r="EK316" i="27" s="1"/>
  <c r="EJ312" i="27"/>
  <c r="E364" i="27"/>
  <c r="EA396" i="27"/>
  <c r="EA395" i="27"/>
  <c r="EA394" i="27"/>
  <c r="EA393" i="27"/>
  <c r="EA392" i="27"/>
  <c r="EA391" i="27"/>
  <c r="EA390" i="27"/>
  <c r="EA389" i="27"/>
  <c r="EA388" i="27"/>
  <c r="EA387" i="27"/>
  <c r="EA386" i="27"/>
  <c r="EA385" i="27"/>
  <c r="EA384" i="27"/>
  <c r="EJ354" i="27"/>
  <c r="EA383" i="27"/>
  <c r="EA382" i="27"/>
  <c r="EA381" i="27"/>
  <c r="EA380" i="27"/>
  <c r="EA379" i="27"/>
  <c r="EA378" i="27"/>
  <c r="EA377" i="27"/>
  <c r="EA376" i="27"/>
  <c r="EA375" i="27"/>
  <c r="EA374" i="27"/>
  <c r="EA373" i="27"/>
  <c r="EA372" i="27"/>
  <c r="EA371" i="27"/>
  <c r="EA370" i="27"/>
  <c r="EA369" i="27"/>
  <c r="EA368" i="27"/>
  <c r="EA367" i="27"/>
  <c r="EA366" i="27"/>
  <c r="EA365" i="27"/>
  <c r="EA364" i="27"/>
  <c r="EA363" i="27"/>
  <c r="EA362" i="27"/>
  <c r="EA361" i="27"/>
  <c r="EA359" i="27"/>
  <c r="EA358" i="27"/>
  <c r="EA357" i="27"/>
  <c r="EA356" i="27"/>
  <c r="EA355" i="27"/>
  <c r="EA354" i="27"/>
  <c r="EJ361" i="27"/>
  <c r="DZ360" i="27"/>
  <c r="EJ360" i="27" s="1"/>
  <c r="BI335" i="27"/>
  <c r="BH334" i="27"/>
  <c r="DF322" i="27"/>
  <c r="DO322" i="27"/>
  <c r="FA335" i="27"/>
  <c r="EZ334" i="27"/>
  <c r="CN328" i="27"/>
  <c r="CW328" i="27"/>
  <c r="CW321" i="27"/>
  <c r="CM320" i="27"/>
  <c r="EY320" i="27"/>
  <c r="EX314" i="27"/>
  <c r="BC315" i="27"/>
  <c r="BB314" i="27"/>
  <c r="N329" i="27"/>
  <c r="W329" i="27"/>
  <c r="FB304" i="27"/>
  <c r="FC304" i="27" s="1"/>
  <c r="ES304" i="27"/>
  <c r="BS315" i="27"/>
  <c r="DW306" i="27"/>
  <c r="DB329" i="27"/>
  <c r="DF313" i="27"/>
  <c r="DO313" i="27"/>
  <c r="DP313" i="27" s="1"/>
  <c r="FB310" i="27"/>
  <c r="FC310" i="27" s="1"/>
  <c r="ES310" i="27"/>
  <c r="AE305" i="27"/>
  <c r="DO329" i="27"/>
  <c r="CE329" i="27" s="1"/>
  <c r="W323" i="27"/>
  <c r="EJ310" i="27"/>
  <c r="EA310" i="27"/>
  <c r="DN305" i="27"/>
  <c r="DM303" i="27"/>
  <c r="DN342" i="27" s="1"/>
  <c r="AR332" i="27"/>
  <c r="AS303" i="27"/>
  <c r="EK307" i="27"/>
  <c r="AO230" i="27"/>
  <c r="AF230" i="27"/>
  <c r="V316" i="27"/>
  <c r="CL308" i="27"/>
  <c r="CK303" i="27"/>
  <c r="Y294" i="27"/>
  <c r="Z294" i="27" s="1"/>
  <c r="DB325" i="27"/>
  <c r="CA304" i="27"/>
  <c r="DJ227" i="27"/>
  <c r="DI241" i="27"/>
  <c r="DJ241" i="27" s="1"/>
  <c r="AO198" i="27"/>
  <c r="AP228" i="27" s="1"/>
  <c r="AF198" i="27"/>
  <c r="FB237" i="27"/>
  <c r="FC237" i="27" s="1"/>
  <c r="ES237" i="27"/>
  <c r="CX235" i="27"/>
  <c r="CE235" i="27"/>
  <c r="BJ220" i="27"/>
  <c r="BA220" i="27"/>
  <c r="FE227" i="27"/>
  <c r="FD241" i="27"/>
  <c r="FE241" i="27" s="1"/>
  <c r="AF237" i="27"/>
  <c r="AN232" i="27"/>
  <c r="DR219" i="27"/>
  <c r="DS219" i="27" s="1"/>
  <c r="EK219" i="27"/>
  <c r="BJ258" i="27"/>
  <c r="AZ257" i="27"/>
  <c r="E232" i="27"/>
  <c r="AN229" i="27"/>
  <c r="CE221" i="27"/>
  <c r="CX221" i="27"/>
  <c r="E221" i="27"/>
  <c r="X221" i="27"/>
  <c r="DO213" i="27"/>
  <c r="DF213" i="27"/>
  <c r="DO211" i="27"/>
  <c r="DP211" i="27" s="1"/>
  <c r="DF211" i="27"/>
  <c r="DE210" i="27"/>
  <c r="DO207" i="27"/>
  <c r="DO205" i="27"/>
  <c r="DO202" i="27"/>
  <c r="DO199" i="27"/>
  <c r="DF199" i="27"/>
  <c r="EE227" i="27"/>
  <c r="ED241" i="27"/>
  <c r="EE241" i="27" s="1"/>
  <c r="DW227" i="27"/>
  <c r="DV241" i="27"/>
  <c r="DW241" i="27" s="1"/>
  <c r="CX198" i="27"/>
  <c r="AN236" i="27"/>
  <c r="AF234" i="27"/>
  <c r="CA229" i="27"/>
  <c r="BZ228" i="27"/>
  <c r="CA228" i="27" s="1"/>
  <c r="CA237" i="27"/>
  <c r="AF233" i="27"/>
  <c r="CW215" i="27"/>
  <c r="CN215" i="27"/>
  <c r="FA211" i="27"/>
  <c r="EZ210" i="27"/>
  <c r="BW227" i="27"/>
  <c r="BV241" i="27"/>
  <c r="BW241" i="27" s="1"/>
  <c r="BO227" i="27"/>
  <c r="BN241" i="27"/>
  <c r="BO241" i="27" s="1"/>
  <c r="BG227" i="27"/>
  <c r="BF241" i="27"/>
  <c r="BG241" i="27" s="1"/>
  <c r="AY227" i="27"/>
  <c r="AX241" i="27"/>
  <c r="AY241" i="27" s="1"/>
  <c r="AH227" i="27"/>
  <c r="AG241" i="27"/>
  <c r="Z227" i="27"/>
  <c r="Y241" i="27"/>
  <c r="Z241" i="27" s="1"/>
  <c r="R227" i="27"/>
  <c r="Q241" i="27"/>
  <c r="R241" i="27" s="1"/>
  <c r="J227" i="27"/>
  <c r="I241" i="27"/>
  <c r="J241" i="27" s="1"/>
  <c r="CB203" i="27"/>
  <c r="BS203" i="27"/>
  <c r="BS221" i="27"/>
  <c r="CC207" i="27"/>
  <c r="CB200" i="27"/>
  <c r="BS200" i="27"/>
  <c r="BS219" i="27"/>
  <c r="BS218" i="27"/>
  <c r="E204" i="27"/>
  <c r="X204" i="27"/>
  <c r="CA212" i="27"/>
  <c r="BS205" i="27"/>
  <c r="E199" i="27"/>
  <c r="X199" i="27"/>
  <c r="AO185" i="27"/>
  <c r="CA203" i="27"/>
  <c r="CA224" i="27"/>
  <c r="CA221" i="27"/>
  <c r="CA220" i="27"/>
  <c r="DM134" i="27"/>
  <c r="DM27" i="27"/>
  <c r="DN113" i="27"/>
  <c r="DM112" i="27"/>
  <c r="DN112" i="27" s="1"/>
  <c r="DN108" i="27"/>
  <c r="DM107" i="27"/>
  <c r="E205" i="27"/>
  <c r="X205" i="27"/>
  <c r="FB215" i="27"/>
  <c r="FC215" i="27" s="1"/>
  <c r="ES215" i="27"/>
  <c r="V204" i="27"/>
  <c r="CB149" i="27"/>
  <c r="FB135" i="27"/>
  <c r="ER134" i="27"/>
  <c r="ER27" i="27"/>
  <c r="FB131" i="27"/>
  <c r="ER26" i="27"/>
  <c r="FB129" i="27"/>
  <c r="ER29" i="27"/>
  <c r="FB127" i="27"/>
  <c r="ER126" i="27"/>
  <c r="ER25" i="27"/>
  <c r="FB122" i="27"/>
  <c r="FC122" i="27" s="1"/>
  <c r="ES122" i="27"/>
  <c r="FB120" i="27"/>
  <c r="ES120" i="27"/>
  <c r="FB118" i="27"/>
  <c r="ER117" i="27"/>
  <c r="FB115" i="27"/>
  <c r="ES115" i="27"/>
  <c r="FB113" i="27"/>
  <c r="ES113" i="27"/>
  <c r="ER112" i="27"/>
  <c r="FA108" i="27"/>
  <c r="EZ107" i="27"/>
  <c r="AP118" i="27"/>
  <c r="BI102" i="27"/>
  <c r="BJ102" i="27"/>
  <c r="BK102" i="27" s="1"/>
  <c r="EP138" i="27"/>
  <c r="EQ138" i="27" s="1"/>
  <c r="EQ124" i="27"/>
  <c r="X211" i="27"/>
  <c r="V112" i="27"/>
  <c r="U106" i="27"/>
  <c r="E109" i="27"/>
  <c r="EN138" i="27"/>
  <c r="EO138" i="27" s="1"/>
  <c r="EO124" i="27"/>
  <c r="X212" i="27"/>
  <c r="DR158" i="27"/>
  <c r="EA103" i="27"/>
  <c r="EJ103" i="27"/>
  <c r="AF100" i="27"/>
  <c r="AO100" i="27"/>
  <c r="ES98" i="27"/>
  <c r="FB98" i="27"/>
  <c r="FC98" i="27" s="1"/>
  <c r="ER97" i="27"/>
  <c r="EL138" i="27"/>
  <c r="EM138" i="27" s="1"/>
  <c r="EM124" i="27"/>
  <c r="BX138" i="27"/>
  <c r="BY138" i="27" s="1"/>
  <c r="BY124" i="27"/>
  <c r="L95" i="27"/>
  <c r="K124" i="27"/>
  <c r="K20" i="27"/>
  <c r="E160" i="27"/>
  <c r="DM153" i="27"/>
  <c r="DM152" i="27" s="1"/>
  <c r="E147" i="27"/>
  <c r="AL136" i="27"/>
  <c r="AE134" i="27"/>
  <c r="AL128" i="27"/>
  <c r="EJ112" i="27"/>
  <c r="EA112" i="27"/>
  <c r="V109" i="27"/>
  <c r="AN118" i="27"/>
  <c r="AN100" i="27"/>
  <c r="DN98" i="27"/>
  <c r="DM97" i="27"/>
  <c r="CA96" i="27"/>
  <c r="DU137" i="27"/>
  <c r="DU95" i="27"/>
  <c r="DT124" i="27"/>
  <c r="DT20" i="27"/>
  <c r="ES105" i="27"/>
  <c r="FB105" i="27"/>
  <c r="FC105" i="27" s="1"/>
  <c r="ES99" i="27"/>
  <c r="FB99" i="27"/>
  <c r="FC99" i="27" s="1"/>
  <c r="FF138" i="27"/>
  <c r="FG138" i="27" s="1"/>
  <c r="FG124" i="27"/>
  <c r="FB153" i="27"/>
  <c r="ER152" i="27"/>
  <c r="ES152" i="27" s="1"/>
  <c r="AJ97" i="27"/>
  <c r="AM97" i="27"/>
  <c r="AN112" i="27" s="1"/>
  <c r="CB73" i="27"/>
  <c r="CB15" i="27" s="1"/>
  <c r="BR15" i="27"/>
  <c r="CA213" i="27"/>
  <c r="BR82" i="27"/>
  <c r="BR18" i="27" s="1"/>
  <c r="CB84" i="27"/>
  <c r="CI12" i="27"/>
  <c r="AC21" i="27"/>
  <c r="BQ100" i="27"/>
  <c r="BP95" i="27"/>
  <c r="BQ106" i="27" s="1"/>
  <c r="CW14" i="27"/>
  <c r="CE66" i="27"/>
  <c r="CE14" i="27" s="1"/>
  <c r="AD100" i="27"/>
  <c r="AC95" i="27"/>
  <c r="DV32" i="27"/>
  <c r="DW32" i="27" s="1"/>
  <c r="DW26" i="27"/>
  <c r="BX12" i="27"/>
  <c r="W67" i="27"/>
  <c r="E67" i="27" s="1"/>
  <c r="BR97" i="27"/>
  <c r="W81" i="27"/>
  <c r="E81" i="27" s="1"/>
  <c r="BH8" i="27"/>
  <c r="AO24" i="27"/>
  <c r="Q32" i="27"/>
  <c r="R32" i="27" s="1"/>
  <c r="R26" i="27"/>
  <c r="EB9" i="27"/>
  <c r="CV10" i="27"/>
  <c r="BW9" i="27"/>
  <c r="BW8" i="27"/>
  <c r="BW7" i="27"/>
  <c r="EU133" i="27"/>
  <c r="AN121" i="27"/>
  <c r="V102" i="27"/>
  <c r="CS12" i="27"/>
  <c r="W265" i="27"/>
  <c r="E265" i="27" s="1"/>
  <c r="EJ237" i="27"/>
  <c r="EA237" i="27"/>
  <c r="EK225" i="27"/>
  <c r="DR225" i="27"/>
  <c r="N107" i="27"/>
  <c r="W107" i="27"/>
  <c r="M106" i="27"/>
  <c r="BW102" i="27"/>
  <c r="BL32" i="27"/>
  <c r="BM32" i="27" s="1"/>
  <c r="BM26" i="27"/>
  <c r="AO13" i="27"/>
  <c r="DO61" i="27"/>
  <c r="DO16" i="27" s="1"/>
  <c r="J15" i="27"/>
  <c r="CW16" i="27"/>
  <c r="CE61" i="27"/>
  <c r="CE16" i="27" s="1"/>
  <c r="V75" i="27"/>
  <c r="BI9" i="27"/>
  <c r="BI8" i="27"/>
  <c r="BI7" i="27"/>
  <c r="DH13" i="27"/>
  <c r="DG9" i="27"/>
  <c r="CT17" i="27"/>
  <c r="CW13" i="27"/>
  <c r="CE65" i="27"/>
  <c r="CE13" i="27" s="1"/>
  <c r="BI13" i="27"/>
  <c r="J11" i="27"/>
  <c r="CA73" i="27"/>
  <c r="CA82" i="27"/>
  <c r="V9" i="27"/>
  <c r="BZ17" i="27"/>
  <c r="FC18" i="27"/>
  <c r="E57" i="27"/>
  <c r="DN7" i="27"/>
  <c r="DN74" i="27"/>
  <c r="DN82" i="27"/>
  <c r="ES16" i="27"/>
  <c r="ES15" i="27"/>
  <c r="EC850" i="27"/>
  <c r="EB849" i="27"/>
  <c r="EC849" i="27" s="1"/>
  <c r="ES859" i="27"/>
  <c r="FB859" i="27"/>
  <c r="FC859" i="27" s="1"/>
  <c r="ER858" i="27"/>
  <c r="ET849" i="27"/>
  <c r="EU849" i="27" s="1"/>
  <c r="FI850" i="27"/>
  <c r="FH849" i="27"/>
  <c r="FI849" i="27" s="1"/>
  <c r="FB831" i="27"/>
  <c r="ER830" i="27"/>
  <c r="ES831" i="27"/>
  <c r="FB843" i="27"/>
  <c r="EV849" i="27"/>
  <c r="EW849" i="27" s="1"/>
  <c r="EW850" i="27"/>
  <c r="ER854" i="27"/>
  <c r="FB838" i="27"/>
  <c r="FC838" i="27" s="1"/>
  <c r="ES838" i="27"/>
  <c r="ES826" i="27"/>
  <c r="FB826" i="27"/>
  <c r="FC826" i="27" s="1"/>
  <c r="EA822" i="27"/>
  <c r="DZ821" i="27"/>
  <c r="DZ819" i="27" s="1"/>
  <c r="EJ822" i="27"/>
  <c r="EZ824" i="27"/>
  <c r="FA824" i="27" s="1"/>
  <c r="FA825" i="27"/>
  <c r="EP830" i="27"/>
  <c r="EQ830" i="27" s="1"/>
  <c r="EQ831" i="27"/>
  <c r="FJ773" i="27"/>
  <c r="ER774" i="27"/>
  <c r="EH774" i="27"/>
  <c r="EJ777" i="27"/>
  <c r="DR777" i="27" s="1"/>
  <c r="EU784" i="27"/>
  <c r="ET773" i="27"/>
  <c r="BZ754" i="27"/>
  <c r="CA756" i="27"/>
  <c r="DR791" i="27"/>
  <c r="AO755" i="27"/>
  <c r="AF755" i="27"/>
  <c r="EJ752" i="27"/>
  <c r="EA752" i="27"/>
  <c r="AO756" i="27"/>
  <c r="AP756" i="27" s="1"/>
  <c r="BA754" i="27"/>
  <c r="EU754" i="27"/>
  <c r="ET745" i="27"/>
  <c r="EU745" i="27" s="1"/>
  <c r="CH754" i="27"/>
  <c r="CG745" i="27"/>
  <c r="CH745" i="27" s="1"/>
  <c r="DI745" i="27"/>
  <c r="DR747" i="27"/>
  <c r="EA756" i="27"/>
  <c r="EJ756" i="27"/>
  <c r="CK745" i="27"/>
  <c r="DE746" i="27"/>
  <c r="BV745" i="27"/>
  <c r="ES749" i="27"/>
  <c r="FB749" i="27"/>
  <c r="FC749" i="27" s="1"/>
  <c r="EH745" i="27"/>
  <c r="FB750" i="27"/>
  <c r="FC750" i="27" s="1"/>
  <c r="EV745" i="27"/>
  <c r="EW745" i="27" s="1"/>
  <c r="EW746" i="27"/>
  <c r="EK740" i="27"/>
  <c r="DR740" i="27"/>
  <c r="DS740" i="27" s="1"/>
  <c r="W730" i="27"/>
  <c r="X730" i="27" s="1"/>
  <c r="N730" i="27"/>
  <c r="AO737" i="27"/>
  <c r="AP737" i="27" s="1"/>
  <c r="FB730" i="27"/>
  <c r="FC730" i="27" s="1"/>
  <c r="ES730" i="27"/>
  <c r="CW730" i="27"/>
  <c r="CX730" i="27" s="1"/>
  <c r="CN730" i="27"/>
  <c r="EY727" i="27"/>
  <c r="EX726" i="27"/>
  <c r="EY726" i="27" s="1"/>
  <c r="EF726" i="27"/>
  <c r="EG726" i="27" s="1"/>
  <c r="FJ726" i="27"/>
  <c r="FK726" i="27" s="1"/>
  <c r="EW727" i="27"/>
  <c r="EV726" i="27"/>
  <c r="EW726" i="27" s="1"/>
  <c r="FB732" i="27"/>
  <c r="FC732" i="27" s="1"/>
  <c r="ES732" i="27"/>
  <c r="BA729" i="27"/>
  <c r="BJ729" i="27"/>
  <c r="BK729" i="27" s="1"/>
  <c r="AF728" i="27"/>
  <c r="AO728" i="27"/>
  <c r="AP728" i="27" s="1"/>
  <c r="AE727" i="27"/>
  <c r="AY727" i="27"/>
  <c r="AX726" i="27"/>
  <c r="AY726" i="27" s="1"/>
  <c r="AF719" i="27"/>
  <c r="AO719" i="27"/>
  <c r="AP719" i="27" s="1"/>
  <c r="FD744" i="27"/>
  <c r="FE747" i="27"/>
  <c r="FE715" i="27"/>
  <c r="E722" i="27"/>
  <c r="F722" i="27" s="1"/>
  <c r="X722" i="27"/>
  <c r="CN722" i="27"/>
  <c r="CW722" i="27"/>
  <c r="CL720" i="27"/>
  <c r="CL724" i="27"/>
  <c r="BC734" i="27"/>
  <c r="BC732" i="27"/>
  <c r="BB715" i="27"/>
  <c r="BC717" i="27"/>
  <c r="DB724" i="27"/>
  <c r="CV719" i="27"/>
  <c r="CU717" i="27"/>
  <c r="EW717" i="27"/>
  <c r="EV715" i="27"/>
  <c r="EQ747" i="27"/>
  <c r="EP744" i="27"/>
  <c r="EQ715" i="27"/>
  <c r="W702" i="27"/>
  <c r="E702" i="27" s="1"/>
  <c r="E703" i="27"/>
  <c r="E716" i="27"/>
  <c r="F716" i="27" s="1"/>
  <c r="X716" i="27"/>
  <c r="W719" i="27"/>
  <c r="E689" i="27"/>
  <c r="DO702" i="27"/>
  <c r="DM680" i="27"/>
  <c r="DO680" i="27" s="1"/>
  <c r="CE680" i="27" s="1"/>
  <c r="DM677" i="27"/>
  <c r="DM669" i="27" s="1"/>
  <c r="DM706" i="27" s="1"/>
  <c r="ED642" i="27"/>
  <c r="EE642" i="27" s="1"/>
  <c r="EE647" i="27"/>
  <c r="BS654" i="27"/>
  <c r="CB654" i="27"/>
  <c r="CC654" i="27" s="1"/>
  <c r="BJ670" i="27"/>
  <c r="AZ669" i="27"/>
  <c r="G706" i="27"/>
  <c r="CB670" i="27"/>
  <c r="BR669" i="27"/>
  <c r="CB669" i="27" s="1"/>
  <c r="CV652" i="27"/>
  <c r="CU651" i="27"/>
  <c r="AO649" i="27"/>
  <c r="AF649" i="27"/>
  <c r="CW650" i="27"/>
  <c r="CN650" i="27"/>
  <c r="W649" i="27"/>
  <c r="W644" i="27"/>
  <c r="M643" i="27"/>
  <c r="AO647" i="27"/>
  <c r="AF647" i="27"/>
  <c r="AY647" i="27"/>
  <c r="AX642" i="27"/>
  <c r="AY642" i="27" s="1"/>
  <c r="W654" i="27"/>
  <c r="W637" i="27"/>
  <c r="N637" i="27"/>
  <c r="CN639" i="27"/>
  <c r="CW639" i="27"/>
  <c r="ES640" i="27"/>
  <c r="FB640" i="27"/>
  <c r="FC640" i="27" s="1"/>
  <c r="BJ636" i="27"/>
  <c r="BK636" i="27" s="1"/>
  <c r="BA636" i="27"/>
  <c r="BO642" i="27"/>
  <c r="AO638" i="27"/>
  <c r="DF630" i="27"/>
  <c r="DO630" i="27"/>
  <c r="DP630" i="27" s="1"/>
  <c r="DE629" i="27"/>
  <c r="DE623" i="27" s="1"/>
  <c r="DF623" i="27" s="1"/>
  <c r="EZ634" i="27"/>
  <c r="FA634" i="27" s="1"/>
  <c r="EQ624" i="27"/>
  <c r="EP623" i="27"/>
  <c r="AO622" i="27"/>
  <c r="AP622" i="27" s="1"/>
  <c r="AF622" i="27"/>
  <c r="BS631" i="27"/>
  <c r="CB631" i="27"/>
  <c r="CC631" i="27" s="1"/>
  <c r="DF627" i="27"/>
  <c r="DO627" i="27"/>
  <c r="DP627" i="27" s="1"/>
  <c r="CB625" i="27"/>
  <c r="CC625" i="27" s="1"/>
  <c r="BS625" i="27"/>
  <c r="BR624" i="27"/>
  <c r="BC624" i="27"/>
  <c r="BB623" i="27"/>
  <c r="FH655" i="27"/>
  <c r="FI655" i="27" s="1"/>
  <c r="FI641" i="27"/>
  <c r="BJ620" i="27"/>
  <c r="BK620" i="27" s="1"/>
  <c r="BA620" i="27"/>
  <c r="BA615" i="27"/>
  <c r="BJ615" i="27"/>
  <c r="BK615" i="27" s="1"/>
  <c r="AZ614" i="27"/>
  <c r="N613" i="27"/>
  <c r="W613" i="27"/>
  <c r="S612" i="27"/>
  <c r="AF619" i="27"/>
  <c r="AO619" i="27"/>
  <c r="AP619" i="27" s="1"/>
  <c r="CX619" i="27"/>
  <c r="EN655" i="27"/>
  <c r="EO655" i="27" s="1"/>
  <c r="EO641" i="27"/>
  <c r="AL614" i="27"/>
  <c r="AM614" i="27"/>
  <c r="AN614" i="27" s="1"/>
  <c r="AK612" i="27"/>
  <c r="W599" i="27"/>
  <c r="E599" i="27" s="1"/>
  <c r="E600" i="27"/>
  <c r="EM641" i="27"/>
  <c r="DR600" i="27"/>
  <c r="EJ599" i="27"/>
  <c r="AX641" i="27"/>
  <c r="AY612" i="27"/>
  <c r="CZ641" i="27"/>
  <c r="FB628" i="27"/>
  <c r="FC628" i="27" s="1"/>
  <c r="DR591" i="27"/>
  <c r="CE586" i="27"/>
  <c r="EH603" i="27"/>
  <c r="AO577" i="27"/>
  <c r="E577" i="27" s="1"/>
  <c r="AF603" i="27"/>
  <c r="AF602" i="27"/>
  <c r="AF601" i="27"/>
  <c r="AF600" i="27"/>
  <c r="AF599" i="27"/>
  <c r="AF598" i="27"/>
  <c r="AF597" i="27"/>
  <c r="AF596" i="27"/>
  <c r="AF595" i="27"/>
  <c r="AF594" i="27"/>
  <c r="AF593" i="27"/>
  <c r="AF592" i="27"/>
  <c r="AF591" i="27"/>
  <c r="AF590" i="27"/>
  <c r="AF589" i="27"/>
  <c r="AF588" i="27"/>
  <c r="AF587" i="27"/>
  <c r="AF586" i="27"/>
  <c r="AF585" i="27"/>
  <c r="AF584" i="27"/>
  <c r="AF583" i="27"/>
  <c r="AF582" i="27"/>
  <c r="AF581" i="27"/>
  <c r="AF580" i="27"/>
  <c r="AF579" i="27"/>
  <c r="AF578" i="27"/>
  <c r="AF577" i="27"/>
  <c r="AF576" i="27"/>
  <c r="AF574" i="27"/>
  <c r="AF573" i="27"/>
  <c r="AF572" i="27"/>
  <c r="AF571" i="27"/>
  <c r="AF570" i="27"/>
  <c r="AF569" i="27"/>
  <c r="AF568" i="27"/>
  <c r="AF567" i="27"/>
  <c r="AF566" i="27"/>
  <c r="AF565" i="27"/>
  <c r="AF564" i="27"/>
  <c r="AF563" i="27"/>
  <c r="AF562" i="27"/>
  <c r="AF561" i="27"/>
  <c r="AF560" i="27"/>
  <c r="AF575" i="27"/>
  <c r="AO560" i="27"/>
  <c r="FG548" i="27"/>
  <c r="FF539" i="27"/>
  <c r="FG539" i="27" s="1"/>
  <c r="DR572" i="27"/>
  <c r="BZ603" i="27"/>
  <c r="W546" i="27"/>
  <c r="CA543" i="27"/>
  <c r="BZ540" i="27"/>
  <c r="CW534" i="27"/>
  <c r="CN534" i="27"/>
  <c r="BW531" i="27"/>
  <c r="BV520" i="27"/>
  <c r="DO522" i="27"/>
  <c r="DE521" i="27"/>
  <c r="DF522" i="27"/>
  <c r="BU538" i="27"/>
  <c r="BT552" i="27"/>
  <c r="BU552" i="27" s="1"/>
  <c r="CW548" i="27"/>
  <c r="CN548" i="27"/>
  <c r="DZ531" i="27"/>
  <c r="BS530" i="27"/>
  <c r="CB530" i="27"/>
  <c r="CC530" i="27" s="1"/>
  <c r="BS527" i="27"/>
  <c r="BR526" i="27"/>
  <c r="CB527" i="27"/>
  <c r="CC527" i="27" s="1"/>
  <c r="BS523" i="27"/>
  <c r="CB523" i="27"/>
  <c r="CC523" i="27" s="1"/>
  <c r="BA528" i="27"/>
  <c r="AZ526" i="27"/>
  <c r="BJ528" i="27"/>
  <c r="BK528" i="27" s="1"/>
  <c r="CB512" i="27"/>
  <c r="CC512" i="27" s="1"/>
  <c r="BS512" i="27"/>
  <c r="BR511" i="27"/>
  <c r="V535" i="27"/>
  <c r="ES603" i="27"/>
  <c r="ES602" i="27"/>
  <c r="ES588" i="27"/>
  <c r="ES587" i="27"/>
  <c r="ES586" i="27"/>
  <c r="ES599" i="27"/>
  <c r="ES598" i="27"/>
  <c r="ES597" i="27"/>
  <c r="ES596" i="27"/>
  <c r="ES595" i="27"/>
  <c r="ES593" i="27"/>
  <c r="ES591" i="27"/>
  <c r="ES589" i="27"/>
  <c r="ES601" i="27"/>
  <c r="ES600" i="27"/>
  <c r="ES585" i="27"/>
  <c r="ES584" i="27"/>
  <c r="ES583" i="27"/>
  <c r="ES582" i="27"/>
  <c r="ES581" i="27"/>
  <c r="ES580" i="27"/>
  <c r="ES579" i="27"/>
  <c r="ES578" i="27"/>
  <c r="ES577" i="27"/>
  <c r="ES576" i="27"/>
  <c r="ES594" i="27"/>
  <c r="ES592" i="27"/>
  <c r="ES590" i="27"/>
  <c r="ES575" i="27"/>
  <c r="ES573" i="27"/>
  <c r="ES572" i="27"/>
  <c r="ES571" i="27"/>
  <c r="ES570" i="27"/>
  <c r="ES569" i="27"/>
  <c r="ES568" i="27"/>
  <c r="ES567" i="27"/>
  <c r="ES566" i="27"/>
  <c r="ES565" i="27"/>
  <c r="ES564" i="27"/>
  <c r="ES563" i="27"/>
  <c r="ES562" i="27"/>
  <c r="ES561" i="27"/>
  <c r="ES560" i="27"/>
  <c r="ES574" i="27"/>
  <c r="FB560" i="27"/>
  <c r="AM531" i="27"/>
  <c r="AN531" i="27" s="1"/>
  <c r="AF527" i="27"/>
  <c r="AO527" i="27"/>
  <c r="AP527" i="27" s="1"/>
  <c r="AE526" i="27"/>
  <c r="AE520" i="27" s="1"/>
  <c r="AF520" i="27" s="1"/>
  <c r="DO519" i="27"/>
  <c r="DP519" i="27" s="1"/>
  <c r="DF519" i="27"/>
  <c r="DO517" i="27"/>
  <c r="DP517" i="27" s="1"/>
  <c r="DF517" i="27"/>
  <c r="DO515" i="27"/>
  <c r="DP515" i="27" s="1"/>
  <c r="DF515" i="27"/>
  <c r="DE514" i="27"/>
  <c r="DO512" i="27"/>
  <c r="DP512" i="27" s="1"/>
  <c r="DF512" i="27"/>
  <c r="DE511" i="27"/>
  <c r="BP538" i="27"/>
  <c r="EA535" i="27"/>
  <c r="EJ535" i="27"/>
  <c r="DO533" i="27"/>
  <c r="DP533" i="27" s="1"/>
  <c r="DF533" i="27"/>
  <c r="DF603" i="27"/>
  <c r="DF602" i="27"/>
  <c r="DF601" i="27"/>
  <c r="DF600" i="27"/>
  <c r="DF599" i="27"/>
  <c r="DF598" i="27"/>
  <c r="DF597" i="27"/>
  <c r="DF596" i="27"/>
  <c r="DF595" i="27"/>
  <c r="DF594" i="27"/>
  <c r="DF593" i="27"/>
  <c r="DF592" i="27"/>
  <c r="DF591" i="27"/>
  <c r="DF590" i="27"/>
  <c r="DF589" i="27"/>
  <c r="DF588" i="27"/>
  <c r="DF587" i="27"/>
  <c r="DF586" i="27"/>
  <c r="DF585" i="27"/>
  <c r="DF584" i="27"/>
  <c r="DF583" i="27"/>
  <c r="DF582" i="27"/>
  <c r="DF581" i="27"/>
  <c r="DF580" i="27"/>
  <c r="DF579" i="27"/>
  <c r="DF578" i="27"/>
  <c r="DF577" i="27"/>
  <c r="DF576" i="27"/>
  <c r="DF575" i="27"/>
  <c r="DF574" i="27"/>
  <c r="DF573" i="27"/>
  <c r="DF572" i="27"/>
  <c r="DF571" i="27"/>
  <c r="DF570" i="27"/>
  <c r="DF569" i="27"/>
  <c r="DF568" i="27"/>
  <c r="DF567" i="27"/>
  <c r="DF566" i="27"/>
  <c r="DF565" i="27"/>
  <c r="DF564" i="27"/>
  <c r="DF563" i="27"/>
  <c r="DF562" i="27"/>
  <c r="DF561" i="27"/>
  <c r="DF560" i="27"/>
  <c r="DO560" i="27"/>
  <c r="EI515" i="27"/>
  <c r="EH514" i="27"/>
  <c r="AF512" i="27"/>
  <c r="AO512" i="27"/>
  <c r="AP512" i="27" s="1"/>
  <c r="CU509" i="27"/>
  <c r="N525" i="27"/>
  <c r="DT509" i="27"/>
  <c r="BS522" i="27"/>
  <c r="AF517" i="27"/>
  <c r="AO517" i="27"/>
  <c r="AP517" i="27" s="1"/>
  <c r="AF513" i="27"/>
  <c r="AO513" i="27"/>
  <c r="AP513" i="27" s="1"/>
  <c r="EJ524" i="27"/>
  <c r="BI525" i="27"/>
  <c r="FH520" i="27"/>
  <c r="FI520" i="27" s="1"/>
  <c r="CX512" i="27"/>
  <c r="CE512" i="27"/>
  <c r="CF512" i="27" s="1"/>
  <c r="N523" i="27"/>
  <c r="EH496" i="27"/>
  <c r="EI496" i="27" s="1"/>
  <c r="AE500" i="27"/>
  <c r="AO500" i="27" s="1"/>
  <c r="AO460" i="27"/>
  <c r="CW440" i="27"/>
  <c r="CN440" i="27"/>
  <c r="CW438" i="27"/>
  <c r="CM437" i="27"/>
  <c r="CW433" i="27"/>
  <c r="CW431" i="27"/>
  <c r="CN431" i="27"/>
  <c r="CB460" i="27"/>
  <c r="EI446" i="27"/>
  <c r="EH445" i="27"/>
  <c r="EI445" i="27" s="1"/>
  <c r="AF511" i="27"/>
  <c r="AO511" i="27"/>
  <c r="AP511" i="27" s="1"/>
  <c r="ER464" i="27"/>
  <c r="ES464" i="27" s="1"/>
  <c r="EI497" i="27"/>
  <c r="BZ436" i="27"/>
  <c r="CA436" i="27" s="1"/>
  <c r="CA445" i="27"/>
  <c r="EJ430" i="27"/>
  <c r="EA430" i="27"/>
  <c r="EA421" i="27"/>
  <c r="EJ421" i="27"/>
  <c r="FD435" i="27"/>
  <c r="CQ449" i="27"/>
  <c r="CR449" i="27" s="1"/>
  <c r="CR435" i="27"/>
  <c r="CU464" i="27"/>
  <c r="BK434" i="27"/>
  <c r="V439" i="27"/>
  <c r="FA424" i="27"/>
  <c r="EZ423" i="27"/>
  <c r="FA423" i="27" s="1"/>
  <c r="CN422" i="27"/>
  <c r="CW422" i="27"/>
  <c r="CN421" i="27"/>
  <c r="CW421" i="27"/>
  <c r="CX421" i="27" s="1"/>
  <c r="CN420" i="27"/>
  <c r="CW420" i="27"/>
  <c r="CN419" i="27"/>
  <c r="CM418" i="27"/>
  <c r="CW419" i="27"/>
  <c r="CX419" i="27" s="1"/>
  <c r="EI429" i="27"/>
  <c r="EH428" i="27"/>
  <c r="EI426" i="27"/>
  <c r="EI425" i="27"/>
  <c r="EI424" i="27"/>
  <c r="EH423" i="27"/>
  <c r="EI423" i="27" s="1"/>
  <c r="AY418" i="27"/>
  <c r="AX417" i="27"/>
  <c r="FB416" i="27"/>
  <c r="FC416" i="27" s="1"/>
  <c r="ES416" i="27"/>
  <c r="FB414" i="27"/>
  <c r="FC414" i="27" s="1"/>
  <c r="ES414" i="27"/>
  <c r="FB412" i="27"/>
  <c r="FC412" i="27" s="1"/>
  <c r="ES412" i="27"/>
  <c r="ER411" i="27"/>
  <c r="FB409" i="27"/>
  <c r="ES409" i="27"/>
  <c r="ER408" i="27"/>
  <c r="EB435" i="27"/>
  <c r="ES499" i="27"/>
  <c r="ES498" i="27"/>
  <c r="ES497" i="27"/>
  <c r="ES496" i="27"/>
  <c r="ES495" i="27"/>
  <c r="ES494" i="27"/>
  <c r="ES493" i="27"/>
  <c r="ES492" i="27"/>
  <c r="ES491" i="27"/>
  <c r="ES490" i="27"/>
  <c r="ES487" i="27"/>
  <c r="ES485" i="27"/>
  <c r="ES489" i="27"/>
  <c r="ES488" i="27"/>
  <c r="ES486" i="27"/>
  <c r="ES484" i="27"/>
  <c r="ES483" i="27"/>
  <c r="ES482" i="27"/>
  <c r="ES481" i="27"/>
  <c r="ES480" i="27"/>
  <c r="ES479" i="27"/>
  <c r="ES478" i="27"/>
  <c r="ES477" i="27"/>
  <c r="ES476" i="27"/>
  <c r="ES475" i="27"/>
  <c r="ES474" i="27"/>
  <c r="ES473" i="27"/>
  <c r="ES472" i="27"/>
  <c r="ES471" i="27"/>
  <c r="ES470" i="27"/>
  <c r="ES469" i="27"/>
  <c r="ES468" i="27"/>
  <c r="ES467" i="27"/>
  <c r="ES466" i="27"/>
  <c r="ES465" i="27"/>
  <c r="ES462" i="27"/>
  <c r="ES461" i="27"/>
  <c r="ES460" i="27"/>
  <c r="ES459" i="27"/>
  <c r="ES458" i="27"/>
  <c r="ES457" i="27"/>
  <c r="FB457" i="27"/>
  <c r="V429" i="27"/>
  <c r="U428" i="27"/>
  <c r="V428" i="27" s="1"/>
  <c r="BS425" i="27"/>
  <c r="CB425" i="27"/>
  <c r="BS424" i="27"/>
  <c r="CB424" i="27"/>
  <c r="BR423" i="27"/>
  <c r="BS419" i="27"/>
  <c r="CB419" i="27"/>
  <c r="CC419" i="27" s="1"/>
  <c r="BR418" i="27"/>
  <c r="EJ415" i="27"/>
  <c r="EA415" i="27"/>
  <c r="EJ413" i="27"/>
  <c r="EA413" i="27"/>
  <c r="AO411" i="27"/>
  <c r="AP411" i="27" s="1"/>
  <c r="AF411" i="27"/>
  <c r="AO409" i="27"/>
  <c r="AP409" i="27" s="1"/>
  <c r="AF409" i="27"/>
  <c r="CE459" i="27"/>
  <c r="ES427" i="27"/>
  <c r="FB427" i="27"/>
  <c r="FC427" i="27" s="1"/>
  <c r="FB357" i="27"/>
  <c r="CV422" i="27"/>
  <c r="BJ418" i="27"/>
  <c r="BA418" i="27"/>
  <c r="CB411" i="27"/>
  <c r="CC415" i="27" s="1"/>
  <c r="BS411" i="27"/>
  <c r="E407" i="27"/>
  <c r="X407" i="27"/>
  <c r="DP397" i="27"/>
  <c r="DP396" i="27"/>
  <c r="DP395" i="27"/>
  <c r="DP394" i="27"/>
  <c r="DP393" i="27"/>
  <c r="DP392" i="27"/>
  <c r="DP391" i="27"/>
  <c r="DP390" i="27"/>
  <c r="DP389" i="27"/>
  <c r="DP388" i="27"/>
  <c r="DP387" i="27"/>
  <c r="DP386" i="27"/>
  <c r="DP385" i="27"/>
  <c r="DP384" i="27"/>
  <c r="DP383" i="27"/>
  <c r="DP382" i="27"/>
  <c r="DP381" i="27"/>
  <c r="DP380" i="27"/>
  <c r="DP379" i="27"/>
  <c r="DP378" i="27"/>
  <c r="DP377" i="27"/>
  <c r="DP376" i="27"/>
  <c r="DP375" i="27"/>
  <c r="DP374" i="27"/>
  <c r="DP373" i="27"/>
  <c r="DP372" i="27"/>
  <c r="DP371" i="27"/>
  <c r="DP370" i="27"/>
  <c r="DP369" i="27"/>
  <c r="DP368" i="27"/>
  <c r="DP367" i="27"/>
  <c r="DP366" i="27"/>
  <c r="DP365" i="27"/>
  <c r="DP364" i="27"/>
  <c r="DP363" i="27"/>
  <c r="DP362" i="27"/>
  <c r="DP361" i="27"/>
  <c r="DP360" i="27"/>
  <c r="DP359" i="27"/>
  <c r="DP358" i="27"/>
  <c r="DP357" i="27"/>
  <c r="DP356" i="27"/>
  <c r="DP355" i="27"/>
  <c r="DP354" i="27"/>
  <c r="EJ344" i="27"/>
  <c r="AO342" i="27"/>
  <c r="AO340" i="27"/>
  <c r="AO338" i="27"/>
  <c r="W344" i="27"/>
  <c r="W341" i="27"/>
  <c r="N341" i="27"/>
  <c r="W339" i="27"/>
  <c r="CE339" i="27"/>
  <c r="BA321" i="27"/>
  <c r="AZ320" i="27"/>
  <c r="BJ321" i="27"/>
  <c r="BA318" i="27"/>
  <c r="BJ318" i="27"/>
  <c r="BK318" i="27" s="1"/>
  <c r="FA397" i="27"/>
  <c r="FA396" i="27"/>
  <c r="FA395" i="27"/>
  <c r="FA394" i="27"/>
  <c r="FA393" i="27"/>
  <c r="FA392" i="27"/>
  <c r="FA391" i="27"/>
  <c r="FA390" i="27"/>
  <c r="FA389" i="27"/>
  <c r="FA388" i="27"/>
  <c r="FA387" i="27"/>
  <c r="FA386" i="27"/>
  <c r="FA385" i="27"/>
  <c r="FA384" i="27"/>
  <c r="FA383" i="27"/>
  <c r="FA382" i="27"/>
  <c r="FA381" i="27"/>
  <c r="FA380" i="27"/>
  <c r="FA379" i="27"/>
  <c r="FA378" i="27"/>
  <c r="FA377" i="27"/>
  <c r="FA376" i="27"/>
  <c r="FA375" i="27"/>
  <c r="FA374" i="27"/>
  <c r="FA373" i="27"/>
  <c r="FA372" i="27"/>
  <c r="FA371" i="27"/>
  <c r="FA370" i="27"/>
  <c r="FA369" i="27"/>
  <c r="FA368" i="27"/>
  <c r="FA367" i="27"/>
  <c r="FA366" i="27"/>
  <c r="FA365" i="27"/>
  <c r="FA364" i="27"/>
  <c r="FA363" i="27"/>
  <c r="FA362" i="27"/>
  <c r="FA361" i="27"/>
  <c r="FA360" i="27"/>
  <c r="FA359" i="27"/>
  <c r="FA358" i="27"/>
  <c r="FA357" i="27"/>
  <c r="FA356" i="27"/>
  <c r="FA355" i="27"/>
  <c r="FA354" i="27"/>
  <c r="BM332" i="27"/>
  <c r="BL346" i="27"/>
  <c r="BM346" i="27" s="1"/>
  <c r="AO330" i="27"/>
  <c r="EA328" i="27"/>
  <c r="EJ328" i="27"/>
  <c r="AF326" i="27"/>
  <c r="AE325" i="27"/>
  <c r="AO326" i="27"/>
  <c r="BJ342" i="27"/>
  <c r="AZ333" i="27"/>
  <c r="DR362" i="27"/>
  <c r="CA357" i="27"/>
  <c r="N396" i="27"/>
  <c r="N395" i="27"/>
  <c r="N394" i="27"/>
  <c r="N393" i="27"/>
  <c r="N392" i="27"/>
  <c r="N391" i="27"/>
  <c r="N390" i="27"/>
  <c r="N389" i="27"/>
  <c r="N388" i="27"/>
  <c r="N387" i="27"/>
  <c r="N386" i="27"/>
  <c r="N385" i="27"/>
  <c r="W354" i="27"/>
  <c r="N383" i="27"/>
  <c r="N382" i="27"/>
  <c r="N381" i="27"/>
  <c r="N380" i="27"/>
  <c r="N379" i="27"/>
  <c r="N378" i="27"/>
  <c r="N377" i="27"/>
  <c r="N376" i="27"/>
  <c r="N375" i="27"/>
  <c r="N374" i="27"/>
  <c r="N373" i="27"/>
  <c r="N372" i="27"/>
  <c r="N371" i="27"/>
  <c r="N370" i="27"/>
  <c r="N369" i="27"/>
  <c r="N368" i="27"/>
  <c r="N367" i="27"/>
  <c r="N366" i="27"/>
  <c r="N365" i="27"/>
  <c r="N364" i="27"/>
  <c r="N363" i="27"/>
  <c r="N362" i="27"/>
  <c r="N361" i="27"/>
  <c r="N359" i="27"/>
  <c r="N358" i="27"/>
  <c r="N357" i="27"/>
  <c r="N356" i="27"/>
  <c r="N355" i="27"/>
  <c r="N354" i="27"/>
  <c r="N384" i="27"/>
  <c r="BI324" i="27"/>
  <c r="DF321" i="27"/>
  <c r="DO321" i="27"/>
  <c r="DE320" i="27"/>
  <c r="DF319" i="27"/>
  <c r="DO319" i="27"/>
  <c r="DP319" i="27" s="1"/>
  <c r="W307" i="27"/>
  <c r="AM393" i="27"/>
  <c r="AN393" i="27" s="1"/>
  <c r="ES396" i="27"/>
  <c r="ES395" i="27"/>
  <c r="ES394" i="27"/>
  <c r="ES393" i="27"/>
  <c r="ES392" i="27"/>
  <c r="ES391" i="27"/>
  <c r="ES390" i="27"/>
  <c r="ES389" i="27"/>
  <c r="ES388" i="27"/>
  <c r="ES387" i="27"/>
  <c r="ES386" i="27"/>
  <c r="ES385" i="27"/>
  <c r="ES384" i="27"/>
  <c r="FB354" i="27"/>
  <c r="ES383" i="27"/>
  <c r="ES382" i="27"/>
  <c r="ES381" i="27"/>
  <c r="ES380" i="27"/>
  <c r="ES379" i="27"/>
  <c r="ES378" i="27"/>
  <c r="ES377" i="27"/>
  <c r="ES376" i="27"/>
  <c r="ES375" i="27"/>
  <c r="ES374" i="27"/>
  <c r="ES373" i="27"/>
  <c r="ES372" i="27"/>
  <c r="ES371" i="27"/>
  <c r="ES370" i="27"/>
  <c r="ES369" i="27"/>
  <c r="ES368" i="27"/>
  <c r="ES367" i="27"/>
  <c r="ES366" i="27"/>
  <c r="ES365" i="27"/>
  <c r="ES364" i="27"/>
  <c r="ES363" i="27"/>
  <c r="ES362" i="27"/>
  <c r="ES361" i="27"/>
  <c r="ES359" i="27"/>
  <c r="ES358" i="27"/>
  <c r="ES357" i="27"/>
  <c r="ES356" i="27"/>
  <c r="ES355" i="27"/>
  <c r="ES354" i="27"/>
  <c r="CN337" i="27"/>
  <c r="CW337" i="27"/>
  <c r="CN335" i="27"/>
  <c r="CW335" i="27"/>
  <c r="CM334" i="27"/>
  <c r="DU329" i="27"/>
  <c r="DU312" i="27"/>
  <c r="W368" i="27"/>
  <c r="E368" i="27" s="1"/>
  <c r="CV357" i="27"/>
  <c r="N328" i="27"/>
  <c r="W328" i="27"/>
  <c r="AO311" i="27"/>
  <c r="AP311" i="27" s="1"/>
  <c r="AF311" i="27"/>
  <c r="BY305" i="27"/>
  <c r="BX303" i="27"/>
  <c r="AE294" i="27"/>
  <c r="AO294" i="27" s="1"/>
  <c r="AO254" i="27"/>
  <c r="CA322" i="27"/>
  <c r="DB312" i="27"/>
  <c r="EH308" i="27"/>
  <c r="ET346" i="27"/>
  <c r="EU346" i="27" s="1"/>
  <c r="EU332" i="27"/>
  <c r="W254" i="27"/>
  <c r="DP293" i="27"/>
  <c r="DP292" i="27"/>
  <c r="DP291" i="27"/>
  <c r="DP290" i="27"/>
  <c r="DP289" i="27"/>
  <c r="DP288" i="27"/>
  <c r="DP287" i="27"/>
  <c r="DP286" i="27"/>
  <c r="DP285" i="27"/>
  <c r="DP282" i="27"/>
  <c r="DP281" i="27"/>
  <c r="DP280" i="27"/>
  <c r="DP279" i="27"/>
  <c r="DP278" i="27"/>
  <c r="DP277" i="27"/>
  <c r="DP276" i="27"/>
  <c r="DP275" i="27"/>
  <c r="DP274" i="27"/>
  <c r="DP273" i="27"/>
  <c r="DP272" i="27"/>
  <c r="DP271" i="27"/>
  <c r="DP270" i="27"/>
  <c r="DP269" i="27"/>
  <c r="DP268" i="27"/>
  <c r="DP267" i="27"/>
  <c r="DP266" i="27"/>
  <c r="DP265" i="27"/>
  <c r="DP264" i="27"/>
  <c r="DP263" i="27"/>
  <c r="DP262" i="27"/>
  <c r="DP261" i="27"/>
  <c r="DP260" i="27"/>
  <c r="DP259" i="27"/>
  <c r="DP256" i="27"/>
  <c r="DP255" i="27"/>
  <c r="DP254" i="27"/>
  <c r="DP253" i="27"/>
  <c r="DP252" i="27"/>
  <c r="DP251" i="27"/>
  <c r="DP284" i="27"/>
  <c r="DP283" i="27"/>
  <c r="EZ320" i="27"/>
  <c r="CB317" i="27"/>
  <c r="CC317" i="27" s="1"/>
  <c r="BE329" i="27"/>
  <c r="FA318" i="27"/>
  <c r="N316" i="27"/>
  <c r="M315" i="27"/>
  <c r="W316" i="27"/>
  <c r="BU308" i="27"/>
  <c r="BT303" i="27"/>
  <c r="AO310" i="27"/>
  <c r="AP310" i="27" s="1"/>
  <c r="AF310" i="27"/>
  <c r="BQ305" i="27"/>
  <c r="BP303" i="27"/>
  <c r="CN316" i="27"/>
  <c r="CW316" i="27"/>
  <c r="CM315" i="27"/>
  <c r="AO307" i="27"/>
  <c r="AF307" i="27"/>
  <c r="CN304" i="27"/>
  <c r="CW304" i="27"/>
  <c r="CL326" i="27"/>
  <c r="CE322" i="27"/>
  <c r="CB313" i="27"/>
  <c r="CC313" i="27" s="1"/>
  <c r="AN237" i="27"/>
  <c r="EQ227" i="27"/>
  <c r="EP241" i="27"/>
  <c r="EQ241" i="27" s="1"/>
  <c r="P227" i="27"/>
  <c r="O241" i="27"/>
  <c r="P241" i="27" s="1"/>
  <c r="H227" i="27"/>
  <c r="G241" i="27"/>
  <c r="H241" i="27" s="1"/>
  <c r="BH228" i="27"/>
  <c r="DZ257" i="27"/>
  <c r="EJ257" i="27" s="1"/>
  <c r="EJ258" i="27"/>
  <c r="AN235" i="27"/>
  <c r="E224" i="27"/>
  <c r="CV294" i="27"/>
  <c r="CV293" i="27"/>
  <c r="CV292" i="27"/>
  <c r="CV291" i="27"/>
  <c r="CV290" i="27"/>
  <c r="CV289" i="27"/>
  <c r="CV288" i="27"/>
  <c r="CV287" i="27"/>
  <c r="CV286" i="27"/>
  <c r="CV285" i="27"/>
  <c r="CV283" i="27"/>
  <c r="CV284" i="27"/>
  <c r="CV282" i="27"/>
  <c r="CV281" i="27"/>
  <c r="CV280" i="27"/>
  <c r="CV279" i="27"/>
  <c r="CV278" i="27"/>
  <c r="CV277" i="27"/>
  <c r="CV276" i="27"/>
  <c r="CV275" i="27"/>
  <c r="CV274" i="27"/>
  <c r="CV273" i="27"/>
  <c r="CV272" i="27"/>
  <c r="CV271" i="27"/>
  <c r="CV270" i="27"/>
  <c r="CV269" i="27"/>
  <c r="CV268" i="27"/>
  <c r="CV267" i="27"/>
  <c r="CV266" i="27"/>
  <c r="CV265" i="27"/>
  <c r="CV264" i="27"/>
  <c r="CV263" i="27"/>
  <c r="CV262" i="27"/>
  <c r="CV261" i="27"/>
  <c r="CV260" i="27"/>
  <c r="CV259" i="27"/>
  <c r="CV258" i="27"/>
  <c r="CV257" i="27"/>
  <c r="CV256" i="27"/>
  <c r="CV255" i="27"/>
  <c r="CV254" i="27"/>
  <c r="CV253" i="27"/>
  <c r="CV252" i="27"/>
  <c r="CV251" i="27"/>
  <c r="AO290" i="27"/>
  <c r="E222" i="27"/>
  <c r="F222" i="27" s="1"/>
  <c r="X222" i="27"/>
  <c r="BI211" i="27"/>
  <c r="BH210" i="27"/>
  <c r="BJ199" i="27"/>
  <c r="BK199" i="27" s="1"/>
  <c r="BA199" i="27"/>
  <c r="AZ198" i="27"/>
  <c r="BA229" i="27" s="1"/>
  <c r="FC198" i="27"/>
  <c r="EM227" i="27"/>
  <c r="EL241" i="27"/>
  <c r="EM241" i="27" s="1"/>
  <c r="CP227" i="27"/>
  <c r="CO241" i="27"/>
  <c r="CP241" i="27" s="1"/>
  <c r="CH227" i="27"/>
  <c r="CG241" i="27"/>
  <c r="CH241" i="27" s="1"/>
  <c r="BY227" i="27"/>
  <c r="BX241" i="27"/>
  <c r="BY241" i="27" s="1"/>
  <c r="BQ227" i="27"/>
  <c r="BP241" i="27"/>
  <c r="BQ241" i="27" s="1"/>
  <c r="AS227" i="27"/>
  <c r="AR241" i="27"/>
  <c r="AS241" i="27" s="1"/>
  <c r="AJ227" i="27"/>
  <c r="AI241" i="27"/>
  <c r="AJ241" i="27" s="1"/>
  <c r="AB227" i="27"/>
  <c r="AA241" i="27"/>
  <c r="AB241" i="27" s="1"/>
  <c r="T227" i="27"/>
  <c r="S241" i="27"/>
  <c r="T241" i="27" s="1"/>
  <c r="L227" i="27"/>
  <c r="K241" i="27"/>
  <c r="L241" i="27" s="1"/>
  <c r="CE291" i="27"/>
  <c r="CW290" i="27"/>
  <c r="CE290" i="27" s="1"/>
  <c r="E239" i="27"/>
  <c r="AP234" i="27"/>
  <c r="CN293" i="27"/>
  <c r="CN292" i="27"/>
  <c r="CN291" i="27"/>
  <c r="CN290" i="27"/>
  <c r="CN289" i="27"/>
  <c r="CN288" i="27"/>
  <c r="CN287" i="27"/>
  <c r="CN286" i="27"/>
  <c r="CN284" i="27"/>
  <c r="CW251" i="27"/>
  <c r="CN282" i="27"/>
  <c r="CN281" i="27"/>
  <c r="CN280" i="27"/>
  <c r="CN279" i="27"/>
  <c r="CN278" i="27"/>
  <c r="CN277" i="27"/>
  <c r="CN276" i="27"/>
  <c r="CN275" i="27"/>
  <c r="CN274" i="27"/>
  <c r="CN273" i="27"/>
  <c r="CN272" i="27"/>
  <c r="CN271" i="27"/>
  <c r="CN270" i="27"/>
  <c r="CN269" i="27"/>
  <c r="CN268" i="27"/>
  <c r="CN267" i="27"/>
  <c r="CN266" i="27"/>
  <c r="CN265" i="27"/>
  <c r="CN264" i="27"/>
  <c r="CN263" i="27"/>
  <c r="CN262" i="27"/>
  <c r="CN261" i="27"/>
  <c r="CN260" i="27"/>
  <c r="CN259" i="27"/>
  <c r="CN258" i="27"/>
  <c r="CN256" i="27"/>
  <c r="CN255" i="27"/>
  <c r="CN254" i="27"/>
  <c r="CN253" i="27"/>
  <c r="CN252" i="27"/>
  <c r="CN251" i="27"/>
  <c r="CN285" i="27"/>
  <c r="CN283" i="27"/>
  <c r="AP233" i="27"/>
  <c r="FB213" i="27"/>
  <c r="FC213" i="27" s="1"/>
  <c r="ES213" i="27"/>
  <c r="FB211" i="27"/>
  <c r="FC211" i="27" s="1"/>
  <c r="ES211" i="27"/>
  <c r="ER210" i="27"/>
  <c r="EK212" i="27"/>
  <c r="BS204" i="27"/>
  <c r="E187" i="27"/>
  <c r="EJ149" i="27"/>
  <c r="DR149" i="27" s="1"/>
  <c r="CC205" i="27"/>
  <c r="E212" i="27"/>
  <c r="F212" i="27" s="1"/>
  <c r="CA204" i="27"/>
  <c r="DO135" i="27"/>
  <c r="DE134" i="27"/>
  <c r="DE27" i="27"/>
  <c r="DO132" i="27"/>
  <c r="DO130" i="27"/>
  <c r="DO128" i="27"/>
  <c r="DO123" i="27"/>
  <c r="DO121" i="27"/>
  <c r="DF121" i="27"/>
  <c r="DO119" i="27"/>
  <c r="DP119" i="27" s="1"/>
  <c r="DF119" i="27"/>
  <c r="DO116" i="27"/>
  <c r="DF116" i="27"/>
  <c r="DO113" i="27"/>
  <c r="DE112" i="27"/>
  <c r="DO110" i="27"/>
  <c r="DF110" i="27"/>
  <c r="DO108" i="27"/>
  <c r="DF108" i="27"/>
  <c r="DE107" i="27"/>
  <c r="E180" i="27"/>
  <c r="EJ185" i="27"/>
  <c r="DR185" i="27" s="1"/>
  <c r="DR186" i="27"/>
  <c r="E183" i="27"/>
  <c r="AO149" i="27"/>
  <c r="CU134" i="27"/>
  <c r="CU27" i="27"/>
  <c r="CU26" i="27"/>
  <c r="CU29" i="27"/>
  <c r="CU126" i="27"/>
  <c r="CU25" i="27"/>
  <c r="CV118" i="27"/>
  <c r="CU117" i="27"/>
  <c r="CV117" i="27" s="1"/>
  <c r="CV115" i="27"/>
  <c r="CV113" i="27"/>
  <c r="CU112" i="27"/>
  <c r="CV112" i="27" s="1"/>
  <c r="FB110" i="27"/>
  <c r="ES110" i="27"/>
  <c r="FB108" i="27"/>
  <c r="ES108" i="27"/>
  <c r="ER107" i="27"/>
  <c r="AO117" i="27"/>
  <c r="AF117" i="27"/>
  <c r="V104" i="27"/>
  <c r="EB138" i="27"/>
  <c r="EC138" i="27" s="1"/>
  <c r="EC124" i="27"/>
  <c r="EA207" i="27"/>
  <c r="CW159" i="27"/>
  <c r="CE159" i="27" s="1"/>
  <c r="V114" i="27"/>
  <c r="AO112" i="27"/>
  <c r="AF112" i="27"/>
  <c r="AE106" i="27"/>
  <c r="AM163" i="27"/>
  <c r="DF189" i="27"/>
  <c r="DF188" i="27"/>
  <c r="DF187" i="27"/>
  <c r="DF186" i="27"/>
  <c r="DF185" i="27"/>
  <c r="DF184" i="27"/>
  <c r="DF183" i="27"/>
  <c r="DF182" i="27"/>
  <c r="DF181" i="27"/>
  <c r="DF180" i="27"/>
  <c r="DF179" i="27"/>
  <c r="DF178" i="27"/>
  <c r="DF177" i="27"/>
  <c r="DF176" i="27"/>
  <c r="DF175" i="27"/>
  <c r="DF174" i="27"/>
  <c r="DF173" i="27"/>
  <c r="DF172" i="27"/>
  <c r="DF171" i="27"/>
  <c r="DF170" i="27"/>
  <c r="DF169" i="27"/>
  <c r="DF168" i="27"/>
  <c r="DF167" i="27"/>
  <c r="DF166" i="27"/>
  <c r="DF165" i="27"/>
  <c r="DF164" i="27"/>
  <c r="DF163" i="27"/>
  <c r="DF162" i="27"/>
  <c r="DF161" i="27"/>
  <c r="DF160" i="27"/>
  <c r="DF159" i="27"/>
  <c r="DF158" i="27"/>
  <c r="DF157" i="27"/>
  <c r="DF156" i="27"/>
  <c r="DF155" i="27"/>
  <c r="DF154" i="27"/>
  <c r="DF153" i="27"/>
  <c r="DF152" i="27"/>
  <c r="DF151" i="27"/>
  <c r="DF150" i="27"/>
  <c r="DF149" i="27"/>
  <c r="DF148" i="27"/>
  <c r="DF147" i="27"/>
  <c r="DF146" i="27"/>
  <c r="DO146" i="27"/>
  <c r="V118" i="27"/>
  <c r="L105" i="27"/>
  <c r="FB102" i="27"/>
  <c r="EA99" i="27"/>
  <c r="EJ99" i="27"/>
  <c r="DF98" i="27"/>
  <c r="DO98" i="27"/>
  <c r="DP98" i="27" s="1"/>
  <c r="DE97" i="27"/>
  <c r="DF113" i="27" s="1"/>
  <c r="L134" i="27"/>
  <c r="X103" i="27"/>
  <c r="CX101" i="27"/>
  <c r="CE101" i="27"/>
  <c r="CF101" i="27" s="1"/>
  <c r="AF208" i="27"/>
  <c r="W161" i="27"/>
  <c r="E161" i="27" s="1"/>
  <c r="AE153" i="27"/>
  <c r="CE150" i="27"/>
  <c r="BI149" i="27"/>
  <c r="BI165" i="27"/>
  <c r="L131" i="27"/>
  <c r="CB25" i="27"/>
  <c r="L126" i="27"/>
  <c r="EK116" i="27"/>
  <c r="EV138" i="27"/>
  <c r="EW138" i="27" s="1"/>
  <c r="EW124" i="27"/>
  <c r="CI138" i="27"/>
  <c r="CJ138" i="27" s="1"/>
  <c r="CJ124" i="27"/>
  <c r="AZ153" i="27"/>
  <c r="CB27" i="27"/>
  <c r="CH105" i="27"/>
  <c r="EI99" i="27"/>
  <c r="EH97" i="27"/>
  <c r="CN98" i="27"/>
  <c r="CM97" i="27"/>
  <c r="CM95" i="27" s="1"/>
  <c r="CW98" i="27"/>
  <c r="DH95" i="27"/>
  <c r="DG124" i="27"/>
  <c r="DH137" i="27"/>
  <c r="DG20" i="27"/>
  <c r="E165" i="27"/>
  <c r="CW147" i="27"/>
  <c r="CE147" i="27" s="1"/>
  <c r="CH129" i="27"/>
  <c r="AF121" i="27"/>
  <c r="AU114" i="27"/>
  <c r="DF105" i="27"/>
  <c r="DO105" i="27"/>
  <c r="DP105" i="27" s="1"/>
  <c r="DF99" i="27"/>
  <c r="DO99" i="27"/>
  <c r="EF138" i="27"/>
  <c r="EG138" i="27" s="1"/>
  <c r="EG124" i="27"/>
  <c r="Q138" i="27"/>
  <c r="R138" i="27" s="1"/>
  <c r="R124" i="27"/>
  <c r="CQ21" i="27"/>
  <c r="BJ66" i="27"/>
  <c r="BJ14" i="27" s="1"/>
  <c r="AZ14" i="27"/>
  <c r="EJ46" i="27"/>
  <c r="DZ8" i="27"/>
  <c r="EW26" i="27"/>
  <c r="EV32" i="27"/>
  <c r="EW32" i="27" s="1"/>
  <c r="BB12" i="27"/>
  <c r="M60" i="27"/>
  <c r="W60" i="27" s="1"/>
  <c r="G17" i="27"/>
  <c r="Z60" i="27"/>
  <c r="CO32" i="27"/>
  <c r="CP32" i="27" s="1"/>
  <c r="CP26" i="27"/>
  <c r="BP12" i="27"/>
  <c r="U17" i="27"/>
  <c r="O12" i="27"/>
  <c r="CB30" i="27"/>
  <c r="DD106" i="27"/>
  <c r="DC21" i="27"/>
  <c r="CB66" i="27"/>
  <c r="CB14" i="27" s="1"/>
  <c r="CB12" i="27" s="1"/>
  <c r="DL60" i="27"/>
  <c r="DR80" i="27"/>
  <c r="FC10" i="27"/>
  <c r="BJ46" i="27"/>
  <c r="BJ8" i="27" s="1"/>
  <c r="AZ8" i="27"/>
  <c r="FH32" i="27"/>
  <c r="FI32" i="27" s="1"/>
  <c r="FI26" i="27"/>
  <c r="BF12" i="27"/>
  <c r="BF19" i="27" s="1"/>
  <c r="BG19" i="27" s="1"/>
  <c r="DT9" i="27"/>
  <c r="CN10" i="27"/>
  <c r="AY8" i="27"/>
  <c r="AY7" i="27"/>
  <c r="EA104" i="27"/>
  <c r="EJ104" i="27"/>
  <c r="DR85" i="27"/>
  <c r="BU314" i="27"/>
  <c r="E266" i="27"/>
  <c r="EK240" i="27"/>
  <c r="DR240" i="27"/>
  <c r="CX230" i="27"/>
  <c r="CE230" i="27"/>
  <c r="AN102" i="27"/>
  <c r="DU13" i="27"/>
  <c r="AN10" i="27"/>
  <c r="AH18" i="27"/>
  <c r="CQ12" i="27"/>
  <c r="V77" i="27"/>
  <c r="DN16" i="27"/>
  <c r="DU10" i="27"/>
  <c r="DU15" i="27"/>
  <c r="CB60" i="27"/>
  <c r="CB17" i="27" s="1"/>
  <c r="EH10" i="27"/>
  <c r="EH49" i="27"/>
  <c r="CA10" i="27"/>
  <c r="AY15" i="27"/>
  <c r="AO16" i="27"/>
  <c r="FC71" i="27"/>
  <c r="BW17" i="27"/>
  <c r="CA8" i="27"/>
  <c r="CA7" i="27"/>
  <c r="CA66" i="27"/>
  <c r="CA83" i="27"/>
  <c r="AY14" i="27"/>
  <c r="E58" i="27"/>
  <c r="DN59" i="27"/>
  <c r="DN83" i="27"/>
  <c r="AJ12" i="27"/>
  <c r="DR65" i="27"/>
  <c r="DR13" i="27" s="1"/>
  <c r="CW17" i="27"/>
  <c r="FI12" i="27"/>
  <c r="EZ841" i="27"/>
  <c r="FA841" i="27" s="1"/>
  <c r="FA842" i="27"/>
  <c r="EW831" i="27"/>
  <c r="EV830" i="27"/>
  <c r="EW830" i="27" s="1"/>
  <c r="DV849" i="27"/>
  <c r="FB852" i="27"/>
  <c r="FC852" i="27" s="1"/>
  <c r="FC832" i="27"/>
  <c r="DU854" i="27"/>
  <c r="DZ854" i="27"/>
  <c r="EJ846" i="27"/>
  <c r="EA846" i="27"/>
  <c r="EZ850" i="27"/>
  <c r="FB856" i="27"/>
  <c r="FC856" i="27" s="1"/>
  <c r="ES856" i="27"/>
  <c r="EJ820" i="27"/>
  <c r="EA820" i="27"/>
  <c r="FB807" i="27"/>
  <c r="FB806" i="27" s="1"/>
  <c r="ER806" i="27"/>
  <c r="DV830" i="27"/>
  <c r="DW831" i="27"/>
  <c r="EO824" i="27"/>
  <c r="EN819" i="27"/>
  <c r="EJ828" i="27"/>
  <c r="EA828" i="27"/>
  <c r="EJ827" i="27"/>
  <c r="EZ810" i="27"/>
  <c r="FA810" i="27" s="1"/>
  <c r="EE774" i="27"/>
  <c r="DX810" i="27"/>
  <c r="DY810" i="27" s="1"/>
  <c r="M754" i="27"/>
  <c r="N756" i="27"/>
  <c r="W756" i="27"/>
  <c r="FB753" i="27"/>
  <c r="FC753" i="27" s="1"/>
  <c r="ES753" i="27"/>
  <c r="FB751" i="27"/>
  <c r="FC751" i="27" s="1"/>
  <c r="ES751" i="27"/>
  <c r="FA787" i="27"/>
  <c r="FA809" i="27"/>
  <c r="H750" i="27"/>
  <c r="M750" i="27"/>
  <c r="M745" i="27" s="1"/>
  <c r="EA749" i="27"/>
  <c r="EJ749" i="27"/>
  <c r="DB746" i="27"/>
  <c r="DA745" i="27"/>
  <c r="DB745" i="27" s="1"/>
  <c r="EM746" i="27"/>
  <c r="EL745" i="27"/>
  <c r="EM745" i="27" s="1"/>
  <c r="DT745" i="27"/>
  <c r="DU745" i="27" s="1"/>
  <c r="AZ750" i="27"/>
  <c r="DR742" i="27"/>
  <c r="DS742" i="27" s="1"/>
  <c r="EK742" i="27"/>
  <c r="BJ749" i="27"/>
  <c r="BK749" i="27" s="1"/>
  <c r="DR741" i="27"/>
  <c r="DS741" i="27" s="1"/>
  <c r="EK741" i="27"/>
  <c r="BZ727" i="27"/>
  <c r="CA728" i="27"/>
  <c r="BH737" i="27"/>
  <c r="BI737" i="27" s="1"/>
  <c r="U732" i="27"/>
  <c r="V733" i="27"/>
  <c r="DO731" i="27"/>
  <c r="DP731" i="27" s="1"/>
  <c r="DF731" i="27"/>
  <c r="DO732" i="27"/>
  <c r="DF732" i="27"/>
  <c r="R727" i="27"/>
  <c r="Q726" i="27"/>
  <c r="EC727" i="27"/>
  <c r="EB726" i="27"/>
  <c r="P727" i="27"/>
  <c r="O726" i="27"/>
  <c r="P726" i="27" s="1"/>
  <c r="CW737" i="27"/>
  <c r="CN737" i="27"/>
  <c r="EK732" i="27"/>
  <c r="DR732" i="27"/>
  <c r="DS732" i="27" s="1"/>
  <c r="CJ727" i="27"/>
  <c r="CI726" i="27"/>
  <c r="CJ726" i="27" s="1"/>
  <c r="DO728" i="27"/>
  <c r="DP728" i="27" s="1"/>
  <c r="DF728" i="27"/>
  <c r="DE727" i="27"/>
  <c r="EM727" i="27"/>
  <c r="EL726" i="27"/>
  <c r="AF730" i="27"/>
  <c r="AO730" i="27"/>
  <c r="AP730" i="27" s="1"/>
  <c r="E724" i="27"/>
  <c r="X724" i="27"/>
  <c r="FA718" i="27"/>
  <c r="EZ717" i="27"/>
  <c r="ES723" i="27"/>
  <c r="FB723" i="27"/>
  <c r="FC723" i="27" s="1"/>
  <c r="EA718" i="27"/>
  <c r="EJ718" i="27"/>
  <c r="DZ717" i="27"/>
  <c r="DG744" i="27"/>
  <c r="DH746" i="27"/>
  <c r="DH747" i="27"/>
  <c r="DH715" i="27"/>
  <c r="X720" i="27"/>
  <c r="BY744" i="27"/>
  <c r="BA725" i="27"/>
  <c r="BJ725" i="27"/>
  <c r="BK725" i="27" s="1"/>
  <c r="CP734" i="27"/>
  <c r="CP733" i="27"/>
  <c r="CP732" i="27"/>
  <c r="CP717" i="27"/>
  <c r="CO715" i="27"/>
  <c r="L724" i="27"/>
  <c r="DT758" i="27"/>
  <c r="DU758" i="27" s="1"/>
  <c r="DU744" i="27"/>
  <c r="BU720" i="27"/>
  <c r="BU724" i="27"/>
  <c r="AS735" i="27"/>
  <c r="AS734" i="27"/>
  <c r="AS732" i="27"/>
  <c r="AS717" i="27"/>
  <c r="AR715" i="27"/>
  <c r="CA724" i="27"/>
  <c r="DW717" i="27"/>
  <c r="DV715" i="27"/>
  <c r="CM702" i="27"/>
  <c r="CW703" i="27"/>
  <c r="DA715" i="27"/>
  <c r="AZ680" i="27"/>
  <c r="BJ680" i="27" s="1"/>
  <c r="CU706" i="27"/>
  <c r="DO679" i="27"/>
  <c r="CE679" i="27" s="1"/>
  <c r="DR676" i="27"/>
  <c r="AO670" i="27"/>
  <c r="BS653" i="27"/>
  <c r="CB653" i="27"/>
  <c r="CC653" i="27" s="1"/>
  <c r="EA653" i="27"/>
  <c r="EJ653" i="27"/>
  <c r="DM647" i="27"/>
  <c r="DG642" i="27"/>
  <c r="EI706" i="27"/>
  <c r="EI705" i="27"/>
  <c r="EI704" i="27"/>
  <c r="EI702" i="27"/>
  <c r="EI700" i="27"/>
  <c r="EI699" i="27"/>
  <c r="EI698" i="27"/>
  <c r="EI697" i="27"/>
  <c r="EI696" i="27"/>
  <c r="EI695" i="27"/>
  <c r="EI701" i="27"/>
  <c r="EI694" i="27"/>
  <c r="EI703" i="27"/>
  <c r="EI693" i="27"/>
  <c r="EI692" i="27"/>
  <c r="EI691" i="27"/>
  <c r="EI690" i="27"/>
  <c r="EI689" i="27"/>
  <c r="EI688" i="27"/>
  <c r="EI687" i="27"/>
  <c r="EI686" i="27"/>
  <c r="EI685" i="27"/>
  <c r="EI684" i="27"/>
  <c r="EI683" i="27"/>
  <c r="EI682" i="27"/>
  <c r="EI681" i="27"/>
  <c r="EI680" i="27"/>
  <c r="EI679" i="27"/>
  <c r="EI678" i="27"/>
  <c r="EI677" i="27"/>
  <c r="EI676" i="27"/>
  <c r="EI675" i="27"/>
  <c r="EI674" i="27"/>
  <c r="EI673" i="27"/>
  <c r="EI672" i="27"/>
  <c r="EI671" i="27"/>
  <c r="EI670" i="27"/>
  <c r="EI669" i="27"/>
  <c r="EI668" i="27"/>
  <c r="EI667" i="27"/>
  <c r="EI666" i="27"/>
  <c r="EI665" i="27"/>
  <c r="EI663" i="27"/>
  <c r="EI664" i="27"/>
  <c r="J647" i="27"/>
  <c r="M647" i="27"/>
  <c r="I642" i="27"/>
  <c r="J642" i="27" s="1"/>
  <c r="W640" i="27"/>
  <c r="W638" i="27"/>
  <c r="EK640" i="27"/>
  <c r="DR640" i="27"/>
  <c r="DS640" i="27" s="1"/>
  <c r="EH647" i="27"/>
  <c r="EJ647" i="27" s="1"/>
  <c r="DM642" i="27"/>
  <c r="DF640" i="27"/>
  <c r="DO640" i="27"/>
  <c r="DP640" i="27" s="1"/>
  <c r="DF637" i="27"/>
  <c r="DO637" i="27"/>
  <c r="DP637" i="27" s="1"/>
  <c r="DN635" i="27"/>
  <c r="DM634" i="27"/>
  <c r="DN634" i="27" s="1"/>
  <c r="DO633" i="27"/>
  <c r="DP633" i="27" s="1"/>
  <c r="DF633" i="27"/>
  <c r="CU634" i="27"/>
  <c r="CV634" i="27" s="1"/>
  <c r="EH629" i="27"/>
  <c r="EI629" i="27" s="1"/>
  <c r="EI630" i="27"/>
  <c r="FJ623" i="27"/>
  <c r="FK624" i="27"/>
  <c r="CB647" i="27"/>
  <c r="BS630" i="27"/>
  <c r="CB630" i="27"/>
  <c r="CC630" i="27" s="1"/>
  <c r="BR629" i="27"/>
  <c r="CN633" i="27"/>
  <c r="CW633" i="27"/>
  <c r="AO626" i="27"/>
  <c r="AF626" i="27"/>
  <c r="DJ624" i="27"/>
  <c r="DI623" i="27"/>
  <c r="AF631" i="27"/>
  <c r="AO631" i="27"/>
  <c r="AP631" i="27" s="1"/>
  <c r="V625" i="27"/>
  <c r="U624" i="27"/>
  <c r="AD624" i="27"/>
  <c r="AC623" i="27"/>
  <c r="BO629" i="27"/>
  <c r="BN623" i="27"/>
  <c r="BO623" i="27" s="1"/>
  <c r="W621" i="27"/>
  <c r="DO619" i="27"/>
  <c r="BZ629" i="27"/>
  <c r="CA629" i="27" s="1"/>
  <c r="AF620" i="27"/>
  <c r="AO620" i="27"/>
  <c r="AP620" i="27" s="1"/>
  <c r="CW617" i="27"/>
  <c r="CN617" i="27"/>
  <c r="ET612" i="27"/>
  <c r="G612" i="27"/>
  <c r="AF616" i="27"/>
  <c r="AO616" i="27"/>
  <c r="AP616" i="27" s="1"/>
  <c r="FB626" i="27"/>
  <c r="FC626" i="27" s="1"/>
  <c r="BI613" i="27"/>
  <c r="ER629" i="27"/>
  <c r="EH614" i="27"/>
  <c r="EI614" i="27" s="1"/>
  <c r="EI615" i="27"/>
  <c r="L614" i="27"/>
  <c r="K612" i="27"/>
  <c r="DE614" i="27"/>
  <c r="EA620" i="27"/>
  <c r="EJ620" i="27"/>
  <c r="CT649" i="27"/>
  <c r="CT647" i="27"/>
  <c r="CT642" i="27"/>
  <c r="CT645" i="27"/>
  <c r="CT644" i="27"/>
  <c r="CT643" i="27"/>
  <c r="CT612" i="27"/>
  <c r="BR574" i="27"/>
  <c r="CB575" i="27"/>
  <c r="DR571" i="27"/>
  <c r="CW570" i="27"/>
  <c r="CE570" i="27" s="1"/>
  <c r="CM567" i="27"/>
  <c r="FB563" i="27"/>
  <c r="AO571" i="27"/>
  <c r="E571" i="27" s="1"/>
  <c r="EJ550" i="27"/>
  <c r="EA550" i="27"/>
  <c r="EY548" i="27"/>
  <c r="EX539" i="27"/>
  <c r="EY539" i="27" s="1"/>
  <c r="EJ546" i="27"/>
  <c r="EJ544" i="27"/>
  <c r="EJ542" i="27"/>
  <c r="AO540" i="27"/>
  <c r="AF540" i="27"/>
  <c r="CB550" i="27"/>
  <c r="CC550" i="27" s="1"/>
  <c r="BS550" i="27"/>
  <c r="CB545" i="27"/>
  <c r="CB543" i="27"/>
  <c r="CC543" i="27" s="1"/>
  <c r="BS543" i="27"/>
  <c r="BR540" i="27"/>
  <c r="CB537" i="27"/>
  <c r="N603" i="27"/>
  <c r="N602" i="27"/>
  <c r="N601" i="27"/>
  <c r="N600" i="27"/>
  <c r="N599" i="27"/>
  <c r="N598" i="27"/>
  <c r="N597" i="27"/>
  <c r="N596" i="27"/>
  <c r="N595" i="27"/>
  <c r="N594" i="27"/>
  <c r="N593" i="27"/>
  <c r="N592" i="27"/>
  <c r="N591" i="27"/>
  <c r="N590" i="27"/>
  <c r="N589" i="27"/>
  <c r="N586" i="27"/>
  <c r="N585" i="27"/>
  <c r="N584" i="27"/>
  <c r="N583" i="27"/>
  <c r="N582" i="27"/>
  <c r="N581" i="27"/>
  <c r="N580" i="27"/>
  <c r="N579" i="27"/>
  <c r="N578" i="27"/>
  <c r="N577" i="27"/>
  <c r="N588" i="27"/>
  <c r="N587" i="27"/>
  <c r="N576" i="27"/>
  <c r="N575" i="27"/>
  <c r="N574" i="27"/>
  <c r="N573" i="27"/>
  <c r="N572" i="27"/>
  <c r="N571" i="27"/>
  <c r="N570" i="27"/>
  <c r="N569" i="27"/>
  <c r="N568" i="27"/>
  <c r="N567" i="27"/>
  <c r="N566" i="27"/>
  <c r="N565" i="27"/>
  <c r="N564" i="27"/>
  <c r="N563" i="27"/>
  <c r="N562" i="27"/>
  <c r="N561" i="27"/>
  <c r="N560" i="27"/>
  <c r="W560" i="27"/>
  <c r="DO535" i="27"/>
  <c r="DF535" i="27"/>
  <c r="AY531" i="27"/>
  <c r="AX520" i="27"/>
  <c r="DE531" i="27"/>
  <c r="DO532" i="27"/>
  <c r="DP532" i="27" s="1"/>
  <c r="DF532" i="27"/>
  <c r="DD531" i="27"/>
  <c r="DC520" i="27"/>
  <c r="V527" i="27"/>
  <c r="U526" i="27"/>
  <c r="V526" i="27" s="1"/>
  <c r="FE521" i="27"/>
  <c r="FD520" i="27"/>
  <c r="EA603" i="27"/>
  <c r="EA602" i="27"/>
  <c r="EA601" i="27"/>
  <c r="EA600" i="27"/>
  <c r="EA599" i="27"/>
  <c r="EA598" i="27"/>
  <c r="EA597" i="27"/>
  <c r="EA596" i="27"/>
  <c r="EA595" i="27"/>
  <c r="EA594" i="27"/>
  <c r="EA593" i="27"/>
  <c r="EA592" i="27"/>
  <c r="EA591" i="27"/>
  <c r="EA590" i="27"/>
  <c r="EA589" i="27"/>
  <c r="EA588" i="27"/>
  <c r="EA587" i="27"/>
  <c r="EA586" i="27"/>
  <c r="EA585" i="27"/>
  <c r="EA584" i="27"/>
  <c r="EA583" i="27"/>
  <c r="EA582" i="27"/>
  <c r="EA581" i="27"/>
  <c r="EA580" i="27"/>
  <c r="EA579" i="27"/>
  <c r="EA578" i="27"/>
  <c r="EA577" i="27"/>
  <c r="EA576" i="27"/>
  <c r="EA575" i="27"/>
  <c r="EA573" i="27"/>
  <c r="EA572" i="27"/>
  <c r="EA571" i="27"/>
  <c r="EA570" i="27"/>
  <c r="EA569" i="27"/>
  <c r="EA568" i="27"/>
  <c r="EA567" i="27"/>
  <c r="EA566" i="27"/>
  <c r="EA565" i="27"/>
  <c r="EA564" i="27"/>
  <c r="EA563" i="27"/>
  <c r="EA562" i="27"/>
  <c r="EA561" i="27"/>
  <c r="EA560" i="27"/>
  <c r="EA574" i="27"/>
  <c r="EJ560" i="27"/>
  <c r="DO534" i="27"/>
  <c r="DP534" i="27" s="1"/>
  <c r="DF534" i="27"/>
  <c r="FG531" i="27"/>
  <c r="FF520" i="27"/>
  <c r="CX530" i="27"/>
  <c r="CE530" i="27"/>
  <c r="CF530" i="27" s="1"/>
  <c r="DN527" i="27"/>
  <c r="DM526" i="27"/>
  <c r="W519" i="27"/>
  <c r="N519" i="27"/>
  <c r="W517" i="27"/>
  <c r="N517" i="27"/>
  <c r="W515" i="27"/>
  <c r="N515" i="27"/>
  <c r="M514" i="27"/>
  <c r="N518" i="27" s="1"/>
  <c r="ES528" i="27"/>
  <c r="FB528" i="27"/>
  <c r="FC528" i="27" s="1"/>
  <c r="EI534" i="27"/>
  <c r="EH531" i="27"/>
  <c r="EA530" i="27"/>
  <c r="EJ530" i="27"/>
  <c r="DU521" i="27"/>
  <c r="DT520" i="27"/>
  <c r="DU520" i="27" s="1"/>
  <c r="BI515" i="27"/>
  <c r="BH514" i="27"/>
  <c r="BI512" i="27"/>
  <c r="BH511" i="27"/>
  <c r="BI511" i="27" s="1"/>
  <c r="BS533" i="27"/>
  <c r="CB533" i="27"/>
  <c r="CC533" i="27" s="1"/>
  <c r="AF532" i="27"/>
  <c r="AO532" i="27"/>
  <c r="AP532" i="27" s="1"/>
  <c r="AE531" i="27"/>
  <c r="N529" i="27"/>
  <c r="W529" i="27"/>
  <c r="X529" i="27" s="1"/>
  <c r="N522" i="27"/>
  <c r="M521" i="27"/>
  <c r="W522" i="27"/>
  <c r="X522" i="27" s="1"/>
  <c r="N535" i="27"/>
  <c r="W535" i="27"/>
  <c r="CA525" i="27"/>
  <c r="AM509" i="27"/>
  <c r="AN540" i="27" s="1"/>
  <c r="AH509" i="27"/>
  <c r="EK522" i="27"/>
  <c r="EI518" i="27"/>
  <c r="FC522" i="27"/>
  <c r="CV518" i="27"/>
  <c r="AF515" i="27"/>
  <c r="AO515" i="27"/>
  <c r="AP515" i="27" s="1"/>
  <c r="AF521" i="27"/>
  <c r="AO521" i="27"/>
  <c r="AF500" i="27"/>
  <c r="AF499" i="27"/>
  <c r="AF498" i="27"/>
  <c r="AF497" i="27"/>
  <c r="AF496" i="27"/>
  <c r="AF495" i="27"/>
  <c r="AF494" i="27"/>
  <c r="AF493" i="27"/>
  <c r="AF492" i="27"/>
  <c r="AF491" i="27"/>
  <c r="AF490" i="27"/>
  <c r="AF489" i="27"/>
  <c r="AF488" i="27"/>
  <c r="AF487" i="27"/>
  <c r="AF486" i="27"/>
  <c r="AF485" i="27"/>
  <c r="AF484" i="27"/>
  <c r="AF483" i="27"/>
  <c r="AF482" i="27"/>
  <c r="AF481" i="27"/>
  <c r="AF480" i="27"/>
  <c r="AF479" i="27"/>
  <c r="AF478" i="27"/>
  <c r="AF477" i="27"/>
  <c r="AF476" i="27"/>
  <c r="AF475" i="27"/>
  <c r="AF474" i="27"/>
  <c r="AF473" i="27"/>
  <c r="AF472" i="27"/>
  <c r="AF471" i="27"/>
  <c r="AF470" i="27"/>
  <c r="AF469" i="27"/>
  <c r="AF468" i="27"/>
  <c r="AF467" i="27"/>
  <c r="AF466" i="27"/>
  <c r="AF465" i="27"/>
  <c r="AF464" i="27"/>
  <c r="AF463" i="27"/>
  <c r="AF462" i="27"/>
  <c r="AF461" i="27"/>
  <c r="AF460" i="27"/>
  <c r="AF459" i="27"/>
  <c r="AF458" i="27"/>
  <c r="AF457" i="27"/>
  <c r="AO457" i="27"/>
  <c r="W460" i="27"/>
  <c r="E460" i="27" s="1"/>
  <c r="CW447" i="27"/>
  <c r="CN447" i="27"/>
  <c r="CW444" i="27"/>
  <c r="CN444" i="27"/>
  <c r="CW442" i="27"/>
  <c r="FA432" i="27"/>
  <c r="DM500" i="27"/>
  <c r="DN500" i="27" s="1"/>
  <c r="EJ448" i="27"/>
  <c r="EA448" i="27"/>
  <c r="EJ446" i="27"/>
  <c r="EA446" i="27"/>
  <c r="DZ445" i="27"/>
  <c r="AO444" i="27"/>
  <c r="AF444" i="27"/>
  <c r="AO442" i="27"/>
  <c r="AF442" i="27"/>
  <c r="AO440" i="27"/>
  <c r="AF440" i="27"/>
  <c r="AO438" i="27"/>
  <c r="AF438" i="27"/>
  <c r="AO434" i="27"/>
  <c r="AP434" i="27" s="1"/>
  <c r="AF434" i="27"/>
  <c r="AO432" i="27"/>
  <c r="AF432" i="27"/>
  <c r="EJ497" i="27"/>
  <c r="EA425" i="27"/>
  <c r="EJ425" i="27"/>
  <c r="EA420" i="27"/>
  <c r="EJ420" i="27"/>
  <c r="EV435" i="27"/>
  <c r="CI449" i="27"/>
  <c r="CJ449" i="27" s="1"/>
  <c r="CJ435" i="27"/>
  <c r="N430" i="27"/>
  <c r="W430" i="27"/>
  <c r="CA424" i="27"/>
  <c r="BZ423" i="27"/>
  <c r="CA423" i="27" s="1"/>
  <c r="DM463" i="27"/>
  <c r="DN463" i="27" s="1"/>
  <c r="BY435" i="27"/>
  <c r="BX449" i="27"/>
  <c r="BY449" i="27" s="1"/>
  <c r="BR464" i="27"/>
  <c r="FA426" i="27"/>
  <c r="V460" i="27"/>
  <c r="AH418" i="27"/>
  <c r="AG417" i="27"/>
  <c r="CV412" i="27"/>
  <c r="CU411" i="27"/>
  <c r="CV415" i="27" s="1"/>
  <c r="CV409" i="27"/>
  <c r="CU408" i="27"/>
  <c r="CV410" i="27" s="1"/>
  <c r="DT449" i="27"/>
  <c r="DU449" i="27" s="1"/>
  <c r="DU435" i="27"/>
  <c r="Z435" i="27"/>
  <c r="Y449" i="27"/>
  <c r="Z449" i="27" s="1"/>
  <c r="DP466" i="27"/>
  <c r="BS427" i="27"/>
  <c r="CB427" i="27"/>
  <c r="BS499" i="27"/>
  <c r="BS498" i="27"/>
  <c r="BS497" i="27"/>
  <c r="BS495" i="27"/>
  <c r="BS494" i="27"/>
  <c r="BS493" i="27"/>
  <c r="BS492" i="27"/>
  <c r="BS491" i="27"/>
  <c r="BS488" i="27"/>
  <c r="BS486" i="27"/>
  <c r="BS484" i="27"/>
  <c r="BS483" i="27"/>
  <c r="BS482" i="27"/>
  <c r="BS481" i="27"/>
  <c r="BS480" i="27"/>
  <c r="BS479" i="27"/>
  <c r="BS478" i="27"/>
  <c r="BS477" i="27"/>
  <c r="BS476" i="27"/>
  <c r="BS475" i="27"/>
  <c r="BS474" i="27"/>
  <c r="BS473" i="27"/>
  <c r="BS472" i="27"/>
  <c r="BS471" i="27"/>
  <c r="BS470" i="27"/>
  <c r="BS469" i="27"/>
  <c r="BS468" i="27"/>
  <c r="BS467" i="27"/>
  <c r="BS466" i="27"/>
  <c r="BS465" i="27"/>
  <c r="BS464" i="27"/>
  <c r="BS462" i="27"/>
  <c r="BS461" i="27"/>
  <c r="BS460" i="27"/>
  <c r="BS459" i="27"/>
  <c r="BS458" i="27"/>
  <c r="BS457" i="27"/>
  <c r="BS487" i="27"/>
  <c r="BS485" i="27"/>
  <c r="BS490" i="27"/>
  <c r="BS489" i="27"/>
  <c r="CB457" i="27"/>
  <c r="DP439" i="27"/>
  <c r="ES429" i="27"/>
  <c r="FB429" i="27"/>
  <c r="FC429" i="27" s="1"/>
  <c r="ER428" i="27"/>
  <c r="ES423" i="27"/>
  <c r="FB420" i="27"/>
  <c r="AF396" i="27"/>
  <c r="AF395" i="27"/>
  <c r="AF394" i="27"/>
  <c r="AF393" i="27"/>
  <c r="AF392" i="27"/>
  <c r="AF391" i="27"/>
  <c r="AF390" i="27"/>
  <c r="AF389" i="27"/>
  <c r="AF388" i="27"/>
  <c r="AF387" i="27"/>
  <c r="AF386" i="27"/>
  <c r="AF385" i="27"/>
  <c r="AO354" i="27"/>
  <c r="AF383" i="27"/>
  <c r="AF382" i="27"/>
  <c r="AF381" i="27"/>
  <c r="AF380" i="27"/>
  <c r="AF379" i="27"/>
  <c r="AF378" i="27"/>
  <c r="AF377" i="27"/>
  <c r="AF376" i="27"/>
  <c r="AF375" i="27"/>
  <c r="AF374" i="27"/>
  <c r="AF373" i="27"/>
  <c r="AF372" i="27"/>
  <c r="AF371" i="27"/>
  <c r="AF370" i="27"/>
  <c r="AF369" i="27"/>
  <c r="AF368" i="27"/>
  <c r="AF367" i="27"/>
  <c r="AF366" i="27"/>
  <c r="AF365" i="27"/>
  <c r="AF364" i="27"/>
  <c r="AF363" i="27"/>
  <c r="AF362" i="27"/>
  <c r="AF361" i="27"/>
  <c r="AF360" i="27"/>
  <c r="AF359" i="27"/>
  <c r="AF358" i="27"/>
  <c r="AF357" i="27"/>
  <c r="AF356" i="27"/>
  <c r="AF355" i="27"/>
  <c r="AF354" i="27"/>
  <c r="AF384" i="27"/>
  <c r="W406" i="27"/>
  <c r="N406" i="27"/>
  <c r="DO429" i="27"/>
  <c r="DP429" i="27" s="1"/>
  <c r="CB343" i="27"/>
  <c r="BR342" i="27"/>
  <c r="BS396" i="27"/>
  <c r="BS395" i="27"/>
  <c r="BS394" i="27"/>
  <c r="BS393" i="27"/>
  <c r="BS392" i="27"/>
  <c r="BS391" i="27"/>
  <c r="BS390" i="27"/>
  <c r="BS389" i="27"/>
  <c r="BS388" i="27"/>
  <c r="BS387" i="27"/>
  <c r="BS386" i="27"/>
  <c r="BS385" i="27"/>
  <c r="CB354" i="27"/>
  <c r="BS383" i="27"/>
  <c r="BS382" i="27"/>
  <c r="BS381" i="27"/>
  <c r="BS380" i="27"/>
  <c r="BS379" i="27"/>
  <c r="BS378" i="27"/>
  <c r="BS377" i="27"/>
  <c r="BS376" i="27"/>
  <c r="BS375" i="27"/>
  <c r="BS374" i="27"/>
  <c r="BS373" i="27"/>
  <c r="BS372" i="27"/>
  <c r="BS371" i="27"/>
  <c r="BS370" i="27"/>
  <c r="BS369" i="27"/>
  <c r="BS368" i="27"/>
  <c r="BS367" i="27"/>
  <c r="BS366" i="27"/>
  <c r="BS365" i="27"/>
  <c r="BS364" i="27"/>
  <c r="BS363" i="27"/>
  <c r="BS362" i="27"/>
  <c r="BS361" i="27"/>
  <c r="BS359" i="27"/>
  <c r="BS358" i="27"/>
  <c r="BS357" i="27"/>
  <c r="BS356" i="27"/>
  <c r="BS355" i="27"/>
  <c r="BS354" i="27"/>
  <c r="BS384" i="27"/>
  <c r="CE343" i="27"/>
  <c r="BA317" i="27"/>
  <c r="BJ317" i="27"/>
  <c r="BK317" i="27" s="1"/>
  <c r="CN396" i="27"/>
  <c r="CN395" i="27"/>
  <c r="CN394" i="27"/>
  <c r="CN392" i="27"/>
  <c r="CN391" i="27"/>
  <c r="CN390" i="27"/>
  <c r="CN389" i="27"/>
  <c r="CN388" i="27"/>
  <c r="CN387" i="27"/>
  <c r="CN386" i="27"/>
  <c r="CN385" i="27"/>
  <c r="CN384" i="27"/>
  <c r="CW354" i="27"/>
  <c r="CN383" i="27"/>
  <c r="CN382" i="27"/>
  <c r="CN381" i="27"/>
  <c r="CN380" i="27"/>
  <c r="CN379" i="27"/>
  <c r="CN378" i="27"/>
  <c r="CN377" i="27"/>
  <c r="CN376" i="27"/>
  <c r="CN375" i="27"/>
  <c r="CN374" i="27"/>
  <c r="CN373" i="27"/>
  <c r="CN372" i="27"/>
  <c r="CN371" i="27"/>
  <c r="CN370" i="27"/>
  <c r="CN369" i="27"/>
  <c r="CN368" i="27"/>
  <c r="CN367" i="27"/>
  <c r="CN366" i="27"/>
  <c r="CN365" i="27"/>
  <c r="CN364" i="27"/>
  <c r="CN363" i="27"/>
  <c r="CN362" i="27"/>
  <c r="CN361" i="27"/>
  <c r="CN360" i="27"/>
  <c r="CN359" i="27"/>
  <c r="CN358" i="27"/>
  <c r="CN357" i="27"/>
  <c r="CN356" i="27"/>
  <c r="CN355" i="27"/>
  <c r="CN354" i="27"/>
  <c r="CU314" i="27"/>
  <c r="EA335" i="27"/>
  <c r="DZ334" i="27"/>
  <c r="EJ335" i="27"/>
  <c r="AW332" i="27"/>
  <c r="AV346" i="27"/>
  <c r="AW346" i="27" s="1"/>
  <c r="AF319" i="27"/>
  <c r="AO319" i="27"/>
  <c r="AP319" i="27" s="1"/>
  <c r="CE338" i="27"/>
  <c r="DO326" i="27"/>
  <c r="DE325" i="27"/>
  <c r="CA306" i="27"/>
  <c r="BZ305" i="27"/>
  <c r="CA305" i="27" s="1"/>
  <c r="DD329" i="27"/>
  <c r="CN327" i="27"/>
  <c r="CW327" i="27"/>
  <c r="DD312" i="27"/>
  <c r="E369" i="27"/>
  <c r="BI305" i="27"/>
  <c r="AH346" i="27"/>
  <c r="CA324" i="27"/>
  <c r="AL308" i="27"/>
  <c r="AK303" i="27"/>
  <c r="AL314" i="27" s="1"/>
  <c r="CV304" i="27"/>
  <c r="BK293" i="27"/>
  <c r="BK292" i="27"/>
  <c r="BK291" i="27"/>
  <c r="BK290" i="27"/>
  <c r="BK289" i="27"/>
  <c r="BK282" i="27"/>
  <c r="BK281" i="27"/>
  <c r="BK280" i="27"/>
  <c r="BK279" i="27"/>
  <c r="BK278" i="27"/>
  <c r="BK277" i="27"/>
  <c r="BK276" i="27"/>
  <c r="BK275" i="27"/>
  <c r="BK274" i="27"/>
  <c r="BK273" i="27"/>
  <c r="BK272" i="27"/>
  <c r="BK271" i="27"/>
  <c r="BK270" i="27"/>
  <c r="BK269" i="27"/>
  <c r="BK268" i="27"/>
  <c r="BK267" i="27"/>
  <c r="BK266" i="27"/>
  <c r="BK265" i="27"/>
  <c r="BK264" i="27"/>
  <c r="BK263" i="27"/>
  <c r="BK262" i="27"/>
  <c r="BK261" i="27"/>
  <c r="BK260" i="27"/>
  <c r="BK259" i="27"/>
  <c r="BK258" i="27"/>
  <c r="BK256" i="27"/>
  <c r="BK255" i="27"/>
  <c r="BK254" i="27"/>
  <c r="BK253" i="27"/>
  <c r="BK252" i="27"/>
  <c r="BK251" i="27"/>
  <c r="BK288" i="27"/>
  <c r="BK287" i="27"/>
  <c r="BK286" i="27"/>
  <c r="BK284" i="27"/>
  <c r="BK285" i="27"/>
  <c r="BK283" i="27"/>
  <c r="M320" i="27"/>
  <c r="W321" i="27"/>
  <c r="BS317" i="27"/>
  <c r="BC308" i="27"/>
  <c r="BB303" i="27"/>
  <c r="ES307" i="27"/>
  <c r="FB307" i="27"/>
  <c r="FC307" i="27" s="1"/>
  <c r="T305" i="27"/>
  <c r="S303" i="27"/>
  <c r="FB322" i="27"/>
  <c r="DZ308" i="27"/>
  <c r="FK305" i="27"/>
  <c r="FJ303" i="27"/>
  <c r="N326" i="27"/>
  <c r="M325" i="27"/>
  <c r="W326" i="27"/>
  <c r="FC317" i="27"/>
  <c r="N313" i="27"/>
  <c r="W313" i="27"/>
  <c r="EZ305" i="27"/>
  <c r="FA305" i="27" s="1"/>
  <c r="AN218" i="27"/>
  <c r="AN200" i="27"/>
  <c r="AN215" i="27"/>
  <c r="AN219" i="27"/>
  <c r="EY227" i="27"/>
  <c r="EX241" i="27"/>
  <c r="EY241" i="27" s="1"/>
  <c r="CW258" i="27"/>
  <c r="CE258" i="27" s="1"/>
  <c r="CM257" i="27"/>
  <c r="CW257" i="27" s="1"/>
  <c r="W258" i="27"/>
  <c r="E258" i="27" s="1"/>
  <c r="M257" i="27"/>
  <c r="CW237" i="27"/>
  <c r="CN237" i="27"/>
  <c r="CX226" i="27"/>
  <c r="CE226" i="27"/>
  <c r="EJ220" i="27"/>
  <c r="EA220" i="27"/>
  <c r="EK231" i="27"/>
  <c r="DR231" i="27"/>
  <c r="EK226" i="27"/>
  <c r="DR226" i="27"/>
  <c r="FB220" i="27"/>
  <c r="FC220" i="27" s="1"/>
  <c r="ES220" i="27"/>
  <c r="CB220" i="27"/>
  <c r="CC220" i="27" s="1"/>
  <c r="BS220" i="27"/>
  <c r="BJ213" i="27"/>
  <c r="BK213" i="27" s="1"/>
  <c r="BA213" i="27"/>
  <c r="BJ211" i="27"/>
  <c r="BA211" i="27"/>
  <c r="AZ210" i="27"/>
  <c r="BJ207" i="27"/>
  <c r="BA207" i="27"/>
  <c r="BJ205" i="27"/>
  <c r="BA205" i="27"/>
  <c r="BJ202" i="27"/>
  <c r="BA202" i="27"/>
  <c r="FK227" i="27"/>
  <c r="FJ241" i="27"/>
  <c r="FK241" i="27" s="1"/>
  <c r="EU227" i="27"/>
  <c r="ET241" i="27"/>
  <c r="EU241" i="27" s="1"/>
  <c r="DO258" i="27"/>
  <c r="DP258" i="27" s="1"/>
  <c r="DE257" i="27"/>
  <c r="E236" i="27"/>
  <c r="AF231" i="27"/>
  <c r="AF238" i="27"/>
  <c r="DM228" i="27"/>
  <c r="AF225" i="27"/>
  <c r="CV211" i="27"/>
  <c r="CU210" i="27"/>
  <c r="CC204" i="27"/>
  <c r="AN137" i="27"/>
  <c r="BS217" i="27"/>
  <c r="AE209" i="27"/>
  <c r="AF209" i="27" s="1"/>
  <c r="AO210" i="27"/>
  <c r="AF210" i="27"/>
  <c r="EH227" i="27"/>
  <c r="EI198" i="27"/>
  <c r="W185" i="27"/>
  <c r="E185" i="27" s="1"/>
  <c r="E186" i="27"/>
  <c r="BS202" i="27"/>
  <c r="BH134" i="27"/>
  <c r="BH27" i="27"/>
  <c r="BI121" i="27"/>
  <c r="BI116" i="27"/>
  <c r="BI113" i="27"/>
  <c r="BH112" i="27"/>
  <c r="BI112" i="27" s="1"/>
  <c r="BI108" i="27"/>
  <c r="BH107" i="27"/>
  <c r="DZ209" i="27"/>
  <c r="EA209" i="27" s="1"/>
  <c r="EJ210" i="27"/>
  <c r="EA210" i="27"/>
  <c r="CA214" i="27"/>
  <c r="E202" i="27"/>
  <c r="EH134" i="27"/>
  <c r="EH31" i="27"/>
  <c r="CW135" i="27"/>
  <c r="CM134" i="27"/>
  <c r="CM27" i="27"/>
  <c r="CW131" i="27"/>
  <c r="CM26" i="27"/>
  <c r="CW129" i="27"/>
  <c r="CM29" i="27"/>
  <c r="CW127" i="27"/>
  <c r="CM126" i="27"/>
  <c r="CM25" i="27"/>
  <c r="CW122" i="27"/>
  <c r="CW120" i="27"/>
  <c r="CN120" i="27"/>
  <c r="CW118" i="27"/>
  <c r="CM117" i="27"/>
  <c r="CW115" i="27"/>
  <c r="CW113" i="27"/>
  <c r="CN113" i="27"/>
  <c r="CM112" i="27"/>
  <c r="CV108" i="27"/>
  <c r="CU107" i="27"/>
  <c r="W134" i="27"/>
  <c r="W112" i="27"/>
  <c r="N112" i="27"/>
  <c r="BB138" i="27"/>
  <c r="BC138" i="27" s="1"/>
  <c r="BC124" i="27"/>
  <c r="DR207" i="27"/>
  <c r="EK207" i="27"/>
  <c r="CA210" i="27"/>
  <c r="FB104" i="27"/>
  <c r="AF98" i="27"/>
  <c r="AO98" i="27"/>
  <c r="AP98" i="27" s="1"/>
  <c r="DK138" i="27"/>
  <c r="DL138" i="27" s="1"/>
  <c r="DL124" i="27"/>
  <c r="AP208" i="27"/>
  <c r="L122" i="27"/>
  <c r="AP111" i="27"/>
  <c r="EK109" i="27"/>
  <c r="CA216" i="27"/>
  <c r="L137" i="27"/>
  <c r="E136" i="27"/>
  <c r="CB112" i="27"/>
  <c r="BS112" i="27"/>
  <c r="BZ100" i="27"/>
  <c r="CA98" i="27"/>
  <c r="BZ97" i="27"/>
  <c r="BZ95" i="27" s="1"/>
  <c r="BA96" i="27"/>
  <c r="BJ96" i="27"/>
  <c r="BK96" i="27" s="1"/>
  <c r="L133" i="27"/>
  <c r="W126" i="27"/>
  <c r="M125" i="27"/>
  <c r="AL122" i="27"/>
  <c r="BS105" i="27"/>
  <c r="CB105" i="27"/>
  <c r="CC105" i="27" s="1"/>
  <c r="E105" i="27"/>
  <c r="CE99" i="27"/>
  <c r="CM82" i="27"/>
  <c r="CW83" i="27"/>
  <c r="FC15" i="27"/>
  <c r="AN85" i="27"/>
  <c r="AN84" i="27"/>
  <c r="AN83" i="27"/>
  <c r="AN82" i="27"/>
  <c r="AN81" i="27"/>
  <c r="AN80" i="27"/>
  <c r="AN79" i="27"/>
  <c r="AN78" i="27"/>
  <c r="AN77" i="27"/>
  <c r="AN76" i="27"/>
  <c r="AN74" i="27"/>
  <c r="AN73" i="27"/>
  <c r="AN72" i="27"/>
  <c r="AN71" i="27"/>
  <c r="AN70" i="27"/>
  <c r="AN69" i="27"/>
  <c r="AN68" i="27"/>
  <c r="AN67" i="27"/>
  <c r="AN66" i="27"/>
  <c r="AN65" i="27"/>
  <c r="AN64" i="27"/>
  <c r="AN63" i="27"/>
  <c r="AN62" i="27"/>
  <c r="AN61" i="27"/>
  <c r="AN75" i="27"/>
  <c r="AN59" i="27"/>
  <c r="AN58" i="27"/>
  <c r="AN57" i="27"/>
  <c r="AN56" i="27"/>
  <c r="AN55" i="27"/>
  <c r="AN54" i="27"/>
  <c r="AN53" i="27"/>
  <c r="AN52" i="27"/>
  <c r="AN51" i="27"/>
  <c r="AN50" i="27"/>
  <c r="AN49" i="27"/>
  <c r="AN48" i="27"/>
  <c r="AN47" i="27"/>
  <c r="AN46" i="27"/>
  <c r="AN45" i="27"/>
  <c r="AN44" i="27"/>
  <c r="AN43" i="27"/>
  <c r="EO26" i="27"/>
  <c r="EN32" i="27"/>
  <c r="EO32" i="27" s="1"/>
  <c r="AK12" i="27"/>
  <c r="EY97" i="27"/>
  <c r="EY113" i="27"/>
  <c r="EY115" i="27"/>
  <c r="BR86" i="27"/>
  <c r="CB46" i="27"/>
  <c r="CB8" i="27" s="1"/>
  <c r="BR8" i="27"/>
  <c r="BX32" i="27"/>
  <c r="BY32" i="27" s="1"/>
  <c r="BY26" i="27"/>
  <c r="BH12" i="27"/>
  <c r="BI14" i="27" s="1"/>
  <c r="FB150" i="27"/>
  <c r="DR150" i="27" s="1"/>
  <c r="AF118" i="27"/>
  <c r="W71" i="27"/>
  <c r="E71" i="27" s="1"/>
  <c r="AZ13" i="27"/>
  <c r="AZ17" i="27" s="1"/>
  <c r="BJ65" i="27"/>
  <c r="BJ13" i="27" s="1"/>
  <c r="CW104" i="27"/>
  <c r="EH60" i="27"/>
  <c r="EB17" i="27"/>
  <c r="EB32" i="27"/>
  <c r="EC32" i="27" s="1"/>
  <c r="EC26" i="27"/>
  <c r="DU16" i="27"/>
  <c r="CN12" i="27"/>
  <c r="BG10" i="27"/>
  <c r="AE7" i="27"/>
  <c r="AF15" i="27" s="1"/>
  <c r="Z9" i="27"/>
  <c r="Z8" i="27"/>
  <c r="Z7" i="27"/>
  <c r="BJ160" i="27"/>
  <c r="CH132" i="27"/>
  <c r="DR252" i="27"/>
  <c r="V254" i="27"/>
  <c r="AF240" i="27"/>
  <c r="EK238" i="27"/>
  <c r="DR238" i="27"/>
  <c r="EI234" i="27"/>
  <c r="AN230" i="27"/>
  <c r="EE100" i="27"/>
  <c r="ED95" i="27"/>
  <c r="BW13" i="27"/>
  <c r="Z11" i="27"/>
  <c r="E16" i="27"/>
  <c r="DF85" i="27"/>
  <c r="DF84" i="27"/>
  <c r="DF83" i="27"/>
  <c r="DF82" i="27"/>
  <c r="DF81" i="27"/>
  <c r="DF80" i="27"/>
  <c r="DF79" i="27"/>
  <c r="DF78" i="27"/>
  <c r="DF77" i="27"/>
  <c r="DF76" i="27"/>
  <c r="DF75" i="27"/>
  <c r="DF74" i="27"/>
  <c r="DF73" i="27"/>
  <c r="DF72" i="27"/>
  <c r="DF71" i="27"/>
  <c r="DF70" i="27"/>
  <c r="DF69" i="27"/>
  <c r="DF68" i="27"/>
  <c r="DF67" i="27"/>
  <c r="DF66" i="27"/>
  <c r="DF65" i="27"/>
  <c r="DF64" i="27"/>
  <c r="DF63" i="27"/>
  <c r="DF62" i="27"/>
  <c r="DF61" i="27"/>
  <c r="DF60" i="27"/>
  <c r="DF59" i="27"/>
  <c r="DO43" i="27"/>
  <c r="DE7" i="27"/>
  <c r="DF18" i="27" s="1"/>
  <c r="DF58" i="27"/>
  <c r="DF57" i="27"/>
  <c r="DF56" i="27"/>
  <c r="DF55" i="27"/>
  <c r="DF54" i="27"/>
  <c r="DF53" i="27"/>
  <c r="DF52" i="27"/>
  <c r="DF51" i="27"/>
  <c r="DF50" i="27"/>
  <c r="DF49" i="27"/>
  <c r="DF48" i="27"/>
  <c r="DF47" i="27"/>
  <c r="DF46" i="27"/>
  <c r="DF45" i="27"/>
  <c r="DF44" i="27"/>
  <c r="DF43" i="27"/>
  <c r="V46" i="27"/>
  <c r="V69" i="27"/>
  <c r="BW18" i="27"/>
  <c r="Z16" i="27"/>
  <c r="CB50" i="27"/>
  <c r="CB10" i="27" s="1"/>
  <c r="BR10" i="27"/>
  <c r="BR49" i="27"/>
  <c r="BI46" i="27"/>
  <c r="BW15" i="27"/>
  <c r="DO50" i="27"/>
  <c r="DE10" i="27"/>
  <c r="DE49" i="27"/>
  <c r="AO8" i="27"/>
  <c r="L17" i="27"/>
  <c r="Z15" i="27"/>
  <c r="CV8" i="27"/>
  <c r="AY17" i="27"/>
  <c r="CR17" i="27"/>
  <c r="FA13" i="27"/>
  <c r="BZ49" i="27"/>
  <c r="BW11" i="27"/>
  <c r="BI15" i="27"/>
  <c r="EH858" i="27"/>
  <c r="EI859" i="27"/>
  <c r="EJ861" i="27"/>
  <c r="DX849" i="27"/>
  <c r="DY854" i="27"/>
  <c r="FB861" i="27"/>
  <c r="EO831" i="27"/>
  <c r="EN830" i="27"/>
  <c r="EO830" i="27" s="1"/>
  <c r="EJ855" i="27"/>
  <c r="EA855" i="27"/>
  <c r="EK835" i="27"/>
  <c r="DR835" i="27"/>
  <c r="DS835" i="27" s="1"/>
  <c r="FA837" i="27"/>
  <c r="EZ836" i="27"/>
  <c r="FA836" i="27" s="1"/>
  <c r="EH836" i="27"/>
  <c r="EI836" i="27" s="1"/>
  <c r="EI837" i="27"/>
  <c r="FB825" i="27"/>
  <c r="FC825" i="27" s="1"/>
  <c r="ER824" i="27"/>
  <c r="ES825" i="27"/>
  <c r="DW821" i="27"/>
  <c r="DV819" i="27"/>
  <c r="DW850" i="27" s="1"/>
  <c r="FB857" i="27"/>
  <c r="FC857" i="27" s="1"/>
  <c r="EI820" i="27"/>
  <c r="EJ833" i="27"/>
  <c r="EA833" i="27"/>
  <c r="EJ826" i="27"/>
  <c r="ES823" i="27"/>
  <c r="FB823" i="27"/>
  <c r="FC823" i="27" s="1"/>
  <c r="ER821" i="27"/>
  <c r="ER819" i="27" s="1"/>
  <c r="FK824" i="27"/>
  <c r="FJ819" i="27"/>
  <c r="FK850" i="27" s="1"/>
  <c r="DR794" i="27"/>
  <c r="EM784" i="27"/>
  <c r="ES805" i="27"/>
  <c r="ES801" i="27"/>
  <c r="ES806" i="27"/>
  <c r="ES802" i="27"/>
  <c r="ES798" i="27"/>
  <c r="ES809" i="27"/>
  <c r="ES808" i="27"/>
  <c r="ES807" i="27"/>
  <c r="ES803" i="27"/>
  <c r="ES800" i="27"/>
  <c r="ES797" i="27"/>
  <c r="ES793" i="27"/>
  <c r="ES804" i="27"/>
  <c r="ES799" i="27"/>
  <c r="ES794" i="27"/>
  <c r="ES790" i="27"/>
  <c r="ES786" i="27"/>
  <c r="ES782" i="27"/>
  <c r="ES778" i="27"/>
  <c r="ES774" i="27"/>
  <c r="ES795" i="27"/>
  <c r="ES791" i="27"/>
  <c r="ES787" i="27"/>
  <c r="ES783" i="27"/>
  <c r="ES779" i="27"/>
  <c r="ES775" i="27"/>
  <c r="ES796" i="27"/>
  <c r="ES792" i="27"/>
  <c r="ES788" i="27"/>
  <c r="ES784" i="27"/>
  <c r="ES780" i="27"/>
  <c r="ES776" i="27"/>
  <c r="ES772" i="27"/>
  <c r="ES768" i="27"/>
  <c r="ES785" i="27"/>
  <c r="ES781" i="27"/>
  <c r="ES769" i="27"/>
  <c r="ES789" i="27"/>
  <c r="ES770" i="27"/>
  <c r="ES777" i="27"/>
  <c r="FB767" i="27"/>
  <c r="ES771" i="27"/>
  <c r="ES767" i="27"/>
  <c r="EI770" i="27"/>
  <c r="DO757" i="27"/>
  <c r="DP757" i="27" s="1"/>
  <c r="DF757" i="27"/>
  <c r="AO754" i="27"/>
  <c r="AP754" i="27" s="1"/>
  <c r="AF754" i="27"/>
  <c r="AO752" i="27"/>
  <c r="AF752" i="27"/>
  <c r="EZ754" i="27"/>
  <c r="FA754" i="27" s="1"/>
  <c r="DE754" i="27"/>
  <c r="AF751" i="27"/>
  <c r="AO751" i="27"/>
  <c r="AP751" i="27" s="1"/>
  <c r="FI746" i="27"/>
  <c r="FH745" i="27"/>
  <c r="FI745" i="27" s="1"/>
  <c r="N749" i="27"/>
  <c r="W749" i="27"/>
  <c r="U754" i="27"/>
  <c r="V754" i="27" s="1"/>
  <c r="T754" i="27"/>
  <c r="S745" i="27"/>
  <c r="T745" i="27" s="1"/>
  <c r="CN749" i="27"/>
  <c r="CW749" i="27"/>
  <c r="BU746" i="27"/>
  <c r="BT745" i="27"/>
  <c r="BU745" i="27" s="1"/>
  <c r="CW748" i="27"/>
  <c r="CM746" i="27"/>
  <c r="L750" i="27"/>
  <c r="K745" i="27"/>
  <c r="L745" i="27" s="1"/>
  <c r="E743" i="27"/>
  <c r="AS745" i="27"/>
  <c r="E734" i="27"/>
  <c r="M727" i="27"/>
  <c r="W728" i="27"/>
  <c r="X728" i="27" s="1"/>
  <c r="N728" i="27"/>
  <c r="CX740" i="27"/>
  <c r="CE740" i="27"/>
  <c r="CF740" i="27" s="1"/>
  <c r="N729" i="27"/>
  <c r="W729" i="27"/>
  <c r="BM727" i="27"/>
  <c r="BL726" i="27"/>
  <c r="BM726" i="27" s="1"/>
  <c r="EI728" i="27"/>
  <c r="EH727" i="27"/>
  <c r="BE727" i="27"/>
  <c r="BD726" i="27"/>
  <c r="BE726" i="27" s="1"/>
  <c r="CG726" i="27"/>
  <c r="CH727" i="27"/>
  <c r="FB729" i="27"/>
  <c r="FC729" i="27" s="1"/>
  <c r="ES729" i="27"/>
  <c r="ER727" i="27"/>
  <c r="AJ727" i="27"/>
  <c r="AI726" i="27"/>
  <c r="CB729" i="27"/>
  <c r="CC729" i="27" s="1"/>
  <c r="CA729" i="27"/>
  <c r="V728" i="27"/>
  <c r="U727" i="27"/>
  <c r="EK720" i="27"/>
  <c r="CN718" i="27"/>
  <c r="CW718" i="27"/>
  <c r="CM717" i="27"/>
  <c r="CM715" i="27" s="1"/>
  <c r="EG717" i="27"/>
  <c r="EF715" i="27"/>
  <c r="EG745" i="27" s="1"/>
  <c r="CY744" i="27"/>
  <c r="CZ747" i="27"/>
  <c r="CZ743" i="27"/>
  <c r="CZ715" i="27"/>
  <c r="FA721" i="27"/>
  <c r="EZ720" i="27"/>
  <c r="FA720" i="27" s="1"/>
  <c r="CN719" i="27"/>
  <c r="CW719" i="27"/>
  <c r="BW734" i="27"/>
  <c r="BW733" i="27"/>
  <c r="BW732" i="27"/>
  <c r="BW717" i="27"/>
  <c r="BV715" i="27"/>
  <c r="Z735" i="27"/>
  <c r="Z734" i="27"/>
  <c r="Z733" i="27"/>
  <c r="Z732" i="27"/>
  <c r="AE717" i="27"/>
  <c r="Z717" i="27"/>
  <c r="Y715" i="27"/>
  <c r="H724" i="27"/>
  <c r="BI719" i="27"/>
  <c r="BH717" i="27"/>
  <c r="BJ717" i="27" s="1"/>
  <c r="DJ717" i="27"/>
  <c r="DI715" i="27"/>
  <c r="DJ746" i="27" s="1"/>
  <c r="CT747" i="27"/>
  <c r="CT743" i="27"/>
  <c r="CS744" i="27"/>
  <c r="CT715" i="27"/>
  <c r="AE720" i="27"/>
  <c r="EN715" i="27"/>
  <c r="W688" i="27"/>
  <c r="E688" i="27" s="1"/>
  <c r="DO682" i="27"/>
  <c r="CE682" i="27" s="1"/>
  <c r="U680" i="27"/>
  <c r="W680" i="27" s="1"/>
  <c r="E680" i="27" s="1"/>
  <c r="CW666" i="27"/>
  <c r="CE666" i="27" s="1"/>
  <c r="CX654" i="27"/>
  <c r="CE654" i="27"/>
  <c r="CF654" i="27" s="1"/>
  <c r="EM651" i="27"/>
  <c r="EL642" i="27"/>
  <c r="EM642" i="27" s="1"/>
  <c r="EJ648" i="27"/>
  <c r="EA648" i="27"/>
  <c r="AF653" i="27"/>
  <c r="AO653" i="27"/>
  <c r="CB650" i="27"/>
  <c r="CC650" i="27" s="1"/>
  <c r="BS650" i="27"/>
  <c r="DE647" i="27"/>
  <c r="DE642" i="27" s="1"/>
  <c r="CZ647" i="27"/>
  <c r="CY642" i="27"/>
  <c r="CZ642" i="27" s="1"/>
  <c r="EO706" i="27"/>
  <c r="EO705" i="27"/>
  <c r="EO693" i="27"/>
  <c r="EO692" i="27"/>
  <c r="EO691" i="27"/>
  <c r="EO690" i="27"/>
  <c r="EO703" i="27"/>
  <c r="EO702" i="27"/>
  <c r="EO700" i="27"/>
  <c r="EO699" i="27"/>
  <c r="EO698" i="27"/>
  <c r="EO697" i="27"/>
  <c r="EO696" i="27"/>
  <c r="EO695" i="27"/>
  <c r="EO704" i="27"/>
  <c r="EO694" i="27"/>
  <c r="EO701" i="27"/>
  <c r="EO687" i="27"/>
  <c r="EO681" i="27"/>
  <c r="EO680" i="27"/>
  <c r="EO679" i="27"/>
  <c r="EO678" i="27"/>
  <c r="EO677" i="27"/>
  <c r="EO686" i="27"/>
  <c r="EO685" i="27"/>
  <c r="EO684" i="27"/>
  <c r="EO683" i="27"/>
  <c r="EO682" i="27"/>
  <c r="EO689" i="27"/>
  <c r="EO688" i="27"/>
  <c r="EO676" i="27"/>
  <c r="EO675" i="27"/>
  <c r="EO674" i="27"/>
  <c r="EO673" i="27"/>
  <c r="EO672" i="27"/>
  <c r="EO671" i="27"/>
  <c r="EO670" i="27"/>
  <c r="EO669" i="27"/>
  <c r="EO668" i="27"/>
  <c r="EO667" i="27"/>
  <c r="EO666" i="27"/>
  <c r="EO665" i="27"/>
  <c r="EO664" i="27"/>
  <c r="EO663" i="27"/>
  <c r="W646" i="27"/>
  <c r="N646" i="27"/>
  <c r="W648" i="27"/>
  <c r="BH647" i="27"/>
  <c r="BI647" i="27" s="1"/>
  <c r="DO643" i="27"/>
  <c r="R647" i="27"/>
  <c r="U647" i="27"/>
  <c r="Q642" i="27"/>
  <c r="CX640" i="27"/>
  <c r="CB636" i="27"/>
  <c r="CC636" i="27" s="1"/>
  <c r="BS636" i="27"/>
  <c r="EJ664" i="27"/>
  <c r="DR664" i="27" s="1"/>
  <c r="BA639" i="27"/>
  <c r="BJ639" i="27"/>
  <c r="BK639" i="27" s="1"/>
  <c r="ER663" i="27"/>
  <c r="BS640" i="27"/>
  <c r="CB640" i="27"/>
  <c r="CC640" i="27" s="1"/>
  <c r="DO635" i="27"/>
  <c r="DP635" i="27" s="1"/>
  <c r="DF635" i="27"/>
  <c r="DE634" i="27"/>
  <c r="ED623" i="27"/>
  <c r="EE624" i="27"/>
  <c r="AF630" i="27"/>
  <c r="AO630" i="27"/>
  <c r="AP630" i="27" s="1"/>
  <c r="AE629" i="27"/>
  <c r="CN628" i="27"/>
  <c r="CW628" i="27"/>
  <c r="EI625" i="27"/>
  <c r="EH624" i="27"/>
  <c r="CL624" i="27"/>
  <c r="CK623" i="27"/>
  <c r="EJ621" i="27"/>
  <c r="EA621" i="27"/>
  <c r="BS633" i="27"/>
  <c r="CB633" i="27"/>
  <c r="CC633" i="27" s="1"/>
  <c r="DZ629" i="27"/>
  <c r="EA630" i="27"/>
  <c r="EJ630" i="27"/>
  <c r="EK630" i="27" s="1"/>
  <c r="BS627" i="27"/>
  <c r="CB627" i="27"/>
  <c r="CC627" i="27" s="1"/>
  <c r="W625" i="27"/>
  <c r="X625" i="27" s="1"/>
  <c r="N625" i="27"/>
  <c r="M624" i="27"/>
  <c r="DE617" i="27"/>
  <c r="DO618" i="27"/>
  <c r="DP618" i="27" s="1"/>
  <c r="DF618" i="27"/>
  <c r="DM624" i="27"/>
  <c r="DO624" i="27" s="1"/>
  <c r="AO617" i="27"/>
  <c r="AF617" i="27"/>
  <c r="DT612" i="27"/>
  <c r="O623" i="27"/>
  <c r="DZ617" i="27"/>
  <c r="EA618" i="27"/>
  <c r="EJ618" i="27"/>
  <c r="EA615" i="27"/>
  <c r="EJ615" i="27"/>
  <c r="DZ614" i="27"/>
  <c r="ER624" i="27"/>
  <c r="CX620" i="27"/>
  <c r="CE620" i="27"/>
  <c r="CF620" i="27" s="1"/>
  <c r="DD612" i="27"/>
  <c r="W615" i="27"/>
  <c r="DO615" i="27"/>
  <c r="DP615" i="27" s="1"/>
  <c r="AF612" i="27"/>
  <c r="AH617" i="27"/>
  <c r="AM617" i="27"/>
  <c r="AG612" i="27"/>
  <c r="DA655" i="27"/>
  <c r="DB655" i="27" s="1"/>
  <c r="DB641" i="27"/>
  <c r="BX655" i="27"/>
  <c r="BY655" i="27" s="1"/>
  <c r="BY641" i="27"/>
  <c r="CV615" i="27"/>
  <c r="CU614" i="27"/>
  <c r="CV614" i="27" s="1"/>
  <c r="W628" i="27"/>
  <c r="CW577" i="27"/>
  <c r="CE577" i="27" s="1"/>
  <c r="AZ574" i="27"/>
  <c r="BJ575" i="27"/>
  <c r="FB575" i="27"/>
  <c r="DR575" i="27" s="1"/>
  <c r="ER574" i="27"/>
  <c r="FB574" i="27" s="1"/>
  <c r="DR574" i="27" s="1"/>
  <c r="EZ567" i="27"/>
  <c r="EZ566" i="27" s="1"/>
  <c r="EZ603" i="27" s="1"/>
  <c r="AN546" i="27"/>
  <c r="AN542" i="27"/>
  <c r="AN539" i="27"/>
  <c r="E572" i="27"/>
  <c r="M603" i="27"/>
  <c r="W603" i="27" s="1"/>
  <c r="W563" i="27"/>
  <c r="E563" i="27" s="1"/>
  <c r="DE603" i="27"/>
  <c r="DO563" i="27"/>
  <c r="ES551" i="27"/>
  <c r="FB551" i="27"/>
  <c r="FC551" i="27" s="1"/>
  <c r="CB547" i="27"/>
  <c r="CC547" i="27" s="1"/>
  <c r="BS547" i="27"/>
  <c r="V545" i="27"/>
  <c r="V537" i="27"/>
  <c r="AH531" i="27"/>
  <c r="AG520" i="27"/>
  <c r="AH520" i="27" s="1"/>
  <c r="CN525" i="27"/>
  <c r="CW525" i="27"/>
  <c r="CN524" i="27"/>
  <c r="CW524" i="27"/>
  <c r="CX524" i="27" s="1"/>
  <c r="CN523" i="27"/>
  <c r="CW523" i="27"/>
  <c r="BS532" i="27"/>
  <c r="BR531" i="27"/>
  <c r="CB532" i="27"/>
  <c r="CC532" i="27" s="1"/>
  <c r="CS552" i="27"/>
  <c r="CT552" i="27" s="1"/>
  <c r="CT538" i="27"/>
  <c r="CE549" i="27"/>
  <c r="CF549" i="27" s="1"/>
  <c r="CX549" i="27"/>
  <c r="EU521" i="27"/>
  <c r="ET520" i="27"/>
  <c r="AZ539" i="27"/>
  <c r="BJ540" i="27"/>
  <c r="BJ536" i="27"/>
  <c r="BK536" i="27" s="1"/>
  <c r="BS534" i="27"/>
  <c r="CB534" i="27"/>
  <c r="CC534" i="27" s="1"/>
  <c r="DB531" i="27"/>
  <c r="DA520" i="27"/>
  <c r="BA530" i="27"/>
  <c r="BJ530" i="27"/>
  <c r="BK530" i="27" s="1"/>
  <c r="CA518" i="27"/>
  <c r="W512" i="27"/>
  <c r="N512" i="27"/>
  <c r="M511" i="27"/>
  <c r="N536" i="27"/>
  <c r="W536" i="27"/>
  <c r="W567" i="27"/>
  <c r="M566" i="27"/>
  <c r="W566" i="27" s="1"/>
  <c r="FB535" i="27"/>
  <c r="FC535" i="27" s="1"/>
  <c r="ES535" i="27"/>
  <c r="N533" i="27"/>
  <c r="W533" i="27"/>
  <c r="AF530" i="27"/>
  <c r="AO530" i="27"/>
  <c r="AP530" i="27" s="1"/>
  <c r="Z521" i="27"/>
  <c r="Y520" i="27"/>
  <c r="Z520" i="27" s="1"/>
  <c r="BJ519" i="27"/>
  <c r="BK519" i="27" s="1"/>
  <c r="BA519" i="27"/>
  <c r="BJ517" i="27"/>
  <c r="BK517" i="27" s="1"/>
  <c r="BA517" i="27"/>
  <c r="BJ515" i="27"/>
  <c r="BK515" i="27" s="1"/>
  <c r="BA515" i="27"/>
  <c r="AZ514" i="27"/>
  <c r="BA518" i="27" s="1"/>
  <c r="BJ512" i="27"/>
  <c r="BK512" i="27" s="1"/>
  <c r="BA512" i="27"/>
  <c r="AZ511" i="27"/>
  <c r="AZ509" i="27" s="1"/>
  <c r="BH539" i="27"/>
  <c r="CX515" i="27"/>
  <c r="CE515" i="27"/>
  <c r="CF515" i="27" s="1"/>
  <c r="E498" i="27"/>
  <c r="CX519" i="27"/>
  <c r="CE519" i="27"/>
  <c r="CF519" i="27" s="1"/>
  <c r="I538" i="27"/>
  <c r="J509" i="27"/>
  <c r="BI524" i="27"/>
  <c r="EA516" i="27"/>
  <c r="EJ516" i="27"/>
  <c r="EA512" i="27"/>
  <c r="DZ511" i="27"/>
  <c r="EJ512" i="27"/>
  <c r="ES527" i="27"/>
  <c r="ER526" i="27"/>
  <c r="FB527" i="27"/>
  <c r="FC527" i="27" s="1"/>
  <c r="CP521" i="27"/>
  <c r="CO520" i="27"/>
  <c r="CX517" i="27"/>
  <c r="CE517" i="27"/>
  <c r="CF517" i="27" s="1"/>
  <c r="ES524" i="27"/>
  <c r="FB524" i="27"/>
  <c r="FC524" i="27" s="1"/>
  <c r="ER521" i="27"/>
  <c r="BK524" i="27"/>
  <c r="BO514" i="27"/>
  <c r="BN509" i="27"/>
  <c r="Q538" i="27"/>
  <c r="R509" i="27"/>
  <c r="DW521" i="27"/>
  <c r="DV520" i="27"/>
  <c r="AP522" i="27"/>
  <c r="FB471" i="27"/>
  <c r="DR471" i="27" s="1"/>
  <c r="FA446" i="27"/>
  <c r="EZ445" i="27"/>
  <c r="FA445" i="27" s="1"/>
  <c r="FB441" i="27"/>
  <c r="FB439" i="27"/>
  <c r="FB434" i="27"/>
  <c r="FB432" i="27"/>
  <c r="ES432" i="27"/>
  <c r="FB469" i="27"/>
  <c r="BZ464" i="27"/>
  <c r="AF430" i="27"/>
  <c r="AO430" i="27"/>
  <c r="AP430" i="27" s="1"/>
  <c r="EA426" i="27"/>
  <c r="EJ426" i="27"/>
  <c r="EA424" i="27"/>
  <c r="DZ423" i="27"/>
  <c r="EJ424" i="27"/>
  <c r="EA419" i="27"/>
  <c r="DZ418" i="27"/>
  <c r="EJ419" i="27"/>
  <c r="EN435" i="27"/>
  <c r="BK406" i="27"/>
  <c r="BK441" i="27"/>
  <c r="CA429" i="27"/>
  <c r="BZ428" i="27"/>
  <c r="N427" i="27"/>
  <c r="W427" i="27"/>
  <c r="N422" i="27"/>
  <c r="W422" i="27"/>
  <c r="CA419" i="27"/>
  <c r="BZ418" i="27"/>
  <c r="FA467" i="27"/>
  <c r="DF430" i="27"/>
  <c r="DE428" i="27"/>
  <c r="DO430" i="27"/>
  <c r="DP430" i="27" s="1"/>
  <c r="FB430" i="27"/>
  <c r="FC430" i="27" s="1"/>
  <c r="ES430" i="27"/>
  <c r="DP442" i="27"/>
  <c r="R418" i="27"/>
  <c r="Q417" i="27"/>
  <c r="CW416" i="27"/>
  <c r="CW414" i="27"/>
  <c r="CN414" i="27"/>
  <c r="CW412" i="27"/>
  <c r="CM411" i="27"/>
  <c r="CW409" i="27"/>
  <c r="CN409" i="27"/>
  <c r="CM408" i="27"/>
  <c r="CN410" i="27" s="1"/>
  <c r="DN437" i="27"/>
  <c r="DM436" i="27"/>
  <c r="DN436" i="27" s="1"/>
  <c r="CW460" i="27"/>
  <c r="CE460" i="27" s="1"/>
  <c r="BA429" i="27"/>
  <c r="BJ429" i="27"/>
  <c r="BK429" i="27" s="1"/>
  <c r="AZ428" i="27"/>
  <c r="BA427" i="27"/>
  <c r="BJ427" i="27"/>
  <c r="BK427" i="27" s="1"/>
  <c r="AO415" i="27"/>
  <c r="AP415" i="27" s="1"/>
  <c r="AF415" i="27"/>
  <c r="AO413" i="27"/>
  <c r="AP413" i="27" s="1"/>
  <c r="AF413" i="27"/>
  <c r="EJ410" i="27"/>
  <c r="EA410" i="27"/>
  <c r="AO408" i="27"/>
  <c r="AP408" i="27" s="1"/>
  <c r="AF408" i="27"/>
  <c r="FB421" i="27"/>
  <c r="CW357" i="27"/>
  <c r="CE357" i="27" s="1"/>
  <c r="FB424" i="27"/>
  <c r="X410" i="27"/>
  <c r="DM423" i="27"/>
  <c r="DM417" i="27" s="1"/>
  <c r="ES420" i="27"/>
  <c r="DP418" i="27"/>
  <c r="W357" i="27"/>
  <c r="E357" i="27" s="1"/>
  <c r="V397" i="27"/>
  <c r="V396" i="27"/>
  <c r="V395" i="27"/>
  <c r="V394" i="27"/>
  <c r="V393" i="27"/>
  <c r="V392" i="27"/>
  <c r="V391" i="27"/>
  <c r="V390" i="27"/>
  <c r="V389" i="27"/>
  <c r="V388" i="27"/>
  <c r="V387" i="27"/>
  <c r="V386" i="27"/>
  <c r="V385" i="27"/>
  <c r="V383" i="27"/>
  <c r="V382" i="27"/>
  <c r="V381" i="27"/>
  <c r="V380" i="27"/>
  <c r="V379" i="27"/>
  <c r="V378" i="27"/>
  <c r="V377" i="27"/>
  <c r="V376" i="27"/>
  <c r="V375" i="27"/>
  <c r="V374" i="27"/>
  <c r="V373" i="27"/>
  <c r="V372" i="27"/>
  <c r="V371" i="27"/>
  <c r="V370" i="27"/>
  <c r="V369" i="27"/>
  <c r="V368" i="27"/>
  <c r="V367" i="27"/>
  <c r="V366" i="27"/>
  <c r="V365" i="27"/>
  <c r="V364" i="27"/>
  <c r="V363" i="27"/>
  <c r="V362" i="27"/>
  <c r="V361" i="27"/>
  <c r="V360" i="27"/>
  <c r="V359" i="27"/>
  <c r="V358" i="27"/>
  <c r="V357" i="27"/>
  <c r="V356" i="27"/>
  <c r="V355" i="27"/>
  <c r="V354" i="27"/>
  <c r="V384" i="27"/>
  <c r="AO344" i="27"/>
  <c r="EJ341" i="27"/>
  <c r="EA341" i="27"/>
  <c r="EJ339" i="27"/>
  <c r="CB340" i="27"/>
  <c r="CB338" i="27"/>
  <c r="BR333" i="27"/>
  <c r="CB361" i="27"/>
  <c r="BR360" i="27"/>
  <c r="CB360" i="27" s="1"/>
  <c r="BA316" i="27"/>
  <c r="AZ315" i="27"/>
  <c r="BJ316" i="27"/>
  <c r="BK316" i="27" s="1"/>
  <c r="BJ312" i="27"/>
  <c r="AZ308" i="27"/>
  <c r="BA312" i="27" s="1"/>
  <c r="EJ336" i="27"/>
  <c r="AO334" i="27"/>
  <c r="AO333" i="27"/>
  <c r="P332" i="27"/>
  <c r="O346" i="27"/>
  <c r="P346" i="27" s="1"/>
  <c r="AO331" i="27"/>
  <c r="EA329" i="27"/>
  <c r="EJ329" i="27"/>
  <c r="AF328" i="27"/>
  <c r="AO328" i="27"/>
  <c r="AP328" i="27" s="1"/>
  <c r="AF322" i="27"/>
  <c r="AO322" i="27"/>
  <c r="AF318" i="27"/>
  <c r="AO318" i="27"/>
  <c r="AP318" i="27" s="1"/>
  <c r="CE345" i="27"/>
  <c r="CF345" i="27" s="1"/>
  <c r="CX345" i="27"/>
  <c r="N337" i="27"/>
  <c r="W337" i="27"/>
  <c r="CB306" i="27"/>
  <c r="CC306" i="27" s="1"/>
  <c r="BS306" i="27"/>
  <c r="BR305" i="27"/>
  <c r="BS307" i="27" s="1"/>
  <c r="FA326" i="27"/>
  <c r="EZ325" i="27"/>
  <c r="CN326" i="27"/>
  <c r="CW326" i="27"/>
  <c r="CM325" i="27"/>
  <c r="DF318" i="27"/>
  <c r="DO318" i="27"/>
  <c r="DP318" i="27" s="1"/>
  <c r="CN312" i="27"/>
  <c r="CW312" i="27"/>
  <c r="L305" i="27"/>
  <c r="K303" i="27"/>
  <c r="BJ322" i="27"/>
  <c r="BI316" i="27"/>
  <c r="BH315" i="27"/>
  <c r="CB324" i="27"/>
  <c r="X311" i="27"/>
  <c r="E311" i="27"/>
  <c r="F311" i="27" s="1"/>
  <c r="CB336" i="27"/>
  <c r="FA316" i="27"/>
  <c r="EZ315" i="27"/>
  <c r="DR293" i="27"/>
  <c r="W322" i="27"/>
  <c r="CC318" i="27"/>
  <c r="CL315" i="27"/>
  <c r="CK314" i="27"/>
  <c r="CL314" i="27" s="1"/>
  <c r="EY308" i="27"/>
  <c r="EX303" i="27"/>
  <c r="ER308" i="27"/>
  <c r="ES309" i="27"/>
  <c r="FB309" i="27"/>
  <c r="FC309" i="27" s="1"/>
  <c r="EE305" i="27"/>
  <c r="ED303" i="27"/>
  <c r="CN317" i="27"/>
  <c r="CW317" i="27"/>
  <c r="AN318" i="27"/>
  <c r="AM315" i="27"/>
  <c r="BH308" i="27"/>
  <c r="FG227" i="27"/>
  <c r="FF241" i="27"/>
  <c r="FG241" i="27" s="1"/>
  <c r="DR291" i="27"/>
  <c r="EJ290" i="27"/>
  <c r="DR290" i="27" s="1"/>
  <c r="CB237" i="27"/>
  <c r="BS237" i="27"/>
  <c r="W229" i="27"/>
  <c r="N229" i="27"/>
  <c r="M228" i="27"/>
  <c r="CX225" i="27"/>
  <c r="CE225" i="27"/>
  <c r="FB265" i="27"/>
  <c r="EK233" i="27"/>
  <c r="DR233" i="27"/>
  <c r="DR221" i="27"/>
  <c r="DS221" i="27" s="1"/>
  <c r="EK221" i="27"/>
  <c r="W237" i="27"/>
  <c r="N237" i="27"/>
  <c r="CV229" i="27"/>
  <c r="CU228" i="27"/>
  <c r="CV228" i="27" s="1"/>
  <c r="CC221" i="27"/>
  <c r="DN204" i="27"/>
  <c r="DM203" i="27"/>
  <c r="DN207" i="27" s="1"/>
  <c r="DN201" i="27"/>
  <c r="DM200" i="27"/>
  <c r="DN202" i="27" s="1"/>
  <c r="CB290" i="27"/>
  <c r="DO237" i="27"/>
  <c r="AP231" i="27"/>
  <c r="AP238" i="27"/>
  <c r="AP225" i="27"/>
  <c r="CB215" i="27"/>
  <c r="BR209" i="27"/>
  <c r="BS209" i="27" s="1"/>
  <c r="BS215" i="27"/>
  <c r="CW213" i="27"/>
  <c r="CX213" i="27" s="1"/>
  <c r="CN213" i="27"/>
  <c r="CW211" i="27"/>
  <c r="CX211" i="27" s="1"/>
  <c r="CN211" i="27"/>
  <c r="CM210" i="27"/>
  <c r="EH26" i="27"/>
  <c r="CC217" i="27"/>
  <c r="BR198" i="27"/>
  <c r="CC202" i="27"/>
  <c r="BJ135" i="27"/>
  <c r="AZ134" i="27"/>
  <c r="AZ27" i="27"/>
  <c r="BJ132" i="27"/>
  <c r="BJ130" i="27"/>
  <c r="BJ128" i="27"/>
  <c r="BJ123" i="27"/>
  <c r="BJ121" i="27"/>
  <c r="BK121" i="27" s="1"/>
  <c r="BA121" i="27"/>
  <c r="BJ119" i="27"/>
  <c r="BK119" i="27" s="1"/>
  <c r="BA119" i="27"/>
  <c r="BJ116" i="27"/>
  <c r="BJ113" i="27"/>
  <c r="AZ112" i="27"/>
  <c r="BJ110" i="27"/>
  <c r="BK110" i="27" s="1"/>
  <c r="BA110" i="27"/>
  <c r="BJ108" i="27"/>
  <c r="BK108" i="27" s="1"/>
  <c r="BA108" i="27"/>
  <c r="AZ107" i="27"/>
  <c r="CW110" i="27"/>
  <c r="CN110" i="27"/>
  <c r="CW108" i="27"/>
  <c r="CN108" i="27"/>
  <c r="CM107" i="27"/>
  <c r="E130" i="27"/>
  <c r="EJ148" i="27"/>
  <c r="DR148" i="27" s="1"/>
  <c r="DZ146" i="27"/>
  <c r="DR127" i="27"/>
  <c r="EJ25" i="27"/>
  <c r="E123" i="27"/>
  <c r="DF102" i="27"/>
  <c r="DO102" i="27"/>
  <c r="ES96" i="27"/>
  <c r="FB96" i="27"/>
  <c r="FC96" i="27" s="1"/>
  <c r="BL138" i="27"/>
  <c r="BM138" i="27" s="1"/>
  <c r="BM124" i="27"/>
  <c r="E171" i="27"/>
  <c r="E128" i="27"/>
  <c r="X101" i="27"/>
  <c r="E101" i="27"/>
  <c r="F101" i="27" s="1"/>
  <c r="V207" i="27"/>
  <c r="W153" i="27"/>
  <c r="M152" i="27"/>
  <c r="V107" i="27"/>
  <c r="BZ209" i="27"/>
  <c r="CA209" i="27" s="1"/>
  <c r="CA215" i="27"/>
  <c r="AN109" i="27"/>
  <c r="AN96" i="27"/>
  <c r="AN111" i="27"/>
  <c r="AN110" i="27"/>
  <c r="CH95" i="27"/>
  <c r="CG124" i="27"/>
  <c r="CG20" i="27"/>
  <c r="AZ146" i="27"/>
  <c r="BJ148" i="27"/>
  <c r="N153" i="27"/>
  <c r="AJ163" i="27"/>
  <c r="AF108" i="27"/>
  <c r="ES103" i="27"/>
  <c r="FB103" i="27"/>
  <c r="FC103" i="27" s="1"/>
  <c r="E99" i="27"/>
  <c r="DT17" i="27"/>
  <c r="DZ60" i="27"/>
  <c r="AF85" i="27"/>
  <c r="AF84" i="27"/>
  <c r="AF83" i="27"/>
  <c r="AF82" i="27"/>
  <c r="AF81" i="27"/>
  <c r="AF80" i="27"/>
  <c r="AF79" i="27"/>
  <c r="AF78" i="27"/>
  <c r="AF77" i="27"/>
  <c r="AF76" i="27"/>
  <c r="AF74" i="27"/>
  <c r="AF73" i="27"/>
  <c r="AF72" i="27"/>
  <c r="AF71" i="27"/>
  <c r="AF70" i="27"/>
  <c r="AF69" i="27"/>
  <c r="AF68" i="27"/>
  <c r="AF67" i="27"/>
  <c r="AF66" i="27"/>
  <c r="AF65" i="27"/>
  <c r="AF64" i="27"/>
  <c r="AF63" i="27"/>
  <c r="AF62" i="27"/>
  <c r="AF61" i="27"/>
  <c r="AF75" i="27"/>
  <c r="AF59" i="27"/>
  <c r="AF58" i="27"/>
  <c r="AF57" i="27"/>
  <c r="AF56" i="27"/>
  <c r="AF55" i="27"/>
  <c r="AF54" i="27"/>
  <c r="AF53" i="27"/>
  <c r="AF52" i="27"/>
  <c r="AF51" i="27"/>
  <c r="AF50" i="27"/>
  <c r="AF49" i="27"/>
  <c r="AF48" i="27"/>
  <c r="AF47" i="27"/>
  <c r="AF46" i="27"/>
  <c r="AF45" i="27"/>
  <c r="AF44" i="27"/>
  <c r="AF43" i="27"/>
  <c r="AO43" i="27"/>
  <c r="EG26" i="27"/>
  <c r="EF32" i="27"/>
  <c r="EG32" i="27" s="1"/>
  <c r="DT86" i="27"/>
  <c r="DU86" i="27" s="1"/>
  <c r="AL127" i="27"/>
  <c r="DM189" i="27"/>
  <c r="I95" i="27"/>
  <c r="DR81" i="27"/>
  <c r="AR32" i="27"/>
  <c r="AS32" i="27" s="1"/>
  <c r="AS26" i="27"/>
  <c r="EL12" i="27"/>
  <c r="AR12" i="27"/>
  <c r="AF114" i="27"/>
  <c r="AF99" i="27"/>
  <c r="DO70" i="27"/>
  <c r="CE70" i="27" s="1"/>
  <c r="AU116" i="27"/>
  <c r="FK95" i="27"/>
  <c r="FJ124" i="27"/>
  <c r="FK137" i="27"/>
  <c r="FJ20" i="27"/>
  <c r="E84" i="27"/>
  <c r="CA17" i="27"/>
  <c r="DK12" i="27"/>
  <c r="CH82" i="27"/>
  <c r="DK32" i="27"/>
  <c r="DL32" i="27" s="1"/>
  <c r="DL26" i="27"/>
  <c r="DD16" i="27"/>
  <c r="DC12" i="27"/>
  <c r="DC19" i="27" s="1"/>
  <c r="DD19" i="27" s="1"/>
  <c r="AY12" i="27"/>
  <c r="AX9" i="27"/>
  <c r="R10" i="27"/>
  <c r="Q19" i="27"/>
  <c r="R19" i="27" s="1"/>
  <c r="J9" i="27"/>
  <c r="J8" i="27"/>
  <c r="J7" i="27"/>
  <c r="L132" i="27"/>
  <c r="AJ104" i="27"/>
  <c r="FE97" i="27"/>
  <c r="FD95" i="27"/>
  <c r="CZ314" i="27"/>
  <c r="CB258" i="27"/>
  <c r="BR257" i="27"/>
  <c r="EA293" i="27"/>
  <c r="EA292" i="27"/>
  <c r="EA291" i="27"/>
  <c r="EA290" i="27"/>
  <c r="EA289" i="27"/>
  <c r="EA288" i="27"/>
  <c r="EA287" i="27"/>
  <c r="EA286" i="27"/>
  <c r="EA285" i="27"/>
  <c r="EA284" i="27"/>
  <c r="EA283" i="27"/>
  <c r="EJ251" i="27"/>
  <c r="EA282" i="27"/>
  <c r="EA281" i="27"/>
  <c r="EA280" i="27"/>
  <c r="EA279" i="27"/>
  <c r="EA278" i="27"/>
  <c r="EA277" i="27"/>
  <c r="EA276" i="27"/>
  <c r="EA275" i="27"/>
  <c r="EA274" i="27"/>
  <c r="EA273" i="27"/>
  <c r="EA272" i="27"/>
  <c r="EA271" i="27"/>
  <c r="EA270" i="27"/>
  <c r="EA269" i="27"/>
  <c r="EA268" i="27"/>
  <c r="EA267" i="27"/>
  <c r="EA266" i="27"/>
  <c r="EA265" i="27"/>
  <c r="EA264" i="27"/>
  <c r="EA263" i="27"/>
  <c r="EA262" i="27"/>
  <c r="EA261" i="27"/>
  <c r="EA260" i="27"/>
  <c r="EA259" i="27"/>
  <c r="EA258" i="27"/>
  <c r="EA257" i="27"/>
  <c r="EA256" i="27"/>
  <c r="EA255" i="27"/>
  <c r="EA254" i="27"/>
  <c r="EA253" i="27"/>
  <c r="EA252" i="27"/>
  <c r="EA251" i="27"/>
  <c r="AP240" i="27"/>
  <c r="AF229" i="27"/>
  <c r="L123" i="27"/>
  <c r="AN108" i="27"/>
  <c r="EX12" i="27"/>
  <c r="EQ13" i="27"/>
  <c r="EP9" i="27"/>
  <c r="J10" i="27"/>
  <c r="E28" i="27"/>
  <c r="BW16" i="27"/>
  <c r="EO13" i="27"/>
  <c r="EN9" i="27"/>
  <c r="AO11" i="27"/>
  <c r="E11" i="27" s="1"/>
  <c r="AF13" i="27"/>
  <c r="AO28" i="27"/>
  <c r="BJ57" i="27"/>
  <c r="BJ11" i="27" s="1"/>
  <c r="AZ11" i="27"/>
  <c r="BW10" i="27"/>
  <c r="FA18" i="27"/>
  <c r="FF9" i="27"/>
  <c r="FG13" i="27"/>
  <c r="AN9" i="27"/>
  <c r="AN8" i="27"/>
  <c r="AN7" i="27"/>
  <c r="CN16" i="27"/>
  <c r="EA85" i="27"/>
  <c r="EA84" i="27"/>
  <c r="EA83" i="27"/>
  <c r="EA82" i="27"/>
  <c r="EA81" i="27"/>
  <c r="EA80" i="27"/>
  <c r="EA79" i="27"/>
  <c r="EA78" i="27"/>
  <c r="EA77" i="27"/>
  <c r="EA76" i="27"/>
  <c r="EA73" i="27"/>
  <c r="EA72" i="27"/>
  <c r="EA71" i="27"/>
  <c r="EA70" i="27"/>
  <c r="EA69" i="27"/>
  <c r="EA68" i="27"/>
  <c r="EA67" i="27"/>
  <c r="EA66" i="27"/>
  <c r="EA65" i="27"/>
  <c r="EA64" i="27"/>
  <c r="EA63" i="27"/>
  <c r="EA62" i="27"/>
  <c r="EA61" i="27"/>
  <c r="EA60" i="27"/>
  <c r="EA59" i="27"/>
  <c r="EA74" i="27"/>
  <c r="EA75" i="27"/>
  <c r="EA58" i="27"/>
  <c r="EA57" i="27"/>
  <c r="EA56" i="27"/>
  <c r="EA55" i="27"/>
  <c r="EA54" i="27"/>
  <c r="EA53" i="27"/>
  <c r="EA52" i="27"/>
  <c r="EA51" i="27"/>
  <c r="EA50" i="27"/>
  <c r="EA48" i="27"/>
  <c r="EA47" i="27"/>
  <c r="EA46" i="27"/>
  <c r="EA45" i="27"/>
  <c r="EA44" i="27"/>
  <c r="EA43" i="27"/>
  <c r="DZ7" i="27"/>
  <c r="EJ43" i="27"/>
  <c r="FC65" i="27"/>
  <c r="FC73" i="27"/>
  <c r="W50" i="27"/>
  <c r="E50" i="27" s="1"/>
  <c r="M49" i="27"/>
  <c r="BZ12" i="27"/>
  <c r="CA14" i="27" s="1"/>
  <c r="AN13" i="27"/>
  <c r="DN61" i="27"/>
  <c r="EG17" i="27"/>
  <c r="M14" i="27"/>
  <c r="CA12" i="27"/>
  <c r="BZ9" i="27"/>
  <c r="CA11" i="27" s="1"/>
  <c r="EE854" i="27"/>
  <c r="EH854" i="27"/>
  <c r="EJ842" i="27"/>
  <c r="DZ841" i="27"/>
  <c r="EA842" i="27"/>
  <c r="FB853" i="27"/>
  <c r="EO850" i="27"/>
  <c r="EN849" i="27"/>
  <c r="EO849" i="27" s="1"/>
  <c r="EI832" i="27"/>
  <c r="EH831" i="27"/>
  <c r="EL849" i="27"/>
  <c r="EO858" i="27"/>
  <c r="EY850" i="27"/>
  <c r="EX849" i="27"/>
  <c r="EY849" i="27" s="1"/>
  <c r="EJ837" i="27"/>
  <c r="EK837" i="27" s="1"/>
  <c r="DZ836" i="27"/>
  <c r="EA837" i="27"/>
  <c r="EJ834" i="27"/>
  <c r="EK834" i="27" s="1"/>
  <c r="FB839" i="27"/>
  <c r="FC839" i="27" s="1"/>
  <c r="EJ844" i="27"/>
  <c r="EA844" i="27"/>
  <c r="EJ852" i="27"/>
  <c r="FF819" i="27"/>
  <c r="FG858" i="27" s="1"/>
  <c r="FD849" i="27"/>
  <c r="DU821" i="27"/>
  <c r="DT819" i="27"/>
  <c r="EF819" i="27"/>
  <c r="DR803" i="27"/>
  <c r="EA825" i="27"/>
  <c r="DZ824" i="27"/>
  <c r="EJ825" i="27"/>
  <c r="EJ770" i="27"/>
  <c r="DR793" i="27"/>
  <c r="DZ774" i="27"/>
  <c r="EJ775" i="27"/>
  <c r="DR775" i="27" s="1"/>
  <c r="ED810" i="27"/>
  <c r="EE810" i="27" s="1"/>
  <c r="FB757" i="27"/>
  <c r="FC757" i="27" s="1"/>
  <c r="ES757" i="27"/>
  <c r="EK757" i="27"/>
  <c r="DR757" i="27"/>
  <c r="DS757" i="27" s="1"/>
  <c r="CW753" i="27"/>
  <c r="CN753" i="27"/>
  <c r="CW751" i="27"/>
  <c r="CN751" i="27"/>
  <c r="BA756" i="27"/>
  <c r="BJ756" i="27"/>
  <c r="BK756" i="27" s="1"/>
  <c r="FB746" i="27"/>
  <c r="AW746" i="27"/>
  <c r="AV745" i="27"/>
  <c r="AW745" i="27" s="1"/>
  <c r="CI745" i="27"/>
  <c r="CJ745" i="27" s="1"/>
  <c r="CJ746" i="27"/>
  <c r="BS749" i="27"/>
  <c r="CB749" i="27"/>
  <c r="CC749" i="27" s="1"/>
  <c r="BY746" i="27"/>
  <c r="BX745" i="27"/>
  <c r="BY745" i="27" s="1"/>
  <c r="CT746" i="27"/>
  <c r="CS745" i="27"/>
  <c r="CT745" i="27" s="1"/>
  <c r="BJ746" i="27"/>
  <c r="AZ745" i="27"/>
  <c r="BA746" i="27"/>
  <c r="J746" i="27"/>
  <c r="I745" i="27"/>
  <c r="J745" i="27" s="1"/>
  <c r="DR748" i="27"/>
  <c r="DR736" i="27"/>
  <c r="DS736" i="27" s="1"/>
  <c r="W725" i="27"/>
  <c r="N725" i="27"/>
  <c r="DL727" i="27"/>
  <c r="DK726" i="27"/>
  <c r="CX738" i="27"/>
  <c r="CE738" i="27"/>
  <c r="CF738" i="27" s="1"/>
  <c r="CX731" i="27"/>
  <c r="CE731" i="27"/>
  <c r="CF731" i="27" s="1"/>
  <c r="CV729" i="27"/>
  <c r="CU727" i="27"/>
  <c r="EZ727" i="27"/>
  <c r="CA718" i="27"/>
  <c r="BZ717" i="27"/>
  <c r="CA732" i="27" s="1"/>
  <c r="CQ744" i="27"/>
  <c r="CR743" i="27"/>
  <c r="CR747" i="27"/>
  <c r="CR715" i="27"/>
  <c r="CE723" i="27"/>
  <c r="CF723" i="27" s="1"/>
  <c r="CX723" i="27"/>
  <c r="E721" i="27"/>
  <c r="F721" i="27" s="1"/>
  <c r="X721" i="27"/>
  <c r="CN721" i="27"/>
  <c r="CM720" i="27"/>
  <c r="CW721" i="27"/>
  <c r="EA719" i="27"/>
  <c r="EJ719" i="27"/>
  <c r="BS720" i="27"/>
  <c r="CB720" i="27"/>
  <c r="CC720" i="27" s="1"/>
  <c r="H717" i="27"/>
  <c r="G715" i="27"/>
  <c r="AH735" i="27"/>
  <c r="AH734" i="27"/>
  <c r="AH733" i="27"/>
  <c r="AH732" i="27"/>
  <c r="AM717" i="27"/>
  <c r="AG715" i="27"/>
  <c r="AH717" i="27"/>
  <c r="CK715" i="27"/>
  <c r="DR716" i="27"/>
  <c r="DS716" i="27" s="1"/>
  <c r="EK716" i="27"/>
  <c r="DX715" i="27"/>
  <c r="DY746" i="27" s="1"/>
  <c r="BR715" i="27"/>
  <c r="BS746" i="27" s="1"/>
  <c r="CE686" i="27"/>
  <c r="E684" i="27"/>
  <c r="EJ679" i="27"/>
  <c r="DR679" i="27" s="1"/>
  <c r="DZ677" i="27"/>
  <c r="BH677" i="27"/>
  <c r="BH669" i="27" s="1"/>
  <c r="BH706" i="27" s="1"/>
  <c r="CW678" i="27"/>
  <c r="CE678" i="27" s="1"/>
  <c r="CM677" i="27"/>
  <c r="CW677" i="27" s="1"/>
  <c r="E678" i="27"/>
  <c r="CO706" i="27"/>
  <c r="E672" i="27"/>
  <c r="BS652" i="27"/>
  <c r="CB652" i="27"/>
  <c r="CC652" i="27" s="1"/>
  <c r="BR651" i="27"/>
  <c r="DO667" i="27"/>
  <c r="EK654" i="27"/>
  <c r="DR654" i="27"/>
  <c r="DS654" i="27" s="1"/>
  <c r="EY647" i="27"/>
  <c r="EX642" i="27"/>
  <c r="EY642" i="27" s="1"/>
  <c r="EZ647" i="27"/>
  <c r="EA652" i="27"/>
  <c r="DZ651" i="27"/>
  <c r="EJ652" i="27"/>
  <c r="CP706" i="27"/>
  <c r="CP705" i="27"/>
  <c r="CP704" i="27"/>
  <c r="CP703" i="27"/>
  <c r="CP702" i="27"/>
  <c r="CP701" i="27"/>
  <c r="CP700" i="27"/>
  <c r="CP699" i="27"/>
  <c r="CP698" i="27"/>
  <c r="CP697" i="27"/>
  <c r="CP696" i="27"/>
  <c r="CP695" i="27"/>
  <c r="CP694" i="27"/>
  <c r="CP693" i="27"/>
  <c r="CP688" i="27"/>
  <c r="CP690" i="27"/>
  <c r="CP686" i="27"/>
  <c r="CP691" i="27"/>
  <c r="CP687" i="27"/>
  <c r="CP692" i="27"/>
  <c r="CP689" i="27"/>
  <c r="CP680" i="27"/>
  <c r="CP683" i="27"/>
  <c r="CP679" i="27"/>
  <c r="CP676" i="27"/>
  <c r="CP675" i="27"/>
  <c r="CP674" i="27"/>
  <c r="CP673" i="27"/>
  <c r="CP672" i="27"/>
  <c r="CP685" i="27"/>
  <c r="CP681" i="27"/>
  <c r="CP678" i="27"/>
  <c r="CP677" i="27"/>
  <c r="CP682" i="27"/>
  <c r="CP671" i="27"/>
  <c r="CP670" i="27"/>
  <c r="CP669" i="27"/>
  <c r="CP668" i="27"/>
  <c r="CP667" i="27"/>
  <c r="CP666" i="27"/>
  <c r="CP665" i="27"/>
  <c r="CP664" i="27"/>
  <c r="CP663" i="27"/>
  <c r="CP684" i="27"/>
  <c r="DR667" i="27"/>
  <c r="CN706" i="27"/>
  <c r="CN705" i="27"/>
  <c r="CN704" i="27"/>
  <c r="CN703" i="27"/>
  <c r="CN702" i="27"/>
  <c r="CN701" i="27"/>
  <c r="CN700" i="27"/>
  <c r="CN699" i="27"/>
  <c r="CN698" i="27"/>
  <c r="CN697" i="27"/>
  <c r="CN696" i="27"/>
  <c r="CN695" i="27"/>
  <c r="CN694" i="27"/>
  <c r="CN693" i="27"/>
  <c r="CN692" i="27"/>
  <c r="CN691" i="27"/>
  <c r="CN690" i="27"/>
  <c r="CN689" i="27"/>
  <c r="CN688" i="27"/>
  <c r="CN687" i="27"/>
  <c r="CN686" i="27"/>
  <c r="CN685" i="27"/>
  <c r="CN684" i="27"/>
  <c r="CN683" i="27"/>
  <c r="CN682" i="27"/>
  <c r="CN679" i="27"/>
  <c r="CN676" i="27"/>
  <c r="CN675" i="27"/>
  <c r="CN674" i="27"/>
  <c r="CN673" i="27"/>
  <c r="CN672" i="27"/>
  <c r="CN671" i="27"/>
  <c r="CN670" i="27"/>
  <c r="CN669" i="27"/>
  <c r="CN668" i="27"/>
  <c r="CN667" i="27"/>
  <c r="CN666" i="27"/>
  <c r="CN665" i="27"/>
  <c r="CN664" i="27"/>
  <c r="CN663" i="27"/>
  <c r="CN681" i="27"/>
  <c r="CN678" i="27"/>
  <c r="CN680" i="27"/>
  <c r="CN677" i="27"/>
  <c r="CW663" i="27"/>
  <c r="CX646" i="27"/>
  <c r="CE646" i="27"/>
  <c r="CF646" i="27" s="1"/>
  <c r="CE645" i="27"/>
  <c r="CE644" i="27"/>
  <c r="CE643" i="27"/>
  <c r="EJ646" i="27"/>
  <c r="EA646" i="27"/>
  <c r="BJ648" i="27"/>
  <c r="BK648" i="27" s="1"/>
  <c r="BA648" i="27"/>
  <c r="EA706" i="27"/>
  <c r="EA705" i="27"/>
  <c r="EA704" i="27"/>
  <c r="EA694" i="27"/>
  <c r="EA703" i="27"/>
  <c r="EA702" i="27"/>
  <c r="EA693" i="27"/>
  <c r="EA692" i="27"/>
  <c r="EA691" i="27"/>
  <c r="EA690" i="27"/>
  <c r="EA689" i="27"/>
  <c r="EA688" i="27"/>
  <c r="EA687" i="27"/>
  <c r="EA686" i="27"/>
  <c r="EA685" i="27"/>
  <c r="EA684" i="27"/>
  <c r="EA683" i="27"/>
  <c r="EA682" i="27"/>
  <c r="EA701" i="27"/>
  <c r="EA700" i="27"/>
  <c r="EA699" i="27"/>
  <c r="EA698" i="27"/>
  <c r="EA697" i="27"/>
  <c r="EA696" i="27"/>
  <c r="EA695" i="27"/>
  <c r="EA681" i="27"/>
  <c r="EA680" i="27"/>
  <c r="EA679" i="27"/>
  <c r="EA678" i="27"/>
  <c r="EA677" i="27"/>
  <c r="EA676" i="27"/>
  <c r="EA675" i="27"/>
  <c r="EA674" i="27"/>
  <c r="EA673" i="27"/>
  <c r="EA672" i="27"/>
  <c r="EA671" i="27"/>
  <c r="EA670" i="27"/>
  <c r="EA669" i="27"/>
  <c r="EA668" i="27"/>
  <c r="EJ663" i="27"/>
  <c r="EA664" i="27"/>
  <c r="EA667" i="27"/>
  <c r="EA666" i="27"/>
  <c r="EA665" i="27"/>
  <c r="EA663" i="27"/>
  <c r="AZ647" i="27"/>
  <c r="BI635" i="27"/>
  <c r="BH634" i="27"/>
  <c r="BI634" i="27" s="1"/>
  <c r="BJ633" i="27"/>
  <c r="BK633" i="27" s="1"/>
  <c r="BA633" i="27"/>
  <c r="N632" i="27"/>
  <c r="W632" i="27"/>
  <c r="X632" i="27" s="1"/>
  <c r="DV623" i="27"/>
  <c r="DW624" i="27"/>
  <c r="BM629" i="27"/>
  <c r="BL623" i="27"/>
  <c r="CE636" i="27"/>
  <c r="CF636" i="27" s="1"/>
  <c r="CX636" i="27"/>
  <c r="BA628" i="27"/>
  <c r="BJ628" i="27"/>
  <c r="BK628" i="27" s="1"/>
  <c r="EJ625" i="27"/>
  <c r="EK625" i="27" s="1"/>
  <c r="EA625" i="27"/>
  <c r="DZ624" i="27"/>
  <c r="BE624" i="27"/>
  <c r="BD623" i="27"/>
  <c r="FG629" i="27"/>
  <c r="FF623" i="27"/>
  <c r="FG623" i="27" s="1"/>
  <c r="AF627" i="27"/>
  <c r="AO627" i="27"/>
  <c r="FE624" i="27"/>
  <c r="FD623" i="27"/>
  <c r="CB622" i="27"/>
  <c r="CC622" i="27" s="1"/>
  <c r="BS622" i="27"/>
  <c r="ES633" i="27"/>
  <c r="FB633" i="27"/>
  <c r="FC633" i="27" s="1"/>
  <c r="CB620" i="27"/>
  <c r="CC620" i="27" s="1"/>
  <c r="BS620" i="27"/>
  <c r="FA613" i="27"/>
  <c r="EZ612" i="27"/>
  <c r="DG612" i="27"/>
  <c r="AF614" i="27"/>
  <c r="AO614" i="27"/>
  <c r="AP614" i="27" s="1"/>
  <c r="BI615" i="27"/>
  <c r="BH614" i="27"/>
  <c r="BI614" i="27" s="1"/>
  <c r="BJ600" i="27"/>
  <c r="BJ599" i="27" s="1"/>
  <c r="AZ599" i="27"/>
  <c r="AO613" i="27"/>
  <c r="AP613" i="27" s="1"/>
  <c r="DR584" i="27"/>
  <c r="DM603" i="27"/>
  <c r="FB573" i="27"/>
  <c r="DR573" i="27" s="1"/>
  <c r="CU603" i="27"/>
  <c r="E576" i="27"/>
  <c r="AO550" i="27"/>
  <c r="AP550" i="27" s="1"/>
  <c r="AF550" i="27"/>
  <c r="AO548" i="27"/>
  <c r="AP548" i="27" s="1"/>
  <c r="AF548" i="27"/>
  <c r="AO546" i="27"/>
  <c r="AF546" i="27"/>
  <c r="AO544" i="27"/>
  <c r="AF544" i="27"/>
  <c r="AO542" i="27"/>
  <c r="AF542" i="27"/>
  <c r="AO539" i="27"/>
  <c r="AF539" i="27"/>
  <c r="DR570" i="27"/>
  <c r="CO603" i="27"/>
  <c r="EJ551" i="27"/>
  <c r="EA551" i="27"/>
  <c r="W550" i="27"/>
  <c r="N550" i="27"/>
  <c r="W545" i="27"/>
  <c r="W543" i="27"/>
  <c r="N543" i="27"/>
  <c r="W537" i="27"/>
  <c r="ER548" i="27"/>
  <c r="BS535" i="27"/>
  <c r="CB535" i="27"/>
  <c r="AF534" i="27"/>
  <c r="AO534" i="27"/>
  <c r="AP534" i="27" s="1"/>
  <c r="FA532" i="27"/>
  <c r="EZ531" i="27"/>
  <c r="FA531" i="27" s="1"/>
  <c r="BS529" i="27"/>
  <c r="CB529" i="27"/>
  <c r="CC529" i="27" s="1"/>
  <c r="DY521" i="27"/>
  <c r="DX520" i="27"/>
  <c r="CB518" i="27"/>
  <c r="BS518" i="27"/>
  <c r="CB516" i="27"/>
  <c r="CC516" i="27" s="1"/>
  <c r="BS516" i="27"/>
  <c r="EA533" i="27"/>
  <c r="EJ533" i="27"/>
  <c r="BS603" i="27"/>
  <c r="BS602" i="27"/>
  <c r="BS601" i="27"/>
  <c r="BS600" i="27"/>
  <c r="BS599" i="27"/>
  <c r="BS598" i="27"/>
  <c r="BS597" i="27"/>
  <c r="BS596" i="27"/>
  <c r="BS595" i="27"/>
  <c r="BS594" i="27"/>
  <c r="BS593" i="27"/>
  <c r="BS592" i="27"/>
  <c r="BS591" i="27"/>
  <c r="BS590" i="27"/>
  <c r="BS589" i="27"/>
  <c r="BS588" i="27"/>
  <c r="BS587" i="27"/>
  <c r="BS586" i="27"/>
  <c r="BS585" i="27"/>
  <c r="BS584" i="27"/>
  <c r="BS583" i="27"/>
  <c r="BS582" i="27"/>
  <c r="BS581" i="27"/>
  <c r="BS580" i="27"/>
  <c r="BS579" i="27"/>
  <c r="BS578" i="27"/>
  <c r="BS577" i="27"/>
  <c r="BS574" i="27"/>
  <c r="BS576" i="27"/>
  <c r="BS575" i="27"/>
  <c r="BS573" i="27"/>
  <c r="BS572" i="27"/>
  <c r="BS571" i="27"/>
  <c r="BS570" i="27"/>
  <c r="BS569" i="27"/>
  <c r="BS568" i="27"/>
  <c r="BS567" i="27"/>
  <c r="BS566" i="27"/>
  <c r="BS565" i="27"/>
  <c r="BS564" i="27"/>
  <c r="BS563" i="27"/>
  <c r="BS562" i="27"/>
  <c r="BS561" i="27"/>
  <c r="BS560" i="27"/>
  <c r="CB560" i="27"/>
  <c r="EA529" i="27"/>
  <c r="EJ529" i="27"/>
  <c r="EK529" i="27" s="1"/>
  <c r="O520" i="27"/>
  <c r="P521" i="27"/>
  <c r="DN510" i="27"/>
  <c r="DM509" i="27"/>
  <c r="N528" i="27"/>
  <c r="W528" i="27"/>
  <c r="J546" i="27"/>
  <c r="AF524" i="27"/>
  <c r="AO524" i="27"/>
  <c r="AP524" i="27" s="1"/>
  <c r="CB497" i="27"/>
  <c r="CB496" i="27" s="1"/>
  <c r="BR496" i="27"/>
  <c r="BS496" i="27" s="1"/>
  <c r="BK523" i="27"/>
  <c r="ES523" i="27"/>
  <c r="FB523" i="27"/>
  <c r="FC523" i="27" s="1"/>
  <c r="CX522" i="27"/>
  <c r="CV523" i="27"/>
  <c r="CU521" i="27"/>
  <c r="BO518" i="27"/>
  <c r="CX513" i="27"/>
  <c r="CE513" i="27"/>
  <c r="CF513" i="27" s="1"/>
  <c r="AO535" i="27"/>
  <c r="W524" i="27"/>
  <c r="X524" i="27" s="1"/>
  <c r="AF522" i="27"/>
  <c r="AF519" i="27"/>
  <c r="AO519" i="27"/>
  <c r="AP519" i="27" s="1"/>
  <c r="DL514" i="27"/>
  <c r="DK509" i="27"/>
  <c r="W496" i="27"/>
  <c r="E497" i="27"/>
  <c r="FB448" i="27"/>
  <c r="FC448" i="27" s="1"/>
  <c r="ES448" i="27"/>
  <c r="FB446" i="27"/>
  <c r="FC446" i="27" s="1"/>
  <c r="ES446" i="27"/>
  <c r="ER445" i="27"/>
  <c r="FB443" i="27"/>
  <c r="ES443" i="27"/>
  <c r="CV432" i="27"/>
  <c r="AZ500" i="27"/>
  <c r="BJ500" i="27" s="1"/>
  <c r="BJ460" i="27"/>
  <c r="AO448" i="27"/>
  <c r="AP448" i="27" s="1"/>
  <c r="AF448" i="27"/>
  <c r="AO446" i="27"/>
  <c r="AF446" i="27"/>
  <c r="EJ443" i="27"/>
  <c r="EJ441" i="27"/>
  <c r="EJ439" i="27"/>
  <c r="AO437" i="27"/>
  <c r="AF437" i="27"/>
  <c r="EJ433" i="27"/>
  <c r="EJ431" i="27"/>
  <c r="EA431" i="27"/>
  <c r="DO496" i="27"/>
  <c r="DP496" i="27" s="1"/>
  <c r="EI460" i="27"/>
  <c r="EA429" i="27"/>
  <c r="DZ428" i="27"/>
  <c r="EJ429" i="27"/>
  <c r="DL418" i="27"/>
  <c r="DK417" i="27"/>
  <c r="EF435" i="27"/>
  <c r="N499" i="27"/>
  <c r="N498" i="27"/>
  <c r="N497" i="27"/>
  <c r="N495" i="27"/>
  <c r="N494" i="27"/>
  <c r="N493" i="27"/>
  <c r="N492" i="27"/>
  <c r="N491" i="27"/>
  <c r="N490" i="27"/>
  <c r="N489" i="27"/>
  <c r="N488" i="27"/>
  <c r="N486" i="27"/>
  <c r="N485" i="27"/>
  <c r="N484" i="27"/>
  <c r="N483" i="27"/>
  <c r="N482" i="27"/>
  <c r="N481" i="27"/>
  <c r="N480" i="27"/>
  <c r="N479" i="27"/>
  <c r="N478" i="27"/>
  <c r="N477" i="27"/>
  <c r="N476" i="27"/>
  <c r="N475" i="27"/>
  <c r="N474" i="27"/>
  <c r="N473" i="27"/>
  <c r="N472" i="27"/>
  <c r="N471" i="27"/>
  <c r="N470" i="27"/>
  <c r="N469" i="27"/>
  <c r="N468" i="27"/>
  <c r="N467" i="27"/>
  <c r="N466" i="27"/>
  <c r="N465" i="27"/>
  <c r="N462" i="27"/>
  <c r="N461" i="27"/>
  <c r="N460" i="27"/>
  <c r="N459" i="27"/>
  <c r="N458" i="27"/>
  <c r="N457" i="27"/>
  <c r="N487" i="27"/>
  <c r="W457" i="27"/>
  <c r="V441" i="27"/>
  <c r="N426" i="27"/>
  <c r="W426" i="27"/>
  <c r="X426" i="27" s="1"/>
  <c r="N425" i="27"/>
  <c r="W425" i="27"/>
  <c r="N421" i="27"/>
  <c r="W421" i="27"/>
  <c r="X421" i="27" s="1"/>
  <c r="BJ464" i="27"/>
  <c r="AZ463" i="27"/>
  <c r="BJ463" i="27" s="1"/>
  <c r="BI430" i="27"/>
  <c r="BH428" i="27"/>
  <c r="CA460" i="27"/>
  <c r="CN425" i="27"/>
  <c r="CW425" i="27"/>
  <c r="CN424" i="27"/>
  <c r="CM423" i="27"/>
  <c r="CW424" i="27"/>
  <c r="BA500" i="27"/>
  <c r="BA499" i="27"/>
  <c r="BA498" i="27"/>
  <c r="BA497" i="27"/>
  <c r="BA496" i="27"/>
  <c r="BA495" i="27"/>
  <c r="BA494" i="27"/>
  <c r="BA493" i="27"/>
  <c r="BA492" i="27"/>
  <c r="BA491" i="27"/>
  <c r="BA490" i="27"/>
  <c r="BA489" i="27"/>
  <c r="BA488" i="27"/>
  <c r="BA486" i="27"/>
  <c r="BA487" i="27"/>
  <c r="BA485" i="27"/>
  <c r="BA484" i="27"/>
  <c r="BA483" i="27"/>
  <c r="BA482" i="27"/>
  <c r="BA481" i="27"/>
  <c r="BA480" i="27"/>
  <c r="BA479" i="27"/>
  <c r="BA478" i="27"/>
  <c r="BA477" i="27"/>
  <c r="BA476" i="27"/>
  <c r="BA475" i="27"/>
  <c r="BA474" i="27"/>
  <c r="BA473" i="27"/>
  <c r="BA472" i="27"/>
  <c r="BA471" i="27"/>
  <c r="BA470" i="27"/>
  <c r="BA469" i="27"/>
  <c r="BA468" i="27"/>
  <c r="BA467" i="27"/>
  <c r="BA466" i="27"/>
  <c r="BA465" i="27"/>
  <c r="BA464" i="27"/>
  <c r="BA463" i="27"/>
  <c r="BA462" i="27"/>
  <c r="BA461" i="27"/>
  <c r="BA460" i="27"/>
  <c r="BA459" i="27"/>
  <c r="BA458" i="27"/>
  <c r="BA457" i="27"/>
  <c r="BJ457" i="27"/>
  <c r="BJ437" i="27"/>
  <c r="BK437" i="27" s="1"/>
  <c r="BA437" i="27"/>
  <c r="AZ436" i="27"/>
  <c r="E434" i="27"/>
  <c r="X434" i="27"/>
  <c r="AN429" i="27"/>
  <c r="AM428" i="27"/>
  <c r="AN428" i="27" s="1"/>
  <c r="AN419" i="27"/>
  <c r="AM418" i="27"/>
  <c r="FA415" i="27"/>
  <c r="FA407" i="27"/>
  <c r="EZ406" i="27"/>
  <c r="FA442" i="27" s="1"/>
  <c r="DC435" i="27"/>
  <c r="J435" i="27"/>
  <c r="I449" i="27"/>
  <c r="J449" i="27" s="1"/>
  <c r="DP441" i="27"/>
  <c r="V424" i="27"/>
  <c r="U423" i="27"/>
  <c r="V423" i="27" s="1"/>
  <c r="V419" i="27"/>
  <c r="U418" i="27"/>
  <c r="EI412" i="27"/>
  <c r="EH411" i="27"/>
  <c r="EI411" i="27" s="1"/>
  <c r="AN410" i="27"/>
  <c r="EI407" i="27"/>
  <c r="EH406" i="27"/>
  <c r="EI434" i="27" s="1"/>
  <c r="CV421" i="27"/>
  <c r="FB393" i="27"/>
  <c r="CV420" i="27"/>
  <c r="EH393" i="27"/>
  <c r="EI393" i="27" s="1"/>
  <c r="EI343" i="27"/>
  <c r="EH342" i="27"/>
  <c r="CB408" i="27"/>
  <c r="CC408" i="27" s="1"/>
  <c r="BS408" i="27"/>
  <c r="E413" i="27"/>
  <c r="F413" i="27" s="1"/>
  <c r="X413" i="27"/>
  <c r="W343" i="27"/>
  <c r="M342" i="27"/>
  <c r="E396" i="27"/>
  <c r="ES337" i="27"/>
  <c r="FB337" i="27"/>
  <c r="FC337" i="27" s="1"/>
  <c r="AF335" i="27"/>
  <c r="AO335" i="27"/>
  <c r="AP335" i="27" s="1"/>
  <c r="EA327" i="27"/>
  <c r="EJ327" i="27"/>
  <c r="AF324" i="27"/>
  <c r="AO324" i="27"/>
  <c r="AF323" i="27"/>
  <c r="AO323" i="27"/>
  <c r="AF321" i="27"/>
  <c r="AE320" i="27"/>
  <c r="AO321" i="27"/>
  <c r="AF317" i="27"/>
  <c r="AO317" i="27"/>
  <c r="AP317" i="27" s="1"/>
  <c r="AF312" i="27"/>
  <c r="AO312" i="27"/>
  <c r="AP312" i="27" s="1"/>
  <c r="W336" i="27"/>
  <c r="DR369" i="27"/>
  <c r="DF328" i="27"/>
  <c r="DO328" i="27"/>
  <c r="DP328" i="27" s="1"/>
  <c r="BI326" i="27"/>
  <c r="BH325" i="27"/>
  <c r="L324" i="27"/>
  <c r="BI321" i="27"/>
  <c r="BH320" i="27"/>
  <c r="BI320" i="27" s="1"/>
  <c r="CA309" i="27"/>
  <c r="BZ308" i="27"/>
  <c r="CA308" i="27" s="1"/>
  <c r="W306" i="27"/>
  <c r="N306" i="27"/>
  <c r="M305" i="27"/>
  <c r="N307" i="27" s="1"/>
  <c r="FB342" i="27"/>
  <c r="DD326" i="27"/>
  <c r="ER360" i="27"/>
  <c r="FB360" i="27" s="1"/>
  <c r="FB361" i="27"/>
  <c r="EH294" i="27"/>
  <c r="EI294" i="27" s="1"/>
  <c r="BJ324" i="27"/>
  <c r="CA321" i="27"/>
  <c r="BZ320" i="27"/>
  <c r="CZ308" i="27"/>
  <c r="CY303" i="27"/>
  <c r="DO312" i="27"/>
  <c r="U308" i="27"/>
  <c r="BZ325" i="27"/>
  <c r="BC312" i="27"/>
  <c r="CW310" i="27"/>
  <c r="CN310" i="27"/>
  <c r="CB326" i="27"/>
  <c r="BS318" i="27"/>
  <c r="DB314" i="27"/>
  <c r="CV307" i="27"/>
  <c r="EI304" i="27"/>
  <c r="EH303" i="27"/>
  <c r="EI344" i="27" s="1"/>
  <c r="EI319" i="27"/>
  <c r="DR309" i="27"/>
  <c r="DS309" i="27" s="1"/>
  <c r="EK309" i="27"/>
  <c r="BJ305" i="27"/>
  <c r="BK305" i="27" s="1"/>
  <c r="BA305" i="27"/>
  <c r="AZ303" i="27"/>
  <c r="N319" i="27"/>
  <c r="W319" i="27"/>
  <c r="EW312" i="27"/>
  <c r="EZ294" i="27"/>
  <c r="FA294" i="27" s="1"/>
  <c r="EY329" i="27"/>
  <c r="V318" i="27"/>
  <c r="CL312" i="27"/>
  <c r="CM305" i="27"/>
  <c r="CM303" i="27" s="1"/>
  <c r="CN306" i="27"/>
  <c r="CW306" i="27"/>
  <c r="DR222" i="27"/>
  <c r="DS222" i="27" s="1"/>
  <c r="EK222" i="27"/>
  <c r="N293" i="27"/>
  <c r="N292" i="27"/>
  <c r="N291" i="27"/>
  <c r="N290" i="27"/>
  <c r="N289" i="27"/>
  <c r="W251" i="27"/>
  <c r="N285" i="27"/>
  <c r="N283" i="27"/>
  <c r="N282" i="27"/>
  <c r="N281" i="27"/>
  <c r="N280" i="27"/>
  <c r="N279" i="27"/>
  <c r="N278" i="27"/>
  <c r="N277" i="27"/>
  <c r="N276" i="27"/>
  <c r="N275" i="27"/>
  <c r="N274" i="27"/>
  <c r="N273" i="27"/>
  <c r="N272" i="27"/>
  <c r="N271" i="27"/>
  <c r="N270" i="27"/>
  <c r="N269" i="27"/>
  <c r="N268" i="27"/>
  <c r="N267" i="27"/>
  <c r="N266" i="27"/>
  <c r="N265" i="27"/>
  <c r="N264" i="27"/>
  <c r="N263" i="27"/>
  <c r="N262" i="27"/>
  <c r="N261" i="27"/>
  <c r="N260" i="27"/>
  <c r="N259" i="27"/>
  <c r="N258" i="27"/>
  <c r="N257" i="27"/>
  <c r="N256" i="27"/>
  <c r="N255" i="27"/>
  <c r="N254" i="27"/>
  <c r="N253" i="27"/>
  <c r="N252" i="27"/>
  <c r="N251" i="27"/>
  <c r="N284" i="27"/>
  <c r="N288" i="27"/>
  <c r="N287" i="27"/>
  <c r="N286" i="27"/>
  <c r="E235" i="27"/>
  <c r="CX238" i="27"/>
  <c r="CE238" i="27"/>
  <c r="EK234" i="27"/>
  <c r="DR234" i="27"/>
  <c r="CX231" i="27"/>
  <c r="CE231" i="27"/>
  <c r="CZ227" i="27"/>
  <c r="CY241" i="27"/>
  <c r="CZ241" i="27" s="1"/>
  <c r="CR227" i="27"/>
  <c r="CQ241" i="27"/>
  <c r="CR241" i="27" s="1"/>
  <c r="CJ227" i="27"/>
  <c r="CI241" i="27"/>
  <c r="CJ241" i="27" s="1"/>
  <c r="BC227" i="27"/>
  <c r="BB241" i="27"/>
  <c r="BC241" i="27" s="1"/>
  <c r="AU227" i="27"/>
  <c r="AT241" i="27"/>
  <c r="AU241" i="27" s="1"/>
  <c r="AL227" i="27"/>
  <c r="AK241" i="27"/>
  <c r="AL241" i="27" s="1"/>
  <c r="AD227" i="27"/>
  <c r="AC241" i="27"/>
  <c r="AD241" i="27" s="1"/>
  <c r="CX240" i="27"/>
  <c r="CE240" i="27"/>
  <c r="AN233" i="27"/>
  <c r="E231" i="27"/>
  <c r="E219" i="27"/>
  <c r="E234" i="27"/>
  <c r="DO212" i="27"/>
  <c r="DP212" i="27" s="1"/>
  <c r="DF212" i="27"/>
  <c r="DO208" i="27"/>
  <c r="DF208" i="27"/>
  <c r="DO206" i="27"/>
  <c r="DF206" i="27"/>
  <c r="DO204" i="27"/>
  <c r="DE203" i="27"/>
  <c r="DF207" i="27" s="1"/>
  <c r="DO201" i="27"/>
  <c r="DF201" i="27"/>
  <c r="DE200" i="27"/>
  <c r="DF215" i="27" s="1"/>
  <c r="AF235" i="27"/>
  <c r="FB229" i="27"/>
  <c r="FC229" i="27" s="1"/>
  <c r="ES229" i="27"/>
  <c r="ER228" i="27"/>
  <c r="E226" i="27"/>
  <c r="AO220" i="27"/>
  <c r="AP220" i="27" s="1"/>
  <c r="AF220" i="27"/>
  <c r="CC218" i="27"/>
  <c r="AF232" i="27"/>
  <c r="CB229" i="27"/>
  <c r="BS229" i="27"/>
  <c r="BR228" i="27"/>
  <c r="DR217" i="27"/>
  <c r="EJ215" i="27"/>
  <c r="EA215" i="27"/>
  <c r="CC216" i="27"/>
  <c r="FI227" i="27"/>
  <c r="FH241" i="27"/>
  <c r="FI241" i="27" s="1"/>
  <c r="CE186" i="27"/>
  <c r="CW185" i="27"/>
  <c r="CE185" i="27" s="1"/>
  <c r="EJ131" i="27"/>
  <c r="DZ26" i="27"/>
  <c r="CA211" i="27"/>
  <c r="M189" i="27"/>
  <c r="W149" i="27"/>
  <c r="E149" i="27" s="1"/>
  <c r="AO137" i="27"/>
  <c r="E217" i="27"/>
  <c r="AP204" i="27"/>
  <c r="DM30" i="27"/>
  <c r="DM26" i="27"/>
  <c r="DM29" i="27"/>
  <c r="DM126" i="27"/>
  <c r="DM25" i="27"/>
  <c r="DN118" i="27"/>
  <c r="DM117" i="27"/>
  <c r="DN117" i="27" s="1"/>
  <c r="DN115" i="27"/>
  <c r="CA207" i="27"/>
  <c r="DR201" i="27"/>
  <c r="AN188" i="27"/>
  <c r="AN187" i="27"/>
  <c r="AN186" i="27"/>
  <c r="AN185" i="27"/>
  <c r="AN184" i="27"/>
  <c r="AN183" i="27"/>
  <c r="AN182" i="27"/>
  <c r="AN181" i="27"/>
  <c r="AN180" i="27"/>
  <c r="AN179" i="27"/>
  <c r="AN178" i="27"/>
  <c r="AN177" i="27"/>
  <c r="AN176" i="27"/>
  <c r="AN175" i="27"/>
  <c r="AN174" i="27"/>
  <c r="AN173" i="27"/>
  <c r="AN172" i="27"/>
  <c r="AN171" i="27"/>
  <c r="AN170" i="27"/>
  <c r="AN169" i="27"/>
  <c r="AN168" i="27"/>
  <c r="AN167" i="27"/>
  <c r="AN166" i="27"/>
  <c r="AN165" i="27"/>
  <c r="AN164" i="27"/>
  <c r="AN163" i="27"/>
  <c r="AN162" i="27"/>
  <c r="AN161" i="27"/>
  <c r="AN160" i="27"/>
  <c r="AN159" i="27"/>
  <c r="AN158" i="27"/>
  <c r="AN157" i="27"/>
  <c r="AN156" i="27"/>
  <c r="AN155" i="27"/>
  <c r="AN154" i="27"/>
  <c r="AN153" i="27"/>
  <c r="AN152" i="27"/>
  <c r="AN151" i="27"/>
  <c r="AN150" i="27"/>
  <c r="AN149" i="27"/>
  <c r="AN148" i="27"/>
  <c r="AN147" i="27"/>
  <c r="AN146" i="27"/>
  <c r="FB136" i="27"/>
  <c r="FB132" i="27"/>
  <c r="FB130" i="27"/>
  <c r="FB128" i="27"/>
  <c r="FB123" i="27"/>
  <c r="FB121" i="27"/>
  <c r="FB119" i="27"/>
  <c r="ES119" i="27"/>
  <c r="FB116" i="27"/>
  <c r="FC116" i="27" s="1"/>
  <c r="ES116" i="27"/>
  <c r="FB114" i="27"/>
  <c r="FC114" i="27" s="1"/>
  <c r="ES114" i="27"/>
  <c r="CH134" i="27"/>
  <c r="CG125" i="27"/>
  <c r="CH125" i="27" s="1"/>
  <c r="E135" i="27"/>
  <c r="BZ125" i="27"/>
  <c r="BI96" i="27"/>
  <c r="BH95" i="27"/>
  <c r="BI129" i="27" s="1"/>
  <c r="AA138" i="27"/>
  <c r="AB138" i="27" s="1"/>
  <c r="AB124" i="27"/>
  <c r="CE170" i="27"/>
  <c r="CB147" i="27"/>
  <c r="BR146" i="27"/>
  <c r="E133" i="27"/>
  <c r="E116" i="27"/>
  <c r="DA138" i="27"/>
  <c r="DB138" i="27" s="1"/>
  <c r="DB124" i="27"/>
  <c r="DZ125" i="27"/>
  <c r="EJ126" i="27"/>
  <c r="DR114" i="27"/>
  <c r="DS114" i="27" s="1"/>
  <c r="EK114" i="27"/>
  <c r="DF104" i="27"/>
  <c r="DO104" i="27"/>
  <c r="DF96" i="27"/>
  <c r="DO96" i="27"/>
  <c r="DP96" i="27" s="1"/>
  <c r="DE95" i="27"/>
  <c r="DF135" i="27" s="1"/>
  <c r="AX138" i="27"/>
  <c r="AY138" i="27" s="1"/>
  <c r="AY124" i="27"/>
  <c r="AO163" i="27"/>
  <c r="E163" i="27" s="1"/>
  <c r="V189" i="27"/>
  <c r="V188" i="27"/>
  <c r="V187" i="27"/>
  <c r="V186" i="27"/>
  <c r="V185" i="27"/>
  <c r="V184" i="27"/>
  <c r="V183" i="27"/>
  <c r="V182" i="27"/>
  <c r="V181" i="27"/>
  <c r="V180" i="27"/>
  <c r="V179" i="27"/>
  <c r="V178" i="27"/>
  <c r="V177" i="27"/>
  <c r="V176" i="27"/>
  <c r="V175" i="27"/>
  <c r="V174" i="27"/>
  <c r="V173" i="27"/>
  <c r="V172" i="27"/>
  <c r="V171" i="27"/>
  <c r="V170" i="27"/>
  <c r="V169" i="27"/>
  <c r="V168" i="27"/>
  <c r="V167" i="27"/>
  <c r="V166" i="27"/>
  <c r="V165" i="27"/>
  <c r="V164" i="27"/>
  <c r="V163" i="27"/>
  <c r="V162" i="27"/>
  <c r="V161" i="27"/>
  <c r="V160" i="27"/>
  <c r="V159" i="27"/>
  <c r="V158" i="27"/>
  <c r="V157" i="27"/>
  <c r="V156" i="27"/>
  <c r="V155" i="27"/>
  <c r="V154" i="27"/>
  <c r="V153" i="27"/>
  <c r="V152" i="27"/>
  <c r="V151" i="27"/>
  <c r="V150" i="27"/>
  <c r="V149" i="27"/>
  <c r="V148" i="27"/>
  <c r="V147" i="27"/>
  <c r="V146" i="27"/>
  <c r="W146" i="27"/>
  <c r="DR133" i="27"/>
  <c r="EJ30" i="27"/>
  <c r="CA205" i="27"/>
  <c r="DN189" i="27"/>
  <c r="DN188" i="27"/>
  <c r="DN187" i="27"/>
  <c r="DN186" i="27"/>
  <c r="DN185" i="27"/>
  <c r="DN184" i="27"/>
  <c r="DN183" i="27"/>
  <c r="DN182" i="27"/>
  <c r="DN181" i="27"/>
  <c r="DN180" i="27"/>
  <c r="DN179" i="27"/>
  <c r="DN178" i="27"/>
  <c r="DN177" i="27"/>
  <c r="DN176" i="27"/>
  <c r="DN175" i="27"/>
  <c r="DN174" i="27"/>
  <c r="DN173" i="27"/>
  <c r="DN172" i="27"/>
  <c r="DN171" i="27"/>
  <c r="DN170" i="27"/>
  <c r="DN169" i="27"/>
  <c r="DN168" i="27"/>
  <c r="DN167" i="27"/>
  <c r="DN166" i="27"/>
  <c r="DN165" i="27"/>
  <c r="DN164" i="27"/>
  <c r="DN163" i="27"/>
  <c r="DN162" i="27"/>
  <c r="DN161" i="27"/>
  <c r="DN160" i="27"/>
  <c r="DN159" i="27"/>
  <c r="DN158" i="27"/>
  <c r="DN157" i="27"/>
  <c r="DN156" i="27"/>
  <c r="DN155" i="27"/>
  <c r="DN154" i="27"/>
  <c r="DN153" i="27"/>
  <c r="DN152" i="27"/>
  <c r="DN151" i="27"/>
  <c r="DN150" i="27"/>
  <c r="DN149" i="27"/>
  <c r="DN148" i="27"/>
  <c r="DN147" i="27"/>
  <c r="DN146" i="27"/>
  <c r="FH138" i="27"/>
  <c r="FI138" i="27" s="1"/>
  <c r="FI124" i="27"/>
  <c r="DW124" i="27"/>
  <c r="DV138" i="27"/>
  <c r="DW138" i="27" s="1"/>
  <c r="AV138" i="27"/>
  <c r="AW138" i="27" s="1"/>
  <c r="AW124" i="27"/>
  <c r="DO148" i="27"/>
  <c r="L135" i="27"/>
  <c r="E114" i="27"/>
  <c r="CA104" i="27"/>
  <c r="BA98" i="27"/>
  <c r="AZ97" i="27"/>
  <c r="BA114" i="27" s="1"/>
  <c r="BJ98" i="27"/>
  <c r="BK98" i="27" s="1"/>
  <c r="H116" i="27"/>
  <c r="H113" i="27"/>
  <c r="H115" i="27"/>
  <c r="H112" i="27"/>
  <c r="H97" i="27"/>
  <c r="H114" i="27"/>
  <c r="N96" i="27"/>
  <c r="W96" i="27"/>
  <c r="X108" i="27" s="1"/>
  <c r="BT124" i="27"/>
  <c r="BU135" i="27"/>
  <c r="BU134" i="27"/>
  <c r="BU126" i="27"/>
  <c r="BU130" i="27"/>
  <c r="BU133" i="27"/>
  <c r="BU129" i="27"/>
  <c r="BU137" i="27"/>
  <c r="BU132" i="27"/>
  <c r="BU123" i="27"/>
  <c r="BU136" i="27"/>
  <c r="BU128" i="27"/>
  <c r="BU95" i="27"/>
  <c r="BU131" i="27"/>
  <c r="BU122" i="27"/>
  <c r="BT20" i="27"/>
  <c r="BU127" i="27"/>
  <c r="BU125" i="27"/>
  <c r="EH153" i="27"/>
  <c r="EH152" i="27" s="1"/>
  <c r="EH189" i="27" s="1"/>
  <c r="EI189" i="27" s="1"/>
  <c r="L129" i="27"/>
  <c r="E127" i="27"/>
  <c r="AP110" i="27"/>
  <c r="V108" i="27"/>
  <c r="DF103" i="27"/>
  <c r="DO103" i="27"/>
  <c r="DP103" i="27" s="1"/>
  <c r="DZ97" i="27"/>
  <c r="DZ95" i="27" s="1"/>
  <c r="EA98" i="27"/>
  <c r="EJ98" i="27"/>
  <c r="CE105" i="27"/>
  <c r="AM189" i="27"/>
  <c r="AN189" i="27" s="1"/>
  <c r="BS103" i="27"/>
  <c r="CB103" i="27"/>
  <c r="CC103" i="27" s="1"/>
  <c r="CZ26" i="27"/>
  <c r="CY32" i="27"/>
  <c r="CZ32" i="27" s="1"/>
  <c r="BV95" i="27"/>
  <c r="DC86" i="27"/>
  <c r="DD86" i="27" s="1"/>
  <c r="AL125" i="27"/>
  <c r="CB102" i="27"/>
  <c r="CY11" i="27"/>
  <c r="CY49" i="27"/>
  <c r="AA32" i="27"/>
  <c r="AB32" i="27" s="1"/>
  <c r="AB26" i="27"/>
  <c r="ED12" i="27"/>
  <c r="AA12" i="27"/>
  <c r="CB29" i="27"/>
  <c r="H99" i="27"/>
  <c r="AO83" i="27"/>
  <c r="AO82" i="27" s="1"/>
  <c r="CB70" i="27"/>
  <c r="AZ16" i="27"/>
  <c r="BJ61" i="27"/>
  <c r="BJ16" i="27" s="1"/>
  <c r="CN102" i="27"/>
  <c r="CM100" i="27"/>
  <c r="CN104" i="27" s="1"/>
  <c r="CW102" i="27"/>
  <c r="CB83" i="27"/>
  <c r="CB82" i="27" s="1"/>
  <c r="CB18" i="27" s="1"/>
  <c r="BJ73" i="27"/>
  <c r="BJ15" i="27" s="1"/>
  <c r="AZ15" i="27"/>
  <c r="AM60" i="27"/>
  <c r="AN60" i="27" s="1"/>
  <c r="AG17" i="27"/>
  <c r="BN32" i="27"/>
  <c r="BO32" i="27" s="1"/>
  <c r="BO26" i="27"/>
  <c r="BO16" i="27"/>
  <c r="ES10" i="27"/>
  <c r="FA9" i="27"/>
  <c r="FA8" i="27"/>
  <c r="FA7" i="27"/>
  <c r="DH127" i="27"/>
  <c r="CK124" i="27"/>
  <c r="CL137" i="27"/>
  <c r="CL127" i="27"/>
  <c r="CL135" i="27"/>
  <c r="CL126" i="27"/>
  <c r="CL125" i="27"/>
  <c r="CL134" i="27"/>
  <c r="CL130" i="27"/>
  <c r="CL105" i="27"/>
  <c r="CL95" i="27"/>
  <c r="CL133" i="27"/>
  <c r="CL129" i="27"/>
  <c r="CL132" i="27"/>
  <c r="CL128" i="27"/>
  <c r="CL123" i="27"/>
  <c r="CL136" i="27"/>
  <c r="CL131" i="27"/>
  <c r="CL122" i="27"/>
  <c r="CK20" i="27"/>
  <c r="AP229" i="27"/>
  <c r="AD121" i="27"/>
  <c r="CL106" i="27"/>
  <c r="AV12" i="27"/>
  <c r="AE9" i="27"/>
  <c r="AF11" i="27" s="1"/>
  <c r="AO10" i="27"/>
  <c r="E10" i="27" s="1"/>
  <c r="BS86" i="27"/>
  <c r="BS85" i="27"/>
  <c r="BS84" i="27"/>
  <c r="BS83" i="27"/>
  <c r="BS82" i="27"/>
  <c r="BS81" i="27"/>
  <c r="BS80" i="27"/>
  <c r="BS79" i="27"/>
  <c r="BS78" i="27"/>
  <c r="BS77" i="27"/>
  <c r="BS76" i="27"/>
  <c r="BS75" i="27"/>
  <c r="BS73" i="27"/>
  <c r="BS72" i="27"/>
  <c r="BS71" i="27"/>
  <c r="BS70" i="27"/>
  <c r="BS69" i="27"/>
  <c r="BS68" i="27"/>
  <c r="BS67" i="27"/>
  <c r="BS66" i="27"/>
  <c r="BS65" i="27"/>
  <c r="BS64" i="27"/>
  <c r="BS63" i="27"/>
  <c r="BS62" i="27"/>
  <c r="BS61" i="27"/>
  <c r="BS60" i="27"/>
  <c r="BS74" i="27"/>
  <c r="CB43" i="27"/>
  <c r="BR7" i="27"/>
  <c r="BS18" i="27" s="1"/>
  <c r="BS59" i="27"/>
  <c r="BS58" i="27"/>
  <c r="BS57" i="27"/>
  <c r="BS56" i="27"/>
  <c r="BS55" i="27"/>
  <c r="BS54" i="27"/>
  <c r="BS53" i="27"/>
  <c r="BS52" i="27"/>
  <c r="BS51" i="27"/>
  <c r="BS50" i="27"/>
  <c r="BS49" i="27"/>
  <c r="BS48" i="27"/>
  <c r="BS47" i="27"/>
  <c r="BS46" i="27"/>
  <c r="BS45" i="27"/>
  <c r="BS44" i="27"/>
  <c r="BS43" i="27"/>
  <c r="U23" i="27"/>
  <c r="AY16" i="27"/>
  <c r="Z13" i="27"/>
  <c r="CH17" i="27"/>
  <c r="EA18" i="27"/>
  <c r="Z10" i="27"/>
  <c r="E25" i="27"/>
  <c r="W24" i="27"/>
  <c r="FA15" i="27"/>
  <c r="DR73" i="27"/>
  <c r="DR15" i="27" s="1"/>
  <c r="FC8" i="27"/>
  <c r="FC7" i="27"/>
  <c r="FC66" i="27"/>
  <c r="FC82" i="27"/>
  <c r="CW57" i="27"/>
  <c r="CM11" i="27"/>
  <c r="CN13" i="27" s="1"/>
  <c r="CM49" i="27"/>
  <c r="CX10" i="27"/>
  <c r="AW17" i="27"/>
  <c r="U8" i="27"/>
  <c r="CA15" i="27"/>
  <c r="J13" i="27"/>
  <c r="DF10" i="27"/>
  <c r="BJ50" i="27"/>
  <c r="BJ10" i="27" s="1"/>
  <c r="AZ10" i="27"/>
  <c r="AZ49" i="27"/>
  <c r="AZ86" i="27" s="1"/>
  <c r="CN17" i="27"/>
  <c r="FK858" i="27"/>
  <c r="EG854" i="27"/>
  <c r="FB850" i="27"/>
  <c r="ER849" i="27"/>
  <c r="EP849" i="27"/>
  <c r="EQ849" i="27" s="1"/>
  <c r="EA853" i="27"/>
  <c r="EJ853" i="27"/>
  <c r="EB830" i="27"/>
  <c r="EC830" i="27" s="1"/>
  <c r="EC831" i="27"/>
  <c r="EO854" i="27"/>
  <c r="EF849" i="27"/>
  <c r="EG849" i="27" s="1"/>
  <c r="EG850" i="27"/>
  <c r="EA856" i="27"/>
  <c r="EJ856" i="27"/>
  <c r="ET830" i="27"/>
  <c r="EU831" i="27"/>
  <c r="DZ831" i="27"/>
  <c r="EJ832" i="27"/>
  <c r="EK832" i="27" s="1"/>
  <c r="EA832" i="27"/>
  <c r="EA823" i="27"/>
  <c r="EJ823" i="27"/>
  <c r="DR829" i="27"/>
  <c r="FE824" i="27"/>
  <c r="FD819" i="27"/>
  <c r="EI822" i="27"/>
  <c r="EH821" i="27"/>
  <c r="EI821" i="27" s="1"/>
  <c r="EL819" i="27"/>
  <c r="EM854" i="27" s="1"/>
  <c r="FB770" i="27"/>
  <c r="ES755" i="27"/>
  <c r="ER754" i="27"/>
  <c r="ER745" i="27" s="1"/>
  <c r="FB755" i="27"/>
  <c r="FC755" i="27" s="1"/>
  <c r="EJ753" i="27"/>
  <c r="EA753" i="27"/>
  <c r="EJ751" i="27"/>
  <c r="EA751" i="27"/>
  <c r="FD745" i="27"/>
  <c r="FE745" i="27" s="1"/>
  <c r="FE746" i="27"/>
  <c r="EA750" i="27"/>
  <c r="EJ750" i="27"/>
  <c r="DW746" i="27"/>
  <c r="DV745" i="27"/>
  <c r="DW745" i="27" s="1"/>
  <c r="AT745" i="27"/>
  <c r="AU745" i="27" s="1"/>
  <c r="AU754" i="27"/>
  <c r="BG746" i="27"/>
  <c r="BF745" i="27"/>
  <c r="BG745" i="27" s="1"/>
  <c r="BH754" i="27"/>
  <c r="BI754" i="27" s="1"/>
  <c r="U746" i="27"/>
  <c r="O745" i="27"/>
  <c r="AK726" i="27"/>
  <c r="AL726" i="27" s="1"/>
  <c r="AL737" i="27"/>
  <c r="DF749" i="27"/>
  <c r="DO749" i="27"/>
  <c r="DP749" i="27" s="1"/>
  <c r="E742" i="27"/>
  <c r="F742" i="27" s="1"/>
  <c r="X742" i="27"/>
  <c r="EY746" i="27"/>
  <c r="EX745" i="27"/>
  <c r="EY745" i="27" s="1"/>
  <c r="BZ746" i="27"/>
  <c r="CB746" i="27" s="1"/>
  <c r="BJ732" i="27"/>
  <c r="BA732" i="27"/>
  <c r="CE734" i="27"/>
  <c r="CX736" i="27"/>
  <c r="CE736" i="27"/>
  <c r="CF736" i="27" s="1"/>
  <c r="CW732" i="27"/>
  <c r="CN732" i="27"/>
  <c r="DB727" i="27"/>
  <c r="DA726" i="27"/>
  <c r="DB726" i="27" s="1"/>
  <c r="BS730" i="27"/>
  <c r="CB730" i="27"/>
  <c r="CC730" i="27" s="1"/>
  <c r="BM746" i="27"/>
  <c r="BL745" i="27"/>
  <c r="BM745" i="27" s="1"/>
  <c r="AM727" i="27"/>
  <c r="CB731" i="27"/>
  <c r="CC731" i="27" s="1"/>
  <c r="BS731" i="27"/>
  <c r="BQ727" i="27"/>
  <c r="BP726" i="27"/>
  <c r="BQ726" i="27" s="1"/>
  <c r="FB731" i="27"/>
  <c r="FC731" i="27" s="1"/>
  <c r="ES731" i="27"/>
  <c r="AF729" i="27"/>
  <c r="AO729" i="27"/>
  <c r="AP729" i="27" s="1"/>
  <c r="FG727" i="27"/>
  <c r="FF726" i="27"/>
  <c r="FG726" i="27" s="1"/>
  <c r="EE727" i="27"/>
  <c r="ED726" i="27"/>
  <c r="BQ734" i="27"/>
  <c r="BQ732" i="27"/>
  <c r="BQ717" i="27"/>
  <c r="BP715" i="27"/>
  <c r="CI744" i="27"/>
  <c r="CJ743" i="27"/>
  <c r="CJ747" i="27"/>
  <c r="CJ715" i="27"/>
  <c r="ET758" i="27"/>
  <c r="EU758" i="27" s="1"/>
  <c r="EU744" i="27"/>
  <c r="BA719" i="27"/>
  <c r="BJ719" i="27"/>
  <c r="BK719" i="27" s="1"/>
  <c r="AL734" i="27"/>
  <c r="AL732" i="27"/>
  <c r="AK715" i="27"/>
  <c r="AL717" i="27"/>
  <c r="ES718" i="27"/>
  <c r="ER717" i="27"/>
  <c r="ER715" i="27" s="1"/>
  <c r="FB718" i="27"/>
  <c r="FC718" i="27" s="1"/>
  <c r="CV716" i="27"/>
  <c r="CU715" i="27"/>
  <c r="CW729" i="27"/>
  <c r="FK717" i="27"/>
  <c r="FJ715" i="27"/>
  <c r="EK722" i="27"/>
  <c r="DR722" i="27"/>
  <c r="DS722" i="27" s="1"/>
  <c r="U717" i="27"/>
  <c r="P717" i="27"/>
  <c r="O715" i="27"/>
  <c r="P746" i="27" s="1"/>
  <c r="BM747" i="27"/>
  <c r="BM743" i="27"/>
  <c r="BL744" i="27"/>
  <c r="BM715" i="27"/>
  <c r="DM717" i="27"/>
  <c r="AZ702" i="27"/>
  <c r="E692" i="27"/>
  <c r="EJ680" i="27"/>
  <c r="DR680" i="27" s="1"/>
  <c r="FB678" i="27"/>
  <c r="DR678" i="27" s="1"/>
  <c r="ER677" i="27"/>
  <c r="FB677" i="27" s="1"/>
  <c r="W683" i="27"/>
  <c r="E683" i="27" s="1"/>
  <c r="EZ706" i="27"/>
  <c r="DO670" i="27"/>
  <c r="DE669" i="27"/>
  <c r="DE706" i="27" s="1"/>
  <c r="DO706" i="27" s="1"/>
  <c r="FB653" i="27"/>
  <c r="FC653" i="27" s="1"/>
  <c r="ES653" i="27"/>
  <c r="CW667" i="27"/>
  <c r="AO650" i="27"/>
  <c r="AP650" i="27" s="1"/>
  <c r="AF650" i="27"/>
  <c r="AF652" i="27"/>
  <c r="AO652" i="27"/>
  <c r="BC706" i="27"/>
  <c r="BC693" i="27"/>
  <c r="BC692" i="27"/>
  <c r="BC691" i="27"/>
  <c r="BC701" i="27"/>
  <c r="BC694" i="27"/>
  <c r="BC704" i="27"/>
  <c r="BC703" i="27"/>
  <c r="BC705" i="27"/>
  <c r="BC702" i="27"/>
  <c r="BC700" i="27"/>
  <c r="BC699" i="27"/>
  <c r="BC698" i="27"/>
  <c r="BC697" i="27"/>
  <c r="BC696" i="27"/>
  <c r="BC695" i="27"/>
  <c r="BC688" i="27"/>
  <c r="BC681" i="27"/>
  <c r="BC680" i="27"/>
  <c r="BC679" i="27"/>
  <c r="BC678" i="27"/>
  <c r="BC677" i="27"/>
  <c r="BC690" i="27"/>
  <c r="BC686" i="27"/>
  <c r="BC685" i="27"/>
  <c r="BC684" i="27"/>
  <c r="BC683" i="27"/>
  <c r="BC682" i="27"/>
  <c r="BC689" i="27"/>
  <c r="BC676" i="27"/>
  <c r="BC675" i="27"/>
  <c r="BC674" i="27"/>
  <c r="BC673" i="27"/>
  <c r="BC672" i="27"/>
  <c r="BC671" i="27"/>
  <c r="BC670" i="27"/>
  <c r="BC669" i="27"/>
  <c r="BC668" i="27"/>
  <c r="BC667" i="27"/>
  <c r="BC666" i="27"/>
  <c r="BC665" i="27"/>
  <c r="BC664" i="27"/>
  <c r="BC663" i="27"/>
  <c r="BC687" i="27"/>
  <c r="W650" i="27"/>
  <c r="N650" i="27"/>
  <c r="DR666" i="27"/>
  <c r="BA706" i="27"/>
  <c r="BA705" i="27"/>
  <c r="BA704" i="27"/>
  <c r="BA703" i="27"/>
  <c r="BA702" i="27"/>
  <c r="BA701" i="27"/>
  <c r="BA700" i="27"/>
  <c r="BA699" i="27"/>
  <c r="BA698" i="27"/>
  <c r="BA697" i="27"/>
  <c r="BA696" i="27"/>
  <c r="BA695" i="27"/>
  <c r="BA694" i="27"/>
  <c r="BA693" i="27"/>
  <c r="BA689" i="27"/>
  <c r="BA688" i="27"/>
  <c r="BA687" i="27"/>
  <c r="BA691" i="27"/>
  <c r="BA692" i="27"/>
  <c r="BA690" i="27"/>
  <c r="BA682" i="27"/>
  <c r="BA678" i="27"/>
  <c r="BA684" i="27"/>
  <c r="BA681" i="27"/>
  <c r="BA676" i="27"/>
  <c r="BA675" i="27"/>
  <c r="BA674" i="27"/>
  <c r="BA673" i="27"/>
  <c r="BA672" i="27"/>
  <c r="BA686" i="27"/>
  <c r="BA680" i="27"/>
  <c r="BA685" i="27"/>
  <c r="BA677" i="27"/>
  <c r="BA679" i="27"/>
  <c r="BA671" i="27"/>
  <c r="BA670" i="27"/>
  <c r="BA669" i="27"/>
  <c r="BA668" i="27"/>
  <c r="BA667" i="27"/>
  <c r="BA666" i="27"/>
  <c r="BA665" i="27"/>
  <c r="BA664" i="27"/>
  <c r="BA663" i="27"/>
  <c r="BA683" i="27"/>
  <c r="BJ663" i="27"/>
  <c r="EI652" i="27"/>
  <c r="EH651" i="27"/>
  <c r="EI651" i="27" s="1"/>
  <c r="BZ643" i="27"/>
  <c r="CB648" i="27"/>
  <c r="CC648" i="27" s="1"/>
  <c r="BS648" i="27"/>
  <c r="BH642" i="27"/>
  <c r="BA651" i="27"/>
  <c r="BJ651" i="27"/>
  <c r="BK651" i="27" s="1"/>
  <c r="AF648" i="27"/>
  <c r="AO648" i="27"/>
  <c r="DF706" i="27"/>
  <c r="DF705" i="27"/>
  <c r="DF704" i="27"/>
  <c r="DF703" i="27"/>
  <c r="DF702" i="27"/>
  <c r="DF701" i="27"/>
  <c r="DF700" i="27"/>
  <c r="DF699" i="27"/>
  <c r="DF698" i="27"/>
  <c r="DF697" i="27"/>
  <c r="DF696" i="27"/>
  <c r="DF695" i="27"/>
  <c r="DF694" i="27"/>
  <c r="DF693" i="27"/>
  <c r="DF690" i="27"/>
  <c r="DF691" i="27"/>
  <c r="DF692" i="27"/>
  <c r="DF689" i="27"/>
  <c r="DF688" i="27"/>
  <c r="DF686" i="27"/>
  <c r="DF685" i="27"/>
  <c r="DF684" i="27"/>
  <c r="DF683" i="27"/>
  <c r="DF682" i="27"/>
  <c r="DF687" i="27"/>
  <c r="DF681" i="27"/>
  <c r="DF680" i="27"/>
  <c r="DF676" i="27"/>
  <c r="DF675" i="27"/>
  <c r="DF674" i="27"/>
  <c r="DF673" i="27"/>
  <c r="DF672" i="27"/>
  <c r="DF678" i="27"/>
  <c r="DF679" i="27"/>
  <c r="DF677" i="27"/>
  <c r="DF671" i="27"/>
  <c r="DF670" i="27"/>
  <c r="DF669" i="27"/>
  <c r="DF668" i="27"/>
  <c r="DF667" i="27"/>
  <c r="DF666" i="27"/>
  <c r="DF665" i="27"/>
  <c r="DF664" i="27"/>
  <c r="DF663" i="27"/>
  <c r="DO663" i="27"/>
  <c r="CB646" i="27"/>
  <c r="CC646" i="27" s="1"/>
  <c r="BS646" i="27"/>
  <c r="CB645" i="27"/>
  <c r="CB644" i="27"/>
  <c r="BR643" i="27"/>
  <c r="W636" i="27"/>
  <c r="N636" i="27"/>
  <c r="CA706" i="27"/>
  <c r="CA705" i="27"/>
  <c r="CA693" i="27"/>
  <c r="CA692" i="27"/>
  <c r="CA691" i="27"/>
  <c r="CA690" i="27"/>
  <c r="CA703" i="27"/>
  <c r="CA702" i="27"/>
  <c r="CA700" i="27"/>
  <c r="CA699" i="27"/>
  <c r="CA698" i="27"/>
  <c r="CA697" i="27"/>
  <c r="CA696" i="27"/>
  <c r="CA695" i="27"/>
  <c r="CA704" i="27"/>
  <c r="CA694" i="27"/>
  <c r="CA701" i="27"/>
  <c r="CA689" i="27"/>
  <c r="CA681" i="27"/>
  <c r="CA680" i="27"/>
  <c r="CA679" i="27"/>
  <c r="CA678" i="27"/>
  <c r="CA677" i="27"/>
  <c r="CA688" i="27"/>
  <c r="CA687" i="27"/>
  <c r="CA686" i="27"/>
  <c r="CA685" i="27"/>
  <c r="CA684" i="27"/>
  <c r="CA683" i="27"/>
  <c r="CA682" i="27"/>
  <c r="CA676" i="27"/>
  <c r="CA675" i="27"/>
  <c r="CA674" i="27"/>
  <c r="CA673" i="27"/>
  <c r="CA672" i="27"/>
  <c r="CA671" i="27"/>
  <c r="CA670" i="27"/>
  <c r="CA669" i="27"/>
  <c r="CA668" i="27"/>
  <c r="CA667" i="27"/>
  <c r="CA666" i="27"/>
  <c r="CA665" i="27"/>
  <c r="CA664" i="27"/>
  <c r="CA663" i="27"/>
  <c r="N639" i="27"/>
  <c r="W639" i="27"/>
  <c r="EJ639" i="27"/>
  <c r="EA639" i="27"/>
  <c r="BJ637" i="27"/>
  <c r="BK637" i="27" s="1"/>
  <c r="BA637" i="27"/>
  <c r="BJ635" i="27"/>
  <c r="BK635" i="27" s="1"/>
  <c r="BA635" i="27"/>
  <c r="AZ634" i="27"/>
  <c r="W635" i="27"/>
  <c r="M634" i="27"/>
  <c r="CN627" i="27"/>
  <c r="CW627" i="27"/>
  <c r="CX627" i="27" s="1"/>
  <c r="CM624" i="27"/>
  <c r="CO623" i="27"/>
  <c r="CP624" i="27"/>
  <c r="DF628" i="27"/>
  <c r="DO628" i="27"/>
  <c r="DP628" i="27" s="1"/>
  <c r="N633" i="27"/>
  <c r="W633" i="27"/>
  <c r="FA630" i="27"/>
  <c r="EZ629" i="27"/>
  <c r="FA629" i="27" s="1"/>
  <c r="AW624" i="27"/>
  <c r="AV623" i="27"/>
  <c r="CT629" i="27"/>
  <c r="CS623" i="27"/>
  <c r="CT623" i="27" s="1"/>
  <c r="DD629" i="27"/>
  <c r="DC623" i="27"/>
  <c r="DD623" i="27" s="1"/>
  <c r="CB626" i="27"/>
  <c r="CC626" i="27" s="1"/>
  <c r="BS626" i="27"/>
  <c r="EW624" i="27"/>
  <c r="EV623" i="27"/>
  <c r="ER634" i="27"/>
  <c r="CV630" i="27"/>
  <c r="CU629" i="27"/>
  <c r="CV629" i="27" s="1"/>
  <c r="CB618" i="27"/>
  <c r="CC618" i="27" s="1"/>
  <c r="BS618" i="27"/>
  <c r="BR617" i="27"/>
  <c r="M629" i="27"/>
  <c r="BH617" i="27"/>
  <c r="BI618" i="27"/>
  <c r="CX618" i="27"/>
  <c r="CE618" i="27"/>
  <c r="CF618" i="27" s="1"/>
  <c r="CW616" i="27"/>
  <c r="CN616" i="27"/>
  <c r="DN613" i="27"/>
  <c r="DM612" i="27"/>
  <c r="DN643" i="27" s="1"/>
  <c r="CG612" i="27"/>
  <c r="CH642" i="27" s="1"/>
  <c r="X627" i="27"/>
  <c r="AF621" i="27"/>
  <c r="AO621" i="27"/>
  <c r="AP621" i="27" s="1"/>
  <c r="M617" i="27"/>
  <c r="M612" i="27" s="1"/>
  <c r="EA613" i="27"/>
  <c r="EJ613" i="27"/>
  <c r="DZ612" i="27"/>
  <c r="EA649" i="27" s="1"/>
  <c r="X631" i="27"/>
  <c r="E631" i="27"/>
  <c r="F631" i="27" s="1"/>
  <c r="BZ614" i="27"/>
  <c r="N616" i="27"/>
  <c r="W616" i="27"/>
  <c r="ES612" i="27"/>
  <c r="FB612" i="27"/>
  <c r="FC645" i="27" s="1"/>
  <c r="Z641" i="27"/>
  <c r="Y655" i="27"/>
  <c r="Z655" i="27" s="1"/>
  <c r="FF641" i="27"/>
  <c r="FG642" i="27"/>
  <c r="FG645" i="27"/>
  <c r="FG644" i="27"/>
  <c r="FG643" i="27"/>
  <c r="FG612" i="27"/>
  <c r="FB602" i="27"/>
  <c r="FB599" i="27" s="1"/>
  <c r="ER599" i="27"/>
  <c r="EH612" i="27"/>
  <c r="EI613" i="27"/>
  <c r="CE600" i="27"/>
  <c r="CE588" i="27"/>
  <c r="E583" i="27"/>
  <c r="AM603" i="27"/>
  <c r="V603" i="27"/>
  <c r="V602" i="27"/>
  <c r="V601" i="27"/>
  <c r="V600" i="27"/>
  <c r="V599" i="27"/>
  <c r="V598" i="27"/>
  <c r="V597" i="27"/>
  <c r="V596" i="27"/>
  <c r="V595" i="27"/>
  <c r="V594" i="27"/>
  <c r="V593" i="27"/>
  <c r="V592" i="27"/>
  <c r="V591" i="27"/>
  <c r="V590" i="27"/>
  <c r="V589" i="27"/>
  <c r="V586" i="27"/>
  <c r="V585" i="27"/>
  <c r="V584" i="27"/>
  <c r="V583" i="27"/>
  <c r="V582" i="27"/>
  <c r="V581" i="27"/>
  <c r="V580" i="27"/>
  <c r="V579" i="27"/>
  <c r="V578" i="27"/>
  <c r="V577" i="27"/>
  <c r="V588" i="27"/>
  <c r="V587" i="27"/>
  <c r="V576" i="27"/>
  <c r="V574" i="27"/>
  <c r="V573" i="27"/>
  <c r="V572" i="27"/>
  <c r="V571" i="27"/>
  <c r="V570" i="27"/>
  <c r="V569" i="27"/>
  <c r="V568" i="27"/>
  <c r="V567" i="27"/>
  <c r="V566" i="27"/>
  <c r="V565" i="27"/>
  <c r="V564" i="27"/>
  <c r="V563" i="27"/>
  <c r="V562" i="27"/>
  <c r="V561" i="27"/>
  <c r="V560" i="27"/>
  <c r="V575" i="27"/>
  <c r="CE563" i="27"/>
  <c r="AG603" i="27"/>
  <c r="EJ563" i="27"/>
  <c r="DR563" i="27" s="1"/>
  <c r="EI549" i="27"/>
  <c r="EH548" i="27"/>
  <c r="EI548" i="27" s="1"/>
  <c r="EI541" i="27"/>
  <c r="EH540" i="27"/>
  <c r="AO537" i="27"/>
  <c r="AF537" i="27"/>
  <c r="BH603" i="27"/>
  <c r="CA549" i="27"/>
  <c r="BZ548" i="27"/>
  <c r="CA548" i="27" s="1"/>
  <c r="W547" i="27"/>
  <c r="N547" i="27"/>
  <c r="W542" i="27"/>
  <c r="CE537" i="27"/>
  <c r="N532" i="27"/>
  <c r="M531" i="27"/>
  <c r="W532" i="27"/>
  <c r="CE550" i="27"/>
  <c r="CF550" i="27" s="1"/>
  <c r="CX550" i="27"/>
  <c r="EK532" i="27"/>
  <c r="DR532" i="27"/>
  <c r="DS532" i="27" s="1"/>
  <c r="CR521" i="27"/>
  <c r="CQ520" i="27"/>
  <c r="FB533" i="27"/>
  <c r="FC533" i="27" s="1"/>
  <c r="ES533" i="27"/>
  <c r="V518" i="27"/>
  <c r="CB513" i="27"/>
  <c r="CC513" i="27" s="1"/>
  <c r="BS513" i="27"/>
  <c r="CA510" i="27"/>
  <c r="BZ509" i="27"/>
  <c r="CA544" i="27" s="1"/>
  <c r="DE539" i="27"/>
  <c r="DO540" i="27"/>
  <c r="DF540" i="27"/>
  <c r="CW535" i="27"/>
  <c r="CN535" i="27"/>
  <c r="V532" i="27"/>
  <c r="U531" i="27"/>
  <c r="V531" i="27" s="1"/>
  <c r="AF529" i="27"/>
  <c r="AO529" i="27"/>
  <c r="AP529" i="27" s="1"/>
  <c r="DO518" i="27"/>
  <c r="DF518" i="27"/>
  <c r="DO516" i="27"/>
  <c r="DP516" i="27" s="1"/>
  <c r="DF516" i="27"/>
  <c r="DO513" i="27"/>
  <c r="DP513" i="27" s="1"/>
  <c r="DF513" i="27"/>
  <c r="DO510" i="27"/>
  <c r="DP510" i="27" s="1"/>
  <c r="DF510" i="27"/>
  <c r="DE509" i="27"/>
  <c r="ED538" i="27"/>
  <c r="DN603" i="27"/>
  <c r="DN602" i="27"/>
  <c r="DN601" i="27"/>
  <c r="DN600" i="27"/>
  <c r="DN599" i="27"/>
  <c r="DN598" i="27"/>
  <c r="DN597" i="27"/>
  <c r="DN596" i="27"/>
  <c r="DN595" i="27"/>
  <c r="DN594" i="27"/>
  <c r="DN593" i="27"/>
  <c r="DN592" i="27"/>
  <c r="DN591" i="27"/>
  <c r="DN590" i="27"/>
  <c r="DN589" i="27"/>
  <c r="DN588" i="27"/>
  <c r="DN587" i="27"/>
  <c r="DN586" i="27"/>
  <c r="DN585" i="27"/>
  <c r="DN584" i="27"/>
  <c r="DN583" i="27"/>
  <c r="DN582" i="27"/>
  <c r="DN581" i="27"/>
  <c r="DN580" i="27"/>
  <c r="DN579" i="27"/>
  <c r="DN578" i="27"/>
  <c r="DN577" i="27"/>
  <c r="DN576" i="27"/>
  <c r="DN575" i="27"/>
  <c r="DN574" i="27"/>
  <c r="DN573" i="27"/>
  <c r="DN572" i="27"/>
  <c r="DN571" i="27"/>
  <c r="DN570" i="27"/>
  <c r="DN569" i="27"/>
  <c r="DN568" i="27"/>
  <c r="DN567" i="27"/>
  <c r="DN566" i="27"/>
  <c r="DN565" i="27"/>
  <c r="DN564" i="27"/>
  <c r="DN563" i="27"/>
  <c r="DN562" i="27"/>
  <c r="DN561" i="27"/>
  <c r="DN560" i="27"/>
  <c r="CE546" i="27"/>
  <c r="J542" i="27"/>
  <c r="BJ535" i="27"/>
  <c r="BA535" i="27"/>
  <c r="FB532" i="27"/>
  <c r="FC532" i="27" s="1"/>
  <c r="ES532" i="27"/>
  <c r="ER531" i="27"/>
  <c r="CA527" i="27"/>
  <c r="BZ526" i="27"/>
  <c r="CA526" i="27" s="1"/>
  <c r="EA523" i="27"/>
  <c r="EJ523" i="27"/>
  <c r="EA517" i="27"/>
  <c r="EJ517" i="27"/>
  <c r="AE514" i="27"/>
  <c r="Z514" i="27"/>
  <c r="CX510" i="27"/>
  <c r="CE510" i="27"/>
  <c r="FA522" i="27"/>
  <c r="EZ521" i="27"/>
  <c r="FB514" i="27"/>
  <c r="FC514" i="27" s="1"/>
  <c r="ES514" i="27"/>
  <c r="EL520" i="27"/>
  <c r="EM521" i="27"/>
  <c r="CM521" i="27"/>
  <c r="CX518" i="27"/>
  <c r="CE518" i="27"/>
  <c r="EI510" i="27"/>
  <c r="EH509" i="27"/>
  <c r="EI544" i="27" s="1"/>
  <c r="CV527" i="27"/>
  <c r="CU526" i="27"/>
  <c r="CV526" i="27" s="1"/>
  <c r="AF516" i="27"/>
  <c r="AO516" i="27"/>
  <c r="AP516" i="27" s="1"/>
  <c r="CW511" i="27"/>
  <c r="CN511" i="27"/>
  <c r="CM509" i="27"/>
  <c r="CN540" i="27" s="1"/>
  <c r="DP523" i="27"/>
  <c r="BI521" i="27"/>
  <c r="BH520" i="27"/>
  <c r="N524" i="27"/>
  <c r="CA523" i="27"/>
  <c r="EP500" i="27"/>
  <c r="EQ500" i="27" s="1"/>
  <c r="M496" i="27"/>
  <c r="N496" i="27" s="1"/>
  <c r="DR469" i="27"/>
  <c r="CV446" i="27"/>
  <c r="CU445" i="27"/>
  <c r="CV445" i="27" s="1"/>
  <c r="CW441" i="27"/>
  <c r="CW439" i="27"/>
  <c r="CW434" i="27"/>
  <c r="CW432" i="27"/>
  <c r="CN432" i="27"/>
  <c r="M464" i="27"/>
  <c r="AF422" i="27"/>
  <c r="AO422" i="27"/>
  <c r="AP422" i="27" s="1"/>
  <c r="BB417" i="27"/>
  <c r="BC418" i="27"/>
  <c r="DX435" i="27"/>
  <c r="N429" i="27"/>
  <c r="M428" i="27"/>
  <c r="W429" i="27"/>
  <c r="N424" i="27"/>
  <c r="M423" i="27"/>
  <c r="W424" i="27"/>
  <c r="X424" i="27" s="1"/>
  <c r="N420" i="27"/>
  <c r="W420" i="27"/>
  <c r="DR458" i="27"/>
  <c r="BR436" i="27"/>
  <c r="CB445" i="27"/>
  <c r="CC445" i="27" s="1"/>
  <c r="BS445" i="27"/>
  <c r="CN430" i="27"/>
  <c r="CW430" i="27"/>
  <c r="CN426" i="27"/>
  <c r="CW426" i="27"/>
  <c r="E447" i="27"/>
  <c r="F447" i="27" s="1"/>
  <c r="X447" i="27"/>
  <c r="V436" i="27"/>
  <c r="FB415" i="27"/>
  <c r="ES415" i="27"/>
  <c r="FB413" i="27"/>
  <c r="FC413" i="27" s="1"/>
  <c r="ES413" i="27"/>
  <c r="FB410" i="27"/>
  <c r="FC410" i="27" s="1"/>
  <c r="ES410" i="27"/>
  <c r="FB407" i="27"/>
  <c r="FC407" i="27" s="1"/>
  <c r="ES407" i="27"/>
  <c r="ER406" i="27"/>
  <c r="BV435" i="27"/>
  <c r="E448" i="27"/>
  <c r="F448" i="27" s="1"/>
  <c r="X448" i="27"/>
  <c r="EJ416" i="27"/>
  <c r="EA416" i="27"/>
  <c r="EJ414" i="27"/>
  <c r="EA414" i="27"/>
  <c r="EJ412" i="27"/>
  <c r="EA412" i="27"/>
  <c r="DZ411" i="27"/>
  <c r="DZ406" i="27" s="1"/>
  <c r="AO410" i="27"/>
  <c r="AP410" i="27" s="1"/>
  <c r="AF410" i="27"/>
  <c r="EJ407" i="27"/>
  <c r="EA407" i="27"/>
  <c r="DR465" i="27"/>
  <c r="BJ445" i="27"/>
  <c r="BK445" i="27" s="1"/>
  <c r="BA445" i="27"/>
  <c r="CU423" i="27"/>
  <c r="CV423" i="27" s="1"/>
  <c r="ES418" i="27"/>
  <c r="FB418" i="27"/>
  <c r="ER417" i="27"/>
  <c r="ES417" i="27" s="1"/>
  <c r="AZ423" i="27"/>
  <c r="E409" i="27"/>
  <c r="F409" i="27" s="1"/>
  <c r="X409" i="27"/>
  <c r="DZ397" i="27"/>
  <c r="EA397" i="27" s="1"/>
  <c r="EJ357" i="27"/>
  <c r="DR357" i="27" s="1"/>
  <c r="CU428" i="27"/>
  <c r="CV428" i="27" s="1"/>
  <c r="CW394" i="27"/>
  <c r="CM393" i="27"/>
  <c r="CN393" i="27" s="1"/>
  <c r="EJ345" i="27"/>
  <c r="EA345" i="27"/>
  <c r="EJ343" i="27"/>
  <c r="DZ342" i="27"/>
  <c r="AO341" i="27"/>
  <c r="AP341" i="27" s="1"/>
  <c r="AF341" i="27"/>
  <c r="AO339" i="27"/>
  <c r="BS415" i="27"/>
  <c r="CB345" i="27"/>
  <c r="CC345" i="27" s="1"/>
  <c r="BS345" i="27"/>
  <c r="W340" i="27"/>
  <c r="W338" i="27"/>
  <c r="EJ394" i="27"/>
  <c r="CE340" i="27"/>
  <c r="BA313" i="27"/>
  <c r="BJ313" i="27"/>
  <c r="BK313" i="27" s="1"/>
  <c r="FG332" i="27"/>
  <c r="FF346" i="27"/>
  <c r="FG346" i="27" s="1"/>
  <c r="EA330" i="27"/>
  <c r="EJ330" i="27"/>
  <c r="EA319" i="27"/>
  <c r="EJ319" i="27"/>
  <c r="AF316" i="27"/>
  <c r="AE315" i="27"/>
  <c r="AO316" i="27"/>
  <c r="AP316" i="27" s="1"/>
  <c r="EA313" i="27"/>
  <c r="EJ313" i="27"/>
  <c r="CA335" i="27"/>
  <c r="BZ334" i="27"/>
  <c r="FB324" i="27"/>
  <c r="FC324" i="27" s="1"/>
  <c r="L323" i="27"/>
  <c r="CB309" i="27"/>
  <c r="CC309" i="27" s="1"/>
  <c r="BS309" i="27"/>
  <c r="BR308" i="27"/>
  <c r="W361" i="27"/>
  <c r="E361" i="27" s="1"/>
  <c r="M360" i="27"/>
  <c r="W360" i="27" s="1"/>
  <c r="E360" i="27" s="1"/>
  <c r="CV361" i="27"/>
  <c r="DF317" i="27"/>
  <c r="DO317" i="27"/>
  <c r="DP317" i="27" s="1"/>
  <c r="AN312" i="27"/>
  <c r="EZ308" i="27"/>
  <c r="FA312" i="27" s="1"/>
  <c r="FA309" i="27"/>
  <c r="DZ294" i="27"/>
  <c r="EJ294" i="27" s="1"/>
  <c r="EJ254" i="27"/>
  <c r="DR254" i="27" s="1"/>
  <c r="CB331" i="27"/>
  <c r="CA323" i="27"/>
  <c r="DF311" i="27"/>
  <c r="DO311" i="27"/>
  <c r="DP311" i="27" s="1"/>
  <c r="DE308" i="27"/>
  <c r="DO305" i="27"/>
  <c r="DP305" i="27" s="1"/>
  <c r="DF305" i="27"/>
  <c r="DE303" i="27"/>
  <c r="DF342" i="27" s="1"/>
  <c r="W304" i="27"/>
  <c r="W330" i="27"/>
  <c r="CB322" i="27"/>
  <c r="CA316" i="27"/>
  <c r="BZ315" i="27"/>
  <c r="CZ312" i="27"/>
  <c r="BY307" i="27"/>
  <c r="DR304" i="27"/>
  <c r="EK304" i="27"/>
  <c r="CB316" i="27"/>
  <c r="CC316" i="27" s="1"/>
  <c r="ER305" i="27"/>
  <c r="ES306" i="27"/>
  <c r="FB306" i="27"/>
  <c r="CG332" i="27"/>
  <c r="CH303" i="27"/>
  <c r="DR331" i="27"/>
  <c r="N324" i="27"/>
  <c r="W324" i="27"/>
  <c r="FB321" i="27"/>
  <c r="FA317" i="27"/>
  <c r="EG308" i="27"/>
  <c r="EF303" i="27"/>
  <c r="EG314" i="27" s="1"/>
  <c r="CU308" i="27"/>
  <c r="CV309" i="27"/>
  <c r="CB319" i="27"/>
  <c r="CC319" i="27" s="1"/>
  <c r="V315" i="27"/>
  <c r="AJ305" i="27"/>
  <c r="AI303" i="27"/>
  <c r="CE324" i="27"/>
  <c r="N312" i="27"/>
  <c r="W312" i="27"/>
  <c r="FB254" i="27"/>
  <c r="CW336" i="27"/>
  <c r="CB329" i="27"/>
  <c r="DF316" i="27"/>
  <c r="DE315" i="27"/>
  <c r="DO316" i="27"/>
  <c r="DP316" i="27" s="1"/>
  <c r="CN311" i="27"/>
  <c r="CW311" i="27"/>
  <c r="AO308" i="27"/>
  <c r="AP308" i="27" s="1"/>
  <c r="AF308" i="27"/>
  <c r="DR265" i="27"/>
  <c r="AP236" i="27"/>
  <c r="W290" i="27"/>
  <c r="E290" i="27" s="1"/>
  <c r="E252" i="27"/>
  <c r="W230" i="27"/>
  <c r="DR224" i="27"/>
  <c r="EK224" i="27"/>
  <c r="AN234" i="27"/>
  <c r="AN231" i="27"/>
  <c r="EG227" i="27"/>
  <c r="EF241" i="27"/>
  <c r="EG241" i="27" s="1"/>
  <c r="DY227" i="27"/>
  <c r="DX241" i="27"/>
  <c r="DY241" i="27" s="1"/>
  <c r="DH227" i="27"/>
  <c r="DG241" i="27"/>
  <c r="DH241" i="27" s="1"/>
  <c r="EJ229" i="27"/>
  <c r="EA229" i="27"/>
  <c r="DZ228" i="27"/>
  <c r="E223" i="27"/>
  <c r="F223" i="27" s="1"/>
  <c r="X223" i="27"/>
  <c r="BJ215" i="27"/>
  <c r="BA215" i="27"/>
  <c r="EI314" i="27"/>
  <c r="EI293" i="27"/>
  <c r="W238" i="27"/>
  <c r="BI204" i="27"/>
  <c r="BH203" i="27"/>
  <c r="BI201" i="27"/>
  <c r="BH200" i="27"/>
  <c r="FB258" i="27"/>
  <c r="ER257" i="27"/>
  <c r="FB257" i="27" s="1"/>
  <c r="AP235" i="27"/>
  <c r="E233" i="27"/>
  <c r="AP221" i="27"/>
  <c r="W215" i="27"/>
  <c r="N215" i="27"/>
  <c r="AP232" i="27"/>
  <c r="FB212" i="27"/>
  <c r="FC212" i="27" s="1"/>
  <c r="ES212" i="27"/>
  <c r="E206" i="27"/>
  <c r="F206" i="27" s="1"/>
  <c r="X206" i="27"/>
  <c r="V205" i="27"/>
  <c r="E207" i="27"/>
  <c r="X207" i="27"/>
  <c r="W200" i="27"/>
  <c r="N200" i="27"/>
  <c r="N219" i="27"/>
  <c r="N216" i="27"/>
  <c r="CB199" i="27"/>
  <c r="E182" i="27"/>
  <c r="CE217" i="27"/>
  <c r="CX217" i="27"/>
  <c r="AP207" i="27"/>
  <c r="DO136" i="27"/>
  <c r="DF136" i="27"/>
  <c r="DO133" i="27"/>
  <c r="DF133" i="27"/>
  <c r="DE30" i="27"/>
  <c r="DO131" i="27"/>
  <c r="DF131" i="27"/>
  <c r="DE26" i="27"/>
  <c r="DO129" i="27"/>
  <c r="DF129" i="27"/>
  <c r="DE29" i="27"/>
  <c r="DO127" i="27"/>
  <c r="DF127" i="27"/>
  <c r="DE126" i="27"/>
  <c r="DE25" i="27"/>
  <c r="DO122" i="27"/>
  <c r="DO120" i="27"/>
  <c r="DP120" i="27" s="1"/>
  <c r="DF120" i="27"/>
  <c r="DO118" i="27"/>
  <c r="DF118" i="27"/>
  <c r="DE117" i="27"/>
  <c r="DO115" i="27"/>
  <c r="DF115" i="27"/>
  <c r="DO111" i="27"/>
  <c r="DF111" i="27"/>
  <c r="DO109" i="27"/>
  <c r="DP109" i="27" s="1"/>
  <c r="DF109" i="27"/>
  <c r="EJ200" i="27"/>
  <c r="EK216" i="27" s="1"/>
  <c r="EA200" i="27"/>
  <c r="AP205" i="27"/>
  <c r="CV121" i="27"/>
  <c r="CV116" i="27"/>
  <c r="CV114" i="27"/>
  <c r="FB111" i="27"/>
  <c r="ES111" i="27"/>
  <c r="FB109" i="27"/>
  <c r="FC109" i="27" s="1"/>
  <c r="ES109" i="27"/>
  <c r="CW137" i="27"/>
  <c r="CM31" i="27"/>
  <c r="CO138" i="27"/>
  <c r="CP138" i="27" s="1"/>
  <c r="CP124" i="27"/>
  <c r="EJ154" i="27"/>
  <c r="DR154" i="27" s="1"/>
  <c r="DZ153" i="27"/>
  <c r="FK153" i="27"/>
  <c r="Y138" i="27"/>
  <c r="Z138" i="27" s="1"/>
  <c r="Z124" i="27"/>
  <c r="AO200" i="27"/>
  <c r="AP216" i="27" s="1"/>
  <c r="CM189" i="27"/>
  <c r="CW189" i="27" s="1"/>
  <c r="CW149" i="27"/>
  <c r="CE149" i="27" s="1"/>
  <c r="L125" i="27"/>
  <c r="E119" i="27"/>
  <c r="F119" i="27" s="1"/>
  <c r="AF102" i="27"/>
  <c r="AO102" i="27"/>
  <c r="AP102" i="27" s="1"/>
  <c r="BS96" i="27"/>
  <c r="CB96" i="27"/>
  <c r="CC96" i="27" s="1"/>
  <c r="BR95" i="27"/>
  <c r="BS126" i="27" s="1"/>
  <c r="AL132" i="27"/>
  <c r="CH127" i="27"/>
  <c r="DR118" i="27"/>
  <c r="AF110" i="27"/>
  <c r="BJ163" i="27"/>
  <c r="BI161" i="27"/>
  <c r="T113" i="27"/>
  <c r="AG138" i="27"/>
  <c r="AH124" i="27"/>
  <c r="BJ155" i="27"/>
  <c r="EI188" i="27"/>
  <c r="EI187" i="27"/>
  <c r="EI186" i="27"/>
  <c r="EI185" i="27"/>
  <c r="EI184" i="27"/>
  <c r="EI183" i="27"/>
  <c r="EI182" i="27"/>
  <c r="EI181" i="27"/>
  <c r="EI180" i="27"/>
  <c r="EI179" i="27"/>
  <c r="EI178" i="27"/>
  <c r="EI177" i="27"/>
  <c r="EI176" i="27"/>
  <c r="EI175" i="27"/>
  <c r="EI174" i="27"/>
  <c r="EI173" i="27"/>
  <c r="EI172" i="27"/>
  <c r="EI171" i="27"/>
  <c r="EI170" i="27"/>
  <c r="EI169" i="27"/>
  <c r="EI168" i="27"/>
  <c r="EI167" i="27"/>
  <c r="EI166" i="27"/>
  <c r="EI165" i="27"/>
  <c r="EI164" i="27"/>
  <c r="EI163" i="27"/>
  <c r="EI162" i="27"/>
  <c r="EI161" i="27"/>
  <c r="EI160" i="27"/>
  <c r="EI159" i="27"/>
  <c r="EI158" i="27"/>
  <c r="EI157" i="27"/>
  <c r="EI156" i="27"/>
  <c r="EI155" i="27"/>
  <c r="EI154" i="27"/>
  <c r="EI153" i="27"/>
  <c r="EI152" i="27"/>
  <c r="EI151" i="27"/>
  <c r="EI150" i="27"/>
  <c r="EI149" i="27"/>
  <c r="EI148" i="27"/>
  <c r="EI147" i="27"/>
  <c r="EI146" i="27"/>
  <c r="L130" i="27"/>
  <c r="T115" i="27"/>
  <c r="CC110" i="27"/>
  <c r="M100" i="27"/>
  <c r="M95" i="27" s="1"/>
  <c r="W102" i="27"/>
  <c r="AU99" i="27"/>
  <c r="FA96" i="27"/>
  <c r="EZ95" i="27"/>
  <c r="FA123" i="27" s="1"/>
  <c r="BF95" i="27"/>
  <c r="E169" i="27"/>
  <c r="EU135" i="27"/>
  <c r="N111" i="27"/>
  <c r="AF103" i="27"/>
  <c r="AO103" i="27"/>
  <c r="AP103" i="27" s="1"/>
  <c r="ES101" i="27"/>
  <c r="FB101" i="27"/>
  <c r="FC101" i="27" s="1"/>
  <c r="ER100" i="27"/>
  <c r="ES104" i="27" s="1"/>
  <c r="AF115" i="27"/>
  <c r="AF97" i="27"/>
  <c r="AO97" i="27"/>
  <c r="AP115" i="27" s="1"/>
  <c r="CS138" i="27"/>
  <c r="CT138" i="27" s="1"/>
  <c r="CT124" i="27"/>
  <c r="Y17" i="27"/>
  <c r="AE60" i="27"/>
  <c r="AO60" i="27" s="1"/>
  <c r="AE86" i="27"/>
  <c r="AO46" i="27"/>
  <c r="E46" i="27" s="1"/>
  <c r="CJ26" i="27"/>
  <c r="CI32" i="27"/>
  <c r="CJ32" i="27" s="1"/>
  <c r="EV12" i="27"/>
  <c r="CR97" i="27"/>
  <c r="CQ95" i="27"/>
  <c r="CR106" i="27" s="1"/>
  <c r="CE148" i="27"/>
  <c r="U86" i="27"/>
  <c r="V86" i="27" s="1"/>
  <c r="DV12" i="27"/>
  <c r="S12" i="27"/>
  <c r="AH82" i="27"/>
  <c r="DR199" i="27"/>
  <c r="DS211" i="27" s="1"/>
  <c r="EK199" i="27"/>
  <c r="BU106" i="27"/>
  <c r="CE74" i="27"/>
  <c r="EZ60" i="27"/>
  <c r="ET17" i="27"/>
  <c r="R22" i="27"/>
  <c r="AJ112" i="27"/>
  <c r="DX95" i="27"/>
  <c r="E18" i="27"/>
  <c r="EL11" i="27"/>
  <c r="EL49" i="27"/>
  <c r="DM86" i="27"/>
  <c r="DN86" i="27" s="1"/>
  <c r="DM8" i="27"/>
  <c r="DN8" i="27" s="1"/>
  <c r="AX32" i="27"/>
  <c r="AY32" i="27" s="1"/>
  <c r="AY26" i="27"/>
  <c r="AM14" i="27"/>
  <c r="AH16" i="27"/>
  <c r="AG12" i="27"/>
  <c r="EC10" i="27"/>
  <c r="ES8" i="27"/>
  <c r="ES7" i="27"/>
  <c r="FB57" i="27"/>
  <c r="ER11" i="27"/>
  <c r="ES13" i="27" s="1"/>
  <c r="ER49" i="27"/>
  <c r="EA102" i="27"/>
  <c r="EJ102" i="27"/>
  <c r="P17" i="27"/>
  <c r="DA32" i="27"/>
  <c r="DB32" i="27" s="1"/>
  <c r="DB26" i="27"/>
  <c r="U257" i="27"/>
  <c r="V257" i="27" s="1"/>
  <c r="EK239" i="27"/>
  <c r="DR239" i="27"/>
  <c r="AF226" i="27"/>
  <c r="CB31" i="27"/>
  <c r="V117" i="27"/>
  <c r="BE118" i="27"/>
  <c r="BE121" i="27"/>
  <c r="BE100" i="27"/>
  <c r="BE117" i="27"/>
  <c r="BD95" i="27"/>
  <c r="BE106" i="27" s="1"/>
  <c r="DO83" i="27"/>
  <c r="DO82" i="27" s="1"/>
  <c r="DO18" i="27" s="1"/>
  <c r="DG17" i="27"/>
  <c r="DM60" i="27"/>
  <c r="BN17" i="27"/>
  <c r="CR13" i="27"/>
  <c r="CQ9" i="27"/>
  <c r="EI82" i="27"/>
  <c r="DD8" i="27"/>
  <c r="CZ17" i="27"/>
  <c r="E13" i="27"/>
  <c r="CU12" i="27"/>
  <c r="CU19" i="27" s="1"/>
  <c r="CV19" i="27" s="1"/>
  <c r="EZ9" i="27"/>
  <c r="AY10" i="27"/>
  <c r="BI57" i="27"/>
  <c r="EC8" i="27"/>
  <c r="DR61" i="27"/>
  <c r="DR16" i="27" s="1"/>
  <c r="EJ16" i="27"/>
  <c r="M23" i="27"/>
  <c r="DW17" i="27"/>
  <c r="EI15" i="27"/>
  <c r="BH49" i="27"/>
  <c r="BI49" i="27" s="1"/>
  <c r="FC83" i="27"/>
  <c r="DU18" i="27"/>
  <c r="BI16" i="27"/>
  <c r="CE59" i="27"/>
  <c r="BA85" i="27"/>
  <c r="BA84" i="27"/>
  <c r="BA83" i="27"/>
  <c r="BA82" i="27"/>
  <c r="BA81" i="27"/>
  <c r="BA80" i="27"/>
  <c r="BA79" i="27"/>
  <c r="BA78" i="27"/>
  <c r="BA77" i="27"/>
  <c r="BA76" i="27"/>
  <c r="BA75" i="27"/>
  <c r="BA74" i="27"/>
  <c r="BA73" i="27"/>
  <c r="BA72" i="27"/>
  <c r="BA71" i="27"/>
  <c r="BA70" i="27"/>
  <c r="BA69" i="27"/>
  <c r="BA68" i="27"/>
  <c r="BA67" i="27"/>
  <c r="BA66" i="27"/>
  <c r="BA65" i="27"/>
  <c r="BA64" i="27"/>
  <c r="BA63" i="27"/>
  <c r="BA62" i="27"/>
  <c r="BA61" i="27"/>
  <c r="BA60" i="27"/>
  <c r="BJ43" i="27"/>
  <c r="AZ7" i="27"/>
  <c r="BA59" i="27"/>
  <c r="BA58" i="27"/>
  <c r="BA57" i="27"/>
  <c r="BA56" i="27"/>
  <c r="BA55" i="27"/>
  <c r="BA54" i="27"/>
  <c r="BA53" i="27"/>
  <c r="BA52" i="27"/>
  <c r="BA51" i="27"/>
  <c r="BA50" i="27"/>
  <c r="BA49" i="27"/>
  <c r="BA48" i="27"/>
  <c r="BA47" i="27"/>
  <c r="BA46" i="27"/>
  <c r="BA45" i="27"/>
  <c r="BA44" i="27"/>
  <c r="BA43" i="27"/>
  <c r="AN18" i="27"/>
  <c r="E15" i="27"/>
  <c r="DY13" i="27"/>
  <c r="DX9" i="27"/>
  <c r="DO46" i="27"/>
  <c r="CP17" i="27"/>
  <c r="FG12" i="27"/>
  <c r="DW13" i="27"/>
  <c r="DV9" i="27"/>
  <c r="EI10" i="27"/>
  <c r="E27" i="27"/>
  <c r="M7" i="27"/>
  <c r="N11" i="27" s="1"/>
  <c r="D10" i="29" l="1"/>
  <c r="I10" i="29"/>
  <c r="ES747" i="27"/>
  <c r="ES715" i="27"/>
  <c r="ES748" i="27"/>
  <c r="ES746" i="27"/>
  <c r="CN303" i="27"/>
  <c r="CN344" i="27"/>
  <c r="CN340" i="27"/>
  <c r="CN338" i="27"/>
  <c r="CN343" i="27"/>
  <c r="CN339" i="27"/>
  <c r="CN336" i="27"/>
  <c r="CN331" i="27"/>
  <c r="CN342" i="27"/>
  <c r="CN330" i="27"/>
  <c r="DP624" i="27"/>
  <c r="FC509" i="27"/>
  <c r="FC544" i="27"/>
  <c r="FC545" i="27"/>
  <c r="FC542" i="27"/>
  <c r="FC546" i="27"/>
  <c r="FC537" i="27"/>
  <c r="CC521" i="27"/>
  <c r="CN612" i="27"/>
  <c r="CN642" i="27"/>
  <c r="CN643" i="27"/>
  <c r="CN644" i="27"/>
  <c r="CN645" i="27"/>
  <c r="CN649" i="27"/>
  <c r="CN647" i="27"/>
  <c r="EJ745" i="27"/>
  <c r="EJ406" i="27"/>
  <c r="EA406" i="27"/>
  <c r="EA441" i="27"/>
  <c r="EA434" i="27"/>
  <c r="EA442" i="27"/>
  <c r="EA439" i="27"/>
  <c r="EA438" i="27"/>
  <c r="EA443" i="27"/>
  <c r="EA433" i="27"/>
  <c r="CC406" i="27"/>
  <c r="CC442" i="27"/>
  <c r="CC443" i="27"/>
  <c r="CC437" i="27"/>
  <c r="CC439" i="27"/>
  <c r="CC441" i="27"/>
  <c r="CC438" i="27"/>
  <c r="CC434" i="27"/>
  <c r="BK717" i="27"/>
  <c r="BK734" i="27"/>
  <c r="BK733" i="27"/>
  <c r="N95" i="27"/>
  <c r="M124" i="27"/>
  <c r="N132" i="27"/>
  <c r="N129" i="27"/>
  <c r="N127" i="27"/>
  <c r="N133" i="27"/>
  <c r="N135" i="27"/>
  <c r="N137" i="27"/>
  <c r="N131" i="27"/>
  <c r="N128" i="27"/>
  <c r="N123" i="27"/>
  <c r="N130" i="27"/>
  <c r="N136" i="27"/>
  <c r="N105" i="27"/>
  <c r="N122" i="27"/>
  <c r="N126" i="27"/>
  <c r="N134" i="27"/>
  <c r="BA509" i="27"/>
  <c r="BA537" i="27"/>
  <c r="BA544" i="27"/>
  <c r="BA546" i="27"/>
  <c r="BA545" i="27"/>
  <c r="BA542" i="27"/>
  <c r="BA540" i="27"/>
  <c r="DO642" i="27"/>
  <c r="CN747" i="27"/>
  <c r="CW715" i="27"/>
  <c r="CN715" i="27"/>
  <c r="CN743" i="27"/>
  <c r="CN748" i="27"/>
  <c r="ER848" i="27"/>
  <c r="ES819" i="27"/>
  <c r="FB819" i="27"/>
  <c r="ES847" i="27"/>
  <c r="ES851" i="27"/>
  <c r="ES861" i="27"/>
  <c r="ES853" i="27"/>
  <c r="ES855" i="27"/>
  <c r="ES829" i="27"/>
  <c r="ES850" i="27"/>
  <c r="CN95" i="27"/>
  <c r="CM20" i="27"/>
  <c r="CN133" i="27"/>
  <c r="CN105" i="27"/>
  <c r="CN132" i="27"/>
  <c r="CN127" i="27"/>
  <c r="CN130" i="27"/>
  <c r="CN131" i="27"/>
  <c r="CN137" i="27"/>
  <c r="CN128" i="27"/>
  <c r="CN122" i="27"/>
  <c r="CN129" i="27"/>
  <c r="CN136" i="27"/>
  <c r="CN123" i="27"/>
  <c r="CN135" i="27"/>
  <c r="EA847" i="27"/>
  <c r="EA819" i="27"/>
  <c r="EA829" i="27"/>
  <c r="EA851" i="27"/>
  <c r="EA858" i="27"/>
  <c r="EA850" i="27"/>
  <c r="EA861" i="27"/>
  <c r="EK521" i="27"/>
  <c r="N653" i="27"/>
  <c r="N651" i="27"/>
  <c r="N612" i="27"/>
  <c r="N649" i="27"/>
  <c r="N644" i="27"/>
  <c r="N648" i="27"/>
  <c r="N645" i="27"/>
  <c r="N640" i="27"/>
  <c r="BA86" i="27"/>
  <c r="E9" i="27"/>
  <c r="ES745" i="27"/>
  <c r="DZ124" i="27"/>
  <c r="EA130" i="27"/>
  <c r="EA95" i="27"/>
  <c r="EA136" i="27"/>
  <c r="EA132" i="27"/>
  <c r="EA127" i="27"/>
  <c r="DZ20" i="27"/>
  <c r="EA129" i="27"/>
  <c r="EA133" i="27"/>
  <c r="EA128" i="27"/>
  <c r="EA123" i="27"/>
  <c r="EA135" i="27"/>
  <c r="EA122" i="27"/>
  <c r="EA137" i="27"/>
  <c r="EA131" i="27"/>
  <c r="EA126" i="27"/>
  <c r="CA95" i="27"/>
  <c r="BZ124" i="27"/>
  <c r="BZ20" i="27"/>
  <c r="CA129" i="27"/>
  <c r="CA133" i="27"/>
  <c r="CA122" i="27"/>
  <c r="CA127" i="27"/>
  <c r="CA135" i="27"/>
  <c r="CA128" i="27"/>
  <c r="CA123" i="27"/>
  <c r="CA131" i="27"/>
  <c r="CA130" i="27"/>
  <c r="CA136" i="27"/>
  <c r="CA132" i="27"/>
  <c r="CA137" i="27"/>
  <c r="CA126" i="27"/>
  <c r="CA134" i="27"/>
  <c r="DR850" i="27"/>
  <c r="DN417" i="27"/>
  <c r="DM435" i="27"/>
  <c r="EL86" i="27"/>
  <c r="EM86" i="27" s="1"/>
  <c r="EM49" i="27"/>
  <c r="N102" i="27"/>
  <c r="EJ153" i="27"/>
  <c r="DR153" i="27" s="1"/>
  <c r="DZ152" i="27"/>
  <c r="CE336" i="27"/>
  <c r="FC321" i="27"/>
  <c r="DO308" i="27"/>
  <c r="DP308" i="27" s="1"/>
  <c r="DF308" i="27"/>
  <c r="CB308" i="27"/>
  <c r="BS308" i="27"/>
  <c r="BS325" i="27"/>
  <c r="BS312" i="27"/>
  <c r="BS329" i="27"/>
  <c r="BS326" i="27"/>
  <c r="DR394" i="27"/>
  <c r="EJ393" i="27"/>
  <c r="DR393" i="27" s="1"/>
  <c r="CX511" i="27"/>
  <c r="DO509" i="27"/>
  <c r="DF509" i="27"/>
  <c r="DF537" i="27"/>
  <c r="DF546" i="27"/>
  <c r="DF545" i="27"/>
  <c r="DF542" i="27"/>
  <c r="DF544" i="27"/>
  <c r="U745" i="27"/>
  <c r="P745" i="27"/>
  <c r="DW11" i="27"/>
  <c r="DW9" i="27"/>
  <c r="DV19" i="27"/>
  <c r="DW19" i="27" s="1"/>
  <c r="FA11" i="27"/>
  <c r="CR11" i="27"/>
  <c r="CR9" i="27"/>
  <c r="CQ19" i="27"/>
  <c r="CR19" i="27" s="1"/>
  <c r="FB49" i="27"/>
  <c r="FC49" i="27" s="1"/>
  <c r="ER86" i="27"/>
  <c r="ES49" i="27"/>
  <c r="AH14" i="27"/>
  <c r="AG19" i="27"/>
  <c r="AH12" i="27"/>
  <c r="EM13" i="27"/>
  <c r="EL9" i="27"/>
  <c r="DP111" i="27"/>
  <c r="DF122" i="27"/>
  <c r="DO29" i="27"/>
  <c r="BI203" i="27"/>
  <c r="BI224" i="27"/>
  <c r="BI221" i="27"/>
  <c r="BI220" i="27"/>
  <c r="E324" i="27"/>
  <c r="FB305" i="27"/>
  <c r="ES305" i="27"/>
  <c r="ES320" i="27"/>
  <c r="ES321" i="27"/>
  <c r="ES322" i="27"/>
  <c r="ES323" i="27"/>
  <c r="EK345" i="27"/>
  <c r="DR345" i="27"/>
  <c r="DS345" i="27" s="1"/>
  <c r="EK412" i="27"/>
  <c r="DR412" i="27"/>
  <c r="DS412" i="27" s="1"/>
  <c r="ER435" i="27"/>
  <c r="FB406" i="27"/>
  <c r="ES406" i="27"/>
  <c r="CN521" i="27"/>
  <c r="CW521" i="27"/>
  <c r="CM520" i="27"/>
  <c r="CN520" i="27" s="1"/>
  <c r="DO539" i="27"/>
  <c r="DP539" i="27" s="1"/>
  <c r="DF539" i="27"/>
  <c r="X532" i="27"/>
  <c r="E532" i="27"/>
  <c r="F532" i="27" s="1"/>
  <c r="N634" i="27"/>
  <c r="W634" i="27"/>
  <c r="BK706" i="27"/>
  <c r="BK704" i="27"/>
  <c r="BK693" i="27"/>
  <c r="BK692" i="27"/>
  <c r="BK691" i="27"/>
  <c r="BK702" i="27"/>
  <c r="BK700" i="27"/>
  <c r="BK699" i="27"/>
  <c r="BK698" i="27"/>
  <c r="BK697" i="27"/>
  <c r="BK696" i="27"/>
  <c r="BK695" i="27"/>
  <c r="BK705" i="27"/>
  <c r="BK701" i="27"/>
  <c r="BK694" i="27"/>
  <c r="BK703" i="27"/>
  <c r="BK690" i="27"/>
  <c r="BK681" i="27"/>
  <c r="BK680" i="27"/>
  <c r="BK679" i="27"/>
  <c r="BK678" i="27"/>
  <c r="BK677" i="27"/>
  <c r="BK689" i="27"/>
  <c r="BK688" i="27"/>
  <c r="BK687" i="27"/>
  <c r="BK686" i="27"/>
  <c r="BK676" i="27"/>
  <c r="BK675" i="27"/>
  <c r="BK674" i="27"/>
  <c r="BK673" i="27"/>
  <c r="BK672" i="27"/>
  <c r="BK682" i="27"/>
  <c r="BK684" i="27"/>
  <c r="BK683" i="27"/>
  <c r="BK685" i="27"/>
  <c r="BK671" i="27"/>
  <c r="BK670" i="27"/>
  <c r="BK669" i="27"/>
  <c r="BK668" i="27"/>
  <c r="BK667" i="27"/>
  <c r="BK666" i="27"/>
  <c r="BK665" i="27"/>
  <c r="BK664" i="27"/>
  <c r="BK663" i="27"/>
  <c r="CE667" i="27"/>
  <c r="BL758" i="27"/>
  <c r="BM758" i="27" s="1"/>
  <c r="BM744" i="27"/>
  <c r="FK747" i="27"/>
  <c r="FK746" i="27"/>
  <c r="FJ744" i="27"/>
  <c r="FK745" i="27"/>
  <c r="FK715" i="27"/>
  <c r="FK748" i="27"/>
  <c r="EE726" i="27"/>
  <c r="ED744" i="27"/>
  <c r="EK753" i="27"/>
  <c r="DR753" i="27"/>
  <c r="DS753" i="27" s="1"/>
  <c r="AM17" i="27"/>
  <c r="AH19" i="27"/>
  <c r="AH17" i="27"/>
  <c r="AB14" i="27"/>
  <c r="AB12" i="27"/>
  <c r="AA19" i="27"/>
  <c r="AB19" i="27" s="1"/>
  <c r="ES121" i="27"/>
  <c r="DM125" i="27"/>
  <c r="W189" i="27"/>
  <c r="N189" i="27"/>
  <c r="FB228" i="27"/>
  <c r="FC228" i="27" s="1"/>
  <c r="ES228" i="27"/>
  <c r="DF204" i="27"/>
  <c r="CC326" i="27"/>
  <c r="DP312" i="27"/>
  <c r="BJ436" i="27"/>
  <c r="BK436" i="27" s="1"/>
  <c r="BA436" i="27"/>
  <c r="BE623" i="27"/>
  <c r="BD641" i="27"/>
  <c r="EA651" i="27"/>
  <c r="EJ651" i="27"/>
  <c r="BS651" i="27"/>
  <c r="CB651" i="27"/>
  <c r="CC651" i="27" s="1"/>
  <c r="CN720" i="27"/>
  <c r="CW720" i="27"/>
  <c r="EJ774" i="27"/>
  <c r="DZ773" i="27"/>
  <c r="EF848" i="27"/>
  <c r="EG847" i="27"/>
  <c r="EG819" i="27"/>
  <c r="EG853" i="27"/>
  <c r="EG855" i="27"/>
  <c r="EG861" i="27"/>
  <c r="EG830" i="27"/>
  <c r="EG829" i="27"/>
  <c r="EG851" i="27"/>
  <c r="FC853" i="27"/>
  <c r="EM858" i="27"/>
  <c r="W49" i="27"/>
  <c r="E49" i="27" s="1"/>
  <c r="M86" i="27"/>
  <c r="CB257" i="27"/>
  <c r="BR294" i="27"/>
  <c r="J137" i="27"/>
  <c r="J95" i="27"/>
  <c r="I124" i="27"/>
  <c r="I20" i="27"/>
  <c r="J129" i="27"/>
  <c r="J126" i="27"/>
  <c r="J125" i="27"/>
  <c r="J123" i="27"/>
  <c r="J135" i="27"/>
  <c r="J122" i="27"/>
  <c r="J127" i="27"/>
  <c r="J136" i="27"/>
  <c r="J128" i="27"/>
  <c r="J132" i="27"/>
  <c r="J133" i="27"/>
  <c r="J106" i="27"/>
  <c r="J131" i="27"/>
  <c r="J105" i="27"/>
  <c r="J130" i="27"/>
  <c r="J134" i="27"/>
  <c r="W152" i="27"/>
  <c r="N152" i="27"/>
  <c r="CX110" i="27"/>
  <c r="CE110" i="27"/>
  <c r="BA107" i="27"/>
  <c r="BJ107" i="27"/>
  <c r="AZ106" i="27"/>
  <c r="BA116" i="27"/>
  <c r="ED332" i="27"/>
  <c r="EE303" i="27"/>
  <c r="EE344" i="27"/>
  <c r="EE340" i="27"/>
  <c r="EE333" i="27"/>
  <c r="EE339" i="27"/>
  <c r="EE331" i="27"/>
  <c r="EE334" i="27"/>
  <c r="EE336" i="27"/>
  <c r="EE314" i="27"/>
  <c r="EE338" i="27"/>
  <c r="EE342" i="27"/>
  <c r="EE343" i="27"/>
  <c r="BK322" i="27"/>
  <c r="CE326" i="27"/>
  <c r="X337" i="27"/>
  <c r="E337" i="27"/>
  <c r="F337" i="27" s="1"/>
  <c r="CM397" i="27"/>
  <c r="EN449" i="27"/>
  <c r="EO449" i="27" s="1"/>
  <c r="EO435" i="27"/>
  <c r="FA443" i="27"/>
  <c r="EA511" i="27"/>
  <c r="EJ511" i="27"/>
  <c r="EJ614" i="27"/>
  <c r="EA614" i="27"/>
  <c r="AF629" i="27"/>
  <c r="AO629" i="27"/>
  <c r="AP629" i="27" s="1"/>
  <c r="CE640" i="27"/>
  <c r="CF640" i="27" s="1"/>
  <c r="BW747" i="27"/>
  <c r="BV744" i="27"/>
  <c r="BW743" i="27"/>
  <c r="BW715" i="27"/>
  <c r="BW748" i="27"/>
  <c r="CX718" i="27"/>
  <c r="CE718" i="27"/>
  <c r="CF718" i="27" s="1"/>
  <c r="AJ726" i="27"/>
  <c r="AI744" i="27"/>
  <c r="ES824" i="27"/>
  <c r="FB824" i="27"/>
  <c r="FC824" i="27" s="1"/>
  <c r="DY849" i="27"/>
  <c r="DX862" i="27"/>
  <c r="DY862" i="27" s="1"/>
  <c r="AF10" i="27"/>
  <c r="CB49" i="27"/>
  <c r="DP85" i="27"/>
  <c r="DP84" i="27"/>
  <c r="DP83" i="27"/>
  <c r="DP82" i="27"/>
  <c r="DP81" i="27"/>
  <c r="DP80" i="27"/>
  <c r="DP79" i="27"/>
  <c r="DP78" i="27"/>
  <c r="DP77" i="27"/>
  <c r="DP76" i="27"/>
  <c r="DP73" i="27"/>
  <c r="DP72" i="27"/>
  <c r="DP71" i="27"/>
  <c r="DP70" i="27"/>
  <c r="DP69" i="27"/>
  <c r="DP68" i="27"/>
  <c r="DP67" i="27"/>
  <c r="DP66" i="27"/>
  <c r="DP65" i="27"/>
  <c r="DP64" i="27"/>
  <c r="DP63" i="27"/>
  <c r="DP62" i="27"/>
  <c r="DP61" i="27"/>
  <c r="DP59" i="27"/>
  <c r="DP74" i="27"/>
  <c r="DO7" i="27"/>
  <c r="DP18" i="27" s="1"/>
  <c r="DP58" i="27"/>
  <c r="DP57" i="27"/>
  <c r="DP56" i="27"/>
  <c r="DP55" i="27"/>
  <c r="DP54" i="27"/>
  <c r="DP53" i="27"/>
  <c r="DP52" i="27"/>
  <c r="DP51" i="27"/>
  <c r="DP50" i="27"/>
  <c r="DP48" i="27"/>
  <c r="DP47" i="27"/>
  <c r="DP46" i="27"/>
  <c r="DP45" i="27"/>
  <c r="DP44" i="27"/>
  <c r="DP43" i="27"/>
  <c r="DP75" i="27"/>
  <c r="AL14" i="27"/>
  <c r="AL12" i="27"/>
  <c r="AK19" i="27"/>
  <c r="AL19" i="27" s="1"/>
  <c r="CW112" i="27"/>
  <c r="CN112" i="27"/>
  <c r="CM28" i="27"/>
  <c r="BK211" i="27"/>
  <c r="CX237" i="27"/>
  <c r="CE237" i="27"/>
  <c r="X313" i="27"/>
  <c r="E313" i="27"/>
  <c r="F313" i="27" s="1"/>
  <c r="EJ308" i="27"/>
  <c r="EA308" i="27"/>
  <c r="DP307" i="27"/>
  <c r="CX327" i="27"/>
  <c r="CE327" i="27"/>
  <c r="CF327" i="27" s="1"/>
  <c r="EI339" i="27"/>
  <c r="EK420" i="27"/>
  <c r="DR420" i="27"/>
  <c r="AP444" i="27"/>
  <c r="E444" i="27"/>
  <c r="F444" i="27" s="1"/>
  <c r="CX447" i="27"/>
  <c r="CE447" i="27"/>
  <c r="CF447" i="27" s="1"/>
  <c r="CB540" i="27"/>
  <c r="BR539" i="27"/>
  <c r="H649" i="27"/>
  <c r="H648" i="27"/>
  <c r="H647" i="27"/>
  <c r="H645" i="27"/>
  <c r="H644" i="27"/>
  <c r="H643" i="27"/>
  <c r="G641" i="27"/>
  <c r="H642" i="27"/>
  <c r="H640" i="27"/>
  <c r="H612" i="27"/>
  <c r="H653" i="27"/>
  <c r="H651" i="27"/>
  <c r="N638" i="27"/>
  <c r="DB747" i="27"/>
  <c r="DB743" i="27"/>
  <c r="DA744" i="27"/>
  <c r="DB715" i="27"/>
  <c r="DB748" i="27"/>
  <c r="CP747" i="27"/>
  <c r="CP746" i="27"/>
  <c r="CO744" i="27"/>
  <c r="CP743" i="27"/>
  <c r="CP715" i="27"/>
  <c r="CP748" i="27"/>
  <c r="BX758" i="27"/>
  <c r="BY758" i="27" s="1"/>
  <c r="EK718" i="27"/>
  <c r="DR718" i="27"/>
  <c r="DS718" i="27" s="1"/>
  <c r="V732" i="27"/>
  <c r="EK749" i="27"/>
  <c r="DR749" i="27"/>
  <c r="DS749" i="27" s="1"/>
  <c r="EK827" i="27"/>
  <c r="DR827" i="27"/>
  <c r="DS827" i="27" s="1"/>
  <c r="BA10" i="27"/>
  <c r="FC102" i="27"/>
  <c r="DF123" i="27"/>
  <c r="BI205" i="27"/>
  <c r="AP237" i="27"/>
  <c r="DR257" i="27"/>
  <c r="CX316" i="27"/>
  <c r="X316" i="27"/>
  <c r="E339" i="27"/>
  <c r="FC499" i="27"/>
  <c r="FC498" i="27"/>
  <c r="FC497" i="27"/>
  <c r="FC496" i="27"/>
  <c r="FC495" i="27"/>
  <c r="FC494" i="27"/>
  <c r="FC493" i="27"/>
  <c r="FC492" i="27"/>
  <c r="FC491" i="27"/>
  <c r="FC490" i="27"/>
  <c r="FC489" i="27"/>
  <c r="FC487" i="27"/>
  <c r="FC485" i="27"/>
  <c r="FC484" i="27"/>
  <c r="FC483" i="27"/>
  <c r="FC482" i="27"/>
  <c r="FC481" i="27"/>
  <c r="FC480" i="27"/>
  <c r="FC479" i="27"/>
  <c r="FC478" i="27"/>
  <c r="FC477" i="27"/>
  <c r="FC476" i="27"/>
  <c r="FC475" i="27"/>
  <c r="FC474" i="27"/>
  <c r="FC473" i="27"/>
  <c r="FC472" i="27"/>
  <c r="FC471" i="27"/>
  <c r="FC470" i="27"/>
  <c r="FC469" i="27"/>
  <c r="FC468" i="27"/>
  <c r="FC467" i="27"/>
  <c r="FC466" i="27"/>
  <c r="FC465" i="27"/>
  <c r="FC462" i="27"/>
  <c r="FC461" i="27"/>
  <c r="FC460" i="27"/>
  <c r="FC459" i="27"/>
  <c r="FC458" i="27"/>
  <c r="FC457" i="27"/>
  <c r="FC488" i="27"/>
  <c r="FC486" i="27"/>
  <c r="AY417" i="27"/>
  <c r="AX435" i="27"/>
  <c r="CX440" i="27"/>
  <c r="CE440" i="27"/>
  <c r="CF440" i="27" s="1"/>
  <c r="DP603" i="27"/>
  <c r="DP602" i="27"/>
  <c r="DP601" i="27"/>
  <c r="DP600" i="27"/>
  <c r="DP599" i="27"/>
  <c r="DP598" i="27"/>
  <c r="DP597" i="27"/>
  <c r="DP596" i="27"/>
  <c r="DP595" i="27"/>
  <c r="DP594" i="27"/>
  <c r="DP593" i="27"/>
  <c r="DP592" i="27"/>
  <c r="DP591" i="27"/>
  <c r="DP590" i="27"/>
  <c r="DP589" i="27"/>
  <c r="DP585" i="27"/>
  <c r="DP584" i="27"/>
  <c r="DP583" i="27"/>
  <c r="DP582" i="27"/>
  <c r="DP581" i="27"/>
  <c r="DP580" i="27"/>
  <c r="DP579" i="27"/>
  <c r="DP578" i="27"/>
  <c r="DP577" i="27"/>
  <c r="DP588" i="27"/>
  <c r="DP587" i="27"/>
  <c r="DP586" i="27"/>
  <c r="DP575" i="27"/>
  <c r="DP576" i="27"/>
  <c r="DP573" i="27"/>
  <c r="DP572" i="27"/>
  <c r="DP571" i="27"/>
  <c r="DP570" i="27"/>
  <c r="DP569" i="27"/>
  <c r="DP568" i="27"/>
  <c r="DP567" i="27"/>
  <c r="DP566" i="27"/>
  <c r="DP565" i="27"/>
  <c r="DP564" i="27"/>
  <c r="DP563" i="27"/>
  <c r="DP562" i="27"/>
  <c r="DP561" i="27"/>
  <c r="DP560" i="27"/>
  <c r="DP574" i="27"/>
  <c r="CE548" i="27"/>
  <c r="CF548" i="27" s="1"/>
  <c r="CX548" i="27"/>
  <c r="EL655" i="27"/>
  <c r="EM655" i="27" s="1"/>
  <c r="CE619" i="27"/>
  <c r="BA614" i="27"/>
  <c r="BJ614" i="27"/>
  <c r="BK614" i="27" s="1"/>
  <c r="AP638" i="27"/>
  <c r="CX650" i="27"/>
  <c r="CE650" i="27"/>
  <c r="CF650" i="27" s="1"/>
  <c r="BJ669" i="27"/>
  <c r="AZ706" i="27"/>
  <c r="BJ706" i="27" s="1"/>
  <c r="X107" i="27"/>
  <c r="E107" i="27"/>
  <c r="W106" i="27"/>
  <c r="BI10" i="27"/>
  <c r="BH19" i="27"/>
  <c r="BI19" i="27" s="1"/>
  <c r="ES97" i="27"/>
  <c r="FB97" i="27"/>
  <c r="FC97" i="27" s="1"/>
  <c r="FB25" i="27"/>
  <c r="FB134" i="27"/>
  <c r="FA210" i="27"/>
  <c r="EZ209" i="27"/>
  <c r="CE202" i="27"/>
  <c r="AP230" i="27"/>
  <c r="AO305" i="27"/>
  <c r="AP305" i="27" s="1"/>
  <c r="AF305" i="27"/>
  <c r="BC314" i="27"/>
  <c r="CX328" i="27"/>
  <c r="CE328" i="27"/>
  <c r="CF328" i="27" s="1"/>
  <c r="EK324" i="27"/>
  <c r="DR324" i="27"/>
  <c r="DS324" i="27" s="1"/>
  <c r="E393" i="27"/>
  <c r="AP429" i="27"/>
  <c r="CV539" i="27"/>
  <c r="X549" i="27"/>
  <c r="E549" i="27"/>
  <c r="F549" i="27" s="1"/>
  <c r="AT641" i="27"/>
  <c r="AU612" i="27"/>
  <c r="AU645" i="27"/>
  <c r="AU643" i="27"/>
  <c r="AU642" i="27"/>
  <c r="AU644" i="27"/>
  <c r="BH623" i="27"/>
  <c r="BI623" i="27" s="1"/>
  <c r="BI624" i="27"/>
  <c r="EA644" i="27"/>
  <c r="M706" i="27"/>
  <c r="CX725" i="27"/>
  <c r="CE725" i="27"/>
  <c r="CF725" i="27" s="1"/>
  <c r="CX752" i="27"/>
  <c r="CE752" i="27"/>
  <c r="CF752" i="27" s="1"/>
  <c r="EZ819" i="27"/>
  <c r="FK849" i="27"/>
  <c r="DM9" i="27"/>
  <c r="DR122" i="27"/>
  <c r="DD137" i="27"/>
  <c r="DD95" i="27"/>
  <c r="DC124" i="27"/>
  <c r="DC20" i="27"/>
  <c r="DD136" i="27"/>
  <c r="DD132" i="27"/>
  <c r="DD126" i="27"/>
  <c r="DD129" i="27"/>
  <c r="DD122" i="27"/>
  <c r="DD128" i="27"/>
  <c r="DD125" i="27"/>
  <c r="DD127" i="27"/>
  <c r="DD135" i="27"/>
  <c r="DD123" i="27"/>
  <c r="DD133" i="27"/>
  <c r="DD131" i="27"/>
  <c r="DD130" i="27"/>
  <c r="DD134" i="27"/>
  <c r="N104" i="27"/>
  <c r="CB153" i="27"/>
  <c r="BR152" i="27"/>
  <c r="BI97" i="27"/>
  <c r="BI115" i="27"/>
  <c r="BI99" i="27"/>
  <c r="FA115" i="27"/>
  <c r="DR203" i="27"/>
  <c r="EK203" i="27"/>
  <c r="EK205" i="27"/>
  <c r="BK109" i="27"/>
  <c r="AZ28" i="27"/>
  <c r="BJ30" i="27"/>
  <c r="BS257" i="27"/>
  <c r="ES257" i="27"/>
  <c r="AM227" i="27"/>
  <c r="AN227" i="27" s="1"/>
  <c r="CM294" i="27"/>
  <c r="DB303" i="27"/>
  <c r="DA332" i="27"/>
  <c r="DB343" i="27"/>
  <c r="DB338" i="27"/>
  <c r="DB339" i="27"/>
  <c r="DB331" i="27"/>
  <c r="DB334" i="27"/>
  <c r="DB336" i="27"/>
  <c r="DB340" i="27"/>
  <c r="DB333" i="27"/>
  <c r="DB344" i="27"/>
  <c r="DB330" i="27"/>
  <c r="DB342" i="27"/>
  <c r="M333" i="27"/>
  <c r="W334" i="27"/>
  <c r="AE397" i="27"/>
  <c r="AP406" i="27"/>
  <c r="CX407" i="27"/>
  <c r="CE407" i="27"/>
  <c r="CH417" i="27"/>
  <c r="CG435" i="27"/>
  <c r="AP425" i="27"/>
  <c r="FB437" i="27"/>
  <c r="FC437" i="27" s="1"/>
  <c r="ES437" i="27"/>
  <c r="ER436" i="27"/>
  <c r="BF538" i="27"/>
  <c r="BG509" i="27"/>
  <c r="BG544" i="27"/>
  <c r="BG545" i="27"/>
  <c r="BG542" i="27"/>
  <c r="BG540" i="27"/>
  <c r="BG539" i="27"/>
  <c r="BG537" i="27"/>
  <c r="BG546" i="27"/>
  <c r="CX514" i="27"/>
  <c r="AD520" i="27"/>
  <c r="AC538" i="27"/>
  <c r="CN634" i="27"/>
  <c r="CW634" i="27"/>
  <c r="DR650" i="27"/>
  <c r="DS650" i="27" s="1"/>
  <c r="EK650" i="27"/>
  <c r="DR731" i="27"/>
  <c r="DS731" i="27" s="1"/>
  <c r="DR50" i="27"/>
  <c r="DR10" i="27" s="1"/>
  <c r="EJ10" i="27"/>
  <c r="J17" i="27"/>
  <c r="N49" i="27"/>
  <c r="EG14" i="27"/>
  <c r="EF19" i="27"/>
  <c r="EG19" i="27" s="1"/>
  <c r="EG12" i="27"/>
  <c r="CA112" i="27"/>
  <c r="CN114" i="27"/>
  <c r="BI114" i="27"/>
  <c r="BA228" i="27"/>
  <c r="BJ228" i="27"/>
  <c r="X327" i="27"/>
  <c r="E327" i="27"/>
  <c r="F327" i="27" s="1"/>
  <c r="EJ305" i="27"/>
  <c r="EA305" i="27"/>
  <c r="DZ303" i="27"/>
  <c r="AA332" i="27"/>
  <c r="AB303" i="27"/>
  <c r="AB333" i="27"/>
  <c r="AB336" i="27"/>
  <c r="AB338" i="27"/>
  <c r="AB331" i="27"/>
  <c r="AB344" i="27"/>
  <c r="AB339" i="27"/>
  <c r="AB343" i="27"/>
  <c r="AB330" i="27"/>
  <c r="AB340" i="27"/>
  <c r="AE303" i="27"/>
  <c r="AB314" i="27"/>
  <c r="AB342" i="27"/>
  <c r="AB334" i="27"/>
  <c r="CA307" i="27"/>
  <c r="EK311" i="27"/>
  <c r="DR311" i="27"/>
  <c r="DS311" i="27" s="1"/>
  <c r="E412" i="27"/>
  <c r="F412" i="27" s="1"/>
  <c r="FC419" i="27"/>
  <c r="AP431" i="27"/>
  <c r="E431" i="27"/>
  <c r="F431" i="27" s="1"/>
  <c r="AP441" i="27"/>
  <c r="E441" i="27"/>
  <c r="FA437" i="27"/>
  <c r="EZ436" i="27"/>
  <c r="FA436" i="27" s="1"/>
  <c r="CX448" i="27"/>
  <c r="CE448" i="27"/>
  <c r="CF448" i="27" s="1"/>
  <c r="AN496" i="27"/>
  <c r="BY520" i="27"/>
  <c r="BX538" i="27"/>
  <c r="EK525" i="27"/>
  <c r="DR525" i="27"/>
  <c r="FA540" i="27"/>
  <c r="CA535" i="27"/>
  <c r="EK543" i="27"/>
  <c r="DR543" i="27"/>
  <c r="DS543" i="27" s="1"/>
  <c r="CE560" i="27"/>
  <c r="EF641" i="27"/>
  <c r="EG612" i="27"/>
  <c r="EG642" i="27"/>
  <c r="EG649" i="27"/>
  <c r="EG644" i="27"/>
  <c r="EG647" i="27"/>
  <c r="EG645" i="27"/>
  <c r="EG643" i="27"/>
  <c r="CE635" i="27"/>
  <c r="CF635" i="27" s="1"/>
  <c r="AB748" i="27"/>
  <c r="AB747" i="27"/>
  <c r="AA744" i="27"/>
  <c r="AB746" i="27"/>
  <c r="AB743" i="27"/>
  <c r="AB715" i="27"/>
  <c r="CC429" i="27"/>
  <c r="BJ624" i="27"/>
  <c r="CV14" i="27"/>
  <c r="CV12" i="27"/>
  <c r="ES100" i="27"/>
  <c r="FB100" i="27"/>
  <c r="FC100" i="27" s="1"/>
  <c r="BG137" i="27"/>
  <c r="BG95" i="27"/>
  <c r="BF124" i="27"/>
  <c r="BF20" i="27"/>
  <c r="BG127" i="27"/>
  <c r="BG123" i="27"/>
  <c r="BG125" i="27"/>
  <c r="BG130" i="27"/>
  <c r="BG126" i="27"/>
  <c r="BG134" i="27"/>
  <c r="BG135" i="27"/>
  <c r="BG106" i="27"/>
  <c r="BG132" i="27"/>
  <c r="BG136" i="27"/>
  <c r="BG133" i="27"/>
  <c r="BG122" i="27"/>
  <c r="BG128" i="27"/>
  <c r="BG129" i="27"/>
  <c r="BG131" i="27"/>
  <c r="AH138" i="27"/>
  <c r="FC111" i="27"/>
  <c r="DR111" i="27"/>
  <c r="E200" i="27"/>
  <c r="X200" i="27"/>
  <c r="E230" i="27"/>
  <c r="CX311" i="27"/>
  <c r="CE311" i="27"/>
  <c r="CF311" i="27" s="1"/>
  <c r="ER294" i="27"/>
  <c r="E330" i="27"/>
  <c r="AF315" i="27"/>
  <c r="AE314" i="27"/>
  <c r="AF314" i="27" s="1"/>
  <c r="AO315" i="27"/>
  <c r="E338" i="27"/>
  <c r="BA423" i="27"/>
  <c r="BJ423" i="27"/>
  <c r="BK423" i="27" s="1"/>
  <c r="X429" i="27"/>
  <c r="E429" i="27"/>
  <c r="M463" i="27"/>
  <c r="W464" i="27"/>
  <c r="E464" i="27" s="1"/>
  <c r="CE441" i="27"/>
  <c r="FB531" i="27"/>
  <c r="FC531" i="27" s="1"/>
  <c r="ES531" i="27"/>
  <c r="N531" i="27"/>
  <c r="W531" i="27"/>
  <c r="X547" i="27"/>
  <c r="E547" i="27"/>
  <c r="F547" i="27" s="1"/>
  <c r="EI545" i="27"/>
  <c r="EI612" i="27"/>
  <c r="FF655" i="27"/>
  <c r="FG655" i="27" s="1"/>
  <c r="FG641" i="27"/>
  <c r="CA614" i="27"/>
  <c r="BZ612" i="27"/>
  <c r="N635" i="27"/>
  <c r="EK639" i="27"/>
  <c r="DR639" i="27"/>
  <c r="DS639" i="27" s="1"/>
  <c r="AK744" i="27"/>
  <c r="AL748" i="27"/>
  <c r="AL743" i="27"/>
  <c r="AL747" i="27"/>
  <c r="AL715" i="27"/>
  <c r="AL746" i="27"/>
  <c r="EK750" i="27"/>
  <c r="DR750" i="27"/>
  <c r="DS750" i="27" s="1"/>
  <c r="FE829" i="27"/>
  <c r="FD848" i="27"/>
  <c r="FE847" i="27"/>
  <c r="FE846" i="27"/>
  <c r="FE819" i="27"/>
  <c r="FE858" i="27"/>
  <c r="FE853" i="27"/>
  <c r="FE855" i="27"/>
  <c r="FE851" i="27"/>
  <c r="FE861" i="27"/>
  <c r="EJ831" i="27"/>
  <c r="DZ830" i="27"/>
  <c r="EA830" i="27" s="1"/>
  <c r="EA831" i="27"/>
  <c r="CW11" i="27"/>
  <c r="CE57" i="27"/>
  <c r="CE11" i="27" s="1"/>
  <c r="BA18" i="27"/>
  <c r="BI137" i="27"/>
  <c r="BI95" i="27"/>
  <c r="BH20" i="27"/>
  <c r="DR121" i="27"/>
  <c r="DR132" i="27"/>
  <c r="EK201" i="27"/>
  <c r="CE204" i="27"/>
  <c r="DS214" i="27"/>
  <c r="X293" i="27"/>
  <c r="X292" i="27"/>
  <c r="X291" i="27"/>
  <c r="X290" i="27"/>
  <c r="X289" i="27"/>
  <c r="X288" i="27"/>
  <c r="X287" i="27"/>
  <c r="X286" i="27"/>
  <c r="X285" i="27"/>
  <c r="X284" i="27"/>
  <c r="X283" i="27"/>
  <c r="E251" i="27"/>
  <c r="X282" i="27"/>
  <c r="X281" i="27"/>
  <c r="X280" i="27"/>
  <c r="X279" i="27"/>
  <c r="X278" i="27"/>
  <c r="X277" i="27"/>
  <c r="X276" i="27"/>
  <c r="X275" i="27"/>
  <c r="X274" i="27"/>
  <c r="X273" i="27"/>
  <c r="X272" i="27"/>
  <c r="X271" i="27"/>
  <c r="X270" i="27"/>
  <c r="X269" i="27"/>
  <c r="X268" i="27"/>
  <c r="X267" i="27"/>
  <c r="X266" i="27"/>
  <c r="X265" i="27"/>
  <c r="X264" i="27"/>
  <c r="X263" i="27"/>
  <c r="X262" i="27"/>
  <c r="X261" i="27"/>
  <c r="X260" i="27"/>
  <c r="X259" i="27"/>
  <c r="X258" i="27"/>
  <c r="X256" i="27"/>
  <c r="X255" i="27"/>
  <c r="X254" i="27"/>
  <c r="X253" i="27"/>
  <c r="X252" i="27"/>
  <c r="X251" i="27"/>
  <c r="DF312" i="27"/>
  <c r="X306" i="27"/>
  <c r="E306" i="27"/>
  <c r="F306" i="27" s="1"/>
  <c r="EK327" i="27"/>
  <c r="DR327" i="27"/>
  <c r="DS327" i="27" s="1"/>
  <c r="CN423" i="27"/>
  <c r="CW423" i="27"/>
  <c r="X499" i="27"/>
  <c r="X498" i="27"/>
  <c r="X497" i="27"/>
  <c r="X496" i="27"/>
  <c r="X495" i="27"/>
  <c r="X494" i="27"/>
  <c r="X493" i="27"/>
  <c r="X492" i="27"/>
  <c r="X491" i="27"/>
  <c r="X490" i="27"/>
  <c r="X489" i="27"/>
  <c r="X488" i="27"/>
  <c r="X487" i="27"/>
  <c r="X486" i="27"/>
  <c r="X485" i="27"/>
  <c r="X484" i="27"/>
  <c r="X483" i="27"/>
  <c r="X482" i="27"/>
  <c r="X481" i="27"/>
  <c r="X480" i="27"/>
  <c r="X479" i="27"/>
  <c r="X478" i="27"/>
  <c r="X477" i="27"/>
  <c r="X476" i="27"/>
  <c r="X475" i="27"/>
  <c r="X474" i="27"/>
  <c r="X473" i="27"/>
  <c r="X472" i="27"/>
  <c r="X471" i="27"/>
  <c r="X470" i="27"/>
  <c r="X469" i="27"/>
  <c r="X468" i="27"/>
  <c r="X467" i="27"/>
  <c r="X466" i="27"/>
  <c r="X465" i="27"/>
  <c r="X464" i="27"/>
  <c r="X462" i="27"/>
  <c r="X461" i="27"/>
  <c r="X460" i="27"/>
  <c r="X459" i="27"/>
  <c r="X458" i="27"/>
  <c r="X457" i="27"/>
  <c r="E457" i="27"/>
  <c r="EK429" i="27"/>
  <c r="DR429" i="27"/>
  <c r="DS429" i="27" s="1"/>
  <c r="EK433" i="27"/>
  <c r="DR433" i="27"/>
  <c r="EK443" i="27"/>
  <c r="DR443" i="27"/>
  <c r="E545" i="27"/>
  <c r="DG641" i="27"/>
  <c r="DH612" i="27"/>
  <c r="DH649" i="27"/>
  <c r="DH643" i="27"/>
  <c r="DH645" i="27"/>
  <c r="DH644" i="27"/>
  <c r="BM623" i="27"/>
  <c r="BL641" i="27"/>
  <c r="EK706" i="27"/>
  <c r="EK705" i="27"/>
  <c r="EK704" i="27"/>
  <c r="EK703" i="27"/>
  <c r="EK702" i="27"/>
  <c r="EK701" i="27"/>
  <c r="EK700" i="27"/>
  <c r="EK699" i="27"/>
  <c r="EK698" i="27"/>
  <c r="EK697" i="27"/>
  <c r="EK696" i="27"/>
  <c r="EK695" i="27"/>
  <c r="EK694" i="27"/>
  <c r="EK693" i="27"/>
  <c r="EK692" i="27"/>
  <c r="EK691" i="27"/>
  <c r="EK690" i="27"/>
  <c r="EK689" i="27"/>
  <c r="EK688" i="27"/>
  <c r="EK687" i="27"/>
  <c r="EK686" i="27"/>
  <c r="EK685" i="27"/>
  <c r="EK684" i="27"/>
  <c r="EK683" i="27"/>
  <c r="EK682" i="27"/>
  <c r="EK678" i="27"/>
  <c r="EK681" i="27"/>
  <c r="EK677" i="27"/>
  <c r="EK676" i="27"/>
  <c r="EK675" i="27"/>
  <c r="EK674" i="27"/>
  <c r="EK673" i="27"/>
  <c r="EK672" i="27"/>
  <c r="EK679" i="27"/>
  <c r="EK671" i="27"/>
  <c r="EK670" i="27"/>
  <c r="EK669" i="27"/>
  <c r="EK668" i="27"/>
  <c r="EK667" i="27"/>
  <c r="EK666" i="27"/>
  <c r="EK665" i="27"/>
  <c r="EK664" i="27"/>
  <c r="EK663" i="27"/>
  <c r="EK680" i="27"/>
  <c r="EJ677" i="27"/>
  <c r="DR677" i="27" s="1"/>
  <c r="DZ669" i="27"/>
  <c r="CL747" i="27"/>
  <c r="CL743" i="27"/>
  <c r="CK744" i="27"/>
  <c r="CL715" i="27"/>
  <c r="CL748" i="27"/>
  <c r="H748" i="27"/>
  <c r="H747" i="27"/>
  <c r="H743" i="27"/>
  <c r="G744" i="27"/>
  <c r="H715" i="27"/>
  <c r="CQ758" i="27"/>
  <c r="CR758" i="27" s="1"/>
  <c r="CR744" i="27"/>
  <c r="CX753" i="27"/>
  <c r="CE753" i="27"/>
  <c r="CF753" i="27" s="1"/>
  <c r="DT848" i="27"/>
  <c r="DU847" i="27"/>
  <c r="DU829" i="27"/>
  <c r="DU819" i="27"/>
  <c r="DU861" i="27"/>
  <c r="DU850" i="27"/>
  <c r="DU858" i="27"/>
  <c r="DU851" i="27"/>
  <c r="DR844" i="27"/>
  <c r="DS844" i="27" s="1"/>
  <c r="EK844" i="27"/>
  <c r="FK124" i="27"/>
  <c r="FJ138" i="27"/>
  <c r="FK138" i="27" s="1"/>
  <c r="EM14" i="27"/>
  <c r="EM12" i="27"/>
  <c r="AF60" i="27"/>
  <c r="E153" i="27"/>
  <c r="CC108" i="27"/>
  <c r="BJ27" i="27"/>
  <c r="E229" i="27"/>
  <c r="BI308" i="27"/>
  <c r="BI329" i="27"/>
  <c r="K332" i="27"/>
  <c r="L303" i="27"/>
  <c r="L331" i="27"/>
  <c r="L330" i="27"/>
  <c r="L344" i="27"/>
  <c r="L343" i="27"/>
  <c r="L314" i="27"/>
  <c r="L342" i="27"/>
  <c r="L340" i="27"/>
  <c r="L338" i="27"/>
  <c r="L334" i="27"/>
  <c r="L339" i="27"/>
  <c r="L333" i="27"/>
  <c r="L336" i="27"/>
  <c r="FC421" i="27"/>
  <c r="CX414" i="27"/>
  <c r="CE414" i="27"/>
  <c r="CF414" i="27" s="1"/>
  <c r="X427" i="27"/>
  <c r="E427" i="27"/>
  <c r="EK419" i="27"/>
  <c r="FC432" i="27"/>
  <c r="R538" i="27"/>
  <c r="Q552" i="27"/>
  <c r="R552" i="27" s="1"/>
  <c r="BJ514" i="27"/>
  <c r="BK514" i="27" s="1"/>
  <c r="BA514" i="27"/>
  <c r="BJ574" i="27"/>
  <c r="AZ566" i="27"/>
  <c r="X615" i="27"/>
  <c r="E615" i="27"/>
  <c r="F615" i="27" s="1"/>
  <c r="EK615" i="27"/>
  <c r="DR615" i="27"/>
  <c r="DS615" i="27" s="1"/>
  <c r="AP617" i="27"/>
  <c r="AP635" i="27"/>
  <c r="EK621" i="27"/>
  <c r="DR621" i="27"/>
  <c r="DS621" i="27" s="1"/>
  <c r="E653" i="27"/>
  <c r="CS758" i="27"/>
  <c r="CT758" i="27" s="1"/>
  <c r="CT744" i="27"/>
  <c r="Z748" i="27"/>
  <c r="Z747" i="27"/>
  <c r="Y744" i="27"/>
  <c r="Z743" i="27"/>
  <c r="Z715" i="27"/>
  <c r="AE715" i="27"/>
  <c r="EI727" i="27"/>
  <c r="EH726" i="27"/>
  <c r="EI726" i="27" s="1"/>
  <c r="CW746" i="27"/>
  <c r="CN746" i="27"/>
  <c r="CM745" i="27"/>
  <c r="DO754" i="27"/>
  <c r="DP754" i="27" s="1"/>
  <c r="DF754" i="27"/>
  <c r="DR833" i="27"/>
  <c r="EK833" i="27"/>
  <c r="AP10" i="27"/>
  <c r="BR9" i="27"/>
  <c r="BS11" i="27" s="1"/>
  <c r="CX120" i="27"/>
  <c r="CE120" i="27"/>
  <c r="CF120" i="27" s="1"/>
  <c r="CE135" i="27"/>
  <c r="CW27" i="27"/>
  <c r="EK210" i="27"/>
  <c r="EJ209" i="27"/>
  <c r="BI123" i="27"/>
  <c r="AP218" i="27"/>
  <c r="BK202" i="27"/>
  <c r="W257" i="27"/>
  <c r="E257" i="27" s="1"/>
  <c r="FC322" i="27"/>
  <c r="BB332" i="27"/>
  <c r="BC303" i="27"/>
  <c r="BC339" i="27"/>
  <c r="BC340" i="27"/>
  <c r="BC343" i="27"/>
  <c r="BC338" i="27"/>
  <c r="BC334" i="27"/>
  <c r="BC336" i="27"/>
  <c r="BC342" i="27"/>
  <c r="BC331" i="27"/>
  <c r="BC333" i="27"/>
  <c r="BC344" i="27"/>
  <c r="BC330" i="27"/>
  <c r="CC499" i="27"/>
  <c r="CC498" i="27"/>
  <c r="CC497" i="27"/>
  <c r="CC496" i="27"/>
  <c r="CC495" i="27"/>
  <c r="CC494" i="27"/>
  <c r="CC493" i="27"/>
  <c r="CC492" i="27"/>
  <c r="CC491" i="27"/>
  <c r="CC490" i="27"/>
  <c r="CC489" i="27"/>
  <c r="CC488" i="27"/>
  <c r="CC487" i="27"/>
  <c r="CC486" i="27"/>
  <c r="CC485" i="27"/>
  <c r="CC484" i="27"/>
  <c r="CC483" i="27"/>
  <c r="CC482" i="27"/>
  <c r="CC481" i="27"/>
  <c r="CC480" i="27"/>
  <c r="CC479" i="27"/>
  <c r="CC478" i="27"/>
  <c r="CC477" i="27"/>
  <c r="CC476" i="27"/>
  <c r="CC475" i="27"/>
  <c r="CC474" i="27"/>
  <c r="CC473" i="27"/>
  <c r="CC472" i="27"/>
  <c r="CC471" i="27"/>
  <c r="CC470" i="27"/>
  <c r="CC469" i="27"/>
  <c r="CC468" i="27"/>
  <c r="CC467" i="27"/>
  <c r="CC466" i="27"/>
  <c r="CC465" i="27"/>
  <c r="CC462" i="27"/>
  <c r="CC461" i="27"/>
  <c r="CC460" i="27"/>
  <c r="CC459" i="27"/>
  <c r="CC458" i="27"/>
  <c r="CC457" i="27"/>
  <c r="AH417" i="27"/>
  <c r="AG435" i="27"/>
  <c r="EJ445" i="27"/>
  <c r="EA445" i="27"/>
  <c r="FA434" i="27"/>
  <c r="AP521" i="27"/>
  <c r="N521" i="27"/>
  <c r="M520" i="27"/>
  <c r="W521" i="27"/>
  <c r="EK530" i="27"/>
  <c r="DR530" i="27"/>
  <c r="DS530" i="27" s="1"/>
  <c r="X515" i="27"/>
  <c r="E515" i="27"/>
  <c r="F515" i="27" s="1"/>
  <c r="X603" i="27"/>
  <c r="X602" i="27"/>
  <c r="X601" i="27"/>
  <c r="X600" i="27"/>
  <c r="X599" i="27"/>
  <c r="X598" i="27"/>
  <c r="X597" i="27"/>
  <c r="X596" i="27"/>
  <c r="X595" i="27"/>
  <c r="X594" i="27"/>
  <c r="X593" i="27"/>
  <c r="X592" i="27"/>
  <c r="X591" i="27"/>
  <c r="X590" i="27"/>
  <c r="X589" i="27"/>
  <c r="X588" i="27"/>
  <c r="X587" i="27"/>
  <c r="X586" i="27"/>
  <c r="X585" i="27"/>
  <c r="X584" i="27"/>
  <c r="X583" i="27"/>
  <c r="X582" i="27"/>
  <c r="X581" i="27"/>
  <c r="X580" i="27"/>
  <c r="X579" i="27"/>
  <c r="X578" i="27"/>
  <c r="X577" i="27"/>
  <c r="X576" i="27"/>
  <c r="X574" i="27"/>
  <c r="X573" i="27"/>
  <c r="X572" i="27"/>
  <c r="X571" i="27"/>
  <c r="X570" i="27"/>
  <c r="X569" i="27"/>
  <c r="X568" i="27"/>
  <c r="X567" i="27"/>
  <c r="X566" i="27"/>
  <c r="X565" i="27"/>
  <c r="X564" i="27"/>
  <c r="X563" i="27"/>
  <c r="X562" i="27"/>
  <c r="X561" i="27"/>
  <c r="X560" i="27"/>
  <c r="X575" i="27"/>
  <c r="E560" i="27"/>
  <c r="EU649" i="27"/>
  <c r="ET641" i="27"/>
  <c r="EU612" i="27"/>
  <c r="EU643" i="27"/>
  <c r="EU647" i="27"/>
  <c r="EU642" i="27"/>
  <c r="EU644" i="27"/>
  <c r="EU645" i="27"/>
  <c r="N621" i="27"/>
  <c r="BS629" i="27"/>
  <c r="CB629" i="27"/>
  <c r="CC629" i="27" s="1"/>
  <c r="E640" i="27"/>
  <c r="CE703" i="27"/>
  <c r="CW702" i="27"/>
  <c r="CE702" i="27" s="1"/>
  <c r="R726" i="27"/>
  <c r="Q744" i="27"/>
  <c r="CX17" i="27"/>
  <c r="DG138" i="27"/>
  <c r="DH138" i="27" s="1"/>
  <c r="DH124" i="27"/>
  <c r="DR116" i="27"/>
  <c r="DS116" i="27" s="1"/>
  <c r="AO153" i="27"/>
  <c r="AE152" i="27"/>
  <c r="ES102" i="27"/>
  <c r="FC108" i="27"/>
  <c r="DO134" i="27"/>
  <c r="DF134" i="27"/>
  <c r="BI207" i="27"/>
  <c r="N315" i="27"/>
  <c r="M314" i="27"/>
  <c r="W315" i="27"/>
  <c r="AP326" i="27"/>
  <c r="BS423" i="27"/>
  <c r="CB423" i="27"/>
  <c r="CC423" i="27" s="1"/>
  <c r="FB411" i="27"/>
  <c r="FC411" i="27" s="1"/>
  <c r="ES411" i="27"/>
  <c r="CW418" i="27"/>
  <c r="CM417" i="27"/>
  <c r="CN418" i="27"/>
  <c r="FD449" i="27"/>
  <c r="FE449" i="27" s="1"/>
  <c r="FE435" i="27"/>
  <c r="FB464" i="27"/>
  <c r="FC464" i="27" s="1"/>
  <c r="ER463" i="27"/>
  <c r="CX431" i="27"/>
  <c r="CE431" i="27"/>
  <c r="CF431" i="27" s="1"/>
  <c r="DT538" i="27"/>
  <c r="DU509" i="27"/>
  <c r="DU545" i="27"/>
  <c r="DU540" i="27"/>
  <c r="DU537" i="27"/>
  <c r="DU546" i="27"/>
  <c r="DU544" i="27"/>
  <c r="DU542" i="27"/>
  <c r="DU539" i="27"/>
  <c r="BP552" i="27"/>
  <c r="BQ552" i="27" s="1"/>
  <c r="BQ538" i="27"/>
  <c r="FC603" i="27"/>
  <c r="FC602" i="27"/>
  <c r="FC601" i="27"/>
  <c r="FC600" i="27"/>
  <c r="FC599" i="27"/>
  <c r="FC598" i="27"/>
  <c r="FC597" i="27"/>
  <c r="FC596" i="27"/>
  <c r="FC595" i="27"/>
  <c r="FC594" i="27"/>
  <c r="FC593" i="27"/>
  <c r="FC592" i="27"/>
  <c r="FC591" i="27"/>
  <c r="FC590" i="27"/>
  <c r="FC589" i="27"/>
  <c r="FC588" i="27"/>
  <c r="FC587" i="27"/>
  <c r="FC586" i="27"/>
  <c r="FC585" i="27"/>
  <c r="FC584" i="27"/>
  <c r="FC583" i="27"/>
  <c r="FC582" i="27"/>
  <c r="FC581" i="27"/>
  <c r="FC580" i="27"/>
  <c r="FC579" i="27"/>
  <c r="FC578" i="27"/>
  <c r="FC577" i="27"/>
  <c r="FC576" i="27"/>
  <c r="FC575" i="27"/>
  <c r="FC574" i="27"/>
  <c r="FC573" i="27"/>
  <c r="FC572" i="27"/>
  <c r="FC571" i="27"/>
  <c r="FC570" i="27"/>
  <c r="FC569" i="27"/>
  <c r="FC568" i="27"/>
  <c r="FC567" i="27"/>
  <c r="FC566" i="27"/>
  <c r="FC565" i="27"/>
  <c r="FC564" i="27"/>
  <c r="FC563" i="27"/>
  <c r="FC562" i="27"/>
  <c r="FC561" i="27"/>
  <c r="FC560" i="27"/>
  <c r="CB511" i="27"/>
  <c r="CC511" i="27" s="1"/>
  <c r="BS511" i="27"/>
  <c r="CX534" i="27"/>
  <c r="CE534" i="27"/>
  <c r="CF534" i="27" s="1"/>
  <c r="CY655" i="27"/>
  <c r="CZ655" i="27" s="1"/>
  <c r="CB624" i="27"/>
  <c r="BS624" i="27"/>
  <c r="BR623" i="27"/>
  <c r="BS623" i="27" s="1"/>
  <c r="EP758" i="27"/>
  <c r="EQ758" i="27" s="1"/>
  <c r="EQ744" i="27"/>
  <c r="BB744" i="27"/>
  <c r="BC743" i="27"/>
  <c r="BC748" i="27"/>
  <c r="BC747" i="27"/>
  <c r="BC715" i="27"/>
  <c r="BW745" i="27"/>
  <c r="BJ754" i="27"/>
  <c r="BK754" i="27" s="1"/>
  <c r="CA754" i="27"/>
  <c r="CB754" i="27"/>
  <c r="CC754" i="27" s="1"/>
  <c r="ES830" i="27"/>
  <c r="CT14" i="27"/>
  <c r="CT12" i="27"/>
  <c r="CS19" i="27"/>
  <c r="CT19" i="27" s="1"/>
  <c r="BH86" i="27"/>
  <c r="BI86" i="27" s="1"/>
  <c r="AD25" i="27"/>
  <c r="AE21" i="27"/>
  <c r="EK112" i="27"/>
  <c r="L24" i="27"/>
  <c r="L23" i="27"/>
  <c r="L22" i="27"/>
  <c r="L21" i="27"/>
  <c r="L20" i="27"/>
  <c r="K22" i="27"/>
  <c r="L31" i="27"/>
  <c r="L27" i="27"/>
  <c r="L30" i="27"/>
  <c r="L25" i="27"/>
  <c r="L28" i="27"/>
  <c r="L29" i="27"/>
  <c r="FB112" i="27"/>
  <c r="FC112" i="27" s="1"/>
  <c r="ES112" i="27"/>
  <c r="ER28" i="27"/>
  <c r="DF205" i="27"/>
  <c r="DP213" i="27"/>
  <c r="BJ257" i="27"/>
  <c r="BK257" i="27" s="1"/>
  <c r="AZ294" i="27"/>
  <c r="BA257" i="27"/>
  <c r="CC426" i="27"/>
  <c r="CY449" i="27"/>
  <c r="CZ449" i="27" s="1"/>
  <c r="CZ435" i="27"/>
  <c r="AP424" i="27"/>
  <c r="AF428" i="27"/>
  <c r="AO428" i="27"/>
  <c r="AP428" i="27" s="1"/>
  <c r="EK438" i="27"/>
  <c r="DR438" i="27"/>
  <c r="ES442" i="27"/>
  <c r="DR510" i="27"/>
  <c r="EK510" i="27"/>
  <c r="L520" i="27"/>
  <c r="K538" i="27"/>
  <c r="X530" i="27"/>
  <c r="E530" i="27"/>
  <c r="F530" i="27" s="1"/>
  <c r="CB514" i="27"/>
  <c r="CC514" i="27" s="1"/>
  <c r="BS514" i="27"/>
  <c r="AR655" i="27"/>
  <c r="AS655" i="27" s="1"/>
  <c r="AS641" i="27"/>
  <c r="CN614" i="27"/>
  <c r="CW614" i="27"/>
  <c r="CJ623" i="27"/>
  <c r="CI641" i="27"/>
  <c r="EY623" i="27"/>
  <c r="EX641" i="27"/>
  <c r="DR644" i="27"/>
  <c r="CE652" i="27"/>
  <c r="CF652" i="27" s="1"/>
  <c r="J748" i="27"/>
  <c r="J747" i="27"/>
  <c r="I744" i="27"/>
  <c r="J743" i="27"/>
  <c r="J715" i="27"/>
  <c r="DR723" i="27"/>
  <c r="DS723" i="27" s="1"/>
  <c r="BR726" i="27"/>
  <c r="BS726" i="27" s="1"/>
  <c r="BS727" i="27"/>
  <c r="CB727" i="27"/>
  <c r="AO750" i="27"/>
  <c r="AP750" i="27" s="1"/>
  <c r="CW754" i="27"/>
  <c r="CN754" i="27"/>
  <c r="FC829" i="27"/>
  <c r="DO60" i="27"/>
  <c r="DE17" i="27"/>
  <c r="DZ11" i="27"/>
  <c r="EA13" i="27" s="1"/>
  <c r="EJ57" i="27"/>
  <c r="CX57" i="27"/>
  <c r="CH49" i="27"/>
  <c r="CG86" i="27"/>
  <c r="CH86" i="27" s="1"/>
  <c r="T95" i="27"/>
  <c r="T137" i="27"/>
  <c r="S124" i="27"/>
  <c r="S20" i="27"/>
  <c r="T128" i="27"/>
  <c r="T123" i="27"/>
  <c r="T122" i="27"/>
  <c r="T136" i="27"/>
  <c r="T106" i="27"/>
  <c r="T127" i="27"/>
  <c r="T105" i="27"/>
  <c r="T131" i="27"/>
  <c r="T129" i="27"/>
  <c r="T134" i="27"/>
  <c r="U95" i="27"/>
  <c r="T133" i="27"/>
  <c r="T125" i="27"/>
  <c r="T130" i="27"/>
  <c r="T132" i="27"/>
  <c r="T135" i="27"/>
  <c r="T126" i="27"/>
  <c r="AK138" i="27"/>
  <c r="AL138" i="27" s="1"/>
  <c r="AL124" i="27"/>
  <c r="EK105" i="27"/>
  <c r="DR105" i="27"/>
  <c r="DS105" i="27" s="1"/>
  <c r="FA131" i="27"/>
  <c r="DO228" i="27"/>
  <c r="DV332" i="27"/>
  <c r="DW303" i="27"/>
  <c r="DW314" i="27"/>
  <c r="DW344" i="27"/>
  <c r="DW343" i="27"/>
  <c r="DW334" i="27"/>
  <c r="DW333" i="27"/>
  <c r="DW336" i="27"/>
  <c r="DW331" i="27"/>
  <c r="DW340" i="27"/>
  <c r="DW339" i="27"/>
  <c r="DW342" i="27"/>
  <c r="DW338" i="27"/>
  <c r="EK323" i="27"/>
  <c r="DR340" i="27"/>
  <c r="EI418" i="27"/>
  <c r="EH417" i="27"/>
  <c r="EI417" i="27" s="1"/>
  <c r="EI437" i="27"/>
  <c r="EH436" i="27"/>
  <c r="EI436" i="27" s="1"/>
  <c r="ES438" i="27"/>
  <c r="DR515" i="27"/>
  <c r="DS515" i="27" s="1"/>
  <c r="EK515" i="27"/>
  <c r="AP518" i="27"/>
  <c r="CW531" i="27"/>
  <c r="CN531" i="27"/>
  <c r="BK518" i="27"/>
  <c r="DJ520" i="27"/>
  <c r="DI538" i="27"/>
  <c r="BF641" i="27"/>
  <c r="BG612" i="27"/>
  <c r="BG645" i="27"/>
  <c r="BG643" i="27"/>
  <c r="BG644" i="27"/>
  <c r="X626" i="27"/>
  <c r="E626" i="27"/>
  <c r="EK622" i="27"/>
  <c r="DR622" i="27"/>
  <c r="DS622" i="27" s="1"/>
  <c r="BG642" i="27"/>
  <c r="BD744" i="27"/>
  <c r="FG745" i="27"/>
  <c r="DZ49" i="27"/>
  <c r="BA237" i="27"/>
  <c r="CP14" i="27"/>
  <c r="CP12" i="27"/>
  <c r="CX189" i="27"/>
  <c r="CX188" i="27"/>
  <c r="CX187" i="27"/>
  <c r="CX186" i="27"/>
  <c r="CX185" i="27"/>
  <c r="CX184" i="27"/>
  <c r="CX183" i="27"/>
  <c r="CX182" i="27"/>
  <c r="CX181" i="27"/>
  <c r="CX180" i="27"/>
  <c r="CX179" i="27"/>
  <c r="CX178" i="27"/>
  <c r="CX177" i="27"/>
  <c r="CX176" i="27"/>
  <c r="CX175" i="27"/>
  <c r="CX174" i="27"/>
  <c r="CX173" i="27"/>
  <c r="CX172" i="27"/>
  <c r="CX171" i="27"/>
  <c r="CX170" i="27"/>
  <c r="CX169" i="27"/>
  <c r="CX168" i="27"/>
  <c r="CX167" i="27"/>
  <c r="CX166" i="27"/>
  <c r="CX165" i="27"/>
  <c r="CX164" i="27"/>
  <c r="CX163" i="27"/>
  <c r="CX162" i="27"/>
  <c r="CX161" i="27"/>
  <c r="CX160" i="27"/>
  <c r="CX159" i="27"/>
  <c r="CX158" i="27"/>
  <c r="CX157" i="27"/>
  <c r="CX156" i="27"/>
  <c r="CX155" i="27"/>
  <c r="CX154" i="27"/>
  <c r="CX153" i="27"/>
  <c r="CX152" i="27"/>
  <c r="CX151" i="27"/>
  <c r="CX150" i="27"/>
  <c r="CX149" i="27"/>
  <c r="CX148" i="27"/>
  <c r="CX147" i="27"/>
  <c r="CX146" i="27"/>
  <c r="CE146" i="27"/>
  <c r="CN152" i="27"/>
  <c r="EZ152" i="27"/>
  <c r="FA153" i="27"/>
  <c r="E98" i="27"/>
  <c r="F98" i="27" s="1"/>
  <c r="X98" i="27"/>
  <c r="CE114" i="27"/>
  <c r="CE123" i="27"/>
  <c r="CE136" i="27"/>
  <c r="BI117" i="27"/>
  <c r="BI30" i="27"/>
  <c r="E203" i="27"/>
  <c r="F203" i="27" s="1"/>
  <c r="X203" i="27"/>
  <c r="X224" i="27"/>
  <c r="BJ200" i="27"/>
  <c r="BA200" i="27"/>
  <c r="BA219" i="27"/>
  <c r="BA218" i="27"/>
  <c r="BA216" i="27"/>
  <c r="BA217" i="27"/>
  <c r="BA208" i="27"/>
  <c r="CA329" i="27"/>
  <c r="E331" i="27"/>
  <c r="CN307" i="27"/>
  <c r="U463" i="27"/>
  <c r="V464" i="27"/>
  <c r="FA428" i="27"/>
  <c r="AU417" i="27"/>
  <c r="AT435" i="27"/>
  <c r="CX499" i="27"/>
  <c r="CX498" i="27"/>
  <c r="CX497" i="27"/>
  <c r="CX496" i="27"/>
  <c r="CX495" i="27"/>
  <c r="CX494" i="27"/>
  <c r="CX493" i="27"/>
  <c r="CX492" i="27"/>
  <c r="CX491" i="27"/>
  <c r="CX490" i="27"/>
  <c r="CX489" i="27"/>
  <c r="CX487" i="27"/>
  <c r="CX485" i="27"/>
  <c r="CX484" i="27"/>
  <c r="CX483" i="27"/>
  <c r="CX482" i="27"/>
  <c r="CX481" i="27"/>
  <c r="CX480" i="27"/>
  <c r="CX479" i="27"/>
  <c r="CX478" i="27"/>
  <c r="CX477" i="27"/>
  <c r="CX476" i="27"/>
  <c r="CX475" i="27"/>
  <c r="CX474" i="27"/>
  <c r="CX473" i="27"/>
  <c r="CX472" i="27"/>
  <c r="CX471" i="27"/>
  <c r="CX470" i="27"/>
  <c r="CX469" i="27"/>
  <c r="CX468" i="27"/>
  <c r="CX467" i="27"/>
  <c r="CX466" i="27"/>
  <c r="CX465" i="27"/>
  <c r="CX462" i="27"/>
  <c r="CX461" i="27"/>
  <c r="CX460" i="27"/>
  <c r="CX459" i="27"/>
  <c r="CX458" i="27"/>
  <c r="CX457" i="27"/>
  <c r="CX488" i="27"/>
  <c r="CX486" i="27"/>
  <c r="CE457" i="27"/>
  <c r="FA438" i="27"/>
  <c r="DR519" i="27"/>
  <c r="DS519" i="27" s="1"/>
  <c r="EK519" i="27"/>
  <c r="EH520" i="27"/>
  <c r="EI520" i="27" s="1"/>
  <c r="EI521" i="27"/>
  <c r="CW539" i="27"/>
  <c r="CN539" i="27"/>
  <c r="FC540" i="27"/>
  <c r="W540" i="27"/>
  <c r="M539" i="27"/>
  <c r="CX613" i="27"/>
  <c r="CE613" i="27"/>
  <c r="CF613" i="27" s="1"/>
  <c r="V706" i="27"/>
  <c r="V694" i="27"/>
  <c r="V693" i="27"/>
  <c r="V692" i="27"/>
  <c r="V691" i="27"/>
  <c r="V703" i="27"/>
  <c r="V702" i="27"/>
  <c r="V705" i="27"/>
  <c r="V704" i="27"/>
  <c r="V701" i="27"/>
  <c r="V700" i="27"/>
  <c r="V699" i="27"/>
  <c r="V698" i="27"/>
  <c r="V697" i="27"/>
  <c r="V696" i="27"/>
  <c r="V695" i="27"/>
  <c r="V687" i="27"/>
  <c r="V681" i="27"/>
  <c r="V680" i="27"/>
  <c r="V679" i="27"/>
  <c r="V678" i="27"/>
  <c r="V677" i="27"/>
  <c r="V690" i="27"/>
  <c r="V689" i="27"/>
  <c r="V688" i="27"/>
  <c r="V686" i="27"/>
  <c r="V685" i="27"/>
  <c r="V684" i="27"/>
  <c r="V683" i="27"/>
  <c r="V682" i="27"/>
  <c r="V676" i="27"/>
  <c r="V675" i="27"/>
  <c r="V674" i="27"/>
  <c r="V673" i="27"/>
  <c r="V672" i="27"/>
  <c r="V671" i="27"/>
  <c r="V670" i="27"/>
  <c r="V669" i="27"/>
  <c r="V668" i="27"/>
  <c r="V667" i="27"/>
  <c r="V666" i="27"/>
  <c r="V665" i="27"/>
  <c r="V664" i="27"/>
  <c r="V663" i="27"/>
  <c r="BJ677" i="27"/>
  <c r="BF758" i="27"/>
  <c r="BG758" i="27" s="1"/>
  <c r="BG744" i="27"/>
  <c r="X718" i="27"/>
  <c r="E718" i="27"/>
  <c r="F718" i="27" s="1"/>
  <c r="EA727" i="27"/>
  <c r="EJ727" i="27"/>
  <c r="DZ726" i="27"/>
  <c r="EA726" i="27" s="1"/>
  <c r="H745" i="27"/>
  <c r="EJ784" i="27"/>
  <c r="DR784" i="27" s="1"/>
  <c r="EP848" i="27"/>
  <c r="EQ855" i="27"/>
  <c r="EQ829" i="27"/>
  <c r="EQ819" i="27"/>
  <c r="EQ847" i="27"/>
  <c r="EQ861" i="27"/>
  <c r="EQ858" i="27"/>
  <c r="EQ851" i="27"/>
  <c r="EQ853" i="27"/>
  <c r="EQ850" i="27"/>
  <c r="EX22" i="27"/>
  <c r="EY22" i="27" s="1"/>
  <c r="EY24" i="27"/>
  <c r="EY23" i="27"/>
  <c r="EY21" i="27"/>
  <c r="EY20" i="27"/>
  <c r="EY28" i="27"/>
  <c r="EY25" i="27"/>
  <c r="EY29" i="27"/>
  <c r="EY30" i="27"/>
  <c r="EY27" i="27"/>
  <c r="EY31" i="27"/>
  <c r="AM124" i="27"/>
  <c r="AN124" i="27" s="1"/>
  <c r="AN95" i="27"/>
  <c r="AN133" i="27"/>
  <c r="AN129" i="27"/>
  <c r="AN136" i="27"/>
  <c r="AN131" i="27"/>
  <c r="AN127" i="27"/>
  <c r="AN125" i="27"/>
  <c r="AN135" i="27"/>
  <c r="AN134" i="27"/>
  <c r="AN126" i="27"/>
  <c r="AN122" i="27"/>
  <c r="AN130" i="27"/>
  <c r="AN123" i="27"/>
  <c r="AN132" i="27"/>
  <c r="AN105" i="27"/>
  <c r="AN128" i="27"/>
  <c r="BO17" i="27"/>
  <c r="DY137" i="27"/>
  <c r="DY95" i="27"/>
  <c r="DX124" i="27"/>
  <c r="DX20" i="27"/>
  <c r="DY130" i="27"/>
  <c r="DY134" i="27"/>
  <c r="DY131" i="27"/>
  <c r="DY136" i="27"/>
  <c r="DY132" i="27"/>
  <c r="DY126" i="27"/>
  <c r="DY129" i="27"/>
  <c r="DY106" i="27"/>
  <c r="DY122" i="27"/>
  <c r="DY128" i="27"/>
  <c r="DY125" i="27"/>
  <c r="DY127" i="27"/>
  <c r="DY135" i="27"/>
  <c r="DY123" i="27"/>
  <c r="DY133" i="27"/>
  <c r="EK414" i="27"/>
  <c r="DR414" i="27"/>
  <c r="DS414" i="27" s="1"/>
  <c r="CB436" i="27"/>
  <c r="CC436" i="27" s="1"/>
  <c r="BS436" i="27"/>
  <c r="AF514" i="27"/>
  <c r="AO514" i="27"/>
  <c r="AP514" i="27" s="1"/>
  <c r="AF535" i="27"/>
  <c r="CA509" i="27"/>
  <c r="CA545" i="27"/>
  <c r="CA542" i="27"/>
  <c r="ES634" i="27"/>
  <c r="FB634" i="27"/>
  <c r="FC634" i="27" s="1"/>
  <c r="E635" i="27"/>
  <c r="CX729" i="27"/>
  <c r="CE729" i="27"/>
  <c r="CF729" i="27" s="1"/>
  <c r="FB754" i="27"/>
  <c r="FC754" i="27" s="1"/>
  <c r="ES754" i="27"/>
  <c r="W23" i="27"/>
  <c r="BA17" i="27"/>
  <c r="EE14" i="27"/>
  <c r="EE12" i="27"/>
  <c r="ED19" i="27"/>
  <c r="EE19" i="27" s="1"/>
  <c r="BT138" i="27"/>
  <c r="BU138" i="27" s="1"/>
  <c r="BU124" i="27"/>
  <c r="DM28" i="27"/>
  <c r="AP321" i="27"/>
  <c r="EH435" i="27"/>
  <c r="EI406" i="27"/>
  <c r="AN418" i="27"/>
  <c r="AM417" i="27"/>
  <c r="N464" i="27"/>
  <c r="EA428" i="27"/>
  <c r="EJ428" i="27"/>
  <c r="X528" i="27"/>
  <c r="E528" i="27"/>
  <c r="F528" i="27" s="1"/>
  <c r="CC603" i="27"/>
  <c r="CC602" i="27"/>
  <c r="CC601" i="27"/>
  <c r="CC600" i="27"/>
  <c r="CC599" i="27"/>
  <c r="CC598" i="27"/>
  <c r="CC597" i="27"/>
  <c r="CC596" i="27"/>
  <c r="CC595" i="27"/>
  <c r="CC594" i="27"/>
  <c r="CC593" i="27"/>
  <c r="CC592" i="27"/>
  <c r="CC591" i="27"/>
  <c r="CC590" i="27"/>
  <c r="CC589" i="27"/>
  <c r="CC588" i="27"/>
  <c r="CC587" i="27"/>
  <c r="CC586" i="27"/>
  <c r="CC585" i="27"/>
  <c r="CC584" i="27"/>
  <c r="CC583" i="27"/>
  <c r="CC582" i="27"/>
  <c r="CC581" i="27"/>
  <c r="CC580" i="27"/>
  <c r="CC579" i="27"/>
  <c r="CC578" i="27"/>
  <c r="CC577" i="27"/>
  <c r="CC576" i="27"/>
  <c r="CC574" i="27"/>
  <c r="CC575" i="27"/>
  <c r="CC573" i="27"/>
  <c r="CC572" i="27"/>
  <c r="CC571" i="27"/>
  <c r="CC570" i="27"/>
  <c r="CC569" i="27"/>
  <c r="CC568" i="27"/>
  <c r="CC567" i="27"/>
  <c r="CC566" i="27"/>
  <c r="CC565" i="27"/>
  <c r="CC564" i="27"/>
  <c r="CC563" i="27"/>
  <c r="CC562" i="27"/>
  <c r="CC561" i="27"/>
  <c r="CC560" i="27"/>
  <c r="FA612" i="27"/>
  <c r="FA645" i="27"/>
  <c r="FA649" i="27"/>
  <c r="FA643" i="27"/>
  <c r="FA644" i="27"/>
  <c r="FE623" i="27"/>
  <c r="FD641" i="27"/>
  <c r="EJ624" i="27"/>
  <c r="EA624" i="27"/>
  <c r="DZ623" i="27"/>
  <c r="EA623" i="27" s="1"/>
  <c r="FA647" i="27"/>
  <c r="EZ642" i="27"/>
  <c r="FA642" i="27" s="1"/>
  <c r="FB647" i="27"/>
  <c r="FC647" i="27" s="1"/>
  <c r="CA733" i="27"/>
  <c r="CA734" i="27"/>
  <c r="CA735" i="27"/>
  <c r="CA717" i="27"/>
  <c r="BZ715" i="27"/>
  <c r="DR770" i="27"/>
  <c r="EM849" i="27"/>
  <c r="FG11" i="27"/>
  <c r="FF19" i="27"/>
  <c r="FG19" i="27" s="1"/>
  <c r="FG34" i="27" s="1"/>
  <c r="FG9" i="27"/>
  <c r="AF86" i="27"/>
  <c r="AN315" i="27"/>
  <c r="AM314" i="27"/>
  <c r="FA325" i="27"/>
  <c r="FB325" i="27"/>
  <c r="EK329" i="27"/>
  <c r="DR329" i="27"/>
  <c r="BA315" i="27"/>
  <c r="AZ314" i="27"/>
  <c r="BA314" i="27" s="1"/>
  <c r="BJ315" i="27"/>
  <c r="CW408" i="27"/>
  <c r="CX424" i="27" s="1"/>
  <c r="CN408" i="27"/>
  <c r="DF428" i="27"/>
  <c r="DO428" i="27"/>
  <c r="DP428" i="27" s="1"/>
  <c r="DE417" i="27"/>
  <c r="EA418" i="27"/>
  <c r="EJ418" i="27"/>
  <c r="DZ417" i="27"/>
  <c r="EA417" i="27" s="1"/>
  <c r="ES434" i="27"/>
  <c r="BN538" i="27"/>
  <c r="BO509" i="27"/>
  <c r="BO537" i="27"/>
  <c r="BO542" i="27"/>
  <c r="BO540" i="27"/>
  <c r="BO545" i="27"/>
  <c r="BO546" i="27"/>
  <c r="BO539" i="27"/>
  <c r="BO544" i="27"/>
  <c r="CP520" i="27"/>
  <c r="CO538" i="27"/>
  <c r="DR516" i="27"/>
  <c r="DS516" i="27" s="1"/>
  <c r="EK516" i="27"/>
  <c r="X536" i="27"/>
  <c r="E536" i="27"/>
  <c r="F536" i="27" s="1"/>
  <c r="DB520" i="27"/>
  <c r="DA538" i="27"/>
  <c r="BJ539" i="27"/>
  <c r="BA539" i="27"/>
  <c r="CX525" i="27"/>
  <c r="CE525" i="27"/>
  <c r="CF525" i="27" s="1"/>
  <c r="AH653" i="27"/>
  <c r="AH651" i="27"/>
  <c r="AG641" i="27"/>
  <c r="AH612" i="27"/>
  <c r="AM612" i="27"/>
  <c r="AH640" i="27"/>
  <c r="AH623" i="27"/>
  <c r="AH647" i="27"/>
  <c r="AH648" i="27"/>
  <c r="AH642" i="27"/>
  <c r="AH644" i="27"/>
  <c r="AH645" i="27"/>
  <c r="AH643" i="27"/>
  <c r="AH649" i="27"/>
  <c r="DM623" i="27"/>
  <c r="DN623" i="27" s="1"/>
  <c r="DN624" i="27"/>
  <c r="CL623" i="27"/>
  <c r="CK641" i="27"/>
  <c r="ES706" i="27"/>
  <c r="ES705" i="27"/>
  <c r="ES704" i="27"/>
  <c r="ES703" i="27"/>
  <c r="ES702" i="27"/>
  <c r="ES701" i="27"/>
  <c r="ES700" i="27"/>
  <c r="ES699" i="27"/>
  <c r="ES698" i="27"/>
  <c r="ES697" i="27"/>
  <c r="ES696" i="27"/>
  <c r="ES695" i="27"/>
  <c r="ES694" i="27"/>
  <c r="ES693" i="27"/>
  <c r="ES692" i="27"/>
  <c r="ES691" i="27"/>
  <c r="ES690" i="27"/>
  <c r="ES689" i="27"/>
  <c r="ES688" i="27"/>
  <c r="ES687" i="27"/>
  <c r="ES686" i="27"/>
  <c r="ES685" i="27"/>
  <c r="ES684" i="27"/>
  <c r="ES683" i="27"/>
  <c r="ES682" i="27"/>
  <c r="ES681" i="27"/>
  <c r="ES679" i="27"/>
  <c r="ES675" i="27"/>
  <c r="ES674" i="27"/>
  <c r="ES673" i="27"/>
  <c r="ES672" i="27"/>
  <c r="ES680" i="27"/>
  <c r="ES671" i="27"/>
  <c r="ES670" i="27"/>
  <c r="ES669" i="27"/>
  <c r="ES668" i="27"/>
  <c r="ES667" i="27"/>
  <c r="ES666" i="27"/>
  <c r="ES665" i="27"/>
  <c r="ES664" i="27"/>
  <c r="ES663" i="27"/>
  <c r="ES676" i="27"/>
  <c r="ES677" i="27"/>
  <c r="ES678" i="27"/>
  <c r="FB663" i="27"/>
  <c r="DR663" i="27" s="1"/>
  <c r="R642" i="27"/>
  <c r="U642" i="27"/>
  <c r="FB727" i="27"/>
  <c r="ES727" i="27"/>
  <c r="ER726" i="27"/>
  <c r="ES726" i="27" s="1"/>
  <c r="CX748" i="27"/>
  <c r="CE748" i="27"/>
  <c r="FJ848" i="27"/>
  <c r="FK847" i="27"/>
  <c r="FK846" i="27"/>
  <c r="FK819" i="27"/>
  <c r="FK830" i="27"/>
  <c r="FK855" i="27"/>
  <c r="FK829" i="27"/>
  <c r="FK861" i="27"/>
  <c r="FK853" i="27"/>
  <c r="FK851" i="27"/>
  <c r="DR855" i="27"/>
  <c r="DR861" i="27"/>
  <c r="CB9" i="27"/>
  <c r="EE95" i="27"/>
  <c r="ED124" i="27"/>
  <c r="ED20" i="27"/>
  <c r="EE106" i="27"/>
  <c r="EE131" i="27"/>
  <c r="EE125" i="27"/>
  <c r="EE133" i="27"/>
  <c r="EE122" i="27"/>
  <c r="EE127" i="27"/>
  <c r="EE129" i="27"/>
  <c r="EE130" i="27"/>
  <c r="EE123" i="27"/>
  <c r="EE128" i="27"/>
  <c r="EE137" i="27"/>
  <c r="EE136" i="27"/>
  <c r="EE134" i="27"/>
  <c r="EE126" i="27"/>
  <c r="EE135" i="27"/>
  <c r="EE132" i="27"/>
  <c r="AO7" i="27"/>
  <c r="AF9" i="27"/>
  <c r="AF8" i="27"/>
  <c r="AF7" i="27"/>
  <c r="AF16" i="27"/>
  <c r="BA15" i="27"/>
  <c r="AZ12" i="27"/>
  <c r="BA14" i="27" s="1"/>
  <c r="BS10" i="27"/>
  <c r="AZ95" i="27"/>
  <c r="E112" i="27"/>
  <c r="CE129" i="27"/>
  <c r="CW29" i="27"/>
  <c r="EH28" i="27"/>
  <c r="BI128" i="27"/>
  <c r="DO257" i="27"/>
  <c r="DP257" i="27" s="1"/>
  <c r="DF257" i="27"/>
  <c r="DE294" i="27"/>
  <c r="S332" i="27"/>
  <c r="T303" i="27"/>
  <c r="T338" i="27"/>
  <c r="T314" i="27"/>
  <c r="T344" i="27"/>
  <c r="T343" i="27"/>
  <c r="T340" i="27"/>
  <c r="T339" i="27"/>
  <c r="T342" i="27"/>
  <c r="U303" i="27"/>
  <c r="T331" i="27"/>
  <c r="T334" i="27"/>
  <c r="T333" i="27"/>
  <c r="T336" i="27"/>
  <c r="CX396" i="27"/>
  <c r="CX395" i="27"/>
  <c r="CX394" i="27"/>
  <c r="CX392" i="27"/>
  <c r="CX391" i="27"/>
  <c r="CX390" i="27"/>
  <c r="CX389" i="27"/>
  <c r="CX388" i="27"/>
  <c r="CX387" i="27"/>
  <c r="CX386" i="27"/>
  <c r="CX385" i="27"/>
  <c r="CX384" i="27"/>
  <c r="CE354" i="27"/>
  <c r="CX383" i="27"/>
  <c r="CX382" i="27"/>
  <c r="CX381" i="27"/>
  <c r="CX380" i="27"/>
  <c r="CX379" i="27"/>
  <c r="CX378" i="27"/>
  <c r="CX377" i="27"/>
  <c r="CX376" i="27"/>
  <c r="CX375" i="27"/>
  <c r="CX374" i="27"/>
  <c r="CX373" i="27"/>
  <c r="CX372" i="27"/>
  <c r="CX371" i="27"/>
  <c r="CX370" i="27"/>
  <c r="CX369" i="27"/>
  <c r="CX368" i="27"/>
  <c r="CX367" i="27"/>
  <c r="CX366" i="27"/>
  <c r="CX365" i="27"/>
  <c r="CX364" i="27"/>
  <c r="CX363" i="27"/>
  <c r="CX362" i="27"/>
  <c r="CX361" i="27"/>
  <c r="CX360" i="27"/>
  <c r="CX359" i="27"/>
  <c r="CX358" i="27"/>
  <c r="CX357" i="27"/>
  <c r="CX356" i="27"/>
  <c r="CX355" i="27"/>
  <c r="CX354" i="27"/>
  <c r="FC420" i="27"/>
  <c r="DR425" i="27"/>
  <c r="AP438" i="27"/>
  <c r="E438" i="27"/>
  <c r="FA439" i="27"/>
  <c r="AN509" i="27"/>
  <c r="AN537" i="27"/>
  <c r="FG520" i="27"/>
  <c r="FF538" i="27"/>
  <c r="DR542" i="27"/>
  <c r="EK550" i="27"/>
  <c r="DR550" i="27"/>
  <c r="DS550" i="27" s="1"/>
  <c r="CB574" i="27"/>
  <c r="BR566" i="27"/>
  <c r="ES629" i="27"/>
  <c r="FB629" i="27"/>
  <c r="FC629" i="27" s="1"/>
  <c r="E621" i="27"/>
  <c r="EM726" i="27"/>
  <c r="EL744" i="27"/>
  <c r="BA750" i="27"/>
  <c r="BJ750" i="27"/>
  <c r="BK750" i="27" s="1"/>
  <c r="N750" i="27"/>
  <c r="W750" i="27"/>
  <c r="X756" i="27"/>
  <c r="E756" i="27"/>
  <c r="F756" i="27" s="1"/>
  <c r="EK828" i="27"/>
  <c r="DR828" i="27"/>
  <c r="DS828" i="27" s="1"/>
  <c r="DR846" i="27"/>
  <c r="DS846" i="27" s="1"/>
  <c r="EK846" i="27"/>
  <c r="DU11" i="27"/>
  <c r="EA10" i="27"/>
  <c r="CU24" i="27"/>
  <c r="CV134" i="27"/>
  <c r="DO107" i="27"/>
  <c r="DF107" i="27"/>
  <c r="DE106" i="27"/>
  <c r="DF128" i="27"/>
  <c r="BI210" i="27"/>
  <c r="BH209" i="27"/>
  <c r="CE304" i="27"/>
  <c r="CX304" i="27"/>
  <c r="BP332" i="27"/>
  <c r="BQ303" i="27"/>
  <c r="BQ331" i="27"/>
  <c r="BQ333" i="27"/>
  <c r="BQ334" i="27"/>
  <c r="BQ336" i="27"/>
  <c r="BQ338" i="27"/>
  <c r="BQ340" i="27"/>
  <c r="BQ314" i="27"/>
  <c r="BQ330" i="27"/>
  <c r="BQ344" i="27"/>
  <c r="BQ339" i="27"/>
  <c r="BQ343" i="27"/>
  <c r="BQ342" i="27"/>
  <c r="EI308" i="27"/>
  <c r="EI329" i="27"/>
  <c r="EI325" i="27"/>
  <c r="DF320" i="27"/>
  <c r="DO320" i="27"/>
  <c r="DP320" i="27" s="1"/>
  <c r="AF325" i="27"/>
  <c r="AO325" i="27"/>
  <c r="AP325" i="27" s="1"/>
  <c r="BK321" i="27"/>
  <c r="X341" i="27"/>
  <c r="E341" i="27"/>
  <c r="F341" i="27" s="1"/>
  <c r="F407" i="27"/>
  <c r="F419" i="27"/>
  <c r="F421" i="27"/>
  <c r="ER397" i="27"/>
  <c r="CC424" i="27"/>
  <c r="EK421" i="27"/>
  <c r="DO511" i="27"/>
  <c r="DP511" i="27" s="1"/>
  <c r="DF511" i="27"/>
  <c r="BS526" i="27"/>
  <c r="CB526" i="27"/>
  <c r="CC526" i="27" s="1"/>
  <c r="CA537" i="27"/>
  <c r="EI542" i="27"/>
  <c r="EQ623" i="27"/>
  <c r="EP641" i="27"/>
  <c r="X637" i="27"/>
  <c r="E637" i="27"/>
  <c r="F637" i="27" s="1"/>
  <c r="W643" i="27"/>
  <c r="N643" i="27"/>
  <c r="M642" i="27"/>
  <c r="CC724" i="27"/>
  <c r="AF727" i="27"/>
  <c r="AE726" i="27"/>
  <c r="AF726" i="27" s="1"/>
  <c r="AO727" i="27"/>
  <c r="BW746" i="27"/>
  <c r="DJ745" i="27"/>
  <c r="EU773" i="27"/>
  <c r="ET810" i="27"/>
  <c r="EU810" i="27" s="1"/>
  <c r="FC831" i="27"/>
  <c r="DH11" i="27"/>
  <c r="DG19" i="27"/>
  <c r="DH9" i="27"/>
  <c r="AP15" i="27"/>
  <c r="EC11" i="27"/>
  <c r="EC9" i="27"/>
  <c r="AD95" i="27"/>
  <c r="AC124" i="27"/>
  <c r="AD137" i="27"/>
  <c r="AC20" i="27"/>
  <c r="AD134" i="27"/>
  <c r="AD123" i="27"/>
  <c r="AD130" i="27"/>
  <c r="AD125" i="27"/>
  <c r="AD128" i="27"/>
  <c r="AD105" i="27"/>
  <c r="AD129" i="27"/>
  <c r="AD135" i="27"/>
  <c r="AD131" i="27"/>
  <c r="AD136" i="27"/>
  <c r="AD133" i="27"/>
  <c r="AD126" i="27"/>
  <c r="AD132" i="27"/>
  <c r="AD122" i="27"/>
  <c r="AE95" i="27"/>
  <c r="AF106" i="27" s="1"/>
  <c r="AD127" i="27"/>
  <c r="AD106" i="27"/>
  <c r="AN114" i="27"/>
  <c r="AN97" i="27"/>
  <c r="AN116" i="27"/>
  <c r="AN99" i="27"/>
  <c r="AN115" i="27"/>
  <c r="AN113" i="27"/>
  <c r="K138" i="27"/>
  <c r="L138" i="27" s="1"/>
  <c r="L124" i="27"/>
  <c r="FC120" i="27"/>
  <c r="DR120" i="27"/>
  <c r="DS120" i="27" s="1"/>
  <c r="FB27" i="27"/>
  <c r="DN107" i="27"/>
  <c r="DM106" i="27"/>
  <c r="CE205" i="27"/>
  <c r="AP198" i="27"/>
  <c r="DR307" i="27"/>
  <c r="DS307" i="27" s="1"/>
  <c r="DR310" i="27"/>
  <c r="DS310" i="27" s="1"/>
  <c r="EK310" i="27"/>
  <c r="EY314" i="27"/>
  <c r="EZ333" i="27"/>
  <c r="DR360" i="27"/>
  <c r="DP342" i="27"/>
  <c r="BR397" i="27"/>
  <c r="EI415" i="27"/>
  <c r="BO417" i="27"/>
  <c r="BN435" i="27"/>
  <c r="AF423" i="27"/>
  <c r="AO423" i="27"/>
  <c r="AP423" i="27" s="1"/>
  <c r="FC442" i="27"/>
  <c r="DZ509" i="27"/>
  <c r="X525" i="27"/>
  <c r="E525" i="27"/>
  <c r="EA526" i="27"/>
  <c r="EJ526" i="27"/>
  <c r="H520" i="27"/>
  <c r="G538" i="27"/>
  <c r="CX536" i="27"/>
  <c r="CE536" i="27"/>
  <c r="CF536" i="27" s="1"/>
  <c r="EX552" i="27"/>
  <c r="EY552" i="27" s="1"/>
  <c r="X551" i="27"/>
  <c r="E551" i="27"/>
  <c r="F551" i="27" s="1"/>
  <c r="BJ617" i="27"/>
  <c r="BA617" i="27"/>
  <c r="BA621" i="27"/>
  <c r="CX615" i="27"/>
  <c r="CE615" i="27"/>
  <c r="CF615" i="27" s="1"/>
  <c r="EK619" i="27"/>
  <c r="DR619" i="27"/>
  <c r="DS619" i="27" s="1"/>
  <c r="DZ642" i="27"/>
  <c r="EJ643" i="27"/>
  <c r="EA643" i="27"/>
  <c r="FG747" i="27"/>
  <c r="FF744" i="27"/>
  <c r="FG715" i="27"/>
  <c r="FG748" i="27"/>
  <c r="BC746" i="27"/>
  <c r="FE830" i="27"/>
  <c r="CW228" i="27"/>
  <c r="CN228" i="27"/>
  <c r="CH13" i="27"/>
  <c r="CG9" i="27"/>
  <c r="CV100" i="27"/>
  <c r="CV104" i="27"/>
  <c r="CV103" i="27"/>
  <c r="CV102" i="27"/>
  <c r="CX96" i="27"/>
  <c r="CE96" i="27"/>
  <c r="CF96" i="27" s="1"/>
  <c r="BK111" i="27"/>
  <c r="BJ29" i="27"/>
  <c r="CX212" i="27"/>
  <c r="CE212" i="27"/>
  <c r="DM198" i="27"/>
  <c r="E220" i="27"/>
  <c r="F220" i="27" s="1"/>
  <c r="X220" i="27"/>
  <c r="CC293" i="27"/>
  <c r="CC292" i="27"/>
  <c r="CC291" i="27"/>
  <c r="CC290" i="27"/>
  <c r="CC289" i="27"/>
  <c r="CC288" i="27"/>
  <c r="CC287" i="27"/>
  <c r="CC286" i="27"/>
  <c r="CC285" i="27"/>
  <c r="CC284" i="27"/>
  <c r="CC283" i="27"/>
  <c r="CC282" i="27"/>
  <c r="CC281" i="27"/>
  <c r="CC280" i="27"/>
  <c r="CC279" i="27"/>
  <c r="CC278" i="27"/>
  <c r="CC277" i="27"/>
  <c r="CC276" i="27"/>
  <c r="CC275" i="27"/>
  <c r="CC274" i="27"/>
  <c r="CC273" i="27"/>
  <c r="CC272" i="27"/>
  <c r="CC271" i="27"/>
  <c r="CC270" i="27"/>
  <c r="CC269" i="27"/>
  <c r="CC268" i="27"/>
  <c r="CC267" i="27"/>
  <c r="CC266" i="27"/>
  <c r="CC265" i="27"/>
  <c r="CC264" i="27"/>
  <c r="CC263" i="27"/>
  <c r="CC262" i="27"/>
  <c r="CC261" i="27"/>
  <c r="CC260" i="27"/>
  <c r="CC259" i="27"/>
  <c r="CC258" i="27"/>
  <c r="CC257" i="27"/>
  <c r="CC256" i="27"/>
  <c r="CC255" i="27"/>
  <c r="CC254" i="27"/>
  <c r="CC253" i="27"/>
  <c r="CC252" i="27"/>
  <c r="CC251" i="27"/>
  <c r="FC291" i="27"/>
  <c r="FC289" i="27"/>
  <c r="FC284" i="27"/>
  <c r="FC293" i="27"/>
  <c r="FC292" i="27"/>
  <c r="FC282" i="27"/>
  <c r="FC281" i="27"/>
  <c r="FC280" i="27"/>
  <c r="FC279" i="27"/>
  <c r="FC278" i="27"/>
  <c r="FC277" i="27"/>
  <c r="FC276" i="27"/>
  <c r="FC275" i="27"/>
  <c r="FC274" i="27"/>
  <c r="FC273" i="27"/>
  <c r="FC272" i="27"/>
  <c r="FC271" i="27"/>
  <c r="FC270" i="27"/>
  <c r="FC269" i="27"/>
  <c r="FC268" i="27"/>
  <c r="FC267" i="27"/>
  <c r="FC266" i="27"/>
  <c r="FC265" i="27"/>
  <c r="FC264" i="27"/>
  <c r="FC263" i="27"/>
  <c r="FC262" i="27"/>
  <c r="FC261" i="27"/>
  <c r="FC260" i="27"/>
  <c r="FC259" i="27"/>
  <c r="FC258" i="27"/>
  <c r="FC257" i="27"/>
  <c r="FC256" i="27"/>
  <c r="FC255" i="27"/>
  <c r="FC254" i="27"/>
  <c r="FC253" i="27"/>
  <c r="FC252" i="27"/>
  <c r="FC251" i="27"/>
  <c r="FC290" i="27"/>
  <c r="FC288" i="27"/>
  <c r="FC287" i="27"/>
  <c r="FC286" i="27"/>
  <c r="FC285" i="27"/>
  <c r="FC283" i="27"/>
  <c r="BK307" i="27"/>
  <c r="X310" i="27"/>
  <c r="E310" i="27"/>
  <c r="F310" i="27" s="1"/>
  <c r="CV305" i="27"/>
  <c r="CV320" i="27"/>
  <c r="CV321" i="27"/>
  <c r="CV322" i="27"/>
  <c r="CV323" i="27"/>
  <c r="CV324" i="27"/>
  <c r="AF294" i="27"/>
  <c r="DF334" i="27"/>
  <c r="DO334" i="27"/>
  <c r="DP334" i="27" s="1"/>
  <c r="DE333" i="27"/>
  <c r="EK317" i="27"/>
  <c r="DR317" i="27"/>
  <c r="DS317" i="27" s="1"/>
  <c r="CX410" i="27"/>
  <c r="CE410" i="27"/>
  <c r="EI438" i="27"/>
  <c r="FC438" i="27"/>
  <c r="EA514" i="27"/>
  <c r="EJ514" i="27"/>
  <c r="AF518" i="27"/>
  <c r="DR513" i="27"/>
  <c r="DS513" i="27" s="1"/>
  <c r="EK513" i="27"/>
  <c r="AN545" i="27"/>
  <c r="BS614" i="27"/>
  <c r="CB614" i="27"/>
  <c r="CC614" i="27" s="1"/>
  <c r="BR612" i="27"/>
  <c r="AZ612" i="27"/>
  <c r="I655" i="27"/>
  <c r="J655" i="27" s="1"/>
  <c r="DR633" i="27"/>
  <c r="DS633" i="27" s="1"/>
  <c r="AO624" i="27"/>
  <c r="AF624" i="27"/>
  <c r="AE623" i="27"/>
  <c r="AO677" i="27"/>
  <c r="E677" i="27" s="1"/>
  <c r="AE669" i="27"/>
  <c r="AC758" i="27"/>
  <c r="AD758" i="27" s="1"/>
  <c r="AD744" i="27"/>
  <c r="CE724" i="27"/>
  <c r="CX724" i="27"/>
  <c r="BS748" i="27"/>
  <c r="AZ726" i="27"/>
  <c r="BA726" i="27" s="1"/>
  <c r="BJ727" i="27"/>
  <c r="BA727" i="27"/>
  <c r="BI732" i="27"/>
  <c r="FG746" i="27"/>
  <c r="AO746" i="27"/>
  <c r="AF746" i="27"/>
  <c r="X757" i="27"/>
  <c r="E757" i="27"/>
  <c r="F757" i="27" s="1"/>
  <c r="DR851" i="27"/>
  <c r="DF13" i="27"/>
  <c r="DJ11" i="27"/>
  <c r="DJ9" i="27"/>
  <c r="DI19" i="27"/>
  <c r="DJ19" i="27" s="1"/>
  <c r="BJ17" i="27"/>
  <c r="BK17" i="27" s="1"/>
  <c r="N97" i="27"/>
  <c r="W97" i="27"/>
  <c r="N114" i="27"/>
  <c r="N115" i="27"/>
  <c r="N116" i="27"/>
  <c r="N113" i="27"/>
  <c r="N99" i="27"/>
  <c r="CN116" i="27"/>
  <c r="BI118" i="27"/>
  <c r="BI131" i="27"/>
  <c r="EV332" i="27"/>
  <c r="EW303" i="27"/>
  <c r="EW343" i="27"/>
  <c r="EW333" i="27"/>
  <c r="EW334" i="27"/>
  <c r="EW336" i="27"/>
  <c r="EW342" i="27"/>
  <c r="EW331" i="27"/>
  <c r="EW344" i="27"/>
  <c r="EW314" i="27"/>
  <c r="EW339" i="27"/>
  <c r="EW340" i="27"/>
  <c r="EW338" i="27"/>
  <c r="DR306" i="27"/>
  <c r="EK306" i="27"/>
  <c r="CX313" i="27"/>
  <c r="CE313" i="27"/>
  <c r="CF313" i="27" s="1"/>
  <c r="CE307" i="27"/>
  <c r="EK337" i="27"/>
  <c r="DR337" i="27"/>
  <c r="DS337" i="27" s="1"/>
  <c r="DR464" i="27"/>
  <c r="CU406" i="27"/>
  <c r="AP421" i="27"/>
  <c r="AP433" i="27"/>
  <c r="E433" i="27"/>
  <c r="F433" i="27" s="1"/>
  <c r="AP443" i="27"/>
  <c r="E443" i="27"/>
  <c r="F443" i="27" s="1"/>
  <c r="X516" i="27"/>
  <c r="E516" i="27"/>
  <c r="F516" i="27" s="1"/>
  <c r="DR545" i="27"/>
  <c r="AN624" i="27"/>
  <c r="AM623" i="27"/>
  <c r="AN623" i="27" s="1"/>
  <c r="CX637" i="27"/>
  <c r="CE637" i="27"/>
  <c r="CF637" i="27" s="1"/>
  <c r="E651" i="27"/>
  <c r="N734" i="27"/>
  <c r="W717" i="27"/>
  <c r="N717" i="27"/>
  <c r="M715" i="27"/>
  <c r="N733" i="27"/>
  <c r="H746" i="27"/>
  <c r="DY745" i="27"/>
  <c r="DR807" i="27"/>
  <c r="EM830" i="27"/>
  <c r="AJ124" i="27"/>
  <c r="AI138" i="27"/>
  <c r="AJ138" i="27" s="1"/>
  <c r="W614" i="27"/>
  <c r="DR746" i="27"/>
  <c r="N27" i="27"/>
  <c r="FB11" i="27"/>
  <c r="FC57" i="27"/>
  <c r="AM12" i="27"/>
  <c r="AN16" i="27"/>
  <c r="AO14" i="27"/>
  <c r="AP16" i="27" s="1"/>
  <c r="DS199" i="27"/>
  <c r="DS213" i="27"/>
  <c r="CR95" i="27"/>
  <c r="CQ124" i="27"/>
  <c r="CR137" i="27"/>
  <c r="CQ20" i="27"/>
  <c r="CR25" i="27" s="1"/>
  <c r="CR122" i="27"/>
  <c r="CR128" i="27"/>
  <c r="CR126" i="27"/>
  <c r="CR125" i="27"/>
  <c r="CR132" i="27"/>
  <c r="CR129" i="27"/>
  <c r="CR136" i="27"/>
  <c r="CR127" i="27"/>
  <c r="CR123" i="27"/>
  <c r="CR130" i="27"/>
  <c r="CR105" i="27"/>
  <c r="CR134" i="27"/>
  <c r="CR135" i="27"/>
  <c r="CR133" i="27"/>
  <c r="CR131" i="27"/>
  <c r="FA95" i="27"/>
  <c r="EZ20" i="27"/>
  <c r="FA133" i="27"/>
  <c r="BS95" i="27"/>
  <c r="BR124" i="27"/>
  <c r="CB95" i="27"/>
  <c r="BR20" i="27"/>
  <c r="BS122" i="27"/>
  <c r="BS137" i="27"/>
  <c r="BS128" i="27"/>
  <c r="BS129" i="27"/>
  <c r="BS130" i="27"/>
  <c r="BS136" i="27"/>
  <c r="BS123" i="27"/>
  <c r="BS133" i="27"/>
  <c r="BS135" i="27"/>
  <c r="BS127" i="27"/>
  <c r="BS131" i="27"/>
  <c r="BS132" i="27"/>
  <c r="DF29" i="27"/>
  <c r="DE24" i="27"/>
  <c r="X312" i="27"/>
  <c r="E312" i="27"/>
  <c r="CE394" i="27"/>
  <c r="CW393" i="27"/>
  <c r="CE393" i="27" s="1"/>
  <c r="N428" i="27"/>
  <c r="W428" i="27"/>
  <c r="EM520" i="27"/>
  <c r="EL538" i="27"/>
  <c r="CR520" i="27"/>
  <c r="CQ538" i="27"/>
  <c r="N9" i="27"/>
  <c r="N8" i="27"/>
  <c r="N7" i="27"/>
  <c r="W7" i="27"/>
  <c r="X11" i="27" s="1"/>
  <c r="N10" i="27"/>
  <c r="N13" i="27"/>
  <c r="N15" i="27"/>
  <c r="EK18" i="27"/>
  <c r="DM17" i="27"/>
  <c r="DN60" i="27"/>
  <c r="Y12" i="27"/>
  <c r="AE17" i="27"/>
  <c r="Z17" i="27"/>
  <c r="AP200" i="27"/>
  <c r="AP219" i="27"/>
  <c r="DO117" i="27"/>
  <c r="DF117" i="27"/>
  <c r="DO126" i="27"/>
  <c r="DF126" i="27"/>
  <c r="DE125" i="27"/>
  <c r="DO26" i="27"/>
  <c r="EJ228" i="27"/>
  <c r="EA228" i="27"/>
  <c r="CV308" i="27"/>
  <c r="CV329" i="27"/>
  <c r="CV325" i="27"/>
  <c r="CV312" i="27"/>
  <c r="DS304" i="27"/>
  <c r="DS318" i="27"/>
  <c r="DS316" i="27"/>
  <c r="X304" i="27"/>
  <c r="E304" i="27"/>
  <c r="EK319" i="27"/>
  <c r="DR319" i="27"/>
  <c r="DS319" i="27" s="1"/>
  <c r="E340" i="27"/>
  <c r="CC410" i="27"/>
  <c r="FC418" i="27"/>
  <c r="EK407" i="27"/>
  <c r="DR407" i="27"/>
  <c r="CE432" i="27"/>
  <c r="DR517" i="27"/>
  <c r="DS517" i="27" s="1"/>
  <c r="EK517" i="27"/>
  <c r="CH649" i="27"/>
  <c r="CG641" i="27"/>
  <c r="CH612" i="27"/>
  <c r="CH643" i="27"/>
  <c r="CH644" i="27"/>
  <c r="CH645" i="27"/>
  <c r="CH647" i="27"/>
  <c r="BI617" i="27"/>
  <c r="BI621" i="27"/>
  <c r="EW623" i="27"/>
  <c r="EV641" i="27"/>
  <c r="AW623" i="27"/>
  <c r="AV641" i="27"/>
  <c r="BJ634" i="27"/>
  <c r="BK634" i="27" s="1"/>
  <c r="BA634" i="27"/>
  <c r="CA643" i="27"/>
  <c r="BZ642" i="27"/>
  <c r="CA642" i="27" s="1"/>
  <c r="P748" i="27"/>
  <c r="P747" i="27"/>
  <c r="P743" i="27"/>
  <c r="O744" i="27"/>
  <c r="U715" i="27"/>
  <c r="P715" i="27"/>
  <c r="CV747" i="27"/>
  <c r="CV715" i="27"/>
  <c r="CV743" i="27"/>
  <c r="CI758" i="27"/>
  <c r="CJ758" i="27" s="1"/>
  <c r="CJ744" i="27"/>
  <c r="EU830" i="27"/>
  <c r="ET848" i="27"/>
  <c r="DR853" i="27"/>
  <c r="V10" i="27"/>
  <c r="W8" i="27"/>
  <c r="V8" i="27"/>
  <c r="E24" i="27"/>
  <c r="AO9" i="27"/>
  <c r="AP11" i="27" s="1"/>
  <c r="CK22" i="27"/>
  <c r="CL24" i="27"/>
  <c r="CL23" i="27"/>
  <c r="CL22" i="27"/>
  <c r="CL21" i="27"/>
  <c r="CL20" i="27"/>
  <c r="CL28" i="27"/>
  <c r="CL25" i="27"/>
  <c r="CL30" i="27"/>
  <c r="CL31" i="27"/>
  <c r="CL29" i="27"/>
  <c r="CL27" i="27"/>
  <c r="BW137" i="27"/>
  <c r="BW95" i="27"/>
  <c r="BV124" i="27"/>
  <c r="BV20" i="27"/>
  <c r="BW131" i="27"/>
  <c r="BW132" i="27"/>
  <c r="BW129" i="27"/>
  <c r="BW106" i="27"/>
  <c r="BW136" i="27"/>
  <c r="BW133" i="27"/>
  <c r="BW126" i="27"/>
  <c r="BW127" i="27"/>
  <c r="BW123" i="27"/>
  <c r="BW130" i="27"/>
  <c r="BW134" i="27"/>
  <c r="BW135" i="27"/>
  <c r="BW125" i="27"/>
  <c r="BW122" i="27"/>
  <c r="BW128" i="27"/>
  <c r="BT22" i="27"/>
  <c r="BU22" i="27" s="1"/>
  <c r="BU24" i="27"/>
  <c r="BU23" i="27"/>
  <c r="BU21" i="27"/>
  <c r="BU20" i="27"/>
  <c r="BU25" i="27"/>
  <c r="BU31" i="27"/>
  <c r="BU29" i="27"/>
  <c r="BU27" i="27"/>
  <c r="BU30" i="27"/>
  <c r="BU28" i="27"/>
  <c r="E96" i="27"/>
  <c r="X96" i="27"/>
  <c r="DR30" i="27"/>
  <c r="DR123" i="27"/>
  <c r="DR136" i="27"/>
  <c r="X217" i="27"/>
  <c r="EA30" i="27"/>
  <c r="DZ24" i="27"/>
  <c r="DP206" i="27"/>
  <c r="CE206" i="27"/>
  <c r="CE306" i="27"/>
  <c r="CF306" i="27" s="1"/>
  <c r="CX306" i="27"/>
  <c r="X319" i="27"/>
  <c r="E319" i="27"/>
  <c r="F319" i="27" s="1"/>
  <c r="EI303" i="27"/>
  <c r="EH332" i="27"/>
  <c r="EI336" i="27"/>
  <c r="EI331" i="27"/>
  <c r="CE310" i="27"/>
  <c r="CF310" i="27" s="1"/>
  <c r="CX310" i="27"/>
  <c r="CY332" i="27"/>
  <c r="CZ303" i="27"/>
  <c r="CZ342" i="27"/>
  <c r="CZ331" i="27"/>
  <c r="CZ330" i="27"/>
  <c r="CZ343" i="27"/>
  <c r="CZ340" i="27"/>
  <c r="CZ338" i="27"/>
  <c r="CZ333" i="27"/>
  <c r="CZ334" i="27"/>
  <c r="CZ336" i="27"/>
  <c r="CZ339" i="27"/>
  <c r="CZ344" i="27"/>
  <c r="AF320" i="27"/>
  <c r="AO320" i="27"/>
  <c r="AP320" i="27" s="1"/>
  <c r="W342" i="27"/>
  <c r="EI342" i="27"/>
  <c r="BK500" i="27"/>
  <c r="BK499" i="27"/>
  <c r="BK498" i="27"/>
  <c r="BK497" i="27"/>
  <c r="BK496" i="27"/>
  <c r="BK495" i="27"/>
  <c r="BK494" i="27"/>
  <c r="BK493" i="27"/>
  <c r="BK492" i="27"/>
  <c r="BK491" i="27"/>
  <c r="BK488" i="27"/>
  <c r="BK486" i="27"/>
  <c r="BK484" i="27"/>
  <c r="BK483" i="27"/>
  <c r="BK482" i="27"/>
  <c r="BK481" i="27"/>
  <c r="BK480" i="27"/>
  <c r="BK479" i="27"/>
  <c r="BK478" i="27"/>
  <c r="BK477" i="27"/>
  <c r="BK476" i="27"/>
  <c r="BK475" i="27"/>
  <c r="BK474" i="27"/>
  <c r="BK473" i="27"/>
  <c r="BK472" i="27"/>
  <c r="BK471" i="27"/>
  <c r="BK470" i="27"/>
  <c r="BK469" i="27"/>
  <c r="BK468" i="27"/>
  <c r="BK467" i="27"/>
  <c r="BK466" i="27"/>
  <c r="BK465" i="27"/>
  <c r="BK464" i="27"/>
  <c r="BK463" i="27"/>
  <c r="BK462" i="27"/>
  <c r="BK461" i="27"/>
  <c r="BK460" i="27"/>
  <c r="BK459" i="27"/>
  <c r="BK458" i="27"/>
  <c r="BK457" i="27"/>
  <c r="BK490" i="27"/>
  <c r="BK489" i="27"/>
  <c r="BK487" i="27"/>
  <c r="BK485" i="27"/>
  <c r="CX425" i="27"/>
  <c r="CE425" i="27"/>
  <c r="AP437" i="27"/>
  <c r="E437" i="27"/>
  <c r="F437" i="27" s="1"/>
  <c r="AP446" i="27"/>
  <c r="E446" i="27"/>
  <c r="F446" i="27" s="1"/>
  <c r="AP535" i="27"/>
  <c r="FB548" i="27"/>
  <c r="FC548" i="27" s="1"/>
  <c r="ES548" i="27"/>
  <c r="X550" i="27"/>
  <c r="E550" i="27"/>
  <c r="F550" i="27" s="1"/>
  <c r="BJ647" i="27"/>
  <c r="BK647" i="27" s="1"/>
  <c r="BA647" i="27"/>
  <c r="AH748" i="27"/>
  <c r="AH747" i="27"/>
  <c r="AH746" i="27"/>
  <c r="AG744" i="27"/>
  <c r="AH743" i="27"/>
  <c r="AH715" i="27"/>
  <c r="AM715" i="27"/>
  <c r="DL726" i="27"/>
  <c r="DK744" i="27"/>
  <c r="FE849" i="27"/>
  <c r="EM850" i="27"/>
  <c r="N16" i="27"/>
  <c r="W14" i="27"/>
  <c r="AP13" i="27"/>
  <c r="EQ11" i="27"/>
  <c r="EQ9" i="27"/>
  <c r="EP19" i="27"/>
  <c r="EQ19" i="27" s="1"/>
  <c r="EK294" i="27"/>
  <c r="EK293" i="27"/>
  <c r="EK292" i="27"/>
  <c r="EK291" i="27"/>
  <c r="EK290" i="27"/>
  <c r="EK289" i="27"/>
  <c r="EK288" i="27"/>
  <c r="EK287" i="27"/>
  <c r="EK286" i="27"/>
  <c r="EK285" i="27"/>
  <c r="DR251" i="27"/>
  <c r="EK284" i="27"/>
  <c r="EK283" i="27"/>
  <c r="EK282" i="27"/>
  <c r="EK281" i="27"/>
  <c r="EK280" i="27"/>
  <c r="EK279" i="27"/>
  <c r="EK278" i="27"/>
  <c r="EK277" i="27"/>
  <c r="EK276" i="27"/>
  <c r="EK275" i="27"/>
  <c r="EK274" i="27"/>
  <c r="EK273" i="27"/>
  <c r="EK272" i="27"/>
  <c r="EK271" i="27"/>
  <c r="EK270" i="27"/>
  <c r="EK269" i="27"/>
  <c r="EK268" i="27"/>
  <c r="EK267" i="27"/>
  <c r="EK266" i="27"/>
  <c r="EK265" i="27"/>
  <c r="EK264" i="27"/>
  <c r="EK263" i="27"/>
  <c r="EK262" i="27"/>
  <c r="EK261" i="27"/>
  <c r="EK260" i="27"/>
  <c r="EK259" i="27"/>
  <c r="EK258" i="27"/>
  <c r="EK257" i="27"/>
  <c r="EK256" i="27"/>
  <c r="EK255" i="27"/>
  <c r="EK254" i="27"/>
  <c r="EK253" i="27"/>
  <c r="EK252" i="27"/>
  <c r="EK251" i="27"/>
  <c r="FE136" i="27"/>
  <c r="FE95" i="27"/>
  <c r="FD124" i="27"/>
  <c r="FE137" i="27"/>
  <c r="FD20" i="27"/>
  <c r="FE128" i="27"/>
  <c r="FE134" i="27"/>
  <c r="FE106" i="27"/>
  <c r="FE135" i="27"/>
  <c r="FE132" i="27"/>
  <c r="FE131" i="27"/>
  <c r="FE125" i="27"/>
  <c r="FE130" i="27"/>
  <c r="FE133" i="27"/>
  <c r="FE127" i="27"/>
  <c r="FE123" i="27"/>
  <c r="FE126" i="27"/>
  <c r="FE129" i="27"/>
  <c r="DL14" i="27"/>
  <c r="DL12" i="27"/>
  <c r="EJ60" i="27"/>
  <c r="DZ17" i="27"/>
  <c r="ER95" i="27"/>
  <c r="ES134" i="27" s="1"/>
  <c r="EJ24" i="27"/>
  <c r="FA128" i="27"/>
  <c r="BR227" i="27"/>
  <c r="CB198" i="27"/>
  <c r="CC229" i="27" s="1"/>
  <c r="BS198" i="27"/>
  <c r="BS230" i="27"/>
  <c r="BS239" i="27"/>
  <c r="BS231" i="27"/>
  <c r="BS236" i="27"/>
  <c r="BS238" i="27"/>
  <c r="BS234" i="27"/>
  <c r="BS208" i="27"/>
  <c r="BS240" i="27"/>
  <c r="BS233" i="27"/>
  <c r="BS225" i="27"/>
  <c r="BS232" i="27"/>
  <c r="BS226" i="27"/>
  <c r="BS235" i="27"/>
  <c r="E322" i="27"/>
  <c r="CE312" i="27"/>
  <c r="DN423" i="27"/>
  <c r="DO423" i="27"/>
  <c r="CE416" i="27"/>
  <c r="CA428" i="27"/>
  <c r="CB428" i="27"/>
  <c r="CC428" i="27" s="1"/>
  <c r="BZ463" i="27"/>
  <c r="CA464" i="27"/>
  <c r="FC434" i="27"/>
  <c r="BS531" i="27"/>
  <c r="CB531" i="27"/>
  <c r="CC531" i="27" s="1"/>
  <c r="AN544" i="27"/>
  <c r="E628" i="27"/>
  <c r="X628" i="27"/>
  <c r="AN617" i="27"/>
  <c r="AN635" i="27"/>
  <c r="DC641" i="27"/>
  <c r="EK618" i="27"/>
  <c r="DR618" i="27"/>
  <c r="DS618" i="27" s="1"/>
  <c r="V647" i="27"/>
  <c r="AO717" i="27"/>
  <c r="AF717" i="27"/>
  <c r="AF732" i="27"/>
  <c r="AF734" i="27"/>
  <c r="AF735" i="27"/>
  <c r="AF733" i="27"/>
  <c r="E749" i="27"/>
  <c r="F749" i="27" s="1"/>
  <c r="X749" i="27"/>
  <c r="EH819" i="27"/>
  <c r="EI858" i="27" s="1"/>
  <c r="DO49" i="27"/>
  <c r="DP49" i="27" s="1"/>
  <c r="DE86" i="27"/>
  <c r="EB12" i="27"/>
  <c r="EC17" i="27"/>
  <c r="CB19" i="27"/>
  <c r="CE83" i="27"/>
  <c r="CW82" i="27"/>
  <c r="CN115" i="27"/>
  <c r="CE122" i="27"/>
  <c r="CN30" i="27"/>
  <c r="EH125" i="27"/>
  <c r="EJ125" i="27" s="1"/>
  <c r="BI107" i="27"/>
  <c r="BH106" i="27"/>
  <c r="BI130" i="27"/>
  <c r="E326" i="27"/>
  <c r="BH303" i="27"/>
  <c r="E406" i="27"/>
  <c r="F406" i="27" s="1"/>
  <c r="X406" i="27"/>
  <c r="X438" i="27"/>
  <c r="X443" i="27"/>
  <c r="X437" i="27"/>
  <c r="X441" i="27"/>
  <c r="X442" i="27"/>
  <c r="X439" i="27"/>
  <c r="FB423" i="27"/>
  <c r="X430" i="27"/>
  <c r="E430" i="27"/>
  <c r="F430" i="27" s="1"/>
  <c r="EK446" i="27"/>
  <c r="DR446" i="27"/>
  <c r="DS446" i="27" s="1"/>
  <c r="AP500" i="27"/>
  <c r="AP499" i="27"/>
  <c r="AP498" i="27"/>
  <c r="AP497" i="27"/>
  <c r="AP496" i="27"/>
  <c r="AP495" i="27"/>
  <c r="AP494" i="27"/>
  <c r="AP493" i="27"/>
  <c r="AP492" i="27"/>
  <c r="AP491" i="27"/>
  <c r="AP488" i="27"/>
  <c r="AP486" i="27"/>
  <c r="AP490" i="27"/>
  <c r="AP489" i="27"/>
  <c r="AP487" i="27"/>
  <c r="AP485" i="27"/>
  <c r="AP484" i="27"/>
  <c r="AP483" i="27"/>
  <c r="AP482" i="27"/>
  <c r="AP481" i="27"/>
  <c r="AP480" i="27"/>
  <c r="AP479" i="27"/>
  <c r="AP478" i="27"/>
  <c r="AP477" i="27"/>
  <c r="AP476" i="27"/>
  <c r="AP475" i="27"/>
  <c r="AP474" i="27"/>
  <c r="AP473" i="27"/>
  <c r="AP472" i="27"/>
  <c r="AP471" i="27"/>
  <c r="AP470" i="27"/>
  <c r="AP469" i="27"/>
  <c r="AP468" i="27"/>
  <c r="AP467" i="27"/>
  <c r="AP466" i="27"/>
  <c r="AP465" i="27"/>
  <c r="AP464" i="27"/>
  <c r="AP463" i="27"/>
  <c r="AP462" i="27"/>
  <c r="AP461" i="27"/>
  <c r="AP460" i="27"/>
  <c r="AP459" i="27"/>
  <c r="AP458" i="27"/>
  <c r="AP457" i="27"/>
  <c r="AG538" i="27"/>
  <c r="EI531" i="27"/>
  <c r="X517" i="27"/>
  <c r="E517" i="27"/>
  <c r="F517" i="27" s="1"/>
  <c r="FE520" i="27"/>
  <c r="FD538" i="27"/>
  <c r="DO531" i="27"/>
  <c r="DF531" i="27"/>
  <c r="EK620" i="27"/>
  <c r="DR620" i="27"/>
  <c r="DS620" i="27" s="1"/>
  <c r="BH612" i="27"/>
  <c r="CX617" i="27"/>
  <c r="CE617" i="27"/>
  <c r="CX621" i="27"/>
  <c r="DJ623" i="27"/>
  <c r="DI641" i="27"/>
  <c r="DW747" i="27"/>
  <c r="DV744" i="27"/>
  <c r="DW715" i="27"/>
  <c r="DW748" i="27"/>
  <c r="BZ726" i="27"/>
  <c r="CA726" i="27" s="1"/>
  <c r="CA727" i="27"/>
  <c r="EN848" i="27"/>
  <c r="EO847" i="27"/>
  <c r="EO829" i="27"/>
  <c r="EO819" i="27"/>
  <c r="EO853" i="27"/>
  <c r="EO861" i="27"/>
  <c r="EO851" i="27"/>
  <c r="EO855" i="27"/>
  <c r="EA854" i="27"/>
  <c r="EJ854" i="27"/>
  <c r="BZ19" i="27"/>
  <c r="DR104" i="27"/>
  <c r="DR46" i="27"/>
  <c r="DR8" i="27" s="1"/>
  <c r="EJ8" i="27"/>
  <c r="CX98" i="27"/>
  <c r="CE98" i="27"/>
  <c r="CF98" i="27" s="1"/>
  <c r="BJ153" i="27"/>
  <c r="AZ152" i="27"/>
  <c r="CB24" i="27"/>
  <c r="DF97" i="27"/>
  <c r="DO97" i="27"/>
  <c r="DP113" i="27" s="1"/>
  <c r="DF114" i="27"/>
  <c r="FC110" i="27"/>
  <c r="CV126" i="27"/>
  <c r="CU125" i="27"/>
  <c r="CV125" i="27" s="1"/>
  <c r="DO27" i="27"/>
  <c r="CN334" i="27"/>
  <c r="CW334" i="27"/>
  <c r="CM333" i="27"/>
  <c r="DP321" i="27"/>
  <c r="BA320" i="27"/>
  <c r="BJ320" i="27"/>
  <c r="BK320" i="27" s="1"/>
  <c r="EK413" i="27"/>
  <c r="DR413" i="27"/>
  <c r="DS413" i="27" s="1"/>
  <c r="CX420" i="27"/>
  <c r="CE420" i="27"/>
  <c r="CF420" i="27" s="1"/>
  <c r="FA425" i="27"/>
  <c r="CE433" i="27"/>
  <c r="EK524" i="27"/>
  <c r="CV509" i="27"/>
  <c r="CV545" i="27"/>
  <c r="CV537" i="27"/>
  <c r="CV546" i="27"/>
  <c r="CV542" i="27"/>
  <c r="CV544" i="27"/>
  <c r="CA540" i="27"/>
  <c r="BZ539" i="27"/>
  <c r="CA539" i="27" s="1"/>
  <c r="AK641" i="27"/>
  <c r="AL612" i="27"/>
  <c r="AL645" i="27"/>
  <c r="AL643" i="27"/>
  <c r="AL647" i="27"/>
  <c r="AL623" i="27"/>
  <c r="AL640" i="27"/>
  <c r="AL651" i="27"/>
  <c r="AL648" i="27"/>
  <c r="AL652" i="27"/>
  <c r="AL642" i="27"/>
  <c r="AL653" i="27"/>
  <c r="AL644" i="27"/>
  <c r="CV651" i="27"/>
  <c r="CU642" i="27"/>
  <c r="CW651" i="27"/>
  <c r="E719" i="27"/>
  <c r="F719" i="27" s="1"/>
  <c r="X719" i="27"/>
  <c r="EV744" i="27"/>
  <c r="EW747" i="27"/>
  <c r="EW715" i="27"/>
  <c r="EW748" i="27"/>
  <c r="DO746" i="27"/>
  <c r="DE745" i="27"/>
  <c r="ES854" i="27"/>
  <c r="FB854" i="27"/>
  <c r="FC854" i="27" s="1"/>
  <c r="BS97" i="27"/>
  <c r="CB97" i="27"/>
  <c r="BS113" i="27"/>
  <c r="BS114" i="27"/>
  <c r="BS115" i="27"/>
  <c r="BS116" i="27"/>
  <c r="CJ14" i="27"/>
  <c r="CI19" i="27"/>
  <c r="CJ19" i="27" s="1"/>
  <c r="CJ12" i="27"/>
  <c r="DN97" i="27"/>
  <c r="DN99" i="27"/>
  <c r="AO134" i="27"/>
  <c r="AP100" i="27"/>
  <c r="AP121" i="27"/>
  <c r="FC113" i="27"/>
  <c r="FB29" i="27"/>
  <c r="DR129" i="27"/>
  <c r="F199" i="27"/>
  <c r="F211" i="27"/>
  <c r="F213" i="27"/>
  <c r="CC219" i="27"/>
  <c r="CC200" i="27"/>
  <c r="F221" i="27"/>
  <c r="AE227" i="27"/>
  <c r="CA312" i="27"/>
  <c r="DR361" i="27"/>
  <c r="EA360" i="27"/>
  <c r="EK396" i="27"/>
  <c r="EK395" i="27"/>
  <c r="EK394" i="27"/>
  <c r="EK393" i="27"/>
  <c r="EK392" i="27"/>
  <c r="EK391" i="27"/>
  <c r="EK390" i="27"/>
  <c r="EK389" i="27"/>
  <c r="EK388" i="27"/>
  <c r="EK387" i="27"/>
  <c r="EK386" i="27"/>
  <c r="EK385" i="27"/>
  <c r="EK384" i="27"/>
  <c r="DR354" i="27"/>
  <c r="EK383" i="27"/>
  <c r="EK382" i="27"/>
  <c r="EK381" i="27"/>
  <c r="EK380" i="27"/>
  <c r="EK379" i="27"/>
  <c r="EK378" i="27"/>
  <c r="EK377" i="27"/>
  <c r="EK376" i="27"/>
  <c r="EK375" i="27"/>
  <c r="EK374" i="27"/>
  <c r="EK373" i="27"/>
  <c r="EK372" i="27"/>
  <c r="EK371" i="27"/>
  <c r="EK370" i="27"/>
  <c r="EK369" i="27"/>
  <c r="EK368" i="27"/>
  <c r="EK367" i="27"/>
  <c r="EK366" i="27"/>
  <c r="EK365" i="27"/>
  <c r="EK364" i="27"/>
  <c r="EK363" i="27"/>
  <c r="EK362" i="27"/>
  <c r="EK361" i="27"/>
  <c r="EK360" i="27"/>
  <c r="EK359" i="27"/>
  <c r="EK358" i="27"/>
  <c r="EK357" i="27"/>
  <c r="EK356" i="27"/>
  <c r="EK355" i="27"/>
  <c r="EK354" i="27"/>
  <c r="EK312" i="27"/>
  <c r="DR312" i="27"/>
  <c r="AD417" i="27"/>
  <c r="AC435" i="27"/>
  <c r="EK440" i="27"/>
  <c r="DR440" i="27"/>
  <c r="DS440" i="27" s="1"/>
  <c r="FH538" i="27"/>
  <c r="FI509" i="27"/>
  <c r="FI539" i="27"/>
  <c r="FI541" i="27"/>
  <c r="FI546" i="27"/>
  <c r="FI540" i="27"/>
  <c r="FI537" i="27"/>
  <c r="FI542" i="27"/>
  <c r="FI545" i="27"/>
  <c r="FI544" i="27"/>
  <c r="DZ566" i="27"/>
  <c r="EJ567" i="27"/>
  <c r="EB641" i="27"/>
  <c r="EC612" i="27"/>
  <c r="EC647" i="27"/>
  <c r="EC649" i="27"/>
  <c r="EC643" i="27"/>
  <c r="EC642" i="27"/>
  <c r="EC644" i="27"/>
  <c r="EC645" i="27"/>
  <c r="CA624" i="27"/>
  <c r="BZ623" i="27"/>
  <c r="CA623" i="27" s="1"/>
  <c r="FA624" i="27"/>
  <c r="EZ623" i="27"/>
  <c r="FA623" i="27" s="1"/>
  <c r="EK631" i="27"/>
  <c r="DR631" i="27"/>
  <c r="DS631" i="27" s="1"/>
  <c r="CE648" i="27"/>
  <c r="CF648" i="27" s="1"/>
  <c r="EJ634" i="27"/>
  <c r="EA634" i="27"/>
  <c r="U706" i="27"/>
  <c r="FI747" i="27"/>
  <c r="FH744" i="27"/>
  <c r="FI715" i="27"/>
  <c r="FI748" i="27"/>
  <c r="T726" i="27"/>
  <c r="S744" i="27"/>
  <c r="EK737" i="27"/>
  <c r="DR737" i="27"/>
  <c r="DS737" i="27" s="1"/>
  <c r="BC745" i="27"/>
  <c r="CX756" i="27"/>
  <c r="CE756" i="27"/>
  <c r="CF756" i="27" s="1"/>
  <c r="CX755" i="27"/>
  <c r="CE755" i="27"/>
  <c r="CF755" i="27" s="1"/>
  <c r="DR838" i="27"/>
  <c r="DS838" i="27" s="1"/>
  <c r="EK838" i="27"/>
  <c r="CX8" i="27"/>
  <c r="CX7" i="27"/>
  <c r="DF16" i="27"/>
  <c r="BS100" i="27"/>
  <c r="CB100" i="27"/>
  <c r="BS102" i="27"/>
  <c r="BS118" i="27"/>
  <c r="BS104" i="27"/>
  <c r="BS117" i="27"/>
  <c r="BS121" i="27"/>
  <c r="BS16" i="27"/>
  <c r="BR17" i="27"/>
  <c r="EA106" i="27"/>
  <c r="DZ21" i="27"/>
  <c r="EA25" i="27" s="1"/>
  <c r="BS134" i="27"/>
  <c r="CE103" i="27"/>
  <c r="EJ134" i="27"/>
  <c r="EA134" i="27"/>
  <c r="BI104" i="27"/>
  <c r="CX109" i="27"/>
  <c r="CE109" i="27"/>
  <c r="FA29" i="27"/>
  <c r="EZ24" i="27"/>
  <c r="FA134" i="27"/>
  <c r="DZ28" i="27"/>
  <c r="EA31" i="27"/>
  <c r="CX318" i="27"/>
  <c r="EI305" i="27"/>
  <c r="EI320" i="27"/>
  <c r="EI322" i="27"/>
  <c r="EI321" i="27"/>
  <c r="EI323" i="27"/>
  <c r="EK326" i="27"/>
  <c r="DR326" i="27"/>
  <c r="DS326" i="27" s="1"/>
  <c r="DT332" i="27"/>
  <c r="DU303" i="27"/>
  <c r="DU343" i="27"/>
  <c r="DU342" i="27"/>
  <c r="DU314" i="27"/>
  <c r="DU334" i="27"/>
  <c r="DU336" i="27"/>
  <c r="DU340" i="27"/>
  <c r="DU338" i="27"/>
  <c r="DU333" i="27"/>
  <c r="DU344" i="27"/>
  <c r="DU339" i="27"/>
  <c r="DU331" i="27"/>
  <c r="DG449" i="27"/>
  <c r="DH449" i="27" s="1"/>
  <c r="DH435" i="27"/>
  <c r="EI442" i="27"/>
  <c r="V521" i="27"/>
  <c r="U520" i="27"/>
  <c r="AB520" i="27"/>
  <c r="AA538" i="27"/>
  <c r="CX532" i="27"/>
  <c r="CE532" i="27"/>
  <c r="CF532" i="27" s="1"/>
  <c r="BK510" i="27"/>
  <c r="BK525" i="27"/>
  <c r="CX533" i="27"/>
  <c r="CE533" i="27"/>
  <c r="CF533" i="27" s="1"/>
  <c r="BN641" i="27"/>
  <c r="BO612" i="27"/>
  <c r="BO643" i="27"/>
  <c r="BO647" i="27"/>
  <c r="BO649" i="27"/>
  <c r="BO644" i="27"/>
  <c r="BO645" i="27"/>
  <c r="BV641" i="27"/>
  <c r="BW612" i="27"/>
  <c r="BW642" i="27"/>
  <c r="BW649" i="27"/>
  <c r="BW643" i="27"/>
  <c r="BW647" i="27"/>
  <c r="BW644" i="27"/>
  <c r="BW645" i="27"/>
  <c r="X706" i="27"/>
  <c r="X705" i="27"/>
  <c r="X703" i="27"/>
  <c r="X702" i="27"/>
  <c r="X701" i="27"/>
  <c r="X700" i="27"/>
  <c r="X699" i="27"/>
  <c r="X698" i="27"/>
  <c r="X697" i="27"/>
  <c r="X696" i="27"/>
  <c r="X695" i="27"/>
  <c r="X704" i="27"/>
  <c r="X694" i="27"/>
  <c r="X693" i="27"/>
  <c r="X692" i="27"/>
  <c r="X691" i="27"/>
  <c r="X690" i="27"/>
  <c r="X689" i="27"/>
  <c r="X688" i="27"/>
  <c r="X687" i="27"/>
  <c r="X686" i="27"/>
  <c r="X685" i="27"/>
  <c r="X684" i="27"/>
  <c r="X683" i="27"/>
  <c r="X682" i="27"/>
  <c r="X681" i="27"/>
  <c r="X680" i="27"/>
  <c r="X679" i="27"/>
  <c r="X678" i="27"/>
  <c r="X677" i="27"/>
  <c r="X676" i="27"/>
  <c r="X675" i="27"/>
  <c r="X674" i="27"/>
  <c r="X673" i="27"/>
  <c r="X672" i="27"/>
  <c r="X671" i="27"/>
  <c r="X670" i="27"/>
  <c r="X669" i="27"/>
  <c r="X665" i="27"/>
  <c r="X663" i="27"/>
  <c r="X668" i="27"/>
  <c r="X667" i="27"/>
  <c r="X666" i="27"/>
  <c r="X664" i="27"/>
  <c r="AY748" i="27"/>
  <c r="AY747" i="27"/>
  <c r="AX744" i="27"/>
  <c r="AY743" i="27"/>
  <c r="AY715" i="27"/>
  <c r="CN724" i="27"/>
  <c r="BH726" i="27"/>
  <c r="BI726" i="27" s="1"/>
  <c r="BI727" i="27"/>
  <c r="DM726" i="27"/>
  <c r="DN726" i="27" s="1"/>
  <c r="DN727" i="27"/>
  <c r="AE745" i="27"/>
  <c r="Z745" i="27"/>
  <c r="DR860" i="27"/>
  <c r="DS860" i="27" s="1"/>
  <c r="EK860" i="27"/>
  <c r="FA854" i="27"/>
  <c r="DP13" i="27"/>
  <c r="X85" i="27"/>
  <c r="X84" i="27"/>
  <c r="X83" i="27"/>
  <c r="X81" i="27"/>
  <c r="X80" i="27"/>
  <c r="X79" i="27"/>
  <c r="X78" i="27"/>
  <c r="X77" i="27"/>
  <c r="X76" i="27"/>
  <c r="X74" i="27"/>
  <c r="X73" i="27"/>
  <c r="X72" i="27"/>
  <c r="X71" i="27"/>
  <c r="X70" i="27"/>
  <c r="X69" i="27"/>
  <c r="X68" i="27"/>
  <c r="X67" i="27"/>
  <c r="X66" i="27"/>
  <c r="X65" i="27"/>
  <c r="X64" i="27"/>
  <c r="X63" i="27"/>
  <c r="X62" i="27"/>
  <c r="X61" i="27"/>
  <c r="X60" i="27"/>
  <c r="X75" i="27"/>
  <c r="X59" i="27"/>
  <c r="X58" i="27"/>
  <c r="X57" i="27"/>
  <c r="X56" i="27"/>
  <c r="X55" i="27"/>
  <c r="X54" i="27"/>
  <c r="X53" i="27"/>
  <c r="X52" i="27"/>
  <c r="X51" i="27"/>
  <c r="X50" i="27"/>
  <c r="X49" i="27"/>
  <c r="X48" i="27"/>
  <c r="X47" i="27"/>
  <c r="X46" i="27"/>
  <c r="X45" i="27"/>
  <c r="X44" i="27"/>
  <c r="X43" i="27"/>
  <c r="E43" i="27"/>
  <c r="CV97" i="27"/>
  <c r="CU95" i="27"/>
  <c r="DU9" i="27"/>
  <c r="CP49" i="27"/>
  <c r="CO86" i="27"/>
  <c r="CP86" i="27" s="1"/>
  <c r="DR82" i="27"/>
  <c r="DR18" i="27" s="1"/>
  <c r="EJ18" i="27"/>
  <c r="EK96" i="27"/>
  <c r="DR96" i="27"/>
  <c r="DS96" i="27" s="1"/>
  <c r="EK111" i="27"/>
  <c r="DR108" i="27"/>
  <c r="DS108" i="27" s="1"/>
  <c r="AU95" i="27"/>
  <c r="AT124" i="27"/>
  <c r="AU137" i="27"/>
  <c r="AT20" i="27"/>
  <c r="AU130" i="27"/>
  <c r="AU125" i="27"/>
  <c r="AU136" i="27"/>
  <c r="AU126" i="27"/>
  <c r="AU123" i="27"/>
  <c r="AU129" i="27"/>
  <c r="AU135" i="27"/>
  <c r="AU127" i="27"/>
  <c r="AU106" i="27"/>
  <c r="AU131" i="27"/>
  <c r="AU133" i="27"/>
  <c r="AU132" i="27"/>
  <c r="AU134" i="27"/>
  <c r="AU122" i="27"/>
  <c r="AU128" i="27"/>
  <c r="AP104" i="27"/>
  <c r="CE116" i="27"/>
  <c r="CE128" i="27"/>
  <c r="BI122" i="27"/>
  <c r="X216" i="27"/>
  <c r="W308" i="27"/>
  <c r="X326" i="27" s="1"/>
  <c r="N308" i="27"/>
  <c r="BZ294" i="27"/>
  <c r="CA294" i="27" s="1"/>
  <c r="EI334" i="27"/>
  <c r="EH333" i="27"/>
  <c r="EI333" i="27" s="1"/>
  <c r="DP324" i="27"/>
  <c r="DN308" i="27"/>
  <c r="DN329" i="27"/>
  <c r="DN325" i="27"/>
  <c r="EI338" i="27"/>
  <c r="AM397" i="27"/>
  <c r="AN397" i="27" s="1"/>
  <c r="CE443" i="27"/>
  <c r="DZ500" i="27"/>
  <c r="BH509" i="27"/>
  <c r="CE540" i="27"/>
  <c r="CX540" i="27"/>
  <c r="CH520" i="27"/>
  <c r="CG538" i="27"/>
  <c r="X541" i="27"/>
  <c r="E541" i="27"/>
  <c r="F541" i="27" s="1"/>
  <c r="DR602" i="27"/>
  <c r="DK655" i="27"/>
  <c r="DL655" i="27" s="1"/>
  <c r="X622" i="27"/>
  <c r="E622" i="27"/>
  <c r="F622" i="27" s="1"/>
  <c r="AZ642" i="27"/>
  <c r="E645" i="27"/>
  <c r="X733" i="27"/>
  <c r="CP745" i="27"/>
  <c r="CX757" i="27"/>
  <c r="CE757" i="27"/>
  <c r="CF757" i="27" s="1"/>
  <c r="EJ806" i="27"/>
  <c r="DR806" i="27" s="1"/>
  <c r="DU830" i="27"/>
  <c r="G138" i="27"/>
  <c r="H138" i="27" s="1"/>
  <c r="H124" i="27"/>
  <c r="DH19" i="27"/>
  <c r="DG12" i="27"/>
  <c r="DH17" i="27"/>
  <c r="T14" i="27"/>
  <c r="T12" i="27"/>
  <c r="S19" i="27"/>
  <c r="T19" i="27" s="1"/>
  <c r="EW14" i="27"/>
  <c r="EV19" i="27"/>
  <c r="EW19" i="27" s="1"/>
  <c r="EW12" i="27"/>
  <c r="DR200" i="27"/>
  <c r="EK200" i="27"/>
  <c r="EK218" i="27"/>
  <c r="E238" i="27"/>
  <c r="DF315" i="27"/>
  <c r="DE314" i="27"/>
  <c r="DF314" i="27" s="1"/>
  <c r="DO315" i="27"/>
  <c r="EF332" i="27"/>
  <c r="EG303" i="27"/>
  <c r="EG333" i="27"/>
  <c r="EG334" i="27"/>
  <c r="EG336" i="27"/>
  <c r="EG343" i="27"/>
  <c r="EG340" i="27"/>
  <c r="EG342" i="27"/>
  <c r="EG331" i="27"/>
  <c r="EG339" i="27"/>
  <c r="EG338" i="27"/>
  <c r="EG344" i="27"/>
  <c r="DE332" i="27"/>
  <c r="DO303" i="27"/>
  <c r="DF303" i="27"/>
  <c r="DF344" i="27"/>
  <c r="DF340" i="27"/>
  <c r="DF330" i="27"/>
  <c r="DF336" i="27"/>
  <c r="DF339" i="27"/>
  <c r="DF338" i="27"/>
  <c r="DF343" i="27"/>
  <c r="BZ333" i="27"/>
  <c r="CB334" i="27"/>
  <c r="EJ342" i="27"/>
  <c r="EA342" i="27"/>
  <c r="EK416" i="27"/>
  <c r="DR416" i="27"/>
  <c r="DS416" i="27" s="1"/>
  <c r="CX426" i="27"/>
  <c r="X420" i="27"/>
  <c r="E420" i="27"/>
  <c r="F420" i="27" s="1"/>
  <c r="DX449" i="27"/>
  <c r="DY449" i="27" s="1"/>
  <c r="DY435" i="27"/>
  <c r="EH538" i="27"/>
  <c r="EI509" i="27"/>
  <c r="EI537" i="27"/>
  <c r="FC612" i="27"/>
  <c r="FC649" i="27"/>
  <c r="DZ641" i="27"/>
  <c r="EJ612" i="27"/>
  <c r="EK647" i="27" s="1"/>
  <c r="EA612" i="27"/>
  <c r="DM641" i="27"/>
  <c r="DN612" i="27"/>
  <c r="DN645" i="27"/>
  <c r="DN644" i="27"/>
  <c r="DN649" i="27"/>
  <c r="N629" i="27"/>
  <c r="W629" i="27"/>
  <c r="CP623" i="27"/>
  <c r="CO641" i="27"/>
  <c r="E639" i="27"/>
  <c r="F639" i="27" s="1"/>
  <c r="X639" i="27"/>
  <c r="X636" i="27"/>
  <c r="E636" i="27"/>
  <c r="F636" i="27" s="1"/>
  <c r="E652" i="27"/>
  <c r="DO669" i="27"/>
  <c r="BQ747" i="27"/>
  <c r="BQ746" i="27"/>
  <c r="BP744" i="27"/>
  <c r="BQ743" i="27"/>
  <c r="BQ745" i="27"/>
  <c r="BQ715" i="27"/>
  <c r="BQ748" i="27"/>
  <c r="AN727" i="27"/>
  <c r="AM726" i="27"/>
  <c r="AN726" i="27" s="1"/>
  <c r="CE732" i="27"/>
  <c r="BK732" i="27"/>
  <c r="EK856" i="27"/>
  <c r="DR856" i="27"/>
  <c r="DS856" i="27" s="1"/>
  <c r="BJ49" i="27"/>
  <c r="BN12" i="27"/>
  <c r="X189" i="27"/>
  <c r="X188" i="27"/>
  <c r="X187" i="27"/>
  <c r="X186" i="27"/>
  <c r="X185" i="27"/>
  <c r="X184" i="27"/>
  <c r="X183" i="27"/>
  <c r="X182" i="27"/>
  <c r="X181" i="27"/>
  <c r="X180" i="27"/>
  <c r="X179" i="27"/>
  <c r="X178" i="27"/>
  <c r="X177" i="27"/>
  <c r="X176" i="27"/>
  <c r="X175" i="27"/>
  <c r="X174" i="27"/>
  <c r="X173" i="27"/>
  <c r="X172" i="27"/>
  <c r="X171" i="27"/>
  <c r="X170" i="27"/>
  <c r="X169" i="27"/>
  <c r="X168" i="27"/>
  <c r="X167" i="27"/>
  <c r="X166" i="27"/>
  <c r="X165" i="27"/>
  <c r="X164" i="27"/>
  <c r="X163" i="27"/>
  <c r="X162" i="27"/>
  <c r="X161" i="27"/>
  <c r="X160" i="27"/>
  <c r="X159" i="27"/>
  <c r="X158" i="27"/>
  <c r="X157" i="27"/>
  <c r="X156" i="27"/>
  <c r="X155" i="27"/>
  <c r="X154" i="27"/>
  <c r="X153" i="27"/>
  <c r="X152" i="27"/>
  <c r="X151" i="27"/>
  <c r="X150" i="27"/>
  <c r="X149" i="27"/>
  <c r="X148" i="27"/>
  <c r="X147" i="27"/>
  <c r="X146" i="27"/>
  <c r="E146" i="27"/>
  <c r="DF137" i="27"/>
  <c r="DF95" i="27"/>
  <c r="DE124" i="27"/>
  <c r="DE20" i="27"/>
  <c r="BS188" i="27"/>
  <c r="BS187" i="27"/>
  <c r="BS186" i="27"/>
  <c r="BS185" i="27"/>
  <c r="BS184" i="27"/>
  <c r="BS183" i="27"/>
  <c r="BS182" i="27"/>
  <c r="BS181" i="27"/>
  <c r="BS180" i="27"/>
  <c r="BS179" i="27"/>
  <c r="BS178" i="27"/>
  <c r="BS177" i="27"/>
  <c r="BS176" i="27"/>
  <c r="BS175" i="27"/>
  <c r="BS174" i="27"/>
  <c r="BS173" i="27"/>
  <c r="BS172" i="27"/>
  <c r="BS171" i="27"/>
  <c r="BS170" i="27"/>
  <c r="BS169" i="27"/>
  <c r="BS168" i="27"/>
  <c r="BS167" i="27"/>
  <c r="BS166" i="27"/>
  <c r="BS165" i="27"/>
  <c r="BS164" i="27"/>
  <c r="BS163" i="27"/>
  <c r="BS162" i="27"/>
  <c r="BS161" i="27"/>
  <c r="BS160" i="27"/>
  <c r="BS159" i="27"/>
  <c r="BS158" i="27"/>
  <c r="BS157" i="27"/>
  <c r="BS156" i="27"/>
  <c r="BS155" i="27"/>
  <c r="BS154" i="27"/>
  <c r="BS153" i="27"/>
  <c r="BS152" i="27"/>
  <c r="BS151" i="27"/>
  <c r="BS150" i="27"/>
  <c r="BS149" i="27"/>
  <c r="BS148" i="27"/>
  <c r="BS147" i="27"/>
  <c r="BS146" i="27"/>
  <c r="CB146" i="27"/>
  <c r="CA125" i="27"/>
  <c r="F217" i="27"/>
  <c r="DR215" i="27"/>
  <c r="DS215" i="27" s="1"/>
  <c r="EK215" i="27"/>
  <c r="DF217" i="27"/>
  <c r="DO200" i="27"/>
  <c r="DP202" i="27" s="1"/>
  <c r="DF200" i="27"/>
  <c r="DF219" i="27"/>
  <c r="DF218" i="27"/>
  <c r="DF216" i="27"/>
  <c r="X219" i="27"/>
  <c r="E336" i="27"/>
  <c r="X425" i="27"/>
  <c r="E425" i="27"/>
  <c r="E496" i="27"/>
  <c r="DN509" i="27"/>
  <c r="DN545" i="27"/>
  <c r="DN537" i="27"/>
  <c r="DN546" i="27"/>
  <c r="DN544" i="27"/>
  <c r="DN542" i="27"/>
  <c r="AP627" i="27"/>
  <c r="DW623" i="27"/>
  <c r="DV641" i="27"/>
  <c r="EK646" i="27"/>
  <c r="DR646" i="27"/>
  <c r="DS646" i="27" s="1"/>
  <c r="AN717" i="27"/>
  <c r="AN734" i="27"/>
  <c r="AN732" i="27"/>
  <c r="AN735" i="27"/>
  <c r="EZ726" i="27"/>
  <c r="FA726" i="27" s="1"/>
  <c r="FA727" i="27"/>
  <c r="DR825" i="27"/>
  <c r="DS825" i="27" s="1"/>
  <c r="EK825" i="27"/>
  <c r="FE850" i="27"/>
  <c r="EH830" i="27"/>
  <c r="EI830" i="27" s="1"/>
  <c r="EI831" i="27"/>
  <c r="EJ841" i="27"/>
  <c r="EA841" i="27"/>
  <c r="EK84" i="27"/>
  <c r="EK82" i="27"/>
  <c r="EK80" i="27"/>
  <c r="EK78" i="27"/>
  <c r="EK76" i="27"/>
  <c r="EK74" i="27"/>
  <c r="EK85" i="27"/>
  <c r="EK83" i="27"/>
  <c r="EK81" i="27"/>
  <c r="EK79" i="27"/>
  <c r="EK77" i="27"/>
  <c r="EK75" i="27"/>
  <c r="EK73" i="27"/>
  <c r="EK72" i="27"/>
  <c r="EK71" i="27"/>
  <c r="EK70" i="27"/>
  <c r="EK69" i="27"/>
  <c r="EK68" i="27"/>
  <c r="EK67" i="27"/>
  <c r="EK66" i="27"/>
  <c r="EK65" i="27"/>
  <c r="EK64" i="27"/>
  <c r="EK63" i="27"/>
  <c r="EK62" i="27"/>
  <c r="EK61" i="27"/>
  <c r="EK60" i="27"/>
  <c r="EK59" i="27"/>
  <c r="DR43" i="27"/>
  <c r="EJ7" i="27"/>
  <c r="EK58" i="27"/>
  <c r="EK57" i="27"/>
  <c r="EK56" i="27"/>
  <c r="EK55" i="27"/>
  <c r="EK54" i="27"/>
  <c r="EK53" i="27"/>
  <c r="EK52" i="27"/>
  <c r="EK51" i="27"/>
  <c r="EK50" i="27"/>
  <c r="EK48" i="27"/>
  <c r="EK47" i="27"/>
  <c r="EK46" i="27"/>
  <c r="EK45" i="27"/>
  <c r="EK44" i="27"/>
  <c r="EK43" i="27"/>
  <c r="EO11" i="27"/>
  <c r="EO9" i="27"/>
  <c r="EN19" i="27"/>
  <c r="EO19" i="27" s="1"/>
  <c r="AY11" i="27"/>
  <c r="AX19" i="27"/>
  <c r="AY19" i="27" s="1"/>
  <c r="DU17" i="27"/>
  <c r="CN107" i="27"/>
  <c r="CW107" i="27"/>
  <c r="CM106" i="27"/>
  <c r="FA130" i="27"/>
  <c r="N322" i="27"/>
  <c r="CB305" i="27"/>
  <c r="CC322" i="27" s="1"/>
  <c r="BS305" i="27"/>
  <c r="BS323" i="27"/>
  <c r="BS320" i="27"/>
  <c r="BS324" i="27"/>
  <c r="BS321" i="27"/>
  <c r="BS322" i="27"/>
  <c r="DR336" i="27"/>
  <c r="BA428" i="27"/>
  <c r="BJ428" i="27"/>
  <c r="BK428" i="27" s="1"/>
  <c r="CX409" i="27"/>
  <c r="CE409" i="27"/>
  <c r="R417" i="27"/>
  <c r="Q435" i="27"/>
  <c r="ES439" i="27"/>
  <c r="CE496" i="27"/>
  <c r="X533" i="27"/>
  <c r="E533" i="27"/>
  <c r="F533" i="27" s="1"/>
  <c r="W511" i="27"/>
  <c r="N511" i="27"/>
  <c r="EU520" i="27"/>
  <c r="ET538" i="27"/>
  <c r="EI624" i="27"/>
  <c r="EH623" i="27"/>
  <c r="EI623" i="27" s="1"/>
  <c r="EE623" i="27"/>
  <c r="ED641" i="27"/>
  <c r="E648" i="27"/>
  <c r="EK648" i="27"/>
  <c r="DR648" i="27"/>
  <c r="DS648" i="27" s="1"/>
  <c r="DJ747" i="27"/>
  <c r="DI744" i="27"/>
  <c r="DJ715" i="27"/>
  <c r="DJ748" i="27"/>
  <c r="CY758" i="27"/>
  <c r="CZ758" i="27" s="1"/>
  <c r="CZ744" i="27"/>
  <c r="V727" i="27"/>
  <c r="U726" i="27"/>
  <c r="V726" i="27" s="1"/>
  <c r="AP752" i="27"/>
  <c r="E752" i="27"/>
  <c r="F752" i="27" s="1"/>
  <c r="FB821" i="27"/>
  <c r="FC821" i="27" s="1"/>
  <c r="ES821" i="27"/>
  <c r="DE9" i="27"/>
  <c r="X110" i="27"/>
  <c r="EH17" i="27"/>
  <c r="EI60" i="27"/>
  <c r="CM18" i="27"/>
  <c r="CN18" i="27" s="1"/>
  <c r="CN82" i="27"/>
  <c r="W125" i="27"/>
  <c r="N125" i="27"/>
  <c r="CA97" i="27"/>
  <c r="CA115" i="27"/>
  <c r="CA99" i="27"/>
  <c r="CA116" i="27"/>
  <c r="CA114" i="27"/>
  <c r="CA113" i="27"/>
  <c r="CX115" i="27"/>
  <c r="CN29" i="27"/>
  <c r="CM24" i="27"/>
  <c r="BI132" i="27"/>
  <c r="CV210" i="27"/>
  <c r="CU209" i="27"/>
  <c r="DR220" i="27"/>
  <c r="DS220" i="27" s="1"/>
  <c r="EK220" i="27"/>
  <c r="CE257" i="27"/>
  <c r="AP217" i="27"/>
  <c r="N325" i="27"/>
  <c r="W325" i="27"/>
  <c r="BS360" i="27"/>
  <c r="CC396" i="27"/>
  <c r="CC395" i="27"/>
  <c r="CC394" i="27"/>
  <c r="CC393" i="27"/>
  <c r="CC392" i="27"/>
  <c r="CC391" i="27"/>
  <c r="CC390" i="27"/>
  <c r="CC389" i="27"/>
  <c r="CC388" i="27"/>
  <c r="CC387" i="27"/>
  <c r="CC386" i="27"/>
  <c r="CC385" i="27"/>
  <c r="CC383" i="27"/>
  <c r="CC382" i="27"/>
  <c r="CC381" i="27"/>
  <c r="CC380" i="27"/>
  <c r="CC379" i="27"/>
  <c r="CC378" i="27"/>
  <c r="CC377" i="27"/>
  <c r="CC376" i="27"/>
  <c r="CC375" i="27"/>
  <c r="CC374" i="27"/>
  <c r="CC373" i="27"/>
  <c r="CC372" i="27"/>
  <c r="CC371" i="27"/>
  <c r="CC370" i="27"/>
  <c r="CC369" i="27"/>
  <c r="CC368" i="27"/>
  <c r="CC367" i="27"/>
  <c r="CC366" i="27"/>
  <c r="CC365" i="27"/>
  <c r="CC364" i="27"/>
  <c r="CC363" i="27"/>
  <c r="CC362" i="27"/>
  <c r="CC361" i="27"/>
  <c r="CC360" i="27"/>
  <c r="CC359" i="27"/>
  <c r="CC358" i="27"/>
  <c r="CC357" i="27"/>
  <c r="CC356" i="27"/>
  <c r="CC355" i="27"/>
  <c r="CC354" i="27"/>
  <c r="CC384" i="27"/>
  <c r="CB342" i="27"/>
  <c r="BS342" i="27"/>
  <c r="AP396" i="27"/>
  <c r="AP395" i="27"/>
  <c r="AP394" i="27"/>
  <c r="AP393" i="27"/>
  <c r="AP392" i="27"/>
  <c r="AP391" i="27"/>
  <c r="AP390" i="27"/>
  <c r="AP389" i="27"/>
  <c r="AP388" i="27"/>
  <c r="AP387" i="27"/>
  <c r="AP386" i="27"/>
  <c r="AP385" i="27"/>
  <c r="AP384" i="27"/>
  <c r="AP383" i="27"/>
  <c r="AP382" i="27"/>
  <c r="AP381" i="27"/>
  <c r="AP380" i="27"/>
  <c r="AP379" i="27"/>
  <c r="AP378" i="27"/>
  <c r="AP377" i="27"/>
  <c r="AP376" i="27"/>
  <c r="AP375" i="27"/>
  <c r="AP374" i="27"/>
  <c r="AP373" i="27"/>
  <c r="AP372" i="27"/>
  <c r="AP371" i="27"/>
  <c r="AP370" i="27"/>
  <c r="AP369" i="27"/>
  <c r="AP368" i="27"/>
  <c r="AP367" i="27"/>
  <c r="AP366" i="27"/>
  <c r="AP365" i="27"/>
  <c r="AP364" i="27"/>
  <c r="AP363" i="27"/>
  <c r="AP362" i="27"/>
  <c r="AP361" i="27"/>
  <c r="AP360" i="27"/>
  <c r="AP359" i="27"/>
  <c r="AP358" i="27"/>
  <c r="AP357" i="27"/>
  <c r="AP356" i="27"/>
  <c r="AP355" i="27"/>
  <c r="AP354" i="27"/>
  <c r="EJ496" i="27"/>
  <c r="DR496" i="27" s="1"/>
  <c r="DR497" i="27"/>
  <c r="AP440" i="27"/>
  <c r="E440" i="27"/>
  <c r="F440" i="27" s="1"/>
  <c r="CE442" i="27"/>
  <c r="DP524" i="27"/>
  <c r="DR544" i="27"/>
  <c r="DN642" i="27"/>
  <c r="EA647" i="27"/>
  <c r="DH642" i="27"/>
  <c r="FA717" i="27"/>
  <c r="EZ715" i="27"/>
  <c r="DO727" i="27"/>
  <c r="DF727" i="27"/>
  <c r="DE726" i="27"/>
  <c r="DF726" i="27" s="1"/>
  <c r="CX737" i="27"/>
  <c r="CE737" i="27"/>
  <c r="CF737" i="27" s="1"/>
  <c r="W754" i="27"/>
  <c r="N754" i="27"/>
  <c r="EK820" i="27"/>
  <c r="DR820" i="27"/>
  <c r="CA9" i="27"/>
  <c r="BG14" i="27"/>
  <c r="BG12" i="27"/>
  <c r="M17" i="27"/>
  <c r="G12" i="27"/>
  <c r="H17" i="27"/>
  <c r="CN97" i="27"/>
  <c r="CW97" i="27"/>
  <c r="CX114" i="27" s="1"/>
  <c r="CN99" i="27"/>
  <c r="DP188" i="27"/>
  <c r="DP187" i="27"/>
  <c r="DP186" i="27"/>
  <c r="DP185" i="27"/>
  <c r="DP184" i="27"/>
  <c r="DP183" i="27"/>
  <c r="DP182" i="27"/>
  <c r="DP181" i="27"/>
  <c r="DP180" i="27"/>
  <c r="DP179" i="27"/>
  <c r="DP178" i="27"/>
  <c r="DP177" i="27"/>
  <c r="DP176" i="27"/>
  <c r="DP175" i="27"/>
  <c r="DP174" i="27"/>
  <c r="DP173" i="27"/>
  <c r="DP172" i="27"/>
  <c r="DP171" i="27"/>
  <c r="DP170" i="27"/>
  <c r="DP169" i="27"/>
  <c r="DP168" i="27"/>
  <c r="DP167" i="27"/>
  <c r="DP166" i="27"/>
  <c r="DP165" i="27"/>
  <c r="DP164" i="27"/>
  <c r="DP163" i="27"/>
  <c r="DP162" i="27"/>
  <c r="DP161" i="27"/>
  <c r="DP160" i="27"/>
  <c r="DP159" i="27"/>
  <c r="DP158" i="27"/>
  <c r="DP157" i="27"/>
  <c r="DP156" i="27"/>
  <c r="DP155" i="27"/>
  <c r="DP154" i="27"/>
  <c r="DP151" i="27"/>
  <c r="DP150" i="27"/>
  <c r="DP149" i="27"/>
  <c r="DP148" i="27"/>
  <c r="DP147" i="27"/>
  <c r="DP146" i="27"/>
  <c r="AP112" i="27"/>
  <c r="AO106" i="27"/>
  <c r="AP117" i="27"/>
  <c r="E117" i="27"/>
  <c r="DP108" i="27"/>
  <c r="DF130" i="27"/>
  <c r="DR212" i="27"/>
  <c r="DS212" i="27" s="1"/>
  <c r="CN257" i="27"/>
  <c r="BA234" i="27"/>
  <c r="BA233" i="27"/>
  <c r="BA226" i="27"/>
  <c r="BA225" i="27"/>
  <c r="BA198" i="27"/>
  <c r="BA240" i="27"/>
  <c r="BA232" i="27"/>
  <c r="BA235" i="27"/>
  <c r="BA231" i="27"/>
  <c r="BA236" i="27"/>
  <c r="BA239" i="27"/>
  <c r="BA238" i="27"/>
  <c r="BA230" i="27"/>
  <c r="X328" i="27"/>
  <c r="E328" i="27"/>
  <c r="F328" i="27" s="1"/>
  <c r="CX335" i="27"/>
  <c r="CE335" i="27"/>
  <c r="CF335" i="27" s="1"/>
  <c r="EK328" i="27"/>
  <c r="DR328" i="27"/>
  <c r="DS328" i="27" s="1"/>
  <c r="E344" i="27"/>
  <c r="DR344" i="27"/>
  <c r="CC411" i="27"/>
  <c r="CC432" i="27"/>
  <c r="CC425" i="27"/>
  <c r="CW437" i="27"/>
  <c r="CM436" i="27"/>
  <c r="AF526" i="27"/>
  <c r="AO526" i="27"/>
  <c r="AP526" i="27" s="1"/>
  <c r="DO521" i="27"/>
  <c r="DE520" i="27"/>
  <c r="DF520" i="27" s="1"/>
  <c r="DF521" i="27"/>
  <c r="EI546" i="27"/>
  <c r="AY641" i="27"/>
  <c r="AX655" i="27"/>
  <c r="AY655" i="27" s="1"/>
  <c r="T649" i="27"/>
  <c r="S641" i="27"/>
  <c r="T612" i="27"/>
  <c r="T643" i="27"/>
  <c r="T647" i="27"/>
  <c r="T642" i="27"/>
  <c r="T623" i="27"/>
  <c r="T651" i="27"/>
  <c r="T653" i="27"/>
  <c r="T644" i="27"/>
  <c r="T640" i="27"/>
  <c r="T645" i="27"/>
  <c r="X654" i="27"/>
  <c r="E654" i="27"/>
  <c r="F654" i="27" s="1"/>
  <c r="E644" i="27"/>
  <c r="CL745" i="27"/>
  <c r="EK752" i="27"/>
  <c r="DR752" i="27"/>
  <c r="DS752" i="27" s="1"/>
  <c r="EK822" i="27"/>
  <c r="DR822" i="27"/>
  <c r="DS822" i="27" s="1"/>
  <c r="FB152" i="27"/>
  <c r="ER189" i="27"/>
  <c r="X109" i="27"/>
  <c r="CE215" i="27"/>
  <c r="CX215" i="27"/>
  <c r="DE198" i="27"/>
  <c r="CE207" i="27"/>
  <c r="CL303" i="27"/>
  <c r="CK332" i="27"/>
  <c r="CL331" i="27"/>
  <c r="CL339" i="27"/>
  <c r="CL330" i="27"/>
  <c r="CL340" i="27"/>
  <c r="CL342" i="27"/>
  <c r="CL334" i="27"/>
  <c r="CL336" i="27"/>
  <c r="CL338" i="27"/>
  <c r="CL333" i="27"/>
  <c r="CL343" i="27"/>
  <c r="CL344" i="27"/>
  <c r="ER303" i="27"/>
  <c r="DP322" i="27"/>
  <c r="EA312" i="27"/>
  <c r="DC332" i="27"/>
  <c r="DD303" i="27"/>
  <c r="DD314" i="27"/>
  <c r="DD344" i="27"/>
  <c r="DD334" i="27"/>
  <c r="DD336" i="27"/>
  <c r="DD340" i="27"/>
  <c r="DD338" i="27"/>
  <c r="DD333" i="27"/>
  <c r="DD331" i="27"/>
  <c r="DD342" i="27"/>
  <c r="DD339" i="27"/>
  <c r="DD343" i="27"/>
  <c r="DD330" i="27"/>
  <c r="CE342" i="27"/>
  <c r="AO418" i="27"/>
  <c r="AF418" i="27"/>
  <c r="AE417" i="27"/>
  <c r="AP426" i="27"/>
  <c r="EK432" i="27"/>
  <c r="DR432" i="27"/>
  <c r="BJ531" i="27"/>
  <c r="BK531" i="27" s="1"/>
  <c r="BA531" i="27"/>
  <c r="M509" i="27"/>
  <c r="N540" i="27" s="1"/>
  <c r="T520" i="27"/>
  <c r="S538" i="27"/>
  <c r="E544" i="27"/>
  <c r="BQ649" i="27"/>
  <c r="BP641" i="27"/>
  <c r="BQ612" i="27"/>
  <c r="BQ645" i="27"/>
  <c r="BQ643" i="27"/>
  <c r="BQ647" i="27"/>
  <c r="BQ644" i="27"/>
  <c r="BQ642" i="27"/>
  <c r="AN621" i="27"/>
  <c r="EK637" i="27"/>
  <c r="DR637" i="27"/>
  <c r="DS637" i="27" s="1"/>
  <c r="ER669" i="27"/>
  <c r="FB670" i="27"/>
  <c r="DR670" i="27" s="1"/>
  <c r="DR703" i="27"/>
  <c r="EJ702" i="27"/>
  <c r="DR702" i="27" s="1"/>
  <c r="EK729" i="27"/>
  <c r="DR729" i="27"/>
  <c r="DS729" i="27" s="1"/>
  <c r="BJ737" i="27"/>
  <c r="BK737" i="27" s="1"/>
  <c r="BA737" i="27"/>
  <c r="EY848" i="27"/>
  <c r="EX862" i="27"/>
  <c r="EY862" i="27" s="1"/>
  <c r="CX229" i="27"/>
  <c r="CE229" i="27"/>
  <c r="CE43" i="27"/>
  <c r="CH14" i="27"/>
  <c r="CH12" i="27"/>
  <c r="CC134" i="27"/>
  <c r="AP96" i="27"/>
  <c r="AP107" i="27"/>
  <c r="AP109" i="27"/>
  <c r="AP108" i="27"/>
  <c r="FA126" i="27"/>
  <c r="EZ125" i="27"/>
  <c r="FA125" i="27" s="1"/>
  <c r="FA135" i="27"/>
  <c r="AZ24" i="27"/>
  <c r="V209" i="27"/>
  <c r="U227" i="27"/>
  <c r="AP215" i="27"/>
  <c r="CE220" i="27"/>
  <c r="CX220" i="27"/>
  <c r="CA240" i="27"/>
  <c r="CA239" i="27"/>
  <c r="CA230" i="27"/>
  <c r="BZ227" i="27"/>
  <c r="CA198" i="27"/>
  <c r="CA225" i="27"/>
  <c r="CA208" i="27"/>
  <c r="CA236" i="27"/>
  <c r="CA233" i="27"/>
  <c r="CA238" i="27"/>
  <c r="CA226" i="27"/>
  <c r="CA231" i="27"/>
  <c r="CA234" i="27"/>
  <c r="CA235" i="27"/>
  <c r="CA232" i="27"/>
  <c r="EI312" i="27"/>
  <c r="CC307" i="27"/>
  <c r="EK321" i="27"/>
  <c r="EA325" i="27"/>
  <c r="EJ325" i="27"/>
  <c r="X345" i="27"/>
  <c r="E345" i="27"/>
  <c r="F345" i="27" s="1"/>
  <c r="FC422" i="27"/>
  <c r="EJ408" i="27"/>
  <c r="EK409" i="27" s="1"/>
  <c r="EA408" i="27"/>
  <c r="CE413" i="27"/>
  <c r="DP525" i="27"/>
  <c r="EK536" i="27"/>
  <c r="DR536" i="27"/>
  <c r="DS536" i="27" s="1"/>
  <c r="EK534" i="27"/>
  <c r="DR534" i="27"/>
  <c r="DS534" i="27" s="1"/>
  <c r="CE602" i="27"/>
  <c r="CW599" i="27"/>
  <c r="CE599" i="27" s="1"/>
  <c r="EK628" i="27"/>
  <c r="DR628" i="27"/>
  <c r="DS628" i="27" s="1"/>
  <c r="AP625" i="27"/>
  <c r="AJ623" i="27"/>
  <c r="AI641" i="27"/>
  <c r="BR706" i="27"/>
  <c r="CB706" i="27" s="1"/>
  <c r="CB666" i="27"/>
  <c r="EK649" i="27"/>
  <c r="DR649" i="27"/>
  <c r="FB720" i="27"/>
  <c r="EK725" i="27"/>
  <c r="DR725" i="27"/>
  <c r="DS725" i="27" s="1"/>
  <c r="Z746" i="27"/>
  <c r="AP753" i="27"/>
  <c r="E753" i="27"/>
  <c r="F753" i="27" s="1"/>
  <c r="EB848" i="27"/>
  <c r="EE830" i="27"/>
  <c r="ED848" i="27"/>
  <c r="N60" i="27"/>
  <c r="DK19" i="27"/>
  <c r="DL19" i="27" s="1"/>
  <c r="CP13" i="27"/>
  <c r="CO9" i="27"/>
  <c r="BS106" i="27"/>
  <c r="BR21" i="27"/>
  <c r="BS25" i="27" s="1"/>
  <c r="X111" i="27"/>
  <c r="EU24" i="27"/>
  <c r="EU23" i="27"/>
  <c r="EU22" i="27"/>
  <c r="EU21" i="27"/>
  <c r="EU20" i="27"/>
  <c r="ET22" i="27"/>
  <c r="EU31" i="27"/>
  <c r="EU28" i="27"/>
  <c r="EU29" i="27"/>
  <c r="EU27" i="27"/>
  <c r="EU30" i="27"/>
  <c r="EU25" i="27"/>
  <c r="BI29" i="27"/>
  <c r="BH24" i="27"/>
  <c r="BI133" i="27"/>
  <c r="BJ203" i="27"/>
  <c r="BA203" i="27"/>
  <c r="BA224" i="27"/>
  <c r="BA221" i="27"/>
  <c r="BK212" i="27"/>
  <c r="X318" i="27"/>
  <c r="BE303" i="27"/>
  <c r="BD332" i="27"/>
  <c r="BE338" i="27"/>
  <c r="BE334" i="27"/>
  <c r="BE336" i="27"/>
  <c r="BE331" i="27"/>
  <c r="BE340" i="27"/>
  <c r="BE343" i="27"/>
  <c r="BE330" i="27"/>
  <c r="BE333" i="27"/>
  <c r="BE342" i="27"/>
  <c r="BE344" i="27"/>
  <c r="BE339" i="27"/>
  <c r="FC319" i="27"/>
  <c r="EI340" i="27"/>
  <c r="E445" i="27"/>
  <c r="F445" i="27" s="1"/>
  <c r="X445" i="27"/>
  <c r="M417" i="27"/>
  <c r="W418" i="27"/>
  <c r="N418" i="27"/>
  <c r="EK427" i="27"/>
  <c r="DR427" i="27"/>
  <c r="DS427" i="27" s="1"/>
  <c r="AP436" i="27"/>
  <c r="CW445" i="27"/>
  <c r="CN445" i="27"/>
  <c r="DR518" i="27"/>
  <c r="EK518" i="27"/>
  <c r="E518" i="27"/>
  <c r="EJ540" i="27"/>
  <c r="EA540" i="27"/>
  <c r="DZ539" i="27"/>
  <c r="EK547" i="27"/>
  <c r="DR547" i="27"/>
  <c r="DS547" i="27" s="1"/>
  <c r="U612" i="27"/>
  <c r="DY623" i="27"/>
  <c r="DX641" i="27"/>
  <c r="FB651" i="27"/>
  <c r="FC651" i="27" s="1"/>
  <c r="ES651" i="27"/>
  <c r="ER642" i="27"/>
  <c r="CX716" i="27"/>
  <c r="CE716" i="27"/>
  <c r="CF716" i="27" s="1"/>
  <c r="W732" i="27"/>
  <c r="N732" i="27"/>
  <c r="CX750" i="27"/>
  <c r="CE750" i="27"/>
  <c r="CF750" i="27" s="1"/>
  <c r="EG858" i="27"/>
  <c r="DU849" i="27"/>
  <c r="M20" i="27"/>
  <c r="G22" i="27"/>
  <c r="H24" i="27"/>
  <c r="H23" i="27"/>
  <c r="H22" i="27"/>
  <c r="H21" i="27"/>
  <c r="H20" i="27"/>
  <c r="H28" i="27"/>
  <c r="H29" i="27"/>
  <c r="H25" i="27"/>
  <c r="H30" i="27"/>
  <c r="H31" i="27"/>
  <c r="H27" i="27"/>
  <c r="FC318" i="27"/>
  <c r="DZ849" i="27"/>
  <c r="DO8" i="27"/>
  <c r="CE46" i="27"/>
  <c r="CE8" i="27" s="1"/>
  <c r="BA8" i="27"/>
  <c r="BA7" i="27"/>
  <c r="DN10" i="27"/>
  <c r="ET12" i="27"/>
  <c r="EU17" i="27"/>
  <c r="E102" i="27"/>
  <c r="CE137" i="27"/>
  <c r="CW31" i="27"/>
  <c r="DO25" i="27"/>
  <c r="CC212" i="27"/>
  <c r="CC199" i="27"/>
  <c r="CC211" i="27"/>
  <c r="CC210" i="27"/>
  <c r="CC213" i="27"/>
  <c r="EK229" i="27"/>
  <c r="DR229" i="27"/>
  <c r="CG346" i="27"/>
  <c r="CH346" i="27" s="1"/>
  <c r="CH332" i="27"/>
  <c r="EK330" i="27"/>
  <c r="DR330" i="27"/>
  <c r="DS330" i="27" s="1"/>
  <c r="CE434" i="27"/>
  <c r="CM538" i="27"/>
  <c r="CW509" i="27"/>
  <c r="CN509" i="27"/>
  <c r="CN546" i="27"/>
  <c r="CN537" i="27"/>
  <c r="CN544" i="27"/>
  <c r="CN542" i="27"/>
  <c r="CN545" i="27"/>
  <c r="FA521" i="27"/>
  <c r="EZ520" i="27"/>
  <c r="FA520" i="27" s="1"/>
  <c r="EK523" i="27"/>
  <c r="DR523" i="27"/>
  <c r="DS523" i="27" s="1"/>
  <c r="BK535" i="27"/>
  <c r="CX535" i="27"/>
  <c r="CE535" i="27"/>
  <c r="EK613" i="27"/>
  <c r="DR613" i="27"/>
  <c r="DS613" i="27" s="1"/>
  <c r="CB617" i="27"/>
  <c r="CC617" i="27" s="1"/>
  <c r="BS617" i="27"/>
  <c r="CW624" i="27"/>
  <c r="CN624" i="27"/>
  <c r="CM623" i="27"/>
  <c r="CN623" i="27" s="1"/>
  <c r="DP706" i="27"/>
  <c r="DP705" i="27"/>
  <c r="DP693" i="27"/>
  <c r="DP692" i="27"/>
  <c r="DP691" i="27"/>
  <c r="DP690" i="27"/>
  <c r="DP704" i="27"/>
  <c r="DP703" i="27"/>
  <c r="DP702" i="27"/>
  <c r="DP694" i="27"/>
  <c r="DP701" i="27"/>
  <c r="DP700" i="27"/>
  <c r="DP699" i="27"/>
  <c r="DP698" i="27"/>
  <c r="DP697" i="27"/>
  <c r="DP696" i="27"/>
  <c r="DP695" i="27"/>
  <c r="DP687" i="27"/>
  <c r="DP681" i="27"/>
  <c r="DP680" i="27"/>
  <c r="DP679" i="27"/>
  <c r="DP678" i="27"/>
  <c r="DP677" i="27"/>
  <c r="DP689" i="27"/>
  <c r="DP688" i="27"/>
  <c r="DP686" i="27"/>
  <c r="DP685" i="27"/>
  <c r="DP684" i="27"/>
  <c r="DP683" i="27"/>
  <c r="DP682" i="27"/>
  <c r="DP676" i="27"/>
  <c r="DP675" i="27"/>
  <c r="DP674" i="27"/>
  <c r="DP673" i="27"/>
  <c r="DP672" i="27"/>
  <c r="DP671" i="27"/>
  <c r="DP670" i="27"/>
  <c r="DP669" i="27"/>
  <c r="DP668" i="27"/>
  <c r="DP667" i="27"/>
  <c r="DP666" i="27"/>
  <c r="DP665" i="27"/>
  <c r="DP664" i="27"/>
  <c r="DP663" i="27"/>
  <c r="V734" i="27"/>
  <c r="V717" i="27"/>
  <c r="BZ745" i="27"/>
  <c r="CA745" i="27" s="1"/>
  <c r="CA746" i="27"/>
  <c r="EK823" i="27"/>
  <c r="DR823" i="27"/>
  <c r="DS823" i="27" s="1"/>
  <c r="BA12" i="27"/>
  <c r="AZ9" i="27"/>
  <c r="BA11" i="27" s="1"/>
  <c r="BS9" i="27"/>
  <c r="BS8" i="27"/>
  <c r="BS7" i="27"/>
  <c r="CK138" i="27"/>
  <c r="CL138" i="27" s="1"/>
  <c r="CL124" i="27"/>
  <c r="CE102" i="27"/>
  <c r="AP114" i="27"/>
  <c r="EK98" i="27"/>
  <c r="DR98" i="27"/>
  <c r="DS98" i="27" s="1"/>
  <c r="BA97" i="27"/>
  <c r="BJ97" i="27"/>
  <c r="BA99" i="27"/>
  <c r="BA115" i="27"/>
  <c r="EA125" i="27"/>
  <c r="DR128" i="27"/>
  <c r="DR131" i="27"/>
  <c r="EJ26" i="27"/>
  <c r="EK217" i="27"/>
  <c r="DP208" i="27"/>
  <c r="CE208" i="27"/>
  <c r="F219" i="27"/>
  <c r="CN305" i="27"/>
  <c r="CW305" i="27"/>
  <c r="CX307" i="27" s="1"/>
  <c r="CN322" i="27"/>
  <c r="CN323" i="27"/>
  <c r="CN324" i="27"/>
  <c r="AZ332" i="27"/>
  <c r="BJ303" i="27"/>
  <c r="BA303" i="27"/>
  <c r="BA331" i="27"/>
  <c r="BA334" i="27"/>
  <c r="BA338" i="27"/>
  <c r="BA336" i="27"/>
  <c r="BA339" i="27"/>
  <c r="BA340" i="27"/>
  <c r="BA330" i="27"/>
  <c r="BA344" i="27"/>
  <c r="BA343" i="27"/>
  <c r="CA325" i="27"/>
  <c r="CB325" i="27"/>
  <c r="CC325" i="27" s="1"/>
  <c r="CA320" i="27"/>
  <c r="CB320" i="27"/>
  <c r="CC320" i="27" s="1"/>
  <c r="AP323" i="27"/>
  <c r="E343" i="27"/>
  <c r="EK439" i="27"/>
  <c r="DR439" i="27"/>
  <c r="FC443" i="27"/>
  <c r="DK538" i="27"/>
  <c r="DL509" i="27"/>
  <c r="DL544" i="27"/>
  <c r="DL542" i="27"/>
  <c r="DL537" i="27"/>
  <c r="DL520" i="27"/>
  <c r="DL545" i="27"/>
  <c r="DL540" i="27"/>
  <c r="DL546" i="27"/>
  <c r="DL539" i="27"/>
  <c r="CC518" i="27"/>
  <c r="E537" i="27"/>
  <c r="EK551" i="27"/>
  <c r="DR551" i="27"/>
  <c r="DS551" i="27" s="1"/>
  <c r="CX706" i="27"/>
  <c r="CX705" i="27"/>
  <c r="CX704" i="27"/>
  <c r="CX703" i="27"/>
  <c r="CX702" i="27"/>
  <c r="CX701" i="27"/>
  <c r="CX700" i="27"/>
  <c r="CX699" i="27"/>
  <c r="CX698" i="27"/>
  <c r="CX697" i="27"/>
  <c r="CX696" i="27"/>
  <c r="CX695" i="27"/>
  <c r="CX694" i="27"/>
  <c r="CX693" i="27"/>
  <c r="CX692" i="27"/>
  <c r="CX689" i="27"/>
  <c r="CX688" i="27"/>
  <c r="CX686" i="27"/>
  <c r="CX685" i="27"/>
  <c r="CX684" i="27"/>
  <c r="CX683" i="27"/>
  <c r="CX682" i="27"/>
  <c r="CX687" i="27"/>
  <c r="CX690" i="27"/>
  <c r="CX691" i="27"/>
  <c r="CX679" i="27"/>
  <c r="CX676" i="27"/>
  <c r="CX675" i="27"/>
  <c r="CX674" i="27"/>
  <c r="CX673" i="27"/>
  <c r="CX672" i="27"/>
  <c r="CX680" i="27"/>
  <c r="CX677" i="27"/>
  <c r="CX681" i="27"/>
  <c r="CX678" i="27"/>
  <c r="CX671" i="27"/>
  <c r="CX670" i="27"/>
  <c r="CX669" i="27"/>
  <c r="CX668" i="27"/>
  <c r="CX667" i="27"/>
  <c r="CX666" i="27"/>
  <c r="CX665" i="27"/>
  <c r="CX664" i="27"/>
  <c r="CX663" i="27"/>
  <c r="CE663" i="27"/>
  <c r="BR744" i="27"/>
  <c r="BS743" i="27"/>
  <c r="BS715" i="27"/>
  <c r="CB715" i="27"/>
  <c r="BS747" i="27"/>
  <c r="EK719" i="27"/>
  <c r="DR719" i="27"/>
  <c r="DS719" i="27" s="1"/>
  <c r="CU726" i="27"/>
  <c r="CV726" i="27" s="1"/>
  <c r="CV727" i="27"/>
  <c r="BJ745" i="27"/>
  <c r="BA745" i="27"/>
  <c r="EJ824" i="27"/>
  <c r="EA824" i="27"/>
  <c r="FG846" i="27"/>
  <c r="FG855" i="27"/>
  <c r="FF848" i="27"/>
  <c r="FG847" i="27"/>
  <c r="FG819" i="27"/>
  <c r="FG854" i="27"/>
  <c r="FG853" i="27"/>
  <c r="FG851" i="27"/>
  <c r="FG861" i="27"/>
  <c r="FG850" i="27"/>
  <c r="FG829" i="27"/>
  <c r="EJ836" i="27"/>
  <c r="EA836" i="27"/>
  <c r="DR842" i="27"/>
  <c r="DS842" i="27" s="1"/>
  <c r="EK842" i="27"/>
  <c r="EA8" i="27"/>
  <c r="EA7" i="27"/>
  <c r="EA15" i="27"/>
  <c r="BA188" i="27"/>
  <c r="BA187" i="27"/>
  <c r="BA186" i="27"/>
  <c r="BA185" i="27"/>
  <c r="BA184" i="27"/>
  <c r="BA183" i="27"/>
  <c r="BA182" i="27"/>
  <c r="BA181" i="27"/>
  <c r="BA180" i="27"/>
  <c r="BA179" i="27"/>
  <c r="BA178" i="27"/>
  <c r="BA177" i="27"/>
  <c r="BA176" i="27"/>
  <c r="BA175" i="27"/>
  <c r="BA174" i="27"/>
  <c r="BA173" i="27"/>
  <c r="BA172" i="27"/>
  <c r="BA171" i="27"/>
  <c r="BA170" i="27"/>
  <c r="BA169" i="27"/>
  <c r="BA168" i="27"/>
  <c r="BA167" i="27"/>
  <c r="BA166" i="27"/>
  <c r="BA165" i="27"/>
  <c r="BA164" i="27"/>
  <c r="BA163" i="27"/>
  <c r="BA162" i="27"/>
  <c r="BA161" i="27"/>
  <c r="BA160" i="27"/>
  <c r="BA159" i="27"/>
  <c r="BA158" i="27"/>
  <c r="BA157" i="27"/>
  <c r="BA156" i="27"/>
  <c r="BA155" i="27"/>
  <c r="BA154" i="27"/>
  <c r="BA153" i="27"/>
  <c r="BA152" i="27"/>
  <c r="BA151" i="27"/>
  <c r="BA150" i="27"/>
  <c r="BA149" i="27"/>
  <c r="BA148" i="27"/>
  <c r="BA147" i="27"/>
  <c r="BA146" i="27"/>
  <c r="BJ146" i="27"/>
  <c r="DR25" i="27"/>
  <c r="FA132" i="27"/>
  <c r="BJ112" i="27"/>
  <c r="BK112" i="27" s="1"/>
  <c r="BA112" i="27"/>
  <c r="EH24" i="27"/>
  <c r="DN217" i="27"/>
  <c r="DN216" i="27"/>
  <c r="DN200" i="27"/>
  <c r="DN218" i="27"/>
  <c r="DN215" i="27"/>
  <c r="E237" i="27"/>
  <c r="FB308" i="27"/>
  <c r="ES308" i="27"/>
  <c r="ES312" i="27"/>
  <c r="ES329" i="27"/>
  <c r="ES325" i="27"/>
  <c r="CC324" i="27"/>
  <c r="DR339" i="27"/>
  <c r="E410" i="27"/>
  <c r="F410" i="27" s="1"/>
  <c r="EK410" i="27"/>
  <c r="DR410" i="27"/>
  <c r="DS410" i="27" s="1"/>
  <c r="CW411" i="27"/>
  <c r="CN411" i="27"/>
  <c r="CA418" i="27"/>
  <c r="BZ417" i="27"/>
  <c r="CA417" i="27" s="1"/>
  <c r="EA423" i="27"/>
  <c r="EJ423" i="27"/>
  <c r="EI439" i="27"/>
  <c r="FC439" i="27"/>
  <c r="ES521" i="27"/>
  <c r="FB521" i="27"/>
  <c r="ER520" i="27"/>
  <c r="ES526" i="27"/>
  <c r="FB526" i="27"/>
  <c r="FC526" i="27" s="1"/>
  <c r="BI539" i="27"/>
  <c r="DO603" i="27"/>
  <c r="EA617" i="27"/>
  <c r="EJ617" i="27"/>
  <c r="DO617" i="27"/>
  <c r="DP619" i="27" s="1"/>
  <c r="DF617" i="27"/>
  <c r="DF621" i="27"/>
  <c r="EA629" i="27"/>
  <c r="EJ629" i="27"/>
  <c r="DO634" i="27"/>
  <c r="DP634" i="27" s="1"/>
  <c r="DF634" i="27"/>
  <c r="CX719" i="27"/>
  <c r="CE719" i="27"/>
  <c r="CF719" i="27" s="1"/>
  <c r="EF744" i="27"/>
  <c r="EG747" i="27"/>
  <c r="EG746" i="27"/>
  <c r="EG715" i="27"/>
  <c r="EG748" i="27"/>
  <c r="X729" i="27"/>
  <c r="E729" i="27"/>
  <c r="F729" i="27" s="1"/>
  <c r="FC809" i="27"/>
  <c r="FC802" i="27"/>
  <c r="FC798" i="27"/>
  <c r="FC808" i="27"/>
  <c r="FC803" i="27"/>
  <c r="FC799" i="27"/>
  <c r="FC806" i="27"/>
  <c r="FC807" i="27"/>
  <c r="FC804" i="27"/>
  <c r="FC800" i="27"/>
  <c r="FC794" i="27"/>
  <c r="FC801" i="27"/>
  <c r="FC795" i="27"/>
  <c r="FC791" i="27"/>
  <c r="FC787" i="27"/>
  <c r="FC783" i="27"/>
  <c r="FC779" i="27"/>
  <c r="FC775" i="27"/>
  <c r="FC771" i="27"/>
  <c r="FC796" i="27"/>
  <c r="FC792" i="27"/>
  <c r="FC788" i="27"/>
  <c r="FC784" i="27"/>
  <c r="FC780" i="27"/>
  <c r="FC776" i="27"/>
  <c r="FC772" i="27"/>
  <c r="FC805" i="27"/>
  <c r="FC797" i="27"/>
  <c r="FC793" i="27"/>
  <c r="FC789" i="27"/>
  <c r="FC785" i="27"/>
  <c r="FC781" i="27"/>
  <c r="FC777" i="27"/>
  <c r="FC782" i="27"/>
  <c r="FC769" i="27"/>
  <c r="FC778" i="27"/>
  <c r="FC770" i="27"/>
  <c r="FC786" i="27"/>
  <c r="FC767" i="27"/>
  <c r="FC774" i="27"/>
  <c r="FC768" i="27"/>
  <c r="FC790" i="27"/>
  <c r="DV848" i="27"/>
  <c r="DW847" i="27"/>
  <c r="DW829" i="27"/>
  <c r="DW819" i="27"/>
  <c r="DW858" i="27"/>
  <c r="DW851" i="27"/>
  <c r="DW861" i="27"/>
  <c r="FC861" i="27"/>
  <c r="DO10" i="27"/>
  <c r="CE50" i="27"/>
  <c r="CE10" i="27" s="1"/>
  <c r="CM9" i="27"/>
  <c r="CW117" i="27"/>
  <c r="CN117" i="27"/>
  <c r="CW126" i="27"/>
  <c r="CN126" i="27"/>
  <c r="CM125" i="27"/>
  <c r="CE131" i="27"/>
  <c r="CW26" i="27"/>
  <c r="X202" i="27"/>
  <c r="BI31" i="27"/>
  <c r="EI227" i="27"/>
  <c r="EH241" i="27"/>
  <c r="EI241" i="27" s="1"/>
  <c r="BK207" i="27"/>
  <c r="N320" i="27"/>
  <c r="W320" i="27"/>
  <c r="CU303" i="27"/>
  <c r="DF325" i="27"/>
  <c r="DO325" i="27"/>
  <c r="DP325" i="27" s="1"/>
  <c r="ES428" i="27"/>
  <c r="FB428" i="27"/>
  <c r="FC428" i="27" s="1"/>
  <c r="CV408" i="27"/>
  <c r="CV426" i="27"/>
  <c r="CV425" i="27"/>
  <c r="CV424" i="27"/>
  <c r="CB464" i="27"/>
  <c r="CC464" i="27" s="1"/>
  <c r="BR463" i="27"/>
  <c r="EK448" i="27"/>
  <c r="DR448" i="27"/>
  <c r="DS448" i="27" s="1"/>
  <c r="AF531" i="27"/>
  <c r="AO531" i="27"/>
  <c r="AP531" i="27" s="1"/>
  <c r="BI514" i="27"/>
  <c r="BI535" i="27"/>
  <c r="X519" i="27"/>
  <c r="E519" i="27"/>
  <c r="F519" i="27" s="1"/>
  <c r="AY520" i="27"/>
  <c r="AX538" i="27"/>
  <c r="DF614" i="27"/>
  <c r="DO614" i="27"/>
  <c r="DP614" i="27" s="1"/>
  <c r="DE612" i="27"/>
  <c r="AD623" i="27"/>
  <c r="AC641" i="27"/>
  <c r="EI647" i="27"/>
  <c r="DH647" i="27"/>
  <c r="FK854" i="27"/>
  <c r="EI49" i="27"/>
  <c r="EH86" i="27"/>
  <c r="EI86" i="27" s="1"/>
  <c r="CR14" i="27"/>
  <c r="CR12" i="27"/>
  <c r="P14" i="27"/>
  <c r="P12" i="27"/>
  <c r="O19" i="27"/>
  <c r="P19" i="27" s="1"/>
  <c r="E60" i="27"/>
  <c r="BA16" i="27"/>
  <c r="CU28" i="27"/>
  <c r="FB210" i="27"/>
  <c r="DR210" i="27" s="1"/>
  <c r="DS210" i="27" s="1"/>
  <c r="ES210" i="27"/>
  <c r="ER209" i="27"/>
  <c r="F224" i="27"/>
  <c r="N360" i="27"/>
  <c r="X396" i="27"/>
  <c r="X395" i="27"/>
  <c r="X394" i="27"/>
  <c r="X393" i="27"/>
  <c r="X392" i="27"/>
  <c r="X391" i="27"/>
  <c r="X390" i="27"/>
  <c r="X389" i="27"/>
  <c r="X388" i="27"/>
  <c r="X387" i="27"/>
  <c r="X386" i="27"/>
  <c r="X385" i="27"/>
  <c r="X383" i="27"/>
  <c r="X382" i="27"/>
  <c r="X381" i="27"/>
  <c r="X380" i="27"/>
  <c r="X379" i="27"/>
  <c r="X378" i="27"/>
  <c r="X377" i="27"/>
  <c r="X376" i="27"/>
  <c r="X375" i="27"/>
  <c r="X374" i="27"/>
  <c r="X373" i="27"/>
  <c r="X372" i="27"/>
  <c r="X371" i="27"/>
  <c r="X370" i="27"/>
  <c r="X369" i="27"/>
  <c r="X368" i="27"/>
  <c r="X367" i="27"/>
  <c r="X366" i="27"/>
  <c r="X365" i="27"/>
  <c r="X364" i="27"/>
  <c r="X363" i="27"/>
  <c r="X362" i="27"/>
  <c r="X361" i="27"/>
  <c r="X360" i="27"/>
  <c r="X359" i="27"/>
  <c r="X358" i="27"/>
  <c r="X357" i="27"/>
  <c r="X356" i="27"/>
  <c r="X355" i="27"/>
  <c r="X354" i="27"/>
  <c r="X384" i="27"/>
  <c r="E354" i="27"/>
  <c r="AZ417" i="27"/>
  <c r="EK415" i="27"/>
  <c r="DR415" i="27"/>
  <c r="EC435" i="27"/>
  <c r="EB449" i="27"/>
  <c r="EC449" i="27" s="1"/>
  <c r="EK430" i="27"/>
  <c r="DR430" i="27"/>
  <c r="DS430" i="27" s="1"/>
  <c r="DO514" i="27"/>
  <c r="DP514" i="27" s="1"/>
  <c r="DF514" i="27"/>
  <c r="BA526" i="27"/>
  <c r="BJ526" i="27"/>
  <c r="BK526" i="27" s="1"/>
  <c r="DP522" i="27"/>
  <c r="DR599" i="27"/>
  <c r="DF629" i="27"/>
  <c r="DO629" i="27"/>
  <c r="DP629" i="27" s="1"/>
  <c r="CV717" i="27"/>
  <c r="CV733" i="27"/>
  <c r="CV734" i="27"/>
  <c r="FD758" i="27"/>
  <c r="FE758" i="27" s="1"/>
  <c r="FE744" i="27"/>
  <c r="CL746" i="27"/>
  <c r="EH773" i="27"/>
  <c r="EI774" i="27"/>
  <c r="EA821" i="27"/>
  <c r="EJ821" i="27"/>
  <c r="BS15" i="27"/>
  <c r="CC109" i="27"/>
  <c r="DU24" i="27"/>
  <c r="DU23" i="27"/>
  <c r="DU21" i="27"/>
  <c r="DU20" i="27"/>
  <c r="DT22" i="27"/>
  <c r="DU22" i="27" s="1"/>
  <c r="DU31" i="27"/>
  <c r="DU25" i="27"/>
  <c r="DU29" i="27"/>
  <c r="DU27" i="27"/>
  <c r="DU30" i="27"/>
  <c r="DU28" i="27"/>
  <c r="EK103" i="27"/>
  <c r="DR103" i="27"/>
  <c r="DS103" i="27" s="1"/>
  <c r="F109" i="27"/>
  <c r="FC115" i="27"/>
  <c r="ER24" i="27"/>
  <c r="DO210" i="27"/>
  <c r="DF210" i="27"/>
  <c r="DE209" i="27"/>
  <c r="DF209" i="27" s="1"/>
  <c r="N323" i="27"/>
  <c r="FA323" i="27"/>
  <c r="X329" i="27"/>
  <c r="E329" i="27"/>
  <c r="CN320" i="27"/>
  <c r="CW320" i="27"/>
  <c r="FH449" i="27"/>
  <c r="FI449" i="27" s="1"/>
  <c r="FI435" i="27"/>
  <c r="CX429" i="27"/>
  <c r="CE429" i="27"/>
  <c r="EK442" i="27"/>
  <c r="DR442" i="27"/>
  <c r="CE516" i="27"/>
  <c r="CF516" i="27" s="1"/>
  <c r="AS520" i="27"/>
  <c r="AR538" i="27"/>
  <c r="BI531" i="27"/>
  <c r="EQ520" i="27"/>
  <c r="EP538" i="27"/>
  <c r="AN634" i="27"/>
  <c r="AO634" i="27"/>
  <c r="AP634" i="27" s="1"/>
  <c r="DF651" i="27"/>
  <c r="DO651" i="27"/>
  <c r="DP651" i="27" s="1"/>
  <c r="BU747" i="27"/>
  <c r="BU743" i="27"/>
  <c r="BT744" i="27"/>
  <c r="BU715" i="27"/>
  <c r="BU748" i="27"/>
  <c r="W737" i="27"/>
  <c r="N737" i="27"/>
  <c r="X741" i="27"/>
  <c r="E741" i="27"/>
  <c r="F741" i="27" s="1"/>
  <c r="AM745" i="27"/>
  <c r="AN745" i="27" s="1"/>
  <c r="AH745" i="27"/>
  <c r="FE854" i="27"/>
  <c r="EK857" i="27"/>
  <c r="DR857" i="27"/>
  <c r="DS857" i="27" s="1"/>
  <c r="AP181" i="27"/>
  <c r="AP173" i="27"/>
  <c r="AP188" i="27"/>
  <c r="AP184" i="27"/>
  <c r="AP176" i="27"/>
  <c r="AP187" i="27"/>
  <c r="AP179" i="27"/>
  <c r="AP171" i="27"/>
  <c r="AP186" i="27"/>
  <c r="AP182" i="27"/>
  <c r="AP174" i="27"/>
  <c r="AP170" i="27"/>
  <c r="AP168" i="27"/>
  <c r="AP166" i="27"/>
  <c r="AP164" i="27"/>
  <c r="AP162" i="27"/>
  <c r="AP160" i="27"/>
  <c r="AP158" i="27"/>
  <c r="AP156" i="27"/>
  <c r="AP154" i="27"/>
  <c r="AP150" i="27"/>
  <c r="AP148" i="27"/>
  <c r="AP146" i="27"/>
  <c r="AP185" i="27"/>
  <c r="AP177" i="27"/>
  <c r="AP180" i="27"/>
  <c r="AP172" i="27"/>
  <c r="AP183" i="27"/>
  <c r="AP175" i="27"/>
  <c r="AP157" i="27"/>
  <c r="AP161" i="27"/>
  <c r="AP151" i="27"/>
  <c r="AP169" i="27"/>
  <c r="AP155" i="27"/>
  <c r="AP147" i="27"/>
  <c r="AP165" i="27"/>
  <c r="AP159" i="27"/>
  <c r="AP153" i="27"/>
  <c r="AP149" i="27"/>
  <c r="AP167" i="27"/>
  <c r="AP163" i="27"/>
  <c r="AP178" i="27"/>
  <c r="AF153" i="27"/>
  <c r="AP239" i="27"/>
  <c r="CX83" i="27"/>
  <c r="DF17" i="27"/>
  <c r="DF15" i="27"/>
  <c r="EK107" i="27"/>
  <c r="EJ106" i="27"/>
  <c r="CX111" i="27"/>
  <c r="CE111" i="27"/>
  <c r="CF111" i="27" s="1"/>
  <c r="FA127" i="27"/>
  <c r="DR137" i="27"/>
  <c r="EJ31" i="27"/>
  <c r="BJ117" i="27"/>
  <c r="BK117" i="27" s="1"/>
  <c r="BA117" i="27"/>
  <c r="BJ126" i="27"/>
  <c r="BA126" i="27"/>
  <c r="AZ125" i="27"/>
  <c r="BJ26" i="27"/>
  <c r="DN205" i="27"/>
  <c r="DP331" i="27"/>
  <c r="X317" i="27"/>
  <c r="E317" i="27"/>
  <c r="F317" i="27" s="1"/>
  <c r="BK323" i="27"/>
  <c r="EA320" i="27"/>
  <c r="EJ320" i="27"/>
  <c r="ES314" i="27"/>
  <c r="CV418" i="27"/>
  <c r="CU417" i="27"/>
  <c r="CV417" i="27" s="1"/>
  <c r="CN415" i="27"/>
  <c r="CX427" i="27"/>
  <c r="CE427" i="27"/>
  <c r="AL417" i="27"/>
  <c r="AK435" i="27"/>
  <c r="ER566" i="27"/>
  <c r="FB567" i="27"/>
  <c r="CX631" i="27"/>
  <c r="CE631" i="27"/>
  <c r="CF631" i="27" s="1"/>
  <c r="EI644" i="27"/>
  <c r="FG830" i="27"/>
  <c r="DB14" i="27"/>
  <c r="DB12" i="27"/>
  <c r="DA19" i="27"/>
  <c r="DB19" i="27" s="1"/>
  <c r="BI12" i="27"/>
  <c r="CB106" i="27"/>
  <c r="CC107" i="27"/>
  <c r="CN189" i="27"/>
  <c r="F111" i="27"/>
  <c r="EU124" i="27"/>
  <c r="ET138" i="27"/>
  <c r="EU138" i="27" s="1"/>
  <c r="DR135" i="27"/>
  <c r="CX119" i="27"/>
  <c r="CE119" i="27"/>
  <c r="CF119" i="27" s="1"/>
  <c r="CE130" i="27"/>
  <c r="BI126" i="27"/>
  <c r="BH125" i="27"/>
  <c r="BI125" i="27" s="1"/>
  <c r="BI136" i="27"/>
  <c r="BA204" i="27"/>
  <c r="AN305" i="27"/>
  <c r="AN322" i="27"/>
  <c r="AN321" i="27"/>
  <c r="AN307" i="27"/>
  <c r="AN323" i="27"/>
  <c r="AN324" i="27"/>
  <c r="X309" i="27"/>
  <c r="E309" i="27"/>
  <c r="F309" i="27" s="1"/>
  <c r="DN333" i="27"/>
  <c r="BR303" i="27"/>
  <c r="ES334" i="27"/>
  <c r="ER333" i="27"/>
  <c r="FB334" i="27"/>
  <c r="E408" i="27"/>
  <c r="X408" i="27"/>
  <c r="CV413" i="27"/>
  <c r="W436" i="27"/>
  <c r="N436" i="27"/>
  <c r="CM463" i="27"/>
  <c r="CW464" i="27"/>
  <c r="CE464" i="27" s="1"/>
  <c r="BI518" i="27"/>
  <c r="DN521" i="27"/>
  <c r="DM520" i="27"/>
  <c r="DN520" i="27" s="1"/>
  <c r="DN540" i="27"/>
  <c r="EJ548" i="27"/>
  <c r="EA548" i="27"/>
  <c r="X620" i="27"/>
  <c r="E620" i="27"/>
  <c r="F620" i="27" s="1"/>
  <c r="CN629" i="27"/>
  <c r="CW629" i="27"/>
  <c r="EA645" i="27"/>
  <c r="EI649" i="27"/>
  <c r="EY747" i="27"/>
  <c r="EX744" i="27"/>
  <c r="EY715" i="27"/>
  <c r="EY748" i="27"/>
  <c r="E731" i="27"/>
  <c r="F731" i="27" s="1"/>
  <c r="X731" i="27"/>
  <c r="DM745" i="27"/>
  <c r="CV746" i="27"/>
  <c r="CU745" i="27"/>
  <c r="CV745" i="27" s="1"/>
  <c r="EK806" i="27"/>
  <c r="EK805" i="27"/>
  <c r="EK801" i="27"/>
  <c r="EK809" i="27"/>
  <c r="EK802" i="27"/>
  <c r="EK808" i="27"/>
  <c r="EK807" i="27"/>
  <c r="EK803" i="27"/>
  <c r="EK799" i="27"/>
  <c r="EK797" i="27"/>
  <c r="EK793" i="27"/>
  <c r="EK794" i="27"/>
  <c r="EK790" i="27"/>
  <c r="EK786" i="27"/>
  <c r="EK782" i="27"/>
  <c r="EK778" i="27"/>
  <c r="EK774" i="27"/>
  <c r="EK798" i="27"/>
  <c r="EK795" i="27"/>
  <c r="EK791" i="27"/>
  <c r="EK787" i="27"/>
  <c r="EK783" i="27"/>
  <c r="EK779" i="27"/>
  <c r="EK775" i="27"/>
  <c r="EK804" i="27"/>
  <c r="EK800" i="27"/>
  <c r="EK796" i="27"/>
  <c r="EK792" i="27"/>
  <c r="EK788" i="27"/>
  <c r="EK784" i="27"/>
  <c r="EK780" i="27"/>
  <c r="EK776" i="27"/>
  <c r="EK772" i="27"/>
  <c r="EK781" i="27"/>
  <c r="EK789" i="27"/>
  <c r="EK768" i="27"/>
  <c r="DR767" i="27"/>
  <c r="EK777" i="27"/>
  <c r="EK769" i="27"/>
  <c r="EK770" i="27"/>
  <c r="EK785" i="27"/>
  <c r="EK767" i="27"/>
  <c r="EK771" i="27"/>
  <c r="EA774" i="27"/>
  <c r="DR840" i="27"/>
  <c r="DS840" i="27" s="1"/>
  <c r="EK840" i="27"/>
  <c r="EJ227" i="27"/>
  <c r="DR198" i="27"/>
  <c r="DS198" i="27" s="1"/>
  <c r="EK198" i="27"/>
  <c r="BS745" i="27"/>
  <c r="AE538" i="27"/>
  <c r="AF509" i="27"/>
  <c r="AO509" i="27"/>
  <c r="AP539" i="27" s="1"/>
  <c r="FG849" i="27"/>
  <c r="EJ858" i="27"/>
  <c r="FC316" i="27"/>
  <c r="DY11" i="27"/>
  <c r="DX19" i="27"/>
  <c r="DY19" i="27" s="1"/>
  <c r="DY9" i="27"/>
  <c r="BK85" i="27"/>
  <c r="BK84" i="27"/>
  <c r="BK83" i="27"/>
  <c r="BK82" i="27"/>
  <c r="BK81" i="27"/>
  <c r="BK80" i="27"/>
  <c r="BK79" i="27"/>
  <c r="BK78" i="27"/>
  <c r="BK77" i="27"/>
  <c r="BK76" i="27"/>
  <c r="BK75" i="27"/>
  <c r="BK73" i="27"/>
  <c r="BK72" i="27"/>
  <c r="BK71" i="27"/>
  <c r="BK70" i="27"/>
  <c r="BK69" i="27"/>
  <c r="BK68" i="27"/>
  <c r="BK67" i="27"/>
  <c r="BK66" i="27"/>
  <c r="BK65" i="27"/>
  <c r="BK64" i="27"/>
  <c r="BK63" i="27"/>
  <c r="BK62" i="27"/>
  <c r="BK61" i="27"/>
  <c r="BK60" i="27"/>
  <c r="BK74" i="27"/>
  <c r="BJ7" i="27"/>
  <c r="BK18" i="27" s="1"/>
  <c r="BK59" i="27"/>
  <c r="BK58" i="27"/>
  <c r="BK57" i="27"/>
  <c r="BK56" i="27"/>
  <c r="BK55" i="27"/>
  <c r="BK54" i="27"/>
  <c r="BK53" i="27"/>
  <c r="BK52" i="27"/>
  <c r="BK51" i="27"/>
  <c r="BK50" i="27"/>
  <c r="BK49" i="27"/>
  <c r="BK48" i="27"/>
  <c r="BK47" i="27"/>
  <c r="BK46" i="27"/>
  <c r="BK45" i="27"/>
  <c r="BK44" i="27"/>
  <c r="BK43" i="27"/>
  <c r="BD124" i="27"/>
  <c r="BE137" i="27"/>
  <c r="BE130" i="27"/>
  <c r="BE133" i="27"/>
  <c r="BE129" i="27"/>
  <c r="BE132" i="27"/>
  <c r="BE123" i="27"/>
  <c r="BE136" i="27"/>
  <c r="BE128" i="27"/>
  <c r="BE131" i="27"/>
  <c r="BE122" i="27"/>
  <c r="BE127" i="27"/>
  <c r="BE125" i="27"/>
  <c r="BE95" i="27"/>
  <c r="BD20" i="27"/>
  <c r="BE135" i="27"/>
  <c r="BE134" i="27"/>
  <c r="BE126" i="27"/>
  <c r="DR102" i="27"/>
  <c r="EZ17" i="27"/>
  <c r="EZ86" i="27"/>
  <c r="FA86" i="27" s="1"/>
  <c r="FB60" i="27"/>
  <c r="FA60" i="27"/>
  <c r="DW14" i="27"/>
  <c r="DW12" i="27"/>
  <c r="AP97" i="27"/>
  <c r="AP116" i="27"/>
  <c r="AP99" i="27"/>
  <c r="N100" i="27"/>
  <c r="W100" i="27"/>
  <c r="N117" i="27"/>
  <c r="N121" i="27"/>
  <c r="N118" i="27"/>
  <c r="DE28" i="27"/>
  <c r="DO30" i="27"/>
  <c r="CE133" i="27"/>
  <c r="E215" i="27"/>
  <c r="F215" i="27" s="1"/>
  <c r="X215" i="27"/>
  <c r="BI217" i="27"/>
  <c r="BI200" i="27"/>
  <c r="BI219" i="27"/>
  <c r="BI215" i="27"/>
  <c r="BI218" i="27"/>
  <c r="BI216" i="27"/>
  <c r="BH198" i="27"/>
  <c r="BJ198" i="27" s="1"/>
  <c r="CC329" i="27"/>
  <c r="AI332" i="27"/>
  <c r="AJ303" i="27"/>
  <c r="AJ339" i="27"/>
  <c r="AJ333" i="27"/>
  <c r="AJ336" i="27"/>
  <c r="AJ344" i="27"/>
  <c r="AJ314" i="27"/>
  <c r="AJ343" i="27"/>
  <c r="AJ342" i="27"/>
  <c r="AM303" i="27"/>
  <c r="AJ340" i="27"/>
  <c r="AJ338" i="27"/>
  <c r="AJ331" i="27"/>
  <c r="AJ334" i="27"/>
  <c r="FC306" i="27"/>
  <c r="CA315" i="27"/>
  <c r="BZ314" i="27"/>
  <c r="CB315" i="27"/>
  <c r="EK313" i="27"/>
  <c r="DR313" i="27"/>
  <c r="DS313" i="27" s="1"/>
  <c r="DR343" i="27"/>
  <c r="EJ411" i="27"/>
  <c r="EA411" i="27"/>
  <c r="CX430" i="27"/>
  <c r="CE430" i="27"/>
  <c r="CF430" i="27" s="1"/>
  <c r="BC417" i="27"/>
  <c r="BB435" i="27"/>
  <c r="ED552" i="27"/>
  <c r="EE552" i="27" s="1"/>
  <c r="EE538" i="27"/>
  <c r="E542" i="27"/>
  <c r="EI645" i="27"/>
  <c r="CB643" i="27"/>
  <c r="BS643" i="27"/>
  <c r="BR642" i="27"/>
  <c r="DN717" i="27"/>
  <c r="DM715" i="27"/>
  <c r="ES717" i="27"/>
  <c r="FB717" i="27"/>
  <c r="FC717" i="27" s="1"/>
  <c r="EK751" i="27"/>
  <c r="DR751" i="27"/>
  <c r="DS751" i="27" s="1"/>
  <c r="EL848" i="27"/>
  <c r="EM853" i="27"/>
  <c r="EM847" i="27"/>
  <c r="EM819" i="27"/>
  <c r="EM851" i="27"/>
  <c r="EM855" i="27"/>
  <c r="EM861" i="27"/>
  <c r="EM829" i="27"/>
  <c r="ES849" i="27"/>
  <c r="BJ9" i="27"/>
  <c r="BK11" i="27" s="1"/>
  <c r="CC85" i="27"/>
  <c r="CC84" i="27"/>
  <c r="CC83" i="27"/>
  <c r="CC82" i="27"/>
  <c r="CC81" i="27"/>
  <c r="CC80" i="27"/>
  <c r="CC79" i="27"/>
  <c r="CC78" i="27"/>
  <c r="CC77" i="27"/>
  <c r="CC76" i="27"/>
  <c r="CC75" i="27"/>
  <c r="CC73" i="27"/>
  <c r="CC72" i="27"/>
  <c r="CC71" i="27"/>
  <c r="CC70" i="27"/>
  <c r="CC69" i="27"/>
  <c r="CC68" i="27"/>
  <c r="CC67" i="27"/>
  <c r="CC66" i="27"/>
  <c r="CC65" i="27"/>
  <c r="CC64" i="27"/>
  <c r="CC63" i="27"/>
  <c r="CC62" i="27"/>
  <c r="CC61" i="27"/>
  <c r="CC60" i="27"/>
  <c r="CC74" i="27"/>
  <c r="CC58" i="27"/>
  <c r="CC57" i="27"/>
  <c r="CC56" i="27"/>
  <c r="CC55" i="27"/>
  <c r="CC54" i="27"/>
  <c r="CC53" i="27"/>
  <c r="CC52" i="27"/>
  <c r="CC51" i="27"/>
  <c r="CC50" i="27"/>
  <c r="CC49" i="27"/>
  <c r="CC48" i="27"/>
  <c r="CC47" i="27"/>
  <c r="CC46" i="27"/>
  <c r="CC45" i="27"/>
  <c r="CC44" i="27"/>
  <c r="CC43" i="27"/>
  <c r="CC59" i="27"/>
  <c r="CB7" i="27"/>
  <c r="CC13" i="27" s="1"/>
  <c r="AW14" i="27"/>
  <c r="AW12" i="27"/>
  <c r="AV19" i="27"/>
  <c r="AW19" i="27" s="1"/>
  <c r="CN100" i="27"/>
  <c r="CW100" i="27"/>
  <c r="CX102" i="27" s="1"/>
  <c r="CZ49" i="27"/>
  <c r="CY86" i="27"/>
  <c r="CZ86" i="27" s="1"/>
  <c r="AM86" i="27"/>
  <c r="AN86" i="27" s="1"/>
  <c r="E137" i="27"/>
  <c r="DS217" i="27"/>
  <c r="DP201" i="27"/>
  <c r="CE201" i="27"/>
  <c r="CA326" i="27"/>
  <c r="EH397" i="27"/>
  <c r="EI397" i="27" s="1"/>
  <c r="DC449" i="27"/>
  <c r="DD449" i="27" s="1"/>
  <c r="DD435" i="27"/>
  <c r="BI428" i="27"/>
  <c r="BH417" i="27"/>
  <c r="EF449" i="27"/>
  <c r="EG449" i="27" s="1"/>
  <c r="EG435" i="27"/>
  <c r="FB445" i="27"/>
  <c r="FC445" i="27" s="1"/>
  <c r="ES445" i="27"/>
  <c r="DY520" i="27"/>
  <c r="DX538" i="27"/>
  <c r="DX744" i="27"/>
  <c r="DY747" i="27"/>
  <c r="DY715" i="27"/>
  <c r="DY748" i="27"/>
  <c r="X725" i="27"/>
  <c r="E725" i="27"/>
  <c r="F725" i="27" s="1"/>
  <c r="EI854" i="27"/>
  <c r="BA13" i="27"/>
  <c r="EY14" i="27"/>
  <c r="EY12" i="27"/>
  <c r="EX19" i="27"/>
  <c r="EY19" i="27" s="1"/>
  <c r="DD14" i="27"/>
  <c r="DD12" i="27"/>
  <c r="AP85" i="27"/>
  <c r="AP83" i="27"/>
  <c r="AP81" i="27"/>
  <c r="AP79" i="27"/>
  <c r="AP77" i="27"/>
  <c r="AP75" i="27"/>
  <c r="AP84" i="27"/>
  <c r="AP82" i="27"/>
  <c r="AP80" i="27"/>
  <c r="AP78" i="27"/>
  <c r="AP76" i="27"/>
  <c r="AP74" i="27"/>
  <c r="AP73" i="27"/>
  <c r="AP72" i="27"/>
  <c r="AP71" i="27"/>
  <c r="AP70" i="27"/>
  <c r="AP69" i="27"/>
  <c r="AP68" i="27"/>
  <c r="AP67" i="27"/>
  <c r="AP66" i="27"/>
  <c r="AP65" i="27"/>
  <c r="AP64" i="27"/>
  <c r="AP63" i="27"/>
  <c r="AP62" i="27"/>
  <c r="AP61" i="27"/>
  <c r="AP60" i="27"/>
  <c r="AP59" i="27"/>
  <c r="AP58" i="27"/>
  <c r="AP57" i="27"/>
  <c r="AP56" i="27"/>
  <c r="AP55" i="27"/>
  <c r="AP54" i="27"/>
  <c r="AP53" i="27"/>
  <c r="AP52" i="27"/>
  <c r="AP51" i="27"/>
  <c r="AP50" i="27"/>
  <c r="AP49" i="27"/>
  <c r="AP48" i="27"/>
  <c r="AP47" i="27"/>
  <c r="AP46" i="27"/>
  <c r="AP45" i="27"/>
  <c r="AP44" i="27"/>
  <c r="AP43" i="27"/>
  <c r="CH24" i="27"/>
  <c r="CH23" i="27"/>
  <c r="CH21" i="27"/>
  <c r="CH20" i="27"/>
  <c r="CG22" i="27"/>
  <c r="CH22" i="27" s="1"/>
  <c r="CH30" i="27"/>
  <c r="CH31" i="27"/>
  <c r="CH28" i="27"/>
  <c r="CH29" i="27"/>
  <c r="CH25" i="27"/>
  <c r="CH27" i="27"/>
  <c r="CX108" i="27"/>
  <c r="CE108" i="27"/>
  <c r="CF108" i="27" s="1"/>
  <c r="FA136" i="27"/>
  <c r="BA113" i="27"/>
  <c r="CC215" i="27"/>
  <c r="CB209" i="27"/>
  <c r="CX317" i="27"/>
  <c r="CE317" i="27"/>
  <c r="CF317" i="27" s="1"/>
  <c r="EY303" i="27"/>
  <c r="EX332" i="27"/>
  <c r="EY344" i="27"/>
  <c r="EY339" i="27"/>
  <c r="EY342" i="27"/>
  <c r="EY331" i="27"/>
  <c r="EY343" i="27"/>
  <c r="EY338" i="27"/>
  <c r="EY334" i="27"/>
  <c r="EY336" i="27"/>
  <c r="EY333" i="27"/>
  <c r="EY340" i="27"/>
  <c r="BI312" i="27"/>
  <c r="BI315" i="27"/>
  <c r="BH314" i="27"/>
  <c r="BI314" i="27" s="1"/>
  <c r="AP322" i="27"/>
  <c r="BJ308" i="27"/>
  <c r="BA308" i="27"/>
  <c r="BA325" i="27"/>
  <c r="BA329" i="27"/>
  <c r="BS333" i="27"/>
  <c r="CB333" i="27"/>
  <c r="CN412" i="27"/>
  <c r="EI441" i="27"/>
  <c r="ES441" i="27"/>
  <c r="DW520" i="27"/>
  <c r="DV538" i="27"/>
  <c r="J538" i="27"/>
  <c r="I552" i="27"/>
  <c r="J552" i="27" s="1"/>
  <c r="BJ511" i="27"/>
  <c r="BK511" i="27" s="1"/>
  <c r="BA511" i="27"/>
  <c r="X512" i="27"/>
  <c r="E512" i="27"/>
  <c r="F512" i="27" s="1"/>
  <c r="CX523" i="27"/>
  <c r="CE523" i="27"/>
  <c r="CF523" i="27" s="1"/>
  <c r="P623" i="27"/>
  <c r="O641" i="27"/>
  <c r="W624" i="27"/>
  <c r="N624" i="27"/>
  <c r="M623" i="27"/>
  <c r="N623" i="27" s="1"/>
  <c r="CX628" i="27"/>
  <c r="CE628" i="27"/>
  <c r="CF628" i="27" s="1"/>
  <c r="E646" i="27"/>
  <c r="F646" i="27" s="1"/>
  <c r="X646" i="27"/>
  <c r="DO647" i="27"/>
  <c r="DF647" i="27"/>
  <c r="EN744" i="27"/>
  <c r="EO745" i="27"/>
  <c r="EO746" i="27"/>
  <c r="EO747" i="27"/>
  <c r="EO715" i="27"/>
  <c r="EO748" i="27"/>
  <c r="BI717" i="27"/>
  <c r="BH715" i="27"/>
  <c r="BI734" i="27"/>
  <c r="BI735" i="27"/>
  <c r="CH726" i="27"/>
  <c r="CG744" i="27"/>
  <c r="M726" i="27"/>
  <c r="N726" i="27" s="1"/>
  <c r="N727" i="27"/>
  <c r="W727" i="27"/>
  <c r="CX749" i="27"/>
  <c r="CE749" i="27"/>
  <c r="CF749" i="27" s="1"/>
  <c r="E126" i="27"/>
  <c r="CA100" i="27"/>
  <c r="CA117" i="27"/>
  <c r="CA118" i="27"/>
  <c r="CA121" i="27"/>
  <c r="DS207" i="27"/>
  <c r="CV107" i="27"/>
  <c r="CU106" i="27"/>
  <c r="CN118" i="27"/>
  <c r="CN31" i="27"/>
  <c r="F202" i="27"/>
  <c r="BI134" i="27"/>
  <c r="X218" i="27"/>
  <c r="BJ210" i="27"/>
  <c r="BA210" i="27"/>
  <c r="AZ209" i="27"/>
  <c r="BA209" i="27" s="1"/>
  <c r="FA306" i="27"/>
  <c r="FJ332" i="27"/>
  <c r="FK303" i="27"/>
  <c r="FK343" i="27"/>
  <c r="FK338" i="27"/>
  <c r="FK314" i="27"/>
  <c r="FK344" i="27"/>
  <c r="FK340" i="27"/>
  <c r="FK342" i="27"/>
  <c r="FK339" i="27"/>
  <c r="FK333" i="27"/>
  <c r="FK331" i="27"/>
  <c r="FK334" i="27"/>
  <c r="FK336" i="27"/>
  <c r="FA322" i="27"/>
  <c r="N321" i="27"/>
  <c r="AK332" i="27"/>
  <c r="AL303" i="27"/>
  <c r="AL338" i="27"/>
  <c r="AL340" i="27"/>
  <c r="AL343" i="27"/>
  <c r="AL334" i="27"/>
  <c r="AL336" i="27"/>
  <c r="AL331" i="27"/>
  <c r="AL333" i="27"/>
  <c r="AL344" i="27"/>
  <c r="AL339" i="27"/>
  <c r="AL342" i="27"/>
  <c r="DP326" i="27"/>
  <c r="EK335" i="27"/>
  <c r="DR335" i="27"/>
  <c r="DS335" i="27" s="1"/>
  <c r="CC427" i="27"/>
  <c r="AP432" i="27"/>
  <c r="E432" i="27"/>
  <c r="AP442" i="27"/>
  <c r="E442" i="27"/>
  <c r="F442" i="27" s="1"/>
  <c r="CX444" i="27"/>
  <c r="CE444" i="27"/>
  <c r="CF444" i="27" s="1"/>
  <c r="E535" i="27"/>
  <c r="DN526" i="27"/>
  <c r="DO526" i="27"/>
  <c r="DP526" i="27" s="1"/>
  <c r="EK602" i="27"/>
  <c r="EK598" i="27"/>
  <c r="EK597" i="27"/>
  <c r="EK596" i="27"/>
  <c r="EK595" i="27"/>
  <c r="EK593" i="27"/>
  <c r="EK591" i="27"/>
  <c r="EK589" i="27"/>
  <c r="EK601" i="27"/>
  <c r="EK600" i="27"/>
  <c r="EK594" i="27"/>
  <c r="EK592" i="27"/>
  <c r="EK590" i="27"/>
  <c r="EK585" i="27"/>
  <c r="EK584" i="27"/>
  <c r="EK583" i="27"/>
  <c r="EK582" i="27"/>
  <c r="EK581" i="27"/>
  <c r="EK580" i="27"/>
  <c r="EK579" i="27"/>
  <c r="EK578" i="27"/>
  <c r="EK577" i="27"/>
  <c r="EK576" i="27"/>
  <c r="EK603" i="27"/>
  <c r="EK588" i="27"/>
  <c r="EK587" i="27"/>
  <c r="EK586" i="27"/>
  <c r="EK599" i="27"/>
  <c r="EK575" i="27"/>
  <c r="EK573" i="27"/>
  <c r="EK572" i="27"/>
  <c r="EK571" i="27"/>
  <c r="EK570" i="27"/>
  <c r="EK569" i="27"/>
  <c r="EK568" i="27"/>
  <c r="EK567" i="27"/>
  <c r="EK566" i="27"/>
  <c r="EK565" i="27"/>
  <c r="EK564" i="27"/>
  <c r="EK563" i="27"/>
  <c r="EK562" i="27"/>
  <c r="EK561" i="27"/>
  <c r="EK560" i="27"/>
  <c r="EK574" i="27"/>
  <c r="DR560" i="27"/>
  <c r="DR546" i="27"/>
  <c r="CW567" i="27"/>
  <c r="CE567" i="27" s="1"/>
  <c r="CM566" i="27"/>
  <c r="K641" i="27"/>
  <c r="L612" i="27"/>
  <c r="L640" i="27"/>
  <c r="L642" i="27"/>
  <c r="L648" i="27"/>
  <c r="L644" i="27"/>
  <c r="L623" i="27"/>
  <c r="L645" i="27"/>
  <c r="L643" i="27"/>
  <c r="L647" i="27"/>
  <c r="AP626" i="27"/>
  <c r="FC643" i="27"/>
  <c r="W647" i="27"/>
  <c r="N647" i="27"/>
  <c r="DN647" i="27"/>
  <c r="AS748" i="27"/>
  <c r="AS747" i="27"/>
  <c r="AR744" i="27"/>
  <c r="AS743" i="27"/>
  <c r="AS746" i="27"/>
  <c r="AS715" i="27"/>
  <c r="DG758" i="27"/>
  <c r="DH758" i="27" s="1"/>
  <c r="DH744" i="27"/>
  <c r="EH9" i="27"/>
  <c r="DS240" i="27"/>
  <c r="U12" i="27"/>
  <c r="V17" i="27"/>
  <c r="BC14" i="27"/>
  <c r="BC12" i="27"/>
  <c r="BB19" i="27"/>
  <c r="BC19" i="27" s="1"/>
  <c r="BK16" i="27"/>
  <c r="DP99" i="27"/>
  <c r="EI97" i="27"/>
  <c r="EI115" i="27"/>
  <c r="EI113" i="27"/>
  <c r="EH95" i="27"/>
  <c r="E103" i="27"/>
  <c r="F103" i="27" s="1"/>
  <c r="EK99" i="27"/>
  <c r="DR99" i="27"/>
  <c r="DS99" i="27" s="1"/>
  <c r="DP110" i="27"/>
  <c r="DF132" i="27"/>
  <c r="CX290" i="27"/>
  <c r="CX284" i="27"/>
  <c r="CX282" i="27"/>
  <c r="CX281" i="27"/>
  <c r="CX280" i="27"/>
  <c r="CX279" i="27"/>
  <c r="CX278" i="27"/>
  <c r="CX277" i="27"/>
  <c r="CX276" i="27"/>
  <c r="CX275" i="27"/>
  <c r="CX274" i="27"/>
  <c r="CX273" i="27"/>
  <c r="CX272" i="27"/>
  <c r="CX271" i="27"/>
  <c r="CX270" i="27"/>
  <c r="CX269" i="27"/>
  <c r="CX268" i="27"/>
  <c r="CX267" i="27"/>
  <c r="CX266" i="27"/>
  <c r="CX265" i="27"/>
  <c r="CX264" i="27"/>
  <c r="CX263" i="27"/>
  <c r="CX262" i="27"/>
  <c r="CX261" i="27"/>
  <c r="CX260" i="27"/>
  <c r="CX259" i="27"/>
  <c r="CX258" i="27"/>
  <c r="CX257" i="27"/>
  <c r="CX256" i="27"/>
  <c r="CX255" i="27"/>
  <c r="CX254" i="27"/>
  <c r="CX253" i="27"/>
  <c r="CX252" i="27"/>
  <c r="CX251" i="27"/>
  <c r="CX291" i="27"/>
  <c r="CX289" i="27"/>
  <c r="CX293" i="27"/>
  <c r="CX292" i="27"/>
  <c r="CX283" i="27"/>
  <c r="CE251" i="27"/>
  <c r="CX288" i="27"/>
  <c r="CX287" i="27"/>
  <c r="CX286" i="27"/>
  <c r="CX285" i="27"/>
  <c r="AP307" i="27"/>
  <c r="BU303" i="27"/>
  <c r="BT332" i="27"/>
  <c r="BU334" i="27"/>
  <c r="BU336" i="27"/>
  <c r="BU330" i="27"/>
  <c r="BU344" i="27"/>
  <c r="BU339" i="27"/>
  <c r="BU333" i="27"/>
  <c r="BU342" i="27"/>
  <c r="BU340" i="27"/>
  <c r="BU338" i="27"/>
  <c r="BU331" i="27"/>
  <c r="BU343" i="27"/>
  <c r="FA320" i="27"/>
  <c r="FB320" i="27"/>
  <c r="FC320" i="27" s="1"/>
  <c r="M294" i="27"/>
  <c r="CX337" i="27"/>
  <c r="CE337" i="27"/>
  <c r="CF337" i="27" s="1"/>
  <c r="ES360" i="27"/>
  <c r="FC396" i="27"/>
  <c r="FC395" i="27"/>
  <c r="FC394" i="27"/>
  <c r="FC393" i="27"/>
  <c r="FC392" i="27"/>
  <c r="FC391" i="27"/>
  <c r="FC390" i="27"/>
  <c r="FC389" i="27"/>
  <c r="FC388" i="27"/>
  <c r="FC387" i="27"/>
  <c r="FC386" i="27"/>
  <c r="FC385" i="27"/>
  <c r="FC384" i="27"/>
  <c r="FC383" i="27"/>
  <c r="FC382" i="27"/>
  <c r="FC381" i="27"/>
  <c r="FC380" i="27"/>
  <c r="FC379" i="27"/>
  <c r="FC378" i="27"/>
  <c r="FC377" i="27"/>
  <c r="FC376" i="27"/>
  <c r="FC375" i="27"/>
  <c r="FC374" i="27"/>
  <c r="FC373" i="27"/>
  <c r="FC372" i="27"/>
  <c r="FC371" i="27"/>
  <c r="FC370" i="27"/>
  <c r="FC369" i="27"/>
  <c r="FC368" i="27"/>
  <c r="FC367" i="27"/>
  <c r="FC366" i="27"/>
  <c r="FC365" i="27"/>
  <c r="FC364" i="27"/>
  <c r="FC363" i="27"/>
  <c r="FC362" i="27"/>
  <c r="FC361" i="27"/>
  <c r="FC360" i="27"/>
  <c r="FC359" i="27"/>
  <c r="FC358" i="27"/>
  <c r="FC357" i="27"/>
  <c r="FC356" i="27"/>
  <c r="FC355" i="27"/>
  <c r="FC354" i="27"/>
  <c r="BA333" i="27"/>
  <c r="BS418" i="27"/>
  <c r="CB418" i="27"/>
  <c r="BR417" i="27"/>
  <c r="FB408" i="27"/>
  <c r="FC424" i="27" s="1"/>
  <c r="ES408" i="27"/>
  <c r="ES424" i="27"/>
  <c r="ES426" i="27"/>
  <c r="ES425" i="27"/>
  <c r="EI428" i="27"/>
  <c r="CU463" i="27"/>
  <c r="CV464" i="27"/>
  <c r="CE438" i="27"/>
  <c r="EI514" i="27"/>
  <c r="EI535" i="27"/>
  <c r="EA531" i="27"/>
  <c r="EJ531" i="27"/>
  <c r="BW520" i="27"/>
  <c r="BV538" i="27"/>
  <c r="E546" i="27"/>
  <c r="X613" i="27"/>
  <c r="E613" i="27"/>
  <c r="E649" i="27"/>
  <c r="CE722" i="27"/>
  <c r="CF722" i="27" s="1"/>
  <c r="CX722" i="27"/>
  <c r="EK756" i="27"/>
  <c r="DR756" i="27"/>
  <c r="DS756" i="27" s="1"/>
  <c r="AP755" i="27"/>
  <c r="E755" i="27"/>
  <c r="F755" i="27" s="1"/>
  <c r="ER773" i="27"/>
  <c r="FB774" i="27"/>
  <c r="ES858" i="27"/>
  <c r="FB858" i="27"/>
  <c r="FC858" i="27" s="1"/>
  <c r="CX15" i="27"/>
  <c r="CW12" i="27"/>
  <c r="EK237" i="27"/>
  <c r="DR237" i="27"/>
  <c r="DS237" i="27" s="1"/>
  <c r="AO23" i="27"/>
  <c r="BY14" i="27"/>
  <c r="BY12" i="27"/>
  <c r="BX19" i="27"/>
  <c r="BY19" i="27" s="1"/>
  <c r="CX16" i="27"/>
  <c r="DT138" i="27"/>
  <c r="DU138" i="27" s="1"/>
  <c r="DU124" i="27"/>
  <c r="CC111" i="27"/>
  <c r="AP113" i="27"/>
  <c r="FB117" i="27"/>
  <c r="FC117" i="27" s="1"/>
  <c r="ES117" i="27"/>
  <c r="FB126" i="27"/>
  <c r="DR126" i="27" s="1"/>
  <c r="ES126" i="27"/>
  <c r="ER125" i="27"/>
  <c r="FB26" i="27"/>
  <c r="AH241" i="27"/>
  <c r="AM241" i="27"/>
  <c r="AN241" i="27" s="1"/>
  <c r="DP199" i="27"/>
  <c r="CE199" i="27"/>
  <c r="CF214" i="27" s="1"/>
  <c r="DP214" i="27"/>
  <c r="AR346" i="27"/>
  <c r="AS346" i="27" s="1"/>
  <c r="AS332" i="27"/>
  <c r="DP329" i="27"/>
  <c r="CX321" i="27"/>
  <c r="BI334" i="27"/>
  <c r="BH333" i="27"/>
  <c r="BI333" i="27" s="1"/>
  <c r="BJ334" i="27"/>
  <c r="BK334" i="27" s="1"/>
  <c r="EA315" i="27"/>
  <c r="DZ314" i="27"/>
  <c r="EA314" i="27" s="1"/>
  <c r="EJ315" i="27"/>
  <c r="DN315" i="27"/>
  <c r="DM314" i="27"/>
  <c r="DN314" i="27" s="1"/>
  <c r="DO463" i="27"/>
  <c r="DP463" i="27" s="1"/>
  <c r="DE500" i="27"/>
  <c r="DF463" i="27"/>
  <c r="CN428" i="27"/>
  <c r="CW428" i="27"/>
  <c r="AP427" i="27"/>
  <c r="EK434" i="27"/>
  <c r="DR434" i="27"/>
  <c r="EZ538" i="27"/>
  <c r="FA509" i="27"/>
  <c r="FA537" i="27"/>
  <c r="FA546" i="27"/>
  <c r="FA544" i="27"/>
  <c r="FA545" i="27"/>
  <c r="FA542" i="27"/>
  <c r="AE566" i="27"/>
  <c r="AO567" i="27"/>
  <c r="E567" i="27" s="1"/>
  <c r="BK603" i="27"/>
  <c r="BK602" i="27"/>
  <c r="BK601" i="27"/>
  <c r="BK600" i="27"/>
  <c r="BK599" i="27"/>
  <c r="BK598" i="27"/>
  <c r="BK597" i="27"/>
  <c r="BK596" i="27"/>
  <c r="BK595" i="27"/>
  <c r="BK594" i="27"/>
  <c r="BK593" i="27"/>
  <c r="BK592" i="27"/>
  <c r="BK591" i="27"/>
  <c r="BK590" i="27"/>
  <c r="BK589" i="27"/>
  <c r="BK585" i="27"/>
  <c r="BK584" i="27"/>
  <c r="BK583" i="27"/>
  <c r="BK582" i="27"/>
  <c r="BK581" i="27"/>
  <c r="BK580" i="27"/>
  <c r="BK579" i="27"/>
  <c r="BK578" i="27"/>
  <c r="BK577" i="27"/>
  <c r="BK588" i="27"/>
  <c r="BK587" i="27"/>
  <c r="BK586" i="27"/>
  <c r="BK576" i="27"/>
  <c r="BK574" i="27"/>
  <c r="BK575" i="27"/>
  <c r="BK573" i="27"/>
  <c r="BK572" i="27"/>
  <c r="BK571" i="27"/>
  <c r="BK570" i="27"/>
  <c r="BK569" i="27"/>
  <c r="BK568" i="27"/>
  <c r="BK567" i="27"/>
  <c r="BK566" i="27"/>
  <c r="BK565" i="27"/>
  <c r="BK564" i="27"/>
  <c r="BK563" i="27"/>
  <c r="BK562" i="27"/>
  <c r="BK561" i="27"/>
  <c r="BK560" i="27"/>
  <c r="X510" i="27"/>
  <c r="E510" i="27"/>
  <c r="BA521" i="27"/>
  <c r="BJ521" i="27"/>
  <c r="AZ520" i="27"/>
  <c r="BA520" i="27" s="1"/>
  <c r="W548" i="27"/>
  <c r="N548" i="27"/>
  <c r="CU612" i="27"/>
  <c r="CW612" i="27" s="1"/>
  <c r="EK616" i="27"/>
  <c r="DR616" i="27"/>
  <c r="DS616" i="27" s="1"/>
  <c r="AB623" i="27"/>
  <c r="AA641" i="27"/>
  <c r="AN638" i="27"/>
  <c r="E670" i="27"/>
  <c r="CV732" i="27"/>
  <c r="FH862" i="27"/>
  <c r="FI862" i="27" s="1"/>
  <c r="FI848" i="27"/>
  <c r="ER9" i="27"/>
  <c r="CZ14" i="27"/>
  <c r="CZ12" i="27"/>
  <c r="DO15" i="27"/>
  <c r="CE73" i="27"/>
  <c r="CE15" i="27" s="1"/>
  <c r="FA137" i="27"/>
  <c r="EA118" i="27"/>
  <c r="EA100" i="27"/>
  <c r="EJ100" i="27"/>
  <c r="EK104" i="27" s="1"/>
  <c r="EA121" i="27"/>
  <c r="AB125" i="27"/>
  <c r="AE125" i="27"/>
  <c r="EZ28" i="27"/>
  <c r="DO189" i="27"/>
  <c r="CE189" i="27" s="1"/>
  <c r="DS230" i="27"/>
  <c r="DF331" i="27"/>
  <c r="EZ303" i="27"/>
  <c r="FA334" i="27" s="1"/>
  <c r="AP294" i="27"/>
  <c r="AP293" i="27"/>
  <c r="AP292" i="27"/>
  <c r="AP291" i="27"/>
  <c r="AP290" i="27"/>
  <c r="AP289" i="27"/>
  <c r="AP288" i="27"/>
  <c r="AP287" i="27"/>
  <c r="AP286" i="27"/>
  <c r="AP285" i="27"/>
  <c r="AP283" i="27"/>
  <c r="AP284" i="27"/>
  <c r="AP282" i="27"/>
  <c r="AP281" i="27"/>
  <c r="AP280" i="27"/>
  <c r="AP279" i="27"/>
  <c r="AP278" i="27"/>
  <c r="AP277" i="27"/>
  <c r="AP276" i="27"/>
  <c r="AP275" i="27"/>
  <c r="AP274" i="27"/>
  <c r="AP273" i="27"/>
  <c r="AP272" i="27"/>
  <c r="AP271" i="27"/>
  <c r="AP270" i="27"/>
  <c r="AP269" i="27"/>
  <c r="AP268" i="27"/>
  <c r="AP267" i="27"/>
  <c r="AP266" i="27"/>
  <c r="AP265" i="27"/>
  <c r="AP264" i="27"/>
  <c r="AP263" i="27"/>
  <c r="AP262" i="27"/>
  <c r="AP261" i="27"/>
  <c r="AP260" i="27"/>
  <c r="AP259" i="27"/>
  <c r="AP258" i="27"/>
  <c r="AP257" i="27"/>
  <c r="AP256" i="27"/>
  <c r="AP255" i="27"/>
  <c r="AP254" i="27"/>
  <c r="AP253" i="27"/>
  <c r="AP252" i="27"/>
  <c r="AP251" i="27"/>
  <c r="CE309" i="27"/>
  <c r="CF309" i="27" s="1"/>
  <c r="CX309" i="27"/>
  <c r="DP323" i="27"/>
  <c r="AP329" i="27"/>
  <c r="E411" i="27"/>
  <c r="F411" i="27" s="1"/>
  <c r="X411" i="27"/>
  <c r="X432" i="27"/>
  <c r="BZ435" i="27"/>
  <c r="CA406" i="27"/>
  <c r="CA439" i="27"/>
  <c r="CA441" i="27"/>
  <c r="CA443" i="27"/>
  <c r="CA438" i="27"/>
  <c r="CA434" i="27"/>
  <c r="CA437" i="27"/>
  <c r="CA442" i="27"/>
  <c r="DR409" i="27"/>
  <c r="CM406" i="27"/>
  <c r="CN437" i="27" s="1"/>
  <c r="CX415" i="27"/>
  <c r="CE415" i="27"/>
  <c r="CN427" i="27"/>
  <c r="AM520" i="27"/>
  <c r="AN520" i="27" s="1"/>
  <c r="AN521" i="27"/>
  <c r="N526" i="27"/>
  <c r="W526" i="27"/>
  <c r="AI552" i="27"/>
  <c r="AJ552" i="27" s="1"/>
  <c r="AJ538" i="27"/>
  <c r="CR623" i="27"/>
  <c r="CQ641" i="27"/>
  <c r="BA629" i="27"/>
  <c r="BJ629" i="27"/>
  <c r="BK629" i="27" s="1"/>
  <c r="EH642" i="27"/>
  <c r="EI642" i="27" s="1"/>
  <c r="EI643" i="27"/>
  <c r="CC706" i="27"/>
  <c r="CC705" i="27"/>
  <c r="CC704" i="27"/>
  <c r="CC703" i="27"/>
  <c r="CC700" i="27"/>
  <c r="CC699" i="27"/>
  <c r="CC698" i="27"/>
  <c r="CC697" i="27"/>
  <c r="CC696" i="27"/>
  <c r="CC695" i="27"/>
  <c r="CC702" i="27"/>
  <c r="CC694" i="27"/>
  <c r="CC701" i="27"/>
  <c r="CC693" i="27"/>
  <c r="CC692" i="27"/>
  <c r="CC691" i="27"/>
  <c r="CC690" i="27"/>
  <c r="CC689" i="27"/>
  <c r="CC688" i="27"/>
  <c r="CC687" i="27"/>
  <c r="CC686" i="27"/>
  <c r="CC685" i="27"/>
  <c r="CC684" i="27"/>
  <c r="CC683" i="27"/>
  <c r="CC682" i="27"/>
  <c r="CC681" i="27"/>
  <c r="CC680" i="27"/>
  <c r="CC679" i="27"/>
  <c r="CC678" i="27"/>
  <c r="CC677" i="27"/>
  <c r="CC676" i="27"/>
  <c r="CC675" i="27"/>
  <c r="CC674" i="27"/>
  <c r="CC673" i="27"/>
  <c r="CC672" i="27"/>
  <c r="CC671" i="27"/>
  <c r="CC670" i="27"/>
  <c r="CC669" i="27"/>
  <c r="CC668" i="27"/>
  <c r="CC664" i="27"/>
  <c r="CC667" i="27"/>
  <c r="CC666" i="27"/>
  <c r="CC665" i="27"/>
  <c r="CC663" i="27"/>
  <c r="CE670" i="27"/>
  <c r="CB717" i="27"/>
  <c r="FA858" i="27"/>
  <c r="EI850" i="27"/>
  <c r="EH849" i="27"/>
  <c r="EI849" i="27" s="1"/>
  <c r="FE11" i="27"/>
  <c r="FE9" i="27"/>
  <c r="FD19" i="27"/>
  <c r="FE19" i="27" s="1"/>
  <c r="AP226" i="27"/>
  <c r="DO152" i="27"/>
  <c r="DP152" i="27" s="1"/>
  <c r="J14" i="27"/>
  <c r="I19" i="27"/>
  <c r="J19" i="27" s="1"/>
  <c r="J12" i="27"/>
  <c r="E83" i="27"/>
  <c r="W82" i="27"/>
  <c r="E82" i="27" s="1"/>
  <c r="CC99" i="27"/>
  <c r="FC188" i="27"/>
  <c r="FC187" i="27"/>
  <c r="FC186" i="27"/>
  <c r="FC185" i="27"/>
  <c r="FC184" i="27"/>
  <c r="FC183" i="27"/>
  <c r="FC182" i="27"/>
  <c r="FC181" i="27"/>
  <c r="FC180" i="27"/>
  <c r="FC179" i="27"/>
  <c r="FC178" i="27"/>
  <c r="FC177" i="27"/>
  <c r="FC176" i="27"/>
  <c r="FC175" i="27"/>
  <c r="FC174" i="27"/>
  <c r="FC173" i="27"/>
  <c r="FC172" i="27"/>
  <c r="FC171" i="27"/>
  <c r="FC170" i="27"/>
  <c r="FC169" i="27"/>
  <c r="FC168" i="27"/>
  <c r="FC167" i="27"/>
  <c r="FC166" i="27"/>
  <c r="FC165" i="27"/>
  <c r="FC164" i="27"/>
  <c r="FC163" i="27"/>
  <c r="FC162" i="27"/>
  <c r="FC161" i="27"/>
  <c r="FC160" i="27"/>
  <c r="FC159" i="27"/>
  <c r="FC158" i="27"/>
  <c r="FC157" i="27"/>
  <c r="FC156" i="27"/>
  <c r="FC155" i="27"/>
  <c r="FC154" i="27"/>
  <c r="FC153" i="27"/>
  <c r="FC152" i="27"/>
  <c r="FC151" i="27"/>
  <c r="FC150" i="27"/>
  <c r="FC149" i="27"/>
  <c r="FC148" i="27"/>
  <c r="FC147" i="27"/>
  <c r="FC146" i="27"/>
  <c r="EI106" i="27"/>
  <c r="EH21" i="27"/>
  <c r="EI100" i="27"/>
  <c r="EI118" i="27"/>
  <c r="EI102" i="27"/>
  <c r="EI121" i="27"/>
  <c r="EI104" i="27"/>
  <c r="EA117" i="27"/>
  <c r="DR110" i="27"/>
  <c r="DS110" i="27" s="1"/>
  <c r="CN121" i="27"/>
  <c r="BI127" i="27"/>
  <c r="N240" i="27"/>
  <c r="M227" i="27"/>
  <c r="W198" i="27"/>
  <c r="X237" i="27" s="1"/>
  <c r="N198" i="27"/>
  <c r="N225" i="27"/>
  <c r="N233" i="27"/>
  <c r="N238" i="27"/>
  <c r="N230" i="27"/>
  <c r="N226" i="27"/>
  <c r="N234" i="27"/>
  <c r="N231" i="27"/>
  <c r="N235" i="27"/>
  <c r="N236" i="27"/>
  <c r="N239" i="27"/>
  <c r="N232" i="27"/>
  <c r="N208" i="27"/>
  <c r="BK204" i="27"/>
  <c r="BK214" i="27"/>
  <c r="CI332" i="27"/>
  <c r="CJ303" i="27"/>
  <c r="CJ338" i="27"/>
  <c r="CJ330" i="27"/>
  <c r="CJ339" i="27"/>
  <c r="CJ314" i="27"/>
  <c r="CJ340" i="27"/>
  <c r="CJ344" i="27"/>
  <c r="CJ343" i="27"/>
  <c r="CJ333" i="27"/>
  <c r="CJ334" i="27"/>
  <c r="CJ336" i="27"/>
  <c r="CJ342" i="27"/>
  <c r="CJ331" i="27"/>
  <c r="H303" i="27"/>
  <c r="G332" i="27"/>
  <c r="H334" i="27"/>
  <c r="H336" i="27"/>
  <c r="H333" i="27"/>
  <c r="H338" i="27"/>
  <c r="H342" i="27"/>
  <c r="H344" i="27"/>
  <c r="H343" i="27"/>
  <c r="H331" i="27"/>
  <c r="H339" i="27"/>
  <c r="H340" i="27"/>
  <c r="CE331" i="27"/>
  <c r="X415" i="27"/>
  <c r="EK499" i="27"/>
  <c r="EK498" i="27"/>
  <c r="EK497" i="27"/>
  <c r="EK496" i="27"/>
  <c r="EK495" i="27"/>
  <c r="EK494" i="27"/>
  <c r="EK493" i="27"/>
  <c r="EK492" i="27"/>
  <c r="EK491" i="27"/>
  <c r="EK490" i="27"/>
  <c r="EK487" i="27"/>
  <c r="EK485" i="27"/>
  <c r="EK489" i="27"/>
  <c r="EK488" i="27"/>
  <c r="EK486" i="27"/>
  <c r="EK484" i="27"/>
  <c r="EK483" i="27"/>
  <c r="EK482" i="27"/>
  <c r="EK481" i="27"/>
  <c r="EK480" i="27"/>
  <c r="EK479" i="27"/>
  <c r="EK478" i="27"/>
  <c r="EK477" i="27"/>
  <c r="EK476" i="27"/>
  <c r="EK475" i="27"/>
  <c r="EK474" i="27"/>
  <c r="EK473" i="27"/>
  <c r="EK472" i="27"/>
  <c r="EK471" i="27"/>
  <c r="EK470" i="27"/>
  <c r="EK469" i="27"/>
  <c r="EK468" i="27"/>
  <c r="EK467" i="27"/>
  <c r="EK466" i="27"/>
  <c r="EK465" i="27"/>
  <c r="EK464" i="27"/>
  <c r="EK463" i="27"/>
  <c r="EK462" i="27"/>
  <c r="EK461" i="27"/>
  <c r="EK460" i="27"/>
  <c r="EK459" i="27"/>
  <c r="EK458" i="27"/>
  <c r="EK457" i="27"/>
  <c r="DR457" i="27"/>
  <c r="DO436" i="27"/>
  <c r="DP436" i="27" s="1"/>
  <c r="DF436" i="27"/>
  <c r="AP439" i="27"/>
  <c r="E439" i="27"/>
  <c r="F439" i="27" s="1"/>
  <c r="EK447" i="27"/>
  <c r="DR447" i="27"/>
  <c r="DS447" i="27" s="1"/>
  <c r="CX446" i="27"/>
  <c r="CE446" i="27"/>
  <c r="CF446" i="27" s="1"/>
  <c r="CL520" i="27"/>
  <c r="CK538" i="27"/>
  <c r="AP523" i="27"/>
  <c r="EK528" i="27"/>
  <c r="DR528" i="27"/>
  <c r="DS528" i="27" s="1"/>
  <c r="BR509" i="27"/>
  <c r="BS540" i="27" s="1"/>
  <c r="DN539" i="27"/>
  <c r="CA546" i="27"/>
  <c r="EK541" i="27"/>
  <c r="DR541" i="27"/>
  <c r="DS541" i="27" s="1"/>
  <c r="R641" i="27"/>
  <c r="Q655" i="27"/>
  <c r="R655" i="27" s="1"/>
  <c r="CV624" i="27"/>
  <c r="CU623" i="27"/>
  <c r="CV623" i="27" s="1"/>
  <c r="EK626" i="27"/>
  <c r="DR626" i="27"/>
  <c r="DS626" i="27" s="1"/>
  <c r="EK645" i="27"/>
  <c r="DR645" i="27"/>
  <c r="AF706" i="27"/>
  <c r="AF705" i="27"/>
  <c r="AF704" i="27"/>
  <c r="AF703" i="27"/>
  <c r="AF702" i="27"/>
  <c r="AF694" i="27"/>
  <c r="AF693" i="27"/>
  <c r="AF692" i="27"/>
  <c r="AF691" i="27"/>
  <c r="AF690" i="27"/>
  <c r="AF689" i="27"/>
  <c r="AF688" i="27"/>
  <c r="AF687" i="27"/>
  <c r="AF686" i="27"/>
  <c r="AF685" i="27"/>
  <c r="AF684" i="27"/>
  <c r="AF683" i="27"/>
  <c r="AF682" i="27"/>
  <c r="AF701" i="27"/>
  <c r="AF700" i="27"/>
  <c r="AF699" i="27"/>
  <c r="AF698" i="27"/>
  <c r="AF697" i="27"/>
  <c r="AF696" i="27"/>
  <c r="AF695" i="27"/>
  <c r="AF681" i="27"/>
  <c r="AF680" i="27"/>
  <c r="AF679" i="27"/>
  <c r="AF678" i="27"/>
  <c r="AF677" i="27"/>
  <c r="AF676" i="27"/>
  <c r="AF675" i="27"/>
  <c r="AF674" i="27"/>
  <c r="AF673" i="27"/>
  <c r="AF672" i="27"/>
  <c r="AF671" i="27"/>
  <c r="AF670" i="27"/>
  <c r="AF669" i="27"/>
  <c r="AF668" i="27"/>
  <c r="AF665" i="27"/>
  <c r="AF663" i="27"/>
  <c r="AF667" i="27"/>
  <c r="AF666" i="27"/>
  <c r="AO663" i="27"/>
  <c r="AF664" i="27"/>
  <c r="DF717" i="27"/>
  <c r="DO717" i="27"/>
  <c r="DE715" i="27"/>
  <c r="DF746" i="27" s="1"/>
  <c r="DF735" i="27"/>
  <c r="DF734" i="27"/>
  <c r="AT758" i="27"/>
  <c r="AU758" i="27" s="1"/>
  <c r="AU744" i="27"/>
  <c r="CB737" i="27"/>
  <c r="CC737" i="27" s="1"/>
  <c r="BS737" i="27"/>
  <c r="CV748" i="27"/>
  <c r="EJ754" i="27"/>
  <c r="EA754" i="27"/>
  <c r="EA784" i="27"/>
  <c r="FB836" i="27"/>
  <c r="FC836" i="27" s="1"/>
  <c r="ES836" i="27"/>
  <c r="EX138" i="27"/>
  <c r="EY138" i="27" s="1"/>
  <c r="EY124" i="27"/>
  <c r="AZ744" i="27"/>
  <c r="BJ715" i="27"/>
  <c r="BA715" i="27"/>
  <c r="BA747" i="27"/>
  <c r="BA743" i="27"/>
  <c r="BA748" i="27"/>
  <c r="DZ227" i="27"/>
  <c r="Y538" i="27"/>
  <c r="DR859" i="27"/>
  <c r="DS859" i="27" s="1"/>
  <c r="FA308" i="27"/>
  <c r="FA329" i="27"/>
  <c r="BW435" i="27"/>
  <c r="BV449" i="27"/>
  <c r="BW449" i="27" s="1"/>
  <c r="N423" i="27"/>
  <c r="W423" i="27"/>
  <c r="CE439" i="27"/>
  <c r="CF510" i="27"/>
  <c r="CF522" i="27"/>
  <c r="CF524" i="27"/>
  <c r="DP540" i="27"/>
  <c r="EI540" i="27"/>
  <c r="EH539" i="27"/>
  <c r="EI539" i="27" s="1"/>
  <c r="E616" i="27"/>
  <c r="F616" i="27" s="1"/>
  <c r="X616" i="27"/>
  <c r="W617" i="27"/>
  <c r="X635" i="27" s="1"/>
  <c r="N617" i="27"/>
  <c r="CX616" i="27"/>
  <c r="CE616" i="27"/>
  <c r="CF616" i="27" s="1"/>
  <c r="X633" i="27"/>
  <c r="E633" i="27"/>
  <c r="F633" i="27" s="1"/>
  <c r="BI642" i="27"/>
  <c r="X650" i="27"/>
  <c r="E650" i="27"/>
  <c r="F650" i="27" s="1"/>
  <c r="FC850" i="27"/>
  <c r="CW49" i="27"/>
  <c r="CM86" i="27"/>
  <c r="CN49" i="27"/>
  <c r="CB28" i="27"/>
  <c r="CZ13" i="27"/>
  <c r="CY9" i="27"/>
  <c r="EA97" i="27"/>
  <c r="EJ97" i="27"/>
  <c r="EA113" i="27"/>
  <c r="EA115" i="27"/>
  <c r="FC119" i="27"/>
  <c r="DR119" i="27"/>
  <c r="DS119" i="27" s="1"/>
  <c r="DR130" i="27"/>
  <c r="DM24" i="27"/>
  <c r="CB228" i="27"/>
  <c r="CC228" i="27" s="1"/>
  <c r="BS228" i="27"/>
  <c r="DO203" i="27"/>
  <c r="DP204" i="27" s="1"/>
  <c r="DF203" i="27"/>
  <c r="DF224" i="27"/>
  <c r="DF221" i="27"/>
  <c r="DF220" i="27"/>
  <c r="V308" i="27"/>
  <c r="V325" i="27"/>
  <c r="V326" i="27"/>
  <c r="V312" i="27"/>
  <c r="V329" i="27"/>
  <c r="BK324" i="27"/>
  <c r="W305" i="27"/>
  <c r="N305" i="27"/>
  <c r="M303" i="27"/>
  <c r="BI325" i="27"/>
  <c r="BJ325" i="27"/>
  <c r="BK325" i="27" s="1"/>
  <c r="AP324" i="27"/>
  <c r="U417" i="27"/>
  <c r="V418" i="27"/>
  <c r="FA406" i="27"/>
  <c r="FA441" i="27"/>
  <c r="F434" i="27"/>
  <c r="DL417" i="27"/>
  <c r="DK435" i="27"/>
  <c r="EK431" i="27"/>
  <c r="DR431" i="27"/>
  <c r="DS431" i="27" s="1"/>
  <c r="EK441" i="27"/>
  <c r="DR441" i="27"/>
  <c r="CV521" i="27"/>
  <c r="CU520" i="27"/>
  <c r="CV520" i="27" s="1"/>
  <c r="P520" i="27"/>
  <c r="O538" i="27"/>
  <c r="EK533" i="27"/>
  <c r="DR533" i="27"/>
  <c r="DS533" i="27" s="1"/>
  <c r="X543" i="27"/>
  <c r="E543" i="27"/>
  <c r="F543" i="27" s="1"/>
  <c r="DR652" i="27"/>
  <c r="DS652" i="27" s="1"/>
  <c r="EK652" i="27"/>
  <c r="CE721" i="27"/>
  <c r="CF721" i="27" s="1"/>
  <c r="CX721" i="27"/>
  <c r="CX751" i="27"/>
  <c r="CE751" i="27"/>
  <c r="CF751" i="27" s="1"/>
  <c r="EK852" i="27"/>
  <c r="DR852" i="27"/>
  <c r="DS852" i="27" s="1"/>
  <c r="BK13" i="27"/>
  <c r="N18" i="27"/>
  <c r="EA294" i="27"/>
  <c r="FK24" i="27"/>
  <c r="FK23" i="27"/>
  <c r="FK21" i="27"/>
  <c r="FK34" i="27" s="1"/>
  <c r="FK20" i="27"/>
  <c r="FJ22" i="27"/>
  <c r="FK29" i="27"/>
  <c r="FK31" i="27"/>
  <c r="FK30" i="27"/>
  <c r="FK28" i="27"/>
  <c r="FK25" i="27"/>
  <c r="FK27" i="27"/>
  <c r="AS14" i="27"/>
  <c r="AS12" i="27"/>
  <c r="AR19" i="27"/>
  <c r="AS19" i="27" s="1"/>
  <c r="CH124" i="27"/>
  <c r="CG138" i="27"/>
  <c r="CH138" i="27" s="1"/>
  <c r="EA188" i="27"/>
  <c r="EA187" i="27"/>
  <c r="EA186" i="27"/>
  <c r="EA185" i="27"/>
  <c r="EA184" i="27"/>
  <c r="EA183" i="27"/>
  <c r="EA182" i="27"/>
  <c r="EA181" i="27"/>
  <c r="EA180" i="27"/>
  <c r="EA179" i="27"/>
  <c r="EA178" i="27"/>
  <c r="EA177" i="27"/>
  <c r="EA176" i="27"/>
  <c r="EA175" i="27"/>
  <c r="EA174" i="27"/>
  <c r="EA173" i="27"/>
  <c r="EA172" i="27"/>
  <c r="EA171" i="27"/>
  <c r="EA170" i="27"/>
  <c r="EA169" i="27"/>
  <c r="EA168" i="27"/>
  <c r="EA167" i="27"/>
  <c r="EA166" i="27"/>
  <c r="EA165" i="27"/>
  <c r="EA164" i="27"/>
  <c r="EA163" i="27"/>
  <c r="EA162" i="27"/>
  <c r="EA161" i="27"/>
  <c r="EA160" i="27"/>
  <c r="EA159" i="27"/>
  <c r="EA158" i="27"/>
  <c r="EA157" i="27"/>
  <c r="EA156" i="27"/>
  <c r="EA155" i="27"/>
  <c r="EA154" i="27"/>
  <c r="EA153" i="27"/>
  <c r="EA152" i="27"/>
  <c r="EA151" i="27"/>
  <c r="EA150" i="27"/>
  <c r="EA149" i="27"/>
  <c r="EA148" i="27"/>
  <c r="EA147" i="27"/>
  <c r="EA146" i="27"/>
  <c r="EJ146" i="27"/>
  <c r="AP202" i="27"/>
  <c r="BK113" i="27"/>
  <c r="BJ134" i="27"/>
  <c r="BA134" i="27"/>
  <c r="CW210" i="27"/>
  <c r="CN210" i="27"/>
  <c r="CM209" i="27"/>
  <c r="DN203" i="27"/>
  <c r="DN224" i="27"/>
  <c r="DN221" i="27"/>
  <c r="DN220" i="27"/>
  <c r="W228" i="27"/>
  <c r="N228" i="27"/>
  <c r="FA315" i="27"/>
  <c r="EZ314" i="27"/>
  <c r="FA314" i="27" s="1"/>
  <c r="FB315" i="27"/>
  <c r="CN325" i="27"/>
  <c r="CW325" i="27"/>
  <c r="BK312" i="27"/>
  <c r="EK341" i="27"/>
  <c r="DR341" i="27"/>
  <c r="DS341" i="27" s="1"/>
  <c r="M397" i="27"/>
  <c r="CX412" i="27"/>
  <c r="CE412" i="27"/>
  <c r="X422" i="27"/>
  <c r="E422" i="27"/>
  <c r="F422" i="27" s="1"/>
  <c r="EK426" i="27"/>
  <c r="EI443" i="27"/>
  <c r="FC441" i="27"/>
  <c r="DR512" i="27"/>
  <c r="DS512" i="27" s="1"/>
  <c r="EK512" i="27"/>
  <c r="FB624" i="27"/>
  <c r="ES624" i="27"/>
  <c r="ER623" i="27"/>
  <c r="DT641" i="27"/>
  <c r="DU612" i="27"/>
  <c r="DU642" i="27"/>
  <c r="DU649" i="27"/>
  <c r="DU647" i="27"/>
  <c r="DU643" i="27"/>
  <c r="DU644" i="27"/>
  <c r="DU645" i="27"/>
  <c r="AF720" i="27"/>
  <c r="AO720" i="27"/>
  <c r="AF724" i="27"/>
  <c r="CN717" i="27"/>
  <c r="CW717" i="27"/>
  <c r="CX732" i="27" s="1"/>
  <c r="CN735" i="27"/>
  <c r="CN734" i="27"/>
  <c r="BH745" i="27"/>
  <c r="EK826" i="27"/>
  <c r="DR826" i="27"/>
  <c r="DS826" i="27" s="1"/>
  <c r="BZ86" i="27"/>
  <c r="CA86" i="27" s="1"/>
  <c r="CA49" i="27"/>
  <c r="DF9" i="27"/>
  <c r="DF8" i="27"/>
  <c r="DF7" i="27"/>
  <c r="DT12" i="27"/>
  <c r="CX104" i="27"/>
  <c r="CE104" i="27"/>
  <c r="CA102" i="27"/>
  <c r="DR109" i="27"/>
  <c r="DS109" i="27" s="1"/>
  <c r="FC104" i="27"/>
  <c r="CX118" i="27"/>
  <c r="CE118" i="27"/>
  <c r="CE127" i="27"/>
  <c r="CW25" i="27"/>
  <c r="CW134" i="27"/>
  <c r="CN134" i="27"/>
  <c r="BI135" i="27"/>
  <c r="AP210" i="27"/>
  <c r="AO209" i="27"/>
  <c r="AP209" i="27" s="1"/>
  <c r="DS226" i="27"/>
  <c r="DF326" i="27"/>
  <c r="EA334" i="27"/>
  <c r="DZ333" i="27"/>
  <c r="EJ334" i="27"/>
  <c r="CV411" i="27"/>
  <c r="CV429" i="27"/>
  <c r="EV449" i="27"/>
  <c r="EW449" i="27" s="1"/>
  <c r="EW435" i="27"/>
  <c r="W514" i="27"/>
  <c r="N514" i="27"/>
  <c r="DD520" i="27"/>
  <c r="DC538" i="27"/>
  <c r="CS641" i="27"/>
  <c r="DF619" i="27"/>
  <c r="V624" i="27"/>
  <c r="U623" i="27"/>
  <c r="V623" i="27" s="1"/>
  <c r="CE633" i="27"/>
  <c r="CF633" i="27" s="1"/>
  <c r="CX633" i="27"/>
  <c r="FK623" i="27"/>
  <c r="FJ641" i="27"/>
  <c r="FC644" i="27"/>
  <c r="E638" i="27"/>
  <c r="DR653" i="27"/>
  <c r="DS653" i="27" s="1"/>
  <c r="EK653" i="27"/>
  <c r="EA717" i="27"/>
  <c r="EJ717" i="27"/>
  <c r="DZ715" i="27"/>
  <c r="EA745" i="27" s="1"/>
  <c r="EC726" i="27"/>
  <c r="EB744" i="27"/>
  <c r="DW830" i="27"/>
  <c r="FA850" i="27"/>
  <c r="EZ849" i="27"/>
  <c r="FA849" i="27" s="1"/>
  <c r="DW849" i="27"/>
  <c r="AF18" i="27"/>
  <c r="CC19" i="27"/>
  <c r="AY9" i="27"/>
  <c r="CC16" i="27"/>
  <c r="BQ14" i="27"/>
  <c r="BP19" i="27"/>
  <c r="BQ19" i="27" s="1"/>
  <c r="BQ12" i="27"/>
  <c r="DH24" i="27"/>
  <c r="DH23" i="27"/>
  <c r="DH21" i="27"/>
  <c r="DH20" i="27"/>
  <c r="DG22" i="27"/>
  <c r="DH22" i="27" s="1"/>
  <c r="DH28" i="27"/>
  <c r="DH29" i="27"/>
  <c r="DH25" i="27"/>
  <c r="DH27" i="27"/>
  <c r="DH31" i="27"/>
  <c r="DH30" i="27"/>
  <c r="FB107" i="27"/>
  <c r="ES107" i="27"/>
  <c r="ER106" i="27"/>
  <c r="DO112" i="27"/>
  <c r="DP112" i="27" s="1"/>
  <c r="DF112" i="27"/>
  <c r="BI202" i="27"/>
  <c r="DR258" i="27"/>
  <c r="CN315" i="27"/>
  <c r="CW315" i="27"/>
  <c r="CM314" i="27"/>
  <c r="CN314" i="27" s="1"/>
  <c r="FA321" i="27"/>
  <c r="E254" i="27"/>
  <c r="BX332" i="27"/>
  <c r="BY303" i="27"/>
  <c r="BY338" i="27"/>
  <c r="BY334" i="27"/>
  <c r="BY339" i="27"/>
  <c r="BY333" i="27"/>
  <c r="BY336" i="27"/>
  <c r="BY343" i="27"/>
  <c r="BY331" i="27"/>
  <c r="BY340" i="27"/>
  <c r="BY330" i="27"/>
  <c r="BY342" i="27"/>
  <c r="BY314" i="27"/>
  <c r="BY344" i="27"/>
  <c r="X307" i="27"/>
  <c r="E307" i="27"/>
  <c r="BA342" i="27"/>
  <c r="BJ417" i="27"/>
  <c r="BK418" i="27"/>
  <c r="CX422" i="27"/>
  <c r="CE422" i="27"/>
  <c r="CF422" i="27" s="1"/>
  <c r="EK535" i="27"/>
  <c r="DR535" i="27"/>
  <c r="AP602" i="27"/>
  <c r="AP603" i="27"/>
  <c r="AP601" i="27"/>
  <c r="AP600" i="27"/>
  <c r="AP599" i="27"/>
  <c r="AP596" i="27"/>
  <c r="AP594" i="27"/>
  <c r="AP592" i="27"/>
  <c r="AP590" i="27"/>
  <c r="AP595" i="27"/>
  <c r="AP593" i="27"/>
  <c r="AP591" i="27"/>
  <c r="AP589" i="27"/>
  <c r="AP585" i="27"/>
  <c r="AP584" i="27"/>
  <c r="AP583" i="27"/>
  <c r="AP582" i="27"/>
  <c r="AP581" i="27"/>
  <c r="AP580" i="27"/>
  <c r="AP579" i="27"/>
  <c r="AP578" i="27"/>
  <c r="AP577" i="27"/>
  <c r="AP588" i="27"/>
  <c r="AP587" i="27"/>
  <c r="AP586" i="27"/>
  <c r="AP598" i="27"/>
  <c r="AP597" i="27"/>
  <c r="AP576" i="27"/>
  <c r="AP574" i="27"/>
  <c r="AP573" i="27"/>
  <c r="AP572" i="27"/>
  <c r="AP571" i="27"/>
  <c r="AP570" i="27"/>
  <c r="AP569" i="27"/>
  <c r="AP568" i="27"/>
  <c r="AP567" i="27"/>
  <c r="AP566" i="27"/>
  <c r="AP565" i="27"/>
  <c r="AP564" i="27"/>
  <c r="AP563" i="27"/>
  <c r="AP562" i="27"/>
  <c r="AP561" i="27"/>
  <c r="AP560" i="27"/>
  <c r="AP575" i="27"/>
  <c r="BC623" i="27"/>
  <c r="BB641" i="27"/>
  <c r="CX639" i="27"/>
  <c r="CE639" i="27"/>
  <c r="CF639" i="27" s="1"/>
  <c r="FJ810" i="27"/>
  <c r="FK810" i="27" s="1"/>
  <c r="FK773" i="27"/>
  <c r="DR843" i="27"/>
  <c r="DS843" i="27" s="1"/>
  <c r="FC843" i="27"/>
  <c r="CA19" i="27"/>
  <c r="N106" i="27"/>
  <c r="BQ95" i="27"/>
  <c r="BP124" i="27"/>
  <c r="BP20" i="27"/>
  <c r="BQ25" i="27" s="1"/>
  <c r="BQ128" i="27"/>
  <c r="BQ126" i="27"/>
  <c r="BQ125" i="27"/>
  <c r="BQ131" i="27"/>
  <c r="BQ132" i="27"/>
  <c r="BQ137" i="27"/>
  <c r="BQ136" i="27"/>
  <c r="BQ133" i="27"/>
  <c r="BQ135" i="27"/>
  <c r="BQ127" i="27"/>
  <c r="BQ122" i="27"/>
  <c r="BQ123" i="27"/>
  <c r="BQ130" i="27"/>
  <c r="BQ134" i="27"/>
  <c r="BQ129" i="27"/>
  <c r="V106" i="27"/>
  <c r="FA107" i="27"/>
  <c r="EZ106" i="27"/>
  <c r="ES118" i="27"/>
  <c r="F204" i="27"/>
  <c r="CC203" i="27"/>
  <c r="CC224" i="27"/>
  <c r="DF202" i="27"/>
  <c r="BZ303" i="27"/>
  <c r="DM332" i="27"/>
  <c r="DN303" i="27"/>
  <c r="DN343" i="27"/>
  <c r="DN339" i="27"/>
  <c r="DN331" i="27"/>
  <c r="DN334" i="27"/>
  <c r="DN336" i="27"/>
  <c r="DN344" i="27"/>
  <c r="DN338" i="27"/>
  <c r="DN340" i="27"/>
  <c r="DF329" i="27"/>
  <c r="U294" i="27"/>
  <c r="V294" i="27" s="1"/>
  <c r="CN321" i="27"/>
  <c r="FA409" i="27"/>
  <c r="CN429" i="27"/>
  <c r="EK422" i="27"/>
  <c r="DR422" i="27"/>
  <c r="DS422" i="27" s="1"/>
  <c r="EJ437" i="27"/>
  <c r="EA437" i="27"/>
  <c r="DZ436" i="27"/>
  <c r="EK444" i="27"/>
  <c r="DR444" i="27"/>
  <c r="DS444" i="27" s="1"/>
  <c r="CV437" i="27"/>
  <c r="CU436" i="27"/>
  <c r="CV436" i="27" s="1"/>
  <c r="EH500" i="27"/>
  <c r="EI500" i="27" s="1"/>
  <c r="CA521" i="27"/>
  <c r="BZ520" i="27"/>
  <c r="CA520" i="27" s="1"/>
  <c r="X534" i="27"/>
  <c r="E534" i="27"/>
  <c r="F534" i="27" s="1"/>
  <c r="X619" i="27"/>
  <c r="E619" i="27"/>
  <c r="F619" i="27" s="1"/>
  <c r="BS621" i="27"/>
  <c r="DO677" i="27"/>
  <c r="CE677" i="27" s="1"/>
  <c r="EI717" i="27"/>
  <c r="EH715" i="27"/>
  <c r="EI745" i="27" s="1"/>
  <c r="FA746" i="27"/>
  <c r="EZ745" i="27"/>
  <c r="FA745" i="27" s="1"/>
  <c r="EW858" i="27"/>
  <c r="EW847" i="27"/>
  <c r="EV848" i="27"/>
  <c r="EW829" i="27"/>
  <c r="EW819" i="27"/>
  <c r="EW851" i="27"/>
  <c r="EW853" i="27"/>
  <c r="EW854" i="27"/>
  <c r="EW861" i="27"/>
  <c r="EW855" i="27"/>
  <c r="EZ830" i="27"/>
  <c r="FA830" i="27" s="1"/>
  <c r="BW14" i="27"/>
  <c r="BW12" i="27"/>
  <c r="BV19" i="27"/>
  <c r="BW19" i="27" s="1"/>
  <c r="BS13" i="27"/>
  <c r="ES12" i="27"/>
  <c r="CE152" i="27"/>
  <c r="E104" i="27"/>
  <c r="X104" i="27"/>
  <c r="FB31" i="27"/>
  <c r="CB125" i="27"/>
  <c r="CC125" i="27" s="1"/>
  <c r="BS125" i="27"/>
  <c r="AL24" i="27"/>
  <c r="AL23" i="27"/>
  <c r="AL21" i="27"/>
  <c r="AL20" i="27"/>
  <c r="AK22" i="27"/>
  <c r="AL22" i="27" s="1"/>
  <c r="AL30" i="27"/>
  <c r="AL31" i="27"/>
  <c r="AL27" i="27"/>
  <c r="AL28" i="27"/>
  <c r="AL29" i="27"/>
  <c r="AL25" i="27"/>
  <c r="EK101" i="27"/>
  <c r="DR101" i="27"/>
  <c r="DS101" i="27" s="1"/>
  <c r="FA113" i="27"/>
  <c r="FA129" i="27"/>
  <c r="BJ25" i="27"/>
  <c r="DN210" i="27"/>
  <c r="DM209" i="27"/>
  <c r="DN209" i="27" s="1"/>
  <c r="CC214" i="27"/>
  <c r="CE330" i="27"/>
  <c r="CW308" i="27"/>
  <c r="CN308" i="27"/>
  <c r="CN329" i="27"/>
  <c r="X335" i="27"/>
  <c r="E335" i="27"/>
  <c r="F335" i="27" s="1"/>
  <c r="EK322" i="27"/>
  <c r="DR322" i="27"/>
  <c r="CV334" i="27"/>
  <c r="CU333" i="27"/>
  <c r="CV333" i="27" s="1"/>
  <c r="DR338" i="27"/>
  <c r="EI432" i="27"/>
  <c r="BO520" i="27"/>
  <c r="X513" i="27"/>
  <c r="E513" i="27"/>
  <c r="F513" i="27" s="1"/>
  <c r="CN526" i="27"/>
  <c r="CW526" i="27"/>
  <c r="E618" i="27"/>
  <c r="F618" i="27" s="1"/>
  <c r="BS634" i="27"/>
  <c r="CB634" i="27"/>
  <c r="CC634" i="27" s="1"/>
  <c r="CM669" i="27"/>
  <c r="BO726" i="27"/>
  <c r="BN744" i="27"/>
  <c r="CM726" i="27"/>
  <c r="CN726" i="27" s="1"/>
  <c r="CN727" i="27"/>
  <c r="CW727" i="27"/>
  <c r="X751" i="27"/>
  <c r="E751" i="27"/>
  <c r="F751" i="27" s="1"/>
  <c r="DZ9" i="27"/>
  <c r="EA11" i="27" s="1"/>
  <c r="DO153" i="27"/>
  <c r="DP153" i="27" s="1"/>
  <c r="L14" i="27"/>
  <c r="K19" i="27"/>
  <c r="L19" i="27" s="1"/>
  <c r="L12" i="27"/>
  <c r="BS99" i="27"/>
  <c r="DF100" i="27"/>
  <c r="DO100" i="27"/>
  <c r="DP100" i="27" s="1"/>
  <c r="DM95" i="27"/>
  <c r="DO95" i="27" s="1"/>
  <c r="DR117" i="27"/>
  <c r="CA106" i="27"/>
  <c r="BZ21" i="27"/>
  <c r="CA25" i="27" s="1"/>
  <c r="CX121" i="27"/>
  <c r="CE121" i="27"/>
  <c r="CE132" i="27"/>
  <c r="BH28" i="27"/>
  <c r="W209" i="27"/>
  <c r="E210" i="27"/>
  <c r="F210" i="27" s="1"/>
  <c r="X210" i="27"/>
  <c r="AN320" i="27"/>
  <c r="CO346" i="27"/>
  <c r="CP346" i="27" s="1"/>
  <c r="CP332" i="27"/>
  <c r="CX319" i="27"/>
  <c r="CE319" i="27"/>
  <c r="CF319" i="27" s="1"/>
  <c r="E415" i="27"/>
  <c r="F415" i="27" s="1"/>
  <c r="FA418" i="27"/>
  <c r="EZ417" i="27"/>
  <c r="FA417" i="27" s="1"/>
  <c r="FA539" i="27"/>
  <c r="ER539" i="27"/>
  <c r="CB548" i="27"/>
  <c r="CC548" i="27" s="1"/>
  <c r="BS548" i="27"/>
  <c r="EK549" i="27"/>
  <c r="DR549" i="27"/>
  <c r="DS549" i="27" s="1"/>
  <c r="BU649" i="27"/>
  <c r="BU647" i="27"/>
  <c r="BU645" i="27"/>
  <c r="BU644" i="27"/>
  <c r="BU643" i="27"/>
  <c r="BT641" i="27"/>
  <c r="BU642" i="27"/>
  <c r="BU612" i="27"/>
  <c r="H623" i="27"/>
  <c r="AV758" i="27"/>
  <c r="AW758" i="27" s="1"/>
  <c r="AW744" i="27"/>
  <c r="L748" i="27"/>
  <c r="L747" i="27"/>
  <c r="K744" i="27"/>
  <c r="L746" i="27"/>
  <c r="L743" i="27"/>
  <c r="L715" i="27"/>
  <c r="AL745" i="27"/>
  <c r="AY745" i="27"/>
  <c r="EK755" i="27"/>
  <c r="DR755" i="27"/>
  <c r="DS755" i="27" s="1"/>
  <c r="FB841" i="27"/>
  <c r="FC841" i="27" s="1"/>
  <c r="ES841" i="27"/>
  <c r="FC855" i="27"/>
  <c r="AJ24" i="27"/>
  <c r="AJ23" i="27"/>
  <c r="AJ22" i="27"/>
  <c r="AJ21" i="27"/>
  <c r="AJ20" i="27"/>
  <c r="AI22" i="27"/>
  <c r="AM20" i="27"/>
  <c r="AJ27" i="27"/>
  <c r="AJ25" i="27"/>
  <c r="AJ29" i="27"/>
  <c r="AJ28" i="27"/>
  <c r="AJ30" i="27"/>
  <c r="AJ31" i="27"/>
  <c r="BR520" i="27"/>
  <c r="BS520" i="27" s="1"/>
  <c r="W746" i="27"/>
  <c r="DZ520" i="27"/>
  <c r="EA520" i="27" s="1"/>
  <c r="EA16" i="27"/>
  <c r="G10" i="29" l="1"/>
  <c r="H7" i="29"/>
  <c r="E10" i="29"/>
  <c r="F10" i="29"/>
  <c r="J10" i="29"/>
  <c r="H10" i="29"/>
  <c r="DS706" i="27"/>
  <c r="DS705" i="27"/>
  <c r="DS704" i="27"/>
  <c r="DS703" i="27"/>
  <c r="DS694" i="27"/>
  <c r="DS702" i="27"/>
  <c r="DS701" i="27"/>
  <c r="DS700" i="27"/>
  <c r="DS699" i="27"/>
  <c r="DS698" i="27"/>
  <c r="DS697" i="27"/>
  <c r="DS696" i="27"/>
  <c r="DS695" i="27"/>
  <c r="DS693" i="27"/>
  <c r="DS692" i="27"/>
  <c r="DS691" i="27"/>
  <c r="DS690" i="27"/>
  <c r="DS689" i="27"/>
  <c r="DS688" i="27"/>
  <c r="DS687" i="27"/>
  <c r="DS686" i="27"/>
  <c r="DS685" i="27"/>
  <c r="DS684" i="27"/>
  <c r="DS683" i="27"/>
  <c r="DS682" i="27"/>
  <c r="DS681" i="27"/>
  <c r="DS680" i="27"/>
  <c r="DS679" i="27"/>
  <c r="DS678" i="27"/>
  <c r="DS677" i="27"/>
  <c r="DS676" i="27"/>
  <c r="DS675" i="27"/>
  <c r="DS674" i="27"/>
  <c r="DS673" i="27"/>
  <c r="DS672" i="27"/>
  <c r="DS671" i="27"/>
  <c r="DS670" i="27"/>
  <c r="DS669" i="27"/>
  <c r="DS668" i="27"/>
  <c r="DS664" i="27"/>
  <c r="DS667" i="27"/>
  <c r="DS666" i="27"/>
  <c r="DS665" i="27"/>
  <c r="DS663" i="27"/>
  <c r="DP95" i="27"/>
  <c r="DP137" i="27"/>
  <c r="DO20" i="27"/>
  <c r="DP29" i="27" s="1"/>
  <c r="DP130" i="27"/>
  <c r="DP133" i="27"/>
  <c r="DP131" i="27"/>
  <c r="DP129" i="27"/>
  <c r="DP122" i="27"/>
  <c r="DP123" i="27"/>
  <c r="DP136" i="27"/>
  <c r="DP127" i="27"/>
  <c r="DP128" i="27"/>
  <c r="DP135" i="27"/>
  <c r="DP132" i="27"/>
  <c r="CX612" i="27"/>
  <c r="CX649" i="27"/>
  <c r="CX647" i="27"/>
  <c r="CX643" i="27"/>
  <c r="CX645" i="27"/>
  <c r="CX644" i="27"/>
  <c r="BK198" i="27"/>
  <c r="BK233" i="27"/>
  <c r="BK226" i="27"/>
  <c r="BK234" i="27"/>
  <c r="BK225" i="27"/>
  <c r="BK238" i="27"/>
  <c r="BK236" i="27"/>
  <c r="BK231" i="27"/>
  <c r="BK235" i="27"/>
  <c r="BK230" i="27"/>
  <c r="BK232" i="27"/>
  <c r="BK240" i="27"/>
  <c r="BK239" i="27"/>
  <c r="BK237" i="27"/>
  <c r="BK208" i="27"/>
  <c r="BK229" i="27"/>
  <c r="CE12" i="27"/>
  <c r="CF14" i="27" s="1"/>
  <c r="CE25" i="27"/>
  <c r="EW848" i="27"/>
  <c r="EV862" i="27"/>
  <c r="EW862" i="27" s="1"/>
  <c r="BZ332" i="27"/>
  <c r="CA303" i="27"/>
  <c r="CA344" i="27"/>
  <c r="CA343" i="27"/>
  <c r="CA342" i="27"/>
  <c r="CA336" i="27"/>
  <c r="CA330" i="27"/>
  <c r="CA340" i="27"/>
  <c r="CA331" i="27"/>
  <c r="CA338" i="27"/>
  <c r="CA339" i="27"/>
  <c r="FA106" i="27"/>
  <c r="EZ21" i="27"/>
  <c r="FA25" i="27" s="1"/>
  <c r="BK417" i="27"/>
  <c r="BJ435" i="27"/>
  <c r="EB758" i="27"/>
  <c r="EC758" i="27" s="1"/>
  <c r="EC744" i="27"/>
  <c r="DP104" i="27"/>
  <c r="AO566" i="27"/>
  <c r="E566" i="27" s="1"/>
  <c r="AE603" i="27"/>
  <c r="AO603" i="27" s="1"/>
  <c r="E603" i="27" s="1"/>
  <c r="CV463" i="27"/>
  <c r="CU500" i="27"/>
  <c r="CV500" i="27" s="1"/>
  <c r="EI11" i="27"/>
  <c r="EI9" i="27"/>
  <c r="CW566" i="27"/>
  <c r="CE566" i="27" s="1"/>
  <c r="CM603" i="27"/>
  <c r="CW603" i="27" s="1"/>
  <c r="CE603" i="27" s="1"/>
  <c r="DP102" i="27"/>
  <c r="E746" i="27"/>
  <c r="AM22" i="27"/>
  <c r="AN22" i="27" s="1"/>
  <c r="AN24" i="27"/>
  <c r="AN23" i="27"/>
  <c r="AN21" i="27"/>
  <c r="AN20" i="27"/>
  <c r="AN31" i="27"/>
  <c r="AN28" i="27"/>
  <c r="AN25" i="27"/>
  <c r="AN29" i="27"/>
  <c r="AN30" i="27"/>
  <c r="AN27" i="27"/>
  <c r="CX727" i="27"/>
  <c r="CW726" i="27"/>
  <c r="CE727" i="27"/>
  <c r="CF727" i="27" s="1"/>
  <c r="DS235" i="27"/>
  <c r="BX346" i="27"/>
  <c r="BY346" i="27" s="1"/>
  <c r="BY332" i="27"/>
  <c r="X638" i="27"/>
  <c r="DU14" i="27"/>
  <c r="DU12" i="27"/>
  <c r="BI745" i="27"/>
  <c r="DU641" i="27"/>
  <c r="DT655" i="27"/>
  <c r="DU655" i="27" s="1"/>
  <c r="X228" i="27"/>
  <c r="E228" i="27"/>
  <c r="AP546" i="27"/>
  <c r="W303" i="27"/>
  <c r="M332" i="27"/>
  <c r="N303" i="27"/>
  <c r="N339" i="27"/>
  <c r="N336" i="27"/>
  <c r="N343" i="27"/>
  <c r="N344" i="27"/>
  <c r="N330" i="27"/>
  <c r="N331" i="27"/>
  <c r="N340" i="27"/>
  <c r="N338" i="27"/>
  <c r="DM23" i="27"/>
  <c r="X423" i="27"/>
  <c r="E423" i="27"/>
  <c r="F423" i="27" s="1"/>
  <c r="EA227" i="27"/>
  <c r="DZ241" i="27"/>
  <c r="EA241" i="27" s="1"/>
  <c r="CC15" i="27"/>
  <c r="F510" i="27"/>
  <c r="F524" i="27"/>
  <c r="F522" i="27"/>
  <c r="EK531" i="27"/>
  <c r="DR531" i="27"/>
  <c r="F432" i="27"/>
  <c r="X727" i="27"/>
  <c r="W726" i="27"/>
  <c r="E727" i="27"/>
  <c r="F727" i="27" s="1"/>
  <c r="CE647" i="27"/>
  <c r="O655" i="27"/>
  <c r="P655" i="27" s="1"/>
  <c r="P641" i="27"/>
  <c r="CC333" i="27"/>
  <c r="CC209" i="27"/>
  <c r="CC315" i="27"/>
  <c r="CB314" i="27"/>
  <c r="AN303" i="27"/>
  <c r="AM332" i="27"/>
  <c r="AN332" i="27" s="1"/>
  <c r="AN334" i="27"/>
  <c r="AN333" i="27"/>
  <c r="AN336" i="27"/>
  <c r="AN331" i="27"/>
  <c r="AN342" i="27"/>
  <c r="AN340" i="27"/>
  <c r="AN343" i="27"/>
  <c r="AN338" i="27"/>
  <c r="AN339" i="27"/>
  <c r="AN344" i="27"/>
  <c r="EK102" i="27"/>
  <c r="AE552" i="27"/>
  <c r="AF552" i="27" s="1"/>
  <c r="AF538" i="27"/>
  <c r="DS804" i="27"/>
  <c r="DS800" i="27"/>
  <c r="DS809" i="27"/>
  <c r="DS805" i="27"/>
  <c r="DS801" i="27"/>
  <c r="DS808" i="27"/>
  <c r="DS807" i="27"/>
  <c r="DS802" i="27"/>
  <c r="DS806" i="27"/>
  <c r="DS796" i="27"/>
  <c r="DS792" i="27"/>
  <c r="DS797" i="27"/>
  <c r="DS793" i="27"/>
  <c r="DS789" i="27"/>
  <c r="DS785" i="27"/>
  <c r="DS781" i="27"/>
  <c r="DS777" i="27"/>
  <c r="DS798" i="27"/>
  <c r="DS794" i="27"/>
  <c r="DS790" i="27"/>
  <c r="DS786" i="27"/>
  <c r="DS782" i="27"/>
  <c r="DS778" i="27"/>
  <c r="DS803" i="27"/>
  <c r="DS799" i="27"/>
  <c r="DS795" i="27"/>
  <c r="DS791" i="27"/>
  <c r="DS787" i="27"/>
  <c r="DS783" i="27"/>
  <c r="DS779" i="27"/>
  <c r="DS775" i="27"/>
  <c r="DS780" i="27"/>
  <c r="DS771" i="27"/>
  <c r="DS767" i="27"/>
  <c r="DS776" i="27"/>
  <c r="DS768" i="27"/>
  <c r="DS788" i="27"/>
  <c r="DS784" i="27"/>
  <c r="DS769" i="27"/>
  <c r="DS772" i="27"/>
  <c r="DS770" i="27"/>
  <c r="DN745" i="27"/>
  <c r="EK548" i="27"/>
  <c r="DR548" i="27"/>
  <c r="DS548" i="27" s="1"/>
  <c r="BR332" i="27"/>
  <c r="CB303" i="27"/>
  <c r="BS303" i="27"/>
  <c r="BS330" i="27"/>
  <c r="BS314" i="27"/>
  <c r="BS334" i="27"/>
  <c r="BS336" i="27"/>
  <c r="BS331" i="27"/>
  <c r="BS344" i="27"/>
  <c r="BS339" i="27"/>
  <c r="BS338" i="27"/>
  <c r="BS343" i="27"/>
  <c r="BS340" i="27"/>
  <c r="AK449" i="27"/>
  <c r="AL449" i="27" s="1"/>
  <c r="AL435" i="27"/>
  <c r="EK320" i="27"/>
  <c r="DR320" i="27"/>
  <c r="CX320" i="27"/>
  <c r="CE320" i="27"/>
  <c r="CU332" i="27"/>
  <c r="CV303" i="27"/>
  <c r="CV339" i="27"/>
  <c r="CV343" i="27"/>
  <c r="CV338" i="27"/>
  <c r="CV344" i="27"/>
  <c r="CV330" i="27"/>
  <c r="CV340" i="27"/>
  <c r="CV336" i="27"/>
  <c r="CV331" i="27"/>
  <c r="CV342" i="27"/>
  <c r="CX117" i="27"/>
  <c r="CE117" i="27"/>
  <c r="EH23" i="27"/>
  <c r="EA9" i="27"/>
  <c r="AZ346" i="27"/>
  <c r="BA346" i="27" s="1"/>
  <c r="BA332" i="27"/>
  <c r="CX509" i="27"/>
  <c r="CE509" i="27"/>
  <c r="CX544" i="27"/>
  <c r="CX545" i="27"/>
  <c r="CX542" i="27"/>
  <c r="CX537" i="27"/>
  <c r="CX546" i="27"/>
  <c r="BA9" i="27"/>
  <c r="E732" i="27"/>
  <c r="X732" i="27"/>
  <c r="U641" i="27"/>
  <c r="V612" i="27"/>
  <c r="V651" i="27"/>
  <c r="V652" i="27"/>
  <c r="V653" i="27"/>
  <c r="V645" i="27"/>
  <c r="V649" i="27"/>
  <c r="V648" i="27"/>
  <c r="V640" i="27"/>
  <c r="V644" i="27"/>
  <c r="V643" i="27"/>
  <c r="E418" i="27"/>
  <c r="F418" i="27" s="1"/>
  <c r="X418" i="27"/>
  <c r="W417" i="27"/>
  <c r="BP655" i="27"/>
  <c r="BQ655" i="27" s="1"/>
  <c r="BQ641" i="27"/>
  <c r="CL332" i="27"/>
  <c r="CK346" i="27"/>
  <c r="CL346" i="27" s="1"/>
  <c r="CW436" i="27"/>
  <c r="CN436" i="27"/>
  <c r="H14" i="27"/>
  <c r="H12" i="27"/>
  <c r="G19" i="27"/>
  <c r="H19" i="27" s="1"/>
  <c r="FA747" i="27"/>
  <c r="EZ744" i="27"/>
  <c r="FA715" i="27"/>
  <c r="FA748" i="27"/>
  <c r="X511" i="27"/>
  <c r="E511" i="27"/>
  <c r="F511" i="27" s="1"/>
  <c r="CN106" i="27"/>
  <c r="CM21" i="27"/>
  <c r="CN25" i="27" s="1"/>
  <c r="DM538" i="27"/>
  <c r="CA333" i="27"/>
  <c r="DS218" i="27"/>
  <c r="DS200" i="27"/>
  <c r="DS216" i="27"/>
  <c r="DH14" i="27"/>
  <c r="DH12" i="27"/>
  <c r="BA642" i="27"/>
  <c r="BJ642" i="27"/>
  <c r="BK642" i="27" s="1"/>
  <c r="CX116" i="27"/>
  <c r="CV95" i="27"/>
  <c r="CU124" i="27"/>
  <c r="CU20" i="27"/>
  <c r="CV105" i="27"/>
  <c r="CV133" i="27"/>
  <c r="CV137" i="27"/>
  <c r="CV130" i="27"/>
  <c r="CV129" i="27"/>
  <c r="CV128" i="27"/>
  <c r="CV123" i="27"/>
  <c r="CV127" i="27"/>
  <c r="CV135" i="27"/>
  <c r="CV122" i="27"/>
  <c r="CV136" i="27"/>
  <c r="CV131" i="27"/>
  <c r="CV132" i="27"/>
  <c r="DS232" i="27"/>
  <c r="CF109" i="27"/>
  <c r="CC100" i="27"/>
  <c r="CC118" i="27"/>
  <c r="CC121" i="27"/>
  <c r="CC117" i="27"/>
  <c r="CC104" i="27"/>
  <c r="EJ566" i="27"/>
  <c r="DZ603" i="27"/>
  <c r="EJ603" i="27" s="1"/>
  <c r="AF134" i="27"/>
  <c r="CX651" i="27"/>
  <c r="CE651" i="27"/>
  <c r="CF651" i="27" s="1"/>
  <c r="CU538" i="27"/>
  <c r="DS10" i="27"/>
  <c r="AG758" i="27"/>
  <c r="AH744" i="27"/>
  <c r="X342" i="27"/>
  <c r="E342" i="27"/>
  <c r="ET862" i="27"/>
  <c r="EU862" i="27" s="1"/>
  <c r="EU848" i="27"/>
  <c r="DP126" i="27"/>
  <c r="AF623" i="27"/>
  <c r="AE641" i="27"/>
  <c r="EK643" i="27"/>
  <c r="DR643" i="27"/>
  <c r="BK617" i="27"/>
  <c r="BK621" i="27"/>
  <c r="CF205" i="27"/>
  <c r="DS225" i="27"/>
  <c r="FB397" i="27"/>
  <c r="FC397" i="27" s="1"/>
  <c r="ES397" i="27"/>
  <c r="CB566" i="27"/>
  <c r="BR603" i="27"/>
  <c r="CB603" i="27" s="1"/>
  <c r="AM641" i="27"/>
  <c r="AN641" i="27" s="1"/>
  <c r="AN612" i="27"/>
  <c r="AN652" i="27"/>
  <c r="AN651" i="27"/>
  <c r="AN642" i="27"/>
  <c r="AN640" i="27"/>
  <c r="AN653" i="27"/>
  <c r="AN645" i="27"/>
  <c r="AO612" i="27"/>
  <c r="AN643" i="27"/>
  <c r="AN644" i="27"/>
  <c r="AN649" i="27"/>
  <c r="AN647" i="27"/>
  <c r="AN648" i="27"/>
  <c r="EK428" i="27"/>
  <c r="DR428" i="27"/>
  <c r="DS428" i="27" s="1"/>
  <c r="EQ848" i="27"/>
  <c r="EP862" i="27"/>
  <c r="EQ862" i="27" s="1"/>
  <c r="BK200" i="27"/>
  <c r="BK218" i="27"/>
  <c r="BK217" i="27"/>
  <c r="BK216" i="27"/>
  <c r="BK219" i="27"/>
  <c r="BG641" i="27"/>
  <c r="BF655" i="27"/>
  <c r="BG655" i="27" s="1"/>
  <c r="T124" i="27"/>
  <c r="S138" i="27"/>
  <c r="T138" i="27" s="1"/>
  <c r="DE12" i="27"/>
  <c r="FB463" i="27"/>
  <c r="ER500" i="27"/>
  <c r="ES463" i="27"/>
  <c r="AO152" i="27"/>
  <c r="AP152" i="27" s="1"/>
  <c r="AE189" i="27"/>
  <c r="AF152" i="27"/>
  <c r="BK15" i="27"/>
  <c r="CW745" i="27"/>
  <c r="CN745" i="27"/>
  <c r="Y758" i="27"/>
  <c r="Z758" i="27" s="1"/>
  <c r="Z744" i="27"/>
  <c r="X229" i="27"/>
  <c r="X257" i="27"/>
  <c r="EJ28" i="27"/>
  <c r="BF138" i="27"/>
  <c r="BG138" i="27" s="1"/>
  <c r="BG124" i="27"/>
  <c r="BK624" i="27"/>
  <c r="BJ623" i="27"/>
  <c r="BK623" i="27" s="1"/>
  <c r="F441" i="27"/>
  <c r="EJ303" i="27"/>
  <c r="EA303" i="27"/>
  <c r="DZ332" i="27"/>
  <c r="EA331" i="27"/>
  <c r="EA338" i="27"/>
  <c r="EA336" i="27"/>
  <c r="EA343" i="27"/>
  <c r="EA339" i="27"/>
  <c r="EA344" i="27"/>
  <c r="EA340" i="27"/>
  <c r="BG538" i="27"/>
  <c r="BF552" i="27"/>
  <c r="BG552" i="27" s="1"/>
  <c r="W706" i="27"/>
  <c r="E706" i="27" s="1"/>
  <c r="FC118" i="27"/>
  <c r="CO758" i="27"/>
  <c r="CP758" i="27" s="1"/>
  <c r="CP744" i="27"/>
  <c r="CX112" i="27"/>
  <c r="CE112" i="27"/>
  <c r="BV758" i="27"/>
  <c r="BW758" i="27" s="1"/>
  <c r="BW744" i="27"/>
  <c r="DR511" i="27"/>
  <c r="DS511" i="27" s="1"/>
  <c r="EK511" i="27"/>
  <c r="W86" i="27"/>
  <c r="N86" i="27"/>
  <c r="CE720" i="27"/>
  <c r="CF720" i="27" s="1"/>
  <c r="CX720" i="27"/>
  <c r="CC535" i="27"/>
  <c r="CE521" i="27"/>
  <c r="CF521" i="27" s="1"/>
  <c r="CX521" i="27"/>
  <c r="CW520" i="27"/>
  <c r="CW538" i="27" s="1"/>
  <c r="FC305" i="27"/>
  <c r="FC323" i="27"/>
  <c r="DR647" i="27"/>
  <c r="W612" i="27"/>
  <c r="DZ848" i="27"/>
  <c r="CM124" i="27"/>
  <c r="CM744" i="27"/>
  <c r="FJ32" i="27"/>
  <c r="FK32" i="27" s="1"/>
  <c r="FK26" i="27"/>
  <c r="AA655" i="27"/>
  <c r="AB655" i="27" s="1"/>
  <c r="AB641" i="27"/>
  <c r="K758" i="27"/>
  <c r="L758" i="27" s="1"/>
  <c r="L744" i="27"/>
  <c r="CX526" i="27"/>
  <c r="CE526" i="27"/>
  <c r="CF526" i="27" s="1"/>
  <c r="CS655" i="27"/>
  <c r="CT655" i="27" s="1"/>
  <c r="CT641" i="27"/>
  <c r="FK22" i="27"/>
  <c r="BZ449" i="27"/>
  <c r="CA449" i="27" s="1"/>
  <c r="CA435" i="27"/>
  <c r="EK315" i="27"/>
  <c r="EJ314" i="27"/>
  <c r="DR315" i="27"/>
  <c r="DS315" i="27" s="1"/>
  <c r="DM744" i="27"/>
  <c r="DN715" i="27"/>
  <c r="DN748" i="27"/>
  <c r="DN747" i="27"/>
  <c r="CA314" i="27"/>
  <c r="AI346" i="27"/>
  <c r="AJ332" i="27"/>
  <c r="DN746" i="27"/>
  <c r="E436" i="27"/>
  <c r="F436" i="27" s="1"/>
  <c r="X436" i="27"/>
  <c r="DR31" i="27"/>
  <c r="E737" i="27"/>
  <c r="F737" i="27" s="1"/>
  <c r="X737" i="27"/>
  <c r="DP210" i="27"/>
  <c r="DO209" i="27"/>
  <c r="DE641" i="27"/>
  <c r="DF612" i="27"/>
  <c r="DO612" i="27"/>
  <c r="DF649" i="27"/>
  <c r="DF645" i="27"/>
  <c r="DF644" i="27"/>
  <c r="DF643" i="27"/>
  <c r="X320" i="27"/>
  <c r="E320" i="27"/>
  <c r="EF758" i="27"/>
  <c r="EG758" i="27" s="1"/>
  <c r="EG744" i="27"/>
  <c r="ES520" i="27"/>
  <c r="ER538" i="27"/>
  <c r="EK824" i="27"/>
  <c r="DR824" i="27"/>
  <c r="DS824" i="27" s="1"/>
  <c r="CC715" i="27"/>
  <c r="CC743" i="27"/>
  <c r="CC747" i="27"/>
  <c r="CN538" i="27"/>
  <c r="CM552" i="27"/>
  <c r="CN552" i="27" s="1"/>
  <c r="DO24" i="27"/>
  <c r="G32" i="27"/>
  <c r="H32" i="27" s="1"/>
  <c r="H26" i="27"/>
  <c r="N417" i="27"/>
  <c r="M435" i="27"/>
  <c r="BE332" i="27"/>
  <c r="BD346" i="27"/>
  <c r="BE346" i="27" s="1"/>
  <c r="BK203" i="27"/>
  <c r="BK224" i="27"/>
  <c r="BK221" i="27"/>
  <c r="ED862" i="27"/>
  <c r="EE862" i="27" s="1"/>
  <c r="EE848" i="27"/>
  <c r="FC720" i="27"/>
  <c r="DR720" i="27"/>
  <c r="DS720" i="27" s="1"/>
  <c r="V227" i="27"/>
  <c r="U241" i="27"/>
  <c r="V241" i="27" s="1"/>
  <c r="CF85" i="27"/>
  <c r="CF83" i="27"/>
  <c r="CF81" i="27"/>
  <c r="CF79" i="27"/>
  <c r="CF77" i="27"/>
  <c r="CF74" i="27"/>
  <c r="CF84" i="27"/>
  <c r="CF82" i="27"/>
  <c r="CF80" i="27"/>
  <c r="CF78" i="27"/>
  <c r="CF76" i="27"/>
  <c r="CF75" i="27"/>
  <c r="CF73" i="27"/>
  <c r="CF72" i="27"/>
  <c r="CF71" i="27"/>
  <c r="CF70" i="27"/>
  <c r="CF69" i="27"/>
  <c r="CF68" i="27"/>
  <c r="CF67" i="27"/>
  <c r="CF66" i="27"/>
  <c r="CF65" i="27"/>
  <c r="CF64" i="27"/>
  <c r="CF63" i="27"/>
  <c r="CF62" i="27"/>
  <c r="CF61" i="27"/>
  <c r="CF60" i="27"/>
  <c r="CE7" i="27"/>
  <c r="CF10" i="27" s="1"/>
  <c r="CF58" i="27"/>
  <c r="CF57" i="27"/>
  <c r="CF56" i="27"/>
  <c r="CF55" i="27"/>
  <c r="CF54" i="27"/>
  <c r="CF53" i="27"/>
  <c r="CF52" i="27"/>
  <c r="CF51" i="27"/>
  <c r="CF50" i="27"/>
  <c r="CF48" i="27"/>
  <c r="CF47" i="27"/>
  <c r="CF46" i="27"/>
  <c r="CF45" i="27"/>
  <c r="CF44" i="27"/>
  <c r="CF43" i="27"/>
  <c r="CF59" i="27"/>
  <c r="ES189" i="27"/>
  <c r="W17" i="27"/>
  <c r="N17" i="27"/>
  <c r="E754" i="27"/>
  <c r="F754" i="27" s="1"/>
  <c r="X754" i="27"/>
  <c r="ED655" i="27"/>
  <c r="EE655" i="27" s="1"/>
  <c r="EE641" i="27"/>
  <c r="CX107" i="27"/>
  <c r="CE107" i="27"/>
  <c r="CF107" i="27" s="1"/>
  <c r="CW106" i="27"/>
  <c r="DR841" i="27"/>
  <c r="DS841" i="27" s="1"/>
  <c r="EK841" i="27"/>
  <c r="BP758" i="27"/>
  <c r="BQ758" i="27" s="1"/>
  <c r="BQ744" i="27"/>
  <c r="CA334" i="27"/>
  <c r="DP315" i="27"/>
  <c r="DO314" i="27"/>
  <c r="DP314" i="27" s="1"/>
  <c r="BR12" i="27"/>
  <c r="AF227" i="27"/>
  <c r="AE241" i="27"/>
  <c r="AF241" i="27" s="1"/>
  <c r="DN134" i="27"/>
  <c r="CV642" i="27"/>
  <c r="CW642" i="27"/>
  <c r="BH641" i="27"/>
  <c r="BI612" i="27"/>
  <c r="BI644" i="27"/>
  <c r="BI645" i="27"/>
  <c r="BI643" i="27"/>
  <c r="BK205" i="27"/>
  <c r="EC14" i="27"/>
  <c r="EB19" i="27"/>
  <c r="EC19" i="27" s="1"/>
  <c r="EC12" i="27"/>
  <c r="DP423" i="27"/>
  <c r="DO417" i="27"/>
  <c r="FD138" i="27"/>
  <c r="FE138" i="27" s="1"/>
  <c r="FE124" i="27"/>
  <c r="E23" i="27"/>
  <c r="EK228" i="27"/>
  <c r="DR228" i="27"/>
  <c r="DS228" i="27" s="1"/>
  <c r="FA24" i="27"/>
  <c r="FA22" i="27"/>
  <c r="FA21" i="27"/>
  <c r="FA20" i="27"/>
  <c r="EZ22" i="27"/>
  <c r="E614" i="27"/>
  <c r="F614" i="27" s="1"/>
  <c r="X614" i="27"/>
  <c r="M744" i="27"/>
  <c r="N743" i="27"/>
  <c r="N715" i="27"/>
  <c r="W715" i="27"/>
  <c r="N747" i="27"/>
  <c r="N748" i="27"/>
  <c r="N746" i="27"/>
  <c r="BJ28" i="27"/>
  <c r="EA642" i="27"/>
  <c r="EJ642" i="27"/>
  <c r="AP545" i="27"/>
  <c r="EK526" i="27"/>
  <c r="DR526" i="27"/>
  <c r="DS526" i="27" s="1"/>
  <c r="BO435" i="27"/>
  <c r="BN449" i="27"/>
  <c r="BO449" i="27" s="1"/>
  <c r="DP205" i="27"/>
  <c r="N642" i="27"/>
  <c r="W642" i="27"/>
  <c r="CX393" i="27"/>
  <c r="BA137" i="27"/>
  <c r="BA95" i="27"/>
  <c r="AZ124" i="27"/>
  <c r="BJ95" i="27"/>
  <c r="BK134" i="27" s="1"/>
  <c r="AZ20" i="27"/>
  <c r="BA133" i="27"/>
  <c r="BA127" i="27"/>
  <c r="BA123" i="27"/>
  <c r="BA131" i="27"/>
  <c r="BA132" i="27"/>
  <c r="BA122" i="27"/>
  <c r="BA130" i="27"/>
  <c r="BA136" i="27"/>
  <c r="BA129" i="27"/>
  <c r="BA135" i="27"/>
  <c r="BA128" i="27"/>
  <c r="DB538" i="27"/>
  <c r="DA552" i="27"/>
  <c r="DB552" i="27" s="1"/>
  <c r="BN552" i="27"/>
  <c r="BO552" i="27" s="1"/>
  <c r="BO538" i="27"/>
  <c r="EK624" i="27"/>
  <c r="EJ623" i="27"/>
  <c r="DR624" i="27"/>
  <c r="DS624" i="27" s="1"/>
  <c r="EZ641" i="27"/>
  <c r="BZ538" i="27"/>
  <c r="W539" i="27"/>
  <c r="N539" i="27"/>
  <c r="AT449" i="27"/>
  <c r="AU449" i="27" s="1"/>
  <c r="AU435" i="27"/>
  <c r="DJ538" i="27"/>
  <c r="DI552" i="27"/>
  <c r="DJ552" i="27" s="1"/>
  <c r="DO17" i="27"/>
  <c r="DP17" i="27" s="1"/>
  <c r="CE60" i="27"/>
  <c r="CE17" i="27" s="1"/>
  <c r="EK644" i="27"/>
  <c r="DS510" i="27"/>
  <c r="DS522" i="27"/>
  <c r="DS524" i="27"/>
  <c r="F205" i="27"/>
  <c r="CC624" i="27"/>
  <c r="CB623" i="27"/>
  <c r="CC623" i="27" s="1"/>
  <c r="ET655" i="27"/>
  <c r="EU655" i="27" s="1"/>
  <c r="EU641" i="27"/>
  <c r="F427" i="27"/>
  <c r="DS233" i="27"/>
  <c r="AK758" i="27"/>
  <c r="AL758" i="27" s="1"/>
  <c r="AL744" i="27"/>
  <c r="F200" i="27"/>
  <c r="F218" i="27"/>
  <c r="F216" i="27"/>
  <c r="EF655" i="27"/>
  <c r="EG655" i="27" s="1"/>
  <c r="EG641" i="27"/>
  <c r="BX552" i="27"/>
  <c r="BY552" i="27" s="1"/>
  <c r="BY538" i="27"/>
  <c r="CE634" i="27"/>
  <c r="CF634" i="27" s="1"/>
  <c r="CX634" i="27"/>
  <c r="FB436" i="27"/>
  <c r="FC436" i="27" s="1"/>
  <c r="ES436" i="27"/>
  <c r="DS203" i="27"/>
  <c r="DS205" i="27"/>
  <c r="DD24" i="27"/>
  <c r="DD23" i="27"/>
  <c r="DD22" i="27"/>
  <c r="DD21" i="27"/>
  <c r="DD20" i="27"/>
  <c r="DC22" i="27"/>
  <c r="DD30" i="27"/>
  <c r="DD31" i="27"/>
  <c r="DD28" i="27"/>
  <c r="DD29" i="27"/>
  <c r="DD27" i="27"/>
  <c r="DD25" i="27"/>
  <c r="CC540" i="27"/>
  <c r="DP60" i="27"/>
  <c r="AI758" i="27"/>
  <c r="AJ758" i="27" s="1"/>
  <c r="AJ744" i="27"/>
  <c r="ED346" i="27"/>
  <c r="EE346" i="27" s="1"/>
  <c r="EE332" i="27"/>
  <c r="E152" i="27"/>
  <c r="ED758" i="27"/>
  <c r="EE758" i="27" s="1"/>
  <c r="EE744" i="27"/>
  <c r="X634" i="27"/>
  <c r="E634" i="27"/>
  <c r="V745" i="27"/>
  <c r="DP509" i="27"/>
  <c r="DP546" i="27"/>
  <c r="DP544" i="27"/>
  <c r="DP545" i="27"/>
  <c r="DP537" i="27"/>
  <c r="DP542" i="27"/>
  <c r="DZ138" i="27"/>
  <c r="EA138" i="27" s="1"/>
  <c r="EA124" i="27"/>
  <c r="FC819" i="27"/>
  <c r="FC847" i="27"/>
  <c r="FC851" i="27"/>
  <c r="CM332" i="27"/>
  <c r="W397" i="27"/>
  <c r="N397" i="27"/>
  <c r="DP717" i="27"/>
  <c r="DP735" i="27"/>
  <c r="DP734" i="27"/>
  <c r="AI32" i="27"/>
  <c r="AJ32" i="27" s="1"/>
  <c r="AJ26" i="27"/>
  <c r="BT655" i="27"/>
  <c r="BU655" i="27" s="1"/>
  <c r="BU641" i="27"/>
  <c r="E209" i="27"/>
  <c r="X209" i="27"/>
  <c r="CE308" i="27"/>
  <c r="CX308" i="27"/>
  <c r="CX329" i="27"/>
  <c r="BJ24" i="27"/>
  <c r="BQ24" i="27"/>
  <c r="BQ23" i="27"/>
  <c r="BQ22" i="27"/>
  <c r="BQ21" i="27"/>
  <c r="BQ20" i="27"/>
  <c r="BP22" i="27"/>
  <c r="BQ27" i="27"/>
  <c r="BQ30" i="27"/>
  <c r="BQ31" i="27"/>
  <c r="BQ29" i="27"/>
  <c r="BQ28" i="27"/>
  <c r="DP121" i="27"/>
  <c r="ES623" i="27"/>
  <c r="ER641" i="27"/>
  <c r="DS441" i="27"/>
  <c r="AP706" i="27"/>
  <c r="AP705" i="27"/>
  <c r="AP704" i="27"/>
  <c r="AP703" i="27"/>
  <c r="AP702" i="27"/>
  <c r="AP701" i="27"/>
  <c r="AP700" i="27"/>
  <c r="AP699" i="27"/>
  <c r="AP698" i="27"/>
  <c r="AP697" i="27"/>
  <c r="AP696" i="27"/>
  <c r="AP695" i="27"/>
  <c r="AP693" i="27"/>
  <c r="AP692" i="27"/>
  <c r="AP691" i="27"/>
  <c r="AP690" i="27"/>
  <c r="AP689" i="27"/>
  <c r="AP688" i="27"/>
  <c r="AP687" i="27"/>
  <c r="AP686" i="27"/>
  <c r="AP685" i="27"/>
  <c r="AP684" i="27"/>
  <c r="AP683" i="27"/>
  <c r="AP682" i="27"/>
  <c r="AP694" i="27"/>
  <c r="AP679" i="27"/>
  <c r="AP676" i="27"/>
  <c r="AP675" i="27"/>
  <c r="AP674" i="27"/>
  <c r="AP673" i="27"/>
  <c r="AP672" i="27"/>
  <c r="AP677" i="27"/>
  <c r="AP671" i="27"/>
  <c r="AP670" i="27"/>
  <c r="AP669" i="27"/>
  <c r="AP668" i="27"/>
  <c r="AP667" i="27"/>
  <c r="AP666" i="27"/>
  <c r="AP665" i="27"/>
  <c r="AP664" i="27"/>
  <c r="AP663" i="27"/>
  <c r="AP680" i="27"/>
  <c r="AP681" i="27"/>
  <c r="AP678" i="27"/>
  <c r="BR538" i="27"/>
  <c r="CB509" i="27"/>
  <c r="BS509" i="27"/>
  <c r="BS542" i="27"/>
  <c r="BS546" i="27"/>
  <c r="BS537" i="27"/>
  <c r="BS544" i="27"/>
  <c r="BS545" i="27"/>
  <c r="CJ332" i="27"/>
  <c r="CI346" i="27"/>
  <c r="CJ346" i="27" s="1"/>
  <c r="W227" i="27"/>
  <c r="E198" i="27"/>
  <c r="F237" i="27" s="1"/>
  <c r="X198" i="27"/>
  <c r="X240" i="27"/>
  <c r="X236" i="27"/>
  <c r="X231" i="27"/>
  <c r="X226" i="27"/>
  <c r="X225" i="27"/>
  <c r="X239" i="27"/>
  <c r="X235" i="27"/>
  <c r="X234" i="27"/>
  <c r="X208" i="27"/>
  <c r="X233" i="27"/>
  <c r="X232" i="27"/>
  <c r="CC717" i="27"/>
  <c r="CC735" i="27"/>
  <c r="CC734" i="27"/>
  <c r="FB773" i="27"/>
  <c r="FC773" i="27" s="1"/>
  <c r="ES773" i="27"/>
  <c r="ER810" i="27"/>
  <c r="EH124" i="27"/>
  <c r="EI122" i="27"/>
  <c r="EI135" i="27"/>
  <c r="EI127" i="27"/>
  <c r="EI126" i="27"/>
  <c r="EI95" i="27"/>
  <c r="EI130" i="27"/>
  <c r="EI136" i="27"/>
  <c r="EI129" i="27"/>
  <c r="EI132" i="27"/>
  <c r="EI128" i="27"/>
  <c r="EI123" i="27"/>
  <c r="EH20" i="27"/>
  <c r="EI133" i="27"/>
  <c r="EI131" i="27"/>
  <c r="EI137" i="27"/>
  <c r="FJ346" i="27"/>
  <c r="FK346" i="27" s="1"/>
  <c r="FK332" i="27"/>
  <c r="EK117" i="27"/>
  <c r="BP138" i="27"/>
  <c r="BQ138" i="27" s="1"/>
  <c r="BQ124" i="27"/>
  <c r="DZ744" i="27"/>
  <c r="EJ715" i="27"/>
  <c r="EK745" i="27" s="1"/>
  <c r="EA715" i="27"/>
  <c r="EA747" i="27"/>
  <c r="EA748" i="27"/>
  <c r="EA746" i="27"/>
  <c r="FJ655" i="27"/>
  <c r="FK655" i="27" s="1"/>
  <c r="FK641" i="27"/>
  <c r="CX325" i="27"/>
  <c r="CE325" i="27"/>
  <c r="CF325" i="27" s="1"/>
  <c r="EZ435" i="27"/>
  <c r="X305" i="27"/>
  <c r="E305" i="27"/>
  <c r="EK97" i="27"/>
  <c r="DR97" i="27"/>
  <c r="EK115" i="27"/>
  <c r="EK113" i="27"/>
  <c r="CW86" i="27"/>
  <c r="CN86" i="27"/>
  <c r="H332" i="27"/>
  <c r="G346" i="27"/>
  <c r="H346" i="27" s="1"/>
  <c r="N227" i="27"/>
  <c r="M241" i="27"/>
  <c r="N241" i="27" s="1"/>
  <c r="CF17" i="27"/>
  <c r="CU641" i="27"/>
  <c r="CV612" i="27"/>
  <c r="CV649" i="27"/>
  <c r="CV644" i="27"/>
  <c r="CV647" i="27"/>
  <c r="CV645" i="27"/>
  <c r="CV643" i="27"/>
  <c r="CX428" i="27"/>
  <c r="CE428" i="27"/>
  <c r="FB125" i="27"/>
  <c r="DR125" i="27" s="1"/>
  <c r="ES125" i="27"/>
  <c r="F613" i="27"/>
  <c r="F627" i="27"/>
  <c r="F625" i="27"/>
  <c r="E647" i="27"/>
  <c r="X647" i="27"/>
  <c r="AL332" i="27"/>
  <c r="AK346" i="27"/>
  <c r="AL346" i="27" s="1"/>
  <c r="DV552" i="27"/>
  <c r="DW552" i="27" s="1"/>
  <c r="DW538" i="27"/>
  <c r="EK411" i="27"/>
  <c r="DR411" i="27"/>
  <c r="DS411" i="27" s="1"/>
  <c r="BD138" i="27"/>
  <c r="BE138" i="27" s="1"/>
  <c r="BE124" i="27"/>
  <c r="CB745" i="27"/>
  <c r="CC745" i="27" s="1"/>
  <c r="CC106" i="27"/>
  <c r="CB21" i="27"/>
  <c r="CC25" i="27" s="1"/>
  <c r="BJ125" i="27"/>
  <c r="BK125" i="27" s="1"/>
  <c r="BA125" i="27"/>
  <c r="ER23" i="27"/>
  <c r="DS415" i="27"/>
  <c r="CE26" i="27"/>
  <c r="E134" i="27"/>
  <c r="DP617" i="27"/>
  <c r="DP621" i="27"/>
  <c r="FC521" i="27"/>
  <c r="FB520" i="27"/>
  <c r="DL538" i="27"/>
  <c r="DK552" i="27"/>
  <c r="DL552" i="27" s="1"/>
  <c r="DS229" i="27"/>
  <c r="EU14" i="27"/>
  <c r="EU12" i="27"/>
  <c r="ET19" i="27"/>
  <c r="EU19" i="27" s="1"/>
  <c r="DP10" i="27"/>
  <c r="N24" i="27"/>
  <c r="N23" i="27"/>
  <c r="N21" i="27"/>
  <c r="N20" i="27"/>
  <c r="M22" i="27"/>
  <c r="N31" i="27"/>
  <c r="N25" i="27"/>
  <c r="N29" i="27"/>
  <c r="N30" i="27"/>
  <c r="N28" i="27"/>
  <c r="EK325" i="27"/>
  <c r="DR325" i="27"/>
  <c r="CA227" i="27"/>
  <c r="BZ241" i="27"/>
  <c r="CA241" i="27" s="1"/>
  <c r="CX437" i="27"/>
  <c r="CE437" i="27"/>
  <c r="AZ227" i="27"/>
  <c r="DP189" i="27"/>
  <c r="DP732" i="27"/>
  <c r="CV209" i="27"/>
  <c r="CU227" i="27"/>
  <c r="CB86" i="27"/>
  <c r="CC86" i="27" s="1"/>
  <c r="EK8" i="27"/>
  <c r="EK7" i="27"/>
  <c r="EK15" i="27"/>
  <c r="EK16" i="27"/>
  <c r="F425" i="27"/>
  <c r="DF24" i="27"/>
  <c r="DF20" i="27"/>
  <c r="DP303" i="27"/>
  <c r="DP340" i="27"/>
  <c r="DP336" i="27"/>
  <c r="DP339" i="27"/>
  <c r="DP330" i="27"/>
  <c r="DP343" i="27"/>
  <c r="DP344" i="27"/>
  <c r="DP338" i="27"/>
  <c r="CF540" i="27"/>
  <c r="X308" i="27"/>
  <c r="E308" i="27"/>
  <c r="F308" i="27" s="1"/>
  <c r="AU24" i="27"/>
  <c r="AU23" i="27"/>
  <c r="AU22" i="27"/>
  <c r="AU21" i="27"/>
  <c r="AU20" i="27"/>
  <c r="AT22" i="27"/>
  <c r="AU25" i="27"/>
  <c r="AU30" i="27"/>
  <c r="AU27" i="27"/>
  <c r="AU31" i="27"/>
  <c r="AU29" i="27"/>
  <c r="AU28" i="27"/>
  <c r="F85" i="27"/>
  <c r="F84" i="27"/>
  <c r="F83" i="27"/>
  <c r="F82" i="27"/>
  <c r="F81" i="27"/>
  <c r="F80" i="27"/>
  <c r="F79" i="27"/>
  <c r="F78" i="27"/>
  <c r="F77" i="27"/>
  <c r="F75" i="27"/>
  <c r="F74" i="27"/>
  <c r="F73" i="27"/>
  <c r="F72" i="27"/>
  <c r="F71" i="27"/>
  <c r="F70" i="27"/>
  <c r="F69" i="27"/>
  <c r="F68" i="27"/>
  <c r="F67" i="27"/>
  <c r="F66" i="27"/>
  <c r="F65" i="27"/>
  <c r="F64" i="27"/>
  <c r="F63" i="27"/>
  <c r="F62" i="27"/>
  <c r="F61" i="27"/>
  <c r="F60" i="27"/>
  <c r="F76" i="27"/>
  <c r="E39" i="27"/>
  <c r="F59" i="27"/>
  <c r="F58" i="27"/>
  <c r="F57" i="27"/>
  <c r="F56" i="27"/>
  <c r="F55" i="27"/>
  <c r="F54" i="27"/>
  <c r="F53" i="27"/>
  <c r="F52" i="27"/>
  <c r="F51" i="27"/>
  <c r="F50" i="27"/>
  <c r="F49" i="27"/>
  <c r="F48" i="27"/>
  <c r="F47" i="27"/>
  <c r="F46" i="27"/>
  <c r="F45" i="27"/>
  <c r="F44" i="27"/>
  <c r="F43" i="27"/>
  <c r="X82" i="27"/>
  <c r="AA552" i="27"/>
  <c r="AB552" i="27" s="1"/>
  <c r="AB538" i="27"/>
  <c r="FI538" i="27"/>
  <c r="FH552" i="27"/>
  <c r="FI552" i="27" s="1"/>
  <c r="DR29" i="27"/>
  <c r="DP116" i="27"/>
  <c r="CB23" i="27"/>
  <c r="DV758" i="27"/>
  <c r="DW758" i="27" s="1"/>
  <c r="DW744" i="27"/>
  <c r="DD641" i="27"/>
  <c r="DC655" i="27"/>
  <c r="DD655" i="27" s="1"/>
  <c r="CF206" i="27"/>
  <c r="U744" i="27"/>
  <c r="V748" i="27"/>
  <c r="V747" i="27"/>
  <c r="V743" i="27"/>
  <c r="V715" i="27"/>
  <c r="F207" i="27"/>
  <c r="DP117" i="27"/>
  <c r="DN17" i="27"/>
  <c r="DM12" i="27"/>
  <c r="EZ124" i="27"/>
  <c r="EW332" i="27"/>
  <c r="EV346" i="27"/>
  <c r="EW346" i="27" s="1"/>
  <c r="AP624" i="27"/>
  <c r="AO623" i="27"/>
  <c r="AP623" i="27" s="1"/>
  <c r="AD24" i="27"/>
  <c r="AD23" i="27"/>
  <c r="AD22" i="27"/>
  <c r="AD21" i="27"/>
  <c r="AD20" i="27"/>
  <c r="AC22" i="27"/>
  <c r="AE20" i="27"/>
  <c r="AD30" i="27"/>
  <c r="AD28" i="27"/>
  <c r="AD31" i="27"/>
  <c r="AD29" i="27"/>
  <c r="AD27" i="27"/>
  <c r="EL758" i="27"/>
  <c r="EM758" i="27" s="1"/>
  <c r="EM744" i="27"/>
  <c r="AM538" i="27"/>
  <c r="AN538" i="27" s="1"/>
  <c r="BR19" i="27"/>
  <c r="BS19" i="27" s="1"/>
  <c r="AP9" i="27"/>
  <c r="AP8" i="27"/>
  <c r="AP7" i="27"/>
  <c r="AG655" i="27"/>
  <c r="AH641" i="27"/>
  <c r="CX408" i="27"/>
  <c r="CE408" i="27"/>
  <c r="FC325" i="27"/>
  <c r="FD655" i="27"/>
  <c r="FE655" i="27" s="1"/>
  <c r="FE641" i="27"/>
  <c r="CF187" i="27"/>
  <c r="CF179" i="27"/>
  <c r="CF171" i="27"/>
  <c r="CF186" i="27"/>
  <c r="CF182" i="27"/>
  <c r="CF174" i="27"/>
  <c r="CF185" i="27"/>
  <c r="CF177" i="27"/>
  <c r="CF170" i="27"/>
  <c r="CF168" i="27"/>
  <c r="CF166" i="27"/>
  <c r="CF164" i="27"/>
  <c r="CF162" i="27"/>
  <c r="CF160" i="27"/>
  <c r="CF158" i="27"/>
  <c r="CF156" i="27"/>
  <c r="CF154" i="27"/>
  <c r="CF152" i="27"/>
  <c r="CF150" i="27"/>
  <c r="CF148" i="27"/>
  <c r="CF146" i="27"/>
  <c r="CF180" i="27"/>
  <c r="CF172" i="27"/>
  <c r="CF183" i="27"/>
  <c r="CF175" i="27"/>
  <c r="CF178" i="27"/>
  <c r="CF181" i="27"/>
  <c r="CF173" i="27"/>
  <c r="CF169" i="27"/>
  <c r="CF167" i="27"/>
  <c r="CF165" i="27"/>
  <c r="CF163" i="27"/>
  <c r="CF161" i="27"/>
  <c r="CF159" i="27"/>
  <c r="CF157" i="27"/>
  <c r="CF155" i="27"/>
  <c r="CF151" i="27"/>
  <c r="CF149" i="27"/>
  <c r="CF147" i="27"/>
  <c r="CF176" i="27"/>
  <c r="CF189" i="27"/>
  <c r="CF188" i="27"/>
  <c r="CF184" i="27"/>
  <c r="EJ49" i="27"/>
  <c r="DZ86" i="27"/>
  <c r="EA49" i="27"/>
  <c r="F626" i="27"/>
  <c r="EX655" i="27"/>
  <c r="EY655" i="27" s="1"/>
  <c r="EY641" i="27"/>
  <c r="F523" i="27"/>
  <c r="DP134" i="27"/>
  <c r="Q758" i="27"/>
  <c r="R758" i="27" s="1"/>
  <c r="R744" i="27"/>
  <c r="DS231" i="27"/>
  <c r="CE27" i="27"/>
  <c r="CX746" i="27"/>
  <c r="CE746" i="27"/>
  <c r="CK758" i="27"/>
  <c r="CL758" i="27" s="1"/>
  <c r="CL744" i="27"/>
  <c r="F293" i="27"/>
  <c r="F292" i="27"/>
  <c r="F291" i="27"/>
  <c r="F290" i="27"/>
  <c r="F289" i="27"/>
  <c r="F285" i="27"/>
  <c r="F283" i="27"/>
  <c r="F282" i="27"/>
  <c r="F281" i="27"/>
  <c r="F280" i="27"/>
  <c r="F279" i="27"/>
  <c r="F278" i="27"/>
  <c r="F277" i="27"/>
  <c r="F276" i="27"/>
  <c r="F275" i="27"/>
  <c r="F274" i="27"/>
  <c r="F273" i="27"/>
  <c r="F272" i="27"/>
  <c r="F271" i="27"/>
  <c r="F270" i="27"/>
  <c r="F269" i="27"/>
  <c r="F268" i="27"/>
  <c r="F267" i="27"/>
  <c r="F266" i="27"/>
  <c r="F265" i="27"/>
  <c r="F264" i="27"/>
  <c r="F263" i="27"/>
  <c r="F262" i="27"/>
  <c r="F261" i="27"/>
  <c r="F260" i="27"/>
  <c r="F259" i="27"/>
  <c r="F258" i="27"/>
  <c r="F257" i="27"/>
  <c r="F256" i="27"/>
  <c r="F255" i="27"/>
  <c r="F254" i="27"/>
  <c r="F253" i="27"/>
  <c r="F252" i="27"/>
  <c r="F251" i="27"/>
  <c r="F284" i="27"/>
  <c r="F288" i="27"/>
  <c r="F287" i="27"/>
  <c r="F286" i="27"/>
  <c r="FC121" i="27"/>
  <c r="CF13" i="27"/>
  <c r="EH641" i="27"/>
  <c r="DF30" i="27"/>
  <c r="CF603" i="27"/>
  <c r="CF602" i="27"/>
  <c r="CF599" i="27"/>
  <c r="CF588" i="27"/>
  <c r="CF587" i="27"/>
  <c r="CF586" i="27"/>
  <c r="CF595" i="27"/>
  <c r="CF593" i="27"/>
  <c r="CF591" i="27"/>
  <c r="CF589" i="27"/>
  <c r="CF598" i="27"/>
  <c r="CF597" i="27"/>
  <c r="CF596" i="27"/>
  <c r="CF601" i="27"/>
  <c r="CF600" i="27"/>
  <c r="CF585" i="27"/>
  <c r="CF584" i="27"/>
  <c r="CF583" i="27"/>
  <c r="CF582" i="27"/>
  <c r="CF581" i="27"/>
  <c r="CF580" i="27"/>
  <c r="CF579" i="27"/>
  <c r="CF578" i="27"/>
  <c r="CF577" i="27"/>
  <c r="CF594" i="27"/>
  <c r="CF592" i="27"/>
  <c r="CF590" i="27"/>
  <c r="CF576" i="27"/>
  <c r="CF575" i="27"/>
  <c r="CF573" i="27"/>
  <c r="CF572" i="27"/>
  <c r="CF571" i="27"/>
  <c r="CF570" i="27"/>
  <c r="CF569" i="27"/>
  <c r="CF568" i="27"/>
  <c r="CF567" i="27"/>
  <c r="CF566" i="27"/>
  <c r="CF565" i="27"/>
  <c r="CF564" i="27"/>
  <c r="CF563" i="27"/>
  <c r="CF562" i="27"/>
  <c r="CF561" i="27"/>
  <c r="CF560" i="27"/>
  <c r="CF574" i="27"/>
  <c r="DR305" i="27"/>
  <c r="DS306" i="27" s="1"/>
  <c r="EK305" i="27"/>
  <c r="FA30" i="27"/>
  <c r="CE153" i="27"/>
  <c r="CF153" i="27" s="1"/>
  <c r="DC138" i="27"/>
  <c r="DD138" i="27" s="1"/>
  <c r="DD124" i="27"/>
  <c r="EZ848" i="27"/>
  <c r="FA819" i="27"/>
  <c r="FA847" i="27"/>
  <c r="FA855" i="27"/>
  <c r="FA861" i="27"/>
  <c r="FA829" i="27"/>
  <c r="FA853" i="27"/>
  <c r="FA851" i="27"/>
  <c r="CC621" i="27"/>
  <c r="AT655" i="27"/>
  <c r="AU655" i="27" s="1"/>
  <c r="AU641" i="27"/>
  <c r="FA209" i="27"/>
  <c r="EZ227" i="27"/>
  <c r="AZ19" i="27"/>
  <c r="BA19" i="27" s="1"/>
  <c r="DP535" i="27"/>
  <c r="CF326" i="27"/>
  <c r="J24" i="27"/>
  <c r="J23" i="27"/>
  <c r="J22" i="27"/>
  <c r="J21" i="27"/>
  <c r="J20" i="27"/>
  <c r="I22" i="27"/>
  <c r="J31" i="27"/>
  <c r="J27" i="27"/>
  <c r="J25" i="27"/>
  <c r="J29" i="27"/>
  <c r="J30" i="27"/>
  <c r="J28" i="27"/>
  <c r="FC415" i="27"/>
  <c r="X324" i="27"/>
  <c r="DP518" i="27"/>
  <c r="DE538" i="27"/>
  <c r="EJ152" i="27"/>
  <c r="DR152" i="27" s="1"/>
  <c r="DZ189" i="27"/>
  <c r="DZ22" i="27"/>
  <c r="EA22" i="27" s="1"/>
  <c r="EA24" i="27"/>
  <c r="EA21" i="27"/>
  <c r="EA20" i="27"/>
  <c r="EA29" i="27"/>
  <c r="BJ86" i="27"/>
  <c r="BK86" i="27" s="1"/>
  <c r="M641" i="27"/>
  <c r="DP642" i="27"/>
  <c r="CC746" i="27"/>
  <c r="CM641" i="27"/>
  <c r="X514" i="27"/>
  <c r="E514" i="27"/>
  <c r="F514" i="27" s="1"/>
  <c r="FB539" i="27"/>
  <c r="FC539" i="27" s="1"/>
  <c r="ES539" i="27"/>
  <c r="BN758" i="27"/>
  <c r="BO758" i="27" s="1"/>
  <c r="BO744" i="27"/>
  <c r="EJ436" i="27"/>
  <c r="EA436" i="27"/>
  <c r="EK717" i="27"/>
  <c r="DR717" i="27"/>
  <c r="DS717" i="27" s="1"/>
  <c r="DD538" i="27"/>
  <c r="DC552" i="27"/>
  <c r="DD552" i="27" s="1"/>
  <c r="EK334" i="27"/>
  <c r="DR334" i="27"/>
  <c r="CX717" i="27"/>
  <c r="CE717" i="27"/>
  <c r="CX733" i="27"/>
  <c r="CX735" i="27"/>
  <c r="CX734" i="27"/>
  <c r="FB623" i="27"/>
  <c r="FC624" i="27"/>
  <c r="CE49" i="27"/>
  <c r="CF49" i="27" s="1"/>
  <c r="CX49" i="27"/>
  <c r="CQ655" i="27"/>
  <c r="CR655" i="27" s="1"/>
  <c r="CR641" i="27"/>
  <c r="AO125" i="27"/>
  <c r="AF125" i="27"/>
  <c r="DP15" i="27"/>
  <c r="BU332" i="27"/>
  <c r="BT346" i="27"/>
  <c r="BU346" i="27" s="1"/>
  <c r="CF293" i="27"/>
  <c r="CF292" i="27"/>
  <c r="CF291" i="27"/>
  <c r="CF290" i="27"/>
  <c r="CF289" i="27"/>
  <c r="CF288" i="27"/>
  <c r="CF287" i="27"/>
  <c r="CF286" i="27"/>
  <c r="CF284" i="27"/>
  <c r="CF282" i="27"/>
  <c r="CF281" i="27"/>
  <c r="CF280" i="27"/>
  <c r="CF279" i="27"/>
  <c r="CF278" i="27"/>
  <c r="CF277" i="27"/>
  <c r="CF276" i="27"/>
  <c r="CF275" i="27"/>
  <c r="CF274" i="27"/>
  <c r="CF273" i="27"/>
  <c r="CF272" i="27"/>
  <c r="CF271" i="27"/>
  <c r="CF270" i="27"/>
  <c r="CF269" i="27"/>
  <c r="CF268" i="27"/>
  <c r="CF267" i="27"/>
  <c r="CF266" i="27"/>
  <c r="CF265" i="27"/>
  <c r="CF264" i="27"/>
  <c r="CF263" i="27"/>
  <c r="CF262" i="27"/>
  <c r="CF261" i="27"/>
  <c r="CF260" i="27"/>
  <c r="CF259" i="27"/>
  <c r="CF258" i="27"/>
  <c r="CF257" i="27"/>
  <c r="CF256" i="27"/>
  <c r="CF255" i="27"/>
  <c r="CF254" i="27"/>
  <c r="CF253" i="27"/>
  <c r="CF252" i="27"/>
  <c r="CF251" i="27"/>
  <c r="CF285" i="27"/>
  <c r="CF283" i="27"/>
  <c r="V14" i="27"/>
  <c r="V12" i="27"/>
  <c r="DS603" i="27"/>
  <c r="DS602" i="27"/>
  <c r="DS601" i="27"/>
  <c r="DS600" i="27"/>
  <c r="DS599" i="27"/>
  <c r="DS598" i="27"/>
  <c r="DS597" i="27"/>
  <c r="DS596" i="27"/>
  <c r="DS595" i="27"/>
  <c r="DS594" i="27"/>
  <c r="DS593" i="27"/>
  <c r="DS592" i="27"/>
  <c r="DS591" i="27"/>
  <c r="DS590" i="27"/>
  <c r="DS589" i="27"/>
  <c r="DS588" i="27"/>
  <c r="DS587" i="27"/>
  <c r="DS586" i="27"/>
  <c r="DS585" i="27"/>
  <c r="DS584" i="27"/>
  <c r="DS583" i="27"/>
  <c r="DS582" i="27"/>
  <c r="DS581" i="27"/>
  <c r="DS580" i="27"/>
  <c r="DS579" i="27"/>
  <c r="DS578" i="27"/>
  <c r="DS577" i="27"/>
  <c r="DS576" i="27"/>
  <c r="DS575" i="27"/>
  <c r="DS573" i="27"/>
  <c r="DS572" i="27"/>
  <c r="DS571" i="27"/>
  <c r="DS570" i="27"/>
  <c r="DS569" i="27"/>
  <c r="DS568" i="27"/>
  <c r="DS567" i="27"/>
  <c r="DS566" i="27"/>
  <c r="DS565" i="27"/>
  <c r="DS564" i="27"/>
  <c r="DS563" i="27"/>
  <c r="DS562" i="27"/>
  <c r="DS561" i="27"/>
  <c r="DS560" i="27"/>
  <c r="DS574" i="27"/>
  <c r="X535" i="27"/>
  <c r="CG758" i="27"/>
  <c r="CH758" i="27" s="1"/>
  <c r="CH744" i="27"/>
  <c r="FB849" i="27"/>
  <c r="FC849" i="27" s="1"/>
  <c r="CB642" i="27"/>
  <c r="BS642" i="27"/>
  <c r="EJ397" i="27"/>
  <c r="BI234" i="27"/>
  <c r="BI233" i="27"/>
  <c r="BI226" i="27"/>
  <c r="BI225" i="27"/>
  <c r="BH227" i="27"/>
  <c r="BI198" i="27"/>
  <c r="BI236" i="27"/>
  <c r="BI240" i="27"/>
  <c r="BI238" i="27"/>
  <c r="BI231" i="27"/>
  <c r="BI230" i="27"/>
  <c r="BI235" i="27"/>
  <c r="BI239" i="27"/>
  <c r="BI232" i="27"/>
  <c r="BI237" i="27"/>
  <c r="BI229" i="27"/>
  <c r="BI208" i="27"/>
  <c r="CX629" i="27"/>
  <c r="CE629" i="27"/>
  <c r="CF629" i="27" s="1"/>
  <c r="EK821" i="27"/>
  <c r="DR821" i="27"/>
  <c r="DS821" i="27" s="1"/>
  <c r="EK617" i="27"/>
  <c r="DR617" i="27"/>
  <c r="DS617" i="27" s="1"/>
  <c r="CX411" i="27"/>
  <c r="CE411" i="27"/>
  <c r="CF411" i="27" s="1"/>
  <c r="BK745" i="27"/>
  <c r="AP544" i="27"/>
  <c r="BK97" i="27"/>
  <c r="BK99" i="27"/>
  <c r="BK115" i="27"/>
  <c r="DP118" i="27"/>
  <c r="FB642" i="27"/>
  <c r="FC642" i="27" s="1"/>
  <c r="ES642" i="27"/>
  <c r="EJ539" i="27"/>
  <c r="EA539" i="27"/>
  <c r="CX445" i="27"/>
  <c r="CE445" i="27"/>
  <c r="CF445" i="27" s="1"/>
  <c r="BI28" i="27"/>
  <c r="BH23" i="27"/>
  <c r="BI27" i="27" s="1"/>
  <c r="ET32" i="27"/>
  <c r="EU32" i="27" s="1"/>
  <c r="EU26" i="27"/>
  <c r="EB862" i="27"/>
  <c r="EC862" i="27" s="1"/>
  <c r="EC848" i="27"/>
  <c r="CX413" i="27"/>
  <c r="BA28" i="27"/>
  <c r="AZ23" i="27"/>
  <c r="BA27" i="27" s="1"/>
  <c r="ER332" i="27"/>
  <c r="FB303" i="27"/>
  <c r="ES303" i="27"/>
  <c r="ES343" i="27"/>
  <c r="ES340" i="27"/>
  <c r="ES344" i="27"/>
  <c r="ES338" i="27"/>
  <c r="ES339" i="27"/>
  <c r="ES331" i="27"/>
  <c r="ES342" i="27"/>
  <c r="ES336" i="27"/>
  <c r="DP207" i="27"/>
  <c r="X321" i="27"/>
  <c r="DI758" i="27"/>
  <c r="DJ758" i="27" s="1"/>
  <c r="DJ744" i="27"/>
  <c r="DS85" i="27"/>
  <c r="DS84" i="27"/>
  <c r="DS83" i="27"/>
  <c r="DS82" i="27"/>
  <c r="DS81" i="27"/>
  <c r="DS80" i="27"/>
  <c r="DS79" i="27"/>
  <c r="DS78" i="27"/>
  <c r="DS77" i="27"/>
  <c r="DS76" i="27"/>
  <c r="DS73" i="27"/>
  <c r="DS72" i="27"/>
  <c r="DS71" i="27"/>
  <c r="DS70" i="27"/>
  <c r="DS69" i="27"/>
  <c r="DS68" i="27"/>
  <c r="DS67" i="27"/>
  <c r="DS66" i="27"/>
  <c r="DS65" i="27"/>
  <c r="DS64" i="27"/>
  <c r="DS63" i="27"/>
  <c r="DS62" i="27"/>
  <c r="DS61" i="27"/>
  <c r="DS60" i="27"/>
  <c r="DS59" i="27"/>
  <c r="DS74" i="27"/>
  <c r="DS75" i="27"/>
  <c r="DS58" i="27"/>
  <c r="DS56" i="27"/>
  <c r="DS55" i="27"/>
  <c r="DS54" i="27"/>
  <c r="DS53" i="27"/>
  <c r="DS52" i="27"/>
  <c r="DS51" i="27"/>
  <c r="DS50" i="27"/>
  <c r="DS48" i="27"/>
  <c r="DS47" i="27"/>
  <c r="DS46" i="27"/>
  <c r="DS45" i="27"/>
  <c r="DS44" i="27"/>
  <c r="DS43" i="27"/>
  <c r="DR7" i="27"/>
  <c r="CC188" i="27"/>
  <c r="CC187" i="27"/>
  <c r="CC186" i="27"/>
  <c r="CC185" i="27"/>
  <c r="CC184" i="27"/>
  <c r="CC183" i="27"/>
  <c r="CC182" i="27"/>
  <c r="CC181" i="27"/>
  <c r="CC180" i="27"/>
  <c r="CC179" i="27"/>
  <c r="CC178" i="27"/>
  <c r="CC177" i="27"/>
  <c r="CC176" i="27"/>
  <c r="CC175" i="27"/>
  <c r="CC174" i="27"/>
  <c r="CC173" i="27"/>
  <c r="CC172" i="27"/>
  <c r="CC171" i="27"/>
  <c r="CC170" i="27"/>
  <c r="CC169" i="27"/>
  <c r="CC168" i="27"/>
  <c r="CC167" i="27"/>
  <c r="CC166" i="27"/>
  <c r="CC165" i="27"/>
  <c r="CC164" i="27"/>
  <c r="CC163" i="27"/>
  <c r="CC162" i="27"/>
  <c r="CC161" i="27"/>
  <c r="CC160" i="27"/>
  <c r="CC159" i="27"/>
  <c r="CC158" i="27"/>
  <c r="CC157" i="27"/>
  <c r="CC156" i="27"/>
  <c r="CC155" i="27"/>
  <c r="CC154" i="27"/>
  <c r="CC153" i="27"/>
  <c r="CC151" i="27"/>
  <c r="CC150" i="27"/>
  <c r="CC149" i="27"/>
  <c r="CC148" i="27"/>
  <c r="CC147" i="27"/>
  <c r="CC146" i="27"/>
  <c r="CO655" i="27"/>
  <c r="CP655" i="27" s="1"/>
  <c r="CP641" i="27"/>
  <c r="DM655" i="27"/>
  <c r="DN655" i="27" s="1"/>
  <c r="DN641" i="27"/>
  <c r="DE346" i="27"/>
  <c r="DF346" i="27" s="1"/>
  <c r="DF332" i="27"/>
  <c r="BH538" i="27"/>
  <c r="BI509" i="27"/>
  <c r="BI542" i="27"/>
  <c r="BI545" i="27"/>
  <c r="BI546" i="27"/>
  <c r="BI544" i="27"/>
  <c r="BI537" i="27"/>
  <c r="BI540" i="27"/>
  <c r="BO641" i="27"/>
  <c r="BN655" i="27"/>
  <c r="BO655" i="27" s="1"/>
  <c r="FH758" i="27"/>
  <c r="FI758" i="27" s="1"/>
  <c r="FI744" i="27"/>
  <c r="FB28" i="27"/>
  <c r="CC97" i="27"/>
  <c r="CC115" i="27"/>
  <c r="CC116" i="27"/>
  <c r="CC114" i="27"/>
  <c r="CC113" i="27"/>
  <c r="BJ152" i="27"/>
  <c r="AZ189" i="27"/>
  <c r="AG552" i="27"/>
  <c r="AH538" i="27"/>
  <c r="BI106" i="27"/>
  <c r="BH21" i="27"/>
  <c r="BI25" i="27" s="1"/>
  <c r="DO86" i="27"/>
  <c r="DP86" i="27" s="1"/>
  <c r="DF86" i="27"/>
  <c r="CF312" i="27"/>
  <c r="EJ23" i="27"/>
  <c r="DK758" i="27"/>
  <c r="DL758" i="27" s="1"/>
  <c r="DL744" i="27"/>
  <c r="BT32" i="27"/>
  <c r="BU32" i="27" s="1"/>
  <c r="BU26" i="27"/>
  <c r="E8" i="27"/>
  <c r="X10" i="27"/>
  <c r="O758" i="27"/>
  <c r="P758" i="27" s="1"/>
  <c r="P744" i="27"/>
  <c r="CF432" i="27"/>
  <c r="CQ552" i="27"/>
  <c r="CR552" i="27" s="1"/>
  <c r="CR538" i="27"/>
  <c r="F312" i="27"/>
  <c r="CR24" i="27"/>
  <c r="CR23" i="27"/>
  <c r="CR22" i="27"/>
  <c r="CR21" i="27"/>
  <c r="CR20" i="27"/>
  <c r="CQ22" i="27"/>
  <c r="CR27" i="27"/>
  <c r="CR31" i="27"/>
  <c r="CR29" i="27"/>
  <c r="CR30" i="27"/>
  <c r="CR28" i="27"/>
  <c r="AN14" i="27"/>
  <c r="AN12" i="27"/>
  <c r="AM19" i="27"/>
  <c r="E717" i="27"/>
  <c r="X717" i="27"/>
  <c r="X734" i="27"/>
  <c r="CF724" i="27"/>
  <c r="F525" i="27"/>
  <c r="DN106" i="27"/>
  <c r="DM21" i="27"/>
  <c r="AE124" i="27"/>
  <c r="AF136" i="27"/>
  <c r="AF131" i="27"/>
  <c r="AF122" i="27"/>
  <c r="AF127" i="27"/>
  <c r="AF133" i="27"/>
  <c r="AF129" i="27"/>
  <c r="AF95" i="27"/>
  <c r="AF123" i="27"/>
  <c r="AO95" i="27"/>
  <c r="AF132" i="27"/>
  <c r="AF130" i="27"/>
  <c r="AF135" i="27"/>
  <c r="AF128" i="27"/>
  <c r="AF105" i="27"/>
  <c r="AF126" i="27"/>
  <c r="AF137" i="27"/>
  <c r="E643" i="27"/>
  <c r="X643" i="27"/>
  <c r="DF106" i="27"/>
  <c r="DE21" i="27"/>
  <c r="DF25" i="27" s="1"/>
  <c r="U332" i="27"/>
  <c r="V303" i="27"/>
  <c r="V314" i="27"/>
  <c r="V334" i="27"/>
  <c r="V336" i="27"/>
  <c r="V331" i="27"/>
  <c r="V333" i="27"/>
  <c r="V342" i="27"/>
  <c r="V343" i="27"/>
  <c r="V344" i="27"/>
  <c r="V340" i="27"/>
  <c r="V339" i="27"/>
  <c r="V338" i="27"/>
  <c r="CW28" i="27"/>
  <c r="EE24" i="27"/>
  <c r="EE23" i="27"/>
  <c r="EE21" i="27"/>
  <c r="EE20" i="27"/>
  <c r="ED22" i="27"/>
  <c r="EE22" i="27" s="1"/>
  <c r="EE29" i="27"/>
  <c r="EE30" i="27"/>
  <c r="EE25" i="27"/>
  <c r="EE28" i="27"/>
  <c r="EE31" i="27"/>
  <c r="EE27" i="27"/>
  <c r="FB726" i="27"/>
  <c r="FC726" i="27" s="1"/>
  <c r="FC727" i="27"/>
  <c r="CK655" i="27"/>
  <c r="CL655" i="27" s="1"/>
  <c r="CL641" i="27"/>
  <c r="AN417" i="27"/>
  <c r="AM435" i="27"/>
  <c r="AN435" i="27" s="1"/>
  <c r="DS201" i="27"/>
  <c r="DY24" i="27"/>
  <c r="DY23" i="27"/>
  <c r="DY22" i="27"/>
  <c r="DY21" i="27"/>
  <c r="DY20" i="27"/>
  <c r="DX22" i="27"/>
  <c r="DY27" i="27"/>
  <c r="DY25" i="27"/>
  <c r="DY29" i="27"/>
  <c r="DY28" i="27"/>
  <c r="DY30" i="27"/>
  <c r="DY31" i="27"/>
  <c r="E540" i="27"/>
  <c r="DR112" i="27"/>
  <c r="DS112" i="27" s="1"/>
  <c r="F603" i="27"/>
  <c r="F602" i="27"/>
  <c r="F601" i="27"/>
  <c r="F600" i="27"/>
  <c r="F599" i="27"/>
  <c r="F598" i="27"/>
  <c r="F597" i="27"/>
  <c r="F596" i="27"/>
  <c r="F595" i="27"/>
  <c r="F594" i="27"/>
  <c r="F593" i="27"/>
  <c r="F592" i="27"/>
  <c r="F591" i="27"/>
  <c r="F590" i="27"/>
  <c r="F589" i="27"/>
  <c r="F588" i="27"/>
  <c r="F587" i="27"/>
  <c r="F586" i="27"/>
  <c r="F585" i="27"/>
  <c r="F584" i="27"/>
  <c r="F583" i="27"/>
  <c r="F582" i="27"/>
  <c r="F581" i="27"/>
  <c r="F580" i="27"/>
  <c r="F579" i="27"/>
  <c r="F578" i="27"/>
  <c r="F577" i="27"/>
  <c r="F576" i="27"/>
  <c r="F575" i="27"/>
  <c r="F574" i="27"/>
  <c r="F573" i="27"/>
  <c r="F572" i="27"/>
  <c r="F571" i="27"/>
  <c r="F570" i="27"/>
  <c r="F569" i="27"/>
  <c r="F568" i="27"/>
  <c r="F567" i="27"/>
  <c r="F566" i="27"/>
  <c r="F565" i="27"/>
  <c r="F564" i="27"/>
  <c r="F563" i="27"/>
  <c r="F562" i="27"/>
  <c r="F561" i="27"/>
  <c r="F560" i="27"/>
  <c r="EK445" i="27"/>
  <c r="DR445" i="27"/>
  <c r="DS445" i="27" s="1"/>
  <c r="CX423" i="27"/>
  <c r="CE423" i="27"/>
  <c r="CF423" i="27" s="1"/>
  <c r="CF204" i="27"/>
  <c r="BI24" i="27"/>
  <c r="BI20" i="27"/>
  <c r="CX13" i="27"/>
  <c r="CW9" i="27"/>
  <c r="V746" i="27"/>
  <c r="FB294" i="27"/>
  <c r="ES294" i="27"/>
  <c r="AO397" i="27"/>
  <c r="AP397" i="27" s="1"/>
  <c r="AF397" i="27"/>
  <c r="DB332" i="27"/>
  <c r="DA346" i="27"/>
  <c r="DB346" i="27" s="1"/>
  <c r="BS17" i="27"/>
  <c r="CF619" i="27"/>
  <c r="CX326" i="27"/>
  <c r="BA106" i="27"/>
  <c r="AZ21" i="27"/>
  <c r="BA25" i="27" s="1"/>
  <c r="I138" i="27"/>
  <c r="J138" i="27" s="1"/>
  <c r="J124" i="27"/>
  <c r="DN125" i="27"/>
  <c r="DS224" i="27"/>
  <c r="DO28" i="27"/>
  <c r="CE511" i="27"/>
  <c r="CF511" i="27" s="1"/>
  <c r="DN435" i="27"/>
  <c r="DM449" i="27"/>
  <c r="DN449" i="27" s="1"/>
  <c r="FB745" i="27"/>
  <c r="DR745" i="27" s="1"/>
  <c r="ER862" i="27"/>
  <c r="ES862" i="27" s="1"/>
  <c r="ES848" i="27"/>
  <c r="DF642" i="27"/>
  <c r="BJ509" i="27"/>
  <c r="DN137" i="27"/>
  <c r="DN95" i="27"/>
  <c r="DM124" i="27"/>
  <c r="DM20" i="27"/>
  <c r="DN128" i="27"/>
  <c r="DN133" i="27"/>
  <c r="DN123" i="27"/>
  <c r="DN131" i="27"/>
  <c r="DN135" i="27"/>
  <c r="DN129" i="27"/>
  <c r="DN132" i="27"/>
  <c r="DN127" i="27"/>
  <c r="DN130" i="27"/>
  <c r="DN136" i="27"/>
  <c r="EH744" i="27"/>
  <c r="EI715" i="27"/>
  <c r="EI748" i="27"/>
  <c r="EI747" i="27"/>
  <c r="EI746" i="27"/>
  <c r="BB655" i="27"/>
  <c r="BC655" i="27" s="1"/>
  <c r="BC641" i="27"/>
  <c r="CX315" i="27"/>
  <c r="CW314" i="27"/>
  <c r="CE315" i="27"/>
  <c r="CF315" i="27" s="1"/>
  <c r="EA333" i="27"/>
  <c r="EJ333" i="27"/>
  <c r="CE134" i="27"/>
  <c r="CF412" i="27"/>
  <c r="FC315" i="27"/>
  <c r="FB314" i="27"/>
  <c r="FC314" i="27" s="1"/>
  <c r="V417" i="27"/>
  <c r="U435" i="27"/>
  <c r="CZ11" i="27"/>
  <c r="CZ9" i="27"/>
  <c r="CY19" i="27"/>
  <c r="CZ19" i="27" s="1"/>
  <c r="CF415" i="27"/>
  <c r="X548" i="27"/>
  <c r="E548" i="27"/>
  <c r="F548" i="27" s="1"/>
  <c r="CF199" i="27"/>
  <c r="CF211" i="27"/>
  <c r="CF213" i="27"/>
  <c r="CX14" i="27"/>
  <c r="CX12" i="27"/>
  <c r="BJ333" i="27"/>
  <c r="BK333" i="27" s="1"/>
  <c r="CV106" i="27"/>
  <c r="CU21" i="27"/>
  <c r="CV25" i="27" s="1"/>
  <c r="EY332" i="27"/>
  <c r="EX346" i="27"/>
  <c r="EY346" i="27" s="1"/>
  <c r="CC9" i="27"/>
  <c r="CC8" i="27"/>
  <c r="CC7" i="27"/>
  <c r="EL862" i="27"/>
  <c r="EM862" i="27" s="1"/>
  <c r="EM848" i="27"/>
  <c r="CE30" i="27"/>
  <c r="E100" i="27"/>
  <c r="X100" i="27"/>
  <c r="X118" i="27"/>
  <c r="X121" i="27"/>
  <c r="X117" i="27"/>
  <c r="FB17" i="27"/>
  <c r="FC60" i="27"/>
  <c r="BE24" i="27"/>
  <c r="BE23" i="27"/>
  <c r="BE21" i="27"/>
  <c r="BE20" i="27"/>
  <c r="BD22" i="27"/>
  <c r="BE29" i="27"/>
  <c r="BE27" i="27"/>
  <c r="BE28" i="27"/>
  <c r="BE30" i="27"/>
  <c r="BE31" i="27"/>
  <c r="BK9" i="27"/>
  <c r="BK8" i="27"/>
  <c r="BK7" i="27"/>
  <c r="DR858" i="27"/>
  <c r="F408" i="27"/>
  <c r="F426" i="27"/>
  <c r="DR27" i="27"/>
  <c r="BK126" i="27"/>
  <c r="BT758" i="27"/>
  <c r="BU758" i="27" s="1"/>
  <c r="BU744" i="27"/>
  <c r="EQ538" i="27"/>
  <c r="EP552" i="27"/>
  <c r="EQ552" i="27" s="1"/>
  <c r="CF429" i="27"/>
  <c r="BA417" i="27"/>
  <c r="AZ435" i="27"/>
  <c r="ES209" i="27"/>
  <c r="ER227" i="27"/>
  <c r="AY538" i="27"/>
  <c r="AX552" i="27"/>
  <c r="AY552" i="27" s="1"/>
  <c r="CW125" i="27"/>
  <c r="CN125" i="27"/>
  <c r="CN11" i="27"/>
  <c r="CN9" i="27"/>
  <c r="CM19" i="27"/>
  <c r="CN19" i="27" s="1"/>
  <c r="DR836" i="27"/>
  <c r="DS836" i="27" s="1"/>
  <c r="EK836" i="27"/>
  <c r="BR758" i="27"/>
  <c r="BS758" i="27" s="1"/>
  <c r="BS744" i="27"/>
  <c r="CE305" i="27"/>
  <c r="CF307" i="27" s="1"/>
  <c r="CX305" i="27"/>
  <c r="CX322" i="27"/>
  <c r="CX324" i="27"/>
  <c r="CX323" i="27"/>
  <c r="DR26" i="27"/>
  <c r="EA849" i="27"/>
  <c r="EJ849" i="27"/>
  <c r="CP11" i="27"/>
  <c r="CO19" i="27"/>
  <c r="CP19" i="27" s="1"/>
  <c r="CP9" i="27"/>
  <c r="X323" i="27"/>
  <c r="DF234" i="27"/>
  <c r="DF233" i="27"/>
  <c r="DF232" i="27"/>
  <c r="DF231" i="27"/>
  <c r="DF226" i="27"/>
  <c r="DF225" i="27"/>
  <c r="DE227" i="27"/>
  <c r="DO198" i="27"/>
  <c r="DF198" i="27"/>
  <c r="DF238" i="27"/>
  <c r="DF240" i="27"/>
  <c r="DF236" i="27"/>
  <c r="DF235" i="27"/>
  <c r="DF230" i="27"/>
  <c r="DF239" i="27"/>
  <c r="DF237" i="27"/>
  <c r="DF229" i="27"/>
  <c r="CX97" i="27"/>
  <c r="CE97" i="27"/>
  <c r="CX99" i="27"/>
  <c r="CC342" i="27"/>
  <c r="X325" i="27"/>
  <c r="E325" i="27"/>
  <c r="F325" i="27" s="1"/>
  <c r="EI17" i="27"/>
  <c r="EH12" i="27"/>
  <c r="EH19" i="27" s="1"/>
  <c r="EI19" i="27" s="1"/>
  <c r="DP200" i="27"/>
  <c r="DP218" i="27"/>
  <c r="CE200" i="27"/>
  <c r="DP219" i="27"/>
  <c r="DP217" i="27"/>
  <c r="DP216" i="27"/>
  <c r="DF124" i="27"/>
  <c r="DE138" i="27"/>
  <c r="DF138" i="27" s="1"/>
  <c r="BO14" i="27"/>
  <c r="BO12" i="27"/>
  <c r="BN19" i="27"/>
  <c r="BO19" i="27" s="1"/>
  <c r="EJ500" i="27"/>
  <c r="EA500" i="27"/>
  <c r="AT138" i="27"/>
  <c r="AU138" i="27" s="1"/>
  <c r="AU124" i="27"/>
  <c r="AO745" i="27"/>
  <c r="AF745" i="27"/>
  <c r="AX758" i="27"/>
  <c r="AY758" i="27" s="1"/>
  <c r="AY744" i="27"/>
  <c r="BV655" i="27"/>
  <c r="BW655" i="27" s="1"/>
  <c r="BW641" i="27"/>
  <c r="V520" i="27"/>
  <c r="U538" i="27"/>
  <c r="DR134" i="27"/>
  <c r="EK134" i="27"/>
  <c r="CN333" i="27"/>
  <c r="CW333" i="27"/>
  <c r="DR854" i="27"/>
  <c r="DI655" i="27"/>
  <c r="DJ655" i="27" s="1"/>
  <c r="DJ641" i="27"/>
  <c r="FC423" i="27"/>
  <c r="CE82" i="27"/>
  <c r="CE18" i="27" s="1"/>
  <c r="CF18" i="27" s="1"/>
  <c r="CW18" i="27"/>
  <c r="CX18" i="27" s="1"/>
  <c r="CX82" i="27"/>
  <c r="CA463" i="27"/>
  <c r="BZ500" i="27"/>
  <c r="CA500" i="27" s="1"/>
  <c r="CX312" i="27"/>
  <c r="EI332" i="27"/>
  <c r="EH346" i="27"/>
  <c r="EI346" i="27" s="1"/>
  <c r="EA28" i="27"/>
  <c r="DZ23" i="27"/>
  <c r="EA27" i="27" s="1"/>
  <c r="BW24" i="27"/>
  <c r="BW23" i="27"/>
  <c r="BW22" i="27"/>
  <c r="BW21" i="27"/>
  <c r="BW20" i="27"/>
  <c r="BV22" i="27"/>
  <c r="BW29" i="27"/>
  <c r="BW31" i="27"/>
  <c r="BW25" i="27"/>
  <c r="BW27" i="27"/>
  <c r="BW30" i="27"/>
  <c r="BW28" i="27"/>
  <c r="CK32" i="27"/>
  <c r="CL32" i="27" s="1"/>
  <c r="CL26" i="27"/>
  <c r="U19" i="27"/>
  <c r="V19" i="27" s="1"/>
  <c r="AV655" i="27"/>
  <c r="AW655" i="27" s="1"/>
  <c r="AW641" i="27"/>
  <c r="CX432" i="27"/>
  <c r="BS24" i="27"/>
  <c r="BS23" i="27"/>
  <c r="BS21" i="27"/>
  <c r="BS20" i="27"/>
  <c r="BR22" i="27"/>
  <c r="BS22" i="27" s="1"/>
  <c r="BS27" i="27"/>
  <c r="BS30" i="27"/>
  <c r="BS28" i="27"/>
  <c r="BS31" i="27"/>
  <c r="BS29" i="27"/>
  <c r="CU435" i="27"/>
  <c r="CV406" i="27"/>
  <c r="CV441" i="27"/>
  <c r="CV443" i="27"/>
  <c r="CV439" i="27"/>
  <c r="CV442" i="27"/>
  <c r="CV434" i="27"/>
  <c r="CV438" i="27"/>
  <c r="DN234" i="27"/>
  <c r="DN233" i="27"/>
  <c r="DN232" i="27"/>
  <c r="DN231" i="27"/>
  <c r="DN226" i="27"/>
  <c r="DM227" i="27"/>
  <c r="DN198" i="27"/>
  <c r="DN239" i="27"/>
  <c r="DN230" i="27"/>
  <c r="DN235" i="27"/>
  <c r="DN238" i="27"/>
  <c r="DN240" i="27"/>
  <c r="DN236" i="27"/>
  <c r="DN237" i="27"/>
  <c r="DN229" i="27"/>
  <c r="CH11" i="27"/>
  <c r="CH9" i="27"/>
  <c r="CG19" i="27"/>
  <c r="CH19" i="27" s="1"/>
  <c r="FF758" i="27"/>
  <c r="FG758" i="27" s="1"/>
  <c r="FG744" i="27"/>
  <c r="CB397" i="27"/>
  <c r="CC397" i="27" s="1"/>
  <c r="BS397" i="27"/>
  <c r="AC138" i="27"/>
  <c r="AD138" i="27" s="1"/>
  <c r="AD124" i="27"/>
  <c r="AO726" i="27"/>
  <c r="AP726" i="27" s="1"/>
  <c r="AP727" i="27"/>
  <c r="BP346" i="27"/>
  <c r="BQ346" i="27" s="1"/>
  <c r="BQ332" i="27"/>
  <c r="DT19" i="27"/>
  <c r="DU19" i="27" s="1"/>
  <c r="F438" i="27"/>
  <c r="S346" i="27"/>
  <c r="T346" i="27" s="1"/>
  <c r="T332" i="27"/>
  <c r="CE29" i="27"/>
  <c r="ED138" i="27"/>
  <c r="EE138" i="27" s="1"/>
  <c r="EE124" i="27"/>
  <c r="V642" i="27"/>
  <c r="EK418" i="27"/>
  <c r="DR418" i="27"/>
  <c r="DS418" i="27" s="1"/>
  <c r="EJ417" i="27"/>
  <c r="BK315" i="27"/>
  <c r="BJ314" i="27"/>
  <c r="BK314" i="27" s="1"/>
  <c r="DX138" i="27"/>
  <c r="DY138" i="27" s="1"/>
  <c r="DY124" i="27"/>
  <c r="EJ726" i="27"/>
  <c r="EK727" i="27"/>
  <c r="DR727" i="27"/>
  <c r="DS727" i="27" s="1"/>
  <c r="CF499" i="27"/>
  <c r="CF498" i="27"/>
  <c r="CF497" i="27"/>
  <c r="CF496" i="27"/>
  <c r="CF495" i="27"/>
  <c r="CF494" i="27"/>
  <c r="CF493" i="27"/>
  <c r="CF492" i="27"/>
  <c r="CF491" i="27"/>
  <c r="CF487" i="27"/>
  <c r="CF485" i="27"/>
  <c r="CF490" i="27"/>
  <c r="CF489" i="27"/>
  <c r="CF488" i="27"/>
  <c r="CF486" i="27"/>
  <c r="CF484" i="27"/>
  <c r="CF483" i="27"/>
  <c r="CF482" i="27"/>
  <c r="CF481" i="27"/>
  <c r="CF480" i="27"/>
  <c r="CF479" i="27"/>
  <c r="CF478" i="27"/>
  <c r="CF477" i="27"/>
  <c r="CF476" i="27"/>
  <c r="CF475" i="27"/>
  <c r="CF474" i="27"/>
  <c r="CF473" i="27"/>
  <c r="CF472" i="27"/>
  <c r="CF471" i="27"/>
  <c r="CF470" i="27"/>
  <c r="CF469" i="27"/>
  <c r="CF468" i="27"/>
  <c r="CF467" i="27"/>
  <c r="CF466" i="27"/>
  <c r="CF465" i="27"/>
  <c r="CF464" i="27"/>
  <c r="CF462" i="27"/>
  <c r="CF461" i="27"/>
  <c r="CF460" i="27"/>
  <c r="CF459" i="27"/>
  <c r="CF458" i="27"/>
  <c r="CF457" i="27"/>
  <c r="CC748" i="27"/>
  <c r="V95" i="27"/>
  <c r="U124" i="27"/>
  <c r="V105" i="27"/>
  <c r="V129" i="27"/>
  <c r="V122" i="27"/>
  <c r="V132" i="27"/>
  <c r="V128" i="27"/>
  <c r="V130" i="27"/>
  <c r="V134" i="27"/>
  <c r="V135" i="27"/>
  <c r="V127" i="27"/>
  <c r="V123" i="27"/>
  <c r="V131" i="27"/>
  <c r="V133" i="27"/>
  <c r="V137" i="27"/>
  <c r="V126" i="27"/>
  <c r="V125" i="27"/>
  <c r="V136" i="27"/>
  <c r="CX754" i="27"/>
  <c r="CE754" i="27"/>
  <c r="CF754" i="27" s="1"/>
  <c r="I758" i="27"/>
  <c r="J758" i="27" s="1"/>
  <c r="J744" i="27"/>
  <c r="CI655" i="27"/>
  <c r="CJ655" i="27" s="1"/>
  <c r="CJ641" i="27"/>
  <c r="K32" i="27"/>
  <c r="L32" i="27" s="1"/>
  <c r="L26" i="27"/>
  <c r="CC17" i="27"/>
  <c r="BB758" i="27"/>
  <c r="BC758" i="27" s="1"/>
  <c r="BC744" i="27"/>
  <c r="X315" i="27"/>
  <c r="W314" i="27"/>
  <c r="E315" i="27"/>
  <c r="F315" i="27" s="1"/>
  <c r="W520" i="27"/>
  <c r="E521" i="27"/>
  <c r="F521" i="27" s="1"/>
  <c r="X521" i="27"/>
  <c r="AH435" i="27"/>
  <c r="AG449" i="27"/>
  <c r="K346" i="27"/>
  <c r="L346" i="27" s="1"/>
  <c r="L332" i="27"/>
  <c r="G758" i="27"/>
  <c r="H758" i="27" s="1"/>
  <c r="H744" i="27"/>
  <c r="DG655" i="27"/>
  <c r="DH655" i="27" s="1"/>
  <c r="DH641" i="27"/>
  <c r="BH124" i="27"/>
  <c r="DS111" i="27"/>
  <c r="AO303" i="27"/>
  <c r="AF303" i="27"/>
  <c r="AE332" i="27"/>
  <c r="AF340" i="27"/>
  <c r="AF330" i="27"/>
  <c r="AF336" i="27"/>
  <c r="AF338" i="27"/>
  <c r="AF331" i="27"/>
  <c r="AF334" i="27"/>
  <c r="AF343" i="27"/>
  <c r="AF342" i="27"/>
  <c r="AF333" i="27"/>
  <c r="AF344" i="27"/>
  <c r="AF339" i="27"/>
  <c r="AC552" i="27"/>
  <c r="AD552" i="27" s="1"/>
  <c r="AD538" i="27"/>
  <c r="AP18" i="27"/>
  <c r="DN228" i="27"/>
  <c r="DS238" i="27"/>
  <c r="BK107" i="27"/>
  <c r="BJ106" i="27"/>
  <c r="EG848" i="27"/>
  <c r="EF862" i="27"/>
  <c r="EG862" i="27" s="1"/>
  <c r="DR651" i="27"/>
  <c r="DS651" i="27" s="1"/>
  <c r="EK651" i="27"/>
  <c r="DN126" i="27"/>
  <c r="FC406" i="27"/>
  <c r="BK215" i="27"/>
  <c r="CC308" i="27"/>
  <c r="CC312" i="27"/>
  <c r="EJ95" i="27"/>
  <c r="EK125" i="27" s="1"/>
  <c r="AZ538" i="27"/>
  <c r="W95" i="27"/>
  <c r="X125" i="27" s="1"/>
  <c r="CB520" i="27"/>
  <c r="CC520" i="27" s="1"/>
  <c r="DO623" i="27"/>
  <c r="DP623" i="27" s="1"/>
  <c r="CW669" i="27"/>
  <c r="CE669" i="27" s="1"/>
  <c r="CM706" i="27"/>
  <c r="CW706" i="27" s="1"/>
  <c r="CE706" i="27" s="1"/>
  <c r="AL26" i="27"/>
  <c r="AK32" i="27"/>
  <c r="AL32" i="27" s="1"/>
  <c r="EK437" i="27"/>
  <c r="DR437" i="27"/>
  <c r="DS437" i="27" s="1"/>
  <c r="ES106" i="27"/>
  <c r="ER21" i="27"/>
  <c r="ES25" i="27" s="1"/>
  <c r="CW24" i="27"/>
  <c r="CN209" i="27"/>
  <c r="CM227" i="27"/>
  <c r="EK186" i="27"/>
  <c r="EK180" i="27"/>
  <c r="EK172" i="27"/>
  <c r="EK185" i="27"/>
  <c r="EK183" i="27"/>
  <c r="EK175" i="27"/>
  <c r="EK178" i="27"/>
  <c r="EK181" i="27"/>
  <c r="EK173" i="27"/>
  <c r="EK169" i="27"/>
  <c r="EK167" i="27"/>
  <c r="EK165" i="27"/>
  <c r="EK163" i="27"/>
  <c r="EK161" i="27"/>
  <c r="EK159" i="27"/>
  <c r="EK157" i="27"/>
  <c r="EK155" i="27"/>
  <c r="EK153" i="27"/>
  <c r="EK151" i="27"/>
  <c r="EK149" i="27"/>
  <c r="EK147" i="27"/>
  <c r="DR146" i="27"/>
  <c r="EK184" i="27"/>
  <c r="EK176" i="27"/>
  <c r="EK179" i="27"/>
  <c r="EK171" i="27"/>
  <c r="EK188" i="27"/>
  <c r="EK182" i="27"/>
  <c r="EK174" i="27"/>
  <c r="EK177" i="27"/>
  <c r="EK150" i="27"/>
  <c r="EK168" i="27"/>
  <c r="EK160" i="27"/>
  <c r="EK152" i="27"/>
  <c r="EK187" i="27"/>
  <c r="EK154" i="27"/>
  <c r="EK164" i="27"/>
  <c r="EK148" i="27"/>
  <c r="EK146" i="27"/>
  <c r="EK162" i="27"/>
  <c r="EK158" i="27"/>
  <c r="EK170" i="27"/>
  <c r="EK166" i="27"/>
  <c r="EK156" i="27"/>
  <c r="P538" i="27"/>
  <c r="O552" i="27"/>
  <c r="P552" i="27" s="1"/>
  <c r="DK449" i="27"/>
  <c r="DL449" i="27" s="1"/>
  <c r="DL435" i="27"/>
  <c r="DP203" i="27"/>
  <c r="CE203" i="27"/>
  <c r="CF207" i="27" s="1"/>
  <c r="DP220" i="27"/>
  <c r="DP221" i="27"/>
  <c r="DP224" i="27"/>
  <c r="E617" i="27"/>
  <c r="F617" i="27" s="1"/>
  <c r="X617" i="27"/>
  <c r="BK715" i="27"/>
  <c r="BK747" i="27"/>
  <c r="BK748" i="27"/>
  <c r="BK743" i="27"/>
  <c r="EK754" i="27"/>
  <c r="DR754" i="27"/>
  <c r="DS754" i="27" s="1"/>
  <c r="DE744" i="27"/>
  <c r="DF743" i="27"/>
  <c r="DO715" i="27"/>
  <c r="DF715" i="27"/>
  <c r="DF747" i="27"/>
  <c r="DF748" i="27"/>
  <c r="CK552" i="27"/>
  <c r="CL552" i="27" s="1"/>
  <c r="CL538" i="27"/>
  <c r="EI25" i="27"/>
  <c r="EZ332" i="27"/>
  <c r="FA303" i="27"/>
  <c r="FA338" i="27"/>
  <c r="FA344" i="27"/>
  <c r="FA343" i="27"/>
  <c r="FA336" i="27"/>
  <c r="FA340" i="27"/>
  <c r="FA339" i="27"/>
  <c r="FA342" i="27"/>
  <c r="FA331" i="27"/>
  <c r="DO500" i="27"/>
  <c r="DP500" i="27" s="1"/>
  <c r="DF500" i="27"/>
  <c r="FC408" i="27"/>
  <c r="FC426" i="27"/>
  <c r="FC425" i="27"/>
  <c r="W294" i="27"/>
  <c r="N294" i="27"/>
  <c r="AR758" i="27"/>
  <c r="AS758" i="27" s="1"/>
  <c r="AS744" i="27"/>
  <c r="BK210" i="27"/>
  <c r="BJ209" i="27"/>
  <c r="BK209" i="27" s="1"/>
  <c r="BK308" i="27"/>
  <c r="BK329" i="27"/>
  <c r="DX758" i="27"/>
  <c r="DY758" i="27" s="1"/>
  <c r="DY744" i="27"/>
  <c r="BI417" i="27"/>
  <c r="BH435" i="27"/>
  <c r="BB449" i="27"/>
  <c r="BC449" i="27" s="1"/>
  <c r="BC435" i="27"/>
  <c r="EK227" i="27"/>
  <c r="EJ241" i="27"/>
  <c r="FC334" i="27"/>
  <c r="EK106" i="27"/>
  <c r="EJ21" i="27"/>
  <c r="F396" i="27"/>
  <c r="F395" i="27"/>
  <c r="F394" i="27"/>
  <c r="F393" i="27"/>
  <c r="F392" i="27"/>
  <c r="F391" i="27"/>
  <c r="F390" i="27"/>
  <c r="F389" i="27"/>
  <c r="F388" i="27"/>
  <c r="F387" i="27"/>
  <c r="F386" i="27"/>
  <c r="F385" i="27"/>
  <c r="F383" i="27"/>
  <c r="F382" i="27"/>
  <c r="F381" i="27"/>
  <c r="F380" i="27"/>
  <c r="F379" i="27"/>
  <c r="F378" i="27"/>
  <c r="F377" i="27"/>
  <c r="F376" i="27"/>
  <c r="F375" i="27"/>
  <c r="F374" i="27"/>
  <c r="F373" i="27"/>
  <c r="F372" i="27"/>
  <c r="F371" i="27"/>
  <c r="F370" i="27"/>
  <c r="F369" i="27"/>
  <c r="F368" i="27"/>
  <c r="F367" i="27"/>
  <c r="F366" i="27"/>
  <c r="F365" i="27"/>
  <c r="F364" i="27"/>
  <c r="F363" i="27"/>
  <c r="F362" i="27"/>
  <c r="F361" i="27"/>
  <c r="F360" i="27"/>
  <c r="F359" i="27"/>
  <c r="F358" i="27"/>
  <c r="F357" i="27"/>
  <c r="F356" i="27"/>
  <c r="F355" i="27"/>
  <c r="F354" i="27"/>
  <c r="F384" i="27"/>
  <c r="CE9" i="27"/>
  <c r="CF11" i="27" s="1"/>
  <c r="DR24" i="27"/>
  <c r="FG848" i="27"/>
  <c r="FF862" i="27"/>
  <c r="FG862" i="27" s="1"/>
  <c r="CF706" i="27"/>
  <c r="CF705" i="27"/>
  <c r="CF704" i="27"/>
  <c r="CF703" i="27"/>
  <c r="CF702" i="27"/>
  <c r="CF701" i="27"/>
  <c r="CF700" i="27"/>
  <c r="CF699" i="27"/>
  <c r="CF698" i="27"/>
  <c r="CF697" i="27"/>
  <c r="CF696" i="27"/>
  <c r="CF695" i="27"/>
  <c r="CF694" i="27"/>
  <c r="CF693" i="27"/>
  <c r="CF692" i="27"/>
  <c r="CF691" i="27"/>
  <c r="CF690" i="27"/>
  <c r="CF689" i="27"/>
  <c r="CF688" i="27"/>
  <c r="CF687" i="27"/>
  <c r="CF686" i="27"/>
  <c r="CF685" i="27"/>
  <c r="CF684" i="27"/>
  <c r="CF683" i="27"/>
  <c r="CF682" i="27"/>
  <c r="CF681" i="27"/>
  <c r="CF678" i="27"/>
  <c r="CF676" i="27"/>
  <c r="CF675" i="27"/>
  <c r="CF674" i="27"/>
  <c r="CF673" i="27"/>
  <c r="CF672" i="27"/>
  <c r="CF680" i="27"/>
  <c r="CF679" i="27"/>
  <c r="CF671" i="27"/>
  <c r="CF670" i="27"/>
  <c r="CF669" i="27"/>
  <c r="CF668" i="27"/>
  <c r="CF667" i="27"/>
  <c r="CF666" i="27"/>
  <c r="CF665" i="27"/>
  <c r="CF664" i="27"/>
  <c r="CF663" i="27"/>
  <c r="CF677" i="27"/>
  <c r="DR540" i="27"/>
  <c r="EK408" i="27"/>
  <c r="DR408" i="27"/>
  <c r="BK114" i="27"/>
  <c r="S552" i="27"/>
  <c r="T552" i="27" s="1"/>
  <c r="T538" i="27"/>
  <c r="AF417" i="27"/>
  <c r="AE435" i="27"/>
  <c r="DP521" i="27"/>
  <c r="DO520" i="27"/>
  <c r="DP520" i="27" s="1"/>
  <c r="AP106" i="27"/>
  <c r="CN28" i="27"/>
  <c r="CM23" i="27"/>
  <c r="CN27" i="27" s="1"/>
  <c r="ET552" i="27"/>
  <c r="EU552" i="27" s="1"/>
  <c r="EU538" i="27"/>
  <c r="EK424" i="27"/>
  <c r="CC305" i="27"/>
  <c r="CC321" i="27"/>
  <c r="CC323" i="27"/>
  <c r="X629" i="27"/>
  <c r="E629" i="27"/>
  <c r="F629" i="27" s="1"/>
  <c r="EJ641" i="27"/>
  <c r="EK612" i="27"/>
  <c r="DR612" i="27"/>
  <c r="DS612" i="27" s="1"/>
  <c r="EH552" i="27"/>
  <c r="EI552" i="27" s="1"/>
  <c r="EI538" i="27"/>
  <c r="X238" i="27"/>
  <c r="AC449" i="27"/>
  <c r="AD449" i="27" s="1"/>
  <c r="AD435" i="27"/>
  <c r="EV758" i="27"/>
  <c r="EW758" i="27" s="1"/>
  <c r="EW744" i="27"/>
  <c r="CE334" i="27"/>
  <c r="EO848" i="27"/>
  <c r="EN862" i="27"/>
  <c r="EO862" i="27" s="1"/>
  <c r="DP531" i="27"/>
  <c r="EI125" i="27"/>
  <c r="EH848" i="27"/>
  <c r="EI847" i="27"/>
  <c r="EI819" i="27"/>
  <c r="EI829" i="27"/>
  <c r="EI855" i="27"/>
  <c r="EI861" i="27"/>
  <c r="EI851" i="27"/>
  <c r="EI853" i="27"/>
  <c r="F322" i="27"/>
  <c r="ES137" i="27"/>
  <c r="ES95" i="27"/>
  <c r="ER124" i="27"/>
  <c r="FB95" i="27"/>
  <c r="ER20" i="27"/>
  <c r="ES28" i="27" s="1"/>
  <c r="ES133" i="27"/>
  <c r="ES127" i="27"/>
  <c r="ES130" i="27"/>
  <c r="ES131" i="27"/>
  <c r="ES128" i="27"/>
  <c r="ES129" i="27"/>
  <c r="ES136" i="27"/>
  <c r="ES123" i="27"/>
  <c r="ES135" i="27"/>
  <c r="ES132" i="27"/>
  <c r="M12" i="27"/>
  <c r="AM744" i="27"/>
  <c r="AN744" i="27" s="1"/>
  <c r="AN715" i="27"/>
  <c r="AN747" i="27"/>
  <c r="AN743" i="27"/>
  <c r="AN748" i="27"/>
  <c r="AN746" i="27"/>
  <c r="BV138" i="27"/>
  <c r="BW138" i="27" s="1"/>
  <c r="BW124" i="27"/>
  <c r="DS407" i="27"/>
  <c r="DS419" i="27"/>
  <c r="DS421" i="27"/>
  <c r="EL552" i="27"/>
  <c r="EM552" i="27" s="1"/>
  <c r="EM538" i="27"/>
  <c r="DF28" i="27"/>
  <c r="DE23" i="27"/>
  <c r="DF27" i="27" s="1"/>
  <c r="CB124" i="27"/>
  <c r="CC95" i="27"/>
  <c r="CB20" i="27"/>
  <c r="CC28" i="27" s="1"/>
  <c r="CC128" i="27"/>
  <c r="CC122" i="27"/>
  <c r="CC131" i="27"/>
  <c r="CC130" i="27"/>
  <c r="CC136" i="27"/>
  <c r="CC129" i="27"/>
  <c r="CC132" i="27"/>
  <c r="CC137" i="27"/>
  <c r="CC127" i="27"/>
  <c r="CC123" i="27"/>
  <c r="CC135" i="27"/>
  <c r="CC133" i="27"/>
  <c r="CQ138" i="27"/>
  <c r="CR138" i="27" s="1"/>
  <c r="CR124" i="27"/>
  <c r="FC13" i="27"/>
  <c r="FB9" i="27"/>
  <c r="AZ641" i="27"/>
  <c r="BA612" i="27"/>
  <c r="BJ612" i="27"/>
  <c r="BA644" i="27"/>
  <c r="BA645" i="27"/>
  <c r="BA643" i="27"/>
  <c r="DR514" i="27"/>
  <c r="DS514" i="27" s="1"/>
  <c r="EK514" i="27"/>
  <c r="DF333" i="27"/>
  <c r="DO333" i="27"/>
  <c r="DP333" i="27" s="1"/>
  <c r="DP215" i="27"/>
  <c r="FA31" i="27"/>
  <c r="DZ538" i="27"/>
  <c r="EA509" i="27"/>
  <c r="EJ509" i="27"/>
  <c r="EK540" i="27" s="1"/>
  <c r="EA537" i="27"/>
  <c r="EA546" i="27"/>
  <c r="EA544" i="27"/>
  <c r="EA545" i="27"/>
  <c r="EA542" i="27"/>
  <c r="DP107" i="27"/>
  <c r="DO106" i="27"/>
  <c r="DO124" i="27" s="1"/>
  <c r="X621" i="27"/>
  <c r="DO294" i="27"/>
  <c r="DP294" i="27" s="1"/>
  <c r="DF294" i="27"/>
  <c r="AN314" i="27"/>
  <c r="BI520" i="27"/>
  <c r="V463" i="27"/>
  <c r="U500" i="27"/>
  <c r="V500" i="27" s="1"/>
  <c r="BD758" i="27"/>
  <c r="BE758" i="27" s="1"/>
  <c r="BE744" i="27"/>
  <c r="CX531" i="27"/>
  <c r="CE531" i="27"/>
  <c r="DV346" i="27"/>
  <c r="DW346" i="27" s="1"/>
  <c r="DW332" i="27"/>
  <c r="CC126" i="27"/>
  <c r="BJ294" i="27"/>
  <c r="BK294" i="27" s="1"/>
  <c r="BA294" i="27"/>
  <c r="AO21" i="27"/>
  <c r="AF25" i="27"/>
  <c r="DT552" i="27"/>
  <c r="DU552" i="27" s="1"/>
  <c r="DU538" i="27"/>
  <c r="CN417" i="27"/>
  <c r="N314" i="27"/>
  <c r="N520" i="27"/>
  <c r="DS833" i="27"/>
  <c r="AE744" i="27"/>
  <c r="AO715" i="27"/>
  <c r="AF715" i="27"/>
  <c r="AF748" i="27"/>
  <c r="AF747" i="27"/>
  <c r="AF743" i="27"/>
  <c r="BK116" i="27"/>
  <c r="EJ669" i="27"/>
  <c r="DZ706" i="27"/>
  <c r="EJ706" i="27" s="1"/>
  <c r="BL655" i="27"/>
  <c r="BM655" i="27" s="1"/>
  <c r="BM641" i="27"/>
  <c r="BZ641" i="27"/>
  <c r="CA612" i="27"/>
  <c r="CA645" i="27"/>
  <c r="CA644" i="27"/>
  <c r="CA649" i="27"/>
  <c r="CA647" i="27"/>
  <c r="AO86" i="27"/>
  <c r="AP86" i="27" s="1"/>
  <c r="AA758" i="27"/>
  <c r="AB758" i="27" s="1"/>
  <c r="AB744" i="27"/>
  <c r="BK228" i="27"/>
  <c r="CH435" i="27"/>
  <c r="CG449" i="27"/>
  <c r="CH449" i="27" s="1"/>
  <c r="X334" i="27"/>
  <c r="E334" i="27"/>
  <c r="CW294" i="27"/>
  <c r="CN294" i="27"/>
  <c r="CC732" i="27"/>
  <c r="AY435" i="27"/>
  <c r="AX449" i="27"/>
  <c r="AY449" i="27" s="1"/>
  <c r="DF31" i="27"/>
  <c r="DA758" i="27"/>
  <c r="DB758" i="27" s="1"/>
  <c r="DB744" i="27"/>
  <c r="CW397" i="27"/>
  <c r="CN397" i="27"/>
  <c r="EJ773" i="27"/>
  <c r="EA773" i="27"/>
  <c r="DZ810" i="27"/>
  <c r="AN19" i="27"/>
  <c r="AN17" i="27"/>
  <c r="ER449" i="27"/>
  <c r="ES449" i="27" s="1"/>
  <c r="ES435" i="27"/>
  <c r="FB86" i="27"/>
  <c r="FC86" i="27" s="1"/>
  <c r="ES86" i="27"/>
  <c r="N745" i="27"/>
  <c r="DR521" i="27"/>
  <c r="DS521" i="27" s="1"/>
  <c r="EJ819" i="27"/>
  <c r="M138" i="27"/>
  <c r="N138" i="27" s="1"/>
  <c r="N124" i="27"/>
  <c r="CC18" i="27"/>
  <c r="FB715" i="27"/>
  <c r="DM346" i="27"/>
  <c r="DN346" i="27" s="1"/>
  <c r="DN332" i="27"/>
  <c r="AP720" i="27"/>
  <c r="AP724" i="27"/>
  <c r="E720" i="27"/>
  <c r="CM435" i="27"/>
  <c r="CW406" i="27"/>
  <c r="CN406" i="27"/>
  <c r="CN439" i="27"/>
  <c r="CN438" i="27"/>
  <c r="CN434" i="27"/>
  <c r="CN442" i="27"/>
  <c r="CN443" i="27"/>
  <c r="CN433" i="27"/>
  <c r="CN416" i="27"/>
  <c r="CN441" i="27"/>
  <c r="EK100" i="27"/>
  <c r="DR100" i="27"/>
  <c r="DS121" i="27" s="1"/>
  <c r="EK121" i="27"/>
  <c r="EK118" i="27"/>
  <c r="ES11" i="27"/>
  <c r="ES9" i="27"/>
  <c r="ER19" i="27"/>
  <c r="ES19" i="27" s="1"/>
  <c r="EZ552" i="27"/>
  <c r="FA552" i="27" s="1"/>
  <c r="FA538" i="27"/>
  <c r="BW538" i="27"/>
  <c r="BV552" i="27"/>
  <c r="BW552" i="27" s="1"/>
  <c r="BS417" i="27"/>
  <c r="BR435" i="27"/>
  <c r="K655" i="27"/>
  <c r="L655" i="27" s="1"/>
  <c r="L641" i="27"/>
  <c r="EN758" i="27"/>
  <c r="EO758" i="27" s="1"/>
  <c r="EO744" i="27"/>
  <c r="CG32" i="27"/>
  <c r="CH32" i="27" s="1"/>
  <c r="CH26" i="27"/>
  <c r="FA17" i="27"/>
  <c r="EZ12" i="27"/>
  <c r="AP509" i="27"/>
  <c r="EX758" i="27"/>
  <c r="EY758" i="27" s="1"/>
  <c r="EY744" i="27"/>
  <c r="ES333" i="27"/>
  <c r="FB333" i="27"/>
  <c r="FC333" i="27" s="1"/>
  <c r="DT32" i="27"/>
  <c r="DU32" i="27" s="1"/>
  <c r="DU26" i="27"/>
  <c r="EI773" i="27"/>
  <c r="EH810" i="27"/>
  <c r="EI810" i="27" s="1"/>
  <c r="FC210" i="27"/>
  <c r="FB209" i="27"/>
  <c r="CB463" i="27"/>
  <c r="CC463" i="27" s="1"/>
  <c r="BR500" i="27"/>
  <c r="BS463" i="27"/>
  <c r="CE126" i="27"/>
  <c r="DO9" i="27"/>
  <c r="DP11" i="27" s="1"/>
  <c r="DV862" i="27"/>
  <c r="DW862" i="27" s="1"/>
  <c r="DW848" i="27"/>
  <c r="EK629" i="27"/>
  <c r="DR629" i="27"/>
  <c r="DS629" i="27" s="1"/>
  <c r="EK423" i="27"/>
  <c r="DR423" i="27"/>
  <c r="DS423" i="27" s="1"/>
  <c r="FC308" i="27"/>
  <c r="FC329" i="27"/>
  <c r="FC312" i="27"/>
  <c r="CW623" i="27"/>
  <c r="CW641" i="27" s="1"/>
  <c r="CE624" i="27"/>
  <c r="CF624" i="27" s="1"/>
  <c r="CX624" i="27"/>
  <c r="CE31" i="27"/>
  <c r="DY641" i="27"/>
  <c r="DX655" i="27"/>
  <c r="DY655" i="27" s="1"/>
  <c r="F518" i="27"/>
  <c r="AI655" i="27"/>
  <c r="AJ655" i="27" s="1"/>
  <c r="AJ641" i="27"/>
  <c r="FB669" i="27"/>
  <c r="ER706" i="27"/>
  <c r="FB706" i="27" s="1"/>
  <c r="S655" i="27"/>
  <c r="T655" i="27" s="1"/>
  <c r="T641" i="27"/>
  <c r="DS820" i="27"/>
  <c r="DS832" i="27"/>
  <c r="DF11" i="27"/>
  <c r="DE19" i="27"/>
  <c r="DF19" i="27" s="1"/>
  <c r="R435" i="27"/>
  <c r="Q449" i="27"/>
  <c r="R449" i="27" s="1"/>
  <c r="DS234" i="27"/>
  <c r="DZ655" i="27"/>
  <c r="EA655" i="27" s="1"/>
  <c r="EA641" i="27"/>
  <c r="EK342" i="27"/>
  <c r="DR342" i="27"/>
  <c r="DU332" i="27"/>
  <c r="DT346" i="27"/>
  <c r="DU346" i="27" s="1"/>
  <c r="FA28" i="27"/>
  <c r="EZ23" i="27"/>
  <c r="FA27" i="27" s="1"/>
  <c r="EC641" i="27"/>
  <c r="EB655" i="27"/>
  <c r="EC655" i="27" s="1"/>
  <c r="FE538" i="27"/>
  <c r="FD552" i="27"/>
  <c r="FE552" i="27" s="1"/>
  <c r="BH332" i="27"/>
  <c r="BI303" i="27"/>
  <c r="BI330" i="27"/>
  <c r="BI336" i="27"/>
  <c r="BI339" i="27"/>
  <c r="BI340" i="27"/>
  <c r="BI344" i="27"/>
  <c r="BI343" i="27"/>
  <c r="BI338" i="27"/>
  <c r="BI342" i="27"/>
  <c r="BI331" i="27"/>
  <c r="EI134" i="27"/>
  <c r="CC10" i="27"/>
  <c r="AP717" i="27"/>
  <c r="AP735" i="27"/>
  <c r="AP734" i="27"/>
  <c r="AP733" i="27"/>
  <c r="AP732" i="27"/>
  <c r="F628" i="27"/>
  <c r="X322" i="27"/>
  <c r="CB227" i="27"/>
  <c r="CC198" i="27"/>
  <c r="CC236" i="27"/>
  <c r="CC226" i="27"/>
  <c r="CC225" i="27"/>
  <c r="CC231" i="27"/>
  <c r="CC240" i="27"/>
  <c r="CC235" i="27"/>
  <c r="CC232" i="27"/>
  <c r="CC239" i="27"/>
  <c r="CC230" i="27"/>
  <c r="CC234" i="27"/>
  <c r="CC238" i="27"/>
  <c r="CC208" i="27"/>
  <c r="CC233" i="27"/>
  <c r="EA17" i="27"/>
  <c r="DZ12" i="27"/>
  <c r="DZ19" i="27" s="1"/>
  <c r="EA19" i="27" s="1"/>
  <c r="DS293" i="27"/>
  <c r="DS292" i="27"/>
  <c r="DS291" i="27"/>
  <c r="DS290" i="27"/>
  <c r="DS289" i="27"/>
  <c r="DS288" i="27"/>
  <c r="DS287" i="27"/>
  <c r="DS286" i="27"/>
  <c r="DS285" i="27"/>
  <c r="DS284" i="27"/>
  <c r="DS283" i="27"/>
  <c r="DS282" i="27"/>
  <c r="DS281" i="27"/>
  <c r="DS280" i="27"/>
  <c r="DS279" i="27"/>
  <c r="DS278" i="27"/>
  <c r="DS277" i="27"/>
  <c r="DS276" i="27"/>
  <c r="DS275" i="27"/>
  <c r="DS274" i="27"/>
  <c r="DS273" i="27"/>
  <c r="DS272" i="27"/>
  <c r="DS271" i="27"/>
  <c r="DS270" i="27"/>
  <c r="DS269" i="27"/>
  <c r="DS268" i="27"/>
  <c r="DS267" i="27"/>
  <c r="DS266" i="27"/>
  <c r="DS265" i="27"/>
  <c r="DS264" i="27"/>
  <c r="DS263" i="27"/>
  <c r="DS262" i="27"/>
  <c r="DS261" i="27"/>
  <c r="DS260" i="27"/>
  <c r="DS259" i="27"/>
  <c r="DS258" i="27"/>
  <c r="DS257" i="27"/>
  <c r="DS256" i="27"/>
  <c r="DS255" i="27"/>
  <c r="DS254" i="27"/>
  <c r="DS253" i="27"/>
  <c r="DS252" i="27"/>
  <c r="DS251" i="27"/>
  <c r="E14" i="27"/>
  <c r="X16" i="27"/>
  <c r="W12" i="27"/>
  <c r="AP542" i="27"/>
  <c r="EV655" i="27"/>
  <c r="EW655" i="27" s="1"/>
  <c r="EW641" i="27"/>
  <c r="DO125" i="27"/>
  <c r="DP125" i="27" s="1"/>
  <c r="DF125" i="27"/>
  <c r="AO17" i="27"/>
  <c r="AF17" i="27"/>
  <c r="AE12" i="27"/>
  <c r="BR138" i="27"/>
  <c r="BS138" i="27" s="1"/>
  <c r="BS124" i="27"/>
  <c r="AO669" i="27"/>
  <c r="E669" i="27" s="1"/>
  <c r="AE706" i="27"/>
  <c r="AO706" i="27" s="1"/>
  <c r="BR641" i="27"/>
  <c r="BS612" i="27"/>
  <c r="CB612" i="27"/>
  <c r="CC643" i="27" s="1"/>
  <c r="BS644" i="27"/>
  <c r="BS647" i="27"/>
  <c r="BS645" i="27"/>
  <c r="BS649" i="27"/>
  <c r="CF212" i="27"/>
  <c r="AO227" i="27"/>
  <c r="EP655" i="27"/>
  <c r="EQ655" i="27" s="1"/>
  <c r="EQ641" i="27"/>
  <c r="CF304" i="27"/>
  <c r="CF318" i="27"/>
  <c r="CF316" i="27"/>
  <c r="X750" i="27"/>
  <c r="E750" i="27"/>
  <c r="F750" i="27" s="1"/>
  <c r="FG538" i="27"/>
  <c r="FF552" i="27"/>
  <c r="FG552" i="27" s="1"/>
  <c r="DS425" i="27"/>
  <c r="CV314" i="27"/>
  <c r="CX113" i="27"/>
  <c r="CC12" i="27"/>
  <c r="FJ862" i="27"/>
  <c r="FK862" i="27" s="1"/>
  <c r="FK848" i="27"/>
  <c r="FC706" i="27"/>
  <c r="FC705" i="27"/>
  <c r="FC704" i="27"/>
  <c r="FC703" i="27"/>
  <c r="FC702" i="27"/>
  <c r="FC701" i="27"/>
  <c r="FC700" i="27"/>
  <c r="FC699" i="27"/>
  <c r="FC698" i="27"/>
  <c r="FC697" i="27"/>
  <c r="FC696" i="27"/>
  <c r="FC695" i="27"/>
  <c r="FC694" i="27"/>
  <c r="FC693" i="27"/>
  <c r="FC690" i="27"/>
  <c r="FC686" i="27"/>
  <c r="FC691" i="27"/>
  <c r="FC689" i="27"/>
  <c r="FC692" i="27"/>
  <c r="FC688" i="27"/>
  <c r="FC687" i="27"/>
  <c r="FC682" i="27"/>
  <c r="FC681" i="27"/>
  <c r="FC680" i="27"/>
  <c r="FC677" i="27"/>
  <c r="FC684" i="27"/>
  <c r="FC679" i="27"/>
  <c r="FC675" i="27"/>
  <c r="FC674" i="27"/>
  <c r="FC673" i="27"/>
  <c r="FC672" i="27"/>
  <c r="FC678" i="27"/>
  <c r="FC683" i="27"/>
  <c r="FC676" i="27"/>
  <c r="FC685" i="27"/>
  <c r="FC671" i="27"/>
  <c r="FC670" i="27"/>
  <c r="FC669" i="27"/>
  <c r="FC668" i="27"/>
  <c r="FC667" i="27"/>
  <c r="FC666" i="27"/>
  <c r="FC665" i="27"/>
  <c r="FC664" i="27"/>
  <c r="FC663" i="27"/>
  <c r="DF417" i="27"/>
  <c r="DE435" i="27"/>
  <c r="EH449" i="27"/>
  <c r="EI449" i="27" s="1"/>
  <c r="EI435" i="27"/>
  <c r="EX32" i="27"/>
  <c r="EY32" i="27" s="1"/>
  <c r="EY26" i="27"/>
  <c r="CE539" i="27"/>
  <c r="CF539" i="27" s="1"/>
  <c r="CX539" i="27"/>
  <c r="CX464" i="27"/>
  <c r="DP228" i="27"/>
  <c r="DR57" i="27"/>
  <c r="DR11" i="27" s="1"/>
  <c r="DS13" i="27" s="1"/>
  <c r="EJ11" i="27"/>
  <c r="EK13" i="27" s="1"/>
  <c r="CC727" i="27"/>
  <c r="CB726" i="27"/>
  <c r="CC726" i="27" s="1"/>
  <c r="CX614" i="27"/>
  <c r="CE614" i="27"/>
  <c r="CF614" i="27" s="1"/>
  <c r="K552" i="27"/>
  <c r="L552" i="27" s="1"/>
  <c r="L538" i="27"/>
  <c r="CX418" i="27"/>
  <c r="CW417" i="27"/>
  <c r="CE418" i="27"/>
  <c r="CF418" i="27" s="1"/>
  <c r="DR209" i="27"/>
  <c r="DS209" i="27" s="1"/>
  <c r="EK209" i="27"/>
  <c r="CC112" i="27"/>
  <c r="DT862" i="27"/>
  <c r="DU862" i="27" s="1"/>
  <c r="DU848" i="27"/>
  <c r="F499" i="27"/>
  <c r="F498" i="27"/>
  <c r="F497" i="27"/>
  <c r="F496" i="27"/>
  <c r="F495" i="27"/>
  <c r="F494" i="27"/>
  <c r="F493" i="27"/>
  <c r="F492" i="27"/>
  <c r="F488" i="27"/>
  <c r="F486" i="27"/>
  <c r="F485" i="27"/>
  <c r="F484" i="27"/>
  <c r="F483" i="27"/>
  <c r="F482" i="27"/>
  <c r="F481" i="27"/>
  <c r="F480" i="27"/>
  <c r="F479" i="27"/>
  <c r="F478" i="27"/>
  <c r="F477" i="27"/>
  <c r="F476" i="27"/>
  <c r="F475" i="27"/>
  <c r="F474" i="27"/>
  <c r="F473" i="27"/>
  <c r="F472" i="27"/>
  <c r="F471" i="27"/>
  <c r="F470" i="27"/>
  <c r="F469" i="27"/>
  <c r="F468" i="27"/>
  <c r="F467" i="27"/>
  <c r="F466" i="27"/>
  <c r="F465" i="27"/>
  <c r="F464" i="27"/>
  <c r="F462" i="27"/>
  <c r="F461" i="27"/>
  <c r="F460" i="27"/>
  <c r="F459" i="27"/>
  <c r="F458" i="27"/>
  <c r="F457" i="27"/>
  <c r="F491" i="27"/>
  <c r="F487" i="27"/>
  <c r="F490" i="27"/>
  <c r="F489" i="27"/>
  <c r="EJ830" i="27"/>
  <c r="DR831" i="27"/>
  <c r="DS831" i="27" s="1"/>
  <c r="EK831" i="27"/>
  <c r="X531" i="27"/>
  <c r="E531" i="27"/>
  <c r="F531" i="27" s="1"/>
  <c r="W463" i="27"/>
  <c r="M500" i="27"/>
  <c r="N463" i="27"/>
  <c r="AP315" i="27"/>
  <c r="AO314" i="27"/>
  <c r="AP314" i="27" s="1"/>
  <c r="CE514" i="27"/>
  <c r="CF535" i="27" s="1"/>
  <c r="N333" i="27"/>
  <c r="W333" i="27"/>
  <c r="DN11" i="27"/>
  <c r="DN9" i="27"/>
  <c r="FB24" i="27"/>
  <c r="E106" i="27"/>
  <c r="AP540" i="27"/>
  <c r="DR308" i="27"/>
  <c r="DS308" i="27" s="1"/>
  <c r="EK308" i="27"/>
  <c r="DP9" i="27"/>
  <c r="DP8" i="27"/>
  <c r="DP7" i="27"/>
  <c r="DP16" i="27"/>
  <c r="EK614" i="27"/>
  <c r="DR614" i="27"/>
  <c r="DS614" i="27" s="1"/>
  <c r="CF110" i="27"/>
  <c r="CB294" i="27"/>
  <c r="CC294" i="27" s="1"/>
  <c r="BS294" i="27"/>
  <c r="DR774" i="27"/>
  <c r="DS774" i="27" s="1"/>
  <c r="BD655" i="27"/>
  <c r="BE655" i="27" s="1"/>
  <c r="BE641" i="27"/>
  <c r="CC102" i="27"/>
  <c r="FJ758" i="27"/>
  <c r="FK758" i="27" s="1"/>
  <c r="FK744" i="27"/>
  <c r="CA24" i="27"/>
  <c r="CA23" i="27"/>
  <c r="CA21" i="27"/>
  <c r="CA20" i="27"/>
  <c r="BZ22" i="27"/>
  <c r="CA22" i="27" s="1"/>
  <c r="CA29" i="27"/>
  <c r="CA30" i="27"/>
  <c r="CA31" i="27"/>
  <c r="CA28" i="27"/>
  <c r="CA27" i="27"/>
  <c r="W745" i="27"/>
  <c r="EJ520" i="27"/>
  <c r="CN24" i="27"/>
  <c r="CN23" i="27"/>
  <c r="CN21" i="27"/>
  <c r="CN20" i="27"/>
  <c r="CM22" i="27"/>
  <c r="EJ435" i="27"/>
  <c r="EK406" i="27"/>
  <c r="DR406" i="27"/>
  <c r="DS406" i="27" s="1"/>
  <c r="ER744" i="27"/>
  <c r="DH26" i="27"/>
  <c r="DG32" i="27"/>
  <c r="DH32" i="27" s="1"/>
  <c r="AZ758" i="27"/>
  <c r="BA758" i="27" s="1"/>
  <c r="BA744" i="27"/>
  <c r="BK521" i="27"/>
  <c r="BJ520" i="27"/>
  <c r="BK520" i="27" s="1"/>
  <c r="FC107" i="27"/>
  <c r="FB106" i="27"/>
  <c r="CX210" i="27"/>
  <c r="CW209" i="27"/>
  <c r="CE210" i="27"/>
  <c r="CF210" i="27" s="1"/>
  <c r="Z538" i="27"/>
  <c r="Y552" i="27"/>
  <c r="Z552" i="27" s="1"/>
  <c r="DS499" i="27"/>
  <c r="DS498" i="27"/>
  <c r="DS497" i="27"/>
  <c r="DS496" i="27"/>
  <c r="DS495" i="27"/>
  <c r="DS494" i="27"/>
  <c r="DS493" i="27"/>
  <c r="DS492" i="27"/>
  <c r="DS491" i="27"/>
  <c r="DS490" i="27"/>
  <c r="DS489" i="27"/>
  <c r="DS488" i="27"/>
  <c r="DS487" i="27"/>
  <c r="DS486" i="27"/>
  <c r="DS485" i="27"/>
  <c r="DS484" i="27"/>
  <c r="DS483" i="27"/>
  <c r="DS482" i="27"/>
  <c r="DS481" i="27"/>
  <c r="DS480" i="27"/>
  <c r="DS479" i="27"/>
  <c r="DS478" i="27"/>
  <c r="DS477" i="27"/>
  <c r="DS476" i="27"/>
  <c r="DS475" i="27"/>
  <c r="DS474" i="27"/>
  <c r="DS473" i="27"/>
  <c r="DS472" i="27"/>
  <c r="DS471" i="27"/>
  <c r="DS470" i="27"/>
  <c r="DS469" i="27"/>
  <c r="DS468" i="27"/>
  <c r="DS467" i="27"/>
  <c r="DS466" i="27"/>
  <c r="DS465" i="27"/>
  <c r="DS464" i="27"/>
  <c r="DS462" i="27"/>
  <c r="DS461" i="27"/>
  <c r="DS460" i="27"/>
  <c r="DS459" i="27"/>
  <c r="DS458" i="27"/>
  <c r="DS457" i="27"/>
  <c r="X526" i="27"/>
  <c r="E526" i="27"/>
  <c r="F526" i="27" s="1"/>
  <c r="CB417" i="27"/>
  <c r="CC418" i="27"/>
  <c r="BH744" i="27"/>
  <c r="BI715" i="27"/>
  <c r="BI743" i="27"/>
  <c r="BI747" i="27"/>
  <c r="BI748" i="27"/>
  <c r="BI746" i="27"/>
  <c r="X624" i="27"/>
  <c r="W623" i="27"/>
  <c r="E624" i="27"/>
  <c r="F624" i="27" s="1"/>
  <c r="BK746" i="27"/>
  <c r="DY538" i="27"/>
  <c r="DX552" i="27"/>
  <c r="DY552" i="27" s="1"/>
  <c r="CX100" i="27"/>
  <c r="CE100" i="27"/>
  <c r="CF100" i="27" s="1"/>
  <c r="CX103" i="27"/>
  <c r="AP537" i="27"/>
  <c r="DS102" i="27"/>
  <c r="CW463" i="27"/>
  <c r="CM500" i="27"/>
  <c r="CN463" i="27"/>
  <c r="FB566" i="27"/>
  <c r="ER603" i="27"/>
  <c r="FB603" i="27" s="1"/>
  <c r="DR107" i="27"/>
  <c r="DS107" i="27" s="1"/>
  <c r="AR552" i="27"/>
  <c r="AS552" i="27" s="1"/>
  <c r="AS538" i="27"/>
  <c r="AC655" i="27"/>
  <c r="AD655" i="27" s="1"/>
  <c r="AD641" i="27"/>
  <c r="BK188" i="27"/>
  <c r="BK187" i="27"/>
  <c r="BK186" i="27"/>
  <c r="BK185" i="27"/>
  <c r="BK184" i="27"/>
  <c r="BK183" i="27"/>
  <c r="BK182" i="27"/>
  <c r="BK181" i="27"/>
  <c r="BK180" i="27"/>
  <c r="BK179" i="27"/>
  <c r="BK178" i="27"/>
  <c r="BK177" i="27"/>
  <c r="BK176" i="27"/>
  <c r="BK175" i="27"/>
  <c r="BK174" i="27"/>
  <c r="BK173" i="27"/>
  <c r="BK172" i="27"/>
  <c r="BK171" i="27"/>
  <c r="BK170" i="27"/>
  <c r="BK169" i="27"/>
  <c r="BK168" i="27"/>
  <c r="BK167" i="27"/>
  <c r="BK166" i="27"/>
  <c r="BK165" i="27"/>
  <c r="BK164" i="27"/>
  <c r="BK163" i="27"/>
  <c r="BK162" i="27"/>
  <c r="BK161" i="27"/>
  <c r="BK160" i="27"/>
  <c r="BK159" i="27"/>
  <c r="BK158" i="27"/>
  <c r="BK157" i="27"/>
  <c r="BK156" i="27"/>
  <c r="BK155" i="27"/>
  <c r="BK154" i="27"/>
  <c r="BK153" i="27"/>
  <c r="BK152" i="27"/>
  <c r="BK151" i="27"/>
  <c r="BK150" i="27"/>
  <c r="BK149" i="27"/>
  <c r="BK148" i="27"/>
  <c r="BK147" i="27"/>
  <c r="BK146" i="27"/>
  <c r="BJ332" i="27"/>
  <c r="BK303" i="27"/>
  <c r="BK338" i="27"/>
  <c r="BK340" i="27"/>
  <c r="BK344" i="27"/>
  <c r="BK339" i="27"/>
  <c r="BK343" i="27"/>
  <c r="BK330" i="27"/>
  <c r="BK336" i="27"/>
  <c r="BK331" i="27"/>
  <c r="X102" i="27"/>
  <c r="X518" i="27"/>
  <c r="CF220" i="27"/>
  <c r="M538" i="27"/>
  <c r="W509" i="27"/>
  <c r="X540" i="27" s="1"/>
  <c r="N509" i="27"/>
  <c r="N546" i="27"/>
  <c r="N542" i="27"/>
  <c r="N537" i="27"/>
  <c r="N544" i="27"/>
  <c r="N545" i="27"/>
  <c r="AP418" i="27"/>
  <c r="AO417" i="27"/>
  <c r="DD332" i="27"/>
  <c r="DC346" i="27"/>
  <c r="DD346" i="27" s="1"/>
  <c r="DP727" i="27"/>
  <c r="DO726" i="27"/>
  <c r="DP726" i="27" s="1"/>
  <c r="E125" i="27"/>
  <c r="DV655" i="27"/>
  <c r="DW655" i="27" s="1"/>
  <c r="DW641"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CC334" i="27"/>
  <c r="EG332" i="27"/>
  <c r="EF346" i="27"/>
  <c r="EG346" i="27" s="1"/>
  <c r="CG552" i="27"/>
  <c r="CH552" i="27" s="1"/>
  <c r="CH538" i="27"/>
  <c r="CF116" i="27"/>
  <c r="BE25" i="27"/>
  <c r="E663" i="27"/>
  <c r="DS236" i="27"/>
  <c r="S758" i="27"/>
  <c r="T758" i="27" s="1"/>
  <c r="T744" i="27"/>
  <c r="EK634" i="27"/>
  <c r="DR634" i="27"/>
  <c r="DS634" i="27" s="1"/>
  <c r="DR567" i="27"/>
  <c r="DS312" i="27"/>
  <c r="DS396" i="27"/>
  <c r="DS395" i="27"/>
  <c r="DS394" i="27"/>
  <c r="DS393" i="27"/>
  <c r="DS392" i="27"/>
  <c r="DS391" i="27"/>
  <c r="DS390" i="27"/>
  <c r="DS389" i="27"/>
  <c r="DS388" i="27"/>
  <c r="DS387" i="27"/>
  <c r="DS386" i="27"/>
  <c r="DS385" i="27"/>
  <c r="DS384" i="27"/>
  <c r="DS383" i="27"/>
  <c r="DS382" i="27"/>
  <c r="DS381" i="27"/>
  <c r="DS380" i="27"/>
  <c r="DS379" i="27"/>
  <c r="DS378" i="27"/>
  <c r="DS377" i="27"/>
  <c r="DS376" i="27"/>
  <c r="DS375" i="27"/>
  <c r="DS374" i="27"/>
  <c r="DS373" i="27"/>
  <c r="DS372" i="27"/>
  <c r="DS371" i="27"/>
  <c r="DS370" i="27"/>
  <c r="DS369" i="27"/>
  <c r="DS368" i="27"/>
  <c r="DS367" i="27"/>
  <c r="DS366" i="27"/>
  <c r="DS365" i="27"/>
  <c r="DS364" i="27"/>
  <c r="DS363" i="27"/>
  <c r="DS362" i="27"/>
  <c r="DS361" i="27"/>
  <c r="DS360" i="27"/>
  <c r="DS359" i="27"/>
  <c r="DS358" i="27"/>
  <c r="DS357" i="27"/>
  <c r="DS356" i="27"/>
  <c r="DS355" i="27"/>
  <c r="DS354" i="27"/>
  <c r="DO745" i="27"/>
  <c r="DF745" i="27"/>
  <c r="AL641" i="27"/>
  <c r="AK655" i="27"/>
  <c r="AL655" i="27" s="1"/>
  <c r="DP97" i="27"/>
  <c r="DP114" i="27"/>
  <c r="EK10" i="27"/>
  <c r="CF617" i="27"/>
  <c r="CF621" i="27"/>
  <c r="F326" i="27"/>
  <c r="CC237" i="27"/>
  <c r="BS227" i="27"/>
  <c r="BR241" i="27"/>
  <c r="BS241" i="27" s="1"/>
  <c r="DR60" i="27"/>
  <c r="DR17" i="27" s="1"/>
  <c r="EJ17" i="27"/>
  <c r="FE24" i="27"/>
  <c r="FE23" i="27"/>
  <c r="FE21" i="27"/>
  <c r="FE34" i="27" s="1"/>
  <c r="FE20" i="27"/>
  <c r="FD22" i="27"/>
  <c r="FE22" i="27" s="1"/>
  <c r="FE30" i="27"/>
  <c r="FE25" i="27"/>
  <c r="FE31" i="27"/>
  <c r="FE28" i="27"/>
  <c r="FE27" i="27"/>
  <c r="FE29" i="27"/>
  <c r="N342" i="27"/>
  <c r="CZ332" i="27"/>
  <c r="CY346" i="27"/>
  <c r="CZ346" i="27" s="1"/>
  <c r="F96" i="27"/>
  <c r="F110" i="27"/>
  <c r="F108" i="27"/>
  <c r="CU744" i="27"/>
  <c r="CG655" i="27"/>
  <c r="CH655" i="27" s="1"/>
  <c r="CH641" i="27"/>
  <c r="FB417" i="27"/>
  <c r="FC417" i="27" s="1"/>
  <c r="F304" i="27"/>
  <c r="F316" i="27"/>
  <c r="F318" i="27"/>
  <c r="Z14" i="27"/>
  <c r="Z12" i="27"/>
  <c r="Y19" i="27"/>
  <c r="Z19" i="27" s="1"/>
  <c r="E7" i="27"/>
  <c r="X9" i="27"/>
  <c r="X8" i="27"/>
  <c r="X7" i="27"/>
  <c r="X13" i="27"/>
  <c r="X18" i="27"/>
  <c r="X15" i="27"/>
  <c r="X428" i="27"/>
  <c r="E428" i="27"/>
  <c r="F428" i="27" s="1"/>
  <c r="DP115" i="27"/>
  <c r="X97" i="27"/>
  <c r="E97" i="27"/>
  <c r="X99" i="27"/>
  <c r="X113" i="27"/>
  <c r="X115" i="27"/>
  <c r="X114" i="27"/>
  <c r="X116" i="27"/>
  <c r="BK727" i="27"/>
  <c r="BJ726" i="27"/>
  <c r="BK726" i="27" s="1"/>
  <c r="CX228" i="27"/>
  <c r="CE228" i="27"/>
  <c r="H538" i="27"/>
  <c r="G552" i="27"/>
  <c r="H552" i="27" s="1"/>
  <c r="FA333" i="27"/>
  <c r="BK220" i="27"/>
  <c r="FB830" i="27"/>
  <c r="FC830" i="27" s="1"/>
  <c r="BI209" i="27"/>
  <c r="CV28" i="27"/>
  <c r="CU23" i="27"/>
  <c r="CV27" i="27" s="1"/>
  <c r="EK425" i="27"/>
  <c r="CF396" i="27"/>
  <c r="CF395" i="27"/>
  <c r="CF394" i="27"/>
  <c r="CF393" i="27"/>
  <c r="CF392" i="27"/>
  <c r="CF391" i="27"/>
  <c r="CF390" i="27"/>
  <c r="CF389" i="27"/>
  <c r="CF388" i="27"/>
  <c r="CF387" i="27"/>
  <c r="CF386" i="27"/>
  <c r="CF385" i="27"/>
  <c r="CF384" i="27"/>
  <c r="CF383" i="27"/>
  <c r="CF382" i="27"/>
  <c r="CF381" i="27"/>
  <c r="CF380" i="27"/>
  <c r="CF379" i="27"/>
  <c r="CF378" i="27"/>
  <c r="CF377" i="27"/>
  <c r="CF376" i="27"/>
  <c r="CF375" i="27"/>
  <c r="CF374" i="27"/>
  <c r="CF373" i="27"/>
  <c r="CF372" i="27"/>
  <c r="CF371" i="27"/>
  <c r="CF370" i="27"/>
  <c r="CF369" i="27"/>
  <c r="CF368" i="27"/>
  <c r="CF367" i="27"/>
  <c r="CF366" i="27"/>
  <c r="CF365" i="27"/>
  <c r="CF364" i="27"/>
  <c r="CF363" i="27"/>
  <c r="CF362" i="27"/>
  <c r="CF361" i="27"/>
  <c r="CF360" i="27"/>
  <c r="CF359" i="27"/>
  <c r="CF358" i="27"/>
  <c r="CF357" i="27"/>
  <c r="CF356" i="27"/>
  <c r="CF355" i="27"/>
  <c r="CF354" i="27"/>
  <c r="X112" i="27"/>
  <c r="CC11" i="27"/>
  <c r="CO552" i="27"/>
  <c r="CP552" i="27" s="1"/>
  <c r="CP538" i="27"/>
  <c r="BZ744" i="27"/>
  <c r="CA743" i="27"/>
  <c r="CA715" i="27"/>
  <c r="CA747" i="27"/>
  <c r="CA748" i="27"/>
  <c r="FA152" i="27"/>
  <c r="EZ189" i="27"/>
  <c r="FA189" i="27" s="1"/>
  <c r="DF228" i="27"/>
  <c r="T24" i="27"/>
  <c r="T23" i="27"/>
  <c r="T21" i="27"/>
  <c r="T20" i="27"/>
  <c r="S22" i="27"/>
  <c r="T22" i="27" s="1"/>
  <c r="T28" i="27"/>
  <c r="T29" i="27"/>
  <c r="T27" i="27"/>
  <c r="T30" i="27"/>
  <c r="U20" i="27"/>
  <c r="W20" i="27" s="1"/>
  <c r="T31" i="27"/>
  <c r="T25" i="27"/>
  <c r="BI228" i="27"/>
  <c r="BK10" i="27"/>
  <c r="AO520" i="27"/>
  <c r="AP520" i="27" s="1"/>
  <c r="BC332" i="27"/>
  <c r="BB346" i="27"/>
  <c r="BC346" i="27" s="1"/>
  <c r="BJ12" i="27"/>
  <c r="BJ566" i="27"/>
  <c r="AZ603" i="27"/>
  <c r="BJ603" i="27" s="1"/>
  <c r="F229" i="27"/>
  <c r="FD862" i="27"/>
  <c r="FE862" i="27" s="1"/>
  <c r="FE848" i="27"/>
  <c r="F429" i="27"/>
  <c r="X230" i="27"/>
  <c r="AM138" i="27"/>
  <c r="AN138" i="27" s="1"/>
  <c r="BG24" i="27"/>
  <c r="BG23" i="27"/>
  <c r="BG21" i="27"/>
  <c r="BG20" i="27"/>
  <c r="BF22" i="27"/>
  <c r="BG30" i="27"/>
  <c r="BG25" i="27"/>
  <c r="BG31" i="27"/>
  <c r="BG27" i="27"/>
  <c r="BG28" i="27"/>
  <c r="BG29" i="27"/>
  <c r="DS525" i="27"/>
  <c r="AA346" i="27"/>
  <c r="AB346" i="27" s="1"/>
  <c r="AB332" i="27"/>
  <c r="CF407" i="27"/>
  <c r="CF419" i="27"/>
  <c r="CF421" i="27"/>
  <c r="N334" i="27"/>
  <c r="CB152" i="27"/>
  <c r="CC152" i="27" s="1"/>
  <c r="BR189" i="27"/>
  <c r="F107" i="27"/>
  <c r="FC409" i="27"/>
  <c r="BK342" i="27"/>
  <c r="G655" i="27"/>
  <c r="H655" i="27" s="1"/>
  <c r="H641" i="27"/>
  <c r="CB539" i="27"/>
  <c r="CC539" i="27" s="1"/>
  <c r="BS539" i="27"/>
  <c r="DS420" i="27"/>
  <c r="EM11" i="27"/>
  <c r="EM9" i="27"/>
  <c r="EL19" i="27"/>
  <c r="EM19" i="27" s="1"/>
  <c r="DS239" i="27"/>
  <c r="CC14" i="27"/>
  <c r="BZ138" i="27"/>
  <c r="CA138" i="27" s="1"/>
  <c r="CA124" i="27"/>
  <c r="F11" i="27"/>
  <c r="CW95" i="27"/>
  <c r="CW744" i="27"/>
  <c r="CX743" i="27"/>
  <c r="CX715" i="27"/>
  <c r="CE715" i="27"/>
  <c r="CF748" i="27" s="1"/>
  <c r="CX747" i="27"/>
  <c r="DZ435" i="27"/>
  <c r="CW303" i="27"/>
  <c r="D7" i="29" l="1"/>
  <c r="J7" i="29"/>
  <c r="E7" i="29"/>
  <c r="F7" i="29"/>
  <c r="G7" i="29"/>
  <c r="I7" i="29"/>
  <c r="W22" i="27"/>
  <c r="X24" i="27"/>
  <c r="X23" i="27"/>
  <c r="X22" i="27"/>
  <c r="X21" i="27"/>
  <c r="X20" i="27"/>
  <c r="X30" i="27"/>
  <c r="X31" i="27"/>
  <c r="X25" i="27"/>
  <c r="X29" i="27"/>
  <c r="X28" i="27"/>
  <c r="X27" i="27"/>
  <c r="CW655" i="27"/>
  <c r="CX641" i="27"/>
  <c r="CW552" i="27"/>
  <c r="CX538" i="27"/>
  <c r="DO138" i="27"/>
  <c r="DP138" i="27" s="1"/>
  <c r="DP124" i="27"/>
  <c r="BR655" i="27"/>
  <c r="BS655" i="27" s="1"/>
  <c r="BS641" i="27"/>
  <c r="CE397" i="27"/>
  <c r="CF397" i="27" s="1"/>
  <c r="CX397" i="27"/>
  <c r="CF218" i="27"/>
  <c r="CF200" i="27"/>
  <c r="CF216" i="27"/>
  <c r="CF219" i="27"/>
  <c r="CF217" i="27"/>
  <c r="BD32" i="27"/>
  <c r="BE32" i="27" s="1"/>
  <c r="BE26" i="27"/>
  <c r="DP417" i="27"/>
  <c r="DO435" i="27"/>
  <c r="EZ758" i="27"/>
  <c r="FA758" i="27" s="1"/>
  <c r="FA744" i="27"/>
  <c r="CA332" i="27"/>
  <c r="BZ346" i="27"/>
  <c r="CA346" i="27" s="1"/>
  <c r="DP31" i="27"/>
  <c r="F706" i="27"/>
  <c r="F694" i="27"/>
  <c r="F693" i="27"/>
  <c r="F692" i="27"/>
  <c r="F691" i="27"/>
  <c r="F705" i="27"/>
  <c r="F704" i="27"/>
  <c r="F701" i="27"/>
  <c r="F700" i="27"/>
  <c r="F699" i="27"/>
  <c r="F698" i="27"/>
  <c r="F697" i="27"/>
  <c r="F696" i="27"/>
  <c r="F695" i="27"/>
  <c r="F703" i="27"/>
  <c r="F702" i="27"/>
  <c r="F688" i="27"/>
  <c r="F681" i="27"/>
  <c r="F680" i="27"/>
  <c r="F679" i="27"/>
  <c r="F678" i="27"/>
  <c r="F677" i="27"/>
  <c r="F687" i="27"/>
  <c r="F690" i="27"/>
  <c r="F682" i="27"/>
  <c r="F689" i="27"/>
  <c r="F676" i="27"/>
  <c r="F675" i="27"/>
  <c r="F674" i="27"/>
  <c r="F673" i="27"/>
  <c r="F684" i="27"/>
  <c r="F686" i="27"/>
  <c r="F672" i="27"/>
  <c r="F671" i="27"/>
  <c r="F670" i="27"/>
  <c r="F669" i="27"/>
  <c r="F668" i="27"/>
  <c r="F667" i="27"/>
  <c r="F666" i="27"/>
  <c r="F665" i="27"/>
  <c r="F664" i="27"/>
  <c r="F663" i="27"/>
  <c r="F683" i="27"/>
  <c r="F685" i="27"/>
  <c r="CM32" i="27"/>
  <c r="CN32" i="27" s="1"/>
  <c r="CN26" i="27"/>
  <c r="DR830" i="27"/>
  <c r="EK830" i="27"/>
  <c r="AP17" i="27"/>
  <c r="CF201" i="27"/>
  <c r="BZ655" i="27"/>
  <c r="CA655" i="27" s="1"/>
  <c r="CA641" i="27"/>
  <c r="CB138" i="27"/>
  <c r="CC138" i="27" s="1"/>
  <c r="CC124" i="27"/>
  <c r="N14" i="27"/>
  <c r="M19" i="27"/>
  <c r="N12" i="27"/>
  <c r="EI848" i="27"/>
  <c r="EH862" i="27"/>
  <c r="EI862" i="27" s="1"/>
  <c r="DS408" i="27"/>
  <c r="DS426" i="27"/>
  <c r="DS424" i="27"/>
  <c r="EK241" i="27"/>
  <c r="E294" i="27"/>
  <c r="F294" i="27" s="1"/>
  <c r="X294" i="27"/>
  <c r="BJ744" i="27"/>
  <c r="AZ552" i="27"/>
  <c r="BA552" i="27" s="1"/>
  <c r="BA538" i="27"/>
  <c r="AF332" i="27"/>
  <c r="AE346" i="27"/>
  <c r="AF346" i="27" s="1"/>
  <c r="X520" i="27"/>
  <c r="E520" i="27"/>
  <c r="U138" i="27"/>
  <c r="V138" i="27" s="1"/>
  <c r="V124" i="27"/>
  <c r="CV435" i="27"/>
  <c r="CU449" i="27"/>
  <c r="CV449" i="27" s="1"/>
  <c r="U449" i="27"/>
  <c r="V449" i="27" s="1"/>
  <c r="V435" i="27"/>
  <c r="DN25" i="27"/>
  <c r="F717" i="27"/>
  <c r="F734" i="27"/>
  <c r="BH552" i="27"/>
  <c r="BI552" i="27" s="1"/>
  <c r="BI538" i="27"/>
  <c r="CF746" i="27"/>
  <c r="CF408" i="27"/>
  <c r="CF424" i="27"/>
  <c r="CF426" i="27"/>
  <c r="AO20" i="27"/>
  <c r="AE22" i="27"/>
  <c r="AF24" i="27"/>
  <c r="AF23" i="27"/>
  <c r="AF22" i="27"/>
  <c r="AF21" i="27"/>
  <c r="AF20" i="27"/>
  <c r="AF31" i="27"/>
  <c r="AF29" i="27"/>
  <c r="AF30" i="27"/>
  <c r="AF27" i="27"/>
  <c r="AF28" i="27"/>
  <c r="DR28" i="27"/>
  <c r="DF23" i="27"/>
  <c r="CF413" i="27"/>
  <c r="FC520" i="27"/>
  <c r="FB538" i="27"/>
  <c r="ES27" i="27"/>
  <c r="F305" i="27"/>
  <c r="F323" i="27"/>
  <c r="F321" i="27"/>
  <c r="EI24" i="27"/>
  <c r="EI23" i="27"/>
  <c r="EI21" i="27"/>
  <c r="EI20" i="27"/>
  <c r="EH22" i="27"/>
  <c r="EI29" i="27"/>
  <c r="EI30" i="27"/>
  <c r="EI31" i="27"/>
  <c r="X227" i="27"/>
  <c r="W241" i="27"/>
  <c r="E227" i="27"/>
  <c r="F227" i="27" s="1"/>
  <c r="ES641" i="27"/>
  <c r="ER655" i="27"/>
  <c r="ES655" i="27" s="1"/>
  <c r="BJ23" i="27"/>
  <c r="F324" i="27"/>
  <c r="CE19" i="27"/>
  <c r="DO641" i="27"/>
  <c r="DP612" i="27"/>
  <c r="DP649" i="27"/>
  <c r="DP644" i="27"/>
  <c r="DP645" i="27"/>
  <c r="DP643" i="27"/>
  <c r="W641" i="27"/>
  <c r="E612" i="27"/>
  <c r="X612" i="27"/>
  <c r="X653" i="27"/>
  <c r="X652" i="27"/>
  <c r="X651" i="27"/>
  <c r="X640" i="27"/>
  <c r="X645" i="27"/>
  <c r="X649" i="27"/>
  <c r="X648" i="27"/>
  <c r="X644" i="27"/>
  <c r="CE745" i="27"/>
  <c r="CF745" i="27" s="1"/>
  <c r="CX745" i="27"/>
  <c r="DS644" i="27"/>
  <c r="AO641" i="27"/>
  <c r="AP612" i="27"/>
  <c r="AP640" i="27"/>
  <c r="AP642" i="27"/>
  <c r="AP647" i="27"/>
  <c r="AP653" i="27"/>
  <c r="AP651" i="27"/>
  <c r="AP652" i="27"/>
  <c r="AP644" i="27"/>
  <c r="AP648" i="27"/>
  <c r="AP645" i="27"/>
  <c r="AP643" i="27"/>
  <c r="AP649" i="27"/>
  <c r="U655" i="27"/>
  <c r="V655" i="27" s="1"/>
  <c r="V641" i="27"/>
  <c r="EI28" i="27"/>
  <c r="CF320" i="27"/>
  <c r="DS531" i="27"/>
  <c r="X303" i="27"/>
  <c r="E303" i="27"/>
  <c r="W332" i="27"/>
  <c r="X343" i="27"/>
  <c r="X339" i="27"/>
  <c r="X338" i="27"/>
  <c r="X336" i="27"/>
  <c r="X340" i="27"/>
  <c r="X330" i="27"/>
  <c r="X344" i="27"/>
  <c r="X331" i="27"/>
  <c r="CX726" i="27"/>
  <c r="CE726" i="27"/>
  <c r="CF726" i="27" s="1"/>
  <c r="CC417" i="27"/>
  <c r="CB435" i="27"/>
  <c r="EK435" i="27"/>
  <c r="EJ449" i="27"/>
  <c r="F720" i="27"/>
  <c r="F724" i="27"/>
  <c r="FA332" i="27"/>
  <c r="EZ346" i="27"/>
  <c r="FA346" i="27" s="1"/>
  <c r="EK417" i="27"/>
  <c r="DR417" i="27"/>
  <c r="DS417" i="27" s="1"/>
  <c r="AE138" i="27"/>
  <c r="AF138" i="27" s="1"/>
  <c r="AF124" i="27"/>
  <c r="CV332" i="27"/>
  <c r="CU346" i="27"/>
  <c r="CV346" i="27" s="1"/>
  <c r="N332" i="27"/>
  <c r="M346" i="27"/>
  <c r="N346" i="27" s="1"/>
  <c r="CF228" i="27"/>
  <c r="F97" i="27"/>
  <c r="F115" i="27"/>
  <c r="F113" i="27"/>
  <c r="F116" i="27"/>
  <c r="F114" i="27"/>
  <c r="F99" i="27"/>
  <c r="CX209" i="27"/>
  <c r="CE209" i="27"/>
  <c r="CW227" i="27"/>
  <c r="CF104" i="27"/>
  <c r="F16" i="27"/>
  <c r="FC209" i="27"/>
  <c r="FB227" i="27"/>
  <c r="EJ848" i="27"/>
  <c r="EK819" i="27"/>
  <c r="DR819" i="27"/>
  <c r="EK847" i="27"/>
  <c r="EK829" i="27"/>
  <c r="EK851" i="27"/>
  <c r="EK853" i="27"/>
  <c r="EK850" i="27"/>
  <c r="EK855" i="27"/>
  <c r="EK861" i="27"/>
  <c r="BJ641" i="27"/>
  <c r="BK612" i="27"/>
  <c r="BK645" i="27"/>
  <c r="BK644" i="27"/>
  <c r="BK643" i="27"/>
  <c r="DE758" i="27"/>
  <c r="DF758" i="27" s="1"/>
  <c r="DF744" i="27"/>
  <c r="CN227" i="27"/>
  <c r="CM241" i="27"/>
  <c r="CN241" i="27" s="1"/>
  <c r="EK95" i="27"/>
  <c r="EJ124" i="27"/>
  <c r="DR95" i="27"/>
  <c r="EJ20" i="27"/>
  <c r="EK132" i="27"/>
  <c r="EK130" i="27"/>
  <c r="EK129" i="27"/>
  <c r="EK123" i="27"/>
  <c r="EK136" i="27"/>
  <c r="EK128" i="27"/>
  <c r="EK122" i="27"/>
  <c r="EK135" i="27"/>
  <c r="EK127" i="27"/>
  <c r="EK133" i="27"/>
  <c r="EK131" i="27"/>
  <c r="EK126" i="27"/>
  <c r="EK137" i="27"/>
  <c r="DS438" i="27"/>
  <c r="DR726" i="27"/>
  <c r="DS726" i="27" s="1"/>
  <c r="EK726" i="27"/>
  <c r="BV32" i="27"/>
  <c r="BW32" i="27" s="1"/>
  <c r="BW26" i="27"/>
  <c r="DS134" i="27"/>
  <c r="AP745" i="27"/>
  <c r="BA435" i="27"/>
  <c r="AZ449" i="27"/>
  <c r="BA449" i="27" s="1"/>
  <c r="FL27" i="27"/>
  <c r="EJ9" i="27"/>
  <c r="BH22" i="27"/>
  <c r="DY26" i="27"/>
  <c r="DX32" i="27"/>
  <c r="DY32" i="27" s="1"/>
  <c r="V332" i="27"/>
  <c r="U346" i="27"/>
  <c r="V346" i="27" s="1"/>
  <c r="CR26" i="27"/>
  <c r="CQ32" i="27"/>
  <c r="CR32" i="27" s="1"/>
  <c r="CC642" i="27"/>
  <c r="CF717" i="27"/>
  <c r="CF733" i="27"/>
  <c r="CF734" i="27"/>
  <c r="DE552" i="27"/>
  <c r="DF552" i="27" s="1"/>
  <c r="DF538" i="27"/>
  <c r="EZ862" i="27"/>
  <c r="FA862" i="27" s="1"/>
  <c r="FA848" i="27"/>
  <c r="AD26" i="27"/>
  <c r="AC32" i="27"/>
  <c r="AD32" i="27" s="1"/>
  <c r="CV227" i="27"/>
  <c r="CU241" i="27"/>
  <c r="CV241" i="27" s="1"/>
  <c r="DS432" i="27"/>
  <c r="DS649" i="27"/>
  <c r="CB538" i="27"/>
  <c r="CC509" i="27"/>
  <c r="CC542" i="27"/>
  <c r="CC545" i="27"/>
  <c r="CC546" i="27"/>
  <c r="CC537" i="27"/>
  <c r="CC544" i="27"/>
  <c r="BP32" i="27"/>
  <c r="BQ32" i="27" s="1"/>
  <c r="BQ26" i="27"/>
  <c r="F634" i="27"/>
  <c r="EK623" i="27"/>
  <c r="DR623" i="27"/>
  <c r="DS623" i="27" s="1"/>
  <c r="X642" i="27"/>
  <c r="E642" i="27"/>
  <c r="F642" i="27" s="1"/>
  <c r="BH655" i="27"/>
  <c r="BI655" i="27" s="1"/>
  <c r="BI641" i="27"/>
  <c r="CF732" i="27"/>
  <c r="FB189" i="27"/>
  <c r="FC189" i="27" s="1"/>
  <c r="DS647" i="27"/>
  <c r="CF112" i="27"/>
  <c r="EA332" i="27"/>
  <c r="DZ346" i="27"/>
  <c r="EA346" i="27" s="1"/>
  <c r="DF14" i="27"/>
  <c r="DF12" i="27"/>
  <c r="DS329" i="27"/>
  <c r="F112" i="27"/>
  <c r="F342" i="27"/>
  <c r="CU552" i="27"/>
  <c r="CV552" i="27" s="1"/>
  <c r="CV538" i="27"/>
  <c r="EI27" i="27"/>
  <c r="CF118" i="27"/>
  <c r="DS434" i="27"/>
  <c r="BJ449" i="27"/>
  <c r="BK449" i="27" s="1"/>
  <c r="BK435" i="27"/>
  <c r="CE612" i="27"/>
  <c r="BR449" i="27"/>
  <c r="BS449" i="27" s="1"/>
  <c r="BS435" i="27"/>
  <c r="EA538" i="27"/>
  <c r="DZ552" i="27"/>
  <c r="EA552" i="27" s="1"/>
  <c r="W124" i="27"/>
  <c r="X95" i="27"/>
  <c r="X131" i="27"/>
  <c r="X122" i="27"/>
  <c r="E95" i="27"/>
  <c r="F125" i="27" s="1"/>
  <c r="X137" i="27"/>
  <c r="X129" i="27"/>
  <c r="X128" i="27"/>
  <c r="X135" i="27"/>
  <c r="X127" i="27"/>
  <c r="X136" i="27"/>
  <c r="X130" i="27"/>
  <c r="X133" i="27"/>
  <c r="X132" i="27"/>
  <c r="X123" i="27"/>
  <c r="X105" i="27"/>
  <c r="X126" i="27"/>
  <c r="X134" i="27"/>
  <c r="N26" i="27"/>
  <c r="M32" i="27"/>
  <c r="N32" i="27" s="1"/>
  <c r="DM552" i="27"/>
  <c r="DN552" i="27" s="1"/>
  <c r="DN538" i="27"/>
  <c r="CW758" i="27"/>
  <c r="CX744" i="27"/>
  <c r="BK14" i="27"/>
  <c r="BK12" i="27"/>
  <c r="V24" i="27"/>
  <c r="V23" i="27"/>
  <c r="V21" i="27"/>
  <c r="V20" i="27"/>
  <c r="U22" i="27"/>
  <c r="V25" i="27"/>
  <c r="V29" i="27"/>
  <c r="V30" i="27"/>
  <c r="V31" i="27"/>
  <c r="V28" i="27"/>
  <c r="V27" i="27"/>
  <c r="W500" i="27"/>
  <c r="N500" i="27"/>
  <c r="DF435" i="27"/>
  <c r="DE449" i="27"/>
  <c r="DF449" i="27" s="1"/>
  <c r="CF215" i="27"/>
  <c r="DS100" i="27"/>
  <c r="DS118" i="27"/>
  <c r="CE294" i="27"/>
  <c r="CF294" i="27" s="1"/>
  <c r="CX294" i="27"/>
  <c r="CF531" i="27"/>
  <c r="DS188" i="27"/>
  <c r="DS187" i="27"/>
  <c r="DS186" i="27"/>
  <c r="DS185" i="27"/>
  <c r="DS184" i="27"/>
  <c r="DS183" i="27"/>
  <c r="DS182" i="27"/>
  <c r="DS181" i="27"/>
  <c r="DS180" i="27"/>
  <c r="DS179" i="27"/>
  <c r="DS178" i="27"/>
  <c r="DS177" i="27"/>
  <c r="DS176" i="27"/>
  <c r="DS175" i="27"/>
  <c r="DS174" i="27"/>
  <c r="DS173" i="27"/>
  <c r="DS172" i="27"/>
  <c r="DS171" i="27"/>
  <c r="DS170" i="27"/>
  <c r="DS169" i="27"/>
  <c r="DS168" i="27"/>
  <c r="DS167" i="27"/>
  <c r="DS166" i="27"/>
  <c r="DS165" i="27"/>
  <c r="DS164" i="27"/>
  <c r="DS163" i="27"/>
  <c r="DS162" i="27"/>
  <c r="DS161" i="27"/>
  <c r="DS160" i="27"/>
  <c r="DS159" i="27"/>
  <c r="DS158" i="27"/>
  <c r="DS157" i="27"/>
  <c r="DS156" i="27"/>
  <c r="DS155" i="27"/>
  <c r="DS154" i="27"/>
  <c r="DS153" i="27"/>
  <c r="DS152" i="27"/>
  <c r="DS151" i="27"/>
  <c r="DS150" i="27"/>
  <c r="DS149" i="27"/>
  <c r="DS148" i="27"/>
  <c r="DS147" i="27"/>
  <c r="DS146" i="27"/>
  <c r="AO332" i="27"/>
  <c r="AP303" i="27"/>
  <c r="AP333" i="27"/>
  <c r="AP334" i="27"/>
  <c r="AP344" i="27"/>
  <c r="AP331" i="27"/>
  <c r="AP340" i="27"/>
  <c r="AP342" i="27"/>
  <c r="AP339" i="27"/>
  <c r="AP330" i="27"/>
  <c r="AP338" i="27"/>
  <c r="AP343" i="27"/>
  <c r="AP336" i="27"/>
  <c r="X314" i="27"/>
  <c r="E314" i="27"/>
  <c r="F314" i="27" s="1"/>
  <c r="U552" i="27"/>
  <c r="V552" i="27" s="1"/>
  <c r="V538" i="27"/>
  <c r="EK849" i="27"/>
  <c r="DR849" i="27"/>
  <c r="DS849" i="27" s="1"/>
  <c r="CF305" i="27"/>
  <c r="CF321" i="27"/>
  <c r="CF323" i="27"/>
  <c r="CF322" i="27"/>
  <c r="CF324" i="27"/>
  <c r="BE22" i="27"/>
  <c r="CX314" i="27"/>
  <c r="CE314" i="27"/>
  <c r="EH758" i="27"/>
  <c r="EI758" i="27" s="1"/>
  <c r="EI744" i="27"/>
  <c r="BJ538" i="27"/>
  <c r="BK509" i="27"/>
  <c r="BK537" i="27"/>
  <c r="BK545" i="27"/>
  <c r="BK542" i="27"/>
  <c r="BK544" i="27"/>
  <c r="BK546" i="27"/>
  <c r="BK540" i="27"/>
  <c r="DS57" i="27"/>
  <c r="BI227" i="27"/>
  <c r="BH241" i="27"/>
  <c r="BI241" i="27" s="1"/>
  <c r="DO12" i="27"/>
  <c r="EK436" i="27"/>
  <c r="DR436" i="27"/>
  <c r="DS436" i="27" s="1"/>
  <c r="AU26" i="27"/>
  <c r="AT32" i="27"/>
  <c r="AU32" i="27" s="1"/>
  <c r="F329" i="27"/>
  <c r="FC125" i="27"/>
  <c r="CE86" i="27"/>
  <c r="CF86" i="27" s="1"/>
  <c r="CX86" i="27"/>
  <c r="FA435" i="27"/>
  <c r="EZ449" i="27"/>
  <c r="FA449" i="27" s="1"/>
  <c r="BR552" i="27"/>
  <c r="BS552" i="27" s="1"/>
  <c r="BS538" i="27"/>
  <c r="EK642" i="27"/>
  <c r="DR642" i="27"/>
  <c r="DS642" i="27" s="1"/>
  <c r="EZ32" i="27"/>
  <c r="FA32" i="27" s="1"/>
  <c r="FA26" i="27"/>
  <c r="DS104" i="27"/>
  <c r="BS14" i="27"/>
  <c r="BS12" i="27"/>
  <c r="CB744" i="27"/>
  <c r="F320" i="27"/>
  <c r="DE655" i="27"/>
  <c r="DF655" i="27" s="1"/>
  <c r="DF641" i="27"/>
  <c r="DM758" i="27"/>
  <c r="DN758" i="27" s="1"/>
  <c r="DN744" i="27"/>
  <c r="BK539" i="27"/>
  <c r="DS643" i="27"/>
  <c r="CF409" i="27"/>
  <c r="F732" i="27"/>
  <c r="CF509" i="27"/>
  <c r="CF544" i="27"/>
  <c r="CF545" i="27"/>
  <c r="CF542" i="27"/>
  <c r="CF537" i="27"/>
  <c r="CF546" i="27"/>
  <c r="CF647" i="27"/>
  <c r="F228" i="27"/>
  <c r="AP227" i="27"/>
  <c r="AO241" i="27"/>
  <c r="AP241" i="27" s="1"/>
  <c r="EK333" i="27"/>
  <c r="DR333" i="27"/>
  <c r="EJ189" i="27"/>
  <c r="EA189" i="27"/>
  <c r="CN332" i="27"/>
  <c r="CM346" i="27"/>
  <c r="CN346" i="27" s="1"/>
  <c r="DZ862" i="27"/>
  <c r="EA862" i="27" s="1"/>
  <c r="EA848" i="27"/>
  <c r="CX95" i="27"/>
  <c r="CW124" i="27"/>
  <c r="CE95" i="27"/>
  <c r="CW20" i="27"/>
  <c r="CX133" i="27"/>
  <c r="CX105" i="27"/>
  <c r="CX136" i="27"/>
  <c r="CX127" i="27"/>
  <c r="CX128" i="27"/>
  <c r="CX129" i="27"/>
  <c r="CX137" i="27"/>
  <c r="CX132" i="27"/>
  <c r="CX135" i="27"/>
  <c r="CX131" i="27"/>
  <c r="CX123" i="27"/>
  <c r="CX122" i="27"/>
  <c r="CX130" i="27"/>
  <c r="BF32" i="27"/>
  <c r="BG32" i="27" s="1"/>
  <c r="BG26" i="27"/>
  <c r="EK17" i="27"/>
  <c r="EJ12" i="27"/>
  <c r="CW500" i="27"/>
  <c r="CN500" i="27"/>
  <c r="FC106" i="27"/>
  <c r="FB21" i="27"/>
  <c r="CN22" i="27"/>
  <c r="X333" i="27"/>
  <c r="E333" i="27"/>
  <c r="F333" i="27" s="1"/>
  <c r="E463" i="27"/>
  <c r="F463" i="27" s="1"/>
  <c r="X463" i="27"/>
  <c r="BH346" i="27"/>
  <c r="BI346" i="27" s="1"/>
  <c r="BI332" i="27"/>
  <c r="EJ810" i="27"/>
  <c r="EA810" i="27"/>
  <c r="F334" i="27"/>
  <c r="DR706" i="27"/>
  <c r="AO744" i="27"/>
  <c r="AP715" i="27"/>
  <c r="AP743" i="27"/>
  <c r="AP747" i="27"/>
  <c r="AP748" i="27"/>
  <c r="AZ655" i="27"/>
  <c r="BA655" i="27" s="1"/>
  <c r="BA641" i="27"/>
  <c r="ES24" i="27"/>
  <c r="ES23" i="27"/>
  <c r="ES21" i="27"/>
  <c r="ES20" i="27"/>
  <c r="ER22" i="27"/>
  <c r="ES30" i="27"/>
  <c r="ES31" i="27"/>
  <c r="ES29" i="27"/>
  <c r="CF103" i="27"/>
  <c r="EJ655" i="27"/>
  <c r="EK641" i="27"/>
  <c r="AF435" i="27"/>
  <c r="AE449" i="27"/>
  <c r="AF449" i="27" s="1"/>
  <c r="DR23" i="27"/>
  <c r="EK25" i="27"/>
  <c r="DS645" i="27"/>
  <c r="CX28" i="27"/>
  <c r="CW23" i="27"/>
  <c r="CX27" i="27" s="1"/>
  <c r="F621" i="27"/>
  <c r="DN227" i="27"/>
  <c r="DM241" i="27"/>
  <c r="DN241" i="27" s="1"/>
  <c r="CF97" i="27"/>
  <c r="CF115" i="27"/>
  <c r="CF113" i="27"/>
  <c r="CF99" i="27"/>
  <c r="DS439" i="27"/>
  <c r="F100" i="27"/>
  <c r="F118" i="27"/>
  <c r="F121" i="27"/>
  <c r="BI21" i="27"/>
  <c r="EK27" i="27"/>
  <c r="AH552" i="27"/>
  <c r="AM552" i="27"/>
  <c r="AN552" i="27" s="1"/>
  <c r="DS8" i="27"/>
  <c r="DS7" i="27"/>
  <c r="DS15" i="27"/>
  <c r="DS18" i="27"/>
  <c r="DS16" i="27"/>
  <c r="F117" i="27"/>
  <c r="DS322" i="27"/>
  <c r="CN641" i="27"/>
  <c r="CM655" i="27"/>
  <c r="CN655" i="27" s="1"/>
  <c r="CF114" i="27"/>
  <c r="AH655" i="27"/>
  <c r="AM655" i="27"/>
  <c r="AN655" i="27" s="1"/>
  <c r="EZ138" i="27"/>
  <c r="FA138" i="27" s="1"/>
  <c r="FA124" i="27"/>
  <c r="DO332" i="27"/>
  <c r="N22" i="27"/>
  <c r="DS442" i="27"/>
  <c r="F535" i="27"/>
  <c r="CF428" i="27"/>
  <c r="CU655" i="27"/>
  <c r="CV655" i="27" s="1"/>
  <c r="CV641" i="27"/>
  <c r="EJ744" i="27"/>
  <c r="EK715" i="27"/>
  <c r="DR715" i="27"/>
  <c r="DS745" i="27" s="1"/>
  <c r="EK748" i="27"/>
  <c r="EK747" i="27"/>
  <c r="EK746" i="27"/>
  <c r="F307" i="27"/>
  <c r="CF308" i="27"/>
  <c r="CF329" i="27"/>
  <c r="DC32" i="27"/>
  <c r="DD32" i="27" s="1"/>
  <c r="DD26" i="27"/>
  <c r="BA24" i="27"/>
  <c r="BA23" i="27"/>
  <c r="BA22" i="27"/>
  <c r="BA21" i="27"/>
  <c r="BA20" i="27"/>
  <c r="AZ22" i="27"/>
  <c r="BA29" i="27"/>
  <c r="BA31" i="27"/>
  <c r="BA30" i="27"/>
  <c r="AO12" i="27"/>
  <c r="CX642" i="27"/>
  <c r="CE642" i="27"/>
  <c r="M449" i="27"/>
  <c r="N449" i="27" s="1"/>
  <c r="N435" i="27"/>
  <c r="DO23" i="27"/>
  <c r="DP27" i="27" s="1"/>
  <c r="DP28" i="27"/>
  <c r="DP209" i="27"/>
  <c r="DR303" i="27"/>
  <c r="EJ332" i="27"/>
  <c r="EK303" i="27"/>
  <c r="EK331" i="27"/>
  <c r="EK340" i="27"/>
  <c r="EK344" i="27"/>
  <c r="EK336" i="27"/>
  <c r="EK343" i="27"/>
  <c r="EK339" i="27"/>
  <c r="EK338" i="27"/>
  <c r="DS443" i="27"/>
  <c r="AO189" i="27"/>
  <c r="AF189" i="27"/>
  <c r="CF425" i="27"/>
  <c r="CV24" i="27"/>
  <c r="CV23" i="27"/>
  <c r="CV22" i="27"/>
  <c r="CV21" i="27"/>
  <c r="CV20" i="27"/>
  <c r="CU22" i="27"/>
  <c r="CV31" i="27"/>
  <c r="CV30" i="27"/>
  <c r="CV29" i="27"/>
  <c r="E417" i="27"/>
  <c r="F417" i="27" s="1"/>
  <c r="X417" i="27"/>
  <c r="W435" i="27"/>
  <c r="CF117" i="27"/>
  <c r="DS320" i="27"/>
  <c r="CC303" i="27"/>
  <c r="CB332" i="27"/>
  <c r="CC344" i="27"/>
  <c r="CC330" i="27"/>
  <c r="CC338" i="27"/>
  <c r="CC331" i="27"/>
  <c r="CC339" i="27"/>
  <c r="CC336" i="27"/>
  <c r="CC340" i="27"/>
  <c r="CC343" i="27"/>
  <c r="CC314" i="27"/>
  <c r="DP647" i="27"/>
  <c r="BJ227" i="27"/>
  <c r="CF715" i="27"/>
  <c r="CF743" i="27"/>
  <c r="CF747" i="27"/>
  <c r="CC227" i="27"/>
  <c r="CB241" i="27"/>
  <c r="CC241" i="27" s="1"/>
  <c r="DO744" i="27"/>
  <c r="DP743" i="27"/>
  <c r="DP715" i="27"/>
  <c r="DP747" i="27"/>
  <c r="DP748" i="27"/>
  <c r="ES227" i="27"/>
  <c r="ER241" i="27"/>
  <c r="ES241" i="27" s="1"/>
  <c r="FA641" i="27"/>
  <c r="EZ655" i="27"/>
  <c r="FA655" i="27" s="1"/>
  <c r="DP24" i="27"/>
  <c r="DP23" i="27"/>
  <c r="DP20" i="27"/>
  <c r="CW332" i="27"/>
  <c r="CE303" i="27"/>
  <c r="CX303" i="27"/>
  <c r="CX344" i="27"/>
  <c r="CX339" i="27"/>
  <c r="CX340" i="27"/>
  <c r="CX343" i="27"/>
  <c r="CX338" i="27"/>
  <c r="CX330" i="27"/>
  <c r="CX336" i="27"/>
  <c r="CX342" i="27"/>
  <c r="CX331" i="27"/>
  <c r="CB189" i="27"/>
  <c r="CC189" i="27" s="1"/>
  <c r="BS189" i="27"/>
  <c r="DR12" i="27"/>
  <c r="DS17" i="27"/>
  <c r="DP745" i="27"/>
  <c r="CE463" i="27"/>
  <c r="CF463" i="27" s="1"/>
  <c r="CX463" i="27"/>
  <c r="ER758" i="27"/>
  <c r="ES758" i="27" s="1"/>
  <c r="ES744" i="27"/>
  <c r="BJ19" i="27"/>
  <c r="BK19" i="27" s="1"/>
  <c r="CF126" i="27"/>
  <c r="AO538" i="27"/>
  <c r="CF121" i="27"/>
  <c r="DR669" i="27"/>
  <c r="AE758" i="27"/>
  <c r="AF758" i="27" s="1"/>
  <c r="AF744" i="27"/>
  <c r="AP25" i="27"/>
  <c r="E21" i="27"/>
  <c r="FC95" i="27"/>
  <c r="FB124" i="27"/>
  <c r="FB20" i="27"/>
  <c r="FC133" i="27"/>
  <c r="FC127" i="27"/>
  <c r="FC135" i="27"/>
  <c r="FC128" i="27"/>
  <c r="FC137" i="27"/>
  <c r="FC129" i="27"/>
  <c r="FC130" i="27"/>
  <c r="FC123" i="27"/>
  <c r="FC131" i="27"/>
  <c r="FC132" i="27"/>
  <c r="FC136" i="27"/>
  <c r="DR106" i="27"/>
  <c r="BK106" i="27"/>
  <c r="BJ21" i="27"/>
  <c r="DR9" i="27"/>
  <c r="AH449" i="27"/>
  <c r="AM449" i="27"/>
  <c r="AN449" i="27" s="1"/>
  <c r="DP30" i="27"/>
  <c r="DS854" i="27"/>
  <c r="EI14" i="27"/>
  <c r="EI12" i="27"/>
  <c r="CX125" i="27"/>
  <c r="CE125" i="27"/>
  <c r="CF125" i="27" s="1"/>
  <c r="DR294" i="27"/>
  <c r="DS294" i="27" s="1"/>
  <c r="FC294" i="27"/>
  <c r="AP746" i="27"/>
  <c r="BJ189" i="27"/>
  <c r="BK189" i="27" s="1"/>
  <c r="BA189" i="27"/>
  <c r="EK539" i="27"/>
  <c r="DR539" i="27"/>
  <c r="EA23" i="27"/>
  <c r="I32" i="27"/>
  <c r="J32" i="27" s="1"/>
  <c r="J26" i="27"/>
  <c r="DS433" i="27"/>
  <c r="F635" i="27"/>
  <c r="DN14" i="27"/>
  <c r="DN12" i="27"/>
  <c r="DM19" i="27"/>
  <c r="DN19" i="27" s="1"/>
  <c r="DE22" i="27"/>
  <c r="F134" i="27"/>
  <c r="DZ758" i="27"/>
  <c r="EA758" i="27" s="1"/>
  <c r="EA744" i="27"/>
  <c r="EH138" i="27"/>
  <c r="EI138" i="27" s="1"/>
  <c r="EI124" i="27"/>
  <c r="BK137" i="27"/>
  <c r="BK95" i="27"/>
  <c r="BJ124" i="27"/>
  <c r="BJ20" i="27"/>
  <c r="BK128" i="27"/>
  <c r="BK133" i="27"/>
  <c r="BK135" i="27"/>
  <c r="BK129" i="27"/>
  <c r="BK122" i="27"/>
  <c r="BK123" i="27"/>
  <c r="BK127" i="27"/>
  <c r="BK132" i="27"/>
  <c r="BK131" i="27"/>
  <c r="BK136" i="27"/>
  <c r="BK130" i="27"/>
  <c r="W744" i="27"/>
  <c r="E715" i="27"/>
  <c r="F746" i="27" s="1"/>
  <c r="X715" i="27"/>
  <c r="X747" i="27"/>
  <c r="X748" i="27"/>
  <c r="X743" i="27"/>
  <c r="CX106" i="27"/>
  <c r="CE106" i="27"/>
  <c r="CW21" i="27"/>
  <c r="CX25" i="27" s="1"/>
  <c r="CF9" i="27"/>
  <c r="CF8" i="27"/>
  <c r="CF7" i="27"/>
  <c r="CF16" i="27"/>
  <c r="CF15" i="27"/>
  <c r="EK314" i="27"/>
  <c r="DR314" i="27"/>
  <c r="E86" i="27"/>
  <c r="F86" i="27" s="1"/>
  <c r="X86" i="27"/>
  <c r="AE655" i="27"/>
  <c r="AF655" i="27" s="1"/>
  <c r="AF641" i="27"/>
  <c r="CU138" i="27"/>
  <c r="CV138" i="27" s="1"/>
  <c r="CV124" i="27"/>
  <c r="F102" i="27"/>
  <c r="BS332" i="27"/>
  <c r="BR346" i="27"/>
  <c r="BS346" i="27" s="1"/>
  <c r="DN27" i="27"/>
  <c r="DS409" i="27"/>
  <c r="CE24" i="27"/>
  <c r="CB500" i="27"/>
  <c r="CC500" i="27" s="1"/>
  <c r="BS500" i="27"/>
  <c r="ES332" i="27"/>
  <c r="ER346" i="27"/>
  <c r="ES346" i="27" s="1"/>
  <c r="DR397" i="27"/>
  <c r="DS397" i="27" s="1"/>
  <c r="EK397" i="27"/>
  <c r="F198" i="27"/>
  <c r="F240" i="27"/>
  <c r="F235" i="27"/>
  <c r="F236" i="27"/>
  <c r="F231" i="27"/>
  <c r="F208" i="27"/>
  <c r="F225" i="27"/>
  <c r="F234" i="27"/>
  <c r="F233" i="27"/>
  <c r="F239" i="27"/>
  <c r="F226" i="27"/>
  <c r="F232" i="27"/>
  <c r="M758" i="27"/>
  <c r="N758" i="27" s="1"/>
  <c r="N744" i="27"/>
  <c r="EA435" i="27"/>
  <c r="DZ449" i="27"/>
  <c r="EA449" i="27" s="1"/>
  <c r="F9" i="27"/>
  <c r="F8" i="27"/>
  <c r="F7" i="27"/>
  <c r="F18" i="27"/>
  <c r="F13" i="27"/>
  <c r="F15" i="27"/>
  <c r="BK332" i="27"/>
  <c r="BJ346" i="27"/>
  <c r="BK346" i="27" s="1"/>
  <c r="BH758" i="27"/>
  <c r="BI758" i="27" s="1"/>
  <c r="BI744" i="27"/>
  <c r="CA26" i="27"/>
  <c r="BZ32" i="27"/>
  <c r="CA32" i="27" s="1"/>
  <c r="X106" i="27"/>
  <c r="CF514" i="27"/>
  <c r="CF518" i="27"/>
  <c r="CB641" i="27"/>
  <c r="CC612" i="27"/>
  <c r="CC649" i="27"/>
  <c r="CC647" i="27"/>
  <c r="CC645" i="27"/>
  <c r="CC644" i="27"/>
  <c r="AF14" i="27"/>
  <c r="AF12" i="27"/>
  <c r="AE19" i="27"/>
  <c r="CX126" i="27"/>
  <c r="FA14" i="27"/>
  <c r="FA12" i="27"/>
  <c r="EZ19" i="27"/>
  <c r="FA19" i="27" s="1"/>
  <c r="CW435" i="27"/>
  <c r="CX406" i="27"/>
  <c r="CE406" i="27"/>
  <c r="CX443" i="27"/>
  <c r="CX438" i="27"/>
  <c r="CX441" i="27"/>
  <c r="CX433" i="27"/>
  <c r="CX434" i="27"/>
  <c r="CX442" i="27"/>
  <c r="CX416" i="27"/>
  <c r="CX439" i="27"/>
  <c r="FB744" i="27"/>
  <c r="FC715" i="27"/>
  <c r="FC747" i="27"/>
  <c r="FC748" i="27"/>
  <c r="FC746" i="27"/>
  <c r="DR773" i="27"/>
  <c r="DS773" i="27" s="1"/>
  <c r="EK773" i="27"/>
  <c r="DP106" i="27"/>
  <c r="DO21" i="27"/>
  <c r="DP25" i="27" s="1"/>
  <c r="EJ538" i="27"/>
  <c r="DR509" i="27"/>
  <c r="DS540" i="27" s="1"/>
  <c r="EK509" i="27"/>
  <c r="EK537" i="27"/>
  <c r="EK544" i="27"/>
  <c r="EK542" i="27"/>
  <c r="EK545" i="27"/>
  <c r="EK546" i="27"/>
  <c r="ER138" i="27"/>
  <c r="ES138" i="27" s="1"/>
  <c r="ES124" i="27"/>
  <c r="CF334" i="27"/>
  <c r="BI435" i="27"/>
  <c r="BH449" i="27"/>
  <c r="BI449" i="27" s="1"/>
  <c r="BI124" i="27"/>
  <c r="BH138" i="27"/>
  <c r="BI138" i="27" s="1"/>
  <c r="CE28" i="27"/>
  <c r="EK854" i="27"/>
  <c r="EK500" i="27"/>
  <c r="DS858" i="27"/>
  <c r="CF134" i="27"/>
  <c r="DN24" i="27"/>
  <c r="DN23" i="27"/>
  <c r="DN22" i="27"/>
  <c r="DN21" i="27"/>
  <c r="DN20" i="27"/>
  <c r="DM22" i="27"/>
  <c r="DN31" i="27"/>
  <c r="DN29" i="27"/>
  <c r="DN30" i="27"/>
  <c r="BI23" i="27"/>
  <c r="ED32" i="27"/>
  <c r="EE32" i="27" s="1"/>
  <c r="EE26" i="27"/>
  <c r="FC623" i="27"/>
  <c r="FB641" i="27"/>
  <c r="DR641" i="27" s="1"/>
  <c r="DS641" i="27" s="1"/>
  <c r="FA227" i="27"/>
  <c r="EZ241" i="27"/>
  <c r="FA241" i="27" s="1"/>
  <c r="EH655" i="27"/>
  <c r="EI655" i="27" s="1"/>
  <c r="EI641" i="27"/>
  <c r="EJ86" i="27"/>
  <c r="EA86" i="27"/>
  <c r="CC27" i="27"/>
  <c r="BA227" i="27"/>
  <c r="AZ241" i="27"/>
  <c r="BA241" i="27" s="1"/>
  <c r="F647" i="27"/>
  <c r="DS97" i="27"/>
  <c r="DS115" i="27"/>
  <c r="DS113" i="27"/>
  <c r="DS535" i="27"/>
  <c r="FB810" i="27"/>
  <c r="FC810" i="27" s="1"/>
  <c r="ES810" i="27"/>
  <c r="F209" i="27"/>
  <c r="FB848" i="27"/>
  <c r="X539" i="27"/>
  <c r="E539" i="27"/>
  <c r="AZ138" i="27"/>
  <c r="BA138" i="27" s="1"/>
  <c r="BA124" i="27"/>
  <c r="DP746" i="27"/>
  <c r="E17" i="27"/>
  <c r="E12" i="27" s="1"/>
  <c r="X17" i="27"/>
  <c r="DS518" i="27"/>
  <c r="ES538" i="27"/>
  <c r="ER552" i="27"/>
  <c r="ES552" i="27" s="1"/>
  <c r="AJ346" i="27"/>
  <c r="AM346" i="27"/>
  <c r="AN346" i="27" s="1"/>
  <c r="CM758" i="27"/>
  <c r="CN758" i="27" s="1"/>
  <c r="CN744" i="27"/>
  <c r="CX520" i="27"/>
  <c r="CE520" i="27"/>
  <c r="CF520" i="27" s="1"/>
  <c r="AH758" i="27"/>
  <c r="AM758" i="27"/>
  <c r="AN758" i="27" s="1"/>
  <c r="DR603" i="27"/>
  <c r="X726" i="27"/>
  <c r="E726" i="27"/>
  <c r="F726" i="27" s="1"/>
  <c r="DN28" i="27"/>
  <c r="F104" i="27"/>
  <c r="AM32" i="27"/>
  <c r="AN32" i="27" s="1"/>
  <c r="AN26" i="27"/>
  <c r="S32" i="27"/>
  <c r="T32" i="27" s="1"/>
  <c r="T26" i="27"/>
  <c r="CU758" i="27"/>
  <c r="CV758" i="27" s="1"/>
  <c r="CV744" i="27"/>
  <c r="N538" i="27"/>
  <c r="M552" i="27"/>
  <c r="N552" i="27" s="1"/>
  <c r="E745" i="27"/>
  <c r="F745" i="27" s="1"/>
  <c r="X745" i="27"/>
  <c r="FC28" i="27"/>
  <c r="FB23" i="27"/>
  <c r="FC27" i="27" s="1"/>
  <c r="X14" i="27"/>
  <c r="X12" i="27"/>
  <c r="DF227" i="27"/>
  <c r="DE241" i="27"/>
  <c r="DF241" i="27" s="1"/>
  <c r="CX11" i="27"/>
  <c r="CW19" i="27"/>
  <c r="CX19" i="27" s="1"/>
  <c r="CX9" i="27"/>
  <c r="DS305" i="27"/>
  <c r="DS321" i="27"/>
  <c r="DS323" i="27"/>
  <c r="DR463" i="27"/>
  <c r="DS463" i="27" s="1"/>
  <c r="FC463" i="27"/>
  <c r="BZ758" i="27"/>
  <c r="CA758" i="27" s="1"/>
  <c r="CA744" i="27"/>
  <c r="FE26" i="27"/>
  <c r="FD32" i="27"/>
  <c r="FE32" i="27" s="1"/>
  <c r="BG22" i="27"/>
  <c r="AP417" i="27"/>
  <c r="AO435" i="27"/>
  <c r="W538" i="27"/>
  <c r="X509" i="27"/>
  <c r="E509" i="27"/>
  <c r="X545" i="27"/>
  <c r="X537" i="27"/>
  <c r="X546" i="27"/>
  <c r="X544" i="27"/>
  <c r="X542" i="27"/>
  <c r="X623" i="27"/>
  <c r="E623" i="27"/>
  <c r="F623" i="27" s="1"/>
  <c r="DR520" i="27"/>
  <c r="DS520" i="27" s="1"/>
  <c r="EK520" i="27"/>
  <c r="F106" i="27"/>
  <c r="F230" i="27"/>
  <c r="CX417" i="27"/>
  <c r="CE417" i="27"/>
  <c r="EA14" i="27"/>
  <c r="EA12" i="27"/>
  <c r="CE623" i="27"/>
  <c r="CF623" i="27" s="1"/>
  <c r="CX623" i="27"/>
  <c r="CN435" i="27"/>
  <c r="CM449" i="27"/>
  <c r="CN449" i="27" s="1"/>
  <c r="FC134" i="27"/>
  <c r="FC11" i="27"/>
  <c r="FC9" i="27"/>
  <c r="CB22" i="27"/>
  <c r="CC24" i="27"/>
  <c r="CC23" i="27"/>
  <c r="CC21" i="27"/>
  <c r="CC20" i="27"/>
  <c r="CC31" i="27"/>
  <c r="CC29" i="27"/>
  <c r="CC30" i="27"/>
  <c r="CX334" i="27"/>
  <c r="CF12" i="27"/>
  <c r="CF203" i="27"/>
  <c r="CF224" i="27"/>
  <c r="CF221" i="27"/>
  <c r="FB435" i="27"/>
  <c r="BS26" i="27"/>
  <c r="BR32" i="27"/>
  <c r="BS32" i="27" s="1"/>
  <c r="CX333" i="27"/>
  <c r="CE333" i="27"/>
  <c r="CF333" i="27" s="1"/>
  <c r="F238" i="27"/>
  <c r="DO227" i="27"/>
  <c r="DP198" i="27"/>
  <c r="DP231" i="27"/>
  <c r="DP225" i="27"/>
  <c r="DP232" i="27"/>
  <c r="DP233" i="27"/>
  <c r="DP234" i="27"/>
  <c r="DP226" i="27"/>
  <c r="DP235" i="27"/>
  <c r="CE198" i="27"/>
  <c r="DP236" i="27"/>
  <c r="DP239" i="27"/>
  <c r="DP230" i="27"/>
  <c r="DP240" i="27"/>
  <c r="DP238" i="27"/>
  <c r="DP229" i="27"/>
  <c r="DP237" i="27"/>
  <c r="EK858" i="27"/>
  <c r="FC17" i="27"/>
  <c r="FB12" i="27"/>
  <c r="FC126" i="27"/>
  <c r="CX134" i="27"/>
  <c r="DM138" i="27"/>
  <c r="DN138" i="27" s="1"/>
  <c r="DN124" i="27"/>
  <c r="FC745" i="27"/>
  <c r="F643" i="27"/>
  <c r="AP95" i="27"/>
  <c r="AO124" i="27"/>
  <c r="AP105" i="27"/>
  <c r="AP123" i="27"/>
  <c r="AP136" i="27"/>
  <c r="AP126" i="27"/>
  <c r="AP132" i="27"/>
  <c r="AP133" i="27"/>
  <c r="AP122" i="27"/>
  <c r="AP131" i="27"/>
  <c r="AP127" i="27"/>
  <c r="AP130" i="27"/>
  <c r="AP129" i="27"/>
  <c r="AP135" i="27"/>
  <c r="AP128" i="27"/>
  <c r="AP137" i="27"/>
  <c r="F10" i="27"/>
  <c r="FB332" i="27"/>
  <c r="FC303" i="27"/>
  <c r="FC340" i="27"/>
  <c r="FC339" i="27"/>
  <c r="FC343" i="27"/>
  <c r="FC344" i="27"/>
  <c r="FC338" i="27"/>
  <c r="FC342" i="27"/>
  <c r="FC331" i="27"/>
  <c r="FC336" i="27"/>
  <c r="AP125" i="27"/>
  <c r="DS117" i="27"/>
  <c r="M655" i="27"/>
  <c r="N655" i="27" s="1"/>
  <c r="N641" i="27"/>
  <c r="DZ32" i="27"/>
  <c r="EA32" i="27" s="1"/>
  <c r="EA26" i="27"/>
  <c r="DR49" i="27"/>
  <c r="DS49" i="27" s="1"/>
  <c r="EK49" i="27"/>
  <c r="U758" i="27"/>
  <c r="V758" i="27" s="1"/>
  <c r="V744" i="27"/>
  <c r="DF21" i="27"/>
  <c r="CF437" i="27"/>
  <c r="DS325" i="27"/>
  <c r="DO19" i="27"/>
  <c r="DP19" i="27" s="1"/>
  <c r="CF427" i="27"/>
  <c r="E397" i="27"/>
  <c r="F397" i="27" s="1"/>
  <c r="X397" i="27"/>
  <c r="DO538" i="27"/>
  <c r="CE538" i="27" s="1"/>
  <c r="CF538" i="27" s="1"/>
  <c r="CF19" i="27"/>
  <c r="CA538" i="27"/>
  <c r="BZ552" i="27"/>
  <c r="CA552" i="27" s="1"/>
  <c r="CF410" i="27"/>
  <c r="FA23" i="27"/>
  <c r="AP134" i="27"/>
  <c r="CF102" i="27"/>
  <c r="CM138" i="27"/>
  <c r="CN138" i="27" s="1"/>
  <c r="CN124" i="27"/>
  <c r="CF202" i="27"/>
  <c r="FB500" i="27"/>
  <c r="FC500" i="27" s="1"/>
  <c r="ES500" i="27"/>
  <c r="DR566" i="27"/>
  <c r="CX436" i="27"/>
  <c r="CE436" i="27"/>
  <c r="CF436" i="27" s="1"/>
  <c r="X746" i="27"/>
  <c r="F638" i="27"/>
  <c r="F14" i="27" l="1"/>
  <c r="F12" i="27"/>
  <c r="E19" i="27"/>
  <c r="FC14" i="27"/>
  <c r="FC12" i="27"/>
  <c r="F539" i="27"/>
  <c r="BK24" i="27"/>
  <c r="BK23" i="27"/>
  <c r="BK21" i="27"/>
  <c r="BK20" i="27"/>
  <c r="BJ22" i="27"/>
  <c r="BK29" i="27"/>
  <c r="BK31" i="27"/>
  <c r="BK30" i="27"/>
  <c r="DS303" i="27"/>
  <c r="DS331" i="27"/>
  <c r="DS343" i="27"/>
  <c r="DS336" i="27"/>
  <c r="DS338" i="27"/>
  <c r="DS339" i="27"/>
  <c r="DS344" i="27"/>
  <c r="DS340" i="27"/>
  <c r="CB758" i="27"/>
  <c r="CC758" i="27" s="1"/>
  <c r="CC744" i="27"/>
  <c r="FB19" i="27"/>
  <c r="FC19" i="27" s="1"/>
  <c r="FB758" i="27"/>
  <c r="FC758" i="27" s="1"/>
  <c r="FC744" i="27"/>
  <c r="AO19" i="27"/>
  <c r="AP19" i="27" s="1"/>
  <c r="AF19" i="27"/>
  <c r="CB655" i="27"/>
  <c r="CC655" i="27" s="1"/>
  <c r="CC641" i="27"/>
  <c r="BJ138" i="27"/>
  <c r="BK138" i="27" s="1"/>
  <c r="BK124" i="27"/>
  <c r="DE32" i="27"/>
  <c r="DF32" i="27" s="1"/>
  <c r="DF26" i="27"/>
  <c r="DF22" i="27"/>
  <c r="FC24" i="27"/>
  <c r="FC23" i="27"/>
  <c r="FC22" i="27"/>
  <c r="FC21" i="27"/>
  <c r="FC20" i="27"/>
  <c r="FB22" i="27"/>
  <c r="FC30" i="27"/>
  <c r="FC31" i="27"/>
  <c r="FC29" i="27"/>
  <c r="AP14" i="27"/>
  <c r="AP12" i="27"/>
  <c r="CX24" i="27"/>
  <c r="CX23" i="27"/>
  <c r="CX21" i="27"/>
  <c r="CX20" i="27"/>
  <c r="CW22" i="27"/>
  <c r="CX31" i="27"/>
  <c r="CX29" i="27"/>
  <c r="CX30" i="27"/>
  <c r="EK11" i="27"/>
  <c r="EJ19" i="27"/>
  <c r="EK19" i="27" s="1"/>
  <c r="EK9" i="27"/>
  <c r="FC227" i="27"/>
  <c r="FB241" i="27"/>
  <c r="DR227" i="27"/>
  <c r="DS227" i="27" s="1"/>
  <c r="EH32" i="27"/>
  <c r="EI32" i="27" s="1"/>
  <c r="EI26" i="27"/>
  <c r="CF406" i="27"/>
  <c r="CF441" i="27"/>
  <c r="CF443" i="27"/>
  <c r="CF433" i="27"/>
  <c r="CF434" i="27"/>
  <c r="CF439" i="27"/>
  <c r="CF438" i="27"/>
  <c r="CF442" i="27"/>
  <c r="CF416" i="27"/>
  <c r="DS539" i="27"/>
  <c r="DS11" i="27"/>
  <c r="DR19" i="27"/>
  <c r="DS19" i="27" s="1"/>
  <c r="FB138" i="27"/>
  <c r="FC138" i="27" s="1"/>
  <c r="FC124" i="27"/>
  <c r="AP538" i="27"/>
  <c r="AO552" i="27"/>
  <c r="AP552" i="27" s="1"/>
  <c r="CF303" i="27"/>
  <c r="CF344" i="27"/>
  <c r="CF340" i="27"/>
  <c r="CF338" i="27"/>
  <c r="CF343" i="27"/>
  <c r="CF339" i="27"/>
  <c r="CF331" i="27"/>
  <c r="CF336" i="27"/>
  <c r="CF342" i="27"/>
  <c r="CF330" i="27"/>
  <c r="DO758" i="27"/>
  <c r="DP758" i="27" s="1"/>
  <c r="DP744" i="27"/>
  <c r="CF95" i="27"/>
  <c r="CE20" i="27"/>
  <c r="CF105" i="27"/>
  <c r="CF122" i="27"/>
  <c r="CF131" i="27"/>
  <c r="CF129" i="27"/>
  <c r="CF127" i="27"/>
  <c r="CF133" i="27"/>
  <c r="CF128" i="27"/>
  <c r="CF135" i="27"/>
  <c r="CF137" i="27"/>
  <c r="CF130" i="27"/>
  <c r="CF136" i="27"/>
  <c r="CF132" i="27"/>
  <c r="CF123" i="27"/>
  <c r="DR189" i="27"/>
  <c r="DS189" i="27" s="1"/>
  <c r="EK189" i="27"/>
  <c r="CC538" i="27"/>
  <c r="CB552" i="27"/>
  <c r="CC552" i="27" s="1"/>
  <c r="EK24" i="27"/>
  <c r="EK23" i="27"/>
  <c r="EK21" i="27"/>
  <c r="EK20" i="27"/>
  <c r="EJ22" i="27"/>
  <c r="EK29" i="27"/>
  <c r="EK31" i="27"/>
  <c r="EK30" i="27"/>
  <c r="EK28" i="27"/>
  <c r="BJ758" i="27"/>
  <c r="BK758" i="27" s="1"/>
  <c r="BK744" i="27"/>
  <c r="CX655" i="27"/>
  <c r="FC435" i="27"/>
  <c r="FB449" i="27"/>
  <c r="FC449" i="27" s="1"/>
  <c r="W552" i="27"/>
  <c r="X538" i="27"/>
  <c r="E538" i="27"/>
  <c r="F538" i="27" s="1"/>
  <c r="FB862" i="27"/>
  <c r="FC862" i="27" s="1"/>
  <c r="FC848" i="27"/>
  <c r="CF198" i="27"/>
  <c r="CF225" i="27"/>
  <c r="CF236" i="27"/>
  <c r="CF233" i="27"/>
  <c r="CF232" i="27"/>
  <c r="CF230" i="27"/>
  <c r="CF239" i="27"/>
  <c r="CF238" i="27"/>
  <c r="CF234" i="27"/>
  <c r="CF226" i="27"/>
  <c r="CF235" i="27"/>
  <c r="CF240" i="27"/>
  <c r="CF231" i="27"/>
  <c r="CF237" i="27"/>
  <c r="CF229" i="27"/>
  <c r="CF208" i="27"/>
  <c r="CF417" i="27"/>
  <c r="AP435" i="27"/>
  <c r="AO449" i="27"/>
  <c r="AP449" i="27" s="1"/>
  <c r="F715" i="27"/>
  <c r="F747" i="27"/>
  <c r="F743" i="27"/>
  <c r="F748" i="27"/>
  <c r="BK25" i="27"/>
  <c r="CW346" i="27"/>
  <c r="CX332" i="27"/>
  <c r="CE332" i="27"/>
  <c r="CF332" i="27" s="1"/>
  <c r="CC332" i="27"/>
  <c r="CB346" i="27"/>
  <c r="CC346" i="27" s="1"/>
  <c r="DS715" i="27"/>
  <c r="DS748" i="27"/>
  <c r="DS747" i="27"/>
  <c r="DS746" i="27"/>
  <c r="ER32" i="27"/>
  <c r="ES32" i="27" s="1"/>
  <c r="ES26" i="27"/>
  <c r="DR810" i="27"/>
  <c r="DS810" i="27" s="1"/>
  <c r="EK810" i="27"/>
  <c r="FC25" i="27"/>
  <c r="CX124" i="27"/>
  <c r="CW138" i="27"/>
  <c r="CE124" i="27"/>
  <c r="CF124" i="27" s="1"/>
  <c r="DS333" i="27"/>
  <c r="CF314" i="27"/>
  <c r="V26" i="27"/>
  <c r="U32" i="27"/>
  <c r="V32" i="27" s="1"/>
  <c r="W138" i="27"/>
  <c r="E124" i="27"/>
  <c r="F124" i="27" s="1"/>
  <c r="X124" i="27"/>
  <c r="DS95" i="27"/>
  <c r="DR20" i="27"/>
  <c r="DS127" i="27"/>
  <c r="DS133" i="27"/>
  <c r="DS132" i="27"/>
  <c r="DS131" i="27"/>
  <c r="DS130" i="27"/>
  <c r="DS123" i="27"/>
  <c r="DS128" i="27"/>
  <c r="DS136" i="27"/>
  <c r="DS126" i="27"/>
  <c r="DS135" i="27"/>
  <c r="DS129" i="27"/>
  <c r="DS137" i="27"/>
  <c r="DS122" i="27"/>
  <c r="FB552" i="27"/>
  <c r="FC552" i="27" s="1"/>
  <c r="FC538" i="27"/>
  <c r="AE32" i="27"/>
  <c r="AF32" i="27" s="1"/>
  <c r="AF26" i="27"/>
  <c r="DR86" i="27"/>
  <c r="DS86" i="27" s="1"/>
  <c r="EK86" i="27"/>
  <c r="EJ552" i="27"/>
  <c r="EK538" i="27"/>
  <c r="DR538" i="27"/>
  <c r="DS538" i="27" s="1"/>
  <c r="CF28" i="27"/>
  <c r="CE23" i="27"/>
  <c r="BK227" i="27"/>
  <c r="BJ241" i="27"/>
  <c r="BK241" i="27" s="1"/>
  <c r="DP227" i="27"/>
  <c r="DO241" i="27"/>
  <c r="DP241" i="27" s="1"/>
  <c r="F19" i="27"/>
  <c r="F17" i="27"/>
  <c r="CX435" i="27"/>
  <c r="CE435" i="27"/>
  <c r="CF435" i="27" s="1"/>
  <c r="CW449" i="27"/>
  <c r="W758" i="27"/>
  <c r="E744" i="27"/>
  <c r="F744" i="27" s="1"/>
  <c r="X744" i="27"/>
  <c r="DS342" i="27"/>
  <c r="DS14" i="27"/>
  <c r="DS12" i="27"/>
  <c r="DO22" i="27"/>
  <c r="DP332" i="27"/>
  <c r="DO346" i="27"/>
  <c r="DP346" i="27" s="1"/>
  <c r="DS9" i="27"/>
  <c r="E500" i="27"/>
  <c r="F500" i="27" s="1"/>
  <c r="X500" i="27"/>
  <c r="CE744" i="27"/>
  <c r="CF744" i="27" s="1"/>
  <c r="EJ138" i="27"/>
  <c r="DR124" i="27"/>
  <c r="DS124" i="27" s="1"/>
  <c r="EK124" i="27"/>
  <c r="X332" i="27"/>
  <c r="W346" i="27"/>
  <c r="E332" i="27"/>
  <c r="F332" i="27" s="1"/>
  <c r="DO655" i="27"/>
  <c r="DP655" i="27" s="1"/>
  <c r="DP641" i="27"/>
  <c r="X241" i="27"/>
  <c r="E241" i="27"/>
  <c r="F241" i="27" s="1"/>
  <c r="EI22" i="27"/>
  <c r="AP24" i="27"/>
  <c r="AP23" i="27"/>
  <c r="AP21" i="27"/>
  <c r="AP20" i="27"/>
  <c r="AO22" i="27"/>
  <c r="AP22" i="27" s="1"/>
  <c r="AP29" i="27"/>
  <c r="AP31" i="27"/>
  <c r="AP30" i="27"/>
  <c r="AP28" i="27"/>
  <c r="AP27" i="27"/>
  <c r="F520" i="27"/>
  <c r="DO449" i="27"/>
  <c r="DP449" i="27" s="1"/>
  <c r="DP435" i="27"/>
  <c r="CX552" i="27"/>
  <c r="CB32" i="27"/>
  <c r="CC32" i="27" s="1"/>
  <c r="CC26" i="27"/>
  <c r="AP641" i="27"/>
  <c r="AO655" i="27"/>
  <c r="AP655" i="27" s="1"/>
  <c r="CC22" i="27"/>
  <c r="DM32" i="27"/>
  <c r="DN32" i="27" s="1"/>
  <c r="DN26" i="27"/>
  <c r="DS314" i="27"/>
  <c r="CF106" i="27"/>
  <c r="CE21" i="27"/>
  <c r="DS106" i="27"/>
  <c r="DR21" i="27"/>
  <c r="DS25" i="27" s="1"/>
  <c r="CU32" i="27"/>
  <c r="CV32" i="27" s="1"/>
  <c r="CV26" i="27"/>
  <c r="AP189" i="27"/>
  <c r="E189" i="27"/>
  <c r="F189" i="27" s="1"/>
  <c r="AZ32" i="27"/>
  <c r="BA32" i="27" s="1"/>
  <c r="BA26" i="27"/>
  <c r="EJ758" i="27"/>
  <c r="DR744" i="27"/>
  <c r="DS744" i="27" s="1"/>
  <c r="EK744" i="27"/>
  <c r="DS334" i="27"/>
  <c r="DP14" i="27"/>
  <c r="DP12" i="27"/>
  <c r="AP332" i="27"/>
  <c r="AO346" i="27"/>
  <c r="AP346" i="27" s="1"/>
  <c r="CX758" i="27"/>
  <c r="CE758" i="27"/>
  <c r="CF758" i="27" s="1"/>
  <c r="DR449" i="27"/>
  <c r="DS449" i="27" s="1"/>
  <c r="EK449" i="27"/>
  <c r="F303" i="27"/>
  <c r="F330" i="27"/>
  <c r="F343" i="27"/>
  <c r="F344" i="27"/>
  <c r="F338" i="27"/>
  <c r="F339" i="27"/>
  <c r="F336" i="27"/>
  <c r="F340" i="27"/>
  <c r="F331" i="27"/>
  <c r="F612" i="27"/>
  <c r="F652" i="27"/>
  <c r="F653" i="27"/>
  <c r="F651" i="27"/>
  <c r="F645" i="27"/>
  <c r="F640" i="27"/>
  <c r="F649" i="27"/>
  <c r="F644" i="27"/>
  <c r="F648" i="27"/>
  <c r="W19" i="27"/>
  <c r="X19" i="27" s="1"/>
  <c r="N19" i="27"/>
  <c r="W32" i="27"/>
  <c r="X32" i="27" s="1"/>
  <c r="X26" i="27"/>
  <c r="AO138" i="27"/>
  <c r="AP138" i="27" s="1"/>
  <c r="AP124" i="27"/>
  <c r="CF612" i="27"/>
  <c r="CF649" i="27"/>
  <c r="CF645" i="27"/>
  <c r="CF644" i="27"/>
  <c r="CF643" i="27"/>
  <c r="BK27" i="27"/>
  <c r="DO552" i="27"/>
  <c r="DP552" i="27" s="1"/>
  <c r="DP538" i="27"/>
  <c r="FB655" i="27"/>
  <c r="FC655" i="27" s="1"/>
  <c r="FC641" i="27"/>
  <c r="DR500" i="27"/>
  <c r="DS500" i="27" s="1"/>
  <c r="DP21" i="27"/>
  <c r="CF642" i="27"/>
  <c r="EK655" i="27"/>
  <c r="ES22" i="27"/>
  <c r="CE500" i="27"/>
  <c r="CF500" i="27" s="1"/>
  <c r="CX500" i="27"/>
  <c r="V22" i="27"/>
  <c r="BK641" i="27"/>
  <c r="BJ655" i="27"/>
  <c r="BK655" i="27" s="1"/>
  <c r="DS819" i="27"/>
  <c r="DS847" i="27"/>
  <c r="DS829" i="27"/>
  <c r="DS855" i="27"/>
  <c r="DS861" i="27"/>
  <c r="DS853" i="27"/>
  <c r="DS850" i="27"/>
  <c r="DS851" i="27"/>
  <c r="CX227" i="27"/>
  <c r="CW241" i="27"/>
  <c r="CE227" i="27"/>
  <c r="CF227" i="27" s="1"/>
  <c r="DR435" i="27"/>
  <c r="DS435" i="27" s="1"/>
  <c r="W655" i="27"/>
  <c r="E641" i="27"/>
  <c r="F641" i="27" s="1"/>
  <c r="X641" i="27"/>
  <c r="CE641" i="27"/>
  <c r="CF641" i="27" s="1"/>
  <c r="E20" i="27"/>
  <c r="F509" i="27"/>
  <c r="F542" i="27"/>
  <c r="F545" i="27"/>
  <c r="F546" i="27"/>
  <c r="F544" i="27"/>
  <c r="F537" i="27"/>
  <c r="BJ552" i="27"/>
  <c r="BK552" i="27" s="1"/>
  <c r="BK538" i="27"/>
  <c r="BH32" i="27"/>
  <c r="BI32" i="27" s="1"/>
  <c r="BI26" i="27"/>
  <c r="BI22" i="27"/>
  <c r="EJ862" i="27"/>
  <c r="DR848" i="27"/>
  <c r="DS848" i="27" s="1"/>
  <c r="EK848" i="27"/>
  <c r="CC435" i="27"/>
  <c r="CB449" i="27"/>
  <c r="CC449" i="27" s="1"/>
  <c r="FB346" i="27"/>
  <c r="FC346" i="27" s="1"/>
  <c r="FC332" i="27"/>
  <c r="DS509" i="27"/>
  <c r="DS537" i="27"/>
  <c r="DS545" i="27"/>
  <c r="DS544" i="27"/>
  <c r="DS546" i="27"/>
  <c r="DS542" i="27"/>
  <c r="E435" i="27"/>
  <c r="F435" i="27" s="1"/>
  <c r="X435" i="27"/>
  <c r="W449" i="27"/>
  <c r="EK332" i="27"/>
  <c r="EJ346" i="27"/>
  <c r="DR332" i="27"/>
  <c r="DS332" i="27" s="1"/>
  <c r="AO758" i="27"/>
  <c r="AP758" i="27" s="1"/>
  <c r="AP744" i="27"/>
  <c r="EK14" i="27"/>
  <c r="EK12" i="27"/>
  <c r="F95" i="27"/>
  <c r="F131" i="27"/>
  <c r="F122" i="27"/>
  <c r="F135" i="27"/>
  <c r="F127" i="27"/>
  <c r="F105" i="27"/>
  <c r="F133" i="27"/>
  <c r="F136" i="27"/>
  <c r="F130" i="27"/>
  <c r="F128" i="27"/>
  <c r="F129" i="27"/>
  <c r="F132" i="27"/>
  <c r="F123" i="27"/>
  <c r="F137" i="27"/>
  <c r="F126" i="27"/>
  <c r="F540" i="27"/>
  <c r="CF209" i="27"/>
  <c r="BK28" i="27"/>
  <c r="DS830" i="27"/>
  <c r="DS125" i="27"/>
  <c r="CE138" i="27" l="1"/>
  <c r="CF138" i="27" s="1"/>
  <c r="CX138" i="27"/>
  <c r="CE655" i="27"/>
  <c r="CF655" i="27" s="1"/>
  <c r="EJ32" i="27"/>
  <c r="EK32" i="27" s="1"/>
  <c r="EK26" i="27"/>
  <c r="FC241" i="27"/>
  <c r="DR241" i="27"/>
  <c r="DS241" i="27" s="1"/>
  <c r="CW32" i="27"/>
  <c r="CX32" i="27" s="1"/>
  <c r="CX26" i="27"/>
  <c r="F24" i="27"/>
  <c r="F23" i="27"/>
  <c r="F22" i="27"/>
  <c r="F21" i="27"/>
  <c r="F20" i="27"/>
  <c r="E22" i="27"/>
  <c r="F31" i="27"/>
  <c r="F29" i="27"/>
  <c r="F30" i="27"/>
  <c r="F28" i="27"/>
  <c r="F27" i="27"/>
  <c r="DR655" i="27"/>
  <c r="DS655" i="27" s="1"/>
  <c r="EK758" i="27"/>
  <c r="DR758" i="27"/>
  <c r="DS758" i="27" s="1"/>
  <c r="F25" i="27"/>
  <c r="DS34" i="27"/>
  <c r="CE346" i="27"/>
  <c r="CF346" i="27" s="1"/>
  <c r="CX346" i="27"/>
  <c r="CF25" i="27"/>
  <c r="X346" i="27"/>
  <c r="E346" i="27"/>
  <c r="F346" i="27" s="1"/>
  <c r="EK552" i="27"/>
  <c r="DR552" i="27"/>
  <c r="DS552" i="27" s="1"/>
  <c r="E138" i="27"/>
  <c r="F138" i="27" s="1"/>
  <c r="X138" i="27"/>
  <c r="EK346" i="27"/>
  <c r="DR346" i="27"/>
  <c r="DS346" i="27" s="1"/>
  <c r="EK22" i="27"/>
  <c r="CX22" i="27"/>
  <c r="BK26" i="27"/>
  <c r="BJ32" i="27"/>
  <c r="BK32" i="27" s="1"/>
  <c r="EK862" i="27"/>
  <c r="DR862" i="27"/>
  <c r="DS862" i="27" s="1"/>
  <c r="X655" i="27"/>
  <c r="E655" i="27"/>
  <c r="F655" i="27" s="1"/>
  <c r="E758" i="27"/>
  <c r="F758" i="27" s="1"/>
  <c r="X758" i="27"/>
  <c r="FB32" i="27"/>
  <c r="FC32" i="27" s="1"/>
  <c r="FC26" i="27"/>
  <c r="CE552" i="27"/>
  <c r="CF552" i="27" s="1"/>
  <c r="DP26" i="27"/>
  <c r="DO32" i="27"/>
  <c r="DP32" i="27" s="1"/>
  <c r="DP22" i="27"/>
  <c r="CX449" i="27"/>
  <c r="CE449" i="27"/>
  <c r="CF449" i="27" s="1"/>
  <c r="E552" i="27"/>
  <c r="F552" i="27" s="1"/>
  <c r="X552" i="27"/>
  <c r="CX241" i="27"/>
  <c r="CE241" i="27"/>
  <c r="CF241" i="27" s="1"/>
  <c r="CF24" i="27"/>
  <c r="CF23" i="27"/>
  <c r="CF21" i="27"/>
  <c r="CF34" i="27" s="1"/>
  <c r="CF20" i="27"/>
  <c r="CE22" i="27"/>
  <c r="CF30" i="27"/>
  <c r="CF31" i="27"/>
  <c r="CF29" i="27"/>
  <c r="E449" i="27"/>
  <c r="F449" i="27" s="1"/>
  <c r="X449" i="27"/>
  <c r="AO32" i="27"/>
  <c r="AP32" i="27" s="1"/>
  <c r="AP26" i="27"/>
  <c r="DR138" i="27"/>
  <c r="DS138" i="27" s="1"/>
  <c r="EK138" i="27"/>
  <c r="CF27" i="27"/>
  <c r="DR22" i="27"/>
  <c r="DS24" i="27"/>
  <c r="DS23" i="27"/>
  <c r="DS21" i="27"/>
  <c r="DS20" i="27"/>
  <c r="DS29" i="27"/>
  <c r="DS28" i="27"/>
  <c r="DS31" i="27"/>
  <c r="DS30" i="27"/>
  <c r="DS27" i="27"/>
  <c r="BK22" i="27"/>
  <c r="CE32" i="27" l="1"/>
  <c r="CF32" i="27" s="1"/>
  <c r="CF26" i="27"/>
  <c r="F26" i="27"/>
  <c r="E32" i="27"/>
  <c r="F32" i="27" s="1"/>
  <c r="DR32" i="27"/>
  <c r="DS32" i="27" s="1"/>
  <c r="DS26" i="27"/>
  <c r="DS22" i="27"/>
  <c r="CF22" i="27"/>
  <c r="J30" i="13" l="1"/>
  <c r="I30" i="13"/>
  <c r="H30" i="13"/>
  <c r="G30" i="13"/>
  <c r="F30" i="13"/>
  <c r="E30" i="13"/>
  <c r="D30" i="13"/>
  <c r="H4" i="26"/>
  <c r="G4" i="26"/>
  <c r="F4" i="26"/>
  <c r="E4" i="26"/>
  <c r="D4" i="26"/>
  <c r="H3" i="26"/>
  <c r="G3" i="26"/>
  <c r="F3" i="26"/>
  <c r="E3" i="26"/>
  <c r="D3" i="26"/>
  <c r="E2" i="26"/>
  <c r="F2" i="26" s="1"/>
  <c r="G2" i="26" s="1"/>
  <c r="H2" i="26" s="1"/>
  <c r="K37" i="14"/>
  <c r="L37" i="14" s="1"/>
  <c r="J37" i="14"/>
  <c r="I37" i="14"/>
  <c r="H37" i="14"/>
  <c r="G37" i="14"/>
  <c r="F37" i="14"/>
  <c r="E37" i="14"/>
  <c r="D37" i="14"/>
  <c r="F126" i="11" l="1"/>
  <c r="F125" i="11"/>
  <c r="I123" i="11"/>
  <c r="F123" i="11"/>
  <c r="F122" i="11"/>
  <c r="J112" i="11"/>
  <c r="I112" i="11"/>
  <c r="I126" i="11" s="1"/>
  <c r="H112" i="11"/>
  <c r="H126" i="11" s="1"/>
  <c r="G112" i="11"/>
  <c r="G126" i="11" s="1"/>
  <c r="F112" i="11"/>
  <c r="J111" i="11"/>
  <c r="I111" i="11"/>
  <c r="I125" i="11" s="1"/>
  <c r="H111" i="11"/>
  <c r="H125" i="11" s="1"/>
  <c r="G111" i="11"/>
  <c r="G125" i="11" s="1"/>
  <c r="F111" i="11"/>
  <c r="J110" i="11"/>
  <c r="I110" i="11"/>
  <c r="I124" i="11" s="1"/>
  <c r="H110" i="11"/>
  <c r="H124" i="11" s="1"/>
  <c r="G110" i="11"/>
  <c r="G124" i="11" s="1"/>
  <c r="F110" i="11"/>
  <c r="F124" i="11" s="1"/>
  <c r="J109" i="11"/>
  <c r="I109" i="11"/>
  <c r="H109" i="11"/>
  <c r="H123" i="11" s="1"/>
  <c r="G109" i="11"/>
  <c r="G123" i="11" s="1"/>
  <c r="F109" i="11"/>
  <c r="J108" i="11"/>
  <c r="I108" i="11"/>
  <c r="I122" i="11" s="1"/>
  <c r="H108" i="11"/>
  <c r="H122" i="11" s="1"/>
  <c r="G108" i="11"/>
  <c r="G122" i="11" s="1"/>
  <c r="F108" i="11"/>
  <c r="B106" i="11"/>
  <c r="K1" i="9"/>
  <c r="L17" i="2"/>
  <c r="I17" i="2"/>
  <c r="J17" i="2" s="1"/>
  <c r="K17" i="2" s="1"/>
  <c r="H17" i="2"/>
  <c r="K23" i="14" l="1"/>
  <c r="J23" i="14"/>
  <c r="I23" i="14"/>
  <c r="H23" i="14"/>
  <c r="G23" i="14"/>
  <c r="F23" i="14"/>
  <c r="E23" i="14"/>
  <c r="D23" i="14"/>
  <c r="K20" i="14"/>
  <c r="K19" i="14" s="1"/>
  <c r="J20" i="14"/>
  <c r="J19" i="14" s="1"/>
  <c r="I20" i="14"/>
  <c r="I19" i="14" s="1"/>
  <c r="H20" i="14"/>
  <c r="H19" i="14" s="1"/>
  <c r="G20" i="14"/>
  <c r="G19" i="14" s="1"/>
  <c r="F20" i="14"/>
  <c r="F19" i="14" s="1"/>
  <c r="E20" i="14"/>
  <c r="E19" i="14" s="1"/>
  <c r="D20" i="14"/>
  <c r="D19" i="14" s="1"/>
  <c r="K15" i="14"/>
  <c r="J15" i="14"/>
  <c r="I15" i="14"/>
  <c r="H15" i="14"/>
  <c r="G15" i="14"/>
  <c r="F15" i="14"/>
  <c r="E15" i="14"/>
  <c r="D15" i="14"/>
  <c r="K12" i="14"/>
  <c r="J12" i="14"/>
  <c r="I12" i="14"/>
  <c r="H12" i="14"/>
  <c r="G12" i="14"/>
  <c r="F12" i="14"/>
  <c r="E12" i="14"/>
  <c r="D12" i="14"/>
  <c r="K9" i="14"/>
  <c r="J9" i="14"/>
  <c r="J8" i="14" s="1"/>
  <c r="I9" i="14"/>
  <c r="I8" i="14" s="1"/>
  <c r="H9" i="14"/>
  <c r="G9" i="14"/>
  <c r="G8" i="14" s="1"/>
  <c r="F9" i="14"/>
  <c r="F8" i="14" s="1"/>
  <c r="F26" i="14" s="1"/>
  <c r="E9" i="14"/>
  <c r="E8" i="14" s="1"/>
  <c r="E26" i="14" s="1"/>
  <c r="D9" i="14"/>
  <c r="D8" i="14" s="1"/>
  <c r="D26" i="14" s="1"/>
  <c r="K15" i="2"/>
  <c r="J15" i="2"/>
  <c r="I15" i="2"/>
  <c r="H15" i="2"/>
  <c r="G15" i="2"/>
  <c r="E17" i="13"/>
  <c r="D17" i="13"/>
  <c r="G16" i="18"/>
  <c r="F16" i="18"/>
  <c r="J247" i="17"/>
  <c r="J36" i="17" s="1"/>
  <c r="I247" i="17"/>
  <c r="I36" i="17" s="1"/>
  <c r="H247" i="17"/>
  <c r="H36" i="17" s="1"/>
  <c r="G247" i="17"/>
  <c r="F247" i="17"/>
  <c r="F36" i="17" s="1"/>
  <c r="E247" i="17"/>
  <c r="E36" i="17" s="1"/>
  <c r="E45" i="13" s="1"/>
  <c r="E55" i="13" s="1"/>
  <c r="D247" i="17"/>
  <c r="D36" i="17" s="1"/>
  <c r="C247" i="17"/>
  <c r="C36" i="17" s="1"/>
  <c r="C45" i="13" s="1"/>
  <c r="C55" i="13" s="1"/>
  <c r="J161" i="17"/>
  <c r="I161" i="17"/>
  <c r="I21" i="17" s="1"/>
  <c r="H161" i="17"/>
  <c r="G161" i="17"/>
  <c r="F161" i="17"/>
  <c r="E161" i="17"/>
  <c r="E21" i="17" s="1"/>
  <c r="E43" i="13" s="1"/>
  <c r="E54" i="13" s="1"/>
  <c r="D161" i="17"/>
  <c r="C161" i="17"/>
  <c r="G36" i="17"/>
  <c r="B36" i="17"/>
  <c r="B33" i="17"/>
  <c r="B30" i="17"/>
  <c r="B27" i="17"/>
  <c r="J217" i="17"/>
  <c r="J230" i="17" s="1"/>
  <c r="I217" i="17"/>
  <c r="H217" i="17"/>
  <c r="G217" i="17"/>
  <c r="F217" i="17"/>
  <c r="J216" i="17"/>
  <c r="I216" i="17"/>
  <c r="H216" i="17"/>
  <c r="G216" i="17"/>
  <c r="F216" i="17"/>
  <c r="J215" i="17"/>
  <c r="I215" i="17"/>
  <c r="H215" i="17"/>
  <c r="G215" i="17"/>
  <c r="F215" i="17"/>
  <c r="J214" i="17"/>
  <c r="I214" i="17"/>
  <c r="H214" i="17"/>
  <c r="G214" i="17"/>
  <c r="F214" i="17"/>
  <c r="J213" i="17"/>
  <c r="I213" i="17"/>
  <c r="H213" i="17"/>
  <c r="G213" i="17"/>
  <c r="F213" i="17"/>
  <c r="J212" i="17"/>
  <c r="I212" i="17"/>
  <c r="H212" i="17"/>
  <c r="G212" i="17"/>
  <c r="F212" i="17"/>
  <c r="J211" i="17"/>
  <c r="I211" i="17"/>
  <c r="H211" i="17"/>
  <c r="G211" i="17"/>
  <c r="F211" i="17"/>
  <c r="J210" i="17"/>
  <c r="I210" i="17"/>
  <c r="H210" i="17"/>
  <c r="G210" i="17"/>
  <c r="F210" i="17"/>
  <c r="J209" i="17"/>
  <c r="I209" i="17"/>
  <c r="H209" i="17"/>
  <c r="G209" i="17"/>
  <c r="F209" i="17"/>
  <c r="E217" i="17"/>
  <c r="D217" i="17"/>
  <c r="C217" i="17"/>
  <c r="E216" i="17"/>
  <c r="D216" i="17"/>
  <c r="C216" i="17"/>
  <c r="E215" i="17"/>
  <c r="D215" i="17"/>
  <c r="C215" i="17"/>
  <c r="E214" i="17"/>
  <c r="D214" i="17"/>
  <c r="C214" i="17"/>
  <c r="E213" i="17"/>
  <c r="D213" i="17"/>
  <c r="C213" i="17"/>
  <c r="E212" i="17"/>
  <c r="D212" i="17"/>
  <c r="C212" i="17"/>
  <c r="E211" i="17"/>
  <c r="D211" i="17"/>
  <c r="C211" i="17"/>
  <c r="E210" i="17"/>
  <c r="D210" i="17"/>
  <c r="C210" i="17"/>
  <c r="E209" i="17"/>
  <c r="D209" i="17"/>
  <c r="C209" i="17"/>
  <c r="D248" i="17"/>
  <c r="J198" i="17"/>
  <c r="I198" i="17"/>
  <c r="H198" i="17"/>
  <c r="G198" i="17"/>
  <c r="F198" i="17"/>
  <c r="E198" i="17"/>
  <c r="D198" i="17"/>
  <c r="C198" i="17"/>
  <c r="J195" i="17"/>
  <c r="I195" i="17"/>
  <c r="H195" i="17"/>
  <c r="G195" i="17"/>
  <c r="F195" i="17"/>
  <c r="E195" i="17"/>
  <c r="D195" i="17"/>
  <c r="C195" i="17"/>
  <c r="J192" i="17"/>
  <c r="I192" i="17"/>
  <c r="H192" i="17"/>
  <c r="G192" i="17"/>
  <c r="F192" i="17"/>
  <c r="E192" i="17"/>
  <c r="D192" i="17"/>
  <c r="C192" i="17"/>
  <c r="J189" i="17"/>
  <c r="I189" i="17"/>
  <c r="H189" i="17"/>
  <c r="G189" i="17"/>
  <c r="G186" i="17" s="1"/>
  <c r="F189" i="17"/>
  <c r="E189" i="17"/>
  <c r="D189" i="17"/>
  <c r="C189" i="17"/>
  <c r="J186" i="17"/>
  <c r="I168" i="17"/>
  <c r="I27" i="17" s="1"/>
  <c r="G168" i="17"/>
  <c r="G27" i="17" s="1"/>
  <c r="E168" i="17"/>
  <c r="E27" i="17" s="1"/>
  <c r="C168" i="17"/>
  <c r="C27" i="17" s="1"/>
  <c r="B247" i="17"/>
  <c r="B246" i="17"/>
  <c r="B205" i="17"/>
  <c r="B204" i="17"/>
  <c r="B186" i="17"/>
  <c r="B185" i="17"/>
  <c r="B168" i="17"/>
  <c r="B167" i="17"/>
  <c r="H21" i="17"/>
  <c r="D21" i="17"/>
  <c r="D43" i="13" s="1"/>
  <c r="D54" i="13" s="1"/>
  <c r="C21" i="17"/>
  <c r="J129" i="17"/>
  <c r="I129" i="17"/>
  <c r="H129" i="17"/>
  <c r="G129" i="17"/>
  <c r="F129" i="17"/>
  <c r="J128" i="17"/>
  <c r="I128" i="17"/>
  <c r="H128" i="17"/>
  <c r="G128" i="17"/>
  <c r="F128" i="17"/>
  <c r="J127" i="17"/>
  <c r="I127" i="17"/>
  <c r="H127" i="17"/>
  <c r="G127" i="17"/>
  <c r="F127" i="17"/>
  <c r="J126" i="17"/>
  <c r="I126" i="17"/>
  <c r="H126" i="17"/>
  <c r="G126" i="17"/>
  <c r="F126" i="17"/>
  <c r="J125" i="17"/>
  <c r="I125" i="17"/>
  <c r="H125" i="17"/>
  <c r="G125" i="17"/>
  <c r="F125" i="17"/>
  <c r="J124" i="17"/>
  <c r="I124" i="17"/>
  <c r="H124" i="17"/>
  <c r="G124" i="17"/>
  <c r="F124" i="17"/>
  <c r="J123" i="17"/>
  <c r="I123" i="17"/>
  <c r="H123" i="17"/>
  <c r="G123" i="17"/>
  <c r="F123" i="17"/>
  <c r="J122" i="17"/>
  <c r="I122" i="17"/>
  <c r="H122" i="17"/>
  <c r="G122" i="17"/>
  <c r="F122" i="17"/>
  <c r="J121" i="17"/>
  <c r="I121" i="17"/>
  <c r="H121" i="17"/>
  <c r="G121" i="17"/>
  <c r="F121" i="17"/>
  <c r="J120" i="17"/>
  <c r="I120" i="17"/>
  <c r="H120" i="17"/>
  <c r="G120" i="17"/>
  <c r="F120" i="17"/>
  <c r="E129" i="17"/>
  <c r="D129" i="17"/>
  <c r="C129" i="17"/>
  <c r="E128" i="17"/>
  <c r="D128" i="17"/>
  <c r="C128" i="17"/>
  <c r="E127" i="17"/>
  <c r="D127" i="17"/>
  <c r="C127" i="17"/>
  <c r="E126" i="17"/>
  <c r="D126" i="17"/>
  <c r="C126" i="17"/>
  <c r="E125" i="17"/>
  <c r="D125" i="17"/>
  <c r="C125" i="17"/>
  <c r="E124" i="17"/>
  <c r="D124" i="17"/>
  <c r="C124" i="17"/>
  <c r="E123" i="17"/>
  <c r="D123" i="17"/>
  <c r="C123" i="17"/>
  <c r="E122" i="17"/>
  <c r="D122" i="17"/>
  <c r="C122" i="17"/>
  <c r="E121" i="17"/>
  <c r="D121" i="17"/>
  <c r="C121" i="17"/>
  <c r="E120" i="17"/>
  <c r="D120" i="17"/>
  <c r="C120" i="17"/>
  <c r="J109" i="17"/>
  <c r="I109" i="17"/>
  <c r="H109" i="17"/>
  <c r="G109" i="17"/>
  <c r="F109" i="17"/>
  <c r="E109" i="17"/>
  <c r="D109" i="17"/>
  <c r="C109" i="17"/>
  <c r="J106" i="17"/>
  <c r="I106" i="17"/>
  <c r="H106" i="17"/>
  <c r="G106" i="17"/>
  <c r="F106" i="17"/>
  <c r="E106" i="17"/>
  <c r="D106" i="17"/>
  <c r="C106" i="17"/>
  <c r="J103" i="17"/>
  <c r="I103" i="17"/>
  <c r="H103" i="17"/>
  <c r="G103" i="17"/>
  <c r="F103" i="17"/>
  <c r="E103" i="17"/>
  <c r="D103" i="17"/>
  <c r="C103" i="17"/>
  <c r="J100" i="17"/>
  <c r="I100" i="17"/>
  <c r="H100" i="17"/>
  <c r="G100" i="17"/>
  <c r="F100" i="17"/>
  <c r="E100" i="17"/>
  <c r="D100" i="17"/>
  <c r="C100" i="17"/>
  <c r="J97" i="17"/>
  <c r="I97" i="17"/>
  <c r="H97" i="17"/>
  <c r="G97" i="17"/>
  <c r="F97" i="17"/>
  <c r="E97" i="17"/>
  <c r="D97" i="17"/>
  <c r="C97" i="17"/>
  <c r="J94" i="17"/>
  <c r="J91" i="17" s="1"/>
  <c r="I94" i="17"/>
  <c r="I91" i="17" s="1"/>
  <c r="H94" i="17"/>
  <c r="H91" i="17" s="1"/>
  <c r="G94" i="17"/>
  <c r="G91" i="17" s="1"/>
  <c r="F94" i="17"/>
  <c r="F91" i="17" s="1"/>
  <c r="E94" i="17"/>
  <c r="E91" i="17" s="1"/>
  <c r="D94" i="17"/>
  <c r="D91" i="17" s="1"/>
  <c r="C94" i="17"/>
  <c r="H181" i="17"/>
  <c r="J181" i="17"/>
  <c r="G73" i="17"/>
  <c r="J86" i="17"/>
  <c r="B4" i="17"/>
  <c r="J21" i="17"/>
  <c r="G21" i="17"/>
  <c r="B161" i="17"/>
  <c r="B21" i="17" s="1"/>
  <c r="B160" i="17"/>
  <c r="B116" i="17"/>
  <c r="B18" i="17" s="1"/>
  <c r="B115" i="17"/>
  <c r="B91" i="17"/>
  <c r="B15" i="17" s="1"/>
  <c r="B90" i="17"/>
  <c r="B73" i="17"/>
  <c r="B12" i="17" s="1"/>
  <c r="B72" i="17"/>
  <c r="E56" i="17"/>
  <c r="D56" i="17"/>
  <c r="C56" i="17"/>
  <c r="C5" i="17"/>
  <c r="C246" i="17" s="1"/>
  <c r="J1" i="17"/>
  <c r="B1" i="17"/>
  <c r="E5" i="2"/>
  <c r="F5" i="2" s="1"/>
  <c r="G5" i="2" s="1"/>
  <c r="H5" i="2" s="1"/>
  <c r="I5" i="2" s="1"/>
  <c r="J5" i="2" s="1"/>
  <c r="K5" i="2" s="1"/>
  <c r="E5" i="9"/>
  <c r="F5" i="9" s="1"/>
  <c r="G5" i="9" s="1"/>
  <c r="H5" i="9" s="1"/>
  <c r="I5" i="9" s="1"/>
  <c r="J5" i="9" s="1"/>
  <c r="D5" i="9"/>
  <c r="E250" i="11"/>
  <c r="D250" i="11"/>
  <c r="C250" i="11"/>
  <c r="E249" i="11"/>
  <c r="D249" i="11"/>
  <c r="C249" i="11"/>
  <c r="E248" i="11"/>
  <c r="D248" i="11"/>
  <c r="C248" i="11"/>
  <c r="E247" i="11"/>
  <c r="D247" i="11"/>
  <c r="C247" i="11"/>
  <c r="E246" i="11"/>
  <c r="D246" i="11"/>
  <c r="C246" i="11"/>
  <c r="E245" i="11"/>
  <c r="D245" i="11"/>
  <c r="C245" i="11"/>
  <c r="E244" i="11"/>
  <c r="D244" i="11"/>
  <c r="C244" i="11"/>
  <c r="J46" i="11"/>
  <c r="I46" i="11"/>
  <c r="H46" i="11"/>
  <c r="G46" i="11"/>
  <c r="F46" i="11"/>
  <c r="E46" i="11"/>
  <c r="D46" i="11"/>
  <c r="C46" i="11"/>
  <c r="J42" i="11"/>
  <c r="I42" i="11"/>
  <c r="H42" i="11"/>
  <c r="G42" i="11"/>
  <c r="F42" i="11"/>
  <c r="E42" i="11"/>
  <c r="D42" i="11"/>
  <c r="C42" i="11"/>
  <c r="J38" i="11"/>
  <c r="I38" i="11"/>
  <c r="H38" i="11"/>
  <c r="G38" i="11"/>
  <c r="F38" i="11"/>
  <c r="E38" i="11"/>
  <c r="D38" i="11"/>
  <c r="C38" i="11"/>
  <c r="J34" i="11"/>
  <c r="I34" i="11"/>
  <c r="H34" i="11"/>
  <c r="G34" i="11"/>
  <c r="F34" i="11"/>
  <c r="E34" i="11"/>
  <c r="D34" i="11"/>
  <c r="C34" i="11"/>
  <c r="E224" i="11"/>
  <c r="D224" i="11"/>
  <c r="C224" i="11"/>
  <c r="J231" i="11"/>
  <c r="J27" i="11" s="1"/>
  <c r="I231" i="11"/>
  <c r="H231" i="11"/>
  <c r="G231" i="11"/>
  <c r="G27" i="11" s="1"/>
  <c r="F231" i="11"/>
  <c r="F27" i="11" s="1"/>
  <c r="E231" i="11"/>
  <c r="D231" i="11"/>
  <c r="D27" i="11" s="1"/>
  <c r="C231" i="11"/>
  <c r="C27" i="11" s="1"/>
  <c r="J224" i="11"/>
  <c r="I224" i="11"/>
  <c r="H224" i="11"/>
  <c r="G224" i="11"/>
  <c r="F224" i="11"/>
  <c r="J192" i="11"/>
  <c r="I192" i="11"/>
  <c r="H192" i="11"/>
  <c r="G192" i="11"/>
  <c r="F192" i="11"/>
  <c r="J191" i="11"/>
  <c r="I191" i="11"/>
  <c r="H191" i="11"/>
  <c r="G191" i="11"/>
  <c r="F191" i="11"/>
  <c r="J190" i="11"/>
  <c r="I190" i="11"/>
  <c r="H190" i="11"/>
  <c r="G190" i="11"/>
  <c r="F190" i="11"/>
  <c r="J189" i="11"/>
  <c r="I189" i="11"/>
  <c r="H189" i="11"/>
  <c r="G189" i="11"/>
  <c r="F189" i="11"/>
  <c r="J188" i="11"/>
  <c r="I188" i="11"/>
  <c r="H188" i="11"/>
  <c r="G188" i="11"/>
  <c r="F188" i="11"/>
  <c r="J187" i="11"/>
  <c r="I187" i="11"/>
  <c r="H187" i="11"/>
  <c r="G187" i="11"/>
  <c r="F187" i="11"/>
  <c r="J186" i="11"/>
  <c r="I186" i="11"/>
  <c r="H186" i="11"/>
  <c r="G186" i="11"/>
  <c r="F186" i="11"/>
  <c r="J185" i="11"/>
  <c r="I185" i="11"/>
  <c r="H185" i="11"/>
  <c r="G185" i="11"/>
  <c r="F185" i="11"/>
  <c r="J184" i="11"/>
  <c r="I184" i="11"/>
  <c r="H184" i="11"/>
  <c r="G184" i="11"/>
  <c r="F184" i="11"/>
  <c r="J183" i="11"/>
  <c r="I183" i="11"/>
  <c r="H183" i="11"/>
  <c r="G183" i="11"/>
  <c r="F183" i="11"/>
  <c r="E192" i="11"/>
  <c r="D192" i="11"/>
  <c r="C192" i="11"/>
  <c r="E191" i="11"/>
  <c r="D191" i="11"/>
  <c r="C191" i="11"/>
  <c r="E190" i="11"/>
  <c r="D190" i="11"/>
  <c r="C190" i="11"/>
  <c r="E189" i="11"/>
  <c r="D189" i="11"/>
  <c r="C189" i="11"/>
  <c r="E188" i="11"/>
  <c r="D188" i="11"/>
  <c r="C188" i="11"/>
  <c r="E187" i="11"/>
  <c r="D187" i="11"/>
  <c r="C187" i="11"/>
  <c r="E186" i="11"/>
  <c r="D186" i="11"/>
  <c r="C186" i="11"/>
  <c r="E185" i="11"/>
  <c r="D185" i="11"/>
  <c r="C185" i="11"/>
  <c r="E184" i="11"/>
  <c r="D184" i="11"/>
  <c r="C184" i="11"/>
  <c r="E183" i="11"/>
  <c r="D183" i="11"/>
  <c r="C183" i="11"/>
  <c r="J172" i="11"/>
  <c r="I172" i="11"/>
  <c r="H172" i="11"/>
  <c r="G172" i="11"/>
  <c r="F172" i="11"/>
  <c r="E172" i="11"/>
  <c r="D172" i="11"/>
  <c r="C172" i="11"/>
  <c r="J169" i="11"/>
  <c r="I169" i="11"/>
  <c r="H169" i="11"/>
  <c r="G169" i="11"/>
  <c r="F169" i="11"/>
  <c r="E169" i="11"/>
  <c r="D169" i="11"/>
  <c r="C169" i="11"/>
  <c r="J166" i="11"/>
  <c r="I166" i="11"/>
  <c r="H166" i="11"/>
  <c r="G166" i="11"/>
  <c r="F166" i="11"/>
  <c r="E166" i="11"/>
  <c r="D166" i="11"/>
  <c r="C166" i="11"/>
  <c r="J163" i="11"/>
  <c r="I163" i="11"/>
  <c r="H163" i="11"/>
  <c r="G163" i="11"/>
  <c r="F163" i="11"/>
  <c r="E163" i="11"/>
  <c r="D163" i="11"/>
  <c r="C163" i="11"/>
  <c r="J160" i="11"/>
  <c r="I160" i="11"/>
  <c r="H160" i="11"/>
  <c r="G160" i="11"/>
  <c r="F160" i="11"/>
  <c r="E160" i="11"/>
  <c r="D160" i="11"/>
  <c r="C160" i="11"/>
  <c r="J157" i="11"/>
  <c r="I157" i="11"/>
  <c r="H157" i="11"/>
  <c r="G157" i="11"/>
  <c r="F157" i="11"/>
  <c r="E157" i="11"/>
  <c r="D157" i="11"/>
  <c r="C157" i="11"/>
  <c r="J154" i="11"/>
  <c r="I154" i="11"/>
  <c r="H154" i="11"/>
  <c r="G154" i="11"/>
  <c r="F154" i="11"/>
  <c r="E154" i="11"/>
  <c r="D154" i="11"/>
  <c r="C154" i="11"/>
  <c r="J151" i="11"/>
  <c r="I151" i="11"/>
  <c r="H151" i="11"/>
  <c r="G151" i="11"/>
  <c r="F151" i="11"/>
  <c r="E151" i="11"/>
  <c r="D151" i="11"/>
  <c r="C151" i="11"/>
  <c r="B30" i="11"/>
  <c r="B27" i="11"/>
  <c r="J250" i="11"/>
  <c r="I250" i="11"/>
  <c r="H250" i="11"/>
  <c r="G250" i="11"/>
  <c r="F250" i="11"/>
  <c r="J249" i="11"/>
  <c r="I249" i="11"/>
  <c r="H249" i="11"/>
  <c r="G249" i="11"/>
  <c r="F249" i="11"/>
  <c r="J246" i="11"/>
  <c r="I246" i="11"/>
  <c r="H246" i="11"/>
  <c r="G246" i="11"/>
  <c r="F246" i="11"/>
  <c r="J245" i="11"/>
  <c r="I245" i="11"/>
  <c r="H245" i="11"/>
  <c r="G245" i="11"/>
  <c r="F245" i="11"/>
  <c r="B239" i="11"/>
  <c r="B238" i="11"/>
  <c r="E81" i="11"/>
  <c r="D81" i="11"/>
  <c r="C81" i="11"/>
  <c r="E100" i="11"/>
  <c r="D100" i="11"/>
  <c r="E97" i="11"/>
  <c r="D97" i="11"/>
  <c r="E94" i="11"/>
  <c r="D94" i="11"/>
  <c r="E91" i="11"/>
  <c r="D91" i="11"/>
  <c r="E88" i="11"/>
  <c r="D88" i="11"/>
  <c r="J99" i="11"/>
  <c r="I99" i="11"/>
  <c r="H99" i="11"/>
  <c r="G99" i="11"/>
  <c r="F99" i="11"/>
  <c r="J96" i="11"/>
  <c r="I96" i="11"/>
  <c r="H96" i="11"/>
  <c r="G96" i="11"/>
  <c r="F96" i="11"/>
  <c r="J93" i="11"/>
  <c r="I93" i="11"/>
  <c r="H93" i="11"/>
  <c r="G93" i="11"/>
  <c r="F93" i="11"/>
  <c r="F94" i="11" s="1"/>
  <c r="J90" i="11"/>
  <c r="I90" i="11"/>
  <c r="H90" i="11"/>
  <c r="G90" i="11"/>
  <c r="F90" i="11"/>
  <c r="J87" i="11"/>
  <c r="I87" i="11"/>
  <c r="H87" i="11"/>
  <c r="G87" i="11"/>
  <c r="F87" i="11"/>
  <c r="F88" i="11" s="1"/>
  <c r="J84" i="11"/>
  <c r="I84" i="11"/>
  <c r="H84" i="11"/>
  <c r="G84" i="11"/>
  <c r="F84" i="11"/>
  <c r="D85" i="11"/>
  <c r="B231" i="11"/>
  <c r="B230" i="11"/>
  <c r="E65" i="11"/>
  <c r="D65" i="11"/>
  <c r="C65" i="11"/>
  <c r="J24" i="10"/>
  <c r="I24" i="10"/>
  <c r="H24" i="10"/>
  <c r="G24" i="10"/>
  <c r="F24" i="10"/>
  <c r="E24" i="10"/>
  <c r="D24" i="10"/>
  <c r="C24" i="10"/>
  <c r="J20" i="10"/>
  <c r="I20" i="10"/>
  <c r="H20" i="10"/>
  <c r="G20" i="10"/>
  <c r="F20" i="10"/>
  <c r="E20" i="10"/>
  <c r="D20" i="10"/>
  <c r="C20" i="10"/>
  <c r="J16" i="10"/>
  <c r="I16" i="10"/>
  <c r="H16" i="10"/>
  <c r="G16" i="10"/>
  <c r="F16" i="10"/>
  <c r="E16" i="10"/>
  <c r="D16" i="10"/>
  <c r="C16" i="10"/>
  <c r="J12" i="10"/>
  <c r="I12" i="10"/>
  <c r="H12" i="10"/>
  <c r="G12" i="10"/>
  <c r="F12" i="10"/>
  <c r="E12" i="10"/>
  <c r="D12" i="10"/>
  <c r="C12" i="10"/>
  <c r="E31" i="10"/>
  <c r="D31" i="10"/>
  <c r="C31" i="10"/>
  <c r="C30" i="10"/>
  <c r="J36" i="10"/>
  <c r="I36" i="10"/>
  <c r="H36" i="10"/>
  <c r="G36" i="10"/>
  <c r="F36" i="10"/>
  <c r="E36" i="10"/>
  <c r="D36" i="10"/>
  <c r="C36" i="10"/>
  <c r="J39" i="10"/>
  <c r="I39" i="10"/>
  <c r="H39" i="10"/>
  <c r="G39" i="10"/>
  <c r="F39" i="10"/>
  <c r="E39" i="10"/>
  <c r="D39" i="10"/>
  <c r="C39" i="10"/>
  <c r="J42" i="10"/>
  <c r="I42" i="10"/>
  <c r="H42" i="10"/>
  <c r="G42" i="10"/>
  <c r="G38" i="29" s="1"/>
  <c r="F42" i="10"/>
  <c r="E42" i="10"/>
  <c r="D42" i="10"/>
  <c r="D38" i="29" s="1"/>
  <c r="C42" i="10"/>
  <c r="J50" i="10"/>
  <c r="I50" i="10"/>
  <c r="H50" i="10"/>
  <c r="G50" i="10"/>
  <c r="G40" i="29" s="1"/>
  <c r="F50" i="10"/>
  <c r="E50" i="10"/>
  <c r="D50" i="10"/>
  <c r="D40" i="29" s="1"/>
  <c r="C50" i="10"/>
  <c r="J46" i="10"/>
  <c r="I46" i="10"/>
  <c r="H46" i="10"/>
  <c r="H39" i="29" s="1"/>
  <c r="G46" i="10"/>
  <c r="G39" i="29" s="1"/>
  <c r="F46" i="10"/>
  <c r="F39" i="29" s="1"/>
  <c r="E46" i="10"/>
  <c r="D46" i="10"/>
  <c r="D39" i="29" s="1"/>
  <c r="C46" i="10"/>
  <c r="C39" i="29" s="1"/>
  <c r="J33" i="10"/>
  <c r="I33" i="10"/>
  <c r="I57" i="17" s="1"/>
  <c r="B31" i="10"/>
  <c r="D5" i="10"/>
  <c r="D5" i="17" s="1"/>
  <c r="D72" i="17" s="1"/>
  <c r="D37" i="29" l="1"/>
  <c r="D36" i="29"/>
  <c r="J72" i="11"/>
  <c r="J42" i="29"/>
  <c r="J43" i="29"/>
  <c r="J44" i="29"/>
  <c r="G37" i="29"/>
  <c r="G36" i="29"/>
  <c r="G72" i="11"/>
  <c r="G42" i="29"/>
  <c r="G43" i="29"/>
  <c r="G44" i="29"/>
  <c r="E39" i="29"/>
  <c r="E40" i="29"/>
  <c r="E38" i="29"/>
  <c r="E37" i="29"/>
  <c r="F40" i="29"/>
  <c r="F38" i="29"/>
  <c r="F37" i="29"/>
  <c r="F36" i="29"/>
  <c r="I41" i="29"/>
  <c r="I42" i="29"/>
  <c r="I43" i="29"/>
  <c r="I44" i="29"/>
  <c r="H40" i="29"/>
  <c r="H38" i="29"/>
  <c r="H37" i="29"/>
  <c r="H36" i="29"/>
  <c r="C72" i="11"/>
  <c r="C42" i="29"/>
  <c r="C74" i="11"/>
  <c r="C75" i="11"/>
  <c r="E5" i="10"/>
  <c r="D5" i="29"/>
  <c r="I40" i="29"/>
  <c r="I38" i="29"/>
  <c r="I37" i="29"/>
  <c r="I36" i="29"/>
  <c r="D72" i="11"/>
  <c r="D42" i="29"/>
  <c r="D43" i="29"/>
  <c r="D44" i="29"/>
  <c r="I39" i="29"/>
  <c r="J39" i="29"/>
  <c r="J40" i="29"/>
  <c r="J38" i="29"/>
  <c r="J37" i="29"/>
  <c r="J36" i="29"/>
  <c r="E72" i="11"/>
  <c r="E42" i="29"/>
  <c r="E43" i="29"/>
  <c r="E44" i="29"/>
  <c r="C40" i="29"/>
  <c r="C38" i="29"/>
  <c r="C37" i="29"/>
  <c r="C36" i="29"/>
  <c r="F72" i="11"/>
  <c r="F42" i="29"/>
  <c r="F43" i="29"/>
  <c r="F44" i="29"/>
  <c r="J34" i="10"/>
  <c r="E33" i="10"/>
  <c r="E36" i="29"/>
  <c r="I13" i="10"/>
  <c r="H41" i="29"/>
  <c r="I17" i="10"/>
  <c r="H42" i="29"/>
  <c r="I21" i="10"/>
  <c r="H43" i="29"/>
  <c r="I25" i="10"/>
  <c r="H44" i="29"/>
  <c r="I37" i="10"/>
  <c r="I40" i="10"/>
  <c r="I43" i="10"/>
  <c r="I47" i="10"/>
  <c r="I51" i="10"/>
  <c r="I66" i="11"/>
  <c r="I67" i="11"/>
  <c r="I68" i="11"/>
  <c r="I69" i="11"/>
  <c r="I95" i="11" s="1"/>
  <c r="I70" i="11"/>
  <c r="I71" i="11"/>
  <c r="I72" i="11"/>
  <c r="I36" i="11" s="1"/>
  <c r="I73" i="11"/>
  <c r="I40" i="11" s="1"/>
  <c r="I74" i="11"/>
  <c r="I75" i="11"/>
  <c r="C58" i="17"/>
  <c r="C59" i="17"/>
  <c r="C60" i="17"/>
  <c r="C61" i="17"/>
  <c r="C62" i="17"/>
  <c r="C63" i="17"/>
  <c r="C64" i="17"/>
  <c r="C65" i="17"/>
  <c r="C66" i="17"/>
  <c r="J37" i="10"/>
  <c r="J40" i="10"/>
  <c r="J43" i="10"/>
  <c r="J47" i="10"/>
  <c r="J51" i="10"/>
  <c r="J66" i="11"/>
  <c r="J67" i="11"/>
  <c r="J68" i="11"/>
  <c r="J69" i="11"/>
  <c r="J95" i="11" s="1"/>
  <c r="J70" i="11"/>
  <c r="J71" i="11"/>
  <c r="J73" i="11"/>
  <c r="J40" i="11" s="1"/>
  <c r="J74" i="11"/>
  <c r="J44" i="11" s="1"/>
  <c r="J75" i="11"/>
  <c r="D58" i="17"/>
  <c r="D59" i="17"/>
  <c r="D60" i="17"/>
  <c r="D61" i="17"/>
  <c r="D62" i="17"/>
  <c r="D63" i="17"/>
  <c r="D64" i="17"/>
  <c r="D65" i="17"/>
  <c r="D66" i="17"/>
  <c r="J13" i="10"/>
  <c r="J41" i="29"/>
  <c r="C37" i="10"/>
  <c r="C38" i="10"/>
  <c r="C40" i="10"/>
  <c r="C41" i="10"/>
  <c r="C43" i="10"/>
  <c r="C44" i="10"/>
  <c r="C47" i="10"/>
  <c r="C48" i="10"/>
  <c r="C51" i="10"/>
  <c r="C52" i="10"/>
  <c r="C67" i="11"/>
  <c r="C89" i="11" s="1"/>
  <c r="C68" i="11"/>
  <c r="C92" i="11" s="1"/>
  <c r="C69" i="11"/>
  <c r="C95" i="11" s="1"/>
  <c r="C70" i="11"/>
  <c r="C98" i="11" s="1"/>
  <c r="C71" i="11"/>
  <c r="C101" i="11" s="1"/>
  <c r="C73" i="11"/>
  <c r="C40" i="11" s="1"/>
  <c r="E58" i="17"/>
  <c r="E59" i="17"/>
  <c r="E60" i="17"/>
  <c r="E61" i="17"/>
  <c r="E62" i="17"/>
  <c r="E63" i="17"/>
  <c r="E64" i="17"/>
  <c r="E65" i="17"/>
  <c r="E66" i="17"/>
  <c r="C13" i="10"/>
  <c r="C41" i="29"/>
  <c r="D21" i="10"/>
  <c r="C43" i="29"/>
  <c r="D25" i="10"/>
  <c r="C44" i="29"/>
  <c r="D37" i="10"/>
  <c r="D38" i="10"/>
  <c r="D40" i="10"/>
  <c r="D41" i="10"/>
  <c r="D43" i="10"/>
  <c r="D44" i="10"/>
  <c r="D47" i="10"/>
  <c r="D48" i="10"/>
  <c r="D51" i="10"/>
  <c r="D52" i="10"/>
  <c r="D67" i="11"/>
  <c r="D89" i="11" s="1"/>
  <c r="D68" i="11"/>
  <c r="D92" i="11" s="1"/>
  <c r="D69" i="11"/>
  <c r="D95" i="11" s="1"/>
  <c r="D70" i="11"/>
  <c r="D98" i="11" s="1"/>
  <c r="D71" i="11"/>
  <c r="D73" i="11"/>
  <c r="D74" i="11"/>
  <c r="D75" i="11"/>
  <c r="F58" i="17"/>
  <c r="F59" i="17"/>
  <c r="F60" i="17"/>
  <c r="F61" i="17"/>
  <c r="F62" i="17"/>
  <c r="F63" i="17"/>
  <c r="F64" i="17"/>
  <c r="F65" i="17"/>
  <c r="F66" i="17"/>
  <c r="D13" i="10"/>
  <c r="D41" i="29"/>
  <c r="E37" i="10"/>
  <c r="E38" i="10"/>
  <c r="E40" i="10"/>
  <c r="E41" i="10"/>
  <c r="E43" i="10"/>
  <c r="E44" i="10"/>
  <c r="E47" i="10"/>
  <c r="E48" i="10"/>
  <c r="E51" i="10"/>
  <c r="E52" i="10"/>
  <c r="E67" i="11"/>
  <c r="E89" i="11" s="1"/>
  <c r="E68" i="11"/>
  <c r="E92" i="11" s="1"/>
  <c r="E69" i="11"/>
  <c r="E70" i="11"/>
  <c r="E71" i="11"/>
  <c r="E101" i="11" s="1"/>
  <c r="E73" i="11"/>
  <c r="E40" i="11" s="1"/>
  <c r="E74" i="11"/>
  <c r="E44" i="11" s="1"/>
  <c r="E75" i="11"/>
  <c r="G58" i="17"/>
  <c r="G59" i="17"/>
  <c r="G60" i="17"/>
  <c r="G61" i="17"/>
  <c r="G62" i="17"/>
  <c r="G63" i="17"/>
  <c r="G64" i="17"/>
  <c r="G65" i="17"/>
  <c r="G66" i="17"/>
  <c r="J31" i="10"/>
  <c r="J35" i="29"/>
  <c r="J34" i="29" s="1"/>
  <c r="E13" i="10"/>
  <c r="E41" i="29"/>
  <c r="E33" i="29" s="1"/>
  <c r="F37" i="10"/>
  <c r="F40" i="10"/>
  <c r="F43" i="10"/>
  <c r="F47" i="10"/>
  <c r="F51" i="10"/>
  <c r="F67" i="11"/>
  <c r="F68" i="11"/>
  <c r="F92" i="11" s="1"/>
  <c r="F69" i="11"/>
  <c r="F70" i="11"/>
  <c r="F98" i="11" s="1"/>
  <c r="F71" i="11"/>
  <c r="F73" i="11"/>
  <c r="F40" i="11" s="1"/>
  <c r="F74" i="11"/>
  <c r="F75" i="11"/>
  <c r="F48" i="11" s="1"/>
  <c r="H58" i="17"/>
  <c r="H59" i="17"/>
  <c r="H60" i="17"/>
  <c r="H61" i="17"/>
  <c r="H62" i="17"/>
  <c r="H63" i="17"/>
  <c r="H64" i="17"/>
  <c r="H65" i="17"/>
  <c r="H66" i="17"/>
  <c r="F13" i="10"/>
  <c r="F41" i="29"/>
  <c r="G37" i="10"/>
  <c r="G40" i="10"/>
  <c r="G43" i="10"/>
  <c r="G47" i="10"/>
  <c r="G51" i="10"/>
  <c r="G67" i="11"/>
  <c r="G68" i="11"/>
  <c r="G69" i="11"/>
  <c r="G70" i="11"/>
  <c r="G98" i="11" s="1"/>
  <c r="G71" i="11"/>
  <c r="G101" i="11" s="1"/>
  <c r="G73" i="11"/>
  <c r="G40" i="11" s="1"/>
  <c r="G74" i="11"/>
  <c r="G75" i="11"/>
  <c r="I58" i="17"/>
  <c r="I59" i="17"/>
  <c r="I60" i="17"/>
  <c r="I61" i="17"/>
  <c r="I62" i="17"/>
  <c r="I63" i="17"/>
  <c r="I64" i="17"/>
  <c r="I65" i="17"/>
  <c r="I66" i="17"/>
  <c r="I31" i="10"/>
  <c r="I44" i="10" s="1"/>
  <c r="I35" i="29"/>
  <c r="I34" i="29" s="1"/>
  <c r="I33" i="29" s="1"/>
  <c r="G13" i="10"/>
  <c r="G41" i="29"/>
  <c r="H37" i="10"/>
  <c r="H40" i="10"/>
  <c r="H43" i="10"/>
  <c r="H47" i="10"/>
  <c r="H51" i="10"/>
  <c r="H67" i="11"/>
  <c r="H89" i="11" s="1"/>
  <c r="H68" i="11"/>
  <c r="H92" i="11" s="1"/>
  <c r="H69" i="11"/>
  <c r="H95" i="11" s="1"/>
  <c r="H70" i="11"/>
  <c r="H71" i="11"/>
  <c r="H101" i="11" s="1"/>
  <c r="H72" i="11"/>
  <c r="H36" i="11" s="1"/>
  <c r="H73" i="11"/>
  <c r="H40" i="11" s="1"/>
  <c r="H74" i="11"/>
  <c r="H44" i="11" s="1"/>
  <c r="H75" i="11"/>
  <c r="H48" i="11" s="1"/>
  <c r="J57" i="17"/>
  <c r="J58" i="17"/>
  <c r="J59" i="17"/>
  <c r="J60" i="17"/>
  <c r="J61" i="17"/>
  <c r="J62" i="17"/>
  <c r="J63" i="17"/>
  <c r="J64" i="17"/>
  <c r="J65" i="17"/>
  <c r="J66" i="17"/>
  <c r="E226" i="17"/>
  <c r="E86" i="17"/>
  <c r="H172" i="17"/>
  <c r="E230" i="17"/>
  <c r="F181" i="17"/>
  <c r="E228" i="17"/>
  <c r="D45" i="13"/>
  <c r="D55" i="13" s="1"/>
  <c r="G30" i="17"/>
  <c r="E229" i="17"/>
  <c r="G205" i="17"/>
  <c r="G33" i="17" s="1"/>
  <c r="D205" i="17"/>
  <c r="D33" i="17" s="1"/>
  <c r="F186" i="17"/>
  <c r="G187" i="17" s="1"/>
  <c r="J30" i="17"/>
  <c r="C43" i="13"/>
  <c r="C54" i="13" s="1"/>
  <c r="H186" i="17"/>
  <c r="H8" i="14"/>
  <c r="K8" i="14"/>
  <c r="J48" i="11"/>
  <c r="J36" i="11"/>
  <c r="G28" i="11"/>
  <c r="D47" i="11"/>
  <c r="E36" i="11"/>
  <c r="E48" i="11"/>
  <c r="D36" i="11"/>
  <c r="D40" i="11"/>
  <c r="D44" i="11"/>
  <c r="F36" i="11"/>
  <c r="F44" i="11"/>
  <c r="G36" i="11"/>
  <c r="G44" i="11"/>
  <c r="G48" i="11"/>
  <c r="C29" i="11"/>
  <c r="J35" i="11"/>
  <c r="D29" i="11"/>
  <c r="I44" i="11"/>
  <c r="I48" i="11"/>
  <c r="E47" i="11"/>
  <c r="J39" i="11"/>
  <c r="J43" i="11"/>
  <c r="J47" i="11"/>
  <c r="C36" i="11"/>
  <c r="D43" i="11"/>
  <c r="C48" i="11"/>
  <c r="D101" i="11"/>
  <c r="E95" i="11"/>
  <c r="E98" i="11"/>
  <c r="C239" i="11"/>
  <c r="C30" i="11" s="1"/>
  <c r="C32" i="11" s="1"/>
  <c r="D28" i="11"/>
  <c r="D39" i="11"/>
  <c r="E43" i="11"/>
  <c r="F47" i="11"/>
  <c r="C44" i="11"/>
  <c r="F95" i="11"/>
  <c r="D239" i="11"/>
  <c r="D240" i="11" s="1"/>
  <c r="D35" i="11"/>
  <c r="E39" i="11"/>
  <c r="F43" i="11"/>
  <c r="G47" i="11"/>
  <c r="D48" i="11"/>
  <c r="E239" i="11"/>
  <c r="E35" i="11"/>
  <c r="F39" i="11"/>
  <c r="G43" i="11"/>
  <c r="H47" i="11"/>
  <c r="F35" i="11"/>
  <c r="G39" i="11"/>
  <c r="H43" i="11"/>
  <c r="I47" i="11"/>
  <c r="I65" i="11"/>
  <c r="I213" i="11" s="1"/>
  <c r="G35" i="11"/>
  <c r="H39" i="11"/>
  <c r="I43" i="11"/>
  <c r="H35" i="11"/>
  <c r="I39" i="11"/>
  <c r="I35" i="11"/>
  <c r="J239" i="11"/>
  <c r="J242" i="11" s="1"/>
  <c r="I239" i="11"/>
  <c r="I30" i="11" s="1"/>
  <c r="H239" i="11"/>
  <c r="H242" i="11" s="1"/>
  <c r="G239" i="11"/>
  <c r="G242" i="11" s="1"/>
  <c r="F239" i="11"/>
  <c r="F240" i="11" s="1"/>
  <c r="D223" i="17"/>
  <c r="D224" i="17"/>
  <c r="D225" i="17"/>
  <c r="D226" i="17"/>
  <c r="C73" i="17"/>
  <c r="E223" i="17"/>
  <c r="E224" i="17"/>
  <c r="E227" i="17"/>
  <c r="H86" i="17"/>
  <c r="I196" i="17"/>
  <c r="I181" i="17"/>
  <c r="F168" i="17"/>
  <c r="F27" i="17" s="1"/>
  <c r="C185" i="17"/>
  <c r="D227" i="17"/>
  <c r="D228" i="17"/>
  <c r="D185" i="17"/>
  <c r="I86" i="17"/>
  <c r="C204" i="17"/>
  <c r="D175" i="17"/>
  <c r="D204" i="17"/>
  <c r="D168" i="17"/>
  <c r="D27" i="17" s="1"/>
  <c r="D246" i="17"/>
  <c r="E186" i="17"/>
  <c r="J222" i="17"/>
  <c r="F177" i="17"/>
  <c r="F179" i="17"/>
  <c r="D73" i="17"/>
  <c r="I92" i="17"/>
  <c r="F225" i="17"/>
  <c r="G225" i="17"/>
  <c r="G226" i="17"/>
  <c r="D186" i="17"/>
  <c r="I186" i="17"/>
  <c r="C186" i="17"/>
  <c r="E190" i="17"/>
  <c r="F222" i="17"/>
  <c r="F226" i="17"/>
  <c r="F227" i="17"/>
  <c r="F228" i="17"/>
  <c r="F229" i="17"/>
  <c r="F230" i="17"/>
  <c r="E73" i="17"/>
  <c r="G196" i="17"/>
  <c r="H222" i="17"/>
  <c r="H226" i="17"/>
  <c r="H228" i="17"/>
  <c r="H229" i="17"/>
  <c r="H230" i="17"/>
  <c r="F73" i="17"/>
  <c r="E205" i="17"/>
  <c r="C181" i="17"/>
  <c r="H73" i="17"/>
  <c r="H168" i="17"/>
  <c r="H27" i="17" s="1"/>
  <c r="J199" i="17"/>
  <c r="D181" i="17"/>
  <c r="I73" i="17"/>
  <c r="E181" i="17"/>
  <c r="J73" i="17"/>
  <c r="J168" i="17"/>
  <c r="J27" i="17" s="1"/>
  <c r="F193" i="17"/>
  <c r="H193" i="17"/>
  <c r="F175" i="17"/>
  <c r="D116" i="17"/>
  <c r="D118" i="17" s="1"/>
  <c r="C167" i="17"/>
  <c r="G175" i="17"/>
  <c r="G177" i="17"/>
  <c r="G179" i="17"/>
  <c r="F205" i="17"/>
  <c r="I222" i="17"/>
  <c r="I229" i="17"/>
  <c r="I230" i="17"/>
  <c r="G86" i="17"/>
  <c r="D167" i="17"/>
  <c r="H175" i="17"/>
  <c r="H177" i="17"/>
  <c r="H179" i="17"/>
  <c r="I175" i="17"/>
  <c r="I177" i="17"/>
  <c r="I179" i="17"/>
  <c r="D222" i="17"/>
  <c r="J229" i="17"/>
  <c r="J175" i="17"/>
  <c r="J177" i="17"/>
  <c r="J179" i="17"/>
  <c r="G181" i="17"/>
  <c r="D229" i="17"/>
  <c r="D230" i="17"/>
  <c r="C175" i="17"/>
  <c r="C177" i="17"/>
  <c r="C179" i="17"/>
  <c r="E222" i="17"/>
  <c r="E225" i="17"/>
  <c r="E82" i="17"/>
  <c r="D177" i="17"/>
  <c r="D179" i="17"/>
  <c r="E175" i="17"/>
  <c r="E177" i="17"/>
  <c r="E179" i="17"/>
  <c r="G222" i="17"/>
  <c r="G227" i="17"/>
  <c r="G228" i="17"/>
  <c r="G229" i="17"/>
  <c r="G230" i="17"/>
  <c r="F224" i="17"/>
  <c r="F248" i="17"/>
  <c r="I172" i="17"/>
  <c r="F190" i="17"/>
  <c r="G193" i="17"/>
  <c r="H196" i="17"/>
  <c r="I199" i="17"/>
  <c r="I205" i="17"/>
  <c r="I33" i="17" s="1"/>
  <c r="F223" i="17"/>
  <c r="G224" i="17"/>
  <c r="H225" i="17"/>
  <c r="I226" i="17"/>
  <c r="J227" i="17"/>
  <c r="E248" i="17"/>
  <c r="D190" i="17"/>
  <c r="H205" i="17"/>
  <c r="H33" i="17" s="1"/>
  <c r="I227" i="17"/>
  <c r="J172" i="17"/>
  <c r="G190" i="17"/>
  <c r="J205" i="17"/>
  <c r="J33" i="17" s="1"/>
  <c r="G223" i="17"/>
  <c r="H224" i="17"/>
  <c r="I225" i="17"/>
  <c r="J226" i="17"/>
  <c r="G199" i="17"/>
  <c r="H227" i="17"/>
  <c r="H199" i="17"/>
  <c r="J228" i="17"/>
  <c r="H190" i="17"/>
  <c r="I193" i="17"/>
  <c r="J196" i="17"/>
  <c r="C205" i="17"/>
  <c r="H223" i="17"/>
  <c r="I224" i="17"/>
  <c r="J225" i="17"/>
  <c r="G248" i="17"/>
  <c r="E193" i="17"/>
  <c r="F196" i="17"/>
  <c r="D172" i="17"/>
  <c r="I190" i="17"/>
  <c r="J193" i="17"/>
  <c r="D199" i="17"/>
  <c r="I223" i="17"/>
  <c r="J224" i="17"/>
  <c r="H248" i="17"/>
  <c r="G172" i="17"/>
  <c r="E172" i="17"/>
  <c r="J190" i="17"/>
  <c r="D196" i="17"/>
  <c r="E199" i="17"/>
  <c r="J223" i="17"/>
  <c r="I248" i="17"/>
  <c r="I228" i="17"/>
  <c r="F172" i="17"/>
  <c r="D193" i="17"/>
  <c r="E196" i="17"/>
  <c r="F199" i="17"/>
  <c r="J248" i="17"/>
  <c r="F92" i="17"/>
  <c r="G92" i="17"/>
  <c r="H92" i="17"/>
  <c r="E92" i="17"/>
  <c r="J92" i="17"/>
  <c r="H116" i="17"/>
  <c r="H18" i="17" s="1"/>
  <c r="J116" i="17"/>
  <c r="J18" i="17" s="1"/>
  <c r="F116" i="17"/>
  <c r="F18" i="17" s="1"/>
  <c r="I116" i="17"/>
  <c r="I18" i="17" s="1"/>
  <c r="C91" i="17"/>
  <c r="H15" i="17"/>
  <c r="I143" i="17"/>
  <c r="D86" i="17"/>
  <c r="F86" i="17"/>
  <c r="C86" i="17"/>
  <c r="G135" i="17"/>
  <c r="G143" i="17"/>
  <c r="D37" i="17"/>
  <c r="E37" i="17"/>
  <c r="F37" i="17"/>
  <c r="G37" i="17"/>
  <c r="H37" i="17"/>
  <c r="I37" i="17"/>
  <c r="J138" i="17"/>
  <c r="E134" i="17"/>
  <c r="E141" i="17"/>
  <c r="E142" i="17"/>
  <c r="D80" i="17"/>
  <c r="J37" i="17"/>
  <c r="G116" i="17"/>
  <c r="G18" i="17" s="1"/>
  <c r="D140" i="17"/>
  <c r="I107" i="17"/>
  <c r="H136" i="17"/>
  <c r="F162" i="17"/>
  <c r="I82" i="17"/>
  <c r="H80" i="17"/>
  <c r="H84" i="17"/>
  <c r="G101" i="17"/>
  <c r="I134" i="17"/>
  <c r="I137" i="17"/>
  <c r="I138" i="17"/>
  <c r="I139" i="17"/>
  <c r="I140" i="17"/>
  <c r="I141" i="17"/>
  <c r="I142" i="17"/>
  <c r="E77" i="17"/>
  <c r="J80" i="17"/>
  <c r="F21" i="17"/>
  <c r="E80" i="17"/>
  <c r="G82" i="17"/>
  <c r="E95" i="17"/>
  <c r="H137" i="17"/>
  <c r="H138" i="17"/>
  <c r="H139" i="17"/>
  <c r="H140" i="17"/>
  <c r="H141" i="17"/>
  <c r="D82" i="17"/>
  <c r="C84" i="17"/>
  <c r="I22" i="17"/>
  <c r="F80" i="17"/>
  <c r="I101" i="17"/>
  <c r="G136" i="17"/>
  <c r="G137" i="17"/>
  <c r="G138" i="17"/>
  <c r="G139" i="17"/>
  <c r="G140" i="17"/>
  <c r="G141" i="17"/>
  <c r="H142" i="17"/>
  <c r="G80" i="17"/>
  <c r="F82" i="17"/>
  <c r="E84" i="17"/>
  <c r="J104" i="17"/>
  <c r="C82" i="17"/>
  <c r="F84" i="17"/>
  <c r="F142" i="17"/>
  <c r="J84" i="17"/>
  <c r="E55" i="17"/>
  <c r="E78" i="17" s="1"/>
  <c r="I80" i="17"/>
  <c r="H82" i="17"/>
  <c r="G84" i="17"/>
  <c r="J134" i="17"/>
  <c r="J139" i="17"/>
  <c r="J140" i="17"/>
  <c r="J141" i="17"/>
  <c r="J142" i="17"/>
  <c r="H162" i="17"/>
  <c r="F134" i="17"/>
  <c r="C80" i="17"/>
  <c r="J82" i="17"/>
  <c r="I84" i="17"/>
  <c r="F98" i="17"/>
  <c r="D110" i="17"/>
  <c r="D134" i="17"/>
  <c r="D148" i="17"/>
  <c r="D149" i="17"/>
  <c r="D150" i="17"/>
  <c r="D151" i="17"/>
  <c r="D152" i="17"/>
  <c r="D153" i="17"/>
  <c r="D141" i="17"/>
  <c r="D142" i="17"/>
  <c r="D156" i="17"/>
  <c r="J162" i="17"/>
  <c r="C90" i="17"/>
  <c r="C72" i="17"/>
  <c r="C160" i="17"/>
  <c r="I110" i="17"/>
  <c r="D160" i="17"/>
  <c r="D43" i="17"/>
  <c r="D115" i="17"/>
  <c r="D95" i="17"/>
  <c r="E148" i="17"/>
  <c r="E149" i="17"/>
  <c r="E150" i="17"/>
  <c r="E151" i="17"/>
  <c r="E152" i="17"/>
  <c r="E153" i="17"/>
  <c r="E154" i="17"/>
  <c r="E156" i="17"/>
  <c r="D84" i="17"/>
  <c r="G104" i="17"/>
  <c r="J110" i="17"/>
  <c r="E162" i="17"/>
  <c r="H22" i="17"/>
  <c r="D90" i="17"/>
  <c r="C43" i="17"/>
  <c r="E98" i="17"/>
  <c r="E22" i="17"/>
  <c r="C115" i="17"/>
  <c r="J22" i="17"/>
  <c r="H107" i="17"/>
  <c r="D77" i="17"/>
  <c r="H104" i="17"/>
  <c r="D22" i="17"/>
  <c r="F101" i="17"/>
  <c r="C147" i="17"/>
  <c r="C116" i="17"/>
  <c r="C148" i="17"/>
  <c r="C149" i="17"/>
  <c r="C150" i="17"/>
  <c r="C151" i="17"/>
  <c r="C152" i="17"/>
  <c r="C153" i="17"/>
  <c r="C154" i="17"/>
  <c r="C155" i="17"/>
  <c r="C156" i="17"/>
  <c r="F77" i="17"/>
  <c r="F95" i="17"/>
  <c r="G98" i="17"/>
  <c r="H101" i="17"/>
  <c r="I104" i="17"/>
  <c r="J107" i="17"/>
  <c r="G134" i="17"/>
  <c r="H135" i="17"/>
  <c r="I136" i="17"/>
  <c r="J137" i="17"/>
  <c r="D139" i="17"/>
  <c r="E140" i="17"/>
  <c r="F141" i="17"/>
  <c r="G142" i="17"/>
  <c r="H143" i="17"/>
  <c r="G162" i="17"/>
  <c r="G77" i="17"/>
  <c r="G95" i="17"/>
  <c r="H98" i="17"/>
  <c r="H134" i="17"/>
  <c r="I135" i="17"/>
  <c r="J136" i="17"/>
  <c r="D138" i="17"/>
  <c r="E139" i="17"/>
  <c r="F140" i="17"/>
  <c r="H77" i="17"/>
  <c r="H95" i="17"/>
  <c r="I98" i="17"/>
  <c r="J101" i="17"/>
  <c r="D107" i="17"/>
  <c r="E110" i="17"/>
  <c r="E116" i="17"/>
  <c r="J135" i="17"/>
  <c r="D137" i="17"/>
  <c r="E138" i="17"/>
  <c r="F139" i="17"/>
  <c r="J143" i="17"/>
  <c r="I162" i="17"/>
  <c r="I77" i="17"/>
  <c r="I95" i="17"/>
  <c r="J98" i="17"/>
  <c r="D104" i="17"/>
  <c r="E107" i="17"/>
  <c r="F110" i="17"/>
  <c r="D136" i="17"/>
  <c r="E137" i="17"/>
  <c r="F138" i="17"/>
  <c r="J77" i="17"/>
  <c r="J95" i="17"/>
  <c r="D101" i="17"/>
  <c r="E104" i="17"/>
  <c r="F107" i="17"/>
  <c r="G110" i="17"/>
  <c r="D135" i="17"/>
  <c r="E136" i="17"/>
  <c r="F137" i="17"/>
  <c r="D143" i="17"/>
  <c r="D147" i="17"/>
  <c r="D154" i="17"/>
  <c r="D155" i="17"/>
  <c r="D98" i="17"/>
  <c r="E101" i="17"/>
  <c r="F104" i="17"/>
  <c r="G107" i="17"/>
  <c r="H110" i="17"/>
  <c r="E135" i="17"/>
  <c r="F136" i="17"/>
  <c r="E143" i="17"/>
  <c r="E147" i="17"/>
  <c r="E155" i="17"/>
  <c r="D162" i="17"/>
  <c r="F135" i="17"/>
  <c r="F143" i="17"/>
  <c r="E242" i="11"/>
  <c r="G95" i="11"/>
  <c r="C156" i="11"/>
  <c r="G225" i="11"/>
  <c r="J225" i="11"/>
  <c r="F225" i="11"/>
  <c r="H225" i="11"/>
  <c r="I225" i="11"/>
  <c r="I232" i="11"/>
  <c r="E233" i="11"/>
  <c r="E27" i="11"/>
  <c r="H232" i="11"/>
  <c r="H27" i="11"/>
  <c r="I27" i="11"/>
  <c r="C233" i="11"/>
  <c r="F232" i="11"/>
  <c r="D233" i="11"/>
  <c r="J232" i="11"/>
  <c r="D214" i="11"/>
  <c r="G232" i="11"/>
  <c r="I152" i="11"/>
  <c r="I161" i="11"/>
  <c r="I167" i="11"/>
  <c r="E201" i="11"/>
  <c r="D204" i="11"/>
  <c r="I198" i="11"/>
  <c r="G200" i="11"/>
  <c r="J201" i="11"/>
  <c r="H203" i="11"/>
  <c r="I206" i="11"/>
  <c r="D199" i="11"/>
  <c r="E204" i="11"/>
  <c r="G197" i="11"/>
  <c r="J198" i="11"/>
  <c r="H200" i="11"/>
  <c r="I203" i="11"/>
  <c r="G205" i="11"/>
  <c r="J206" i="11"/>
  <c r="D215" i="11"/>
  <c r="D213" i="11"/>
  <c r="C83" i="11"/>
  <c r="C107" i="11" s="1"/>
  <c r="C211" i="11"/>
  <c r="E200" i="11"/>
  <c r="D216" i="11"/>
  <c r="C219" i="11"/>
  <c r="F198" i="11"/>
  <c r="I199" i="11"/>
  <c r="G201" i="11"/>
  <c r="J202" i="11"/>
  <c r="H204" i="11"/>
  <c r="D83" i="11"/>
  <c r="D107" i="11" s="1"/>
  <c r="D211" i="11"/>
  <c r="D219" i="11"/>
  <c r="H155" i="11"/>
  <c r="H164" i="11"/>
  <c r="C214" i="11"/>
  <c r="E216" i="11"/>
  <c r="E83" i="11"/>
  <c r="E107" i="11" s="1"/>
  <c r="E211" i="11"/>
  <c r="C217" i="11"/>
  <c r="E219" i="11"/>
  <c r="C212" i="11"/>
  <c r="D217" i="11"/>
  <c r="C215" i="11"/>
  <c r="C210" i="11"/>
  <c r="E212" i="11"/>
  <c r="C218" i="11"/>
  <c r="D210" i="11"/>
  <c r="C213" i="11"/>
  <c r="E215" i="11"/>
  <c r="D218" i="11"/>
  <c r="D212" i="11"/>
  <c r="E210" i="11"/>
  <c r="C216" i="11"/>
  <c r="E218" i="11"/>
  <c r="I200" i="11"/>
  <c r="J205" i="11"/>
  <c r="E213" i="11"/>
  <c r="E214" i="11"/>
  <c r="E217" i="11"/>
  <c r="D198" i="11"/>
  <c r="E203" i="11"/>
  <c r="D206" i="11"/>
  <c r="G198" i="11"/>
  <c r="J199" i="11"/>
  <c r="H201" i="11"/>
  <c r="I204" i="11"/>
  <c r="G206" i="11"/>
  <c r="F202" i="11"/>
  <c r="F203" i="11"/>
  <c r="E198" i="11"/>
  <c r="D201" i="11"/>
  <c r="E206" i="11"/>
  <c r="H198" i="11"/>
  <c r="F200" i="11"/>
  <c r="I201" i="11"/>
  <c r="G203" i="11"/>
  <c r="J204" i="11"/>
  <c r="H206" i="11"/>
  <c r="C168" i="11"/>
  <c r="E199" i="11"/>
  <c r="D202" i="11"/>
  <c r="H197" i="11"/>
  <c r="F199" i="11"/>
  <c r="G202" i="11"/>
  <c r="J203" i="11"/>
  <c r="H205" i="11"/>
  <c r="D158" i="11"/>
  <c r="D197" i="11"/>
  <c r="E202" i="11"/>
  <c r="D205" i="11"/>
  <c r="I197" i="11"/>
  <c r="G199" i="11"/>
  <c r="J200" i="11"/>
  <c r="H202" i="11"/>
  <c r="F204" i="11"/>
  <c r="I205" i="11"/>
  <c r="E197" i="11"/>
  <c r="D200" i="11"/>
  <c r="D203" i="11"/>
  <c r="E205" i="11"/>
  <c r="J197" i="11"/>
  <c r="H199" i="11"/>
  <c r="F201" i="11"/>
  <c r="I202" i="11"/>
  <c r="G204" i="11"/>
  <c r="F206" i="11"/>
  <c r="F197" i="11"/>
  <c r="F205" i="11"/>
  <c r="I139" i="11"/>
  <c r="G141" i="11"/>
  <c r="J143" i="11"/>
  <c r="E143" i="11"/>
  <c r="G139" i="11"/>
  <c r="C153" i="11"/>
  <c r="C171" i="11"/>
  <c r="C174" i="11"/>
  <c r="D153" i="11"/>
  <c r="D156" i="11"/>
  <c r="D162" i="11"/>
  <c r="D165" i="11"/>
  <c r="D168" i="11"/>
  <c r="E153" i="11"/>
  <c r="E156" i="11"/>
  <c r="E159" i="11"/>
  <c r="E162" i="11"/>
  <c r="E165" i="11"/>
  <c r="E167" i="11"/>
  <c r="D174" i="11"/>
  <c r="C165" i="11"/>
  <c r="D139" i="11"/>
  <c r="I155" i="11"/>
  <c r="G152" i="11"/>
  <c r="E171" i="11"/>
  <c r="E174" i="11"/>
  <c r="C162" i="11"/>
  <c r="E164" i="11"/>
  <c r="C159" i="11"/>
  <c r="H152" i="11"/>
  <c r="H158" i="11"/>
  <c r="H161" i="11"/>
  <c r="J167" i="11"/>
  <c r="J170" i="11"/>
  <c r="D170" i="11"/>
  <c r="D171" i="11"/>
  <c r="D159" i="11"/>
  <c r="C139" i="11"/>
  <c r="J139" i="11"/>
  <c r="E152" i="11"/>
  <c r="I164" i="11"/>
  <c r="E168" i="11"/>
  <c r="J65" i="11"/>
  <c r="J29" i="11" s="1"/>
  <c r="J155" i="11"/>
  <c r="J152" i="11"/>
  <c r="J158" i="11"/>
  <c r="J164" i="11"/>
  <c r="E155" i="11"/>
  <c r="D164" i="11"/>
  <c r="I148" i="11"/>
  <c r="J173" i="11"/>
  <c r="I170" i="11"/>
  <c r="F170" i="11"/>
  <c r="E170" i="11"/>
  <c r="H170" i="11"/>
  <c r="G170" i="11"/>
  <c r="D167" i="11"/>
  <c r="J148" i="11"/>
  <c r="F161" i="11"/>
  <c r="G161" i="11"/>
  <c r="I158" i="11"/>
  <c r="G158" i="11"/>
  <c r="F158" i="11"/>
  <c r="E158" i="11"/>
  <c r="F152" i="11"/>
  <c r="D173" i="11"/>
  <c r="E173" i="11"/>
  <c r="F173" i="11"/>
  <c r="I173" i="11"/>
  <c r="G173" i="11"/>
  <c r="H173" i="11"/>
  <c r="F167" i="11"/>
  <c r="G167" i="11"/>
  <c r="H148" i="11"/>
  <c r="H167" i="11"/>
  <c r="F164" i="11"/>
  <c r="G164" i="11"/>
  <c r="J161" i="11"/>
  <c r="C148" i="11"/>
  <c r="C150" i="11" s="1"/>
  <c r="D161" i="11"/>
  <c r="E148" i="11"/>
  <c r="E150" i="11" s="1"/>
  <c r="E161" i="11"/>
  <c r="F155" i="11"/>
  <c r="D148" i="11"/>
  <c r="D150" i="11" s="1"/>
  <c r="G155" i="11"/>
  <c r="F148" i="11"/>
  <c r="G148" i="11"/>
  <c r="D155" i="11"/>
  <c r="H141" i="11"/>
  <c r="E141" i="11"/>
  <c r="F139" i="11"/>
  <c r="I141" i="11"/>
  <c r="J141" i="11"/>
  <c r="H139" i="11"/>
  <c r="F143" i="11"/>
  <c r="G143" i="11"/>
  <c r="H143" i="11"/>
  <c r="F141" i="11"/>
  <c r="I143" i="11"/>
  <c r="C143" i="11"/>
  <c r="D141" i="11"/>
  <c r="E139" i="11"/>
  <c r="C141" i="11"/>
  <c r="D143" i="11"/>
  <c r="D136" i="11"/>
  <c r="E136" i="11"/>
  <c r="F136" i="11"/>
  <c r="G136" i="11"/>
  <c r="H136" i="11"/>
  <c r="I136" i="11"/>
  <c r="J136" i="11"/>
  <c r="F89" i="11"/>
  <c r="J101" i="11"/>
  <c r="G81" i="11"/>
  <c r="F81" i="11"/>
  <c r="I81" i="11"/>
  <c r="H81" i="11"/>
  <c r="J81" i="11"/>
  <c r="J100" i="11"/>
  <c r="C242" i="11"/>
  <c r="I101" i="11"/>
  <c r="G94" i="11"/>
  <c r="J98" i="11"/>
  <c r="F101" i="11"/>
  <c r="F100" i="11"/>
  <c r="G100" i="11"/>
  <c r="H100" i="11"/>
  <c r="H98" i="11"/>
  <c r="I100" i="11"/>
  <c r="I98" i="11"/>
  <c r="F97" i="11"/>
  <c r="G97" i="11"/>
  <c r="H97" i="11"/>
  <c r="G92" i="11"/>
  <c r="I97" i="11"/>
  <c r="J97" i="11"/>
  <c r="I92" i="11"/>
  <c r="J92" i="11"/>
  <c r="H94" i="11"/>
  <c r="I94" i="11"/>
  <c r="D64" i="11"/>
  <c r="J94" i="11"/>
  <c r="F91" i="11"/>
  <c r="G91" i="11"/>
  <c r="H91" i="11"/>
  <c r="I91" i="11"/>
  <c r="J91" i="11"/>
  <c r="D232" i="11"/>
  <c r="J89" i="11"/>
  <c r="G89" i="11"/>
  <c r="I89" i="11"/>
  <c r="G88" i="11"/>
  <c r="H88" i="11"/>
  <c r="I86" i="11"/>
  <c r="I88" i="11"/>
  <c r="J86" i="11"/>
  <c r="J88" i="11"/>
  <c r="E82" i="11"/>
  <c r="H85" i="11"/>
  <c r="E85" i="11"/>
  <c r="F85" i="11"/>
  <c r="G85" i="11"/>
  <c r="I85" i="11"/>
  <c r="E232" i="11"/>
  <c r="J85" i="11"/>
  <c r="H13" i="10"/>
  <c r="H17" i="10"/>
  <c r="H21" i="10"/>
  <c r="H25" i="10"/>
  <c r="D30" i="10"/>
  <c r="J17" i="10"/>
  <c r="J21" i="10"/>
  <c r="J25" i="10"/>
  <c r="C17" i="10"/>
  <c r="C21" i="10"/>
  <c r="C25" i="10"/>
  <c r="D17" i="10"/>
  <c r="E17" i="10"/>
  <c r="E21" i="10"/>
  <c r="E25" i="10"/>
  <c r="F17" i="10"/>
  <c r="F21" i="10"/>
  <c r="F25" i="10"/>
  <c r="G17" i="10"/>
  <c r="G21" i="10"/>
  <c r="G25" i="10"/>
  <c r="C33" i="10"/>
  <c r="D33" i="10"/>
  <c r="G33" i="10"/>
  <c r="F33" i="10"/>
  <c r="H33" i="10"/>
  <c r="H31" i="10" s="1"/>
  <c r="H41" i="10" s="1"/>
  <c r="D50" i="29" l="1"/>
  <c r="D94" i="29"/>
  <c r="D72" i="29"/>
  <c r="D21" i="29"/>
  <c r="J33" i="29"/>
  <c r="J104" i="29" s="1"/>
  <c r="F5" i="10"/>
  <c r="E5" i="29"/>
  <c r="E5" i="17"/>
  <c r="E30" i="10"/>
  <c r="C64" i="11"/>
  <c r="I56" i="17"/>
  <c r="I152" i="17" s="1"/>
  <c r="D33" i="29"/>
  <c r="D55" i="17"/>
  <c r="D173" i="17" s="1"/>
  <c r="C55" i="17"/>
  <c r="C163" i="17" s="1"/>
  <c r="I150" i="11"/>
  <c r="E64" i="11"/>
  <c r="E137" i="11" s="1"/>
  <c r="I226" i="11"/>
  <c r="G31" i="10"/>
  <c r="G35" i="10" s="1"/>
  <c r="G35" i="29"/>
  <c r="G34" i="29" s="1"/>
  <c r="G33" i="29" s="1"/>
  <c r="G34" i="10"/>
  <c r="G66" i="11"/>
  <c r="G57" i="17"/>
  <c r="G56" i="17" s="1"/>
  <c r="G55" i="17" s="1"/>
  <c r="G32" i="17" s="1"/>
  <c r="H35" i="29"/>
  <c r="H34" i="29" s="1"/>
  <c r="H33" i="29" s="1"/>
  <c r="H66" i="11"/>
  <c r="H35" i="10"/>
  <c r="H57" i="17"/>
  <c r="H56" i="17" s="1"/>
  <c r="H118" i="17" s="1"/>
  <c r="H34" i="10"/>
  <c r="I211" i="11"/>
  <c r="J32" i="10"/>
  <c r="J44" i="10"/>
  <c r="H48" i="10"/>
  <c r="I41" i="10"/>
  <c r="J41" i="10"/>
  <c r="D35" i="29"/>
  <c r="D34" i="10"/>
  <c r="D66" i="11"/>
  <c r="D86" i="11" s="1"/>
  <c r="D35" i="10"/>
  <c r="D57" i="17"/>
  <c r="I233" i="11"/>
  <c r="H44" i="10"/>
  <c r="I60" i="29"/>
  <c r="I100" i="29"/>
  <c r="I78" i="29"/>
  <c r="I104" i="29"/>
  <c r="I82" i="29"/>
  <c r="I56" i="29"/>
  <c r="I14" i="29"/>
  <c r="I75" i="29"/>
  <c r="I17" i="29"/>
  <c r="I97" i="29"/>
  <c r="I53" i="29"/>
  <c r="I11" i="29"/>
  <c r="I8" i="29"/>
  <c r="I52" i="10"/>
  <c r="I38" i="10"/>
  <c r="C35" i="29"/>
  <c r="C34" i="10"/>
  <c r="C66" i="11"/>
  <c r="C86" i="11" s="1"/>
  <c r="C57" i="17"/>
  <c r="I171" i="11"/>
  <c r="D100" i="29"/>
  <c r="D97" i="29"/>
  <c r="D78" i="29"/>
  <c r="D75" i="29"/>
  <c r="D14" i="29"/>
  <c r="D17" i="29"/>
  <c r="D56" i="29"/>
  <c r="D53" i="29"/>
  <c r="D11" i="29"/>
  <c r="D8" i="29"/>
  <c r="J52" i="10"/>
  <c r="J38" i="10"/>
  <c r="J56" i="17"/>
  <c r="J207" i="17" s="1"/>
  <c r="E104" i="29"/>
  <c r="E82" i="29"/>
  <c r="E78" i="29"/>
  <c r="E100" i="29"/>
  <c r="E97" i="29"/>
  <c r="E75" i="29"/>
  <c r="E56" i="29"/>
  <c r="E17" i="29"/>
  <c r="E60" i="29"/>
  <c r="E53" i="29"/>
  <c r="E14" i="29"/>
  <c r="E11" i="29"/>
  <c r="E8" i="29"/>
  <c r="C33" i="29"/>
  <c r="I48" i="10"/>
  <c r="I35" i="10"/>
  <c r="F31" i="10"/>
  <c r="F35" i="10" s="1"/>
  <c r="F35" i="29"/>
  <c r="F34" i="29" s="1"/>
  <c r="F33" i="29" s="1"/>
  <c r="F34" i="10"/>
  <c r="F66" i="11"/>
  <c r="F57" i="17"/>
  <c r="F56" i="17" s="1"/>
  <c r="F207" i="17" s="1"/>
  <c r="J48" i="10"/>
  <c r="J35" i="10"/>
  <c r="I212" i="11"/>
  <c r="H52" i="10"/>
  <c r="H38" i="10"/>
  <c r="J82" i="29"/>
  <c r="J100" i="29"/>
  <c r="J75" i="29"/>
  <c r="J60" i="29"/>
  <c r="J17" i="29"/>
  <c r="J97" i="29"/>
  <c r="J53" i="29"/>
  <c r="I34" i="10"/>
  <c r="E35" i="29"/>
  <c r="E34" i="10"/>
  <c r="E66" i="11"/>
  <c r="E86" i="11" s="1"/>
  <c r="E35" i="10"/>
  <c r="E57" i="17"/>
  <c r="E206" i="17"/>
  <c r="D207" i="17"/>
  <c r="D29" i="17"/>
  <c r="D234" i="17"/>
  <c r="E234" i="17"/>
  <c r="D102" i="17"/>
  <c r="E99" i="17"/>
  <c r="D99" i="17"/>
  <c r="E235" i="17"/>
  <c r="E197" i="17"/>
  <c r="D23" i="17"/>
  <c r="D235" i="17"/>
  <c r="E108" i="17"/>
  <c r="E23" i="17"/>
  <c r="D236" i="17"/>
  <c r="E38" i="17"/>
  <c r="D38" i="17"/>
  <c r="D238" i="17"/>
  <c r="E219" i="17"/>
  <c r="D188" i="17"/>
  <c r="D30" i="17"/>
  <c r="D35" i="17"/>
  <c r="E29" i="17"/>
  <c r="E93" i="17"/>
  <c r="D239" i="17"/>
  <c r="D93" i="17"/>
  <c r="I30" i="17"/>
  <c r="I24" i="17" s="1"/>
  <c r="C207" i="17"/>
  <c r="C33" i="17"/>
  <c r="H30" i="17"/>
  <c r="E96" i="17"/>
  <c r="E200" i="17"/>
  <c r="D197" i="17"/>
  <c r="E237" i="17"/>
  <c r="E236" i="17"/>
  <c r="C15" i="17"/>
  <c r="D242" i="17"/>
  <c r="E194" i="17"/>
  <c r="E111" i="17"/>
  <c r="D111" i="17"/>
  <c r="F33" i="17"/>
  <c r="G22" i="17"/>
  <c r="E188" i="17"/>
  <c r="E30" i="17"/>
  <c r="D241" i="17"/>
  <c r="E191" i="17"/>
  <c r="E242" i="17"/>
  <c r="E105" i="17"/>
  <c r="E240" i="17"/>
  <c r="D108" i="17"/>
  <c r="E238" i="17"/>
  <c r="D240" i="17"/>
  <c r="D237" i="17"/>
  <c r="E102" i="17"/>
  <c r="E239" i="17"/>
  <c r="D105" i="17"/>
  <c r="E241" i="17"/>
  <c r="E207" i="17"/>
  <c r="E33" i="17"/>
  <c r="E35" i="17" s="1"/>
  <c r="C188" i="17"/>
  <c r="C30" i="17"/>
  <c r="F30" i="17"/>
  <c r="E240" i="11"/>
  <c r="E30" i="11"/>
  <c r="E31" i="11" s="1"/>
  <c r="D30" i="11"/>
  <c r="D242" i="11"/>
  <c r="I218" i="11"/>
  <c r="I214" i="11"/>
  <c r="I153" i="11"/>
  <c r="I215" i="11"/>
  <c r="I162" i="11"/>
  <c r="I168" i="11"/>
  <c r="I219" i="11"/>
  <c r="I210" i="11"/>
  <c r="I83" i="11"/>
  <c r="I107" i="11" s="1"/>
  <c r="I165" i="11"/>
  <c r="I217" i="11"/>
  <c r="I159" i="11"/>
  <c r="I216" i="11"/>
  <c r="I174" i="11"/>
  <c r="I156" i="11"/>
  <c r="E32" i="11"/>
  <c r="D32" i="11"/>
  <c r="D31" i="11"/>
  <c r="I28" i="11"/>
  <c r="I29" i="11"/>
  <c r="H28" i="11"/>
  <c r="J216" i="11"/>
  <c r="E29" i="11"/>
  <c r="E28" i="11"/>
  <c r="I64" i="11"/>
  <c r="I137" i="11" s="1"/>
  <c r="F28" i="11"/>
  <c r="J28" i="11"/>
  <c r="G240" i="11"/>
  <c r="G30" i="11"/>
  <c r="H240" i="11"/>
  <c r="I242" i="11"/>
  <c r="I240" i="11"/>
  <c r="J240" i="11"/>
  <c r="H30" i="11"/>
  <c r="I31" i="11" s="1"/>
  <c r="F242" i="11"/>
  <c r="J30" i="11"/>
  <c r="J32" i="11" s="1"/>
  <c r="F30" i="11"/>
  <c r="I32" i="11"/>
  <c r="D18" i="17"/>
  <c r="D20" i="17" s="1"/>
  <c r="G19" i="17"/>
  <c r="I19" i="17"/>
  <c r="F219" i="17"/>
  <c r="F220" i="17" s="1"/>
  <c r="G219" i="17"/>
  <c r="F206" i="17"/>
  <c r="I131" i="17"/>
  <c r="D117" i="17"/>
  <c r="I187" i="17"/>
  <c r="F187" i="17"/>
  <c r="J187" i="17"/>
  <c r="H187" i="17"/>
  <c r="I117" i="17"/>
  <c r="F117" i="17"/>
  <c r="I154" i="17"/>
  <c r="I148" i="17"/>
  <c r="E173" i="17"/>
  <c r="E249" i="17"/>
  <c r="D249" i="17"/>
  <c r="I249" i="17"/>
  <c r="J19" i="17"/>
  <c r="G206" i="17"/>
  <c r="D169" i="17"/>
  <c r="I118" i="17"/>
  <c r="D219" i="17"/>
  <c r="D220" i="17" s="1"/>
  <c r="J206" i="17"/>
  <c r="J219" i="17"/>
  <c r="I219" i="17"/>
  <c r="I207" i="17"/>
  <c r="I206" i="17"/>
  <c r="H219" i="17"/>
  <c r="H206" i="17"/>
  <c r="D206" i="17"/>
  <c r="E187" i="17"/>
  <c r="D187" i="17"/>
  <c r="J131" i="17"/>
  <c r="J117" i="17"/>
  <c r="J118" i="17"/>
  <c r="I163" i="17"/>
  <c r="I147" i="17"/>
  <c r="I149" i="17"/>
  <c r="I153" i="17"/>
  <c r="H28" i="17"/>
  <c r="I151" i="17"/>
  <c r="I28" i="17"/>
  <c r="G28" i="17"/>
  <c r="D28" i="17"/>
  <c r="J28" i="17"/>
  <c r="E28" i="17"/>
  <c r="F28" i="17"/>
  <c r="H19" i="17"/>
  <c r="D163" i="17"/>
  <c r="G131" i="17"/>
  <c r="G24" i="17" s="1"/>
  <c r="H131" i="17"/>
  <c r="G117" i="17"/>
  <c r="F22" i="17"/>
  <c r="H117" i="17"/>
  <c r="D78" i="17"/>
  <c r="E163" i="17"/>
  <c r="I150" i="17"/>
  <c r="F131" i="17"/>
  <c r="E15" i="17"/>
  <c r="E17" i="17" s="1"/>
  <c r="D131" i="17"/>
  <c r="C18" i="17"/>
  <c r="C118" i="17"/>
  <c r="D92" i="17"/>
  <c r="D15" i="17"/>
  <c r="D17" i="17" s="1"/>
  <c r="I15" i="17"/>
  <c r="F15" i="17"/>
  <c r="J15" i="17"/>
  <c r="I156" i="17"/>
  <c r="I155" i="17"/>
  <c r="I55" i="17"/>
  <c r="I20" i="17" s="1"/>
  <c r="G15" i="17"/>
  <c r="E118" i="17"/>
  <c r="E117" i="17"/>
  <c r="E131" i="17"/>
  <c r="E18" i="17"/>
  <c r="E20" i="17" s="1"/>
  <c r="J233" i="11"/>
  <c r="J210" i="11"/>
  <c r="J217" i="11"/>
  <c r="J219" i="11"/>
  <c r="J213" i="11"/>
  <c r="J83" i="11"/>
  <c r="J107" i="11" s="1"/>
  <c r="J218" i="11"/>
  <c r="J64" i="11"/>
  <c r="J226" i="11"/>
  <c r="J214" i="11"/>
  <c r="J212" i="11"/>
  <c r="J211" i="11"/>
  <c r="J215" i="11"/>
  <c r="J171" i="11"/>
  <c r="J156" i="11"/>
  <c r="J153" i="11"/>
  <c r="J165" i="11"/>
  <c r="J174" i="11"/>
  <c r="J168" i="11"/>
  <c r="J162" i="11"/>
  <c r="J150" i="11"/>
  <c r="J159" i="11"/>
  <c r="E241" i="11"/>
  <c r="D137" i="11"/>
  <c r="I134" i="11"/>
  <c r="C241" i="11"/>
  <c r="C137" i="11"/>
  <c r="D241" i="11"/>
  <c r="J82" i="11"/>
  <c r="H82" i="11"/>
  <c r="I82" i="11"/>
  <c r="G82" i="11"/>
  <c r="F82" i="11"/>
  <c r="I32" i="10"/>
  <c r="A5" i="16"/>
  <c r="B1" i="14"/>
  <c r="B1" i="13"/>
  <c r="B1" i="11"/>
  <c r="B1" i="10"/>
  <c r="B1" i="9"/>
  <c r="L32" i="14"/>
  <c r="G7" i="14"/>
  <c r="F7" i="14"/>
  <c r="E7" i="14"/>
  <c r="D7" i="14"/>
  <c r="L1" i="14"/>
  <c r="E5" i="13"/>
  <c r="D5" i="13"/>
  <c r="C5" i="13"/>
  <c r="J1" i="13"/>
  <c r="I24" i="11"/>
  <c r="H24" i="11"/>
  <c r="G24" i="11"/>
  <c r="F24" i="11"/>
  <c r="E24" i="11"/>
  <c r="D24" i="11"/>
  <c r="B224" i="11"/>
  <c r="B24" i="11" s="1"/>
  <c r="B223" i="11"/>
  <c r="B179" i="11"/>
  <c r="B21" i="11" s="1"/>
  <c r="B178" i="11"/>
  <c r="B148" i="11"/>
  <c r="B18" i="11" s="1"/>
  <c r="B147" i="11"/>
  <c r="B132" i="11"/>
  <c r="B15" i="11" s="1"/>
  <c r="B131" i="11"/>
  <c r="B81" i="11"/>
  <c r="B12" i="11" s="1"/>
  <c r="B80" i="11"/>
  <c r="F5" i="11"/>
  <c r="E5" i="11"/>
  <c r="D5" i="11"/>
  <c r="C5" i="11"/>
  <c r="J1" i="11"/>
  <c r="J1" i="10"/>
  <c r="C10" i="8"/>
  <c r="C9" i="8"/>
  <c r="C1" i="8"/>
  <c r="D68" i="3"/>
  <c r="E68" i="3" s="1"/>
  <c r="H68" i="3" s="1"/>
  <c r="I68" i="3" s="1"/>
  <c r="J68" i="3" s="1"/>
  <c r="K68" i="3" s="1"/>
  <c r="L68" i="3" s="1"/>
  <c r="D56" i="3"/>
  <c r="E56" i="3" s="1"/>
  <c r="H56" i="3" s="1"/>
  <c r="I56" i="3" s="1"/>
  <c r="J56" i="3" s="1"/>
  <c r="K56" i="3" s="1"/>
  <c r="L56" i="3" s="1"/>
  <c r="D48" i="3"/>
  <c r="E48" i="3" s="1"/>
  <c r="H48" i="3" s="1"/>
  <c r="I48" i="3" s="1"/>
  <c r="J48" i="3" s="1"/>
  <c r="K48" i="3" s="1"/>
  <c r="L48" i="3" s="1"/>
  <c r="D35" i="4"/>
  <c r="E35" i="4" s="1"/>
  <c r="H35" i="4" s="1"/>
  <c r="I35" i="4" s="1"/>
  <c r="J35" i="4" s="1"/>
  <c r="K35" i="4" s="1"/>
  <c r="L35" i="4" s="1"/>
  <c r="D25" i="4"/>
  <c r="E25" i="4" s="1"/>
  <c r="H25" i="4" s="1"/>
  <c r="I25" i="4" s="1"/>
  <c r="J25" i="4" s="1"/>
  <c r="K25" i="4" s="1"/>
  <c r="L25" i="4" s="1"/>
  <c r="D17" i="4"/>
  <c r="E17" i="4" s="1"/>
  <c r="H17" i="4" s="1"/>
  <c r="I17" i="4" s="1"/>
  <c r="J17" i="4" s="1"/>
  <c r="K17" i="4" s="1"/>
  <c r="L17" i="4" s="1"/>
  <c r="D3" i="4"/>
  <c r="E3" i="4" s="1"/>
  <c r="H3" i="4" s="1"/>
  <c r="I3" i="4" s="1"/>
  <c r="J3" i="4" s="1"/>
  <c r="K3" i="4" s="1"/>
  <c r="L3" i="4" s="1"/>
  <c r="D21" i="5"/>
  <c r="E21" i="5" s="1"/>
  <c r="H21" i="5" s="1"/>
  <c r="I21" i="5" s="1"/>
  <c r="J21" i="5" s="1"/>
  <c r="K21" i="5" s="1"/>
  <c r="L21" i="5" s="1"/>
  <c r="D13" i="5"/>
  <c r="E13" i="5" s="1"/>
  <c r="H13" i="5" s="1"/>
  <c r="I13" i="5" s="1"/>
  <c r="J13" i="5" s="1"/>
  <c r="K13" i="5" s="1"/>
  <c r="L13" i="5" s="1"/>
  <c r="D5" i="5"/>
  <c r="E5" i="5" s="1"/>
  <c r="H5" i="5" s="1"/>
  <c r="I5" i="5" s="1"/>
  <c r="J5" i="5" s="1"/>
  <c r="K5" i="5" s="1"/>
  <c r="L5" i="5" s="1"/>
  <c r="E10" i="6"/>
  <c r="F10" i="6" s="1"/>
  <c r="G10" i="6" s="1"/>
  <c r="H10" i="6" s="1"/>
  <c r="G3" i="6"/>
  <c r="H3" i="6" s="1"/>
  <c r="F3" i="6"/>
  <c r="E3" i="6"/>
  <c r="J5" i="7"/>
  <c r="K5" i="7" s="1"/>
  <c r="L5" i="7" s="1"/>
  <c r="I5" i="7"/>
  <c r="H5" i="7"/>
  <c r="E5" i="7"/>
  <c r="D5" i="7"/>
  <c r="D191" i="17" l="1"/>
  <c r="D96" i="17"/>
  <c r="J8" i="29"/>
  <c r="J56" i="29"/>
  <c r="D200" i="17"/>
  <c r="D194" i="17"/>
  <c r="J11" i="29"/>
  <c r="J78" i="29"/>
  <c r="J14" i="29"/>
  <c r="C20" i="17"/>
  <c r="C17" i="17"/>
  <c r="E246" i="17"/>
  <c r="E167" i="17"/>
  <c r="E160" i="17"/>
  <c r="E115" i="17"/>
  <c r="E185" i="17"/>
  <c r="E204" i="17"/>
  <c r="E90" i="17"/>
  <c r="E43" i="17"/>
  <c r="E72" i="17"/>
  <c r="G5" i="10"/>
  <c r="F5" i="29"/>
  <c r="F5" i="17"/>
  <c r="F30" i="10"/>
  <c r="F5" i="13"/>
  <c r="F11" i="13" s="1"/>
  <c r="C197" i="17"/>
  <c r="D17" i="31"/>
  <c r="C29" i="17"/>
  <c r="F17" i="31"/>
  <c r="C78" i="17"/>
  <c r="C32" i="17"/>
  <c r="E94" i="29"/>
  <c r="E72" i="29"/>
  <c r="E50" i="29"/>
  <c r="E21" i="29"/>
  <c r="C23" i="17"/>
  <c r="C241" i="17"/>
  <c r="C96" i="17"/>
  <c r="C173" i="17"/>
  <c r="C170" i="17" s="1"/>
  <c r="C236" i="17"/>
  <c r="C235" i="17"/>
  <c r="C249" i="17"/>
  <c r="C102" i="17"/>
  <c r="C38" i="17"/>
  <c r="C240" i="17"/>
  <c r="C111" i="17"/>
  <c r="C35" i="17"/>
  <c r="C200" i="17"/>
  <c r="C237" i="17"/>
  <c r="C238" i="17"/>
  <c r="C105" i="17"/>
  <c r="C93" i="17"/>
  <c r="C234" i="17"/>
  <c r="C99" i="17"/>
  <c r="C191" i="17"/>
  <c r="C242" i="17"/>
  <c r="C239" i="17"/>
  <c r="C194" i="17"/>
  <c r="C108" i="17"/>
  <c r="F118" i="17"/>
  <c r="G32" i="10"/>
  <c r="H32" i="10"/>
  <c r="H207" i="17"/>
  <c r="G147" i="17"/>
  <c r="G155" i="17"/>
  <c r="G163" i="17"/>
  <c r="G151" i="17"/>
  <c r="G249" i="17"/>
  <c r="G149" i="17"/>
  <c r="G153" i="17"/>
  <c r="G148" i="17"/>
  <c r="G150" i="17"/>
  <c r="G154" i="17"/>
  <c r="G118" i="17"/>
  <c r="H86" i="11"/>
  <c r="H65" i="11"/>
  <c r="H32" i="11" s="1"/>
  <c r="H60" i="29"/>
  <c r="H100" i="29"/>
  <c r="H104" i="29"/>
  <c r="H82" i="29"/>
  <c r="H75" i="29"/>
  <c r="H78" i="29"/>
  <c r="H97" i="29"/>
  <c r="H17" i="29"/>
  <c r="H14" i="29"/>
  <c r="H56" i="29"/>
  <c r="H53" i="29"/>
  <c r="H11" i="29"/>
  <c r="H8" i="29"/>
  <c r="F60" i="29"/>
  <c r="F104" i="29"/>
  <c r="F82" i="29"/>
  <c r="F100" i="29"/>
  <c r="F17" i="29"/>
  <c r="F78" i="29"/>
  <c r="F14" i="29"/>
  <c r="F56" i="29"/>
  <c r="F53" i="29"/>
  <c r="F11" i="29"/>
  <c r="F97" i="29"/>
  <c r="F75" i="29"/>
  <c r="F8" i="29"/>
  <c r="F32" i="10"/>
  <c r="F44" i="10"/>
  <c r="F48" i="10"/>
  <c r="F38" i="10"/>
  <c r="F52" i="10"/>
  <c r="F41" i="10"/>
  <c r="G156" i="17"/>
  <c r="G207" i="17"/>
  <c r="J55" i="17"/>
  <c r="J75" i="17" s="1"/>
  <c r="J249" i="17"/>
  <c r="J147" i="17"/>
  <c r="J148" i="17"/>
  <c r="J152" i="17"/>
  <c r="J149" i="17"/>
  <c r="J153" i="17"/>
  <c r="J163" i="17"/>
  <c r="J150" i="17"/>
  <c r="J154" i="17"/>
  <c r="J151" i="17"/>
  <c r="J155" i="17"/>
  <c r="J156" i="17"/>
  <c r="G86" i="11"/>
  <c r="G65" i="11"/>
  <c r="G26" i="11" s="1"/>
  <c r="G152" i="17"/>
  <c r="F153" i="17"/>
  <c r="F154" i="17"/>
  <c r="F147" i="17"/>
  <c r="F155" i="17"/>
  <c r="F148" i="17"/>
  <c r="F156" i="17"/>
  <c r="F249" i="17"/>
  <c r="F149" i="17"/>
  <c r="F150" i="17"/>
  <c r="F55" i="17"/>
  <c r="F75" i="17" s="1"/>
  <c r="F163" i="17"/>
  <c r="F151" i="17"/>
  <c r="F152" i="17"/>
  <c r="C78" i="29"/>
  <c r="C100" i="29"/>
  <c r="C14" i="29"/>
  <c r="C56" i="29"/>
  <c r="C75" i="29"/>
  <c r="C97" i="29"/>
  <c r="C17" i="29"/>
  <c r="C53" i="29"/>
  <c r="C11" i="29"/>
  <c r="C8" i="29"/>
  <c r="H152" i="17"/>
  <c r="H148" i="17"/>
  <c r="H153" i="17"/>
  <c r="H249" i="17"/>
  <c r="H149" i="17"/>
  <c r="H154" i="17"/>
  <c r="H155" i="17"/>
  <c r="H156" i="17"/>
  <c r="H147" i="17"/>
  <c r="H163" i="17"/>
  <c r="H150" i="17"/>
  <c r="H55" i="17"/>
  <c r="H32" i="17" s="1"/>
  <c r="H151" i="17"/>
  <c r="G104" i="29"/>
  <c r="G82" i="29"/>
  <c r="G78" i="29"/>
  <c r="G97" i="29"/>
  <c r="G100" i="29"/>
  <c r="G75" i="29"/>
  <c r="G56" i="29"/>
  <c r="G14" i="29"/>
  <c r="G17" i="29"/>
  <c r="G60" i="29"/>
  <c r="G53" i="29"/>
  <c r="G11" i="29"/>
  <c r="G8" i="29"/>
  <c r="F65" i="11"/>
  <c r="F26" i="11" s="1"/>
  <c r="F86" i="11"/>
  <c r="G38" i="10"/>
  <c r="G52" i="10"/>
  <c r="G41" i="10"/>
  <c r="G44" i="10"/>
  <c r="G48" i="10"/>
  <c r="F59" i="13"/>
  <c r="C49" i="13"/>
  <c r="C59" i="13"/>
  <c r="E49" i="13"/>
  <c r="E59" i="13"/>
  <c r="D49" i="13"/>
  <c r="D59" i="13"/>
  <c r="I26" i="17"/>
  <c r="I17" i="17"/>
  <c r="F24" i="17"/>
  <c r="G17" i="17"/>
  <c r="H24" i="17"/>
  <c r="E24" i="17"/>
  <c r="E26" i="17" s="1"/>
  <c r="G173" i="17"/>
  <c r="G235" i="17"/>
  <c r="G111" i="17"/>
  <c r="G237" i="17"/>
  <c r="G191" i="17"/>
  <c r="G238" i="17"/>
  <c r="G188" i="17"/>
  <c r="G96" i="17"/>
  <c r="G240" i="17"/>
  <c r="G234" i="17"/>
  <c r="G236" i="17"/>
  <c r="G99" i="17"/>
  <c r="G239" i="17"/>
  <c r="G241" i="17"/>
  <c r="G102" i="17"/>
  <c r="G200" i="17"/>
  <c r="G105" i="17"/>
  <c r="G242" i="17"/>
  <c r="G197" i="17"/>
  <c r="G194" i="17"/>
  <c r="G29" i="17"/>
  <c r="G93" i="17"/>
  <c r="G108" i="17"/>
  <c r="G23" i="17"/>
  <c r="G38" i="17"/>
  <c r="C24" i="17"/>
  <c r="C26" i="17" s="1"/>
  <c r="F31" i="17"/>
  <c r="G31" i="17"/>
  <c r="E32" i="17"/>
  <c r="E31" i="17"/>
  <c r="H31" i="17"/>
  <c r="D32" i="17"/>
  <c r="D31" i="17"/>
  <c r="I173" i="17"/>
  <c r="I29" i="17"/>
  <c r="I93" i="17"/>
  <c r="I194" i="17"/>
  <c r="I236" i="17"/>
  <c r="I99" i="17"/>
  <c r="I197" i="17"/>
  <c r="I239" i="17"/>
  <c r="I102" i="17"/>
  <c r="I200" i="17"/>
  <c r="I23" i="17"/>
  <c r="I108" i="17"/>
  <c r="I234" i="17"/>
  <c r="I238" i="17"/>
  <c r="I105" i="17"/>
  <c r="I237" i="17"/>
  <c r="I38" i="17"/>
  <c r="I241" i="17"/>
  <c r="I111" i="17"/>
  <c r="I242" i="17"/>
  <c r="I235" i="17"/>
  <c r="I191" i="17"/>
  <c r="I240" i="17"/>
  <c r="I96" i="17"/>
  <c r="G26" i="17"/>
  <c r="G35" i="17"/>
  <c r="I35" i="17"/>
  <c r="I188" i="17"/>
  <c r="I32" i="17"/>
  <c r="J31" i="17"/>
  <c r="I31" i="17"/>
  <c r="G20" i="17"/>
  <c r="C11" i="13"/>
  <c r="C29" i="13"/>
  <c r="E11" i="13"/>
  <c r="E29" i="13"/>
  <c r="D11" i="13"/>
  <c r="D29" i="13"/>
  <c r="I241" i="11"/>
  <c r="D238" i="11"/>
  <c r="D106" i="11"/>
  <c r="F238" i="11"/>
  <c r="F106" i="11"/>
  <c r="E26" i="11"/>
  <c r="E25" i="11"/>
  <c r="E42" i="13"/>
  <c r="F25" i="11"/>
  <c r="F7" i="13"/>
  <c r="E238" i="11"/>
  <c r="E106" i="11"/>
  <c r="D26" i="11"/>
  <c r="D42" i="13"/>
  <c r="G25" i="11"/>
  <c r="H25" i="11"/>
  <c r="H7" i="13"/>
  <c r="I25" i="11"/>
  <c r="I26" i="11"/>
  <c r="C238" i="11"/>
  <c r="C106" i="11"/>
  <c r="G31" i="11"/>
  <c r="H31" i="11"/>
  <c r="J31" i="11"/>
  <c r="F31" i="11"/>
  <c r="E6" i="13"/>
  <c r="G220" i="17"/>
  <c r="H220" i="17"/>
  <c r="J34" i="17"/>
  <c r="J169" i="17"/>
  <c r="G170" i="17"/>
  <c r="H169" i="17"/>
  <c r="D170" i="17"/>
  <c r="E170" i="17"/>
  <c r="E169" i="17"/>
  <c r="G169" i="17"/>
  <c r="J132" i="17"/>
  <c r="J24" i="17"/>
  <c r="F169" i="17"/>
  <c r="I169" i="17"/>
  <c r="I170" i="17"/>
  <c r="I220" i="17"/>
  <c r="J220" i="17"/>
  <c r="E220" i="17"/>
  <c r="I132" i="17"/>
  <c r="J12" i="17"/>
  <c r="F12" i="17"/>
  <c r="E12" i="17"/>
  <c r="E75" i="17"/>
  <c r="C12" i="17"/>
  <c r="C75" i="17"/>
  <c r="D12" i="17"/>
  <c r="D75" i="17"/>
  <c r="F74" i="17"/>
  <c r="H132" i="17"/>
  <c r="I34" i="17"/>
  <c r="H12" i="17"/>
  <c r="D132" i="17"/>
  <c r="D24" i="17"/>
  <c r="D26" i="17" s="1"/>
  <c r="G34" i="17"/>
  <c r="F34" i="17"/>
  <c r="H34" i="17"/>
  <c r="G132" i="17"/>
  <c r="E132" i="17"/>
  <c r="E74" i="17"/>
  <c r="D74" i="17"/>
  <c r="G16" i="17"/>
  <c r="H16" i="17"/>
  <c r="D16" i="17"/>
  <c r="J16" i="17"/>
  <c r="I78" i="17"/>
  <c r="I75" i="17" s="1"/>
  <c r="G78" i="17"/>
  <c r="G75" i="17" s="1"/>
  <c r="F16" i="17"/>
  <c r="E19" i="17"/>
  <c r="F19" i="17"/>
  <c r="D19" i="17"/>
  <c r="F132" i="17"/>
  <c r="I16" i="17"/>
  <c r="E16" i="17"/>
  <c r="I15" i="11"/>
  <c r="J137" i="11"/>
  <c r="J134" i="11" s="1"/>
  <c r="J241" i="11"/>
  <c r="F15" i="11"/>
  <c r="H15" i="11"/>
  <c r="D15" i="11"/>
  <c r="D17" i="11" s="1"/>
  <c r="D134" i="11"/>
  <c r="I133" i="11"/>
  <c r="C134" i="11"/>
  <c r="C82" i="11"/>
  <c r="C223" i="11"/>
  <c r="C230" i="11"/>
  <c r="D223" i="11"/>
  <c r="D230" i="11"/>
  <c r="E52" i="11"/>
  <c r="E223" i="11"/>
  <c r="E230" i="11"/>
  <c r="F223" i="11"/>
  <c r="F230" i="11"/>
  <c r="J24" i="11"/>
  <c r="C24" i="11"/>
  <c r="C8" i="10"/>
  <c r="I8" i="10"/>
  <c r="J8" i="10"/>
  <c r="D6" i="13"/>
  <c r="D16" i="13"/>
  <c r="F38" i="13"/>
  <c r="D8" i="10"/>
  <c r="D32" i="10"/>
  <c r="C35" i="10"/>
  <c r="E8" i="10"/>
  <c r="E32" i="10"/>
  <c r="F147" i="11"/>
  <c r="F178" i="11"/>
  <c r="F131" i="11"/>
  <c r="C147" i="11"/>
  <c r="C131" i="11"/>
  <c r="C178" i="11"/>
  <c r="C179" i="11"/>
  <c r="C181" i="11" s="1"/>
  <c r="F80" i="11"/>
  <c r="D178" i="11"/>
  <c r="D131" i="11"/>
  <c r="D147" i="11"/>
  <c r="F52" i="11"/>
  <c r="E178" i="11"/>
  <c r="E147" i="11"/>
  <c r="E131" i="11"/>
  <c r="C80" i="11"/>
  <c r="C52" i="11"/>
  <c r="D80" i="11"/>
  <c r="D52" i="11"/>
  <c r="E80" i="11"/>
  <c r="E225" i="11"/>
  <c r="D225" i="11"/>
  <c r="E16" i="13"/>
  <c r="E38" i="13"/>
  <c r="G32" i="14"/>
  <c r="C38" i="13"/>
  <c r="C16" i="13"/>
  <c r="D38" i="13"/>
  <c r="D32" i="14"/>
  <c r="F32" i="14"/>
  <c r="E32" i="14"/>
  <c r="F16" i="13" l="1"/>
  <c r="F49" i="13"/>
  <c r="F29" i="13"/>
  <c r="H134" i="11"/>
  <c r="F26" i="31"/>
  <c r="F43" i="17"/>
  <c r="F246" i="17"/>
  <c r="F204" i="17"/>
  <c r="F115" i="17"/>
  <c r="F90" i="17"/>
  <c r="F72" i="17"/>
  <c r="F185" i="17"/>
  <c r="F167" i="17"/>
  <c r="F160" i="17"/>
  <c r="F94" i="29"/>
  <c r="F72" i="29"/>
  <c r="F50" i="29"/>
  <c r="F21" i="29"/>
  <c r="G17" i="31"/>
  <c r="H25" i="17"/>
  <c r="E17" i="31"/>
  <c r="H5" i="10"/>
  <c r="G5" i="29"/>
  <c r="G5" i="17"/>
  <c r="G30" i="10"/>
  <c r="H7" i="14"/>
  <c r="H32" i="14" s="1"/>
  <c r="G5" i="13"/>
  <c r="G5" i="11"/>
  <c r="D26" i="31"/>
  <c r="G25" i="17"/>
  <c r="C17" i="31"/>
  <c r="H26" i="11"/>
  <c r="F14" i="17"/>
  <c r="F134" i="11"/>
  <c r="F32" i="17"/>
  <c r="F32" i="11"/>
  <c r="J26" i="17"/>
  <c r="F35" i="17"/>
  <c r="F17" i="17"/>
  <c r="H14" i="17"/>
  <c r="J239" i="17"/>
  <c r="J240" i="17"/>
  <c r="J38" i="17"/>
  <c r="J93" i="17"/>
  <c r="J23" i="17"/>
  <c r="J236" i="17"/>
  <c r="J99" i="17"/>
  <c r="J102" i="17"/>
  <c r="J188" i="17"/>
  <c r="J242" i="17"/>
  <c r="J78" i="17"/>
  <c r="J241" i="17"/>
  <c r="J105" i="17"/>
  <c r="J191" i="17"/>
  <c r="J96" i="17"/>
  <c r="J108" i="17"/>
  <c r="J194" i="17"/>
  <c r="J234" i="17"/>
  <c r="J238" i="17"/>
  <c r="J111" i="17"/>
  <c r="J197" i="17"/>
  <c r="J235" i="17"/>
  <c r="J237" i="17"/>
  <c r="J200" i="17"/>
  <c r="J173" i="17"/>
  <c r="J35" i="17"/>
  <c r="J20" i="17"/>
  <c r="J32" i="17"/>
  <c r="J29" i="17"/>
  <c r="J170" i="17"/>
  <c r="H26" i="17"/>
  <c r="J17" i="17"/>
  <c r="G215" i="11"/>
  <c r="G150" i="11"/>
  <c r="G83" i="11"/>
  <c r="G107" i="11" s="1"/>
  <c r="G156" i="11"/>
  <c r="G162" i="11"/>
  <c r="G168" i="11"/>
  <c r="G210" i="11"/>
  <c r="G219" i="11"/>
  <c r="G214" i="11"/>
  <c r="G29" i="11"/>
  <c r="G218" i="11"/>
  <c r="G174" i="11"/>
  <c r="G211" i="11"/>
  <c r="G212" i="11"/>
  <c r="G159" i="11"/>
  <c r="G153" i="11"/>
  <c r="G233" i="11"/>
  <c r="G226" i="11"/>
  <c r="G216" i="11"/>
  <c r="G213" i="11"/>
  <c r="G165" i="11"/>
  <c r="G64" i="11"/>
  <c r="G217" i="11"/>
  <c r="G171" i="11"/>
  <c r="F26" i="17"/>
  <c r="H173" i="17"/>
  <c r="H191" i="17"/>
  <c r="H240" i="17"/>
  <c r="H111" i="17"/>
  <c r="H99" i="17"/>
  <c r="H236" i="17"/>
  <c r="H235" i="17"/>
  <c r="H20" i="17"/>
  <c r="H23" i="17"/>
  <c r="H197" i="17"/>
  <c r="H239" i="17"/>
  <c r="H241" i="17"/>
  <c r="H105" i="17"/>
  <c r="H170" i="17"/>
  <c r="H234" i="17"/>
  <c r="H35" i="17"/>
  <c r="H242" i="17"/>
  <c r="H237" i="17"/>
  <c r="H29" i="17"/>
  <c r="H78" i="17"/>
  <c r="H75" i="17" s="1"/>
  <c r="H188" i="17"/>
  <c r="H102" i="17"/>
  <c r="H93" i="17"/>
  <c r="H200" i="17"/>
  <c r="H108" i="17"/>
  <c r="H194" i="17"/>
  <c r="H96" i="17"/>
  <c r="H17" i="17"/>
  <c r="H238" i="17"/>
  <c r="H38" i="17"/>
  <c r="H233" i="11"/>
  <c r="H211" i="11"/>
  <c r="H159" i="11"/>
  <c r="H215" i="11"/>
  <c r="H210" i="11"/>
  <c r="H217" i="11"/>
  <c r="H162" i="11"/>
  <c r="H83" i="11"/>
  <c r="H107" i="11" s="1"/>
  <c r="H174" i="11"/>
  <c r="H216" i="11"/>
  <c r="H29" i="11"/>
  <c r="H212" i="11"/>
  <c r="H153" i="11"/>
  <c r="H218" i="11"/>
  <c r="H226" i="11"/>
  <c r="H156" i="11"/>
  <c r="H171" i="11"/>
  <c r="H168" i="11"/>
  <c r="H214" i="11"/>
  <c r="H150" i="11"/>
  <c r="H219" i="11"/>
  <c r="H165" i="11"/>
  <c r="H64" i="11"/>
  <c r="H213" i="11"/>
  <c r="F213" i="11"/>
  <c r="F162" i="11"/>
  <c r="F233" i="11"/>
  <c r="F171" i="11"/>
  <c r="F212" i="11"/>
  <c r="F153" i="11"/>
  <c r="F165" i="11"/>
  <c r="F218" i="11"/>
  <c r="F211" i="11"/>
  <c r="F159" i="11"/>
  <c r="F174" i="11"/>
  <c r="F29" i="11"/>
  <c r="F226" i="11"/>
  <c r="F156" i="11"/>
  <c r="F210" i="11"/>
  <c r="F219" i="11"/>
  <c r="F215" i="11"/>
  <c r="F83" i="11"/>
  <c r="F107" i="11" s="1"/>
  <c r="F168" i="11"/>
  <c r="F150" i="11"/>
  <c r="F216" i="11"/>
  <c r="F64" i="11"/>
  <c r="F214" i="11"/>
  <c r="F217" i="11"/>
  <c r="F78" i="17"/>
  <c r="F234" i="17"/>
  <c r="F38" i="17"/>
  <c r="F105" i="17"/>
  <c r="F108" i="17"/>
  <c r="F236" i="17"/>
  <c r="F102" i="17"/>
  <c r="F197" i="17"/>
  <c r="F240" i="17"/>
  <c r="F29" i="17"/>
  <c r="F23" i="17"/>
  <c r="F188" i="17"/>
  <c r="F173" i="17"/>
  <c r="F170" i="17" s="1"/>
  <c r="F111" i="17"/>
  <c r="F237" i="17"/>
  <c r="F235" i="17"/>
  <c r="F96" i="17"/>
  <c r="F241" i="17"/>
  <c r="F239" i="17"/>
  <c r="F238" i="17"/>
  <c r="F20" i="17"/>
  <c r="F93" i="17"/>
  <c r="F194" i="17"/>
  <c r="F99" i="17"/>
  <c r="F200" i="17"/>
  <c r="F242" i="17"/>
  <c r="F191" i="17"/>
  <c r="G32" i="11"/>
  <c r="D25" i="9"/>
  <c r="D53" i="13"/>
  <c r="D50" i="13" s="1"/>
  <c r="E53" i="13"/>
  <c r="E50" i="13" s="1"/>
  <c r="I25" i="17"/>
  <c r="F25" i="17"/>
  <c r="E9" i="17"/>
  <c r="E14" i="17"/>
  <c r="D9" i="17"/>
  <c r="D11" i="17" s="1"/>
  <c r="D14" i="17"/>
  <c r="J9" i="17"/>
  <c r="J14" i="17"/>
  <c r="C9" i="17"/>
  <c r="C14" i="17"/>
  <c r="J26" i="11"/>
  <c r="J25" i="11"/>
  <c r="H13" i="2"/>
  <c r="G25" i="9"/>
  <c r="J13" i="2"/>
  <c r="I25" i="9"/>
  <c r="C42" i="13"/>
  <c r="C26" i="11"/>
  <c r="I7" i="13"/>
  <c r="E25" i="9"/>
  <c r="E7" i="13"/>
  <c r="E8" i="13" s="1"/>
  <c r="G13" i="2"/>
  <c r="F25" i="9"/>
  <c r="I13" i="2"/>
  <c r="H25" i="9"/>
  <c r="G7" i="13"/>
  <c r="D25" i="11"/>
  <c r="I6" i="13"/>
  <c r="F6" i="13"/>
  <c r="F8" i="13" s="1"/>
  <c r="J6" i="13"/>
  <c r="J25" i="17"/>
  <c r="H17" i="11"/>
  <c r="F17" i="11"/>
  <c r="I17" i="11"/>
  <c r="I16" i="11"/>
  <c r="D13" i="17"/>
  <c r="F9" i="17"/>
  <c r="F13" i="17"/>
  <c r="E13" i="17"/>
  <c r="E34" i="17"/>
  <c r="D25" i="17"/>
  <c r="E25" i="17"/>
  <c r="H9" i="17"/>
  <c r="D34" i="17"/>
  <c r="G74" i="17"/>
  <c r="G12" i="17"/>
  <c r="H74" i="17"/>
  <c r="I74" i="17"/>
  <c r="I12" i="17"/>
  <c r="J74" i="17"/>
  <c r="J133" i="11"/>
  <c r="J15" i="11"/>
  <c r="G15" i="11"/>
  <c r="G134" i="11"/>
  <c r="F133" i="11"/>
  <c r="E134" i="11"/>
  <c r="E15" i="11"/>
  <c r="H133" i="11"/>
  <c r="G133" i="11"/>
  <c r="E133" i="11"/>
  <c r="D6" i="10"/>
  <c r="D9" i="10"/>
  <c r="E6" i="10"/>
  <c r="E9" i="10"/>
  <c r="I6" i="10"/>
  <c r="F14" i="31" s="1"/>
  <c r="F23" i="31" s="1"/>
  <c r="C6" i="10"/>
  <c r="C9" i="10"/>
  <c r="J6" i="10"/>
  <c r="G14" i="31" s="1"/>
  <c r="G23" i="31" s="1"/>
  <c r="J9" i="10"/>
  <c r="H6" i="13"/>
  <c r="H8" i="13" s="1"/>
  <c r="C21" i="11"/>
  <c r="C23" i="11" s="1"/>
  <c r="F8" i="10"/>
  <c r="G6" i="13"/>
  <c r="H179" i="11"/>
  <c r="H181" i="11" s="1"/>
  <c r="C15" i="11"/>
  <c r="I179" i="11"/>
  <c r="I181" i="11" s="1"/>
  <c r="D179" i="11"/>
  <c r="D181" i="11" s="1"/>
  <c r="G179" i="11"/>
  <c r="G181" i="11" s="1"/>
  <c r="F179" i="11"/>
  <c r="F181" i="11" s="1"/>
  <c r="H8" i="10"/>
  <c r="I9" i="10" s="1"/>
  <c r="E179" i="11"/>
  <c r="E181" i="11" s="1"/>
  <c r="D152" i="11"/>
  <c r="G8" i="10"/>
  <c r="D133" i="11"/>
  <c r="J179" i="11"/>
  <c r="J181" i="11" s="1"/>
  <c r="C15" i="31" l="1"/>
  <c r="E26" i="31"/>
  <c r="G131" i="11"/>
  <c r="G80" i="11"/>
  <c r="G178" i="11"/>
  <c r="G223" i="11"/>
  <c r="G230" i="11"/>
  <c r="G238" i="11"/>
  <c r="G52" i="11"/>
  <c r="G106" i="11"/>
  <c r="G147" i="11"/>
  <c r="F18" i="31"/>
  <c r="F27" i="31" s="1"/>
  <c r="C26" i="31"/>
  <c r="G167" i="17"/>
  <c r="G43" i="17"/>
  <c r="G115" i="17"/>
  <c r="G160" i="17"/>
  <c r="G185" i="17"/>
  <c r="G204" i="17"/>
  <c r="G246" i="17"/>
  <c r="G90" i="17"/>
  <c r="G72" i="17"/>
  <c r="E15" i="31"/>
  <c r="G18" i="31"/>
  <c r="G27" i="31" s="1"/>
  <c r="G26" i="31"/>
  <c r="J11" i="17"/>
  <c r="G15" i="31"/>
  <c r="G94" i="29"/>
  <c r="G72" i="29"/>
  <c r="G50" i="29"/>
  <c r="G21" i="29"/>
  <c r="I5" i="10"/>
  <c r="H5" i="29"/>
  <c r="H5" i="17"/>
  <c r="H30" i="10"/>
  <c r="I7" i="14"/>
  <c r="I32" i="14" s="1"/>
  <c r="H5" i="13"/>
  <c r="H5" i="11"/>
  <c r="G11" i="13"/>
  <c r="G16" i="13"/>
  <c r="G59" i="13"/>
  <c r="G29" i="13"/>
  <c r="G49" i="13"/>
  <c r="G38" i="13"/>
  <c r="F137" i="11"/>
  <c r="F241" i="11"/>
  <c r="H137" i="11"/>
  <c r="H241" i="11"/>
  <c r="G241" i="11"/>
  <c r="G137" i="11"/>
  <c r="D7" i="13"/>
  <c r="D8" i="13" s="1"/>
  <c r="C25" i="9"/>
  <c r="D26" i="9" s="1"/>
  <c r="C53" i="13"/>
  <c r="C50" i="13" s="1"/>
  <c r="D10" i="17"/>
  <c r="E10" i="17"/>
  <c r="J6" i="17"/>
  <c r="J8" i="17" s="1"/>
  <c r="D6" i="17"/>
  <c r="D8" i="17" s="1"/>
  <c r="F6" i="17"/>
  <c r="F8" i="17" s="1"/>
  <c r="F11" i="17"/>
  <c r="C6" i="17"/>
  <c r="C11" i="17"/>
  <c r="I9" i="17"/>
  <c r="I14" i="17"/>
  <c r="E6" i="17"/>
  <c r="E11" i="17"/>
  <c r="H6" i="17"/>
  <c r="H8" i="17" s="1"/>
  <c r="H11" i="17"/>
  <c r="G9" i="17"/>
  <c r="G14" i="17"/>
  <c r="H26" i="9"/>
  <c r="I26" i="9"/>
  <c r="G26" i="9"/>
  <c r="F26" i="9"/>
  <c r="I8" i="13"/>
  <c r="K13" i="2"/>
  <c r="J25" i="9"/>
  <c r="J26" i="9" s="1"/>
  <c r="J7" i="13"/>
  <c r="J8" i="13" s="1"/>
  <c r="E26" i="9"/>
  <c r="G8" i="13"/>
  <c r="G16" i="11"/>
  <c r="G17" i="11"/>
  <c r="J17" i="11"/>
  <c r="J16" i="11"/>
  <c r="E16" i="11"/>
  <c r="E17" i="11"/>
  <c r="F16" i="11"/>
  <c r="H16" i="11"/>
  <c r="C17" i="11"/>
  <c r="D16" i="11"/>
  <c r="F10" i="17"/>
  <c r="G13" i="17"/>
  <c r="H13" i="17"/>
  <c r="I13" i="17"/>
  <c r="J13" i="17"/>
  <c r="F180" i="11"/>
  <c r="F194" i="11"/>
  <c r="I194" i="11"/>
  <c r="I180" i="11"/>
  <c r="G194" i="11"/>
  <c r="G180" i="11"/>
  <c r="E180" i="11"/>
  <c r="H194" i="11"/>
  <c r="H180" i="11"/>
  <c r="J180" i="11"/>
  <c r="J194" i="11"/>
  <c r="J195" i="11" s="1"/>
  <c r="G6" i="10"/>
  <c r="D14" i="31" s="1"/>
  <c r="G9" i="10"/>
  <c r="F6" i="10"/>
  <c r="C14" i="31" s="1"/>
  <c r="C23" i="31" s="1"/>
  <c r="F9" i="10"/>
  <c r="C7" i="10"/>
  <c r="C18" i="10"/>
  <c r="C26" i="10"/>
  <c r="C22" i="10"/>
  <c r="I26" i="10"/>
  <c r="I22" i="10"/>
  <c r="I18" i="10"/>
  <c r="E7" i="10"/>
  <c r="E18" i="10"/>
  <c r="E22" i="10"/>
  <c r="E26" i="10"/>
  <c r="H6" i="10"/>
  <c r="H9" i="10"/>
  <c r="J7" i="10"/>
  <c r="J18" i="10"/>
  <c r="J26" i="10"/>
  <c r="J22" i="10"/>
  <c r="D26" i="10"/>
  <c r="D22" i="10"/>
  <c r="D18" i="10"/>
  <c r="D149" i="11"/>
  <c r="D18" i="11"/>
  <c r="F18" i="11"/>
  <c r="H149" i="11"/>
  <c r="H18" i="11"/>
  <c r="G21" i="11"/>
  <c r="H21" i="11"/>
  <c r="I149" i="11"/>
  <c r="I18" i="11"/>
  <c r="J21" i="11"/>
  <c r="F21" i="11"/>
  <c r="I21" i="11"/>
  <c r="E149" i="11"/>
  <c r="E18" i="11"/>
  <c r="E194" i="11"/>
  <c r="E21" i="11"/>
  <c r="J149" i="11"/>
  <c r="J18" i="11"/>
  <c r="D194" i="11"/>
  <c r="D195" i="11" s="1"/>
  <c r="D180" i="11"/>
  <c r="D21" i="11"/>
  <c r="C18" i="11"/>
  <c r="C20" i="11" s="1"/>
  <c r="G149" i="11"/>
  <c r="G18" i="11"/>
  <c r="C12" i="11"/>
  <c r="C14" i="11" s="1"/>
  <c r="F149" i="11"/>
  <c r="J5" i="10" l="1"/>
  <c r="I5" i="29"/>
  <c r="I5" i="17"/>
  <c r="I30" i="10"/>
  <c r="J7" i="14"/>
  <c r="J32" i="14" s="1"/>
  <c r="I5" i="11"/>
  <c r="I5" i="13"/>
  <c r="H59" i="13"/>
  <c r="H49" i="13"/>
  <c r="H38" i="13"/>
  <c r="H11" i="13"/>
  <c r="H16" i="13"/>
  <c r="H29" i="13"/>
  <c r="D23" i="31"/>
  <c r="D18" i="31"/>
  <c r="D27" i="31" s="1"/>
  <c r="H167" i="17"/>
  <c r="H246" i="17"/>
  <c r="H43" i="17"/>
  <c r="H160" i="17"/>
  <c r="H204" i="17"/>
  <c r="H115" i="17"/>
  <c r="H90" i="17"/>
  <c r="H185" i="17"/>
  <c r="H72" i="17"/>
  <c r="G16" i="31"/>
  <c r="G25" i="31" s="1"/>
  <c r="G24" i="31"/>
  <c r="C18" i="31"/>
  <c r="C27" i="31" s="1"/>
  <c r="C16" i="31"/>
  <c r="C25" i="31" s="1"/>
  <c r="C24" i="31"/>
  <c r="D15" i="31"/>
  <c r="I7" i="10"/>
  <c r="E14" i="31"/>
  <c r="E16" i="31" s="1"/>
  <c r="E25" i="31" s="1"/>
  <c r="H21" i="29"/>
  <c r="H72" i="29"/>
  <c r="H94" i="29"/>
  <c r="H50" i="29"/>
  <c r="F15" i="31"/>
  <c r="H80" i="11"/>
  <c r="H52" i="11"/>
  <c r="H238" i="11"/>
  <c r="H147" i="11"/>
  <c r="H223" i="11"/>
  <c r="H106" i="11"/>
  <c r="H230" i="11"/>
  <c r="H131" i="11"/>
  <c r="H178" i="11"/>
  <c r="E24" i="31"/>
  <c r="K38" i="14"/>
  <c r="J17" i="9"/>
  <c r="K9" i="2" s="1"/>
  <c r="F7" i="17"/>
  <c r="E38" i="14"/>
  <c r="D17" i="9"/>
  <c r="E9" i="2" s="1"/>
  <c r="D7" i="17"/>
  <c r="G6" i="17"/>
  <c r="G11" i="17"/>
  <c r="I6" i="17"/>
  <c r="I11" i="17"/>
  <c r="C17" i="9"/>
  <c r="D9" i="2" s="1"/>
  <c r="D38" i="14"/>
  <c r="C8" i="17"/>
  <c r="E17" i="9"/>
  <c r="F9" i="2" s="1"/>
  <c r="F38" i="14"/>
  <c r="E8" i="17"/>
  <c r="H17" i="9"/>
  <c r="I38" i="14"/>
  <c r="F17" i="9"/>
  <c r="G38" i="14"/>
  <c r="E7" i="17"/>
  <c r="D20" i="11"/>
  <c r="D19" i="11"/>
  <c r="E19" i="11"/>
  <c r="E20" i="11"/>
  <c r="H22" i="11"/>
  <c r="H23" i="11"/>
  <c r="F22" i="11"/>
  <c r="F23" i="11"/>
  <c r="G22" i="11"/>
  <c r="G23" i="11"/>
  <c r="J20" i="11"/>
  <c r="J19" i="11"/>
  <c r="J23" i="11"/>
  <c r="J22" i="11"/>
  <c r="D23" i="11"/>
  <c r="D22" i="11"/>
  <c r="I23" i="11"/>
  <c r="I22" i="11"/>
  <c r="I20" i="11"/>
  <c r="I19" i="11"/>
  <c r="H19" i="11"/>
  <c r="H20" i="11"/>
  <c r="G19" i="11"/>
  <c r="G20" i="11"/>
  <c r="E22" i="11"/>
  <c r="E23" i="11"/>
  <c r="F19" i="11"/>
  <c r="F20" i="11"/>
  <c r="I10" i="17"/>
  <c r="J10" i="17"/>
  <c r="G10" i="17"/>
  <c r="H10" i="17"/>
  <c r="C234" i="11"/>
  <c r="C9" i="11"/>
  <c r="D36" i="14" s="1"/>
  <c r="F195" i="11"/>
  <c r="H195" i="11"/>
  <c r="G195" i="11"/>
  <c r="I195" i="11"/>
  <c r="F7" i="10"/>
  <c r="F22" i="10"/>
  <c r="F26" i="10"/>
  <c r="F18" i="10"/>
  <c r="H7" i="10"/>
  <c r="H18" i="10"/>
  <c r="H22" i="10"/>
  <c r="H26" i="10"/>
  <c r="G7" i="10"/>
  <c r="G26" i="10"/>
  <c r="G22" i="10"/>
  <c r="G18" i="10"/>
  <c r="J14" i="10"/>
  <c r="D14" i="10"/>
  <c r="D19" i="10" s="1"/>
  <c r="F12" i="13"/>
  <c r="G33" i="14"/>
  <c r="F6" i="9"/>
  <c r="F10" i="10"/>
  <c r="G12" i="13"/>
  <c r="H33" i="14"/>
  <c r="G6" i="9"/>
  <c r="G10" i="10"/>
  <c r="D82" i="11"/>
  <c r="D12" i="11"/>
  <c r="D33" i="14"/>
  <c r="C12" i="13"/>
  <c r="C6" i="9"/>
  <c r="D6" i="2" s="1"/>
  <c r="C10" i="10"/>
  <c r="C14" i="10"/>
  <c r="C19" i="10" s="1"/>
  <c r="H12" i="11"/>
  <c r="J33" i="14"/>
  <c r="I12" i="13"/>
  <c r="I10" i="10"/>
  <c r="I6" i="9"/>
  <c r="C226" i="11"/>
  <c r="E195" i="11"/>
  <c r="I14" i="10"/>
  <c r="E12" i="11"/>
  <c r="K33" i="14"/>
  <c r="J12" i="13"/>
  <c r="J6" i="9"/>
  <c r="J10" i="10"/>
  <c r="G12" i="11"/>
  <c r="F12" i="11"/>
  <c r="I12" i="11"/>
  <c r="J12" i="11"/>
  <c r="F14" i="10"/>
  <c r="G14" i="10"/>
  <c r="E33" i="14"/>
  <c r="D12" i="13"/>
  <c r="D6" i="9"/>
  <c r="E6" i="2" s="1"/>
  <c r="D7" i="10"/>
  <c r="D10" i="10"/>
  <c r="I50" i="29" l="1"/>
  <c r="I72" i="29"/>
  <c r="I94" i="29"/>
  <c r="I21" i="29"/>
  <c r="D24" i="31"/>
  <c r="D16" i="31"/>
  <c r="D25" i="31" s="1"/>
  <c r="I11" i="13"/>
  <c r="I38" i="13"/>
  <c r="I49" i="13"/>
  <c r="I29" i="13"/>
  <c r="I16" i="13"/>
  <c r="I59" i="13"/>
  <c r="F16" i="31"/>
  <c r="F25" i="31" s="1"/>
  <c r="F24" i="31"/>
  <c r="J30" i="10"/>
  <c r="J5" i="29"/>
  <c r="J5" i="17"/>
  <c r="J5" i="13"/>
  <c r="J5" i="11"/>
  <c r="K7" i="14"/>
  <c r="K32" i="14" s="1"/>
  <c r="I223" i="11"/>
  <c r="I238" i="11"/>
  <c r="I52" i="11"/>
  <c r="I106" i="11"/>
  <c r="I178" i="11"/>
  <c r="I80" i="11"/>
  <c r="I147" i="11"/>
  <c r="I131" i="11"/>
  <c r="I230" i="11"/>
  <c r="E23" i="31"/>
  <c r="E18" i="31"/>
  <c r="E27" i="31" s="1"/>
  <c r="I43" i="17"/>
  <c r="I90" i="17"/>
  <c r="I72" i="17"/>
  <c r="I246" i="17"/>
  <c r="I185" i="17"/>
  <c r="I160" i="17"/>
  <c r="I204" i="17"/>
  <c r="I115" i="17"/>
  <c r="I167" i="17"/>
  <c r="K17" i="9"/>
  <c r="K18" i="9" s="1"/>
  <c r="G7" i="9"/>
  <c r="H6" i="2"/>
  <c r="J6" i="2"/>
  <c r="J7" i="9"/>
  <c r="K6" i="2"/>
  <c r="K6" i="9"/>
  <c r="G6" i="2"/>
  <c r="G31" i="13"/>
  <c r="G51" i="13"/>
  <c r="G61" i="13"/>
  <c r="C31" i="13"/>
  <c r="C61" i="13"/>
  <c r="D31" i="13"/>
  <c r="D61" i="13"/>
  <c r="D51" i="13"/>
  <c r="I31" i="13"/>
  <c r="I51" i="13"/>
  <c r="I61" i="13"/>
  <c r="F31" i="13"/>
  <c r="F61" i="13"/>
  <c r="F51" i="13"/>
  <c r="J31" i="13"/>
  <c r="J51" i="13"/>
  <c r="J61" i="13"/>
  <c r="C51" i="13"/>
  <c r="F19" i="9"/>
  <c r="F18" i="9"/>
  <c r="G9" i="2"/>
  <c r="I9" i="2"/>
  <c r="I17" i="9"/>
  <c r="I19" i="9" s="1"/>
  <c r="J38" i="14"/>
  <c r="G17" i="9"/>
  <c r="H18" i="9" s="1"/>
  <c r="H38" i="14"/>
  <c r="I14" i="11"/>
  <c r="I13" i="11"/>
  <c r="F13" i="11"/>
  <c r="F14" i="11"/>
  <c r="D14" i="11"/>
  <c r="D13" i="11"/>
  <c r="G14" i="11"/>
  <c r="G13" i="11"/>
  <c r="J14" i="11"/>
  <c r="J13" i="11"/>
  <c r="E13" i="11"/>
  <c r="E14" i="11"/>
  <c r="H14" i="11"/>
  <c r="H13" i="11"/>
  <c r="G10" i="14"/>
  <c r="G11" i="14" s="1"/>
  <c r="E10" i="14"/>
  <c r="E11" i="14" s="1"/>
  <c r="J10" i="14"/>
  <c r="J11" i="14" s="1"/>
  <c r="D10" i="14"/>
  <c r="D11" i="14" s="1"/>
  <c r="K10" i="14"/>
  <c r="H10" i="14"/>
  <c r="H11" i="14" s="1"/>
  <c r="C11" i="11"/>
  <c r="G8" i="17"/>
  <c r="G7" i="17"/>
  <c r="H7" i="17"/>
  <c r="I8" i="17"/>
  <c r="I7" i="17"/>
  <c r="J7" i="17"/>
  <c r="C6" i="11"/>
  <c r="H234" i="11"/>
  <c r="H9" i="11"/>
  <c r="I36" i="14" s="1"/>
  <c r="F234" i="11"/>
  <c r="F9" i="11"/>
  <c r="G36" i="14" s="1"/>
  <c r="E234" i="11"/>
  <c r="E9" i="11"/>
  <c r="F36" i="14" s="1"/>
  <c r="I234" i="11"/>
  <c r="I9" i="11"/>
  <c r="J36" i="14" s="1"/>
  <c r="D234" i="11"/>
  <c r="D9" i="11"/>
  <c r="E36" i="14" s="1"/>
  <c r="J234" i="11"/>
  <c r="J9" i="11"/>
  <c r="K36" i="14" s="1"/>
  <c r="L36" i="14" s="1"/>
  <c r="G234" i="11"/>
  <c r="G9" i="11"/>
  <c r="H36" i="14" s="1"/>
  <c r="H14" i="10"/>
  <c r="C19" i="9"/>
  <c r="F33" i="14"/>
  <c r="E12" i="13"/>
  <c r="E6" i="9"/>
  <c r="F7" i="9" s="1"/>
  <c r="E10" i="10"/>
  <c r="E14" i="10"/>
  <c r="E19" i="10" s="1"/>
  <c r="I33" i="14"/>
  <c r="H12" i="13"/>
  <c r="H6" i="9"/>
  <c r="H10" i="10"/>
  <c r="E18" i="9"/>
  <c r="G40" i="13"/>
  <c r="G21" i="13"/>
  <c r="G27" i="9"/>
  <c r="I27" i="9"/>
  <c r="I40" i="13"/>
  <c r="I21" i="13"/>
  <c r="C21" i="13"/>
  <c r="C40" i="13"/>
  <c r="D21" i="13"/>
  <c r="D40" i="13"/>
  <c r="J40" i="13"/>
  <c r="J21" i="13"/>
  <c r="E226" i="11"/>
  <c r="F40" i="13"/>
  <c r="F21" i="13"/>
  <c r="J27" i="9"/>
  <c r="J19" i="9"/>
  <c r="F27" i="9"/>
  <c r="D27" i="9"/>
  <c r="D7" i="9"/>
  <c r="D226" i="11"/>
  <c r="D19" i="9"/>
  <c r="D18" i="9"/>
  <c r="C27" i="9"/>
  <c r="J43" i="17" l="1"/>
  <c r="J246" i="17"/>
  <c r="J167" i="17"/>
  <c r="J204" i="17"/>
  <c r="J115" i="17"/>
  <c r="J90" i="17"/>
  <c r="J72" i="17"/>
  <c r="J185" i="17"/>
  <c r="J160" i="17"/>
  <c r="J50" i="29"/>
  <c r="J72" i="29"/>
  <c r="J94" i="29"/>
  <c r="J21" i="29"/>
  <c r="J38" i="13"/>
  <c r="J49" i="13"/>
  <c r="J59" i="13"/>
  <c r="J11" i="13"/>
  <c r="J16" i="13"/>
  <c r="J29" i="13"/>
  <c r="J131" i="11"/>
  <c r="J80" i="11"/>
  <c r="J230" i="11"/>
  <c r="J106" i="11"/>
  <c r="J178" i="11"/>
  <c r="J52" i="11"/>
  <c r="J147" i="11"/>
  <c r="J238" i="11"/>
  <c r="J223" i="11"/>
  <c r="L9" i="2"/>
  <c r="L38" i="14" s="1"/>
  <c r="H19" i="9"/>
  <c r="H7" i="9"/>
  <c r="I6" i="2"/>
  <c r="L6" i="2"/>
  <c r="L33" i="14" s="1"/>
  <c r="K7" i="9"/>
  <c r="E19" i="9"/>
  <c r="F6" i="2"/>
  <c r="I7" i="9"/>
  <c r="H31" i="13"/>
  <c r="H61" i="13"/>
  <c r="H51" i="13"/>
  <c r="E31" i="13"/>
  <c r="E61" i="13"/>
  <c r="E51" i="13"/>
  <c r="C8" i="11"/>
  <c r="D35" i="14"/>
  <c r="D34" i="14" s="1"/>
  <c r="I18" i="9"/>
  <c r="J9" i="2"/>
  <c r="J18" i="9"/>
  <c r="G18" i="9"/>
  <c r="H9" i="2"/>
  <c r="G19" i="9"/>
  <c r="L10" i="14"/>
  <c r="K11" i="14"/>
  <c r="L11" i="14" s="1"/>
  <c r="I10" i="14"/>
  <c r="I11" i="14" s="1"/>
  <c r="F10" i="14"/>
  <c r="F11" i="14" s="1"/>
  <c r="G6" i="11"/>
  <c r="H35" i="14" s="1"/>
  <c r="H34" i="14" s="1"/>
  <c r="G10" i="11"/>
  <c r="G11" i="11"/>
  <c r="E6" i="11"/>
  <c r="E10" i="11"/>
  <c r="E11" i="11"/>
  <c r="J6" i="11"/>
  <c r="J11" i="11"/>
  <c r="J10" i="11"/>
  <c r="F6" i="11"/>
  <c r="F11" i="11"/>
  <c r="F10" i="11"/>
  <c r="D6" i="11"/>
  <c r="D7" i="11" s="1"/>
  <c r="D11" i="11"/>
  <c r="H6" i="11"/>
  <c r="I35" i="14" s="1"/>
  <c r="I34" i="14" s="1"/>
  <c r="H11" i="11"/>
  <c r="H10" i="11"/>
  <c r="D10" i="11"/>
  <c r="I6" i="11"/>
  <c r="J35" i="14" s="1"/>
  <c r="J34" i="14" s="1"/>
  <c r="I11" i="11"/>
  <c r="I10" i="11"/>
  <c r="C9" i="9"/>
  <c r="H27" i="9"/>
  <c r="E27" i="9"/>
  <c r="E7" i="9"/>
  <c r="H40" i="13"/>
  <c r="H21" i="13"/>
  <c r="K19" i="9"/>
  <c r="E21" i="13"/>
  <c r="E40" i="13"/>
  <c r="L9" i="14" l="1"/>
  <c r="D8" i="11"/>
  <c r="E35" i="14"/>
  <c r="E34" i="14" s="1"/>
  <c r="E8" i="11"/>
  <c r="F35" i="14"/>
  <c r="F34" i="14" s="1"/>
  <c r="D9" i="9"/>
  <c r="E7" i="2" s="1"/>
  <c r="F8" i="11"/>
  <c r="G35" i="14"/>
  <c r="G34" i="14" s="1"/>
  <c r="J8" i="11"/>
  <c r="K35" i="14"/>
  <c r="K34" i="14" s="1"/>
  <c r="F16" i="14"/>
  <c r="F17" i="14" s="1"/>
  <c r="J9" i="9"/>
  <c r="J13" i="9" s="1"/>
  <c r="I13" i="14"/>
  <c r="I14" i="14" s="1"/>
  <c r="I16" i="14"/>
  <c r="I17" i="14" s="1"/>
  <c r="I21" i="14"/>
  <c r="I22" i="14" s="1"/>
  <c r="E9" i="9"/>
  <c r="E13" i="9" s="1"/>
  <c r="E13" i="14"/>
  <c r="E14" i="14" s="1"/>
  <c r="H21" i="14"/>
  <c r="H22" i="14" s="1"/>
  <c r="H24" i="14"/>
  <c r="H25" i="14" s="1"/>
  <c r="H13" i="14"/>
  <c r="H14" i="14" s="1"/>
  <c r="H16" i="14"/>
  <c r="H17" i="14" s="1"/>
  <c r="E16" i="14"/>
  <c r="E17" i="14" s="1"/>
  <c r="C11" i="9"/>
  <c r="D7" i="2"/>
  <c r="J24" i="14"/>
  <c r="J25" i="14" s="1"/>
  <c r="J21" i="14"/>
  <c r="J22" i="14" s="1"/>
  <c r="J16" i="14"/>
  <c r="J17" i="14" s="1"/>
  <c r="J13" i="14"/>
  <c r="J14" i="14" s="1"/>
  <c r="F13" i="14"/>
  <c r="F14" i="14" s="1"/>
  <c r="I24" i="14"/>
  <c r="I25" i="14" s="1"/>
  <c r="D13" i="14"/>
  <c r="D14" i="14" s="1"/>
  <c r="D24" i="14"/>
  <c r="D25" i="14" s="1"/>
  <c r="D16" i="14"/>
  <c r="D17" i="14" s="1"/>
  <c r="D21" i="14"/>
  <c r="D22" i="14" s="1"/>
  <c r="F21" i="14"/>
  <c r="F22" i="14" s="1"/>
  <c r="F24" i="14"/>
  <c r="F25" i="14" s="1"/>
  <c r="G9" i="9"/>
  <c r="G8" i="11"/>
  <c r="I9" i="9"/>
  <c r="H9" i="9"/>
  <c r="I8" i="11"/>
  <c r="H8" i="11"/>
  <c r="F9" i="9"/>
  <c r="H7" i="11"/>
  <c r="J7" i="11"/>
  <c r="E7" i="11"/>
  <c r="I7" i="11"/>
  <c r="F7" i="11"/>
  <c r="G7" i="11"/>
  <c r="C13" i="9"/>
  <c r="C21" i="9" s="1"/>
  <c r="D10" i="9" l="1"/>
  <c r="D11" i="9"/>
  <c r="D13" i="9"/>
  <c r="J11" i="9"/>
  <c r="K9" i="9" s="1"/>
  <c r="K10" i="9" s="1"/>
  <c r="F10" i="9"/>
  <c r="E11" i="9"/>
  <c r="G10" i="9"/>
  <c r="K7" i="2"/>
  <c r="J10" i="9"/>
  <c r="K8" i="2"/>
  <c r="H10" i="9"/>
  <c r="J7" i="2"/>
  <c r="I10" i="9"/>
  <c r="E21" i="14"/>
  <c r="E22" i="14" s="1"/>
  <c r="E24" i="14"/>
  <c r="E25" i="14" s="1"/>
  <c r="F7" i="2"/>
  <c r="E10" i="9"/>
  <c r="I13" i="9"/>
  <c r="I21" i="9" s="1"/>
  <c r="F8" i="2"/>
  <c r="E15" i="9"/>
  <c r="I11" i="9"/>
  <c r="K24" i="14"/>
  <c r="K21" i="14"/>
  <c r="K16" i="14"/>
  <c r="K13" i="14"/>
  <c r="E14" i="9"/>
  <c r="E8" i="2"/>
  <c r="C23" i="9"/>
  <c r="D10" i="2"/>
  <c r="G7" i="2"/>
  <c r="G13" i="9"/>
  <c r="H7" i="2"/>
  <c r="C15" i="9"/>
  <c r="D8" i="2"/>
  <c r="G24" i="14"/>
  <c r="G25" i="14" s="1"/>
  <c r="G21" i="14"/>
  <c r="G22" i="14" s="1"/>
  <c r="G13" i="14"/>
  <c r="G14" i="14" s="1"/>
  <c r="G16" i="14"/>
  <c r="G17" i="14" s="1"/>
  <c r="E21" i="9"/>
  <c r="F10" i="2" s="1"/>
  <c r="H13" i="9"/>
  <c r="I7" i="2"/>
  <c r="G11" i="9"/>
  <c r="H11" i="9"/>
  <c r="F11" i="9"/>
  <c r="F13" i="9"/>
  <c r="F14" i="9" s="1"/>
  <c r="C29" i="9"/>
  <c r="C31" i="9" s="1"/>
  <c r="J21" i="9"/>
  <c r="J15" i="9"/>
  <c r="D21" i="9"/>
  <c r="D14" i="9"/>
  <c r="D15" i="9"/>
  <c r="K11" i="9" l="1"/>
  <c r="L7" i="2"/>
  <c r="L35" i="14" s="1"/>
  <c r="L34" i="14" s="1"/>
  <c r="K13" i="9"/>
  <c r="K14" i="9" s="1"/>
  <c r="H21" i="9"/>
  <c r="I22" i="9" s="1"/>
  <c r="H14" i="9"/>
  <c r="J10" i="2"/>
  <c r="J11" i="2" s="1"/>
  <c r="J22" i="9"/>
  <c r="J8" i="2"/>
  <c r="I14" i="9"/>
  <c r="J14" i="9"/>
  <c r="H8" i="2"/>
  <c r="G14" i="9"/>
  <c r="I15" i="9"/>
  <c r="E23" i="9"/>
  <c r="E29" i="9"/>
  <c r="E31" i="9" s="1"/>
  <c r="L16" i="14"/>
  <c r="L15" i="14" s="1"/>
  <c r="K17" i="14"/>
  <c r="L17" i="14" s="1"/>
  <c r="F15" i="9"/>
  <c r="G8" i="2"/>
  <c r="G21" i="9"/>
  <c r="G29" i="9" s="1"/>
  <c r="H15" i="9"/>
  <c r="I8" i="2"/>
  <c r="G15" i="9"/>
  <c r="E22" i="9"/>
  <c r="E10" i="2"/>
  <c r="K10" i="2"/>
  <c r="L13" i="14"/>
  <c r="L12" i="14" s="1"/>
  <c r="K14" i="14"/>
  <c r="L14" i="14" s="1"/>
  <c r="K22" i="14"/>
  <c r="L22" i="14" s="1"/>
  <c r="L21" i="14"/>
  <c r="L20" i="14" s="1"/>
  <c r="L24" i="14"/>
  <c r="K25" i="14"/>
  <c r="L25" i="14" s="1"/>
  <c r="F21" i="9"/>
  <c r="F22" i="9" s="1"/>
  <c r="H34" i="9"/>
  <c r="I26" i="14"/>
  <c r="I27" i="14" s="1"/>
  <c r="I14" i="2" s="1"/>
  <c r="J26" i="14"/>
  <c r="J27" i="14" s="1"/>
  <c r="J14" i="2" s="1"/>
  <c r="J29" i="9"/>
  <c r="J23" i="9"/>
  <c r="H26" i="14"/>
  <c r="D22" i="9"/>
  <c r="D23" i="9"/>
  <c r="D29" i="9"/>
  <c r="I23" i="9"/>
  <c r="I29" i="9"/>
  <c r="K34" i="9"/>
  <c r="L23" i="14" l="1"/>
  <c r="L19" i="14" s="1"/>
  <c r="K21" i="9"/>
  <c r="K23" i="9" s="1"/>
  <c r="K15" i="9"/>
  <c r="L8" i="2"/>
  <c r="H23" i="9"/>
  <c r="G23" i="9"/>
  <c r="H29" i="9"/>
  <c r="I30" i="9" s="1"/>
  <c r="I10" i="2"/>
  <c r="I11" i="2" s="1"/>
  <c r="J30" i="9"/>
  <c r="K11" i="2"/>
  <c r="K12" i="2" s="1"/>
  <c r="H10" i="2"/>
  <c r="H11" i="2" s="1"/>
  <c r="G22" i="9"/>
  <c r="H22" i="9"/>
  <c r="L8" i="14"/>
  <c r="G10" i="2"/>
  <c r="G11" i="2" s="1"/>
  <c r="G26" i="14"/>
  <c r="G27" i="14" s="1"/>
  <c r="G14" i="2" s="1"/>
  <c r="F23" i="9"/>
  <c r="F29" i="9"/>
  <c r="K26" i="14"/>
  <c r="K27" i="14" s="1"/>
  <c r="K14" i="2" s="1"/>
  <c r="D31" i="9"/>
  <c r="D30" i="9"/>
  <c r="J34" i="9"/>
  <c r="J31" i="9"/>
  <c r="F34" i="9"/>
  <c r="G31" i="9"/>
  <c r="G34" i="9"/>
  <c r="I34" i="9"/>
  <c r="E30" i="9"/>
  <c r="I31" i="9"/>
  <c r="K22" i="9" l="1"/>
  <c r="H30" i="9"/>
  <c r="H31" i="9"/>
  <c r="K16" i="2"/>
  <c r="H27" i="14"/>
  <c r="H14" i="2" s="1"/>
  <c r="G30" i="9"/>
  <c r="F30" i="9"/>
  <c r="L26" i="14"/>
  <c r="L27" i="14" s="1"/>
  <c r="L14" i="2" s="1"/>
  <c r="F31" i="9"/>
  <c r="E26" i="3" l="1"/>
  <c r="D26" i="3"/>
  <c r="C26" i="3"/>
  <c r="D20" i="3"/>
  <c r="E20" i="3" s="1"/>
  <c r="I1" i="3"/>
  <c r="J1" i="3" s="1"/>
  <c r="K1" i="3" s="1"/>
  <c r="L1" i="3" s="1"/>
  <c r="D1" i="3"/>
  <c r="E1" i="3" s="1"/>
  <c r="E18" i="3"/>
  <c r="D18" i="3"/>
  <c r="C18" i="3"/>
  <c r="D68" i="1"/>
  <c r="E68" i="1" s="1"/>
  <c r="F68" i="1" s="1"/>
  <c r="G68" i="1" s="1"/>
  <c r="H68" i="1" s="1"/>
  <c r="I68" i="1" s="1"/>
  <c r="J68" i="1" s="1"/>
  <c r="D58" i="1"/>
  <c r="E58" i="1" s="1"/>
  <c r="F58" i="1" s="1"/>
  <c r="G58" i="1" s="1"/>
  <c r="H58" i="1" s="1"/>
  <c r="I58" i="1" s="1"/>
  <c r="J58" i="1" s="1"/>
  <c r="D49" i="1"/>
  <c r="E49" i="1" s="1"/>
  <c r="F49" i="1" s="1"/>
  <c r="G49" i="1" s="1"/>
  <c r="H49" i="1" s="1"/>
  <c r="I49" i="1" s="1"/>
  <c r="J49" i="1" s="1"/>
  <c r="D39" i="1"/>
  <c r="E39" i="1" s="1"/>
  <c r="F39" i="1" s="1"/>
  <c r="G39" i="1" s="1"/>
  <c r="H39" i="1" s="1"/>
  <c r="I39" i="1" s="1"/>
  <c r="J39" i="1" s="1"/>
  <c r="D30" i="1"/>
  <c r="E30" i="1" s="1"/>
  <c r="F30" i="1" s="1"/>
  <c r="G30" i="1" s="1"/>
  <c r="H30" i="1" s="1"/>
  <c r="I30" i="1" s="1"/>
  <c r="J30" i="1" s="1"/>
  <c r="D19" i="1"/>
  <c r="E19" i="1" s="1"/>
  <c r="F19" i="1" s="1"/>
  <c r="G19" i="1" s="1"/>
  <c r="H19" i="1" s="1"/>
  <c r="I19" i="1" s="1"/>
  <c r="J19" i="1" s="1"/>
  <c r="D9" i="1"/>
  <c r="E9" i="1" s="1"/>
  <c r="F9" i="1" s="1"/>
  <c r="G9" i="1" s="1"/>
  <c r="H9" i="1" s="1"/>
  <c r="I9" i="1" s="1"/>
  <c r="J9" i="1" s="1"/>
  <c r="D2" i="1"/>
  <c r="E2" i="1" s="1"/>
  <c r="F2" i="1" s="1"/>
  <c r="G2" i="1" s="1"/>
  <c r="H2" i="1" s="1"/>
  <c r="I2" i="1" s="1"/>
  <c r="J2" i="1" s="1"/>
  <c r="L10" i="2"/>
  <c r="L11" i="2" s="1"/>
  <c r="G18" i="2"/>
  <c r="H35" i="2"/>
  <c r="H36" i="2" s="1"/>
  <c r="F32" i="2"/>
  <c r="E32" i="2"/>
  <c r="D32" i="2"/>
  <c r="L31" i="2"/>
  <c r="M31" i="2" s="1"/>
  <c r="J31" i="2"/>
  <c r="I31" i="2" s="1"/>
  <c r="F29" i="2"/>
  <c r="K18" i="2"/>
  <c r="K19" i="2" s="1"/>
  <c r="D34" i="2" l="1"/>
  <c r="D36" i="2" s="1"/>
  <c r="F34" i="2"/>
  <c r="F36" i="2" s="1"/>
  <c r="E34" i="2"/>
  <c r="E36" i="2" s="1"/>
  <c r="I18" i="2"/>
  <c r="L12" i="2"/>
  <c r="L16" i="2" s="1"/>
  <c r="H12" i="2"/>
  <c r="H16" i="2" s="1"/>
  <c r="G12" i="2"/>
  <c r="J12" i="2"/>
  <c r="J16" i="2" s="1"/>
  <c r="L18" i="2"/>
  <c r="H33" i="2"/>
  <c r="H32" i="2" s="1"/>
  <c r="H18" i="2"/>
  <c r="J18" i="2"/>
  <c r="I12" i="2"/>
  <c r="I16" i="2" s="1"/>
  <c r="G16" i="2" l="1"/>
  <c r="G19" i="2" s="1"/>
  <c r="H19" i="2"/>
  <c r="J19" i="2"/>
  <c r="I19" i="2"/>
  <c r="L19" i="2"/>
  <c r="G21" i="2" s="1"/>
  <c r="G20" i="2" l="1"/>
  <c r="G22" i="2" s="1"/>
  <c r="H31" i="2" s="1"/>
</calcChain>
</file>

<file path=xl/sharedStrings.xml><?xml version="1.0" encoding="utf-8"?>
<sst xmlns="http://schemas.openxmlformats.org/spreadsheetml/2006/main" count="25217" uniqueCount="4926">
  <si>
    <t>Discounted Cash Flow Results</t>
    <phoneticPr fontId="3" type="noConversion"/>
  </si>
  <si>
    <t>DCF Results</t>
    <phoneticPr fontId="3" type="noConversion"/>
  </si>
  <si>
    <t>Historical</t>
    <phoneticPr fontId="3" type="noConversion"/>
  </si>
  <si>
    <t>Forecasted</t>
    <phoneticPr fontId="3" type="noConversion"/>
  </si>
  <si>
    <t>KRW Millions</t>
  </si>
  <si>
    <t>Terminal</t>
    <phoneticPr fontId="3" type="noConversion"/>
  </si>
  <si>
    <t>매출액</t>
    <phoneticPr fontId="3" type="noConversion"/>
  </si>
  <si>
    <t>매출원가</t>
    <phoneticPr fontId="3" type="noConversion"/>
  </si>
  <si>
    <t>매출총이익</t>
    <phoneticPr fontId="3" type="noConversion"/>
  </si>
  <si>
    <t>판매비와관리비</t>
    <phoneticPr fontId="3" type="noConversion"/>
  </si>
  <si>
    <t>영업이익</t>
    <phoneticPr fontId="3" type="noConversion"/>
  </si>
  <si>
    <t>법인세비용</t>
    <phoneticPr fontId="3" type="noConversion"/>
  </si>
  <si>
    <t>세후영업이익</t>
    <phoneticPr fontId="3" type="noConversion"/>
  </si>
  <si>
    <t>가산: 감가상각비</t>
    <phoneticPr fontId="3" type="noConversion"/>
  </si>
  <si>
    <t>=CapEx</t>
    <phoneticPr fontId="3" type="noConversion"/>
  </si>
  <si>
    <t>차감: 순운전자본의 변동</t>
    <phoneticPr fontId="3" type="noConversion"/>
  </si>
  <si>
    <t>차감: 자본적지출</t>
    <phoneticPr fontId="3" type="noConversion"/>
  </si>
  <si>
    <t>=Dep</t>
    <phoneticPr fontId="3" type="noConversion"/>
  </si>
  <si>
    <t>추정영업현금흐름 (FCFF)</t>
  </si>
  <si>
    <t>할인기간</t>
  </si>
  <si>
    <t>할인계수</t>
  </si>
  <si>
    <t>FCFF의 현재가치</t>
  </si>
  <si>
    <t>누적현재가치</t>
  </si>
  <si>
    <t>Terminal Value의 현재가치</t>
  </si>
  <si>
    <t>영업가치 (Operating Value)</t>
    <phoneticPr fontId="3" type="noConversion"/>
  </si>
  <si>
    <t>Terminal Growth Rate</t>
    <phoneticPr fontId="3" type="noConversion"/>
  </si>
  <si>
    <t>WACC</t>
    <phoneticPr fontId="3" type="noConversion"/>
  </si>
  <si>
    <t>Stand-Alone Operating Value</t>
    <phoneticPr fontId="3" type="noConversion"/>
  </si>
  <si>
    <t>항목</t>
    <phoneticPr fontId="3" type="noConversion"/>
  </si>
  <si>
    <t>평가결과</t>
    <phoneticPr fontId="3" type="noConversion"/>
  </si>
  <si>
    <t>최소값</t>
    <phoneticPr fontId="3" type="noConversion"/>
  </si>
  <si>
    <t>중앙값</t>
    <phoneticPr fontId="3" type="noConversion"/>
  </si>
  <si>
    <t>최대값</t>
    <phoneticPr fontId="3" type="noConversion"/>
  </si>
  <si>
    <t>WACC 민감도</t>
    <phoneticPr fontId="3" type="noConversion"/>
  </si>
  <si>
    <t>성장률 민감도</t>
    <phoneticPr fontId="3" type="noConversion"/>
  </si>
  <si>
    <t>기업가치 (Enterprise Value)</t>
  </si>
  <si>
    <t>비교대상장부가액</t>
    <phoneticPr fontId="3" type="noConversion"/>
  </si>
  <si>
    <t>Headroom</t>
    <phoneticPr fontId="3" type="noConversion"/>
  </si>
  <si>
    <t>Project LGD 감사참여</t>
  </si>
  <si>
    <t>DRAFT - For Discussion Purposes Only</t>
  </si>
  <si>
    <t>제품매출</t>
  </si>
  <si>
    <t>상품매출</t>
  </si>
  <si>
    <t>-</t>
  </si>
  <si>
    <t>기타매출</t>
  </si>
  <si>
    <t>내부매출</t>
  </si>
  <si>
    <t>내부수익</t>
  </si>
  <si>
    <t>전장부품사업담당</t>
  </si>
  <si>
    <t>차량통신</t>
  </si>
  <si>
    <t>BMS</t>
  </si>
  <si>
    <t>DCDC</t>
  </si>
  <si>
    <t>차량모터사업담당</t>
  </si>
  <si>
    <t>차량LS사업담당</t>
  </si>
  <si>
    <t>제품 매출 합계</t>
  </si>
  <si>
    <t>2022년 수주 관련 매출 추정</t>
  </si>
  <si>
    <t>2024년 수주 관련 매출 추정</t>
  </si>
  <si>
    <t>2026년 수주 관련 매출 추정</t>
  </si>
  <si>
    <r>
      <rPr>
        <sz val="9"/>
        <color rgb="FF808080"/>
        <rFont val="맑은 고딕"/>
        <family val="3"/>
        <charset val="129"/>
        <scheme val="major"/>
      </rPr>
      <t xml:space="preserve">►   </t>
    </r>
    <r>
      <rPr>
        <sz val="9"/>
        <color rgb="FF646464"/>
        <rFont val="맑은 고딕"/>
        <family val="3"/>
        <charset val="129"/>
        <scheme val="major"/>
      </rPr>
      <t>2021년 이전 수주 관련 제품 매출은 평가대상사업부 제시 사업계획 상 2021년 이전 수주 project 연도별 매출을 준용하여 추정하였습니다.</t>
    </r>
  </si>
  <si>
    <r>
      <rPr>
        <b/>
        <sz val="9"/>
        <color rgb="FFFFFFFF"/>
        <rFont val="맑은 고딕"/>
        <family val="3"/>
        <charset val="129"/>
        <scheme val="major"/>
      </rPr>
      <t>단위</t>
    </r>
    <r>
      <rPr>
        <b/>
        <vertAlign val="superscript"/>
        <sz val="9"/>
        <color rgb="FFFFFFFF"/>
        <rFont val="맑은 고딕"/>
        <family val="3"/>
        <charset val="129"/>
        <scheme val="major"/>
      </rPr>
      <t xml:space="preserve">: </t>
    </r>
    <r>
      <rPr>
        <b/>
        <sz val="9"/>
        <color rgb="FFFFFFFF"/>
        <rFont val="맑은 고딕"/>
        <family val="3"/>
        <charset val="129"/>
        <scheme val="major"/>
      </rPr>
      <t>백만원</t>
    </r>
  </si>
  <si>
    <r>
      <rPr>
        <sz val="9"/>
        <color rgb="FF808080"/>
        <rFont val="맑은 고딕"/>
        <family val="3"/>
        <charset val="129"/>
        <scheme val="major"/>
      </rPr>
      <t xml:space="preserve">►   </t>
    </r>
    <r>
      <rPr>
        <sz val="9"/>
        <color rgb="FF646464"/>
        <rFont val="맑은 고딕"/>
        <family val="3"/>
        <charset val="129"/>
        <scheme val="major"/>
      </rPr>
      <t>2022년 수주 관련 제품 매출은 평가대상사업부 제시 사업계획 상 2022년 수주 project 연도별 매출을 준용하여
추정하였습니다.</t>
    </r>
  </si>
  <si>
    <r>
      <rPr>
        <sz val="9"/>
        <color rgb="FF808080"/>
        <rFont val="맑은 고딕"/>
        <family val="3"/>
        <charset val="129"/>
        <scheme val="major"/>
      </rPr>
      <t xml:space="preserve">►   </t>
    </r>
    <r>
      <rPr>
        <sz val="9"/>
        <color rgb="FF646464"/>
        <rFont val="맑은 고딕"/>
        <family val="3"/>
        <charset val="129"/>
        <scheme val="major"/>
      </rPr>
      <t>2023년 수주 관련 제품 매출은 평가대상사업부 제시 사업계획 상 2023년 예상 수주 project 연도별 매출을 준용하여 추정하였습니다.</t>
    </r>
  </si>
  <si>
    <r>
      <rPr>
        <b/>
        <sz val="9"/>
        <color rgb="FFFFFFFF"/>
        <rFont val="맑은 고딕"/>
        <family val="3"/>
        <charset val="129"/>
        <scheme val="major"/>
      </rPr>
      <t>단위</t>
    </r>
    <r>
      <rPr>
        <b/>
        <vertAlign val="superscript"/>
        <sz val="9"/>
        <color rgb="FFFFFFFF"/>
        <rFont val="맑은 고딕"/>
        <family val="3"/>
        <charset val="129"/>
        <scheme val="major"/>
      </rPr>
      <t xml:space="preserve">: </t>
    </r>
    <r>
      <rPr>
        <b/>
        <sz val="9"/>
        <color rgb="FFFFFFFF"/>
        <rFont val="맑은 고딕"/>
        <family val="3"/>
        <charset val="129"/>
        <scheme val="major"/>
      </rPr>
      <t xml:space="preserve">백만원                              </t>
    </r>
    <r>
      <rPr>
        <b/>
        <vertAlign val="superscript"/>
        <sz val="9"/>
        <color rgb="FFFFFFFF"/>
        <rFont val="맑은 고딕"/>
        <family val="3"/>
        <charset val="129"/>
        <scheme val="major"/>
      </rPr>
      <t>FY23F</t>
    </r>
  </si>
  <si>
    <r>
      <rPr>
        <sz val="9"/>
        <color rgb="FF808080"/>
        <rFont val="맑은 고딕"/>
        <family val="3"/>
        <charset val="129"/>
        <scheme val="major"/>
      </rPr>
      <t xml:space="preserve">►   </t>
    </r>
    <r>
      <rPr>
        <sz val="9"/>
        <color rgb="FF646464"/>
        <rFont val="맑은 고딕"/>
        <family val="3"/>
        <charset val="129"/>
        <scheme val="major"/>
      </rPr>
      <t>2024년 수주 관련 제품 매출은 평가대상사업부 제시 사업계획 상 2024년 예상 수주 project 연도별 매출의 70%를 반영하였습니다.</t>
    </r>
  </si>
  <si>
    <r>
      <rPr>
        <sz val="9"/>
        <color rgb="FF808080"/>
        <rFont val="맑은 고딕"/>
        <family val="3"/>
        <charset val="129"/>
        <scheme val="major"/>
      </rPr>
      <t xml:space="preserve">►   </t>
    </r>
    <r>
      <rPr>
        <sz val="9"/>
        <color rgb="FF646464"/>
        <rFont val="맑은 고딕"/>
        <family val="3"/>
        <charset val="129"/>
        <scheme val="major"/>
      </rPr>
      <t>2025년 수주 관련 제품 매출은 평가대상사업부 제시 사업계획 상 2025년 예상 수주 project 연도별 매출의
60%를 반영하였습니다.</t>
    </r>
  </si>
  <si>
    <r>
      <rPr>
        <b/>
        <sz val="9"/>
        <color rgb="FFFFFFFF"/>
        <rFont val="맑은 고딕"/>
        <family val="3"/>
        <charset val="129"/>
        <scheme val="major"/>
      </rPr>
      <t>단위</t>
    </r>
    <r>
      <rPr>
        <b/>
        <vertAlign val="superscript"/>
        <sz val="9"/>
        <color rgb="FFFFFFFF"/>
        <rFont val="맑은 고딕"/>
        <family val="3"/>
        <charset val="129"/>
        <scheme val="major"/>
      </rPr>
      <t xml:space="preserve">: </t>
    </r>
    <r>
      <rPr>
        <b/>
        <sz val="9"/>
        <color rgb="FFFFFFFF"/>
        <rFont val="맑은 고딕"/>
        <family val="3"/>
        <charset val="129"/>
        <scheme val="major"/>
      </rPr>
      <t xml:space="preserve">백만원                             </t>
    </r>
    <r>
      <rPr>
        <b/>
        <vertAlign val="superscript"/>
        <sz val="9"/>
        <color rgb="FFFFFFFF"/>
        <rFont val="맑은 고딕"/>
        <family val="3"/>
        <charset val="129"/>
        <scheme val="major"/>
      </rPr>
      <t>FY23F</t>
    </r>
  </si>
  <si>
    <r>
      <rPr>
        <sz val="9"/>
        <color rgb="FF808080"/>
        <rFont val="맑은 고딕"/>
        <family val="3"/>
        <charset val="129"/>
        <scheme val="major"/>
      </rPr>
      <t xml:space="preserve">►   </t>
    </r>
    <r>
      <rPr>
        <sz val="9"/>
        <color rgb="FF646464"/>
        <rFont val="맑은 고딕"/>
        <family val="3"/>
        <charset val="129"/>
        <scheme val="major"/>
      </rPr>
      <t>2026년 수주 관련 제품 매출은 평가대상사업부 제시 사업계획 상 2026년 예상 수주 project 연도별 매출의
20%를 반영하였습니다.</t>
    </r>
  </si>
  <si>
    <t>2021년 수주 관련 매출</t>
    <phoneticPr fontId="3" type="noConversion"/>
  </si>
  <si>
    <t>재료비</t>
  </si>
  <si>
    <t>인건비</t>
  </si>
  <si>
    <t>변동비</t>
  </si>
  <si>
    <t>고정비</t>
  </si>
  <si>
    <t>상각비</t>
  </si>
  <si>
    <t>당기총제조비용</t>
  </si>
  <si>
    <t>재공품 변동액</t>
  </si>
  <si>
    <t>관세환급</t>
  </si>
  <si>
    <t>타계정대체</t>
  </si>
  <si>
    <t>제품매출원가</t>
  </si>
  <si>
    <t>환율효과</t>
  </si>
  <si>
    <t>당기제품 제조원가</t>
  </si>
  <si>
    <t>재고자산 평가/처분손실</t>
  </si>
  <si>
    <t>로열티</t>
  </si>
  <si>
    <t>로열티</t>
    <phoneticPr fontId="3" type="noConversion"/>
  </si>
  <si>
    <t>미실현이익</t>
    <phoneticPr fontId="3" type="noConversion"/>
  </si>
  <si>
    <t>제품매출원가</t>
    <phoneticPr fontId="3" type="noConversion"/>
  </si>
  <si>
    <t>단위: 백만원</t>
    <phoneticPr fontId="3" type="noConversion"/>
  </si>
  <si>
    <t>상품매출원가</t>
    <phoneticPr fontId="3" type="noConversion"/>
  </si>
  <si>
    <t>기타매출원가</t>
    <phoneticPr fontId="3" type="noConversion"/>
  </si>
  <si>
    <t>내부매출원가</t>
    <phoneticPr fontId="3" type="noConversion"/>
  </si>
  <si>
    <t>내부비용</t>
    <phoneticPr fontId="3" type="noConversion"/>
  </si>
  <si>
    <t>매출원가 합계</t>
    <phoneticPr fontId="3" type="noConversion"/>
  </si>
  <si>
    <t>재료비</t>
    <phoneticPr fontId="3" type="noConversion"/>
  </si>
  <si>
    <t>인건비</t>
    <phoneticPr fontId="3" type="noConversion"/>
  </si>
  <si>
    <t>변동비</t>
    <phoneticPr fontId="3" type="noConversion"/>
  </si>
  <si>
    <t>고정비</t>
    <phoneticPr fontId="3" type="noConversion"/>
  </si>
  <si>
    <t>당기제품제조원가</t>
  </si>
  <si>
    <t>당기제품제조원가</t>
    <phoneticPr fontId="3" type="noConversion"/>
  </si>
  <si>
    <t>재료비 합계</t>
  </si>
  <si>
    <t>재료비율</t>
  </si>
  <si>
    <t>급여</t>
  </si>
  <si>
    <t>상여금</t>
  </si>
  <si>
    <t>퇴직급여</t>
  </si>
  <si>
    <t>복리후생비</t>
  </si>
  <si>
    <t>인건비 합계</t>
  </si>
  <si>
    <t>수도료</t>
  </si>
  <si>
    <t>전력료</t>
  </si>
  <si>
    <t>연료비</t>
  </si>
  <si>
    <t>운반비</t>
  </si>
  <si>
    <t>포장비</t>
  </si>
  <si>
    <t>외주가공비</t>
  </si>
  <si>
    <t>수선비</t>
  </si>
  <si>
    <t>경상개발비</t>
  </si>
  <si>
    <t>변동비 합계</t>
  </si>
  <si>
    <t>세금과공과</t>
  </si>
  <si>
    <t>소모품비</t>
  </si>
  <si>
    <t>지급수수료</t>
  </si>
  <si>
    <t>임차료</t>
  </si>
  <si>
    <t>보험료</t>
  </si>
  <si>
    <t>여비교통비</t>
  </si>
  <si>
    <t>통신비</t>
  </si>
  <si>
    <t>접대비</t>
  </si>
  <si>
    <t>기타</t>
  </si>
  <si>
    <t>기술계약실시료</t>
  </si>
  <si>
    <t>고정비 합계</t>
  </si>
  <si>
    <t>관세환급 비율</t>
  </si>
  <si>
    <t>로열티 비율</t>
  </si>
  <si>
    <t>제조경비</t>
  </si>
  <si>
    <t>판관비</t>
  </si>
  <si>
    <t>연구개발비</t>
  </si>
  <si>
    <t>상각비 합계</t>
  </si>
  <si>
    <t>CAPEX 합계</t>
  </si>
  <si>
    <t>잡급</t>
  </si>
  <si>
    <t>견본비</t>
  </si>
  <si>
    <t>수도광열비</t>
  </si>
  <si>
    <t>교육훈련비</t>
  </si>
  <si>
    <r>
      <rPr>
        <sz val="9"/>
        <rFont val="맑은 고딕"/>
        <family val="3"/>
        <charset val="129"/>
        <scheme val="major"/>
      </rPr>
      <t xml:space="preserve">기타                                             </t>
    </r>
    <r>
      <rPr>
        <vertAlign val="superscript"/>
        <sz val="9"/>
        <rFont val="맑은 고딕"/>
        <family val="3"/>
        <charset val="129"/>
        <scheme val="major"/>
      </rPr>
      <t>236</t>
    </r>
  </si>
  <si>
    <r>
      <rPr>
        <b/>
        <sz val="9"/>
        <rFont val="맑은 고딕"/>
        <family val="3"/>
        <charset val="129"/>
        <scheme val="major"/>
      </rPr>
      <t xml:space="preserve">고정비 합계                    </t>
    </r>
    <r>
      <rPr>
        <b/>
        <vertAlign val="superscript"/>
        <sz val="9"/>
        <rFont val="맑은 고딕"/>
        <family val="3"/>
        <charset val="129"/>
        <scheme val="major"/>
      </rPr>
      <t>5,216</t>
    </r>
  </si>
  <si>
    <t>운반비</t>
    <phoneticPr fontId="3" type="noConversion"/>
  </si>
  <si>
    <t>판매비와관리비 합계</t>
  </si>
  <si>
    <t>광고선전비</t>
  </si>
  <si>
    <t>대손상각비</t>
  </si>
  <si>
    <t>A/S비</t>
  </si>
  <si>
    <t>차량관리비</t>
  </si>
  <si>
    <t>판관비</t>
    <phoneticPr fontId="3" type="noConversion"/>
  </si>
  <si>
    <t>연구개발비</t>
    <phoneticPr fontId="3" type="noConversion"/>
  </si>
  <si>
    <t>감가상각비</t>
    <phoneticPr fontId="3" type="noConversion"/>
  </si>
  <si>
    <t>Capex</t>
    <phoneticPr fontId="3" type="noConversion"/>
  </si>
  <si>
    <t>운전자산</t>
  </si>
  <si>
    <t>매출채권</t>
  </si>
  <si>
    <t>제품/상품/재공품</t>
  </si>
  <si>
    <t>원재료</t>
  </si>
  <si>
    <t>운전부채</t>
  </si>
  <si>
    <t>매입채무</t>
  </si>
  <si>
    <t>미지급금</t>
  </si>
  <si>
    <t>순운전자본</t>
  </si>
  <si>
    <t>순운전자본의 변동</t>
  </si>
  <si>
    <t>순운전자본</t>
    <phoneticPr fontId="3" type="noConversion"/>
  </si>
  <si>
    <t>Description</t>
    <phoneticPr fontId="3" type="noConversion"/>
  </si>
  <si>
    <t>Project Name</t>
    <phoneticPr fontId="3" type="noConversion"/>
  </si>
  <si>
    <t>Client</t>
    <phoneticPr fontId="3" type="noConversion"/>
  </si>
  <si>
    <t>Target Company</t>
    <phoneticPr fontId="3" type="noConversion"/>
  </si>
  <si>
    <t>Valuation Date</t>
    <phoneticPr fontId="3" type="noConversion"/>
  </si>
  <si>
    <t>Market Data Date</t>
    <phoneticPr fontId="3" type="noConversion"/>
  </si>
  <si>
    <t>Year End after Valuation Date</t>
    <phoneticPr fontId="3" type="noConversion"/>
  </si>
  <si>
    <t>Partial Period Factor</t>
    <phoneticPr fontId="3" type="noConversion"/>
  </si>
  <si>
    <t>Projection Period</t>
    <phoneticPr fontId="3" type="noConversion"/>
  </si>
  <si>
    <t>Work-In-Progress Disclaimer</t>
  </si>
  <si>
    <t>Currency &amp; Unit</t>
    <phoneticPr fontId="3" type="noConversion"/>
  </si>
  <si>
    <t>KRW Millions</t>
    <phoneticPr fontId="3" type="noConversion"/>
  </si>
  <si>
    <t>KPMG Color(신규)</t>
    <phoneticPr fontId="3" type="noConversion"/>
  </si>
  <si>
    <t>KPMG 숫자 서식</t>
    <phoneticPr fontId="3" type="noConversion"/>
  </si>
  <si>
    <t>#,##0_);[빨강](#,##0);-_)</t>
    <phoneticPr fontId="3" type="noConversion"/>
  </si>
  <si>
    <t>KPMG Color(기존)</t>
    <phoneticPr fontId="3" type="noConversion"/>
  </si>
  <si>
    <t>추정손익계산서</t>
    <phoneticPr fontId="3" type="noConversion"/>
  </si>
  <si>
    <t>% of growth</t>
    <phoneticPr fontId="3" type="noConversion"/>
  </si>
  <si>
    <t>% of sales</t>
    <phoneticPr fontId="3" type="noConversion"/>
  </si>
  <si>
    <t>EBITDA</t>
    <phoneticPr fontId="3" type="noConversion"/>
  </si>
  <si>
    <t>검증</t>
    <phoneticPr fontId="3" type="noConversion"/>
  </si>
  <si>
    <t>백만원</t>
    <phoneticPr fontId="3" type="noConversion"/>
  </si>
  <si>
    <t>% of change</t>
  </si>
  <si>
    <t>%p change</t>
    <phoneticPr fontId="3" type="noConversion"/>
  </si>
  <si>
    <t>% of sales</t>
  </si>
  <si>
    <t>기타</t>
    <phoneticPr fontId="3" type="noConversion"/>
  </si>
  <si>
    <t>Macro Variables / Financial data</t>
    <phoneticPr fontId="3" type="noConversion"/>
  </si>
  <si>
    <t>외주가공비</t>
    <phoneticPr fontId="3" type="noConversion"/>
  </si>
  <si>
    <t>% Change</t>
    <phoneticPr fontId="3" type="noConversion"/>
  </si>
  <si>
    <t>% of 총 상각비</t>
    <phoneticPr fontId="3" type="noConversion"/>
  </si>
  <si>
    <t>Macro Variables / Financial data</t>
  </si>
  <si>
    <t>% of 급여</t>
    <phoneticPr fontId="3" type="noConversion"/>
  </si>
  <si>
    <t>백만원</t>
  </si>
  <si>
    <t>자본적 지출 및 감가상각비</t>
    <phoneticPr fontId="3" type="noConversion"/>
  </si>
  <si>
    <t>자본적 지출, 감가상각비 및 무형자산상각비</t>
    <phoneticPr fontId="3" type="noConversion"/>
  </si>
  <si>
    <t>자본적 지출</t>
    <phoneticPr fontId="3" type="noConversion"/>
  </si>
  <si>
    <t>유무형자산 상각비</t>
  </si>
  <si>
    <t>Spread</t>
  </si>
  <si>
    <t>Capital Expenditure</t>
    <phoneticPr fontId="3" type="noConversion"/>
  </si>
  <si>
    <t>유무형자산 Capex</t>
    <phoneticPr fontId="3" type="noConversion"/>
  </si>
  <si>
    <t>Depreciation &amp; Amortization</t>
    <phoneticPr fontId="3" type="noConversion"/>
  </si>
  <si>
    <t>운전자본</t>
    <phoneticPr fontId="3" type="noConversion"/>
  </si>
  <si>
    <t>1. 디스플레이 CGU 운전자본</t>
    <phoneticPr fontId="3" type="noConversion"/>
  </si>
  <si>
    <t>운전자산</t>
    <phoneticPr fontId="3" type="noConversion"/>
  </si>
  <si>
    <t>매출채권</t>
    <phoneticPr fontId="3" type="noConversion"/>
  </si>
  <si>
    <t>매출액</t>
  </si>
  <si>
    <t>회전율 (x)</t>
    <phoneticPr fontId="3" type="noConversion"/>
  </si>
  <si>
    <t>회전기일 (일)</t>
    <phoneticPr fontId="3" type="noConversion"/>
  </si>
  <si>
    <t>운전부채</t>
    <phoneticPr fontId="3" type="noConversion"/>
  </si>
  <si>
    <t>순운전자본의 변동</t>
    <phoneticPr fontId="3" type="noConversion"/>
  </si>
  <si>
    <t>Financial data</t>
    <phoneticPr fontId="3" type="noConversion"/>
  </si>
  <si>
    <t>LG이노텍 감사참여</t>
    <phoneticPr fontId="3" type="noConversion"/>
  </si>
  <si>
    <t>2023/01/01~2027/12/31</t>
    <phoneticPr fontId="3" type="noConversion"/>
  </si>
  <si>
    <t>South Korea</t>
  </si>
  <si>
    <t>Legends</t>
  </si>
  <si>
    <t>Actuals in Black</t>
  </si>
  <si>
    <t>Estimates in Blue</t>
  </si>
  <si>
    <t>Forecasts in light blue background</t>
  </si>
  <si>
    <t>Review months (applicable only for risk products)</t>
  </si>
  <si>
    <t>Series</t>
  </si>
  <si>
    <t>Code</t>
  </si>
  <si>
    <t>Currency</t>
  </si>
  <si>
    <t>Units</t>
  </si>
  <si>
    <t>Source</t>
  </si>
  <si>
    <t>Definition</t>
  </si>
  <si>
    <t>Note</t>
  </si>
  <si>
    <t>Published</t>
  </si>
  <si>
    <t>2012</t>
  </si>
  <si>
    <t>2013</t>
  </si>
  <si>
    <t>2014</t>
  </si>
  <si>
    <t>2015</t>
  </si>
  <si>
    <t>2016</t>
  </si>
  <si>
    <t>2017</t>
  </si>
  <si>
    <t>2018</t>
  </si>
  <si>
    <t>2019</t>
  </si>
  <si>
    <t>2020</t>
  </si>
  <si>
    <t>2021</t>
  </si>
  <si>
    <t>2022</t>
  </si>
  <si>
    <t>2023</t>
  </si>
  <si>
    <t>2024</t>
  </si>
  <si>
    <t>2025</t>
  </si>
  <si>
    <t>2026</t>
  </si>
  <si>
    <t>% HHs with wealth &gt;US$100k</t>
  </si>
  <si>
    <t>P100</t>
  </si>
  <si>
    <t/>
  </si>
  <si>
    <t>EIU estimates</t>
  </si>
  <si>
    <t>Percentage of households with net financial wealth of more than US$100,000.</t>
  </si>
  <si>
    <t>Zero (0.0) indicates a small or negligible number of households (&lt;0.5% of households) with wealth above this band.</t>
  </si>
  <si>
    <t>20-12-2022</t>
  </si>
  <si>
    <t>% HHs with wealth &gt;US$1m</t>
  </si>
  <si>
    <t>P01M</t>
  </si>
  <si>
    <t>Percentage of households with net financial wealth of more than US$1,000,000.</t>
  </si>
  <si>
    <t>% HHs with wealth &gt;US$250k</t>
  </si>
  <si>
    <t>P250</t>
  </si>
  <si>
    <t>Percentage of households with net financial wealth of more than US$250,000.</t>
  </si>
  <si>
    <t>% HHs with wealth &gt;US$500k</t>
  </si>
  <si>
    <t>P500</t>
  </si>
  <si>
    <t>Percentage of households with net financial wealth of more than US$500,000.</t>
  </si>
  <si>
    <t>% of HHs earning &gt; US$1,000 p.a.</t>
  </si>
  <si>
    <t>P001</t>
  </si>
  <si>
    <t>EIU calculation</t>
  </si>
  <si>
    <t>Percentage of households with nominal disposable income of more than US$1,000 per annum</t>
  </si>
  <si>
    <t>Zero (0.0) indicates a small or negligible number of households earning above this band.</t>
  </si>
  <si>
    <t>% of HHs earning &gt; US$1,000 p.a. (constant prices)</t>
  </si>
  <si>
    <t>S100</t>
  </si>
  <si>
    <t>Percentage of households with disposable income of more than US$1,000 per annum at 2019 constant prices.</t>
  </si>
  <si>
    <t>% of HHs earning &gt; US$10,000 p.a.</t>
  </si>
  <si>
    <t>P010</t>
  </si>
  <si>
    <t>Percentage of households with nominal disposable income of more than US$10,000 per annum</t>
  </si>
  <si>
    <t>% of HHs earning &gt; US$10,000 p.a. (constant prices)</t>
  </si>
  <si>
    <t>S010</t>
  </si>
  <si>
    <t>Percentage of households with disposable income of more than US$10,000 per annum at 2019 constant prices.</t>
  </si>
  <si>
    <t>% of HHs earning &gt; US$15,000 p.a.</t>
  </si>
  <si>
    <t>P015</t>
  </si>
  <si>
    <t>Percentage of households with nominal disposable income of more than US$15,000</t>
  </si>
  <si>
    <t>% of HHs earning &gt; US$15,000 p.a. (constant prices)</t>
  </si>
  <si>
    <t>S015</t>
  </si>
  <si>
    <t>Percentage of households with disposable income of more than US$15,000 per annum at 2019 constant prices.</t>
  </si>
  <si>
    <t>% of HHs earning &gt; US$25,000 p.a.</t>
  </si>
  <si>
    <t>P025</t>
  </si>
  <si>
    <t>Percentage of households with nominal disposable income of more than US$25,000 per annum</t>
  </si>
  <si>
    <t>% of HHs earning &gt; US$25,000 p.a. (constant prices)</t>
  </si>
  <si>
    <t>S025</t>
  </si>
  <si>
    <t>Percentage of households with disposable income of more than US$25,000 per annum at 2019 constant prices.</t>
  </si>
  <si>
    <t>% of HHs earning &gt; US$3,000 p.a.</t>
  </si>
  <si>
    <t>P003</t>
  </si>
  <si>
    <t>Percentage of households with nominal disposable income of more than US$3,000 per annum</t>
  </si>
  <si>
    <t>% of HHs earning &gt; US$3,000 p.a. (constant prices)</t>
  </si>
  <si>
    <t>S003</t>
  </si>
  <si>
    <t>Percentage of households with disposable income of more than US$3,000 per annum at 2019 constant prices.</t>
  </si>
  <si>
    <t>% of HHs earning &gt; US$35,000 p.a.</t>
  </si>
  <si>
    <t>P035</t>
  </si>
  <si>
    <t>Percentage of households with nominal disposable income of more than US$35,000 per annum</t>
  </si>
  <si>
    <t>% of HHs earning &gt; US$35,000 p.a. (constant prices)</t>
  </si>
  <si>
    <t>S035</t>
  </si>
  <si>
    <t>Percentage of households with disposable income of more than US$35,000 per annum at 2019 constant prices.</t>
  </si>
  <si>
    <t>% of HHs earning &gt; US$5,000 p.a.</t>
  </si>
  <si>
    <t>P005</t>
  </si>
  <si>
    <t>Percentage of households with nominal disposable income of more than US$5,000 per annum</t>
  </si>
  <si>
    <t>% of HHs earning &gt; US$5,000 p.a. (constant prices)</t>
  </si>
  <si>
    <t>S005</t>
  </si>
  <si>
    <t>Percentage of households with disposable income of more than US$5,000 per annum at 2019 constant prices.</t>
  </si>
  <si>
    <t>% of HHs earning &gt; US$50,000 p.a.</t>
  </si>
  <si>
    <t>P050</t>
  </si>
  <si>
    <t>Percentage of households with nominal disposable income of more than US$50,000 per annum</t>
  </si>
  <si>
    <t>% of HHs earning &gt; US$50,000 p.a. (constant prices)</t>
  </si>
  <si>
    <t>S050</t>
  </si>
  <si>
    <t>Percentage of households with disposable income of more than US$50,000 per annum at 2019 constant prices.</t>
  </si>
  <si>
    <t>% of HHs earning &gt; US$75,000 p.a.</t>
  </si>
  <si>
    <t>P075</t>
  </si>
  <si>
    <t>Percentage of households with nominal disposable income of more than US$75,000 per annum</t>
  </si>
  <si>
    <t>% of HHs earning &gt; US$75,000 p.a. (constant prices)</t>
  </si>
  <si>
    <t>S075</t>
  </si>
  <si>
    <t>Percentage of households with disposable income of more than US$75,000 per annum at 2019 constant prices.</t>
  </si>
  <si>
    <t>% of population aged 0 -14</t>
  </si>
  <si>
    <t>YPOR</t>
  </si>
  <si>
    <t>UN Population Data</t>
  </si>
  <si>
    <t>Percentage of people in a country aged between 0 and 14 years</t>
  </si>
  <si>
    <t>% of population aged 0-4</t>
  </si>
  <si>
    <t>PP05</t>
  </si>
  <si>
    <t>Percentage of people in a country aged between 0 and 4 years</t>
  </si>
  <si>
    <t>% of population aged 10-14</t>
  </si>
  <si>
    <t>PP15</t>
  </si>
  <si>
    <t>Percentage of people in a country aged between 10 and 14 years</t>
  </si>
  <si>
    <t>% of population aged 100 and over</t>
  </si>
  <si>
    <t>PP01</t>
  </si>
  <si>
    <t>Percentage of people in a country aged 100 years and over</t>
  </si>
  <si>
    <t>% of population aged 15-19</t>
  </si>
  <si>
    <t>PP20</t>
  </si>
  <si>
    <t>Percentage of people in a country aged between 15 and 19 years</t>
  </si>
  <si>
    <t>% of population aged 15-64</t>
  </si>
  <si>
    <t>LPOR</t>
  </si>
  <si>
    <t>Percentage of people in a country aged between 15 and 64 years</t>
  </si>
  <si>
    <t>% of population aged 20-24</t>
  </si>
  <si>
    <t>PP25</t>
  </si>
  <si>
    <t>Percentage of people in a country aged between 20 and 24 years</t>
  </si>
  <si>
    <t>% of population aged 25-29</t>
  </si>
  <si>
    <t>PP30</t>
  </si>
  <si>
    <t>Percentage of people in a country aged between 25 and 29 years</t>
  </si>
  <si>
    <t>% of population aged 30-34</t>
  </si>
  <si>
    <t>PP35</t>
  </si>
  <si>
    <t>Percentage of people in a country aged between 30 and 34 years</t>
  </si>
  <si>
    <t>% of population aged 35-39</t>
  </si>
  <si>
    <t>PP40</t>
  </si>
  <si>
    <t>Percentage of people in a country aged between 35 and 39 years</t>
  </si>
  <si>
    <t>% of population aged 40-44</t>
  </si>
  <si>
    <t>PP45</t>
  </si>
  <si>
    <t>Percentage of people in a country aged between 40 and 44 years</t>
  </si>
  <si>
    <t>% of population aged 45-49</t>
  </si>
  <si>
    <t>PP50</t>
  </si>
  <si>
    <t>Percentage of people in a country aged between 45 and 49 years</t>
  </si>
  <si>
    <t>% of population aged 5-9</t>
  </si>
  <si>
    <t>PP10</t>
  </si>
  <si>
    <t>Percentage of people in a country aged between 5 and 9 years</t>
  </si>
  <si>
    <t>% of population aged 50-54</t>
  </si>
  <si>
    <t>PP55</t>
  </si>
  <si>
    <t>Percentage of people in a country aged between 50 and 54 years</t>
  </si>
  <si>
    <t>% of population aged 55-59</t>
  </si>
  <si>
    <t>PP60</t>
  </si>
  <si>
    <t>Percentage of people in a country aged between 55 and 59 years</t>
  </si>
  <si>
    <t>% of population aged 60-64</t>
  </si>
  <si>
    <t>PP65</t>
  </si>
  <si>
    <t>Percentage of people in a country aged between 60 and 64 years</t>
  </si>
  <si>
    <t>% of population aged 65 and over</t>
  </si>
  <si>
    <t>OPOR</t>
  </si>
  <si>
    <t>Percentage of people in a country aged 65 years and over</t>
  </si>
  <si>
    <t>% of population aged 65-69</t>
  </si>
  <si>
    <t>PP70</t>
  </si>
  <si>
    <t>Percentage of people in a country aged between 65 and 69 years</t>
  </si>
  <si>
    <t>% of population aged 70-74</t>
  </si>
  <si>
    <t>PP75</t>
  </si>
  <si>
    <t>Percentage of people in a country aged between 70 and 74 years</t>
  </si>
  <si>
    <t>% of population aged 75-79</t>
  </si>
  <si>
    <t>PP80</t>
  </si>
  <si>
    <t>Percentage of people in a country aged between 75 and 79 years</t>
  </si>
  <si>
    <t>% of population aged 80-84</t>
  </si>
  <si>
    <t>PP85</t>
  </si>
  <si>
    <t>Percentage of people in a country aged between 80 and 84 years</t>
  </si>
  <si>
    <t>% of population aged 85-89</t>
  </si>
  <si>
    <t>PP90</t>
  </si>
  <si>
    <t>Percentage of people in a country aged between 85 and 89 years</t>
  </si>
  <si>
    <t>% of population aged 90-94</t>
  </si>
  <si>
    <t>PP95</t>
  </si>
  <si>
    <t>Percentage of people in a country aged between 90 and 94 years</t>
  </si>
  <si>
    <t>% of population aged 95-99</t>
  </si>
  <si>
    <t>PP00</t>
  </si>
  <si>
    <t>Percentage of people in a country aged between 95 and 99 years</t>
  </si>
  <si>
    <t>% paved roads</t>
  </si>
  <si>
    <t>PPRD</t>
  </si>
  <si>
    <t>World Bank - World Development Indicators</t>
  </si>
  <si>
    <t>Roads surfaced with crushed stone (macadam) and hydrocarbon binder or bituminised agents, with concrete, or with cobblestones, as a percentage of all the countrys roads.</t>
  </si>
  <si>
    <t>–</t>
  </si>
  <si>
    <t>Access of foreigners to local market (5=good)</t>
  </si>
  <si>
    <t>FLMR</t>
  </si>
  <si>
    <t>EIU Country Forecasts</t>
  </si>
  <si>
    <t>The EIUs access of foreigners rating scores countries between 1 and 5 on the access of foreigners to the local capital market, with 1 being "very poor" and 5 being "very good".</t>
  </si>
  <si>
    <t>Access to medium-term finance (5=good)</t>
  </si>
  <si>
    <t>MTRR</t>
  </si>
  <si>
    <t>The EIUs access to medium-term finance rating scores countries between 1 and 5 on the access of foreigners to the local capital market, with 1 being "very poor" and 5 being "very good".</t>
  </si>
  <si>
    <t>Accommodation and food services (% change pa)</t>
  </si>
  <si>
    <t>PRAF</t>
  </si>
  <si>
    <t xml:space="preserve">Derived from Bank of Korea </t>
  </si>
  <si>
    <t>Percentage change in real accommodation and food services value-added, over previous period.</t>
  </si>
  <si>
    <t>Accommodation and food services (% of GDP)</t>
  </si>
  <si>
    <t>RASS</t>
  </si>
  <si>
    <t>Real accommodation and food services value-added, as percentage of real GDP at factor cost . GDP at factor cost is GDP at market prices, less indirect taxes, plus subsidies.</t>
  </si>
  <si>
    <t>Accommodation and food services (LCU)</t>
  </si>
  <si>
    <t>XHRR</t>
  </si>
  <si>
    <t>LCU</t>
  </si>
  <si>
    <t>bn</t>
  </si>
  <si>
    <t xml:space="preserve">Bank of Korea </t>
  </si>
  <si>
    <t>Accommodation and food services value-added at constant 2010 prices.</t>
  </si>
  <si>
    <t>Activities related to real estate (% of GDP)</t>
  </si>
  <si>
    <t>ETSS</t>
  </si>
  <si>
    <t>Real activities related to real estate value-added, as percentage of real GDP at factor cost . GDP at factor cost is GDP at market prices, less indirect taxes, plus subsidies.</t>
  </si>
  <si>
    <t>Adult literacy rate (% of pop over 15)</t>
  </si>
  <si>
    <t>ADLR</t>
  </si>
  <si>
    <t>Percentage of people aged 15 and over who can, with understanding, read and write a short, simple statement about their everyday life.</t>
  </si>
  <si>
    <t>Agriculture (% change pa)</t>
  </si>
  <si>
    <t>DAGR</t>
  </si>
  <si>
    <t>Percentage change in real agricultural value-added, including livestock, forestry and fishing, over previous year.</t>
  </si>
  <si>
    <t>Agriculture (% of GDP)</t>
  </si>
  <si>
    <t>AGRP</t>
  </si>
  <si>
    <t>Agricultural value-added, including livestock, forestry and fishing, as percentage of real GDP at factor cost . GDP at factor cost is GDP at  market prices, less indirect taxes, plus subsidies.</t>
  </si>
  <si>
    <t>Agriculture (LCU)</t>
  </si>
  <si>
    <t>RAGR</t>
  </si>
  <si>
    <t>Agricultural value-added, including livestock, forestry and fishing, at constant 2010 prices.</t>
  </si>
  <si>
    <t>Data prior to 2000 is estimated based on growth rates derived from series with base year 2000.</t>
  </si>
  <si>
    <t>Air transport (freight) (tonne km per head)</t>
  </si>
  <si>
    <t>ATFC</t>
  </si>
  <si>
    <t>Derived from World Bank - World Development Indicators</t>
  </si>
  <si>
    <t>Sum of the metric tonnes of freight, express and diplomatic bags carried on each flight stage multiplied by the stage distance and divided by the total population.</t>
  </si>
  <si>
    <t>Air transport (freight) (tonne km)</t>
  </si>
  <si>
    <t>ATFK</t>
  </si>
  <si>
    <t>m</t>
  </si>
  <si>
    <t>Sum of the metric tonnes of freight, express and diplomatic bags carried on each flight stage multiplied by the stage distance.</t>
  </si>
  <si>
    <t>Air transport (passengers per 000 pop)</t>
  </si>
  <si>
    <t>ATPR</t>
  </si>
  <si>
    <t xml:space="preserve">Number of domestic and international aircraft passengers per 1,000 people. </t>
  </si>
  <si>
    <t>Air transport (passengers)</t>
  </si>
  <si>
    <t>ATPT</t>
  </si>
  <si>
    <t>'000</t>
  </si>
  <si>
    <t xml:space="preserve">Total number of domestic and international aircraft passengers. </t>
  </si>
  <si>
    <t>Average no per household</t>
  </si>
  <si>
    <t>NHOU</t>
  </si>
  <si>
    <t>Korean Statistical Information Service</t>
  </si>
  <si>
    <t>Average number of people in each household, based on total population divided by number of households</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</si>
  <si>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</si>
  <si>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</si>
  <si>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</si>
  <si>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</si>
  <si>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</si>
  <si>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</si>
  <si>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</si>
  <si>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</si>
  <si>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</si>
  <si>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</si>
  <si>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</si>
  <si>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</si>
  <si>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</si>
  <si>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</si>
  <si>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</si>
  <si>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Bank deposits (US$)</t>
  </si>
  <si>
    <t>BP04</t>
  </si>
  <si>
    <t>OECD, 1990-2009; Financial Supervisory Service, 2010-present</t>
  </si>
  <si>
    <t>Customer deposits in the banking system (excludes deposits with other banks).</t>
  </si>
  <si>
    <t>Bank performance indicators are built "bottom-up" from banks' balance sheets and refer to bank' domestic and foreign transactions. They are not comparable to the financial balance sheet indicators which refer to the domestic economy only.</t>
  </si>
  <si>
    <t>Bank loans (US$)</t>
  </si>
  <si>
    <t>BP03</t>
  </si>
  <si>
    <t>Loans made by the banking system to customers and other non-financial institutions.</t>
  </si>
  <si>
    <t>Banking assets (US$)</t>
  </si>
  <si>
    <t>BP01</t>
  </si>
  <si>
    <t>Total assets of the banking system.  Assets includes cash and balance with the central bank, interbank deposits, loans, securities and other assets.</t>
  </si>
  <si>
    <t>Banks' capital and reserves (US$)</t>
  </si>
  <si>
    <t>BP02</t>
  </si>
  <si>
    <t>Capital and reserves of the banking system including shareholder equity.</t>
  </si>
  <si>
    <t>Big Mac: actual exchange rate (date of survey; LCU:US$)</t>
  </si>
  <si>
    <t>BMXR</t>
  </si>
  <si>
    <t>McDonalds; The Economist</t>
  </si>
  <si>
    <t>Actual exchange rate against the dollar at the date of the Big Mac survey.</t>
  </si>
  <si>
    <t>Big Mac: Implied PPP</t>
  </si>
  <si>
    <t>BMPP</t>
  </si>
  <si>
    <t>Implied purchasing-power parity. Local price of a Big Mac divided by the price in United States</t>
  </si>
  <si>
    <t>Big Mac: price (LCU)</t>
  </si>
  <si>
    <t>BMLC</t>
  </si>
  <si>
    <t>Big Mac price in local currency.</t>
  </si>
  <si>
    <t>Big Mac: price (US$)</t>
  </si>
  <si>
    <t>BMUS</t>
  </si>
  <si>
    <t>Big Mac price in dollars.</t>
  </si>
  <si>
    <t>Big Mac: Under(-)/over(+) valuation against the dollar</t>
  </si>
  <si>
    <t>BMUO</t>
  </si>
  <si>
    <t>Under(-)/over (+) valuation against the dollar in percentage terms.</t>
  </si>
  <si>
    <t>Bilateral M&amp;LT debt (US$)</t>
  </si>
  <si>
    <t>BILC</t>
  </si>
  <si>
    <t>World Bank, International Debt Statistics; World Bank Quarterly External Debt Statistics; Economist Intelligence Unit</t>
  </si>
  <si>
    <t xml:space="preserve">Official medium- and long-term debt owed to foreign governments, notably Paris Club members of official creditors, at end-period. </t>
  </si>
  <si>
    <t xml:space="preserve">On a balance-of-payments basis; includes both foreign- and local-currency-denominated debt held by non-residents. </t>
  </si>
  <si>
    <t>Birth rate (per 1,000 pop)</t>
  </si>
  <si>
    <t>BRTE</t>
  </si>
  <si>
    <t>Number of live births per year per 1,000 population estimated at mid-year</t>
  </si>
  <si>
    <t>BIS banks' liabilities 0-1 year (US$)</t>
  </si>
  <si>
    <t>BSD1</t>
  </si>
  <si>
    <t>BIS, The Maturity, Sectoral and Nationality Distribution of International Bank Lending.</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</si>
  <si>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</si>
  <si>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</si>
  <si>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</si>
  <si>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</si>
  <si>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</si>
  <si>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</si>
  <si>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</si>
  <si>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BIS banks' total liabilities (US$)</t>
  </si>
  <si>
    <t>BSDT</t>
  </si>
  <si>
    <t>Total liabilities to BIS-reporting banks vis-à-vis all sectors, broken down by maturity at end-period.</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</si>
  <si>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</si>
  <si>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</si>
  <si>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</si>
  <si>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</si>
  <si>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</si>
  <si>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Budget balance (% of GDP)</t>
  </si>
  <si>
    <t>PSBR</t>
  </si>
  <si>
    <t>Derived from Bank of Korea</t>
  </si>
  <si>
    <t>Central government receipts minus central government outlays, as a percentage of GDP.</t>
  </si>
  <si>
    <t>Budget balance (LCU)</t>
  </si>
  <si>
    <t>BBAL</t>
  </si>
  <si>
    <t>Central government receipts (including grants received and loan repayments) less general government outlays (including loans).</t>
  </si>
  <si>
    <t>Central government</t>
  </si>
  <si>
    <t>Budget balance (US$)</t>
  </si>
  <si>
    <t>BBAU</t>
  </si>
  <si>
    <t>Budget expenditure (% of GDP)</t>
  </si>
  <si>
    <t>BEXP</t>
  </si>
  <si>
    <t>Central government outlays (including loans), as a percentage of GDP.</t>
  </si>
  <si>
    <t>Budget expenditure (LCU)</t>
  </si>
  <si>
    <t>BEXL</t>
  </si>
  <si>
    <t>Central government outlays (including loans).</t>
  </si>
  <si>
    <t>Budget expenditure (US$)</t>
  </si>
  <si>
    <t>BEXU</t>
  </si>
  <si>
    <t>Budget revenue (% of GDP)</t>
  </si>
  <si>
    <t>BREP</t>
  </si>
  <si>
    <t>Central government receipts (including grants received and loan repayments), as a percentage of GDP.</t>
  </si>
  <si>
    <t>Budget revenue (LCU)</t>
  </si>
  <si>
    <t>BREL</t>
  </si>
  <si>
    <t>Central government receipts (including grants received and loan repayments).</t>
  </si>
  <si>
    <t>Budget revenue (US$)</t>
  </si>
  <si>
    <t>BREU</t>
  </si>
  <si>
    <t>Cable broadband subscriptions</t>
  </si>
  <si>
    <t>CMIN</t>
  </si>
  <si>
    <t>ITU</t>
  </si>
  <si>
    <t>Number of internet subscriptions using modems attached to cable television networks.</t>
  </si>
  <si>
    <t>Cable broadband subscriptions (% pa)</t>
  </si>
  <si>
    <t>CMIG</t>
  </si>
  <si>
    <t>Derived from ITU</t>
  </si>
  <si>
    <t>Percentage change in internet subscriptions using modems attached to cable television networks.</t>
  </si>
  <si>
    <t>Cable broadband subscriptions (per 100 people)</t>
  </si>
  <si>
    <t>CMIP</t>
  </si>
  <si>
    <t>Number of internet subscriptions using modems attached to cable television networks per 100 people.</t>
  </si>
  <si>
    <t>Cable broadband subscriptions (per 100 people, US=100)</t>
  </si>
  <si>
    <t>CMIU</t>
  </si>
  <si>
    <t>Number of internet subscriptions using modems attached to cable television networks per 100 people indexed to US=100 by the EIU.</t>
  </si>
  <si>
    <t>Cable broadbandsubscriptions (share of world total)</t>
  </si>
  <si>
    <t>CMIW</t>
  </si>
  <si>
    <t>Number of internet subscriptions using modems attached to cable television networks as a percentage of the world total.</t>
  </si>
  <si>
    <t>Calorie consumption (daily/pc)</t>
  </si>
  <si>
    <t>CACO</t>
  </si>
  <si>
    <t>Food and Agriculture Organisation of the United Nations</t>
  </si>
  <si>
    <t xml:space="preserve">Average calorie consumption per head. </t>
  </si>
  <si>
    <t>Cancers (age-standardised death rates per 100,000 pop)</t>
  </si>
  <si>
    <t>CANC</t>
  </si>
  <si>
    <t>OECD</t>
  </si>
  <si>
    <t>WHO age-standardised death rates per 100,000 people from cancer</t>
  </si>
  <si>
    <t>Capital account liberalisation (5=high)</t>
  </si>
  <si>
    <t>CALB</t>
  </si>
  <si>
    <t>The EIUs business environment rankings quantify the attractiveness of the business environment. The capital-account liberalisation rating scores countries between 1 and 5, with 1 being "tightly controlled capital flows" and 5 being "full liberalisation".</t>
  </si>
  <si>
    <t>Capital and reserves/assets - [Y]</t>
  </si>
  <si>
    <t>BP13</t>
  </si>
  <si>
    <t>Capital and reserves of the banking system as a percentage of the total assets of the banking system.</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</si>
  <si>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</si>
  <si>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</si>
  <si>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</si>
  <si>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</si>
  <si>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</si>
  <si>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Central bank (assets): securities (excl equities; US$)</t>
  </si>
  <si>
    <t>A04A</t>
  </si>
  <si>
    <t xml:space="preserve"> OECD </t>
  </si>
  <si>
    <t>Securities (excl equities) assets of the central bank (monetary authorities). Consist of bills, bonds, certificates of deposit and similar instruments normally traded in the financial markets.</t>
  </si>
  <si>
    <t>Financial balance sheet series include the domestic economy only. Transactions conducted with non-residents are recorded in the Rest-of-World section. Not comparable with Bank Performance indicators which include foreign transactions.</t>
  </si>
  <si>
    <t>Central bank (assets): total assets (US$)</t>
  </si>
  <si>
    <t>A19A</t>
  </si>
  <si>
    <t>Total assets of the central bank (monetary authority). Equal to the sum of currency and deposits, securities, and loan assets.</t>
  </si>
  <si>
    <t>Central bank (assets): total loans (US$)</t>
  </si>
  <si>
    <t>A08A</t>
  </si>
  <si>
    <t>Total loans extended by the central bank (monetary authorities).</t>
  </si>
  <si>
    <t>Central bank (liabilities): currency (US$)</t>
  </si>
  <si>
    <t>A02L</t>
  </si>
  <si>
    <t>Currency liabilities of the central bank (monetary authority). Comprises notes and coins in circulation.</t>
  </si>
  <si>
    <t>Central bank (liabilities): currency and deposits (US$)</t>
  </si>
  <si>
    <t>A01L</t>
  </si>
  <si>
    <t>Currency and deposits liabilities of the central bank (monetary authority). Consist of financial assets used to make payments, including currency, transferable deposits and other deposits.</t>
  </si>
  <si>
    <t>Central bank (liabilities): deposits (US$)</t>
  </si>
  <si>
    <t>A03L</t>
  </si>
  <si>
    <t>Deposits liabilities of the central bank (monetary authority). Consist of both transferable deposits and non-transferable claims on the central bank or other depository institutions.</t>
  </si>
  <si>
    <t>Central bank (liabilities): equities (US$)</t>
  </si>
  <si>
    <t>A11L</t>
  </si>
  <si>
    <t>Equities liabilities of the central bank (monetary authority). Consist of claims to residual value of incorporated enterprises, after claims of all creditors, and include mutual fund holdings.</t>
  </si>
  <si>
    <t>Central bank (liabilities): securities (excl equities; US$)</t>
  </si>
  <si>
    <t>A04L</t>
  </si>
  <si>
    <t>Securities (excl equities) liabilities of the central bank. Consist of bills, bonds, certificates of deposit and similar instruments normally traded in the financial markets. Excludes Equities</t>
  </si>
  <si>
    <t>Central bank (liabilities): total liabilities (US$)</t>
  </si>
  <si>
    <t>A19L</t>
  </si>
  <si>
    <t>Total liabilities of the central bank (monetary authority). Equal to the sum of central bank assets of currency and deposits, securities, loans, and equities.</t>
  </si>
  <si>
    <t>Central bank (liabilities): total loans (US$)</t>
  </si>
  <si>
    <t>A08L</t>
  </si>
  <si>
    <t>Loans liabilities of the central bank (monetary authority).</t>
  </si>
  <si>
    <t>Central bank: net balance of other assets/liabilities] (US$)</t>
  </si>
  <si>
    <t>A21L</t>
  </si>
  <si>
    <t xml:space="preserve">Derived from  OECD </t>
  </si>
  <si>
    <t xml:space="preserve">Net balance of other assets/liabilities - liabilities of the central bank (monetary authority). </t>
  </si>
  <si>
    <t>CER Emissions: Nominal Price (LCU)</t>
  </si>
  <si>
    <t>PRXL</t>
  </si>
  <si>
    <t>Derived from ICE</t>
  </si>
  <si>
    <t>CER Emissions: ECX CER Futures (LCU)</t>
  </si>
  <si>
    <t>CER Emissions: Nominal spot price ($)</t>
  </si>
  <si>
    <t>PRXN</t>
  </si>
  <si>
    <t>ICE</t>
  </si>
  <si>
    <t>CER Emissions: ECX CER Futures ($)</t>
  </si>
  <si>
    <t>CER Emissions: Real Price (Constant 2005 LCU)</t>
  </si>
  <si>
    <t>PRXR</t>
  </si>
  <si>
    <t>CER Emissions: ECX CER Futures (Constant 2005 LCU)</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</si>
  <si>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</si>
  <si>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</si>
  <si>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</si>
  <si>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</si>
  <si>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Change in international reserves</t>
  </si>
  <si>
    <t>DREV</t>
  </si>
  <si>
    <t>Derived from IMF, International Financial Statistics</t>
  </si>
  <si>
    <t>Change in the stock of foreign reserves plus gold (national valuation) at end-period.</t>
  </si>
  <si>
    <t>Circulatory diseases (age-standardised death rates per 100,000 pop)</t>
  </si>
  <si>
    <t>CIRC</t>
  </si>
  <si>
    <t>WHO age-standardised death rates per 100,000 people from circulatory diseases</t>
  </si>
  <si>
    <t>Clothing: Market demand (% real change pa)</t>
  </si>
  <si>
    <t>CLDX</t>
  </si>
  <si>
    <t>Total market demand for clothing except footwear.</t>
  </si>
  <si>
    <t>Excludes retail and wholesale mark-up. Includes wearing apparel constructed from fabrics, leather, fur and other materials, hat bodies and millinery.</t>
  </si>
  <si>
    <t>Clothing: Market demand (nominal US$)</t>
  </si>
  <si>
    <t>CLDN</t>
  </si>
  <si>
    <t>Clothing: Market demand (US$ at 2005 constant prices)</t>
  </si>
  <si>
    <t>CLDC</t>
  </si>
  <si>
    <t>CO2 emissions: Coal (% change y/y)</t>
  </si>
  <si>
    <t>C2CY</t>
  </si>
  <si>
    <t xml:space="preserve">The Economist Intelligence Unit, based on data from © OECD/IEA 2018 IEA statistics, [www.iea.org/statistics]; Licence:[www.iea.org/t&amp;c] </t>
  </si>
  <si>
    <t>Percentage change in CO2 emissions from coal combustion. Coal includes primary and secondary coal, peat and manufactured gases (excluding gas works gas).</t>
  </si>
  <si>
    <t>CO2 emissions: Coal (% of total)</t>
  </si>
  <si>
    <t>C2CP</t>
  </si>
  <si>
    <t>Percentage of total CO2 emissions from coal combustion. Coal includes primary and secondary coal, peat and manufactured gases (excluding gas works gas).</t>
  </si>
  <si>
    <t>CO2 emissions: Coal (% of world total)</t>
  </si>
  <si>
    <t>WCOC</t>
  </si>
  <si>
    <t>CO2 emissions from coal combustion as a percentage of world CO2 emissions from coal combustion.</t>
  </si>
  <si>
    <t>CO2 emissions: Coal (Mt of CO2)</t>
  </si>
  <si>
    <t>C2CO</t>
  </si>
  <si>
    <t>The Economist Intelligence Unit, based on data from © OECD/IEA 2018 IEA statistics, [www.iea.org/statistics]; Licence:[www.iea.org/t&amp;c]</t>
  </si>
  <si>
    <t>CO2 emissions from coal combustion. Coal includes primary and secondary coal, peat and manufactured gases (excluding gas works gas).</t>
  </si>
  <si>
    <t>CO2 emissions: Natural gas (% change y/y)</t>
  </si>
  <si>
    <t>C2NY</t>
  </si>
  <si>
    <t>Percentage change in CO2 emissions from natural gas combustion. Includes gas works gas.</t>
  </si>
  <si>
    <t>CO2 emissions: Natural gas (% of total)</t>
  </si>
  <si>
    <t>C2NP</t>
  </si>
  <si>
    <t>Percentage of total CO2 emissions from natural gas combustion. Includes gas works gas.</t>
  </si>
  <si>
    <t>CO2 emissions: Natural gas (% of world total)</t>
  </si>
  <si>
    <t>WCOG</t>
  </si>
  <si>
    <t>CO2 emissions from natural gas combustion as a percentage of world CO2 emissions from natural gas combustion.</t>
  </si>
  <si>
    <t>CO2 emissions: Natural gas (Mt of CO2)</t>
  </si>
  <si>
    <t>C2NG</t>
  </si>
  <si>
    <t>CO2 emissions from natural gas combustion. Includes gas works gas.</t>
  </si>
  <si>
    <t>CO2 emissions: Oil (% change y/y)</t>
  </si>
  <si>
    <t>C2OY</t>
  </si>
  <si>
    <t>Percentage change in CO2 emissions from oil combustion. Oil includes petroleum products and small amounts of crude oil for some countries.</t>
  </si>
  <si>
    <t>CO2 emissions: Oil (% of total)</t>
  </si>
  <si>
    <t>C2OP</t>
  </si>
  <si>
    <t>Percentage of total CO2 emissions from oil combustion. Oil includes petroleum products and small amounts of crude oil for some countries.</t>
  </si>
  <si>
    <t>CO2 emissions: Oil (% of world total)</t>
  </si>
  <si>
    <t>WCOO</t>
  </si>
  <si>
    <t>CO2 emissions from oil combustion as a percentage of world CO2 emissions from oil combustion.</t>
  </si>
  <si>
    <t>CO2 emissions: Oil (Mt of CO2)</t>
  </si>
  <si>
    <t>C2OL</t>
  </si>
  <si>
    <t>CO2 emissions from oil combustion. Oil includes petroleum products and small amounts of crude oil for some countries.</t>
  </si>
  <si>
    <t>CO2 emissions: Other (% change y/y)</t>
  </si>
  <si>
    <t>C2TY</t>
  </si>
  <si>
    <t>Percentage change in CO2 emissions from other sources of fuel combustion including industrial waste and non-renewable municipal waste.</t>
  </si>
  <si>
    <t>CO2 emissions: Other (% of total)</t>
  </si>
  <si>
    <t>C2TP</t>
  </si>
  <si>
    <t>Percentage of total CO2 emissions from other sources of fuel combustion including industrial waste and non-renewable municipal waste.</t>
  </si>
  <si>
    <t>CO2 emissions: Other (Mt of CO2)</t>
  </si>
  <si>
    <t>C2OT</t>
  </si>
  <si>
    <t>CO2 emissions from other sources of fuel combustion including industrial waste and non-renewable municipal waste.</t>
  </si>
  <si>
    <t>Coal (Australian): Index (2005=100)</t>
  </si>
  <si>
    <t>PRCI</t>
  </si>
  <si>
    <t>Derived from World Bank</t>
  </si>
  <si>
    <t>Coal: Australian real spot price (2005=100)</t>
  </si>
  <si>
    <t>Coal (Australian): Nominal Price (LCU)</t>
  </si>
  <si>
    <t>PRCL</t>
  </si>
  <si>
    <t>Coal: Australian nominal spot price (LCU/Metric.Ton)</t>
  </si>
  <si>
    <t>Coal (Australian): Nominal spot price (US$)</t>
  </si>
  <si>
    <t>PRCN</t>
  </si>
  <si>
    <t>World Bank</t>
  </si>
  <si>
    <t>Coal: Australian nominal spot price (US$/Metric.Ton)</t>
  </si>
  <si>
    <t>Coal (Australian): Real Price (Constant 2005 LCU)</t>
  </si>
  <si>
    <t>PRCR</t>
  </si>
  <si>
    <t>Coal: Australian real spot price (Constant 2005 LCU/Metric.Ton)</t>
  </si>
  <si>
    <t>Coal (South African): Index (2005=100)</t>
  </si>
  <si>
    <t>PRSI</t>
  </si>
  <si>
    <t>Coal: South African nominal spot price (2005=100)</t>
  </si>
  <si>
    <t>Coal (South African): Nominal Price (LCU)</t>
  </si>
  <si>
    <t>PRSL</t>
  </si>
  <si>
    <t>Coal: South African nominal spot price (LCU/Metric.Ton)</t>
  </si>
  <si>
    <t>Coal (South African): Nominal spot price ($)</t>
  </si>
  <si>
    <t>PRAN</t>
  </si>
  <si>
    <t>IMF, International Financial Statistics</t>
  </si>
  <si>
    <t>Coal: South African nominal spot price (US$/Metric.Ton)</t>
  </si>
  <si>
    <t>Coal (South African): Real Price (Constant 2005 LCU)</t>
  </si>
  <si>
    <t>PRSR</t>
  </si>
  <si>
    <t>Coal: South African nominal spot price (Constant 2005 LCU/Metric.Ton)</t>
  </si>
  <si>
    <t>Coal: Coal Production (ktoe)</t>
  </si>
  <si>
    <t>COPT</t>
  </si>
  <si>
    <t>Total coal production within national boundaries, including offshore production.</t>
  </si>
  <si>
    <t>Coal: Gross domestic energy consumption (% change y/y)</t>
  </si>
  <si>
    <t>COPY</t>
  </si>
  <si>
    <t>Percentage change in the gross domestic consumption of coal and peat: production plus imports minus exports minus international marine and aviation bunkers and stock changes.</t>
  </si>
  <si>
    <t>Coal: Gross domestic energy consumption (% of total)</t>
  </si>
  <si>
    <t>TOCT</t>
  </si>
  <si>
    <t>Percentage of gross domestic energy consumption provided by coal: production plus imports minus exports minus international marine and aviation bunkers and stock changes.</t>
  </si>
  <si>
    <t>Coal: Gross domestic energy consumption (% of world total)</t>
  </si>
  <si>
    <t>PWTC</t>
  </si>
  <si>
    <t>Gross domestic consumption of coal as a percentage of world coal consumption.</t>
  </si>
  <si>
    <t>Coal: Gross domestic energy consumption (ktoe)</t>
  </si>
  <si>
    <t>TOCO</t>
  </si>
  <si>
    <t>Gross domestic consumption of coal and peat: production plus imports minus exports minus international marine and aviation bunkers and stock changes.</t>
  </si>
  <si>
    <t>Coal: Net imports (% of total consumption)</t>
  </si>
  <si>
    <t>IPTR</t>
  </si>
  <si>
    <t>Percentage gross domestic consumption of coal covered by net imports of coal.</t>
  </si>
  <si>
    <t>Coal: Net imports (ktoe)</t>
  </si>
  <si>
    <t>COIM</t>
  </si>
  <si>
    <t>Net imports of coal.</t>
  </si>
  <si>
    <t>Coal: Total exports (ktoe)</t>
  </si>
  <si>
    <t>COTX</t>
  </si>
  <si>
    <t>Total exports of coal.</t>
  </si>
  <si>
    <t>Coal: Total imports (ktoe)</t>
  </si>
  <si>
    <t>COTM</t>
  </si>
  <si>
    <t>Total imports of coal.</t>
  </si>
  <si>
    <t>Coffee consumption (kg/pc)</t>
  </si>
  <si>
    <t>CFCO</t>
  </si>
  <si>
    <t>Total coffee consumption, kg per head.</t>
  </si>
  <si>
    <t>Combustible renewables and waste consumption (% change y/y)</t>
  </si>
  <si>
    <t>TOFY</t>
  </si>
  <si>
    <t>Percentage change in the gross domestic consumption of combustible renewables and waste: production plus imports minus exports minus international marine and aviation bunkers and stock changes.</t>
  </si>
  <si>
    <t>Combustible renewables and waste consumption (% of total)</t>
  </si>
  <si>
    <t>TOFT</t>
  </si>
  <si>
    <t>Percentage of gross domestic energy consumption provided by combustible renewable and waste energy: production plus imports minus exports minus international marine and aviation bunkers and stock changes.</t>
  </si>
  <si>
    <t>Combustible renewables and waste consumption (ktoe)</t>
  </si>
  <si>
    <t>TOCF</t>
  </si>
  <si>
    <t>Gross domestic consumption of combustible renewable and waste energy: production plus imports minus exports minus international marine and aviation bunkers and stock changes.</t>
  </si>
  <si>
    <t>Combustible renewables and waste: Gross domestic energy consumption (% of world total)</t>
  </si>
  <si>
    <t>PWTR</t>
  </si>
  <si>
    <t>Gross domestic consumption of solar, wind and other power as a percentage of world solar, wind and other power consumption.</t>
  </si>
  <si>
    <t>Commercial and Public Services: Energy consumption (% of total)</t>
  </si>
  <si>
    <t>TOCP</t>
  </si>
  <si>
    <t>Percentage of gross domestic energy consumed by commercial and public services.</t>
  </si>
  <si>
    <t>Commercial and public services: Energy consumption (ktoe)</t>
  </si>
  <si>
    <t>TOCM</t>
  </si>
  <si>
    <t>Total energy consumed by the commercial and public services sector.</t>
  </si>
  <si>
    <t>Commercial bank loans (US$)</t>
  </si>
  <si>
    <t>COBL</t>
  </si>
  <si>
    <t>OECD, Financial Statistics Monthly</t>
  </si>
  <si>
    <t>Loans, not publicly guaranteed, from private banks and other private financial institutions and other private finance (excluding international bonds).</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</si>
  <si>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</si>
  <si>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</si>
  <si>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</si>
  <si>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</si>
  <si>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</si>
  <si>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</si>
  <si>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</si>
  <si>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</si>
  <si>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</si>
  <si>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Commercial vehicle production (units)</t>
  </si>
  <si>
    <t>TCVP</t>
  </si>
  <si>
    <t>International Organization of Motor Vehicle Manufacturers/JD Power/LMC</t>
  </si>
  <si>
    <t>Commercial vehicle production</t>
  </si>
  <si>
    <t>Commercial vehicle registrations (units)</t>
  </si>
  <si>
    <t>TCVR</t>
  </si>
  <si>
    <t>Ministry of Trade, Industry and Energy (MOTIE), EIU estimates</t>
  </si>
  <si>
    <t>Volume of light and heavy commercial vehicle registrations.</t>
  </si>
  <si>
    <t>Computers, peripherals and other office machinery: Market demand (% pa)</t>
  </si>
  <si>
    <t>MDCP</t>
  </si>
  <si>
    <t>EIU calculation based on UNIDO data</t>
  </si>
  <si>
    <t>Percentage change in total demand for computers, peripherals and other office machinery in local currency.</t>
  </si>
  <si>
    <t>Computers, peripherals and other office machinery: Market demand (LCU)</t>
  </si>
  <si>
    <t>MDCL</t>
  </si>
  <si>
    <t>Total demand for computers, peripherals and other office machinery in local currency.</t>
  </si>
  <si>
    <t>Computers, peripherals and other office machinery: Market demand (US$)</t>
  </si>
  <si>
    <t>MDCD</t>
  </si>
  <si>
    <t>Total demand for computers, peripherals and other office machinery in US$.</t>
  </si>
  <si>
    <t>Construction (% change pa)</t>
  </si>
  <si>
    <t>PRCS</t>
  </si>
  <si>
    <t>Percentage change in real construction value-added, over previous period.</t>
  </si>
  <si>
    <t>Construction (% of GDP)</t>
  </si>
  <si>
    <t>RCIS</t>
  </si>
  <si>
    <t>Real construction value-added, as percentage of real GDP at factor cost . GDP at factor cost is GDP at market prices, less indirect taxes, plus subsidies.</t>
  </si>
  <si>
    <t>Construction (LCU)</t>
  </si>
  <si>
    <t>ROCR</t>
  </si>
  <si>
    <t>Construction value-added at constant 2010 prices.</t>
  </si>
  <si>
    <t>Consumer expenditure: Clothing &amp; footwear (US$)</t>
  </si>
  <si>
    <t>CLFE</t>
  </si>
  <si>
    <t>Derived from OECD</t>
  </si>
  <si>
    <t>Final consumption expenditure by households on clothing and footwear. (COICOP 03)</t>
  </si>
  <si>
    <t>Consumer expenditure: Food, beverages &amp; tobacco (US$)</t>
  </si>
  <si>
    <t>FBTE</t>
  </si>
  <si>
    <t>Final consumption expenditure by households on foodstuffs, alcoholic and non-alcoholic drinks and tobacco. (COICOP 01-02)</t>
  </si>
  <si>
    <t>Consumer expenditure: Health (US$)</t>
  </si>
  <si>
    <t>HEAE</t>
  </si>
  <si>
    <t>Final consumption expenditure by households on medical products and healthcare. (COICOP 06)</t>
  </si>
  <si>
    <t>Consumer expenditure: Hotels &amp; restaurants (US$)</t>
  </si>
  <si>
    <t>HREE</t>
  </si>
  <si>
    <t>Final consumption expenditure by households on hotels and restaurants. (COICOP 11)</t>
  </si>
  <si>
    <t>Consumer expenditure: Household goods &amp; services (US$)</t>
  </si>
  <si>
    <t>HHGE</t>
  </si>
  <si>
    <t>Final consumption expenditure by households on household goods (furnishings, appliances and tools) and services.  (COICOP 05)</t>
  </si>
  <si>
    <t>Consumer expenditure: Housing &amp; household fuels (US$)</t>
  </si>
  <si>
    <t>HHFE</t>
  </si>
  <si>
    <t>Final consumption expenditure by households on housing (actual and imputed rentals), utilities and fuels.  (COICOP 04)</t>
  </si>
  <si>
    <t>Consumer expenditure: Leisure &amp; education (US$)</t>
  </si>
  <si>
    <t>LEDE</t>
  </si>
  <si>
    <t>Final consumption expenditure by households on leisure (recreational durables including audio visual and computers, cultural services, holidays and books) and education.  (COICOP 09-10)</t>
  </si>
  <si>
    <t>Consumer expenditure: Other goods and services (US$)</t>
  </si>
  <si>
    <t>OTHE</t>
  </si>
  <si>
    <t>Final consumption expenditure by households on other goods and services including financial services and insurance. (COICOP 12)</t>
  </si>
  <si>
    <t>Consumer expenditure: Total (US$)</t>
  </si>
  <si>
    <t>TOTE</t>
  </si>
  <si>
    <t>Final consumption expenditure by households on individual consumption goods. (COICOP 01-12)</t>
  </si>
  <si>
    <t>Consumer expenditure: Transport &amp; communications (US$)</t>
  </si>
  <si>
    <t>TRCE</t>
  </si>
  <si>
    <t>Final consumption expenditure by households on transport and communications. (COICOP 07-08)</t>
  </si>
  <si>
    <t>Consumer price index (2010=100; av)</t>
  </si>
  <si>
    <t>CCPI</t>
  </si>
  <si>
    <t>The consumer price index rebased to 2010=100 by the EIU</t>
  </si>
  <si>
    <t>Consumer price index (av)</t>
  </si>
  <si>
    <t>LCPI</t>
  </si>
  <si>
    <t>National Statistics Office</t>
  </si>
  <si>
    <t>Consumer price index in local currency, period average (2020=100).</t>
  </si>
  <si>
    <t>Seasonally adjusted</t>
  </si>
  <si>
    <t>Consumer price index (end-period)</t>
  </si>
  <si>
    <t>LCPN</t>
  </si>
  <si>
    <t>Consumer price index (2020=100) in local currency, end-period.</t>
  </si>
  <si>
    <t>Non-seasonally adjusted</t>
  </si>
  <si>
    <t>Consumer prices (% change pa; av)</t>
  </si>
  <si>
    <t>DCPI</t>
  </si>
  <si>
    <t>Derived from National Statistics Office</t>
  </si>
  <si>
    <t>Percentage change in consumer price index in local currency (period average), over previous year.</t>
  </si>
  <si>
    <t>Consumer prices (% change pa; end-period)</t>
  </si>
  <si>
    <t>DCPN</t>
  </si>
  <si>
    <t>Percentage change in consumer price index (end-period), over previous year.</t>
  </si>
  <si>
    <t>Corporate tax burden (5=low)</t>
  </si>
  <si>
    <t>CTER</t>
  </si>
  <si>
    <t>The EIUs business environment rankings quantify the attractiveness of the business environment. The corporate tax burden rating scores countries between 1 and 5, with 1 being "very high" and 5 being "very low".</t>
  </si>
  <si>
    <t>Coverage of mobile network (per 100 people)</t>
  </si>
  <si>
    <t>COVR</t>
  </si>
  <si>
    <t>Percentage of inhabitants that are within range of a mobile cellular signal, irrespective of whether or not they are subscribers.</t>
  </si>
  <si>
    <t>Crossborder liabilities of BIS-reporting banks (US$)</t>
  </si>
  <si>
    <t>CLBS</t>
  </si>
  <si>
    <t>Crossborder liabilities of BIS-reporting banks at end-period.</t>
  </si>
  <si>
    <t>Crude oil and NGL production (kb/d)</t>
  </si>
  <si>
    <t>OCPR</t>
  </si>
  <si>
    <t>Total crude oil and NGL production within national boundaries, including offshore production.</t>
  </si>
  <si>
    <t>Includes crude oil, natural gas liquids, additives and other hydrocarbons. Also includes supplies of additives, biofuels and other hydrocarbons derived from other energies, such as coal, natural gas or renewables.</t>
  </si>
  <si>
    <t>Crude oil and NGL: Exports (kb/d)</t>
  </si>
  <si>
    <t>OCEX</t>
  </si>
  <si>
    <t>Total exports of crude oil and NGL.</t>
  </si>
  <si>
    <t>Crude oil and NGL: Imports (kb/d)</t>
  </si>
  <si>
    <t>OCIM</t>
  </si>
  <si>
    <t>Total imports of crude oil and NGL.</t>
  </si>
  <si>
    <t>Crude oil and NGL: Net imports (kb/d)</t>
  </si>
  <si>
    <t>OCNI</t>
  </si>
  <si>
    <t>Net imports of crude oil and NGL.</t>
  </si>
  <si>
    <t>Crude oil: Net imports (% of total consumption)</t>
  </si>
  <si>
    <t>IPTL</t>
  </si>
  <si>
    <t>Percentage of observed crude oil refinery intake covered by net imports of crude oil.</t>
  </si>
  <si>
    <t>Crude refinery capacity (kb/d)</t>
  </si>
  <si>
    <t>ONRC</t>
  </si>
  <si>
    <t>Oil and Gas Journal</t>
  </si>
  <si>
    <t>Crude refinery capacity.</t>
  </si>
  <si>
    <t>Current account deposits (US$)</t>
  </si>
  <si>
    <t>MS01</t>
  </si>
  <si>
    <t>Current account deposits  (commonly refered to as sight or demand deposits).  Lines 24 and, where available line 44 and 44..g of the IFS, converted into dollars using the end-period exchange rate.</t>
  </si>
  <si>
    <t>Commercial banks and other banking institutions.</t>
  </si>
  <si>
    <t>Current transfers balance/GDP (%)</t>
  </si>
  <si>
    <t>TGDP</t>
  </si>
  <si>
    <t>Net secondary income flows as a percentage of gross domestic product.</t>
  </si>
  <si>
    <t>Current transfers: balance (US$)</t>
  </si>
  <si>
    <t>BNTR</t>
  </si>
  <si>
    <t>Secondary income credit less secondary income debit.</t>
  </si>
  <si>
    <t>Break in series, before 2005 IMF balance of payments Manual 5, after 2005 IMF Balance of Payments Manual 6.</t>
  </si>
  <si>
    <t>Current transfers: credit (US$)</t>
  </si>
  <si>
    <t>GNTR</t>
  </si>
  <si>
    <t>Secondary income credits, including workers remittances, and foreign aid grants.</t>
  </si>
  <si>
    <t>Current transfers: debit (US$)</t>
  </si>
  <si>
    <t>PNTR</t>
  </si>
  <si>
    <t>Secondary income debits, including general government transfers, workers remittances and aid abroad.</t>
  </si>
  <si>
    <t>Current-account balance (% of GDP)</t>
  </si>
  <si>
    <t>CARA</t>
  </si>
  <si>
    <t>Current-account balance as a percentage of GDP.</t>
  </si>
  <si>
    <t>Current-account balance (US$)</t>
  </si>
  <si>
    <t>BALC</t>
  </si>
  <si>
    <t>Trade balance, plus net services, plus net primary income, plus net secondary income.</t>
  </si>
  <si>
    <t>Current-account restrictions (5=low)</t>
  </si>
  <si>
    <t>CARS</t>
  </si>
  <si>
    <t>The EIUs business environment rankings quantify the attractiveness of the business environment. The current-account restrictions rating scores countries between 1 and 5, with 1 being "very restricted" and 5 being "full IMF Article VIII convertibility".</t>
  </si>
  <si>
    <t>Data, telecoms and power transmission cables: Market demand (% pa)</t>
  </si>
  <si>
    <t>MDDP</t>
  </si>
  <si>
    <t>Percentage change in total demand for data, telecoms and power transmission cables in local currency.</t>
  </si>
  <si>
    <t>Data, telecoms and power transmission cables: Market demand (LCU)</t>
  </si>
  <si>
    <t>MDDL</t>
  </si>
  <si>
    <t>Total demand for data, telecoms and power transmission cables in local currency.</t>
  </si>
  <si>
    <t>Data, telecoms and power transmission cables: Market demand (US$)</t>
  </si>
  <si>
    <t>MDDD</t>
  </si>
  <si>
    <t>Total demand for data, telecoms and power transmission cables in US$.</t>
  </si>
  <si>
    <t>Death rate (per 1,000 pop)</t>
  </si>
  <si>
    <t>DRTE</t>
  </si>
  <si>
    <t>Number of deaths per year per 1,000 population estimated at mid-year</t>
  </si>
  <si>
    <t>Debt interest payments (% of GDP)</t>
  </si>
  <si>
    <t>BINT</t>
  </si>
  <si>
    <t>Derived from OECD, Economic Outlook</t>
  </si>
  <si>
    <t>Interest payments on central and provincial, state and local government debt (both domestic currency denominated and foreign currency debt), as a percentage of GDP.</t>
  </si>
  <si>
    <t>Debt interest payments (LCU)</t>
  </si>
  <si>
    <t>DINT</t>
  </si>
  <si>
    <t>Net interest payments (interest payments on central and provincial, state and local government debt - both domestic currency denominated and foreign currency debt - minus revenues from fiscal reserves).</t>
  </si>
  <si>
    <t>Debt interest payments (US$)</t>
  </si>
  <si>
    <t>DIPD</t>
  </si>
  <si>
    <t xml:space="preserve"> </t>
  </si>
  <si>
    <t>Debt-service paid/GDP (%)</t>
  </si>
  <si>
    <t>TSPY</t>
  </si>
  <si>
    <t>Derived from IMF, International Financial Statistics;  World Bank, External Debt Statistics; World Bank, Quarterly External Debt Statistics</t>
  </si>
  <si>
    <t>Total external debt service paid as a percentage of nominal GDP.</t>
  </si>
  <si>
    <t>Debt-service ratio , paid (%)</t>
  </si>
  <si>
    <t>TSPX</t>
  </si>
  <si>
    <t>Derived from IMF, International Financial Statistics;  World Bank, International Debt Statistics; World Bank, Quarterly External Debt Statistics</t>
  </si>
  <si>
    <t>Total external debt service paid as a percentage of exports of goods, non-factor services, primary income and workers remittances.</t>
  </si>
  <si>
    <t>Debt-service ratio, due (%)</t>
  </si>
  <si>
    <t>TSPD</t>
  </si>
  <si>
    <t>Total external debt service due as a percentage of exports of goods, non-factor services, primary income and workers remittances.</t>
  </si>
  <si>
    <t>Defence spending (% of GDP)</t>
  </si>
  <si>
    <t>DEFE</t>
  </si>
  <si>
    <t>Defence spending (US$ per head)</t>
  </si>
  <si>
    <t>DEFH</t>
  </si>
  <si>
    <t>EIU; World Bank - World Development Indicators</t>
  </si>
  <si>
    <t>Degree of property rights protection (5=high)</t>
  </si>
  <si>
    <t>PRRT</t>
  </si>
  <si>
    <t>The EIUs business environment rankings quantify the attractiveness of the business environment. The degree of property rights protection rating scores countries between 1 and 5, with 1 being "very low" and 5 being "very high".</t>
  </si>
  <si>
    <t>Density of paved roads (km per m pop)</t>
  </si>
  <si>
    <t>DPRP</t>
  </si>
  <si>
    <t>Derived from World Bank - World Development Indicators; CIA World Factbook</t>
  </si>
  <si>
    <t xml:space="preserve">Density of roads surfaced with crushed stone (macadam) and hydrocarbon binder or bituminised agents, with concrete, or with cobblestones in relation to population of the country concerned. </t>
  </si>
  <si>
    <t>Density of paved roads (km per sq km land area)</t>
  </si>
  <si>
    <t>DPRK</t>
  </si>
  <si>
    <t xml:space="preserve">Density of roads surfaced with crushed stone (macadam) and hydrocarbon binder or bituminised agents, with concrete, or with cobblestones in relation to land area of the country concerned. </t>
  </si>
  <si>
    <t>Deposit interest rate (%)</t>
  </si>
  <si>
    <t>RAT2</t>
  </si>
  <si>
    <t>1-Year Deposit Rate, Maximum Set by Bank of Korea</t>
  </si>
  <si>
    <t>Deposits/GDP (%)</t>
  </si>
  <si>
    <t>BGDP</t>
  </si>
  <si>
    <t>Deposit liabilities of the financial sector (domestic financial institutions, including the central bank), as a percentage of GDP. Consists of both transferable deposits and non-transferable claims on the central bank or other depository institutions</t>
  </si>
  <si>
    <t>Doctors (per 1,000 pop)</t>
  </si>
  <si>
    <t>GPPT</t>
  </si>
  <si>
    <t>All registered physicians in the country. This need not necessarily refer to active physicians, or those active within the country itself</t>
  </si>
  <si>
    <t>Domestic credit growth (%)</t>
  </si>
  <si>
    <t>SODD</t>
  </si>
  <si>
    <t>Bank of Korea</t>
  </si>
  <si>
    <t xml:space="preserve">Percentage change in bank lending to public and private sectors, plus bank lending in domestic currency overseas.  </t>
  </si>
  <si>
    <t>Domestic credit provided by banking sector (% of GDP)</t>
  </si>
  <si>
    <t>DCLB</t>
  </si>
  <si>
    <t>IMF, International Financial Statistics; EIU</t>
  </si>
  <si>
    <t>Domestic credit provided by the banking sector includes all credit to various sectors on a gross basis, with the exception of credit to the central government, which is net.</t>
  </si>
  <si>
    <t>Domestic demand (% of GDP)</t>
  </si>
  <si>
    <t>PDDD</t>
  </si>
  <si>
    <t xml:space="preserve">Total domestic expenditure (including stockbuilding) at current market prices, as a percentage of GDP.  </t>
  </si>
  <si>
    <t>Domestic demand (% real change pa)</t>
  </si>
  <si>
    <t>DDMD</t>
  </si>
  <si>
    <t>Percentage change in real total domestic expenditure (including stockbuilding), over previous year.</t>
  </si>
  <si>
    <t>Drugs and Medicines: Market demand (% real change pa)</t>
  </si>
  <si>
    <t>DMDX</t>
  </si>
  <si>
    <t>Total market demand for drugs and medicines.</t>
  </si>
  <si>
    <t>Excludes retail and wholesale mark-up. Includes biological products, medicinal chemicals and botanical products, and pharmaceutical preparations for human or veterinary use.</t>
  </si>
  <si>
    <t>Drugs and Medicines: Market demand (nominal US$)</t>
  </si>
  <si>
    <t>DMDN</t>
  </si>
  <si>
    <t>Drugs and Medicines: Market demand (US$ at 2005 constant prices)</t>
  </si>
  <si>
    <t>DMDC</t>
  </si>
  <si>
    <t>DSL broadband subscriptions</t>
  </si>
  <si>
    <t>DSIN</t>
  </si>
  <si>
    <t>Number of internet subscriptions using Digital Subscriber Line (DSL) technology.</t>
  </si>
  <si>
    <t>DSL broadband subscriptions (% pa)</t>
  </si>
  <si>
    <t>DSIG</t>
  </si>
  <si>
    <t>Percentage change in internet subscriptions using Digital Subscriber Line (DSL) technology.</t>
  </si>
  <si>
    <t>DSL broadband subscriptions (per 100 people)</t>
  </si>
  <si>
    <t>DSIP</t>
  </si>
  <si>
    <t>Number of internet subscriptions using Digital Subscriber Line (DSL) technology per 100 people.</t>
  </si>
  <si>
    <t>DSL broadband subscriptions (per 100 people, US=100)</t>
  </si>
  <si>
    <t>DSIU</t>
  </si>
  <si>
    <t>Number of internet subscriptions using Digital Subscriber Line (DSL) technology per 100 people indexed to US=100 by the EIU.</t>
  </si>
  <si>
    <t>DSL broadband subscriptions (share of world total)</t>
  </si>
  <si>
    <t>DSIW</t>
  </si>
  <si>
    <t>Number of internet subscriptions using Digital Subscriber Line (DSL) technology as a percentage of the world total.</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</si>
  <si>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</si>
  <si>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</si>
  <si>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</si>
  <si>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</si>
  <si>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</si>
  <si>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</si>
  <si>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Effectiveness of system in policy implementation (5=high)</t>
  </si>
  <si>
    <t>PIER</t>
  </si>
  <si>
    <t>The EIUs business environment rankings quantify the attractiveness of the business environment. The effectiveness of policy implementation and execution rating scores countries between 1 and 5, with 1 being "very low" and 5 being "very high".</t>
  </si>
  <si>
    <t>EIU availability of skilled labour rating (5=high)</t>
  </si>
  <si>
    <t>SLER</t>
  </si>
  <si>
    <t>The EIUs business environment rankings quantify the attractiveness of the business environment. The availability of skilled labour rating scores countries between 1 and 5, with 1 being "very poor" and 5 being "very good".</t>
  </si>
  <si>
    <t>EIU labour market rating (10=good)</t>
  </si>
  <si>
    <t>LMRT</t>
  </si>
  <si>
    <t>The EIUs labour market rating scores countries between 1 and 10 on a variety of measures including incidence of strikes and the availability of skilled labour, with 1 being low and 10 being high.</t>
  </si>
  <si>
    <t>EIU macroeconomic environment rating (10=high)</t>
  </si>
  <si>
    <t>MERT</t>
  </si>
  <si>
    <t>The EIUs business environment rankings quantify the attractiveness of the business environment. The macroeconomic environment rating scores countries between 1 and 10 on macroeconomic stability, with 1 being low and 10 being high.</t>
  </si>
  <si>
    <t>EIU market opportunities rating (10=high)</t>
  </si>
  <si>
    <t>MORT</t>
  </si>
  <si>
    <t>The EIUs market opportunities rating scores countries between 1 and 10 on market size, growth rates, income levels, trading profile and natural resource endowment, with 1 being low and 10 being high.</t>
  </si>
  <si>
    <t>EIU office space rating (5=high)</t>
  </si>
  <si>
    <t>OSER</t>
  </si>
  <si>
    <t>The EIUs business environment rankings quantify the attractiveness of the business environment. The office space rating scores countries between 1 and 5 on the level of office rents, with 1 being "very high" and 5 being "very low".</t>
  </si>
  <si>
    <t>EIU overall business environment rating (10=high)</t>
  </si>
  <si>
    <t>OBER</t>
  </si>
  <si>
    <t>The EIUs business environment rankings quantify the attractiveness of the business environment. The overall score is derived as an unweighted average of ten component category scores. The ratings run from 1 to 10, 1 being low and 10 being high.</t>
  </si>
  <si>
    <t>EIU ports rating (5=high)</t>
  </si>
  <si>
    <t>PTER</t>
  </si>
  <si>
    <t>The EIUs business environment rankings quantify the attractiveness of the business environment. The ports rating scores countries between 1 and 5 on the quality of the port infrastructure, with 1 being "very poor" and 5 being "very good".</t>
  </si>
  <si>
    <t>EIU quality of labour force rating (5=high)</t>
  </si>
  <si>
    <t>LFER</t>
  </si>
  <si>
    <t>The EIUs business environment rankings quantify the attractiveness of the business environment. The quality of labour force rating scores countries between 1 and 5, with 1 being "very low" and 5 being "very high".</t>
  </si>
  <si>
    <t>EIU rail rating (5=high)</t>
  </si>
  <si>
    <t>RAER</t>
  </si>
  <si>
    <t>The EIUs business environment rankings quantify the attractiveness of the business environment. The rail network rating scores countries between 1 and 5 on rail density, with 1 being "very low" and 5 being "very high".</t>
  </si>
  <si>
    <t>EIU retail and wholesale network rating (5=high)</t>
  </si>
  <si>
    <t>RWER</t>
  </si>
  <si>
    <t>The EIUs retail and wholesale network rating scores countries between 1 and 5 on the quality of the distribution network, with 1 being "very poor" and 5 being "very good".</t>
  </si>
  <si>
    <t>EIU road rating (5=high)</t>
  </si>
  <si>
    <t>RDER</t>
  </si>
  <si>
    <t>The EIUs business environment rankings quantify the attractiveness of the business environment. The road rating scores countries between 1 and 5 on road density, with 1 being "very low" and 5 being "very high".</t>
  </si>
  <si>
    <t>Electrical appliances and houseware: Market demand (% real change pa)</t>
  </si>
  <si>
    <t>ELDX</t>
  </si>
  <si>
    <t>Total market demand for electrical appliances and housewares such as electric space heaters, electric blankets, electrical bathroom and kitchen appliances.</t>
  </si>
  <si>
    <t>Excludes retail and wholesale mark-up.</t>
  </si>
  <si>
    <t>Electrical appliances and houseware: Market demand (nominal US$)</t>
  </si>
  <si>
    <t>ELDN</t>
  </si>
  <si>
    <t>Electrical appliances and houseware: Market demand (US$ at 2005 constant prices)</t>
  </si>
  <si>
    <t>ELDC</t>
  </si>
  <si>
    <t>Electricity (net imports): Gross domestic energy consumption (% of total)</t>
  </si>
  <si>
    <t>TOET</t>
  </si>
  <si>
    <t xml:space="preserve">Percentage of gross domestic energy consumption provided by primary electrcity supply (equal to net imports). </t>
  </si>
  <si>
    <t>Electricity (net imports): Total primary energy supply (ktoe)</t>
  </si>
  <si>
    <t>TOEK</t>
  </si>
  <si>
    <t>Total primary electrcity and heat supply: equal to net imports.</t>
  </si>
  <si>
    <t>Electricity capacity: Combustible Fuels (Mwe)</t>
  </si>
  <si>
    <t>ELMF</t>
  </si>
  <si>
    <t>Maximum active power that can be supplied, continuously, by combustible fuel power plants.</t>
  </si>
  <si>
    <t>Includes capacity derived from biomass and waste.</t>
  </si>
  <si>
    <t>Electricity capacity: Geothermal (Mwe)</t>
  </si>
  <si>
    <t>ELME</t>
  </si>
  <si>
    <t>Maximum active power that can be supplied, continuously, by geothermal power plants.</t>
  </si>
  <si>
    <t>Electricity capacity: Hydro (Mwe)</t>
  </si>
  <si>
    <t>ELMH</t>
  </si>
  <si>
    <t>Maximum active power that can be supplied, continuously, by hydroelectric power plants.</t>
  </si>
  <si>
    <t>Electricity capacity: Nuclear (Mwe)</t>
  </si>
  <si>
    <t>ELMN</t>
  </si>
  <si>
    <t>Maximum active power that can be supplied, continuously, by nuclear fission or nuclear fusion.</t>
  </si>
  <si>
    <t>Electricity capacity: Other non-hydro renewables (Mwe)</t>
  </si>
  <si>
    <t>ELMY</t>
  </si>
  <si>
    <t>Maximum active power that can be supplied, continuously, by power plants exploiting geothermal, wind, tidal movement, wave motion or ocean current for electricity generation.</t>
  </si>
  <si>
    <t>Electricity capacity: Solar (Mwe)</t>
  </si>
  <si>
    <t>ELMS</t>
  </si>
  <si>
    <t>Maximum active power that can be supplied, continuously, by solar thermal-electric power plants</t>
  </si>
  <si>
    <t>Electricity capacity: Tide/Wave/Ocean (Mwe)</t>
  </si>
  <si>
    <t>ELMZ</t>
  </si>
  <si>
    <t>Maximum active power that can be supplied, continuously, by plants exploiting tidal movement, wave motion or ocean current for electricity generation.</t>
  </si>
  <si>
    <t>Electricity capacity: Wind (Mwe)</t>
  </si>
  <si>
    <t>ELMW</t>
  </si>
  <si>
    <t>Maximum active power that can be supplied, continuously, by wind turbine power plants</t>
  </si>
  <si>
    <t>Electricity generation: Coal (GWh)</t>
  </si>
  <si>
    <t>ELGC</t>
  </si>
  <si>
    <t>Gross electricity generation by coal power plants.</t>
  </si>
  <si>
    <t>Electricity generation: Combustible Fuels (GWh)</t>
  </si>
  <si>
    <t>ELGF</t>
  </si>
  <si>
    <t>Gross electricity generation by coal, oil and natural gas power plants.</t>
  </si>
  <si>
    <t>Electricity generation: Geothermal (GWh)</t>
  </si>
  <si>
    <t>ELGE</t>
  </si>
  <si>
    <t>Gross electricity generation by geothermal power plants.</t>
  </si>
  <si>
    <t>Electricity generation: Hydro (GWh)</t>
  </si>
  <si>
    <t>ELGH</t>
  </si>
  <si>
    <t>Gross electricity generation by hydroelectric power plants.</t>
  </si>
  <si>
    <t>Electricity generation: Natural Gas (GWh)</t>
  </si>
  <si>
    <t>ELGG</t>
  </si>
  <si>
    <t>Gross electricity generation by natural gas power plants.</t>
  </si>
  <si>
    <t>Electricity generation: Nuclear (GWh)</t>
  </si>
  <si>
    <t>ELGN</t>
  </si>
  <si>
    <t>Gross electricity generation by nuclear fission or nuclear fusion.</t>
  </si>
  <si>
    <t>Electricity generation: Oil (GWh)</t>
  </si>
  <si>
    <t>ELGO</t>
  </si>
  <si>
    <t>Gross electricity generation by oil power plants.</t>
  </si>
  <si>
    <t>Electricity generation: Other (GWh)</t>
  </si>
  <si>
    <t>ELGA</t>
  </si>
  <si>
    <t>Gross electricity generation by combustible fuel power plants (fossil fuels, fuels derived from biomass and waste).</t>
  </si>
  <si>
    <t>Electricity generation: Other non-hydro renewables (GWh)</t>
  </si>
  <si>
    <t>ELGY</t>
  </si>
  <si>
    <t>Gross electricity generation by power plants exploiting geothermal, wind, tidal movement, wave motion or ocean current for electricity generation.</t>
  </si>
  <si>
    <t>Electricity generation: Solar (GWh)</t>
  </si>
  <si>
    <t>ELGS</t>
  </si>
  <si>
    <t>Gross electricity generation by solar thermal-electric power plants</t>
  </si>
  <si>
    <t>Electricity generation: Tide/Wave/Ocean (GWh)</t>
  </si>
  <si>
    <t>ELGZ</t>
  </si>
  <si>
    <t>Gross electricity generation by plants exploiting tidal movement, wave motion or ocean current for electricity generation.</t>
  </si>
  <si>
    <t>Electricity generation: Wind (GWh)</t>
  </si>
  <si>
    <t>ELGW</t>
  </si>
  <si>
    <t>Gross electricity generation by wind turbine power plants</t>
  </si>
  <si>
    <t>Electricity sector: Energy consumption (% of total)</t>
  </si>
  <si>
    <t>TOLP</t>
  </si>
  <si>
    <t>Percentage of gross domestic energy consumed by the electricity sector.</t>
  </si>
  <si>
    <t>Electricity: Energy consumption (ktoe)</t>
  </si>
  <si>
    <t>TOEL</t>
  </si>
  <si>
    <t>Total energy consumed by the electricity sector including combined heat and power plants.</t>
  </si>
  <si>
    <t>Electricity: Gross domestic energy consumption (% change y/y)</t>
  </si>
  <si>
    <t>ELPY</t>
  </si>
  <si>
    <t>Percentage change in gross domestic electricity consumption: gross production plus imports minus exports and distribution losses.</t>
  </si>
  <si>
    <t>Electricity: Net imports (% of total consumption)</t>
  </si>
  <si>
    <t>IPTE</t>
  </si>
  <si>
    <t>Percentage gross domestic consumption of electricity covered by net imports of electricity.</t>
  </si>
  <si>
    <t>Electricity: Net imports (GWh)</t>
  </si>
  <si>
    <t>ELNI</t>
  </si>
  <si>
    <t>Net imports of electricity.</t>
  </si>
  <si>
    <t>Electricity: Total exports (GWh)</t>
  </si>
  <si>
    <t>ELTE</t>
  </si>
  <si>
    <t>Total exports of electricity.</t>
  </si>
  <si>
    <t>Electricity: Total imports (GWh)</t>
  </si>
  <si>
    <t>ELTI</t>
  </si>
  <si>
    <t>Total imports of electricity.</t>
  </si>
  <si>
    <t>Employers' social security contributions rate (%)</t>
  </si>
  <si>
    <t>ESSP</t>
  </si>
  <si>
    <t>EIU, Economic Freedom Index</t>
  </si>
  <si>
    <t>Standard rate of employers social-security contributions.</t>
  </si>
  <si>
    <t>Employers’ social security contributions (5=low)</t>
  </si>
  <si>
    <t>ESSC</t>
  </si>
  <si>
    <t>The EIU's business environment rankings quantify the attractiveness of the business environment. The employe's social security contributions rating scores countries between 1 and 5, with 1 being "very high" and 5 being "very low".</t>
  </si>
  <si>
    <t>Employment</t>
  </si>
  <si>
    <t>EMPL</t>
  </si>
  <si>
    <t>Number of people officially in employment</t>
  </si>
  <si>
    <t>Employment growth (% pa)</t>
  </si>
  <si>
    <t>EMPG</t>
  </si>
  <si>
    <t>Growth in number of people officially in employment.</t>
  </si>
  <si>
    <t>Energy intensity: coal consumption (Ktoe per capita)</t>
  </si>
  <si>
    <t>CCPP</t>
  </si>
  <si>
    <t>Energy intensity: Coal consumption measured in tonnes of oil equivalent per head.</t>
  </si>
  <si>
    <t>Energy intensity: Coal consumption (toe per US$m 2005 GDP)</t>
  </si>
  <si>
    <t>CCGD</t>
  </si>
  <si>
    <t>Energy intensity: Coal consumption measured in tonnes of oil equivalent per million dollars of real GDP.</t>
  </si>
  <si>
    <t>Energy intensity: natural gas consumption (Ktoe per capita)</t>
  </si>
  <si>
    <t>GCPP</t>
  </si>
  <si>
    <t>Energy intensity: Natural gas consumption measured in tonnes of oil equivalent per head.</t>
  </si>
  <si>
    <t>Energy intensity: Natural gas consumption (toe per US$m 2005 GDP)</t>
  </si>
  <si>
    <t>GCGD</t>
  </si>
  <si>
    <t>Energy intensity: Natural gas consumption measured in tonnes of oil equivalent per million dollars of real GDP.</t>
  </si>
  <si>
    <t>Energy intensity: nuclear consumption (Ktoe per capita)</t>
  </si>
  <si>
    <t>NCPP</t>
  </si>
  <si>
    <t>Energy intensity: Nuclear power consumption measured in tonnes of oil equivalent per head.</t>
  </si>
  <si>
    <t>Energy intensity: Nuclear power consumption (toe per US$m 2005 GDP)</t>
  </si>
  <si>
    <t>NCGD</t>
  </si>
  <si>
    <t>Energy intensity: Nuclear power consumption measured in tonnes of oil equivalent per million dollars of real GDP.</t>
  </si>
  <si>
    <t>Energy intensity: petroleum consumption (Ktoe per capita)</t>
  </si>
  <si>
    <t>PCPP</t>
  </si>
  <si>
    <t>Energy intensity: Petroleum consumption measured in tonnes of oil equivalent per head.</t>
  </si>
  <si>
    <t>Energy intensity: Petroleum consumption (toe per US$m 2005 GDP)</t>
  </si>
  <si>
    <t>PCGD</t>
  </si>
  <si>
    <t>Energy intensity: Petroleum consumption measured in tonnes of oil equivalent per million dollars of real GDP.</t>
  </si>
  <si>
    <t>Energy intensity: total energy consumption (Ktoe per capita)</t>
  </si>
  <si>
    <t>TCPP</t>
  </si>
  <si>
    <t>Energy intensity: Total energy consumption measured in tonnes of oil equivalent per head.</t>
  </si>
  <si>
    <t>Energy intensity: Total energy consumption (toe per US$m 2005 GDP)</t>
  </si>
  <si>
    <t>TCGD</t>
  </si>
  <si>
    <t>Energy intensity: Total energy consumption measured in tonnes of oil equivalent per million dollars of real GDP.</t>
  </si>
  <si>
    <t>Energy: Market demand (% real change pa)</t>
  </si>
  <si>
    <t>ENDX</t>
  </si>
  <si>
    <t>Total market demand for crude petroleum, refined products, fuel oil, natural gas and electricity.</t>
  </si>
  <si>
    <t>Energy: Market demand (nominal US$)</t>
  </si>
  <si>
    <t>ENDN</t>
  </si>
  <si>
    <t>Energy: Market demand (US$ at 2005 constant prices)</t>
  </si>
  <si>
    <t>ENDC</t>
  </si>
  <si>
    <t>EUA Emissions: Index (2005=100)</t>
  </si>
  <si>
    <t>PRUI</t>
  </si>
  <si>
    <t>EUA Emissions: ECX EUA Futures (2005=100)</t>
  </si>
  <si>
    <t>EUA Emissions: Nominal Price (LCU)</t>
  </si>
  <si>
    <t>PRUL</t>
  </si>
  <si>
    <t>EUA Emissions: ECX EUA Futures (LCU)</t>
  </si>
  <si>
    <t>EUA Emissions: Nominal spot price ($)</t>
  </si>
  <si>
    <t>PRUN</t>
  </si>
  <si>
    <t>EUA Emissions: ECX EUA Futures ($)</t>
  </si>
  <si>
    <t>EUA Emissions: Real Price (Constant 2005 LCU)</t>
  </si>
  <si>
    <t>PRUR</t>
  </si>
  <si>
    <t>EUA Emissions: ECX EUA Futures (Constant 2005 LCU)</t>
  </si>
  <si>
    <t>Exchange rate LCU:$ (end-period)</t>
  </si>
  <si>
    <t>ENDR</t>
  </si>
  <si>
    <t>National currency per US$, end-period.</t>
  </si>
  <si>
    <t>Exchange rate LCU:US$ (av)</t>
  </si>
  <si>
    <t>XRPD</t>
  </si>
  <si>
    <t>National currency per US$, period average.</t>
  </si>
  <si>
    <t>Export 1 (% share)</t>
  </si>
  <si>
    <t>XPP1</t>
  </si>
  <si>
    <t>Korean National Statistics Office</t>
  </si>
  <si>
    <t>Machiner, as a percentage of total exports of goods on a free-on-board (fob) basis.</t>
  </si>
  <si>
    <t>Export 1 (US$)</t>
  </si>
  <si>
    <t>XPD1</t>
  </si>
  <si>
    <t>Largest single export type is Machiner.</t>
  </si>
  <si>
    <t>Export 2 (% share)</t>
  </si>
  <si>
    <t>XPP2</t>
  </si>
  <si>
    <t>Chemicals &amp; R, as a percentage of total exports of goods on a free-on-board (fob) basis.</t>
  </si>
  <si>
    <t>Export 2 (US$)</t>
  </si>
  <si>
    <t>XPD2</t>
  </si>
  <si>
    <t>Second largest single export type is Chemicals &amp; R.</t>
  </si>
  <si>
    <t>Export 3 (% share)</t>
  </si>
  <si>
    <t>XPP3</t>
  </si>
  <si>
    <t>Manufactured Goods, as a percentage of total exports of goods on a free-on-board (fob) basis.</t>
  </si>
  <si>
    <t>Export 3 (US$)</t>
  </si>
  <si>
    <t>XPD3</t>
  </si>
  <si>
    <t>Third largest single export type is Manufactured Goods.</t>
  </si>
  <si>
    <t>Export 4 (% share)</t>
  </si>
  <si>
    <t>XPP4</t>
  </si>
  <si>
    <t>Miscellaneou, as a percentage of total exports of goods on a free-on-board (fob) basis.</t>
  </si>
  <si>
    <t>Export 4 (US$)</t>
  </si>
  <si>
    <t>XPD4</t>
  </si>
  <si>
    <t>Fourth largest single export type is Miscellaneou.</t>
  </si>
  <si>
    <t>Export credits (US$)</t>
  </si>
  <si>
    <t>EXCR</t>
  </si>
  <si>
    <t>Stock of official export credits, suppliers credits and bank credits officially guaranteed or insured by an export credit agency.</t>
  </si>
  <si>
    <t>Export deflator (% change; av)</t>
  </si>
  <si>
    <t>DEXD</t>
  </si>
  <si>
    <t>Percentage change in export deflator index in local currency, period average (2010 = 100).</t>
  </si>
  <si>
    <t>Export deflator (2010=100; av)</t>
  </si>
  <si>
    <t>EXDF</t>
  </si>
  <si>
    <t>Export deflator index in local currency, period average (2010 = 100).</t>
  </si>
  <si>
    <t>Export market 1 (% share)</t>
  </si>
  <si>
    <t>XPM1</t>
  </si>
  <si>
    <t>Exports to China, as a percentage of total exports of goods, on a free-on-board (fob) basis.</t>
  </si>
  <si>
    <t>Export market 2 (% share)</t>
  </si>
  <si>
    <t>XPM2</t>
  </si>
  <si>
    <t>Exports to US, as a percentage of total exports of goods, on a free-on-board (fob) basis.</t>
  </si>
  <si>
    <t>Export market 3 (% share)</t>
  </si>
  <si>
    <t>XPM3</t>
  </si>
  <si>
    <t>Exports to Vietnam, as a percentage of total exports of goods, on a free-on-board (fob) basis.</t>
  </si>
  <si>
    <t>Export market 4 (% share)</t>
  </si>
  <si>
    <t>XPM4</t>
  </si>
  <si>
    <t>Exports to Hong Kong, as a percentage of total exports of goods, on a free-on-board (fob) basis.</t>
  </si>
  <si>
    <t>Export market growth (real, %)</t>
  </si>
  <si>
    <t>XMGR</t>
  </si>
  <si>
    <t>Growth in the real demand for merchandise goods, calculated as a weighted average of growth in import demand in the countrys top twenty export markets.</t>
  </si>
  <si>
    <t>Export prices  (US$, 2010=100)</t>
  </si>
  <si>
    <t>CIPX</t>
  </si>
  <si>
    <t>The export prices index rebased to 2010=100 by the EIU</t>
  </si>
  <si>
    <t>Export prices (% change pa; US$)</t>
  </si>
  <si>
    <t>DIPX</t>
  </si>
  <si>
    <t>Derived from National Statistics Office.</t>
  </si>
  <si>
    <t>Percentage growth over previous year in the US$ export price index of goods.  Index year 1990=100.</t>
  </si>
  <si>
    <t>Export volume of goods (2010=100)</t>
  </si>
  <si>
    <t>CXGR</t>
  </si>
  <si>
    <t>The export volume of goods index rebased to 2010=100 by the EIU</t>
  </si>
  <si>
    <t>Export volume of goods and services (% change pa)</t>
  </si>
  <si>
    <t>XGRO</t>
  </si>
  <si>
    <t>Derived from Organisation for Economic Cooperation and Development.</t>
  </si>
  <si>
    <t>Percentage growth over previous year in the volume of exports of goods.  Index year 1990=100.</t>
  </si>
  <si>
    <t>Exports of G&amp;S (% of GDP)</t>
  </si>
  <si>
    <t>PEXP</t>
  </si>
  <si>
    <t xml:space="preserve">Value of exports of goods and non-factor services expenditure at current market prices, as a percentage of GDP.  </t>
  </si>
  <si>
    <t>Exports of G&amp;S (% real change pa)</t>
  </si>
  <si>
    <t>DEXP</t>
  </si>
  <si>
    <t>Percentage change in real exports of goods and services, over previous year.</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</si>
  <si>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</si>
  <si>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</si>
  <si>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</si>
  <si>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</si>
  <si>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</si>
  <si>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</si>
  <si>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Expropriation risk (5=low)</t>
  </si>
  <si>
    <t>EPRO</t>
  </si>
  <si>
    <t>The EIUs business environment rankings quantify the attractiveness of the business environment. The risk of expropriation rating scores countries between 1 and 5, with 1 being "high" and 5 being "non-existent".</t>
  </si>
  <si>
    <t>External balance, contribution to real GDP growth (% points)</t>
  </si>
  <si>
    <t>CGEB</t>
  </si>
  <si>
    <t>Change in net exports, as a percentage of real GDP in the previous period.</t>
  </si>
  <si>
    <t>Fairness of tax system (5=good)</t>
  </si>
  <si>
    <t>TSER</t>
  </si>
  <si>
    <t>The EIUs business environment rankings quantify the attractiveness of the business environment. The fairness of tax system rating scores countries between 1 and 5, with 1 being "very low" and 5 being "very high".</t>
  </si>
  <si>
    <t>Female % of population</t>
  </si>
  <si>
    <t>FPOP</t>
  </si>
  <si>
    <t xml:space="preserve">Percentage of the total population which is female </t>
  </si>
  <si>
    <t>Fibre broadband subscriptions</t>
  </si>
  <si>
    <t>FBSB</t>
  </si>
  <si>
    <t>The number of Internet subscriptions using fibre to the home or fibre to the building with downstream speeds equal to, or greater than, 256 kbit/s. Fibre to the cabinet and fibre to the node are excluded.</t>
  </si>
  <si>
    <t>Fibre broadband subscriptions (% pa)</t>
  </si>
  <si>
    <t>FBBG</t>
  </si>
  <si>
    <t>Percentage change in fiber broadband internet subscriptions.</t>
  </si>
  <si>
    <t>Fibre broadband subscriptions (per 100 people)</t>
  </si>
  <si>
    <t>FBSP</t>
  </si>
  <si>
    <t>The number of Internet subscriptions using fibre to the home or fibre to the building with downstream speeds equal to, or greater than, 256 kbit/s. Fibre to the cabinet and fibre to the node are excluded (per 100 people)</t>
  </si>
  <si>
    <t>Fibre broadband subscriptions (per 100 people, US=100)</t>
  </si>
  <si>
    <t>FBSU</t>
  </si>
  <si>
    <t>Number of fiber broadband internet subscriptions per 100 people indexed to US=100 by the EIU.</t>
  </si>
  <si>
    <t>Fibre broadband subscriptions (share of world total)</t>
  </si>
  <si>
    <t>FBSW</t>
  </si>
  <si>
    <t>Total fiber broadband internet subscriptions as a percentage of the world total.</t>
  </si>
  <si>
    <t>Finance and insurance (% change pa)</t>
  </si>
  <si>
    <t>PRFI</t>
  </si>
  <si>
    <t>Percentage change in real finance and insurance value-added, over previous period.</t>
  </si>
  <si>
    <t>Finance and insurance (% of GDP)</t>
  </si>
  <si>
    <t>RFSS</t>
  </si>
  <si>
    <t>Real finance and insurance value-added, as percentage of real GDP at factor cost . GDP at factor cost is GDP at market prices, less indirect taxes, plus subsidies.</t>
  </si>
  <si>
    <t>Finance and insurance (LCU)</t>
  </si>
  <si>
    <t>FINR</t>
  </si>
  <si>
    <t>Finance and insurance value added at constant 2010 prices.</t>
  </si>
  <si>
    <t>Financial assets/GDP (%)</t>
  </si>
  <si>
    <t>FLDP</t>
  </si>
  <si>
    <t>Total financial assets of the whole domestic economy (institutional units resident in domestic economic territory), as a percentage of GDP.</t>
  </si>
  <si>
    <t>Financial market distortions (5=low)</t>
  </si>
  <si>
    <t>FMDR</t>
  </si>
  <si>
    <t>The EIUs business environment rankings quantify the attractiveness of the business environment. The degree of financial market distortions rating scores countries between 1 and 5, with 1 being "very high" and 5 being "very low".</t>
  </si>
  <si>
    <t>Financial regulatory system (5=high quality)</t>
  </si>
  <si>
    <t>FRRT</t>
  </si>
  <si>
    <t>The EIUs business environment rankings quantify the attractiveness of the business environment. The quality of the financial regulatory system rating scores countries between 1 and 5, with 1 being "very poor" and 5 being "very good".</t>
  </si>
  <si>
    <t>Financial sector (assets): currency (US$)</t>
  </si>
  <si>
    <t>B02A</t>
  </si>
  <si>
    <t>Currency liabilities of the financial sector (domestic financial institutions, including the central bank). Comprises notes and coins in circulation.</t>
  </si>
  <si>
    <t>Financial sector (assets): currency and deposits (US$)</t>
  </si>
  <si>
    <t>B01A</t>
  </si>
  <si>
    <t>Currency and deposits assets of the financial sector (domestic financial institutions, including the central bank). Consist of financial assets used to make payments, including currency, transferable deposits and other deposits.</t>
  </si>
  <si>
    <t>Financial sector (assets): deposits (US$)</t>
  </si>
  <si>
    <t>B03A</t>
  </si>
  <si>
    <t xml:space="preserve"> EIU Estimates </t>
  </si>
  <si>
    <t>Deposits liabilities of the financial sector (domestic financial institutions, including the central bank). Consist of both transferable deposits and non-transferable claims on the central bank or other depository institutions.</t>
  </si>
  <si>
    <t>Financial sector (assets): equities (US$)</t>
  </si>
  <si>
    <t>B11A</t>
  </si>
  <si>
    <t>Equities assets of the financial sector (domestic financial institutions, including the central bank). Consist of claims to residual value of incorporated enterprises, after claims of all creditors, and include mutual fund holdings.</t>
  </si>
  <si>
    <t>Financial sector (assets): long-term loans (US$)</t>
  </si>
  <si>
    <t>B10A</t>
  </si>
  <si>
    <t>Long-term loans assets of the financial sector (domestic financial institutions, including the central bank). Consist of loans that have an original maturity normally of more than one or two years.</t>
  </si>
  <si>
    <t>Financial sector (assets): net financial worth of financial sector (US$)</t>
  </si>
  <si>
    <t>B20A</t>
  </si>
  <si>
    <t>Net financial worth of financial sector assets of the financial sector (domestic financial institutions, including the central bank). Equal to total tinancial sector sssets minus total financial sector liabilities.</t>
  </si>
  <si>
    <t>Financial sector (assets): securities (excl equities; US$)</t>
  </si>
  <si>
    <t>B04A</t>
  </si>
  <si>
    <t>Securities (excl equities) assets of the financial sector (domestic financial institutions, including the central bank). Consist of bills, bonds, certificates of deposit and similar instruments normally traded in the financial markets.</t>
  </si>
  <si>
    <t>Financial sector (assets): short-term loans (US$)</t>
  </si>
  <si>
    <t>B09A</t>
  </si>
  <si>
    <t>Short-term loans assets of the financial sector (domestic financial institutions, including the central bank). Consist of loans that have an original maturity normally of one or two years or less.</t>
  </si>
  <si>
    <t>Financial sector (assets): total (US$)</t>
  </si>
  <si>
    <t>B19A</t>
  </si>
  <si>
    <t>Total assets of the financial sector (domestic financial institutions, including the central bank). Equals the sum of total liabilities of the domestic household, government and non-financial sectors.</t>
  </si>
  <si>
    <t>Financial sector (assets): total loans (US$)</t>
  </si>
  <si>
    <t>B08A</t>
  </si>
  <si>
    <t>Total loans extended by the financial sector (all domestic banks and financial institutions including the central bank) to domestic businesses, government and households.</t>
  </si>
  <si>
    <t>Financial sector (liabilities): currency (US$)</t>
  </si>
  <si>
    <t>B02L</t>
  </si>
  <si>
    <t>Financial sector (liabilities): current account deposits (US$)</t>
  </si>
  <si>
    <t>B22L</t>
  </si>
  <si>
    <t>Derived from IMF</t>
  </si>
  <si>
    <t>Financial sector (liabilities): deposits (US$)</t>
  </si>
  <si>
    <t>B03L</t>
  </si>
  <si>
    <t>Financial sector (liabilities): equities (US$)</t>
  </si>
  <si>
    <t>B11L</t>
  </si>
  <si>
    <t>Equities liabilities of the financial sector (domestic financial institutions, including the central bank). Consist of claims to residual value of incorporated enterprises, after claims of all creditors, and include mutual fund holdings.</t>
  </si>
  <si>
    <t>Financial sector (liabilities): securities (excl equities; US$)</t>
  </si>
  <si>
    <t>B04L</t>
  </si>
  <si>
    <t>Securities (excl equities) liabilities of the financial sector (domestic financial institutions, including the central bank). Consist of bills, bonds, certificates of deposit and similar instruments normally traded in the financial markets.</t>
  </si>
  <si>
    <t>Financial sector (liabilities): time and savings deposits (US$)</t>
  </si>
  <si>
    <t>B23L</t>
  </si>
  <si>
    <t>Time and savings deposits (accounts where cash is available after a notice period).</t>
  </si>
  <si>
    <t>Financial sector (liabilities): total (US$)</t>
  </si>
  <si>
    <t>B19L</t>
  </si>
  <si>
    <t>Total liabilities of the financial sector (domestic financial institutions, including the central bank). Comprise financial assets created when creditors lend funds directly to debtors. Equals the sum of total assets of the household, government and non-f</t>
  </si>
  <si>
    <t>Financial sector (liabilities): total loans (US$)</t>
  </si>
  <si>
    <t>B08L</t>
  </si>
  <si>
    <t xml:space="preserve">Loans liabilities of the financial sector (domestic financial institutions, including the central bank). </t>
  </si>
  <si>
    <t>Financial sector: currency and deposits (US$)</t>
  </si>
  <si>
    <t>B01L</t>
  </si>
  <si>
    <t>Currency and deposit liabilities of the financial sector (domestic financial institutions, including the central bank). Consist of financial assets used to make payments, including currency, transferable deposits and other deposits.</t>
  </si>
  <si>
    <t>Financial sector: net balance of other assets/liabilities (US$)</t>
  </si>
  <si>
    <t>B21L</t>
  </si>
  <si>
    <t xml:space="preserve">Net balance of other assets/liabilities - liabilities of the financial sector (domestic financial institutions, including the central bank). </t>
  </si>
  <si>
    <t>Financing rating (10=good)</t>
  </si>
  <si>
    <t>FNRT</t>
  </si>
  <si>
    <t>The EIUs financing rating scores countries between 1 and 10 on a variety of measures including the openness of the banking system and the extent of distortions in the financial markets, with 1 being low and 10 being high.</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</si>
  <si>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</si>
  <si>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</si>
  <si>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</si>
  <si>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</si>
  <si>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Fiscal system and new investment (5=high)</t>
  </si>
  <si>
    <t>FSER</t>
  </si>
  <si>
    <t>The EIUs fiscal system and new investment rating scores countries between 1 and 5 on the degree to which the fiscal system encourages new investment, with 1 being "very low" and 5 being "very high".</t>
  </si>
  <si>
    <t>Fish consumption (kg/pc)</t>
  </si>
  <si>
    <t>FHCO</t>
  </si>
  <si>
    <t>Total fish consumption, kg per head.</t>
  </si>
  <si>
    <t>Fixed broadband subscriptions</t>
  </si>
  <si>
    <t>BRSB</t>
  </si>
  <si>
    <t>Subscriber lines with a transmission speed greater than 128 Kbps. Includes primary rate interface (PRI) ISDN connections, xDSL connections, cable modem and cable telephony connections and high-speed fixed wireless connections.</t>
  </si>
  <si>
    <t>Fixed broadband subscriptions  (% pa)</t>
  </si>
  <si>
    <t>BRSG</t>
  </si>
  <si>
    <t>Percentage change in fixed access broadband internet subscriptions.</t>
  </si>
  <si>
    <t>Fixed broadband subscriptions  (per 100 people, US=100)</t>
  </si>
  <si>
    <t>BRSU</t>
  </si>
  <si>
    <t>Number of fixed access broadband internet subscriptions per 100 people indexed to US=100 by the EIU.</t>
  </si>
  <si>
    <t>Fixed broadband subscriptions  (share of world total)</t>
  </si>
  <si>
    <t>BRSW</t>
  </si>
  <si>
    <t>Total fixed access broadband internet subscriptions as a percentage of the world total.</t>
  </si>
  <si>
    <t>Fixed broadband subscriptions (per 100 people)</t>
  </si>
  <si>
    <t>BRSP</t>
  </si>
  <si>
    <t>Subscriber lines with a transmission speed greater than 128 Kbps per 100 people. Includes primary rate interface (PRI) ISDN connections, xDSL connections, cable modem and cable telephony connections and high-speed fixed wireless connections.</t>
  </si>
  <si>
    <t>Fixed investment deflator (% change; av)</t>
  </si>
  <si>
    <t>IDFD</t>
  </si>
  <si>
    <t>Percentage change in fixed investment deflator index in local currency, period average (2010 = 100).</t>
  </si>
  <si>
    <t>Fixed investment deflator (2010=100; av)</t>
  </si>
  <si>
    <t>IDFI</t>
  </si>
  <si>
    <t>Fixed investment deflator index in local currency, period average (2010 = 100).</t>
  </si>
  <si>
    <t>Fixed voice subscriptions</t>
  </si>
  <si>
    <t>TEML</t>
  </si>
  <si>
    <t>Total number of fixed telephone lines.</t>
  </si>
  <si>
    <t>Data have been revised owing to a change in source. Data 2008 onward includes VoIP subscriptions</t>
  </si>
  <si>
    <t>Fixed voice subscriptions (% pa)</t>
  </si>
  <si>
    <t>TEMP</t>
  </si>
  <si>
    <t>Percentage change in total number of fixed telephone lines.</t>
  </si>
  <si>
    <t xml:space="preserve">Data have been revised owing to a change in source. </t>
  </si>
  <si>
    <t>Fixed voice subscriptions (per 100 people)</t>
  </si>
  <si>
    <t>TMLP</t>
  </si>
  <si>
    <t>Number of fixed telephone lines per 100 people.</t>
  </si>
  <si>
    <t>Flow of export credits (US$)</t>
  </si>
  <si>
    <t>EXCN</t>
  </si>
  <si>
    <t>EIU estimate</t>
  </si>
  <si>
    <t>Net change in stock of official export credits, suppliers credits and bank credits officially guaranteed or insured by an export credit agency.</t>
  </si>
  <si>
    <t>Food, beverages &amp; tobacco (% of consumer expenditure)</t>
  </si>
  <si>
    <t>FPHS</t>
  </si>
  <si>
    <t xml:space="preserve">Consumer expenditure on food, beverages and tobacco, as a percentage of total consumer expenditure. </t>
  </si>
  <si>
    <t>Food, beverages &amp; tobacco: Market demand (% real change pa)</t>
  </si>
  <si>
    <t>FBDX</t>
  </si>
  <si>
    <t>Total market demand for meat, dairy, fish, fruit, vegetables, sugar, animal feed, animal and vegetable oils, processed food, alcoholic beverages , soft drinks and flavourings and tobacco products.</t>
  </si>
  <si>
    <t>Food, beverages &amp; tobacco: Market demand (nominal US$)</t>
  </si>
  <si>
    <t>FBDN</t>
  </si>
  <si>
    <t>Food, beverages &amp; tobacco: Market demand (US$ at 2005 constant prices)</t>
  </si>
  <si>
    <t>FBDC</t>
  </si>
  <si>
    <t>Footwear: Market demand (% real change pa)</t>
  </si>
  <si>
    <t>FWDX</t>
  </si>
  <si>
    <t>Total market demand for footwear.</t>
  </si>
  <si>
    <t>Excludes retail and wholesale mark-up. Includes leggings, gaiters and footwear from leather, fabrics and other materials except footwear made wholly of wood or almost entirely of vulcanized or moulded rubber or plastic.</t>
  </si>
  <si>
    <t>Footwear: Market demand (nominal US$)</t>
  </si>
  <si>
    <t>FWDN</t>
  </si>
  <si>
    <t>Footwear: Market demand (US$ at 2005 constant prices)</t>
  </si>
  <si>
    <t>FWDC</t>
  </si>
  <si>
    <t>Foreign trade and exchange regime rating (10=good)</t>
  </si>
  <si>
    <t>FTRT</t>
  </si>
  <si>
    <t>The EIUs foreign trade and exchange rating scores countries between 1 and 10 on a variety of measures including capital-account liberalisation and tariff levels, with 1 being low and 10 being high.</t>
  </si>
  <si>
    <t>Foreign-exchange reserves (US$)</t>
  </si>
  <si>
    <t>FRES</t>
  </si>
  <si>
    <t>Total reserves (excluding gold), including foreign exchange, reserve position with the IMF and SDRs at end-period.</t>
  </si>
  <si>
    <t>Freedom to compete (5=high)</t>
  </si>
  <si>
    <t>FCRT</t>
  </si>
  <si>
    <t>The EIUs business environment rankings quantify the attractiveness of the business environment. The freedom to compete rating scores countries between 1 and 5, with 1 being "very low" and 5 being "very high".</t>
  </si>
  <si>
    <t>Fruit consumption (kg/pc)</t>
  </si>
  <si>
    <t>FRCO</t>
  </si>
  <si>
    <t>Total fruit consumption, kg per head.</t>
  </si>
  <si>
    <t>Gasoil: Index (2005=100)</t>
  </si>
  <si>
    <t>PRLI</t>
  </si>
  <si>
    <t>Derived from Financial Times</t>
  </si>
  <si>
    <t>Gasoil: German Htg (2005 = 100)</t>
  </si>
  <si>
    <t>Gasoil: Nominal Price (LCU)</t>
  </si>
  <si>
    <t>PRLL</t>
  </si>
  <si>
    <t>Gasoil: German Htg (LCU per tonne)</t>
  </si>
  <si>
    <t>Gasoil: Nominal spot price ($)</t>
  </si>
  <si>
    <t>PRLN</t>
  </si>
  <si>
    <t>Financial Times</t>
  </si>
  <si>
    <t>Gasoil: German Htg ($ per tonne)</t>
  </si>
  <si>
    <t>Gasoil: Real Price (Constant 2005 LCU)</t>
  </si>
  <si>
    <t>PRLR</t>
  </si>
  <si>
    <t>Gasoil: German Htg (Constant 2005 LCU per tonne)</t>
  </si>
  <si>
    <t>Gasoline: Index (2005=100)</t>
  </si>
  <si>
    <t>PRGI</t>
  </si>
  <si>
    <t>Derived from US Department of Energy</t>
  </si>
  <si>
    <t xml:space="preserve">Gasoline: New York Harbor reformulated RBOB regular spot price (2005=100) </t>
  </si>
  <si>
    <t>Gasoline: Nominal Price (LCU)</t>
  </si>
  <si>
    <t>PRGL</t>
  </si>
  <si>
    <t xml:space="preserve">Gasoline: New York Harbor reformulated RBOB regular spot price (LCU per Gallon) </t>
  </si>
  <si>
    <t>Gasoline: Nominal spot price ($)</t>
  </si>
  <si>
    <t>PRGN</t>
  </si>
  <si>
    <t>US Department of Energy</t>
  </si>
  <si>
    <t xml:space="preserve">Gasoline: New York Harbor reformulated RBOB regular spot price (US$ per Gallon) </t>
  </si>
  <si>
    <t>Gasoline: Real Price (Constant 2005 LCU)</t>
  </si>
  <si>
    <t>PRGR</t>
  </si>
  <si>
    <t xml:space="preserve">Gasoline: New York Harbor reformulated RBOB regular spot price (Constant 2005 LCU per Gallon) </t>
  </si>
  <si>
    <t>GDP at factor cost (LCU)</t>
  </si>
  <si>
    <t>FGDP</t>
  </si>
  <si>
    <t>Real GDP at factor cost is equal to GDP at constant 2010 market prices, less indirect taxes and plus subsidies.</t>
  </si>
  <si>
    <t>Includes statistical discrepancy. Data prior to 2000 is estimated based on growth rates derived from series with base year 2000.</t>
  </si>
  <si>
    <t>GDP deflator (% change; av)</t>
  </si>
  <si>
    <t>GDFD</t>
  </si>
  <si>
    <t>Percentage change in GDP deflator index in local currency, period average (2010 = 100).</t>
  </si>
  <si>
    <t>GDP deflator (2010=100; av)</t>
  </si>
  <si>
    <t>GDFI</t>
  </si>
  <si>
    <t>GDP deflator index in local currency, period average (2010 = 100).</t>
  </si>
  <si>
    <t>GDP per head (US$ at PPP)</t>
  </si>
  <si>
    <t>YPCP</t>
  </si>
  <si>
    <t>PPP</t>
  </si>
  <si>
    <t>GDP at purchasing power parity (PPP), divided by population.</t>
  </si>
  <si>
    <t>GDP per head (US$)</t>
  </si>
  <si>
    <t>YPCA</t>
  </si>
  <si>
    <t>Derived from Korean National Statistical Office, Major Statistics of Korean Economy</t>
  </si>
  <si>
    <t>Nominal GDP divided by population.  Derived from National Statistical Office data and period-average exchange rate.</t>
  </si>
  <si>
    <t>Geothermal: Gross domestic energy consumption (% of total)</t>
  </si>
  <si>
    <t>TOTT</t>
  </si>
  <si>
    <t>Percentage of gross domestic energy consumption provided by geothermal power: production plus imports minus exports minus international marine and aviation bunkers and stock changes.</t>
  </si>
  <si>
    <t>Geothermal: Gross domestic energy consumption (% of world total)</t>
  </si>
  <si>
    <t>PWTE</t>
  </si>
  <si>
    <t>Gross domestic consumption of geothermal power as a percentage of world geothermal power consumption.</t>
  </si>
  <si>
    <t>Geothermal: Gross domestic energy consumption (ktoe)</t>
  </si>
  <si>
    <t>TOGE</t>
  </si>
  <si>
    <t>Gross domestic consumption of geothermal power: production plus imports minus exports minus international marine and aviation bunkers and stock changes.</t>
  </si>
  <si>
    <t>Gold, national valuation (US$)</t>
  </si>
  <si>
    <t>GOLD</t>
  </si>
  <si>
    <t>Level of gold reserves (national valuation) at end-period.</t>
  </si>
  <si>
    <t>Goods: exports (US$)</t>
  </si>
  <si>
    <t>EXPS</t>
  </si>
  <si>
    <t>Total exports of goods on a free-on-board (fob) basis.</t>
  </si>
  <si>
    <t>Goods: exports BOP (US$)</t>
  </si>
  <si>
    <t>MEXP</t>
  </si>
  <si>
    <t>Exports of goods, free-on-board (fob) basis.</t>
  </si>
  <si>
    <t>Goods: imports (US$)</t>
  </si>
  <si>
    <t>IMPS</t>
  </si>
  <si>
    <t>Total imports of goods on a cost, insurance and freight (cif) basis.</t>
  </si>
  <si>
    <t>Goods: imports BOP (US$)</t>
  </si>
  <si>
    <t>MIMP</t>
  </si>
  <si>
    <t>Imports of goods, free-on-board (fob) basis.</t>
  </si>
  <si>
    <t>Government (assets): currency and deposits (US$)</t>
  </si>
  <si>
    <t>E01A</t>
  </si>
  <si>
    <t>Currency and deposits assets of the government sector (public, non-financial institutions). Consist of financial assets used to make payments, including currency, transferable deposits and other deposits.</t>
  </si>
  <si>
    <t>Government (assets): equities (US$)</t>
  </si>
  <si>
    <t>E11A</t>
  </si>
  <si>
    <t>Equities assets of the government sector (public, non-financial institutions). Consist of claims to residual value of incorporated enterprises, after claims of all creditors, and include mutual fund holdings.</t>
  </si>
  <si>
    <t>Government (assets): loans (US$)</t>
  </si>
  <si>
    <t>E08A</t>
  </si>
  <si>
    <t>Total Loans extended by the government sector (public, non-financial institutions). Comprise financial assets created when creditors lend funds directly to debtors.</t>
  </si>
  <si>
    <t>Government (assets): net financial worth of government (US$)</t>
  </si>
  <si>
    <t>E20A</t>
  </si>
  <si>
    <t xml:space="preserve">Derived from  Derived from OECD </t>
  </si>
  <si>
    <t>Net financial worth of government assets of the government sector (public, non-financial institutions). Equal to Total Government Assets minus Total Government Liabilities.</t>
  </si>
  <si>
    <t>Government (assets): other (US$)</t>
  </si>
  <si>
    <t>E18A</t>
  </si>
  <si>
    <t xml:space="preserve">Other assets of the government sector (public, non-financial institutions). </t>
  </si>
  <si>
    <t>Government (assets): securities (excl equities; US$)</t>
  </si>
  <si>
    <t>E04A</t>
  </si>
  <si>
    <t>Securities (excl equities) assets of the government sector (public, non-financial institutions). Consist of bills, bonds, certificates of deposit and similar instruments normally traded in the financial markets.</t>
  </si>
  <si>
    <t>Government (assets): total (US$)</t>
  </si>
  <si>
    <t>E19A</t>
  </si>
  <si>
    <t xml:space="preserve"> Derived from OECD </t>
  </si>
  <si>
    <t>Total assets of the government sector (public, non-financial institutions). Equal to the sum of currency and deposits, securities, loans, equities and other government assets.</t>
  </si>
  <si>
    <t>Government (liabilities): currency and deposits (US$)</t>
  </si>
  <si>
    <t>E01L</t>
  </si>
  <si>
    <t>Currency and deposits liabilities of the government sector (public, non-financial institutions). Consist of financial assets used to make payments, including currency, transferable deposits and other deposits.</t>
  </si>
  <si>
    <t>Government (liabilities): equities (US$</t>
  </si>
  <si>
    <t>E11L</t>
  </si>
  <si>
    <t>Equities liabilities of the government sector (public, non-financial institutions). Consist of claims to residual value of incorporated enterprises, after claims of all creditors, and include mutual fund holdings.</t>
  </si>
  <si>
    <t>Government (liabilities): loans (US$)</t>
  </si>
  <si>
    <t>E08L</t>
  </si>
  <si>
    <t>Loans liabilities of the government sector (public, non-financial institutions) to the domestic financial sector. Comprise financial assets created when creditors lend funds directly to debtors.</t>
  </si>
  <si>
    <t>Government (liabilities): other (US$)</t>
  </si>
  <si>
    <t>E18L</t>
  </si>
  <si>
    <t xml:space="preserve">Other liabilities of the government sector (public, non-financial institutions). </t>
  </si>
  <si>
    <t>Government (liabilities): securities (excl equities; US$)</t>
  </si>
  <si>
    <t>E04L</t>
  </si>
  <si>
    <t>Securities (excl equities) liabilities of the government sector (public, non-financial institutions). Consist of bills, bonds, certificates of deposit and similar instruments normally traded in the financial markets.</t>
  </si>
  <si>
    <t>Government (liabilities): total (US$)</t>
  </si>
  <si>
    <t>E19L</t>
  </si>
  <si>
    <t xml:space="preserve">Total liabilities of the government sector (public, non-financial institutions). </t>
  </si>
  <si>
    <t>Government consumption (% of GDP)</t>
  </si>
  <si>
    <t>PGCE</t>
  </si>
  <si>
    <t xml:space="preserve">Government consumption expenditure at current market prices, as a percentage of GDP.  </t>
  </si>
  <si>
    <t>Government consumption (% real change pa)</t>
  </si>
  <si>
    <t>DGCE</t>
  </si>
  <si>
    <t>Percentage change in real government consumption, over previous year.</t>
  </si>
  <si>
    <t>Government consumption deflator (% change; av)</t>
  </si>
  <si>
    <t>GOVD</t>
  </si>
  <si>
    <t>Percentage change in government consumption deflator index in local currency, period average (2010 = 100).</t>
  </si>
  <si>
    <t>Government consumption deflator (2010=100; av)</t>
  </si>
  <si>
    <t>GOVI</t>
  </si>
  <si>
    <t>Government consumption deflator index in local currency, period average (2010 = 100).</t>
  </si>
  <si>
    <t>Government consumption, contribution to real GDP growth (% points)</t>
  </si>
  <si>
    <t>CGGC</t>
  </si>
  <si>
    <t>Change in government consumption, as a percentage of real GDP in the previous period.</t>
  </si>
  <si>
    <t>Government policy towards foreign investment (5=good)</t>
  </si>
  <si>
    <t>GPFI</t>
  </si>
  <si>
    <t>The EIUs business environment rankings quantify the attractiveness of the business environment. The government policy towards foreign investment rating scores countries between 1 and 5, with 1 being "very restrictive" and 5 being "very encouraging".</t>
  </si>
  <si>
    <t>Government stance towards business (5=open)</t>
  </si>
  <si>
    <t>GBER</t>
  </si>
  <si>
    <t>The EIUs government stance towards business rating scores countries between 1 and 5 on the likelihood that the current government will implement open, liberal, and pro-business policies, with 1 being "very low" and 5 being "very high".</t>
  </si>
  <si>
    <t>GPS navigation and other measuring equipment: Market demand (% pa)</t>
  </si>
  <si>
    <t>MDGP</t>
  </si>
  <si>
    <t>Percentage change in total demand for GPS navigation and other measuring equipment in local currency.</t>
  </si>
  <si>
    <t>GPS navigation and other measuring equipment: Market demand (LCU)</t>
  </si>
  <si>
    <t>MDGL</t>
  </si>
  <si>
    <t>Total demand for GPS navigation and other measuring equipment in local currency.</t>
  </si>
  <si>
    <t>GPS navigation and other measuring equipment: Market demand (US$)</t>
  </si>
  <si>
    <t>MDGD</t>
  </si>
  <si>
    <t>Total demand for GPS navigation and other measuring equipment in US$.</t>
  </si>
  <si>
    <t>Gross domestic electricity consumption (GWh)</t>
  </si>
  <si>
    <t>ELST</t>
  </si>
  <si>
    <t>Gross domestic electricity consumption: gross production plus imports minus exports and distribution losses.</t>
  </si>
  <si>
    <t>Gross domestic energy consumption (% of 1990 level)</t>
  </si>
  <si>
    <t>ECNN</t>
  </si>
  <si>
    <t>Gross domestic energy consumption as a percentage of the 1990 level: production plus imports minus exports minus international marine and aviation bunkers and stock changes.</t>
  </si>
  <si>
    <t>Gross domestic energy consumption (ktoe)</t>
  </si>
  <si>
    <t>TOEN</t>
  </si>
  <si>
    <t>Gross domestic energy consumption: production plus imports minus exports minus international marine and aviation bunkers and stock changes.</t>
  </si>
  <si>
    <t>Gross Electricity Generation (Gwh)</t>
  </si>
  <si>
    <t>ELGT</t>
  </si>
  <si>
    <t>Gross electricity generation. Includes the energy taken by power station auxiliaries and losses in transformers that are considered integral
parts of the station.</t>
  </si>
  <si>
    <t>Gross fixed investment (% of GDP)</t>
  </si>
  <si>
    <t>PFIN</t>
  </si>
  <si>
    <t xml:space="preserve">Gross fixed investment expenditure at current market prices, as a percentage of GDP.  </t>
  </si>
  <si>
    <t>Gross fixed investment (% real change pa)</t>
  </si>
  <si>
    <t>DFIN</t>
  </si>
  <si>
    <t>Percentage change in real gross fixed investment, over previous year.</t>
  </si>
  <si>
    <t>Gross fixed investment, contribution to real GDP growth (% points)</t>
  </si>
  <si>
    <t>CGFI</t>
  </si>
  <si>
    <t>Change in gross fixed investment, as a percentage of real GDP in the previous period.</t>
  </si>
  <si>
    <t>Gross income - [Y]</t>
  </si>
  <si>
    <t>BP07</t>
  </si>
  <si>
    <t>Net interest income plus non-interest income.</t>
  </si>
  <si>
    <t>Gross national savings rate (%)</t>
  </si>
  <si>
    <t>PSAV</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</si>
  <si>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</si>
  <si>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</si>
  <si>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</si>
  <si>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</si>
  <si>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Gross personal income (US$)</t>
  </si>
  <si>
    <t>GPIN</t>
  </si>
  <si>
    <t>OECD, Economic Outlook</t>
  </si>
  <si>
    <t>The total value of personal income before taxes and deductions.</t>
  </si>
  <si>
    <t>Growth in average wages (LCU; % pa)</t>
  </si>
  <si>
    <t>DAWA</t>
  </si>
  <si>
    <t>Korean National Statistical Office</t>
  </si>
  <si>
    <t>Percentage change in monthly earnings (all industries) in local currency, over previous year.</t>
  </si>
  <si>
    <t>Growth in average wages (US$; % pa)</t>
  </si>
  <si>
    <t>GDAV</t>
  </si>
  <si>
    <t>Derived from KOSIS</t>
  </si>
  <si>
    <t>Percentage change in hourly wages in US$, over previous period.</t>
  </si>
  <si>
    <t>Growth of overall productivity of labour (GDP at PPP, per worker, % pa)</t>
  </si>
  <si>
    <t>OPRG</t>
  </si>
  <si>
    <t xml:space="preserve">Growth of real gross domestic product (GDP), at 2005 constant prices, per person employed.  </t>
  </si>
  <si>
    <t>Growth of productivity of labour in manufacturing (% pa)</t>
  </si>
  <si>
    <t>PRMG</t>
  </si>
  <si>
    <t>International Labour Organisation, World Bank - World Development Indicators, EIU calculation</t>
  </si>
  <si>
    <t>Growth of real manufacturing value added (at constant 2010 prices ) per manufacturing worker</t>
  </si>
  <si>
    <t>Growth of real capital stock (%)</t>
  </si>
  <si>
    <t>GRCS</t>
  </si>
  <si>
    <t>Growth in the real stock of fixed assets (machinery &amp; equipment, buildings etc).</t>
  </si>
  <si>
    <t>Growth of real GDP per head (% pa)</t>
  </si>
  <si>
    <t>RYPC</t>
  </si>
  <si>
    <t>Derived from Bank of Korea; Korean National Statistical Office, Major Statistics of Korean Economy.</t>
  </si>
  <si>
    <t>Percentage change in real gross domestic product per head.</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</si>
  <si>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</si>
  <si>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</si>
  <si>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</si>
  <si>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Health and soundness of banking sector (5=good)</t>
  </si>
  <si>
    <t>BSER</t>
  </si>
  <si>
    <t>The EIUs business environment rankings quantify the attractiveness of the business environment. The openness of the banking system rating scores countries between 1 and 5, with 1 being "very low" and 5 being "very high".</t>
  </si>
  <si>
    <t>Health Services: Market demand (% real change pa)</t>
  </si>
  <si>
    <t>HEDX</t>
  </si>
  <si>
    <t>Total market demand for health services.</t>
  </si>
  <si>
    <t>Health Services: Market demand (nominal US$)</t>
  </si>
  <si>
    <t>HEDN</t>
  </si>
  <si>
    <t>Health Services: Market demand (US$ at 2005 constant prices)</t>
  </si>
  <si>
    <t>HEDC</t>
  </si>
  <si>
    <t>Healthcare spending (% of GDP)</t>
  </si>
  <si>
    <t>HSPR</t>
  </si>
  <si>
    <t>The sum of public and private health expenditure as a percentage of gross domestic product.</t>
  </si>
  <si>
    <t>Healthcare spending (LCU)</t>
  </si>
  <si>
    <t>HSPX</t>
  </si>
  <si>
    <t>Total public and private expenditure on health (LCU)</t>
  </si>
  <si>
    <t>Healthcare spending (US$ per head)</t>
  </si>
  <si>
    <t>HSPE</t>
  </si>
  <si>
    <t>Total public and private expenditure on health, per capita.</t>
  </si>
  <si>
    <t>Healthcare spending (US$)</t>
  </si>
  <si>
    <t>HSPQ</t>
  </si>
  <si>
    <t>Total public and private expenditure on health (USD)</t>
  </si>
  <si>
    <t>Heating Oil: Index (2005=100)</t>
  </si>
  <si>
    <t>PROI</t>
  </si>
  <si>
    <t xml:space="preserve">Heating oil: New York Harbor No. 2 spot price FOB (2005=100) </t>
  </si>
  <si>
    <t>Heating Oil: Nominal Price (LCU)</t>
  </si>
  <si>
    <t>PROL</t>
  </si>
  <si>
    <t xml:space="preserve">Heating oil: New York Harbor No. 2 spot price FOB (LCU per Gallon) </t>
  </si>
  <si>
    <t>Heating Oil: Nominal spot price ($)</t>
  </si>
  <si>
    <t>PRON</t>
  </si>
  <si>
    <t xml:space="preserve">Heating oil: New York Harbor No. 2 spot price FOB (US$ per Gallon) </t>
  </si>
  <si>
    <t>Heating Oil: Real Price (Constant 2005 LCU)</t>
  </si>
  <si>
    <t>PROR</t>
  </si>
  <si>
    <t xml:space="preserve">Heating oil: New York Harbor No. 2 spot price FOB (Constant 2005 LCU per Gallon) </t>
  </si>
  <si>
    <t>Higher education enrolment (%)</t>
  </si>
  <si>
    <t>TEEN</t>
  </si>
  <si>
    <t>UNESCO</t>
  </si>
  <si>
    <t xml:space="preserve">Ratio of enrolment in tertiary education to the population of the corresponding age. </t>
  </si>
  <si>
    <t>Hiring of foreign nationals (5=easy)</t>
  </si>
  <si>
    <t>FNER</t>
  </si>
  <si>
    <t>The EIUs business environment rankings quantify the attractiveness of the business environment. The hiring of foreign nationals rating scores countries between 1 and 5, with 1 being "almost impossible" and 5 being "very easy".</t>
  </si>
  <si>
    <t>Hospital beds (per 1,000 pop)</t>
  </si>
  <si>
    <t>HBPT</t>
  </si>
  <si>
    <t>OECD, EIU estimates</t>
  </si>
  <si>
    <t>Hospital beds, including inpatient beds available in public, private, general and specialised hospitals and rehabilitation centres, per 1,000 population</t>
  </si>
  <si>
    <t>Household (assets): currency (US$)</t>
  </si>
  <si>
    <t>D02A</t>
  </si>
  <si>
    <t>Currency assets of the household sector. Comprises notes and coins in circulation.</t>
  </si>
  <si>
    <t>Household (assets): currency and deposits (US$)</t>
  </si>
  <si>
    <t>D01A</t>
  </si>
  <si>
    <t>Currency and deposits assets of the household sector. Consist of financial assets used to make payments, including currency, transferable deposits and other deposits.</t>
  </si>
  <si>
    <t>Household (assets): deposits (US$)</t>
  </si>
  <si>
    <t>D03A</t>
  </si>
  <si>
    <t xml:space="preserve"> EIU estimates </t>
  </si>
  <si>
    <t>Deposits assets of the household sector. Consist of both transferable deposits and non-transferable claims on the central bank or other depository institutions.</t>
  </si>
  <si>
    <t>Household (assets): equities (excl mutual funds; US$)</t>
  </si>
  <si>
    <t>D12A</t>
  </si>
  <si>
    <t>Equities (excl mutual funds) assets of the household sector. Consist of claims to residual value of incorporated enterprises, after claims of all creditors, and exclude mutual fund holdings.</t>
  </si>
  <si>
    <t>Household (assets): equities (US$)</t>
  </si>
  <si>
    <t>D11A</t>
  </si>
  <si>
    <t>Equities assets of the household sector. Consist of claims to residual value of incorporated enterprises, after claims of all creditors, and include mutual fund holdings.</t>
  </si>
  <si>
    <t>Household (assets): financial derivatives (US$)</t>
  </si>
  <si>
    <t>D07A</t>
  </si>
  <si>
    <t>Financial derivatives assets of the household sector. Consist of financial instruments linked to specific other assets, and derive their value from the price of the underlying item.</t>
  </si>
  <si>
    <t>Household (assets): life insurance (US$)</t>
  </si>
  <si>
    <t>D16A</t>
  </si>
  <si>
    <t>Consist of reserves against outstanding risks and reserves for with-profit insurance that add to the value on maturity of with-profit endowments or similar policies. Classified as assets of the household sector.</t>
  </si>
  <si>
    <t>Household (assets): long-term securities (excl financial derivatives; US$)</t>
  </si>
  <si>
    <t>D06A</t>
  </si>
  <si>
    <t>Long-term (excl financial derivatives) assets of the household sector. Consists of securities other than shares with an original maturity of more than one or two years. Excludes financial derivatives.</t>
  </si>
  <si>
    <t>Household (assets): mutual funds (US$)</t>
  </si>
  <si>
    <t>D13A</t>
  </si>
  <si>
    <t>Mutual funds assets of the household sector. Consist of collective investment vehicles, using money from many investors to invest in stocks, bonds, short-term money market instruments, and/or other securities</t>
  </si>
  <si>
    <t>Household (assets): net financial worth of households (US$)</t>
  </si>
  <si>
    <t>D20A</t>
  </si>
  <si>
    <t>Net financial worth of households assets of the household sector. Equal to Total household Assets minus Total household Liabilities</t>
  </si>
  <si>
    <t>Household (assets): other (US$)</t>
  </si>
  <si>
    <t>D18A</t>
  </si>
  <si>
    <t xml:space="preserve">Other assets of the household sector. </t>
  </si>
  <si>
    <t>Household (assets): pension funds (US$)</t>
  </si>
  <si>
    <t>D17A</t>
  </si>
  <si>
    <t>Consist of the reserves of funds established by employers and/or employees to provide pensions for employees after retirement. Classified as assets of the household sector.</t>
  </si>
  <si>
    <t>Household (assets): securities (excl equities) (US$)</t>
  </si>
  <si>
    <t>D04A</t>
  </si>
  <si>
    <t>Securities (excl equities) assets of the household sector. Consist of bills, bonds, certificates of deposit and similar instruments normally traded in the financial markets.</t>
  </si>
  <si>
    <t>Household (assets): short-term securities (excl financial derivatives; US$)</t>
  </si>
  <si>
    <t>D05A</t>
  </si>
  <si>
    <t>Short-term (excl financial derivatives) assets of the household sector. Consists of securities other than shares that have an original maturity of one or two years or less. Excludes financial derivatives</t>
  </si>
  <si>
    <t>Household (assets): total (US$)</t>
  </si>
  <si>
    <t>D19A</t>
  </si>
  <si>
    <t>Total assets of the household sector; sum of currency and deposits, securities, equities, net equity of households and other.</t>
  </si>
  <si>
    <t>Household (liabilities): loans (US$)</t>
  </si>
  <si>
    <t>D08L</t>
  </si>
  <si>
    <t>Total loan liabilities of the household sector to the domestic financial sector.</t>
  </si>
  <si>
    <t>Household (liabilities): long-term loans (US$)</t>
  </si>
  <si>
    <t>D10L</t>
  </si>
  <si>
    <t>Long-term loan liabilities of the household sector to the domestic financial sector. Normally consist of loans with an original maturity of more than one year.</t>
  </si>
  <si>
    <t>Household (liabilities): short-term loans (US$)</t>
  </si>
  <si>
    <t>D09L</t>
  </si>
  <si>
    <t>Short-term loan liabilities of the household sector to the domestic financial sector. Normally consist of loans with an original maturity of one year or less.</t>
  </si>
  <si>
    <t>Household (liabilities): total liabilities (US$)</t>
  </si>
  <si>
    <t>D19L</t>
  </si>
  <si>
    <t>Total liabilities of the household sector.</t>
  </si>
  <si>
    <t>Household audio and video equipment: Market demand (% real change pa)</t>
  </si>
  <si>
    <t>AVDX</t>
  </si>
  <si>
    <t>Total market demand for household audio and video equipment.</t>
  </si>
  <si>
    <t>Household audio and video equipment: Market demand (nominal US$)</t>
  </si>
  <si>
    <t>AVDN</t>
  </si>
  <si>
    <t>Household audio and video equipment: Market demand (US$ at 2005 constant prices)</t>
  </si>
  <si>
    <t>AVDC</t>
  </si>
  <si>
    <t>Household furniture: Market demand (% real change pa)</t>
  </si>
  <si>
    <t>FNDX</t>
  </si>
  <si>
    <t>Total market demand for household furniture.</t>
  </si>
  <si>
    <t>Excludes retail and wholesale mark-up. Includes household, office, public building, professional and restaurant furniture and fixtures, dual purpose sleep furniture such as studio couches, sofa beds and chair beds; mattresses and bedsprings; and window and door screens and shades.</t>
  </si>
  <si>
    <t>Household furniture: Market demand (nominal US$)</t>
  </si>
  <si>
    <t>FNDN</t>
  </si>
  <si>
    <t>Household furniture: Market demand (US$ at 2005 constant prices)</t>
  </si>
  <si>
    <t>FNDC</t>
  </si>
  <si>
    <t>Household textile products: Market demand (% real change pa)</t>
  </si>
  <si>
    <t>TXDX</t>
  </si>
  <si>
    <t>Total market demand for household textile products excluding clothing.</t>
  </si>
  <si>
    <t>Household textile products: Market demand (nominal US$)</t>
  </si>
  <si>
    <t>TXDN</t>
  </si>
  <si>
    <t>Household textile products: Market demand (US$ at 2005 constant prices)</t>
  </si>
  <si>
    <t>TXDC</t>
  </si>
  <si>
    <t>Households</t>
  </si>
  <si>
    <t>HOUS</t>
  </si>
  <si>
    <t>Number of households in a country</t>
  </si>
  <si>
    <t>Hydro: Gross domestic energy consumption (% of total)</t>
  </si>
  <si>
    <t>TOHT</t>
  </si>
  <si>
    <t>Percentage of gross domestic energy consumption provided by hydro power: production plus imports minus exports minus international marine and aviation bunkers and stock changes.</t>
  </si>
  <si>
    <t>Hydro: Gross domestic energy consumption (% of world total)</t>
  </si>
  <si>
    <t>PWTH</t>
  </si>
  <si>
    <t>Gross domestic consumption of hydro power as a percentage of world hydro power consumption.</t>
  </si>
  <si>
    <t>Hydro: Gross domestic energy consumption (ktoe)</t>
  </si>
  <si>
    <t>TOHY</t>
  </si>
  <si>
    <t>Gross domestic consumption of hydro power: production plus imports minus exports minus international marine and aviation bunkers and stock changes.</t>
  </si>
  <si>
    <t>ICT sector: Market demand (% real change pa)</t>
  </si>
  <si>
    <t>ITDX</t>
  </si>
  <si>
    <t>Total market demand for telecoms and IT equipment.</t>
  </si>
  <si>
    <t>Excludes retail and wholesale mark-up. Includes computers, X-ray apparatus, electromedical and electrotherapeutic equipment, search and navigation equipment, measuring devices, electric lamps and fixtures, storage batteries and telecommunication equipment.</t>
  </si>
  <si>
    <t>ICT sector: Market demand (nominal US$)</t>
  </si>
  <si>
    <t>ITDN</t>
  </si>
  <si>
    <t>ICT sector: market demand (US$ at 2005 constant prices)</t>
  </si>
  <si>
    <t>ITDC</t>
  </si>
  <si>
    <t>IMF charges (US$)</t>
  </si>
  <si>
    <t>IIMC</t>
  </si>
  <si>
    <t>World Bank, International Debt Statistics; World Bank, Quarterly External Debt Statistics</t>
  </si>
  <si>
    <t>Charges on IMF credits and Special Drawing Rights (SDR) allocations.</t>
  </si>
  <si>
    <t>IMF credit (US$)</t>
  </si>
  <si>
    <t>IMFC</t>
  </si>
  <si>
    <t>IMF purchases and loan disbursements.</t>
  </si>
  <si>
    <t>IMF debits &amp; charges (US$)</t>
  </si>
  <si>
    <t>IMDC</t>
  </si>
  <si>
    <t>Repurchases and repayment of loans to the IMF, plus charges on loans.</t>
  </si>
  <si>
    <t>IMF debits (US$)</t>
  </si>
  <si>
    <t>IMFD</t>
  </si>
  <si>
    <t>Repurchases and repayments of loans including transactions within the General Resources Account and repayment of loans relating to any Structural Adjustment Facility (SAF), Enhanced Structural Adjustment Facility (ESAF) or Trust Fund Loan (TFL); year-end.</t>
  </si>
  <si>
    <t>IMF debt (US$)</t>
  </si>
  <si>
    <t>IMFL</t>
  </si>
  <si>
    <t>World Bank, International Debt Statistics. World Bank, Quarterly External Debt Statistics. Economist Intelligence Unit.</t>
  </si>
  <si>
    <t>Debt outstanding to the IMF comprising: transactions within the General Resources Account; loans relating to any Structural Adjustment Facility (SAF), Enhanced Structural Adjustment Facility (ESAF) or Trust Fund Loan (TFL); and, Special Drawing Rights (SD</t>
  </si>
  <si>
    <t>Impact of crime (5=low)</t>
  </si>
  <si>
    <t>ICER</t>
  </si>
  <si>
    <t>The EIUs impact of crime rating scores countries between 1 and 5 on whether violent crime is a problem for government and business, with 1 being "strongly yes" and 5 being "strongly no".</t>
  </si>
  <si>
    <t>Import 1 (% share)</t>
  </si>
  <si>
    <t>MPP1</t>
  </si>
  <si>
    <t>Machiner, as a percentage of total imports of goods on a cost, insurance and freight (cif) basis.</t>
  </si>
  <si>
    <t>Import 1 (US$)</t>
  </si>
  <si>
    <t>MPD1</t>
  </si>
  <si>
    <t>Largest single import type is Machiner.</t>
  </si>
  <si>
    <t>Import 2 (% share)</t>
  </si>
  <si>
    <t>MPP2</t>
  </si>
  <si>
    <t>Mineral Fuels, Lub, as a percentage of total imports of goods on a cost, insurance and freight (cif) basis.</t>
  </si>
  <si>
    <t>Import 2 (US$)</t>
  </si>
  <si>
    <t>MPD2</t>
  </si>
  <si>
    <t>Second largest single import type is Mineral Fuels, Lub.</t>
  </si>
  <si>
    <t>Import 3 (% share)</t>
  </si>
  <si>
    <t>MPP3</t>
  </si>
  <si>
    <t>mports: Chemi, as a percentage of total imports of goods on a cost, insurance and freight (cif) basis.</t>
  </si>
  <si>
    <t>Import 3 (US$)</t>
  </si>
  <si>
    <t>MPD3</t>
  </si>
  <si>
    <t>Third largest single import type is mports: Chemi.</t>
  </si>
  <si>
    <t>Import 4 (% share)</t>
  </si>
  <si>
    <t>MPP4</t>
  </si>
  <si>
    <t>ured Goods Classif, as a percentage of total imports of goods on a cost, insurance and freight (cif) basis.</t>
  </si>
  <si>
    <t>Import 4 (US$)</t>
  </si>
  <si>
    <t>MPD4</t>
  </si>
  <si>
    <t>Fourth largest single import type is ured Goods Classif.</t>
  </si>
  <si>
    <t>Import cover (months)</t>
  </si>
  <si>
    <t>MCOV</t>
  </si>
  <si>
    <t>Months</t>
  </si>
  <si>
    <t>Total international reserves divided by imports of goods and non-factor services expressed in months.</t>
  </si>
  <si>
    <t>Import deflator (% change; av)</t>
  </si>
  <si>
    <t>DIMD</t>
  </si>
  <si>
    <t>Percentage change in import deflator index in local currency, period average (2010 = 100).</t>
  </si>
  <si>
    <t>Import deflator (2010=100; av)</t>
  </si>
  <si>
    <t>IMDF</t>
  </si>
  <si>
    <t>Import deflator index in local currency, period average (2010 = 100).</t>
  </si>
  <si>
    <t>Import duties (% of total imports)</t>
  </si>
  <si>
    <t>IMDT</t>
  </si>
  <si>
    <t>Value of all levies collected on goods at the point of entry into the country as a percentage of total imports.</t>
  </si>
  <si>
    <t>Import market 1 (% share)</t>
  </si>
  <si>
    <t>MPM1</t>
  </si>
  <si>
    <t>Imports to China, as a percentage of total imports of goods, on a free-on-board (fob) basis.</t>
  </si>
  <si>
    <t>Import market 2 (% share)</t>
  </si>
  <si>
    <t>MPM2</t>
  </si>
  <si>
    <t>Imports to US, as a percentage of total imports of goods, on a free-on-board (fob) basis.</t>
  </si>
  <si>
    <t>Import market 3 (% share)</t>
  </si>
  <si>
    <t>MPM3</t>
  </si>
  <si>
    <t>Imports to Japan, as a percentage of total imports of goods, on a free-on-board (fob) basis.</t>
  </si>
  <si>
    <t>Import market 4 (% share)</t>
  </si>
  <si>
    <t>MPM4</t>
  </si>
  <si>
    <t>Imports to Australia, as a percentage of total imports of goods, on a free-on-board (fob) basis.</t>
  </si>
  <si>
    <t>Import prices  (US$, 2010=100)</t>
  </si>
  <si>
    <t>CIPM</t>
  </si>
  <si>
    <t>The import prices index rebased to 2010=100 by the EIU</t>
  </si>
  <si>
    <t>Import prices (% change pa; US$)</t>
  </si>
  <si>
    <t>DIPM</t>
  </si>
  <si>
    <t>Percentage growth over previous year in the US$ import price index of goods.  Index year 1990=100.</t>
  </si>
  <si>
    <t>Import volume of goods  (2010=100)</t>
  </si>
  <si>
    <t>CMGR</t>
  </si>
  <si>
    <t>The import volume of goods index rebased to 2010=100 by the EIU</t>
  </si>
  <si>
    <t>Import volume of goods and services (% change pa)</t>
  </si>
  <si>
    <t>MGRO</t>
  </si>
  <si>
    <t>Percentage growth over previous year in the volume of imports of goods.  Index year 1990=100.</t>
  </si>
  <si>
    <t>Imports of G&amp;S (% of GDP)</t>
  </si>
  <si>
    <t>PIMP</t>
  </si>
  <si>
    <t xml:space="preserve">Value of imports of goods and non-factor services expenditure at current market prices, as a percentage of GDP.  </t>
  </si>
  <si>
    <t>Imports of G&amp;S (% real change pa)</t>
  </si>
  <si>
    <t>DIMP</t>
  </si>
  <si>
    <t>Percentage change in real imports of goods and services, over previous year.</t>
  </si>
  <si>
    <t>Imports of goods/imports of G&amp;S (%)</t>
  </si>
  <si>
    <t>IGIS</t>
  </si>
  <si>
    <t>Merchandise imports as a percentage of imports of goods and services.</t>
  </si>
  <si>
    <t>Income balance/GDP (%)</t>
  </si>
  <si>
    <t>IGDP</t>
  </si>
  <si>
    <t>Net primary income flows as a percentage of gross domestic product.</t>
  </si>
  <si>
    <t>Income: balance (US$)</t>
  </si>
  <si>
    <t>BALI</t>
  </si>
  <si>
    <t>Primary income credit less income debt.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</si>
  <si>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</si>
  <si>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</si>
  <si>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</si>
  <si>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</si>
  <si>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</si>
  <si>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</si>
  <si>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Increase in interest arrears (if any; US$)</t>
  </si>
  <si>
    <t>IARR</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</si>
  <si>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</si>
  <si>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</si>
  <si>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</si>
  <si>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</si>
  <si>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Industrial process control equipment: Market demand (% pa)</t>
  </si>
  <si>
    <t>MDIP</t>
  </si>
  <si>
    <t>Percentage change in total demand for industrial process control equipment in local currency.</t>
  </si>
  <si>
    <t>Industrial process control equipment: Market demand (LCU)</t>
  </si>
  <si>
    <t>MDIL</t>
  </si>
  <si>
    <t>Total demand for industrial process control equipment in local currency.</t>
  </si>
  <si>
    <t>Industrial process control equipment: Market demand (US$)</t>
  </si>
  <si>
    <t>MDID</t>
  </si>
  <si>
    <t>Total demand for industrial process control equipment in US$.</t>
  </si>
  <si>
    <t>Industrial production (% change pa)</t>
  </si>
  <si>
    <t>DIPI</t>
  </si>
  <si>
    <t>Derived from Korean National Statistics Office.</t>
  </si>
  <si>
    <t>Percentage change in index of industrial production, over previous year.</t>
  </si>
  <si>
    <t>Industrial production (2010=100; av)</t>
  </si>
  <si>
    <t>CIPI</t>
  </si>
  <si>
    <t>The industrial production index rebased to 2010=100 by the EIU</t>
  </si>
  <si>
    <t>Industrial relations (5=good)</t>
  </si>
  <si>
    <t>IRER</t>
  </si>
  <si>
    <t>The EIUs business environment rankings quantify the attractiveness of the business environment. The industrial relations rating scores countries between 1 and 5 on the incidence of strikes, with 1 being "very high" and 5 being "very low".</t>
  </si>
  <si>
    <t>Industry (% change pa)</t>
  </si>
  <si>
    <t>DIND</t>
  </si>
  <si>
    <t>Percentage change in real mining, quarrying, manufacturing, construction and utilities value-added, over previous year.</t>
  </si>
  <si>
    <t>Industry (% of GDP)</t>
  </si>
  <si>
    <t>INDP</t>
  </si>
  <si>
    <t>Mining, quarrying, manufacturing, construction and utilities value-added as percentage of real GDP at factor cost . GDP at factor cost is GDP at  market prices, less indirect taxes, plus subsidies.</t>
  </si>
  <si>
    <t>Industry (LCU)</t>
  </si>
  <si>
    <t>RIND</t>
  </si>
  <si>
    <t>Mining, quarrying, manufacturing, construction and utilities value-added at constant 2010 prices.</t>
  </si>
  <si>
    <t>Industry: Energy consumption (% of total)</t>
  </si>
  <si>
    <t>TOIP</t>
  </si>
  <si>
    <t>Percentage of gross domestic energy consumed by the industry sector.</t>
  </si>
  <si>
    <t>Industry: Energy consumption (ktoe)</t>
  </si>
  <si>
    <t>TOIN</t>
  </si>
  <si>
    <t>Total energy consumed by the industry sector.</t>
  </si>
  <si>
    <t>Infant mortality rate (per 1,000 live births)</t>
  </si>
  <si>
    <t>INMR</t>
  </si>
  <si>
    <t>US Bureau of Census</t>
  </si>
  <si>
    <t>Number of infants who die before reaching one year of age, per 1,000 live births in a given year.</t>
  </si>
  <si>
    <t>Infectious diseases (age-standardised death rates per 100,000 pop)</t>
  </si>
  <si>
    <t>INFD</t>
  </si>
  <si>
    <t>WHO age-standardised death rates per 100,000 people from infections and parasitic diseases</t>
  </si>
  <si>
    <t>Information and communication (% change pa)</t>
  </si>
  <si>
    <t>PRIC</t>
  </si>
  <si>
    <t>Percentage change in real information and communication value-added, over previous period.</t>
  </si>
  <si>
    <t>Information and communication (% of GDP)</t>
  </si>
  <si>
    <t>RISS</t>
  </si>
  <si>
    <t>Real information and communication value-added, as percentage of real GDP at factor cost . GDP at factor cost is GDP at market prices, less indirect taxes, plus subsidies.</t>
  </si>
  <si>
    <t>Information and communication (LCU)</t>
  </si>
  <si>
    <t>RICR</t>
  </si>
  <si>
    <t>Information and communication value-added at constant 2010 prices.</t>
  </si>
  <si>
    <t>Infrastructure rating (10=good)</t>
  </si>
  <si>
    <t>INRT</t>
  </si>
  <si>
    <t>The EIUs infrastructure rating scores countries between 1 and 10 on a variety of telecoms, transport, energy and office space measures, with 1 being low and 10 being high.</t>
  </si>
  <si>
    <t>Institutional effectiveness rating (10=high)</t>
  </si>
  <si>
    <t>IEER</t>
  </si>
  <si>
    <t>The EIUs business environment rankings quantify the attractiveness of the business environment. The institutional effectiveness rating scores countries between 1 and 10, with 1 being low and 10 being high.</t>
  </si>
  <si>
    <t>Intellectual property protection (5=high)</t>
  </si>
  <si>
    <t>IPRT</t>
  </si>
  <si>
    <t>The EIUs intellectual property rating scores countries between 1 and 5 on the protection of intellectual property, with 1 being "very poor" and 5 being "very good".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</si>
  <si>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</si>
  <si>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</si>
  <si>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</si>
  <si>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</si>
  <si>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</si>
  <si>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</si>
  <si>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</si>
  <si>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 (US$)</t>
  </si>
  <si>
    <t>IARP</t>
  </si>
  <si>
    <t>Unpaid interest charges on long-term external debt at end-period owed to commercial creditors.</t>
  </si>
  <si>
    <t>Interest due/exports of G&amp;S (%)</t>
  </si>
  <si>
    <t>IDEG</t>
  </si>
  <si>
    <t>Total interest payments due on all external debt as a percentage of exports of goods, non-factor services, primary income and workers remittances.</t>
  </si>
  <si>
    <t>Interest on short-term debt (US$)</t>
  </si>
  <si>
    <t>ISTD</t>
  </si>
  <si>
    <t>Interest payments made on short-term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</si>
  <si>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</si>
  <si>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</si>
  <si>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</si>
  <si>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</si>
  <si>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</si>
  <si>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</si>
  <si>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paid/GDP (%)</t>
  </si>
  <si>
    <t>INPY</t>
  </si>
  <si>
    <t>Total interest payments made on total external debt as a percentage of nominal gross domestic product.</t>
  </si>
  <si>
    <t>Interest rate spread (lending minus deposit rate)</t>
  </si>
  <si>
    <t>IRSP</t>
  </si>
  <si>
    <t>IMF, EIU</t>
  </si>
  <si>
    <t xml:space="preserve">The difference between the rate charged by banks on loans to prime customers and the rate paid by commercial or similar banks for demand, time, or savings deposits. </t>
  </si>
  <si>
    <t>International bond issues (US$)</t>
  </si>
  <si>
    <t>INBO</t>
  </si>
  <si>
    <t>Gross public and private placements of Euro-bond issues (bond issues placed simultaneously on the markets of two or more countries), and foreign bond issues (bond issues in a single foreign market).</t>
  </si>
  <si>
    <t>International disputes and tensions (5=no threat)</t>
  </si>
  <si>
    <t>IDER</t>
  </si>
  <si>
    <t>The EIUs international disputes and tensions rating scores countries between 1 and 5 on the threat posed by international disputes to the economy and polity, with 1 being "very high" and 5 being "no threat".</t>
  </si>
  <si>
    <t>International reserves (US$)</t>
  </si>
  <si>
    <t>ILMA</t>
  </si>
  <si>
    <t>Stock of foreign reserves plus gold (national valuation), end-period.</t>
  </si>
  <si>
    <t>International reserves/total debt (%)</t>
  </si>
  <si>
    <t>IRTD</t>
  </si>
  <si>
    <t xml:space="preserve">Total international reserves as a percentage of total external debt stock. </t>
  </si>
  <si>
    <t>International tourism, arrivals</t>
  </si>
  <si>
    <t>TOAR</t>
  </si>
  <si>
    <t>World Bank - World Development Indicators, World Tourism Organisation</t>
  </si>
  <si>
    <t>Number of visitors who travel to a country other than that where they have their normal residence for a period not exceeding 12 months and whose main purpose in visiting is other than an activity remunerated from within the country visited.</t>
  </si>
  <si>
    <t>International tourism, departures</t>
  </si>
  <si>
    <t>TODE</t>
  </si>
  <si>
    <t>Number of departures that people make from their country of normal residence to any other country for any purpose other than a remunerated activity within the country visited.</t>
  </si>
  <si>
    <t>International tourism, expenditure (US$)</t>
  </si>
  <si>
    <t>TOEP</t>
  </si>
  <si>
    <t>Expenditures of international outbound visitors in other countries, including payments to foreign carriers for international transport.</t>
  </si>
  <si>
    <t>International tourism, receipts (US$)</t>
  </si>
  <si>
    <t>TORE</t>
  </si>
  <si>
    <t>Expenditures by international inbound visitors, including payments to national carriers for international transport.</t>
  </si>
  <si>
    <t>Internet users</t>
  </si>
  <si>
    <t>NETS</t>
  </si>
  <si>
    <t>Estimated internet users.</t>
  </si>
  <si>
    <t>Internet users (per 100 people)</t>
  </si>
  <si>
    <t>PNET</t>
  </si>
  <si>
    <t>Estimated Internet users per 100 people</t>
  </si>
  <si>
    <t>Investment protection schemes (5=good)</t>
  </si>
  <si>
    <t>IPRS</t>
  </si>
  <si>
    <t>The EIUs business environment rankings quantify the attractiveness of the business environment. The availability of investment protection schemes rating scores countries between 1 and 5, with 1 being "very poor" and 5 being "very good".</t>
  </si>
  <si>
    <t>Inward direct investment (US$)</t>
  </si>
  <si>
    <t>INDV</t>
  </si>
  <si>
    <t>Net flows of direct investment capital by non-residents into the country.</t>
  </si>
  <si>
    <t>Break in series, before 2005 IMF Balance of Payments Manual 5, after 2005 IMF Balance of Payments Manual 6.</t>
  </si>
  <si>
    <t>Inward FDI flow (% of fixed investment)</t>
  </si>
  <si>
    <t>INVI</t>
  </si>
  <si>
    <t>Net flows of direct investment capital by non-residents into the country, as a percentage of fixed investment.</t>
  </si>
  <si>
    <t>Inward FDI flow per head ($)</t>
  </si>
  <si>
    <t>INVC</t>
  </si>
  <si>
    <t>Net flows of direct investment capital by non-residents into the country divided by total population.</t>
  </si>
  <si>
    <t>Inward FDI flow/GDP (%)</t>
  </si>
  <si>
    <t>INVR</t>
  </si>
  <si>
    <t>Net flows of direct investment capital by non-residents into the country, as a percentage of GDP.</t>
  </si>
  <si>
    <t>Inward FDI stock (US$)</t>
  </si>
  <si>
    <t>INSU</t>
  </si>
  <si>
    <t>Stock of direct investment by non-residents into the country at current prices.</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</si>
  <si>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</si>
  <si>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</si>
  <si>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</si>
  <si>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</si>
  <si>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</si>
  <si>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</si>
  <si>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</si>
  <si>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</si>
  <si>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</si>
  <si>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IT hardware spending (% of GDP)</t>
  </si>
  <si>
    <t>CHAG</t>
  </si>
  <si>
    <t>Derived from IDC</t>
  </si>
  <si>
    <t xml:space="preserve">IT spending on servers, clients systems (PCs, traditional workstations), storage devices (disk storage systems, tape automation) , peripherals (printers, handheld devices) and networking equipment (including LAN switches and hubs, network interface cards </t>
  </si>
  <si>
    <t>IT hardware spending (% pa)</t>
  </si>
  <si>
    <t>CHAP</t>
  </si>
  <si>
    <t>IT hardware spending (LCU)</t>
  </si>
  <si>
    <t>CHAL</t>
  </si>
  <si>
    <t>IT hardware spending (US$)</t>
  </si>
  <si>
    <t>CHAR</t>
  </si>
  <si>
    <t>IDC</t>
  </si>
  <si>
    <t>IT services spending (US$)</t>
  </si>
  <si>
    <t>ITSV</t>
  </si>
  <si>
    <t>IT spending on services provided by external companies for planning, building, supporting, and managing systems and processes.</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</si>
  <si>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</si>
  <si>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</si>
  <si>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</si>
  <si>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</si>
  <si>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</si>
  <si>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Labour force</t>
  </si>
  <si>
    <t>LABF</t>
  </si>
  <si>
    <t>National Statistical Office</t>
  </si>
  <si>
    <t>Economically active population.</t>
  </si>
  <si>
    <t>Labour productivity growth (%)</t>
  </si>
  <si>
    <t>LBPG</t>
  </si>
  <si>
    <t>Efficiency of labour measured in terms of output per worker (real GDP per person employed).</t>
  </si>
  <si>
    <t>LCDs and other audio-visual and telecoms components: Market demand (% pa)</t>
  </si>
  <si>
    <t>MDAP</t>
  </si>
  <si>
    <t>Percentage change in total demand for LCDs and other audio-visual and telecoms components in local currency.</t>
  </si>
  <si>
    <t>LCDs and other audio-visual and telecoms components: Market demand (US$)</t>
  </si>
  <si>
    <t>MDAD</t>
  </si>
  <si>
    <t>Total demand for LCDs and other audio-visual and telecoms components in US$.</t>
  </si>
  <si>
    <t>LCDs and other audio/visual/telecoms components: Market demand (LCU)</t>
  </si>
  <si>
    <t>MDAL</t>
  </si>
  <si>
    <t>Total demand for LCDs and other audio-visual and telecoms components in local currency.</t>
  </si>
  <si>
    <t>Lending interest rate (%)</t>
  </si>
  <si>
    <t>LRAT</t>
  </si>
  <si>
    <t>Minimum rate charged to enterprises by commercial banks on loans up to one year.</t>
  </si>
  <si>
    <t>Lending to public sector/total lending - [Y]</t>
  </si>
  <si>
    <t>BP14</t>
  </si>
  <si>
    <t>Lending to public sector as a percentage of total lending.</t>
  </si>
  <si>
    <t>Length of railway network (km)</t>
  </si>
  <si>
    <t>LRNW</t>
  </si>
  <si>
    <t>Total route length of the railway network in the country concerned.</t>
  </si>
  <si>
    <t>Level of corruption (5=low)</t>
  </si>
  <si>
    <t>CRER</t>
  </si>
  <si>
    <t>The EIUs corruption rating scores countries between 1 and 5 on the pervasiveness of corruption among public officials, with 1 being "very high" and 5 being "very low".</t>
  </si>
  <si>
    <t>Life expectancy, female (yrs)</t>
  </si>
  <si>
    <t>FEEX</t>
  </si>
  <si>
    <t>Number of years a newborn female infant would live if prevailing patterns of mortality at the time of its birth were to stay the same throughout its life.</t>
  </si>
  <si>
    <t>Life expectancy, male (yrs)</t>
  </si>
  <si>
    <t>MAEX</t>
  </si>
  <si>
    <t>Number of years a newborn male infant would live if prevailing patterns of mortality at the time of its birth were to stay the same throughout its life.</t>
  </si>
  <si>
    <t>Life expectancy, total (yrs)</t>
  </si>
  <si>
    <t>LEXP</t>
  </si>
  <si>
    <t>Number of years a newborn infant would live if prevailing patterns of mortality at the time of its birth were to stay the same throughout its life.</t>
  </si>
  <si>
    <t>Light commercial vehicle production (units)</t>
  </si>
  <si>
    <t>LCVP</t>
  </si>
  <si>
    <t>Light commercial vehicle production</t>
  </si>
  <si>
    <t>Loans/assets - [Y]</t>
  </si>
  <si>
    <t>BP15</t>
  </si>
  <si>
    <t>Derived from OECD, 1990-2009; Financial Supervisory Service, 2010-present</t>
  </si>
  <si>
    <t>This liquidity ratio indicates what percentage of the assets of the bank are tied up in loans. The higher this ratio the less liquid the banking system will be.</t>
  </si>
  <si>
    <t>Loans/deposits - [Y]</t>
  </si>
  <si>
    <t>BP16</t>
  </si>
  <si>
    <t>Loans to deposits is a measure of the "capacity utilisation" of the banking system.</t>
  </si>
  <si>
    <t>Lobbying by special interest groups (5=low)</t>
  </si>
  <si>
    <t>LSER</t>
  </si>
  <si>
    <t>The EIU's special interest groups rating scores countries between 1 and 5 on the distortions arising from special interest group' lobbying of government, with 1 being "very high" and 5 being "very low".</t>
  </si>
  <si>
    <t>Local stock market capitalization excluding investment funds - [Y]</t>
  </si>
  <si>
    <t>MS08</t>
  </si>
  <si>
    <t>Korea Financial Investment Association (1990-2001); Korea Stock Exchange (2002-present)</t>
  </si>
  <si>
    <t>Long-term bond yield (%)</t>
  </si>
  <si>
    <t>RAT4</t>
  </si>
  <si>
    <t xml:space="preserve">Organization for Economic Cooperation &amp; Development </t>
  </si>
  <si>
    <t xml:space="preserve">10 Year Government Bond (% per annum)  </t>
  </si>
  <si>
    <t>M &amp; LT debt inflows (US$)</t>
  </si>
  <si>
    <t>MLTD</t>
  </si>
  <si>
    <t>World Bank, International Debt Statistics; EIU</t>
  </si>
  <si>
    <t>Capital inflows generating medium- and long-term debt, consisting of commercial bank loans, official guaranteed loans and international bond issues.</t>
  </si>
  <si>
    <t>M&amp;LT debt interest payments (US$)</t>
  </si>
  <si>
    <t>IMLT</t>
  </si>
  <si>
    <t>Interest payments made on medium- and long-term debt.</t>
  </si>
  <si>
    <t>M&amp;LT debt owed to official creditors (US$)</t>
  </si>
  <si>
    <t>OFFC</t>
  </si>
  <si>
    <t>Medium- and long-term debt owed to official creditors at end-period.</t>
  </si>
  <si>
    <t>M&amp;LT debt owed to private creditors (US$)</t>
  </si>
  <si>
    <t>TPRC</t>
  </si>
  <si>
    <t xml:space="preserve">Public and private debt owed to commercial creditors. </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</si>
  <si>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</si>
  <si>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</si>
  <si>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</si>
  <si>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</si>
  <si>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</si>
  <si>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</si>
  <si>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</si>
  <si>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</si>
  <si>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</si>
  <si>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</si>
  <si>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</si>
  <si>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</si>
  <si>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</si>
  <si>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</si>
  <si>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</si>
  <si>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M&amp;LT principal repayments (US$)</t>
  </si>
  <si>
    <t>PMLT</t>
  </si>
  <si>
    <t>Principal repayments made on medium- and long-term debt.</t>
  </si>
  <si>
    <t>M&amp;LT principal repayments to official creditors (US$)</t>
  </si>
  <si>
    <t>OFAM</t>
  </si>
  <si>
    <t>Principal repayments made on medium- and long-term debt owed to official creditors.</t>
  </si>
  <si>
    <t>M&amp;LT principal repayments to private creditors (US$)</t>
  </si>
  <si>
    <t>PRAM</t>
  </si>
  <si>
    <t>Principal repayments made on medium- and long-term debt owed to private creditors.</t>
  </si>
  <si>
    <t>M1 (% pa)</t>
  </si>
  <si>
    <t>DMN1</t>
  </si>
  <si>
    <t xml:space="preserve">Percentage change in total supply of notes and coins plus demand deposits at end-period, over previous year.  </t>
  </si>
  <si>
    <t>M1 Money supply (LCU)</t>
  </si>
  <si>
    <t>SMN1</t>
  </si>
  <si>
    <t xml:space="preserve">Total supply of notes and coins plus demand deposits, end-period. </t>
  </si>
  <si>
    <t>M1 Money supply (US$)</t>
  </si>
  <si>
    <t>SMU1</t>
  </si>
  <si>
    <t>Bank of Korea ; IMF, International Financial Statistics</t>
  </si>
  <si>
    <t>M2 (% pa)</t>
  </si>
  <si>
    <t>DMN2</t>
  </si>
  <si>
    <t xml:space="preserve">Percentage change in M1 plus quasi-money at end-period, over previous year.  </t>
  </si>
  <si>
    <t>M2/GDP (%)</t>
  </si>
  <si>
    <t>MGDP</t>
  </si>
  <si>
    <t>M1 plus quasi-money at period-end, as a percentage of GDP.</t>
  </si>
  <si>
    <t>Male % of population</t>
  </si>
  <si>
    <t>MPOP</t>
  </si>
  <si>
    <t xml:space="preserve">UN Population Data </t>
  </si>
  <si>
    <t xml:space="preserve">Percentage of the total population which is male </t>
  </si>
  <si>
    <t>Manufacturing  (% of GDP)</t>
  </si>
  <si>
    <t>RMIS</t>
  </si>
  <si>
    <t>Percentage change in other services value-added, over previous period.</t>
  </si>
  <si>
    <t>Manufacturing (% change pa)</t>
  </si>
  <si>
    <t>DMNF</t>
  </si>
  <si>
    <t>Percentage change in real manufacturing value-added, over previous year.</t>
  </si>
  <si>
    <t>Manufacturing (LCU)</t>
  </si>
  <si>
    <t>RMNF</t>
  </si>
  <si>
    <t>Manufacturing value-added at constant 2010 prices.</t>
  </si>
  <si>
    <t>Manufacturing labour costs per hour (US$)</t>
  </si>
  <si>
    <t>MCPH</t>
  </si>
  <si>
    <t>US Bureau of Labour Statistics (BLS), Economic Co-operation and Development (OECD), National Statistics Offices, International Labour Organisation (ILO)</t>
  </si>
  <si>
    <t>Average hourly compensation costs for all employees in manufacturing. Includes direct pay, bonuses, healthcare and other social benefits, and labour-related taxes and subsidies.</t>
  </si>
  <si>
    <t>Manufacturing unit labour costs (LCU-based; % change pa)</t>
  </si>
  <si>
    <t>MNLC</t>
  </si>
  <si>
    <t>International Labour Organisation, United Nations Industrial Development Organisation, US Dept of Labour, World Bank - World Development Indicators</t>
  </si>
  <si>
    <t>Percentage change in the labour cost of producing one unit of output in manufacturing over previous period, in local currency.</t>
  </si>
  <si>
    <t>Manufacturing unit labour costs (US$-based; % change pa)</t>
  </si>
  <si>
    <t>MDLC</t>
  </si>
  <si>
    <t>Percentage change in the labour cost of producing one unit of output in manufacturing over previous period, in US$.</t>
  </si>
  <si>
    <t>Mean years of schooling</t>
  </si>
  <si>
    <t>MYSC</t>
  </si>
  <si>
    <t>United Nations Development Programme</t>
  </si>
  <si>
    <t>Average number of years spent in school and higher education.</t>
  </si>
  <si>
    <t>Meat consumption (kg/pc)</t>
  </si>
  <si>
    <t>MTCO</t>
  </si>
  <si>
    <t>Total meat consumption, kg per head.</t>
  </si>
  <si>
    <t>Median household income (US$ at constant prices)</t>
  </si>
  <si>
    <t>RINC</t>
  </si>
  <si>
    <t>Median disposable income earned by households per annum at 2019 constant prices.</t>
  </si>
  <si>
    <t>Median household income (US$)</t>
  </si>
  <si>
    <t>MINC</t>
  </si>
  <si>
    <t>Median nominal disposable income earned by households per annum</t>
  </si>
  <si>
    <t>Medium and heavy vehicle production (units)</t>
  </si>
  <si>
    <t>HCVP</t>
  </si>
  <si>
    <t>Medium and heavy trucks production</t>
  </si>
  <si>
    <t>Milk consumption (litres/pc)</t>
  </si>
  <si>
    <t>MKCO</t>
  </si>
  <si>
    <t>Total milk consumption, litres per head.</t>
  </si>
  <si>
    <t>Minimum wage</t>
  </si>
  <si>
    <t>MWAG</t>
  </si>
  <si>
    <t>EIU Country Commerce</t>
  </si>
  <si>
    <t>Minimum hourly wage in US$</t>
  </si>
  <si>
    <t>Mining and quarrying (% change pa)</t>
  </si>
  <si>
    <t>PRMQ</t>
  </si>
  <si>
    <t>Percentage change in real mining and quarrying value-added, over previous period.</t>
  </si>
  <si>
    <t>Mining and quarrying (% of GDP)</t>
  </si>
  <si>
    <t>RQIS</t>
  </si>
  <si>
    <t>Real mining and quarrying value-added, as percentage of real GDP at factor cost . GDP at factor cost is GDP at market prices, less indirect taxes, plus subsidies.</t>
  </si>
  <si>
    <t>Mining and quarrying (LCU)</t>
  </si>
  <si>
    <t>XMQR</t>
  </si>
  <si>
    <t>Mining and quarrying value-added at constant 2010 prices.</t>
  </si>
  <si>
    <t>Mobile broadband subscriptions</t>
  </si>
  <si>
    <t>MBSB</t>
  </si>
  <si>
    <t>Active mobile-broadband subscriptions refers to the sum of standard mobile-broadband and dedicated mobile-broadband subscriptions to the public Internet</t>
  </si>
  <si>
    <t>Mobile broadband subscriptions (% pa)</t>
  </si>
  <si>
    <t>MBSG</t>
  </si>
  <si>
    <t>Percentage change in Mobile broadband subscriptions.</t>
  </si>
  <si>
    <t>Mobile broadband subscriptions (per 100 people)</t>
  </si>
  <si>
    <t>MBSP</t>
  </si>
  <si>
    <t>Active mobile-broadband subscriptions refers to the sum of standard mobile-broadband and dedicated mobile-broadband subscriptions to the public Internet (per 100 people)</t>
  </si>
  <si>
    <t>Mobile broadband subscriptions (per 100 people, US=100)</t>
  </si>
  <si>
    <t>MBSU</t>
  </si>
  <si>
    <t>Number of Mobile broadband subscriptions per 100 people indexed to US=100 by the EIU.</t>
  </si>
  <si>
    <t>Mobile broadband subscriptions (share of world total)</t>
  </si>
  <si>
    <t>MBSW</t>
  </si>
  <si>
    <t>Total Mobile broadband subscriptions as a percentage of the world total.</t>
  </si>
  <si>
    <t>Mobile phones and other communications equipment: Market demand (% pa)</t>
  </si>
  <si>
    <t>MDPP</t>
  </si>
  <si>
    <t>Percentage change in total demand for mobile phones and other communications equipment in local currency.</t>
  </si>
  <si>
    <t>Mobile phones and other communications equipment: Market demand (LCU)</t>
  </si>
  <si>
    <t>MDPL</t>
  </si>
  <si>
    <t>Total demand for mobile phones and other communications equipment in local currency.</t>
  </si>
  <si>
    <t>Mobile phones and other communications equipment: Market demand (US$)</t>
  </si>
  <si>
    <t>MDPD</t>
  </si>
  <si>
    <t>Total demand for mobile phones and other communications equipment in US$.</t>
  </si>
  <si>
    <t>Mobile voice subscriptions</t>
  </si>
  <si>
    <t>MOSB</t>
  </si>
  <si>
    <t>Total number of mobile-phone subscriptions</t>
  </si>
  <si>
    <t>Mobile voice subscriptions (% pa)</t>
  </si>
  <si>
    <t>MOSG</t>
  </si>
  <si>
    <t>Percentage change in total number of mobile phone subscriptions.</t>
  </si>
  <si>
    <t>Mobile voice subscriptions (per 100 people)</t>
  </si>
  <si>
    <t>MOSP</t>
  </si>
  <si>
    <t>Number of mobile-phone subscribers per 100 people.</t>
  </si>
  <si>
    <t>Mobile voice subscriptions (per 100 people, US=100)</t>
  </si>
  <si>
    <t>MOSU</t>
  </si>
  <si>
    <t>Number of mobile phone subscriptions per 100 people indexed to US=100 by the EIU.</t>
  </si>
  <si>
    <t>Mobile voice subscriptions (share of world total)</t>
  </si>
  <si>
    <t>MOSW</t>
  </si>
  <si>
    <t>Total number of mobile phone subscriptions as a percentage of the world total.</t>
  </si>
  <si>
    <t>Motor vehicles and parts: Market demand (% real change pa)</t>
  </si>
  <si>
    <t>AUDX</t>
  </si>
  <si>
    <t>Total market demand for motor vehicles, motor vehicle parts, motorcycles and bicycles.</t>
  </si>
  <si>
    <t>Excludes retail and wholesale mark-up. Includes passenger cars, commercial cars and buses, lorries, truck trailers, special purpose motor vehicles, caravans and motor vehicle parts and accessories.</t>
  </si>
  <si>
    <t>Motor vehicles and parts: Market demand (nominal US$)</t>
  </si>
  <si>
    <t>AUDN</t>
  </si>
  <si>
    <t>Motor vehicles and parts: Market demand (US$ at 2005 constant prices)</t>
  </si>
  <si>
    <t>AUDC</t>
  </si>
  <si>
    <t>Multilateral M&amp;LT debt (US$)</t>
  </si>
  <si>
    <t>MULC</t>
  </si>
  <si>
    <t>Official medium- and long-term debt owed to multilateral institutions, excluding the IMF, at end-period.</t>
  </si>
  <si>
    <t>Natural Gas (Europe): Index (2005=100)</t>
  </si>
  <si>
    <t>PRYI</t>
  </si>
  <si>
    <t xml:space="preserve">Natural gas: Nominal Europe spot price (2005=100) </t>
  </si>
  <si>
    <t>Natural Gas (Europe): Nominal Price (LCU)</t>
  </si>
  <si>
    <t>PRYL</t>
  </si>
  <si>
    <t xml:space="preserve">Natural gas: Nominal Europe spot price (LCU/Mil.BTU) </t>
  </si>
  <si>
    <t>Natural Gas (Europe): Nominal spot price ($)</t>
  </si>
  <si>
    <t>PRYN</t>
  </si>
  <si>
    <t xml:space="preserve">Natural gas: Nominal Europe spot price (US$/Mil.BTU) </t>
  </si>
  <si>
    <t>Natural Gas (Europe): Real Price (Constant 2005 LCU)</t>
  </si>
  <si>
    <t>PRYR</t>
  </si>
  <si>
    <t xml:space="preserve">Natural gas: Nominal Europe spot price (Constant 2005 LCU/Mil.BTU) </t>
  </si>
  <si>
    <t>Natural Gas (Henry Hub): Index (2005=100)</t>
  </si>
  <si>
    <t>PRHI</t>
  </si>
  <si>
    <t xml:space="preserve">Natural gas: Real Henry Hub spot price (2005=100) </t>
  </si>
  <si>
    <t>Natural Gas (Henry Hub): Nominal Price (LCU)</t>
  </si>
  <si>
    <t>PRHL</t>
  </si>
  <si>
    <t xml:space="preserve">Natural gas: Nominal Henry Hub spot price (LCU/Mil.BTU) </t>
  </si>
  <si>
    <t>Natural Gas (Henry Hub): Nominal spot price (US$)</t>
  </si>
  <si>
    <t>PRHN</t>
  </si>
  <si>
    <t xml:space="preserve">Natural gas: Nominal Henry Hub spot price (US$/Mil.BTU) </t>
  </si>
  <si>
    <t>Natural Gas (Henry Hub): Real Price (Constant 2005 LCU)</t>
  </si>
  <si>
    <t>PRHR</t>
  </si>
  <si>
    <t xml:space="preserve">Natural gas: Real Henry Hub spot price (Constant 2005 LCU/Mil.BTU) </t>
  </si>
  <si>
    <t>Natural Gas (Russia): Index (2005=100)</t>
  </si>
  <si>
    <t>PRII</t>
  </si>
  <si>
    <t xml:space="preserve">Natural gas: Nominal Russia spot price (2005=100) </t>
  </si>
  <si>
    <t>Natural Gas (Russia): Nominal Price (LCU)</t>
  </si>
  <si>
    <t>PRIL</t>
  </si>
  <si>
    <t xml:space="preserve">Natural gas: Nominal Russia spot price (LCU/Mil.BTU) </t>
  </si>
  <si>
    <t>Natural Gas (Russia): Nominal spot price ($)</t>
  </si>
  <si>
    <t>PRIN</t>
  </si>
  <si>
    <t xml:space="preserve">Natural gas: Nominal Russia spot price (US$/Mil.BTU) </t>
  </si>
  <si>
    <t>Natural Gas (Russia): Real Price (Constant 2005 LCU)</t>
  </si>
  <si>
    <t>PRIR</t>
  </si>
  <si>
    <t xml:space="preserve">Natural gas: Nominal Russia spot price (Constant 2005 LCU/Mil.BTU) </t>
  </si>
  <si>
    <t>Natural Gas Production (ktoe)</t>
  </si>
  <si>
    <t>NGPN</t>
  </si>
  <si>
    <t>Total dry marketable natural gas production within national boundaries, including offshore production. After purification and extraction of NGLs and sulphur. Excluding extraction losses and quantities reinjected, vented or flared. Includes quantities used</t>
  </si>
  <si>
    <t>Natural Gas: Gross domestic energy consumption (% change y/y)</t>
  </si>
  <si>
    <t>NGPY</t>
  </si>
  <si>
    <t>Percentage change in the gross domestic consumption of natural gas: production plus imports minus exports minus international marine and aviation bunkers and stock changes.</t>
  </si>
  <si>
    <t>Natural Gas: Gross domestic energy consumption (% of total)</t>
  </si>
  <si>
    <t>TOGT</t>
  </si>
  <si>
    <t>Percentage of gross domestic energy consumption provided by natural gas: production plus imports minus exports minus international marine and aviation bunkers and stock changes.</t>
  </si>
  <si>
    <t>Natural Gas: Gross domestic energy consumption (% of world total)</t>
  </si>
  <si>
    <t>PWTG</t>
  </si>
  <si>
    <t>Gross domestic consumption of natural gas as a percentage of world natural gas consumption.</t>
  </si>
  <si>
    <t>Natural Gas: Gross domestic energy consumption (ktoe)</t>
  </si>
  <si>
    <t>TONG</t>
  </si>
  <si>
    <t>Gross domestic consumption of natural gas: production plus imports minus exports minus international marine and aviation bunkers and stock changes.</t>
  </si>
  <si>
    <t>Natural gas: Net imports (% of total consumption)</t>
  </si>
  <si>
    <t>IPTN</t>
  </si>
  <si>
    <t>Percentage gross domestic consumption of natural gas covered by net imports of natural gas.</t>
  </si>
  <si>
    <t>Natural gas: Net imports (ktoe)</t>
  </si>
  <si>
    <t>NGNI</t>
  </si>
  <si>
    <t>Net imports of natural gas.</t>
  </si>
  <si>
    <t>Natural gas: Total exports (ktoe)</t>
  </si>
  <si>
    <t>NGEX</t>
  </si>
  <si>
    <t>Total exports of natural gas.</t>
  </si>
  <si>
    <t>Natural gas: Total imports (ktoe)</t>
  </si>
  <si>
    <t>NGIM</t>
  </si>
  <si>
    <t>Total imports of natural gas.</t>
  </si>
  <si>
    <t>Net debt (US$)</t>
  </si>
  <si>
    <t>NTDT</t>
  </si>
  <si>
    <t>Total external debt less total international reserves.</t>
  </si>
  <si>
    <t>Net debt/export of G&amp;S (%)</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</si>
  <si>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</si>
  <si>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</si>
  <si>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</si>
  <si>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</si>
  <si>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</si>
  <si>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Net direct investment flows (US$)</t>
  </si>
  <si>
    <t>INVF</t>
  </si>
  <si>
    <t>Net flows of direct investment.</t>
  </si>
  <si>
    <t>Net income - [Y]</t>
  </si>
  <si>
    <t>BP09</t>
  </si>
  <si>
    <t>Gross income minus operating expenses.</t>
  </si>
  <si>
    <t>Net interest income (US$)</t>
  </si>
  <si>
    <t>BP05</t>
  </si>
  <si>
    <t>Interest income minus interest expenses. Interest income includes income on interest-bearing assets, fee income from lending, plus dividend income. Interest expenses generally include interest paid on liabilities and fee expenses from borrowing.</t>
  </si>
  <si>
    <t>Net interest margin (net interest incl assets; %)</t>
  </si>
  <si>
    <t>BP18</t>
  </si>
  <si>
    <t>Net interest income expressed as a percentage of assets. The higher this figure the cheaper the funding or the higher the margin the bank is commanding. Higher margins and profitability are desirable as long as the asset quality is being maintained.</t>
  </si>
  <si>
    <t>Net maximum electrical capacity (Mwe)</t>
  </si>
  <si>
    <t>ELMT</t>
  </si>
  <si>
    <t>Maximum active power that can be supplied, continuously, with all electricity-only and CHP plants running. Excludes power supplies for station auxiliaries and allows for transformer losses integral to the station. Excludes short-term overload capacity.</t>
  </si>
  <si>
    <t>Net portfolio investment flows (net of fc bond issues)</t>
  </si>
  <si>
    <t>INVP</t>
  </si>
  <si>
    <t>Inward portfolio investment (net of foreign currency bond issues) less outward portfolio investment.</t>
  </si>
  <si>
    <t>New dwellings completed</t>
  </si>
  <si>
    <t>NDCE</t>
  </si>
  <si>
    <t>Euromonitor</t>
  </si>
  <si>
    <t>Total number of new residential dwellings completed in the year concerned.</t>
  </si>
  <si>
    <t>New electric-vehicle registrations (% change, pa)</t>
  </si>
  <si>
    <t>NEVX</t>
  </si>
  <si>
    <t>International Energy Agency; EIU forecasts</t>
  </si>
  <si>
    <t>Percentage change Electric vehicles (EVs) covers battery EVs, plug-in hybrid EVs and fuel-cell EVs. Cars only.</t>
  </si>
  <si>
    <t>New electric-vehicle registrations (000 units)</t>
  </si>
  <si>
    <t>NEVR</t>
  </si>
  <si>
    <t>Electric vehicles (EVs) covers battery EVs, plug-in hybrid EVs and fuel-cell EVs. Cars only.</t>
  </si>
  <si>
    <t>New electric-vehicle registrations (as a percentage of new passenger-car registrations)</t>
  </si>
  <si>
    <t>NEVP</t>
  </si>
  <si>
    <t>International Energy Agency; EIU forecasts Korea Automobile Manufacturers' Association, Korea Automobile Importers &amp; Distributor' Association, EIU estimates</t>
  </si>
  <si>
    <t>Electric vehicles (EVs) covers battery EVs, plug-in hybrid EVs and fuel-cell Evs (cars only) as apercentage of new passenger car registration</t>
  </si>
  <si>
    <t>Nominal domestic demand (LCU)</t>
  </si>
  <si>
    <t>DMDL</t>
  </si>
  <si>
    <t>Total domestic expenditure (including stockbuilding) at current market prices.</t>
  </si>
  <si>
    <t>Nominal domestic demand (US$)</t>
  </si>
  <si>
    <t>DMDD</t>
  </si>
  <si>
    <t>Derived from Bank of Korea; IMF, International Financial Statistics</t>
  </si>
  <si>
    <t>Total domestic expenditure (including stockbuilding) at current market prices in US$ using period-average exchange rate.</t>
  </si>
  <si>
    <t>Nominal exports of G&amp;S (LCU)</t>
  </si>
  <si>
    <t>EXPL</t>
  </si>
  <si>
    <t xml:space="preserve">Value of exports of goods and non-factor services expenditure at current market prices.  </t>
  </si>
  <si>
    <t>Nominal exports of G&amp;S (US$)</t>
  </si>
  <si>
    <t>EXPD</t>
  </si>
  <si>
    <t>Value of exports of goods and non-factor services expenditure at current market prices in US$  using period-average exchange rate.</t>
  </si>
  <si>
    <t>Nominal GDP (LCU)</t>
  </si>
  <si>
    <t>GDPL</t>
  </si>
  <si>
    <t>Gross domestic product (GDP) at current market prices.</t>
  </si>
  <si>
    <t>Seasonally adjusted. Includes statistical discrepancy.</t>
  </si>
  <si>
    <t>Nominal GDP (PPP$)</t>
  </si>
  <si>
    <t>GDPP</t>
  </si>
  <si>
    <t>Derived from Bank of Korea; Organisation for Economic Cooporation and Development</t>
  </si>
  <si>
    <t xml:space="preserve">Gross domestic product (GDP) at purchasing power parity (PPP) in US$.  </t>
  </si>
  <si>
    <t>Nominal GDP (US$)</t>
  </si>
  <si>
    <t>GDPD</t>
  </si>
  <si>
    <t>Gross domestic product (GDP) at current market prices in US$.</t>
  </si>
  <si>
    <t>Nominal government consumption (LCU)</t>
  </si>
  <si>
    <t>GCEL</t>
  </si>
  <si>
    <t xml:space="preserve">Government consumption expenditure at current market prices.  </t>
  </si>
  <si>
    <t>Nominal government consumption (US$)</t>
  </si>
  <si>
    <t>GCED</t>
  </si>
  <si>
    <t>Government consumption expenditure at current market prices in US$ using period-average exchange rate.</t>
  </si>
  <si>
    <t>Nominal gross fixed investment (LCU)</t>
  </si>
  <si>
    <t>FINL</t>
  </si>
  <si>
    <t xml:space="preserve">Gross fixed investment expenditure at current market prices.  </t>
  </si>
  <si>
    <t>Nominal gross fixed investment (US$)</t>
  </si>
  <si>
    <t>FIND</t>
  </si>
  <si>
    <t>Gross fixed investment expenditure at current market prices in US$ using period-average exchange rate.</t>
  </si>
  <si>
    <t>Nominal imports of G&amp;S (LCU)</t>
  </si>
  <si>
    <t>IMPL</t>
  </si>
  <si>
    <t xml:space="preserve">Value of imports of goods and non-factor services expenditure at current market prices.  </t>
  </si>
  <si>
    <t>Nominal imports of G&amp;S (US$)</t>
  </si>
  <si>
    <t>IMPD</t>
  </si>
  <si>
    <t>Value of imports of goods and non-factor services expenditure at current market prices in US$  using period-average exchange rate.</t>
  </si>
  <si>
    <t>Nominal private consumption (LCU)</t>
  </si>
  <si>
    <t>CPRL</t>
  </si>
  <si>
    <t xml:space="preserve">Private consumption expenditure at current market prices.  </t>
  </si>
  <si>
    <t>Nominal private consumption (US$)</t>
  </si>
  <si>
    <t>PCRD</t>
  </si>
  <si>
    <t>Private consumption expenditure at current market prices in US$ using period-average exchange rate.</t>
  </si>
  <si>
    <t>Nominal stockbuilding (LCU)</t>
  </si>
  <si>
    <t>STKL</t>
  </si>
  <si>
    <t xml:space="preserve">Stockbuilding at current market prices.  </t>
  </si>
  <si>
    <t>Nominal stockbuilding (US$)</t>
  </si>
  <si>
    <t>STKD</t>
  </si>
  <si>
    <t>Stockbuilding at current market prices in US$  using period-average exchange rate.</t>
  </si>
  <si>
    <t>Non interest income (net) - [Y]</t>
  </si>
  <si>
    <t>BP06</t>
  </si>
  <si>
    <t>Other fees receivable and payable not related to lending or borrowing. Includes fees for foreign exchange transactions, payments services, securities transations and other special transactions.</t>
  </si>
  <si>
    <t>Non interest income (net)/total revenues - [Y]</t>
  </si>
  <si>
    <t>BP20</t>
  </si>
  <si>
    <t>Non interest income expressed as a percentage of revenue.  Indicates the relative importance of fees not related to lending (and borrowing).</t>
  </si>
  <si>
    <t>Non interest income/assets - [Y]</t>
  </si>
  <si>
    <t>BP23</t>
  </si>
  <si>
    <t>Non interest income (fees other than those received for lending activities or payable on borrowing activities) expressed as a percentage of assets.</t>
  </si>
  <si>
    <t>Non interest income/operating expenses - [Y]</t>
  </si>
  <si>
    <t>BP21</t>
  </si>
  <si>
    <t>Non interest income expressed as a percentage of operating expenses.</t>
  </si>
  <si>
    <t>Non-financial sector (assets): currency (US$)</t>
  </si>
  <si>
    <t>C02A</t>
  </si>
  <si>
    <t>Currency assets of the non-financial sector (non-financial corporations). Comprises notes and coins in circulation.</t>
  </si>
  <si>
    <t>Non-financial sector (assets): currency and deposits (US$)</t>
  </si>
  <si>
    <t>C01A</t>
  </si>
  <si>
    <t>Currency and deposits assets of the non-financial sector (non-financial corporations). Consist of financial assets used to make payments, including currency, transferable deposits and other deposits.</t>
  </si>
  <si>
    <t>Non-financial sector (assets): deposits (US$)</t>
  </si>
  <si>
    <t>C03A</t>
  </si>
  <si>
    <t>Deposits assets of the non-financial sector (non-financial corporations). Consist of both transferable deposits and non-transferable claims on the central bank or other depository institutions.</t>
  </si>
  <si>
    <t>Non-financial sector (assets): equities (excl mutual funds; US$)</t>
  </si>
  <si>
    <t>C12A</t>
  </si>
  <si>
    <t>Equities (excl mutual funds) assets of the non-financial sector (non-financial corporations). Consist of claims to residual value of incorporated enterprises, after claims of all creditors, and exclude mutual fund holdings.</t>
  </si>
  <si>
    <t>Non-financial sector (assets): equities (US$)</t>
  </si>
  <si>
    <t>C11A</t>
  </si>
  <si>
    <t>Equities assets of the non-financial sector (non-financial corporations). Consist of claims to residual value of incorporated enterprises, after claims of all creditors, and include mutual fund holdings.</t>
  </si>
  <si>
    <t>Non-financial sector (assets): financial derivatives (US$)</t>
  </si>
  <si>
    <t>C07A</t>
  </si>
  <si>
    <t>Financial derivatives assets of the non-financial sector (non-financial corporations). Consist of financial instruments linked to specific other assets, and derive their value from the price of the underlying item.</t>
  </si>
  <si>
    <t>Non-financial sector (assets): loans (US$)</t>
  </si>
  <si>
    <t>C08A</t>
  </si>
  <si>
    <t>Total Loans extended by the non-financial sector (non-financial corporations). Comprise financial assets created when creditors lend funds directly to debtors.</t>
  </si>
  <si>
    <t>Non-financial sector (assets): long-term securities (excl financial derivatives; US$)</t>
  </si>
  <si>
    <t>C06A</t>
  </si>
  <si>
    <t>Long-term (excl financial derivatives) assets of the non-financial sector (non-financial corporations). Consists of securities other than shares with an original maturity of more than one or two years. Excludes financial derivatives.</t>
  </si>
  <si>
    <t>Non-financial sector (assets): mutual funds (US$)</t>
  </si>
  <si>
    <t>C13A</t>
  </si>
  <si>
    <t>Mutual funds assets of the non-financial sector (non-financial corporations). Consist of collective investment vehicles, using money from many investors to invest in stocks, bonds, short-term money market instruments, and/or other securities</t>
  </si>
  <si>
    <t>Non-financial sector (assets): other (US$)</t>
  </si>
  <si>
    <t>C18A</t>
  </si>
  <si>
    <t xml:space="preserve">Other assets of the non-financial sector (non-financial corporations). </t>
  </si>
  <si>
    <t>Non-financial sector (assets): securities (excl equities; US$)</t>
  </si>
  <si>
    <t>C04A</t>
  </si>
  <si>
    <t>Securities (excl equities) assets of the non-financial sector (non-financial corporations). Consist of bills, bonds, certificates of deposit and similar instruments normally traded in the financial markets.</t>
  </si>
  <si>
    <t>Non-financial sector (assets): short-term securities (excl financial derivatives; US$)</t>
  </si>
  <si>
    <t>C05A</t>
  </si>
  <si>
    <t>Short-term (excl financial derivatives) assets of the non-financial sector (non-financial corporations). Consists of securities other than shares that have an original maturity of one or two years or less. Excludes financial derivatives</t>
  </si>
  <si>
    <t>Non-financial sector (assets): total (US$)</t>
  </si>
  <si>
    <t>C19A</t>
  </si>
  <si>
    <t>Total assets of the non-financial sector (non-financial corporations). Equal to the sum of Currency and Deposits, Securities, Loans, Equities, Trade Credit and advances and Other Non-Financial Assets.</t>
  </si>
  <si>
    <t>Non-financial sector (assets): trade credit and advances (US$)</t>
  </si>
  <si>
    <t>C14A</t>
  </si>
  <si>
    <t xml:space="preserve">Trade credit and advances assets of the non-financial sector (non-financial corporations). </t>
  </si>
  <si>
    <t>Non-financial sector (liabilities): equities (excl mutual funds; US$)</t>
  </si>
  <si>
    <t>C12L</t>
  </si>
  <si>
    <t>Equities (excl mutual funds) liabilities of the non-financial sector (non-financial corporations). Consist of claims to residual value of incorporated enterprises, after claims of all creditors, and exclude mutual fund holdings.</t>
  </si>
  <si>
    <t>Non-financial sector (liabilities): equities (US$)</t>
  </si>
  <si>
    <t>C11L</t>
  </si>
  <si>
    <t>Equities liabilities of the non-financial sector (non-financial corporations). Consist of claims to residual value of incorporated enterprises, after claims of all creditors, and include mutual fund holdings.</t>
  </si>
  <si>
    <t>Non-financial sector (liabilities): financial derivatives (US$)</t>
  </si>
  <si>
    <t>C07L</t>
  </si>
  <si>
    <t>Financial derivatives liabilities of the non-financial sector (non-financial corporations). Consist of financial instruments linked to specific other assets, and derive their value from the price of the underlying item.</t>
  </si>
  <si>
    <t>Non-financial sector (liabilities): loans (US$)</t>
  </si>
  <si>
    <t>C08L</t>
  </si>
  <si>
    <t>Loans liabilities of the non-financial sector (non-financial corporations) to the domestic financial sector. Comprise financial assets created when creditors lend funds directly to debtors.</t>
  </si>
  <si>
    <t>Non-financial sector (liabilities): long-term (excl financial derivatives; US$)</t>
  </si>
  <si>
    <t>C06L</t>
  </si>
  <si>
    <t>Long-term (excl financial derivatives) liabilities of the non-financial sector (non-financial corporations). Consists of securities other than shares with an original maturity of more than one or two years. Excludes financial derivatives.</t>
  </si>
  <si>
    <t>Non-financial sector (liabilities): long-term loans (US$)</t>
  </si>
  <si>
    <t>C10L</t>
  </si>
  <si>
    <t>Long-term loans liabilities of the non-financial sector (non-financial corporations). Consist of loans that have an original maturity normally of more than one or two years.</t>
  </si>
  <si>
    <t>Non-financial sector (liabilities): mutual funds (US$)</t>
  </si>
  <si>
    <t>C13L</t>
  </si>
  <si>
    <t>Mutual funds liabilities of the non-financial sector (non-financial corporations). Consist of collective investment vehicles, using money from many investors to invest in stocks, bonds, short-term money market instruments, and/or other securities</t>
  </si>
  <si>
    <t>Non-financial sector (liabilities): other (US$)</t>
  </si>
  <si>
    <t>C18L</t>
  </si>
  <si>
    <t xml:space="preserve">Other liabilities of the non-financial sector (non-financial corporations). </t>
  </si>
  <si>
    <t>Non-financial sector (liabilities): securities (excl equities; US$)</t>
  </si>
  <si>
    <t>C04L</t>
  </si>
  <si>
    <t>Securities (excl equities) liabilities of the non-financial sector (non-financial corporations). Consist of bills, bonds, certificates of deposit and similar instruments normally traded in the financial markets.</t>
  </si>
  <si>
    <t>Non-financial sector (liabilities): short-term (excl financial derivatives; US$)</t>
  </si>
  <si>
    <t>C05L</t>
  </si>
  <si>
    <t>Short-term (excl financial derivatives) liabilities of the non-financial sector (non-financial corporations). Consists of securities other than shares that have an original maturity of one or two years or less. Excludes financial derivatives</t>
  </si>
  <si>
    <t>Non-financial sector (liabilities): short-term loans (US$)</t>
  </si>
  <si>
    <t>C09L</t>
  </si>
  <si>
    <t>Short-term loans liabilities of the non-financial sector (non-financial corporations). Consist of loans that have an original maturity normally of one or two years or less.</t>
  </si>
  <si>
    <t>Non-financial sector (liabilities): total (US$)</t>
  </si>
  <si>
    <t>C19L</t>
  </si>
  <si>
    <t>Total liabilities of the non-financial sector (non-financial corporations). Equal to the sum of currency and deposits, securities, loans, equities and other non-financial liabilities.</t>
  </si>
  <si>
    <t>Nuclear: Gross domestic energy consumption (% change y/y)</t>
  </si>
  <si>
    <t>NUPY</t>
  </si>
  <si>
    <t>Percentage change in the gross domestic consumption of nuclear power: production plus imports minus exports minus international marine and aviation bunkers and stock changes.</t>
  </si>
  <si>
    <t>Nuclear: Gross domestic energy consumption (% of total)</t>
  </si>
  <si>
    <t>TONT</t>
  </si>
  <si>
    <t>Percentage of gross domestic energy consumption provided by nuclear power: production plus imports minus exports minus international marine and aviation bunkers and stock changes.</t>
  </si>
  <si>
    <t>Nuclear: Gross domestic energy consumption (% of world total)</t>
  </si>
  <si>
    <t>PWTN</t>
  </si>
  <si>
    <t>Gross domestic consumption of nuclear power as a percentage of world nuclear power consumption.</t>
  </si>
  <si>
    <t>Nuclear: Gross domestic energy consumption (ktoe)</t>
  </si>
  <si>
    <t>TONU</t>
  </si>
  <si>
    <t>Gross domestic consumption of nuclear power: production plus imports minus exports minus international marine and aviation bunkers and stock changes.</t>
  </si>
  <si>
    <t>Number of automated teller machines</t>
  </si>
  <si>
    <t>ATMS</t>
  </si>
  <si>
    <t xml:space="preserve">Number of automated teller machines </t>
  </si>
  <si>
    <t>Number of HHs earning &gt; US$1,000 p.a.</t>
  </si>
  <si>
    <t>N001</t>
  </si>
  <si>
    <t>Number of households with nominal disposable income of more than US$1,000 per annum</t>
  </si>
  <si>
    <t>Number of HHs earning &gt; US$1,000 p.a. (constant prices)</t>
  </si>
  <si>
    <t>R001</t>
  </si>
  <si>
    <t>Number of households with disposable income of more than US$1,000 per annum at 2019 constant prices.</t>
  </si>
  <si>
    <t>Number of HHs earning &gt; US$10,000 p.a.</t>
  </si>
  <si>
    <t>N010</t>
  </si>
  <si>
    <t>Number of households with nominal disposable income of more than US$10,000 per annum</t>
  </si>
  <si>
    <t>Number of HHs earning &gt; US$10,000 p.a. (constant prices)</t>
  </si>
  <si>
    <t>R010</t>
  </si>
  <si>
    <t>Number of households with disposable income of more than US$10,000 per annum at 2019 constant prices.</t>
  </si>
  <si>
    <t>Number of HHs earning &gt; US$15,000 p.a.</t>
  </si>
  <si>
    <t>N015</t>
  </si>
  <si>
    <t>Number of households with nominal disposable income of more than US$15,000 per annum</t>
  </si>
  <si>
    <t>Number of HHs earning &gt; US$15,000 p.a. (constant prices)</t>
  </si>
  <si>
    <t>R015</t>
  </si>
  <si>
    <t>Number of households with disposable income of more than US$15,000 per annum at 2019 constant prices.</t>
  </si>
  <si>
    <t>Number of HHs earning &gt; US$25,000 p.a.</t>
  </si>
  <si>
    <t>N025</t>
  </si>
  <si>
    <t>Number of households with nominal disposable income of more than US$25,000 per annum</t>
  </si>
  <si>
    <t>Number of HHs earning &gt; US$25,000 p.a. (constant prices)</t>
  </si>
  <si>
    <t>R025</t>
  </si>
  <si>
    <t>Number of households with disposable income of more than US$25,000 per annum at 2019 constant prices.</t>
  </si>
  <si>
    <t>Number of HHs earning &gt; US$3,000 p.a.</t>
  </si>
  <si>
    <t>N003</t>
  </si>
  <si>
    <t>Number of households with nominal disposable income of more than US$3,000 per annum</t>
  </si>
  <si>
    <t>Number of HHs earning &gt; US$3,000 p.a. (constant prices)</t>
  </si>
  <si>
    <t>R003</t>
  </si>
  <si>
    <t>Number of households with disposable income of more than US$3,000 per annum at 2019 constant prices.</t>
  </si>
  <si>
    <t>Number of HHs earning &gt; US$35,000 p.a.</t>
  </si>
  <si>
    <t>N035</t>
  </si>
  <si>
    <t>Number of households with nominal disposable income of more than US$35,000 per annum</t>
  </si>
  <si>
    <t>Number of HHs earning &gt; US$35,000 p.a. (constant prices)</t>
  </si>
  <si>
    <t>R035</t>
  </si>
  <si>
    <t>Number of households with disposable income of more than US$35,000 per annum at 2019 constant prices.</t>
  </si>
  <si>
    <t>Number of HHs earning &gt; US$5,000 p.a.</t>
  </si>
  <si>
    <t>N005</t>
  </si>
  <si>
    <t>Number of households with nominal disposable income of more than US$5,000 per annum</t>
  </si>
  <si>
    <t>Number of HHs earning &gt; US$5,000 p.a. (constant prices)</t>
  </si>
  <si>
    <t>R005</t>
  </si>
  <si>
    <t>Number of households with disposable income of more than US$5,000 per annum at 2019 constant prices.</t>
  </si>
  <si>
    <t>Number of HHs earning &gt; US$50,000 p.a.</t>
  </si>
  <si>
    <t>N050</t>
  </si>
  <si>
    <t>Number of households with nominal disposable income of more than US$50,000 per annum</t>
  </si>
  <si>
    <t>Number of HHs earning &gt; US$50,000 p.a. (constant prices)</t>
  </si>
  <si>
    <t>R050</t>
  </si>
  <si>
    <t>Number of households with disposable income of more than US$50,000 per annum at 2019 constant prices.</t>
  </si>
  <si>
    <t>Number of HHs earning &gt; US$75,000 p.a.</t>
  </si>
  <si>
    <t>N075</t>
  </si>
  <si>
    <t>Number of households with nominal disposable income of more than US$75,000 per annum</t>
  </si>
  <si>
    <t>Number of HHs earning &gt; US$75,000 p.a. (constant prices)</t>
  </si>
  <si>
    <t>R075</t>
  </si>
  <si>
    <t>Number of households with disposable income of more than US$75,000 per annum at 2019 constant prices.</t>
  </si>
  <si>
    <t>Number of HNWHs &gt;US$1m</t>
  </si>
  <si>
    <t>N01M</t>
  </si>
  <si>
    <t>Number of households with net financial wealth more than US$1,000,000.</t>
  </si>
  <si>
    <t>Number of mass affluent HHs&gt;US$100k</t>
  </si>
  <si>
    <t>N100</t>
  </si>
  <si>
    <t>Number of households with net financial wealth more than US$100,000.</t>
  </si>
  <si>
    <t>Number of mass affluent HHs&gt;US$250k</t>
  </si>
  <si>
    <t>N250</t>
  </si>
  <si>
    <t>Number of households with net financial wealth more than US$250,000.</t>
  </si>
  <si>
    <t>Number of mass affluent HHs&gt;US$500k</t>
  </si>
  <si>
    <t>N500</t>
  </si>
  <si>
    <t>Number of households with net financial wealth more than US$500,000.</t>
  </si>
  <si>
    <t>Officially guaranteed loans (US$)</t>
  </si>
  <si>
    <t>OFGL</t>
  </si>
  <si>
    <t>Public and publicly guaranteed loans, excluding international bonds,</t>
  </si>
  <si>
    <t>Oil (Brent): Index (2005=100)</t>
  </si>
  <si>
    <t>PRBI</t>
  </si>
  <si>
    <t xml:space="preserve">Petroleum: Real UK Brent spot price (2005=100) </t>
  </si>
  <si>
    <t>Oil (Brent): Nominal Price (LCU)</t>
  </si>
  <si>
    <t>PRBL</t>
  </si>
  <si>
    <t xml:space="preserve">Petroleum: Nominal UK Brent spot price (LCU/Barrel) </t>
  </si>
  <si>
    <t>Oil (Brent): Nominal spot price (US$)</t>
  </si>
  <si>
    <t>PRBN</t>
  </si>
  <si>
    <t xml:space="preserve">Petroleum: Nominal UK Brent spot price (US$/Barrel) </t>
  </si>
  <si>
    <t>Oil (Brent): Real Price (2005 LCU)</t>
  </si>
  <si>
    <t>PRBR</t>
  </si>
  <si>
    <t xml:space="preserve">Petroleum: Real UK Brent spot price (Constant 2005 LCU/Barrel) </t>
  </si>
  <si>
    <t>Oil (Dubai): Index (2005=100)</t>
  </si>
  <si>
    <t>PRDI</t>
  </si>
  <si>
    <t xml:space="preserve">Petroleum: Real Dubai spot price (2005=100) </t>
  </si>
  <si>
    <t>Oil (Dubai): Nominal Price (LCU)</t>
  </si>
  <si>
    <t>PRDL</t>
  </si>
  <si>
    <t xml:space="preserve">Petroleum: Nominal Dubai spot price (LCU/Barrel) </t>
  </si>
  <si>
    <t>Oil (Dubai): Nominal spot price (US$)</t>
  </si>
  <si>
    <t>PRDN</t>
  </si>
  <si>
    <t xml:space="preserve">Petroleum: Nominal Dubai spot price (US$/Barrel) </t>
  </si>
  <si>
    <t>Oil (Dubai): Real Price (Constant 2005 LCU)</t>
  </si>
  <si>
    <t>PRDR</t>
  </si>
  <si>
    <t xml:space="preserve">Petroleum: Real Dubai spot price (Constant 2005 LCU/Barrel) </t>
  </si>
  <si>
    <t>Oil (WTI): Index (2005=100)</t>
  </si>
  <si>
    <t>PRWI</t>
  </si>
  <si>
    <t xml:space="preserve">Petroleum: Nominal West Texas Intermediate spot price (2005=100) </t>
  </si>
  <si>
    <t>Oil (WTI): Nominal Price (LCU)</t>
  </si>
  <si>
    <t>PRWL</t>
  </si>
  <si>
    <t xml:space="preserve">Petroleum: Nominal West Texas Intermediate spot price (LCU/Barrel) </t>
  </si>
  <si>
    <t>Oil (WTI): Nominal spot price (US$)</t>
  </si>
  <si>
    <t>PRWN</t>
  </si>
  <si>
    <t xml:space="preserve">Petroleum: Nominal West Texas Intermediate spot price (US$/Barrel) </t>
  </si>
  <si>
    <t>Oil (WTI): Real Price (Constant 2005 LCUl)</t>
  </si>
  <si>
    <t>PRWR</t>
  </si>
  <si>
    <t xml:space="preserve">Petroleum: Nominal West Texas Intermediate spot price (Constant 2005 LCU/Barrel) </t>
  </si>
  <si>
    <t>Old age dependency ratio (%)</t>
  </si>
  <si>
    <t>OADR</t>
  </si>
  <si>
    <t>Ratio of those people older than 64 to those aged 15-64</t>
  </si>
  <si>
    <t>Online retail sales (LCU)</t>
  </si>
  <si>
    <t>RSOR</t>
  </si>
  <si>
    <t>Edge by Ascential – retailinsight.ascentialedge.com; EIU forecasts</t>
  </si>
  <si>
    <t>Measures sales or gross merchandise value (GMV) of goods sold through an online platform.</t>
  </si>
  <si>
    <t>Online retail sales (LCU; % change)</t>
  </si>
  <si>
    <t>RSOG</t>
  </si>
  <si>
    <t>Derived from Edge by Ascential; EIU forecasts</t>
  </si>
  <si>
    <t>Percentage change in sales or gross merchandise value (GMV) of goods sold through an online platform.</t>
  </si>
  <si>
    <t>Online retail sales (US$)</t>
  </si>
  <si>
    <t>RSOU</t>
  </si>
  <si>
    <t>Online retail sales real growth (% pa)</t>
  </si>
  <si>
    <t>RSRG</t>
  </si>
  <si>
    <t>Real percentage change in sales or gross merchandise value (GMV) of goods sold through an online platform.</t>
  </si>
  <si>
    <t>Operating expenses - [Y]</t>
  </si>
  <si>
    <t>BP08</t>
  </si>
  <si>
    <t>All expenses relating to the ordinary banking business other than those included in interest income and net non- interest income. Includes salaries and other employee benefits, staff costs, expenses for property and taxes other than income or corporate ta</t>
  </si>
  <si>
    <t>Operating expenses/assets - [Y]</t>
  </si>
  <si>
    <t>BP22</t>
  </si>
  <si>
    <t>Operating expenses expressed as a percentage of operating expenses.  A measure of the cost side of the banks performance relative to the assets invested.</t>
  </si>
  <si>
    <t>Other capital flows (net; US$)</t>
  </si>
  <si>
    <t>OTCF</t>
  </si>
  <si>
    <t>Balancing item. Includes net flows of short-term capital, counterpart to valuation changes, exceptional financing, net errors and omissions.</t>
  </si>
  <si>
    <t>Other industrial activities (% change pa)</t>
  </si>
  <si>
    <t>OIND</t>
  </si>
  <si>
    <t>Percentage change in other industrial activities value-added, over previous period.</t>
  </si>
  <si>
    <t>Other industrial activities (% of GDP)</t>
  </si>
  <si>
    <t>ROIS</t>
  </si>
  <si>
    <t>Real other industrial activities value-added, as percentage of real GDP at factor cost . GDP at factor cost is GDP at market prices, less indirect taxes, plus subsidies.</t>
  </si>
  <si>
    <t>Other services (% change pa)</t>
  </si>
  <si>
    <t>OSEA</t>
  </si>
  <si>
    <t>Other services (% of GDP)</t>
  </si>
  <si>
    <t>ROSS</t>
  </si>
  <si>
    <t>Real other services value-added, as percentage of real GDP at factor cost . GDP at factor cost is GDP at market prices, less indirect taxes, plus subsidies.</t>
  </si>
  <si>
    <t>Other: Energy consumption (% of total)</t>
  </si>
  <si>
    <t>TOOP</t>
  </si>
  <si>
    <t>Percentage of gross domestic energy consumed by the all other sectors.</t>
  </si>
  <si>
    <t>Other: Energy consumption (ktoe)</t>
  </si>
  <si>
    <t>TOOT</t>
  </si>
  <si>
    <t>Total energy consumed by other sectors.</t>
  </si>
  <si>
    <t>Includes Agriculture/ Forestry, Fishing, Non-Specified Other sectors and Non energy use in Other</t>
  </si>
  <si>
    <t>Outward direct investment (US$)</t>
  </si>
  <si>
    <t>OUDV</t>
  </si>
  <si>
    <t>Net flows of direct investment capital by domestic residents out of the country.</t>
  </si>
  <si>
    <t>Outward FDI flow/GDP (%)</t>
  </si>
  <si>
    <t>OUDF</t>
  </si>
  <si>
    <t>Net flows of direct investment capital by domestic residents out of the country as a percentage of GDP.</t>
  </si>
  <si>
    <t>Outward FDI stock (US$)</t>
  </si>
  <si>
    <t>OUDS</t>
  </si>
  <si>
    <t>Stock of direct investment capital by domestic residents out of the country at current prices.</t>
  </si>
  <si>
    <t>Outward FDI stock/GDP (%)</t>
  </si>
  <si>
    <t>OUDC</t>
  </si>
  <si>
    <t>Stock of direct investment capital by domestic residents out of the country, as a percentage of GDP.</t>
  </si>
  <si>
    <t>Outward portfolio investment</t>
  </si>
  <si>
    <t>OPIN</t>
  </si>
  <si>
    <t>Residents investment in a foreign country in financial securities of any maturity, such as corporate securities, bonds, notes, money market instruments and financial derivatives.</t>
  </si>
  <si>
    <t>Overall productivity of labour (GDP at PPP, per worker, US$)</t>
  </si>
  <si>
    <t>OPRL</t>
  </si>
  <si>
    <t xml:space="preserve">Gross domestic product (GDP) at purchasing power parity (PPP) in US$ per person employed.  </t>
  </si>
  <si>
    <t>Overall unit labour costs (LCU-based; % change pa)</t>
  </si>
  <si>
    <t>ODLC</t>
  </si>
  <si>
    <t>Percentage change in the labour cost of producing one unit of output over previous period, in local currency.</t>
  </si>
  <si>
    <t>Overall unit labour costs (US$-based; % change pa)</t>
  </si>
  <si>
    <t>DULC</t>
  </si>
  <si>
    <t>Derived from US Bureau of Labor Statistics</t>
  </si>
  <si>
    <t xml:space="preserve">Percentage change in the labour cost of producing one unit of output over previous year, in US$. </t>
  </si>
  <si>
    <t>Overall unit labour costs level (index, US=100)</t>
  </si>
  <si>
    <t>OULC</t>
  </si>
  <si>
    <t>The labour cost of producing one unit of output indexed to US=100 by the EIU.</t>
  </si>
  <si>
    <t>Overhead ratio (operating exp/revenues) - [Y]</t>
  </si>
  <si>
    <t>BP19</t>
  </si>
  <si>
    <t>Operating expenses expressed as a percentage of revenue.</t>
  </si>
  <si>
    <t>Packaged software sales (% of GDP)</t>
  </si>
  <si>
    <t>PSOG</t>
  </si>
  <si>
    <t>IT spending on system infrastructure software, application development and deployment software and applications. Packaged software is programs or codesets of any type commercially available through sale, lease, rental, or as a service.</t>
  </si>
  <si>
    <t>Packaged software sales (% pa)</t>
  </si>
  <si>
    <t>PSOP</t>
  </si>
  <si>
    <t>Packaged software sales (LCU)</t>
  </si>
  <si>
    <t>PSOL</t>
  </si>
  <si>
    <t>Packaged software sales (US$)</t>
  </si>
  <si>
    <t>PSOF</t>
  </si>
  <si>
    <t>Passenger car production (units)</t>
  </si>
  <si>
    <t>CAPR</t>
  </si>
  <si>
    <t>International Organization of Motor Vehicle Manufacturers</t>
  </si>
  <si>
    <t>Production of passenger cars</t>
  </si>
  <si>
    <t>Passenger car registrations (units)</t>
  </si>
  <si>
    <t>NPCR</t>
  </si>
  <si>
    <t>Korea Automobile Manufacturers' Association, Korea Automobile Importers &amp; Distributor' Association, EIU estimates</t>
  </si>
  <si>
    <t xml:space="preserve">Volume of new passenger car registrations. </t>
  </si>
  <si>
    <t>This include imports</t>
  </si>
  <si>
    <t>Passenger cars (stock per 1,000 pop)</t>
  </si>
  <si>
    <t>CAOS</t>
  </si>
  <si>
    <t>International Organization of Motor Vehicle Manufacturers;World Bank - World Development Indicators;EIU estimates</t>
  </si>
  <si>
    <t>Total registered passenger cars in use per 1,000 people.</t>
  </si>
  <si>
    <t>Personal computers</t>
  </si>
  <si>
    <t>PCON</t>
  </si>
  <si>
    <t xml:space="preserve">Personal computers </t>
  </si>
  <si>
    <t>Personal computers (% pa)</t>
  </si>
  <si>
    <t>PCOP</t>
  </si>
  <si>
    <t>Percentage change in the estimated stock of self-contained computers designed to be used by a single individual.</t>
  </si>
  <si>
    <t>Personal computers (per 100 people, US=100)</t>
  </si>
  <si>
    <t>PCOU</t>
  </si>
  <si>
    <t>Estimated stock of self-contained computers designed to be used by a single individual indexed to US=100 by the EIU..</t>
  </si>
  <si>
    <t>Personal computers (share of world total)</t>
  </si>
  <si>
    <t>PCOW</t>
  </si>
  <si>
    <t>Estimated stock of self-contained computers designed to be used by a single individual.</t>
  </si>
  <si>
    <t>Personal computers (stock per 100 pop)</t>
  </si>
  <si>
    <t>PCOS</t>
  </si>
  <si>
    <t>Personal computers: gap to potential</t>
  </si>
  <si>
    <t>PTPG</t>
  </si>
  <si>
    <t>ITU; EIU calculation</t>
  </si>
  <si>
    <t>Estimated potential growth in the ownership of personal computers to reach full potential.</t>
  </si>
  <si>
    <t>Personal computers: potential growth (% pa)</t>
  </si>
  <si>
    <t>PTPP</t>
  </si>
  <si>
    <t>Percentage change in the estimated potential ownership of personal computers.</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</si>
  <si>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</si>
  <si>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</si>
  <si>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</si>
  <si>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</si>
  <si>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</si>
  <si>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(per head US$)</t>
  </si>
  <si>
    <t>PDIC</t>
  </si>
  <si>
    <t xml:space="preserve">The total value of personal income after taxes and deductions divided by total population. </t>
  </si>
  <si>
    <t>Personal disposable income (PPP US$)</t>
  </si>
  <si>
    <t>PPDI</t>
  </si>
  <si>
    <t>The total value of personal income after taxes and deductions at purchasing power parity (PPP) in US$.</t>
  </si>
  <si>
    <t>Personal disposable income (US$)</t>
  </si>
  <si>
    <t>PDIN</t>
  </si>
  <si>
    <t>The total value of personal income after taxes and deductions, in US$.</t>
  </si>
  <si>
    <t>Petrol consumption (tonnes)</t>
  </si>
  <si>
    <t>PETC</t>
  </si>
  <si>
    <t>Derived from International Energy Agency (IEA); Economist Intelligence Unit estimates and forecasts</t>
  </si>
  <si>
    <t xml:space="preserve">Consumption of motor gasoline for use in internal combustion engines such as motor vehicles, excluding aircraft. </t>
  </si>
  <si>
    <t>Petroleum products: Exports (kb/d)</t>
  </si>
  <si>
    <t>OPEX</t>
  </si>
  <si>
    <t>Total exports of petroleum products.</t>
  </si>
  <si>
    <t>Petroleum products: Gross domestic consumption (% change y/y)</t>
  </si>
  <si>
    <t>OPPY</t>
  </si>
  <si>
    <t>Percentage change in the gross domestic consumption of petroleum products: production plus imports minus exports minus international marine and aviation bunkers and stock changes.</t>
  </si>
  <si>
    <t>Petroleum products: Gross domestic consumption (% of total)</t>
  </si>
  <si>
    <t>TOPT</t>
  </si>
  <si>
    <t>Percentage of gross domestic energy consumption provided by petroleum products: production plus imports minus exports minus international marine and aviation bunkers and stock changes.</t>
  </si>
  <si>
    <t>Petroleum products: Gross domestic consumption (ktoe)</t>
  </si>
  <si>
    <t>TOPP</t>
  </si>
  <si>
    <t>Gross domestic consumption of petroleum products: production plus imports minus exports minus international marine and aviation bunkers and stock changes.</t>
  </si>
  <si>
    <t>Petroleum Products: Gross domestic energy consumption (% of world total)</t>
  </si>
  <si>
    <t>PWTP</t>
  </si>
  <si>
    <t>Gross domestic consumption of petroleum products as a percentage of world petroleum products consumption.</t>
  </si>
  <si>
    <t>Petroleum products: Imports (kb/d)</t>
  </si>
  <si>
    <t>OPIM</t>
  </si>
  <si>
    <t>Total imports of petroleum products.</t>
  </si>
  <si>
    <t>Petroleum products: Net imports (kb/d)</t>
  </si>
  <si>
    <t>OPNI</t>
  </si>
  <si>
    <t>Net imports of petroleum products.</t>
  </si>
  <si>
    <t>Pharmaceuticals sales (LCU)</t>
  </si>
  <si>
    <t>PHSC</t>
  </si>
  <si>
    <t>Espicom till 2007, OECD from 2008 onward</t>
  </si>
  <si>
    <t>Pharmaceuticals sales at consumer prices. Includes prescription only and OTC products (LCU)</t>
  </si>
  <si>
    <t>Pharmaceuticals sales (US$)</t>
  </si>
  <si>
    <t>PHSL</t>
  </si>
  <si>
    <t>Pharmaceuticals sales at consumer prices. Includes prescription only and OTC products.</t>
  </si>
  <si>
    <t>In US$ PPP terms</t>
  </si>
  <si>
    <t>Policy environment for foreign investment rating (10=good)</t>
  </si>
  <si>
    <t>FIRT</t>
  </si>
  <si>
    <t>The EIUs policy towards foreign investment rating scores countries between 1 and 10 on a variety of measures including government policy and the risk of expropriation, with 1 being low and 10 being high.</t>
  </si>
  <si>
    <t>Policy interest rate (%)</t>
  </si>
  <si>
    <t>RAT6</t>
  </si>
  <si>
    <t>Bank of Korea base rate</t>
  </si>
  <si>
    <t>Policy towards private enterprise rating (10=good)</t>
  </si>
  <si>
    <t>PPRT</t>
  </si>
  <si>
    <t>The EIUs policy towards private enterprise rating scores countries between 1 and 10 on a variety of measures including protection of property rights and government attitudes to competition, with 1 being low and 10 being high.</t>
  </si>
  <si>
    <t>Political environment rating (10=high)</t>
  </si>
  <si>
    <t>PERT</t>
  </si>
  <si>
    <t>The EIUs business environment rankings quantify the attractiveness of the business environment. The political environment rating scores countries between 1 and 10 on political stability and institutional effectiveness, with 1 being low and 10 being high.</t>
  </si>
  <si>
    <t>Political stability rating (10=high)</t>
  </si>
  <si>
    <t>PSER</t>
  </si>
  <si>
    <t>The EIUs business environment rankings quantify the attractiveness of the business environment. The political stability rating scores countries between 1 and 10, with 1 being low and 10 being high.</t>
  </si>
  <si>
    <t>Population</t>
  </si>
  <si>
    <t>POPN</t>
  </si>
  <si>
    <t>United Nations</t>
  </si>
  <si>
    <t>Population estimate</t>
  </si>
  <si>
    <t>Population (% change pa)</t>
  </si>
  <si>
    <t>DPOP</t>
  </si>
  <si>
    <t>Derived from United Nations</t>
  </si>
  <si>
    <t xml:space="preserve">Percentage change in population estimate over previous year. </t>
  </si>
  <si>
    <t>Population aged 0-14</t>
  </si>
  <si>
    <t>YPOP</t>
  </si>
  <si>
    <t xml:space="preserve">Number of people in a country aged between 0 and 14 years  </t>
  </si>
  <si>
    <t>Population aged 0-4</t>
  </si>
  <si>
    <t>PO05</t>
  </si>
  <si>
    <t>Number of people in a country aged between 0 and 4 years</t>
  </si>
  <si>
    <t>Population aged 10-14</t>
  </si>
  <si>
    <t>PO15</t>
  </si>
  <si>
    <t>Number of people in a country aged between 10 and 14 years</t>
  </si>
  <si>
    <t>Population aged 100+</t>
  </si>
  <si>
    <t>PO01</t>
  </si>
  <si>
    <t xml:space="preserve">Number of people in a country aged 100 years and over  </t>
  </si>
  <si>
    <t>Population aged 15-19</t>
  </si>
  <si>
    <t>PO20</t>
  </si>
  <si>
    <t>Number of people in a country aged between 15 and 19 years</t>
  </si>
  <si>
    <t>Population aged 15-64</t>
  </si>
  <si>
    <t>LPOP</t>
  </si>
  <si>
    <t xml:space="preserve">Number of people in a country aged between 15 and 64 years  </t>
  </si>
  <si>
    <t>Population aged 20-24</t>
  </si>
  <si>
    <t>PO25</t>
  </si>
  <si>
    <t>Number of people in a country aged between 20 and 24 years</t>
  </si>
  <si>
    <t>Population aged 25-29</t>
  </si>
  <si>
    <t>PO30</t>
  </si>
  <si>
    <t>Number of people in a country aged between 25 and 29 years</t>
  </si>
  <si>
    <t>Population aged 30-34</t>
  </si>
  <si>
    <t>PO35</t>
  </si>
  <si>
    <t>Number of people in a country aged between 30 and 34 years</t>
  </si>
  <si>
    <t>Population aged 35-39</t>
  </si>
  <si>
    <t>PO40</t>
  </si>
  <si>
    <t>Number of people in a country aged between 35 and 39 years</t>
  </si>
  <si>
    <t>Population aged 40-44</t>
  </si>
  <si>
    <t>PO45</t>
  </si>
  <si>
    <t>Number of people in a country aged between 40 and 44 years</t>
  </si>
  <si>
    <t>Population aged 45-49</t>
  </si>
  <si>
    <t>PO50</t>
  </si>
  <si>
    <t>Number of people in a country aged between 45 and 49 years</t>
  </si>
  <si>
    <t>Population aged 5-9</t>
  </si>
  <si>
    <t>PO10</t>
  </si>
  <si>
    <t>Number of people in a country aged between 5 and 9 years</t>
  </si>
  <si>
    <t>Population aged 50-54</t>
  </si>
  <si>
    <t>PO55</t>
  </si>
  <si>
    <t>Number of people in a country aged between 50 and 54 years</t>
  </si>
  <si>
    <t>Population aged 55-59</t>
  </si>
  <si>
    <t>PO60</t>
  </si>
  <si>
    <t>Number of people in a country aged between 55 and 59 years</t>
  </si>
  <si>
    <t>Population aged 60-64</t>
  </si>
  <si>
    <t>PO65</t>
  </si>
  <si>
    <t>Number of people in a country aged between 60 and 64 years</t>
  </si>
  <si>
    <t>Population aged 65+</t>
  </si>
  <si>
    <t>OPOP</t>
  </si>
  <si>
    <t xml:space="preserve">Number of people in a country aged 65 years and over  </t>
  </si>
  <si>
    <t>Population aged 65-69</t>
  </si>
  <si>
    <t>PO70</t>
  </si>
  <si>
    <t>Number of people in a country aged between 65 and 69 years</t>
  </si>
  <si>
    <t>Population aged 70-74</t>
  </si>
  <si>
    <t>PO75</t>
  </si>
  <si>
    <t>Number of people in a country aged between 70 and 74 years</t>
  </si>
  <si>
    <t>Population aged 75-79</t>
  </si>
  <si>
    <t>PO80</t>
  </si>
  <si>
    <t>Number of people in a country aged between 75 and 79 years</t>
  </si>
  <si>
    <t>Population aged 80-84</t>
  </si>
  <si>
    <t>PO85</t>
  </si>
  <si>
    <t>Number of people in a country aged between 80 and 84 years</t>
  </si>
  <si>
    <t>Population aged 85-89</t>
  </si>
  <si>
    <t>PO90</t>
  </si>
  <si>
    <t>Number of people in a country aged between 85 and 89 years</t>
  </si>
  <si>
    <t>Population aged 90-94</t>
  </si>
  <si>
    <t>PO95</t>
  </si>
  <si>
    <t>Number of people in a country aged between 90 and 94 years</t>
  </si>
  <si>
    <t>Population aged 95-99</t>
  </si>
  <si>
    <t>PO00</t>
  </si>
  <si>
    <t>Number of people in a country aged between 95 and 99 years</t>
  </si>
  <si>
    <t>Potential personal computers</t>
  </si>
  <si>
    <t>PTPD</t>
  </si>
  <si>
    <t>Estimated potential ownership of personal computers.</t>
  </si>
  <si>
    <t>Price controls (5=few)</t>
  </si>
  <si>
    <t>PRER</t>
  </si>
  <si>
    <t>The EIUs business environment rankings quantify the attractiveness of the business environment. The price controls rating scores countries between 1 and 5 on the extent of price controls, with 1 being "extensive" and 5 being "very few or none".</t>
  </si>
  <si>
    <t>Primary balance (% of GDP)</t>
  </si>
  <si>
    <t>PBAX</t>
  </si>
  <si>
    <t>Derived from Bank of Korea; OECD, Economic Outlook</t>
  </si>
  <si>
    <t>General government receipts (including grants received and loan repayments) less non-interest expenditures, as a percentage of GDP.</t>
  </si>
  <si>
    <t>Primary balance (LCU)</t>
  </si>
  <si>
    <t>PBAL</t>
  </si>
  <si>
    <t>General government receipts (including grants received and loan repayments) less non-interest expenditures.</t>
  </si>
  <si>
    <t>Primary balance (US$)</t>
  </si>
  <si>
    <t>PBAU</t>
  </si>
  <si>
    <t>Primary school enrolment ratio (%)</t>
  </si>
  <si>
    <t>PSEN</t>
  </si>
  <si>
    <t>WDI</t>
  </si>
  <si>
    <t>Gross ratio of enrolment in primary education to the population of the corresponding school age.</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</si>
  <si>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</si>
  <si>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</si>
  <si>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</si>
  <si>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</si>
  <si>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</si>
  <si>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</si>
  <si>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</si>
  <si>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</si>
  <si>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</si>
  <si>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Principal repayments due (US$)</t>
  </si>
  <si>
    <t>PRPD</t>
  </si>
  <si>
    <t>Principal repayments owed on medium- and long-term debt and IMF debits.</t>
  </si>
  <si>
    <t>Private consumption (% of GDP)</t>
  </si>
  <si>
    <t>PPCR</t>
  </si>
  <si>
    <t xml:space="preserve">Private consumption expenditure at current market prices, as a percentage of GDP.  </t>
  </si>
  <si>
    <t>Private consumption (real % change pa)</t>
  </si>
  <si>
    <t>DCPR</t>
  </si>
  <si>
    <t>Percentage change in real private consumption, over previous year.</t>
  </si>
  <si>
    <t>Private consumption deflator (% change; av)</t>
  </si>
  <si>
    <t>CDFD</t>
  </si>
  <si>
    <t>Percentage change in private consumption deflator index in local currency, period average (2010 = 100).</t>
  </si>
  <si>
    <t>Private consumption deflator (2010=100; av)</t>
  </si>
  <si>
    <t>CDFI</t>
  </si>
  <si>
    <t>Private consumption deflator index in local currency, period average (2010 = 100).</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</si>
  <si>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</si>
  <si>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</si>
  <si>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</si>
  <si>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</si>
  <si>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Private consumption, contribution to real GDP growth (% points)</t>
  </si>
  <si>
    <t>CGPR</t>
  </si>
  <si>
    <t>Change in private consumption, as a percentage of real GDP in the previous period.</t>
  </si>
  <si>
    <t>Private medium &amp; long-term debt (US$)</t>
  </si>
  <si>
    <t>PFDT</t>
  </si>
  <si>
    <t>Disbursed external debt owed by the private sector with no public guarantee, having an original or extended maturity of more than one year, at end-period.</t>
  </si>
  <si>
    <t>Private sector credit/GDP (%)</t>
  </si>
  <si>
    <t>PGDP</t>
  </si>
  <si>
    <t>Total loans to the corporate and household sectors, as a percentage of GDP.</t>
  </si>
  <si>
    <t>Producer price index (2010=100; av)</t>
  </si>
  <si>
    <t>CPPI</t>
  </si>
  <si>
    <t>The producer price index rebased to 2010=100 by the EIU</t>
  </si>
  <si>
    <t>Producer price index (av)</t>
  </si>
  <si>
    <t>LPPI</t>
  </si>
  <si>
    <t>Producer price index in local currency, period average (2015 =100).</t>
  </si>
  <si>
    <t>Producer prices (% change pa; av)</t>
  </si>
  <si>
    <t>DPPI</t>
  </si>
  <si>
    <t>Percentage change in producer price index in local currency, period average (2015 =100).</t>
  </si>
  <si>
    <t>Productivity of capital (ICOR;%)</t>
  </si>
  <si>
    <t>PCAP</t>
  </si>
  <si>
    <t>Growth rate of real GDP divided by share of fixed investment in GDP.</t>
  </si>
  <si>
    <t>Productivity of labour in manufacturing (value added per worker, US$)</t>
  </si>
  <si>
    <t>PRMF</t>
  </si>
  <si>
    <t>International Labour Organisation, World Bank, EIU Estimates</t>
  </si>
  <si>
    <t>Manufacturing value added (at current market exchange rates) per worker in manufacturing.</t>
  </si>
  <si>
    <t>Profit before tax - [Y]</t>
  </si>
  <si>
    <t>BP11</t>
  </si>
  <si>
    <t xml:space="preserve">Net income before provisions minus Net provisions. Net income before provisions is Net interest income plus non-interest income minus operating expenses. </t>
  </si>
  <si>
    <t>Promotion of competition (5=high)</t>
  </si>
  <si>
    <t>PCRT</t>
  </si>
  <si>
    <t>The EIUs promotion of competition rating scores countries between 1 and 5 on government policy to promote competition, with 1 being "very poor" and 5 being "very good".</t>
  </si>
  <si>
    <t>Protein consumption (daily/pc)</t>
  </si>
  <si>
    <t>PRCO</t>
  </si>
  <si>
    <t>Average protein consumption per head.</t>
  </si>
  <si>
    <t>Provisions (net) - [Y]</t>
  </si>
  <si>
    <t>BP10</t>
  </si>
  <si>
    <t>Charges for value adjustments in respect of loans, credits and securities, book gains from such adjustments, losses on loans and transfers to and from reserves for possible losses on such assets. Note: depending on the source, this series may include only</t>
  </si>
  <si>
    <t>Provisions/assets - [Y]</t>
  </si>
  <si>
    <t>BP24</t>
  </si>
  <si>
    <t>Net provisions expressed as a percentage of assets.</t>
  </si>
  <si>
    <t>Provisions/total loans - [Y]</t>
  </si>
  <si>
    <t>BP12</t>
  </si>
  <si>
    <t>Provisions/total loans indicates how much of the total portfolio has been provided for but not charged off. Given a similar charge-off policy the higher the ratio the poorer the quality of the loan portfolio will be.</t>
  </si>
  <si>
    <t>Public administration services (%  change pa)</t>
  </si>
  <si>
    <t>PRPA</t>
  </si>
  <si>
    <t>Percentage change in public administration services value-added, over previous period.</t>
  </si>
  <si>
    <t>Public administration services (% of GDP)</t>
  </si>
  <si>
    <t>RPSS</t>
  </si>
  <si>
    <t>Real public administration services value-added, as percentage of real GDP at factor cost . GDP at factor cost is GDP at market prices, less indirect taxes, plus subsidies.</t>
  </si>
  <si>
    <t>Public administration services (LCU)</t>
  </si>
  <si>
    <t>PASR</t>
  </si>
  <si>
    <t>Public administration services value added at constant 2010 prices.</t>
  </si>
  <si>
    <t>Public debt  (% of GDP)</t>
  </si>
  <si>
    <t>PUDP</t>
  </si>
  <si>
    <t>EIU calculation derived from OECD, Economic Outlook data</t>
  </si>
  <si>
    <t>General government debt, as a percentage of GDP</t>
  </si>
  <si>
    <t>Public debt (LCU)</t>
  </si>
  <si>
    <t>PUDL</t>
  </si>
  <si>
    <t>General government debt.</t>
  </si>
  <si>
    <t>General government</t>
  </si>
  <si>
    <t>Public debt (US$)</t>
  </si>
  <si>
    <t>PUDU</t>
  </si>
  <si>
    <t>Public medium &amp; long-term debt (US$)</t>
  </si>
  <si>
    <t>GFDT</t>
  </si>
  <si>
    <t>Disbursed external debt owed by the public sector or with a public guarantee,</t>
  </si>
  <si>
    <t>Quality of bureaucracy (5=high)</t>
  </si>
  <si>
    <t>QBER</t>
  </si>
  <si>
    <t>The EIUs business environment rankings quantify the attractiveness of the business environment. The quality of bureaucracy rating scores countries between 1 and 5, with 1 being "very low" and 5 being "very high".</t>
  </si>
  <si>
    <t>Railroad density (km per m pop)</t>
  </si>
  <si>
    <t>RRDP</t>
  </si>
  <si>
    <t>EIU, CIA Factbook</t>
  </si>
  <si>
    <t xml:space="preserve">Density of the railway network in relation to the population of the country concerned. </t>
  </si>
  <si>
    <t>Railroad density (km per sq km of land area)</t>
  </si>
  <si>
    <t>RRDD</t>
  </si>
  <si>
    <t xml:space="preserve">Density of the railway network in relation to the land area of the country concerned. </t>
  </si>
  <si>
    <t>Real domestic demand (LCU)</t>
  </si>
  <si>
    <t>RDMD</t>
  </si>
  <si>
    <t>Total domestic expenditure (including stockbuilding) at constant 2015 market prices.</t>
  </si>
  <si>
    <t>Real domestic demand (US$ at 2010 prices)</t>
  </si>
  <si>
    <t>CDMD</t>
  </si>
  <si>
    <t>Total domestic expenditure (including stockbuilding) at constant market prices, rebased to 2010 constant prices and translated into US$ using the LCU:$ exchange rate in 2010.</t>
  </si>
  <si>
    <t>Data revised due to base year change from 2005 to 2010</t>
  </si>
  <si>
    <t>Real effective exchange rate (index; 2010=100)</t>
  </si>
  <si>
    <t>XRRE</t>
  </si>
  <si>
    <t>Trade-weighted basket of currencies converted to an index (2010=100) and adjusted for relative price movements.</t>
  </si>
  <si>
    <t>Real estate (% change pa)</t>
  </si>
  <si>
    <t>PRRE</t>
  </si>
  <si>
    <t>Percentage change in real activities related to real estate value-added, over previous period.</t>
  </si>
  <si>
    <t>Real estate (LCU)</t>
  </si>
  <si>
    <t>RESR</t>
  </si>
  <si>
    <t>Activities related to real estate value-added at constant 2010 prices.</t>
  </si>
  <si>
    <t>Real exports of G&amp;S (LCU)</t>
  </si>
  <si>
    <t>REXP</t>
  </si>
  <si>
    <t>Exports of goods and services at constant 2015 market prices.</t>
  </si>
  <si>
    <t>Real exports of G&amp;S (US$ at 2010 prices)</t>
  </si>
  <si>
    <t>CEXP</t>
  </si>
  <si>
    <t>Exports of goods and services at constant market prices, rebased to 2010 constant prices and translated into US$ using the LCU:$ exchange rate in 2010.</t>
  </si>
  <si>
    <t>Real GDP (% change pa)</t>
  </si>
  <si>
    <t>DGDP</t>
  </si>
  <si>
    <t>Percentage change in real GDP, over previous year.</t>
  </si>
  <si>
    <t>Includes statistical discrepancy.</t>
  </si>
  <si>
    <t>Real GDP (LCU)</t>
  </si>
  <si>
    <t>RGDP</t>
  </si>
  <si>
    <t>Gross domestic product (GDP) at constant 2015 market prices.</t>
  </si>
  <si>
    <t>Seasonally adjusted; Includes statistical discrepancy.</t>
  </si>
  <si>
    <t>Real GDP (PPP US$ at 2010 prices)</t>
  </si>
  <si>
    <t>AGDP</t>
  </si>
  <si>
    <t>Gross domestic product (GDP) at constant market prices, rebased to 2010 constant prices and translated into US$ using the LCU:$ PPP exchange rate in 2010.</t>
  </si>
  <si>
    <t>Real GDP (US$ at 2010 prices)</t>
  </si>
  <si>
    <t>CGDP</t>
  </si>
  <si>
    <t>Gross domestic product (GDP) at constant market prices, rebased to 2010 constant prices and translated into US$ using the LCU:$ exchange rate in 2010.</t>
  </si>
  <si>
    <t>Includes statistical discrepancy. Data revised due to base year change from 2005 to 2010</t>
  </si>
  <si>
    <t>Real GDP (US$ at 2010 prices) per head</t>
  </si>
  <si>
    <t>YPCC</t>
  </si>
  <si>
    <t xml:space="preserve">Real GDP (US$ at 2010 prices) divided by population. </t>
  </si>
  <si>
    <t>0</t>
  </si>
  <si>
    <t>Real government consumption (LCU)</t>
  </si>
  <si>
    <t>RGCE</t>
  </si>
  <si>
    <t>Government consumption expenditure at constant 2015 market prices.</t>
  </si>
  <si>
    <t>Real government consumption (US$ at 2010 prices)</t>
  </si>
  <si>
    <t>CGCE</t>
  </si>
  <si>
    <t>Government consumption expenditure at constant market prices, rebased to 2010 constant prices and translated into US$ using the LCU:$ exchange rate in 2010.</t>
  </si>
  <si>
    <t>Real gross fixed investment (LCU)</t>
  </si>
  <si>
    <t>RFIN</t>
  </si>
  <si>
    <t>Gross fixed investment at constant 2015 market prices.</t>
  </si>
  <si>
    <t>Real gross fixed investment (US$ at 2010 prices)</t>
  </si>
  <si>
    <t>CFIN</t>
  </si>
  <si>
    <t>Gross investment (fixed plus stockbuilding) at constant market prices, rebased to 2010 constant prices and translated into US$ using the LCU:$ exchange rate in 2010.</t>
  </si>
  <si>
    <t>Real imports of G&amp;S (LCU)</t>
  </si>
  <si>
    <t>RIMP</t>
  </si>
  <si>
    <t>Imports of goods and services at constant 2015 market prices.</t>
  </si>
  <si>
    <t>Real imports of G&amp;S (US$ at 2010 prices)</t>
  </si>
  <si>
    <t>CIMP</t>
  </si>
  <si>
    <t>Imports of goods and services at constant market prices, rebased to 2010 constant prices and translated into US$ using the LCU:$ exchange rate in 2010.</t>
  </si>
  <si>
    <t>Real personal disposable income (% change pa)</t>
  </si>
  <si>
    <t>RPDI</t>
  </si>
  <si>
    <t>Real growth rate of total personal income after taxes and deductions.</t>
  </si>
  <si>
    <t>Real personal disposable income (PPP US$ at 2005 prices)</t>
  </si>
  <si>
    <t>APDI</t>
  </si>
  <si>
    <t>The total value of personal income after taxes and deductions at constant market prices, rebased to 2005 constant prices and translated into US$ using the LCU:$ PPP exchange rate in 2005.</t>
  </si>
  <si>
    <t>Real personal disposable income (US$ at 2010 prices)</t>
  </si>
  <si>
    <t>CPDI</t>
  </si>
  <si>
    <t>The total value of personal disposable income at constant market prices, rebased to 2010 constant prices and translated into US$ using the LCU:$ exchange rate in 2010.</t>
  </si>
  <si>
    <t>Real private consumption (LCU)</t>
  </si>
  <si>
    <t>RCPR</t>
  </si>
  <si>
    <t>Private consumption expenditure at constant 2015 market prices.</t>
  </si>
  <si>
    <t>Real private consumption (US$ at 2010 prices)</t>
  </si>
  <si>
    <t>CCPR</t>
  </si>
  <si>
    <t>Private consumption expenditure at constant market prices, rebased to 2010 constant prices and translated into US$ using the LCU:$ exchange rate in 2010.</t>
  </si>
  <si>
    <t>Real stockbuilding (LCU)</t>
  </si>
  <si>
    <t>RSTK</t>
  </si>
  <si>
    <t>Stockbuilding at constant 2015 market prices.</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</si>
  <si>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</si>
  <si>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</si>
  <si>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</si>
  <si>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</si>
  <si>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Residential :Energy consumption (% of total)</t>
  </si>
  <si>
    <t>TORP</t>
  </si>
  <si>
    <t>Percentage of gross domestic energy consumed by the residential sector.</t>
  </si>
  <si>
    <t>Residential: Energy consumption (ktoe)</t>
  </si>
  <si>
    <t>TORS</t>
  </si>
  <si>
    <t>Total energy consumed by the residential sector.</t>
  </si>
  <si>
    <t>Respiratory diseases (age-standardised death rates per 100,000 pop)</t>
  </si>
  <si>
    <t>RESP</t>
  </si>
  <si>
    <t>WHO age-standardised death rates per 100,000 people from respiratory diseases</t>
  </si>
  <si>
    <t>Rest of world (assets): currency and deposits (US$)</t>
  </si>
  <si>
    <t>F01A</t>
  </si>
  <si>
    <t>Currency and deposits assets of the rest-of-world (non-resident institutional units with economic links with resident units). Consist of financial assets used to make payments, including currency, transferable deposits and other deposits.</t>
  </si>
  <si>
    <t>Rest-of-world series represent transactions conducted with non-residents (foreign transactions).</t>
  </si>
  <si>
    <t>Rest of world (assets): equities (US$)</t>
  </si>
  <si>
    <t>F11A</t>
  </si>
  <si>
    <t>Equities assets of the rest-of-world (non-resident institutional units with economic links with resident units). Consist of claims to residual value of incorporated enterprises, after claims of all creditors, and include mutual fund holdings.</t>
  </si>
  <si>
    <t>Rest of world (assets): loans (US$)</t>
  </si>
  <si>
    <t>F08A</t>
  </si>
  <si>
    <t>Loans assets of the rest-of-world (non-resident institutional units with economic links with resident units). Comprise financial assets created when creditors lend funds directly to debtors.</t>
  </si>
  <si>
    <t>Rest of world (assets): other (US$)</t>
  </si>
  <si>
    <t>F18A</t>
  </si>
  <si>
    <t xml:space="preserve">Other assets of the rest-of-world (non-resident institutional units with economic links with resident units). </t>
  </si>
  <si>
    <t>Rest of world (assets): securities (excl equities; US$)</t>
  </si>
  <si>
    <t>F04A</t>
  </si>
  <si>
    <t>Securities (excl equities) assets of the rest-of-world (non-resident institutional units with economic links with resident units). Consist of bills, bonds, certificates of deposit and similar instruments normally traded in the financial markets.</t>
  </si>
  <si>
    <t>Rest of world (assets): total financial assets (US$)</t>
  </si>
  <si>
    <t>F19A</t>
  </si>
  <si>
    <t xml:space="preserve">Total financial assets of the rest-of-world (non-resident institutional units with economic links with resident units). </t>
  </si>
  <si>
    <t>Rest of world (liabilities): currency and deposits (US$)</t>
  </si>
  <si>
    <t>F01L</t>
  </si>
  <si>
    <t>Currency and deposits liabilities of the rest-of-world (non-resident institutional units with economic links with resident units). Consist of financial assets used to make payments, including currency, transferable deposits and other deposits.</t>
  </si>
  <si>
    <t>Rest of world (liabilities): equities (US$)</t>
  </si>
  <si>
    <t>F11L</t>
  </si>
  <si>
    <t>Equities liabilities of the rest-of-world (non-resident institutional units with economic links with resident units). Consist of claims to residual value of incorporated enterprises, after claims of all creditors, and include mutual fund holdings.</t>
  </si>
  <si>
    <t>Rest of world (liabilities): loans (US$)</t>
  </si>
  <si>
    <t>F08L</t>
  </si>
  <si>
    <t>Loans liabilities of the rest-of-world (non-resident institutional units with economic links with resident units). Comprise financial assets created when creditors lend funds directly to debtors.</t>
  </si>
  <si>
    <t>Rest of world (liabilities): other (US$)</t>
  </si>
  <si>
    <t>F18L</t>
  </si>
  <si>
    <t xml:space="preserve">Other liabilities of the rest-of-world (non-resident institutional units with economic links with resident units). </t>
  </si>
  <si>
    <t>Rest of world (liabilities): securities (excl equities; US$)</t>
  </si>
  <si>
    <t>F04L</t>
  </si>
  <si>
    <t>Securities (excl equities) liabilities of the rest-of-world (non-resident institutional units with economic links with resident units). Consist of bills, bonds, certificates of deposit and similar instruments normally traded in the financial markets.</t>
  </si>
  <si>
    <t>Rest of world (liabilities): total financial liabilities (US$)</t>
  </si>
  <si>
    <t>F19L</t>
  </si>
  <si>
    <t xml:space="preserve">Total financial  liabilities of the rest-of-world (non-resident institutional units with economic links with resident units). </t>
  </si>
  <si>
    <t>Restrictiveness of labour laws (5=low)</t>
  </si>
  <si>
    <t>LLER</t>
  </si>
  <si>
    <t>The EIUs restrictiveness of labour laws rating scores countries between 1 and 5 on the degree of restrictiveness on hiring and firing, with 1 being "very high" and 5 being "very low".</t>
  </si>
  <si>
    <t>Retail sales (at 2005 US$ prices)</t>
  </si>
  <si>
    <t>RSCC</t>
  </si>
  <si>
    <t>Derived from Edge by Ascential</t>
  </si>
  <si>
    <t>Value of all sales transacted through retail outlets at 2005 US$.</t>
  </si>
  <si>
    <t>Retail sales (LCU)</t>
  </si>
  <si>
    <t>RSLC</t>
  </si>
  <si>
    <t>Total annual sales of retail enterprises, excluding cash &amp; carry (includes VAT).</t>
  </si>
  <si>
    <t>Retail sales (US$)</t>
  </si>
  <si>
    <t>RSLS</t>
  </si>
  <si>
    <t>Retail sales growth (% pa)</t>
  </si>
  <si>
    <t>RSLG</t>
  </si>
  <si>
    <t>Real percentage change in annual sales volume of retail enterprises, excluding cash &amp; carry (includes VAT).</t>
  </si>
  <si>
    <t>Retail sales: food (US$)</t>
  </si>
  <si>
    <t>RSFR</t>
  </si>
  <si>
    <t>Total annual sales of retail outlets predominantly selling food (more than 50% of sales), excluding all cash &amp; carry, delivered wholesale and foodservice (includes VAT).</t>
  </si>
  <si>
    <t>Retail sales: non-food (US$)</t>
  </si>
  <si>
    <t>RSNF</t>
  </si>
  <si>
    <t>Total annual sales of retail outlets predominantly selling goods other than food (more than 50% of sales).  Includes VAT.</t>
  </si>
  <si>
    <t>Return on assets - [Y]</t>
  </si>
  <si>
    <t>BP17</t>
  </si>
  <si>
    <t>Net profit divided by assets. The ratio is a measure of the efficiency and operational performance of banks as it looks at the returns generated from the assets financed by the banking system.</t>
  </si>
  <si>
    <t>Risk of armed conflict (5=low)</t>
  </si>
  <si>
    <t>ACER</t>
  </si>
  <si>
    <t>The EIUs business environment rankings quantify the attractiveness of the business environment. The risk of armed conflict rating scores countries between 1 and 5, with 1 being "very high" and 5 being "very low".</t>
  </si>
  <si>
    <t>Risk of social unrest (5=low)</t>
  </si>
  <si>
    <t>SUER</t>
  </si>
  <si>
    <t>The EIUs business environment rankings quantify the attractiveness of the business environment. The risk of social unrest rating scores countries between 1 and 5, with 1 being "very high" and 5 being "very low".</t>
  </si>
  <si>
    <t>Secondary school enrolment ratio (%)</t>
  </si>
  <si>
    <t>SSEN</t>
  </si>
  <si>
    <t xml:space="preserve">Gross ratio of enrolment in primary education to the population of the corresponding school age. </t>
  </si>
  <si>
    <t>Services (% change pa)</t>
  </si>
  <si>
    <t>DSER</t>
  </si>
  <si>
    <t>Percentage change in real services sector value-added, over previous year.</t>
  </si>
  <si>
    <t>Services (% of GDP)</t>
  </si>
  <si>
    <t>SERP</t>
  </si>
  <si>
    <t>Services sector value-added at constant prices as a percentage of real GDP at factor cost.  GDP at factor cost is GDP at  market prices, less indirect taxes, plus subsidies.</t>
  </si>
  <si>
    <t>Services (LCU)</t>
  </si>
  <si>
    <t>RSER</t>
  </si>
  <si>
    <t>Services sector value-added at constant 2010 prices.</t>
  </si>
  <si>
    <t>services balance/GDP (%)</t>
  </si>
  <si>
    <t>SGDP</t>
  </si>
  <si>
    <t>Net trade in services as a percentage of gross domestic product.</t>
  </si>
  <si>
    <t>Services: balance (US$)</t>
  </si>
  <si>
    <t>BALS</t>
  </si>
  <si>
    <t>Services credit less services debit.</t>
  </si>
  <si>
    <t>Services: credit (US$)</t>
  </si>
  <si>
    <t>XSER</t>
  </si>
  <si>
    <t>Payments received for services rendered to overseas residents and companies.</t>
  </si>
  <si>
    <t>Services: debit (US$)</t>
  </si>
  <si>
    <t>MSER</t>
  </si>
  <si>
    <t>Payments made for overseas services rendered to domestic residents and companies.</t>
  </si>
  <si>
    <t>Setting up new businesses (5=low regulation)</t>
  </si>
  <si>
    <t>NBRT</t>
  </si>
  <si>
    <t>The EIUs setting up new businesses rating scores countries between 1 and 5 on levels of regulation involved in setting up new private businesses, with 1 being "very high" and 5 being "very low".</t>
  </si>
  <si>
    <t>Share of world GDP, at market exchange rates (%)</t>
  </si>
  <si>
    <t>WGDP</t>
  </si>
  <si>
    <t>Percentage share of world GDP at current market prices in US$.</t>
  </si>
  <si>
    <t>Share of world GDP, at PPP  (%)</t>
  </si>
  <si>
    <t>WPPP</t>
  </si>
  <si>
    <t>Percentage share of world GDP at purchasing power parity (PPP) in US$.</t>
  </si>
  <si>
    <t>Share of world goods exports (%)</t>
  </si>
  <si>
    <t>WEXP</t>
  </si>
  <si>
    <t xml:space="preserve">Total exports of goods on a free-on-board (fob) basis as a percentage of world goods exports. </t>
  </si>
  <si>
    <t>Share of world population (%)</t>
  </si>
  <si>
    <t>WPOP</t>
  </si>
  <si>
    <t>Total population as a percentage of world population</t>
  </si>
  <si>
    <t>Short term debt (US$)</t>
  </si>
  <si>
    <t>TSTD</t>
  </si>
  <si>
    <t>Disbursed external debt owed by all sectors, having an original maturity up to one year, including capitalised interest arrears, at end-period.</t>
  </si>
  <si>
    <t>Short term interest rate (%; average)</t>
  </si>
  <si>
    <t>RAT3</t>
  </si>
  <si>
    <t>Call Money Rate, Overnight Intermediated Transactions (%; average)</t>
  </si>
  <si>
    <t>Short term interest rate (%; end-period)</t>
  </si>
  <si>
    <t>RAT5</t>
  </si>
  <si>
    <t>Call Money Rate, Overnight Intermediated Transactions (%; end-period)</t>
  </si>
  <si>
    <t>Short-term debt (interest only; US$)</t>
  </si>
  <si>
    <t>SINT</t>
  </si>
  <si>
    <t>Interest payments made on short-term debt only.</t>
  </si>
  <si>
    <t>Soaps and cleaners: Market demand (% real change pa)</t>
  </si>
  <si>
    <t>SCDX</t>
  </si>
  <si>
    <t>Total market demand for soap and cleaning preparations, perfumes, cosmetics and other toilet preparations.</t>
  </si>
  <si>
    <t>Excludes retail and wholesale mark-up. Includes soap, synthetic detergents, shampoos and shaving products; cleansers, washing and scouring powders and similar cleaning preparations, perfumes, cosmetics, hair dressings and toothpate.</t>
  </si>
  <si>
    <t>Soaps and cleaners: Market demand (nominal US$)</t>
  </si>
  <si>
    <t>SCDN</t>
  </si>
  <si>
    <t>Soaps and cleaners: Market demand (US$ at 2005 constant prices)</t>
  </si>
  <si>
    <t>SCDC</t>
  </si>
  <si>
    <t>Solar/wind/other: Gross domestic energy consumption (% of total)</t>
  </si>
  <si>
    <t>TOST</t>
  </si>
  <si>
    <t>Percentage of gross domestic energy consumption provided by solar, wind and other alternative sources of power: production plus imports minus exports minus international marine and aviation bunkers and stock changes.</t>
  </si>
  <si>
    <t>Solar/wind/other: Gross domestic energy consumption (% of world total)</t>
  </si>
  <si>
    <t>PWTZ</t>
  </si>
  <si>
    <t>Gross domestic consumption of combustible renewables and waste as a percentage of world combustible renewables and waste consumption.</t>
  </si>
  <si>
    <t>Solar/wind/other: Gross domestic energy consumption (ktoe)</t>
  </si>
  <si>
    <t>TOSO</t>
  </si>
  <si>
    <t>Gross domestic consumption of solar, wind and other alternative sources of power: production plus imports minus exports minus international marine and aviation bunkers and stock changes.</t>
  </si>
  <si>
    <t>Spending on services (% of GDP)</t>
  </si>
  <si>
    <t>ITRG</t>
  </si>
  <si>
    <t>Spending on services (% pa)</t>
  </si>
  <si>
    <t>ITRP</t>
  </si>
  <si>
    <t>Percentage change in IT spending on services provided by external companies for planning, building, supporting, and managing systems and processes in local currency.</t>
  </si>
  <si>
    <t>Spending on services (LCU)</t>
  </si>
  <si>
    <t>ITRL</t>
  </si>
  <si>
    <t>State ownership/control (5=low)</t>
  </si>
  <si>
    <t>SOER</t>
  </si>
  <si>
    <t>The EIUs state ownership rating scores countries between 1 and 5 on the degree to which state ownership and control distorts the business environment, with 1 being "very high" and 5 being "very low".</t>
  </si>
  <si>
    <t>Stock market capitalisation (% of GDP)</t>
  </si>
  <si>
    <t>STMP</t>
  </si>
  <si>
    <t xml:space="preserve">Market capitalisation as a percentage of GDP </t>
  </si>
  <si>
    <t>Stock market capitalisation (US$)</t>
  </si>
  <si>
    <t>STMC</t>
  </si>
  <si>
    <t>Stockmarket capitalisation is obtained by multiplying the share price by the number of shares outstanding</t>
  </si>
  <si>
    <t>Stock of domestic credit (LCU)</t>
  </si>
  <si>
    <t>SODC</t>
  </si>
  <si>
    <t xml:space="preserve">Bank lending to public and private sectors, plus bank lending in domestic currency overseas.  </t>
  </si>
  <si>
    <t>Stock of domestic credit (US$)</t>
  </si>
  <si>
    <t>SDCU</t>
  </si>
  <si>
    <t>Stock of money M2 (LCU)</t>
  </si>
  <si>
    <t>SMN2</t>
  </si>
  <si>
    <t>M1 plus quasi-money at end-period.</t>
  </si>
  <si>
    <t>Stock of money M2 (US$)</t>
  </si>
  <si>
    <t>SMU2</t>
  </si>
  <si>
    <t>Stock of quasi money (LCU)</t>
  </si>
  <si>
    <t>SMNQ</t>
  </si>
  <si>
    <t xml:space="preserve">Assets with properties resembling that of M1 money (eg savings deposits, time deposits, certificates of deposit).  </t>
  </si>
  <si>
    <t>Stock of quasi money (US$)</t>
  </si>
  <si>
    <t>SMUQ</t>
  </si>
  <si>
    <t>Derived from Bank of Korea ; IMF, International Financial Statistics</t>
  </si>
  <si>
    <t>Stockbuilding (% of GDP)</t>
  </si>
  <si>
    <t>PSTK</t>
  </si>
  <si>
    <t xml:space="preserve">Stockbuilding at current market prices, as a percentage of GDP.  </t>
  </si>
  <si>
    <t>Stockbuilding, contribution to real GDP growth (% points)</t>
  </si>
  <si>
    <t>DSTK</t>
  </si>
  <si>
    <t>Change in real stockbuilding, as a percentage of real GDP in the previous year.</t>
  </si>
  <si>
    <t>Stockmarket index</t>
  </si>
  <si>
    <t>SMIN</t>
  </si>
  <si>
    <t xml:space="preserve">Korea Stock Exchange </t>
  </si>
  <si>
    <t>Composite stock market index (KOPSI) (4/12/1980=100) in local currency.</t>
  </si>
  <si>
    <t>Tariff and non-tariff barriers (5=low)</t>
  </si>
  <si>
    <t>TNTB</t>
  </si>
  <si>
    <t>The EIUs business environment rankings quantify the attractiveness of the business environment. The tariff and non-tariff barriers rating scores countries between 1 and 5, with 1 being "very high" and 5 being "very low".</t>
  </si>
  <si>
    <t>Tax regime rating (10=good)</t>
  </si>
  <si>
    <t>TRRT</t>
  </si>
  <si>
    <t>The EIUs tax regime rating scores countries between 1 and 10 on a variety of measures including corporate and personal income tax rates, with 1 being low and 10 being high.</t>
  </si>
  <si>
    <t>Tea consumption (kg/pc)</t>
  </si>
  <si>
    <t>TECO</t>
  </si>
  <si>
    <t>Total tea consumption, kg per head.</t>
  </si>
  <si>
    <t>Telecoms investment: Mobile (% of GDP)</t>
  </si>
  <si>
    <t>TTMG</t>
  </si>
  <si>
    <t>Investment on equipment for mobile communication networks as a percentage of GDP.</t>
  </si>
  <si>
    <t>Telecoms investment: Mobile (% of total fixed investment)</t>
  </si>
  <si>
    <t>TTMI</t>
  </si>
  <si>
    <t>Investment on equipment for mobile communication networks as a percentage of total fixed investment.</t>
  </si>
  <si>
    <t>Telecoms investment: Total (% of GDP)</t>
  </si>
  <si>
    <t>TTIG</t>
  </si>
  <si>
    <t>Derived from ITU; OECD</t>
  </si>
  <si>
    <t>Investment in fixed, mobile and other telecoms services as a percentage of GDP.</t>
  </si>
  <si>
    <t>Telecoms investment: Total (% of total fixed investment)</t>
  </si>
  <si>
    <t>TTII</t>
  </si>
  <si>
    <t>Investment in fixed, mobile and other telecoms services as a percentage of total fixed investment.</t>
  </si>
  <si>
    <t>Telecoms revenue: Total fixed line (% pa)</t>
  </si>
  <si>
    <t>TRFP</t>
  </si>
  <si>
    <t>Percentage change in total revenue from fixed line telecoms services in local currency.</t>
  </si>
  <si>
    <t>Telecoms revenue: Total fixed line (LCU)</t>
  </si>
  <si>
    <t>TRFL</t>
  </si>
  <si>
    <t>Total revenue from fixed line telecoms services</t>
  </si>
  <si>
    <t>Telecoms revenue: Total fixed line (US$)</t>
  </si>
  <si>
    <t>TRFD</t>
  </si>
  <si>
    <t>Telecoms revenue: Total mobile  (% pa)</t>
  </si>
  <si>
    <t>TRMP</t>
  </si>
  <si>
    <t>Percentage change in total revenue from mobile telecoms services in local currency.</t>
  </si>
  <si>
    <t>Telecoms revenue: Total mobile  (LCU)</t>
  </si>
  <si>
    <t>TRML</t>
  </si>
  <si>
    <t>Total revenue from mobile telecoms services</t>
  </si>
  <si>
    <t>Telecoms revenue: Total mobile  (US$)</t>
  </si>
  <si>
    <t>TRMD</t>
  </si>
  <si>
    <t>Television sets (stock per 1,000 pop)</t>
  </si>
  <si>
    <t>TVOS</t>
  </si>
  <si>
    <t>World Bank - World Development Indicators, UNESCO</t>
  </si>
  <si>
    <t>Estimated number of television sets in use per 1,000 people.</t>
  </si>
  <si>
    <t>Terms of trade (1990=100)</t>
  </si>
  <si>
    <t>NBTT</t>
  </si>
  <si>
    <t>Ratio of the export price index to the import price index (1990=100).</t>
  </si>
  <si>
    <t>Terrorism threat (5=no threat)</t>
  </si>
  <si>
    <t>TRER</t>
  </si>
  <si>
    <t>The EIUs terrorism threat rating scores countries between 1 and 5 on the terrorist threat to government and business, with 1 being "very high" and 5 being "no threat".</t>
  </si>
  <si>
    <t>Time and savings deposits (US$)</t>
  </si>
  <si>
    <t>MS02</t>
  </si>
  <si>
    <t>Time and savings deposits (accounts where cash is available after a notice period).  Lines 25 and 45 of the IFS and, where available, post office and postal savings deposits (45..I and 45..h). Converted into dollars using the end-period exhange rate.</t>
  </si>
  <si>
    <t>Top corporate tax rate (%)</t>
  </si>
  <si>
    <t>TCRP</t>
  </si>
  <si>
    <t>Economist Intelligence Unit; Local sources</t>
  </si>
  <si>
    <t>Top rate of corporate tax.</t>
  </si>
  <si>
    <t>Top marginal income tax (5=low)</t>
  </si>
  <si>
    <t>ITER</t>
  </si>
  <si>
    <t>The EIUs business environment rankings quantify the attractiveness of the business environment. The top marginal income tax rating scores countries between 1 and 5, with 1 being "very high" and 5 being "very low".</t>
  </si>
  <si>
    <t>Top marginal rate of income tax (%)</t>
  </si>
  <si>
    <t>ITEP</t>
  </si>
  <si>
    <t>Top marginal rate of income tax.</t>
  </si>
  <si>
    <t>Total CO2 emissions from fuel combustion (% of 1990 level)</t>
  </si>
  <si>
    <t>EMCC</t>
  </si>
  <si>
    <t>Total CO2 emissions from fuel combustion as a percentage of the 1990 level.</t>
  </si>
  <si>
    <t>Total CO2 emissions from fuel combustion (% of world total)</t>
  </si>
  <si>
    <t>WCOH</t>
  </si>
  <si>
    <t>Total CO2 emissions as a percentage of total world CO2 emissions.</t>
  </si>
  <si>
    <t>Total CO2 emissions from fuel combustion (kg per US$ 2005 GDP)</t>
  </si>
  <si>
    <t>EMGD</t>
  </si>
  <si>
    <t>Total CO2 emissions from fuel combustion measured in kilogrammes per unit of constant 2005-price US$ GDP.</t>
  </si>
  <si>
    <t>Total CO2 emissions from fuel combustion (Mt of CO2)</t>
  </si>
  <si>
    <t>C2EM</t>
  </si>
  <si>
    <t>Total CO2 emissions from fuel combustion.</t>
  </si>
  <si>
    <t>Total CO2 emissions from fuel combustion (tonnes per head)</t>
  </si>
  <si>
    <t>EMPC</t>
  </si>
  <si>
    <t>Total CO2 emissions from fuel combustion measured in tonnes per unit of constant 2005-price US$ GDP.</t>
  </si>
  <si>
    <t>Total debt per head (US$)</t>
  </si>
  <si>
    <t>DTPH</t>
  </si>
  <si>
    <t>Total external debt divided by population.</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</si>
  <si>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</si>
  <si>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</si>
  <si>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</si>
  <si>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</si>
  <si>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</si>
  <si>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</si>
  <si>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Total domestic economy (assets): currency and deposits (US$)</t>
  </si>
  <si>
    <t>G01A</t>
  </si>
  <si>
    <t>Currency and deposits assets of the whole domestic economy (institutional units resident in domestic economic territory). Consist of financial assets used to make payments, including currency, transferable deposits and other deposits.</t>
  </si>
  <si>
    <t>Total domestic economy (assets): equities (US$)</t>
  </si>
  <si>
    <t>G11A</t>
  </si>
  <si>
    <t>Equities assets of the whole domestic economy (institutional units resident in domestic economic territory). Consist of claims to residual value of incorporated enterprises, after claims of all creditors, and include mutual fund holdings.</t>
  </si>
  <si>
    <t>Total domestic economy (assets): loans (US$)</t>
  </si>
  <si>
    <t>G08A</t>
  </si>
  <si>
    <t>Loans assets of the whole domestic economy (institutional units resident in domestic economic territory).</t>
  </si>
  <si>
    <t>Total domestic economy (assets): other (US$)</t>
  </si>
  <si>
    <t>G18A</t>
  </si>
  <si>
    <t xml:space="preserve">Other assets of the whole domestic economy (institutional units resident in domestic economic territory). </t>
  </si>
  <si>
    <t>Total domestic economy (assets): securities (excl equities; US$)</t>
  </si>
  <si>
    <t>G04A</t>
  </si>
  <si>
    <t>Securities (excl equities) assets of the whole domestic economy (institutional units resident in domestic economic territory). Consist of bills, bonds, certificates of deposit and similar instruments normally traded in the financial markets.</t>
  </si>
  <si>
    <t>Total domestic economy (assets): total financial assets (US$)</t>
  </si>
  <si>
    <t>G19A</t>
  </si>
  <si>
    <t>Total financial assets of the whole domestic economy (institutional units resident in domestic economic territory). Equal to sum of household, financial, non-financial and government sector assets.</t>
  </si>
  <si>
    <t>Total domestic economy (liabilities): currency and deposits (US$)</t>
  </si>
  <si>
    <t>G01L</t>
  </si>
  <si>
    <t>Currency and deposits liabilities of the whole domestic economy (institutional units resident in domestic economic territory). Consist of financial assets used to make payments, including currency, transferable deposits and other deposits.</t>
  </si>
  <si>
    <t>Total domestic economy (liabilities): equities (US$)</t>
  </si>
  <si>
    <t>G11L</t>
  </si>
  <si>
    <t>Equities liabilities of the whole domestic economy (institutional units resident in domestic economic territory). Consist of claims to residual value of incorporated enterprises, after claims of all creditors, and include mutual fund holdings.</t>
  </si>
  <si>
    <t>Total domestic economy (liabilities): loans (US$)</t>
  </si>
  <si>
    <t>G08L</t>
  </si>
  <si>
    <t>Loans liabilities of the whole domestic economy (institutional units resident in domestic economic territory). Comprise financial assets created when creditors lend funds directly to debtors.</t>
  </si>
  <si>
    <t>Total domestic economy (liabilities): other (US$)</t>
  </si>
  <si>
    <t>G18L</t>
  </si>
  <si>
    <t xml:space="preserve">Other liabilities of the whole domestic economy (institutional units resident in domestic economic territory). </t>
  </si>
  <si>
    <t>Total domestic economy (liabilities): securities (excl equities; US$)</t>
  </si>
  <si>
    <t>G04L</t>
  </si>
  <si>
    <t>Securities (excl equities) liabilities of the whole domestic economy (institutional units resident in domestic economic territory). Consist of bills, bonds, certificates of deposit and similar instruments normally traded in the financial markets.</t>
  </si>
  <si>
    <t>Total domestic economy (liabilities): total financial liabilities (US$)</t>
  </si>
  <si>
    <t>G19L</t>
  </si>
  <si>
    <t>Total financial  liabilities of the whole domestic economy (institutional units resident in domestic economic territory). Equal to sum of household, financial, non-financial and government sector liabilities</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</si>
  <si>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</si>
  <si>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</si>
  <si>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</si>
  <si>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</si>
  <si>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Total foreign debt (US$)</t>
  </si>
  <si>
    <t>TDBT</t>
  </si>
  <si>
    <t>Total external debt stock, comprising public and publicly guaranteed long-term debt, private non-guaranteed debt, use of IMF credit and Special Drawing Right (SDR) allocations and short-term debt, at end-period.</t>
  </si>
  <si>
    <t>Total foreign debt service, due (US$)</t>
  </si>
  <si>
    <t>TDUE</t>
  </si>
  <si>
    <t>Principal repayments due on medium- and long-term debt and IMF debt, plus interest payments due on all external debt.</t>
  </si>
  <si>
    <t>Total foreign debt service, paid (US$)</t>
  </si>
  <si>
    <t>TFDS</t>
  </si>
  <si>
    <t>Principal repayments made on medium- and long-term debt, IMF debits and interest payments made on all external debt</t>
  </si>
  <si>
    <t>Total gross domestic energy consumption (% of world total)</t>
  </si>
  <si>
    <t>PWTT</t>
  </si>
  <si>
    <t>Gross domestic energy consumption as a percentage of world energy consumption.</t>
  </si>
  <si>
    <t>Total gross investment (% of GDP)</t>
  </si>
  <si>
    <t>TGIV</t>
  </si>
  <si>
    <t xml:space="preserve">Gross fixed investment expenditure and stockbuilding at current market prices, as a percentage of GDP. </t>
  </si>
  <si>
    <t>Total housing stock (dwellings per 1,000 pop)</t>
  </si>
  <si>
    <t>HSTP</t>
  </si>
  <si>
    <t>Derived from Euromonitor</t>
  </si>
  <si>
    <t xml:space="preserve">Total number of residential dwellings per 1,000 people. </t>
  </si>
  <si>
    <t>Total housing stock (dwellings)</t>
  </si>
  <si>
    <t>HSTE</t>
  </si>
  <si>
    <t xml:space="preserve">Total number of residential dwellings. </t>
  </si>
  <si>
    <t>Total income of HHs earning &gt; US$1,000 p.a.</t>
  </si>
  <si>
    <t>Y001</t>
  </si>
  <si>
    <t>Total disposable income of households with nominal disposable income of more than US$1,000 per annum</t>
  </si>
  <si>
    <t>Total income of HHs earning &gt; US$1,000 p.a. (constant prices)</t>
  </si>
  <si>
    <t>T100</t>
  </si>
  <si>
    <t>Aggregate disposable income of households with disposable income of more than US$1,000 per annum at 2019 constant prices.</t>
  </si>
  <si>
    <t>Total income of HHs earning &gt; US$10,000 p.a.</t>
  </si>
  <si>
    <t>Y010</t>
  </si>
  <si>
    <t>Total disposable income of households with nominal disposable income of more than US$10,000 per annum</t>
  </si>
  <si>
    <t>Total income of HHs earning &gt; US$10,000 p.a. (constant prices)</t>
  </si>
  <si>
    <t>T010</t>
  </si>
  <si>
    <t>Aggregate disposable income of households with disposable income of more than US$10,000 per annum at 2019 constant prices.</t>
  </si>
  <si>
    <t>Total income of HHs earning &gt; US$15,000 p.a.</t>
  </si>
  <si>
    <t>Y015</t>
  </si>
  <si>
    <t>Total disposable income of households with nominal disposable income of more than US$15,000 per annum</t>
  </si>
  <si>
    <t>Total income of HHs earning &gt; US$15,000 p.a. (constant prices)</t>
  </si>
  <si>
    <t>T015</t>
  </si>
  <si>
    <t>Aggregate disposable income of households with disposable income of more than US$15,000 per annum at 2019 constant prices.</t>
  </si>
  <si>
    <t>Total income of HHs earning &gt; US$25,000 p.a</t>
  </si>
  <si>
    <t>Y025</t>
  </si>
  <si>
    <t>Total disposable income of households with nominal disposable income of more than US$25,000 per annum</t>
  </si>
  <si>
    <t>Total income of HHs earning &gt; US$25,000 p.a (constant prices)</t>
  </si>
  <si>
    <t>T025</t>
  </si>
  <si>
    <t>Aggregate disposable income of households with disposable income of more than US$25,000 per annum at 2019 constant prices.</t>
  </si>
  <si>
    <t>Total income of HHs earning &gt; US$3,000 p.a.</t>
  </si>
  <si>
    <t>Y003</t>
  </si>
  <si>
    <t>Total disposable income of households with nominal disposable income of more than US$3,000 per annum</t>
  </si>
  <si>
    <t>Total income of HHs earning &gt; US$3,000 p.a. (constant prices)</t>
  </si>
  <si>
    <t>T003</t>
  </si>
  <si>
    <t>Aggregate disposable income of households with disposable income of more than US$3,000 per annum at 2019 constant prices.</t>
  </si>
  <si>
    <t>Total income of HHs earning &gt; US$35,000 p.a.</t>
  </si>
  <si>
    <t>Y035</t>
  </si>
  <si>
    <t>Total disposable income of households with nominal disposable income of more than US$35,000 per annum</t>
  </si>
  <si>
    <t>Total income of HHs earning &gt; US$35,000 p.a. (constant prices)</t>
  </si>
  <si>
    <t>T035</t>
  </si>
  <si>
    <t>Aggregate disposable income of households with disposable income of more than US$35,000 per annum at 2019 constant prices.</t>
  </si>
  <si>
    <t>Total income of HHs earning &gt; US$5,000 p.a.</t>
  </si>
  <si>
    <t>Y005</t>
  </si>
  <si>
    <t>Total disposable income of households with nominal disposable income of more than US$5,000 per annum</t>
  </si>
  <si>
    <t>Total income of HHs earning &gt; US$5,000 p.a. (constant prices)</t>
  </si>
  <si>
    <t>T005</t>
  </si>
  <si>
    <t>Aggregate disposable income of households with disposable income of more than US$5,000 per annum at 2019 constant prices.</t>
  </si>
  <si>
    <t>Total income of HHs earning &gt; US$50,000 p.a.</t>
  </si>
  <si>
    <t>Y050</t>
  </si>
  <si>
    <t>Total disposable income of households with nominal disposable income of more than US$50,000 per annum</t>
  </si>
  <si>
    <t>Total income of HHs earning &gt; US$50,000 p.a. (constant prices)</t>
  </si>
  <si>
    <t>T050</t>
  </si>
  <si>
    <t>Aggregate disposable income of households with disposable income of more than US$50,000 per annum at 2019 constant prices.</t>
  </si>
  <si>
    <t>Total income of HHs earning &gt; US$75,000 p.a.</t>
  </si>
  <si>
    <t>Y075</t>
  </si>
  <si>
    <t>Total disposable income of households with nominal disposable income of more than US$75,000 per annum</t>
  </si>
  <si>
    <t>Total income of HHs earning &gt; US$75,000 p.a. (constant prices)</t>
  </si>
  <si>
    <t>T075</t>
  </si>
  <si>
    <t>Aggregate disposable income of households with disposable income of more than US$75,000 per annum at 2019 constant prices.</t>
  </si>
  <si>
    <t>Total interest payments, due (US$)</t>
  </si>
  <si>
    <t>IDUE</t>
  </si>
  <si>
    <t>Total interest payments due on all external debt.</t>
  </si>
  <si>
    <t>Total interest payments, paid (US$)</t>
  </si>
  <si>
    <t>TINT</t>
  </si>
  <si>
    <t>Total interest payments made on total external debt.</t>
  </si>
  <si>
    <t>Total IT spending (% of fixed investment)</t>
  </si>
  <si>
    <t>ITSI</t>
  </si>
  <si>
    <t>Total IT spending on packaged software, hardware and IT services as a percentage of fixed investment.</t>
  </si>
  <si>
    <t>Total IT spending (% of GDP)</t>
  </si>
  <si>
    <t>ITSD</t>
  </si>
  <si>
    <t>Total IT spending on packaged software, hardware and IT services as a percentage of GDP.</t>
  </si>
  <si>
    <t>Total IT spending (% pa)</t>
  </si>
  <si>
    <t>ITSG</t>
  </si>
  <si>
    <t>Total IT spending on packaged software, hardware and IT services (% change year-on-year).</t>
  </si>
  <si>
    <t>Total IT spending (LCU)</t>
  </si>
  <si>
    <t>ITSL</t>
  </si>
  <si>
    <t>Total IT spending on packaged software, hardware and IT services.</t>
  </si>
  <si>
    <t>Total IT spending (US$)</t>
  </si>
  <si>
    <t>ITSP</t>
  </si>
  <si>
    <t>Total lending by banking and nonbanking financial sector (US$)</t>
  </si>
  <si>
    <t>MS12</t>
  </si>
  <si>
    <t>Lending by commercial banks and nonbank financial institutions to the private sector, and central and local government.</t>
  </si>
  <si>
    <t>Total lending per head (US$)</t>
  </si>
  <si>
    <t>MP11</t>
  </si>
  <si>
    <t>Total lending per head</t>
  </si>
  <si>
    <t>Total lending to the private sector (US$)</t>
  </si>
  <si>
    <t>MS13</t>
  </si>
  <si>
    <t>Lending by commercial banks and nonbank financial institutions to the private sector.</t>
  </si>
  <si>
    <t>Total lending/GDP (%)</t>
  </si>
  <si>
    <t>MP15</t>
  </si>
  <si>
    <t>Total lending as a percentage of GDP</t>
  </si>
  <si>
    <t>Total length of paved roads (km)</t>
  </si>
  <si>
    <t>TLPR</t>
  </si>
  <si>
    <t>Total length in kilometres of roads surfaced with crushed stone (macadam) and hydrocarbon binder or bituminised agents, with concrete, or with cobblestones.</t>
  </si>
  <si>
    <t>Total length of roads (km)</t>
  </si>
  <si>
    <t>TLRK</t>
  </si>
  <si>
    <t>World Bank, World Development Indicators</t>
  </si>
  <si>
    <t xml:space="preserve">Total length in kilometres of paved and unpaved roads in the country concerned </t>
  </si>
  <si>
    <t>Total M&amp;LT debt (US$)</t>
  </si>
  <si>
    <t>TMLT</t>
  </si>
  <si>
    <t>Total debt having a maturity of more than one year owed to both official and commercial creditors at end-period.</t>
  </si>
  <si>
    <t>Total number of reactors</t>
  </si>
  <si>
    <t>NUNR</t>
  </si>
  <si>
    <t>International Atomic Energy Agency, Annual Report</t>
  </si>
  <si>
    <t>Total number of operable nuclear reactors.</t>
  </si>
  <si>
    <t>Total principal repayments, due (US$)</t>
  </si>
  <si>
    <t>PDUE</t>
  </si>
  <si>
    <t>Total principal repayments due on medium- and long-term debt and IMF debt.</t>
  </si>
  <si>
    <t>Total principal repayments, paid (US$)</t>
  </si>
  <si>
    <t>PRPP</t>
  </si>
  <si>
    <t>Principal repayments made on medium- and long-term debt and IMF debits.</t>
  </si>
  <si>
    <t>Total public spending on education (% of GDP)</t>
  </si>
  <si>
    <t>PEDS</t>
  </si>
  <si>
    <t xml:space="preserve">UNESCO </t>
  </si>
  <si>
    <t>Percentage of GDP accounted for by public spending on public education plus subsidies to the private education system.</t>
  </si>
  <si>
    <t>Total technology sector: Market demand (% pa)</t>
  </si>
  <si>
    <t>MDTP</t>
  </si>
  <si>
    <t>Percentage change in total demand for technology equipment in local currency.</t>
  </si>
  <si>
    <t>Total technology sector: Market demand (LCU)</t>
  </si>
  <si>
    <t>MDTL</t>
  </si>
  <si>
    <t>Total demand for data, telecoms and power transmission cables in LCU.</t>
  </si>
  <si>
    <t>Total technology sector: Market demand (US$)</t>
  </si>
  <si>
    <t>MDTD</t>
  </si>
  <si>
    <t>Total demand for technology equipment in US$.</t>
  </si>
  <si>
    <t>Trade balance (US$)</t>
  </si>
  <si>
    <t>BALM</t>
  </si>
  <si>
    <t>Exports of goods (fob) less imports of goods (fob).</t>
  </si>
  <si>
    <t>Trade balance/GDP (%)</t>
  </si>
  <si>
    <t>TDRA</t>
  </si>
  <si>
    <t>Merchandise trade balance as a percentage of GDP.</t>
  </si>
  <si>
    <t>Transfer of power rating (5=good)</t>
  </si>
  <si>
    <t>TPER</t>
  </si>
  <si>
    <t>The EIUs transfer of power rating scores countries between 1 and 5 on the constitutional mechanisms for the orderly transfer of power, with 1 being "not clear, not accepted and not established" and 5 being "very clear, accepted and established".</t>
  </si>
  <si>
    <t>Transparency and fairness of legal system (5=high)</t>
  </si>
  <si>
    <t>ROFL</t>
  </si>
  <si>
    <t>The EIUs government stance towards business rating scores countries between 1 and 5 on the transparency and fairness of legal system, with 1 being "very low/unfair" and 5 being "very high/fair".</t>
  </si>
  <si>
    <t>Transport: Energy consumption (% of total)</t>
  </si>
  <si>
    <t>TOTP</t>
  </si>
  <si>
    <t>Percentage of gross domestic energy consumed by the transport sector.</t>
  </si>
  <si>
    <t>Transport: Energy consumption (ktoe)</t>
  </si>
  <si>
    <t>TOTR</t>
  </si>
  <si>
    <t xml:space="preserve">Total energy consumed by the transport sector. </t>
  </si>
  <si>
    <t>Transportation and storage (% change pa)</t>
  </si>
  <si>
    <t>PRTS</t>
  </si>
  <si>
    <t>Percentage change in real transportation and storage value-added, over previous period.</t>
  </si>
  <si>
    <t>Transportation and storage (% of GDP)</t>
  </si>
  <si>
    <t>RTSS</t>
  </si>
  <si>
    <t>Real transportation and storage value-added, as percentage of real GDP at factor cost . GDP at factor cost is GDP at market prices, less indirect taxes, plus subsidies.</t>
  </si>
  <si>
    <t>Transportation and storage (LCU)</t>
  </si>
  <si>
    <t>XTSR</t>
  </si>
  <si>
    <t>Transportation and storage value-added at constant 2010 prices.</t>
  </si>
  <si>
    <t>TVs, cameras and other consumer electronics: Market demand (% pa)</t>
  </si>
  <si>
    <t>MDVP</t>
  </si>
  <si>
    <t>Percentage change in total demand for televisions, CD/DVD players, digital cameras and other consumer electronics in local currency.</t>
  </si>
  <si>
    <t>TVs, cameras and other consumer electronics: Market demand (LCU)</t>
  </si>
  <si>
    <t>MDVL</t>
  </si>
  <si>
    <t>Total demand for televisions, CD/DVD players, digital cameras and other consumer electronics in local currency.</t>
  </si>
  <si>
    <t>TVs, cameras and other consumer electronics: Market demand (US$)</t>
  </si>
  <si>
    <t>MDVD</t>
  </si>
  <si>
    <t>Total demand for televisions, CD/DVD players, digital cameras and other consumer electronics in US$.</t>
  </si>
  <si>
    <t>UK Base Electricity: Index (2005=100)</t>
  </si>
  <si>
    <t>PRKI</t>
  </si>
  <si>
    <t xml:space="preserve">Electricity: UK base electricity futures price (2005=100) </t>
  </si>
  <si>
    <t>UK Base Electricity: Nominal Price (LCU)</t>
  </si>
  <si>
    <t>PRKL</t>
  </si>
  <si>
    <t xml:space="preserve">Electricity: UK base electricity futures price (LCU) </t>
  </si>
  <si>
    <t>UK Base Electricity: Nominal spot price ($)</t>
  </si>
  <si>
    <t>PRKN</t>
  </si>
  <si>
    <t xml:space="preserve">Electricity: UK base electricity futures price (US$) </t>
  </si>
  <si>
    <t>UK Base Electricity: Real Price (Constant 2005 LCU)</t>
  </si>
  <si>
    <t>PRKR</t>
  </si>
  <si>
    <t xml:space="preserve">Electricity: UK base electricity futures price (Constant 2005 LCU) </t>
  </si>
  <si>
    <t>Unemployment</t>
  </si>
  <si>
    <t>UNEA</t>
  </si>
  <si>
    <t>Number of people officially unemployed.</t>
  </si>
  <si>
    <t>Unemployment rate (%)</t>
  </si>
  <si>
    <t>UNEM</t>
  </si>
  <si>
    <t>Recorded official unemployment as a percentage of total labour force.</t>
  </si>
  <si>
    <t>Unit labour cost index (US$, 2010=100)</t>
  </si>
  <si>
    <t>CULC</t>
  </si>
  <si>
    <t>The unit labour cost index in US$ rebased to 2010=100 by the EIU.</t>
  </si>
  <si>
    <t>Urban population</t>
  </si>
  <si>
    <t>UPOP</t>
  </si>
  <si>
    <t>World Bank - World Development Indicators; EIU Estimates</t>
  </si>
  <si>
    <t>Mid-year population of areas defined as urban in each country and reported to the United Nations.</t>
  </si>
  <si>
    <t>Urban population (% of total pop)</t>
  </si>
  <si>
    <t>UPOR</t>
  </si>
  <si>
    <t>Mid-year population of areas defined as urban in each country as a percentage of the total population.</t>
  </si>
  <si>
    <t>Utilities (% change pa)</t>
  </si>
  <si>
    <t>PRUT</t>
  </si>
  <si>
    <t>Percentage change in real utilities value-added, over previous period.</t>
  </si>
  <si>
    <t>Utilities (% of GDP)</t>
  </si>
  <si>
    <t>RUIS</t>
  </si>
  <si>
    <t>Real utilities value-added, as percentage of real GDP at factor cost . GDP at factor cost is GDP at market prices, less indirect taxes, plus subsidies.</t>
  </si>
  <si>
    <t>Utilities (LCU)</t>
  </si>
  <si>
    <t>EGWR</t>
  </si>
  <si>
    <t>Utilities value-added at constant 2010 prices.</t>
  </si>
  <si>
    <t>Value-added tax (5=low)</t>
  </si>
  <si>
    <t>VATR</t>
  </si>
  <si>
    <t>The EIUs business environment rankings quantify the attractiveness of the business environment. The value-added tax rating scores countries between 1 and 5, with 1 being "very high" and 5 being "very low".</t>
  </si>
  <si>
    <t>VAT rate (%)</t>
  </si>
  <si>
    <t>VATP</t>
  </si>
  <si>
    <t>Standard rate of value-added tax at national/federal level.</t>
  </si>
  <si>
    <t>Vegetable consumption (kg/pc)</t>
  </si>
  <si>
    <t>VGCO</t>
  </si>
  <si>
    <t>Total vegetable consumption, kg per head.</t>
  </si>
  <si>
    <t>Wage regulation (5=low)</t>
  </si>
  <si>
    <t>WRER</t>
  </si>
  <si>
    <t>The EIUs business environment rankings quantify the attractiveness of the business environment. The extent of wage regulation rating scores countries between 1 and 5, with 1 being "very high" and 5 being "very low".</t>
  </si>
  <si>
    <t>Wealth held by HNWHs &gt;US$1m</t>
  </si>
  <si>
    <t>W01M</t>
  </si>
  <si>
    <t>Aggregate financial wealth of households with net financial wealth of more than US$1,000,000.</t>
  </si>
  <si>
    <t>Wealth held by mass affluent HHs &gt;US$250k</t>
  </si>
  <si>
    <t>W250</t>
  </si>
  <si>
    <t>Aggregate financial wealth of households with net financial wealth of more than US$250,000.</t>
  </si>
  <si>
    <t>Wealth held by mass affluent HHs &gt;US$500k</t>
  </si>
  <si>
    <t>W500</t>
  </si>
  <si>
    <t>Aggregate financial wealth of households with net financial wealth of more than US$500,000.</t>
  </si>
  <si>
    <t>Wealth held by mass affluent HHs&gt;US$100k</t>
  </si>
  <si>
    <t>W100</t>
  </si>
  <si>
    <t>Aggregate financial wealth of households with net financial wealth of more than US$100,000.</t>
  </si>
  <si>
    <t>Wholesale and retail trade (% change pa)</t>
  </si>
  <si>
    <t>PRWT</t>
  </si>
  <si>
    <t>Percentage change in real wholesale and retail trade value-added, over previous period.</t>
  </si>
  <si>
    <t>Wholesale and retail trade (% of GDP)</t>
  </si>
  <si>
    <t>RWSS</t>
  </si>
  <si>
    <t>Real wholesale and retail trade value-added, as percentage of real GDP at factor cost . GDP at factor cost is GDP at market prices, less indirect taxes, plus subsidies.</t>
  </si>
  <si>
    <t>Wholesale and retail trade (LCU)</t>
  </si>
  <si>
    <t>TRAR</t>
  </si>
  <si>
    <t>Wholesale and retail trade value-added at constant 2010 prices.</t>
  </si>
  <si>
    <t>Workers' remittances (US$)</t>
  </si>
  <si>
    <t>WORM</t>
  </si>
  <si>
    <t>World Bank, International Debt Statistics</t>
  </si>
  <si>
    <t>Repatriated earnings by overseas workers.</t>
  </si>
  <si>
    <t>Working age population</t>
  </si>
  <si>
    <t>WAGP</t>
  </si>
  <si>
    <t>Number of people of working age</t>
  </si>
  <si>
    <t>Working age population (% of total population)</t>
  </si>
  <si>
    <t>WAGR</t>
  </si>
  <si>
    <t>Number of people of working age as a percentage of the total population</t>
  </si>
  <si>
    <t>Working age population growth (% pa)</t>
  </si>
  <si>
    <t>WAGG</t>
  </si>
  <si>
    <t>Growth in number of people aged between 15 and 64 years.</t>
  </si>
  <si>
    <t>Young age dependency ratio (%)</t>
  </si>
  <si>
    <t>YADR</t>
  </si>
  <si>
    <t>Ratio of those people younger than 15 to those aged 15-64</t>
  </si>
  <si>
    <t>Retrived on 2022-12-27</t>
    <phoneticPr fontId="3" type="noConversion"/>
  </si>
  <si>
    <t>제품매출</t>
    <phoneticPr fontId="3" type="noConversion"/>
  </si>
  <si>
    <t>상품매출</t>
    <phoneticPr fontId="3" type="noConversion"/>
  </si>
  <si>
    <t>기타매출</t>
    <phoneticPr fontId="3" type="noConversion"/>
  </si>
  <si>
    <t>내부매출</t>
    <phoneticPr fontId="3" type="noConversion"/>
  </si>
  <si>
    <t>내부수익</t>
    <phoneticPr fontId="3" type="noConversion"/>
  </si>
  <si>
    <t>전장부품사업담당</t>
    <phoneticPr fontId="3" type="noConversion"/>
  </si>
  <si>
    <t>관세환급</t>
    <phoneticPr fontId="3" type="noConversion"/>
  </si>
  <si>
    <t>% of target sales</t>
    <phoneticPr fontId="3" type="noConversion"/>
  </si>
  <si>
    <t>% of 급여&amp;상여</t>
    <phoneticPr fontId="3" type="noConversion"/>
  </si>
  <si>
    <t>&lt;&lt; 임금 상승률만큼만 상승 가정</t>
    <phoneticPr fontId="3" type="noConversion"/>
  </si>
  <si>
    <t>수도료</t>
    <phoneticPr fontId="3" type="noConversion"/>
  </si>
  <si>
    <t>전력료</t>
    <phoneticPr fontId="3" type="noConversion"/>
  </si>
  <si>
    <t>연료비</t>
    <phoneticPr fontId="3" type="noConversion"/>
  </si>
  <si>
    <t>포장비</t>
    <phoneticPr fontId="3" type="noConversion"/>
  </si>
  <si>
    <t>수선비</t>
    <phoneticPr fontId="3" type="noConversion"/>
  </si>
  <si>
    <t>경상개발비</t>
    <phoneticPr fontId="3" type="noConversion"/>
  </si>
  <si>
    <t>% of 제품매출</t>
    <phoneticPr fontId="3" type="noConversion"/>
  </si>
  <si>
    <t>% of Sales</t>
    <phoneticPr fontId="3" type="noConversion"/>
  </si>
  <si>
    <t>% of 제품제조원가</t>
    <phoneticPr fontId="3" type="noConversion"/>
  </si>
  <si>
    <t>기타매출원가</t>
  </si>
  <si>
    <t>내부매출원가</t>
  </si>
  <si>
    <t>내부비용</t>
  </si>
  <si>
    <t>미실현이익</t>
  </si>
  <si>
    <t>제품변동액</t>
    <phoneticPr fontId="3" type="noConversion"/>
  </si>
  <si>
    <t>% of 상품매출</t>
    <phoneticPr fontId="3" type="noConversion"/>
  </si>
  <si>
    <t>% of 기타매출</t>
    <phoneticPr fontId="3" type="noConversion"/>
  </si>
  <si>
    <t>% of 내부매출</t>
    <phoneticPr fontId="3" type="noConversion"/>
  </si>
  <si>
    <t>% of 내부수익</t>
    <phoneticPr fontId="3" type="noConversion"/>
  </si>
  <si>
    <t>SG&amp;A, R&amp;D</t>
    <phoneticPr fontId="3" type="noConversion"/>
  </si>
  <si>
    <t>판관비, 연구개발비</t>
    <phoneticPr fontId="3" type="noConversion"/>
  </si>
  <si>
    <t>판매비와 관리비</t>
    <phoneticPr fontId="3" type="noConversion"/>
  </si>
  <si>
    <t>잡급</t>
    <phoneticPr fontId="3" type="noConversion"/>
  </si>
  <si>
    <t>지급수수료</t>
    <phoneticPr fontId="3" type="noConversion"/>
  </si>
  <si>
    <t>견본비</t>
    <phoneticPr fontId="3" type="noConversion"/>
  </si>
  <si>
    <t>광고선전비</t>
    <phoneticPr fontId="3" type="noConversion"/>
  </si>
  <si>
    <t>대손상각비</t>
    <phoneticPr fontId="3" type="noConversion"/>
  </si>
  <si>
    <t>A/S비</t>
    <phoneticPr fontId="3" type="noConversion"/>
  </si>
  <si>
    <t>&lt;&lt; 상각비 과소, 투자 필요한 것 아닌지?</t>
    <phoneticPr fontId="3" type="noConversion"/>
  </si>
  <si>
    <t>기타                                             236</t>
  </si>
  <si>
    <t>상각비</t>
    <phoneticPr fontId="3" type="noConversion"/>
  </si>
  <si>
    <t>제조경비</t>
    <phoneticPr fontId="3" type="noConversion"/>
  </si>
  <si>
    <t>FY20</t>
  </si>
  <si>
    <t>FY21</t>
  </si>
  <si>
    <r>
      <t>22년</t>
    </r>
    <r>
      <rPr>
        <sz val="9"/>
        <color theme="1"/>
        <rFont val="돋움"/>
        <family val="2"/>
        <charset val="129"/>
      </rPr>
      <t xml:space="preserve"> 11월</t>
    </r>
  </si>
  <si>
    <r>
      <t>21년</t>
    </r>
    <r>
      <rPr>
        <sz val="9"/>
        <color theme="1"/>
        <rFont val="돋움"/>
        <family val="2"/>
        <charset val="129"/>
      </rPr>
      <t xml:space="preserve"> 추가취득</t>
    </r>
  </si>
  <si>
    <r>
      <t>22년</t>
    </r>
    <r>
      <rPr>
        <sz val="9"/>
        <color theme="1"/>
        <rFont val="돋움"/>
        <family val="2"/>
        <charset val="129"/>
      </rPr>
      <t xml:space="preserve"> 추가취득</t>
    </r>
  </si>
  <si>
    <t xml:space="preserve">      토지</t>
  </si>
  <si>
    <t xml:space="preserve">      건물</t>
  </si>
  <si>
    <t xml:space="preserve">      구축물</t>
  </si>
  <si>
    <t xml:space="preserve">      기계장치</t>
  </si>
  <si>
    <t xml:space="preserve">      차량운반구</t>
  </si>
  <si>
    <t xml:space="preserve">      공구와기구</t>
  </si>
  <si>
    <t xml:space="preserve">      비품</t>
  </si>
  <si>
    <t xml:space="preserve">      입목</t>
  </si>
  <si>
    <t xml:space="preserve">      건설중인유형자산</t>
  </si>
  <si>
    <t xml:space="preserve">      미착기계공구</t>
  </si>
  <si>
    <t xml:space="preserve">      기타의유형자산</t>
  </si>
  <si>
    <t xml:space="preserve">      산업재산권</t>
  </si>
  <si>
    <t xml:space="preserve">      개발비</t>
  </si>
  <si>
    <t>전장 사업부 매출/매출원가</t>
    <phoneticPr fontId="3" type="noConversion"/>
  </si>
  <si>
    <t>영업비용</t>
    <phoneticPr fontId="3" type="noConversion"/>
  </si>
  <si>
    <t>사용가치 (Operating Value)</t>
    <phoneticPr fontId="3" type="noConversion"/>
  </si>
  <si>
    <t>Entry Fee 현재가치</t>
    <phoneticPr fontId="3" type="noConversion"/>
  </si>
  <si>
    <t>재료비율 비교</t>
    <phoneticPr fontId="3" type="noConversion"/>
  </si>
  <si>
    <t>당기</t>
    <phoneticPr fontId="3" type="noConversion"/>
  </si>
  <si>
    <t>전기</t>
    <phoneticPr fontId="3" type="noConversion"/>
  </si>
  <si>
    <t>전기 대비</t>
    <phoneticPr fontId="3" type="noConversion"/>
  </si>
  <si>
    <t>매출원가</t>
  </si>
  <si>
    <t>22년의 경우 11월 실적 12개월로 연환산</t>
    <phoneticPr fontId="3" type="noConversion"/>
  </si>
  <si>
    <t xml:space="preserve">  차량통신</t>
    <phoneticPr fontId="3" type="noConversion"/>
  </si>
  <si>
    <t xml:space="preserve">  BMS</t>
    <phoneticPr fontId="3" type="noConversion"/>
  </si>
  <si>
    <t>차량파워</t>
  </si>
  <si>
    <t>Atem</t>
    <phoneticPr fontId="3" type="noConversion"/>
  </si>
  <si>
    <t>22년의 경우 11월 실적 12개월로 연환산</t>
  </si>
  <si>
    <t>차량CM사업담당</t>
  </si>
  <si>
    <t>수주금액</t>
  </si>
  <si>
    <t>마케터 직접 작성</t>
  </si>
  <si>
    <t>마케터 미작성</t>
  </si>
  <si>
    <t>조직정보</t>
  </si>
  <si>
    <t>조직구분(담당)</t>
  </si>
  <si>
    <t>조직구분(팀)</t>
  </si>
  <si>
    <t>거래선 정보(Tier1) 및 OEM 직접 공급시 OEM 명
(중화지역, 국내 대리점 등의 명칭 사용금지)</t>
  </si>
  <si>
    <t>미등록 업체는
Blank 표시</t>
  </si>
  <si>
    <t>제품 납품 지역</t>
  </si>
  <si>
    <t>제품 납품 OEM
공장 위치
(대표 국가, 복수일 경우 모두 표기)</t>
  </si>
  <si>
    <t>OEM 업체명
(복수일 경우 모두 표기)</t>
  </si>
  <si>
    <t>Brand명칭 / Code명X
으로 작성</t>
  </si>
  <si>
    <t>제품구분
(Family code)</t>
  </si>
  <si>
    <t>제품 중분류</t>
  </si>
  <si>
    <t>제품소분류</t>
  </si>
  <si>
    <t>제품 세분류</t>
  </si>
  <si>
    <t>모델명이 없는경우, 
현재 출하하고 있는 모델과 가장 유사한 모델기입
*반드시  Suffix 기준으로  입력</t>
  </si>
  <si>
    <t>PIPELINE 영업기회명 표기
(PIPELINE에 미등록된 영업기회는 신규 생성할 것)</t>
  </si>
  <si>
    <t>PIPELINE 영업기회ID 표기
(PIPELINE에 등록된 영업기회에 한함)</t>
  </si>
  <si>
    <t>MGPP 모델에서 선택/기입</t>
  </si>
  <si>
    <t>Platform모델/단독모델
中 선택</t>
  </si>
  <si>
    <t>고부가가치(전략제품)</t>
  </si>
  <si>
    <t>정상매출/기타매출 中 선택</t>
  </si>
  <si>
    <t>수주 확정 매출
미 수주 기준 매출
기타 매출</t>
  </si>
  <si>
    <t>Tier1 수주여부
Tier1수주/Tier1미수주 中 선택</t>
  </si>
  <si>
    <t>CODE로 기입
*매출처 기준으로 작성
(내부거래를 통한 Buy Back 등)</t>
  </si>
  <si>
    <t>자사 생산지
(국내외 지역명)</t>
  </si>
  <si>
    <t>고객사 생산지
(지역명)</t>
  </si>
  <si>
    <t>전기차 구분할 것
(내연기관
순수전기차: BEV
전기차기타: PHEV, HEV)</t>
  </si>
  <si>
    <t>수주 연도</t>
  </si>
  <si>
    <t>수주월 (숫자 형태로 기입)</t>
  </si>
  <si>
    <t>미작성
(자동 계산됨)</t>
  </si>
  <si>
    <t>물동기준 대분류</t>
  </si>
  <si>
    <t>물동기준 중분류</t>
  </si>
  <si>
    <t>대표고객명</t>
  </si>
  <si>
    <t>전락고객 구분</t>
  </si>
  <si>
    <t>수주년도(실적 및 예상)</t>
  </si>
  <si>
    <t>수주시점(분기)</t>
  </si>
  <si>
    <t>구분확인</t>
  </si>
  <si>
    <t>수주액 (자동서식)</t>
  </si>
  <si>
    <t>마케팅 입력</t>
  </si>
  <si>
    <t>기획 수식
(사계파일 상 매출발생 년도 기준으로 수식)</t>
  </si>
  <si>
    <t>화폐는
KRW, USD, EUR, JPY, CNY 中 택 1</t>
  </si>
  <si>
    <t>Remark</t>
  </si>
  <si>
    <t>No.</t>
  </si>
  <si>
    <t>사업부</t>
  </si>
  <si>
    <t>사업담당</t>
  </si>
  <si>
    <t>팀명</t>
  </si>
  <si>
    <t>고객명</t>
  </si>
  <si>
    <t>Bill To</t>
  </si>
  <si>
    <t>거래선 지역</t>
  </si>
  <si>
    <t>최종향지
(국가)</t>
  </si>
  <si>
    <t>최종고객명
(OEM)</t>
  </si>
  <si>
    <t>적용차종명</t>
  </si>
  <si>
    <t>제품(대)</t>
  </si>
  <si>
    <t>중분류(중)</t>
  </si>
  <si>
    <t>소분류(소)</t>
  </si>
  <si>
    <t>세분류(세)</t>
  </si>
  <si>
    <t>모델명</t>
  </si>
  <si>
    <t>PJT 명</t>
  </si>
  <si>
    <t>영업기회ID</t>
  </si>
  <si>
    <t>MGPP Base Model</t>
  </si>
  <si>
    <t xml:space="preserve">Platform 기반여부 </t>
  </si>
  <si>
    <t>고부가가치/일반</t>
  </si>
  <si>
    <t>매출구분
(정상/기타)</t>
  </si>
  <si>
    <t>매출구분</t>
  </si>
  <si>
    <t>Tier1 수주여부</t>
  </si>
  <si>
    <t>ORG</t>
  </si>
  <si>
    <t>자사 생산지</t>
  </si>
  <si>
    <t>고객 납품지</t>
  </si>
  <si>
    <t>전기차 구분</t>
  </si>
  <si>
    <t>수주 연도
(실적 및 예상)</t>
  </si>
  <si>
    <t>수주월</t>
  </si>
  <si>
    <t>수주/미수주</t>
  </si>
  <si>
    <t>&lt;대분류&gt;</t>
  </si>
  <si>
    <t>&lt;중분류&gt;</t>
  </si>
  <si>
    <t>전략고객여부</t>
  </si>
  <si>
    <t>수주년도
(실적 및 예상)</t>
  </si>
  <si>
    <t>수주시점
(분기)</t>
  </si>
  <si>
    <t>수주액(억)</t>
  </si>
  <si>
    <t>SOP년도</t>
  </si>
  <si>
    <t>SOP수식점검</t>
  </si>
  <si>
    <t>화폐단위</t>
  </si>
  <si>
    <t>전장부품사업부</t>
  </si>
  <si>
    <t>차량모터마케팅2팀</t>
  </si>
  <si>
    <t>만도</t>
  </si>
  <si>
    <t>소주</t>
  </si>
  <si>
    <t>중국</t>
  </si>
  <si>
    <t>GEELY</t>
  </si>
  <si>
    <t>보이에/NL-4K</t>
  </si>
  <si>
    <t>[AT] Automotive Components</t>
  </si>
  <si>
    <t>EPS</t>
  </si>
  <si>
    <t>MJCL-A022B.YXX</t>
  </si>
  <si>
    <t>NL-4K</t>
  </si>
  <si>
    <t>KR15C007251</t>
  </si>
  <si>
    <t>단독모델</t>
  </si>
  <si>
    <t>정상매출</t>
  </si>
  <si>
    <t>수주 확정 매출</t>
  </si>
  <si>
    <t>AT3</t>
  </si>
  <si>
    <t>연태</t>
  </si>
  <si>
    <t>내연기관</t>
  </si>
  <si>
    <t>수주</t>
  </si>
  <si>
    <t>모터센서</t>
  </si>
  <si>
    <t>일등고객</t>
  </si>
  <si>
    <t>23년 사업계획</t>
  </si>
  <si>
    <t>CNY</t>
  </si>
  <si>
    <t>현대트랜시스</t>
  </si>
  <si>
    <t>C008682</t>
  </si>
  <si>
    <t>한국</t>
  </si>
  <si>
    <t>HKMC</t>
  </si>
  <si>
    <t>투싼, 아반떼, 쏘나타,K5, 스포티지</t>
  </si>
  <si>
    <t>DCT</t>
  </si>
  <si>
    <t>MWDL-A008A.KXX</t>
  </si>
  <si>
    <t>7속 DCT Gen2 GA모터</t>
  </si>
  <si>
    <t>KR16C009444</t>
  </si>
  <si>
    <t>AT8</t>
  </si>
  <si>
    <t>평택</t>
  </si>
  <si>
    <t>이천</t>
  </si>
  <si>
    <t>내연기관, 전기차기타</t>
  </si>
  <si>
    <t>일반고객</t>
  </si>
  <si>
    <t>KRW</t>
  </si>
  <si>
    <t>C008296</t>
  </si>
  <si>
    <t>모닝,이온, i10</t>
  </si>
  <si>
    <t>Powertrain</t>
  </si>
  <si>
    <t>PowerTrain</t>
  </si>
  <si>
    <t>AMT</t>
  </si>
  <si>
    <t>MWAL-A003A.KXX</t>
  </si>
  <si>
    <t>5속 AMT용 Select 모터</t>
  </si>
  <si>
    <t>KR15C007804</t>
  </si>
  <si>
    <t>대구</t>
  </si>
  <si>
    <t>PT</t>
  </si>
  <si>
    <t>원주</t>
  </si>
  <si>
    <t>기타 매출</t>
  </si>
  <si>
    <t>미수주</t>
  </si>
  <si>
    <t>현대모비스(주)</t>
  </si>
  <si>
    <t>C003633</t>
  </si>
  <si>
    <t>포승</t>
  </si>
  <si>
    <t>기타매출(scrap반영)</t>
  </si>
  <si>
    <t>모비스</t>
  </si>
  <si>
    <t>전략고객</t>
  </si>
  <si>
    <t>GV80/IDB</t>
  </si>
  <si>
    <t>FBS</t>
  </si>
  <si>
    <t>IDB</t>
  </si>
  <si>
    <t>MBLL-A003A.KXX</t>
  </si>
  <si>
    <t>IDB_15년</t>
  </si>
  <si>
    <t>KR14C003664</t>
  </si>
  <si>
    <t>복합모듈(FBS)</t>
  </si>
  <si>
    <t>내연기관, 순수전기차, 전기차기타</t>
  </si>
  <si>
    <t>2Q</t>
  </si>
  <si>
    <t>GM</t>
  </si>
  <si>
    <t>AS</t>
  </si>
  <si>
    <t>ABS</t>
  </si>
  <si>
    <t>MBSB-A001A</t>
  </si>
  <si>
    <t>MGH-60(GM)</t>
  </si>
  <si>
    <t>KR14C000990</t>
  </si>
  <si>
    <t>4Q</t>
  </si>
  <si>
    <t>MBLB-A002A</t>
  </si>
  <si>
    <t>쉐보레 트렉스</t>
  </si>
  <si>
    <t>MBLB-A029A.KXX</t>
  </si>
  <si>
    <t>오펠 모카</t>
  </si>
  <si>
    <t>MBLB-A006A</t>
  </si>
  <si>
    <t>뷰익 앙코르</t>
  </si>
  <si>
    <t>MBLB-A015A</t>
  </si>
  <si>
    <t>MGH-60 EMI(GM)</t>
  </si>
  <si>
    <t>KR14C000142</t>
  </si>
  <si>
    <t>1Q</t>
  </si>
  <si>
    <t>MBLB-A012A</t>
  </si>
  <si>
    <t>그랜져/IG</t>
  </si>
  <si>
    <t>MBSB-A008A.KXX</t>
  </si>
  <si>
    <t>AHBGen2--&gt;Gen3</t>
  </si>
  <si>
    <t>KR14C000978</t>
  </si>
  <si>
    <t>순수전기차, 전기차기타</t>
  </si>
  <si>
    <t>TOS</t>
  </si>
  <si>
    <t>MKTM-N041A.KXX</t>
  </si>
  <si>
    <t>Nio TOS(만도향 M3 TOS 동일 사양)</t>
  </si>
  <si>
    <t>KR17C012253</t>
  </si>
  <si>
    <t>순수전기차</t>
  </si>
  <si>
    <t>USD</t>
  </si>
  <si>
    <t>Ford</t>
  </si>
  <si>
    <t>ASTMFT0004.KM0X</t>
  </si>
  <si>
    <t>만도 포드향 TOS_CX788</t>
  </si>
  <si>
    <t>KR20C016020</t>
  </si>
  <si>
    <t>TAS</t>
  </si>
  <si>
    <t>ASCMFT0002.KM1X</t>
  </si>
  <si>
    <t>NX4a TAS</t>
  </si>
  <si>
    <t>MKCM-N003A</t>
  </si>
  <si>
    <t>LM / SL / C200</t>
  </si>
  <si>
    <t>KR14C000985</t>
  </si>
  <si>
    <t>MKCM-N036A.KXX</t>
  </si>
  <si>
    <t>TL2/QL2 차종(투싼/스포티지후속)_TAS</t>
  </si>
  <si>
    <t>KR16C011108</t>
  </si>
  <si>
    <t>Platform모델</t>
  </si>
  <si>
    <t>Nissan</t>
  </si>
  <si>
    <t>MKTM-N031A.KXX</t>
  </si>
  <si>
    <t>K2TOS, Karina, B02A, P405, XBA/I2</t>
  </si>
  <si>
    <t>KR14C001018</t>
  </si>
  <si>
    <t>ASTMFN0002.KM1X</t>
  </si>
  <si>
    <t xml:space="preserve">PDeN R-EPS TOS </t>
  </si>
  <si>
    <t>KR16C009311</t>
  </si>
  <si>
    <t>Entry Fee(N3 TAS)</t>
  </si>
  <si>
    <t>IDB(NBAD) Entry Fee</t>
  </si>
  <si>
    <t>Addway</t>
  </si>
  <si>
    <t>CN004581</t>
  </si>
  <si>
    <t>BYD 外</t>
  </si>
  <si>
    <t>MJCL-A041B.YXX</t>
  </si>
  <si>
    <t xml:space="preserve">ES6U </t>
  </si>
  <si>
    <t>KR16C011067</t>
  </si>
  <si>
    <t>동풍기차</t>
  </si>
  <si>
    <t>MJCL-A035A.YXX</t>
  </si>
  <si>
    <t>ES8C</t>
  </si>
  <si>
    <t>KR15C007438</t>
  </si>
  <si>
    <t>3Q</t>
  </si>
  <si>
    <t>MJCL-A035D.YXX</t>
  </si>
  <si>
    <t>ESZ8A</t>
  </si>
  <si>
    <t>KR16C011116</t>
  </si>
  <si>
    <t>Chery 外</t>
  </si>
  <si>
    <t>MJCL-A059B.YXX</t>
  </si>
  <si>
    <t>ES11ZD</t>
  </si>
  <si>
    <t>KR17C012247</t>
  </si>
  <si>
    <t>TRI RING (삼환)</t>
  </si>
  <si>
    <t>CN004599</t>
  </si>
  <si>
    <t>TATA</t>
  </si>
  <si>
    <t>MJCL-A055A.YXX</t>
  </si>
  <si>
    <t>Intra</t>
  </si>
  <si>
    <t>KR17C011679</t>
  </si>
  <si>
    <t>Xinshibao</t>
  </si>
  <si>
    <t>CN004593</t>
  </si>
  <si>
    <t>ZijingQingyuan</t>
  </si>
  <si>
    <t>MJCL-A061B.YXX</t>
  </si>
  <si>
    <t>D50</t>
  </si>
  <si>
    <t>KR18C012628</t>
  </si>
  <si>
    <t>WEICHAI</t>
  </si>
  <si>
    <t>MJCL-A062A.YXX</t>
  </si>
  <si>
    <t>F513</t>
  </si>
  <si>
    <t>KR16C011119</t>
  </si>
  <si>
    <t>Kuntye</t>
  </si>
  <si>
    <t>AMJCLC0009.YM00</t>
  </si>
  <si>
    <t>U70</t>
  </si>
  <si>
    <t>KR20C015897</t>
  </si>
  <si>
    <t>Longrun</t>
  </si>
  <si>
    <t>CN004514</t>
  </si>
  <si>
    <t>장안기차</t>
  </si>
  <si>
    <t>AMJCLC0007.YM01</t>
  </si>
  <si>
    <t>LRA12</t>
  </si>
  <si>
    <t>KR15C006269</t>
  </si>
  <si>
    <t>BYD</t>
  </si>
  <si>
    <t>TBD</t>
  </si>
  <si>
    <t>Longrun C-EPS 570W모터(BYD Song)</t>
  </si>
  <si>
    <t>KR19C013909</t>
  </si>
  <si>
    <t>아반떼/MD</t>
  </si>
  <si>
    <t>MJCL-A016D.YXX</t>
  </si>
  <si>
    <t>MD EPS 증량(`12년)</t>
  </si>
  <si>
    <t>KR14C000974</t>
  </si>
  <si>
    <t>무석</t>
  </si>
  <si>
    <t>MJCL-A009C.YXX</t>
  </si>
  <si>
    <t>MJCL-A043A.YXX</t>
  </si>
  <si>
    <t>i30/PD</t>
  </si>
  <si>
    <t>MJCL-A032A.KXX</t>
  </si>
  <si>
    <t>PD/CD</t>
  </si>
  <si>
    <t>KR14C003763</t>
  </si>
  <si>
    <t>코나/OS</t>
  </si>
  <si>
    <t>MJCL-A036A.KXX</t>
  </si>
  <si>
    <t>OS 차종(PS급 신차)_EPS</t>
  </si>
  <si>
    <t>KR14C003701</t>
  </si>
  <si>
    <t>내연기관, 순수전기차</t>
  </si>
  <si>
    <t>K3/BD</t>
  </si>
  <si>
    <t>MJCL-A053A.KXX</t>
  </si>
  <si>
    <t>BD 차종(YD 후속)_EPS</t>
  </si>
  <si>
    <t>투싼/NU</t>
  </si>
  <si>
    <t>MJCL-A045A.YXX</t>
  </si>
  <si>
    <t>NU 차종(신규SUV 중국)_EPS</t>
  </si>
  <si>
    <t>KR14C003935</t>
  </si>
  <si>
    <t>쏘렌토/UM</t>
  </si>
  <si>
    <t>MJCL-A019B.KXX</t>
  </si>
  <si>
    <t>UM EPS</t>
  </si>
  <si>
    <t>KR14C000980</t>
  </si>
  <si>
    <t>MJCL-A030C.KXX</t>
  </si>
  <si>
    <t>모비스 向 IG,YG EPS 모터</t>
  </si>
  <si>
    <t>KR14C001071</t>
  </si>
  <si>
    <t>MJCL-A030D.YXX</t>
  </si>
  <si>
    <t>TMc_EPS</t>
  </si>
  <si>
    <t>KR15C007162</t>
  </si>
  <si>
    <t>MJCL-A070A.YXX</t>
  </si>
  <si>
    <t>CN7c (연태)</t>
  </si>
  <si>
    <t>KR17C012368</t>
  </si>
  <si>
    <t>MJCL-A066A.YXX</t>
  </si>
  <si>
    <t>모비스 BYD向 EPS</t>
  </si>
  <si>
    <t>KR18C012960</t>
  </si>
  <si>
    <t>아반떼/CN7</t>
  </si>
  <si>
    <t>MJCL-A063A.KXX</t>
  </si>
  <si>
    <t>CN7 (국내)</t>
  </si>
  <si>
    <t>KR16C011105</t>
  </si>
  <si>
    <t>멕시코</t>
  </si>
  <si>
    <t>EPS (PP)</t>
  </si>
  <si>
    <t>AMJCLC0005</t>
  </si>
  <si>
    <t>모비스 멕시코 C-EPS (CN7 a)</t>
  </si>
  <si>
    <t>KR15C008831</t>
  </si>
  <si>
    <t>복합모듈(제어일체형)</t>
  </si>
  <si>
    <t>MBMB-A012A.YXX</t>
  </si>
  <si>
    <t>모비스 중국향 ABS Motor</t>
  </si>
  <si>
    <t>KR16C010987</t>
  </si>
  <si>
    <t>MBMB-A013A.YXX</t>
  </si>
  <si>
    <t>MBLB-A036A.YXX</t>
  </si>
  <si>
    <t>중국向 MEB5 PLUS</t>
  </si>
  <si>
    <t>KR17C011687</t>
  </si>
  <si>
    <t>Nexo /FE</t>
  </si>
  <si>
    <t>iMEB</t>
  </si>
  <si>
    <t>MBLL-A005A.KXX</t>
  </si>
  <si>
    <t>KR15C006797</t>
  </si>
  <si>
    <t>천안</t>
  </si>
  <si>
    <t>MBCZ-Z001A.ZXX</t>
  </si>
  <si>
    <t>MBBZ-Z002A.ZXX</t>
  </si>
  <si>
    <t>김천</t>
  </si>
  <si>
    <t>AFLS</t>
  </si>
  <si>
    <t>MLLC-A003A</t>
  </si>
  <si>
    <t>ISM 추가</t>
  </si>
  <si>
    <t>KR14C000965</t>
  </si>
  <si>
    <t>MLLC-A003B</t>
  </si>
  <si>
    <t>MLLC-A005A</t>
  </si>
  <si>
    <t>MLLC-A005B</t>
  </si>
  <si>
    <t>MLLC-A006A</t>
  </si>
  <si>
    <t>KR14C001051</t>
  </si>
  <si>
    <t>MLLC-A006B.KXX</t>
  </si>
  <si>
    <t>MLLC-A005C.KXX</t>
  </si>
  <si>
    <t>MLLC-A006C.KXX</t>
  </si>
  <si>
    <t>JF</t>
  </si>
  <si>
    <t>KR14C001062</t>
  </si>
  <si>
    <t>MLLC-A006D.KXX</t>
  </si>
  <si>
    <t>MLLC-A005D.KXX</t>
  </si>
  <si>
    <t>MLLC-A008C.KXX</t>
  </si>
  <si>
    <t>TM 차종(DM 후속)_AFLS(LEV.)</t>
  </si>
  <si>
    <t>KR15C008542</t>
  </si>
  <si>
    <t>싼타페/TM</t>
  </si>
  <si>
    <t>MBMB-A005A</t>
  </si>
  <si>
    <t>MEB ABS 추가분('15년)</t>
  </si>
  <si>
    <t>KR15C006799</t>
  </si>
  <si>
    <t>MBLB-A009A</t>
  </si>
  <si>
    <t>아반떼/AD</t>
  </si>
  <si>
    <t>MBLB-A010A</t>
  </si>
  <si>
    <t>i20(인도)/IB</t>
  </si>
  <si>
    <t>MBMB-A004A</t>
  </si>
  <si>
    <t>쏘나타/DN8</t>
  </si>
  <si>
    <t>MBMB-A009A.KXX</t>
  </si>
  <si>
    <t>MEB-5</t>
  </si>
  <si>
    <t>KR14C005091</t>
  </si>
  <si>
    <t>K3/DL3</t>
  </si>
  <si>
    <t>MBLB-A021A.KXX</t>
  </si>
  <si>
    <t>MEB-5 PLUS</t>
  </si>
  <si>
    <t>KR15C006796</t>
  </si>
  <si>
    <t>MKCM-N002A</t>
  </si>
  <si>
    <t>YF TAS_TAS 추가분('17)</t>
  </si>
  <si>
    <t>KR16C009362</t>
  </si>
  <si>
    <t>MKCM-N024A</t>
  </si>
  <si>
    <t>VG FL TAS_TAS 추가분('17)</t>
  </si>
  <si>
    <t>MKCM-N026A</t>
  </si>
  <si>
    <t>TDc FL TAS_TAS 추가분('17)</t>
  </si>
  <si>
    <t>MKCM-N031A.KXX</t>
  </si>
  <si>
    <t>AD TAS</t>
  </si>
  <si>
    <t>KR14C000983</t>
  </si>
  <si>
    <t>MKCM-N037A.KXX</t>
  </si>
  <si>
    <t>TM 차종(DM 후속)_TAS</t>
  </si>
  <si>
    <t>KR14C003915</t>
  </si>
  <si>
    <t>MKCM-N040A.KXX</t>
  </si>
  <si>
    <t>DN8 TAS_모비스向 N3 플랫폼 승용1(LF/JF外)_TAS</t>
  </si>
  <si>
    <t>KR16C011101</t>
  </si>
  <si>
    <t>MKTM-N035A.KXX</t>
  </si>
  <si>
    <t>DN8 TOS_모비스向 N3 플랫폼 승용1(LF/JF外)_TOS</t>
  </si>
  <si>
    <t>KR16C011104</t>
  </si>
  <si>
    <t>ASCMFN0001.KM1X</t>
  </si>
  <si>
    <t>모비스向 N3 플랫폼 승용/SUV2(IG/YG/FN/ON후속)_TAS</t>
  </si>
  <si>
    <t>KR15C008546</t>
  </si>
  <si>
    <t>ASTMFT0002.KM00</t>
  </si>
  <si>
    <t>모비스向 N3/K3 플랫폼(UM/TM/AD후속)_TOS</t>
  </si>
  <si>
    <t>KR16C011106</t>
  </si>
  <si>
    <t>모비스向 K3 플랫폼 2차(CG2/SG2, AE/DE후속)_TAS</t>
  </si>
  <si>
    <t>KR17C012367</t>
  </si>
  <si>
    <t>TAS Cable</t>
  </si>
  <si>
    <t>TAS CABLE</t>
  </si>
  <si>
    <t>MKWZ-Z028A</t>
  </si>
  <si>
    <t>LCD TAS</t>
  </si>
  <si>
    <t>KR14C000977</t>
  </si>
  <si>
    <t>MBLL-A012A.KXX</t>
  </si>
  <si>
    <t>iMEB GEN2(VEB)</t>
  </si>
  <si>
    <t>KR17C012359</t>
  </si>
  <si>
    <t>ASTMFT0003.KM0X</t>
  </si>
  <si>
    <t>모비스(국내)向 e-K3플랫폼(전기차)_TOS</t>
  </si>
  <si>
    <t>KR17C012356</t>
  </si>
  <si>
    <t>전기차기타</t>
  </si>
  <si>
    <t>ASTMFN0001.KM0X</t>
  </si>
  <si>
    <t>JK1 TOS</t>
  </si>
  <si>
    <t>KR19C013872</t>
  </si>
  <si>
    <t>MFI 강건화 TOS (`20년~)</t>
  </si>
  <si>
    <t>AMJCLD0002</t>
  </si>
  <si>
    <t>모비스 멕시코 C-EPS(DN8a)</t>
  </si>
  <si>
    <t>파워팩(조향)</t>
  </si>
  <si>
    <t>ECU</t>
  </si>
  <si>
    <t>제어기</t>
  </si>
  <si>
    <t>파워팩</t>
  </si>
  <si>
    <t>멕시코 C-EPS 파워팩</t>
  </si>
  <si>
    <t>AT7</t>
  </si>
  <si>
    <t>모터</t>
  </si>
  <si>
    <t>Addway EPP</t>
  </si>
  <si>
    <t>미 수주 기준 매출</t>
  </si>
  <si>
    <t>EPS 파워팩</t>
  </si>
  <si>
    <t>ECU(파워팩)</t>
  </si>
  <si>
    <t>Longrun EPP</t>
  </si>
  <si>
    <t>Longrun 400W 파생모델 모터</t>
  </si>
  <si>
    <t>KR22C019833</t>
  </si>
  <si>
    <t>ADVICS</t>
  </si>
  <si>
    <t>일본</t>
  </si>
  <si>
    <t>EMB</t>
  </si>
  <si>
    <t>ADVICS EMB 모터</t>
  </si>
  <si>
    <t>모비스 EPS (EV)</t>
  </si>
  <si>
    <t>모비스 EPS (C-Seg)</t>
  </si>
  <si>
    <t>모비스 EPS (D-Seg)</t>
  </si>
  <si>
    <t>모비스 iMEB3</t>
  </si>
  <si>
    <t>모비스 EMB</t>
  </si>
  <si>
    <t>만도 Sensor (D-Seg)</t>
  </si>
  <si>
    <t>Platform 모델</t>
  </si>
  <si>
    <t>만도 Sensor (E-Seg)</t>
  </si>
  <si>
    <t>만도 Sensor (EV)</t>
  </si>
  <si>
    <t>모비스 Sensor (EV)</t>
  </si>
  <si>
    <t>모비스 Sensor (C-Seg)</t>
  </si>
  <si>
    <t>모비스 Sensor (D-Seg)</t>
  </si>
  <si>
    <t>현대자동차</t>
  </si>
  <si>
    <t>울산</t>
  </si>
  <si>
    <t>투싼 HEV 外</t>
  </si>
  <si>
    <t>ECU(PT외)</t>
  </si>
  <si>
    <t>OPU</t>
  </si>
  <si>
    <t>TMED-II OPU</t>
  </si>
  <si>
    <t>KR21C018741</t>
  </si>
  <si>
    <t>P/T 제어기(`25년~)</t>
  </si>
  <si>
    <t>AT5</t>
  </si>
  <si>
    <t>광주</t>
  </si>
  <si>
    <t>HEV</t>
  </si>
  <si>
    <t>TMED-II OPU (증액)</t>
  </si>
  <si>
    <t>TMED-III OPU</t>
  </si>
  <si>
    <t>아산</t>
  </si>
  <si>
    <t>SCU</t>
  </si>
  <si>
    <t>SBW (Shift by wire) SCU</t>
  </si>
  <si>
    <t>EV</t>
  </si>
  <si>
    <t>SBW (Shift by wire) SCU (증액)</t>
  </si>
  <si>
    <t>경주</t>
  </si>
  <si>
    <t>Cooling용 EOP 제어기</t>
  </si>
  <si>
    <t>Cooling용 EOP 제어기 (증액)</t>
  </si>
  <si>
    <t>현대위아(주)</t>
  </si>
  <si>
    <t>창원</t>
  </si>
  <si>
    <t>TVTC 제어기</t>
  </si>
  <si>
    <t>KR20C015929</t>
  </si>
  <si>
    <t>현대위아</t>
  </si>
  <si>
    <t>eLSD 제어기</t>
  </si>
  <si>
    <t>2속 ATC 제어기</t>
  </si>
  <si>
    <t>EBC460 VSC GM 330W</t>
  </si>
  <si>
    <t>차량모터마케팅1팀</t>
  </si>
  <si>
    <t>ZF</t>
  </si>
  <si>
    <t>US003173</t>
  </si>
  <si>
    <t>미국</t>
  </si>
  <si>
    <t>Chevrolet / Malibu</t>
  </si>
  <si>
    <t>MBLB-A007B.KXX</t>
  </si>
  <si>
    <t>KR14C000984</t>
  </si>
  <si>
    <t>Tier1수주</t>
  </si>
  <si>
    <t>2009/2015</t>
  </si>
  <si>
    <t>ZF TRW</t>
  </si>
  <si>
    <t>EBC460 GM330W (T1XX)</t>
  </si>
  <si>
    <t>GM/ T1XX</t>
  </si>
  <si>
    <t>KR16C011048</t>
  </si>
  <si>
    <t>EBC460 VSC GM 580W</t>
  </si>
  <si>
    <t>Chevrolet / Silverado, Sierra</t>
  </si>
  <si>
    <t>MBLB-A011A</t>
  </si>
  <si>
    <t>EBC460 Fiat B-SUV CN</t>
  </si>
  <si>
    <t>CN003373</t>
  </si>
  <si>
    <t>Fiat</t>
  </si>
  <si>
    <t>Fiat / 500X</t>
  </si>
  <si>
    <t>MBLB-A024B.KXX</t>
  </si>
  <si>
    <t>KR15C008260</t>
  </si>
  <si>
    <t>AT6</t>
  </si>
  <si>
    <t>폴란드</t>
  </si>
  <si>
    <t>EBC460 GM C1xx 330W</t>
  </si>
  <si>
    <t>Cadillac / 중형 SUV</t>
  </si>
  <si>
    <t>MBLB-A025B.KXX</t>
  </si>
  <si>
    <t>KR14C001034</t>
  </si>
  <si>
    <t>EBC460 GM C1xx 580W</t>
  </si>
  <si>
    <t>GM / GMC</t>
  </si>
  <si>
    <t>MBLB-A026B.KXX</t>
  </si>
  <si>
    <t>KR14C001031</t>
  </si>
  <si>
    <t>Omega EPS</t>
  </si>
  <si>
    <t>CN004227</t>
  </si>
  <si>
    <t>셰보레</t>
  </si>
  <si>
    <t>MJRL-A018A</t>
  </si>
  <si>
    <t>KR14C000968</t>
  </si>
  <si>
    <t>D2XX NA</t>
  </si>
  <si>
    <t>US003207</t>
  </si>
  <si>
    <t>MJRL-A041A.KXX</t>
  </si>
  <si>
    <t>KR14C000967</t>
  </si>
  <si>
    <t>Gen4</t>
  </si>
  <si>
    <t>미정</t>
  </si>
  <si>
    <t>Tier1미수주</t>
  </si>
  <si>
    <t>Gen5</t>
  </si>
  <si>
    <t>IBC Gen. 3</t>
  </si>
  <si>
    <t>독일</t>
  </si>
  <si>
    <t>GM 외</t>
  </si>
  <si>
    <t>VW / ID3</t>
  </si>
  <si>
    <t>MBLL-A010A</t>
  </si>
  <si>
    <t>주제동 EHB</t>
  </si>
  <si>
    <t>IBC Gen 3파생</t>
  </si>
  <si>
    <t>유럽</t>
  </si>
  <si>
    <t>IBC Gen 3 파생 2nd line</t>
  </si>
  <si>
    <t>IBC Gen 3 파생 3rd line</t>
  </si>
  <si>
    <t>EBC460,470 Entryfee</t>
  </si>
  <si>
    <t>MBLB-A007A</t>
  </si>
  <si>
    <t>ZF EBB  Entryfee</t>
  </si>
  <si>
    <t>VW</t>
  </si>
  <si>
    <t>MBLL-A007A.YXX</t>
  </si>
  <si>
    <t>KR16C011209</t>
  </si>
  <si>
    <t>복합모듈(일반)</t>
  </si>
  <si>
    <t>Entry fee</t>
  </si>
  <si>
    <t>CN004087</t>
  </si>
  <si>
    <t>SAIC / BYD</t>
  </si>
  <si>
    <t>SAIC</t>
  </si>
  <si>
    <t>MJRL-A028A.YXX</t>
  </si>
  <si>
    <t>KR16C009098</t>
  </si>
  <si>
    <t>EBC460 Daimler/VW 330W CN</t>
  </si>
  <si>
    <t>VW/Daimler</t>
  </si>
  <si>
    <t>BMW / 3 &amp; 5 Series</t>
  </si>
  <si>
    <t>MBLB-A018C.KX2</t>
  </si>
  <si>
    <t>KR14C001044</t>
  </si>
  <si>
    <t>EUR</t>
  </si>
  <si>
    <t>EBC460 Daimler/VW 330W DE</t>
  </si>
  <si>
    <t>DE003065</t>
  </si>
  <si>
    <t>MBLB-A018C.PXX</t>
  </si>
  <si>
    <t>EBC460 BMW/Daimler 580W CN</t>
  </si>
  <si>
    <t>BMW/Daimler</t>
  </si>
  <si>
    <t>MBLB-A020C.KX2</t>
  </si>
  <si>
    <t>KR14C001043</t>
  </si>
  <si>
    <t>2013/2015</t>
  </si>
  <si>
    <t>EBC460 BMW/Daimler 580W DE</t>
  </si>
  <si>
    <t>MBLB-A020C.PXX</t>
  </si>
  <si>
    <t>EBC460 BMW/Daimler 580W (GM D-Truck)</t>
  </si>
  <si>
    <t>MBLB-A020C.PX1</t>
  </si>
  <si>
    <t>KR16C011208</t>
  </si>
  <si>
    <t>EBC460 Fiat 330W DE</t>
  </si>
  <si>
    <t>Stellantis</t>
  </si>
  <si>
    <t>Fiat / 500X/Jeep JLR</t>
  </si>
  <si>
    <t>KR14C001030</t>
  </si>
  <si>
    <t>ZF EBB 3.3Nm ABS모터(VW)</t>
  </si>
  <si>
    <t>AMYCLD0001.YM0X</t>
  </si>
  <si>
    <t>EBC470 DE</t>
  </si>
  <si>
    <t>VW 외</t>
  </si>
  <si>
    <t>MBMB-A014A.YXX</t>
  </si>
  <si>
    <t>KR15C008923</t>
  </si>
  <si>
    <t>EBC470 CN</t>
  </si>
  <si>
    <t>MBMB-A014A.YX2</t>
  </si>
  <si>
    <t>SAIC SV91</t>
  </si>
  <si>
    <t>Gen C AKC</t>
  </si>
  <si>
    <t>독일/중국</t>
  </si>
  <si>
    <t>Daimler / Geely</t>
  </si>
  <si>
    <t>CMA</t>
  </si>
  <si>
    <t>MJRL-A044A.YXX</t>
  </si>
  <si>
    <t>KR15C006348</t>
  </si>
  <si>
    <t>Dual winding R-EPS</t>
  </si>
  <si>
    <t>내연기관/순수전기차</t>
  </si>
  <si>
    <t>Gen C CMA</t>
  </si>
  <si>
    <t>MJRL-A045A.YXX</t>
  </si>
  <si>
    <t>D2XX CN</t>
  </si>
  <si>
    <t>CN003578</t>
  </si>
  <si>
    <t>MJRL-A041A.YXX</t>
  </si>
  <si>
    <t>DKG</t>
  </si>
  <si>
    <t>Continental</t>
  </si>
  <si>
    <t>MX003072</t>
  </si>
  <si>
    <t>Geely</t>
  </si>
  <si>
    <t>MWDL-A002A.MXX</t>
  </si>
  <si>
    <t>DCT G2.0 MX</t>
  </si>
  <si>
    <t>KR14C001072</t>
  </si>
  <si>
    <t>ECA</t>
  </si>
  <si>
    <t>Eaton</t>
  </si>
  <si>
    <t>MWSL-A001A</t>
  </si>
  <si>
    <t>ECA 용 Motor(Eaton)</t>
  </si>
  <si>
    <t>KR14C000971</t>
  </si>
  <si>
    <t>MK100</t>
  </si>
  <si>
    <t>US003409</t>
  </si>
  <si>
    <t>Ford 외</t>
  </si>
  <si>
    <t>MBMB-A006B.MXX</t>
  </si>
  <si>
    <t>MK100 Class2 (NAFTA)</t>
  </si>
  <si>
    <t>KR15C006279</t>
  </si>
  <si>
    <t>MK100 Class2 (NAFTA) Entry fee</t>
  </si>
  <si>
    <t>R12 플랫폼</t>
  </si>
  <si>
    <t>thyssenKrupp Steering</t>
  </si>
  <si>
    <t>tkS</t>
  </si>
  <si>
    <t>일등고객/전략고객</t>
  </si>
  <si>
    <t>T8 확판</t>
  </si>
  <si>
    <t>Nexteer</t>
  </si>
  <si>
    <t>T6 확판</t>
  </si>
  <si>
    <t>E booster</t>
  </si>
  <si>
    <t>Robert Bosch GmbH</t>
  </si>
  <si>
    <t>Bosch</t>
  </si>
  <si>
    <t>BWA</t>
  </si>
  <si>
    <t>순수전기차/전기차기타</t>
  </si>
  <si>
    <t>BWA 확판(중국)</t>
  </si>
  <si>
    <t>Gen3_AL5_MX</t>
  </si>
  <si>
    <t>MX00242400</t>
  </si>
  <si>
    <t>Ford Escape, Focus</t>
  </si>
  <si>
    <t>MJCL-A049A.MXX</t>
  </si>
  <si>
    <t>tkS Gen3 AL5/AL6 EPS모터(Ford향)</t>
  </si>
  <si>
    <t>KR16C010960</t>
  </si>
  <si>
    <t>Dual winding C-EPS</t>
  </si>
  <si>
    <t>Gen3_AL6_MX</t>
  </si>
  <si>
    <t>MJCL-A048A.MXX</t>
  </si>
  <si>
    <t>Ford TAS_Sensor_MX</t>
  </si>
  <si>
    <t>Transit</t>
  </si>
  <si>
    <t>MKSM-N001A.YXX</t>
  </si>
  <si>
    <t>tkS TAS(Ford/transit)</t>
  </si>
  <si>
    <t>KR16C010236</t>
  </si>
  <si>
    <t>이중화 TAS</t>
  </si>
  <si>
    <t>Ford TAS_Magnet_MX</t>
  </si>
  <si>
    <t>MKRM-N001A.YXX</t>
  </si>
  <si>
    <t>Ford TAS_Sensor_HU</t>
  </si>
  <si>
    <t xml:space="preserve">HU00107000 </t>
  </si>
  <si>
    <t>헝가리</t>
  </si>
  <si>
    <t>Ford TAS_Manget_HU</t>
  </si>
  <si>
    <t>IVECO TAS_Sensor_DE</t>
  </si>
  <si>
    <t>DE00155500</t>
  </si>
  <si>
    <t>IVECO</t>
  </si>
  <si>
    <t>Iveco</t>
  </si>
  <si>
    <t>MKSM-N003A.YXX</t>
  </si>
  <si>
    <t>tkS TAS(IVECO/Daily)</t>
  </si>
  <si>
    <t>KR17C011352</t>
  </si>
  <si>
    <t>IVECO TAS_Manet_DE</t>
  </si>
  <si>
    <t>Tesla Motor_HU</t>
  </si>
  <si>
    <t>Tesla</t>
  </si>
  <si>
    <t>Model Y</t>
  </si>
  <si>
    <t>tkS R12CI EPS모터(Tesla/Model Y)</t>
  </si>
  <si>
    <t>KR22C019238</t>
  </si>
  <si>
    <t>ICA TAS Sensor_HU</t>
  </si>
  <si>
    <t>Transit Custom</t>
  </si>
  <si>
    <t>tkS ICA TAS Sensor</t>
  </si>
  <si>
    <t>KR20C015016</t>
  </si>
  <si>
    <t>ICA TAS Sensor_MX</t>
  </si>
  <si>
    <t>R13 ECU</t>
  </si>
  <si>
    <t>ECU(조향)</t>
  </si>
  <si>
    <t>DCU 제어기(`26년~)</t>
  </si>
  <si>
    <t>R12 Motor_Entryfee</t>
  </si>
  <si>
    <t>BMW</t>
  </si>
  <si>
    <t>BMW 5series,X6,etc</t>
  </si>
  <si>
    <t>tkS R12 R-EPS모터(BMW/Ford)_Entryfee</t>
  </si>
  <si>
    <t>KR19C014761</t>
  </si>
  <si>
    <t>R12 ECU_Entryfee</t>
  </si>
  <si>
    <t>tkS R12 ECU(BMW/Ford)_Entryfee</t>
  </si>
  <si>
    <t>R12 제어기</t>
  </si>
  <si>
    <t>tkS FORD V36X Entry fee</t>
  </si>
  <si>
    <t xml:space="preserve">MKCM-N034A </t>
  </si>
  <si>
    <t>tkS TAS(IVECO/Daily)_Entryfee</t>
  </si>
  <si>
    <t>Gen3_AL5_HU</t>
  </si>
  <si>
    <t>MJCL-A049A.YXX</t>
  </si>
  <si>
    <t>Gen3_AL6_HU</t>
  </si>
  <si>
    <t>MJCL-A048A.YXX</t>
  </si>
  <si>
    <t>R12L PP_Entryfee</t>
  </si>
  <si>
    <t>Ford Transit</t>
  </si>
  <si>
    <t xml:space="preserve">이중화 파워팩 HW </t>
  </si>
  <si>
    <t>R12L PP_HU</t>
  </si>
  <si>
    <t>R12L PP_기타매출</t>
  </si>
  <si>
    <t>R14L 파워팩</t>
  </si>
  <si>
    <t>R14 ECU</t>
  </si>
  <si>
    <t>R14L 파워팩 확판</t>
  </si>
  <si>
    <t>Gen3_AL5_CN</t>
  </si>
  <si>
    <t>CN02185100</t>
  </si>
  <si>
    <t>Gen3_AL6_CN</t>
  </si>
  <si>
    <t>Gen2_CN</t>
  </si>
  <si>
    <t>Geely(Binyue,jiaji)</t>
  </si>
  <si>
    <t>MJCL-A047A.YXX</t>
  </si>
  <si>
    <t>tkS Gen2 EPS모터(Geely/GM향)</t>
  </si>
  <si>
    <t>KR15C007277</t>
  </si>
  <si>
    <t>Compact C-EPS</t>
  </si>
  <si>
    <t>VW TIS_Sensor_CN</t>
  </si>
  <si>
    <t>New bora, T-roc</t>
  </si>
  <si>
    <t>MKSM-N002B.YXX</t>
  </si>
  <si>
    <t>tkS New Bora TIS(VW)</t>
  </si>
  <si>
    <t>KR16C010606</t>
  </si>
  <si>
    <t>VW TIS_Magnet_CN</t>
  </si>
  <si>
    <t>MKRM-N001B.YXX</t>
  </si>
  <si>
    <t>ICA_EU</t>
  </si>
  <si>
    <t>MJRL-A080A.YXX</t>
  </si>
  <si>
    <t>tkS R12 R-EPS모터(BMW/Ford)</t>
  </si>
  <si>
    <t>KR17C012343</t>
  </si>
  <si>
    <t>ICA_MX</t>
  </si>
  <si>
    <t>Standard CN</t>
  </si>
  <si>
    <t>MJRL-A081A.YXX</t>
  </si>
  <si>
    <t>High CN</t>
  </si>
  <si>
    <t>MJRL-A082A.YXX</t>
  </si>
  <si>
    <t>High EU</t>
  </si>
  <si>
    <t>High current_CN</t>
  </si>
  <si>
    <t>MJRL-A083A.YXX</t>
  </si>
  <si>
    <t>High current_EU</t>
  </si>
  <si>
    <t>Standard CN_Shorter shaft(41teeth)</t>
  </si>
  <si>
    <t>MJRL-A085A.YXX</t>
  </si>
  <si>
    <t>Standard MX_Shorter shaft(41teeth)</t>
  </si>
  <si>
    <t>High MX_Shorter shaft(51teeth)</t>
  </si>
  <si>
    <t>MJRL-A086A.YXX</t>
  </si>
  <si>
    <t>High MX_Shorter shaft(45teeth)</t>
  </si>
  <si>
    <t>MJRL-A087A.YXX</t>
  </si>
  <si>
    <t>R12 Motor 기타매출</t>
  </si>
  <si>
    <t>tkS R12 R-EPS모터(BMW/Ford)_기타매출</t>
  </si>
  <si>
    <t>Ford ICA3 TC367_EU</t>
  </si>
  <si>
    <t>AOMSCAW011.KM00</t>
  </si>
  <si>
    <t>tkS R12 ECU(BMW/Ford)</t>
  </si>
  <si>
    <t>KR18C013831</t>
  </si>
  <si>
    <t>Ford ICA3 TC367_MX</t>
  </si>
  <si>
    <t>R12 ECU_Clarwe 100FIT D1.2.1_CN</t>
  </si>
  <si>
    <t>AOMSFAW003.KM00</t>
  </si>
  <si>
    <t>R12 ECU_Clarwe 100FIT D1.3_CN</t>
  </si>
  <si>
    <t>AOMSFAW005.KM00</t>
  </si>
  <si>
    <t>R12 ECU_Clarwe 100FIT D1.3_MX</t>
  </si>
  <si>
    <t>AOMSFAW006.KM00</t>
  </si>
  <si>
    <t>R12 ECU_Clarwe 100FIT HP D1.3_CN</t>
  </si>
  <si>
    <t>AOMSFAW007.KM00</t>
  </si>
  <si>
    <t>R12 ECU_Clarwe 10FIT D3.3_CN</t>
  </si>
  <si>
    <t>AOMSFAW008.KM00</t>
  </si>
  <si>
    <t>R12 ECU_Clarwe 10FIT D3.3_HU</t>
  </si>
  <si>
    <t>R12 ECU_Clarwe 100FIT D3.3_CN</t>
  </si>
  <si>
    <t>AOMSFAW009.KM00</t>
  </si>
  <si>
    <t>R12 ECU_Clarwe 100FIT D3.3_HU</t>
  </si>
  <si>
    <t>R12 ECU_Clarwe 100FIT D3.3_MX</t>
  </si>
  <si>
    <t>R12 ECU_Clarwe 100FIT HP D3.3_CN</t>
  </si>
  <si>
    <t>AOMSFAW0010.KM00</t>
  </si>
  <si>
    <t>R12 ECU_Clarwe 100FIT HP D3.3_HU</t>
  </si>
  <si>
    <t>R12 ECU 기타매출</t>
  </si>
  <si>
    <t>tkS R12 ECU(BMW/Ford)_기타매출</t>
  </si>
  <si>
    <t>기타PJT_기타매출</t>
  </si>
  <si>
    <t>Geely.BMW,VW,etc</t>
  </si>
  <si>
    <t>R14 Motor</t>
  </si>
  <si>
    <t>T3T6 MX M3</t>
  </si>
  <si>
    <t>US003453</t>
  </si>
  <si>
    <t>F150, Expedition, Navigator</t>
  </si>
  <si>
    <t>MJRL-A052A.MXX</t>
  </si>
  <si>
    <t>Nexteer T3T6 EPS모터(Ford F150 外)</t>
  </si>
  <si>
    <t>KR16C011054</t>
  </si>
  <si>
    <t>Dual winding EPS</t>
  </si>
  <si>
    <t>T3T6 MX M5</t>
  </si>
  <si>
    <t>F150</t>
  </si>
  <si>
    <t>MJRL-A053A.MXX</t>
  </si>
  <si>
    <t>T3T6 MX M6</t>
  </si>
  <si>
    <t>Bronco</t>
  </si>
  <si>
    <t>MJRL-A060A.MXX</t>
  </si>
  <si>
    <t>T3T6 MX M8</t>
  </si>
  <si>
    <t>Ranger Redback</t>
  </si>
  <si>
    <t>MJRL-A061A.MXX</t>
  </si>
  <si>
    <t>T3T6 MX M10</t>
  </si>
  <si>
    <t>Raptor Hybrid</t>
  </si>
  <si>
    <t>AMJRLD0001.MM00</t>
  </si>
  <si>
    <t xml:space="preserve">Nexteer T3T6 M10 EPS모터(FORD, Raptor) </t>
  </si>
  <si>
    <t>KR19C014194</t>
  </si>
  <si>
    <t>T3T6 MX BEV</t>
  </si>
  <si>
    <t>Mustang</t>
  </si>
  <si>
    <t>AMJRLC0002.MM00</t>
  </si>
  <si>
    <t>Nexteer T3T6 BEV EPS모터(Ford, Mustang Warthog)</t>
  </si>
  <si>
    <t>KR19C014878</t>
  </si>
  <si>
    <t>TE1 (T4 pilot)</t>
  </si>
  <si>
    <t>Expedition, Navigator</t>
  </si>
  <si>
    <t>Nexteer T4 pilot (TE1 program) EPS모터 (Ford)</t>
  </si>
  <si>
    <t>KR21C018569</t>
  </si>
  <si>
    <t>T4</t>
  </si>
  <si>
    <t>T4 확판</t>
  </si>
  <si>
    <t>T8</t>
  </si>
  <si>
    <t>북미</t>
  </si>
  <si>
    <t>Ford platform 파생</t>
  </si>
  <si>
    <t>Ford 플랫폼 파생</t>
  </si>
  <si>
    <t>MX 기타매출</t>
  </si>
  <si>
    <t>Chrysler</t>
  </si>
  <si>
    <t>T6c Entry fee</t>
  </si>
  <si>
    <t>CN004489</t>
  </si>
  <si>
    <t>중국, 태국</t>
  </si>
  <si>
    <t>Escape, Explorer</t>
  </si>
  <si>
    <t>Nexteer T6 CN EPS모터 (Ford)</t>
  </si>
  <si>
    <t>KR17C011356</t>
  </si>
  <si>
    <t>T3T6 MX Entry fee</t>
  </si>
  <si>
    <t>Ford / F150, Ranger</t>
  </si>
  <si>
    <t>T3/T6 MX_Entryfee</t>
  </si>
  <si>
    <t>1V5 PO Entry fee</t>
  </si>
  <si>
    <t>PL003558</t>
  </si>
  <si>
    <t>PSA</t>
  </si>
  <si>
    <t>PSA/푸조308,시트로엥ELYSE</t>
  </si>
  <si>
    <t>1V5 (EU)_Entryfee</t>
  </si>
  <si>
    <t>KR15C007909</t>
  </si>
  <si>
    <t>1V5 PO SL1</t>
  </si>
  <si>
    <t>MJRL-A022A.PXX</t>
  </si>
  <si>
    <t>Nexteer 1v5 PO EPS모터(Stellantis, 푸조301 外)</t>
  </si>
  <si>
    <t>1V5 PO M1</t>
  </si>
  <si>
    <t>MJRL-A024A.PXX</t>
  </si>
  <si>
    <t>1V5 PO M3</t>
  </si>
  <si>
    <t>MJRL-A025A.PXX</t>
  </si>
  <si>
    <t>1V5 PO H3 LHD</t>
  </si>
  <si>
    <t>MJRL-A026A.PXX</t>
  </si>
  <si>
    <t>1V5 PO H3 RHD</t>
  </si>
  <si>
    <t>MJRL-A027A.PXX</t>
  </si>
  <si>
    <t>1V5 PO M3 RHD</t>
  </si>
  <si>
    <t>MJRL-A057A.PXX</t>
  </si>
  <si>
    <t>PO 기타매출</t>
  </si>
  <si>
    <t>1V5 CN H3</t>
  </si>
  <si>
    <t>YiXuan, 푸조2008</t>
  </si>
  <si>
    <t>MJRL-A026B.YXX</t>
  </si>
  <si>
    <t>Nexteer 1v5 CN EPS모터(Dongfeng/Stellantis, 2008/Yixuan)</t>
  </si>
  <si>
    <t>KR15C007910</t>
  </si>
  <si>
    <t>1V5 CN M1</t>
  </si>
  <si>
    <t>Polaris</t>
  </si>
  <si>
    <t>MJRL-A024B.YXX</t>
  </si>
  <si>
    <t>T6c M6</t>
  </si>
  <si>
    <t>AMJRLC0003.YM00</t>
  </si>
  <si>
    <t>T6c M8</t>
  </si>
  <si>
    <t>AMJRLC0004.YM00</t>
  </si>
  <si>
    <t>CN 기타매출</t>
  </si>
  <si>
    <t>PSA/푸조2008, 동풍YiXuan</t>
  </si>
  <si>
    <t>eARC_Entry fee</t>
  </si>
  <si>
    <t>Schaeffler</t>
  </si>
  <si>
    <t>DE003043</t>
  </si>
  <si>
    <t>JLR, Geely</t>
  </si>
  <si>
    <t>레인지로버 L460, L461</t>
  </si>
  <si>
    <t>Suspension</t>
  </si>
  <si>
    <t xml:space="preserve">Suspension </t>
  </si>
  <si>
    <t>S/S</t>
  </si>
  <si>
    <t>MHSL-C002A</t>
  </si>
  <si>
    <t>KR16C010152</t>
  </si>
  <si>
    <t>슬로바키아</t>
  </si>
  <si>
    <t>ECP EU</t>
  </si>
  <si>
    <t>Renault-Nissan</t>
  </si>
  <si>
    <t>Sylphy, Kicks</t>
  </si>
  <si>
    <t>AOMCCDS001.KM04</t>
  </si>
  <si>
    <t>KR14C003634</t>
  </si>
  <si>
    <t>ECP CN</t>
  </si>
  <si>
    <t>CN004445</t>
  </si>
  <si>
    <t>AOMCCDS001.KM00</t>
  </si>
  <si>
    <t>MCA LCU</t>
  </si>
  <si>
    <t>SK001003</t>
  </si>
  <si>
    <t>아반떼, 니로</t>
  </si>
  <si>
    <t>AOMTCBW003.KM00</t>
  </si>
  <si>
    <t>KR15C008353</t>
  </si>
  <si>
    <t>HEV, PHEV</t>
  </si>
  <si>
    <t>MCA Rotor</t>
  </si>
  <si>
    <t>MWDL-A004A.KXX</t>
  </si>
  <si>
    <t>KR14C003712</t>
  </si>
  <si>
    <t>기전일체</t>
  </si>
  <si>
    <t>MCA Stator</t>
  </si>
  <si>
    <t>MWDL-A005A.KXX</t>
  </si>
  <si>
    <t xml:space="preserve"> KR14C003712</t>
  </si>
  <si>
    <t>eARC</t>
  </si>
  <si>
    <t>JLR</t>
  </si>
  <si>
    <t>ECA Stator</t>
  </si>
  <si>
    <t>SGM</t>
  </si>
  <si>
    <t>CHANGANG</t>
  </si>
  <si>
    <t>MXTL-Z001A</t>
  </si>
  <si>
    <t>MCA LCU_개발비</t>
  </si>
  <si>
    <t>ECA Stator_개발비</t>
  </si>
  <si>
    <t>MCA_투자비</t>
  </si>
  <si>
    <t>DATA 끝</t>
  </si>
  <si>
    <t>4. 인원계획(2022.10~2027년)</t>
  </si>
  <si>
    <t>CM제외</t>
    <phoneticPr fontId="3" type="noConversion"/>
  </si>
  <si>
    <t>2020년</t>
    <phoneticPr fontId="3" type="noConversion"/>
  </si>
  <si>
    <t>2021년</t>
  </si>
  <si>
    <t>2022년</t>
    <phoneticPr fontId="3" type="noConversion"/>
  </si>
  <si>
    <t>2023년</t>
  </si>
  <si>
    <t>2024년</t>
  </si>
  <si>
    <t>2025년</t>
  </si>
  <si>
    <t>2026년</t>
  </si>
  <si>
    <t>2027년</t>
  </si>
  <si>
    <t>사업부 인원</t>
    <phoneticPr fontId="59" type="noConversion"/>
  </si>
  <si>
    <t>국내인원</t>
    <phoneticPr fontId="59" type="noConversion"/>
  </si>
  <si>
    <t>사무직</t>
    <phoneticPr fontId="59" type="noConversion"/>
  </si>
  <si>
    <t>R&amp;D</t>
  </si>
  <si>
    <t>판매관리비</t>
  </si>
  <si>
    <t>MKT/PM</t>
  </si>
  <si>
    <t>생기/제조</t>
  </si>
  <si>
    <t>구매</t>
  </si>
  <si>
    <t>품질</t>
  </si>
  <si>
    <t>간접</t>
  </si>
  <si>
    <t>현장직</t>
    <phoneticPr fontId="59" type="noConversion"/>
  </si>
  <si>
    <t>해외법인</t>
    <phoneticPr fontId="59" type="noConversion"/>
  </si>
  <si>
    <t>2021년</t>
    <phoneticPr fontId="3" type="noConversion"/>
  </si>
  <si>
    <t>판매관리비</t>
    <phoneticPr fontId="3" type="noConversion"/>
  </si>
  <si>
    <t>합계</t>
    <phoneticPr fontId="3" type="noConversion"/>
  </si>
  <si>
    <t>BP 매출</t>
    <phoneticPr fontId="3" type="noConversion"/>
  </si>
  <si>
    <t>EY 추정 매출</t>
    <phoneticPr fontId="3" type="noConversion"/>
  </si>
  <si>
    <t>비율</t>
    <phoneticPr fontId="3" type="noConversion"/>
  </si>
  <si>
    <t>EY매출 증가율</t>
    <phoneticPr fontId="3" type="noConversion"/>
  </si>
  <si>
    <t>EY 제조인원 증가율 추정</t>
    <phoneticPr fontId="3" type="noConversion"/>
  </si>
  <si>
    <t>EY 제조인원 추정</t>
    <phoneticPr fontId="3" type="noConversion"/>
  </si>
  <si>
    <t>인당 매출액</t>
    <phoneticPr fontId="3" type="noConversion"/>
  </si>
  <si>
    <t>EY연구개발 인원 증가율 추정</t>
    <phoneticPr fontId="3" type="noConversion"/>
  </si>
  <si>
    <t>EY연구개발 인원 추정</t>
    <phoneticPr fontId="3" type="noConversion"/>
  </si>
  <si>
    <t>EY판매관리 인원 증가율 추정</t>
    <phoneticPr fontId="3" type="noConversion"/>
  </si>
  <si>
    <t>EY판매관리 인원 추정</t>
    <phoneticPr fontId="3" type="noConversion"/>
  </si>
  <si>
    <t>급여</t>
    <phoneticPr fontId="3" type="noConversion"/>
  </si>
  <si>
    <t>급여 및 임금</t>
    <phoneticPr fontId="3" type="noConversion"/>
  </si>
  <si>
    <t>직원수</t>
    <phoneticPr fontId="3" type="noConversion"/>
  </si>
  <si>
    <t>인당 급여</t>
    <phoneticPr fontId="3" type="noConversion"/>
  </si>
  <si>
    <t xml:space="preserve"> 단위: 백만원</t>
  </si>
  <si>
    <t>FY20A</t>
  </si>
  <si>
    <t>FY21A</t>
  </si>
  <si>
    <t>FY22A</t>
    <phoneticPr fontId="3" type="noConversion"/>
  </si>
  <si>
    <t>FY23F</t>
  </si>
  <si>
    <t>FY24F</t>
  </si>
  <si>
    <t>FY25F</t>
  </si>
  <si>
    <t>FY26F</t>
  </si>
  <si>
    <t>FY27F</t>
    <phoneticPr fontId="3" type="noConversion"/>
  </si>
  <si>
    <t>급여+임금</t>
  </si>
  <si>
    <t>임원수</t>
  </si>
  <si>
    <t>인당 급여</t>
  </si>
  <si>
    <t>급여+임금+잡급</t>
  </si>
  <si>
    <r>
      <rPr>
        <b/>
        <sz val="10"/>
        <rFont val="Segoe UI Symbol"/>
        <family val="2"/>
      </rPr>
      <t>■</t>
    </r>
    <r>
      <rPr>
        <b/>
        <sz val="10"/>
        <rFont val="Arial"/>
        <family val="2"/>
      </rPr>
      <t xml:space="preserve"> </t>
    </r>
    <r>
      <rPr>
        <b/>
        <sz val="10"/>
        <rFont val="맑은 고딕"/>
        <family val="3"/>
        <charset val="129"/>
      </rPr>
      <t>신규</t>
    </r>
    <r>
      <rPr>
        <b/>
        <sz val="10"/>
        <rFont val="Arial"/>
        <family val="2"/>
      </rPr>
      <t xml:space="preserve"> </t>
    </r>
    <r>
      <rPr>
        <b/>
        <sz val="10"/>
        <rFont val="맑은 고딕"/>
        <family val="3"/>
        <charset val="129"/>
      </rPr>
      <t>투자관련</t>
    </r>
    <r>
      <rPr>
        <b/>
        <sz val="10"/>
        <rFont val="Arial"/>
        <family val="2"/>
      </rPr>
      <t xml:space="preserve"> </t>
    </r>
    <r>
      <rPr>
        <b/>
        <sz val="10"/>
        <rFont val="맑은 고딕"/>
        <family val="3"/>
        <charset val="129"/>
      </rPr>
      <t>상각비</t>
    </r>
    <phoneticPr fontId="3" type="noConversion"/>
  </si>
  <si>
    <t>내용연수</t>
    <phoneticPr fontId="3" type="noConversion"/>
  </si>
  <si>
    <t>2023년 투자</t>
  </si>
  <si>
    <t>2024년 투자</t>
  </si>
  <si>
    <t>2025년 투자</t>
  </si>
  <si>
    <t>2026년 투자</t>
  </si>
  <si>
    <t>2027년 투자</t>
    <phoneticPr fontId="3" type="noConversion"/>
  </si>
  <si>
    <t>&gt;대부분 설비 투자에 기인한것이므로, 기계장치 가중평균내용연수 준용</t>
    <phoneticPr fontId="3" type="noConversion"/>
  </si>
  <si>
    <t>■ 사용권자산 감가상각비_신규</t>
    <phoneticPr fontId="3" type="noConversion"/>
  </si>
  <si>
    <t>토지</t>
  </si>
  <si>
    <t>건물</t>
  </si>
  <si>
    <t>임차자산개량권</t>
  </si>
  <si>
    <t>기계장치</t>
  </si>
  <si>
    <t>차량운반구</t>
  </si>
  <si>
    <t>이외</t>
  </si>
  <si>
    <t>common</t>
  </si>
  <si>
    <t>사용권자산</t>
  </si>
  <si>
    <t>CAPEX 투자액</t>
  </si>
  <si>
    <t>전장공통</t>
  </si>
  <si>
    <t>그외</t>
  </si>
  <si>
    <t>미수주 매출 반영비중</t>
  </si>
  <si>
    <t>전체</t>
  </si>
  <si>
    <t>전년도 수주 관련 투자</t>
  </si>
  <si>
    <t>&gt;차년 상반기 이월</t>
  </si>
  <si>
    <t>당해년도 수주 관련 투자</t>
  </si>
  <si>
    <t>&gt;하반기 설비시설 제작</t>
  </si>
  <si>
    <t>Business Plan</t>
    <phoneticPr fontId="3" type="noConversion"/>
  </si>
  <si>
    <r>
      <rPr>
        <sz val="10"/>
        <rFont val="LG스마트체2.0 Regular"/>
        <family val="3"/>
        <charset val="129"/>
      </rPr>
      <t>환율</t>
    </r>
    <r>
      <rPr>
        <sz val="10"/>
        <rFont val="Arial Narrow"/>
        <family val="2"/>
      </rPr>
      <t xml:space="preserve"> </t>
    </r>
    <r>
      <rPr>
        <sz val="10"/>
        <rFont val="LG스마트체2.0 Regular"/>
        <family val="3"/>
        <charset val="129"/>
      </rPr>
      <t>▶</t>
    </r>
    <phoneticPr fontId="76" type="noConversion"/>
  </si>
  <si>
    <r>
      <t>2020</t>
    </r>
    <r>
      <rPr>
        <b/>
        <sz val="14"/>
        <rFont val="LG스마트체2.0 Regular"/>
        <family val="3"/>
        <charset val="129"/>
      </rPr>
      <t>년</t>
    </r>
    <r>
      <rPr>
        <b/>
        <sz val="14"/>
        <rFont val="Arial Narrow"/>
        <family val="2"/>
      </rPr>
      <t xml:space="preserve"> MS/PL </t>
    </r>
    <r>
      <rPr>
        <b/>
        <sz val="14"/>
        <rFont val="LG스마트체2.0 Regular"/>
        <family val="3"/>
        <charset val="129"/>
      </rPr>
      <t>요약</t>
    </r>
    <phoneticPr fontId="3" type="noConversion"/>
  </si>
  <si>
    <r>
      <t>2021</t>
    </r>
    <r>
      <rPr>
        <b/>
        <sz val="14"/>
        <rFont val="LG스마트체2.0 Regular"/>
        <family val="3"/>
        <charset val="129"/>
      </rPr>
      <t>년</t>
    </r>
    <r>
      <rPr>
        <b/>
        <sz val="14"/>
        <rFont val="Arial Narrow"/>
        <family val="2"/>
      </rPr>
      <t xml:space="preserve"> MS/PL </t>
    </r>
    <r>
      <rPr>
        <b/>
        <sz val="14"/>
        <rFont val="LG스마트체2.0 Regular"/>
        <family val="3"/>
        <charset val="129"/>
      </rPr>
      <t>요약</t>
    </r>
    <phoneticPr fontId="3" type="noConversion"/>
  </si>
  <si>
    <t>2022년 MS/PL 요약</t>
  </si>
  <si>
    <t>2023년 MS/PL 요약</t>
  </si>
  <si>
    <r>
      <t>[</t>
    </r>
    <r>
      <rPr>
        <b/>
        <sz val="10"/>
        <rFont val="LG스마트체2.0 Regular"/>
        <family val="3"/>
        <charset val="129"/>
      </rPr>
      <t>사업부</t>
    </r>
    <r>
      <rPr>
        <b/>
        <sz val="10"/>
        <rFont val="Arial Narrow"/>
        <family val="2"/>
      </rPr>
      <t>]</t>
    </r>
    <phoneticPr fontId="84" type="noConversion"/>
  </si>
  <si>
    <r>
      <rPr>
        <b/>
        <sz val="10"/>
        <rFont val="LG스마트체2.0 Regular"/>
        <family val="3"/>
        <charset val="129"/>
      </rPr>
      <t>구</t>
    </r>
    <r>
      <rPr>
        <b/>
        <sz val="10"/>
        <rFont val="Arial Narrow"/>
        <family val="2"/>
      </rPr>
      <t xml:space="preserve">    </t>
    </r>
    <r>
      <rPr>
        <b/>
        <sz val="10"/>
        <rFont val="LG스마트체2.0 Regular"/>
        <family val="3"/>
        <charset val="129"/>
      </rPr>
      <t>분</t>
    </r>
    <phoneticPr fontId="76" type="noConversion"/>
  </si>
  <si>
    <r>
      <t>20</t>
    </r>
    <r>
      <rPr>
        <b/>
        <sz val="10"/>
        <rFont val="LG스마트체2.0 Regular"/>
        <family val="3"/>
        <charset val="129"/>
      </rPr>
      <t>년</t>
    </r>
    <phoneticPr fontId="76" type="noConversion"/>
  </si>
  <si>
    <r>
      <t>1</t>
    </r>
    <r>
      <rPr>
        <b/>
        <sz val="10"/>
        <rFont val="LG스마트체2.0 Regular"/>
        <family val="3"/>
        <charset val="129"/>
      </rPr>
      <t>월</t>
    </r>
  </si>
  <si>
    <r>
      <t>2</t>
    </r>
    <r>
      <rPr>
        <b/>
        <sz val="10"/>
        <rFont val="LG스마트체2.0 Regular"/>
        <family val="3"/>
        <charset val="129"/>
      </rPr>
      <t>월</t>
    </r>
  </si>
  <si>
    <r>
      <t>3</t>
    </r>
    <r>
      <rPr>
        <b/>
        <sz val="10"/>
        <rFont val="LG스마트체2.0 Regular"/>
        <family val="3"/>
        <charset val="129"/>
      </rPr>
      <t>월</t>
    </r>
  </si>
  <si>
    <r>
      <t>1/4</t>
    </r>
    <r>
      <rPr>
        <b/>
        <sz val="10"/>
        <rFont val="LG스마트체2.0 Regular"/>
        <family val="3"/>
        <charset val="129"/>
      </rPr>
      <t>분기</t>
    </r>
    <phoneticPr fontId="76" type="noConversion"/>
  </si>
  <si>
    <r>
      <t>4</t>
    </r>
    <r>
      <rPr>
        <b/>
        <sz val="10"/>
        <rFont val="LG스마트체2.0 Regular"/>
        <family val="3"/>
        <charset val="129"/>
      </rPr>
      <t>월</t>
    </r>
  </si>
  <si>
    <r>
      <t>5</t>
    </r>
    <r>
      <rPr>
        <b/>
        <sz val="10"/>
        <rFont val="LG스마트체2.0 Regular"/>
        <family val="3"/>
        <charset val="129"/>
      </rPr>
      <t>월</t>
    </r>
  </si>
  <si>
    <r>
      <t>6</t>
    </r>
    <r>
      <rPr>
        <b/>
        <sz val="10"/>
        <rFont val="LG스마트체2.0 Regular"/>
        <family val="3"/>
        <charset val="129"/>
      </rPr>
      <t>월</t>
    </r>
  </si>
  <si>
    <r>
      <t>2/4</t>
    </r>
    <r>
      <rPr>
        <b/>
        <sz val="10"/>
        <rFont val="LG스마트체2.0 Regular"/>
        <family val="3"/>
        <charset val="129"/>
      </rPr>
      <t>분기</t>
    </r>
    <phoneticPr fontId="76" type="noConversion"/>
  </si>
  <si>
    <r>
      <rPr>
        <b/>
        <sz val="10"/>
        <rFont val="LG스마트체2.0 Regular"/>
        <family val="3"/>
        <charset val="129"/>
      </rPr>
      <t>상반기</t>
    </r>
    <phoneticPr fontId="76" type="noConversion"/>
  </si>
  <si>
    <r>
      <t>7</t>
    </r>
    <r>
      <rPr>
        <b/>
        <sz val="10"/>
        <rFont val="LG스마트체2.0 Regular"/>
        <family val="3"/>
        <charset val="129"/>
      </rPr>
      <t>월</t>
    </r>
  </si>
  <si>
    <r>
      <t>8</t>
    </r>
    <r>
      <rPr>
        <b/>
        <sz val="10"/>
        <rFont val="LG스마트체2.0 Regular"/>
        <family val="3"/>
        <charset val="129"/>
      </rPr>
      <t>월</t>
    </r>
    <phoneticPr fontId="76" type="noConversion"/>
  </si>
  <si>
    <r>
      <t>9</t>
    </r>
    <r>
      <rPr>
        <b/>
        <sz val="10"/>
        <rFont val="LG스마트체2.0 Regular"/>
        <family val="3"/>
        <charset val="129"/>
      </rPr>
      <t>월</t>
    </r>
    <phoneticPr fontId="76" type="noConversion"/>
  </si>
  <si>
    <r>
      <t>3/4</t>
    </r>
    <r>
      <rPr>
        <b/>
        <sz val="10"/>
        <rFont val="LG스마트체2.0 Regular"/>
        <family val="3"/>
        <charset val="129"/>
      </rPr>
      <t>분기</t>
    </r>
    <phoneticPr fontId="76" type="noConversion"/>
  </si>
  <si>
    <r>
      <t>10</t>
    </r>
    <r>
      <rPr>
        <b/>
        <sz val="10"/>
        <rFont val="LG스마트체2.0 Regular"/>
        <family val="3"/>
        <charset val="129"/>
      </rPr>
      <t>월</t>
    </r>
    <phoneticPr fontId="76" type="noConversion"/>
  </si>
  <si>
    <r>
      <t>11</t>
    </r>
    <r>
      <rPr>
        <b/>
        <sz val="10"/>
        <rFont val="LG스마트체2.0 Regular"/>
        <family val="3"/>
        <charset val="129"/>
      </rPr>
      <t>월</t>
    </r>
  </si>
  <si>
    <r>
      <t>12</t>
    </r>
    <r>
      <rPr>
        <b/>
        <sz val="10"/>
        <rFont val="LG스마트체2.0 Regular"/>
        <family val="3"/>
        <charset val="129"/>
      </rPr>
      <t>월</t>
    </r>
    <phoneticPr fontId="76" type="noConversion"/>
  </si>
  <si>
    <r>
      <t>4/4</t>
    </r>
    <r>
      <rPr>
        <b/>
        <sz val="10"/>
        <rFont val="LG스마트체2.0 Regular"/>
        <family val="3"/>
        <charset val="129"/>
      </rPr>
      <t>분기</t>
    </r>
    <phoneticPr fontId="76" type="noConversion"/>
  </si>
  <si>
    <r>
      <rPr>
        <b/>
        <sz val="10"/>
        <rFont val="LG스마트체2.0 Regular"/>
        <family val="3"/>
        <charset val="129"/>
      </rPr>
      <t>하반기</t>
    </r>
    <phoneticPr fontId="76" type="noConversion"/>
  </si>
  <si>
    <r>
      <t>21</t>
    </r>
    <r>
      <rPr>
        <b/>
        <sz val="10"/>
        <rFont val="LG스마트체2.0 Regular"/>
        <family val="3"/>
        <charset val="129"/>
      </rPr>
      <t>년</t>
    </r>
    <phoneticPr fontId="76" type="noConversion"/>
  </si>
  <si>
    <t>22년</t>
  </si>
  <si>
    <t>5월</t>
  </si>
  <si>
    <t>23년</t>
  </si>
  <si>
    <t>24년</t>
  </si>
  <si>
    <t>25년</t>
  </si>
  <si>
    <t>26년</t>
  </si>
  <si>
    <t>27년</t>
  </si>
  <si>
    <r>
      <rPr>
        <b/>
        <sz val="10"/>
        <rFont val="LG스마트체2.0 Regular"/>
        <family val="3"/>
        <charset val="129"/>
      </rPr>
      <t>금액</t>
    </r>
  </si>
  <si>
    <r>
      <rPr>
        <b/>
        <sz val="10"/>
        <rFont val="LG스마트체2.0 Regular"/>
        <family val="3"/>
        <charset val="129"/>
      </rPr>
      <t>비율</t>
    </r>
  </si>
  <si>
    <t>금액</t>
  </si>
  <si>
    <t>비율</t>
  </si>
  <si>
    <r>
      <rPr>
        <b/>
        <sz val="10"/>
        <rFont val="LG스마트체2.0 Regular"/>
        <family val="3"/>
        <charset val="129"/>
      </rPr>
      <t>생</t>
    </r>
    <r>
      <rPr>
        <b/>
        <sz val="10"/>
        <rFont val="Arial Narrow"/>
        <family val="2"/>
      </rPr>
      <t xml:space="preserve"> </t>
    </r>
    <r>
      <rPr>
        <b/>
        <sz val="10"/>
        <rFont val="LG스마트체2.0 Regular"/>
        <family val="3"/>
        <charset val="129"/>
      </rPr>
      <t>산</t>
    </r>
    <r>
      <rPr>
        <b/>
        <sz val="10"/>
        <rFont val="Arial Narrow"/>
        <family val="2"/>
      </rPr>
      <t xml:space="preserve"> </t>
    </r>
    <r>
      <rPr>
        <b/>
        <sz val="10"/>
        <rFont val="LG스마트체2.0 Regular"/>
        <family val="3"/>
        <charset val="129"/>
      </rPr>
      <t>액</t>
    </r>
    <phoneticPr fontId="84" type="noConversion"/>
  </si>
  <si>
    <r>
      <rPr>
        <b/>
        <sz val="10"/>
        <rFont val="LG스마트체2.0 Regular"/>
        <family val="3"/>
        <charset val="129"/>
      </rPr>
      <t>재료비</t>
    </r>
    <phoneticPr fontId="84" type="noConversion"/>
  </si>
  <si>
    <r>
      <rPr>
        <b/>
        <sz val="10"/>
        <rFont val="LG스마트체2.0 Regular"/>
        <family val="3"/>
        <charset val="129"/>
      </rPr>
      <t>노무비</t>
    </r>
    <phoneticPr fontId="84" type="noConversion"/>
  </si>
  <si>
    <r>
      <rPr>
        <sz val="10"/>
        <rFont val="LG스마트체2.0 Regular"/>
        <family val="3"/>
        <charset val="129"/>
      </rPr>
      <t>사내</t>
    </r>
    <phoneticPr fontId="3" type="noConversion"/>
  </si>
  <si>
    <r>
      <rPr>
        <sz val="10"/>
        <rFont val="LG스마트체2.0 Regular"/>
        <family val="3"/>
        <charset val="129"/>
      </rPr>
      <t>외주</t>
    </r>
    <phoneticPr fontId="3" type="noConversion"/>
  </si>
  <si>
    <r>
      <rPr>
        <b/>
        <sz val="10"/>
        <rFont val="LG스마트체2.0 Regular"/>
        <family val="3"/>
        <charset val="129"/>
      </rPr>
      <t>경</t>
    </r>
    <r>
      <rPr>
        <b/>
        <sz val="10"/>
        <rFont val="Arial Narrow"/>
        <family val="2"/>
      </rPr>
      <t xml:space="preserve">   </t>
    </r>
    <r>
      <rPr>
        <b/>
        <sz val="10"/>
        <rFont val="LG스마트체2.0 Regular"/>
        <family val="3"/>
        <charset val="129"/>
      </rPr>
      <t>비</t>
    </r>
    <phoneticPr fontId="84" type="noConversion"/>
  </si>
  <si>
    <r>
      <rPr>
        <sz val="10"/>
        <rFont val="LG스마트체2.0 Regular"/>
        <family val="3"/>
        <charset val="129"/>
      </rPr>
      <t>감가상각비</t>
    </r>
    <phoneticPr fontId="3" type="noConversion"/>
  </si>
  <si>
    <r>
      <rPr>
        <sz val="10"/>
        <rFont val="LG스마트체2.0 Regular"/>
        <family val="3"/>
        <charset val="129"/>
      </rPr>
      <t>수선소모품</t>
    </r>
    <phoneticPr fontId="3" type="noConversion"/>
  </si>
  <si>
    <r>
      <rPr>
        <sz val="10"/>
        <rFont val="LG스마트체2.0 Regular"/>
        <family val="3"/>
        <charset val="129"/>
      </rPr>
      <t>지급수수료</t>
    </r>
    <phoneticPr fontId="3" type="noConversion"/>
  </si>
  <si>
    <r>
      <rPr>
        <sz val="10"/>
        <rFont val="LG스마트체2.0 Regular"/>
        <family val="3"/>
        <charset val="129"/>
      </rPr>
      <t>수도광열비</t>
    </r>
    <phoneticPr fontId="3" type="noConversion"/>
  </si>
  <si>
    <r>
      <rPr>
        <sz val="10"/>
        <rFont val="LG스마트체2.0 Regular"/>
        <family val="3"/>
        <charset val="129"/>
      </rPr>
      <t>기타비용외</t>
    </r>
    <phoneticPr fontId="3" type="noConversion"/>
  </si>
  <si>
    <r>
      <rPr>
        <sz val="10"/>
        <rFont val="LG스마트체2.0 Regular"/>
        <family val="3"/>
        <charset val="129"/>
      </rPr>
      <t>재공차</t>
    </r>
    <phoneticPr fontId="76" type="noConversion"/>
  </si>
  <si>
    <r>
      <rPr>
        <b/>
        <sz val="10"/>
        <rFont val="LG스마트체2.0 Regular"/>
        <family val="3"/>
        <charset val="129"/>
      </rPr>
      <t>제</t>
    </r>
    <r>
      <rPr>
        <b/>
        <sz val="10"/>
        <rFont val="Arial Narrow"/>
        <family val="2"/>
      </rPr>
      <t xml:space="preserve"> </t>
    </r>
    <r>
      <rPr>
        <b/>
        <sz val="10"/>
        <rFont val="LG스마트체2.0 Regular"/>
        <family val="3"/>
        <charset val="129"/>
      </rPr>
      <t>조</t>
    </r>
    <r>
      <rPr>
        <b/>
        <sz val="10"/>
        <rFont val="Arial Narrow"/>
        <family val="2"/>
      </rPr>
      <t xml:space="preserve"> </t>
    </r>
    <r>
      <rPr>
        <b/>
        <sz val="10"/>
        <rFont val="LG스마트체2.0 Regular"/>
        <family val="3"/>
        <charset val="129"/>
      </rPr>
      <t>원</t>
    </r>
    <r>
      <rPr>
        <b/>
        <sz val="10"/>
        <rFont val="Arial Narrow"/>
        <family val="2"/>
      </rPr>
      <t xml:space="preserve"> </t>
    </r>
    <r>
      <rPr>
        <b/>
        <sz val="10"/>
        <rFont val="LG스마트체2.0 Regular"/>
        <family val="3"/>
        <charset val="129"/>
      </rPr>
      <t>가</t>
    </r>
    <phoneticPr fontId="84" type="noConversion"/>
  </si>
  <si>
    <r>
      <rPr>
        <b/>
        <sz val="10"/>
        <rFont val="LG스마트체2.0 Regular"/>
        <family val="3"/>
        <charset val="129"/>
      </rPr>
      <t>매</t>
    </r>
    <r>
      <rPr>
        <b/>
        <sz val="10"/>
        <rFont val="Arial Narrow"/>
        <family val="2"/>
      </rPr>
      <t xml:space="preserve"> </t>
    </r>
    <r>
      <rPr>
        <b/>
        <sz val="10"/>
        <rFont val="LG스마트체2.0 Regular"/>
        <family val="3"/>
        <charset val="129"/>
      </rPr>
      <t>출</t>
    </r>
    <r>
      <rPr>
        <b/>
        <sz val="10"/>
        <rFont val="Arial Narrow"/>
        <family val="2"/>
      </rPr>
      <t xml:space="preserve"> </t>
    </r>
    <r>
      <rPr>
        <b/>
        <sz val="10"/>
        <rFont val="LG스마트체2.0 Regular"/>
        <family val="3"/>
        <charset val="129"/>
      </rPr>
      <t>액</t>
    </r>
    <phoneticPr fontId="76" type="noConversion"/>
  </si>
  <si>
    <r>
      <rPr>
        <sz val="10"/>
        <rFont val="LG스마트체2.0 Regular"/>
        <family val="3"/>
        <charset val="129"/>
      </rPr>
      <t>매</t>
    </r>
    <r>
      <rPr>
        <sz val="10"/>
        <rFont val="Arial Narrow"/>
        <family val="2"/>
      </rPr>
      <t xml:space="preserve"> </t>
    </r>
    <r>
      <rPr>
        <sz val="10"/>
        <rFont val="LG스마트체2.0 Regular"/>
        <family val="3"/>
        <charset val="129"/>
      </rPr>
      <t>출</t>
    </r>
    <r>
      <rPr>
        <sz val="10"/>
        <rFont val="Arial Narrow"/>
        <family val="2"/>
      </rPr>
      <t xml:space="preserve"> </t>
    </r>
    <r>
      <rPr>
        <sz val="10"/>
        <rFont val="LG스마트체2.0 Regular"/>
        <family val="3"/>
        <charset val="129"/>
      </rPr>
      <t>원</t>
    </r>
    <r>
      <rPr>
        <sz val="10"/>
        <rFont val="Arial Narrow"/>
        <family val="2"/>
      </rPr>
      <t xml:space="preserve"> </t>
    </r>
    <r>
      <rPr>
        <sz val="10"/>
        <rFont val="LG스마트체2.0 Regular"/>
        <family val="3"/>
        <charset val="129"/>
      </rPr>
      <t>가</t>
    </r>
    <phoneticPr fontId="76" type="noConversion"/>
  </si>
  <si>
    <r>
      <rPr>
        <b/>
        <sz val="10"/>
        <rFont val="LG스마트체2.0 Regular"/>
        <family val="3"/>
        <charset val="129"/>
      </rPr>
      <t>매출총이익</t>
    </r>
    <phoneticPr fontId="76" type="noConversion"/>
  </si>
  <si>
    <r>
      <rPr>
        <sz val="10"/>
        <rFont val="LG스마트체2.0 Regular"/>
        <family val="3"/>
        <charset val="129"/>
      </rPr>
      <t>판매관리비</t>
    </r>
    <phoneticPr fontId="76" type="noConversion"/>
  </si>
  <si>
    <r>
      <rPr>
        <b/>
        <sz val="10"/>
        <rFont val="LG스마트체2.0 Regular"/>
        <family val="3"/>
        <charset val="129"/>
      </rPr>
      <t>직접비</t>
    </r>
    <phoneticPr fontId="3" type="noConversion"/>
  </si>
  <si>
    <r>
      <rPr>
        <sz val="10"/>
        <rFont val="LG스마트체2.0 Regular"/>
        <family val="3"/>
        <charset val="129"/>
      </rPr>
      <t>판</t>
    </r>
    <r>
      <rPr>
        <sz val="10"/>
        <rFont val="Arial Narrow"/>
        <family val="2"/>
      </rPr>
      <t xml:space="preserve"> </t>
    </r>
    <r>
      <rPr>
        <sz val="10"/>
        <rFont val="LG스마트체2.0 Regular"/>
        <family val="3"/>
        <charset val="129"/>
      </rPr>
      <t>매</t>
    </r>
    <r>
      <rPr>
        <sz val="10"/>
        <rFont val="Arial Narrow"/>
        <family val="2"/>
      </rPr>
      <t xml:space="preserve"> </t>
    </r>
    <r>
      <rPr>
        <sz val="10"/>
        <rFont val="LG스마트체2.0 Regular"/>
        <family val="3"/>
        <charset val="129"/>
      </rPr>
      <t>비</t>
    </r>
    <phoneticPr fontId="84" type="noConversion"/>
  </si>
  <si>
    <r>
      <rPr>
        <sz val="10"/>
        <rFont val="LG스마트체2.0 Regular"/>
        <family val="3"/>
        <charset val="129"/>
      </rPr>
      <t>관</t>
    </r>
    <r>
      <rPr>
        <sz val="10"/>
        <rFont val="Arial Narrow"/>
        <family val="2"/>
      </rPr>
      <t xml:space="preserve"> </t>
    </r>
    <r>
      <rPr>
        <sz val="10"/>
        <rFont val="LG스마트체2.0 Regular"/>
        <family val="3"/>
        <charset val="129"/>
      </rPr>
      <t>리</t>
    </r>
    <r>
      <rPr>
        <sz val="10"/>
        <rFont val="Arial Narrow"/>
        <family val="2"/>
      </rPr>
      <t xml:space="preserve"> </t>
    </r>
    <r>
      <rPr>
        <sz val="10"/>
        <rFont val="LG스마트체2.0 Regular"/>
        <family val="3"/>
        <charset val="129"/>
      </rPr>
      <t>비</t>
    </r>
    <phoneticPr fontId="84" type="noConversion"/>
  </si>
  <si>
    <r>
      <rPr>
        <sz val="10"/>
        <rFont val="LG스마트체2.0 Regular"/>
        <family val="3"/>
        <charset val="129"/>
      </rPr>
      <t>연구개발비</t>
    </r>
  </si>
  <si>
    <r>
      <rPr>
        <b/>
        <sz val="10"/>
        <rFont val="LG스마트체2.0 Regular"/>
        <family val="3"/>
        <charset val="129"/>
      </rPr>
      <t>공통비</t>
    </r>
    <phoneticPr fontId="3" type="noConversion"/>
  </si>
  <si>
    <r>
      <rPr>
        <b/>
        <sz val="10"/>
        <rFont val="LG스마트체2.0 Regular"/>
        <family val="3"/>
        <charset val="129"/>
      </rPr>
      <t>영</t>
    </r>
    <r>
      <rPr>
        <b/>
        <sz val="10"/>
        <rFont val="Arial Narrow"/>
        <family val="2"/>
      </rPr>
      <t xml:space="preserve"> </t>
    </r>
    <r>
      <rPr>
        <b/>
        <sz val="10"/>
        <rFont val="LG스마트체2.0 Regular"/>
        <family val="3"/>
        <charset val="129"/>
      </rPr>
      <t>업</t>
    </r>
    <r>
      <rPr>
        <b/>
        <sz val="10"/>
        <rFont val="Arial Narrow"/>
        <family val="2"/>
      </rPr>
      <t xml:space="preserve"> </t>
    </r>
    <r>
      <rPr>
        <b/>
        <sz val="10"/>
        <rFont val="LG스마트체2.0 Regular"/>
        <family val="3"/>
        <charset val="129"/>
      </rPr>
      <t>이</t>
    </r>
    <r>
      <rPr>
        <b/>
        <sz val="10"/>
        <rFont val="Arial Narrow"/>
        <family val="2"/>
      </rPr>
      <t xml:space="preserve"> </t>
    </r>
    <r>
      <rPr>
        <b/>
        <sz val="10"/>
        <rFont val="LG스마트체2.0 Regular"/>
        <family val="3"/>
        <charset val="129"/>
      </rPr>
      <t>익</t>
    </r>
    <phoneticPr fontId="76" type="noConversion"/>
  </si>
  <si>
    <r>
      <t>2020</t>
    </r>
    <r>
      <rPr>
        <b/>
        <sz val="14"/>
        <rFont val="LG스마트체2.0 Regular"/>
        <family val="3"/>
        <charset val="129"/>
      </rPr>
      <t>년</t>
    </r>
    <r>
      <rPr>
        <b/>
        <sz val="14"/>
        <rFont val="Arial Narrow"/>
        <family val="2"/>
      </rPr>
      <t xml:space="preserve"> </t>
    </r>
    <r>
      <rPr>
        <b/>
        <sz val="14"/>
        <rFont val="LG스마트체2.0 Regular"/>
        <family val="3"/>
        <charset val="129"/>
      </rPr>
      <t>제조원가명세서</t>
    </r>
  </si>
  <si>
    <r>
      <t>2021</t>
    </r>
    <r>
      <rPr>
        <b/>
        <sz val="14"/>
        <rFont val="LG스마트체2.0 Regular"/>
        <family val="3"/>
        <charset val="129"/>
      </rPr>
      <t>년</t>
    </r>
    <r>
      <rPr>
        <b/>
        <sz val="14"/>
        <rFont val="Arial Narrow"/>
        <family val="2"/>
      </rPr>
      <t xml:space="preserve"> </t>
    </r>
    <r>
      <rPr>
        <b/>
        <sz val="14"/>
        <rFont val="LG스마트체2.0 Regular"/>
        <family val="3"/>
        <charset val="129"/>
      </rPr>
      <t>제조원가명세서</t>
    </r>
    <phoneticPr fontId="76" type="noConversion"/>
  </si>
  <si>
    <t>2022년 제조원가명세서</t>
  </si>
  <si>
    <t>2023년 제조원가명세서</t>
  </si>
  <si>
    <r>
      <t>[</t>
    </r>
    <r>
      <rPr>
        <b/>
        <sz val="10"/>
        <rFont val="LG스마트체2.0 Regular"/>
        <family val="3"/>
        <charset val="129"/>
      </rPr>
      <t>차량사업</t>
    </r>
    <r>
      <rPr>
        <b/>
        <sz val="10"/>
        <rFont val="Arial Narrow"/>
        <family val="2"/>
      </rPr>
      <t>]</t>
    </r>
    <phoneticPr fontId="84" type="noConversion"/>
  </si>
  <si>
    <t>[Global]</t>
    <phoneticPr fontId="84" type="noConversion"/>
  </si>
  <si>
    <r>
      <t>(</t>
    </r>
    <r>
      <rPr>
        <sz val="10"/>
        <rFont val="LG스마트체2.0 Regular"/>
        <family val="3"/>
        <charset val="129"/>
      </rPr>
      <t>단위</t>
    </r>
    <r>
      <rPr>
        <sz val="10"/>
        <rFont val="Arial Narrow"/>
        <family val="2"/>
      </rPr>
      <t xml:space="preserve"> : </t>
    </r>
    <r>
      <rPr>
        <sz val="10"/>
        <rFont val="LG스마트체2.0 Regular"/>
        <family val="3"/>
        <charset val="129"/>
      </rPr>
      <t>백만원</t>
    </r>
    <r>
      <rPr>
        <sz val="10"/>
        <rFont val="Arial Narrow"/>
        <family val="2"/>
      </rPr>
      <t>, %)</t>
    </r>
    <phoneticPr fontId="76" type="noConversion"/>
  </si>
  <si>
    <t>[Global]</t>
  </si>
  <si>
    <r>
      <rPr>
        <b/>
        <sz val="10"/>
        <rFont val="LG스마트체2.0 Regular"/>
        <family val="3"/>
        <charset val="129"/>
      </rPr>
      <t>년계</t>
    </r>
    <phoneticPr fontId="76" type="noConversion"/>
  </si>
  <si>
    <r>
      <rPr>
        <b/>
        <sz val="10"/>
        <rFont val="LG스마트체2.0 Regular"/>
        <family val="3"/>
        <charset val="129"/>
      </rPr>
      <t>생</t>
    </r>
    <r>
      <rPr>
        <b/>
        <sz val="10"/>
        <rFont val="Arial Narrow"/>
        <family val="2"/>
      </rPr>
      <t xml:space="preserve">  </t>
    </r>
    <r>
      <rPr>
        <b/>
        <sz val="10"/>
        <rFont val="LG스마트체2.0 Regular"/>
        <family val="3"/>
        <charset val="129"/>
      </rPr>
      <t>산</t>
    </r>
    <r>
      <rPr>
        <b/>
        <sz val="10"/>
        <rFont val="Arial Narrow"/>
        <family val="2"/>
      </rPr>
      <t xml:space="preserve">  </t>
    </r>
    <r>
      <rPr>
        <b/>
        <sz val="10"/>
        <rFont val="LG스마트체2.0 Regular"/>
        <family val="3"/>
        <charset val="129"/>
      </rPr>
      <t>액</t>
    </r>
  </si>
  <si>
    <r>
      <rPr>
        <sz val="10"/>
        <rFont val="LG스마트체2.0 Regular"/>
        <family val="3"/>
        <charset val="129"/>
      </rPr>
      <t>제품생산</t>
    </r>
    <phoneticPr fontId="76" type="noConversion"/>
  </si>
  <si>
    <r>
      <rPr>
        <sz val="10"/>
        <rFont val="LG스마트체2.0 Regular"/>
        <family val="3"/>
        <charset val="129"/>
      </rPr>
      <t>기타생산</t>
    </r>
    <phoneticPr fontId="76" type="noConversion"/>
  </si>
  <si>
    <r>
      <rPr>
        <b/>
        <sz val="10"/>
        <rFont val="LG스마트체2.0 Regular"/>
        <family val="3"/>
        <charset val="129"/>
      </rPr>
      <t>재</t>
    </r>
    <r>
      <rPr>
        <b/>
        <sz val="10"/>
        <rFont val="Arial Narrow"/>
        <family val="2"/>
      </rPr>
      <t xml:space="preserve">  </t>
    </r>
    <r>
      <rPr>
        <b/>
        <sz val="10"/>
        <rFont val="LG스마트체2.0 Regular"/>
        <family val="3"/>
        <charset val="129"/>
      </rPr>
      <t>료</t>
    </r>
    <r>
      <rPr>
        <b/>
        <sz val="10"/>
        <rFont val="Arial Narrow"/>
        <family val="2"/>
      </rPr>
      <t xml:space="preserve">  </t>
    </r>
    <r>
      <rPr>
        <b/>
        <sz val="10"/>
        <rFont val="LG스마트체2.0 Regular"/>
        <family val="3"/>
        <charset val="129"/>
      </rPr>
      <t>비</t>
    </r>
  </si>
  <si>
    <r>
      <rPr>
        <sz val="10"/>
        <rFont val="LG스마트체2.0 Regular"/>
        <family val="3"/>
        <charset val="129"/>
      </rPr>
      <t>제품재료비</t>
    </r>
    <phoneticPr fontId="76" type="noConversion"/>
  </si>
  <si>
    <r>
      <rPr>
        <sz val="10"/>
        <rFont val="LG스마트체2.0 Regular"/>
        <family val="3"/>
        <charset val="129"/>
      </rPr>
      <t>기타재료비</t>
    </r>
    <phoneticPr fontId="76" type="noConversion"/>
  </si>
  <si>
    <r>
      <rPr>
        <b/>
        <sz val="10"/>
        <rFont val="LG스마트체2.0 Regular"/>
        <family val="3"/>
        <charset val="129"/>
      </rPr>
      <t>노</t>
    </r>
    <r>
      <rPr>
        <b/>
        <sz val="10"/>
        <rFont val="Arial Narrow"/>
        <family val="2"/>
      </rPr>
      <t xml:space="preserve">  </t>
    </r>
    <r>
      <rPr>
        <b/>
        <sz val="10"/>
        <rFont val="LG스마트체2.0 Regular"/>
        <family val="3"/>
        <charset val="129"/>
      </rPr>
      <t>무</t>
    </r>
    <r>
      <rPr>
        <b/>
        <sz val="10"/>
        <rFont val="Arial Narrow"/>
        <family val="2"/>
      </rPr>
      <t xml:space="preserve">  </t>
    </r>
    <r>
      <rPr>
        <b/>
        <sz val="10"/>
        <rFont val="LG스마트체2.0 Regular"/>
        <family val="3"/>
        <charset val="129"/>
      </rPr>
      <t>비</t>
    </r>
  </si>
  <si>
    <r>
      <rPr>
        <b/>
        <sz val="10"/>
        <rFont val="LG스마트체2.0 Regular"/>
        <family val="3"/>
        <charset val="129"/>
      </rPr>
      <t>사</t>
    </r>
    <r>
      <rPr>
        <b/>
        <sz val="10"/>
        <rFont val="Arial Narrow"/>
        <family val="2"/>
      </rPr>
      <t xml:space="preserve"> </t>
    </r>
    <r>
      <rPr>
        <b/>
        <sz val="10"/>
        <rFont val="LG스마트체2.0 Regular"/>
        <family val="3"/>
        <charset val="129"/>
      </rPr>
      <t>내</t>
    </r>
  </si>
  <si>
    <r>
      <rPr>
        <sz val="10"/>
        <rFont val="LG스마트체2.0 Regular"/>
        <family val="3"/>
        <charset val="129"/>
      </rPr>
      <t>급</t>
    </r>
    <r>
      <rPr>
        <sz val="10"/>
        <rFont val="Arial Narrow"/>
        <family val="2"/>
      </rPr>
      <t xml:space="preserve">   </t>
    </r>
    <r>
      <rPr>
        <sz val="10"/>
        <rFont val="LG스마트체2.0 Regular"/>
        <family val="3"/>
        <charset val="129"/>
      </rPr>
      <t>료</t>
    </r>
    <phoneticPr fontId="76" type="noConversion"/>
  </si>
  <si>
    <r>
      <rPr>
        <sz val="10"/>
        <rFont val="LG스마트체2.0 Regular"/>
        <family val="3"/>
        <charset val="129"/>
      </rPr>
      <t>임</t>
    </r>
    <r>
      <rPr>
        <sz val="10"/>
        <rFont val="Arial Narrow"/>
        <family val="2"/>
      </rPr>
      <t xml:space="preserve">   </t>
    </r>
    <r>
      <rPr>
        <sz val="10"/>
        <rFont val="LG스마트체2.0 Regular"/>
        <family val="3"/>
        <charset val="129"/>
      </rPr>
      <t>금</t>
    </r>
    <phoneticPr fontId="76" type="noConversion"/>
  </si>
  <si>
    <r>
      <rPr>
        <sz val="10"/>
        <rFont val="LG스마트체2.0 Regular"/>
        <family val="3"/>
        <charset val="129"/>
      </rPr>
      <t>상여금</t>
    </r>
    <phoneticPr fontId="76" type="noConversion"/>
  </si>
  <si>
    <r>
      <rPr>
        <sz val="10"/>
        <rFont val="LG스마트체2.0 Regular"/>
        <family val="3"/>
        <charset val="129"/>
      </rPr>
      <t>퇴직급여</t>
    </r>
    <phoneticPr fontId="76" type="noConversion"/>
  </si>
  <si>
    <r>
      <rPr>
        <sz val="10"/>
        <rFont val="LG스마트체2.0 Regular"/>
        <family val="3"/>
        <charset val="129"/>
      </rPr>
      <t>복리후생비</t>
    </r>
    <phoneticPr fontId="76" type="noConversion"/>
  </si>
  <si>
    <r>
      <rPr>
        <sz val="10"/>
        <rFont val="LG스마트체2.0 Regular"/>
        <family val="3"/>
        <charset val="129"/>
      </rPr>
      <t>잡</t>
    </r>
    <r>
      <rPr>
        <sz val="10"/>
        <rFont val="Arial Narrow"/>
        <family val="2"/>
      </rPr>
      <t xml:space="preserve">  </t>
    </r>
    <r>
      <rPr>
        <sz val="10"/>
        <rFont val="LG스마트체2.0 Regular"/>
        <family val="3"/>
        <charset val="129"/>
      </rPr>
      <t>급</t>
    </r>
    <phoneticPr fontId="76" type="noConversion"/>
  </si>
  <si>
    <r>
      <rPr>
        <b/>
        <sz val="10"/>
        <rFont val="LG스마트체2.0 Regular"/>
        <family val="3"/>
        <charset val="129"/>
      </rPr>
      <t>사</t>
    </r>
    <r>
      <rPr>
        <b/>
        <sz val="10"/>
        <rFont val="Arial Narrow"/>
        <family val="2"/>
      </rPr>
      <t xml:space="preserve"> </t>
    </r>
    <r>
      <rPr>
        <b/>
        <sz val="10"/>
        <rFont val="LG스마트체2.0 Regular"/>
        <family val="3"/>
        <charset val="129"/>
      </rPr>
      <t>외</t>
    </r>
    <phoneticPr fontId="76" type="noConversion"/>
  </si>
  <si>
    <r>
      <rPr>
        <sz val="10"/>
        <rFont val="LG스마트체2.0 Regular"/>
        <family val="3"/>
        <charset val="129"/>
      </rPr>
      <t>도급인건비</t>
    </r>
  </si>
  <si>
    <r>
      <rPr>
        <sz val="10"/>
        <rFont val="LG스마트체2.0 Regular"/>
        <family val="3"/>
        <charset val="129"/>
      </rPr>
      <t>외주가공비</t>
    </r>
  </si>
  <si>
    <r>
      <rPr>
        <b/>
        <sz val="10"/>
        <rFont val="LG스마트체2.0 Regular"/>
        <family val="3"/>
        <charset val="129"/>
      </rPr>
      <t>제조경비</t>
    </r>
  </si>
  <si>
    <r>
      <rPr>
        <sz val="10"/>
        <rFont val="LG스마트체2.0 Regular"/>
        <family val="3"/>
        <charset val="129"/>
      </rPr>
      <t>수도료</t>
    </r>
    <phoneticPr fontId="76" type="noConversion"/>
  </si>
  <si>
    <r>
      <rPr>
        <sz val="10"/>
        <rFont val="LG스마트체2.0 Regular"/>
        <family val="3"/>
        <charset val="129"/>
      </rPr>
      <t>전력료</t>
    </r>
    <phoneticPr fontId="76" type="noConversion"/>
  </si>
  <si>
    <r>
      <rPr>
        <sz val="10"/>
        <rFont val="LG스마트체2.0 Regular"/>
        <family val="3"/>
        <charset val="129"/>
      </rPr>
      <t>연료비</t>
    </r>
    <phoneticPr fontId="76" type="noConversion"/>
  </si>
  <si>
    <r>
      <rPr>
        <sz val="10"/>
        <rFont val="LG스마트체2.0 Regular"/>
        <family val="3"/>
        <charset val="129"/>
      </rPr>
      <t>운반비</t>
    </r>
    <phoneticPr fontId="76" type="noConversion"/>
  </si>
  <si>
    <r>
      <rPr>
        <sz val="10"/>
        <rFont val="LG스마트체2.0 Regular"/>
        <family val="3"/>
        <charset val="129"/>
      </rPr>
      <t>감가상각비</t>
    </r>
    <phoneticPr fontId="76" type="noConversion"/>
  </si>
  <si>
    <r>
      <rPr>
        <sz val="10"/>
        <rFont val="LG스마트체2.0 Regular"/>
        <family val="3"/>
        <charset val="129"/>
      </rPr>
      <t>수선비</t>
    </r>
    <phoneticPr fontId="76" type="noConversion"/>
  </si>
  <si>
    <r>
      <rPr>
        <sz val="10"/>
        <rFont val="LG스마트체2.0 Regular"/>
        <family val="3"/>
        <charset val="129"/>
      </rPr>
      <t>소모품비</t>
    </r>
    <phoneticPr fontId="76" type="noConversion"/>
  </si>
  <si>
    <r>
      <rPr>
        <sz val="10"/>
        <rFont val="LG스마트체2.0 Regular"/>
        <family val="3"/>
        <charset val="129"/>
      </rPr>
      <t>세금과공과</t>
    </r>
    <phoneticPr fontId="76" type="noConversion"/>
  </si>
  <si>
    <r>
      <rPr>
        <sz val="10"/>
        <rFont val="LG스마트체2.0 Regular"/>
        <family val="3"/>
        <charset val="129"/>
      </rPr>
      <t>지급임차료</t>
    </r>
    <phoneticPr fontId="76" type="noConversion"/>
  </si>
  <si>
    <r>
      <rPr>
        <sz val="10"/>
        <rFont val="LG스마트체2.0 Regular"/>
        <family val="3"/>
        <charset val="129"/>
      </rPr>
      <t>보험료</t>
    </r>
    <phoneticPr fontId="76" type="noConversion"/>
  </si>
  <si>
    <r>
      <rPr>
        <sz val="10"/>
        <rFont val="LG스마트체2.0 Regular"/>
        <family val="3"/>
        <charset val="129"/>
      </rPr>
      <t>여비교통비</t>
    </r>
    <phoneticPr fontId="76" type="noConversion"/>
  </si>
  <si>
    <r>
      <rPr>
        <sz val="10"/>
        <rFont val="LG스마트체2.0 Regular"/>
        <family val="3"/>
        <charset val="129"/>
      </rPr>
      <t>통신비</t>
    </r>
    <phoneticPr fontId="76" type="noConversion"/>
  </si>
  <si>
    <r>
      <rPr>
        <sz val="10"/>
        <rFont val="LG스마트체2.0 Regular"/>
        <family val="3"/>
        <charset val="129"/>
      </rPr>
      <t>지급수수료</t>
    </r>
    <phoneticPr fontId="76" type="noConversion"/>
  </si>
  <si>
    <r>
      <rPr>
        <sz val="10"/>
        <rFont val="LG스마트체2.0 Regular"/>
        <family val="3"/>
        <charset val="129"/>
      </rPr>
      <t>접대비</t>
    </r>
    <phoneticPr fontId="76" type="noConversion"/>
  </si>
  <si>
    <r>
      <rPr>
        <sz val="10"/>
        <rFont val="LG스마트체2.0 Regular"/>
        <family val="3"/>
        <charset val="129"/>
      </rPr>
      <t>도서인쇄비</t>
    </r>
    <phoneticPr fontId="76" type="noConversion"/>
  </si>
  <si>
    <r>
      <rPr>
        <sz val="10"/>
        <rFont val="LG스마트체2.0 Regular"/>
        <family val="3"/>
        <charset val="129"/>
      </rPr>
      <t>교육훈련비</t>
    </r>
    <phoneticPr fontId="76" type="noConversion"/>
  </si>
  <si>
    <r>
      <rPr>
        <sz val="10"/>
        <rFont val="LG스마트체2.0 Regular"/>
        <family val="3"/>
        <charset val="129"/>
      </rPr>
      <t>회의비</t>
    </r>
    <phoneticPr fontId="76" type="noConversion"/>
  </si>
  <si>
    <r>
      <rPr>
        <sz val="10"/>
        <rFont val="LG스마트체2.0 Regular"/>
        <family val="3"/>
        <charset val="129"/>
      </rPr>
      <t>차량관리비</t>
    </r>
    <phoneticPr fontId="76" type="noConversion"/>
  </si>
  <si>
    <r>
      <rPr>
        <sz val="10"/>
        <rFont val="LG스마트체2.0 Regular"/>
        <family val="3"/>
        <charset val="129"/>
      </rPr>
      <t>경상개발비</t>
    </r>
    <phoneticPr fontId="76" type="noConversion"/>
  </si>
  <si>
    <r>
      <rPr>
        <sz val="10"/>
        <rFont val="LG스마트체2.0 Regular"/>
        <family val="3"/>
        <charset val="129"/>
      </rPr>
      <t>기술계약실시료</t>
    </r>
    <phoneticPr fontId="76" type="noConversion"/>
  </si>
  <si>
    <r>
      <rPr>
        <sz val="10"/>
        <rFont val="LG스마트체2.0 Regular"/>
        <family val="3"/>
        <charset val="129"/>
      </rPr>
      <t>기타</t>
    </r>
    <phoneticPr fontId="76" type="noConversion"/>
  </si>
  <si>
    <r>
      <rPr>
        <b/>
        <sz val="10"/>
        <rFont val="LG스마트체2.0 Regular"/>
        <family val="3"/>
        <charset val="129"/>
      </rPr>
      <t>재</t>
    </r>
    <r>
      <rPr>
        <b/>
        <sz val="10"/>
        <rFont val="Arial Narrow"/>
        <family val="2"/>
      </rPr>
      <t xml:space="preserve">  </t>
    </r>
    <r>
      <rPr>
        <b/>
        <sz val="10"/>
        <rFont val="LG스마트체2.0 Regular"/>
        <family val="3"/>
        <charset val="129"/>
      </rPr>
      <t>공</t>
    </r>
    <r>
      <rPr>
        <b/>
        <sz val="10"/>
        <rFont val="Arial Narrow"/>
        <family val="2"/>
      </rPr>
      <t xml:space="preserve">  </t>
    </r>
    <r>
      <rPr>
        <b/>
        <sz val="10"/>
        <rFont val="LG스마트체2.0 Regular"/>
        <family val="3"/>
        <charset val="129"/>
      </rPr>
      <t>차</t>
    </r>
    <phoneticPr fontId="76" type="noConversion"/>
  </si>
  <si>
    <r>
      <rPr>
        <sz val="10"/>
        <rFont val="LG스마트체2.0 Regular"/>
        <family val="3"/>
        <charset val="129"/>
      </rPr>
      <t>기초재공품재고액</t>
    </r>
  </si>
  <si>
    <r>
      <rPr>
        <sz val="10"/>
        <rFont val="LG스마트체2.0 Regular"/>
        <family val="3"/>
        <charset val="129"/>
      </rPr>
      <t>기말재공품재고액</t>
    </r>
  </si>
  <si>
    <r>
      <rPr>
        <sz val="10"/>
        <rFont val="LG스마트체2.0 Regular"/>
        <family val="3"/>
        <charset val="129"/>
      </rPr>
      <t>타계정대체액</t>
    </r>
  </si>
  <si>
    <r>
      <rPr>
        <b/>
        <sz val="10"/>
        <rFont val="LG스마트체2.0 Regular"/>
        <family val="3"/>
        <charset val="129"/>
      </rPr>
      <t>당기제품제조원가</t>
    </r>
    <phoneticPr fontId="76" type="noConversion"/>
  </si>
  <si>
    <r>
      <t>2020</t>
    </r>
    <r>
      <rPr>
        <b/>
        <sz val="14"/>
        <rFont val="LG스마트체2.0 Regular"/>
        <family val="3"/>
        <charset val="129"/>
      </rPr>
      <t>년</t>
    </r>
    <r>
      <rPr>
        <b/>
        <sz val="14"/>
        <rFont val="Arial Narrow"/>
        <family val="2"/>
      </rPr>
      <t xml:space="preserve"> </t>
    </r>
    <r>
      <rPr>
        <b/>
        <sz val="14"/>
        <rFont val="LG스마트체2.0 Regular"/>
        <family val="3"/>
        <charset val="129"/>
      </rPr>
      <t>손익계산서</t>
    </r>
  </si>
  <si>
    <r>
      <t>2021</t>
    </r>
    <r>
      <rPr>
        <b/>
        <sz val="14"/>
        <rFont val="LG스마트체2.0 Regular"/>
        <family val="3"/>
        <charset val="129"/>
      </rPr>
      <t>년</t>
    </r>
    <r>
      <rPr>
        <b/>
        <sz val="14"/>
        <rFont val="Arial Narrow"/>
        <family val="2"/>
      </rPr>
      <t xml:space="preserve"> </t>
    </r>
    <r>
      <rPr>
        <b/>
        <sz val="14"/>
        <rFont val="LG스마트체2.0 Regular"/>
        <family val="3"/>
        <charset val="129"/>
      </rPr>
      <t>손익계산서</t>
    </r>
    <phoneticPr fontId="76" type="noConversion"/>
  </si>
  <si>
    <t>2022년 손익계산서</t>
  </si>
  <si>
    <t>2023년 손익계산서</t>
  </si>
  <si>
    <r>
      <rPr>
        <sz val="10"/>
        <rFont val="LG스마트체2.0 Regular"/>
        <family val="3"/>
        <charset val="129"/>
      </rPr>
      <t>제품매출</t>
    </r>
    <phoneticPr fontId="76" type="noConversion"/>
  </si>
  <si>
    <r>
      <rPr>
        <sz val="10"/>
        <rFont val="LG스마트체2.0 Regular"/>
        <family val="3"/>
        <charset val="129"/>
      </rPr>
      <t>상품매출</t>
    </r>
    <phoneticPr fontId="76" type="noConversion"/>
  </si>
  <si>
    <r>
      <t>B/B</t>
    </r>
    <r>
      <rPr>
        <sz val="10"/>
        <rFont val="LG스마트체2.0 Regular"/>
        <family val="3"/>
        <charset val="129"/>
      </rPr>
      <t>판매</t>
    </r>
    <phoneticPr fontId="76" type="noConversion"/>
  </si>
  <si>
    <r>
      <rPr>
        <sz val="10"/>
        <rFont val="LG스마트체2.0 Regular"/>
        <family val="3"/>
        <charset val="129"/>
      </rPr>
      <t>일반상품</t>
    </r>
    <phoneticPr fontId="76" type="noConversion"/>
  </si>
  <si>
    <r>
      <rPr>
        <sz val="10"/>
        <rFont val="LG스마트체2.0 Regular"/>
        <family val="3"/>
        <charset val="129"/>
      </rPr>
      <t>기타매출</t>
    </r>
    <phoneticPr fontId="76" type="noConversion"/>
  </si>
  <si>
    <t>C/SKD</t>
    <phoneticPr fontId="76" type="noConversion"/>
  </si>
  <si>
    <r>
      <rPr>
        <sz val="10"/>
        <rFont val="LG스마트체2.0 Regular"/>
        <family val="3"/>
        <charset val="129"/>
      </rPr>
      <t>로얄티</t>
    </r>
  </si>
  <si>
    <r>
      <rPr>
        <sz val="10"/>
        <rFont val="LG스마트체2.0 Regular"/>
        <family val="3"/>
        <charset val="129"/>
      </rPr>
      <t>설비매출</t>
    </r>
    <phoneticPr fontId="76" type="noConversion"/>
  </si>
  <si>
    <r>
      <rPr>
        <sz val="10"/>
        <rFont val="LG스마트체2.0 Regular"/>
        <family val="3"/>
        <charset val="129"/>
      </rPr>
      <t>내부매출</t>
    </r>
    <phoneticPr fontId="76" type="noConversion"/>
  </si>
  <si>
    <r>
      <rPr>
        <b/>
        <sz val="10"/>
        <rFont val="LG스마트체2.0 Regular"/>
        <family val="3"/>
        <charset val="129"/>
      </rPr>
      <t>매출원가</t>
    </r>
    <phoneticPr fontId="76" type="noConversion"/>
  </si>
  <si>
    <r>
      <rPr>
        <sz val="10"/>
        <rFont val="LG스마트체2.0 Regular"/>
        <family val="3"/>
        <charset val="129"/>
      </rPr>
      <t>제품매출원가</t>
    </r>
    <phoneticPr fontId="76" type="noConversion"/>
  </si>
  <si>
    <r>
      <rPr>
        <sz val="10"/>
        <rFont val="LG스마트체2.0 Regular"/>
        <family val="3"/>
        <charset val="129"/>
      </rPr>
      <t>기초제품재고</t>
    </r>
    <phoneticPr fontId="76" type="noConversion"/>
  </si>
  <si>
    <r>
      <rPr>
        <sz val="10"/>
        <rFont val="LG스마트체2.0 Regular"/>
        <family val="3"/>
        <charset val="129"/>
      </rPr>
      <t>당기제조원가</t>
    </r>
    <phoneticPr fontId="76" type="noConversion"/>
  </si>
  <si>
    <r>
      <rPr>
        <sz val="10"/>
        <rFont val="LG스마트체2.0 Regular"/>
        <family val="3"/>
        <charset val="129"/>
      </rPr>
      <t>기말제품재고</t>
    </r>
    <phoneticPr fontId="76" type="noConversion"/>
  </si>
  <si>
    <r>
      <rPr>
        <sz val="10"/>
        <rFont val="LG스마트체2.0 Regular"/>
        <family val="3"/>
        <charset val="129"/>
      </rPr>
      <t>제품평가충당금</t>
    </r>
    <phoneticPr fontId="76" type="noConversion"/>
  </si>
  <si>
    <r>
      <rPr>
        <sz val="10"/>
        <rFont val="LG스마트체2.0 Regular"/>
        <family val="3"/>
        <charset val="129"/>
      </rPr>
      <t>상품매출원가</t>
    </r>
    <phoneticPr fontId="76" type="noConversion"/>
  </si>
  <si>
    <r>
      <rPr>
        <sz val="10"/>
        <rFont val="LG스마트체2.0 Regular"/>
        <family val="3"/>
        <charset val="129"/>
      </rPr>
      <t>기초상품재고</t>
    </r>
    <phoneticPr fontId="76" type="noConversion"/>
  </si>
  <si>
    <r>
      <rPr>
        <sz val="10"/>
        <rFont val="LG스마트체2.0 Regular"/>
        <family val="3"/>
        <charset val="129"/>
      </rPr>
      <t>당기상품매입</t>
    </r>
    <phoneticPr fontId="76" type="noConversion"/>
  </si>
  <si>
    <r>
      <rPr>
        <sz val="10"/>
        <rFont val="LG스마트체2.0 Regular"/>
        <family val="3"/>
        <charset val="129"/>
      </rPr>
      <t>기말상품재고</t>
    </r>
    <phoneticPr fontId="76" type="noConversion"/>
  </si>
  <si>
    <r>
      <rPr>
        <sz val="10"/>
        <rFont val="LG스마트체2.0 Regular"/>
        <family val="3"/>
        <charset val="129"/>
      </rPr>
      <t>상품평가충당금</t>
    </r>
    <phoneticPr fontId="76" type="noConversion"/>
  </si>
  <si>
    <r>
      <rPr>
        <sz val="10"/>
        <rFont val="LG스마트체2.0 Regular"/>
        <family val="3"/>
        <charset val="129"/>
      </rPr>
      <t>기타매출원가</t>
    </r>
    <phoneticPr fontId="76" type="noConversion"/>
  </si>
  <si>
    <r>
      <rPr>
        <sz val="10"/>
        <rFont val="LG스마트체2.0 Regular"/>
        <family val="3"/>
        <charset val="129"/>
      </rPr>
      <t>내부매출원가</t>
    </r>
    <phoneticPr fontId="76" type="noConversion"/>
  </si>
  <si>
    <r>
      <rPr>
        <sz val="10"/>
        <rFont val="LG스마트체2.0 Regular"/>
        <family val="3"/>
        <charset val="129"/>
      </rPr>
      <t>타계정대체액</t>
    </r>
    <phoneticPr fontId="76" type="noConversion"/>
  </si>
  <si>
    <r>
      <rPr>
        <b/>
        <sz val="10"/>
        <rFont val="LG스마트체2.0 Regular"/>
        <family val="3"/>
        <charset val="129"/>
      </rPr>
      <t>판매관리비</t>
    </r>
    <phoneticPr fontId="76" type="noConversion"/>
  </si>
  <si>
    <r>
      <rPr>
        <sz val="10"/>
        <rFont val="LG스마트체2.0 Regular"/>
        <family val="3"/>
        <charset val="129"/>
      </rPr>
      <t>판매비</t>
    </r>
    <phoneticPr fontId="76" type="noConversion"/>
  </si>
  <si>
    <r>
      <rPr>
        <sz val="10"/>
        <rFont val="LG스마트체2.0 Regular"/>
        <family val="3"/>
        <charset val="129"/>
      </rPr>
      <t>인건비</t>
    </r>
    <phoneticPr fontId="76" type="noConversion"/>
  </si>
  <si>
    <r>
      <rPr>
        <sz val="10"/>
        <rFont val="LG스마트체2.0 Regular"/>
        <family val="3"/>
        <charset val="129"/>
      </rPr>
      <t>경비</t>
    </r>
    <phoneticPr fontId="76" type="noConversion"/>
  </si>
  <si>
    <r>
      <rPr>
        <sz val="10"/>
        <rFont val="LG스마트체2.0 Regular"/>
        <family val="3"/>
        <charset val="129"/>
      </rPr>
      <t>본사배부</t>
    </r>
    <phoneticPr fontId="76" type="noConversion"/>
  </si>
  <si>
    <r>
      <rPr>
        <sz val="10"/>
        <rFont val="LG스마트체2.0 Regular"/>
        <family val="3"/>
        <charset val="129"/>
      </rPr>
      <t>관리비</t>
    </r>
    <phoneticPr fontId="76" type="noConversion"/>
  </si>
  <si>
    <r>
      <rPr>
        <sz val="10"/>
        <rFont val="LG스마트체2.0 Regular"/>
        <family val="3"/>
        <charset val="129"/>
      </rPr>
      <t>연구개발비</t>
    </r>
    <phoneticPr fontId="76" type="noConversion"/>
  </si>
  <si>
    <r>
      <rPr>
        <b/>
        <sz val="10"/>
        <rFont val="LG스마트체2.0 Regular"/>
        <family val="3"/>
        <charset val="129"/>
      </rPr>
      <t>영업이익</t>
    </r>
    <phoneticPr fontId="76" type="noConversion"/>
  </si>
  <si>
    <t>[Company]</t>
    <phoneticPr fontId="84" type="noConversion"/>
  </si>
  <si>
    <t>[Company]</t>
  </si>
  <si>
    <r>
      <t>[</t>
    </r>
    <r>
      <rPr>
        <b/>
        <sz val="10"/>
        <rFont val="LG스마트체2.0 Regular"/>
        <family val="3"/>
        <charset val="129"/>
      </rPr>
      <t>연태법인</t>
    </r>
    <r>
      <rPr>
        <b/>
        <sz val="10"/>
        <rFont val="Arial Narrow"/>
        <family val="2"/>
      </rPr>
      <t>]</t>
    </r>
  </si>
  <si>
    <r>
      <t>[</t>
    </r>
    <r>
      <rPr>
        <b/>
        <sz val="10"/>
        <rFont val="LG스마트체2.0 Regular"/>
        <family val="3"/>
        <charset val="129"/>
      </rPr>
      <t>연태법인</t>
    </r>
    <r>
      <rPr>
        <b/>
        <sz val="10"/>
        <rFont val="Arial Narrow"/>
        <family val="2"/>
      </rPr>
      <t>]</t>
    </r>
    <phoneticPr fontId="84" type="noConversion"/>
  </si>
  <si>
    <t>[연태법인]</t>
  </si>
  <si>
    <r>
      <t>[</t>
    </r>
    <r>
      <rPr>
        <b/>
        <sz val="10"/>
        <rFont val="LG스마트체2.0 Regular"/>
        <family val="3"/>
        <charset val="129"/>
      </rPr>
      <t>폴란드법인</t>
    </r>
    <r>
      <rPr>
        <b/>
        <sz val="10"/>
        <rFont val="Arial Narrow"/>
        <family val="2"/>
      </rPr>
      <t>]</t>
    </r>
    <phoneticPr fontId="84" type="noConversion"/>
  </si>
  <si>
    <t>[폴란드법인]</t>
  </si>
  <si>
    <r>
      <t>[</t>
    </r>
    <r>
      <rPr>
        <b/>
        <sz val="10"/>
        <rFont val="LG스마트체2.0 Regular"/>
        <family val="3"/>
        <charset val="129"/>
      </rPr>
      <t>멕시코법인</t>
    </r>
    <r>
      <rPr>
        <b/>
        <sz val="10"/>
        <rFont val="Arial Narrow"/>
        <family val="2"/>
      </rPr>
      <t>]</t>
    </r>
    <phoneticPr fontId="84" type="noConversion"/>
  </si>
  <si>
    <t>[멕시코법인]</t>
  </si>
  <si>
    <r>
      <t>[US</t>
    </r>
    <r>
      <rPr>
        <b/>
        <sz val="10"/>
        <rFont val="LG스마트체2.0 Regular"/>
        <family val="3"/>
        <charset val="129"/>
      </rPr>
      <t>법인</t>
    </r>
    <r>
      <rPr>
        <b/>
        <sz val="10"/>
        <rFont val="Arial Narrow"/>
        <family val="2"/>
      </rPr>
      <t>]</t>
    </r>
    <phoneticPr fontId="84" type="noConversion"/>
  </si>
  <si>
    <t>[US법인]</t>
  </si>
  <si>
    <r>
      <t>[</t>
    </r>
    <r>
      <rPr>
        <b/>
        <sz val="10"/>
        <rFont val="LG스마트체2.0 Regular"/>
        <family val="3"/>
        <charset val="129"/>
      </rPr>
      <t>상해법인</t>
    </r>
    <r>
      <rPr>
        <b/>
        <sz val="10"/>
        <rFont val="Arial Narrow"/>
        <family val="2"/>
      </rPr>
      <t>]</t>
    </r>
    <phoneticPr fontId="84" type="noConversion"/>
  </si>
  <si>
    <t>[상해법인]</t>
  </si>
  <si>
    <t>Labor Costs</t>
    <phoneticPr fontId="3" type="noConversion"/>
  </si>
  <si>
    <t>인건비 - 매출원가</t>
    <phoneticPr fontId="3" type="noConversion"/>
  </si>
  <si>
    <t>인건비 - 연구개발비</t>
    <phoneticPr fontId="3" type="noConversion"/>
  </si>
  <si>
    <t>인원수</t>
    <phoneticPr fontId="3" type="noConversion"/>
  </si>
  <si>
    <t>인건비 - 판매비와 관리비</t>
    <phoneticPr fontId="3" type="noConversion"/>
  </si>
  <si>
    <t>&lt;&lt; 사업계획 준용</t>
    <phoneticPr fontId="3" type="noConversion"/>
  </si>
  <si>
    <t>&lt;&lt; 사유 질의</t>
    <phoneticPr fontId="3" type="noConversion"/>
  </si>
  <si>
    <t>사업부 자산</t>
  </si>
  <si>
    <t>사업부 자산</t>
    <phoneticPr fontId="3" type="noConversion"/>
  </si>
  <si>
    <t>공통자산</t>
  </si>
  <si>
    <t>공통자산</t>
    <phoneticPr fontId="3" type="noConversion"/>
  </si>
  <si>
    <t>사용권자산</t>
    <phoneticPr fontId="3" type="noConversion"/>
  </si>
  <si>
    <t>사업부 자산 사업계획 대비 적용비율</t>
    <phoneticPr fontId="3" type="noConversion"/>
  </si>
  <si>
    <t>매출 대비 투자비율 고려</t>
    <phoneticPr fontId="3" type="noConversion"/>
  </si>
  <si>
    <r>
      <rPr>
        <sz val="9"/>
        <color theme="1"/>
        <rFont val="맑은 고딕"/>
        <family val="3"/>
        <charset val="129"/>
      </rPr>
      <t>제조경</t>
    </r>
  </si>
  <si>
    <r>
      <rPr>
        <sz val="9"/>
        <color theme="1"/>
        <rFont val="맑은 고딕"/>
        <family val="3"/>
        <charset val="129"/>
      </rPr>
      <t>공구와기구</t>
    </r>
  </si>
  <si>
    <r>
      <rPr>
        <sz val="9"/>
        <color theme="1"/>
        <rFont val="맑은 고딕"/>
        <family val="3"/>
        <charset val="129"/>
      </rPr>
      <t>비품</t>
    </r>
  </si>
  <si>
    <r>
      <rPr>
        <sz val="9"/>
        <color theme="1"/>
        <rFont val="맑은 고딕"/>
        <family val="3"/>
        <charset val="129"/>
      </rPr>
      <t>소프트웨어</t>
    </r>
  </si>
  <si>
    <r>
      <rPr>
        <sz val="9"/>
        <color theme="1"/>
        <rFont val="맑은 고딕"/>
        <family val="3"/>
        <charset val="129"/>
      </rPr>
      <t>기계장치</t>
    </r>
  </si>
  <si>
    <r>
      <rPr>
        <sz val="9"/>
        <color theme="1"/>
        <rFont val="맑은 고딕"/>
        <family val="3"/>
        <charset val="129"/>
      </rPr>
      <t>차량운반구</t>
    </r>
  </si>
  <si>
    <r>
      <rPr>
        <sz val="9"/>
        <color theme="1"/>
        <rFont val="맑은 고딕"/>
        <family val="3"/>
        <charset val="129"/>
      </rPr>
      <t>구축물</t>
    </r>
  </si>
  <si>
    <r>
      <rPr>
        <sz val="9"/>
        <color theme="1"/>
        <rFont val="맑은 고딕"/>
        <family val="3"/>
        <charset val="129"/>
      </rPr>
      <t>건물</t>
    </r>
  </si>
  <si>
    <r>
      <rPr>
        <sz val="9"/>
        <color theme="1"/>
        <rFont val="맑은 고딕"/>
        <family val="3"/>
        <charset val="129"/>
      </rPr>
      <t>개발비</t>
    </r>
  </si>
  <si>
    <r>
      <rPr>
        <b/>
        <sz val="9"/>
        <color theme="1"/>
        <rFont val="맑은 고딕"/>
        <family val="3"/>
        <charset val="129"/>
      </rPr>
      <t>제조경비</t>
    </r>
  </si>
  <si>
    <r>
      <rPr>
        <sz val="9"/>
        <color theme="1"/>
        <rFont val="맑은 고딕"/>
        <family val="3"/>
        <charset val="129"/>
      </rPr>
      <t>연구개</t>
    </r>
  </si>
  <si>
    <t>연구개</t>
  </si>
  <si>
    <r>
      <rPr>
        <sz val="9"/>
        <color theme="1"/>
        <rFont val="맑은 고딕"/>
        <family val="3"/>
        <charset val="129"/>
      </rPr>
      <t>관리비</t>
    </r>
  </si>
  <si>
    <t>관리비</t>
  </si>
  <si>
    <r>
      <rPr>
        <sz val="9"/>
        <color theme="1"/>
        <rFont val="맑은 고딕"/>
        <family val="3"/>
        <charset val="129"/>
      </rPr>
      <t>판매비</t>
    </r>
  </si>
  <si>
    <t>판매비</t>
  </si>
  <si>
    <r>
      <rPr>
        <b/>
        <sz val="9"/>
        <color theme="1"/>
        <rFont val="맑은 고딕"/>
        <family val="3"/>
        <charset val="129"/>
      </rPr>
      <t>판매관리비</t>
    </r>
  </si>
  <si>
    <t>내용연수</t>
  </si>
  <si>
    <t>기계</t>
  </si>
  <si>
    <t>차량</t>
  </si>
  <si>
    <t>Depreciation &amp; Amortization - 기존자산</t>
    <phoneticPr fontId="3" type="noConversion"/>
  </si>
  <si>
    <t>Depreciation &amp; Amortization - 신규자산</t>
    <phoneticPr fontId="3" type="noConversion"/>
  </si>
  <si>
    <t>판매비와 관리비_Plug In</t>
    <phoneticPr fontId="3" type="noConversion"/>
  </si>
  <si>
    <r>
      <rPr>
        <b/>
        <sz val="9"/>
        <color rgb="FFFFFFFF"/>
        <rFont val="맑은 고딕"/>
        <family val="3"/>
        <charset val="129"/>
        <scheme val="major"/>
      </rPr>
      <t>FY22F</t>
    </r>
  </si>
  <si>
    <r>
      <rPr>
        <b/>
        <sz val="9"/>
        <color rgb="FFFFFFFF"/>
        <rFont val="맑은 고딕"/>
        <family val="3"/>
        <charset val="129"/>
        <scheme val="major"/>
      </rPr>
      <t>FY23F</t>
    </r>
  </si>
  <si>
    <r>
      <rPr>
        <b/>
        <sz val="9"/>
        <color rgb="FFFFFFFF"/>
        <rFont val="맑은 고딕"/>
        <family val="3"/>
        <charset val="129"/>
        <scheme val="major"/>
      </rPr>
      <t>FY24F</t>
    </r>
  </si>
  <si>
    <r>
      <rPr>
        <b/>
        <sz val="9"/>
        <color rgb="FFFFFFFF"/>
        <rFont val="맑은 고딕"/>
        <family val="3"/>
        <charset val="129"/>
        <scheme val="major"/>
      </rPr>
      <t>FY25F</t>
    </r>
  </si>
  <si>
    <r>
      <rPr>
        <b/>
        <sz val="9"/>
        <color rgb="FFFFFFFF"/>
        <rFont val="맑은 고딕"/>
        <family val="3"/>
        <charset val="129"/>
        <scheme val="major"/>
      </rPr>
      <t>FY26F</t>
    </r>
  </si>
  <si>
    <t>신규제품</t>
  </si>
  <si>
    <t>~FY2020</t>
    <phoneticPr fontId="3" type="noConversion"/>
  </si>
  <si>
    <t>FY2021</t>
    <phoneticPr fontId="3" type="noConversion"/>
  </si>
  <si>
    <t>~FY2021</t>
    <phoneticPr fontId="3" type="noConversion"/>
  </si>
  <si>
    <t>회사제시 사업계획(A)</t>
    <phoneticPr fontId="3" type="noConversion"/>
  </si>
  <si>
    <t>보고서 상 재무제표(B)</t>
    <phoneticPr fontId="3" type="noConversion"/>
  </si>
  <si>
    <t>Diff(B-A)</t>
    <phoneticPr fontId="3" type="noConversion"/>
  </si>
  <si>
    <t>노무비</t>
    <phoneticPr fontId="3" type="noConversion"/>
  </si>
  <si>
    <t>매출</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</si>
</sst>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 #,##0_-;_-* &quot;-&quot;_-;_-@_-"/>
    <numFmt numFmtId="43" formatCode="_-* #,##0.00_-;\-* #,##0.00_-;_-* &quot;-&quot;??_-;_-@_-"/>
    <numFmt numFmtId="176" formatCode="#\A"/>
    <numFmt numFmtId="177" formatCode="#\E"/>
    <numFmt numFmtId="178" formatCode="#\F"/>
    <numFmt numFmtId="179" formatCode="#,##0_);[Red]\(#,##0\);\-_)"/>
    <numFmt numFmtId="180" formatCode="#,##0;[Red]\(#,##0\);\-"/>
    <numFmt numFmtId="181" formatCode="0.0%"/>
    <numFmt numFmtId="182" formatCode="#,##0_ "/>
    <numFmt numFmtId="183" formatCode="#,##0_);[Red]\(#,##0\)"/>
    <numFmt numFmtId="184" formatCode="#,##0.000_ "/>
    <numFmt numFmtId="185" formatCode="0_);\(0\)"/>
    <numFmt numFmtId="186" formatCode="#,##0_);\(#,##0\)"/>
    <numFmt numFmtId="187" formatCode="0.000_ "/>
    <numFmt numFmtId="188" formatCode="_(* #,##0_);_(* \(#,##0\);_(* &quot;-&quot;_);_(@_)"/>
    <numFmt numFmtId="189" formatCode="General&quot;A&quot;"/>
    <numFmt numFmtId="190" formatCode="General&quot;F&quot;"/>
    <numFmt numFmtId="191" formatCode="#,##0,,;\(#,##0,,\);\-"/>
    <numFmt numFmtId="192" formatCode="#,##0.0&quot;x&quot;\ "/>
    <numFmt numFmtId="193" formatCode="_-* #,##0.0_-;\-* #,##0.0_-;_-* &quot;-&quot;_-;_-@_-"/>
    <numFmt numFmtId="194" formatCode="0.0000_ "/>
    <numFmt numFmtId="195" formatCode="#,##0.0;[Red]\(#,##0.0\);\-"/>
    <numFmt numFmtId="196" formatCode="#,##0;[Red]\Δ#,##0;\-"/>
    <numFmt numFmtId="197" formatCode="#,##0.00000_);\(#,##0.00000\)"/>
    <numFmt numFmtId="198" formatCode="#,##0.0_ "/>
    <numFmt numFmtId="199" formatCode="#,##0.0%;[Red]\Δ#,##0.0%;\-"/>
    <numFmt numFmtId="200" formatCode="_-* #,##0.0_-;\-* #,##0.0_-;_-* &quot;-&quot;??_-;_-@_-"/>
    <numFmt numFmtId="201" formatCode="#,##0.00_ "/>
    <numFmt numFmtId="202" formatCode="#,##0.00000_ "/>
    <numFmt numFmtId="203" formatCode="#,##0_);\(#,##0\);&quot; - &quot;_);@_)"/>
  </numFmts>
  <fonts count="95">
    <font>
      <sz val="11"/>
      <color theme="1"/>
      <name val="맑은 고딕"/>
      <family val="2"/>
      <charset val="129"/>
      <scheme val="minor"/>
    </font>
    <font>
      <sz val="11"/>
      <color theme="1"/>
      <name val="맑은 고딕"/>
      <family val="2"/>
      <charset val="129"/>
      <scheme val="minor"/>
    </font>
    <font>
      <b/>
      <sz val="20"/>
      <color theme="0"/>
      <name val="맑은 고딕"/>
      <family val="3"/>
      <charset val="129"/>
      <scheme val="major"/>
    </font>
    <font>
      <sz val="8"/>
      <name val="맑은 고딕"/>
      <family val="2"/>
      <charset val="129"/>
      <scheme val="minor"/>
    </font>
    <font>
      <b/>
      <sz val="12"/>
      <color theme="0"/>
      <name val="맑은 고딕"/>
      <family val="3"/>
      <charset val="129"/>
      <scheme val="major"/>
    </font>
    <font>
      <b/>
      <sz val="14"/>
      <color theme="0"/>
      <name val="맑은 고딕"/>
      <family val="3"/>
      <charset val="129"/>
      <scheme val="major"/>
    </font>
    <font>
      <b/>
      <sz val="9"/>
      <color theme="0"/>
      <name val="맑은 고딕"/>
      <family val="3"/>
      <charset val="129"/>
      <scheme val="major"/>
    </font>
    <font>
      <sz val="9"/>
      <color theme="1"/>
      <name val="맑은 고딕"/>
      <family val="3"/>
      <charset val="129"/>
      <scheme val="major"/>
    </font>
    <font>
      <b/>
      <sz val="9"/>
      <color rgb="FFFFFFFF"/>
      <name val="맑은 고딕"/>
      <family val="3"/>
      <charset val="129"/>
      <scheme val="major"/>
    </font>
    <font>
      <b/>
      <sz val="9"/>
      <color theme="1"/>
      <name val="맑은 고딕"/>
      <family val="3"/>
      <charset val="129"/>
      <scheme val="major"/>
    </font>
    <font>
      <sz val="9"/>
      <name val="맑은 고딕"/>
      <family val="3"/>
      <charset val="129"/>
      <scheme val="major"/>
    </font>
    <font>
      <sz val="9"/>
      <color theme="0"/>
      <name val="맑은 고딕"/>
      <family val="3"/>
      <charset val="129"/>
      <scheme val="major"/>
    </font>
    <font>
      <b/>
      <sz val="9"/>
      <name val="맑은 고딕"/>
      <family val="3"/>
      <charset val="129"/>
      <scheme val="major"/>
    </font>
    <font>
      <i/>
      <sz val="9"/>
      <color theme="0" tint="-0.249977111117893"/>
      <name val="맑은 고딕"/>
      <family val="3"/>
      <charset val="129"/>
      <scheme val="major"/>
    </font>
    <font>
      <sz val="8.5"/>
      <color rgb="FF000000"/>
      <name val="Tahoma"/>
      <family val="2"/>
    </font>
    <font>
      <sz val="9"/>
      <color rgb="FF000000"/>
      <name val="맑은 고딕"/>
      <family val="3"/>
      <charset val="129"/>
      <scheme val="major"/>
    </font>
    <font>
      <b/>
      <sz val="9"/>
      <color rgb="FF000000"/>
      <name val="맑은 고딕"/>
      <family val="3"/>
      <charset val="129"/>
      <scheme val="major"/>
    </font>
    <font>
      <b/>
      <vertAlign val="superscript"/>
      <sz val="8.5"/>
      <name val="Arial"/>
      <family val="2"/>
    </font>
    <font>
      <sz val="9"/>
      <color rgb="FF646464"/>
      <name val="맑은 고딕"/>
      <family val="3"/>
      <charset val="129"/>
      <scheme val="major"/>
    </font>
    <font>
      <sz val="9"/>
      <color rgb="FF808080"/>
      <name val="맑은 고딕"/>
      <family val="3"/>
      <charset val="129"/>
      <scheme val="major"/>
    </font>
    <font>
      <b/>
      <vertAlign val="superscript"/>
      <sz val="9"/>
      <color rgb="FFFFFFFF"/>
      <name val="맑은 고딕"/>
      <family val="3"/>
      <charset val="129"/>
      <scheme val="major"/>
    </font>
    <font>
      <vertAlign val="superscript"/>
      <sz val="9"/>
      <name val="맑은 고딕"/>
      <family val="3"/>
      <charset val="129"/>
      <scheme val="major"/>
    </font>
    <font>
      <b/>
      <vertAlign val="superscript"/>
      <sz val="9"/>
      <name val="맑은 고딕"/>
      <family val="3"/>
      <charset val="129"/>
      <scheme val="major"/>
    </font>
    <font>
      <sz val="10"/>
      <color theme="1"/>
      <name val="맑은 고딕"/>
      <family val="3"/>
      <charset val="129"/>
      <scheme val="major"/>
    </font>
    <font>
      <b/>
      <sz val="16"/>
      <color theme="0"/>
      <name val="맑은 고딕"/>
      <family val="3"/>
      <charset val="129"/>
      <scheme val="major"/>
    </font>
    <font>
      <b/>
      <sz val="10"/>
      <color theme="0"/>
      <name val="맑은 고딕"/>
      <family val="3"/>
      <charset val="129"/>
      <scheme val="major"/>
    </font>
    <font>
      <i/>
      <sz val="10"/>
      <color theme="1"/>
      <name val="맑은 고딕"/>
      <family val="3"/>
      <charset val="129"/>
      <scheme val="major"/>
    </font>
    <font>
      <b/>
      <sz val="10"/>
      <color theme="1"/>
      <name val="맑은 고딕"/>
      <family val="3"/>
      <charset val="129"/>
      <scheme val="major"/>
    </font>
    <font>
      <sz val="8"/>
      <color theme="1"/>
      <name val="맑은 고딕"/>
      <family val="2"/>
      <charset val="129"/>
      <scheme val="minor"/>
    </font>
    <font>
      <sz val="9"/>
      <color theme="4" tint="0.39997558519241921"/>
      <name val="맑은 고딕"/>
      <family val="3"/>
      <charset val="129"/>
      <scheme val="major"/>
    </font>
    <font>
      <i/>
      <sz val="9"/>
      <color rgb="FFFF0000"/>
      <name val="맑은 고딕"/>
      <family val="3"/>
      <charset val="129"/>
      <scheme val="major"/>
    </font>
    <font>
      <sz val="9"/>
      <color rgb="FFFF0000"/>
      <name val="맑은 고딕"/>
      <family val="3"/>
      <charset val="129"/>
      <scheme val="major"/>
    </font>
    <font>
      <i/>
      <sz val="9"/>
      <color rgb="FF00338D"/>
      <name val="맑은 고딕"/>
      <family val="3"/>
      <charset val="129"/>
      <scheme val="major"/>
    </font>
    <font>
      <i/>
      <sz val="9"/>
      <color theme="3"/>
      <name val="맑은 고딕"/>
      <family val="3"/>
      <charset val="129"/>
      <scheme val="major"/>
    </font>
    <font>
      <i/>
      <sz val="8"/>
      <color theme="0" tint="-0.249977111117893"/>
      <name val="맑은 고딕"/>
      <family val="3"/>
      <charset val="129"/>
      <scheme val="minor"/>
    </font>
    <font>
      <b/>
      <i/>
      <sz val="9"/>
      <color theme="1"/>
      <name val="맑은 고딕"/>
      <family val="3"/>
      <charset val="129"/>
      <scheme val="major"/>
    </font>
    <font>
      <i/>
      <sz val="9"/>
      <color theme="1"/>
      <name val="맑은 고딕"/>
      <family val="3"/>
      <charset val="129"/>
      <scheme val="major"/>
    </font>
    <font>
      <sz val="9"/>
      <color theme="1"/>
      <name val="맑은 고딕"/>
      <family val="3"/>
      <charset val="129"/>
      <scheme val="minor"/>
    </font>
    <font>
      <sz val="7"/>
      <color theme="0" tint="-0.14999847407452621"/>
      <name val="맑은 고딕"/>
      <family val="2"/>
      <charset val="129"/>
      <scheme val="minor"/>
    </font>
    <font>
      <sz val="9"/>
      <color rgb="FF00B050"/>
      <name val="맑은 고딕"/>
      <family val="3"/>
      <charset val="129"/>
      <scheme val="major"/>
    </font>
    <font>
      <i/>
      <sz val="9"/>
      <color rgb="FF00B050"/>
      <name val="맑은 고딕"/>
      <family val="3"/>
      <charset val="129"/>
      <scheme val="major"/>
    </font>
    <font>
      <b/>
      <sz val="9"/>
      <color rgb="FF00B050"/>
      <name val="맑은 고딕"/>
      <family val="3"/>
      <charset val="129"/>
      <scheme val="major"/>
    </font>
    <font>
      <sz val="11"/>
      <color theme="1"/>
      <name val="맑은 고딕"/>
      <family val="2"/>
      <scheme val="minor"/>
    </font>
    <font>
      <sz val="8"/>
      <color theme="1"/>
      <name val="Verdana"/>
      <family val="2"/>
    </font>
    <font>
      <b/>
      <sz val="8"/>
      <color theme="1"/>
      <name val="Verdana"/>
      <family val="2"/>
    </font>
    <font>
      <sz val="8"/>
      <color rgb="FF00588D"/>
      <name val="Verdana"/>
      <family val="2"/>
    </font>
    <font>
      <sz val="8"/>
      <color rgb="FF121212"/>
      <name val="Verdana"/>
      <family val="2"/>
    </font>
    <font>
      <b/>
      <sz val="9"/>
      <color rgb="FF969696"/>
      <name val="맑은 고딕"/>
      <family val="3"/>
      <charset val="129"/>
      <scheme val="major"/>
    </font>
    <font>
      <sz val="9"/>
      <color rgb="FF121212"/>
      <name val="맑은 고딕"/>
      <family val="3"/>
      <charset val="129"/>
      <scheme val="major"/>
    </font>
    <font>
      <sz val="9"/>
      <color rgb="FF00588D"/>
      <name val="맑은 고딕"/>
      <family val="3"/>
      <charset val="129"/>
      <scheme val="major"/>
    </font>
    <font>
      <b/>
      <sz val="9"/>
      <color rgb="FF121212"/>
      <name val="맑은 고딕"/>
      <family val="3"/>
      <charset val="129"/>
      <scheme val="major"/>
    </font>
    <font>
      <sz val="9"/>
      <color theme="1"/>
      <name val="Arial"/>
      <family val="2"/>
    </font>
    <font>
      <sz val="9"/>
      <color theme="1"/>
      <name val="돋움"/>
      <family val="2"/>
      <charset val="129"/>
    </font>
    <font>
      <i/>
      <sz val="9"/>
      <color theme="8" tint="-0.249977111117893"/>
      <name val="맑은 고딕"/>
      <family val="3"/>
      <charset val="129"/>
      <scheme val="major"/>
    </font>
    <font>
      <b/>
      <i/>
      <sz val="9"/>
      <color theme="8" tint="-0.249977111117893"/>
      <name val="맑은 고딕"/>
      <family val="3"/>
      <charset val="129"/>
      <scheme val="major"/>
    </font>
    <font>
      <sz val="11"/>
      <color theme="1"/>
      <name val="Arial"/>
      <family val="2"/>
    </font>
    <font>
      <b/>
      <sz val="11"/>
      <color theme="1"/>
      <name val="Arial"/>
      <family val="2"/>
    </font>
    <font>
      <sz val="9"/>
      <color theme="1"/>
      <name val="맑은 고딕"/>
      <family val="2"/>
      <charset val="129"/>
      <scheme val="minor"/>
    </font>
    <font>
      <b/>
      <sz val="9"/>
      <name val="Arial"/>
      <family val="2"/>
    </font>
    <font>
      <sz val="8"/>
      <name val="맑은 고딕"/>
      <family val="3"/>
      <charset val="129"/>
      <scheme val="minor"/>
    </font>
    <font>
      <b/>
      <sz val="9"/>
      <color theme="1"/>
      <name val="Arial"/>
      <family val="2"/>
    </font>
    <font>
      <sz val="9"/>
      <name val="Arial"/>
      <family val="2"/>
    </font>
    <font>
      <b/>
      <sz val="9"/>
      <color rgb="FFFFFFFF"/>
      <name val="Arial"/>
      <family val="2"/>
    </font>
    <font>
      <sz val="9"/>
      <color rgb="FF000000"/>
      <name val="Arial"/>
      <family val="2"/>
    </font>
    <font>
      <b/>
      <sz val="9"/>
      <color rgb="FF000000"/>
      <name val="Arial"/>
      <family val="2"/>
    </font>
    <font>
      <b/>
      <sz val="10"/>
      <name val="Arial"/>
      <family val="2"/>
    </font>
    <font>
      <b/>
      <sz val="10"/>
      <name val="Segoe UI Symbol"/>
      <family val="2"/>
    </font>
    <font>
      <b/>
      <sz val="10"/>
      <name val="맑은 고딕"/>
      <family val="3"/>
      <charset val="129"/>
    </font>
    <font>
      <sz val="10"/>
      <color theme="1"/>
      <name val="Arial"/>
      <family val="2"/>
    </font>
    <font>
      <sz val="10"/>
      <color theme="1"/>
      <name val="맑은 고딕"/>
      <family val="2"/>
      <charset val="129"/>
    </font>
    <font>
      <sz val="10"/>
      <color theme="1"/>
      <name val="Arial"/>
      <family val="2"/>
      <charset val="129"/>
    </font>
    <font>
      <b/>
      <sz val="10"/>
      <color theme="1"/>
      <name val="Arial"/>
      <family val="2"/>
    </font>
    <font>
      <sz val="10"/>
      <color theme="1"/>
      <name val="Arial"/>
      <family val="3"/>
      <charset val="129"/>
    </font>
    <font>
      <sz val="10"/>
      <color theme="1"/>
      <name val="돋움"/>
      <family val="2"/>
      <charset val="129"/>
    </font>
    <font>
      <sz val="10"/>
      <name val="Arial Narrow"/>
      <family val="2"/>
    </font>
    <font>
      <sz val="10"/>
      <name val="LG스마트체2.0 Regular"/>
      <family val="3"/>
      <charset val="129"/>
    </font>
    <font>
      <sz val="8"/>
      <name val="돋움"/>
      <family val="3"/>
      <charset val="129"/>
    </font>
    <font>
      <sz val="11"/>
      <color theme="1"/>
      <name val="Arial Narrow"/>
      <family val="2"/>
    </font>
    <font>
      <sz val="14"/>
      <name val="Arial Narrow"/>
      <family val="2"/>
    </font>
    <font>
      <b/>
      <sz val="14"/>
      <name val="Arial Narrow"/>
      <family val="2"/>
    </font>
    <font>
      <b/>
      <sz val="14"/>
      <name val="LG스마트체2.0 Regular"/>
      <family val="3"/>
      <charset val="129"/>
    </font>
    <font>
      <sz val="14"/>
      <color theme="1"/>
      <name val="Arial Narrow"/>
      <family val="2"/>
    </font>
    <font>
      <b/>
      <sz val="10"/>
      <name val="Arial Narrow"/>
      <family val="2"/>
    </font>
    <font>
      <b/>
      <sz val="10"/>
      <name val="LG스마트체2.0 Regular"/>
      <family val="3"/>
      <charset val="129"/>
    </font>
    <font>
      <sz val="8"/>
      <name val="돋움체"/>
      <family val="3"/>
      <charset val="129"/>
    </font>
    <font>
      <b/>
      <sz val="11"/>
      <color theme="1"/>
      <name val="Arial Narrow"/>
      <family val="2"/>
    </font>
    <font>
      <sz val="11"/>
      <name val="Arial Narrow"/>
      <family val="2"/>
    </font>
    <font>
      <sz val="10"/>
      <color theme="1"/>
      <name val="Arial Narrow"/>
      <family val="2"/>
    </font>
    <font>
      <sz val="11"/>
      <color theme="0" tint="-0.14999847407452621"/>
      <name val="Arial Narrow"/>
      <family val="2"/>
    </font>
    <font>
      <b/>
      <i/>
      <sz val="9"/>
      <color rgb="FF00338D"/>
      <name val="맑은 고딕"/>
      <family val="3"/>
      <charset val="129"/>
      <scheme val="major"/>
    </font>
    <font>
      <sz val="9"/>
      <color theme="1"/>
      <name val="맑은 고딕"/>
      <family val="3"/>
      <charset val="129"/>
    </font>
    <font>
      <b/>
      <sz val="9"/>
      <color theme="1"/>
      <name val="맑은 고딕"/>
      <family val="3"/>
      <charset val="129"/>
    </font>
    <font>
      <sz val="9"/>
      <color theme="1"/>
      <name val="맑은 고딕"/>
      <family val="3"/>
      <scheme val="major"/>
    </font>
    <font>
      <i/>
      <sz val="9"/>
      <color theme="1"/>
      <name val="맑은 고딕"/>
      <family val="3"/>
      <scheme val="major"/>
    </font>
    <font>
      <b/>
      <sz val="9"/>
      <color theme="1"/>
      <name val="맑은 고딕"/>
      <family val="3"/>
      <scheme val="major"/>
    </font>
  </fonts>
  <fills count="39">
    <fill>
      <patternFill patternType="none"/>
    </fill>
    <fill>
      <patternFill patternType="gray125"/>
    </fill>
    <fill>
      <patternFill patternType="solid">
        <fgColor rgb="FF00338D"/>
        <bgColor indexed="64"/>
      </patternFill>
    </fill>
    <fill>
      <patternFill patternType="solid">
        <fgColor rgb="FF005EB8"/>
        <bgColor indexed="64"/>
      </patternFill>
    </fill>
    <fill>
      <patternFill patternType="solid">
        <fgColor theme="0"/>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0091DA"/>
        <bgColor indexed="64"/>
      </patternFill>
    </fill>
    <fill>
      <patternFill patternType="solid">
        <fgColor rgb="FF007C92"/>
        <bgColor indexed="64"/>
      </patternFill>
    </fill>
    <fill>
      <patternFill patternType="solid">
        <fgColor rgb="FF409DAD"/>
        <bgColor indexed="64"/>
      </patternFill>
    </fill>
    <fill>
      <patternFill patternType="solid">
        <fgColor rgb="FF80BEC9"/>
        <bgColor indexed="64"/>
      </patternFill>
    </fill>
    <fill>
      <patternFill patternType="solid">
        <fgColor rgb="FFBFDEE4"/>
        <bgColor indexed="64"/>
      </patternFill>
    </fill>
    <fill>
      <patternFill patternType="solid">
        <fgColor rgb="FFE5F2F4"/>
        <bgColor indexed="64"/>
      </patternFill>
    </fill>
    <fill>
      <patternFill patternType="lightUp"/>
    </fill>
    <fill>
      <patternFill patternType="solid">
        <fgColor theme="5" tint="-0.249977111117893"/>
        <bgColor indexed="64"/>
      </patternFill>
    </fill>
    <fill>
      <patternFill patternType="solid">
        <fgColor theme="5"/>
        <bgColor indexed="64"/>
      </patternFill>
    </fill>
    <fill>
      <patternFill patternType="solid">
        <fgColor rgb="FFFFFF0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indexed="9"/>
        <bgColor indexed="64"/>
      </patternFill>
    </fill>
    <fill>
      <patternFill patternType="solid">
        <fgColor rgb="FFFFFFFF"/>
        <bgColor rgb="FFFFFFCC"/>
      </patternFill>
    </fill>
    <fill>
      <patternFill patternType="solid">
        <fgColor rgb="FFD9E8F2"/>
        <bgColor rgb="FFCCFFFF"/>
      </patternFill>
    </fill>
    <fill>
      <patternFill patternType="solid">
        <fgColor rgb="FFB381B3"/>
        <bgColor indexed="64"/>
      </patternFill>
    </fill>
    <fill>
      <patternFill patternType="solid">
        <fgColor rgb="FFC8D2D8"/>
        <bgColor rgb="FFC0C0C0"/>
      </patternFill>
    </fill>
    <fill>
      <patternFill patternType="solid">
        <fgColor rgb="FFD9E8F2"/>
      </patternFill>
    </fill>
    <fill>
      <patternFill patternType="solid">
        <fgColor rgb="FFE9EDF0"/>
        <bgColor rgb="FFD9E8F2"/>
      </patternFill>
    </fill>
    <fill>
      <patternFill patternType="lightGray">
        <bgColor theme="0"/>
      </patternFill>
    </fill>
    <fill>
      <patternFill patternType="lightGray"/>
    </fill>
    <fill>
      <patternFill patternType="solid">
        <fgColor theme="7"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rgb="FF808080"/>
        <bgColor indexed="64"/>
      </patternFill>
    </fill>
    <fill>
      <patternFill patternType="solid">
        <fgColor rgb="FF99FFCC"/>
        <bgColor indexed="64"/>
      </patternFill>
    </fill>
    <fill>
      <patternFill patternType="solid">
        <fgColor rgb="FFFFC000"/>
        <bgColor indexed="64"/>
      </patternFill>
    </fill>
    <fill>
      <patternFill patternType="solid">
        <fgColor indexed="13"/>
        <bgColor indexed="64"/>
      </patternFill>
    </fill>
    <fill>
      <patternFill patternType="solid">
        <fgColor indexed="41"/>
        <bgColor indexed="64"/>
      </patternFill>
    </fill>
    <fill>
      <patternFill patternType="solid">
        <fgColor indexed="15"/>
        <bgColor indexed="64"/>
      </patternFill>
    </fill>
    <fill>
      <patternFill patternType="solid">
        <fgColor theme="4" tint="0.79998168889431442"/>
        <bgColor indexed="64"/>
      </patternFill>
    </fill>
    <fill>
      <patternFill patternType="solid">
        <fgColor rgb="FF808080"/>
      </patternFill>
    </fill>
  </fills>
  <borders count="86">
    <border>
      <left/>
      <right/>
      <top/>
      <bottom/>
      <diagonal/>
    </border>
    <border>
      <left style="thin">
        <color rgb="FF00338D"/>
      </left>
      <right/>
      <top style="thin">
        <color rgb="FF00338D"/>
      </top>
      <bottom/>
      <diagonal/>
    </border>
    <border>
      <left/>
      <right/>
      <top style="thin">
        <color rgb="FF00338D"/>
      </top>
      <bottom/>
      <diagonal/>
    </border>
    <border>
      <left/>
      <right style="thin">
        <color theme="0"/>
      </right>
      <top style="thin">
        <color rgb="FF00338D"/>
      </top>
      <bottom/>
      <diagonal/>
    </border>
    <border>
      <left/>
      <right style="thin">
        <color rgb="FF00338D"/>
      </right>
      <top style="thin">
        <color rgb="FF00338D"/>
      </top>
      <bottom/>
      <diagonal/>
    </border>
    <border>
      <left style="thin">
        <color rgb="FF00338D"/>
      </left>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diagonal/>
    </border>
    <border>
      <left/>
      <right style="thin">
        <color rgb="FF00338D"/>
      </right>
      <top/>
      <bottom/>
      <diagonal/>
    </border>
    <border>
      <left style="thin">
        <color rgb="FF00338D"/>
      </left>
      <right/>
      <top/>
      <bottom style="hair">
        <color rgb="FF00338D"/>
      </bottom>
      <diagonal/>
    </border>
    <border>
      <left/>
      <right/>
      <top/>
      <bottom style="hair">
        <color rgb="FF00338D"/>
      </bottom>
      <diagonal/>
    </border>
    <border>
      <left/>
      <right style="thin">
        <color rgb="FF00338D"/>
      </right>
      <top/>
      <bottom style="hair">
        <color rgb="FF00338D"/>
      </bottom>
      <diagonal/>
    </border>
    <border>
      <left style="thin">
        <color rgb="FF00338D"/>
      </left>
      <right/>
      <top style="thin">
        <color rgb="FF00338D"/>
      </top>
      <bottom style="medium">
        <color rgb="FF00338D"/>
      </bottom>
      <diagonal/>
    </border>
    <border>
      <left/>
      <right/>
      <top style="thin">
        <color rgb="FF00338D"/>
      </top>
      <bottom style="medium">
        <color rgb="FF00338D"/>
      </bottom>
      <diagonal/>
    </border>
    <border>
      <left/>
      <right style="thin">
        <color rgb="FF00338D"/>
      </right>
      <top style="thin">
        <color rgb="FF00338D"/>
      </top>
      <bottom style="medium">
        <color rgb="FF00338D"/>
      </bottom>
      <diagonal/>
    </border>
    <border>
      <left style="thin">
        <color rgb="FF00338D"/>
      </left>
      <right style="thin">
        <color rgb="FF00338D"/>
      </right>
      <top style="thin">
        <color rgb="FF00338D"/>
      </top>
      <bottom style="thin">
        <color theme="0"/>
      </bottom>
      <diagonal/>
    </border>
    <border>
      <left style="thin">
        <color rgb="FF00338D"/>
      </left>
      <right style="thin">
        <color rgb="FF00338D"/>
      </right>
      <top style="thin">
        <color rgb="FF00338D"/>
      </top>
      <bottom style="thin">
        <color rgb="FF00338D"/>
      </bottom>
      <diagonal/>
    </border>
    <border>
      <left style="thin">
        <color rgb="FF00338D"/>
      </left>
      <right style="thin">
        <color rgb="FF00338D"/>
      </right>
      <top/>
      <bottom style="thin">
        <color rgb="FF00338D"/>
      </bottom>
      <diagonal/>
    </border>
    <border>
      <left style="thin">
        <color rgb="FF00338D"/>
      </left>
      <right style="thin">
        <color theme="0"/>
      </right>
      <top style="thin">
        <color rgb="FF00338D"/>
      </top>
      <bottom style="thin">
        <color theme="0"/>
      </bottom>
      <diagonal/>
    </border>
    <border>
      <left style="thin">
        <color theme="0"/>
      </left>
      <right style="thin">
        <color rgb="FF00338D"/>
      </right>
      <top style="thin">
        <color rgb="FF00338D"/>
      </top>
      <bottom style="thin">
        <color theme="0"/>
      </bottom>
      <diagonal/>
    </border>
    <border>
      <left style="thin">
        <color rgb="FF00338D"/>
      </left>
      <right style="thin">
        <color theme="0"/>
      </right>
      <top style="thin">
        <color theme="0"/>
      </top>
      <bottom style="thin">
        <color rgb="FF00338D"/>
      </bottom>
      <diagonal/>
    </border>
    <border>
      <left style="thin">
        <color theme="0"/>
      </left>
      <right style="thin">
        <color rgb="FF00338D"/>
      </right>
      <top style="thin">
        <color theme="0"/>
      </top>
      <bottom style="thin">
        <color rgb="FF00338D"/>
      </bottom>
      <diagonal/>
    </border>
    <border>
      <left style="thin">
        <color rgb="FF00338D"/>
      </left>
      <right style="thin">
        <color rgb="FF00338D"/>
      </right>
      <top style="thin">
        <color rgb="FF00338D"/>
      </top>
      <bottom/>
      <diagonal/>
    </border>
    <border>
      <left style="thin">
        <color rgb="FF00338D"/>
      </left>
      <right style="thin">
        <color theme="0"/>
      </right>
      <top style="thin">
        <color rgb="FF00338D"/>
      </top>
      <bottom/>
      <diagonal/>
    </border>
    <border>
      <left style="thin">
        <color theme="0"/>
      </left>
      <right style="thin">
        <color rgb="FF00338D"/>
      </right>
      <top style="thin">
        <color rgb="FF00338D"/>
      </top>
      <bottom/>
      <diagonal/>
    </border>
    <border>
      <left style="thin">
        <color theme="0"/>
      </left>
      <right style="thin">
        <color theme="0"/>
      </right>
      <top style="thin">
        <color rgb="FF00338D"/>
      </top>
      <bottom/>
      <diagonal/>
    </border>
    <border>
      <left style="thin">
        <color rgb="FF00338D"/>
      </left>
      <right style="thin">
        <color rgb="FF00338D"/>
      </right>
      <top/>
      <bottom style="medium">
        <color rgb="FF00338D"/>
      </bottom>
      <diagonal/>
    </border>
    <border>
      <left/>
      <right style="thin">
        <color rgb="FF00338D"/>
      </right>
      <top/>
      <bottom style="medium">
        <color rgb="FF00338D"/>
      </bottom>
      <diagonal/>
    </border>
    <border>
      <left style="thin">
        <color rgb="FF00338D"/>
      </left>
      <right style="thin">
        <color theme="0"/>
      </right>
      <top/>
      <bottom/>
      <diagonal/>
    </border>
    <border>
      <left style="thin">
        <color theme="0"/>
      </left>
      <right style="thin">
        <color rgb="FF00338D"/>
      </right>
      <top/>
      <bottom/>
      <diagonal/>
    </border>
    <border>
      <left/>
      <right style="thin">
        <color theme="0"/>
      </right>
      <top/>
      <bottom/>
      <diagonal/>
    </border>
    <border>
      <left style="thin">
        <color theme="0"/>
      </left>
      <right style="thin">
        <color theme="0"/>
      </right>
      <top/>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right style="thin">
        <color theme="0"/>
      </right>
      <top style="thin">
        <color rgb="FF00338D"/>
      </top>
      <bottom style="thin">
        <color rgb="FF00338D"/>
      </bottom>
      <diagonal/>
    </border>
    <border>
      <left style="thin">
        <color theme="0"/>
      </left>
      <right style="thin">
        <color theme="0"/>
      </right>
      <top style="thin">
        <color rgb="FF00338D"/>
      </top>
      <bottom style="thin">
        <color rgb="FF00338D"/>
      </bottom>
      <diagonal/>
    </border>
    <border>
      <left style="thin">
        <color theme="0"/>
      </left>
      <right style="thin">
        <color rgb="FF00338D"/>
      </right>
      <top style="thin">
        <color rgb="FF00338D"/>
      </top>
      <bottom style="thin">
        <color rgb="FF00338D"/>
      </bottom>
      <diagonal/>
    </border>
    <border>
      <left style="thin">
        <color rgb="FF00338D"/>
      </left>
      <right/>
      <top/>
      <bottom style="medium">
        <color rgb="FF00338D"/>
      </bottom>
      <diagonal/>
    </border>
    <border>
      <left/>
      <right/>
      <top/>
      <bottom style="medium">
        <color rgb="FF00338D"/>
      </bottom>
      <diagonal/>
    </border>
    <border>
      <left/>
      <right/>
      <top style="thin">
        <color rgb="FF646464"/>
      </top>
      <bottom style="thin">
        <color rgb="FF646464"/>
      </bottom>
      <diagonal/>
    </border>
    <border>
      <left/>
      <right/>
      <top/>
      <bottom style="thin">
        <color rgb="FF646464"/>
      </bottom>
      <diagonal/>
    </border>
    <border>
      <left/>
      <right/>
      <top style="thin">
        <color rgb="FF646464"/>
      </top>
      <bottom/>
      <diagonal/>
    </border>
    <border>
      <left/>
      <right/>
      <top style="thin">
        <color auto="1"/>
      </top>
      <bottom style="thin">
        <color auto="1"/>
      </bottom>
      <diagonal/>
    </border>
    <border>
      <left style="thin">
        <color rgb="FF00338D"/>
      </left>
      <right style="thin">
        <color rgb="FF00338D"/>
      </right>
      <top/>
      <bottom/>
      <diagonal/>
    </border>
    <border>
      <left/>
      <right/>
      <top style="thin">
        <color rgb="FF00338D"/>
      </top>
      <bottom style="thin">
        <color rgb="FF00338D"/>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right/>
      <top/>
      <bottom style="thin">
        <color theme="4" tint="0.39973143711661124"/>
      </bottom>
      <diagonal/>
    </border>
    <border>
      <left/>
      <right/>
      <top style="thin">
        <color theme="5"/>
      </top>
      <bottom/>
      <diagonal/>
    </border>
    <border>
      <left/>
      <right style="thin">
        <color auto="1"/>
      </right>
      <top style="thin">
        <color auto="1"/>
      </top>
      <bottom style="thin">
        <color auto="1"/>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auto="1"/>
      </left>
      <right/>
      <top style="thin">
        <color auto="1"/>
      </top>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top/>
      <bottom style="dotted">
        <color auto="1"/>
      </bottom>
      <diagonal/>
    </border>
    <border>
      <left/>
      <right style="thin">
        <color indexed="64"/>
      </right>
      <top/>
      <bottom style="dotted">
        <color auto="1"/>
      </bottom>
      <diagonal/>
    </border>
    <border>
      <left/>
      <right/>
      <top/>
      <bottom style="medium">
        <color indexed="64"/>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top/>
      <bottom style="thin">
        <color rgb="FF636363"/>
      </bottom>
      <diagonal/>
    </border>
    <border>
      <left/>
      <right/>
      <top style="thin">
        <color rgb="FF636363"/>
      </top>
      <bottom style="thin">
        <color rgb="FF636363"/>
      </bottom>
      <diagonal/>
    </border>
  </borders>
  <cellStyleXfs count="6">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42" fillId="0" borderId="0"/>
    <xf numFmtId="41" fontId="1" fillId="0" borderId="0" applyFont="0" applyFill="0" applyBorder="0" applyAlignment="0" applyProtection="0">
      <alignment vertical="center"/>
    </xf>
    <xf numFmtId="188" fontId="1" fillId="0" borderId="0" applyFont="0" applyFill="0" applyBorder="0" applyAlignment="0" applyProtection="0">
      <alignment vertical="center"/>
    </xf>
  </cellStyleXfs>
  <cellXfs count="912">
    <xf numFmtId="0" fontId="0" fillId="0" borderId="0" xfId="0">
      <alignment vertical="center"/>
    </xf>
    <xf numFmtId="0" fontId="2" fillId="2" borderId="0" xfId="0" applyFont="1" applyFill="1">
      <alignment vertical="center"/>
    </xf>
    <xf numFmtId="0" fontId="4" fillId="2" borderId="0" xfId="0" applyFont="1" applyFill="1" applyAlignment="1">
      <alignment horizontal="right" vertical="center"/>
    </xf>
    <xf numFmtId="0" fontId="5" fillId="3" borderId="0" xfId="0" applyFont="1" applyFill="1">
      <alignment vertical="center"/>
    </xf>
    <xf numFmtId="0" fontId="6" fillId="2" borderId="1" xfId="0" applyFont="1" applyFill="1" applyBorder="1">
      <alignment vertical="center"/>
    </xf>
    <xf numFmtId="0" fontId="6" fillId="2" borderId="2" xfId="0" applyFont="1" applyFill="1" applyBorder="1">
      <alignment vertical="center"/>
    </xf>
    <xf numFmtId="0" fontId="6" fillId="2" borderId="2" xfId="0" applyFont="1" applyFill="1" applyBorder="1" applyAlignment="1">
      <alignment horizontal="centerContinuous" vertical="center"/>
    </xf>
    <xf numFmtId="0" fontId="7" fillId="2" borderId="2" xfId="0" applyFont="1" applyFill="1" applyBorder="1" applyAlignment="1">
      <alignment horizontal="centerContinuous" vertical="center"/>
    </xf>
    <xf numFmtId="0" fontId="7" fillId="2" borderId="4" xfId="0" applyFont="1" applyFill="1" applyBorder="1" applyAlignment="1">
      <alignment horizontal="centerContinuous" vertical="center"/>
    </xf>
    <xf numFmtId="0" fontId="7" fillId="0" borderId="0" xfId="0" applyFont="1">
      <alignment vertical="center"/>
    </xf>
    <xf numFmtId="0" fontId="8" fillId="3" borderId="5" xfId="0" applyFont="1" applyFill="1" applyBorder="1">
      <alignment vertical="center"/>
    </xf>
    <xf numFmtId="0" fontId="8" fillId="3" borderId="6" xfId="0" applyFont="1" applyFill="1" applyBorder="1">
      <alignment vertical="center"/>
    </xf>
    <xf numFmtId="176" fontId="8" fillId="3" borderId="6" xfId="0" applyNumberFormat="1" applyFont="1" applyFill="1" applyBorder="1" applyAlignment="1">
      <alignment horizontal="center" vertical="center"/>
    </xf>
    <xf numFmtId="178" fontId="8" fillId="3" borderId="6" xfId="0" applyNumberFormat="1" applyFont="1" applyFill="1" applyBorder="1" applyAlignment="1">
      <alignment horizontal="center" vertical="center"/>
    </xf>
    <xf numFmtId="178" fontId="8" fillId="3" borderId="7" xfId="0" applyNumberFormat="1" applyFont="1" applyFill="1" applyBorder="1" applyAlignment="1">
      <alignment horizontal="center" vertical="center"/>
    </xf>
    <xf numFmtId="0" fontId="7" fillId="0" borderId="1" xfId="0" applyFont="1" applyBorder="1">
      <alignment vertical="center"/>
    </xf>
    <xf numFmtId="0" fontId="7" fillId="0" borderId="2" xfId="0" applyFont="1" applyBorder="1">
      <alignment vertical="center"/>
    </xf>
    <xf numFmtId="179" fontId="7" fillId="0" borderId="2" xfId="0" applyNumberFormat="1" applyFont="1" applyBorder="1" applyAlignment="1">
      <alignment horizontal="right" vertical="center"/>
    </xf>
    <xf numFmtId="179" fontId="7" fillId="0" borderId="4" xfId="0" applyNumberFormat="1" applyFont="1" applyBorder="1" applyAlignment="1">
      <alignment horizontal="right" vertical="center"/>
    </xf>
    <xf numFmtId="0" fontId="9" fillId="0" borderId="0" xfId="0" applyFont="1">
      <alignment vertical="center"/>
    </xf>
    <xf numFmtId="0" fontId="7" fillId="0" borderId="8" xfId="0" applyFont="1" applyBorder="1">
      <alignment vertical="center"/>
    </xf>
    <xf numFmtId="179" fontId="7" fillId="0" borderId="0" xfId="0" applyNumberFormat="1" applyFont="1" applyAlignment="1">
      <alignment horizontal="right" vertical="center"/>
    </xf>
    <xf numFmtId="179" fontId="7" fillId="0" borderId="9" xfId="0" applyNumberFormat="1" applyFont="1" applyBorder="1" applyAlignment="1">
      <alignment horizontal="right" vertical="center"/>
    </xf>
    <xf numFmtId="179" fontId="7" fillId="4" borderId="0" xfId="0" applyNumberFormat="1" applyFont="1" applyFill="1" applyAlignment="1">
      <alignment horizontal="right" vertical="center"/>
    </xf>
    <xf numFmtId="179" fontId="7" fillId="4" borderId="9" xfId="0" applyNumberFormat="1" applyFont="1" applyFill="1" applyBorder="1" applyAlignment="1">
      <alignment horizontal="right" vertical="center"/>
    </xf>
    <xf numFmtId="180" fontId="10" fillId="0" borderId="0" xfId="0" applyNumberFormat="1" applyFont="1">
      <alignment vertical="center"/>
    </xf>
    <xf numFmtId="181" fontId="7" fillId="0" borderId="0" xfId="2" applyNumberFormat="1" applyFont="1">
      <alignment vertical="center"/>
    </xf>
    <xf numFmtId="0" fontId="9" fillId="0" borderId="8" xfId="0" applyFont="1" applyBorder="1">
      <alignment vertical="center"/>
    </xf>
    <xf numFmtId="179" fontId="9" fillId="0" borderId="0" xfId="0" applyNumberFormat="1" applyFont="1" applyAlignment="1">
      <alignment horizontal="right" vertical="center"/>
    </xf>
    <xf numFmtId="179" fontId="9" fillId="0" borderId="9" xfId="0" applyNumberFormat="1" applyFont="1" applyBorder="1" applyAlignment="1">
      <alignment horizontal="right" vertical="center"/>
    </xf>
    <xf numFmtId="179" fontId="9" fillId="4" borderId="0" xfId="0" applyNumberFormat="1" applyFont="1" applyFill="1" applyAlignment="1">
      <alignment horizontal="right" vertical="center"/>
    </xf>
    <xf numFmtId="179" fontId="9" fillId="4" borderId="9" xfId="0" applyNumberFormat="1" applyFont="1" applyFill="1" applyBorder="1" applyAlignment="1">
      <alignment horizontal="right" vertical="center"/>
    </xf>
    <xf numFmtId="0" fontId="7" fillId="0" borderId="8" xfId="0" applyFont="1" applyBorder="1" applyAlignment="1">
      <alignment horizontal="left" vertical="center" indent="1"/>
    </xf>
    <xf numFmtId="0" fontId="7" fillId="0" borderId="0" xfId="0" applyFont="1" applyAlignment="1">
      <alignment horizontal="left" vertical="center" indent="1"/>
    </xf>
    <xf numFmtId="182" fontId="7" fillId="0" borderId="0" xfId="0" applyNumberFormat="1" applyFont="1" applyAlignment="1">
      <alignment horizontal="right" vertical="center"/>
    </xf>
    <xf numFmtId="183" fontId="7" fillId="0" borderId="0" xfId="0" applyNumberFormat="1" applyFont="1" applyAlignment="1">
      <alignment horizontal="right" vertical="center"/>
    </xf>
    <xf numFmtId="183" fontId="7" fillId="0" borderId="9" xfId="0" applyNumberFormat="1" applyFont="1" applyBorder="1" applyAlignment="1">
      <alignment horizontal="right" vertical="center"/>
    </xf>
    <xf numFmtId="183" fontId="7" fillId="4" borderId="9" xfId="0" applyNumberFormat="1" applyFont="1" applyFill="1" applyBorder="1" applyAlignment="1">
      <alignment horizontal="right" vertical="center"/>
    </xf>
    <xf numFmtId="182" fontId="7" fillId="4" borderId="0" xfId="0" applyNumberFormat="1" applyFont="1" applyFill="1" applyAlignment="1">
      <alignment horizontal="right" vertical="center"/>
    </xf>
    <xf numFmtId="183" fontId="7" fillId="4" borderId="0" xfId="0" applyNumberFormat="1" applyFont="1" applyFill="1" applyAlignment="1">
      <alignment horizontal="right" vertical="center"/>
    </xf>
    <xf numFmtId="0" fontId="9" fillId="0" borderId="5" xfId="0" applyFont="1" applyBorder="1">
      <alignment vertical="center"/>
    </xf>
    <xf numFmtId="0" fontId="9" fillId="0" borderId="6" xfId="0" applyFont="1" applyBorder="1">
      <alignment vertical="center"/>
    </xf>
    <xf numFmtId="182" fontId="9" fillId="4" borderId="6" xfId="0" applyNumberFormat="1" applyFont="1" applyFill="1" applyBorder="1" applyAlignment="1">
      <alignment horizontal="right" vertical="center"/>
    </xf>
    <xf numFmtId="183" fontId="9" fillId="4" borderId="6" xfId="0" applyNumberFormat="1" applyFont="1" applyFill="1" applyBorder="1" applyAlignment="1">
      <alignment horizontal="right" vertical="center"/>
    </xf>
    <xf numFmtId="183" fontId="9" fillId="4" borderId="7" xfId="0" applyNumberFormat="1" applyFont="1" applyFill="1" applyBorder="1" applyAlignment="1">
      <alignment horizontal="right" vertical="center"/>
    </xf>
    <xf numFmtId="0" fontId="7" fillId="0" borderId="1" xfId="0" applyFont="1" applyBorder="1" applyAlignment="1">
      <alignment horizontal="left" vertical="center" indent="1"/>
    </xf>
    <xf numFmtId="184" fontId="7" fillId="0" borderId="0" xfId="0" applyNumberFormat="1" applyFont="1">
      <alignment vertical="center"/>
    </xf>
    <xf numFmtId="184" fontId="7" fillId="0" borderId="9" xfId="0" applyNumberFormat="1" applyFont="1" applyBorder="1">
      <alignment vertical="center"/>
    </xf>
    <xf numFmtId="0" fontId="7" fillId="0" borderId="10" xfId="0" applyFont="1" applyBorder="1">
      <alignment vertical="center"/>
    </xf>
    <xf numFmtId="0" fontId="7" fillId="0" borderId="11" xfId="0" applyFont="1" applyBorder="1">
      <alignment vertical="center"/>
    </xf>
    <xf numFmtId="182" fontId="7" fillId="0" borderId="11" xfId="0" applyNumberFormat="1" applyFont="1" applyBorder="1" applyAlignment="1">
      <alignment horizontal="right" vertical="center"/>
    </xf>
    <xf numFmtId="179" fontId="7" fillId="4" borderId="11" xfId="0" applyNumberFormat="1" applyFont="1" applyFill="1" applyBorder="1" applyAlignment="1">
      <alignment horizontal="right" vertical="center"/>
    </xf>
    <xf numFmtId="179" fontId="7" fillId="4" borderId="12" xfId="0" applyNumberFormat="1" applyFont="1" applyFill="1" applyBorder="1" applyAlignment="1">
      <alignment horizontal="right" vertical="center"/>
    </xf>
    <xf numFmtId="43" fontId="7" fillId="0" borderId="0" xfId="0" applyNumberFormat="1" applyFont="1">
      <alignment vertical="center"/>
    </xf>
    <xf numFmtId="0" fontId="7" fillId="0" borderId="5" xfId="0" applyFont="1" applyBorder="1">
      <alignment vertical="center"/>
    </xf>
    <xf numFmtId="0" fontId="7" fillId="0" borderId="6" xfId="0" applyFont="1" applyBorder="1">
      <alignment vertical="center"/>
    </xf>
    <xf numFmtId="182" fontId="7" fillId="0" borderId="6" xfId="0" applyNumberFormat="1" applyFont="1" applyBorder="1" applyAlignment="1">
      <alignment horizontal="right" vertical="center"/>
    </xf>
    <xf numFmtId="182" fontId="7" fillId="0" borderId="7" xfId="0" applyNumberFormat="1" applyFont="1" applyBorder="1" applyAlignment="1">
      <alignment horizontal="right" vertical="center"/>
    </xf>
    <xf numFmtId="183" fontId="7" fillId="0" borderId="6" xfId="0" applyNumberFormat="1" applyFont="1" applyBorder="1" applyAlignment="1">
      <alignment horizontal="right" vertical="center"/>
    </xf>
    <xf numFmtId="183" fontId="7" fillId="0" borderId="7" xfId="0" applyNumberFormat="1" applyFont="1" applyBorder="1" applyAlignment="1">
      <alignment horizontal="right" vertical="center"/>
    </xf>
    <xf numFmtId="0" fontId="9" fillId="0" borderId="13" xfId="0" applyFont="1" applyBorder="1">
      <alignment vertical="center"/>
    </xf>
    <xf numFmtId="0" fontId="9" fillId="0" borderId="14" xfId="0" applyFont="1" applyBorder="1">
      <alignment vertical="center"/>
    </xf>
    <xf numFmtId="182" fontId="9" fillId="0" borderId="14" xfId="0" applyNumberFormat="1" applyFont="1" applyBorder="1" applyAlignment="1">
      <alignment horizontal="right" vertical="center"/>
    </xf>
    <xf numFmtId="179" fontId="9" fillId="0" borderId="14" xfId="0" applyNumberFormat="1" applyFont="1" applyBorder="1" applyAlignment="1">
      <alignment horizontal="right" vertical="center"/>
    </xf>
    <xf numFmtId="181" fontId="11" fillId="0" borderId="14" xfId="0" applyNumberFormat="1" applyFont="1" applyBorder="1" applyAlignment="1">
      <alignment horizontal="right" vertical="center"/>
    </xf>
    <xf numFmtId="183" fontId="9" fillId="0" borderId="14" xfId="0" applyNumberFormat="1" applyFont="1" applyBorder="1" applyAlignment="1">
      <alignment horizontal="right" vertical="center"/>
    </xf>
    <xf numFmtId="183" fontId="9" fillId="0" borderId="15" xfId="0" applyNumberFormat="1" applyFont="1" applyBorder="1" applyAlignment="1">
      <alignment horizontal="right" vertical="center"/>
    </xf>
    <xf numFmtId="0" fontId="6" fillId="2" borderId="16" xfId="0" applyFont="1" applyFill="1" applyBorder="1" applyAlignment="1">
      <alignment horizontal="left" vertical="center"/>
    </xf>
    <xf numFmtId="181" fontId="9" fillId="0" borderId="17" xfId="0" applyNumberFormat="1" applyFont="1" applyBorder="1" applyAlignment="1">
      <alignment horizontal="center" vertical="center"/>
    </xf>
    <xf numFmtId="181" fontId="7" fillId="0" borderId="0" xfId="0" applyNumberFormat="1" applyFont="1">
      <alignment vertical="center"/>
    </xf>
    <xf numFmtId="0" fontId="6" fillId="2" borderId="18" xfId="0" applyFont="1" applyFill="1" applyBorder="1" applyAlignment="1">
      <alignment horizontal="left" vertical="center"/>
    </xf>
    <xf numFmtId="0" fontId="6" fillId="2" borderId="0" xfId="0" applyFont="1" applyFill="1">
      <alignment vertical="center"/>
    </xf>
    <xf numFmtId="0" fontId="6" fillId="2" borderId="0" xfId="0" applyFont="1" applyFill="1" applyAlignment="1">
      <alignment horizontal="left" vertical="center"/>
    </xf>
    <xf numFmtId="0" fontId="11" fillId="2" borderId="0" xfId="0" applyFont="1" applyFill="1">
      <alignment vertical="center"/>
    </xf>
    <xf numFmtId="0" fontId="9" fillId="0" borderId="0" xfId="0" applyFont="1" applyAlignment="1">
      <alignment horizontal="right" vertical="center"/>
    </xf>
    <xf numFmtId="0" fontId="6" fillId="2" borderId="1" xfId="0" applyFont="1" applyFill="1" applyBorder="1" applyAlignment="1">
      <alignment horizontal="centerContinuous" vertical="center"/>
    </xf>
    <xf numFmtId="0" fontId="6" fillId="2" borderId="4" xfId="0" applyFont="1" applyFill="1" applyBorder="1" applyAlignment="1">
      <alignment horizontal="centerContinuous" vertical="center"/>
    </xf>
    <xf numFmtId="0" fontId="9" fillId="0" borderId="6" xfId="0" applyFont="1" applyBorder="1" applyAlignment="1">
      <alignment horizontal="centerContinuous" vertical="center"/>
    </xf>
    <xf numFmtId="0" fontId="6" fillId="3" borderId="5" xfId="0" applyFont="1" applyFill="1" applyBorder="1" applyAlignment="1">
      <alignment horizontal="center" vertical="center"/>
    </xf>
    <xf numFmtId="180" fontId="12" fillId="0" borderId="0" xfId="0" applyNumberFormat="1" applyFont="1" applyAlignment="1">
      <alignment horizontal="center" vertical="center"/>
    </xf>
    <xf numFmtId="181" fontId="7" fillId="0" borderId="0" xfId="0" applyNumberFormat="1" applyFont="1" applyAlignment="1">
      <alignment horizontal="center" vertical="center"/>
    </xf>
    <xf numFmtId="0" fontId="9" fillId="0" borderId="23" xfId="0" applyFont="1" applyBorder="1">
      <alignment vertical="center"/>
    </xf>
    <xf numFmtId="10" fontId="7" fillId="0" borderId="4" xfId="0" applyNumberFormat="1" applyFont="1" applyBorder="1">
      <alignment vertical="center"/>
    </xf>
    <xf numFmtId="0" fontId="7" fillId="0" borderId="24" xfId="0" applyFont="1" applyBorder="1">
      <alignment vertical="center"/>
    </xf>
    <xf numFmtId="0" fontId="7" fillId="0" borderId="25" xfId="0" applyFont="1" applyBorder="1">
      <alignment vertical="center"/>
    </xf>
    <xf numFmtId="179" fontId="7" fillId="0" borderId="3" xfId="0" applyNumberFormat="1" applyFont="1" applyBorder="1" applyAlignment="1">
      <alignment horizontal="right" vertical="center"/>
    </xf>
    <xf numFmtId="179" fontId="7" fillId="0" borderId="26" xfId="0" applyNumberFormat="1" applyFont="1" applyBorder="1" applyAlignment="1">
      <alignment horizontal="right" vertical="center"/>
    </xf>
    <xf numFmtId="179" fontId="7" fillId="0" borderId="25" xfId="0" applyNumberFormat="1" applyFont="1" applyBorder="1" applyAlignment="1">
      <alignment horizontal="right" vertical="center"/>
    </xf>
    <xf numFmtId="0" fontId="9" fillId="0" borderId="27" xfId="0" applyFont="1" applyBorder="1">
      <alignment vertical="center"/>
    </xf>
    <xf numFmtId="10" fontId="7" fillId="0" borderId="28" xfId="0" applyNumberFormat="1" applyFont="1" applyBorder="1">
      <alignment vertical="center"/>
    </xf>
    <xf numFmtId="0" fontId="7" fillId="0" borderId="29" xfId="0" applyFont="1" applyBorder="1">
      <alignment vertical="center"/>
    </xf>
    <xf numFmtId="0" fontId="7" fillId="0" borderId="30" xfId="0" applyFont="1" applyBorder="1">
      <alignment vertical="center"/>
    </xf>
    <xf numFmtId="179" fontId="7" fillId="0" borderId="31" xfId="0" applyNumberFormat="1" applyFont="1" applyBorder="1" applyAlignment="1">
      <alignment horizontal="right" vertical="center"/>
    </xf>
    <xf numFmtId="179" fontId="7" fillId="4" borderId="32" xfId="0" applyNumberFormat="1" applyFont="1" applyFill="1" applyBorder="1" applyAlignment="1">
      <alignment horizontal="right" vertical="center"/>
    </xf>
    <xf numFmtId="179" fontId="7" fillId="0" borderId="30" xfId="0" applyNumberFormat="1" applyFont="1" applyBorder="1" applyAlignment="1">
      <alignment horizontal="right" vertical="center"/>
    </xf>
    <xf numFmtId="10" fontId="13" fillId="0" borderId="0" xfId="0" applyNumberFormat="1" applyFont="1">
      <alignment vertical="center"/>
    </xf>
    <xf numFmtId="179" fontId="7" fillId="0" borderId="32" xfId="0" applyNumberFormat="1" applyFont="1" applyBorder="1" applyAlignment="1">
      <alignment horizontal="right" vertical="center"/>
    </xf>
    <xf numFmtId="0" fontId="7" fillId="0" borderId="33" xfId="0" applyFont="1" applyBorder="1">
      <alignment vertical="center"/>
    </xf>
    <xf numFmtId="0" fontId="7" fillId="0" borderId="34" xfId="0" applyFont="1" applyBorder="1">
      <alignment vertical="center"/>
    </xf>
    <xf numFmtId="179" fontId="7" fillId="0" borderId="35" xfId="0" applyNumberFormat="1" applyFont="1" applyBorder="1" applyAlignment="1">
      <alignment horizontal="right" vertical="center"/>
    </xf>
    <xf numFmtId="179" fontId="7" fillId="0" borderId="36" xfId="0" applyNumberFormat="1" applyFont="1" applyBorder="1" applyAlignment="1">
      <alignment horizontal="right" vertical="center"/>
    </xf>
    <xf numFmtId="179" fontId="7" fillId="0" borderId="37" xfId="0" applyNumberFormat="1" applyFont="1" applyBorder="1" applyAlignment="1">
      <alignment horizontal="right" vertical="center"/>
    </xf>
    <xf numFmtId="179" fontId="7" fillId="0" borderId="0" xfId="0" applyNumberFormat="1" applyFont="1">
      <alignment vertical="center"/>
    </xf>
    <xf numFmtId="0" fontId="9" fillId="0" borderId="38" xfId="0" applyFont="1" applyBorder="1">
      <alignment vertical="center"/>
    </xf>
    <xf numFmtId="0" fontId="9" fillId="0" borderId="28" xfId="0" applyFont="1" applyBorder="1">
      <alignment vertical="center"/>
    </xf>
    <xf numFmtId="179" fontId="9" fillId="0" borderId="39" xfId="0" applyNumberFormat="1" applyFont="1" applyBorder="1">
      <alignment vertical="center"/>
    </xf>
    <xf numFmtId="179" fontId="9" fillId="0" borderId="28" xfId="0" applyNumberFormat="1" applyFont="1" applyBorder="1">
      <alignment vertical="center"/>
    </xf>
    <xf numFmtId="0" fontId="10" fillId="0" borderId="40" xfId="0" applyFont="1" applyBorder="1" applyAlignment="1">
      <alignment horizontal="left" vertical="center" wrapText="1"/>
    </xf>
    <xf numFmtId="3" fontId="15" fillId="0" borderId="40" xfId="0" applyNumberFormat="1" applyFont="1" applyBorder="1" applyAlignment="1">
      <alignment horizontal="right" vertical="center" shrinkToFit="1"/>
    </xf>
    <xf numFmtId="0" fontId="7" fillId="0" borderId="0" xfId="0" applyFont="1" applyAlignment="1">
      <alignment horizontal="left" vertical="center"/>
    </xf>
    <xf numFmtId="0" fontId="7" fillId="0" borderId="0" xfId="0" applyFont="1" applyAlignment="1">
      <alignment vertical="center"/>
    </xf>
    <xf numFmtId="0" fontId="10" fillId="0" borderId="40" xfId="0" applyFont="1" applyBorder="1" applyAlignment="1">
      <alignment horizontal="right" vertical="center" wrapText="1"/>
    </xf>
    <xf numFmtId="185" fontId="15" fillId="0" borderId="40" xfId="0" applyNumberFormat="1" applyFont="1" applyBorder="1" applyAlignment="1">
      <alignment horizontal="right" vertical="center" shrinkToFit="1"/>
    </xf>
    <xf numFmtId="3" fontId="15" fillId="0" borderId="40" xfId="0" applyNumberFormat="1" applyFont="1" applyBorder="1" applyAlignment="1">
      <alignment horizontal="right" vertical="top" shrinkToFit="1"/>
    </xf>
    <xf numFmtId="3" fontId="16" fillId="0" borderId="40" xfId="0" applyNumberFormat="1" applyFont="1" applyBorder="1" applyAlignment="1">
      <alignment horizontal="right" vertical="top" shrinkToFit="1"/>
    </xf>
    <xf numFmtId="3" fontId="16" fillId="0" borderId="40" xfId="0" applyNumberFormat="1" applyFont="1" applyBorder="1" applyAlignment="1">
      <alignment horizontal="right" vertical="center" shrinkToFit="1"/>
    </xf>
    <xf numFmtId="1" fontId="15" fillId="0" borderId="40" xfId="0" applyNumberFormat="1" applyFont="1" applyBorder="1" applyAlignment="1">
      <alignment horizontal="right" vertical="center" shrinkToFit="1"/>
    </xf>
    <xf numFmtId="0" fontId="12" fillId="0" borderId="40" xfId="0" applyFont="1" applyBorder="1" applyAlignment="1">
      <alignment horizontal="left" vertical="center" wrapText="1"/>
    </xf>
    <xf numFmtId="0" fontId="10" fillId="0" borderId="40" xfId="0" applyFont="1" applyBorder="1" applyAlignment="1">
      <alignment vertical="center" wrapText="1"/>
    </xf>
    <xf numFmtId="3" fontId="15" fillId="0" borderId="40" xfId="0" applyNumberFormat="1" applyFont="1" applyBorder="1" applyAlignment="1">
      <alignment vertical="center" shrinkToFit="1"/>
    </xf>
    <xf numFmtId="0" fontId="12" fillId="0" borderId="40" xfId="0" applyFont="1" applyBorder="1" applyAlignment="1">
      <alignment vertical="center" wrapText="1"/>
    </xf>
    <xf numFmtId="3" fontId="16" fillId="0" borderId="40" xfId="0" applyNumberFormat="1" applyFont="1" applyBorder="1" applyAlignment="1">
      <alignment vertical="center" shrinkToFit="1"/>
    </xf>
    <xf numFmtId="1" fontId="15" fillId="0" borderId="40" xfId="0" applyNumberFormat="1" applyFont="1" applyBorder="1" applyAlignment="1">
      <alignment vertical="center" shrinkToFit="1"/>
    </xf>
    <xf numFmtId="185" fontId="15" fillId="0" borderId="40" xfId="0" applyNumberFormat="1" applyFont="1" applyBorder="1" applyAlignment="1">
      <alignment vertical="center" shrinkToFit="1"/>
    </xf>
    <xf numFmtId="0" fontId="7" fillId="0" borderId="0" xfId="0" applyFont="1" applyAlignment="1">
      <alignment horizontal="left" vertical="top"/>
    </xf>
    <xf numFmtId="1" fontId="15" fillId="0" borderId="40" xfId="0" applyNumberFormat="1" applyFont="1" applyBorder="1" applyAlignment="1">
      <alignment horizontal="right" vertical="top" shrinkToFit="1"/>
    </xf>
    <xf numFmtId="0" fontId="10" fillId="0" borderId="40" xfId="0" applyFont="1" applyBorder="1" applyAlignment="1">
      <alignment vertical="top" wrapText="1"/>
    </xf>
    <xf numFmtId="0" fontId="12" fillId="0" borderId="40" xfId="0" applyFont="1" applyBorder="1" applyAlignment="1">
      <alignment vertical="top" wrapText="1"/>
    </xf>
    <xf numFmtId="3" fontId="16" fillId="0" borderId="40" xfId="0" applyNumberFormat="1" applyFont="1" applyBorder="1" applyAlignment="1">
      <alignment vertical="top" shrinkToFit="1"/>
    </xf>
    <xf numFmtId="0" fontId="7" fillId="0" borderId="0" xfId="0" applyFont="1" applyAlignment="1">
      <alignment vertical="center" wrapText="1"/>
    </xf>
    <xf numFmtId="3" fontId="15" fillId="0" borderId="40" xfId="0" applyNumberFormat="1" applyFont="1" applyBorder="1" applyAlignment="1">
      <alignment vertical="top" shrinkToFit="1"/>
    </xf>
    <xf numFmtId="0" fontId="10" fillId="0" borderId="40" xfId="0" applyFont="1" applyBorder="1" applyAlignment="1">
      <alignment horizontal="left" vertical="center"/>
    </xf>
    <xf numFmtId="0" fontId="10" fillId="0" borderId="40" xfId="0" applyFont="1" applyBorder="1" applyAlignment="1">
      <alignment vertical="center"/>
    </xf>
    <xf numFmtId="0" fontId="10" fillId="0" borderId="40" xfId="0" applyFont="1" applyBorder="1" applyAlignment="1">
      <alignment horizontal="right" vertical="center"/>
    </xf>
    <xf numFmtId="0" fontId="12" fillId="0" borderId="40" xfId="0" applyFont="1" applyBorder="1" applyAlignment="1">
      <alignment vertical="center"/>
    </xf>
    <xf numFmtId="0" fontId="10" fillId="0" borderId="40" xfId="0" applyFont="1" applyBorder="1" applyAlignment="1">
      <alignment horizontal="left" vertical="top"/>
    </xf>
    <xf numFmtId="0" fontId="12" fillId="0" borderId="40" xfId="0" applyFont="1" applyBorder="1" applyAlignment="1">
      <alignment horizontal="left" vertical="top"/>
    </xf>
    <xf numFmtId="0" fontId="10" fillId="0" borderId="40" xfId="0" applyFont="1" applyBorder="1" applyAlignment="1">
      <alignment vertical="top"/>
    </xf>
    <xf numFmtId="0" fontId="12" fillId="0" borderId="40" xfId="0" applyFont="1" applyBorder="1" applyAlignment="1">
      <alignment vertical="top"/>
    </xf>
    <xf numFmtId="0" fontId="10" fillId="0" borderId="40" xfId="0" applyFont="1" applyBorder="1" applyAlignment="1">
      <alignment horizontal="right" vertical="top"/>
    </xf>
    <xf numFmtId="0" fontId="9" fillId="0" borderId="0" xfId="0" applyFont="1" applyAlignment="1">
      <alignment vertical="center"/>
    </xf>
    <xf numFmtId="0" fontId="12" fillId="0" borderId="40" xfId="0" applyFont="1" applyBorder="1" applyAlignment="1">
      <alignment horizontal="left" vertical="center"/>
    </xf>
    <xf numFmtId="0" fontId="12" fillId="0" borderId="0" xfId="0" applyFont="1" applyAlignment="1">
      <alignment vertical="center"/>
    </xf>
    <xf numFmtId="0" fontId="7" fillId="0" borderId="41" xfId="0" applyFont="1" applyBorder="1" applyAlignment="1">
      <alignment vertical="center"/>
    </xf>
    <xf numFmtId="0" fontId="7" fillId="0" borderId="40" xfId="0" applyFont="1" applyBorder="1" applyAlignment="1">
      <alignment vertical="center"/>
    </xf>
    <xf numFmtId="0" fontId="12" fillId="0" borderId="40" xfId="0" applyFont="1" applyBorder="1" applyAlignment="1">
      <alignment horizontal="right" vertical="center"/>
    </xf>
    <xf numFmtId="3" fontId="15" fillId="0" borderId="41" xfId="0" applyNumberFormat="1" applyFont="1" applyBorder="1" applyAlignment="1">
      <alignment horizontal="right" vertical="top" shrinkToFit="1"/>
    </xf>
    <xf numFmtId="3" fontId="15" fillId="0" borderId="41" xfId="0" applyNumberFormat="1" applyFont="1" applyBorder="1" applyAlignment="1">
      <alignment horizontal="right" vertical="center" shrinkToFit="1"/>
    </xf>
    <xf numFmtId="1" fontId="15" fillId="0" borderId="0" xfId="0" applyNumberFormat="1" applyFont="1" applyAlignment="1">
      <alignment vertical="center" shrinkToFit="1"/>
    </xf>
    <xf numFmtId="0" fontId="10" fillId="0" borderId="41" xfId="0" applyFont="1" applyBorder="1" applyAlignment="1">
      <alignment vertical="center" wrapText="1"/>
    </xf>
    <xf numFmtId="186" fontId="15" fillId="0" borderId="0" xfId="0" applyNumberFormat="1" applyFont="1" applyAlignment="1">
      <alignment vertical="center" shrinkToFit="1"/>
    </xf>
    <xf numFmtId="3" fontId="15" fillId="0" borderId="0" xfId="0" applyNumberFormat="1" applyFont="1" applyAlignment="1">
      <alignment vertical="center" shrinkToFit="1"/>
    </xf>
    <xf numFmtId="3" fontId="16" fillId="0" borderId="0" xfId="0" applyNumberFormat="1" applyFont="1" applyAlignment="1">
      <alignment vertical="center" shrinkToFit="1"/>
    </xf>
    <xf numFmtId="186" fontId="15" fillId="0" borderId="40" xfId="0" applyNumberFormat="1" applyFont="1" applyBorder="1" applyAlignment="1">
      <alignment vertical="center" shrinkToFit="1"/>
    </xf>
    <xf numFmtId="3" fontId="15" fillId="0" borderId="41" xfId="0" applyNumberFormat="1" applyFont="1" applyBorder="1" applyAlignment="1">
      <alignment vertical="center" shrinkToFit="1"/>
    </xf>
    <xf numFmtId="0" fontId="10" fillId="0" borderId="41" xfId="0" applyFont="1" applyBorder="1" applyAlignment="1">
      <alignment vertical="center"/>
    </xf>
    <xf numFmtId="0" fontId="10" fillId="0" borderId="0" xfId="0" applyFont="1" applyAlignment="1">
      <alignment vertical="center"/>
    </xf>
    <xf numFmtId="180" fontId="7" fillId="0" borderId="0" xfId="0" applyNumberFormat="1" applyFont="1" applyAlignment="1">
      <alignment vertical="center"/>
    </xf>
    <xf numFmtId="180" fontId="15" fillId="0" borderId="40" xfId="0" applyNumberFormat="1" applyFont="1" applyBorder="1" applyAlignment="1">
      <alignment vertical="center" shrinkToFit="1"/>
    </xf>
    <xf numFmtId="180" fontId="15" fillId="0" borderId="40" xfId="0" applyNumberFormat="1" applyFont="1" applyBorder="1" applyAlignment="1">
      <alignment horizontal="right" vertical="center" shrinkToFit="1"/>
    </xf>
    <xf numFmtId="180" fontId="16" fillId="0" borderId="40" xfId="0" applyNumberFormat="1" applyFont="1" applyBorder="1" applyAlignment="1">
      <alignment vertical="center" shrinkToFit="1"/>
    </xf>
    <xf numFmtId="180" fontId="16" fillId="0" borderId="40" xfId="0" applyNumberFormat="1" applyFont="1" applyBorder="1" applyAlignment="1">
      <alignment horizontal="right" vertical="center" shrinkToFit="1"/>
    </xf>
    <xf numFmtId="180" fontId="15" fillId="0" borderId="41" xfId="0" applyNumberFormat="1" applyFont="1" applyBorder="1" applyAlignment="1">
      <alignment vertical="center" shrinkToFit="1"/>
    </xf>
    <xf numFmtId="180" fontId="15" fillId="0" borderId="0" xfId="0" applyNumberFormat="1" applyFont="1" applyAlignment="1">
      <alignment vertical="center" shrinkToFit="1"/>
    </xf>
    <xf numFmtId="180" fontId="16" fillId="0" borderId="0" xfId="0" applyNumberFormat="1" applyFont="1" applyAlignment="1">
      <alignment vertical="center" shrinkToFit="1"/>
    </xf>
    <xf numFmtId="180" fontId="10" fillId="0" borderId="0" xfId="0" applyNumberFormat="1" applyFont="1" applyAlignment="1">
      <alignment vertical="center"/>
    </xf>
    <xf numFmtId="10" fontId="7" fillId="0" borderId="0" xfId="0" applyNumberFormat="1" applyFont="1" applyAlignment="1">
      <alignment vertical="center"/>
    </xf>
    <xf numFmtId="181" fontId="15" fillId="0" borderId="40" xfId="0" applyNumberFormat="1" applyFont="1" applyBorder="1" applyAlignment="1">
      <alignment horizontal="right" vertical="top" shrinkToFit="1"/>
    </xf>
    <xf numFmtId="1" fontId="15" fillId="0" borderId="40" xfId="0" applyNumberFormat="1" applyFont="1" applyBorder="1" applyAlignment="1">
      <alignment vertical="top" shrinkToFit="1"/>
    </xf>
    <xf numFmtId="185" fontId="15" fillId="0" borderId="40" xfId="0" applyNumberFormat="1" applyFont="1" applyBorder="1" applyAlignment="1">
      <alignment vertical="top" shrinkToFit="1"/>
    </xf>
    <xf numFmtId="3" fontId="15" fillId="0" borderId="41" xfId="0" applyNumberFormat="1" applyFont="1" applyBorder="1" applyAlignment="1">
      <alignment vertical="top" shrinkToFit="1"/>
    </xf>
    <xf numFmtId="1" fontId="15" fillId="0" borderId="41" xfId="0" applyNumberFormat="1" applyFont="1" applyBorder="1" applyAlignment="1">
      <alignment horizontal="right" vertical="top" shrinkToFit="1"/>
    </xf>
    <xf numFmtId="1" fontId="15" fillId="0" borderId="41" xfId="0" applyNumberFormat="1" applyFont="1" applyBorder="1" applyAlignment="1">
      <alignment vertical="top" shrinkToFit="1"/>
    </xf>
    <xf numFmtId="10" fontId="15" fillId="0" borderId="40" xfId="0" applyNumberFormat="1" applyFont="1" applyBorder="1" applyAlignment="1">
      <alignment horizontal="right" vertical="top" shrinkToFit="1"/>
    </xf>
    <xf numFmtId="10" fontId="15" fillId="0" borderId="40" xfId="0" applyNumberFormat="1" applyFont="1" applyBorder="1" applyAlignment="1">
      <alignment vertical="top" shrinkToFit="1"/>
    </xf>
    <xf numFmtId="10" fontId="15" fillId="0" borderId="41" xfId="0" applyNumberFormat="1" applyFont="1" applyBorder="1" applyAlignment="1">
      <alignment horizontal="right" vertical="top" shrinkToFit="1"/>
    </xf>
    <xf numFmtId="10" fontId="15" fillId="0" borderId="41" xfId="0" applyNumberFormat="1" applyFont="1" applyBorder="1" applyAlignment="1">
      <alignment vertical="top" shrinkToFit="1"/>
    </xf>
    <xf numFmtId="180" fontId="7" fillId="0" borderId="0" xfId="0" applyNumberFormat="1" applyFont="1">
      <alignment vertical="center"/>
    </xf>
    <xf numFmtId="1" fontId="15" fillId="0" borderId="41" xfId="0" applyNumberFormat="1" applyFont="1" applyBorder="1" applyAlignment="1">
      <alignment vertical="center" shrinkToFit="1"/>
    </xf>
    <xf numFmtId="0" fontId="10" fillId="0" borderId="0" xfId="0" applyFont="1" applyBorder="1" applyAlignment="1">
      <alignment vertical="center" wrapText="1"/>
    </xf>
    <xf numFmtId="0" fontId="7" fillId="0" borderId="0" xfId="0" applyFont="1" applyBorder="1" applyAlignment="1">
      <alignment vertical="center"/>
    </xf>
    <xf numFmtId="3" fontId="15" fillId="0" borderId="42" xfId="0" applyNumberFormat="1" applyFont="1" applyBorder="1" applyAlignment="1">
      <alignment horizontal="right" vertical="center" shrinkToFit="1"/>
    </xf>
    <xf numFmtId="3" fontId="15" fillId="0" borderId="42" xfId="0" applyNumberFormat="1" applyFont="1" applyBorder="1" applyAlignment="1">
      <alignment vertical="center" shrinkToFit="1"/>
    </xf>
    <xf numFmtId="1" fontId="15" fillId="0" borderId="41" xfId="0" applyNumberFormat="1" applyFont="1" applyBorder="1" applyAlignment="1">
      <alignment horizontal="right" vertical="center" shrinkToFit="1"/>
    </xf>
    <xf numFmtId="0" fontId="10" fillId="0" borderId="42" xfId="0" applyFont="1" applyBorder="1" applyAlignment="1">
      <alignment vertical="center"/>
    </xf>
    <xf numFmtId="0" fontId="10" fillId="0" borderId="41" xfId="0" applyFont="1" applyBorder="1" applyAlignment="1">
      <alignment horizontal="left" vertical="center"/>
    </xf>
    <xf numFmtId="1" fontId="15" fillId="0" borderId="0" xfId="0" applyNumberFormat="1" applyFont="1" applyBorder="1" applyAlignment="1">
      <alignment vertical="center" shrinkToFit="1"/>
    </xf>
    <xf numFmtId="0" fontId="7" fillId="0" borderId="43" xfId="0" applyFont="1" applyBorder="1" applyAlignment="1">
      <alignment vertical="center" wrapText="1"/>
    </xf>
    <xf numFmtId="0" fontId="9" fillId="0" borderId="43" xfId="0" applyFont="1" applyBorder="1" applyAlignment="1">
      <alignment vertical="center"/>
    </xf>
    <xf numFmtId="3" fontId="16" fillId="0" borderId="43" xfId="0" applyNumberFormat="1" applyFont="1" applyBorder="1" applyAlignment="1">
      <alignment vertical="center" shrinkToFit="1"/>
    </xf>
    <xf numFmtId="1" fontId="16" fillId="0" borderId="40" xfId="0" applyNumberFormat="1" applyFont="1" applyBorder="1" applyAlignment="1">
      <alignment horizontal="right" vertical="center" shrinkToFit="1"/>
    </xf>
    <xf numFmtId="0" fontId="7" fillId="0" borderId="40" xfId="0" applyFont="1" applyBorder="1" applyAlignment="1"/>
    <xf numFmtId="0" fontId="7" fillId="0" borderId="40" xfId="0" applyFont="1" applyBorder="1" applyAlignment="1">
      <alignment horizontal="left"/>
    </xf>
    <xf numFmtId="0" fontId="7" fillId="0" borderId="40" xfId="0" applyFont="1" applyBorder="1" applyAlignment="1">
      <alignment horizontal="left" vertical="center"/>
    </xf>
    <xf numFmtId="0" fontId="10" fillId="0" borderId="41" xfId="0" applyFont="1" applyBorder="1" applyAlignment="1">
      <alignment vertical="top"/>
    </xf>
    <xf numFmtId="185" fontId="15" fillId="0" borderId="41" xfId="0" applyNumberFormat="1" applyFont="1" applyBorder="1" applyAlignment="1">
      <alignment vertical="top" shrinkToFit="1"/>
    </xf>
    <xf numFmtId="186" fontId="15" fillId="0" borderId="40" xfId="0" applyNumberFormat="1" applyFont="1" applyBorder="1" applyAlignment="1">
      <alignment vertical="top" shrinkToFit="1"/>
    </xf>
    <xf numFmtId="0" fontId="10" fillId="0" borderId="41" xfId="0" applyFont="1" applyBorder="1" applyAlignment="1">
      <alignment horizontal="right" vertical="top"/>
    </xf>
    <xf numFmtId="10" fontId="10" fillId="0" borderId="41" xfId="0" applyNumberFormat="1" applyFont="1" applyBorder="1" applyAlignment="1">
      <alignment vertical="top"/>
    </xf>
    <xf numFmtId="0" fontId="23" fillId="0" borderId="0" xfId="0" applyFont="1">
      <alignment vertical="center"/>
    </xf>
    <xf numFmtId="0" fontId="24" fillId="0" borderId="0" xfId="0" applyFont="1">
      <alignment vertical="center"/>
    </xf>
    <xf numFmtId="0" fontId="4" fillId="3" borderId="0" xfId="0" applyFont="1" applyFill="1" applyAlignment="1">
      <alignment horizontal="right" vertical="center"/>
    </xf>
    <xf numFmtId="0" fontId="5" fillId="0" borderId="0" xfId="0" applyFont="1">
      <alignment vertical="center"/>
    </xf>
    <xf numFmtId="0" fontId="25" fillId="2" borderId="23" xfId="0" applyFont="1" applyFill="1" applyBorder="1" applyAlignment="1">
      <alignment horizontal="left" vertical="center" indent="1"/>
    </xf>
    <xf numFmtId="0" fontId="23" fillId="0" borderId="23" xfId="0" applyFont="1" applyBorder="1" applyAlignment="1">
      <alignment horizontal="left" vertical="center" indent="1"/>
    </xf>
    <xf numFmtId="0" fontId="25" fillId="2" borderId="44" xfId="0" applyFont="1" applyFill="1" applyBorder="1" applyAlignment="1">
      <alignment horizontal="left" vertical="center" indent="1"/>
    </xf>
    <xf numFmtId="0" fontId="23" fillId="0" borderId="44" xfId="0" applyFont="1" applyBorder="1" applyAlignment="1">
      <alignment horizontal="left" vertical="center" indent="1"/>
    </xf>
    <xf numFmtId="0" fontId="26" fillId="0" borderId="0" xfId="0" applyFont="1">
      <alignment vertical="center"/>
    </xf>
    <xf numFmtId="14" fontId="23" fillId="0" borderId="44" xfId="0" applyNumberFormat="1" applyFont="1" applyBorder="1" applyAlignment="1">
      <alignment horizontal="left" vertical="center" indent="1"/>
    </xf>
    <xf numFmtId="187" fontId="23" fillId="0" borderId="44" xfId="0" applyNumberFormat="1" applyFont="1" applyBorder="1" applyAlignment="1">
      <alignment horizontal="left" vertical="center" indent="1"/>
    </xf>
    <xf numFmtId="0" fontId="25" fillId="2" borderId="18" xfId="0" applyFont="1" applyFill="1" applyBorder="1" applyAlignment="1">
      <alignment horizontal="left" vertical="center" indent="1"/>
    </xf>
    <xf numFmtId="0" fontId="23" fillId="0" borderId="18" xfId="0" applyFont="1" applyBorder="1" applyAlignment="1">
      <alignment horizontal="left" vertical="center" indent="1"/>
    </xf>
    <xf numFmtId="0" fontId="27" fillId="0" borderId="0" xfId="0" applyFont="1">
      <alignment vertical="center"/>
    </xf>
    <xf numFmtId="0" fontId="23" fillId="2" borderId="0" xfId="0" applyFont="1" applyFill="1">
      <alignment vertical="center"/>
    </xf>
    <xf numFmtId="0" fontId="23" fillId="3" borderId="0" xfId="0" applyFont="1" applyFill="1">
      <alignment vertical="center"/>
    </xf>
    <xf numFmtId="0" fontId="23" fillId="7" borderId="0" xfId="0" applyFont="1" applyFill="1">
      <alignment vertical="center"/>
    </xf>
    <xf numFmtId="0" fontId="23" fillId="8" borderId="0" xfId="0" applyFont="1" applyFill="1">
      <alignment vertical="center"/>
    </xf>
    <xf numFmtId="0" fontId="23" fillId="9" borderId="0" xfId="0" applyFont="1" applyFill="1">
      <alignment vertical="center"/>
    </xf>
    <xf numFmtId="0" fontId="23" fillId="10" borderId="0" xfId="0" applyFont="1" applyFill="1">
      <alignment vertical="center"/>
    </xf>
    <xf numFmtId="0" fontId="23" fillId="11" borderId="0" xfId="0" applyFont="1" applyFill="1">
      <alignment vertical="center"/>
    </xf>
    <xf numFmtId="0" fontId="23" fillId="12" borderId="0" xfId="0" applyFont="1" applyFill="1">
      <alignment vertical="center"/>
    </xf>
    <xf numFmtId="0" fontId="28" fillId="0" borderId="0" xfId="0" applyFont="1">
      <alignment vertical="center"/>
    </xf>
    <xf numFmtId="0" fontId="29" fillId="2" borderId="2" xfId="0" applyFont="1" applyFill="1" applyBorder="1" applyAlignment="1">
      <alignment horizontal="center" vertical="center"/>
    </xf>
    <xf numFmtId="0" fontId="29" fillId="2" borderId="4" xfId="0" applyFont="1" applyFill="1" applyBorder="1" applyAlignment="1">
      <alignment horizontal="center" vertical="center"/>
    </xf>
    <xf numFmtId="0" fontId="6" fillId="3" borderId="5" xfId="0" applyFont="1" applyFill="1" applyBorder="1">
      <alignment vertical="center"/>
    </xf>
    <xf numFmtId="176" fontId="6" fillId="3" borderId="6" xfId="0" applyNumberFormat="1" applyFont="1" applyFill="1" applyBorder="1" applyAlignment="1">
      <alignment horizontal="center" vertical="center"/>
    </xf>
    <xf numFmtId="178" fontId="6" fillId="3" borderId="6" xfId="0" applyNumberFormat="1" applyFont="1" applyFill="1" applyBorder="1" applyAlignment="1">
      <alignment horizontal="center" vertical="center"/>
    </xf>
    <xf numFmtId="178" fontId="6" fillId="3" borderId="7" xfId="0" applyNumberFormat="1" applyFont="1" applyFill="1" applyBorder="1" applyAlignment="1">
      <alignment horizontal="center" vertical="center"/>
    </xf>
    <xf numFmtId="0" fontId="9" fillId="4" borderId="1" xfId="0" applyFont="1" applyFill="1" applyBorder="1">
      <alignment vertical="center"/>
    </xf>
    <xf numFmtId="188" fontId="9" fillId="4" borderId="2" xfId="0" applyNumberFormat="1" applyFont="1" applyFill="1" applyBorder="1" applyAlignment="1">
      <alignment horizontal="right" vertical="center"/>
    </xf>
    <xf numFmtId="188" fontId="9" fillId="0" borderId="2" xfId="0" applyNumberFormat="1" applyFont="1" applyBorder="1" applyAlignment="1">
      <alignment horizontal="right" vertical="center"/>
    </xf>
    <xf numFmtId="188" fontId="9" fillId="4" borderId="4" xfId="0" applyNumberFormat="1" applyFont="1" applyFill="1" applyBorder="1" applyAlignment="1">
      <alignment horizontal="right" vertical="center"/>
    </xf>
    <xf numFmtId="188" fontId="9" fillId="0" borderId="0" xfId="0" applyNumberFormat="1" applyFont="1">
      <alignment vertical="center"/>
    </xf>
    <xf numFmtId="181" fontId="30" fillId="4" borderId="8" xfId="0" applyNumberFormat="1" applyFont="1" applyFill="1" applyBorder="1" applyAlignment="1">
      <alignment horizontal="left" vertical="center" indent="1"/>
    </xf>
    <xf numFmtId="181" fontId="30" fillId="4" borderId="0" xfId="0" applyNumberFormat="1" applyFont="1" applyFill="1" applyAlignment="1">
      <alignment horizontal="right" vertical="center"/>
    </xf>
    <xf numFmtId="181" fontId="30" fillId="4" borderId="9" xfId="0" applyNumberFormat="1" applyFont="1" applyFill="1" applyBorder="1" applyAlignment="1">
      <alignment horizontal="right" vertical="center"/>
    </xf>
    <xf numFmtId="181" fontId="31" fillId="0" borderId="0" xfId="0" applyNumberFormat="1" applyFont="1">
      <alignment vertical="center"/>
    </xf>
    <xf numFmtId="181" fontId="30" fillId="0" borderId="0" xfId="0" applyNumberFormat="1" applyFont="1" applyAlignment="1">
      <alignment horizontal="right" vertical="center"/>
    </xf>
    <xf numFmtId="0" fontId="7" fillId="4" borderId="8" xfId="0" applyFont="1" applyFill="1" applyBorder="1">
      <alignment vertical="center"/>
    </xf>
    <xf numFmtId="188" fontId="7" fillId="4" borderId="0" xfId="0" applyNumberFormat="1" applyFont="1" applyFill="1" applyAlignment="1">
      <alignment horizontal="right" vertical="center"/>
    </xf>
    <xf numFmtId="188" fontId="7" fillId="4" borderId="9" xfId="0" applyNumberFormat="1" applyFont="1" applyFill="1" applyBorder="1" applyAlignment="1">
      <alignment horizontal="right" vertical="center"/>
    </xf>
    <xf numFmtId="181" fontId="32" fillId="4" borderId="8" xfId="0" applyNumberFormat="1" applyFont="1" applyFill="1" applyBorder="1" applyAlignment="1">
      <alignment horizontal="left" vertical="center" indent="1"/>
    </xf>
    <xf numFmtId="181" fontId="32" fillId="4" borderId="0" xfId="0" applyNumberFormat="1" applyFont="1" applyFill="1" applyAlignment="1">
      <alignment horizontal="right" vertical="center"/>
    </xf>
    <xf numFmtId="181" fontId="32" fillId="0" borderId="0" xfId="0" applyNumberFormat="1" applyFont="1" applyAlignment="1">
      <alignment horizontal="right" vertical="center"/>
    </xf>
    <xf numFmtId="181" fontId="32" fillId="4" borderId="9" xfId="0" applyNumberFormat="1" applyFont="1" applyFill="1" applyBorder="1" applyAlignment="1">
      <alignment horizontal="right" vertical="center"/>
    </xf>
    <xf numFmtId="181" fontId="11" fillId="0" borderId="0" xfId="0" applyNumberFormat="1" applyFont="1" applyAlignment="1">
      <alignment horizontal="center" vertical="center"/>
    </xf>
    <xf numFmtId="181" fontId="33" fillId="4" borderId="8" xfId="0" applyNumberFormat="1" applyFont="1" applyFill="1" applyBorder="1" applyAlignment="1">
      <alignment horizontal="left" vertical="center" indent="1"/>
    </xf>
    <xf numFmtId="181" fontId="33" fillId="4" borderId="0" xfId="0" applyNumberFormat="1" applyFont="1" applyFill="1" applyAlignment="1">
      <alignment horizontal="right" vertical="center"/>
    </xf>
    <xf numFmtId="181" fontId="33" fillId="0" borderId="0" xfId="0" applyNumberFormat="1" applyFont="1" applyAlignment="1">
      <alignment horizontal="right" vertical="center"/>
    </xf>
    <xf numFmtId="181" fontId="33" fillId="4" borderId="9" xfId="0" applyNumberFormat="1" applyFont="1" applyFill="1" applyBorder="1" applyAlignment="1">
      <alignment horizontal="right" vertical="center"/>
    </xf>
    <xf numFmtId="0" fontId="9" fillId="4" borderId="8" xfId="0" applyFont="1" applyFill="1" applyBorder="1">
      <alignment vertical="center"/>
    </xf>
    <xf numFmtId="188" fontId="9" fillId="4" borderId="0" xfId="0" applyNumberFormat="1" applyFont="1" applyFill="1" applyAlignment="1">
      <alignment horizontal="right" vertical="center"/>
    </xf>
    <xf numFmtId="188" fontId="9" fillId="0" borderId="0" xfId="0" applyNumberFormat="1" applyFont="1" applyAlignment="1">
      <alignment horizontal="right" vertical="center"/>
    </xf>
    <xf numFmtId="188" fontId="9" fillId="4" borderId="9" xfId="0" applyNumberFormat="1" applyFont="1" applyFill="1" applyBorder="1" applyAlignment="1">
      <alignment horizontal="right" vertical="center"/>
    </xf>
    <xf numFmtId="188" fontId="6" fillId="0" borderId="0" xfId="0" applyNumberFormat="1" applyFont="1" applyAlignment="1">
      <alignment horizontal="center" vertical="center"/>
    </xf>
    <xf numFmtId="41" fontId="17" fillId="0" borderId="0" xfId="1" applyNumberFormat="1" applyFont="1" applyFill="1" applyBorder="1" applyAlignment="1">
      <alignment vertical="center"/>
    </xf>
    <xf numFmtId="188" fontId="7" fillId="0" borderId="0" xfId="0" applyNumberFormat="1" applyFont="1" applyAlignment="1">
      <alignment horizontal="right" vertical="center"/>
    </xf>
    <xf numFmtId="0" fontId="7" fillId="0" borderId="38" xfId="0" applyFont="1" applyBorder="1">
      <alignment vertical="center"/>
    </xf>
    <xf numFmtId="0" fontId="7" fillId="0" borderId="39" xfId="0" applyFont="1" applyBorder="1">
      <alignment vertical="center"/>
    </xf>
    <xf numFmtId="0" fontId="7" fillId="0" borderId="28" xfId="0" applyFont="1" applyBorder="1">
      <alignment vertical="center"/>
    </xf>
    <xf numFmtId="3" fontId="7" fillId="0" borderId="0" xfId="0" applyNumberFormat="1" applyFont="1">
      <alignment vertical="center"/>
    </xf>
    <xf numFmtId="0" fontId="9" fillId="0" borderId="33" xfId="0" applyFont="1" applyBorder="1">
      <alignment vertical="center"/>
    </xf>
    <xf numFmtId="3" fontId="7" fillId="13" borderId="45" xfId="0" applyNumberFormat="1" applyFont="1" applyFill="1" applyBorder="1">
      <alignment vertical="center"/>
    </xf>
    <xf numFmtId="180" fontId="7" fillId="0" borderId="45" xfId="0" applyNumberFormat="1" applyFont="1" applyBorder="1">
      <alignment vertical="center"/>
    </xf>
    <xf numFmtId="180" fontId="7" fillId="0" borderId="34" xfId="0" applyNumberFormat="1" applyFont="1" applyBorder="1">
      <alignment vertical="center"/>
    </xf>
    <xf numFmtId="3" fontId="7" fillId="13" borderId="0" xfId="0" applyNumberFormat="1" applyFont="1" applyFill="1">
      <alignment vertical="center"/>
    </xf>
    <xf numFmtId="180" fontId="7" fillId="0" borderId="9" xfId="0" applyNumberFormat="1" applyFont="1" applyBorder="1">
      <alignment vertical="center"/>
    </xf>
    <xf numFmtId="3" fontId="7" fillId="13" borderId="39" xfId="0" applyNumberFormat="1" applyFont="1" applyFill="1" applyBorder="1">
      <alignment vertical="center"/>
    </xf>
    <xf numFmtId="180" fontId="7" fillId="0" borderId="39" xfId="0" applyNumberFormat="1" applyFont="1" applyBorder="1">
      <alignment vertical="center"/>
    </xf>
    <xf numFmtId="180" fontId="7" fillId="0" borderId="28" xfId="0" applyNumberFormat="1" applyFont="1" applyBorder="1">
      <alignment vertical="center"/>
    </xf>
    <xf numFmtId="188" fontId="7" fillId="0" borderId="0" xfId="0" applyNumberFormat="1" applyFont="1">
      <alignment vertical="center"/>
    </xf>
    <xf numFmtId="0" fontId="34" fillId="0" borderId="0" xfId="0" applyFont="1">
      <alignment vertical="center"/>
    </xf>
    <xf numFmtId="189" fontId="6" fillId="3" borderId="6" xfId="0" applyNumberFormat="1" applyFont="1" applyFill="1" applyBorder="1" applyAlignment="1">
      <alignment horizontal="center" vertical="center"/>
    </xf>
    <xf numFmtId="190" fontId="6" fillId="3" borderId="6" xfId="0" applyNumberFormat="1" applyFont="1" applyFill="1" applyBorder="1" applyAlignment="1">
      <alignment horizontal="center" vertical="center"/>
    </xf>
    <xf numFmtId="190" fontId="6" fillId="3" borderId="7" xfId="0" applyNumberFormat="1" applyFont="1" applyFill="1" applyBorder="1" applyAlignment="1">
      <alignment horizontal="center" vertical="center"/>
    </xf>
    <xf numFmtId="179" fontId="9" fillId="4" borderId="2" xfId="0" applyNumberFormat="1" applyFont="1" applyFill="1" applyBorder="1" applyAlignment="1">
      <alignment horizontal="right" vertical="center"/>
    </xf>
    <xf numFmtId="179" fontId="9" fillId="4" borderId="4" xfId="0" applyNumberFormat="1" applyFont="1" applyFill="1" applyBorder="1" applyAlignment="1">
      <alignment horizontal="right" vertical="center"/>
    </xf>
    <xf numFmtId="0" fontId="10" fillId="0" borderId="0" xfId="0" applyFont="1">
      <alignment vertical="center"/>
    </xf>
    <xf numFmtId="0" fontId="11" fillId="0" borderId="0" xfId="0" applyFont="1">
      <alignment vertical="center"/>
    </xf>
    <xf numFmtId="0" fontId="30" fillId="4" borderId="8" xfId="0" applyFont="1" applyFill="1" applyBorder="1" applyAlignment="1">
      <alignment horizontal="left" vertical="center" indent="1"/>
    </xf>
    <xf numFmtId="0" fontId="31" fillId="0" borderId="0" xfId="0" applyFont="1">
      <alignment vertical="center"/>
    </xf>
    <xf numFmtId="0" fontId="7" fillId="4" borderId="8" xfId="0" applyFont="1" applyFill="1" applyBorder="1" applyAlignment="1">
      <alignment horizontal="left" vertical="center" indent="1"/>
    </xf>
    <xf numFmtId="0" fontId="30" fillId="4" borderId="8" xfId="0" applyFont="1" applyFill="1" applyBorder="1" applyAlignment="1">
      <alignment horizontal="left" vertical="center" indent="2"/>
    </xf>
    <xf numFmtId="181" fontId="32" fillId="4" borderId="8" xfId="0" applyNumberFormat="1" applyFont="1" applyFill="1" applyBorder="1" applyAlignment="1">
      <alignment horizontal="left" vertical="center" indent="2"/>
    </xf>
    <xf numFmtId="0" fontId="30" fillId="4" borderId="38" xfId="0" applyFont="1" applyFill="1" applyBorder="1" applyAlignment="1">
      <alignment horizontal="left" vertical="center" indent="1"/>
    </xf>
    <xf numFmtId="181" fontId="30" fillId="4" borderId="39" xfId="0" applyNumberFormat="1" applyFont="1" applyFill="1" applyBorder="1" applyAlignment="1">
      <alignment horizontal="right" vertical="center"/>
    </xf>
    <xf numFmtId="181" fontId="30" fillId="4" borderId="28" xfId="0" applyNumberFormat="1" applyFont="1" applyFill="1" applyBorder="1" applyAlignment="1">
      <alignment horizontal="right" vertical="center"/>
    </xf>
    <xf numFmtId="0" fontId="6" fillId="14" borderId="46" xfId="0" applyFont="1" applyFill="1" applyBorder="1">
      <alignment vertical="center"/>
    </xf>
    <xf numFmtId="176" fontId="6" fillId="14" borderId="47" xfId="0" applyNumberFormat="1" applyFont="1" applyFill="1" applyBorder="1" applyAlignment="1">
      <alignment horizontal="center" vertical="center"/>
    </xf>
    <xf numFmtId="178" fontId="6" fillId="14" borderId="47" xfId="0" applyNumberFormat="1" applyFont="1" applyFill="1" applyBorder="1" applyAlignment="1">
      <alignment horizontal="center" vertical="center"/>
    </xf>
    <xf numFmtId="178" fontId="6" fillId="14" borderId="48" xfId="0" applyNumberFormat="1" applyFont="1" applyFill="1" applyBorder="1" applyAlignment="1">
      <alignment horizontal="center" vertical="center"/>
    </xf>
    <xf numFmtId="0" fontId="6" fillId="15" borderId="46" xfId="0" applyFont="1" applyFill="1" applyBorder="1">
      <alignment vertical="center"/>
    </xf>
    <xf numFmtId="176" fontId="6" fillId="15" borderId="47" xfId="0" applyNumberFormat="1" applyFont="1" applyFill="1" applyBorder="1" applyAlignment="1">
      <alignment horizontal="center" vertical="center"/>
    </xf>
    <xf numFmtId="178" fontId="6" fillId="15" borderId="47" xfId="0" applyNumberFormat="1" applyFont="1" applyFill="1" applyBorder="1" applyAlignment="1">
      <alignment horizontal="center" vertical="center"/>
    </xf>
    <xf numFmtId="178" fontId="6" fillId="15" borderId="48" xfId="0" applyNumberFormat="1" applyFont="1" applyFill="1" applyBorder="1" applyAlignment="1">
      <alignment horizontal="center" vertical="center"/>
    </xf>
    <xf numFmtId="0" fontId="9" fillId="0" borderId="49" xfId="0" applyFont="1" applyBorder="1">
      <alignment vertical="center"/>
    </xf>
    <xf numFmtId="41" fontId="14" fillId="0" borderId="0" xfId="1" applyNumberFormat="1" applyFont="1" applyFill="1" applyBorder="1" applyAlignment="1">
      <alignment vertical="center"/>
    </xf>
    <xf numFmtId="0" fontId="7" fillId="0" borderId="49" xfId="0" applyFont="1" applyBorder="1">
      <alignment vertical="center"/>
    </xf>
    <xf numFmtId="181" fontId="7" fillId="0" borderId="50" xfId="0" applyNumberFormat="1" applyFont="1" applyBorder="1">
      <alignment vertical="center"/>
    </xf>
    <xf numFmtId="0" fontId="7" fillId="0" borderId="51" xfId="0" applyFont="1" applyBorder="1">
      <alignment vertical="center"/>
    </xf>
    <xf numFmtId="0" fontId="32" fillId="4" borderId="8" xfId="0" applyFont="1" applyFill="1" applyBorder="1" applyAlignment="1">
      <alignment horizontal="left" vertical="center" indent="1"/>
    </xf>
    <xf numFmtId="0" fontId="9" fillId="4" borderId="8" xfId="0" applyFont="1" applyFill="1" applyBorder="1" applyAlignment="1">
      <alignment horizontal="left" vertical="center" indent="1"/>
    </xf>
    <xf numFmtId="181" fontId="9" fillId="0" borderId="0" xfId="2" applyNumberFormat="1" applyFont="1">
      <alignment vertical="center"/>
    </xf>
    <xf numFmtId="0" fontId="12" fillId="0" borderId="0" xfId="0" applyFont="1">
      <alignment vertical="center"/>
    </xf>
    <xf numFmtId="0" fontId="6" fillId="0" borderId="0" xfId="0" applyFont="1">
      <alignment vertical="center"/>
    </xf>
    <xf numFmtId="0" fontId="32" fillId="4" borderId="8" xfId="0" applyFont="1" applyFill="1" applyBorder="1" applyAlignment="1">
      <alignment horizontal="left" vertical="center" indent="2"/>
    </xf>
    <xf numFmtId="181" fontId="32" fillId="16" borderId="0" xfId="0" applyNumberFormat="1" applyFont="1" applyFill="1" applyAlignment="1">
      <alignment horizontal="right" vertical="center"/>
    </xf>
    <xf numFmtId="181" fontId="32" fillId="16" borderId="9" xfId="0" applyNumberFormat="1" applyFont="1" applyFill="1" applyBorder="1" applyAlignment="1">
      <alignment horizontal="right" vertical="center"/>
    </xf>
    <xf numFmtId="181" fontId="32" fillId="0" borderId="9" xfId="0" applyNumberFormat="1" applyFont="1" applyBorder="1" applyAlignment="1">
      <alignment horizontal="right" vertical="center"/>
    </xf>
    <xf numFmtId="0" fontId="30" fillId="4" borderId="0" xfId="0" applyFont="1" applyFill="1" applyAlignment="1">
      <alignment horizontal="left" vertical="center" indent="1"/>
    </xf>
    <xf numFmtId="183" fontId="38" fillId="0" borderId="0" xfId="0" applyNumberFormat="1" applyFont="1">
      <alignment vertical="center"/>
    </xf>
    <xf numFmtId="179" fontId="9" fillId="0" borderId="2" xfId="0" applyNumberFormat="1" applyFont="1" applyBorder="1" applyAlignment="1">
      <alignment horizontal="right" vertical="center"/>
    </xf>
    <xf numFmtId="0" fontId="33" fillId="4" borderId="38" xfId="0" applyFont="1" applyFill="1" applyBorder="1" applyAlignment="1">
      <alignment horizontal="left" vertical="center" indent="1"/>
    </xf>
    <xf numFmtId="181" fontId="33" fillId="4" borderId="39" xfId="0" applyNumberFormat="1" applyFont="1" applyFill="1" applyBorder="1" applyAlignment="1">
      <alignment horizontal="right" vertical="center"/>
    </xf>
    <xf numFmtId="181" fontId="33" fillId="4" borderId="28" xfId="0" applyNumberFormat="1" applyFont="1" applyFill="1" applyBorder="1" applyAlignment="1">
      <alignment horizontal="right" vertical="center"/>
    </xf>
    <xf numFmtId="0" fontId="33" fillId="4" borderId="54" xfId="0" applyFont="1" applyFill="1" applyBorder="1" applyAlignment="1">
      <alignment horizontal="left" vertical="center" indent="1"/>
    </xf>
    <xf numFmtId="181" fontId="7" fillId="0" borderId="55" xfId="0" applyNumberFormat="1" applyFont="1" applyBorder="1">
      <alignment vertical="center"/>
    </xf>
    <xf numFmtId="0" fontId="9" fillId="18" borderId="46" xfId="0" applyFont="1" applyFill="1" applyBorder="1">
      <alignment vertical="center"/>
    </xf>
    <xf numFmtId="188" fontId="9" fillId="18" borderId="47" xfId="0" applyNumberFormat="1" applyFont="1" applyFill="1" applyBorder="1">
      <alignment vertical="center"/>
    </xf>
    <xf numFmtId="188" fontId="9" fillId="18" borderId="48" xfId="0" applyNumberFormat="1" applyFont="1" applyFill="1" applyBorder="1">
      <alignment vertical="center"/>
    </xf>
    <xf numFmtId="188" fontId="9" fillId="0" borderId="50" xfId="0" applyNumberFormat="1" applyFont="1" applyBorder="1">
      <alignment vertical="center"/>
    </xf>
    <xf numFmtId="0" fontId="9" fillId="0" borderId="49" xfId="0" applyFont="1" applyBorder="1" applyAlignment="1">
      <alignment horizontal="left" vertical="center" indent="1"/>
    </xf>
    <xf numFmtId="0" fontId="7" fillId="0" borderId="49" xfId="0" applyFont="1" applyBorder="1" applyAlignment="1">
      <alignment horizontal="left" vertical="center" indent="2"/>
    </xf>
    <xf numFmtId="188" fontId="7" fillId="0" borderId="50" xfId="0" applyNumberFormat="1" applyFont="1" applyBorder="1">
      <alignment vertical="center"/>
    </xf>
    <xf numFmtId="0" fontId="7" fillId="0" borderId="51" xfId="0" applyFont="1" applyBorder="1" applyAlignment="1">
      <alignment horizontal="left" vertical="center" indent="1"/>
    </xf>
    <xf numFmtId="188" fontId="7" fillId="0" borderId="52" xfId="0" applyNumberFormat="1" applyFont="1" applyBorder="1">
      <alignment vertical="center"/>
    </xf>
    <xf numFmtId="188" fontId="7" fillId="0" borderId="53" xfId="0" applyNumberFormat="1" applyFont="1" applyBorder="1">
      <alignment vertical="center"/>
    </xf>
    <xf numFmtId="10" fontId="32" fillId="4" borderId="0" xfId="0" applyNumberFormat="1" applyFont="1" applyFill="1" applyAlignment="1">
      <alignment horizontal="right" vertical="center"/>
    </xf>
    <xf numFmtId="10" fontId="32" fillId="0" borderId="0" xfId="0" applyNumberFormat="1" applyFont="1" applyAlignment="1">
      <alignment horizontal="right" vertical="center"/>
    </xf>
    <xf numFmtId="10" fontId="32" fillId="4" borderId="9" xfId="0" applyNumberFormat="1" applyFont="1" applyFill="1" applyBorder="1" applyAlignment="1">
      <alignment horizontal="right" vertical="center"/>
    </xf>
    <xf numFmtId="0" fontId="33" fillId="4" borderId="8" xfId="0" applyFont="1" applyFill="1" applyBorder="1" applyAlignment="1">
      <alignment horizontal="left" vertical="center" indent="1"/>
    </xf>
    <xf numFmtId="0" fontId="7" fillId="4" borderId="5" xfId="0" applyFont="1" applyFill="1" applyBorder="1" applyAlignment="1">
      <alignment horizontal="left" vertical="center" indent="1"/>
    </xf>
    <xf numFmtId="188" fontId="7" fillId="0" borderId="6" xfId="0" applyNumberFormat="1" applyFont="1" applyBorder="1" applyAlignment="1">
      <alignment horizontal="right" vertical="center"/>
    </xf>
    <xf numFmtId="188" fontId="7" fillId="0" borderId="7" xfId="0" applyNumberFormat="1" applyFont="1" applyBorder="1" applyAlignment="1">
      <alignment horizontal="right" vertical="center"/>
    </xf>
    <xf numFmtId="0" fontId="35" fillId="4" borderId="1" xfId="0" applyFont="1" applyFill="1" applyBorder="1">
      <alignment vertical="center"/>
    </xf>
    <xf numFmtId="179" fontId="35" fillId="4" borderId="2" xfId="0" applyNumberFormat="1" applyFont="1" applyFill="1" applyBorder="1" applyAlignment="1">
      <alignment horizontal="right" vertical="center"/>
    </xf>
    <xf numFmtId="181" fontId="35" fillId="4" borderId="2" xfId="2" applyNumberFormat="1" applyFont="1" applyFill="1" applyBorder="1" applyAlignment="1">
      <alignment horizontal="right" vertical="center"/>
    </xf>
    <xf numFmtId="181" fontId="35" fillId="0" borderId="2" xfId="2" applyNumberFormat="1" applyFont="1" applyFill="1" applyBorder="1" applyAlignment="1">
      <alignment horizontal="right" vertical="center"/>
    </xf>
    <xf numFmtId="181" fontId="35" fillId="4" borderId="4" xfId="2" applyNumberFormat="1" applyFont="1" applyFill="1" applyBorder="1" applyAlignment="1">
      <alignment horizontal="right" vertical="center"/>
    </xf>
    <xf numFmtId="0" fontId="35" fillId="0" borderId="0" xfId="0" applyFont="1">
      <alignment vertical="center"/>
    </xf>
    <xf numFmtId="181" fontId="36" fillId="4" borderId="0" xfId="2" applyNumberFormat="1" applyFont="1" applyFill="1" applyBorder="1" applyAlignment="1">
      <alignment horizontal="right" vertical="center"/>
    </xf>
    <xf numFmtId="181" fontId="36" fillId="4" borderId="9" xfId="2" applyNumberFormat="1" applyFont="1" applyFill="1" applyBorder="1" applyAlignment="1">
      <alignment horizontal="right" vertical="center"/>
    </xf>
    <xf numFmtId="181" fontId="30" fillId="0" borderId="9" xfId="0" applyNumberFormat="1" applyFont="1" applyBorder="1" applyAlignment="1">
      <alignment horizontal="right" vertical="center"/>
    </xf>
    <xf numFmtId="0" fontId="7" fillId="0" borderId="7" xfId="0" applyFont="1" applyBorder="1">
      <alignment vertical="center"/>
    </xf>
    <xf numFmtId="0" fontId="10" fillId="4" borderId="8" xfId="0" applyFont="1" applyFill="1" applyBorder="1" applyAlignment="1">
      <alignment horizontal="left" vertical="center" indent="1"/>
    </xf>
    <xf numFmtId="0" fontId="32" fillId="4" borderId="5" xfId="0" applyFont="1" applyFill="1" applyBorder="1" applyAlignment="1">
      <alignment horizontal="left" vertical="center" indent="1"/>
    </xf>
    <xf numFmtId="38" fontId="10" fillId="19" borderId="1" xfId="0" applyNumberFormat="1" applyFont="1" applyFill="1" applyBorder="1" applyAlignment="1">
      <alignment horizontal="left" vertical="center"/>
    </xf>
    <xf numFmtId="179" fontId="7" fillId="4" borderId="2" xfId="0" applyNumberFormat="1" applyFont="1" applyFill="1" applyBorder="1" applyAlignment="1">
      <alignment horizontal="right" vertical="center"/>
    </xf>
    <xf numFmtId="179" fontId="7" fillId="4" borderId="4" xfId="0" applyNumberFormat="1" applyFont="1" applyFill="1" applyBorder="1" applyAlignment="1">
      <alignment horizontal="right" vertical="center"/>
    </xf>
    <xf numFmtId="38" fontId="10" fillId="19" borderId="5" xfId="0" applyNumberFormat="1" applyFont="1" applyFill="1" applyBorder="1" applyAlignment="1">
      <alignment horizontal="left" vertical="center"/>
    </xf>
    <xf numFmtId="179" fontId="7" fillId="0" borderId="6" xfId="0" applyNumberFormat="1" applyFont="1" applyBorder="1" applyAlignment="1">
      <alignment horizontal="right" vertical="center"/>
    </xf>
    <xf numFmtId="179" fontId="7" fillId="4" borderId="6" xfId="0" applyNumberFormat="1" applyFont="1" applyFill="1" applyBorder="1" applyAlignment="1">
      <alignment horizontal="right" vertical="center"/>
    </xf>
    <xf numFmtId="179" fontId="7" fillId="4" borderId="7" xfId="0" applyNumberFormat="1" applyFont="1" applyFill="1" applyBorder="1" applyAlignment="1">
      <alignment horizontal="right" vertical="center"/>
    </xf>
    <xf numFmtId="38" fontId="10" fillId="19" borderId="13" xfId="0" applyNumberFormat="1" applyFont="1" applyFill="1" applyBorder="1" applyAlignment="1">
      <alignment horizontal="left" vertical="center"/>
    </xf>
    <xf numFmtId="179" fontId="10" fillId="4" borderId="14" xfId="0" applyNumberFormat="1" applyFont="1" applyFill="1" applyBorder="1" applyAlignment="1">
      <alignment horizontal="right" vertical="center"/>
    </xf>
    <xf numFmtId="179" fontId="10" fillId="4" borderId="15" xfId="0" applyNumberFormat="1" applyFont="1" applyFill="1" applyBorder="1" applyAlignment="1">
      <alignment horizontal="right" vertical="center"/>
    </xf>
    <xf numFmtId="191" fontId="13" fillId="0" borderId="0" xfId="0" applyNumberFormat="1" applyFont="1">
      <alignment vertical="center"/>
    </xf>
    <xf numFmtId="0" fontId="13" fillId="0" borderId="0" xfId="0" applyFont="1">
      <alignment vertical="center"/>
    </xf>
    <xf numFmtId="38" fontId="12" fillId="19" borderId="1" xfId="0" applyNumberFormat="1" applyFont="1" applyFill="1" applyBorder="1" applyAlignment="1">
      <alignment horizontal="left" vertical="center"/>
    </xf>
    <xf numFmtId="38" fontId="10" fillId="19" borderId="8" xfId="0" applyNumberFormat="1" applyFont="1" applyFill="1" applyBorder="1" applyAlignment="1">
      <alignment horizontal="left" vertical="center" indent="1"/>
    </xf>
    <xf numFmtId="179" fontId="7" fillId="0" borderId="39" xfId="0" applyNumberFormat="1" applyFont="1" applyBorder="1">
      <alignment vertical="center"/>
    </xf>
    <xf numFmtId="179" fontId="7" fillId="0" borderId="28" xfId="0" applyNumberFormat="1" applyFont="1" applyBorder="1">
      <alignment vertical="center"/>
    </xf>
    <xf numFmtId="179" fontId="13" fillId="0" borderId="0" xfId="0" applyNumberFormat="1" applyFont="1">
      <alignment vertical="center"/>
    </xf>
    <xf numFmtId="0" fontId="37" fillId="0" borderId="0" xfId="0" applyFont="1" applyAlignment="1">
      <alignment horizontal="center" vertical="center"/>
    </xf>
    <xf numFmtId="183" fontId="10" fillId="0" borderId="0" xfId="0" applyNumberFormat="1" applyFont="1" applyAlignment="1">
      <alignment horizontal="center" vertical="center"/>
    </xf>
    <xf numFmtId="0" fontId="10" fillId="0" borderId="0" xfId="0" applyFont="1" applyAlignment="1">
      <alignment horizontal="center" vertical="center"/>
    </xf>
    <xf numFmtId="0" fontId="7" fillId="0" borderId="0" xfId="0" applyFont="1" applyAlignment="1">
      <alignment horizontal="center" vertical="center"/>
    </xf>
    <xf numFmtId="0" fontId="6" fillId="2" borderId="4" xfId="0" applyFont="1" applyFill="1" applyBorder="1" applyAlignment="1">
      <alignment horizontal="center" vertical="center"/>
    </xf>
    <xf numFmtId="0" fontId="9" fillId="0" borderId="0" xfId="0" applyFont="1" applyAlignment="1">
      <alignment horizontal="center" vertical="center"/>
    </xf>
    <xf numFmtId="0" fontId="6" fillId="3" borderId="6" xfId="0" applyFont="1" applyFill="1" applyBorder="1">
      <alignment vertical="center"/>
    </xf>
    <xf numFmtId="0" fontId="9" fillId="0" borderId="1" xfId="0" applyFont="1" applyBorder="1">
      <alignment vertical="center"/>
    </xf>
    <xf numFmtId="0" fontId="9" fillId="0" borderId="2" xfId="0" applyFont="1" applyBorder="1">
      <alignment vertical="center"/>
    </xf>
    <xf numFmtId="179" fontId="9" fillId="0" borderId="4" xfId="0" applyNumberFormat="1" applyFont="1" applyBorder="1" applyAlignment="1">
      <alignment horizontal="right" vertical="center"/>
    </xf>
    <xf numFmtId="0" fontId="36" fillId="0" borderId="0" xfId="0" applyFont="1" applyAlignment="1">
      <alignment horizontal="center" vertical="center"/>
    </xf>
    <xf numFmtId="0" fontId="33" fillId="0" borderId="8" xfId="0" applyFont="1" applyBorder="1" applyAlignment="1">
      <alignment horizontal="left" vertical="center" indent="2"/>
    </xf>
    <xf numFmtId="192" fontId="33" fillId="0" borderId="9" xfId="0" applyNumberFormat="1" applyFont="1" applyBorder="1" applyAlignment="1">
      <alignment horizontal="right" vertical="center"/>
    </xf>
    <xf numFmtId="193" fontId="33" fillId="0" borderId="9" xfId="0" applyNumberFormat="1" applyFont="1" applyBorder="1" applyAlignment="1">
      <alignment horizontal="right" vertical="center"/>
    </xf>
    <xf numFmtId="0" fontId="35" fillId="0" borderId="0" xfId="0" applyFont="1" applyAlignment="1">
      <alignment horizontal="center" vertical="center"/>
    </xf>
    <xf numFmtId="0" fontId="9" fillId="0" borderId="39" xfId="0" applyFont="1" applyBorder="1">
      <alignment vertical="center"/>
    </xf>
    <xf numFmtId="179" fontId="9" fillId="0" borderId="39" xfId="0" applyNumberFormat="1" applyFont="1" applyBorder="1" applyAlignment="1">
      <alignment horizontal="right" vertical="center"/>
    </xf>
    <xf numFmtId="179" fontId="9" fillId="0" borderId="28" xfId="0" applyNumberFormat="1" applyFont="1" applyBorder="1" applyAlignment="1">
      <alignment horizontal="right" vertical="center"/>
    </xf>
    <xf numFmtId="0" fontId="7" fillId="0" borderId="0" xfId="0" applyFont="1" applyAlignment="1">
      <alignment horizontal="right" vertical="center"/>
    </xf>
    <xf numFmtId="0" fontId="6" fillId="14" borderId="47" xfId="0" applyFont="1" applyFill="1" applyBorder="1">
      <alignment vertical="center"/>
    </xf>
    <xf numFmtId="0" fontId="6" fillId="15" borderId="47" xfId="0" applyFont="1" applyFill="1" applyBorder="1">
      <alignment vertical="center"/>
    </xf>
    <xf numFmtId="179" fontId="7" fillId="17" borderId="50" xfId="0" applyNumberFormat="1" applyFont="1" applyFill="1" applyBorder="1">
      <alignment vertical="center"/>
    </xf>
    <xf numFmtId="0" fontId="7" fillId="0" borderId="52" xfId="0" applyFont="1" applyBorder="1">
      <alignment vertical="center"/>
    </xf>
    <xf numFmtId="179" fontId="7" fillId="0" borderId="52" xfId="0" applyNumberFormat="1" applyFont="1" applyBorder="1">
      <alignment vertical="center"/>
    </xf>
    <xf numFmtId="179" fontId="7" fillId="17" borderId="53" xfId="0" applyNumberFormat="1" applyFont="1" applyFill="1" applyBorder="1">
      <alignment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42" fillId="0" borderId="0" xfId="3"/>
    <xf numFmtId="0" fontId="44" fillId="20" borderId="0" xfId="3" applyFont="1" applyFill="1" applyAlignment="1">
      <alignment horizontal="left" vertical="top"/>
    </xf>
    <xf numFmtId="0" fontId="43" fillId="20" borderId="0" xfId="3" applyFont="1" applyFill="1" applyAlignment="1">
      <alignment horizontal="left" vertical="top"/>
    </xf>
    <xf numFmtId="0" fontId="45" fillId="20" borderId="0" xfId="3" applyFont="1" applyFill="1" applyAlignment="1">
      <alignment horizontal="right"/>
    </xf>
    <xf numFmtId="0" fontId="46" fillId="24" borderId="0" xfId="3" applyFont="1" applyFill="1" applyAlignment="1">
      <alignment horizontal="right"/>
    </xf>
    <xf numFmtId="0" fontId="44" fillId="25" borderId="0" xfId="3" applyFont="1" applyFill="1" applyAlignment="1">
      <alignment horizontal="left" vertical="top"/>
    </xf>
    <xf numFmtId="0" fontId="43" fillId="25" borderId="0" xfId="3" applyFont="1" applyFill="1" applyAlignment="1">
      <alignment horizontal="left" vertical="top"/>
    </xf>
    <xf numFmtId="0" fontId="45" fillId="25" borderId="0" xfId="3" applyFont="1" applyFill="1" applyAlignment="1">
      <alignment horizontal="right"/>
    </xf>
    <xf numFmtId="0" fontId="46" fillId="20" borderId="0" xfId="3" applyFont="1" applyFill="1" applyAlignment="1">
      <alignment horizontal="right"/>
    </xf>
    <xf numFmtId="0" fontId="46" fillId="25" borderId="0" xfId="3" applyFont="1" applyFill="1" applyAlignment="1">
      <alignment horizontal="right"/>
    </xf>
    <xf numFmtId="0" fontId="7" fillId="4" borderId="0" xfId="3" applyFont="1" applyFill="1"/>
    <xf numFmtId="0" fontId="7" fillId="20" borderId="0" xfId="3" applyFont="1" applyFill="1"/>
    <xf numFmtId="0" fontId="7" fillId="0" borderId="0" xfId="3" applyFont="1"/>
    <xf numFmtId="0" fontId="47" fillId="20" borderId="0" xfId="3" applyFont="1" applyFill="1" applyAlignment="1">
      <alignment horizontal="left"/>
    </xf>
    <xf numFmtId="0" fontId="10" fillId="20" borderId="0" xfId="3" applyFont="1" applyFill="1" applyAlignment="1">
      <alignment horizontal="left"/>
    </xf>
    <xf numFmtId="0" fontId="12" fillId="20" borderId="0" xfId="3" applyFont="1" applyFill="1"/>
    <xf numFmtId="0" fontId="48" fillId="20" borderId="0" xfId="3" applyFont="1" applyFill="1"/>
    <xf numFmtId="0" fontId="49" fillId="20" borderId="0" xfId="3" applyFont="1" applyFill="1"/>
    <xf numFmtId="0" fontId="48" fillId="21" borderId="0" xfId="3" applyFont="1" applyFill="1"/>
    <xf numFmtId="0" fontId="7" fillId="22" borderId="0" xfId="3" applyFont="1" applyFill="1"/>
    <xf numFmtId="0" fontId="50" fillId="23" borderId="0" xfId="3" applyFont="1" applyFill="1" applyAlignment="1">
      <alignment horizontal="left"/>
    </xf>
    <xf numFmtId="0" fontId="50" fillId="23" borderId="0" xfId="3" applyFont="1" applyFill="1"/>
    <xf numFmtId="0" fontId="9" fillId="20" borderId="0" xfId="3" applyFont="1" applyFill="1" applyAlignment="1">
      <alignment horizontal="left" vertical="top"/>
    </xf>
    <xf numFmtId="0" fontId="7" fillId="20" borderId="0" xfId="3" applyFont="1" applyFill="1" applyAlignment="1">
      <alignment horizontal="left" vertical="top"/>
    </xf>
    <xf numFmtId="0" fontId="48" fillId="20" borderId="0" xfId="3" applyFont="1" applyFill="1" applyAlignment="1">
      <alignment horizontal="right"/>
    </xf>
    <xf numFmtId="0" fontId="49" fillId="20" borderId="0" xfId="3" applyFont="1" applyFill="1" applyAlignment="1">
      <alignment horizontal="right"/>
    </xf>
    <xf numFmtId="0" fontId="48" fillId="24" borderId="0" xfId="3" applyFont="1" applyFill="1" applyAlignment="1">
      <alignment horizontal="right"/>
    </xf>
    <xf numFmtId="0" fontId="9" fillId="25" borderId="0" xfId="3" applyFont="1" applyFill="1" applyAlignment="1">
      <alignment horizontal="left" vertical="top"/>
    </xf>
    <xf numFmtId="0" fontId="7" fillId="25" borderId="0" xfId="3" applyFont="1" applyFill="1" applyAlignment="1">
      <alignment horizontal="left" vertical="top"/>
    </xf>
    <xf numFmtId="0" fontId="48" fillId="25" borderId="0" xfId="3" applyFont="1" applyFill="1" applyAlignment="1">
      <alignment horizontal="right"/>
    </xf>
    <xf numFmtId="0" fontId="49" fillId="25" borderId="0" xfId="3" applyFont="1" applyFill="1" applyAlignment="1">
      <alignment horizontal="right"/>
    </xf>
    <xf numFmtId="0" fontId="35" fillId="4" borderId="0" xfId="3" applyFont="1" applyFill="1"/>
    <xf numFmtId="181" fontId="10" fillId="4" borderId="8" xfId="0" applyNumberFormat="1" applyFont="1" applyFill="1" applyBorder="1" applyAlignment="1">
      <alignment horizontal="left" vertical="center" indent="2"/>
    </xf>
    <xf numFmtId="180" fontId="10" fillId="4" borderId="0" xfId="0" applyNumberFormat="1" applyFont="1" applyFill="1" applyAlignment="1">
      <alignment horizontal="right" vertical="center"/>
    </xf>
    <xf numFmtId="180" fontId="10" fillId="0" borderId="0" xfId="0" applyNumberFormat="1" applyFont="1" applyAlignment="1">
      <alignment horizontal="right" vertical="center"/>
    </xf>
    <xf numFmtId="180" fontId="10" fillId="4" borderId="9" xfId="0" applyNumberFormat="1" applyFont="1" applyFill="1" applyBorder="1" applyAlignment="1">
      <alignment horizontal="right" vertical="center"/>
    </xf>
    <xf numFmtId="0" fontId="9" fillId="0" borderId="49" xfId="0" applyFont="1" applyFill="1" applyBorder="1">
      <alignment vertical="center"/>
    </xf>
    <xf numFmtId="188" fontId="9" fillId="0" borderId="0" xfId="0" applyNumberFormat="1" applyFont="1" applyFill="1" applyBorder="1">
      <alignment vertical="center"/>
    </xf>
    <xf numFmtId="188" fontId="9" fillId="0" borderId="50" xfId="0" applyNumberFormat="1" applyFont="1" applyFill="1" applyBorder="1">
      <alignment vertical="center"/>
    </xf>
    <xf numFmtId="0" fontId="9" fillId="0" borderId="49" xfId="0" applyFont="1" applyBorder="1" applyAlignment="1">
      <alignment horizontal="left" vertical="center"/>
    </xf>
    <xf numFmtId="179" fontId="9" fillId="0" borderId="0" xfId="0" applyNumberFormat="1" applyFont="1" applyBorder="1" applyAlignment="1">
      <alignment horizontal="right" vertical="center"/>
    </xf>
    <xf numFmtId="181" fontId="30" fillId="4" borderId="0" xfId="0" applyNumberFormat="1" applyFont="1" applyFill="1" applyBorder="1" applyAlignment="1">
      <alignment horizontal="right" vertical="center"/>
    </xf>
    <xf numFmtId="0" fontId="32" fillId="4" borderId="0" xfId="0" applyFont="1" applyFill="1" applyBorder="1" applyAlignment="1">
      <alignment horizontal="left" vertical="center" indent="1"/>
    </xf>
    <xf numFmtId="181" fontId="32" fillId="4" borderId="0" xfId="0" applyNumberFormat="1" applyFont="1" applyFill="1" applyBorder="1" applyAlignment="1">
      <alignment horizontal="right" vertical="center"/>
    </xf>
    <xf numFmtId="181" fontId="32" fillId="0" borderId="0" xfId="0" applyNumberFormat="1" applyFont="1" applyBorder="1" applyAlignment="1">
      <alignment horizontal="right" vertical="center"/>
    </xf>
    <xf numFmtId="181" fontId="32" fillId="4" borderId="6" xfId="0" applyNumberFormat="1" applyFont="1" applyFill="1" applyBorder="1" applyAlignment="1">
      <alignment horizontal="right" vertical="center"/>
    </xf>
    <xf numFmtId="181" fontId="32" fillId="0" borderId="6" xfId="0" applyNumberFormat="1" applyFont="1" applyBorder="1" applyAlignment="1">
      <alignment horizontal="right" vertical="center"/>
    </xf>
    <xf numFmtId="181" fontId="32" fillId="4" borderId="7" xfId="0" applyNumberFormat="1" applyFont="1" applyFill="1" applyBorder="1" applyAlignment="1">
      <alignment horizontal="right" vertical="center"/>
    </xf>
    <xf numFmtId="10" fontId="32" fillId="4" borderId="0" xfId="0" applyNumberFormat="1" applyFont="1" applyFill="1" applyBorder="1" applyAlignment="1">
      <alignment horizontal="right" vertical="center"/>
    </xf>
    <xf numFmtId="179" fontId="7" fillId="4" borderId="0" xfId="0" applyNumberFormat="1" applyFont="1" applyFill="1" applyBorder="1" applyAlignment="1">
      <alignment horizontal="right" vertical="center"/>
    </xf>
    <xf numFmtId="10" fontId="32" fillId="0" borderId="0" xfId="0" applyNumberFormat="1" applyFont="1" applyBorder="1" applyAlignment="1">
      <alignment horizontal="right" vertical="center"/>
    </xf>
    <xf numFmtId="0" fontId="32" fillId="4" borderId="5" xfId="0" applyFont="1" applyFill="1" applyBorder="1" applyAlignment="1">
      <alignment horizontal="left" vertical="center" indent="2"/>
    </xf>
    <xf numFmtId="10" fontId="32" fillId="4" borderId="6" xfId="0" applyNumberFormat="1" applyFont="1" applyFill="1" applyBorder="1" applyAlignment="1">
      <alignment horizontal="right" vertical="center"/>
    </xf>
    <xf numFmtId="10" fontId="32" fillId="0" borderId="6" xfId="0" applyNumberFormat="1" applyFont="1" applyBorder="1" applyAlignment="1">
      <alignment horizontal="right" vertical="center"/>
    </xf>
    <xf numFmtId="10" fontId="32" fillId="4" borderId="7" xfId="0" applyNumberFormat="1" applyFont="1" applyFill="1" applyBorder="1" applyAlignment="1">
      <alignment horizontal="right" vertical="center"/>
    </xf>
    <xf numFmtId="0" fontId="12" fillId="4" borderId="8" xfId="0" applyFont="1" applyFill="1" applyBorder="1" applyAlignment="1">
      <alignment horizontal="left" vertical="center" indent="1"/>
    </xf>
    <xf numFmtId="0" fontId="10" fillId="4" borderId="8" xfId="0" applyFont="1" applyFill="1" applyBorder="1" applyAlignment="1">
      <alignment horizontal="left" vertical="center" indent="2"/>
    </xf>
    <xf numFmtId="180" fontId="10" fillId="4" borderId="0" xfId="0" applyNumberFormat="1" applyFont="1" applyFill="1" applyBorder="1" applyAlignment="1">
      <alignment horizontal="right" vertical="center"/>
    </xf>
    <xf numFmtId="0" fontId="32" fillId="4" borderId="0" xfId="0" applyNumberFormat="1" applyFont="1" applyFill="1" applyBorder="1" applyAlignment="1">
      <alignment horizontal="right" vertical="center"/>
    </xf>
    <xf numFmtId="180" fontId="10" fillId="0" borderId="0" xfId="0" applyNumberFormat="1" applyFont="1" applyBorder="1" applyAlignment="1">
      <alignment horizontal="right" vertical="center"/>
    </xf>
    <xf numFmtId="181" fontId="30" fillId="16" borderId="0" xfId="0" applyNumberFormat="1" applyFont="1" applyFill="1" applyBorder="1" applyAlignment="1">
      <alignment horizontal="right" vertical="center"/>
    </xf>
    <xf numFmtId="181" fontId="30" fillId="16" borderId="9" xfId="0" applyNumberFormat="1" applyFont="1" applyFill="1" applyBorder="1" applyAlignment="1">
      <alignment horizontal="right" vertical="center"/>
    </xf>
    <xf numFmtId="0" fontId="36" fillId="4" borderId="8" xfId="0" applyFont="1" applyFill="1" applyBorder="1" applyAlignment="1">
      <alignment horizontal="left" vertical="center" indent="1"/>
    </xf>
    <xf numFmtId="181" fontId="36" fillId="4" borderId="0" xfId="2" applyNumberFormat="1" applyFont="1" applyFill="1" applyAlignment="1">
      <alignment horizontal="right" vertical="center"/>
    </xf>
    <xf numFmtId="181" fontId="32" fillId="18" borderId="0" xfId="0" applyNumberFormat="1" applyFont="1" applyFill="1" applyBorder="1" applyAlignment="1">
      <alignment horizontal="right" vertical="center"/>
    </xf>
    <xf numFmtId="0" fontId="9" fillId="4" borderId="8" xfId="0" applyFont="1" applyFill="1" applyBorder="1" applyAlignment="1">
      <alignment horizontal="left" vertical="center"/>
    </xf>
    <xf numFmtId="180" fontId="7" fillId="4" borderId="0" xfId="0" applyNumberFormat="1" applyFont="1" applyFill="1" applyAlignment="1">
      <alignment horizontal="right" vertical="center"/>
    </xf>
    <xf numFmtId="177" fontId="8" fillId="3" borderId="6" xfId="0" applyNumberFormat="1" applyFont="1" applyFill="1" applyBorder="1" applyAlignment="1">
      <alignment horizontal="center" vertical="center"/>
    </xf>
    <xf numFmtId="179" fontId="7" fillId="0" borderId="0" xfId="0" applyNumberFormat="1" applyFont="1" applyBorder="1" applyAlignment="1">
      <alignment horizontal="right" vertical="center"/>
    </xf>
    <xf numFmtId="176" fontId="8" fillId="3" borderId="7" xfId="0" applyNumberFormat="1" applyFont="1" applyFill="1" applyBorder="1" applyAlignment="1">
      <alignment horizontal="center" vertical="center"/>
    </xf>
    <xf numFmtId="182" fontId="7" fillId="0" borderId="12" xfId="0" applyNumberFormat="1" applyFont="1" applyBorder="1" applyAlignment="1">
      <alignment horizontal="right" vertical="center"/>
    </xf>
    <xf numFmtId="182" fontId="7" fillId="0" borderId="9" xfId="0" applyNumberFormat="1" applyFont="1" applyBorder="1" applyAlignment="1">
      <alignment horizontal="right" vertical="center"/>
    </xf>
    <xf numFmtId="182" fontId="9" fillId="0" borderId="15" xfId="0" applyNumberFormat="1" applyFont="1" applyBorder="1" applyAlignment="1">
      <alignment horizontal="right" vertical="center"/>
    </xf>
    <xf numFmtId="0" fontId="6" fillId="3" borderId="0" xfId="0" applyFont="1" applyFill="1">
      <alignment vertical="center"/>
    </xf>
    <xf numFmtId="41" fontId="7" fillId="0" borderId="0" xfId="1" applyNumberFormat="1" applyFont="1" applyFill="1" applyBorder="1" applyAlignment="1">
      <alignment vertical="center"/>
    </xf>
    <xf numFmtId="41" fontId="7" fillId="0" borderId="9" xfId="1" applyNumberFormat="1" applyFont="1" applyFill="1" applyBorder="1" applyAlignment="1">
      <alignment vertical="center"/>
    </xf>
    <xf numFmtId="194" fontId="7" fillId="0" borderId="0" xfId="1" applyNumberFormat="1" applyFont="1" applyFill="1" applyBorder="1" applyAlignment="1">
      <alignment vertical="center"/>
    </xf>
    <xf numFmtId="194" fontId="7" fillId="0" borderId="9" xfId="1" applyNumberFormat="1" applyFont="1" applyFill="1" applyBorder="1" applyAlignment="1">
      <alignment vertical="center"/>
    </xf>
    <xf numFmtId="181" fontId="30" fillId="0" borderId="0" xfId="0" applyNumberFormat="1" applyFont="1" applyFill="1" applyBorder="1" applyAlignment="1">
      <alignment horizontal="right" vertical="center"/>
    </xf>
    <xf numFmtId="181" fontId="30" fillId="0" borderId="9" xfId="0" applyNumberFormat="1" applyFont="1" applyFill="1" applyBorder="1" applyAlignment="1">
      <alignment horizontal="right" vertical="center"/>
    </xf>
    <xf numFmtId="181" fontId="32" fillId="0" borderId="0" xfId="0" applyNumberFormat="1" applyFont="1" applyFill="1" applyBorder="1" applyAlignment="1">
      <alignment horizontal="right" vertical="center"/>
    </xf>
    <xf numFmtId="181" fontId="32" fillId="0" borderId="9" xfId="0" applyNumberFormat="1" applyFont="1" applyFill="1" applyBorder="1" applyAlignment="1">
      <alignment horizontal="right" vertical="center"/>
    </xf>
    <xf numFmtId="179" fontId="7" fillId="16" borderId="0" xfId="0" applyNumberFormat="1" applyFont="1" applyFill="1" applyBorder="1" applyAlignment="1">
      <alignment horizontal="right" vertical="center"/>
    </xf>
    <xf numFmtId="179" fontId="9" fillId="16" borderId="2" xfId="0" applyNumberFormat="1" applyFont="1" applyFill="1" applyBorder="1" applyAlignment="1">
      <alignment horizontal="right" vertical="center"/>
    </xf>
    <xf numFmtId="179" fontId="9" fillId="16" borderId="4" xfId="0" applyNumberFormat="1" applyFont="1" applyFill="1" applyBorder="1" applyAlignment="1">
      <alignment horizontal="right" vertical="center"/>
    </xf>
    <xf numFmtId="179" fontId="7" fillId="0" borderId="0" xfId="0" applyNumberFormat="1" applyFont="1" applyFill="1" applyBorder="1" applyAlignment="1">
      <alignment horizontal="right" vertical="center"/>
    </xf>
    <xf numFmtId="179" fontId="7" fillId="0" borderId="9" xfId="0" applyNumberFormat="1" applyFont="1" applyFill="1" applyBorder="1" applyAlignment="1">
      <alignment horizontal="right" vertical="center"/>
    </xf>
    <xf numFmtId="179" fontId="9" fillId="0" borderId="2" xfId="0" applyNumberFormat="1" applyFont="1" applyFill="1" applyBorder="1" applyAlignment="1">
      <alignment horizontal="right" vertical="center"/>
    </xf>
    <xf numFmtId="0" fontId="51" fillId="0" borderId="0" xfId="0" applyFont="1">
      <alignment vertical="center"/>
    </xf>
    <xf numFmtId="41" fontId="51" fillId="0" borderId="0" xfId="4" applyFont="1">
      <alignment vertical="center"/>
    </xf>
    <xf numFmtId="41" fontId="0" fillId="0" borderId="0" xfId="0" applyNumberFormat="1">
      <alignment vertical="center"/>
    </xf>
    <xf numFmtId="0" fontId="39" fillId="0" borderId="0" xfId="0" applyFont="1" applyBorder="1" applyAlignment="1">
      <alignment horizontal="center" vertical="center"/>
    </xf>
    <xf numFmtId="0" fontId="40" fillId="0" borderId="0" xfId="0" applyFont="1" applyBorder="1" applyAlignment="1">
      <alignment horizontal="center" vertical="center"/>
    </xf>
    <xf numFmtId="192" fontId="33" fillId="0" borderId="0" xfId="0" applyNumberFormat="1" applyFont="1" applyBorder="1" applyAlignment="1">
      <alignment horizontal="right" vertical="center"/>
    </xf>
    <xf numFmtId="193" fontId="33" fillId="0" borderId="0" xfId="0" applyNumberFormat="1" applyFont="1" applyBorder="1" applyAlignment="1">
      <alignment horizontal="right" vertical="center"/>
    </xf>
    <xf numFmtId="0" fontId="41" fillId="0" borderId="0" xfId="0" applyFont="1" applyBorder="1" applyAlignment="1">
      <alignment horizontal="center" vertical="center"/>
    </xf>
    <xf numFmtId="10" fontId="9" fillId="0" borderId="17" xfId="0" applyNumberFormat="1" applyFont="1" applyBorder="1" applyAlignment="1">
      <alignment horizontal="center" vertical="center"/>
    </xf>
    <xf numFmtId="195" fontId="7" fillId="0" borderId="0" xfId="1" applyNumberFormat="1" applyFont="1" applyFill="1" applyBorder="1" applyAlignment="1">
      <alignment vertical="center"/>
    </xf>
    <xf numFmtId="195" fontId="7" fillId="0" borderId="9" xfId="1" applyNumberFormat="1" applyFont="1" applyFill="1" applyBorder="1" applyAlignment="1">
      <alignment vertical="center"/>
    </xf>
    <xf numFmtId="10" fontId="7" fillId="0" borderId="0" xfId="0" applyNumberFormat="1" applyFont="1" applyAlignment="1">
      <alignment horizontal="center" vertical="center"/>
    </xf>
    <xf numFmtId="179" fontId="7" fillId="0" borderId="1" xfId="0" applyNumberFormat="1" applyFont="1" applyBorder="1" applyAlignment="1">
      <alignment horizontal="center" vertical="center"/>
    </xf>
    <xf numFmtId="179" fontId="7" fillId="0" borderId="2" xfId="0" applyNumberFormat="1" applyFont="1" applyBorder="1" applyAlignment="1">
      <alignment horizontal="center" vertical="center"/>
    </xf>
    <xf numFmtId="179" fontId="7" fillId="0" borderId="4" xfId="0" applyNumberFormat="1" applyFont="1" applyBorder="1" applyAlignment="1">
      <alignment horizontal="center" vertical="center"/>
    </xf>
    <xf numFmtId="179" fontId="7" fillId="0" borderId="8" xfId="0" applyNumberFormat="1" applyFont="1" applyBorder="1" applyAlignment="1">
      <alignment horizontal="center" vertical="center"/>
    </xf>
    <xf numFmtId="179" fontId="12" fillId="5" borderId="4" xfId="0" applyNumberFormat="1" applyFont="1" applyFill="1" applyBorder="1" applyAlignment="1">
      <alignment horizontal="center" vertical="center"/>
    </xf>
    <xf numFmtId="179" fontId="7" fillId="0" borderId="9" xfId="0" applyNumberFormat="1" applyFont="1" applyBorder="1" applyAlignment="1">
      <alignment horizontal="center" vertical="center"/>
    </xf>
    <xf numFmtId="179" fontId="12" fillId="6" borderId="0" xfId="0" applyNumberFormat="1" applyFont="1" applyFill="1" applyAlignment="1">
      <alignment horizontal="center" vertical="center"/>
    </xf>
    <xf numFmtId="179" fontId="12" fillId="5" borderId="5" xfId="0" applyNumberFormat="1" applyFont="1" applyFill="1" applyBorder="1" applyAlignment="1">
      <alignment horizontal="center" vertical="center"/>
    </xf>
    <xf numFmtId="179" fontId="7" fillId="0" borderId="6" xfId="0" applyNumberFormat="1" applyFont="1" applyBorder="1" applyAlignment="1">
      <alignment horizontal="center" vertical="center"/>
    </xf>
    <xf numFmtId="179" fontId="7" fillId="0" borderId="7" xfId="0" applyNumberFormat="1" applyFont="1" applyBorder="1" applyAlignment="1">
      <alignment horizontal="center" vertical="center"/>
    </xf>
    <xf numFmtId="179" fontId="7" fillId="0" borderId="5" xfId="0" applyNumberFormat="1" applyFont="1" applyBorder="1" applyAlignment="1">
      <alignment horizontal="center" vertical="center"/>
    </xf>
    <xf numFmtId="180" fontId="7" fillId="0" borderId="2" xfId="0" applyNumberFormat="1" applyFont="1" applyBorder="1" applyAlignment="1">
      <alignment horizontal="right" vertical="center"/>
    </xf>
    <xf numFmtId="180" fontId="7" fillId="0" borderId="4" xfId="0" applyNumberFormat="1" applyFont="1" applyBorder="1" applyAlignment="1">
      <alignment horizontal="right" vertical="center"/>
    </xf>
    <xf numFmtId="180" fontId="7" fillId="0" borderId="0" xfId="0" applyNumberFormat="1" applyFont="1" applyBorder="1" applyAlignment="1">
      <alignment horizontal="right" vertical="center"/>
    </xf>
    <xf numFmtId="180" fontId="7" fillId="0" borderId="0" xfId="0" applyNumberFormat="1" applyFont="1" applyAlignment="1">
      <alignment horizontal="right" vertical="center"/>
    </xf>
    <xf numFmtId="180" fontId="7" fillId="0" borderId="9" xfId="0" applyNumberFormat="1" applyFont="1" applyBorder="1" applyAlignment="1">
      <alignment horizontal="right" vertical="center"/>
    </xf>
    <xf numFmtId="180" fontId="9" fillId="0" borderId="0" xfId="0" applyNumberFormat="1" applyFont="1" applyBorder="1" applyAlignment="1">
      <alignment horizontal="right" vertical="center"/>
    </xf>
    <xf numFmtId="180" fontId="9" fillId="0" borderId="0" xfId="0" applyNumberFormat="1" applyFont="1" applyAlignment="1">
      <alignment horizontal="right" vertical="center"/>
    </xf>
    <xf numFmtId="180" fontId="9" fillId="4" borderId="0" xfId="0" applyNumberFormat="1" applyFont="1" applyFill="1" applyAlignment="1">
      <alignment horizontal="right" vertical="center"/>
    </xf>
    <xf numFmtId="180" fontId="9" fillId="4" borderId="9" xfId="0" applyNumberFormat="1" applyFont="1" applyFill="1" applyBorder="1" applyAlignment="1">
      <alignment horizontal="right" vertical="center"/>
    </xf>
    <xf numFmtId="180" fontId="7" fillId="4" borderId="9" xfId="0" applyNumberFormat="1" applyFont="1" applyFill="1" applyBorder="1" applyAlignment="1">
      <alignment horizontal="right" vertical="center"/>
    </xf>
    <xf numFmtId="180" fontId="7" fillId="4" borderId="0" xfId="0" applyNumberFormat="1" applyFont="1" applyFill="1" applyBorder="1" applyAlignment="1">
      <alignment horizontal="right" vertical="center"/>
    </xf>
    <xf numFmtId="180" fontId="7" fillId="0" borderId="9" xfId="1" applyNumberFormat="1" applyFont="1" applyFill="1" applyBorder="1" applyAlignment="1">
      <alignment horizontal="right" vertical="center"/>
    </xf>
    <xf numFmtId="180" fontId="9" fillId="4" borderId="6" xfId="0" applyNumberFormat="1" applyFont="1" applyFill="1" applyBorder="1" applyAlignment="1">
      <alignment horizontal="right" vertical="center"/>
    </xf>
    <xf numFmtId="180" fontId="9" fillId="0" borderId="6" xfId="0" applyNumberFormat="1" applyFont="1" applyBorder="1" applyAlignment="1">
      <alignment horizontal="right" vertical="center"/>
    </xf>
    <xf numFmtId="180" fontId="9" fillId="0" borderId="7" xfId="0" applyNumberFormat="1" applyFont="1" applyBorder="1" applyAlignment="1">
      <alignment horizontal="right" vertical="center"/>
    </xf>
    <xf numFmtId="181" fontId="30" fillId="26" borderId="0" xfId="0" applyNumberFormat="1" applyFont="1" applyFill="1" applyBorder="1" applyAlignment="1">
      <alignment horizontal="right" vertical="center"/>
    </xf>
    <xf numFmtId="0" fontId="32" fillId="26" borderId="0" xfId="0" applyNumberFormat="1" applyFont="1" applyFill="1" applyBorder="1" applyAlignment="1">
      <alignment horizontal="right" vertical="center"/>
    </xf>
    <xf numFmtId="181" fontId="32" fillId="26" borderId="0" xfId="0" applyNumberFormat="1" applyFont="1" applyFill="1" applyBorder="1" applyAlignment="1">
      <alignment horizontal="right" vertical="center"/>
    </xf>
    <xf numFmtId="181" fontId="53" fillId="4" borderId="0" xfId="2" applyNumberFormat="1" applyFont="1" applyFill="1" applyBorder="1" applyAlignment="1">
      <alignment horizontal="right" vertical="center"/>
    </xf>
    <xf numFmtId="181" fontId="53" fillId="4" borderId="9" xfId="2" applyNumberFormat="1" applyFont="1" applyFill="1" applyBorder="1" applyAlignment="1">
      <alignment horizontal="right" vertical="center"/>
    </xf>
    <xf numFmtId="181" fontId="53" fillId="0" borderId="0" xfId="2" applyNumberFormat="1" applyFont="1" applyBorder="1" applyAlignment="1">
      <alignment horizontal="right" vertical="center"/>
    </xf>
    <xf numFmtId="181" fontId="54" fillId="4" borderId="2" xfId="2" applyNumberFormat="1" applyFont="1" applyFill="1" applyBorder="1" applyAlignment="1">
      <alignment horizontal="right" vertical="center"/>
    </xf>
    <xf numFmtId="181" fontId="54" fillId="0" borderId="2" xfId="2" applyNumberFormat="1" applyFont="1" applyBorder="1" applyAlignment="1">
      <alignment horizontal="right" vertical="center"/>
    </xf>
    <xf numFmtId="181" fontId="54" fillId="4" borderId="4" xfId="2" applyNumberFormat="1" applyFont="1" applyFill="1" applyBorder="1" applyAlignment="1">
      <alignment horizontal="right" vertical="center"/>
    </xf>
    <xf numFmtId="0" fontId="10" fillId="4" borderId="5" xfId="0" applyFont="1" applyFill="1" applyBorder="1" applyAlignment="1">
      <alignment horizontal="left" vertical="center" indent="2"/>
    </xf>
    <xf numFmtId="180" fontId="10" fillId="4" borderId="6" xfId="0" applyNumberFormat="1" applyFont="1" applyFill="1" applyBorder="1" applyAlignment="1">
      <alignment horizontal="right" vertical="center"/>
    </xf>
    <xf numFmtId="180" fontId="10" fillId="4" borderId="7" xfId="0" applyNumberFormat="1" applyFont="1" applyFill="1" applyBorder="1" applyAlignment="1">
      <alignment horizontal="right" vertical="center"/>
    </xf>
    <xf numFmtId="181" fontId="32" fillId="26" borderId="9" xfId="0" applyNumberFormat="1" applyFont="1" applyFill="1" applyBorder="1" applyAlignment="1">
      <alignment horizontal="right" vertical="center"/>
    </xf>
    <xf numFmtId="180" fontId="10" fillId="26" borderId="9" xfId="0" applyNumberFormat="1" applyFont="1" applyFill="1" applyBorder="1" applyAlignment="1">
      <alignment horizontal="right" vertical="center"/>
    </xf>
    <xf numFmtId="181" fontId="30" fillId="26" borderId="9" xfId="0" applyNumberFormat="1" applyFont="1" applyFill="1" applyBorder="1" applyAlignment="1">
      <alignment horizontal="right" vertical="center"/>
    </xf>
    <xf numFmtId="0" fontId="7" fillId="26" borderId="0" xfId="0" applyFont="1" applyFill="1">
      <alignment vertical="center"/>
    </xf>
    <xf numFmtId="180" fontId="10" fillId="26" borderId="0" xfId="0" applyNumberFormat="1" applyFont="1" applyFill="1" applyBorder="1" applyAlignment="1">
      <alignment horizontal="right" vertical="center"/>
    </xf>
    <xf numFmtId="0" fontId="31" fillId="26" borderId="0" xfId="0" applyFont="1" applyFill="1">
      <alignment vertical="center"/>
    </xf>
    <xf numFmtId="181" fontId="32" fillId="18" borderId="9" xfId="0" applyNumberFormat="1" applyFont="1" applyFill="1" applyBorder="1" applyAlignment="1">
      <alignment horizontal="right" vertical="center"/>
    </xf>
    <xf numFmtId="0" fontId="10" fillId="4" borderId="5" xfId="0" applyFont="1" applyFill="1" applyBorder="1" applyAlignment="1">
      <alignment horizontal="left" vertical="center" indent="1"/>
    </xf>
    <xf numFmtId="181" fontId="53" fillId="0" borderId="6" xfId="2" applyNumberFormat="1" applyFont="1" applyBorder="1" applyAlignment="1">
      <alignment horizontal="right" vertical="center"/>
    </xf>
    <xf numFmtId="181" fontId="30" fillId="4" borderId="7" xfId="0" applyNumberFormat="1" applyFont="1" applyFill="1" applyBorder="1" applyAlignment="1">
      <alignment horizontal="right" vertical="center"/>
    </xf>
    <xf numFmtId="181" fontId="53" fillId="27" borderId="0" xfId="2" applyNumberFormat="1" applyFont="1" applyFill="1" applyBorder="1" applyAlignment="1">
      <alignment horizontal="right" vertical="center"/>
    </xf>
    <xf numFmtId="0" fontId="29" fillId="2" borderId="23" xfId="0" applyFont="1" applyFill="1" applyBorder="1" applyAlignment="1">
      <alignment horizontal="center" vertical="center"/>
    </xf>
    <xf numFmtId="178" fontId="6" fillId="3" borderId="18" xfId="0" applyNumberFormat="1" applyFont="1" applyFill="1" applyBorder="1" applyAlignment="1">
      <alignment horizontal="center" vertical="center"/>
    </xf>
    <xf numFmtId="188" fontId="9" fillId="4" borderId="23" xfId="0" applyNumberFormat="1" applyFont="1" applyFill="1" applyBorder="1" applyAlignment="1">
      <alignment horizontal="right" vertical="center"/>
    </xf>
    <xf numFmtId="181" fontId="30" fillId="4" borderId="44" xfId="0" applyNumberFormat="1" applyFont="1" applyFill="1" applyBorder="1" applyAlignment="1">
      <alignment horizontal="right" vertical="center"/>
    </xf>
    <xf numFmtId="188" fontId="7" fillId="0" borderId="44" xfId="0" applyNumberFormat="1" applyFont="1" applyBorder="1" applyAlignment="1">
      <alignment horizontal="right" vertical="center"/>
    </xf>
    <xf numFmtId="181" fontId="30" fillId="0" borderId="44" xfId="0" applyNumberFormat="1" applyFont="1" applyBorder="1" applyAlignment="1">
      <alignment horizontal="right" vertical="center"/>
    </xf>
    <xf numFmtId="181" fontId="32" fillId="4" borderId="44" xfId="0" applyNumberFormat="1" applyFont="1" applyFill="1" applyBorder="1" applyAlignment="1">
      <alignment horizontal="right" vertical="center"/>
    </xf>
    <xf numFmtId="181" fontId="33" fillId="4" borderId="44" xfId="0" applyNumberFormat="1" applyFont="1" applyFill="1" applyBorder="1" applyAlignment="1">
      <alignment horizontal="right" vertical="center"/>
    </xf>
    <xf numFmtId="188" fontId="9" fillId="4" borderId="44" xfId="0" applyNumberFormat="1" applyFont="1" applyFill="1" applyBorder="1" applyAlignment="1">
      <alignment horizontal="right" vertical="center"/>
    </xf>
    <xf numFmtId="188" fontId="7" fillId="4" borderId="44" xfId="0" applyNumberFormat="1" applyFont="1" applyFill="1" applyBorder="1" applyAlignment="1">
      <alignment horizontal="right" vertical="center"/>
    </xf>
    <xf numFmtId="0" fontId="7" fillId="0" borderId="27" xfId="0" applyFont="1" applyBorder="1">
      <alignment vertical="center"/>
    </xf>
    <xf numFmtId="0" fontId="9" fillId="0" borderId="0" xfId="0" applyFont="1" applyAlignment="1">
      <alignment horizontal="center" vertical="center"/>
    </xf>
    <xf numFmtId="10" fontId="32" fillId="16" borderId="0" xfId="0" applyNumberFormat="1" applyFont="1" applyFill="1" applyBorder="1" applyAlignment="1">
      <alignment horizontal="right" vertical="center"/>
    </xf>
    <xf numFmtId="10" fontId="32" fillId="16" borderId="9" xfId="0" applyNumberFormat="1" applyFont="1" applyFill="1" applyBorder="1" applyAlignment="1">
      <alignment horizontal="right" vertical="center"/>
    </xf>
    <xf numFmtId="192" fontId="33" fillId="0" borderId="0" xfId="0" applyNumberFormat="1" applyFont="1" applyFill="1" applyBorder="1" applyAlignment="1">
      <alignment horizontal="right" vertical="center"/>
    </xf>
    <xf numFmtId="0" fontId="55" fillId="18" borderId="43" xfId="0" applyFont="1" applyFill="1" applyBorder="1">
      <alignment vertical="center"/>
    </xf>
    <xf numFmtId="14" fontId="55" fillId="18" borderId="43" xfId="0" applyNumberFormat="1" applyFont="1" applyFill="1" applyBorder="1" applyAlignment="1">
      <alignment horizontal="center" vertical="center"/>
    </xf>
    <xf numFmtId="14" fontId="55" fillId="18" borderId="56" xfId="0" applyNumberFormat="1" applyFont="1" applyFill="1" applyBorder="1" applyAlignment="1">
      <alignment horizontal="center" vertical="center"/>
    </xf>
    <xf numFmtId="0" fontId="55" fillId="0" borderId="0" xfId="0" applyFont="1">
      <alignment vertical="center"/>
    </xf>
    <xf numFmtId="183" fontId="55" fillId="0" borderId="0" xfId="0" applyNumberFormat="1" applyFont="1">
      <alignment vertical="center"/>
    </xf>
    <xf numFmtId="0" fontId="55" fillId="0" borderId="57" xfId="0" applyFont="1" applyBorder="1">
      <alignment vertical="center"/>
    </xf>
    <xf numFmtId="183" fontId="55" fillId="28" borderId="57" xfId="0" applyNumberFormat="1" applyFont="1" applyFill="1" applyBorder="1">
      <alignment vertical="center"/>
    </xf>
    <xf numFmtId="183" fontId="55" fillId="0" borderId="57" xfId="0" applyNumberFormat="1" applyFont="1" applyBorder="1">
      <alignment vertical="center"/>
    </xf>
    <xf numFmtId="0" fontId="55" fillId="29" borderId="0" xfId="0" applyFont="1" applyFill="1">
      <alignment vertical="center"/>
    </xf>
    <xf numFmtId="183" fontId="55" fillId="29" borderId="0" xfId="0" applyNumberFormat="1" applyFont="1" applyFill="1">
      <alignment vertical="center"/>
    </xf>
    <xf numFmtId="0" fontId="56" fillId="0" borderId="58" xfId="0" applyFont="1" applyBorder="1">
      <alignment vertical="center"/>
    </xf>
    <xf numFmtId="183" fontId="56" fillId="0" borderId="58" xfId="0" applyNumberFormat="1" applyFont="1" applyBorder="1">
      <alignment vertical="center"/>
    </xf>
    <xf numFmtId="183" fontId="56" fillId="0" borderId="59" xfId="0" applyNumberFormat="1" applyFont="1" applyBorder="1">
      <alignment vertical="center"/>
    </xf>
    <xf numFmtId="0" fontId="57" fillId="0" borderId="0" xfId="0" applyFont="1">
      <alignment vertical="center"/>
    </xf>
    <xf numFmtId="0" fontId="51" fillId="0" borderId="60" xfId="0" applyFont="1" applyBorder="1">
      <alignment vertical="center"/>
    </xf>
    <xf numFmtId="0" fontId="51" fillId="0" borderId="61" xfId="0" applyFont="1" applyBorder="1">
      <alignment vertical="center"/>
    </xf>
    <xf numFmtId="0" fontId="51" fillId="0" borderId="62" xfId="0" applyFont="1" applyBorder="1">
      <alignment vertical="center"/>
    </xf>
    <xf numFmtId="0" fontId="51" fillId="0" borderId="62" xfId="0" applyFont="1" applyBorder="1" applyAlignment="1">
      <alignment horizontal="center" vertical="center"/>
    </xf>
    <xf numFmtId="0" fontId="58" fillId="0" borderId="60" xfId="0" applyFont="1" applyBorder="1">
      <alignment vertical="center"/>
    </xf>
    <xf numFmtId="0" fontId="58" fillId="0" borderId="61" xfId="0" applyFont="1" applyBorder="1">
      <alignment vertical="center"/>
    </xf>
    <xf numFmtId="196" fontId="60" fillId="0" borderId="63" xfId="0" applyNumberFormat="1" applyFont="1" applyBorder="1">
      <alignment vertical="center"/>
    </xf>
    <xf numFmtId="0" fontId="61" fillId="0" borderId="64" xfId="0" applyFont="1" applyBorder="1">
      <alignment vertical="center"/>
    </xf>
    <xf numFmtId="0" fontId="61" fillId="0" borderId="56" xfId="0" applyFont="1" applyBorder="1">
      <alignment vertical="center"/>
    </xf>
    <xf numFmtId="196" fontId="51" fillId="0" borderId="63" xfId="0" applyNumberFormat="1" applyFont="1" applyBorder="1">
      <alignment vertical="center"/>
    </xf>
    <xf numFmtId="0" fontId="61" fillId="0" borderId="65" xfId="0" applyFont="1" applyBorder="1">
      <alignment vertical="center"/>
    </xf>
    <xf numFmtId="0" fontId="61" fillId="0" borderId="57" xfId="0" applyFont="1" applyBorder="1">
      <alignment vertical="center"/>
    </xf>
    <xf numFmtId="196" fontId="51" fillId="0" borderId="62" xfId="0" applyNumberFormat="1" applyFont="1" applyBorder="1">
      <alignment vertical="center"/>
    </xf>
    <xf numFmtId="0" fontId="61" fillId="0" borderId="66" xfId="0" applyFont="1" applyBorder="1">
      <alignment vertical="center"/>
    </xf>
    <xf numFmtId="0" fontId="61" fillId="0" borderId="62" xfId="0" applyFont="1" applyBorder="1">
      <alignment vertical="center"/>
    </xf>
    <xf numFmtId="196" fontId="51" fillId="0" borderId="66" xfId="0" applyNumberFormat="1" applyFont="1" applyBorder="1">
      <alignment vertical="center"/>
    </xf>
    <xf numFmtId="0" fontId="61" fillId="30" borderId="65" xfId="0" applyFont="1" applyFill="1" applyBorder="1">
      <alignment vertical="center"/>
    </xf>
    <xf numFmtId="0" fontId="61" fillId="30" borderId="66" xfId="0" applyFont="1" applyFill="1" applyBorder="1">
      <alignment vertical="center"/>
    </xf>
    <xf numFmtId="196" fontId="51" fillId="30" borderId="66" xfId="0" applyNumberFormat="1" applyFont="1" applyFill="1" applyBorder="1">
      <alignment vertical="center"/>
    </xf>
    <xf numFmtId="0" fontId="61" fillId="30" borderId="67" xfId="0" applyFont="1" applyFill="1" applyBorder="1">
      <alignment vertical="center"/>
    </xf>
    <xf numFmtId="196" fontId="51" fillId="30" borderId="67" xfId="0" applyNumberFormat="1" applyFont="1" applyFill="1" applyBorder="1">
      <alignment vertical="center"/>
    </xf>
    <xf numFmtId="0" fontId="61" fillId="30" borderId="64" xfId="0" applyFont="1" applyFill="1" applyBorder="1">
      <alignment vertical="center"/>
    </xf>
    <xf numFmtId="0" fontId="61" fillId="30" borderId="56" xfId="0" applyFont="1" applyFill="1" applyBorder="1">
      <alignment vertical="center"/>
    </xf>
    <xf numFmtId="196" fontId="51" fillId="30" borderId="63" xfId="0" applyNumberFormat="1" applyFont="1" applyFill="1" applyBorder="1">
      <alignment vertical="center"/>
    </xf>
    <xf numFmtId="41" fontId="51" fillId="0" borderId="0" xfId="1" applyFont="1">
      <alignment vertical="center"/>
    </xf>
    <xf numFmtId="181" fontId="51" fillId="0" borderId="0" xfId="2" applyNumberFormat="1" applyFont="1">
      <alignment vertical="center"/>
    </xf>
    <xf numFmtId="0" fontId="51" fillId="0" borderId="43" xfId="0" applyFont="1" applyBorder="1">
      <alignment vertical="center"/>
    </xf>
    <xf numFmtId="0" fontId="51" fillId="0" borderId="43" xfId="0" applyFont="1" applyBorder="1" applyAlignment="1">
      <alignment horizontal="center" vertical="center"/>
    </xf>
    <xf numFmtId="196" fontId="51" fillId="0" borderId="0" xfId="0" applyNumberFormat="1" applyFont="1">
      <alignment vertical="center"/>
    </xf>
    <xf numFmtId="41" fontId="51" fillId="0" borderId="58" xfId="0" applyNumberFormat="1" applyFont="1" applyBorder="1">
      <alignment vertical="center"/>
    </xf>
    <xf numFmtId="41" fontId="51" fillId="0" borderId="0" xfId="0" applyNumberFormat="1" applyFont="1">
      <alignment vertical="center"/>
    </xf>
    <xf numFmtId="9" fontId="51" fillId="0" borderId="0" xfId="2" applyFont="1">
      <alignment vertical="center"/>
    </xf>
    <xf numFmtId="0" fontId="51" fillId="16" borderId="0" xfId="0" applyFont="1" applyFill="1">
      <alignment vertical="center"/>
    </xf>
    <xf numFmtId="196" fontId="51" fillId="16" borderId="0" xfId="0" applyNumberFormat="1" applyFont="1" applyFill="1">
      <alignment vertical="center"/>
    </xf>
    <xf numFmtId="0" fontId="51" fillId="18" borderId="43" xfId="0" applyFont="1" applyFill="1" applyBorder="1">
      <alignment vertical="center"/>
    </xf>
    <xf numFmtId="14" fontId="51" fillId="18" borderId="43" xfId="0" applyNumberFormat="1" applyFont="1" applyFill="1" applyBorder="1" applyAlignment="1">
      <alignment horizontal="center" vertical="center"/>
    </xf>
    <xf numFmtId="14" fontId="51" fillId="18" borderId="56" xfId="0" applyNumberFormat="1" applyFont="1" applyFill="1" applyBorder="1" applyAlignment="1">
      <alignment horizontal="center" vertical="center"/>
    </xf>
    <xf numFmtId="0" fontId="51" fillId="0" borderId="57" xfId="0" applyFont="1" applyBorder="1">
      <alignment vertical="center"/>
    </xf>
    <xf numFmtId="183" fontId="51" fillId="0" borderId="0" xfId="0" applyNumberFormat="1" applyFont="1">
      <alignment vertical="center"/>
    </xf>
    <xf numFmtId="183" fontId="51" fillId="0" borderId="57" xfId="0" applyNumberFormat="1" applyFont="1" applyBorder="1">
      <alignment vertical="center"/>
    </xf>
    <xf numFmtId="0" fontId="51" fillId="0" borderId="68" xfId="0" applyFont="1" applyBorder="1">
      <alignment vertical="center"/>
    </xf>
    <xf numFmtId="183" fontId="51" fillId="0" borderId="68" xfId="0" applyNumberFormat="1" applyFont="1" applyBorder="1">
      <alignment vertical="center"/>
    </xf>
    <xf numFmtId="183" fontId="51" fillId="0" borderId="69" xfId="0" applyNumberFormat="1" applyFont="1" applyBorder="1">
      <alignment vertical="center"/>
    </xf>
    <xf numFmtId="0" fontId="62" fillId="31" borderId="41" xfId="0" applyFont="1" applyFill="1" applyBorder="1" applyAlignment="1">
      <alignment horizontal="left" vertical="center" wrapText="1" readingOrder="1"/>
    </xf>
    <xf numFmtId="0" fontId="62" fillId="31" borderId="41" xfId="0" applyFont="1" applyFill="1" applyBorder="1" applyAlignment="1">
      <alignment horizontal="right" vertical="center" wrapText="1" readingOrder="1"/>
    </xf>
    <xf numFmtId="0" fontId="63" fillId="0" borderId="40" xfId="0" applyFont="1" applyBorder="1" applyAlignment="1">
      <alignment horizontal="left" vertical="center" wrapText="1" readingOrder="1"/>
    </xf>
    <xf numFmtId="186" fontId="63" fillId="0" borderId="40" xfId="0" applyNumberFormat="1" applyFont="1" applyBorder="1" applyAlignment="1">
      <alignment horizontal="right" vertical="center" wrapText="1" readingOrder="1"/>
    </xf>
    <xf numFmtId="0" fontId="64" fillId="0" borderId="40" xfId="0" applyFont="1" applyBorder="1" applyAlignment="1">
      <alignment horizontal="left" vertical="center" wrapText="1" readingOrder="1"/>
    </xf>
    <xf numFmtId="186" fontId="64" fillId="0" borderId="40" xfId="0" applyNumberFormat="1" applyFont="1" applyBorder="1" applyAlignment="1">
      <alignment horizontal="right" vertical="center" wrapText="1" readingOrder="1"/>
    </xf>
    <xf numFmtId="14" fontId="55" fillId="18" borderId="43" xfId="0" applyNumberFormat="1" applyFont="1" applyFill="1" applyBorder="1">
      <alignment vertical="center"/>
    </xf>
    <xf numFmtId="0" fontId="55" fillId="0" borderId="61" xfId="0" applyFont="1" applyBorder="1">
      <alignment vertical="center"/>
    </xf>
    <xf numFmtId="0" fontId="55" fillId="0" borderId="68" xfId="0" applyFont="1" applyBorder="1">
      <alignment vertical="center"/>
    </xf>
    <xf numFmtId="183" fontId="55" fillId="0" borderId="68" xfId="0" applyNumberFormat="1" applyFont="1" applyBorder="1">
      <alignment vertical="center"/>
    </xf>
    <xf numFmtId="183" fontId="55" fillId="0" borderId="69" xfId="0" applyNumberFormat="1" applyFont="1" applyBorder="1">
      <alignment vertical="center"/>
    </xf>
    <xf numFmtId="0" fontId="65" fillId="0" borderId="0" xfId="0" applyFont="1">
      <alignment vertical="center"/>
    </xf>
    <xf numFmtId="0" fontId="68" fillId="0" borderId="0" xfId="0" applyFont="1">
      <alignment vertical="center"/>
    </xf>
    <xf numFmtId="0" fontId="68" fillId="18" borderId="43" xfId="0" applyFont="1" applyFill="1" applyBorder="1">
      <alignment vertical="center"/>
    </xf>
    <xf numFmtId="0" fontId="69" fillId="18" borderId="43" xfId="0" applyFont="1" applyFill="1" applyBorder="1">
      <alignment vertical="center"/>
    </xf>
    <xf numFmtId="14" fontId="68" fillId="18" borderId="43" xfId="0" applyNumberFormat="1" applyFont="1" applyFill="1" applyBorder="1" applyAlignment="1">
      <alignment horizontal="center" vertical="center"/>
    </xf>
    <xf numFmtId="186" fontId="68" fillId="0" borderId="0" xfId="0" applyNumberFormat="1" applyFont="1">
      <alignment vertical="center"/>
    </xf>
    <xf numFmtId="0" fontId="70" fillId="0" borderId="0" xfId="0" applyFont="1">
      <alignment vertical="center"/>
    </xf>
    <xf numFmtId="41" fontId="68" fillId="0" borderId="0" xfId="1" applyFont="1">
      <alignment vertical="center"/>
    </xf>
    <xf numFmtId="0" fontId="68" fillId="0" borderId="58" xfId="0" applyFont="1" applyBorder="1">
      <alignment vertical="center"/>
    </xf>
    <xf numFmtId="186" fontId="68" fillId="0" borderId="58" xfId="0" applyNumberFormat="1" applyFont="1" applyBorder="1">
      <alignment vertical="center"/>
    </xf>
    <xf numFmtId="14" fontId="68" fillId="0" borderId="0" xfId="0" applyNumberFormat="1" applyFont="1" applyAlignment="1">
      <alignment horizontal="center" vertical="center"/>
    </xf>
    <xf numFmtId="197" fontId="68" fillId="0" borderId="0" xfId="0" applyNumberFormat="1" applyFont="1">
      <alignment vertical="center"/>
    </xf>
    <xf numFmtId="14" fontId="68" fillId="18" borderId="0" xfId="0" applyNumberFormat="1" applyFont="1" applyFill="1" applyAlignment="1">
      <alignment horizontal="center" vertical="center"/>
    </xf>
    <xf numFmtId="0" fontId="71" fillId="17" borderId="58" xfId="0" applyFont="1" applyFill="1" applyBorder="1">
      <alignment vertical="center"/>
    </xf>
    <xf numFmtId="183" fontId="71" fillId="17" borderId="58" xfId="0" applyNumberFormat="1" applyFont="1" applyFill="1" applyBorder="1">
      <alignment vertical="center"/>
    </xf>
    <xf numFmtId="0" fontId="71" fillId="0" borderId="0" xfId="0" applyFont="1">
      <alignment vertical="center"/>
    </xf>
    <xf numFmtId="9" fontId="68" fillId="0" borderId="0" xfId="0" applyNumberFormat="1" applyFont="1">
      <alignment vertical="center"/>
    </xf>
    <xf numFmtId="0" fontId="68" fillId="0" borderId="0" xfId="0" applyFont="1" applyAlignment="1">
      <alignment horizontal="left" vertical="center" indent="1"/>
    </xf>
    <xf numFmtId="0" fontId="72" fillId="0" borderId="0" xfId="0" applyFont="1">
      <alignment vertical="center"/>
    </xf>
    <xf numFmtId="9" fontId="71" fillId="0" borderId="0" xfId="0" applyNumberFormat="1" applyFont="1">
      <alignment vertical="center"/>
    </xf>
    <xf numFmtId="41" fontId="71" fillId="0" borderId="0" xfId="1" applyFont="1">
      <alignment vertical="center"/>
    </xf>
    <xf numFmtId="0" fontId="73" fillId="0" borderId="0" xfId="0" applyFont="1">
      <alignment vertical="center"/>
    </xf>
    <xf numFmtId="41" fontId="68" fillId="0" borderId="0" xfId="0" applyNumberFormat="1" applyFont="1">
      <alignment vertical="center"/>
    </xf>
    <xf numFmtId="183" fontId="0" fillId="0" borderId="0" xfId="0" applyNumberFormat="1">
      <alignment vertical="center"/>
    </xf>
    <xf numFmtId="0" fontId="74" fillId="0" borderId="0" xfId="0" applyFont="1">
      <alignment vertical="center"/>
    </xf>
    <xf numFmtId="198" fontId="74" fillId="0" borderId="0" xfId="0" applyNumberFormat="1" applyFont="1" applyAlignment="1">
      <alignment horizontal="right" vertical="center"/>
    </xf>
    <xf numFmtId="182" fontId="74" fillId="0" borderId="0" xfId="0" applyNumberFormat="1" applyFont="1">
      <alignment vertical="center"/>
    </xf>
    <xf numFmtId="198" fontId="74" fillId="0" borderId="0" xfId="0" applyNumberFormat="1" applyFont="1">
      <alignment vertical="center"/>
    </xf>
    <xf numFmtId="188" fontId="74" fillId="0" borderId="0" xfId="0" applyNumberFormat="1" applyFont="1">
      <alignment vertical="center"/>
    </xf>
    <xf numFmtId="198" fontId="74" fillId="4" borderId="0" xfId="0" applyNumberFormat="1" applyFont="1" applyFill="1">
      <alignment vertical="center"/>
    </xf>
    <xf numFmtId="182" fontId="74" fillId="32" borderId="0" xfId="0" applyNumberFormat="1" applyFont="1" applyFill="1">
      <alignment vertical="center"/>
    </xf>
    <xf numFmtId="198" fontId="74" fillId="32" borderId="0" xfId="0" applyNumberFormat="1" applyFont="1" applyFill="1">
      <alignment vertical="center"/>
    </xf>
    <xf numFmtId="0" fontId="77" fillId="0" borderId="0" xfId="0" applyFont="1">
      <alignment vertical="center"/>
    </xf>
    <xf numFmtId="0" fontId="78" fillId="0" borderId="0" xfId="0" applyFont="1">
      <alignment vertical="center"/>
    </xf>
    <xf numFmtId="22" fontId="79" fillId="0" borderId="70" xfId="0" quotePrefix="1" applyNumberFormat="1" applyFont="1" applyBorder="1">
      <alignment vertical="center"/>
    </xf>
    <xf numFmtId="182" fontId="79" fillId="0" borderId="70" xfId="0" quotePrefix="1" applyNumberFormat="1" applyFont="1" applyBorder="1">
      <alignment vertical="center"/>
    </xf>
    <xf numFmtId="198" fontId="79" fillId="0" borderId="70" xfId="0" quotePrefix="1" applyNumberFormat="1" applyFont="1" applyBorder="1">
      <alignment vertical="center"/>
    </xf>
    <xf numFmtId="181" fontId="78" fillId="0" borderId="70" xfId="0" applyNumberFormat="1" applyFont="1" applyBorder="1">
      <alignment vertical="center"/>
    </xf>
    <xf numFmtId="198" fontId="78" fillId="0" borderId="70" xfId="0" applyNumberFormat="1" applyFont="1" applyBorder="1">
      <alignment vertical="center"/>
    </xf>
    <xf numFmtId="0" fontId="78" fillId="0" borderId="70" xfId="0" applyFont="1" applyBorder="1">
      <alignment vertical="center"/>
    </xf>
    <xf numFmtId="182" fontId="78" fillId="0" borderId="70" xfId="0" applyNumberFormat="1" applyFont="1" applyBorder="1">
      <alignment vertical="center"/>
    </xf>
    <xf numFmtId="198" fontId="78" fillId="4" borderId="0" xfId="0" applyNumberFormat="1" applyFont="1" applyFill="1">
      <alignment vertical="center"/>
    </xf>
    <xf numFmtId="22" fontId="79" fillId="32" borderId="70" xfId="0" quotePrefix="1" applyNumberFormat="1" applyFont="1" applyFill="1" applyBorder="1">
      <alignment vertical="center"/>
    </xf>
    <xf numFmtId="198" fontId="78" fillId="32" borderId="70" xfId="0" applyNumberFormat="1" applyFont="1" applyFill="1" applyBorder="1">
      <alignment vertical="center"/>
    </xf>
    <xf numFmtId="0" fontId="81" fillId="0" borderId="0" xfId="0" applyFont="1">
      <alignment vertical="center"/>
    </xf>
    <xf numFmtId="182" fontId="77" fillId="0" borderId="0" xfId="0" applyNumberFormat="1" applyFont="1">
      <alignment vertical="center"/>
    </xf>
    <xf numFmtId="193" fontId="77" fillId="0" borderId="0" xfId="5" applyNumberFormat="1" applyFont="1">
      <alignment vertical="center"/>
    </xf>
    <xf numFmtId="182" fontId="77" fillId="32" borderId="0" xfId="0" applyNumberFormat="1" applyFont="1" applyFill="1">
      <alignment vertical="center"/>
    </xf>
    <xf numFmtId="193" fontId="77" fillId="32" borderId="0" xfId="5" applyNumberFormat="1" applyFont="1" applyFill="1">
      <alignment vertical="center"/>
    </xf>
    <xf numFmtId="9" fontId="77" fillId="0" borderId="0" xfId="2" applyFont="1">
      <alignment vertical="center"/>
    </xf>
    <xf numFmtId="0" fontId="82" fillId="0" borderId="0" xfId="0" applyFont="1">
      <alignment vertical="center"/>
    </xf>
    <xf numFmtId="198" fontId="82" fillId="0" borderId="0" xfId="0" applyNumberFormat="1" applyFont="1">
      <alignment vertical="center"/>
    </xf>
    <xf numFmtId="181" fontId="74" fillId="0" borderId="0" xfId="0" applyNumberFormat="1" applyFont="1">
      <alignment vertical="center"/>
    </xf>
    <xf numFmtId="182" fontId="74" fillId="0" borderId="0" xfId="0" applyNumberFormat="1" applyFont="1" applyAlignment="1">
      <alignment horizontal="right" vertical="center"/>
    </xf>
    <xf numFmtId="182" fontId="74" fillId="4" borderId="0" xfId="0" applyNumberFormat="1" applyFont="1" applyFill="1" applyAlignment="1">
      <alignment horizontal="right" vertical="center"/>
    </xf>
    <xf numFmtId="0" fontId="82" fillId="32" borderId="0" xfId="0" applyFont="1" applyFill="1">
      <alignment vertical="center"/>
    </xf>
    <xf numFmtId="182" fontId="82" fillId="0" borderId="60" xfId="0" applyNumberFormat="1" applyFont="1" applyBorder="1" applyAlignment="1">
      <alignment horizontal="centerContinuous" vertical="center"/>
    </xf>
    <xf numFmtId="198" fontId="82" fillId="0" borderId="61" xfId="0" applyNumberFormat="1" applyFont="1" applyBorder="1" applyAlignment="1">
      <alignment horizontal="centerContinuous" vertical="center"/>
    </xf>
    <xf numFmtId="182" fontId="82" fillId="0" borderId="71" xfId="0" applyNumberFormat="1" applyFont="1" applyBorder="1" applyAlignment="1">
      <alignment horizontal="centerContinuous" vertical="center"/>
    </xf>
    <xf numFmtId="198" fontId="82" fillId="0" borderId="71" xfId="0" applyNumberFormat="1" applyFont="1" applyBorder="1" applyAlignment="1">
      <alignment horizontal="centerContinuous" vertical="center"/>
    </xf>
    <xf numFmtId="14" fontId="82" fillId="0" borderId="61" xfId="0" applyNumberFormat="1" applyFont="1" applyBorder="1" applyAlignment="1">
      <alignment horizontal="centerContinuous" vertical="center"/>
    </xf>
    <xf numFmtId="182" fontId="82" fillId="4" borderId="0" xfId="0" applyNumberFormat="1" applyFont="1" applyFill="1" applyAlignment="1">
      <alignment horizontal="center" vertical="center"/>
    </xf>
    <xf numFmtId="182" fontId="82" fillId="0" borderId="60" xfId="0" applyNumberFormat="1" applyFont="1" applyBorder="1" applyAlignment="1">
      <alignment horizontal="center" vertical="center"/>
    </xf>
    <xf numFmtId="198" fontId="82" fillId="0" borderId="62" xfId="0" applyNumberFormat="1" applyFont="1" applyBorder="1" applyAlignment="1">
      <alignment horizontal="center" vertical="center"/>
    </xf>
    <xf numFmtId="182" fontId="82" fillId="0" borderId="71" xfId="0" applyNumberFormat="1" applyFont="1" applyBorder="1" applyAlignment="1">
      <alignment horizontal="center" vertical="center"/>
    </xf>
    <xf numFmtId="198" fontId="82" fillId="0" borderId="60" xfId="0" applyNumberFormat="1" applyFont="1" applyBorder="1" applyAlignment="1">
      <alignment horizontal="center" vertical="center"/>
    </xf>
    <xf numFmtId="14" fontId="82" fillId="0" borderId="62" xfId="0" applyNumberFormat="1" applyFont="1" applyBorder="1" applyAlignment="1">
      <alignment horizontal="center" vertical="center"/>
    </xf>
    <xf numFmtId="14" fontId="82" fillId="4" borderId="0" xfId="0" applyNumberFormat="1" applyFont="1" applyFill="1" applyAlignment="1">
      <alignment horizontal="center" vertical="center"/>
    </xf>
    <xf numFmtId="182" fontId="82" fillId="0" borderId="60" xfId="0" applyNumberFormat="1" applyFont="1" applyBorder="1" applyAlignment="1">
      <alignment horizontal="right" vertical="center"/>
    </xf>
    <xf numFmtId="198" fontId="82" fillId="0" borderId="63" xfId="0" applyNumberFormat="1" applyFont="1" applyBorder="1" applyAlignment="1">
      <alignment horizontal="right" vertical="center"/>
    </xf>
    <xf numFmtId="198" fontId="82" fillId="4" borderId="0" xfId="0" applyNumberFormat="1" applyFont="1" applyFill="1" applyAlignment="1">
      <alignment horizontal="right" vertical="center"/>
    </xf>
    <xf numFmtId="0" fontId="85" fillId="0" borderId="0" xfId="0" applyFont="1">
      <alignment vertical="center"/>
    </xf>
    <xf numFmtId="182" fontId="85" fillId="0" borderId="0" xfId="0" applyNumberFormat="1" applyFont="1">
      <alignment vertical="center"/>
    </xf>
    <xf numFmtId="0" fontId="82" fillId="0" borderId="62" xfId="0" applyFont="1" applyBorder="1">
      <alignment vertical="center"/>
    </xf>
    <xf numFmtId="0" fontId="82" fillId="0" borderId="62" xfId="0" applyFont="1" applyBorder="1" applyAlignment="1">
      <alignment horizontal="left" vertical="center"/>
    </xf>
    <xf numFmtId="182" fontId="82" fillId="0" borderId="62" xfId="0" applyNumberFormat="1" applyFont="1" applyBorder="1" applyAlignment="1">
      <alignment horizontal="right" vertical="center"/>
    </xf>
    <xf numFmtId="198" fontId="82" fillId="0" borderId="62" xfId="0" applyNumberFormat="1" applyFont="1" applyBorder="1" applyAlignment="1">
      <alignment horizontal="right" vertical="center"/>
    </xf>
    <xf numFmtId="0" fontId="82" fillId="0" borderId="66" xfId="0" applyFont="1" applyBorder="1">
      <alignment vertical="center"/>
    </xf>
    <xf numFmtId="0" fontId="74" fillId="0" borderId="66" xfId="0" applyFont="1" applyBorder="1">
      <alignment vertical="center"/>
    </xf>
    <xf numFmtId="0" fontId="74" fillId="0" borderId="66" xfId="0" applyFont="1" applyBorder="1" applyAlignment="1">
      <alignment horizontal="left" vertical="center"/>
    </xf>
    <xf numFmtId="0" fontId="74" fillId="0" borderId="62" xfId="0" applyFont="1" applyBorder="1" applyAlignment="1">
      <alignment horizontal="left" vertical="center"/>
    </xf>
    <xf numFmtId="182" fontId="74" fillId="0" borderId="62" xfId="0" applyNumberFormat="1" applyFont="1" applyBorder="1" applyAlignment="1">
      <alignment horizontal="right" vertical="center"/>
    </xf>
    <xf numFmtId="198" fontId="74" fillId="0" borderId="62" xfId="0" applyNumberFormat="1" applyFont="1" applyBorder="1" applyAlignment="1">
      <alignment horizontal="right" vertical="center"/>
    </xf>
    <xf numFmtId="198" fontId="74" fillId="4" borderId="0" xfId="0" applyNumberFormat="1" applyFont="1" applyFill="1" applyAlignment="1">
      <alignment horizontal="right" vertical="center"/>
    </xf>
    <xf numFmtId="198" fontId="74" fillId="33" borderId="62" xfId="0" applyNumberFormat="1" applyFont="1" applyFill="1" applyBorder="1" applyAlignment="1">
      <alignment horizontal="right" vertical="center"/>
    </xf>
    <xf numFmtId="0" fontId="74" fillId="0" borderId="67" xfId="0" applyFont="1" applyBorder="1" applyAlignment="1">
      <alignment horizontal="left" vertical="center"/>
    </xf>
    <xf numFmtId="182" fontId="74" fillId="0" borderId="67" xfId="0" applyNumberFormat="1" applyFont="1" applyBorder="1" applyAlignment="1">
      <alignment horizontal="right" vertical="center"/>
    </xf>
    <xf numFmtId="198" fontId="74" fillId="0" borderId="67" xfId="0" applyNumberFormat="1" applyFont="1" applyBorder="1" applyAlignment="1">
      <alignment horizontal="right" vertical="center"/>
    </xf>
    <xf numFmtId="0" fontId="82" fillId="0" borderId="66" xfId="0" applyFont="1" applyBorder="1" applyAlignment="1">
      <alignment horizontal="left" vertical="center"/>
    </xf>
    <xf numFmtId="0" fontId="82" fillId="0" borderId="67" xfId="0" applyFont="1" applyBorder="1" applyAlignment="1">
      <alignment horizontal="left" vertical="center"/>
    </xf>
    <xf numFmtId="182" fontId="82" fillId="0" borderId="67" xfId="0" applyNumberFormat="1" applyFont="1" applyBorder="1" applyAlignment="1">
      <alignment horizontal="right" vertical="center"/>
    </xf>
    <xf numFmtId="198" fontId="82" fillId="0" borderId="67" xfId="0" applyNumberFormat="1" applyFont="1" applyBorder="1" applyAlignment="1">
      <alignment horizontal="right" vertical="center"/>
    </xf>
    <xf numFmtId="182" fontId="74" fillId="0" borderId="65" xfId="0" applyNumberFormat="1" applyFont="1" applyBorder="1" applyAlignment="1">
      <alignment horizontal="right" vertical="center"/>
    </xf>
    <xf numFmtId="198" fontId="74" fillId="0" borderId="66" xfId="0" applyNumberFormat="1" applyFont="1" applyBorder="1" applyAlignment="1">
      <alignment horizontal="right" vertical="center"/>
    </xf>
    <xf numFmtId="182" fontId="74" fillId="33" borderId="65" xfId="0" applyNumberFormat="1" applyFont="1" applyFill="1" applyBorder="1" applyAlignment="1">
      <alignment horizontal="right" vertical="center"/>
    </xf>
    <xf numFmtId="0" fontId="74" fillId="0" borderId="63" xfId="0" applyFont="1" applyBorder="1" applyAlignment="1">
      <alignment horizontal="left" vertical="center"/>
    </xf>
    <xf numFmtId="182" fontId="74" fillId="0" borderId="64" xfId="0" applyNumberFormat="1" applyFont="1" applyBorder="1" applyAlignment="1">
      <alignment horizontal="right" vertical="center"/>
    </xf>
    <xf numFmtId="198" fontId="74" fillId="0" borderId="63" xfId="0" applyNumberFormat="1" applyFont="1" applyBorder="1" applyAlignment="1">
      <alignment horizontal="right" vertical="center"/>
    </xf>
    <xf numFmtId="182" fontId="74" fillId="0" borderId="78" xfId="0" applyNumberFormat="1" applyFont="1" applyBorder="1" applyAlignment="1">
      <alignment horizontal="right" vertical="center"/>
    </xf>
    <xf numFmtId="198" fontId="74" fillId="0" borderId="78" xfId="0" applyNumberFormat="1" applyFont="1" applyBorder="1" applyAlignment="1">
      <alignment horizontal="right" vertical="center"/>
    </xf>
    <xf numFmtId="198" fontId="74" fillId="0" borderId="79" xfId="0" applyNumberFormat="1" applyFont="1" applyBorder="1" applyAlignment="1">
      <alignment horizontal="right" vertical="center"/>
    </xf>
    <xf numFmtId="182" fontId="74" fillId="34" borderId="62" xfId="0" applyNumberFormat="1" applyFont="1" applyFill="1" applyBorder="1" applyAlignment="1">
      <alignment horizontal="right" vertical="center"/>
    </xf>
    <xf numFmtId="198" fontId="74" fillId="34" borderId="62" xfId="0" applyNumberFormat="1" applyFont="1" applyFill="1" applyBorder="1">
      <alignment vertical="center"/>
    </xf>
    <xf numFmtId="0" fontId="86" fillId="0" borderId="0" xfId="0" applyFont="1">
      <alignment vertical="center"/>
    </xf>
    <xf numFmtId="198" fontId="74" fillId="0" borderId="62" xfId="0" applyNumberFormat="1" applyFont="1" applyBorder="1">
      <alignment vertical="center"/>
    </xf>
    <xf numFmtId="198" fontId="74" fillId="0" borderId="63" xfId="0" applyNumberFormat="1" applyFont="1" applyBorder="1">
      <alignment vertical="center"/>
    </xf>
    <xf numFmtId="182" fontId="74" fillId="0" borderId="60" xfId="0" applyNumberFormat="1" applyFont="1" applyBorder="1">
      <alignment vertical="center"/>
    </xf>
    <xf numFmtId="0" fontId="74" fillId="0" borderId="60" xfId="0" applyFont="1" applyBorder="1" applyAlignment="1">
      <alignment horizontal="left" vertical="center"/>
    </xf>
    <xf numFmtId="0" fontId="74" fillId="0" borderId="63" xfId="0" applyFont="1" applyBorder="1" applyAlignment="1">
      <alignment horizontal="centerContinuous" vertical="center"/>
    </xf>
    <xf numFmtId="182" fontId="74" fillId="0" borderId="62" xfId="0" applyNumberFormat="1" applyFont="1" applyBorder="1">
      <alignment vertical="center"/>
    </xf>
    <xf numFmtId="0" fontId="82" fillId="0" borderId="65" xfId="0" applyFont="1" applyBorder="1" applyAlignment="1">
      <alignment horizontal="left" vertical="center"/>
    </xf>
    <xf numFmtId="198" fontId="82" fillId="0" borderId="62" xfId="0" applyNumberFormat="1" applyFont="1" applyBorder="1">
      <alignment vertical="center"/>
    </xf>
    <xf numFmtId="198" fontId="82" fillId="4" borderId="0" xfId="0" applyNumberFormat="1" applyFont="1" applyFill="1">
      <alignment vertical="center"/>
    </xf>
    <xf numFmtId="0" fontId="74" fillId="0" borderId="65" xfId="0" applyFont="1" applyBorder="1" applyAlignment="1">
      <alignment horizontal="left" vertical="center"/>
    </xf>
    <xf numFmtId="182" fontId="74" fillId="0" borderId="66" xfId="0" applyNumberFormat="1" applyFont="1" applyBorder="1" applyAlignment="1">
      <alignment horizontal="right" vertical="center"/>
    </xf>
    <xf numFmtId="198" fontId="74" fillId="0" borderId="66" xfId="0" applyNumberFormat="1" applyFont="1" applyBorder="1">
      <alignment vertical="center"/>
    </xf>
    <xf numFmtId="0" fontId="82" fillId="0" borderId="60" xfId="0" applyFont="1" applyBorder="1" applyAlignment="1">
      <alignment horizontal="left" vertical="center"/>
    </xf>
    <xf numFmtId="0" fontId="82" fillId="0" borderId="64" xfId="0" applyFont="1" applyBorder="1" applyAlignment="1">
      <alignment horizontal="left" vertical="center"/>
    </xf>
    <xf numFmtId="182" fontId="82" fillId="0" borderId="63" xfId="0" applyNumberFormat="1" applyFont="1" applyBorder="1" applyAlignment="1">
      <alignment horizontal="right" vertical="center"/>
    </xf>
    <xf numFmtId="198" fontId="82" fillId="0" borderId="63" xfId="0" applyNumberFormat="1" applyFont="1" applyBorder="1">
      <alignment vertical="center"/>
    </xf>
    <xf numFmtId="0" fontId="74" fillId="0" borderId="67" xfId="0" applyFont="1" applyBorder="1">
      <alignment vertical="center"/>
    </xf>
    <xf numFmtId="182" fontId="82" fillId="34" borderId="64" xfId="0" applyNumberFormat="1" applyFont="1" applyFill="1" applyBorder="1">
      <alignment vertical="center"/>
    </xf>
    <xf numFmtId="198" fontId="82" fillId="34" borderId="64" xfId="0" applyNumberFormat="1" applyFont="1" applyFill="1" applyBorder="1">
      <alignment vertical="center"/>
    </xf>
    <xf numFmtId="198" fontId="82" fillId="34" borderId="63" xfId="0" applyNumberFormat="1" applyFont="1" applyFill="1" applyBorder="1">
      <alignment vertical="center"/>
    </xf>
    <xf numFmtId="0" fontId="87" fillId="0" borderId="0" xfId="0" applyFont="1">
      <alignment vertical="center"/>
    </xf>
    <xf numFmtId="198" fontId="77" fillId="0" borderId="0" xfId="0" applyNumberFormat="1" applyFont="1">
      <alignment vertical="center"/>
    </xf>
    <xf numFmtId="193" fontId="87" fillId="0" borderId="0" xfId="0" applyNumberFormat="1" applyFont="1">
      <alignment vertical="center"/>
    </xf>
    <xf numFmtId="198" fontId="87" fillId="0" borderId="0" xfId="0" applyNumberFormat="1" applyFont="1">
      <alignment vertical="center"/>
    </xf>
    <xf numFmtId="0" fontId="77" fillId="4" borderId="0" xfId="0" applyFont="1" applyFill="1">
      <alignment vertical="center"/>
    </xf>
    <xf numFmtId="193" fontId="77" fillId="0" borderId="0" xfId="0" applyNumberFormat="1" applyFont="1">
      <alignment vertical="center"/>
    </xf>
    <xf numFmtId="199" fontId="77" fillId="0" borderId="0" xfId="0" applyNumberFormat="1" applyFont="1">
      <alignment vertical="center"/>
    </xf>
    <xf numFmtId="200" fontId="77" fillId="0" borderId="0" xfId="0" applyNumberFormat="1" applyFont="1">
      <alignment vertical="center"/>
    </xf>
    <xf numFmtId="182" fontId="79" fillId="0" borderId="70" xfId="0" applyNumberFormat="1" applyFont="1" applyBorder="1">
      <alignment vertical="center"/>
    </xf>
    <xf numFmtId="182" fontId="74" fillId="0" borderId="70" xfId="0" applyNumberFormat="1" applyFont="1" applyBorder="1">
      <alignment vertical="center"/>
    </xf>
    <xf numFmtId="198" fontId="74" fillId="0" borderId="70" xfId="0" applyNumberFormat="1" applyFont="1" applyBorder="1">
      <alignment vertical="center"/>
    </xf>
    <xf numFmtId="182" fontId="74" fillId="4" borderId="0" xfId="0" applyNumberFormat="1" applyFont="1" applyFill="1">
      <alignment vertical="center"/>
    </xf>
    <xf numFmtId="182" fontId="82" fillId="0" borderId="0" xfId="0" applyNumberFormat="1" applyFont="1">
      <alignment vertical="center"/>
    </xf>
    <xf numFmtId="0" fontId="82" fillId="0" borderId="0" xfId="0" applyFont="1" applyAlignment="1">
      <alignment horizontal="right" vertical="center"/>
    </xf>
    <xf numFmtId="198" fontId="74" fillId="0" borderId="0" xfId="0" quotePrefix="1" applyNumberFormat="1" applyFont="1">
      <alignment vertical="center"/>
    </xf>
    <xf numFmtId="201" fontId="74" fillId="0" borderId="0" xfId="0" applyNumberFormat="1" applyFont="1">
      <alignment vertical="center"/>
    </xf>
    <xf numFmtId="198" fontId="82" fillId="4" borderId="0" xfId="0" applyNumberFormat="1" applyFont="1" applyFill="1" applyAlignment="1">
      <alignment horizontal="centerContinuous" vertical="center"/>
    </xf>
    <xf numFmtId="182" fontId="82" fillId="0" borderId="0" xfId="0" applyNumberFormat="1" applyFont="1" applyAlignment="1">
      <alignment horizontal="center" vertical="center"/>
    </xf>
    <xf numFmtId="198" fontId="82" fillId="4" borderId="0" xfId="0" applyNumberFormat="1" applyFont="1" applyFill="1" applyAlignment="1">
      <alignment horizontal="center" vertical="center"/>
    </xf>
    <xf numFmtId="182" fontId="82" fillId="35" borderId="60" xfId="0" applyNumberFormat="1" applyFont="1" applyFill="1" applyBorder="1">
      <alignment vertical="center"/>
    </xf>
    <xf numFmtId="182" fontId="82" fillId="35" borderId="71" xfId="0" applyNumberFormat="1" applyFont="1" applyFill="1" applyBorder="1">
      <alignment vertical="center"/>
    </xf>
    <xf numFmtId="198" fontId="82" fillId="35" borderId="60" xfId="0" applyNumberFormat="1" applyFont="1" applyFill="1" applyBorder="1">
      <alignment vertical="center"/>
    </xf>
    <xf numFmtId="198" fontId="82" fillId="35" borderId="62" xfId="0" applyNumberFormat="1" applyFont="1" applyFill="1" applyBorder="1">
      <alignment vertical="center"/>
    </xf>
    <xf numFmtId="182" fontId="74" fillId="0" borderId="65" xfId="0" applyNumberFormat="1" applyFont="1" applyBorder="1">
      <alignment vertical="center"/>
    </xf>
    <xf numFmtId="198" fontId="74" fillId="0" borderId="60" xfId="0" applyNumberFormat="1" applyFont="1" applyBorder="1">
      <alignment vertical="center"/>
    </xf>
    <xf numFmtId="182" fontId="74" fillId="0" borderId="66" xfId="0" applyNumberFormat="1" applyFont="1" applyBorder="1">
      <alignment vertical="center"/>
    </xf>
    <xf numFmtId="198" fontId="74" fillId="0" borderId="65" xfId="0" applyNumberFormat="1" applyFont="1" applyBorder="1">
      <alignment vertical="center"/>
    </xf>
    <xf numFmtId="182" fontId="82" fillId="35" borderId="43" xfId="0" applyNumberFormat="1" applyFont="1" applyFill="1" applyBorder="1">
      <alignment vertical="center"/>
    </xf>
    <xf numFmtId="198" fontId="82" fillId="35" borderId="64" xfId="0" applyNumberFormat="1" applyFont="1" applyFill="1" applyBorder="1">
      <alignment vertical="center"/>
    </xf>
    <xf numFmtId="198" fontId="82" fillId="35" borderId="63" xfId="0" applyNumberFormat="1" applyFont="1" applyFill="1" applyBorder="1">
      <alignment vertical="center"/>
    </xf>
    <xf numFmtId="182" fontId="82" fillId="35" borderId="64" xfId="0" applyNumberFormat="1" applyFont="1" applyFill="1" applyBorder="1">
      <alignment vertical="center"/>
    </xf>
    <xf numFmtId="182" fontId="82" fillId="0" borderId="65" xfId="0" applyNumberFormat="1" applyFont="1" applyBorder="1">
      <alignment vertical="center"/>
    </xf>
    <xf numFmtId="182" fontId="82" fillId="0" borderId="71" xfId="0" applyNumberFormat="1" applyFont="1" applyBorder="1">
      <alignment vertical="center"/>
    </xf>
    <xf numFmtId="198" fontId="82" fillId="0" borderId="60" xfId="0" applyNumberFormat="1" applyFont="1" applyBorder="1">
      <alignment vertical="center"/>
    </xf>
    <xf numFmtId="198" fontId="82" fillId="16" borderId="60" xfId="0" applyNumberFormat="1" applyFont="1" applyFill="1" applyBorder="1">
      <alignment vertical="center"/>
    </xf>
    <xf numFmtId="182" fontId="74" fillId="0" borderId="67" xfId="0" applyNumberFormat="1" applyFont="1" applyBorder="1">
      <alignment vertical="center"/>
    </xf>
    <xf numFmtId="182" fontId="82" fillId="0" borderId="43" xfId="0" applyNumberFormat="1" applyFont="1" applyBorder="1">
      <alignment vertical="center"/>
    </xf>
    <xf numFmtId="198" fontId="82" fillId="0" borderId="64" xfId="0" applyNumberFormat="1" applyFont="1" applyBorder="1">
      <alignment vertical="center"/>
    </xf>
    <xf numFmtId="182" fontId="74" fillId="0" borderId="72" xfId="0" applyNumberFormat="1" applyFont="1" applyBorder="1">
      <alignment vertical="center"/>
    </xf>
    <xf numFmtId="198" fontId="74" fillId="0" borderId="72" xfId="0" applyNumberFormat="1" applyFont="1" applyBorder="1">
      <alignment vertical="center"/>
    </xf>
    <xf numFmtId="198" fontId="74" fillId="0" borderId="67" xfId="0" applyNumberFormat="1" applyFont="1" applyBorder="1">
      <alignment vertical="center"/>
    </xf>
    <xf numFmtId="182" fontId="74" fillId="0" borderId="71" xfId="0" applyNumberFormat="1" applyFont="1" applyBorder="1">
      <alignment vertical="center"/>
    </xf>
    <xf numFmtId="182" fontId="74" fillId="0" borderId="73" xfId="0" applyNumberFormat="1" applyFont="1" applyBorder="1">
      <alignment vertical="center"/>
    </xf>
    <xf numFmtId="182" fontId="82" fillId="0" borderId="0" xfId="0" applyNumberFormat="1" applyFont="1" applyAlignment="1">
      <alignment horizontal="left" vertical="center"/>
    </xf>
    <xf numFmtId="188" fontId="74" fillId="0" borderId="70" xfId="0" applyNumberFormat="1" applyFont="1" applyBorder="1">
      <alignment vertical="center"/>
    </xf>
    <xf numFmtId="182" fontId="79" fillId="0" borderId="0" xfId="0" applyNumberFormat="1" applyFont="1">
      <alignment vertical="center"/>
    </xf>
    <xf numFmtId="182" fontId="82" fillId="36" borderId="60" xfId="0" applyNumberFormat="1" applyFont="1" applyFill="1" applyBorder="1">
      <alignment vertical="center"/>
    </xf>
    <xf numFmtId="182" fontId="82" fillId="36" borderId="71" xfId="0" applyNumberFormat="1" applyFont="1" applyFill="1" applyBorder="1">
      <alignment vertical="center"/>
    </xf>
    <xf numFmtId="198" fontId="82" fillId="36" borderId="60" xfId="0" applyNumberFormat="1" applyFont="1" applyFill="1" applyBorder="1">
      <alignment vertical="center"/>
    </xf>
    <xf numFmtId="198" fontId="82" fillId="36" borderId="62" xfId="0" applyNumberFormat="1" applyFont="1" applyFill="1" applyBorder="1">
      <alignment vertical="center"/>
    </xf>
    <xf numFmtId="182" fontId="74" fillId="0" borderId="64" xfId="0" applyNumberFormat="1" applyFont="1" applyBorder="1">
      <alignment vertical="center"/>
    </xf>
    <xf numFmtId="198" fontId="74" fillId="0" borderId="64" xfId="0" applyNumberFormat="1" applyFont="1" applyBorder="1">
      <alignment vertical="center"/>
    </xf>
    <xf numFmtId="182" fontId="74" fillId="0" borderId="63" xfId="0" applyNumberFormat="1" applyFont="1" applyBorder="1">
      <alignment vertical="center"/>
    </xf>
    <xf numFmtId="182" fontId="82" fillId="36" borderId="43" xfId="0" applyNumberFormat="1" applyFont="1" applyFill="1" applyBorder="1">
      <alignment vertical="center"/>
    </xf>
    <xf numFmtId="198" fontId="82" fillId="36" borderId="64" xfId="0" applyNumberFormat="1" applyFont="1" applyFill="1" applyBorder="1">
      <alignment vertical="center"/>
    </xf>
    <xf numFmtId="198" fontId="82" fillId="36" borderId="63" xfId="0" applyNumberFormat="1" applyFont="1" applyFill="1" applyBorder="1">
      <alignment vertical="center"/>
    </xf>
    <xf numFmtId="182" fontId="74" fillId="0" borderId="80" xfId="0" applyNumberFormat="1" applyFont="1" applyBorder="1">
      <alignment vertical="center"/>
    </xf>
    <xf numFmtId="198" fontId="74" fillId="0" borderId="81" xfId="0" applyNumberFormat="1" applyFont="1" applyBorder="1">
      <alignment vertical="center"/>
    </xf>
    <xf numFmtId="198" fontId="74" fillId="0" borderId="80" xfId="0" applyNumberFormat="1" applyFont="1" applyBorder="1">
      <alignment vertical="center"/>
    </xf>
    <xf numFmtId="198" fontId="74" fillId="4" borderId="65" xfId="0" applyNumberFormat="1" applyFont="1" applyFill="1" applyBorder="1">
      <alignment vertical="center"/>
    </xf>
    <xf numFmtId="182" fontId="74" fillId="0" borderId="82" xfId="0" applyNumberFormat="1" applyFont="1" applyBorder="1">
      <alignment vertical="center"/>
    </xf>
    <xf numFmtId="198" fontId="74" fillId="0" borderId="83" xfId="0" applyNumberFormat="1" applyFont="1" applyBorder="1">
      <alignment vertical="center"/>
    </xf>
    <xf numFmtId="198" fontId="74" fillId="0" borderId="82" xfId="0" applyNumberFormat="1" applyFont="1" applyBorder="1">
      <alignment vertical="center"/>
    </xf>
    <xf numFmtId="182" fontId="74" fillId="0" borderId="43" xfId="0" applyNumberFormat="1" applyFont="1" applyBorder="1">
      <alignment vertical="center"/>
    </xf>
    <xf numFmtId="182" fontId="82" fillId="36" borderId="64" xfId="0" applyNumberFormat="1" applyFont="1" applyFill="1" applyBorder="1">
      <alignment vertical="center"/>
    </xf>
    <xf numFmtId="182" fontId="82" fillId="0" borderId="60" xfId="0" applyNumberFormat="1" applyFont="1" applyBorder="1">
      <alignment vertical="center"/>
    </xf>
    <xf numFmtId="198" fontId="74" fillId="16" borderId="60" xfId="0" applyNumberFormat="1" applyFont="1" applyFill="1" applyBorder="1">
      <alignment vertical="center"/>
    </xf>
    <xf numFmtId="198" fontId="74" fillId="16" borderId="65" xfId="0" applyNumberFormat="1" applyFont="1" applyFill="1" applyBorder="1">
      <alignment vertical="center"/>
    </xf>
    <xf numFmtId="198" fontId="74" fillId="0" borderId="72" xfId="0" applyNumberFormat="1" applyFont="1" applyBorder="1" applyAlignment="1"/>
    <xf numFmtId="198" fontId="74" fillId="0" borderId="81" xfId="0" applyNumberFormat="1" applyFont="1" applyBorder="1" applyAlignment="1"/>
    <xf numFmtId="202" fontId="74" fillId="0" borderId="0" xfId="0" applyNumberFormat="1" applyFont="1">
      <alignment vertical="center"/>
    </xf>
    <xf numFmtId="0" fontId="88" fillId="0" borderId="0" xfId="0" applyFont="1">
      <alignment vertical="center"/>
    </xf>
    <xf numFmtId="181" fontId="32" fillId="0" borderId="0" xfId="0" applyNumberFormat="1" applyFont="1" applyFill="1" applyAlignment="1">
      <alignment horizontal="right" vertical="center"/>
    </xf>
    <xf numFmtId="195" fontId="10" fillId="4" borderId="0" xfId="0" applyNumberFormat="1" applyFont="1" applyFill="1" applyBorder="1" applyAlignment="1">
      <alignment horizontal="right" vertical="center"/>
    </xf>
    <xf numFmtId="195" fontId="10" fillId="0" borderId="0" xfId="0" applyNumberFormat="1" applyFont="1" applyBorder="1" applyAlignment="1">
      <alignment horizontal="right" vertical="center"/>
    </xf>
    <xf numFmtId="195" fontId="10" fillId="4" borderId="9" xfId="0" applyNumberFormat="1" applyFont="1" applyFill="1" applyBorder="1" applyAlignment="1">
      <alignment horizontal="right" vertical="center"/>
    </xf>
    <xf numFmtId="195" fontId="10" fillId="26" borderId="0" xfId="0" applyNumberFormat="1" applyFont="1" applyFill="1" applyBorder="1" applyAlignment="1">
      <alignment horizontal="right" vertical="center"/>
    </xf>
    <xf numFmtId="180" fontId="10" fillId="28" borderId="0" xfId="0" applyNumberFormat="1" applyFont="1" applyFill="1" applyBorder="1" applyAlignment="1">
      <alignment horizontal="right" vertical="center"/>
    </xf>
    <xf numFmtId="180" fontId="10" fillId="28" borderId="9" xfId="0" applyNumberFormat="1" applyFont="1" applyFill="1" applyBorder="1" applyAlignment="1">
      <alignment horizontal="right" vertical="center"/>
    </xf>
    <xf numFmtId="180" fontId="10" fillId="0" borderId="0" xfId="0" applyNumberFormat="1" applyFont="1" applyFill="1" applyBorder="1" applyAlignment="1">
      <alignment horizontal="right" vertical="center"/>
    </xf>
    <xf numFmtId="180" fontId="10" fillId="0" borderId="9" xfId="0" applyNumberFormat="1" applyFont="1" applyFill="1" applyBorder="1" applyAlignment="1">
      <alignment horizontal="right" vertical="center"/>
    </xf>
    <xf numFmtId="0" fontId="36" fillId="0" borderId="0" xfId="0" applyFont="1">
      <alignment vertical="center"/>
    </xf>
    <xf numFmtId="38" fontId="10" fillId="19" borderId="8" xfId="0" applyNumberFormat="1" applyFont="1" applyFill="1" applyBorder="1" applyAlignment="1">
      <alignment horizontal="left" vertical="center"/>
    </xf>
    <xf numFmtId="179" fontId="9" fillId="27" borderId="0" xfId="0" applyNumberFormat="1" applyFont="1" applyFill="1" applyBorder="1" applyAlignment="1">
      <alignment horizontal="right" vertical="center"/>
    </xf>
    <xf numFmtId="179" fontId="7" fillId="0" borderId="0" xfId="0" applyNumberFormat="1" applyFont="1" applyBorder="1">
      <alignment vertical="center"/>
    </xf>
    <xf numFmtId="9" fontId="36" fillId="0" borderId="0" xfId="2" applyFont="1" applyBorder="1">
      <alignment vertical="center"/>
    </xf>
    <xf numFmtId="9" fontId="36" fillId="0" borderId="9" xfId="2" applyFont="1" applyBorder="1">
      <alignment vertical="center"/>
    </xf>
    <xf numFmtId="0" fontId="36" fillId="0" borderId="38" xfId="0" applyFont="1" applyBorder="1">
      <alignment vertical="center"/>
    </xf>
    <xf numFmtId="179" fontId="36" fillId="0" borderId="39" xfId="0" applyNumberFormat="1" applyFont="1" applyBorder="1">
      <alignment vertical="center"/>
    </xf>
    <xf numFmtId="9" fontId="36" fillId="0" borderId="39" xfId="2" applyFont="1" applyBorder="1">
      <alignment vertical="center"/>
    </xf>
    <xf numFmtId="9" fontId="36" fillId="0" borderId="28" xfId="2" applyFont="1" applyBorder="1">
      <alignment vertical="center"/>
    </xf>
    <xf numFmtId="179" fontId="7" fillId="0" borderId="9" xfId="0" applyNumberFormat="1" applyFont="1" applyBorder="1">
      <alignment vertical="center"/>
    </xf>
    <xf numFmtId="0" fontId="89" fillId="0" borderId="33" xfId="0" applyFont="1" applyBorder="1">
      <alignment vertical="center"/>
    </xf>
    <xf numFmtId="179" fontId="89" fillId="0" borderId="45" xfId="0" applyNumberFormat="1" applyFont="1" applyBorder="1">
      <alignment vertical="center"/>
    </xf>
    <xf numFmtId="9" fontId="89" fillId="0" borderId="45" xfId="2" applyFont="1" applyBorder="1">
      <alignment vertical="center"/>
    </xf>
    <xf numFmtId="9" fontId="89" fillId="0" borderId="34" xfId="2" applyFont="1" applyBorder="1">
      <alignment vertical="center"/>
    </xf>
    <xf numFmtId="203" fontId="51" fillId="0" borderId="0" xfId="0" applyNumberFormat="1" applyFont="1">
      <alignment vertical="center"/>
    </xf>
    <xf numFmtId="203" fontId="60" fillId="37" borderId="0" xfId="0" applyNumberFormat="1" applyFont="1" applyFill="1">
      <alignment vertical="center"/>
    </xf>
    <xf numFmtId="203" fontId="51" fillId="37" borderId="0" xfId="0" applyNumberFormat="1" applyFont="1" applyFill="1">
      <alignment vertical="center"/>
    </xf>
    <xf numFmtId="203" fontId="60" fillId="0" borderId="0" xfId="0" applyNumberFormat="1" applyFont="1">
      <alignment vertical="center"/>
    </xf>
    <xf numFmtId="203" fontId="0" fillId="0" borderId="0" xfId="0" applyNumberFormat="1">
      <alignment vertical="center"/>
    </xf>
    <xf numFmtId="179" fontId="7" fillId="28" borderId="0" xfId="0" applyNumberFormat="1" applyFont="1" applyFill="1" applyAlignment="1">
      <alignment horizontal="right" vertical="center"/>
    </xf>
    <xf numFmtId="179" fontId="7" fillId="28" borderId="9" xfId="0" applyNumberFormat="1" applyFont="1" applyFill="1" applyBorder="1" applyAlignment="1">
      <alignment horizontal="right" vertical="center"/>
    </xf>
    <xf numFmtId="192" fontId="33" fillId="28" borderId="0" xfId="0" applyNumberFormat="1" applyFont="1" applyFill="1" applyBorder="1" applyAlignment="1">
      <alignment horizontal="right" vertical="center"/>
    </xf>
    <xf numFmtId="0" fontId="48" fillId="28" borderId="0" xfId="3" applyFont="1" applyFill="1" applyAlignment="1">
      <alignment horizontal="right"/>
    </xf>
    <xf numFmtId="180" fontId="7" fillId="0" borderId="40" xfId="0" applyNumberFormat="1" applyFont="1" applyBorder="1" applyAlignment="1">
      <alignment vertical="center"/>
    </xf>
    <xf numFmtId="180" fontId="10" fillId="0" borderId="40" xfId="0" applyNumberFormat="1" applyFont="1" applyBorder="1" applyAlignment="1">
      <alignment horizontal="right" vertical="center"/>
    </xf>
    <xf numFmtId="180" fontId="12" fillId="0" borderId="40" xfId="0" applyNumberFormat="1" applyFont="1" applyBorder="1" applyAlignment="1">
      <alignment horizontal="right" vertical="center"/>
    </xf>
    <xf numFmtId="0" fontId="7" fillId="38" borderId="84" xfId="0" applyFont="1" applyFill="1" applyBorder="1" applyAlignment="1">
      <alignment horizontal="left" vertical="center"/>
    </xf>
    <xf numFmtId="0" fontId="12" fillId="38" borderId="84" xfId="0" applyFont="1" applyFill="1" applyBorder="1" applyAlignment="1">
      <alignment vertical="center"/>
    </xf>
    <xf numFmtId="0" fontId="12" fillId="38" borderId="84" xfId="0" applyFont="1" applyFill="1" applyBorder="1" applyAlignment="1">
      <alignment horizontal="right" vertical="center"/>
    </xf>
    <xf numFmtId="0" fontId="10" fillId="0" borderId="85" xfId="0" applyFont="1" applyBorder="1" applyAlignment="1">
      <alignment horizontal="left" vertical="center"/>
    </xf>
    <xf numFmtId="0" fontId="12" fillId="0" borderId="85" xfId="0" applyFont="1" applyBorder="1" applyAlignment="1">
      <alignment horizontal="left" vertical="center"/>
    </xf>
    <xf numFmtId="180" fontId="15" fillId="0" borderId="85" xfId="0" applyNumberFormat="1" applyFont="1" applyBorder="1" applyAlignment="1">
      <alignment vertical="center" shrinkToFit="1"/>
    </xf>
    <xf numFmtId="180" fontId="15" fillId="0" borderId="85" xfId="0" applyNumberFormat="1" applyFont="1" applyBorder="1" applyAlignment="1">
      <alignment horizontal="right" vertical="center" shrinkToFit="1"/>
    </xf>
    <xf numFmtId="180" fontId="16" fillId="0" borderId="85" xfId="0" applyNumberFormat="1" applyFont="1" applyBorder="1" applyAlignment="1">
      <alignment vertical="center" shrinkToFit="1"/>
    </xf>
    <xf numFmtId="180" fontId="16" fillId="0" borderId="85" xfId="0" applyNumberFormat="1" applyFont="1" applyBorder="1" applyAlignment="1">
      <alignment horizontal="right" vertical="center" shrinkToFit="1"/>
    </xf>
    <xf numFmtId="3" fontId="15" fillId="27" borderId="40" xfId="0" applyNumberFormat="1" applyFont="1" applyFill="1" applyBorder="1" applyAlignment="1">
      <alignment horizontal="right" vertical="center" shrinkToFit="1"/>
    </xf>
    <xf numFmtId="3" fontId="16" fillId="27" borderId="40" xfId="0" applyNumberFormat="1" applyFont="1" applyFill="1" applyBorder="1" applyAlignment="1">
      <alignment horizontal="right" vertical="center" shrinkToFit="1"/>
    </xf>
    <xf numFmtId="3" fontId="15" fillId="27" borderId="40" xfId="0" applyNumberFormat="1" applyFont="1" applyFill="1" applyBorder="1" applyAlignment="1">
      <alignment vertical="center" shrinkToFit="1"/>
    </xf>
    <xf numFmtId="3" fontId="16" fillId="27" borderId="40" xfId="0" applyNumberFormat="1" applyFont="1" applyFill="1" applyBorder="1" applyAlignment="1">
      <alignment vertical="center" shrinkToFit="1"/>
    </xf>
    <xf numFmtId="0" fontId="12" fillId="38" borderId="84" xfId="0" applyFont="1" applyFill="1" applyBorder="1" applyAlignment="1">
      <alignment horizontal="center" vertical="center"/>
    </xf>
    <xf numFmtId="10" fontId="32" fillId="0" borderId="0" xfId="0" applyNumberFormat="1" applyFont="1" applyFill="1" applyBorder="1" applyAlignment="1">
      <alignment horizontal="right" vertical="center"/>
    </xf>
    <xf numFmtId="0" fontId="93" fillId="0" borderId="0" xfId="0" applyFont="1">
      <alignment vertical="center"/>
    </xf>
    <xf numFmtId="181" fontId="93" fillId="0" borderId="0" xfId="2" applyNumberFormat="1" applyFont="1">
      <alignment vertical="center"/>
    </xf>
    <xf numFmtId="0" fontId="94" fillId="0" borderId="0" xfId="0" applyFont="1">
      <alignment vertical="center"/>
    </xf>
    <xf numFmtId="0" fontId="94" fillId="0" borderId="0" xfId="0" applyFont="1" applyAlignment="1">
      <alignment horizontal="center" vertical="center"/>
    </xf>
    <xf numFmtId="180" fontId="92" fillId="0" borderId="0" xfId="0" applyNumberFormat="1" applyFont="1">
      <alignment vertical="center"/>
    </xf>
    <xf numFmtId="0" fontId="9" fillId="0" borderId="2" xfId="0" applyFont="1" applyBorder="1" applyAlignment="1">
      <alignment horizontal="center" vertical="center"/>
    </xf>
    <xf numFmtId="0" fontId="9" fillId="0" borderId="4" xfId="0" applyFont="1" applyBorder="1" applyAlignment="1">
      <alignment horizontal="center" vertical="center"/>
    </xf>
    <xf numFmtId="180" fontId="92" fillId="0" borderId="0" xfId="0" applyNumberFormat="1" applyFont="1" applyBorder="1">
      <alignment vertical="center"/>
    </xf>
    <xf numFmtId="180" fontId="92" fillId="0" borderId="9" xfId="0" applyNumberFormat="1" applyFont="1" applyBorder="1">
      <alignment vertical="center"/>
    </xf>
    <xf numFmtId="0" fontId="36" fillId="0" borderId="8" xfId="0" applyFont="1" applyBorder="1">
      <alignment vertical="center"/>
    </xf>
    <xf numFmtId="181" fontId="36" fillId="0" borderId="0" xfId="2" applyNumberFormat="1" applyFont="1" applyBorder="1">
      <alignment vertical="center"/>
    </xf>
    <xf numFmtId="181" fontId="36" fillId="0" borderId="9" xfId="2" applyNumberFormat="1" applyFont="1" applyBorder="1">
      <alignment vertical="center"/>
    </xf>
    <xf numFmtId="181" fontId="36" fillId="0" borderId="39" xfId="2" applyNumberFormat="1" applyFont="1" applyBorder="1">
      <alignment vertical="center"/>
    </xf>
    <xf numFmtId="181" fontId="36" fillId="0" borderId="28" xfId="2" applyNumberFormat="1" applyFont="1" applyBorder="1">
      <alignment vertical="center"/>
    </xf>
    <xf numFmtId="0" fontId="6" fillId="2" borderId="19"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22" xfId="0" applyFont="1" applyFill="1" applyBorder="1" applyAlignment="1">
      <alignment horizontal="center" vertical="center"/>
    </xf>
    <xf numFmtId="0" fontId="9" fillId="0" borderId="0" xfId="0" applyFont="1" applyAlignment="1">
      <alignment horizontal="center" vertical="center"/>
    </xf>
    <xf numFmtId="182" fontId="82" fillId="0" borderId="60" xfId="0" applyNumberFormat="1" applyFont="1" applyBorder="1" applyAlignment="1">
      <alignment horizontal="center" vertical="center"/>
    </xf>
    <xf numFmtId="182" fontId="82" fillId="0" borderId="71" xfId="0" applyNumberFormat="1" applyFont="1" applyBorder="1" applyAlignment="1">
      <alignment horizontal="center" vertical="center"/>
    </xf>
    <xf numFmtId="182" fontId="82" fillId="0" borderId="61" xfId="0" applyNumberFormat="1" applyFont="1" applyBorder="1" applyAlignment="1">
      <alignment horizontal="center" vertical="center"/>
    </xf>
    <xf numFmtId="182" fontId="82" fillId="0" borderId="72" xfId="0" applyNumberFormat="1" applyFont="1" applyBorder="1" applyAlignment="1">
      <alignment horizontal="center" vertical="center"/>
    </xf>
    <xf numFmtId="182" fontId="82" fillId="0" borderId="73" xfId="0" applyNumberFormat="1" applyFont="1" applyBorder="1" applyAlignment="1">
      <alignment horizontal="center" vertical="center"/>
    </xf>
    <xf numFmtId="182" fontId="82" fillId="0" borderId="74" xfId="0" applyNumberFormat="1" applyFont="1" applyBorder="1" applyAlignment="1">
      <alignment horizontal="center" vertical="center"/>
    </xf>
    <xf numFmtId="0" fontId="82" fillId="0" borderId="60" xfId="0" applyFont="1" applyBorder="1" applyAlignment="1">
      <alignment horizontal="left" vertical="center"/>
    </xf>
    <xf numFmtId="0" fontId="82" fillId="0" borderId="43" xfId="0" applyFont="1" applyBorder="1" applyAlignment="1">
      <alignment horizontal="left" vertical="center"/>
    </xf>
    <xf numFmtId="0" fontId="82" fillId="0" borderId="56" xfId="0" applyFont="1" applyBorder="1" applyAlignment="1">
      <alignment horizontal="left" vertical="center"/>
    </xf>
    <xf numFmtId="0" fontId="82" fillId="0" borderId="75" xfId="0" applyFont="1" applyBorder="1" applyAlignment="1">
      <alignment horizontal="left" vertical="center"/>
    </xf>
    <xf numFmtId="0" fontId="82" fillId="0" borderId="76" xfId="0" applyFont="1" applyBorder="1" applyAlignment="1">
      <alignment horizontal="left" vertical="center"/>
    </xf>
    <xf numFmtId="0" fontId="82" fillId="0" borderId="77" xfId="0" applyFont="1" applyBorder="1" applyAlignment="1">
      <alignment horizontal="left" vertical="center"/>
    </xf>
    <xf numFmtId="0" fontId="82" fillId="34" borderId="72" xfId="0" applyFont="1" applyFill="1" applyBorder="1" applyAlignment="1">
      <alignment horizontal="left" vertical="center"/>
    </xf>
    <xf numFmtId="0" fontId="82" fillId="34" borderId="73" xfId="0" applyFont="1" applyFill="1" applyBorder="1" applyAlignment="1">
      <alignment horizontal="left" vertical="center"/>
    </xf>
    <xf numFmtId="0" fontId="82" fillId="34" borderId="74" xfId="0" applyFont="1" applyFill="1" applyBorder="1" applyAlignment="1">
      <alignment horizontal="left" vertical="center"/>
    </xf>
    <xf numFmtId="0" fontId="74" fillId="0" borderId="64" xfId="0" applyFont="1" applyBorder="1" applyAlignment="1">
      <alignment horizontal="left" vertical="center"/>
    </xf>
    <xf numFmtId="0" fontId="74" fillId="0" borderId="43" xfId="0" applyFont="1" applyBorder="1" applyAlignment="1">
      <alignment horizontal="left" vertical="center"/>
    </xf>
    <xf numFmtId="0" fontId="74" fillId="0" borderId="56" xfId="0" applyFont="1" applyBorder="1" applyAlignment="1">
      <alignment horizontal="left" vertical="center"/>
    </xf>
    <xf numFmtId="0" fontId="82" fillId="0" borderId="64" xfId="0" applyFont="1" applyBorder="1" applyAlignment="1">
      <alignment horizontal="left" vertical="center"/>
    </xf>
    <xf numFmtId="0" fontId="82" fillId="34" borderId="64" xfId="0" applyFont="1" applyFill="1" applyBorder="1" applyAlignment="1">
      <alignment horizontal="left" vertical="center"/>
    </xf>
    <xf numFmtId="0" fontId="82" fillId="34" borderId="43" xfId="0" applyFont="1" applyFill="1" applyBorder="1" applyAlignment="1">
      <alignment horizontal="left" vertical="center"/>
    </xf>
    <xf numFmtId="0" fontId="82" fillId="34" borderId="56" xfId="0" applyFont="1" applyFill="1" applyBorder="1" applyAlignment="1">
      <alignment horizontal="left" vertical="center"/>
    </xf>
    <xf numFmtId="10" fontId="7" fillId="0" borderId="0" xfId="0" applyNumberFormat="1" applyFont="1">
      <alignment vertical="center"/>
    </xf>
    <xf numFmtId="180" fontId="9" fillId="0" borderId="0" xfId="0" applyNumberFormat="1" applyFont="1">
      <alignment vertical="center"/>
    </xf>
  </cellXfs>
  <cellStyles count="6">
    <cellStyle name="Comma [0] 2 2" xfId="4" xr:uid="{8C731363-4E68-4E04-ACF9-E79F444B01B7}"/>
    <cellStyle name="백분율" xfId="2" builtinId="5"/>
    <cellStyle name="쉼표 [0]" xfId="1" builtinId="6"/>
    <cellStyle name="쉼표 [0] 2" xfId="5" xr:uid="{A37174B8-CA97-48CC-857D-06CB280983E4}"/>
    <cellStyle name="표준" xfId="0" builtinId="0"/>
    <cellStyle name="표준 2" xfId="3" xr:uid="{ECB13170-16E7-4D28-8FAA-0891DA713A23}"/>
  </cellStyles>
  <dxfs count="0"/>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7504</xdr:rowOff>
    </xdr:from>
    <xdr:to>
      <xdr:col>0</xdr:col>
      <xdr:colOff>1850910</xdr:colOff>
      <xdr:row>3</xdr:row>
      <xdr:rowOff>13031</xdr:rowOff>
    </xdr:to>
    <xdr:pic>
      <xdr:nvPicPr>
        <xdr:cNvPr id="2" name="Picture 1">
          <a:extLst>
            <a:ext uri="{FF2B5EF4-FFF2-40B4-BE49-F238E27FC236}">
              <a16:creationId xmlns:a16="http://schemas.microsoft.com/office/drawing/2014/main" id="{1C53EC41-4B06-460C-924B-A48F90464964}"/>
            </a:ext>
          </a:extLst>
        </xdr:cNvPr>
        <xdr:cNvPicPr>
          <a:picLocks noChangeAspect="1"/>
        </xdr:cNvPicPr>
      </xdr:nvPicPr>
      <xdr:blipFill>
        <a:blip xmlns:r="http://schemas.openxmlformats.org/officeDocument/2006/relationships" r:embed="rId1" cstate="print"/>
        <a:stretch>
          <a:fillRect/>
        </a:stretch>
      </xdr:blipFill>
      <xdr:spPr>
        <a:xfrm>
          <a:off x="0" y="7504"/>
          <a:ext cx="1850910" cy="46272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CHWANG\&#51105;&#46041;&#49324;&#45768;\NYJ\PLAN\97PLAN\0924\&#51228;&#54408;&#4832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kms.kr.kworld.kpmg.com/Users/taehwanlee/Documents/Work/Val/FY19/&#44048;&#49324;&#51648;&#50896;/LGD/WP/LGD_valuation%20Model_FY2019_200206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all)_Valuation%20Model_20200114_f_Rep_v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kms.kr.kworld.kpmg.com/Users/BK819AM/Desktop/2019TAS/8.LG&#46356;&#49828;&#54540;&#47112;&#51060;_&#49552;&#49345;&#54217;&#44032;/&#47784;&#45944;/&#53685;&#54633;/PJT%20Leicester(all)_Valuation%20Model_v3.2_JJCdepCap&#51221;&#4753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kms.kr.kworld.kpmg.com/Users/joseo/Desktop/VS&#50629;&#47924;/181120%20LGD/#0.1 PBC/181120/1. &#49884;&#51109;&#51204;&#47581;_IHS Technology Report(long-term demand forecast)_18.2Q.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kms.kr.kworld.kpmg.com/Users/PP565BA/Documents/JIN%20work/16_PJT%20Leicester/7_&#52572;&#51333;&#47784;&#45944;&#48372;&#44256;&#49436;_&#44048;&#49324;&#51064;&#51656;&#51032;&#45824;&#51025;&#51204;/PJT%20Leicester%20Valuation%20Model(BP&#51201;&#50857;)_201912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FAB2_상세"/>
      <sheetName val="FAB3_상세"/>
      <sheetName val="PKG_상세"/>
      <sheetName val="Test_상세"/>
      <sheetName val="설비상세"/>
      <sheetName val="구미종합"/>
      <sheetName val="FAB2_Matrix"/>
      <sheetName val="FAB3_Matrix"/>
      <sheetName val="PKG_Matrix"/>
      <sheetName val="Test_Matrix"/>
      <sheetName val="Sheet1"/>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통계자료"/>
      <sheetName val="6월인원"/>
      <sheetName val="당월(1)"/>
      <sheetName val="판매계획"/>
      <sheetName val="재무"/>
      <sheetName val="ROIC"/>
      <sheetName val="제품별"/>
      <sheetName val="CAPA분석 360K"/>
      <sheetName val=" 55 BA 장입기 091203.xlsx"/>
      <sheetName val="ASP"/>
      <sheetName val="CHIP_O"/>
      <sheetName val="FAB_I"/>
      <sheetName val="FAB_O"/>
      <sheetName val="FRT_O"/>
      <sheetName val="PKG_I"/>
      <sheetName val="FT_금액"/>
      <sheetName val="YIELD"/>
      <sheetName val="지수"/>
      <sheetName val="DDR"/>
      <sheetName val="3ND 64M"/>
      <sheetName val="원가관리"/>
      <sheetName val="DATA-2001"/>
      <sheetName val="장비목록"/>
      <sheetName val="자재 집계표"/>
      <sheetName val="BOM"/>
      <sheetName val="내역서"/>
      <sheetName val="FAB2_Á_x0000_"/>
      <sheetName val=""/>
      <sheetName val="95TOTREV"/>
      <sheetName val="summary"/>
      <sheetName val="HSA"/>
      <sheetName val="인피년 출하list"/>
      <sheetName val="Market_Share"/>
      <sheetName val="부서코드"/>
      <sheetName val="★상세내역(이동계획)"/>
      <sheetName val="기준정보"/>
      <sheetName val="TOTAL-PL"/>
      <sheetName val="时刻别出库"/>
      <sheetName val="Option"/>
      <sheetName val="조명투자및환수계획"/>
      <sheetName val="제조중간결과"/>
      <sheetName val="입찰내역 발주처 양식"/>
      <sheetName val="F4-F7"/>
      <sheetName val="5M1E 목록"/>
      <sheetName val="사업부구분코드"/>
      <sheetName val="시실누(모) "/>
      <sheetName val="현우실적"/>
      <sheetName val="Aries_all_char"/>
      <sheetName val="StepperValues"/>
      <sheetName val="TG9504"/>
      <sheetName val="Ref2"/>
      <sheetName val="3-1-4 교_x0002__x0000_数8"/>
      <sheetName val="Credit Calc"/>
      <sheetName val="F5"/>
      <sheetName val="FOB발"/>
      <sheetName val="소특"/>
      <sheetName val="3-1-4 교_x0002_"/>
      <sheetName val="ARION"/>
      <sheetName val="Pandora"/>
      <sheetName val="VIZIO DA가격"/>
      <sheetName val="기타 DA가격"/>
      <sheetName val="LGE DA가격"/>
      <sheetName val="잉여처분"/>
      <sheetName val="Prices"/>
      <sheetName val="DATA6"/>
      <sheetName val="부품별 매입현황"/>
      <sheetName val="96TOTREV"/>
      <sheetName val="구성원"/>
      <sheetName val="이동계획"/>
      <sheetName val="참고)출장비 반영 기준표"/>
      <sheetName val="불량율오산_Law"/>
      <sheetName val="결재"/>
      <sheetName val="구매자재팀 집계"/>
      <sheetName val="구매자재팀 목표"/>
      <sheetName val="FAB2_Á_x005f_x0000_"/>
      <sheetName val="CAP"/>
      <sheetName val="변수"/>
      <sheetName val="TFT 저항"/>
      <sheetName val="Payroll-final"/>
      <sheetName val="FAB2_Á_x005f_x005f_x005f_x0000_"/>
      <sheetName val="dV&amp;Cl"/>
      <sheetName val="R"/>
      <sheetName val="FAB2_Á_x005f_x005f_x005f_x005f_x005f_x005f_x005f_x0000_"/>
      <sheetName val="기본 상수"/>
      <sheetName val="Cgs계산값1"/>
      <sheetName val="전압하강"/>
      <sheetName val="F-T Voltage"/>
      <sheetName val="Var."/>
      <sheetName val="정리"/>
      <sheetName val="보고서"/>
      <sheetName val="L2"/>
      <sheetName val="L1"/>
      <sheetName val="DATA1"/>
      <sheetName val="DATA2"/>
      <sheetName val="DATA3"/>
      <sheetName val="费用预算"/>
      <sheetName val="변수1"/>
      <sheetName val="설계상수"/>
      <sheetName val="Map"/>
      <sheetName val="FAB2_Á?"/>
      <sheetName val="FAB2_Á_"/>
      <sheetName val="국내"/>
      <sheetName val="FAB2_Á_x005f_x005f_x005f_x005f_x005f_x005f_x005f_x005f_"/>
      <sheetName val="3-1-4 교_x005f_x0002__x005f_x0000_数8"/>
      <sheetName val="Cgs계산식1"/>
      <sheetName val="Array PI"/>
      <sheetName val="X13"/>
      <sheetName val="Sapphire"/>
      <sheetName val="3-1-4 교_x0002_?数8"/>
      <sheetName val="3-1-4 교_x005f_x005f_x005f_x0002__x005f_x005f_x000"/>
      <sheetName val="3-1-4 교_x005f_x0002_"/>
      <sheetName val="3-1-4 교_x005f_x0002__数8"/>
      <sheetName val="3-1-4 교_x0002__数8"/>
      <sheetName val="FAB2_Á_x005f_x005f_x005f_x005f_"/>
      <sheetName val="14.1&quot; Cst 변화"/>
      <sheetName val="표지"/>
      <sheetName val="계조에 따른 특성"/>
      <sheetName val="3-1-4 ɐ_x0000__x0000__x0000_␀"/>
      <sheetName val="PopCache"/>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3-1-4 ɐ"/>
      <sheetName val="3-1-4 교_x005f_x005f_x005f_x005f_x005f_x005f_x0002"/>
      <sheetName val="3-1-4 교_x005f_x005f_x005f_x0002_"/>
      <sheetName val="3-1-4 교_x005f_x005f_x005f_x0002__数8"/>
      <sheetName val="温湿度测试曲线"/>
      <sheetName val="夜班温湿度数据"/>
      <sheetName val="Particle测试曲线"/>
      <sheetName val="3-1-4 교_x005f_x0002__x000"/>
      <sheetName val="3-1-4 교_x005f_x005f_x0002"/>
      <sheetName val="3-1-4 ɐ_x005f_x0000__x005f_x0000__x005f_x0000_␀"/>
      <sheetName val="견적을지"/>
      <sheetName val="목표세부명세"/>
      <sheetName val="ELECTRIC"/>
      <sheetName val="CTEMCOST"/>
      <sheetName val="SCHEDULE"/>
      <sheetName val="EQUIP LIST"/>
      <sheetName val="TFT 측정(2)"/>
      <sheetName val="3-1-4 교_x005f_x0002_?数8"/>
      <sheetName val="UFPrn20020304112952"/>
      <sheetName val="기준정보_(Main_Dual_LN)_CHDZ-Y663A"/>
      <sheetName val="유첨2. 기준정보"/>
      <sheetName val="기준정보 (9)"/>
      <sheetName val="PwC"/>
      <sheetName val="Co_Scoresheet_FY104Q"/>
      <sheetName val="팀별"/>
      <sheetName val="8)중점관리장비현황"/>
      <sheetName val="현재"/>
      <sheetName val="J"/>
      <sheetName val="카드키식수내역"/>
      <sheetName val="FAB4생산"/>
      <sheetName val="鄴ႄ뛶棕饭䌋±ONFMRENCE)"/>
      <sheetName val="입력DATA"/>
      <sheetName val="Vendor"/>
      <sheetName val="장기차입금"/>
      <sheetName val="Source"/>
      <sheetName val="FAB"/>
      <sheetName val="Sheet4"/>
      <sheetName val="DRT102"/>
      <sheetName val="DRT502"/>
      <sheetName val="data"/>
      <sheetName val="불합리 적출 및 관리"/>
      <sheetName val="Controls"/>
      <sheetName val="저항"/>
      <sheetName val="POWER"/>
      <sheetName val="XY tilt 2nd"/>
      <sheetName val="1. Angle confirm"/>
      <sheetName val="지우지말것"/>
      <sheetName val="sum"/>
      <sheetName val="category"/>
      <sheetName val="중장SR"/>
      <sheetName val="장비명"/>
      <sheetName val="96재료"/>
      <sheetName val="B"/>
      <sheetName val="영업본부US$실적 (2)"/>
      <sheetName val="BTS-시범물량"/>
      <sheetName val="ABUT수량-A1"/>
      <sheetName val="Sheet6"/>
      <sheetName val="작업공사목록"/>
      <sheetName val="유효성"/>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TOEIC기준점수"/>
      <sheetName val="6F8"/>
      <sheetName val="PIPING"/>
      <sheetName val="Total-P&amp;L(Local)"/>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키워드"/>
      <sheetName val="THIN"/>
      <sheetName val="한국단가계약표"/>
      <sheetName val="무상 Part List(BW)"/>
      <sheetName val="MatchCode"/>
      <sheetName val="국산화"/>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공용정보"/>
      <sheetName val="Low YLD Reject"/>
      <sheetName val="외화금융(97-03)"/>
      <sheetName val="MOTOR"/>
      <sheetName val="ALL"/>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SSMITM"/>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PKG_O"/>
      <sheetName val="BEST"/>
      <sheetName val="수정시산표"/>
      <sheetName val="ORIGINAL"/>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1_汇总"/>
      <sheetName val="GF2"/>
      <sheetName val="512sd"/>
      <sheetName val="TAT"/>
      <sheetName val="M5_S"/>
      <sheetName val="M6_S"/>
      <sheetName val="DAILY CHECK"/>
      <sheetName val="Total_Cost"/>
      <sheetName val="품의"/>
      <sheetName val="EPM Raw"/>
      <sheetName val="PT1H Raw"/>
      <sheetName val="PT2C_Raw"/>
      <sheetName val="특정현금과예금"/>
      <sheetName val="L_repair"/>
      <sheetName val="16M"/>
      <sheetName val="1M4M"/>
      <sheetName val="판매실적 종합"/>
      <sheetName val="견적서"/>
      <sheetName val="CHIP_INV"/>
      <sheetName val="선급법인세"/>
      <sheetName val="영업보증금"/>
      <sheetName val="공통가설"/>
      <sheetName val="국영"/>
      <sheetName val="code"/>
      <sheetName val="건물"/>
      <sheetName val="일년TOTAL"/>
      <sheetName val="Down Time"/>
      <sheetName val="TPM지표"/>
      <sheetName val="H.P견적(참조)"/>
      <sheetName val="97센_협"/>
      <sheetName val="4-8.공통"/>
      <sheetName val="960318-1"/>
      <sheetName val=" T3B-SN SOD SKIP + SIGE No Dela"/>
      <sheetName val="원본"/>
      <sheetName val="RAW_Data"/>
      <sheetName val="전기"/>
      <sheetName val="Tot_Sum"/>
      <sheetName val="M8_Sum"/>
      <sheetName val="M9_Sum"/>
      <sheetName val="SALE&amp;COST"/>
      <sheetName val="경수97.02"/>
      <sheetName val="연구9월"/>
      <sheetName val="1995년 섹터별 매출"/>
      <sheetName val="MFAB"/>
      <sheetName val="MFRT"/>
      <sheetName val="MPKG"/>
      <sheetName val="MPRD"/>
      <sheetName val="고장이력"/>
      <sheetName val="cuslist"/>
      <sheetName val="부대"/>
      <sheetName val="환률"/>
      <sheetName val="해트트릭"/>
      <sheetName val="Fabless comp ROE"/>
      <sheetName val="앞면인쇄후180도_회전"/>
      <sheetName val="9609Aß"/>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Making Order"/>
      <sheetName val="인력관리_Code"/>
      <sheetName val="担当工程师"/>
      <sheetName val="반입시나리오(area별 조정)"/>
      <sheetName val="노동부강사"/>
      <sheetName val="강사과정"/>
      <sheetName val="개인정보"/>
      <sheetName val="노동필터"/>
      <sheetName val="노동부DB"/>
      <sheetName val="자료입력"/>
      <sheetName val="노동부_조견단가"/>
      <sheetName val="훈련비계산"/>
      <sheetName val="2)인력관리_Code_Flash"/>
      <sheetName val="※ 참고사항"/>
      <sheetName val="자료"/>
      <sheetName val="임시"/>
      <sheetName val="실행내역서 "/>
      <sheetName val="BP-이발-RJ TREND"/>
      <sheetName val="대치판정"/>
      <sheetName val="유해위험요인 분류체계"/>
      <sheetName val="견적율"/>
      <sheetName val="Daily-status"/>
      <sheetName val="DI"/>
      <sheetName val="CODE표"/>
      <sheetName val="256D OUT TAT"/>
      <sheetName val="hitachi"/>
      <sheetName val="asy_o"/>
      <sheetName val="서류검사"/>
      <sheetName val="BAY실적"/>
      <sheetName val="공문"/>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FY-07 Personal Property Tax"/>
      <sheetName val="FY-07 Real Property Tax"/>
      <sheetName val="Fcst Summary"/>
      <sheetName val="June01brio sort"/>
      <sheetName val="Period Pivot Summary"/>
      <sheetName val="コントロールパネル"/>
      <sheetName val="Summary_by_Account"/>
      <sheetName val="Cube by Product Line"/>
      <sheetName val="FitOutConfCentre"/>
      <sheetName val="부속동"/>
      <sheetName val="할증 "/>
      <sheetName val="조명율표"/>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Low_YLD_Reject"/>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256D_OUT_TAT"/>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A"/>
      <sheetName val="Operating LR (Q1 - Q4)"/>
      <sheetName val="OB DTL"/>
      <sheetName val="AR AGING"/>
      <sheetName val="data (누계)"/>
      <sheetName val="data(실적)"/>
      <sheetName val="data (전년동기)"/>
      <sheetName val="충주"/>
      <sheetName val="총투입계"/>
      <sheetName val="인사자료총집계"/>
      <sheetName val="DRUM"/>
      <sheetName val="12CGOU"/>
      <sheetName val="FAB2_Á_x005f_x005f_"/>
      <sheetName val="유첨1_WW47"/>
      <sheetName val="CIPI-IN01"/>
      <sheetName val="파손이력"/>
      <sheetName val="VAC Robot 현황"/>
      <sheetName val="후공정 장비반 업무 List"/>
      <sheetName val="범례"/>
      <sheetName val="Main Data"/>
      <sheetName val="비고"/>
      <sheetName val="3-1-4 교_x0002__x000"/>
      <sheetName val="3-1-4 교_x0002"/>
      <sheetName val="dummyd2"/>
      <sheetName val="Report"/>
      <sheetName val="+ Weekly Progress(KO)"/>
      <sheetName val="연습"/>
      <sheetName val="입출재고현황 (2)"/>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99선급비용"/>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은행"/>
      <sheetName val="평가&amp;선급.미지급"/>
      <sheetName val="#REF"/>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Trans"/>
      <sheetName val="미구주"/>
      <sheetName val="제품 Master"/>
      <sheetName val="8.개발단가"/>
      <sheetName val="Pipeline DB 관리 Point"/>
      <sheetName val="양식3"/>
      <sheetName val="97년추정손익계산서"/>
      <sheetName val="Links"/>
      <sheetName val="항목"/>
      <sheetName val="Mkt_E_xd808_ሶ"/>
      <sheetName val="1"/>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data_(누계)"/>
      <sheetName val="data_(전년동기)"/>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Laser Focu0_x0000_砀_x000c__x0000__x0000_"/>
      <sheetName val="(참조)"/>
      <sheetName val="표준대차대조표(갑)"/>
      <sheetName val="평균단가"/>
      <sheetName val="월별기성현황"/>
      <sheetName val="Laser Focu0"/>
      <sheetName val="준검 내역서"/>
      <sheetName val="Mkt_E?ሶ"/>
      <sheetName val="서식"/>
      <sheetName val="예적금"/>
      <sheetName val="data_MM"/>
      <sheetName val="수요일"/>
      <sheetName val="금요일"/>
      <sheetName val="설비운영"/>
      <sheetName val="shutt_bi"/>
      <sheetName val="1.현금예금"/>
      <sheetName val="1.현금및현금성자산"/>
      <sheetName val="선급금(에프)"/>
      <sheetName val="취합"/>
      <sheetName val="데이터유효성"/>
      <sheetName val="일위대가표"/>
      <sheetName val="공정분류기준"/>
      <sheetName val="SUB9601"/>
      <sheetName val="6)Matl analysis"/>
      <sheetName val="1)Assumptions"/>
      <sheetName val="TEMP1"/>
      <sheetName val="TEMP2"/>
      <sheetName val="BS"/>
      <sheetName val="별첨4_전담운영PM(1)"/>
      <sheetName val="차량실적1"/>
      <sheetName val="PC%계산"/>
      <sheetName val="9-1차이내역"/>
      <sheetName val="VLOOKUP"/>
      <sheetName val="개인별장비관리"/>
      <sheetName val="항목(1)"/>
      <sheetName val="수리결과"/>
      <sheetName val="별첨2-1"/>
      <sheetName val="GAP log template 가이드"/>
      <sheetName val="RCM Guideline"/>
      <sheetName val="별첨12-1"/>
      <sheetName val="RoHs対応部品表"/>
      <sheetName val="コーナーサンプル"/>
      <sheetName val="色度(MD)"/>
      <sheetName val="諧調設定"/>
      <sheetName val="結果"/>
      <sheetName val="追加(2)"/>
      <sheetName val="追加(3)"/>
      <sheetName val="追加(4)"/>
      <sheetName val="追加(5)"/>
      <sheetName val="追加(1)"/>
      <sheetName val="諧調設定-飛び込みの諧調差なし"/>
      <sheetName val="報告書"/>
      <sheetName val="緑"/>
      <sheetName val="A1-10"/>
      <sheetName val="赤"/>
      <sheetName val="青"/>
      <sheetName val="Ｃ光源"/>
      <sheetName val="ソニー"/>
      <sheetName val="高さ"/>
      <sheetName val="下底ｻｲｽﾞ"/>
      <sheetName val="Earthwork"/>
      <sheetName val="参考-DU13C高さ"/>
      <sheetName val="参考-DU13C下底"/>
      <sheetName val="参考-CUB4高さ"/>
      <sheetName val="参考-CUB4下底"/>
      <sheetName val="5-4 柱シフト"/>
      <sheetName val="楊梅"/>
      <sheetName val="桃園"/>
      <sheetName val="Rシフト"/>
      <sheetName val="Bシフト"/>
      <sheetName val="Gシフト"/>
      <sheetName val="Dat"/>
      <sheetName val="ﾘｽﾄ2"/>
      <sheetName val="PL (直)"/>
      <sheetName val="ﾘｽﾄ"/>
      <sheetName val="XX"/>
      <sheetName val="PL"/>
      <sheetName val="借用"/>
      <sheetName val="長寸法"/>
      <sheetName val="Sheet0"/>
      <sheetName val="RED"/>
      <sheetName val="수삽모델별 ST 정보"/>
      <sheetName val="CD-실적"/>
      <sheetName val="목창호"/>
      <sheetName val="영업.일1"/>
      <sheetName val="전신전화가입권"/>
      <sheetName val="voucher"/>
      <sheetName val="수입"/>
      <sheetName val="경  비 "/>
      <sheetName val="노무비"/>
      <sheetName val="재료비"/>
      <sheetName val="노무비단가"/>
      <sheetName val="요율"/>
      <sheetName val="光源条件"/>
      <sheetName val="電圧条件表"/>
      <sheetName val="駆動仕様"/>
      <sheetName val="G2설비도급"/>
      <sheetName val="97-98"/>
      <sheetName val="데이타"/>
      <sheetName val="식재인부"/>
      <sheetName val="손익차9월2"/>
      <sheetName val="관람석제출"/>
      <sheetName val="시설이용권명세서"/>
      <sheetName val="경비"/>
      <sheetName val="일반"/>
      <sheetName val="(99)-상품제품수불 -본지점"/>
      <sheetName val="일일정리"/>
      <sheetName val="Test1"/>
      <sheetName val="인건비"/>
      <sheetName val="갑지1"/>
      <sheetName val="제조원가계산서"/>
      <sheetName val="기초자료입력"/>
      <sheetName val="11월 매출 f'cst"/>
      <sheetName val="BND"/>
      <sheetName val="T48a"/>
      <sheetName val="그래프"/>
      <sheetName val="현재STEP"/>
      <sheetName val="일위대가(1)"/>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Mirra"/>
      <sheetName val="원내역"/>
      <sheetName val="SULKEA"/>
      <sheetName val="도기류"/>
      <sheetName val="NM2"/>
      <sheetName val="NW1"/>
      <sheetName val="NW2"/>
      <sheetName val="PW3"/>
      <sheetName val="PW4"/>
      <sheetName val="SC1"/>
      <sheetName val="NE"/>
      <sheetName val="P+"/>
      <sheetName val="PE"/>
      <sheetName val="PM"/>
      <sheetName val="TR"/>
      <sheetName val="설계"/>
      <sheetName val="안전관리신규교육참석자"/>
      <sheetName val="전일EOH"/>
      <sheetName val="2010 확산 SDET"/>
      <sheetName val="산출내역서집계표"/>
      <sheetName val="SIMS_RAW"/>
      <sheetName val="시화점실행"/>
      <sheetName val="건설중인자산"/>
      <sheetName val="회사정보"/>
      <sheetName val="금융비용"/>
      <sheetName val="FG"/>
      <sheetName val="ASIC08-W-SPEC-MO"/>
      <sheetName val="RUL2"/>
      <sheetName val="1.BS"/>
      <sheetName val="2.PL"/>
      <sheetName val="개발담당자 "/>
      <sheetName val="종합2"/>
      <sheetName val="May."/>
      <sheetName val="재무상태변동표"/>
      <sheetName val="선급비용"/>
      <sheetName val="환율"/>
      <sheetName val="정산표"/>
      <sheetName val="工作表"/>
      <sheetName val="시산표"/>
      <sheetName val="임차보증금"/>
      <sheetName val="PL(Input)"/>
      <sheetName val="BS(Output)"/>
      <sheetName val="누PL"/>
      <sheetName val="해외출자현황(원본틀)"/>
      <sheetName val="2공장"/>
      <sheetName val="3공장"/>
      <sheetName val="S영업외손익(연결)"/>
      <sheetName val="96수표어음"/>
      <sheetName val="Need Data"/>
      <sheetName val="월CAPA계산"/>
      <sheetName val="SYS CAT_RENEW_1"/>
      <sheetName val="SYS GROUP NO"/>
      <sheetName val="CLASS"/>
      <sheetName val="CHEMICALS"/>
      <sheetName val="Mkt_E_x0005_ᙪ"/>
      <sheetName val="유첨1_WW4忕"/>
      <sheetName val="교육일정"/>
      <sheetName val="유림콘도"/>
      <sheetName val="유림골조"/>
      <sheetName val="20190530"/>
      <sheetName val="유형 테이블"/>
      <sheetName val="참조)마스터정보"/>
      <sheetName val="Config"/>
      <sheetName val="장비기능분류"/>
      <sheetName val="작성Guideline"/>
      <sheetName val="업무모델"/>
      <sheetName val="(참조) 장비기능분류"/>
      <sheetName val="(참조) 변경유형"/>
      <sheetName val="总表"/>
      <sheetName val="0-ハード（その他)"/>
      <sheetName val="下拉项目"/>
      <sheetName val="原因分类目录"/>
      <sheetName val="下拉选项"/>
      <sheetName val="투자성격 분류"/>
      <sheetName val="조명시설"/>
      <sheetName val="EQT-EST_x0000_"/>
      <sheetName val="산출근거"/>
      <sheetName val="분류목록"/>
      <sheetName val="목록관리"/>
      <sheetName val="Value List"/>
      <sheetName val="(참조) 선택 값 리스트"/>
      <sheetName val="기능분류 List"/>
      <sheetName val="Maker (To-Be)"/>
      <sheetName val="EQ Model List"/>
      <sheetName val="Sub Unit List"/>
      <sheetName val="Sub Unit 분류_191016"/>
      <sheetName val="장비기능분류_191112"/>
      <sheetName val=" BSAF_20190111"/>
      <sheetName val="CODE LIST"/>
      <sheetName val="차체부품 INS REPORT(갑)"/>
      <sheetName val="3-1-4_교_x0002__x0000_数8"/>
      <sheetName val="3-1-4_교_x0002_"/>
      <sheetName val="3-1-4_교_x0002__数8"/>
      <sheetName val="3-1-4_교_x0002__x0000_数81"/>
      <sheetName val="3-1-4_교_x0002_1"/>
      <sheetName val="3-1-4 교_x005f"/>
      <sheetName val="3-1-4 ɐ_x0000__x000"/>
      <sheetName val="3-1-4_교_x0002__x000"/>
      <sheetName val="WIND"/>
      <sheetName val="M14B"/>
      <sheetName val="用水量"/>
      <sheetName val="작업 반복"/>
      <sheetName val="차트 이름표"/>
      <sheetName val="데이터 액세스"/>
      <sheetName val="작업목록"/>
      <sheetName val="有效性定义"/>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3ND_64M4"/>
      <sheetName val="시실누(모)_4"/>
      <sheetName val="Credit_Calc4"/>
      <sheetName val="CAPA분석_360K4"/>
      <sheetName val="자재_집계표4"/>
      <sheetName val="_55_BA_장입기_091203_xlsx4"/>
      <sheetName val="입찰내역_발주처_양식4"/>
      <sheetName val="부품별_매입현황3"/>
      <sheetName val="기본_상수3"/>
      <sheetName val="불합리_적출_및_관리3"/>
      <sheetName val="TFT_저항3"/>
      <sheetName val="3-1-4_교_x005f_x0002__x005f_x0000_数83"/>
      <sheetName val="F-T_Voltage3"/>
      <sheetName val="XY_tilt_2nd3"/>
      <sheetName val="1__Angle_confirm3"/>
      <sheetName val="3-1-4_교_x005f_x0002_3"/>
      <sheetName val="Var_3"/>
      <sheetName val="Array_PI3"/>
      <sheetName val="VIZIO_DA가격3"/>
      <sheetName val="기타_DA가격3"/>
      <sheetName val="LGE_DA가격3"/>
      <sheetName val="영업본부US$실적_(2)3"/>
      <sheetName val="EQUIP_LIST2"/>
      <sheetName val="3-1-4_교_x005f_x005f_x005f_x0002__x005f_x005f_x002"/>
      <sheetName val="3-1-4_교_x005f_x0002__数82"/>
      <sheetName val="3-1-4_ɐ2"/>
      <sheetName val="TFT_측정(2)2"/>
      <sheetName val="사유_구분2"/>
      <sheetName val="14_1&quot;_Cst_변화2"/>
      <sheetName val="계조에_따른_특성2"/>
      <sheetName val="Low_YLD_Reject2"/>
      <sheetName val="개인별_프로젝트2"/>
      <sheetName val="96_기타_전시회_경비2"/>
      <sheetName val="96_상반기_전시회_경비2"/>
      <sheetName val="96_하반기_전시회_경비2"/>
      <sheetName val="SUB_(N)2"/>
      <sheetName val="11월_Red_Zone_기상도2"/>
      <sheetName val="Lot_Status2"/>
      <sheetName val="Xunit_(단위환산)2"/>
      <sheetName val="Sheet1_(2)2"/>
      <sheetName val="Hynix_&amp;_SYS_IC_Co2"/>
      <sheetName val="Code_2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무상_Part_List(BW)2"/>
      <sheetName val="※_참고사항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256D_OUT_TAT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VGID_Hot_Carrier2"/>
      <sheetName val="VGID_Body_Effect2"/>
      <sheetName val="반입시나리오(area별_조정)2"/>
      <sheetName val="할증_2"/>
      <sheetName val="6_Machine_Lis2"/>
      <sheetName val="데이터_유효성검사1"/>
      <sheetName val="GL_Recon1"/>
      <sheetName val="Operating_LR_(Q1_-_Q4)1"/>
      <sheetName val="OB_DTL1"/>
      <sheetName val="AR_AGING1"/>
      <sheetName val="data_(누계)1"/>
      <sheetName val="data_(전년동기)1"/>
      <sheetName val="3-1-4_교_x005f_x0002_?数81"/>
      <sheetName val="3-1-4_교_x005f_x005f_x005f_x005f_x005f_x005f_x0001"/>
      <sheetName val="3-1-4_교_x005f_x005f_x005f_x0002_1"/>
      <sheetName val="3-1-4_교_x005f_x005f_x005f_x0002__数81"/>
      <sheetName val="게이트_지연시간_설정_21"/>
      <sheetName val="3-1-4_교_x005f_x0002__x0001"/>
      <sheetName val="3-1-4_교_x005f_x005f_x000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Q4_VE_Saving(_vs_Q3)1"/>
      <sheetName val="Tool_trouble1"/>
      <sheetName val="4TH_64M1"/>
      <sheetName val="1__H2SO4_SUPPLY1"/>
      <sheetName val="Pad_좌표&amp;Location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04-1_(참고)해외출장비기준"/>
      <sheetName val="3-1-4_교_x005f_x005f_x005f_x0002__x0001"/>
      <sheetName val="Infra_기준정보"/>
      <sheetName val="실장기_기준정보"/>
      <sheetName val="첨부1_Utility_물질명,_배관_재질(수정_금지)1"/>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평가&amp;선급_미지급"/>
      <sheetName val="HISTORY_REPORT-ARMOR_ALL_&amp;_STP"/>
      <sheetName val="Indoor_Disposer"/>
      <sheetName val="RR_Allocation"/>
      <sheetName val="SLS_UPLOAD"/>
      <sheetName val="제품_Master1"/>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1-4备注"/>
      <sheetName val="업무연락"/>
      <sheetName val="基准"/>
      <sheetName val="勿删基准"/>
      <sheetName val="参数基准"/>
      <sheetName val="3-1-4 ɐ_x005f_x005f_x0000"/>
      <sheetName val="3-1-4 ɐ_x005f_x005f_x005f"/>
      <sheetName val="3-1-4_교_x0002__x0000_数82"/>
      <sheetName val="3-1-4_교_x0002_2"/>
      <sheetName val="3-1-4_교_x005f_x0002__x001"/>
      <sheetName val="3-1-4_교_x0002__数81"/>
      <sheetName val="3-1-4_교_x0002_?数8"/>
      <sheetName val="3-1-4 ɐ_x0000"/>
      <sheetName val="3-1-4 ɐ_x005f"/>
      <sheetName val="3-1-4_교_x0002__x001"/>
      <sheetName val="TTL"/>
      <sheetName val="3월"/>
      <sheetName val="98CKL"/>
      <sheetName val="12월수불자료"/>
      <sheetName val="Selection List"/>
      <sheetName val="상품입고집계"/>
      <sheetName val="KMT물량"/>
      <sheetName val="02"/>
      <sheetName val="03"/>
      <sheetName val="01"/>
      <sheetName val="현금흐름표"/>
      <sheetName val="분석내용"/>
      <sheetName val="기준액"/>
      <sheetName val="01월TTL"/>
      <sheetName val="DWS303"/>
      <sheetName val="DWS324"/>
      <sheetName val="TXRF"/>
      <sheetName val="Macro1"/>
      <sheetName val="고호석"/>
      <sheetName val="전체내역"/>
      <sheetName val="1_當期시산표"/>
      <sheetName val="5사남"/>
      <sheetName val="LS"/>
      <sheetName val="명단"/>
      <sheetName val="XREF"/>
      <sheetName val="HCCE01"/>
      <sheetName val="배부기준"/>
      <sheetName val="예수금"/>
      <sheetName val="토목주소"/>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비품"/>
      <sheetName val="보고"/>
      <sheetName val="TABLE01"/>
      <sheetName val="사번순"/>
      <sheetName val="임테블"/>
      <sheetName val="2016년 계약단가"/>
      <sheetName val="C2F 人员"/>
      <sheetName val="区分"/>
      <sheetName val="돈암사업"/>
      <sheetName val="1-6参照表3"/>
      <sheetName val="분류목록_20191219"/>
      <sheetName val="선택리스트"/>
      <sheetName val="0415"/>
      <sheetName val="배관"/>
      <sheetName val="3BL공동구 수량"/>
      <sheetName val="물량산출근거"/>
      <sheetName val="estimate"/>
      <sheetName val="원형1호맨홀토공수량"/>
      <sheetName val="TIE-IN"/>
      <sheetName val="Data base"/>
      <sheetName val="TOTAL(ITEM)"/>
      <sheetName val="노원열병합  건축공사기성내역서"/>
      <sheetName val="118.세금과공과"/>
      <sheetName val="CAPVC"/>
      <sheetName val="고정자산원본"/>
      <sheetName val="뒤차축소"/>
      <sheetName val="F9804"/>
      <sheetName val="BM_NEW2"/>
      <sheetName val="비핵심자산"/>
      <sheetName val="건축집계표"/>
      <sheetName val="GraphTemp"/>
      <sheetName val="유통망계획"/>
      <sheetName val="APW"/>
      <sheetName val="진행조건_및_CD_Data"/>
      <sheetName val="Gox_INT"/>
      <sheetName val="P1_INT"/>
      <sheetName val="TST_Gox"/>
      <sheetName val="원형맨홀수량"/>
      <sheetName val="plan&amp;section of foundation"/>
      <sheetName val="pile bearing capa &amp; arrenge"/>
      <sheetName val="design load"/>
      <sheetName val="working load at the btm ft."/>
      <sheetName val="stability check"/>
      <sheetName val="design criteria"/>
      <sheetName val="화산경계"/>
      <sheetName val="PL-yearly"/>
      <sheetName val="Eqptype"/>
      <sheetName val="98비정기소모"/>
      <sheetName val="Cash Flow"/>
      <sheetName val="Wacc"/>
      <sheetName val="HidM SPEC v1"/>
      <sheetName val="BudgetCode"/>
      <sheetName val="DepartCode"/>
      <sheetName val="ProjectCode"/>
      <sheetName val="3-1-4䀀⊔"/>
      <sheetName val="Mkt_E_x0000_⢐"/>
      <sheetName val="2017년 단가"/>
      <sheetName val="참고사항"/>
      <sheetName val="Trend"/>
      <sheetName val="参考"/>
      <sheetName val="예가표"/>
      <sheetName val="신청서"/>
      <sheetName val="유효성목록정의"/>
      <sheetName val="양식_콤보"/>
      <sheetName val="유효성목록&amp;절차정의"/>
      <sheetName val="Sheet 효율"/>
      <sheetName val="PP%계산(초기공정능력)"/>
      <sheetName val="유효성목록"/>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3-1-4_교_数82"/>
      <sheetName val="3-1-4_교_x005f_x005f_x005f_x0002__x005f_x005f_x003"/>
      <sheetName val="3-1-4_교_x005f_x0002__数83"/>
      <sheetName val="3-1-4_ɐ3"/>
      <sheetName val="EQUIP_LIST3"/>
      <sheetName val="TFT_측정(2)3"/>
      <sheetName val="사유_구분3"/>
      <sheetName val="14_1&quot;_Cst_변화3"/>
      <sheetName val="계조에_따른_특성3"/>
      <sheetName val="무상_Part_List(BW)3"/>
      <sheetName val="※_참고사항3"/>
      <sheetName val="Low_YLD_Reject3"/>
      <sheetName val="개인별_프로젝트3"/>
      <sheetName val="96_기타_전시회_경비3"/>
      <sheetName val="96_상반기_전시회_경비3"/>
      <sheetName val="96_하반기_전시회_경비3"/>
      <sheetName val="Lot_Status3"/>
      <sheetName val="11월_Red_Zone_기상도3"/>
      <sheetName val="SUB_(N)3"/>
      <sheetName val="Xunit_(단위환산)3"/>
      <sheetName val="Sheet1_(2)3"/>
      <sheetName val="Hynix_&amp;_SYS_IC_Co3"/>
      <sheetName val="Code_23"/>
      <sheetName val="실행내역서_3"/>
      <sheetName val="BP-이발-RJ_TREND3"/>
      <sheetName val="유해위험요인_분류체계3"/>
      <sheetName val="DAILY_CHECK3"/>
      <sheetName val="EPM_Raw3"/>
      <sheetName val="PT1H_Raw3"/>
      <sheetName val="판매실적_종합3"/>
      <sheetName val="Graph_Data3"/>
      <sheetName val="Down_Time3"/>
      <sheetName val="H_P견적(참조)3"/>
      <sheetName val="경수97_023"/>
      <sheetName val="1995년_섹터별_매출3"/>
      <sheetName val="4-8_공통3"/>
      <sheetName val="Fabless_comp_ROE3"/>
      <sheetName val="_M10C_DIFF_산포_개선_사례_BASE_PRESS3"/>
      <sheetName val="제조혁신(이지연,_윤수향)3"/>
      <sheetName val="_M10C_DIFF_산포_개선_사례_7자_GAS_LIN3"/>
      <sheetName val="근로소득_세액표3"/>
      <sheetName val="건강보험_표준요율표3"/>
      <sheetName val="국민연금_표준요율표3"/>
      <sheetName val="Making_Order3"/>
      <sheetName val="값목록(Do_not_touch)3"/>
      <sheetName val="24_보증금(전신전화가입권)3"/>
      <sheetName val="256D_OUT_TAT3"/>
      <sheetName val="Laser_Alignment_Target_Spec3"/>
      <sheetName val="Laser_Focus_Spec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data_(누계)2"/>
      <sheetName val="data_(전년동기)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1"/>
      <sheetName val="3-1-4_교_x00022"/>
      <sheetName val="+_Weekly_Progress(KO)2"/>
      <sheetName val="입출재고현황_(2)2"/>
      <sheetName val="첨부_2"/>
      <sheetName val="Q4_VE_Saving(_vs_Q3)2"/>
      <sheetName val="Tool_trouble2"/>
      <sheetName val="4TH_64M2"/>
      <sheetName val="1__H2SO4_SUPPLY2"/>
      <sheetName val="Pad_좌표&amp;Location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数81"/>
      <sheetName val="3-1-4_교1"/>
      <sheetName val="3-1-4_교_x005f"/>
      <sheetName val="3-1-4_ɐ_x000"/>
      <sheetName val="CODE_LIST"/>
      <sheetName val="작업_반복"/>
      <sheetName val="차트_이름표"/>
      <sheetName val="데이터_액세스"/>
      <sheetName val="3-1-4_ɐ_x005f_x005f_x0000"/>
      <sheetName val="3-1-4_ɐ_x005f_x005f_x005f"/>
      <sheetName val="3-1-4_교数82"/>
      <sheetName val="3-1-4_교2"/>
      <sheetName val="3-1-4_교_数81"/>
      <sheetName val="3-1-4_ɐ_x0000"/>
      <sheetName val="3-1-4_ɐ_x005f"/>
      <sheetName val="3-1-4_교_x001"/>
      <sheetName val="C2F_人员"/>
      <sheetName val="2016년_계약단가"/>
      <sheetName val="3BL공동구_수량"/>
      <sheetName val="Data_base"/>
      <sheetName val="노원열병합__건축공사기성내역서"/>
      <sheetName val="118_세금과공과"/>
      <sheetName val="plan&amp;section_of_foundation"/>
      <sheetName val="pile_bearing_capa_&amp;_arrenge"/>
      <sheetName val="design_load"/>
      <sheetName val="working_load_at_the_btm_ft_"/>
      <sheetName val="stability_check"/>
      <sheetName val="design_criteria"/>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fmv"/>
      <sheetName val="TBUS"/>
      <sheetName val="wall"/>
      <sheetName val="전기일위대가"/>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BID"/>
      <sheetName val="PM DATA"/>
      <sheetName val="실적분석"/>
      <sheetName val="교육"/>
      <sheetName val="---FAB#1업무일지---"/>
      <sheetName val="95WBS"/>
      <sheetName val="분당임차변경"/>
      <sheetName val="공모펀드추가"/>
      <sheetName val="분석결과"/>
      <sheetName val="0-Basics"/>
      <sheetName val="경제성분석"/>
      <sheetName val="손익"/>
      <sheetName val="건설"/>
      <sheetName val="손익분석"/>
      <sheetName val="9609추"/>
      <sheetName val="Sheet1 (3)"/>
      <sheetName val="96갑지"/>
      <sheetName val="다목적갑"/>
      <sheetName val="미익SUB"/>
      <sheetName val="기초부품"/>
      <sheetName val="IX 20 Yr"/>
      <sheetName val="PROP_95"/>
      <sheetName val="정의"/>
      <sheetName val="TH VL, NC, DDHT Thanhphuoc"/>
      <sheetName val="기본"/>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3.기준(외화1)"/>
      <sheetName val="금액집계"/>
      <sheetName val="설계조건"/>
      <sheetName val="TB"/>
      <sheetName val="PAJE,PRJE"/>
      <sheetName val="WTB"/>
      <sheetName val="00000"/>
      <sheetName val="양식_WBS(L2)"/>
      <sheetName val="개발 RTL.TEST적용"/>
      <sheetName val="Total"/>
      <sheetName val="비정기tel"/>
      <sheetName val="WP"/>
      <sheetName val="INPUT"/>
      <sheetName val="가도공"/>
      <sheetName val="매출(본)"/>
      <sheetName val="개발담당자_"/>
      <sheetName val="May_"/>
      <sheetName val="차입금 및 담보현황"/>
      <sheetName val="주주 및 채권자 현황v"/>
      <sheetName val="현대성우캐스팅"/>
      <sheetName val="남양금속"/>
      <sheetName val="부산주공"/>
      <sheetName val="메티아"/>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Nand"/>
      <sheetName val="Nandp"/>
      <sheetName val="DataBase 작성 샘플"/>
      <sheetName val="TFT 활동"/>
      <sheetName val="MLM(OL)"/>
      <sheetName val="2SL"/>
      <sheetName val="Master"/>
      <sheetName val="Drop Memu"/>
      <sheetName val="Book1"/>
      <sheetName val="가수현황"/>
      <sheetName val="사급연봉(2_5)"/>
      <sheetName val="오급연봉(2_5)"/>
      <sheetName val="구급연봉(2_5)"/>
      <sheetName val="선임연봉(2_5)"/>
      <sheetName val="수석연봉(2_5)"/>
      <sheetName val="전임연봉(2_5)"/>
      <sheetName val="책임연봉(2_5)"/>
      <sheetName val="4월 건강정산-기"/>
      <sheetName val="DATE변환"/>
      <sheetName val="작업장"/>
      <sheetName val="소망"/>
      <sheetName val="신관(1)"/>
      <sheetName val="처음"/>
      <sheetName val="WORK"/>
      <sheetName val="Languages"/>
      <sheetName val="터널조도"/>
      <sheetName val="Macro2"/>
      <sheetName val="주형"/>
      <sheetName val="PARAMETER"/>
      <sheetName val="LEGEND"/>
      <sheetName val="DCVD공정요약"/>
      <sheetName val="512M"/>
      <sheetName val="64M"/>
      <sheetName val="COVER SHEET "/>
      <sheetName val="기둥(원형)"/>
      <sheetName val="MEXICO-C"/>
      <sheetName val="OD5000"/>
      <sheetName val="TYPE-A"/>
      <sheetName val="도급"/>
      <sheetName val="Macro4"/>
      <sheetName val="5"/>
      <sheetName val="DATE"/>
      <sheetName val="특별교실"/>
      <sheetName val="__MAIN"/>
      <sheetName val="laroux"/>
      <sheetName val="TIE-INS"/>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CAUDIT"/>
      <sheetName val="단가비교표"/>
      <sheetName val="유기공정"/>
      <sheetName val="결재판(삭제하지말아주세요)"/>
      <sheetName val="POST COL. 일위대가_호표"/>
      <sheetName val="제품별.XLS"/>
      <sheetName val="%EC%A0%9C%ED%92%88%EB%B3%84.XLS"/>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样式2附件 分类体系"/>
      <sheetName val="보고-BS"/>
      <sheetName val="s"/>
      <sheetName val="Master Table"/>
      <sheetName val="작업시간기준"/>
      <sheetName val="중계정분류"/>
      <sheetName val="EM No"/>
      <sheetName val="근태 사유코드"/>
      <sheetName val="근태 Code"/>
      <sheetName val="기타 Data"/>
      <sheetName val="참고. Team&amp;계정 Code"/>
      <sheetName val="점수환산"/>
      <sheetName val="근태코드"/>
      <sheetName val="格式"/>
      <sheetName val="우선순위 선정"/>
      <sheetName val="목록참고"/>
      <sheetName val="Main"/>
      <sheetName val="5. 팀&amp;계정 Code"/>
      <sheetName val="월별근태"/>
      <sheetName val="1.관찰 작업 등록부"/>
      <sheetName val="목록."/>
      <sheetName val="분석"/>
      <sheetName val="정보"/>
      <sheetName val="분류"/>
      <sheetName val="MQA"/>
      <sheetName val="Over View"/>
      <sheetName val="danh mục item"/>
      <sheetName val="_x0008__x0004__x0002__x0004__x0009_"/>
      <sheetName val="ȀࠀȀ܀؀"/>
      <sheetName val="분류체계"/>
      <sheetName val="유효"/>
      <sheetName val="J1-1"/>
      <sheetName val="전상확"/>
      <sheetName val="임일욱"/>
      <sheetName val="엄정원"/>
      <sheetName val="최유나"/>
      <sheetName val="노지석"/>
      <sheetName val="임솔"/>
      <sheetName val="채화은"/>
      <sheetName val="최단비"/>
      <sheetName val="장미영"/>
      <sheetName val="정해룡"/>
      <sheetName val="김승희"/>
      <sheetName val="정미진"/>
      <sheetName val="황일관"/>
      <sheetName val="고대우"/>
      <sheetName val="서식용"/>
      <sheetName val="Total Summary (기존)"/>
      <sheetName val="Total Summary"/>
      <sheetName val="PM 준수 여부"/>
      <sheetName val="PM 실적 관리(장비반 입력)"/>
      <sheetName val="PM 실적 관리(장비반)"/>
      <sheetName val="PM 실적 관리(RBT반)"/>
      <sheetName val="Pivot Row"/>
      <sheetName val="유효성참조"/>
      <sheetName val="====&gt;목록"/>
      <sheetName val="개선목적 구분목록"/>
      <sheetName val="제품 정보"/>
      <sheetName val="개선과제_기준정보"/>
      <sheetName val="기준정보_"/>
      <sheetName val="분석용(18073)"/>
      <sheetName val="첨부.표준개발공수Table"/>
      <sheetName val="Block 사용이력"/>
      <sheetName val="선택항목"/>
      <sheetName val="분류 기준표"/>
      <sheetName val="송전기본"/>
      <sheetName val="科室选择"/>
      <sheetName val="RFQ(확인필요)"/>
      <sheetName val="조건(확인필요)"/>
      <sheetName val="INDEX"/>
      <sheetName val="1.갑지"/>
      <sheetName val="1.일반"/>
      <sheetName val="2.계산서(P)"/>
      <sheetName val="3.PUMP선정"/>
      <sheetName val="4.계통도"/>
      <sheetName val="5.설치도"/>
      <sheetName val="6.UT"/>
      <sheetName val="1.일정"/>
      <sheetName val="1.서비스"/>
      <sheetName val="2.갑지"/>
      <sheetName val="2.일반"/>
      <sheetName val="2.SCOPE"/>
      <sheetName val="2.PARTS"/>
      <sheetName val="2.INTERFACE"/>
      <sheetName val="2.도면"/>
      <sheetName val="2.AT"/>
      <sheetName val="2.포장"/>
      <sheetName val="2.UT"/>
      <sheetName val="3.갑지"/>
      <sheetName val="3.일반"/>
      <sheetName val="3.SCOPE"/>
      <sheetName val="3.PARTS"/>
      <sheetName val="3.INTERFACE"/>
      <sheetName val="3.도면"/>
      <sheetName val="3.AT"/>
      <sheetName val="3.포장"/>
      <sheetName val="3.UT"/>
      <sheetName val="코드부여"/>
      <sheetName val="작성개요 (2)"/>
      <sheetName val="1.SPARE"/>
      <sheetName val="TFT배면◀▣▶CF배면"/>
      <sheetName val="카테고리"/>
      <sheetName val="PO M 장비반 개선 도출 현황"/>
      <sheetName val="건축내역"/>
      <sheetName val="신공항A-9(원가수정)"/>
      <sheetName val="집계표"/>
      <sheetName val="ROR"/>
      <sheetName val="회의록"/>
      <sheetName val="원你"/>
      <sheetName val="Check list"/>
      <sheetName val="자산정보변경 LIST"/>
      <sheetName val="BGT"/>
      <sheetName val="수선비"/>
      <sheetName val="총물량"/>
      <sheetName val="상품보조수불"/>
      <sheetName val="부문손익"/>
      <sheetName val=" FURNACE현설"/>
      <sheetName val="식재수량표"/>
      <sheetName val="일위_파일"/>
      <sheetName val="Ekog10"/>
      <sheetName val="개소별수량산출"/>
      <sheetName val="집계"/>
      <sheetName val="일정요약"/>
      <sheetName val="할증"/>
      <sheetName val="터파기및재료"/>
      <sheetName val="단위중량"/>
      <sheetName val="실행(표지,갑,을)"/>
      <sheetName val="항목등록"/>
      <sheetName val="예총"/>
      <sheetName val=" 내역서"/>
      <sheetName val="공비대비"/>
      <sheetName val="9GNG운반"/>
      <sheetName val="1인1테마"/>
      <sheetName val="코드"/>
      <sheetName val="산출근거#2-3"/>
      <sheetName val="형틀공사"/>
      <sheetName val="단가목록"/>
      <sheetName val="갑지(추정)"/>
      <sheetName val="Sheet5"/>
      <sheetName val="시산표(매출조정전)"/>
      <sheetName val="10월상품입고"/>
      <sheetName val="BEND LOSS"/>
      <sheetName val="철거 내역서"/>
      <sheetName val="갑지"/>
      <sheetName val="_FURNACE현설"/>
      <sheetName val="_내역서"/>
      <sheetName val="_FURNACE현설1"/>
      <sheetName val="_내역서1"/>
      <sheetName val="소방사항"/>
      <sheetName val="TRIM data(sheet1)"/>
      <sheetName val="Baby일위대가"/>
      <sheetName val="기번기준"/>
      <sheetName val="영업총괄"/>
      <sheetName val="영업권1114"/>
      <sheetName val="견적서 을지"/>
      <sheetName val="노임이"/>
      <sheetName val="b_balju-단가단가단가"/>
      <sheetName val="발생Trend (장비별)"/>
      <sheetName val="4차원가계산서"/>
      <sheetName val="산출내역서"/>
      <sheetName val="견적의뢰"/>
      <sheetName val="유림총괄"/>
      <sheetName val="건축공사 집계표"/>
      <sheetName val="골조"/>
      <sheetName val="설비"/>
      <sheetName val="시설"/>
      <sheetName val="출하생산일보"/>
      <sheetName val="피엘"/>
      <sheetName val="관리,공감"/>
      <sheetName val="내역서(기계)"/>
      <sheetName val="수목데이타 "/>
      <sheetName val="9509"/>
      <sheetName val="원가data"/>
      <sheetName val="HVAC"/>
      <sheetName val="자재단가"/>
      <sheetName val="SILICATE"/>
      <sheetName val="공통갑지"/>
      <sheetName val="견적내역"/>
      <sheetName val="2-2-1-3"/>
      <sheetName val=" LC-1"/>
      <sheetName val="중기"/>
      <sheetName val="조직"/>
      <sheetName val="CABLE SIZE-1"/>
      <sheetName val="9811"/>
      <sheetName val="3.생산계획"/>
      <sheetName val="파일"/>
      <sheetName val="일반부표"/>
      <sheetName val="법인세-2005년"/>
      <sheetName val="Amount of Itemized"/>
      <sheetName val="b_balju"/>
      <sheetName val="품셈"/>
      <sheetName val="미확인자산list(171제외)"/>
      <sheetName val="data source"/>
      <sheetName val="基准信息"/>
      <sheetName val="3-1-4 _x0000__x0000_"/>
      <sheetName val="전기단가조사서"/>
      <sheetName val="업무처리전"/>
      <sheetName val="Assumptions_of_BOQ (3)"/>
      <sheetName val="E_Summary"/>
      <sheetName val="D_Cntnts"/>
      <sheetName val="Room Type"/>
      <sheetName val="Basement2 DB"/>
      <sheetName val="C3-bill"/>
      <sheetName val="SubmitCal"/>
      <sheetName val="진주방향"/>
      <sheetName val="6,000"/>
      <sheetName val="대비"/>
      <sheetName val="Macro(전선)"/>
      <sheetName val="F1YLD"/>
      <sheetName val="F5YLD"/>
      <sheetName val="F8YLD"/>
      <sheetName val="iM1"/>
      <sheetName val="iM1p"/>
      <sheetName val="Income Statement"/>
      <sheetName val="00내역서"/>
      <sheetName val="집계표(OPTION)"/>
      <sheetName val="ASEM내역"/>
      <sheetName val="20관리비율"/>
      <sheetName val="소비자가"/>
      <sheetName val="FRP내역서"/>
      <sheetName val="공틀공사"/>
      <sheetName val="표지 (2)"/>
      <sheetName val="Y-WORK"/>
      <sheetName val="UR2-Calculation"/>
      <sheetName val="내역서을지"/>
      <sheetName val="BP2000 Month"/>
      <sheetName val="을지"/>
      <sheetName val="물량표"/>
      <sheetName val="hMC1"/>
      <sheetName val="hMC2"/>
      <sheetName val="hMP"/>
      <sheetName val="hcYLD"/>
      <sheetName val="iMC1p"/>
      <sheetName val="iMC2p"/>
      <sheetName val="hMPp"/>
      <sheetName val="cM9"/>
      <sheetName val="cM9p"/>
      <sheetName val="f_in"/>
      <sheetName val="Sheet2 (2)"/>
      <sheetName val="AREAS"/>
      <sheetName val="CERTIFICATE"/>
      <sheetName val="Att_B"/>
      <sheetName val="Project Brief"/>
      <sheetName val="Drop Down List"/>
      <sheetName val="CWSP"/>
      <sheetName val="orignal"/>
      <sheetName val="2-2.매출분석"/>
      <sheetName val="工완성공사율"/>
      <sheetName val="단가조사서"/>
      <sheetName val="Define"/>
      <sheetName val="Anti"/>
      <sheetName val="과천MAIN"/>
      <sheetName val="Stem Footing"/>
      <sheetName val="설계명세서"/>
      <sheetName val="COVER_SHEET_"/>
      <sheetName val="COVER_SHEET_1"/>
      <sheetName val="118_세금과공과1"/>
      <sheetName val="전체내역 (2)"/>
      <sheetName val="경비2내역"/>
      <sheetName val="BOQ"/>
      <sheetName val="Sheet3 (2)"/>
      <sheetName val="Site Expenses"/>
      <sheetName val="RCC,Ret. Wall"/>
      <sheetName val="개산공사비"/>
      <sheetName val="각사별공사비분개 "/>
      <sheetName val="Original External Work"/>
      <sheetName val="기안"/>
      <sheetName val="PriceSummary"/>
      <sheetName val="협력사현황"/>
      <sheetName val="PRECAST lightconc-II"/>
      <sheetName val="Rate Analysis"/>
      <sheetName val="1062-X방향 "/>
      <sheetName val="CRM Matching "/>
      <sheetName val="목록1"/>
      <sheetName val="유형Tabel"/>
      <sheetName val="引用内容"/>
      <sheetName val="地图参照"/>
      <sheetName val="字段列表"/>
      <sheetName val="Laser Focu0_x0000_砀_x000c__x000"/>
      <sheetName val="Mkt_E_ሶ"/>
      <sheetName val="기타"/>
      <sheetName val="3-1-4_교_x0002__x0001"/>
      <sheetName val="3-1-4_교_x005f_x005f_x0001"/>
      <sheetName val="_x0008__x0004__x0002__x0004_ "/>
      <sheetName val="22년 구분자"/>
      <sheetName val="유효성(有效性)"/>
      <sheetName val="格式양식"/>
      <sheetName val="구분자(Code)"/>
      <sheetName val="Inf"/>
      <sheetName val="구분자"/>
      <sheetName val="Mkt_E"/>
      <sheetName val="物品清单"/>
      <sheetName val="세무서코드"/>
      <sheetName val="사업자등록증"/>
      <sheetName val="AHU"/>
      <sheetName val="pcw"/>
      <sheetName val="기초분물량표"/>
      <sheetName val="수입2"/>
      <sheetName val="임차비용"/>
      <sheetName val="7 (2)"/>
      <sheetName val="HiPas일보 in"/>
      <sheetName val="14.1부"/>
      <sheetName val="^Control^"/>
      <sheetName val="고객데이터"/>
      <sheetName val="세액계산"/>
      <sheetName val="Subcons"/>
      <sheetName val="경기남부"/>
      <sheetName val="126.255"/>
      <sheetName val="COA-17"/>
      <sheetName val="C-18"/>
      <sheetName val="45,46"/>
      <sheetName val="1-1"/>
      <sheetName val="HiPas일보_in"/>
      <sheetName val="14_1부"/>
      <sheetName val="CAT_5"/>
      <sheetName val="变更复原基准"/>
      <sheetName val="CPK_Job_Codes"/>
      <sheetName val="CPK_Salary_Structure"/>
      <sheetName val="Global_Job_Codes_-_Mgmt"/>
      <sheetName val="Mercer_Data"/>
      <sheetName val="Budget_Control_-_local_Currency"/>
      <sheetName val="FY-FinModel1_0"/>
      <sheetName val="단가산출"/>
      <sheetName val="손익분기점 데이터"/>
      <sheetName val="대구은행"/>
      <sheetName val="영업_일1"/>
      <sheetName val="경__비_"/>
      <sheetName val="5311"/>
      <sheetName val="Spec.Infomation Notice Cover"/>
      <sheetName val="내역1"/>
      <sheetName val="BaseData"/>
      <sheetName val="ﾛﾎﾞｯﾄ搬送時間ﾃﾞｰﾀ"/>
      <sheetName val="5.임직원 사진"/>
      <sheetName val="0.조회"/>
      <sheetName val="추가예산"/>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가설"/>
      <sheetName val="토목수량(공정)"/>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客戶清單customer list"/>
      <sheetName val="comparables"/>
      <sheetName val="Deduction"/>
      <sheetName val="other"/>
      <sheetName val="conclusion"/>
      <sheetName val="결정단가"/>
      <sheetName val="수보제한 (2)"/>
      <sheetName val="고합"/>
      <sheetName val="민감도"/>
      <sheetName val="데이터유효성목록"/>
      <sheetName val="공통부대비"/>
      <sheetName val="AFE's  By Afe"/>
      <sheetName val="FANDBS"/>
      <sheetName val="GRDATA"/>
      <sheetName val="SHAFTDBSE"/>
      <sheetName val="Disclaimer"/>
      <sheetName val="청도"/>
      <sheetName val="Id"/>
      <sheetName val="Intro2"/>
      <sheetName val="개발_RTL_TEST적용"/>
      <sheetName val="PROCURE"/>
      <sheetName val="10고객별 담당자"/>
      <sheetName val="발행"/>
      <sheetName val="Позиция"/>
      <sheetName val="매출월"/>
      <sheetName val="생산매출 (3)"/>
      <sheetName val="대차대조표"/>
      <sheetName val="지급어음"/>
      <sheetName val="9700"/>
      <sheetName val="EBARA PM현황"/>
      <sheetName val="가격표"/>
      <sheetName val="목록표"/>
      <sheetName val="연락처"/>
      <sheetName val="집계표(수배전제조구매)"/>
      <sheetName val="GAEYO"/>
      <sheetName val="인상효1"/>
      <sheetName val="07DATA"/>
      <sheetName val="수정용피벗"/>
      <sheetName val="Register"/>
      <sheetName val="支払手形"/>
      <sheetName val="雑収"/>
      <sheetName val="SLAB&quot;1&quot;"/>
      <sheetName val="Pricing"/>
      <sheetName val="CSDL"/>
      <sheetName val="업무분장 "/>
      <sheetName val="외상매출금현황-수정분 A2"/>
      <sheetName val="재고 및 일일 TREND"/>
      <sheetName val="일일정산 TREND"/>
      <sheetName val="일일재고관리20045"/>
      <sheetName val="일일재고관리20046"/>
      <sheetName val="일일재고관리20047"/>
      <sheetName val="제조부대설비월정산"/>
      <sheetName val="8월차잔"/>
      <sheetName val="Cutting Dies "/>
      <sheetName val="유형자산LS"/>
      <sheetName val="합계잔액시산표"/>
      <sheetName val="M꠿⫅瀃"/>
      <sheetName val="M㠿亥退"/>
      <sheetName val="M㠿耈쀪"/>
      <sheetName val="M㠿礈쀮"/>
      <sheetName val="3-1-4 교_x005f_x005f_x0逿ᯯ_x0000_"/>
      <sheetName val="Mꀿ抿蛹"/>
      <sheetName val="Sheet82"/>
      <sheetName val="Combo"/>
      <sheetName val="CABLESCHEDULE(990315)"/>
      <sheetName val="집연95"/>
      <sheetName val="Grap"/>
      <sheetName val="SW-TEO"/>
      <sheetName val="inter"/>
      <sheetName val="가격조사서"/>
      <sheetName val="데이터 유효성"/>
      <sheetName val="BP-이발-RJ_x0002_TREND"/>
      <sheetName val="_x0001_-1-4_교_x005f_x0002__数81"/>
      <sheetName val="M?⫢_x0000_"/>
      <sheetName val="M뀿⫀_x0000_"/>
      <sheetName val="특별안전보건교육"/>
      <sheetName val="_55_RA_장입기_091203_xlsx"/>
      <sheetName val="HCDec05"/>
      <sheetName val="Exhibit Q"/>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BackUp"/>
      <sheetName val="ENXX map to SAP 102204"/>
      <sheetName val="Exhibit 2.0"/>
      <sheetName val="Exhibit 3.0"/>
      <sheetName val="GDX"/>
      <sheetName val="Financials"/>
      <sheetName val="HP Forecast - POL &amp; SW"/>
      <sheetName val="Forecast Period"/>
      <sheetName val="코드표"/>
      <sheetName val="수량산출"/>
      <sheetName val="SCH"/>
      <sheetName val="전제조건"/>
      <sheetName val="Trang_tính2"/>
      <sheetName val="Model Information"/>
      <sheetName val="휴일"/>
      <sheetName val="1.8.Index"/>
      <sheetName val="Model"/>
      <sheetName val="Name defect"/>
      <sheetName val="#.Index"/>
      <sheetName val="0340_대상"/>
      <sheetName val="0010_대상"/>
      <sheetName val="구성부품"/>
      <sheetName val="기준환율"/>
      <sheetName val="잉여금"/>
      <sheetName val="손익계산서"/>
      <sheetName val="Chart"/>
      <sheetName val="Pivot"/>
      <sheetName val="CPK 주소"/>
      <sheetName val="유형"/>
      <sheetName val="고장명"/>
      <sheetName val="6)Matl_analysis"/>
      <sheetName val="DataBase_작성_샘플"/>
      <sheetName val="TFT_활동"/>
      <sheetName val="1_현금예금"/>
      <sheetName val="1_현금및현금성자산"/>
      <sheetName val="Drop_Memu"/>
      <sheetName val="월별예산"/>
      <sheetName val="info"/>
      <sheetName val="Rule"/>
      <sheetName val="세부 대응"/>
      <sheetName val="건들지마세요"/>
      <sheetName val="전체실적"/>
      <sheetName val="사업소계"/>
      <sheetName val="유효성_테이블"/>
      <sheetName val="데이터유효성검사_목록LIST"/>
      <sheetName val="세보설계 인력"/>
      <sheetName val="OutputList"/>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85SQ-24C (2)"/>
      <sheetName val="个人目标成长（朱益泉)"/>
      <sheetName val="Currency Exchange Rate"/>
      <sheetName val="PT1C"/>
      <sheetName val="PT1H"/>
      <sheetName val="2. R12A, R13A 기타불량률"/>
      <sheetName val="1. 생산 가동률"/>
      <sheetName val="4. 소모품사용량"/>
      <sheetName val="3. R12A, R13A Particle 불량률"/>
      <sheetName val="이자율별 차입금 적수"/>
      <sheetName val="FAB1(생산부)"/>
      <sheetName val="TRE TABLE"/>
      <sheetName val="Actuals"/>
      <sheetName val="MARCsheet"/>
      <sheetName val="Selection_List"/>
      <sheetName val="HiPas일보_in1"/>
      <sheetName val="14_1부1"/>
      <sheetName val="EBARA_PM현황"/>
      <sheetName val="LABTOTAL"/>
      <sheetName val="기초단가"/>
      <sheetName val="중기조종사 단위단가"/>
      <sheetName val="노무"/>
      <sheetName val="pre-anal손익계산서"/>
      <sheetName val="pre-anal대차대조표"/>
      <sheetName val="CPK_Job_Codes1"/>
      <sheetName val="CPK_Salary_Structure1"/>
      <sheetName val="Global_Job_Codes_-_Mgmt1"/>
      <sheetName val="Mercer_Data1"/>
      <sheetName val="Budget_Control_-_local_Currenc1"/>
      <sheetName val="FY-FinModel1_01"/>
      <sheetName val="3_기준(외화1)"/>
      <sheetName val="금액내역서"/>
      <sheetName val="1106  APS RATE "/>
      <sheetName val="eq_data"/>
      <sheetName val="적용환율"/>
      <sheetName val="사급자재"/>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차입금"/>
      <sheetName val="(99)-상품제품수불_-본지점"/>
      <sheetName val="손익분기점_데이터"/>
      <sheetName val="Sheet14"/>
      <sheetName val="Sheet13"/>
      <sheetName val="경상비내역"/>
      <sheetName val="부하집계표"/>
      <sheetName val="2.대외공문"/>
      <sheetName val="PTR台손익"/>
      <sheetName val="골조시행"/>
      <sheetName val="HISTORICAL"/>
      <sheetName val="FORECASTING"/>
      <sheetName val="WW14"/>
      <sheetName val="WW15"/>
      <sheetName val="중기일위대가"/>
      <sheetName val="실행견적"/>
      <sheetName val="Raw_Data1"/>
      <sheetName val="Data_base1"/>
      <sheetName val="노원열병합__건축공사기성내역서1"/>
      <sheetName val="V5"/>
      <sheetName val="電気設備表"/>
      <sheetName val="구미"/>
      <sheetName val="토목내역"/>
      <sheetName val="남양시작동자105노65기1.3화1.2"/>
      <sheetName val="안정계산"/>
      <sheetName val="단면검토"/>
      <sheetName val="Chiet tinh dz35"/>
      <sheetName val="채권(하반기)"/>
      <sheetName val="Decision"/>
      <sheetName val="경__비_1"/>
      <sheetName val="영업_일11"/>
      <sheetName val="표지_(2)"/>
      <sheetName val="Spec_Infomation_Notice_Cover"/>
      <sheetName val="FY05_PC"/>
      <sheetName val="비케이엘씨디"/>
      <sheetName val="PSTS(2008)"/>
      <sheetName val="자재표"/>
      <sheetName val="PI"/>
      <sheetName val="위생기구"/>
      <sheetName val="기계실냉난방"/>
      <sheetName val="단가표 (2)"/>
      <sheetName val="설비투자"/>
      <sheetName val="PT_ED"/>
      <sheetName val="DIAINCH"/>
      <sheetName val="C_d"/>
      <sheetName val="설비내역서"/>
      <sheetName val="O＆P"/>
      <sheetName val="백호우계수"/>
      <sheetName val="패널"/>
      <sheetName val="VXXXXXXX"/>
      <sheetName val="확약서"/>
      <sheetName val="F45"/>
      <sheetName val="F45(1Q)"/>
      <sheetName val="4월_건강정산-기"/>
      <sheetName val="해외법인"/>
      <sheetName val="PART"/>
      <sheetName val="제조원가"/>
      <sheetName val="10월작업불량"/>
      <sheetName val="Build Plan All"/>
      <sheetName val="※ Code2. 危险性分类｜위험성분류"/>
      <sheetName val="CPk"/>
      <sheetName val="작성기준"/>
      <sheetName val="YOEMAGUM"/>
      <sheetName val="폐토수익화 "/>
      <sheetName val="SDR"/>
      <sheetName val="증기"/>
      <sheetName val="3CHBDC"/>
      <sheetName val="FCU (2)"/>
      <sheetName val="7-1단위세대오배수FUD"/>
      <sheetName val="누락일위대가내역"/>
      <sheetName val="중연"/>
      <sheetName val="용연"/>
      <sheetName val="예산M11A"/>
      <sheetName val="ss"/>
      <sheetName val="환율021231"/>
      <sheetName val="을"/>
      <sheetName val="교각1"/>
      <sheetName val="1.설계기준"/>
      <sheetName val="장비사양"/>
      <sheetName val="빙장비사양"/>
      <sheetName val="3.공통공사대비"/>
      <sheetName val="정보매체A동"/>
      <sheetName val="選択肢マスタ"/>
      <sheetName val="타워기초"/>
      <sheetName val=" 냉각수펌프"/>
      <sheetName val="Quantity"/>
      <sheetName val="breakdown"/>
      <sheetName val="dnc4"/>
      <sheetName val="Div26 - Elect"/>
      <sheetName val="Gia"/>
      <sheetName val="SEX"/>
      <sheetName val="NEW-PANEL"/>
      <sheetName val="Sat tron"/>
      <sheetName val="Parem"/>
      <sheetName val="125x125"/>
      <sheetName val="배수장토목공사비"/>
      <sheetName val="Project Data"/>
      <sheetName val="입찰안"/>
      <sheetName val="Tro giup"/>
      <sheetName val="Bill 02-PL"/>
      <sheetName val="Mdata"/>
      <sheetName val="Door"/>
      <sheetName val="EW"/>
      <sheetName val="IW"/>
      <sheetName val="Wdw"/>
      <sheetName val="BG"/>
      <sheetName val="HRG BHN"/>
      <sheetName val="control"/>
      <sheetName val="BOQ-1"/>
      <sheetName val="SITE-E"/>
      <sheetName val="RAB AR&amp;STR"/>
      <sheetName val="Income_Statement"/>
      <sheetName val="BP2000_Month"/>
      <sheetName val="Sheet2_(2)"/>
      <sheetName val="TT35"/>
      <sheetName val="Gia "/>
      <sheetName val="Chenh lech vat tu"/>
      <sheetName val="TH-Dien"/>
      <sheetName val="BK-C T"/>
      <sheetName val="MaDP"/>
      <sheetName val="NVL"/>
      <sheetName val="SCOPE OF WORK"/>
      <sheetName val="B_2_Electrical"/>
      <sheetName val="TỔNG HỢP"/>
      <sheetName val="TH kinh phi"/>
      <sheetName val="KLDT DIEN"/>
      <sheetName val="Dinh muc CP KTCB khac"/>
      <sheetName val="ESTI."/>
      <sheetName val="DI-ESTI"/>
      <sheetName val="Villa A"/>
      <sheetName val="CHITIET VL-NC-TT1p"/>
      <sheetName val="TONGKE3p"/>
      <sheetName val="조선용암면"/>
      <sheetName val="설계내역서"/>
      <sheetName val="THVT"/>
      <sheetName val="BT thang bo"/>
      <sheetName val="LV PANEL"/>
      <sheetName val="EL"/>
      <sheetName val="TH"/>
      <sheetName val="Div26_-_Elect"/>
      <sheetName val="Bill_02-PL"/>
      <sheetName val="Sat_tron"/>
      <sheetName val="Project_Data"/>
      <sheetName val="Tro_giup"/>
      <sheetName val="MTO REV.2(ARMOR)"/>
      <sheetName val="Chiet tinh dz22"/>
      <sheetName val="TONG HOP"/>
      <sheetName val="TH KP (2)"/>
      <sheetName val="MTO REV.0"/>
      <sheetName val="Du thau"/>
      <sheetName val="Bia du toan"/>
      <sheetName val="TLg Laitau"/>
      <sheetName val="TLg CN&amp;Laixe"/>
      <sheetName val="TLg Laitau (2)"/>
      <sheetName val="TLg CN&amp;Laixe (2)"/>
      <sheetName val="BAG-2"/>
      <sheetName val="PLUMBING  WORKS"/>
      <sheetName val="ecost1_1"/>
      <sheetName val="MEM수율입고"/>
      <sheetName val="기본데이타"/>
      <sheetName val="4 LINE"/>
      <sheetName val="7 th"/>
      <sheetName val="확산동"/>
      <sheetName val="차압계산"/>
      <sheetName val="공조기"/>
      <sheetName val="공조기휀"/>
      <sheetName val="AHU집계"/>
      <sheetName val="ACE"/>
      <sheetName val="5.동별횡주관경"/>
      <sheetName val="판매종합"/>
      <sheetName val="P.M 별"/>
      <sheetName val="Sheet28"/>
      <sheetName val="Sheet29"/>
      <sheetName val="일보"/>
      <sheetName val="HDPDEP"/>
      <sheetName val="PT1"/>
      <sheetName val="Lot처리"/>
      <sheetName val="Status"/>
      <sheetName val="STIET_O2"/>
      <sheetName val="Construction"/>
      <sheetName val="LO"/>
      <sheetName val="RATS_Patch"/>
      <sheetName val="RATS_Gates_Milestones"/>
      <sheetName val="MASTER_Hynix"/>
      <sheetName val="comps LFY+"/>
      <sheetName val="HDI implied"/>
      <sheetName val="가공"/>
      <sheetName val="merger"/>
      <sheetName val="반기_유가증권"/>
      <sheetName val="건강"/>
      <sheetName val="2006"/>
      <sheetName val="재고자산미실현이익제거"/>
      <sheetName val="5530"/>
      <sheetName val="등록양식 (2)"/>
      <sheetName val="해외세목"/>
      <sheetName val="컨베어"/>
      <sheetName val="견적단가"/>
      <sheetName val="환경기계공정표 (3)"/>
      <sheetName val="실행(ALT1)"/>
      <sheetName val="FRP PIPING 일위대가"/>
      <sheetName val="자재대"/>
      <sheetName val="VMB Utility"/>
      <sheetName val="CIN-14"/>
      <sheetName val="취득자산"/>
      <sheetName val="수금 "/>
      <sheetName val="법인세비용_2004"/>
      <sheetName val="전산자료조회(060418)"/>
      <sheetName val="주당순이익"/>
      <sheetName val="ASSIGN"/>
      <sheetName val="판매98"/>
      <sheetName val="매출매입_153Q"/>
      <sheetName val="기타코드"/>
      <sheetName val="FAB7_BPM"/>
      <sheetName val="상불"/>
      <sheetName val="서보,PLC단가표"/>
      <sheetName val="일위대가(당초)"/>
      <sheetName val="Cost Summary"/>
      <sheetName val="날개벽수량표"/>
      <sheetName val="견적서_을지"/>
      <sheetName val="BEND_LOSS"/>
      <sheetName val="철거_내역서"/>
      <sheetName val="근로자자료입력"/>
      <sheetName val="참고자료"/>
      <sheetName val="TTTram"/>
      <sheetName val="Xuat"/>
      <sheetName val="dtxl"/>
      <sheetName val="Main_Mech"/>
      <sheetName val="Sub_Mech"/>
      <sheetName val="MAIN GATE HOUSE"/>
      <sheetName val="Phu cap"/>
      <sheetName val="ctTBA"/>
      <sheetName val="Database"/>
      <sheetName val="sat"/>
      <sheetName val="ptvt"/>
      <sheetName val="QMCT"/>
      <sheetName val="Coax Designer"/>
      <sheetName val="GIAVLIEU"/>
      <sheetName val="KP_List"/>
      <sheetName val="PU_ITALY "/>
      <sheetName val="Module1"/>
      <sheetName val="Module2"/>
      <sheetName val="DG"/>
      <sheetName val="6787CWFASE2CASE2_00"/>
      <sheetName val="DANHPHAP"/>
      <sheetName val="chi tiet TBA"/>
      <sheetName val="chi tiet C"/>
      <sheetName val="물량표S"/>
      <sheetName val="THDZ0,4"/>
      <sheetName val="TH DZ35"/>
      <sheetName val="THTram"/>
      <sheetName val="ptnc"/>
      <sheetName val="ptvl"/>
      <sheetName val="ptm"/>
      <sheetName val="KLHT"/>
      <sheetName val="Customize Your Purchase Order"/>
      <sheetName val="CHITIET VL-NC-TT -1p"/>
      <sheetName val="CHITIET VL-NC-TT-3p"/>
      <sheetName val="TONG HOP VL-NC TT"/>
      <sheetName val="TDTKP1"/>
      <sheetName val="KPVC-BD "/>
      <sheetName val="월별"/>
      <sheetName val="재단재고"/>
      <sheetName val="지역개발"/>
      <sheetName val="원가계산서"/>
      <sheetName val="Pumping"/>
      <sheetName val="열지마시오"/>
      <sheetName val="수불명세서"/>
      <sheetName val="현자재그룹내역"/>
      <sheetName val="비교표"/>
      <sheetName val="Yield Target"/>
      <sheetName val="T6-6(2)"/>
      <sheetName val="표시트"/>
      <sheetName val="단기차입금(200006)"/>
      <sheetName val="장비별 메이커"/>
      <sheetName val="MDOD DATA"/>
      <sheetName val="Index_삭제금지"/>
      <sheetName val="데이터이름"/>
      <sheetName val="삭제금지"/>
      <sheetName val="시그네틱스"/>
      <sheetName val="LOCAL"/>
      <sheetName val="품종별월계"/>
      <sheetName val="PM_DATA"/>
      <sheetName val="IX_20_Yr"/>
      <sheetName val="TH_VL,_NC,_DDHT_Thanhphuoc"/>
      <sheetName val="Sheet_효율"/>
      <sheetName val="GAP_log_template_가이드"/>
      <sheetName val="RCM_Guideline"/>
      <sheetName val="개발담당자_1"/>
      <sheetName val="May_1"/>
      <sheetName val="1_BS"/>
      <sheetName val="2_PL"/>
      <sheetName val="차입금_및_담보현황"/>
      <sheetName val="주주_및_채권자_현황v"/>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덕전리"/>
      <sheetName val="M퀟벓"/>
      <sheetName val="매입Data"/>
      <sheetName val="매출Data"/>
      <sheetName val="Cost Reduction"/>
      <sheetName val="수로BOX"/>
      <sheetName val="wssm"/>
      <sheetName val="설계서(본관)"/>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2001손익실적"/>
      <sheetName val="QandAJunior"/>
      <sheetName val="FC-101"/>
      <sheetName val="매립"/>
      <sheetName val="MNT 개발계획_최종"/>
      <sheetName val="등가관장표"/>
      <sheetName val="(4-2)열관류값-2"/>
      <sheetName val="붙여넣기(이상발생)"/>
      <sheetName val="DHE-P"/>
      <sheetName val="HIS"/>
      <sheetName val="RAW"/>
      <sheetName val="설계명세,97품셈"/>
      <sheetName val="건축공사"/>
      <sheetName val="48전력선로일위"/>
      <sheetName val="입찰"/>
      <sheetName val="현경"/>
      <sheetName val="수목표준대가"/>
      <sheetName val="8.수량산출 (2)"/>
      <sheetName val="출금실적"/>
      <sheetName val="소방"/>
      <sheetName val=" 기성청구서 양식.xlsx"/>
      <sheetName val="0110(상세작업분)"/>
      <sheetName val="_내역서2"/>
      <sheetName val="_FURNACE현설2"/>
      <sheetName val="Amount_of_Itemized"/>
      <sheetName val="BOOK4"/>
      <sheetName val="옥외배관기본공량"/>
      <sheetName val="총괄갑 "/>
      <sheetName val="Wafer별Data"/>
      <sheetName val="TOTAL인원"/>
      <sheetName val="C-3,Ass'y"/>
      <sheetName val="설비원가"/>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Trend_그래프用"/>
      <sheetName val="Sch_PR-2"/>
      <sheetName val="Sch_PR-3"/>
      <sheetName val="선급법인세_(2)"/>
      <sheetName val="PST209"/>
      <sheetName val="일위대가 "/>
      <sheetName val="달력"/>
      <sheetName val="달력원본"/>
      <sheetName val="연간근무편성표"/>
      <sheetName val="계정"/>
      <sheetName val="TRIAS_TI"/>
      <sheetName val="항목구분"/>
      <sheetName val="산출0"/>
      <sheetName val="콘크리트타설집계표"/>
      <sheetName val="※ Code1. 部门｜부서(팀) "/>
      <sheetName val="견적정보"/>
      <sheetName val="#2_일위대가목록"/>
      <sheetName val="PKG-3"/>
      <sheetName val="汇总表"/>
      <sheetName val="참조표"/>
      <sheetName val="Sampling Guide"/>
      <sheetName val="금관"/>
      <sheetName val="백화"/>
      <sheetName val="DATA(BAC)"/>
      <sheetName val="EHP 내역서"/>
      <sheetName val="Sheet17"/>
      <sheetName val="현황CODE"/>
      <sheetName val="손익현황"/>
      <sheetName val="공사비집계"/>
      <sheetName val="실행내역"/>
      <sheetName val="직노"/>
      <sheetName val="Customer Databas"/>
      <sheetName val="기초공"/>
      <sheetName val="depreciation of machinery"/>
      <sheetName val="난방열교"/>
      <sheetName val="급탕열교"/>
      <sheetName val="목차"/>
      <sheetName val="①Project Evaluation(JV)"/>
      <sheetName val="1_현금예금1"/>
      <sheetName val="1_현금및현금성자산1"/>
      <sheetName val="6)Matl_analysis1"/>
      <sheetName val="외상매출금현황-수정분_A2"/>
      <sheetName val="DataBase_작성_샘플1"/>
      <sheetName val="TFT_활동1"/>
      <sheetName val="Drop_Memu1"/>
      <sheetName val="재고_및_일일_TREND"/>
      <sheetName val="일일정산_TREND"/>
      <sheetName val="세부_대응"/>
      <sheetName val="세보설계_인력"/>
      <sheetName val="장비별_메이커"/>
      <sheetName val="MDOD_DATA"/>
      <sheetName val="Grap_x0000__x0000__x0005__x0000_￬"/>
      <sheetName val="간접"/>
      <sheetName val="외주가공"/>
      <sheetName val="세부내역"/>
      <sheetName val="매크로"/>
      <sheetName val="6PILE  (돌출)"/>
      <sheetName val="M10F 3F TSPR05 베이파티션 설치공사_내역서.x"/>
      <sheetName val="기술자료 (광화문)"/>
      <sheetName val="단면치수"/>
      <sheetName val="별표 "/>
      <sheetName val="★Friends 핵심 Member 교육"/>
      <sheetName val="업체의 LPL소속정보"/>
      <sheetName val="지급자재"/>
      <sheetName val="실행비교"/>
      <sheetName val="여주,이천(명세)"/>
      <sheetName val="견적 집계"/>
      <sheetName val="매출실적"/>
      <sheetName val="NOMUBI"/>
      <sheetName val="sw1"/>
      <sheetName val="old"/>
      <sheetName val="매출원가_회사제시"/>
      <sheetName val="ITB COST"/>
      <sheetName val="Cost bd-&quot;A&quot;"/>
      <sheetName val="Quote_sum"/>
      <sheetName val="COVER_SHEET_2"/>
      <sheetName val="2-2_매출분석"/>
      <sheetName val="118_세금과공과2"/>
      <sheetName val="Graph_(LGEN)"/>
      <sheetName val="선적schedule_(2)"/>
      <sheetName val="kimre_scrubber"/>
      <sheetName val="POST_COL__일위대가_호표"/>
      <sheetName val="Stem_Footing"/>
      <sheetName val="Project_Brief"/>
      <sheetName val="전체내역_(2)"/>
      <sheetName val="ThongSo"/>
      <sheetName val="Prelims"/>
      <sheetName val="BM"/>
      <sheetName val="Tra TM"/>
      <sheetName val="Thu TM"/>
      <sheetName val="NNgung"/>
      <sheetName val="CTG"/>
      <sheetName val="Notes"/>
      <sheetName val="PAKT"/>
      <sheetName val="SumPrice"/>
      <sheetName val="와동25-3(변경)"/>
      <sheetName val="ISO_input"/>
      <sheetName val="5.1 본사"/>
      <sheetName val="조도계산서 (도서)"/>
      <sheetName val="GRACE"/>
      <sheetName val="건축집계"/>
      <sheetName val="사업"/>
      <sheetName val="예산명세서"/>
      <sheetName val="아파트건축"/>
      <sheetName val="투찰가"/>
      <sheetName val="3-1-4_교_x0002__x0000_数83"/>
      <sheetName val="3-1-4_교_x0002_3"/>
      <sheetName val="3-1-4_교_x0002__数82"/>
      <sheetName val="3-1-4_교_x0002_?数81"/>
      <sheetName val="3-1-4_ɐ_x0000__x0000__x0000_␀1"/>
      <sheetName val="Tracking Groups"/>
      <sheetName val="계정과목"/>
      <sheetName val="예금구좌"/>
      <sheetName val="포장재"/>
      <sheetName val="수액원료4"/>
      <sheetName val="요약재무제표"/>
      <sheetName val="건설가"/>
      <sheetName val="금융"/>
      <sheetName val="리스"/>
      <sheetName val="보험"/>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Front"/>
      <sheetName val="PCODE"/>
      <sheetName val="9호관로"/>
      <sheetName val="사통"/>
      <sheetName val="(99)-상품제품수불_-본지점1"/>
      <sheetName val="4_LINE"/>
      <sheetName val="7_th"/>
      <sheetName val="5_동별횡주관경"/>
      <sheetName val="FCU_(2)"/>
      <sheetName val="수보제한_(2)"/>
      <sheetName val="seg comp op margin_P"/>
      <sheetName val="C.O.S.S."/>
      <sheetName val="BIG_yosu"/>
      <sheetName val="감사회사"/>
      <sheetName val="0226"/>
      <sheetName val="사원번호"/>
      <sheetName val="승용"/>
      <sheetName val="관급자재"/>
      <sheetName val="※_Code2__危险性分类｜위험성분류"/>
      <sheetName val="Low_YLD_Reject4"/>
      <sheetName val="개인별_프로젝트4"/>
      <sheetName val="11월_Red_Zone_기상도4"/>
      <sheetName val="96_기타_전시회_경비4"/>
      <sheetName val="96_상반기_전시회_경비4"/>
      <sheetName val="96_하반기_전시회_경비4"/>
      <sheetName val="SUB_(N)4"/>
      <sheetName val="Lot_Status4"/>
      <sheetName val="Xunit_(단위환산)4"/>
      <sheetName val="Sheet1_(2)4"/>
      <sheetName val="Hynix_&amp;_SYS_IC_Co4"/>
      <sheetName val="Code_24"/>
      <sheetName val="Q4_VE_Saving(_vs_Q3)3"/>
      <sheetName val="Pad_좌표&amp;Location3"/>
      <sheetName val="Tool_trouble3"/>
      <sheetName val="4TH_64M3"/>
      <sheetName val="1__H2SO4_SUPPLY3"/>
      <sheetName val="RETICLE_(HSG8255ROA)2"/>
      <sheetName val="RETICLE_(HIPER_1MEGA)2"/>
      <sheetName val="RETICLE_(27C64)_570062"/>
      <sheetName val="RETICLE_(27C128)_570052"/>
      <sheetName val="RETICLE_(27C512)_570042"/>
      <sheetName val="RETICLE_(27C256)_570032"/>
      <sheetName val="RETICLE_(27256)_540022"/>
      <sheetName val="lOT_별_cHECK_사항2"/>
      <sheetName val="11월_매출_f'cst2"/>
      <sheetName val="2010_확산_SDET2"/>
      <sheetName val="样式2附件_分类体系1"/>
      <sheetName val="5_임직원_사진"/>
      <sheetName val="0_조회"/>
      <sheetName val="WAFER_X-Y_AM03-008581A"/>
      <sheetName val="Build_Plan_All"/>
      <sheetName val="총괄갑_"/>
      <sheetName val="TRE_TABLE"/>
      <sheetName val="노원열병합__건축공사기성내역서2"/>
      <sheetName val="Data_base2"/>
      <sheetName val="남양시작동자105노65기1_3화1_2"/>
      <sheetName val="P_M_별"/>
      <sheetName val="Chiet_tinh_dz35"/>
      <sheetName val="comps_LFY+"/>
      <sheetName val="HDI_implied"/>
      <sheetName val="Data_Table"/>
      <sheetName val="Trend_그래프用1"/>
      <sheetName val="Sch_PR-21"/>
      <sheetName val="Sch_PR-31"/>
      <sheetName val="선급법인세_(2)1"/>
      <sheetName val="중기조종사_단위단가"/>
      <sheetName val="일위대가_"/>
      <sheetName val="수목데이타_"/>
      <sheetName val="발생Trend_(장비별)"/>
      <sheetName val="TRIM_data(sheet1)"/>
      <sheetName val="3_생산계획"/>
      <sheetName val="건축공사_집계표"/>
      <sheetName val="_LC-1"/>
      <sheetName val="CABLE_SIZE-1"/>
      <sheetName val="단가표_(2)"/>
      <sheetName val="※_Code1__部门｜부서(팀)_"/>
      <sheetName val="부하계산서"/>
      <sheetName val="009외주"/>
      <sheetName val="사급연봉(2_5)1"/>
      <sheetName val="오급연봉(2_5)1"/>
      <sheetName val="구급연봉(2_5)1"/>
      <sheetName val="선임연봉(2_5)1"/>
      <sheetName val="수석연봉(2_5)1"/>
      <sheetName val="전임연봉(2_5)1"/>
      <sheetName val="책임연봉(2_5)1"/>
      <sheetName val="Cutting_Dies_"/>
      <sheetName val="General Assumptions"/>
      <sheetName val="Scorecard"/>
      <sheetName val="F12"/>
      <sheetName val="Implementation Status"/>
      <sheetName val="생산량"/>
      <sheetName val="연체대출"/>
      <sheetName val="아파트 기성내역서"/>
      <sheetName val="기본사항"/>
      <sheetName val="Contents"/>
      <sheetName val="DROP_DOWN_OPTIONS"/>
      <sheetName val="Grap_x0000__x0000__x0005__x0000_Ᏸ꽙"/>
      <sheetName val="Grap_x0000__x0000__x0005__x0000_䮠꼬"/>
      <sheetName val="Grap_x0000_᩠_x0000__x0000_Ā궸"/>
      <sheetName val="Grap_x0000__x0000__x0005__x0000_鸠ᖏ"/>
      <sheetName val="0309외상매입금"/>
      <sheetName val="05.MM(구매자재)"/>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Comp. Transaction"/>
      <sheetName val="AW"/>
      <sheetName val="RSG"/>
      <sheetName val="IND"/>
      <sheetName val="FAS 109"/>
      <sheetName val="구성"/>
      <sheetName val="사용내역(이천)"/>
      <sheetName val="남양구조시험동"/>
      <sheetName val="안산기계장치"/>
      <sheetName val="BM2D_5G3"/>
      <sheetName val="VIAD_5G3"/>
      <sheetName val="VIACHN_5G3"/>
      <sheetName val="RETISLE (27C512) 57004"/>
      <sheetName val="14_1부2"/>
      <sheetName val="HiPas일보_in2"/>
      <sheetName val="Selection_List1"/>
      <sheetName val="RETISLE_(27C512)_57004"/>
      <sheetName val="PRC-SUM"/>
      <sheetName val="Cat A Change Control"/>
      <sheetName val="126_2551"/>
      <sheetName val="업무분장_"/>
      <sheetName val="计算稿"/>
      <sheetName val="外気負荷"/>
      <sheetName val="처짐량비교"/>
      <sheetName val="CPK_Job_Codes2"/>
      <sheetName val="CPK_Salary_Structure2"/>
      <sheetName val="Global_Job_Codes_-_Mgmt2"/>
      <sheetName val="Mercer_Data2"/>
      <sheetName val="Budget_Control_-_local_Currenc2"/>
      <sheetName val="FY-FinModel1_02"/>
      <sheetName val="원가내역"/>
      <sheetName val="Financ. Overview"/>
      <sheetName val="Toolbox"/>
      <sheetName val="N001_01_A"/>
      <sheetName val="Sheet1_(3)1"/>
      <sheetName val="Balance_Sheet"/>
      <sheetName val="客戶清單customer_list"/>
      <sheetName val="OPEN ITEM"/>
      <sheetName val="IS계정설명"/>
      <sheetName val="IS"/>
      <sheetName val="CF"/>
      <sheetName val="Depreciation_Disposed"/>
      <sheetName val="Depreciation_Prior"/>
      <sheetName val="Depreciation_2013"/>
      <sheetName val="Cadence Prepaid Exp_Old"/>
      <sheetName val="A. Bank Rec"/>
      <sheetName val="B. AR"/>
      <sheetName val="B-1. FSA"/>
      <sheetName val="C. Prepaid Exp"/>
      <sheetName val="D. Income tax receivable"/>
      <sheetName val="E. Depreciation_2019"/>
      <sheetName val="F. AP"/>
      <sheetName val="F-1. Misc Pay"/>
      <sheetName val="G. Expense summary"/>
      <sheetName val="G-2. CC_3676 &amp; 5553"/>
      <sheetName val="G-3. Outstanding check"/>
      <sheetName val="H. PR"/>
      <sheetName val="I.BS 잔액 명세 "/>
      <sheetName val="I.결산반영_PBC"/>
      <sheetName val="Cadence contract"/>
      <sheetName val="EE LOAN"/>
      <sheetName val="Lease Agrrement_5.17.2019"/>
      <sheetName val="AFE's__By_Afe"/>
      <sheetName val="JT3.0견적-구1"/>
      <sheetName val="현금및현금등가물"/>
      <sheetName val="AILC004"/>
      <sheetName val="건설중인자산(기타)"/>
      <sheetName val="생산매출_(3)"/>
      <sheetName val="Sch9"/>
      <sheetName val="조정내역"/>
      <sheetName val="비용"/>
      <sheetName val="Process Tools"/>
      <sheetName val="Machine overview"/>
      <sheetName val="PRAXAIR TOTAL"/>
      <sheetName val="판매단가"/>
      <sheetName val="부서CODE"/>
      <sheetName val="호봉CODE"/>
      <sheetName val="TMC_VP2001"/>
      <sheetName val="교육계획"/>
      <sheetName val="EBARA_PM현황1"/>
      <sheetName val="폐토수익화_"/>
      <sheetName val="etc"/>
      <sheetName val="3_기준(외화1)1"/>
      <sheetName val="1106__APS_RATE_"/>
      <sheetName val="iM10"/>
      <sheetName val="Spool Status"/>
      <sheetName val="PLANT"/>
      <sheetName val="INSTRUMENT"/>
      <sheetName val="SpecITEM"/>
      <sheetName val="LINE_Sc"/>
      <sheetName val="Assumptions_of_BOQ_(3)"/>
      <sheetName val="1_설계기준"/>
      <sheetName val="3_공통공사대비"/>
      <sheetName val="AXGAE"/>
      <sheetName val="현금및현금등가물1"/>
      <sheetName val="dfab"/>
      <sheetName val="dfas"/>
      <sheetName val="dfrtd"/>
      <sheetName val="dfrtm"/>
      <sheetName val="dmm"/>
      <sheetName val="dpex"/>
      <sheetName val="dpkg"/>
      <sheetName val="dprd"/>
      <sheetName val="dsal"/>
      <sheetName val="dspd"/>
      <sheetName val="dwfs"/>
      <sheetName val="MM투입 계획"/>
      <sheetName val="SA3200"/>
      <sheetName val="공문 "/>
      <sheetName val="손익분기점_데이터1"/>
      <sheetName val="2_대외공문"/>
      <sheetName val="PACKING LIST"/>
      <sheetName val="직무기준"/>
      <sheetName val="pipe"/>
      <sheetName val="ML"/>
      <sheetName val="TAB"/>
      <sheetName val="값목록(Don't touch)"/>
      <sheetName val="1.One-Die-Map"/>
      <sheetName val="VariableFactors"/>
      <sheetName val="Raw_Data2"/>
      <sheetName val="총괄매출계획"/>
      <sheetName val="BS(4)"/>
      <sheetName val="대운반(철재)"/>
      <sheetName val="가계부"/>
      <sheetName val="제품목록"/>
      <sheetName val="매입매출관리"/>
      <sheetName val="단가결정"/>
      <sheetName val="LOG"/>
      <sheetName val="광주운남을"/>
      <sheetName val="95년12월말"/>
      <sheetName val="공사기본내용입력"/>
      <sheetName val="4.2유효폭의 계산"/>
      <sheetName val="빗물받이(910-510-410)"/>
      <sheetName val="概要書"/>
      <sheetName val="ﾒｰｶｰﾘｽﾄ"/>
      <sheetName val="建築依頼事項"/>
      <sheetName val="別途工事"/>
      <sheetName val="030710"/>
      <sheetName val="Ref"/>
      <sheetName val="工場棟・目次"/>
      <sheetName val="事務棟・目次"/>
      <sheetName val="外構・目次"/>
      <sheetName val="ExSum"/>
      <sheetName val="DRY-CON"/>
      <sheetName val="1998"/>
      <sheetName val="Book 1 Summary"/>
      <sheetName val="選択肢"/>
      <sheetName val="Sprial_GS_2001"/>
      <sheetName val="住友電装２期設備原価0714"/>
      <sheetName val="预算"/>
      <sheetName val="water prop."/>
      <sheetName val="IO LIST"/>
      <sheetName val="0200 Siteworks"/>
      <sheetName val="CHECKLIST"/>
      <sheetName val="WP-Matrix"/>
      <sheetName val="FIB"/>
      <sheetName val="附录1"/>
      <sheetName val="투찰"/>
      <sheetName val="물량투입계획"/>
      <sheetName val="AOP Summary-2"/>
      <sheetName val="39기"/>
      <sheetName val="유화"/>
      <sheetName val="카메라"/>
      <sheetName val="REACTION(USE평시)"/>
      <sheetName val="REACTION(USD지진시)"/>
      <sheetName val="_M10C_DIFF__________BASE_PRES_2"/>
      <sheetName val="광혁기성"/>
      <sheetName val="도움말"/>
      <sheetName val="삭재 금지"/>
      <sheetName val="개인별 실적집계표"/>
      <sheetName val="DCF"/>
      <sheetName val="3WAY 교체건"/>
      <sheetName val="_M10C_DIFF__________7__GAS_LI_2"/>
      <sheetName val="판매시설"/>
      <sheetName val="재료집계"/>
      <sheetName val="계수시트"/>
      <sheetName val="시중노임단가(2018년하반기)"/>
      <sheetName val="미수수익(적금)"/>
      <sheetName val="건재양식"/>
      <sheetName val="MS121789"/>
      <sheetName val="序列List"/>
      <sheetName val="App1 Index"/>
      <sheetName val="부산제일극장"/>
      <sheetName val="512s_x0000_"/>
      <sheetName val="현재마감BS"/>
      <sheetName val="Exhibit_Q"/>
      <sheetName val="'M_1"/>
      <sheetName val="'M_2"/>
      <sheetName val="Projections_2"/>
      <sheetName val="Intl_def"/>
      <sheetName val="PV_Graph_Data"/>
      <sheetName val="Human_Ressources"/>
      <sheetName val="O_M__by_Segment"/>
      <sheetName val="ENXX_map_to_SAP_102204"/>
      <sheetName val="Exhibit_2_0"/>
      <sheetName val="Exhibit_3_0"/>
      <sheetName val="HP_Forecast_-_POL_&amp;_SW"/>
      <sheetName val="Forecast_Period"/>
      <sheetName val="MixPay Tb"/>
      <sheetName val="Tickmarks"/>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02q1"/>
      <sheetName val="Acruals"/>
      <sheetName val="Proforma"/>
      <sheetName val="France"/>
      <sheetName val="1st qtr frcst"/>
      <sheetName val="Product Factor Analysis"/>
      <sheetName val="Accrued Mgmt Fees{A}"/>
      <sheetName val="Mbr"/>
      <sheetName val="PBC_9-30 Trial Balance"/>
      <sheetName val="TESTE"/>
      <sheetName val="Q4 Analysis"/>
      <sheetName val="Future Hir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refreshError="1"/>
      <sheetData sheetId="1060" refreshError="1"/>
      <sheetData sheetId="1061"/>
      <sheetData sheetId="1062" refreshError="1"/>
      <sheetData sheetId="1063"/>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sheetData sheetId="1207"/>
      <sheetData sheetId="1208"/>
      <sheetData sheetId="1209"/>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refreshError="1"/>
      <sheetData sheetId="1518" refreshError="1"/>
      <sheetData sheetId="1519" refreshError="1"/>
      <sheetData sheetId="1520" refreshError="1"/>
      <sheetData sheetId="1521" refreshError="1"/>
      <sheetData sheetId="1522" refreshError="1"/>
      <sheetData sheetId="1523" refreshError="1"/>
      <sheetData sheetId="1524"/>
      <sheetData sheetId="1525"/>
      <sheetData sheetId="1526"/>
      <sheetData sheetId="1527"/>
      <sheetData sheetId="1528"/>
      <sheetData sheetId="1529" refreshError="1"/>
      <sheetData sheetId="1530" refreshError="1"/>
      <sheetData sheetId="153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refreshError="1"/>
      <sheetData sheetId="1633" refreshError="1"/>
      <sheetData sheetId="1634" refreshError="1"/>
      <sheetData sheetId="1635"/>
      <sheetData sheetId="1636" refreshError="1"/>
      <sheetData sheetId="1637" refreshError="1"/>
      <sheetData sheetId="1638" refreshError="1"/>
      <sheetData sheetId="1639" refreshError="1"/>
      <sheetData sheetId="1640"/>
      <sheetData sheetId="1641" refreshError="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sheetData sheetId="2027"/>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sheetData sheetId="2095"/>
      <sheetData sheetId="2096"/>
      <sheetData sheetId="2097"/>
      <sheetData sheetId="2098"/>
      <sheetData sheetId="2099"/>
      <sheetData sheetId="2100"/>
      <sheetData sheetId="2101"/>
      <sheetData sheetId="2102"/>
      <sheetData sheetId="2103"/>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sheetData sheetId="2152"/>
      <sheetData sheetId="2153"/>
      <sheetData sheetId="2154"/>
      <sheetData sheetId="2155"/>
      <sheetData sheetId="2156"/>
      <sheetData sheetId="2157"/>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sheetData sheetId="2395"/>
      <sheetData sheetId="2396" refreshError="1"/>
      <sheetData sheetId="2397" refreshError="1"/>
      <sheetData sheetId="2398" refreshError="1"/>
      <sheetData sheetId="2399" refreshError="1"/>
      <sheetData sheetId="2400" refreshError="1"/>
      <sheetData sheetId="2401" refreshError="1"/>
      <sheetData sheetId="2402" refreshError="1"/>
      <sheetData sheetId="2403"/>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sheetData sheetId="2417"/>
      <sheetData sheetId="2418" refreshError="1"/>
      <sheetData sheetId="2419" refreshError="1"/>
      <sheetData sheetId="2420"/>
      <sheetData sheetId="2421"/>
      <sheetData sheetId="2422"/>
      <sheetData sheetId="2423"/>
      <sheetData sheetId="2424"/>
      <sheetData sheetId="2425"/>
      <sheetData sheetId="2426" refreshError="1"/>
      <sheetData sheetId="2427" refreshError="1"/>
      <sheetData sheetId="2428" refreshError="1"/>
      <sheetData sheetId="2429"/>
      <sheetData sheetId="2430"/>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sheetData sheetId="2591"/>
      <sheetData sheetId="2592" refreshError="1"/>
      <sheetData sheetId="2593" refreshError="1"/>
      <sheetData sheetId="2594" refreshError="1"/>
      <sheetData sheetId="2595"/>
      <sheetData sheetId="2596"/>
      <sheetData sheetId="2597"/>
      <sheetData sheetId="2598"/>
      <sheetData sheetId="2599"/>
      <sheetData sheetId="2600"/>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sheetData sheetId="3046"/>
      <sheetData sheetId="3047"/>
      <sheetData sheetId="3048" refreshError="1"/>
      <sheetData sheetId="3049" refreshError="1"/>
      <sheetData sheetId="3050" refreshError="1"/>
      <sheetData sheetId="305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sheetData sheetId="3182" refreshError="1"/>
      <sheetData sheetId="3183" refreshError="1"/>
      <sheetData sheetId="3184" refreshError="1"/>
      <sheetData sheetId="3185" refreshError="1"/>
      <sheetData sheetId="3186" refreshError="1"/>
      <sheetData sheetId="3187" refreshError="1"/>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refreshError="1"/>
      <sheetData sheetId="3205" refreshError="1"/>
      <sheetData sheetId="3206" refreshError="1"/>
      <sheetData sheetId="3207" refreshError="1"/>
      <sheetData sheetId="3208"/>
      <sheetData sheetId="3209"/>
      <sheetData sheetId="3210"/>
      <sheetData sheetId="3211"/>
      <sheetData sheetId="3212"/>
      <sheetData sheetId="3213"/>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refreshError="1"/>
      <sheetData sheetId="3281" refreshError="1"/>
      <sheetData sheetId="3282"/>
      <sheetData sheetId="3283"/>
      <sheetData sheetId="3284"/>
      <sheetData sheetId="3285"/>
      <sheetData sheetId="3286"/>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sheetData sheetId="3358"/>
      <sheetData sheetId="3359"/>
      <sheetData sheetId="3360"/>
      <sheetData sheetId="3361" refreshError="1"/>
      <sheetData sheetId="3362" refreshError="1"/>
      <sheetData sheetId="3363"/>
      <sheetData sheetId="3364"/>
      <sheetData sheetId="3365" refreshError="1"/>
      <sheetData sheetId="3366" refreshError="1"/>
      <sheetData sheetId="3367" refreshError="1"/>
      <sheetData sheetId="3368"/>
      <sheetData sheetId="3369"/>
      <sheetData sheetId="3370"/>
      <sheetData sheetId="3371"/>
      <sheetData sheetId="3372"/>
      <sheetData sheetId="3373"/>
      <sheetData sheetId="3374" refreshError="1"/>
      <sheetData sheetId="3375" refreshError="1"/>
      <sheetData sheetId="3376" refreshError="1"/>
      <sheetData sheetId="3377" refreshError="1"/>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refreshError="1"/>
      <sheetData sheetId="3408" refreshError="1"/>
      <sheetData sheetId="3409" refreshError="1"/>
      <sheetData sheetId="3410" refreshError="1"/>
      <sheetData sheetId="341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sheetData sheetId="3424"/>
      <sheetData sheetId="3425" refreshError="1"/>
      <sheetData sheetId="3426"/>
      <sheetData sheetId="3427"/>
      <sheetData sheetId="3428" refreshError="1"/>
      <sheetData sheetId="3429" refreshError="1"/>
      <sheetData sheetId="3430" refreshError="1"/>
      <sheetData sheetId="3431" refreshError="1"/>
      <sheetData sheetId="3432" refreshError="1"/>
      <sheetData sheetId="3433" refreshError="1"/>
      <sheetData sheetId="3434"/>
      <sheetData sheetId="3435"/>
      <sheetData sheetId="3436"/>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sheetData sheetId="3454"/>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sheetData sheetId="3464" refreshError="1"/>
      <sheetData sheetId="3465" refreshError="1"/>
      <sheetData sheetId="3466" refreshError="1"/>
      <sheetData sheetId="3467" refreshError="1"/>
      <sheetData sheetId="3468" refreshError="1"/>
      <sheetData sheetId="3469" refreshError="1"/>
      <sheetData sheetId="3470" refreshError="1"/>
      <sheetData sheetId="347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Des"/>
      <sheetName val="WGL"/>
      <sheetName val="Terms"/>
      <sheetName val="가정"/>
      <sheetName val="인터뷰"/>
      <sheetName val="Result"/>
      <sheetName val="GPCM,GTM&gt;&gt;"/>
      <sheetName val="_TM_Result(보고서)"/>
      <sheetName val="_TM_Result"/>
      <sheetName val="GPCM"/>
      <sheetName val="GTM"/>
      <sheetName val="DCF&gt;&gt;"/>
      <sheetName val="WACC"/>
      <sheetName val="WACC(보고서)"/>
      <sheetName val="LGD실적"/>
      <sheetName val="DCF"/>
      <sheetName val="_TM_GPCM_Tier1 (2)"/>
      <sheetName val="_TM_매출액"/>
      <sheetName val="CGU별 구분BS"/>
      <sheetName val="보고서 값 복사"/>
      <sheetName val="조명사업부"/>
      <sheetName val="Pro forma"/>
      <sheetName val="요약"/>
      <sheetName val="Sales"/>
      <sheetName val="Costs"/>
      <sheetName val="SG&amp;A"/>
      <sheetName val="CapEx&amp;Dep"/>
      <sheetName val="WC"/>
      <sheetName val="NOA&amp;IBD"/>
      <sheetName val="COGS"/>
      <sheetName val="report_pbc"/>
      <sheetName val="유사_재무비율"/>
      <sheetName val="유사회사_Des"/>
      <sheetName val="유사거래_Des"/>
      <sheetName val="DCF_현재 수준 key in"/>
      <sheetName val="DCF_현재 수준 EEO 반영"/>
      <sheetName val="Bloomberg_EEO"/>
      <sheetName val="wc 추정_eeo"/>
      <sheetName val="WC_EEO연동"/>
      <sheetName val="Sheet2"/>
      <sheetName val="RNOA"/>
      <sheetName val="summary"/>
      <sheetName val="Sheet1"/>
      <sheetName val="PBC&gt;&gt;"/>
      <sheetName val="_TM_매출_세부(연결단순합)"/>
      <sheetName val="wc 추정"/>
      <sheetName val="capex"/>
      <sheetName val="인원&amp;인건비"/>
      <sheetName val="FS&gt;&gt;"/>
      <sheetName val="유사회사&gt;&gt;"/>
      <sheetName val="유사거래&gt;&gt;"/>
      <sheetName val="Data&gt;&gt;"/>
      <sheetName val="Raw&gt;&gt;"/>
      <sheetName val="CRP"/>
      <sheetName val="Bond"/>
      <sheetName val="Macro"/>
      <sheetName val="_TM_WACC_유사회사"/>
    </sheetNames>
    <sheetDataSet>
      <sheetData sheetId="0"/>
      <sheetData sheetId="1" refreshError="1">
        <row r="11">
          <cell r="C11">
            <v>0.25205479452054796</v>
          </cell>
        </row>
        <row r="14">
          <cell r="C14" t="str">
            <v>KRW Millions</v>
          </cell>
        </row>
      </sheetData>
      <sheetData sheetId="2"/>
      <sheetData sheetId="3"/>
      <sheetData sheetId="4" refreshError="1">
        <row r="60">
          <cell r="E60">
            <v>0.01</v>
          </cell>
        </row>
      </sheetData>
      <sheetData sheetId="5"/>
      <sheetData sheetId="6"/>
      <sheetData sheetId="7"/>
      <sheetData sheetId="8"/>
      <sheetData sheetId="9"/>
      <sheetData sheetId="10"/>
      <sheetData sheetId="11"/>
      <sheetData sheetId="12"/>
      <sheetData sheetId="13"/>
      <sheetData sheetId="14" refreshError="1">
        <row r="50">
          <cell r="O50">
            <v>6.0999999999999999E-2</v>
          </cell>
        </row>
      </sheetData>
      <sheetData sheetId="15"/>
      <sheetData sheetId="16"/>
      <sheetData sheetId="17"/>
      <sheetData sheetId="18"/>
      <sheetData sheetId="19"/>
      <sheetData sheetId="20"/>
      <sheetData sheetId="21"/>
      <sheetData sheetId="22">
        <row r="5">
          <cell r="Q5">
            <v>2016</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_9월(CGG구분)_0102"/>
      <sheetName val="Title"/>
      <sheetName val="Basic Assumption"/>
      <sheetName val="rep."/>
      <sheetName val="rep.1"/>
      <sheetName val="DCF&gt;&gt;"/>
      <sheetName val="_TM_Result(보고서)"/>
      <sheetName val="_TM_Result"/>
      <sheetName val="_TM_GPCM_Tier1 (2)"/>
      <sheetName val="_TM_매출액"/>
      <sheetName val="사업계획Q&amp;A"/>
      <sheetName val="실적Q&amp;A"/>
      <sheetName val="상각비차이"/>
      <sheetName val="Tax"/>
      <sheetName val="WACC"/>
      <sheetName val="DCF(본사)"/>
      <sheetName val="BP_추정PL_CGU요약"/>
      <sheetName val="DCF(ADPO)"/>
      <sheetName val="DCF(Lighting)"/>
      <sheetName val="사업계획_IHS비교"/>
      <sheetName val="IHS"/>
      <sheetName val="매출액(본)"/>
      <sheetName val="매출원가(본)"/>
      <sheetName val="매출액(ADPO)"/>
      <sheetName val="매출액(Lighting)"/>
      <sheetName val="재료비(본) "/>
      <sheetName val="매출원가(ADPO)"/>
      <sheetName val="매출원가(Lighting)"/>
      <sheetName val="BP_중장기OH정리"/>
      <sheetName val="SG&amp;A(조명제외)"/>
      <sheetName val="SG&amp;A(본)"/>
      <sheetName val="SG&amp;A(ADPO)"/>
      <sheetName val="SG&amp;A(lighting)"/>
      <sheetName val="HR(공통) "/>
      <sheetName val="연구개발비(공통)"/>
      <sheetName val="WC_회전율계산"/>
      <sheetName val="WC(본)"/>
      <sheetName val="WC(ADPO)"/>
      <sheetName val="WC(Lighting)"/>
      <sheetName val="CapEx&amp;Dep(본)"/>
      <sheetName val="CapEx&amp;Dep (ADPO)"/>
      <sheetName val="CapEx&amp;Dep (Lighting)"/>
      <sheetName val="NOA&amp;IBD(공통)"/>
      <sheetName val="과거투자내역"/>
      <sheetName val="SG&amp;A(공통)"/>
      <sheetName val="BP_투자계획&amp;감가비"/>
      <sheetName val="사업계획_출하면적"/>
      <sheetName val="Mobile사업부_pl"/>
      <sheetName val="BP_재고변동정리"/>
      <sheetName val="투자계획&amp;상각비Data&gt;&gt;"/>
      <sheetName val="본사상각비"/>
      <sheetName val="ADPO상각비"/>
      <sheetName val="조명상각비"/>
      <sheetName val="인원Data&gt;&gt;"/>
      <sheetName val="PL_공시_N"/>
      <sheetName val="BP_인건비정리"/>
      <sheetName val="총인원인건비정리"/>
      <sheetName val="연구개발비정리"/>
      <sheetName val="Data&gt;&gt;"/>
      <sheetName val="과거사업부별PL"/>
      <sheetName val="사업부별과거Data정리"/>
      <sheetName val="BP&gt;&gt;"/>
      <sheetName val="BP_추정PL_사업부별"/>
      <sheetName val="BP_Data정리"/>
      <sheetName val="BP_ADPO_OH세부"/>
      <sheetName val="개발비자산화"/>
      <sheetName val="매출_Assumptions"/>
      <sheetName val="_TM_매출_세부(연결단순합)"/>
      <sheetName val="FS&gt;&gt;"/>
      <sheetName val="전사_BS"/>
      <sheetName val="전사_PL"/>
      <sheetName val="전사MS"/>
      <sheetName val="사업부별과거FS&gt;&gt;"/>
      <sheetName val="PL_AD_OLED"/>
      <sheetName val="PL_Lighting"/>
      <sheetName val="MS_Lighting"/>
      <sheetName val="MS_AD_OLED"/>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sheetData sheetId="1"/>
      <sheetData sheetId="2" refreshError="1">
        <row r="7">
          <cell r="C7" t="str">
            <v>(주)LG디스플레이</v>
          </cell>
        </row>
        <row r="14">
          <cell r="C14">
            <v>0.01</v>
          </cell>
        </row>
        <row r="15">
          <cell r="C15">
            <v>0</v>
          </cell>
        </row>
      </sheetData>
      <sheetData sheetId="3"/>
      <sheetData sheetId="4"/>
      <sheetData sheetId="5"/>
      <sheetData sheetId="6"/>
      <sheetData sheetId="7"/>
      <sheetData sheetId="8"/>
      <sheetData sheetId="9"/>
      <sheetData sheetId="10"/>
      <sheetData sheetId="11"/>
      <sheetData sheetId="12"/>
      <sheetData sheetId="13"/>
      <sheetData sheetId="14"/>
      <sheetData sheetId="15">
        <row r="5">
          <cell r="I5">
            <v>43830</v>
          </cell>
        </row>
      </sheetData>
      <sheetData sheetId="16"/>
      <sheetData sheetId="17">
        <row r="14">
          <cell r="I14">
            <v>-147715.42584714046</v>
          </cell>
        </row>
      </sheetData>
      <sheetData sheetId="18">
        <row r="14">
          <cell r="I14">
            <v>-14387.677057805184</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Basic Assumption"/>
      <sheetName val="BS_9월(CGG구분)_1219"/>
      <sheetName val="DCF&gt;&gt;"/>
      <sheetName val="_TM_Result(보고서)"/>
      <sheetName val="_TM_Result"/>
      <sheetName val="_TM_GPCM_Tier1 (2)"/>
      <sheetName val="_TM_매출액"/>
      <sheetName val="WACC"/>
      <sheetName val="DCF(본사)"/>
      <sheetName val="DCF(ADPO)"/>
      <sheetName val="DCF(Lighting)"/>
      <sheetName val="매출액(본)"/>
      <sheetName val="매출액(ADPO)"/>
      <sheetName val="매출액(Lighting)"/>
      <sheetName val="재료비(본) "/>
      <sheetName val="재료비(Lighting)"/>
      <sheetName val="재료비(ADPO)"/>
      <sheetName val="제조경비(공통)"/>
      <sheetName val="매출원가(본)"/>
      <sheetName val="매출원가(ADPO)"/>
      <sheetName val="매출원가(Lighting)"/>
      <sheetName val="HR(공통)"/>
      <sheetName val="SG&amp;A(공통)"/>
      <sheetName val="SG&amp;A(본)"/>
      <sheetName val="SG&amp;A(ADPO)"/>
      <sheetName val="SG&amp;A(lighting)"/>
      <sheetName val="WC_회전율계산"/>
      <sheetName val="WC(본)"/>
      <sheetName val="WC(Lighting)"/>
      <sheetName val="WC(ADPO)"/>
      <sheetName val="CapEx&amp;Dep(본)"/>
      <sheetName val="CapEx&amp;Dep (Lighting)"/>
      <sheetName val="CapEx&amp;Dep (ADPO)"/>
      <sheetName val="본사상각비"/>
      <sheetName val="ADPO상각비"/>
      <sheetName val="Lighting상각비"/>
      <sheetName val="NOA&amp;IBD(공통)"/>
      <sheetName val="사업부별과거FS&gt;&gt;"/>
      <sheetName val="과거사업부별PL"/>
      <sheetName val="MS_AD_OLED"/>
      <sheetName val="MS_Lighting"/>
      <sheetName val="PL_Lighting"/>
      <sheetName val="PL_AD_OLED"/>
      <sheetName val="FS&gt;&gt;"/>
      <sheetName val="전사_BS"/>
      <sheetName val="전사_IS"/>
      <sheetName val="전사_MS"/>
      <sheetName val="Data&gt;&gt;"/>
      <sheetName val="연구개발비정리"/>
      <sheetName val="사업부별과거Data정리"/>
      <sheetName val="BP_Data정리"/>
      <sheetName val="BP&gt;&gt;"/>
      <sheetName val="BP_추정PL_CGU요약"/>
      <sheetName val="BP_추정PL_사업부별"/>
      <sheetName val="BP_인원"/>
      <sheetName val="매출_Assumptions"/>
      <sheetName val="재료비_Assumption"/>
      <sheetName val="개발비자산화"/>
      <sheetName val="재고차이-"/>
      <sheetName val="PBC&gt;&gt;"/>
      <sheetName val="_TM_매출_세부(연결단순합)"/>
      <sheetName val="과거_인원"/>
      <sheetName val="Raw&gt;&gt;"/>
      <sheetName val="PL_공시_N"/>
      <sheetName val="BS_공시_N"/>
      <sheetName val="CF_공시_N"/>
      <sheetName val="공시주석_1909"/>
      <sheetName val="공시주석_1812"/>
      <sheetName val="Bloomberg_Raw"/>
      <sheetName val="유사회사"/>
      <sheetName val="대상회사과거자본구조"/>
      <sheetName val="EIU"/>
      <sheetName val="_TM_WACC_유사회사"/>
    </sheetNames>
    <sheetDataSet>
      <sheetData sheetId="0">
        <row r="6">
          <cell r="L6" t="str">
            <v>Leicester</v>
          </cell>
        </row>
      </sheetData>
      <sheetData sheetId="1" refreshError="1">
        <row r="14">
          <cell r="C14">
            <v>0.01</v>
          </cell>
        </row>
        <row r="15">
          <cell r="C15">
            <v>0</v>
          </cell>
        </row>
      </sheetData>
      <sheetData sheetId="2"/>
      <sheetData sheetId="3"/>
      <sheetData sheetId="4"/>
      <sheetData sheetId="5"/>
      <sheetData sheetId="6"/>
      <sheetData sheetId="7"/>
      <sheetData sheetId="8"/>
      <sheetData sheetId="9">
        <row r="39">
          <cell r="E39">
            <v>70286836.542100742</v>
          </cell>
        </row>
      </sheetData>
      <sheetData sheetId="10"/>
      <sheetData sheetId="11"/>
      <sheetData sheetId="12">
        <row r="8">
          <cell r="G8">
            <v>27786792.492022</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6">
          <cell r="C26">
            <v>0</v>
          </cell>
        </row>
      </sheetData>
      <sheetData sheetId="41">
        <row r="26">
          <cell r="C26">
            <v>9015063324</v>
          </cell>
        </row>
      </sheetData>
      <sheetData sheetId="42">
        <row r="96">
          <cell r="E96">
            <v>3525643192</v>
          </cell>
        </row>
      </sheetData>
      <sheetData sheetId="43">
        <row r="98">
          <cell r="E98">
            <v>1804039</v>
          </cell>
        </row>
      </sheetData>
      <sheetData sheetId="44"/>
      <sheetData sheetId="45"/>
      <sheetData sheetId="46">
        <row r="125">
          <cell r="J125">
            <v>382402656220</v>
          </cell>
        </row>
      </sheetData>
      <sheetData sheetId="47">
        <row r="37">
          <cell r="C37">
            <v>2626580012008</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pecial Remarks"/>
      <sheetName val="{parameters}"/>
      <sheetName val="Units"/>
      <sheetName val="UnitShare"/>
      <sheetName val="Revenues"/>
      <sheetName val="RevenueShare"/>
      <sheetName val="ASPs"/>
      <sheetName val="DisplayArea"/>
      <sheetName val="DisplayAreaShare"/>
      <sheetName val="PPI"/>
      <sheetName val="AverageSize"/>
    </sheetNames>
    <sheetDataSet>
      <sheetData sheetId="0"/>
      <sheetData sheetId="1"/>
      <sheetData sheetId="2" refreshError="1">
        <row r="5">
          <cell r="C5" t="str">
            <v>Display Long-Term Demand Forecast Tracker</v>
          </cell>
          <cell r="L5">
            <v>3</v>
          </cell>
        </row>
        <row r="6">
          <cell r="C6" t="str">
            <v>Actuals Q2'18 Pivot Tables</v>
          </cell>
        </row>
        <row r="7">
          <cell r="L7" t="str">
            <v>IHSM-2018-Q2-DLD Master-HAYASE_v2_18.10.02_Revised.xlsm</v>
          </cell>
        </row>
      </sheetData>
      <sheetData sheetId="3"/>
      <sheetData sheetId="4"/>
      <sheetData sheetId="5"/>
      <sheetData sheetId="6"/>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Assumption"/>
      <sheetName val="Summary"/>
      <sheetName val="WACC"/>
      <sheetName val="DCF(본사)"/>
      <sheetName val="WC_본사"/>
      <sheetName val="BS_19.9월"/>
      <sheetName val="과거공시BS"/>
      <sheetName val="과거pl"/>
      <sheetName val="DCF(Lighting)"/>
      <sheetName val="DCF(ADPO)"/>
      <sheetName val="중장기손익(1217제시기준)"/>
      <sheetName val="투자(본사)"/>
      <sheetName val="과거투자내역"/>
      <sheetName val="Analyst report 정리"/>
      <sheetName val="WC&gt;&gt;"/>
      <sheetName val="WC_ADPO"/>
      <sheetName val="WC(Lighting)"/>
      <sheetName val="사업계획(중장기손익)&gt;&gt;"/>
      <sheetName val="중장기손익(ADPO)"/>
      <sheetName val="중장기손익(lighting)"/>
      <sheetName val="중장기투자계획&gt;&gt;"/>
      <sheetName val="투자(Lighting)"/>
      <sheetName val="투자(ADPO)"/>
      <sheetName val="투자(전사)"/>
      <sheetName val="기타&gt;&gt;&gt;"/>
      <sheetName val="Bloomberg_Raw"/>
      <sheetName val="유사회사"/>
      <sheetName val="대상회사과거자본구조"/>
      <sheetName val="EIU"/>
    </sheetNames>
    <sheetDataSet>
      <sheetData sheetId="0" refreshError="1">
        <row r="7">
          <cell r="C7" t="str">
            <v>(주)LG디스플레이</v>
          </cell>
        </row>
        <row r="8">
          <cell r="C8">
            <v>43738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A4BF1-D6D3-4184-B2A4-9D1411AFB366}">
  <sheetPr>
    <tabColor rgb="FF000000"/>
  </sheetPr>
  <dimension ref="A1:D64"/>
  <sheetViews>
    <sheetView workbookViewId="0">
      <selection activeCell="C10" sqref="C10"/>
    </sheetView>
  </sheetViews>
  <sheetFormatPr defaultColWidth="9" defaultRowHeight="13.5"/>
  <cols>
    <col min="1" max="1" width="1.625" style="199" customWidth="1"/>
    <col min="2" max="2" width="30.625" style="199" customWidth="1"/>
    <col min="3" max="3" width="79.5" style="199" customWidth="1"/>
    <col min="4" max="4" width="11.625" style="199" customWidth="1"/>
    <col min="5" max="16384" width="9" style="199"/>
  </cols>
  <sheetData>
    <row r="1" spans="1:4" ht="30" customHeight="1">
      <c r="B1" s="1" t="s">
        <v>38</v>
      </c>
      <c r="C1" s="2" t="str">
        <f>$C$13</f>
        <v>DRAFT - For Discussion Purposes Only</v>
      </c>
    </row>
    <row r="2" spans="1:4" ht="20.100000000000001" customHeight="1">
      <c r="A2" s="200"/>
      <c r="B2" s="3" t="s">
        <v>155</v>
      </c>
      <c r="C2" s="201"/>
    </row>
    <row r="3" spans="1:4" ht="15" customHeight="1">
      <c r="A3" s="200"/>
      <c r="B3" s="202"/>
      <c r="C3" s="200"/>
      <c r="D3" s="200"/>
    </row>
    <row r="4" spans="1:4" ht="15" customHeight="1"/>
    <row r="5" spans="1:4" ht="18" customHeight="1">
      <c r="B5" s="203" t="s">
        <v>156</v>
      </c>
      <c r="C5" s="204" t="s">
        <v>206</v>
      </c>
    </row>
    <row r="6" spans="1:4" ht="18" customHeight="1">
      <c r="B6" s="205" t="s">
        <v>157</v>
      </c>
      <c r="C6" s="206"/>
    </row>
    <row r="7" spans="1:4" ht="18" customHeight="1">
      <c r="B7" s="205" t="s">
        <v>158</v>
      </c>
      <c r="C7" s="206"/>
      <c r="D7" s="207"/>
    </row>
    <row r="8" spans="1:4" ht="18" customHeight="1">
      <c r="B8" s="205" t="s">
        <v>159</v>
      </c>
      <c r="C8" s="208">
        <v>44926</v>
      </c>
    </row>
    <row r="9" spans="1:4" ht="18" customHeight="1">
      <c r="B9" s="205" t="s">
        <v>160</v>
      </c>
      <c r="C9" s="208">
        <f>C8</f>
        <v>44926</v>
      </c>
    </row>
    <row r="10" spans="1:4" ht="18" customHeight="1">
      <c r="B10" s="205" t="s">
        <v>161</v>
      </c>
      <c r="C10" s="208">
        <f>IF(C8=DATE(YEAR(C8),12,31),DATE(YEAR(C8+1),12,31),DATE(YEAR(C8),12,31))</f>
        <v>45291</v>
      </c>
    </row>
    <row r="11" spans="1:4" ht="18" customHeight="1">
      <c r="B11" s="205" t="s">
        <v>162</v>
      </c>
      <c r="C11" s="209">
        <v>0.5</v>
      </c>
    </row>
    <row r="12" spans="1:4" ht="18" customHeight="1">
      <c r="B12" s="205" t="s">
        <v>163</v>
      </c>
      <c r="C12" s="206" t="s">
        <v>207</v>
      </c>
    </row>
    <row r="13" spans="1:4" ht="18" customHeight="1">
      <c r="B13" s="205" t="s">
        <v>164</v>
      </c>
      <c r="C13" s="206" t="s">
        <v>39</v>
      </c>
    </row>
    <row r="14" spans="1:4" ht="18" customHeight="1">
      <c r="B14" s="210" t="s">
        <v>165</v>
      </c>
      <c r="C14" s="211" t="s">
        <v>166</v>
      </c>
    </row>
    <row r="15" spans="1:4" ht="15" customHeight="1"/>
    <row r="16" spans="1:4" ht="15" customHeight="1">
      <c r="B16" s="212" t="s">
        <v>167</v>
      </c>
      <c r="C16" s="212" t="s">
        <v>168</v>
      </c>
    </row>
    <row r="17" spans="2:3" ht="15" customHeight="1">
      <c r="B17" s="213"/>
      <c r="C17" s="199" t="s">
        <v>169</v>
      </c>
    </row>
    <row r="18" spans="2:3" ht="15" customHeight="1">
      <c r="B18" s="214"/>
    </row>
    <row r="19" spans="2:3" ht="15" customHeight="1">
      <c r="B19" s="215"/>
    </row>
    <row r="20" spans="2:3" ht="15" customHeight="1"/>
    <row r="21" spans="2:3" ht="15" customHeight="1"/>
    <row r="22" spans="2:3" ht="15" customHeight="1"/>
    <row r="23" spans="2:3" ht="15" customHeight="1">
      <c r="B23" s="212" t="s">
        <v>170</v>
      </c>
    </row>
    <row r="24" spans="2:3" ht="15" customHeight="1">
      <c r="B24" s="216"/>
    </row>
    <row r="25" spans="2:3" ht="15" customHeight="1">
      <c r="B25" s="217"/>
    </row>
    <row r="26" spans="2:3" ht="15" customHeight="1">
      <c r="B26" s="218"/>
    </row>
    <row r="27" spans="2:3" ht="15" customHeight="1">
      <c r="B27" s="219"/>
    </row>
    <row r="28" spans="2:3" ht="15" customHeight="1">
      <c r="B28" s="220"/>
    </row>
    <row r="29" spans="2:3" ht="15" customHeight="1"/>
    <row r="30" spans="2:3" ht="15" customHeight="1"/>
    <row r="31" spans="2:3" ht="15" customHeight="1"/>
    <row r="32" spans="2:3"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sheetData>
  <phoneticPr fontId="3" type="noConversion"/>
  <dataValidations count="1">
    <dataValidation type="list" allowBlank="1" showInputMessage="1" showErrorMessage="1" sqref="C13" xr:uid="{21270CCF-C1B2-4E24-8D60-51CFD1AE8971}">
      <formula1>$G$4:$G$5</formula1>
    </dataValidation>
  </dataValidations>
  <pageMargins left="0.59055118110236227" right="0.59055118110236227" top="0.59055118110236227" bottom="0.59055118110236227" header="0.31496062992125984" footer="0.31496062992125984"/>
  <pageSetup paperSize="9" scale="94"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9A7B6-B3F1-4C4E-B1E4-2FF30A4BEA8C}">
  <sheetPr>
    <tabColor rgb="FF00338D"/>
  </sheetPr>
  <dimension ref="B1:T42"/>
  <sheetViews>
    <sheetView showGridLines="0" tabSelected="1" zoomScaleNormal="100" workbookViewId="0">
      <selection activeCell="G22" sqref="G22"/>
    </sheetView>
  </sheetViews>
  <sheetFormatPr defaultRowHeight="13.5" customHeight="1" outlineLevelCol="1"/>
  <cols>
    <col min="1" max="1" width="1.625" style="9" customWidth="1"/>
    <col min="2" max="2" width="18.625" style="9" customWidth="1"/>
    <col min="3" max="3" width="8.125" style="9" customWidth="1" outlineLevel="1"/>
    <col min="4" max="6" width="9.75" style="9" bestFit="1" customWidth="1"/>
    <col min="7" max="13" width="9.75" style="9" customWidth="1"/>
    <col min="14" max="14" width="9" style="9"/>
    <col min="15" max="15" width="13.625" style="9" customWidth="1"/>
    <col min="16" max="16384" width="9" style="9"/>
  </cols>
  <sheetData>
    <row r="1" spans="2:20" ht="30" customHeight="1">
      <c r="B1" s="1" t="str">
        <f>Name</f>
        <v>LG이노텍 감사참여</v>
      </c>
      <c r="C1" s="1"/>
      <c r="D1" s="1"/>
      <c r="E1" s="1"/>
      <c r="F1" s="1"/>
      <c r="G1" s="1"/>
      <c r="H1" s="1"/>
      <c r="I1" s="1"/>
      <c r="J1" s="2"/>
      <c r="K1" s="2"/>
      <c r="L1" s="2" t="str">
        <f>Des!C13</f>
        <v>DRAFT - For Discussion Purposes Only</v>
      </c>
    </row>
    <row r="2" spans="2:20" ht="20.100000000000001" customHeight="1">
      <c r="B2" s="463" t="s">
        <v>0</v>
      </c>
      <c r="C2" s="463"/>
      <c r="D2" s="463"/>
      <c r="E2" s="463"/>
      <c r="F2" s="463"/>
      <c r="G2" s="463"/>
      <c r="H2" s="463"/>
      <c r="I2" s="463"/>
      <c r="J2" s="463"/>
      <c r="K2" s="463"/>
      <c r="L2" s="463"/>
    </row>
    <row r="3" spans="2:20" ht="14.1" customHeight="1"/>
    <row r="4" spans="2:20" ht="14.1" customHeight="1">
      <c r="B4" s="4" t="s">
        <v>1</v>
      </c>
      <c r="C4" s="5"/>
      <c r="D4" s="6" t="s">
        <v>2</v>
      </c>
      <c r="E4" s="6"/>
      <c r="F4" s="76"/>
      <c r="G4" s="6" t="s">
        <v>3</v>
      </c>
      <c r="H4" s="7"/>
      <c r="I4" s="7"/>
      <c r="J4" s="7"/>
      <c r="K4" s="7"/>
      <c r="L4" s="8"/>
    </row>
    <row r="5" spans="2:20" ht="14.1" customHeight="1">
      <c r="B5" s="10" t="s">
        <v>4</v>
      </c>
      <c r="C5" s="11"/>
      <c r="D5" s="12">
        <v>2020</v>
      </c>
      <c r="E5" s="12">
        <f>D5+1</f>
        <v>2021</v>
      </c>
      <c r="F5" s="459">
        <f t="shared" ref="F5" si="0">E5+1</f>
        <v>2022</v>
      </c>
      <c r="G5" s="457">
        <f>F5+1</f>
        <v>2023</v>
      </c>
      <c r="H5" s="13">
        <f t="shared" ref="H5:K5" si="1">G5+1</f>
        <v>2024</v>
      </c>
      <c r="I5" s="13">
        <f t="shared" si="1"/>
        <v>2025</v>
      </c>
      <c r="J5" s="13">
        <f t="shared" si="1"/>
        <v>2026</v>
      </c>
      <c r="K5" s="13">
        <f t="shared" si="1"/>
        <v>2027</v>
      </c>
      <c r="L5" s="14" t="s">
        <v>5</v>
      </c>
    </row>
    <row r="6" spans="2:20" s="19" customFormat="1" ht="14.1" customHeight="1">
      <c r="B6" s="15" t="s">
        <v>6</v>
      </c>
      <c r="C6" s="16"/>
      <c r="D6" s="17">
        <f>'Pro forma'!C6</f>
        <v>919295</v>
      </c>
      <c r="E6" s="17">
        <f>'Pro forma'!D6</f>
        <v>1066136</v>
      </c>
      <c r="F6" s="18">
        <f>'Pro forma'!E6</f>
        <v>1431959</v>
      </c>
      <c r="G6" s="501">
        <f>'Pro forma'!F6</f>
        <v>1654428</v>
      </c>
      <c r="H6" s="501">
        <f>'Pro forma'!G6</f>
        <v>1658157</v>
      </c>
      <c r="I6" s="501">
        <f>'Pro forma'!H6</f>
        <v>1783356</v>
      </c>
      <c r="J6" s="501">
        <f>'Pro forma'!I6</f>
        <v>1943884</v>
      </c>
      <c r="K6" s="501">
        <f>'Pro forma'!J6</f>
        <v>1993442</v>
      </c>
      <c r="L6" s="502">
        <f>'Pro forma'!K6</f>
        <v>2013376.42</v>
      </c>
      <c r="N6" s="9"/>
      <c r="O6" s="9"/>
      <c r="P6" s="9"/>
    </row>
    <row r="7" spans="2:20" ht="14.1" customHeight="1">
      <c r="B7" s="20" t="s">
        <v>7</v>
      </c>
      <c r="D7" s="21">
        <f>'Pro forma'!C9</f>
        <v>838078</v>
      </c>
      <c r="E7" s="21">
        <f>'Pro forma'!D9</f>
        <v>964139</v>
      </c>
      <c r="F7" s="22">
        <f>'Pro forma'!E9</f>
        <v>1265074.9031734546</v>
      </c>
      <c r="G7" s="503">
        <f>'Pro forma'!F9</f>
        <v>1454271.6306291323</v>
      </c>
      <c r="H7" s="504">
        <f>'Pro forma'!G9</f>
        <v>1438045.4806110859</v>
      </c>
      <c r="I7" s="504">
        <f>'Pro forma'!H9</f>
        <v>1511902.1896651408</v>
      </c>
      <c r="J7" s="504">
        <f>'Pro forma'!I9</f>
        <v>1627182.5877344254</v>
      </c>
      <c r="K7" s="504">
        <f>'Pro forma'!J9</f>
        <v>1660415.1617173958</v>
      </c>
      <c r="L7" s="505">
        <f>'Pro forma'!K9</f>
        <v>1677019.3133345696</v>
      </c>
    </row>
    <row r="8" spans="2:20" s="19" customFormat="1" ht="14.1" customHeight="1">
      <c r="B8" s="20" t="s">
        <v>8</v>
      </c>
      <c r="C8" s="9"/>
      <c r="D8" s="21">
        <f>'Pro forma'!C13</f>
        <v>81217</v>
      </c>
      <c r="E8" s="21">
        <f>'Pro forma'!D13</f>
        <v>101997</v>
      </c>
      <c r="F8" s="22">
        <f>'Pro forma'!E13</f>
        <v>166884.09682654543</v>
      </c>
      <c r="G8" s="503">
        <f>'Pro forma'!F13</f>
        <v>200156.36937086773</v>
      </c>
      <c r="H8" s="504">
        <f>'Pro forma'!G13</f>
        <v>220111.51938891411</v>
      </c>
      <c r="I8" s="504">
        <f>'Pro forma'!H13</f>
        <v>271453.81033485918</v>
      </c>
      <c r="J8" s="504">
        <f>'Pro forma'!I13</f>
        <v>316701.41226557456</v>
      </c>
      <c r="K8" s="504">
        <f>'Pro forma'!J13</f>
        <v>333026.83828260424</v>
      </c>
      <c r="L8" s="505">
        <f>'Pro forma'!K13</f>
        <v>336357.10666543036</v>
      </c>
    </row>
    <row r="9" spans="2:20" s="19" customFormat="1" ht="14.1" customHeight="1">
      <c r="B9" s="20" t="s">
        <v>9</v>
      </c>
      <c r="C9" s="9"/>
      <c r="D9" s="21">
        <f>'Pro forma'!C17</f>
        <v>111773</v>
      </c>
      <c r="E9" s="21">
        <f>'Pro forma'!D17</f>
        <v>159664</v>
      </c>
      <c r="F9" s="22">
        <f>'Pro forma'!E17</f>
        <v>167833.82548581818</v>
      </c>
      <c r="G9" s="503">
        <f>'Pro forma'!F17</f>
        <v>181352.72638138919</v>
      </c>
      <c r="H9" s="504">
        <f>'Pro forma'!G17</f>
        <v>183518.44415769287</v>
      </c>
      <c r="I9" s="504">
        <f>'Pro forma'!H17</f>
        <v>190868.76395580766</v>
      </c>
      <c r="J9" s="504">
        <f>'Pro forma'!I17</f>
        <v>202519.11358206492</v>
      </c>
      <c r="K9" s="504">
        <f>'Pro forma'!J17</f>
        <v>206835.60960065771</v>
      </c>
      <c r="L9" s="505">
        <f>'Pro forma'!K17</f>
        <v>208903.96569666429</v>
      </c>
    </row>
    <row r="10" spans="2:20" s="19" customFormat="1" ht="14.1" customHeight="1">
      <c r="B10" s="20" t="s">
        <v>10</v>
      </c>
      <c r="C10" s="9"/>
      <c r="D10" s="23">
        <f>'Pro forma'!C21</f>
        <v>-30556</v>
      </c>
      <c r="E10" s="23">
        <f>'Pro forma'!D21</f>
        <v>-57667</v>
      </c>
      <c r="F10" s="24">
        <f>'Pro forma'!E21</f>
        <v>-949.72865927274688</v>
      </c>
      <c r="G10" s="503">
        <f>'Pro forma'!F21</f>
        <v>18803.64298947854</v>
      </c>
      <c r="H10" s="504">
        <f>'Pro forma'!G21</f>
        <v>36593.075231221243</v>
      </c>
      <c r="I10" s="504">
        <f>'Pro forma'!H21</f>
        <v>80585.04637905152</v>
      </c>
      <c r="J10" s="504">
        <f>'Pro forma'!I21</f>
        <v>114182.29868350964</v>
      </c>
      <c r="K10" s="504">
        <f>'Pro forma'!J21</f>
        <v>126191.22868194652</v>
      </c>
      <c r="L10" s="505">
        <f>L8-L9</f>
        <v>127453.14096876606</v>
      </c>
    </row>
    <row r="11" spans="2:20" ht="14.1" customHeight="1">
      <c r="B11" s="20" t="s">
        <v>11</v>
      </c>
      <c r="D11" s="21"/>
      <c r="E11" s="21"/>
      <c r="F11" s="22"/>
      <c r="G11" s="25">
        <f>IF(G10&lt;0,0,IF(G10&lt;200,G10*10%*1.1,IF(G10&lt;20000,(200*10%+(G10-200)*20%)*1.1,IF(G10&lt;300000,(200*10%+19800*20%+(G10-20000)*22%)*1.1,(200*10%+19800*20%+280000*22%+(G10-300000)*25%)*1.1))))</f>
        <v>4114.8014576852793</v>
      </c>
      <c r="H11" s="504">
        <f t="shared" ref="H11:K11" si="2">IF(H10&lt;0,0,IF(H10&lt;200,H10*10%*1.1,IF(H10&lt;20000,(200*10%+(H10-200)*20%)*1.1,IF(H10&lt;300000,(200*10%+19800*20%+(H10-20000)*22%)*1.1,(200*10%+19800*20%+280000*22%+(H10-300000)*25%)*1.1))))</f>
        <v>8393.5242059555421</v>
      </c>
      <c r="I11" s="504">
        <f t="shared" si="2"/>
        <v>19039.581223730467</v>
      </c>
      <c r="J11" s="504">
        <f t="shared" si="2"/>
        <v>27170.116281409337</v>
      </c>
      <c r="K11" s="504">
        <f t="shared" si="2"/>
        <v>30076.277341031058</v>
      </c>
      <c r="L11" s="505">
        <f>IF(L10&lt;0,0,IF(L10&lt;200,L10*10%*1.1,IF(L10&lt;20000,(200*10%+(L10-200)*20%)*1.1,IF(L10&lt;300000,(200*10%+19800*20%+(L10-20000)*22%)*1.1,(200*10%+19800*20%+280000*22%+(L10-300000)*25%)*1.1))))</f>
        <v>30381.660114441387</v>
      </c>
      <c r="O11" s="26"/>
      <c r="P11" s="26"/>
      <c r="Q11" s="26"/>
      <c r="R11" s="26"/>
      <c r="S11" s="26"/>
      <c r="T11" s="26"/>
    </row>
    <row r="12" spans="2:20" s="19" customFormat="1" ht="14.1" customHeight="1">
      <c r="B12" s="27" t="s">
        <v>12</v>
      </c>
      <c r="D12" s="28"/>
      <c r="E12" s="28"/>
      <c r="F12" s="29"/>
      <c r="G12" s="506">
        <f t="shared" ref="G12:K12" si="3">G10-G11</f>
        <v>14688.841531793259</v>
      </c>
      <c r="H12" s="507">
        <f t="shared" si="3"/>
        <v>28199.5510252657</v>
      </c>
      <c r="I12" s="507">
        <f t="shared" si="3"/>
        <v>61545.465155321057</v>
      </c>
      <c r="J12" s="507">
        <f t="shared" si="3"/>
        <v>87012.182402100298</v>
      </c>
      <c r="K12" s="508">
        <f t="shared" si="3"/>
        <v>96114.951340915461</v>
      </c>
      <c r="L12" s="509">
        <f>L10-L11</f>
        <v>97071.480854324676</v>
      </c>
    </row>
    <row r="13" spans="2:20" ht="14.1" customHeight="1">
      <c r="B13" s="32" t="s">
        <v>13</v>
      </c>
      <c r="C13" s="33"/>
      <c r="D13" s="34"/>
      <c r="E13" s="35"/>
      <c r="F13" s="36"/>
      <c r="G13" s="503">
        <f>'CapEx&amp;Dep'!F39</f>
        <v>72917.133199444899</v>
      </c>
      <c r="H13" s="504">
        <f>'CapEx&amp;Dep'!G39</f>
        <v>80627.55881749939</v>
      </c>
      <c r="I13" s="504">
        <f>'CapEx&amp;Dep'!H39</f>
        <v>84968.902640047643</v>
      </c>
      <c r="J13" s="504">
        <f>'CapEx&amp;Dep'!I39</f>
        <v>87123.036516901615</v>
      </c>
      <c r="K13" s="456">
        <f>'CapEx&amp;Dep'!J39</f>
        <v>78526.663042645887</v>
      </c>
      <c r="L13" s="510" t="s">
        <v>14</v>
      </c>
    </row>
    <row r="14" spans="2:20" ht="14.1" customHeight="1">
      <c r="B14" s="32" t="s">
        <v>15</v>
      </c>
      <c r="C14" s="33"/>
      <c r="D14" s="38"/>
      <c r="E14" s="39"/>
      <c r="F14" s="37"/>
      <c r="G14" s="511">
        <f>-NWC!G27</f>
        <v>-118150.41615188913</v>
      </c>
      <c r="H14" s="456">
        <f>-NWC!H27</f>
        <v>-268.03401406330522</v>
      </c>
      <c r="I14" s="456">
        <f>-NWC!I27</f>
        <v>-34151.854497024207</v>
      </c>
      <c r="J14" s="456">
        <f>-NWC!J27</f>
        <v>-44211.079707944649</v>
      </c>
      <c r="K14" s="456">
        <f>-NWC!K27</f>
        <v>-13230.388124099351</v>
      </c>
      <c r="L14" s="512">
        <f>-NWC!L27</f>
        <v>-5512.1677249501226</v>
      </c>
    </row>
    <row r="15" spans="2:20" ht="14.1" customHeight="1">
      <c r="B15" s="32" t="s">
        <v>16</v>
      </c>
      <c r="C15" s="33"/>
      <c r="D15" s="34"/>
      <c r="E15" s="35"/>
      <c r="F15" s="36"/>
      <c r="G15" s="503">
        <f>-'CapEx&amp;Dep'!F17</f>
        <v>-109852.31479400001</v>
      </c>
      <c r="H15" s="504">
        <f>-'CapEx&amp;Dep'!G17</f>
        <v>-95725.847989083355</v>
      </c>
      <c r="I15" s="504">
        <f>-'CapEx&amp;Dep'!H17</f>
        <v>-71630.754843683317</v>
      </c>
      <c r="J15" s="504">
        <f>-'CapEx&amp;Dep'!I17</f>
        <v>-48360.607501183338</v>
      </c>
      <c r="K15" s="456">
        <f>-'CapEx&amp;Dep'!J17</f>
        <v>-19605.33750118333</v>
      </c>
      <c r="L15" s="510" t="s">
        <v>17</v>
      </c>
    </row>
    <row r="16" spans="2:20" s="19" customFormat="1" ht="14.1" customHeight="1">
      <c r="B16" s="40" t="s">
        <v>18</v>
      </c>
      <c r="C16" s="41"/>
      <c r="D16" s="42"/>
      <c r="E16" s="43"/>
      <c r="F16" s="44"/>
      <c r="G16" s="513">
        <f>SUM(G12:G15)</f>
        <v>-140396.75621465099</v>
      </c>
      <c r="H16" s="513">
        <f t="shared" ref="H16:K16" si="4">SUM(H12:H15)</f>
        <v>12833.227839618427</v>
      </c>
      <c r="I16" s="513">
        <f t="shared" si="4"/>
        <v>40731.758454661191</v>
      </c>
      <c r="J16" s="513">
        <f t="shared" si="4"/>
        <v>81563.531709873932</v>
      </c>
      <c r="K16" s="514">
        <f t="shared" si="4"/>
        <v>141805.88875827868</v>
      </c>
      <c r="L16" s="515">
        <f>SUM(L12:L15)</f>
        <v>91559.313129374554</v>
      </c>
    </row>
    <row r="17" spans="2:16" ht="14.1" customHeight="1">
      <c r="B17" s="45" t="s">
        <v>19</v>
      </c>
      <c r="C17" s="16"/>
      <c r="D17" s="464"/>
      <c r="E17" s="464"/>
      <c r="F17" s="465"/>
      <c r="G17" s="487">
        <v>0.5</v>
      </c>
      <c r="H17" s="487">
        <f>G17+1</f>
        <v>1.5</v>
      </c>
      <c r="I17" s="487">
        <f t="shared" ref="I17:K17" si="5">H17+1</f>
        <v>2.5</v>
      </c>
      <c r="J17" s="487">
        <f t="shared" si="5"/>
        <v>3.5</v>
      </c>
      <c r="K17" s="487">
        <f t="shared" si="5"/>
        <v>4.5</v>
      </c>
      <c r="L17" s="488">
        <f>K17</f>
        <v>4.5</v>
      </c>
    </row>
    <row r="18" spans="2:16" ht="14.1" customHeight="1">
      <c r="B18" s="32" t="s">
        <v>20</v>
      </c>
      <c r="D18" s="46"/>
      <c r="E18" s="46"/>
      <c r="F18" s="47"/>
      <c r="G18" s="466">
        <f t="shared" ref="G18:K18" si="6">1/(1+$C$25)^G17</f>
        <v>0.95502664083972455</v>
      </c>
      <c r="H18" s="466">
        <f t="shared" si="6"/>
        <v>0.87105676836895707</v>
      </c>
      <c r="I18" s="466">
        <f t="shared" si="6"/>
        <v>0.79446987264589286</v>
      </c>
      <c r="J18" s="466">
        <f t="shared" si="6"/>
        <v>0.72461681197181038</v>
      </c>
      <c r="K18" s="466">
        <f t="shared" si="6"/>
        <v>0.66090551985754309</v>
      </c>
      <c r="L18" s="467">
        <f>1/(1+$C$25)^L17</f>
        <v>0.66090551985754309</v>
      </c>
    </row>
    <row r="19" spans="2:16" ht="14.1" customHeight="1">
      <c r="B19" s="48" t="s">
        <v>21</v>
      </c>
      <c r="C19" s="49"/>
      <c r="D19" s="50"/>
      <c r="E19" s="50"/>
      <c r="F19" s="460"/>
      <c r="G19" s="51">
        <f t="shared" ref="G19:K19" si="7">G16*G18</f>
        <v>-134082.64247247187</v>
      </c>
      <c r="H19" s="51">
        <f t="shared" si="7"/>
        <v>11178.46996972056</v>
      </c>
      <c r="I19" s="51">
        <f t="shared" si="7"/>
        <v>32360.154952117948</v>
      </c>
      <c r="J19" s="51">
        <f t="shared" si="7"/>
        <v>59102.306320770513</v>
      </c>
      <c r="K19" s="51">
        <f t="shared" si="7"/>
        <v>93720.2946286511</v>
      </c>
      <c r="L19" s="52">
        <f>L18*L16/(C25-C24)</f>
        <v>700371.01205519505</v>
      </c>
      <c r="N19" s="53"/>
    </row>
    <row r="20" spans="2:16" ht="14.1" customHeight="1">
      <c r="B20" s="20" t="s">
        <v>22</v>
      </c>
      <c r="D20" s="34"/>
      <c r="E20" s="34"/>
      <c r="F20" s="461"/>
      <c r="G20" s="439">
        <f>SUM(G19:K19)</f>
        <v>62278.583398788265</v>
      </c>
      <c r="H20" s="39"/>
      <c r="I20" s="39"/>
      <c r="J20" s="39"/>
      <c r="K20" s="35"/>
      <c r="L20" s="36"/>
    </row>
    <row r="21" spans="2:16" ht="14.1" customHeight="1">
      <c r="B21" s="54" t="s">
        <v>23</v>
      </c>
      <c r="C21" s="55"/>
      <c r="D21" s="56"/>
      <c r="E21" s="56"/>
      <c r="F21" s="57"/>
      <c r="G21" s="350">
        <f>L19</f>
        <v>700371.01205519505</v>
      </c>
      <c r="H21" s="58"/>
      <c r="I21" s="58"/>
      <c r="J21" s="58"/>
      <c r="K21" s="58"/>
      <c r="L21" s="59"/>
    </row>
    <row r="22" spans="2:16" s="19" customFormat="1" ht="14.1" customHeight="1" thickBot="1">
      <c r="B22" s="60" t="s">
        <v>24</v>
      </c>
      <c r="C22" s="61"/>
      <c r="D22" s="62"/>
      <c r="E22" s="62"/>
      <c r="F22" s="462"/>
      <c r="G22" s="63">
        <f>G20+G21</f>
        <v>762649.59545398329</v>
      </c>
      <c r="H22" s="64"/>
      <c r="I22" s="65"/>
      <c r="J22" s="65"/>
      <c r="K22" s="65"/>
      <c r="L22" s="66"/>
    </row>
    <row r="23" spans="2:16" ht="14.1" customHeight="1"/>
    <row r="24" spans="2:16" ht="14.1" customHeight="1">
      <c r="B24" s="67" t="s">
        <v>25</v>
      </c>
      <c r="C24" s="68">
        <v>0.01</v>
      </c>
      <c r="D24" s="69"/>
      <c r="E24" s="69"/>
    </row>
    <row r="25" spans="2:16" ht="14.1" customHeight="1">
      <c r="B25" s="70" t="s">
        <v>26</v>
      </c>
      <c r="C25" s="486">
        <v>9.64E-2</v>
      </c>
      <c r="D25" s="69"/>
    </row>
    <row r="26" spans="2:16" ht="14.1" customHeight="1"/>
    <row r="27" spans="2:16" ht="14.1" customHeight="1">
      <c r="B27" s="71" t="s">
        <v>27</v>
      </c>
      <c r="C27" s="71"/>
      <c r="D27" s="71"/>
      <c r="E27" s="71"/>
      <c r="F27" s="71"/>
      <c r="G27" s="72"/>
      <c r="H27" s="73"/>
      <c r="I27" s="73"/>
      <c r="J27" s="73"/>
      <c r="K27" s="73"/>
      <c r="L27" s="73"/>
      <c r="M27" s="73"/>
    </row>
    <row r="28" spans="2:16" ht="14.1" customHeight="1"/>
    <row r="29" spans="2:16" ht="14.1" customHeight="1">
      <c r="F29" s="74" t="str">
        <f>unit</f>
        <v>KRW Millions</v>
      </c>
    </row>
    <row r="30" spans="2:16" ht="14.1" customHeight="1">
      <c r="B30" s="883" t="s">
        <v>28</v>
      </c>
      <c r="C30" s="884"/>
      <c r="D30" s="75" t="s">
        <v>29</v>
      </c>
      <c r="E30" s="6"/>
      <c r="F30" s="76"/>
      <c r="I30" s="77" t="s">
        <v>25</v>
      </c>
      <c r="J30" s="77"/>
      <c r="K30" s="77"/>
      <c r="L30" s="77"/>
      <c r="M30" s="77"/>
    </row>
    <row r="31" spans="2:16" ht="14.1" customHeight="1">
      <c r="B31" s="885"/>
      <c r="C31" s="886"/>
      <c r="D31" s="78" t="s">
        <v>30</v>
      </c>
      <c r="E31" s="388" t="s">
        <v>31</v>
      </c>
      <c r="F31" s="389" t="s">
        <v>32</v>
      </c>
      <c r="H31" s="79">
        <f>G22</f>
        <v>762649.59545398329</v>
      </c>
      <c r="I31" s="80">
        <f>J31-$P$32</f>
        <v>0</v>
      </c>
      <c r="J31" s="80">
        <f>K31-$P$32</f>
        <v>5.0000000000000001E-3</v>
      </c>
      <c r="K31" s="80">
        <v>0.01</v>
      </c>
      <c r="L31" s="80">
        <f>K31+$P$32</f>
        <v>1.4999999999999999E-2</v>
      </c>
      <c r="M31" s="80">
        <f>L31+$P$32</f>
        <v>0.02</v>
      </c>
      <c r="O31" s="81" t="s">
        <v>33</v>
      </c>
      <c r="P31" s="82">
        <v>5.0000000000000001E-3</v>
      </c>
    </row>
    <row r="32" spans="2:16" ht="14.1" customHeight="1" thickBot="1">
      <c r="B32" s="83" t="s">
        <v>3767</v>
      </c>
      <c r="C32" s="84"/>
      <c r="D32" s="85">
        <f>J35</f>
        <v>689604.52169448335</v>
      </c>
      <c r="E32" s="86">
        <f>K34</f>
        <v>762649.59545398329</v>
      </c>
      <c r="F32" s="87">
        <f>L33</f>
        <v>853709.94736996235</v>
      </c>
      <c r="G32" s="887" t="s">
        <v>26</v>
      </c>
      <c r="H32" s="489">
        <f>H33-$P$31</f>
        <v>8.6399999999999991E-2</v>
      </c>
      <c r="I32" s="490">
        <f t="dataTable" ref="I32:M36" dt2D="1" dtr="1" r1="C24" r2="C25"/>
        <v>834605.2624227819</v>
      </c>
      <c r="J32" s="491">
        <v>862394.47504359914</v>
      </c>
      <c r="K32" s="491">
        <v>893821.01915928989</v>
      </c>
      <c r="L32" s="491">
        <v>929649.04004188068</v>
      </c>
      <c r="M32" s="492">
        <v>970872.84720197099</v>
      </c>
      <c r="O32" s="88" t="s">
        <v>34</v>
      </c>
      <c r="P32" s="89">
        <v>5.0000000000000001E-3</v>
      </c>
    </row>
    <row r="33" spans="2:16" ht="14.1" customHeight="1">
      <c r="B33" s="90" t="s">
        <v>3768</v>
      </c>
      <c r="C33" s="91"/>
      <c r="D33" s="92">
        <v>11749</v>
      </c>
      <c r="E33" s="93">
        <v>11749</v>
      </c>
      <c r="F33" s="94">
        <v>11749</v>
      </c>
      <c r="G33" s="887"/>
      <c r="H33" s="489">
        <f>H34-$P$31</f>
        <v>9.1399999999999995E-2</v>
      </c>
      <c r="I33" s="493">
        <v>774763.52086837962</v>
      </c>
      <c r="J33" s="490">
        <v>798033.22374153091</v>
      </c>
      <c r="K33" s="491">
        <v>824161.61247133685</v>
      </c>
      <c r="L33" s="494">
        <v>853709.94736996235</v>
      </c>
      <c r="M33" s="495">
        <v>887396.70452329796</v>
      </c>
      <c r="O33" s="19"/>
      <c r="P33" s="95"/>
    </row>
    <row r="34" spans="2:16" ht="14.1" customHeight="1">
      <c r="B34" s="90" t="s">
        <v>35</v>
      </c>
      <c r="C34" s="91"/>
      <c r="D34" s="92">
        <f>SUM(D32:D33)</f>
        <v>701353.52169448335</v>
      </c>
      <c r="E34" s="96">
        <f t="shared" ref="E34:F34" si="8">SUM(E32:E33)</f>
        <v>774398.59545398329</v>
      </c>
      <c r="F34" s="94">
        <f t="shared" si="8"/>
        <v>865458.94736996235</v>
      </c>
      <c r="G34" s="887"/>
      <c r="H34" s="489">
        <v>9.64E-2</v>
      </c>
      <c r="I34" s="493">
        <v>721229.84773540846</v>
      </c>
      <c r="J34" s="493">
        <v>740806.79632886965</v>
      </c>
      <c r="K34" s="496">
        <v>762649.59545398329</v>
      </c>
      <c r="L34" s="495">
        <v>787175.78513500479</v>
      </c>
      <c r="M34" s="495">
        <v>814912.2090674697</v>
      </c>
      <c r="P34" s="95"/>
    </row>
    <row r="35" spans="2:16" ht="14.1" customHeight="1">
      <c r="B35" s="97" t="s">
        <v>36</v>
      </c>
      <c r="C35" s="98"/>
      <c r="D35" s="99">
        <v>787779</v>
      </c>
      <c r="E35" s="100">
        <v>787779</v>
      </c>
      <c r="F35" s="101">
        <v>787779</v>
      </c>
      <c r="G35" s="887"/>
      <c r="H35" s="489">
        <f>H34+$P$31</f>
        <v>0.1014</v>
      </c>
      <c r="I35" s="493">
        <v>673070.3077769184</v>
      </c>
      <c r="J35" s="497">
        <v>689604.52169448335</v>
      </c>
      <c r="K35" s="498">
        <v>707947.73057020793</v>
      </c>
      <c r="L35" s="499">
        <v>728413.99602876836</v>
      </c>
      <c r="M35" s="495">
        <v>751394.54471319693</v>
      </c>
    </row>
    <row r="36" spans="2:16" ht="14.1" customHeight="1" thickBot="1">
      <c r="B36" s="103" t="s">
        <v>37</v>
      </c>
      <c r="C36" s="104"/>
      <c r="D36" s="105">
        <f>D34-D35</f>
        <v>-86425.478305516648</v>
      </c>
      <c r="E36" s="105">
        <f t="shared" ref="E36:F36" si="9">E34-E35</f>
        <v>-13380.404546016711</v>
      </c>
      <c r="F36" s="106">
        <f t="shared" si="9"/>
        <v>77679.947369962349</v>
      </c>
      <c r="G36" s="887"/>
      <c r="H36" s="489">
        <f>H35+$P$31</f>
        <v>0.10640000000000001</v>
      </c>
      <c r="I36" s="500">
        <v>629526.50813238532</v>
      </c>
      <c r="J36" s="498">
        <v>643534.77517774329</v>
      </c>
      <c r="K36" s="498">
        <v>658996.18195809866</v>
      </c>
      <c r="L36" s="498">
        <v>676149.2087363021</v>
      </c>
      <c r="M36" s="499">
        <v>695287.53953976126</v>
      </c>
    </row>
    <row r="37" spans="2:16" ht="14.1" customHeight="1">
      <c r="K37" s="102"/>
    </row>
    <row r="38" spans="2:16" s="19" customFormat="1" ht="14.1" customHeight="1">
      <c r="G38" s="9"/>
      <c r="H38" s="9"/>
      <c r="I38" s="9"/>
      <c r="J38" s="9"/>
      <c r="K38" s="9"/>
      <c r="L38" s="9"/>
      <c r="M38" s="9"/>
      <c r="N38" s="9"/>
    </row>
    <row r="39" spans="2:16" ht="14.1" customHeight="1">
      <c r="B39" s="19"/>
      <c r="C39" s="19"/>
      <c r="D39" s="19"/>
      <c r="E39" s="19"/>
      <c r="F39" s="19"/>
      <c r="G39" s="19"/>
    </row>
    <row r="40" spans="2:16" ht="13.5" customHeight="1">
      <c r="B40" s="19"/>
      <c r="C40" s="19"/>
      <c r="D40" s="19"/>
      <c r="E40" s="19"/>
      <c r="F40" s="19"/>
      <c r="G40" s="19"/>
    </row>
    <row r="41" spans="2:16" ht="13.5" customHeight="1">
      <c r="B41" s="19"/>
      <c r="C41" s="19"/>
      <c r="D41" s="19"/>
      <c r="E41" s="19"/>
      <c r="F41" s="19"/>
      <c r="G41" s="19"/>
    </row>
    <row r="42" spans="2:16" ht="13.5" customHeight="1">
      <c r="B42" s="19"/>
      <c r="C42" s="19"/>
      <c r="D42" s="19"/>
      <c r="E42" s="19"/>
      <c r="F42" s="19"/>
      <c r="G42" s="19"/>
    </row>
  </sheetData>
  <mergeCells count="2">
    <mergeCell ref="B30:C31"/>
    <mergeCell ref="G32:G36"/>
  </mergeCells>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60B17-1870-4D83-B802-395A2ACB1728}">
  <sheetPr>
    <tabColor rgb="FF00338D"/>
    <pageSetUpPr fitToPage="1"/>
  </sheetPr>
  <dimension ref="B1:L42"/>
  <sheetViews>
    <sheetView showGridLines="0" workbookViewId="0">
      <selection activeCell="O21" sqref="O21"/>
    </sheetView>
  </sheetViews>
  <sheetFormatPr defaultRowHeight="13.5" customHeight="1"/>
  <cols>
    <col min="1" max="1" width="1.625" style="9" customWidth="1"/>
    <col min="2" max="2" width="18.5" style="9" customWidth="1"/>
    <col min="3" max="3" width="10.25" style="9" bestFit="1" customWidth="1"/>
    <col min="4" max="10" width="9.75" style="9" bestFit="1" customWidth="1"/>
    <col min="11" max="11" width="10.75" style="9" bestFit="1" customWidth="1"/>
    <col min="12" max="12" width="12.375" style="9" bestFit="1" customWidth="1"/>
    <col min="13" max="16384" width="9" style="9"/>
  </cols>
  <sheetData>
    <row r="1" spans="2:12" customFormat="1" ht="30" customHeight="1">
      <c r="B1" s="1" t="str">
        <f>Name</f>
        <v>LG이노텍 감사참여</v>
      </c>
      <c r="C1" s="1"/>
      <c r="D1" s="1"/>
      <c r="E1" s="1"/>
      <c r="F1" s="1"/>
      <c r="G1" s="1"/>
      <c r="H1" s="1"/>
      <c r="I1" s="1"/>
      <c r="J1" s="2"/>
      <c r="K1" s="2" t="str">
        <f>Des!C13</f>
        <v>DRAFT - For Discussion Purposes Only</v>
      </c>
    </row>
    <row r="2" spans="2:12" customFormat="1" ht="20.100000000000001" customHeight="1">
      <c r="B2" s="3" t="s">
        <v>171</v>
      </c>
      <c r="C2" s="3"/>
      <c r="D2" s="3"/>
      <c r="E2" s="3"/>
      <c r="F2" s="3"/>
      <c r="G2" s="3"/>
      <c r="H2" s="3"/>
      <c r="I2" s="3"/>
      <c r="J2" s="3"/>
      <c r="K2" s="3"/>
    </row>
    <row r="3" spans="2:12" customFormat="1" ht="14.1" customHeight="1">
      <c r="C3" s="221"/>
      <c r="D3" s="221"/>
      <c r="E3" s="221"/>
    </row>
    <row r="4" spans="2:12" ht="13.5" customHeight="1">
      <c r="B4" s="4" t="s">
        <v>171</v>
      </c>
      <c r="C4" s="222"/>
      <c r="D4" s="222"/>
      <c r="E4" s="222"/>
      <c r="F4" s="222"/>
      <c r="G4" s="222"/>
      <c r="H4" s="222"/>
      <c r="I4" s="222"/>
      <c r="J4" s="223"/>
      <c r="K4" s="539"/>
    </row>
    <row r="5" spans="2:12" ht="13.5" customHeight="1">
      <c r="B5" s="224" t="s">
        <v>4</v>
      </c>
      <c r="C5" s="225">
        <v>2020</v>
      </c>
      <c r="D5" s="225">
        <f>C5+1</f>
        <v>2021</v>
      </c>
      <c r="E5" s="225">
        <f t="shared" ref="E5:J5" si="0">D5+1</f>
        <v>2022</v>
      </c>
      <c r="F5" s="226">
        <f t="shared" si="0"/>
        <v>2023</v>
      </c>
      <c r="G5" s="226">
        <f t="shared" si="0"/>
        <v>2024</v>
      </c>
      <c r="H5" s="226">
        <f t="shared" si="0"/>
        <v>2025</v>
      </c>
      <c r="I5" s="226">
        <f t="shared" si="0"/>
        <v>2026</v>
      </c>
      <c r="J5" s="227">
        <f t="shared" si="0"/>
        <v>2027</v>
      </c>
      <c r="K5" s="540" t="s">
        <v>5</v>
      </c>
    </row>
    <row r="6" spans="2:12" s="19" customFormat="1" ht="13.5" customHeight="1">
      <c r="B6" s="228" t="s">
        <v>6</v>
      </c>
      <c r="C6" s="229">
        <f>Sales!C6</f>
        <v>919295</v>
      </c>
      <c r="D6" s="230">
        <f>Sales!D6</f>
        <v>1066136</v>
      </c>
      <c r="E6" s="229">
        <f>Sales!E6</f>
        <v>1431959</v>
      </c>
      <c r="F6" s="229">
        <f>Sales!F6</f>
        <v>1654428</v>
      </c>
      <c r="G6" s="229">
        <f>Sales!G6</f>
        <v>1658157</v>
      </c>
      <c r="H6" s="229">
        <f>Sales!H6</f>
        <v>1783356</v>
      </c>
      <c r="I6" s="229">
        <f>Sales!I6</f>
        <v>1943884</v>
      </c>
      <c r="J6" s="231">
        <f>Sales!J6</f>
        <v>1993442</v>
      </c>
      <c r="K6" s="541">
        <f>J6*(1+DCF!$C$24)</f>
        <v>2013376.42</v>
      </c>
      <c r="L6" s="232"/>
    </row>
    <row r="7" spans="2:12" s="236" customFormat="1" ht="13.5" customHeight="1">
      <c r="B7" s="233" t="s">
        <v>172</v>
      </c>
      <c r="C7" s="234"/>
      <c r="D7" s="234">
        <f>IFERROR(D6/C6-1,"")</f>
        <v>0.1597321860773746</v>
      </c>
      <c r="E7" s="234">
        <f>IFERROR(E6/D6-1,"")</f>
        <v>0.34312976956035635</v>
      </c>
      <c r="F7" s="234">
        <f t="shared" ref="F7:K7" si="1">IFERROR(F6/E6-1,"")</f>
        <v>0.15535989508079484</v>
      </c>
      <c r="G7" s="234">
        <f t="shared" si="1"/>
        <v>2.2539512145587359E-3</v>
      </c>
      <c r="H7" s="234">
        <f t="shared" si="1"/>
        <v>7.5504912984717398E-2</v>
      </c>
      <c r="I7" s="234">
        <f t="shared" si="1"/>
        <v>9.0014556824324465E-2</v>
      </c>
      <c r="J7" s="235">
        <f t="shared" si="1"/>
        <v>2.5494319619895123E-2</v>
      </c>
      <c r="K7" s="542">
        <f t="shared" si="1"/>
        <v>1.0000000000000009E-2</v>
      </c>
    </row>
    <row r="8" spans="2:12" s="236" customFormat="1" ht="13.5" customHeight="1">
      <c r="B8" s="233"/>
      <c r="C8" s="237"/>
      <c r="D8" s="234"/>
      <c r="E8" s="234"/>
      <c r="F8" s="234"/>
      <c r="G8" s="234"/>
      <c r="H8" s="234"/>
      <c r="I8" s="234"/>
      <c r="J8" s="235"/>
      <c r="K8" s="542"/>
    </row>
    <row r="9" spans="2:12" s="19" customFormat="1" ht="13.5" customHeight="1">
      <c r="B9" s="238" t="s">
        <v>7</v>
      </c>
      <c r="C9" s="239">
        <f>COGS!C6</f>
        <v>838078</v>
      </c>
      <c r="D9" s="239">
        <f>COGS!D6</f>
        <v>964139</v>
      </c>
      <c r="E9" s="239">
        <f>COGS!E6</f>
        <v>1265074.9031734546</v>
      </c>
      <c r="F9" s="239">
        <f>COGS!F6</f>
        <v>1454271.6306291323</v>
      </c>
      <c r="G9" s="239">
        <f>COGS!G6</f>
        <v>1438045.4806110859</v>
      </c>
      <c r="H9" s="239">
        <f>COGS!H6</f>
        <v>1511902.1896651408</v>
      </c>
      <c r="I9" s="239">
        <f>COGS!I6</f>
        <v>1627182.5877344254</v>
      </c>
      <c r="J9" s="240">
        <f>COGS!J6</f>
        <v>1660415.1617173958</v>
      </c>
      <c r="K9" s="543">
        <f>K6*$J$11</f>
        <v>1677019.3133345696</v>
      </c>
      <c r="L9" s="232"/>
    </row>
    <row r="10" spans="2:12" s="236" customFormat="1" ht="13.5" customHeight="1">
      <c r="B10" s="233" t="s">
        <v>172</v>
      </c>
      <c r="C10" s="237"/>
      <c r="D10" s="237">
        <f>IFERROR(D9/C9-1,"")</f>
        <v>0.15041678698164129</v>
      </c>
      <c r="E10" s="237">
        <f>IFERROR(E9/D9-1,"")</f>
        <v>0.31212916723984252</v>
      </c>
      <c r="F10" s="237">
        <f t="shared" ref="F10:K10" si="2">IFERROR(F9/E9-1,"")</f>
        <v>0.14955377502239231</v>
      </c>
      <c r="G10" s="237">
        <f t="shared" si="2"/>
        <v>-1.1157578595565987E-2</v>
      </c>
      <c r="H10" s="237">
        <f t="shared" si="2"/>
        <v>5.1359091245618993E-2</v>
      </c>
      <c r="I10" s="237">
        <f t="shared" si="2"/>
        <v>7.624858198982909E-2</v>
      </c>
      <c r="J10" s="342">
        <f t="shared" si="2"/>
        <v>2.0423383481039448E-2</v>
      </c>
      <c r="K10" s="544">
        <f t="shared" si="2"/>
        <v>1.0000000000000009E-2</v>
      </c>
    </row>
    <row r="11" spans="2:12" s="69" customFormat="1" ht="13.5" customHeight="1">
      <c r="B11" s="241" t="s">
        <v>173</v>
      </c>
      <c r="C11" s="242">
        <f>IFERROR(C9/C$6,"")</f>
        <v>0.91165295144648884</v>
      </c>
      <c r="D11" s="243">
        <f t="shared" ref="D11:K11" si="3">IFERROR(D9/D$6,"")</f>
        <v>0.90433021678284942</v>
      </c>
      <c r="E11" s="243">
        <f t="shared" si="3"/>
        <v>0.88345748947662228</v>
      </c>
      <c r="F11" s="243">
        <f t="shared" si="3"/>
        <v>0.87901778175244394</v>
      </c>
      <c r="G11" s="243">
        <f t="shared" si="3"/>
        <v>0.86725532058248156</v>
      </c>
      <c r="H11" s="242">
        <f t="shared" si="3"/>
        <v>0.84778484478990224</v>
      </c>
      <c r="I11" s="242">
        <f t="shared" si="3"/>
        <v>0.83707802921080965</v>
      </c>
      <c r="J11" s="244">
        <f t="shared" si="3"/>
        <v>0.83293878714173564</v>
      </c>
      <c r="K11" s="545">
        <f t="shared" si="3"/>
        <v>0.83293878714173564</v>
      </c>
      <c r="L11" s="245">
        <v>0.8248505128608643</v>
      </c>
    </row>
    <row r="12" spans="2:12" s="69" customFormat="1" ht="13.5" customHeight="1">
      <c r="B12" s="246"/>
      <c r="C12" s="247"/>
      <c r="D12" s="248"/>
      <c r="E12" s="248"/>
      <c r="F12" s="248"/>
      <c r="G12" s="248"/>
      <c r="H12" s="247"/>
      <c r="I12" s="247"/>
      <c r="J12" s="249"/>
      <c r="K12" s="546"/>
      <c r="L12" s="245"/>
    </row>
    <row r="13" spans="2:12" s="19" customFormat="1" ht="13.5" customHeight="1">
      <c r="B13" s="250" t="s">
        <v>8</v>
      </c>
      <c r="C13" s="251">
        <f t="shared" ref="C13:K13" si="4">C6-C9</f>
        <v>81217</v>
      </c>
      <c r="D13" s="252">
        <f t="shared" si="4"/>
        <v>101997</v>
      </c>
      <c r="E13" s="252">
        <f t="shared" si="4"/>
        <v>166884.09682654543</v>
      </c>
      <c r="F13" s="252">
        <f t="shared" si="4"/>
        <v>200156.36937086773</v>
      </c>
      <c r="G13" s="252">
        <f t="shared" si="4"/>
        <v>220111.51938891411</v>
      </c>
      <c r="H13" s="251">
        <f t="shared" si="4"/>
        <v>271453.81033485918</v>
      </c>
      <c r="I13" s="251">
        <f t="shared" si="4"/>
        <v>316701.41226557456</v>
      </c>
      <c r="J13" s="253">
        <f t="shared" si="4"/>
        <v>333026.83828260424</v>
      </c>
      <c r="K13" s="547">
        <f t="shared" si="4"/>
        <v>336357.10666543036</v>
      </c>
      <c r="L13" s="254"/>
    </row>
    <row r="14" spans="2:12" s="236" customFormat="1" ht="13.5" customHeight="1">
      <c r="B14" s="233" t="s">
        <v>172</v>
      </c>
      <c r="C14" s="234"/>
      <c r="D14" s="237">
        <f>IFERROR(D13/C13-1,"")</f>
        <v>0.2558577637686692</v>
      </c>
      <c r="E14" s="237">
        <f>IFERROR(E13/D13-1,"")</f>
        <v>0.63616671888923615</v>
      </c>
      <c r="F14" s="237">
        <f t="shared" ref="F14:K14" si="5">IFERROR(F13/E13-1,"")</f>
        <v>0.19937353634663313</v>
      </c>
      <c r="G14" s="237">
        <f t="shared" si="5"/>
        <v>9.969780167760578E-2</v>
      </c>
      <c r="H14" s="237">
        <f t="shared" si="5"/>
        <v>0.23325581091114356</v>
      </c>
      <c r="I14" s="237">
        <f t="shared" si="5"/>
        <v>0.16668619193408629</v>
      </c>
      <c r="J14" s="342">
        <f t="shared" si="5"/>
        <v>5.1548320862364161E-2</v>
      </c>
      <c r="K14" s="544">
        <f t="shared" si="5"/>
        <v>1.0000000000000231E-2</v>
      </c>
      <c r="L14" s="245"/>
    </row>
    <row r="15" spans="2:12" s="69" customFormat="1" ht="13.5" customHeight="1">
      <c r="B15" s="241" t="s">
        <v>173</v>
      </c>
      <c r="C15" s="242">
        <f>IFERROR(C13/C$6,"")</f>
        <v>8.8347048553511109E-2</v>
      </c>
      <c r="D15" s="243">
        <f t="shared" ref="D15:K15" si="6">IFERROR(D13/D$6,"")</f>
        <v>9.5669783217150528E-2</v>
      </c>
      <c r="E15" s="243">
        <f t="shared" si="6"/>
        <v>0.11654251052337772</v>
      </c>
      <c r="F15" s="243">
        <f t="shared" si="6"/>
        <v>0.12098221824755609</v>
      </c>
      <c r="G15" s="243">
        <f t="shared" si="6"/>
        <v>0.13274467941751844</v>
      </c>
      <c r="H15" s="242">
        <f t="shared" si="6"/>
        <v>0.15221515521009782</v>
      </c>
      <c r="I15" s="242">
        <f t="shared" si="6"/>
        <v>0.16292197078919038</v>
      </c>
      <c r="J15" s="244">
        <f t="shared" si="6"/>
        <v>0.16706121285826436</v>
      </c>
      <c r="K15" s="545">
        <f t="shared" si="6"/>
        <v>0.16706121285826442</v>
      </c>
      <c r="L15" s="245"/>
    </row>
    <row r="16" spans="2:12" s="69" customFormat="1" ht="13.5" customHeight="1">
      <c r="B16" s="246"/>
      <c r="C16" s="247"/>
      <c r="D16" s="248"/>
      <c r="E16" s="248"/>
      <c r="F16" s="248"/>
      <c r="G16" s="248"/>
      <c r="H16" s="247"/>
      <c r="I16" s="247"/>
      <c r="J16" s="249"/>
      <c r="K16" s="546"/>
      <c r="L16" s="245"/>
    </row>
    <row r="17" spans="2:12" s="19" customFormat="1" ht="13.5" customHeight="1">
      <c r="B17" s="238" t="s">
        <v>9</v>
      </c>
      <c r="C17" s="239">
        <f>'SG&amp;A, R&amp;D'!C6</f>
        <v>111773</v>
      </c>
      <c r="D17" s="239">
        <f>'SG&amp;A, R&amp;D'!D6</f>
        <v>159664</v>
      </c>
      <c r="E17" s="239">
        <f>'SG&amp;A, R&amp;D'!E6</f>
        <v>167833.82548581818</v>
      </c>
      <c r="F17" s="239">
        <f>'SG&amp;A, R&amp;D'!F6</f>
        <v>181352.72638138919</v>
      </c>
      <c r="G17" s="239">
        <f>'SG&amp;A, R&amp;D'!G6</f>
        <v>183518.44415769287</v>
      </c>
      <c r="H17" s="239">
        <f>'SG&amp;A, R&amp;D'!H6</f>
        <v>190868.76395580766</v>
      </c>
      <c r="I17" s="239">
        <f>'SG&amp;A, R&amp;D'!I6</f>
        <v>202519.11358206492</v>
      </c>
      <c r="J17" s="240">
        <f>'SG&amp;A, R&amp;D'!J6</f>
        <v>206835.60960065771</v>
      </c>
      <c r="K17" s="543">
        <f>J17*(1+DCF!$C$24)</f>
        <v>208903.96569666429</v>
      </c>
      <c r="L17" s="254"/>
    </row>
    <row r="18" spans="2:12" s="236" customFormat="1" ht="13.5" customHeight="1">
      <c r="B18" s="233" t="s">
        <v>172</v>
      </c>
      <c r="C18" s="234"/>
      <c r="D18" s="237">
        <f>IFERROR(D17/C17-1,"")</f>
        <v>0.42846662431893212</v>
      </c>
      <c r="E18" s="237">
        <f>IFERROR(E17/D17-1,"")</f>
        <v>5.1168863900554751E-2</v>
      </c>
      <c r="F18" s="237">
        <f t="shared" ref="F18:K18" si="7">IFERROR(F17/E17-1,"")</f>
        <v>8.0549322262295497E-2</v>
      </c>
      <c r="G18" s="237">
        <f t="shared" si="7"/>
        <v>1.1942019397872761E-2</v>
      </c>
      <c r="H18" s="237">
        <f t="shared" si="7"/>
        <v>4.0052212908904483E-2</v>
      </c>
      <c r="I18" s="237">
        <f t="shared" si="7"/>
        <v>6.1038534461063998E-2</v>
      </c>
      <c r="J18" s="342">
        <f t="shared" si="7"/>
        <v>2.1314017932651419E-2</v>
      </c>
      <c r="K18" s="544">
        <f t="shared" si="7"/>
        <v>1.0000000000000009E-2</v>
      </c>
      <c r="L18" s="245"/>
    </row>
    <row r="19" spans="2:12" s="69" customFormat="1" ht="13.5" customHeight="1">
      <c r="B19" s="241" t="s">
        <v>173</v>
      </c>
      <c r="C19" s="242">
        <f>IFERROR(C17/C$6,"")</f>
        <v>0.12158556284979251</v>
      </c>
      <c r="D19" s="243">
        <f t="shared" ref="D19:K19" si="8">IFERROR(D17/D$6,"")</f>
        <v>0.14975950535391358</v>
      </c>
      <c r="E19" s="243">
        <f t="shared" si="8"/>
        <v>0.11720574785019555</v>
      </c>
      <c r="F19" s="243">
        <f t="shared" si="8"/>
        <v>0.10961657224212186</v>
      </c>
      <c r="G19" s="243">
        <f t="shared" si="8"/>
        <v>0.11067615681608729</v>
      </c>
      <c r="H19" s="242">
        <f t="shared" si="8"/>
        <v>0.10702785307914273</v>
      </c>
      <c r="I19" s="242">
        <f t="shared" si="8"/>
        <v>0.1041827154202951</v>
      </c>
      <c r="J19" s="244">
        <f t="shared" si="8"/>
        <v>0.10375802737208191</v>
      </c>
      <c r="K19" s="545">
        <f t="shared" si="8"/>
        <v>0.10375802737208192</v>
      </c>
      <c r="L19" s="245">
        <v>0.12092475238090529</v>
      </c>
    </row>
    <row r="20" spans="2:12" s="69" customFormat="1" ht="13.5" customHeight="1">
      <c r="B20" s="246"/>
      <c r="C20" s="247"/>
      <c r="D20" s="248"/>
      <c r="E20" s="248"/>
      <c r="F20" s="248"/>
      <c r="G20" s="248"/>
      <c r="H20" s="247"/>
      <c r="I20" s="247"/>
      <c r="J20" s="249"/>
      <c r="K20" s="546"/>
    </row>
    <row r="21" spans="2:12" s="19" customFormat="1" ht="13.5" customHeight="1">
      <c r="B21" s="250" t="s">
        <v>10</v>
      </c>
      <c r="C21" s="251">
        <f t="shared" ref="C21:K21" si="9">C13-C17</f>
        <v>-30556</v>
      </c>
      <c r="D21" s="251">
        <f t="shared" si="9"/>
        <v>-57667</v>
      </c>
      <c r="E21" s="251">
        <f t="shared" si="9"/>
        <v>-949.72865927274688</v>
      </c>
      <c r="F21" s="251">
        <f t="shared" si="9"/>
        <v>18803.64298947854</v>
      </c>
      <c r="G21" s="251">
        <f t="shared" si="9"/>
        <v>36593.075231221243</v>
      </c>
      <c r="H21" s="251">
        <f t="shared" si="9"/>
        <v>80585.04637905152</v>
      </c>
      <c r="I21" s="251">
        <f t="shared" si="9"/>
        <v>114182.29868350964</v>
      </c>
      <c r="J21" s="253">
        <f t="shared" si="9"/>
        <v>126191.22868194652</v>
      </c>
      <c r="K21" s="547">
        <f t="shared" si="9"/>
        <v>127453.14096876606</v>
      </c>
      <c r="L21" s="255"/>
    </row>
    <row r="22" spans="2:12" s="236" customFormat="1" ht="13.5" customHeight="1">
      <c r="B22" s="233" t="s">
        <v>172</v>
      </c>
      <c r="C22" s="234"/>
      <c r="D22" s="237">
        <f>IFERROR(D21/C21-1,"")</f>
        <v>0.88725618536457662</v>
      </c>
      <c r="E22" s="237">
        <f>IFERROR(E21/D21-1,"")</f>
        <v>-0.98353081208884208</v>
      </c>
      <c r="F22" s="237">
        <f t="shared" ref="F22:K22" si="10">IFERROR(F21/E21-1,"")</f>
        <v>-20.798963425908823</v>
      </c>
      <c r="G22" s="237">
        <f t="shared" si="10"/>
        <v>0.94606307148549185</v>
      </c>
      <c r="H22" s="237">
        <f t="shared" si="10"/>
        <v>1.2021938814887112</v>
      </c>
      <c r="I22" s="237">
        <f t="shared" si="10"/>
        <v>0.41691670867105057</v>
      </c>
      <c r="J22" s="342">
        <f t="shared" si="10"/>
        <v>0.10517330739437303</v>
      </c>
      <c r="K22" s="544">
        <f t="shared" si="10"/>
        <v>1.0000000000000675E-2</v>
      </c>
    </row>
    <row r="23" spans="2:12" s="69" customFormat="1" ht="13.5" customHeight="1">
      <c r="B23" s="241" t="s">
        <v>173</v>
      </c>
      <c r="C23" s="242">
        <f>IFERROR(C21/C$6,"")</f>
        <v>-3.3238514296281392E-2</v>
      </c>
      <c r="D23" s="243">
        <f t="shared" ref="D23:K23" si="11">IFERROR(D21/D$6,"")</f>
        <v>-5.4089722136763038E-2</v>
      </c>
      <c r="E23" s="243">
        <f t="shared" si="11"/>
        <v>-6.6323732681783972E-4</v>
      </c>
      <c r="F23" s="242">
        <f t="shared" si="11"/>
        <v>1.1365646005434228E-2</v>
      </c>
      <c r="G23" s="242">
        <f t="shared" si="11"/>
        <v>2.2068522601431134E-2</v>
      </c>
      <c r="H23" s="242">
        <f t="shared" si="11"/>
        <v>4.5187302130955079E-2</v>
      </c>
      <c r="I23" s="242">
        <f t="shared" si="11"/>
        <v>5.873925536889528E-2</v>
      </c>
      <c r="J23" s="244">
        <f t="shared" si="11"/>
        <v>6.3303185486182453E-2</v>
      </c>
      <c r="K23" s="545">
        <f t="shared" si="11"/>
        <v>6.3303185486182495E-2</v>
      </c>
    </row>
    <row r="24" spans="2:12" s="69" customFormat="1" ht="13.5" customHeight="1">
      <c r="B24" s="246"/>
      <c r="C24" s="247"/>
      <c r="D24" s="248"/>
      <c r="E24" s="248"/>
      <c r="F24" s="247"/>
      <c r="G24" s="247"/>
      <c r="H24" s="247"/>
      <c r="I24" s="247"/>
      <c r="J24" s="249"/>
      <c r="K24" s="546"/>
    </row>
    <row r="25" spans="2:12" ht="13.5" customHeight="1">
      <c r="B25" s="238" t="s">
        <v>143</v>
      </c>
      <c r="C25" s="256">
        <f>'CapEx&amp;Dep'!C39</f>
        <v>54001</v>
      </c>
      <c r="D25" s="256">
        <f>'CapEx&amp;Dep'!D39</f>
        <v>51438</v>
      </c>
      <c r="E25" s="256">
        <f>'CapEx&amp;Dep'!E39</f>
        <v>56842</v>
      </c>
      <c r="F25" s="239">
        <f>'CapEx&amp;Dep'!F39</f>
        <v>72917.133199444899</v>
      </c>
      <c r="G25" s="239">
        <f>'CapEx&amp;Dep'!G39</f>
        <v>80627.55881749939</v>
      </c>
      <c r="H25" s="239">
        <f>'CapEx&amp;Dep'!H39</f>
        <v>84968.902640047643</v>
      </c>
      <c r="I25" s="239">
        <f>'CapEx&amp;Dep'!I39</f>
        <v>87123.036516901615</v>
      </c>
      <c r="J25" s="240">
        <f>'CapEx&amp;Dep'!J39</f>
        <v>78526.663042645887</v>
      </c>
      <c r="K25" s="548"/>
    </row>
    <row r="26" spans="2:12" s="236" customFormat="1" ht="13.5" customHeight="1">
      <c r="B26" s="233" t="s">
        <v>172</v>
      </c>
      <c r="C26" s="234"/>
      <c r="D26" s="237">
        <f>IFERROR(D25/C25-1,"")</f>
        <v>-4.74620840354808E-2</v>
      </c>
      <c r="E26" s="237">
        <f>IFERROR(E25/D25-1,"")</f>
        <v>0.10505851704965208</v>
      </c>
      <c r="F26" s="237">
        <f t="shared" ref="F26:J26" si="12">IFERROR(F25/E25-1,"")</f>
        <v>0.2828037929602214</v>
      </c>
      <c r="G26" s="237">
        <f t="shared" si="12"/>
        <v>0.10574230334816814</v>
      </c>
      <c r="H26" s="237">
        <f t="shared" si="12"/>
        <v>5.3844416055990107E-2</v>
      </c>
      <c r="I26" s="237">
        <f t="shared" si="12"/>
        <v>2.5352026564112506E-2</v>
      </c>
      <c r="J26" s="342">
        <f t="shared" si="12"/>
        <v>-9.8669351045725495E-2</v>
      </c>
      <c r="K26" s="542"/>
    </row>
    <row r="27" spans="2:12" s="69" customFormat="1" ht="13.5" customHeight="1">
      <c r="B27" s="241" t="s">
        <v>173</v>
      </c>
      <c r="C27" s="242">
        <f>IFERROR(C25/C$6,"")</f>
        <v>5.8741753191304209E-2</v>
      </c>
      <c r="D27" s="243">
        <f t="shared" ref="D27:J27" si="13">IFERROR(D25/D$6,"")</f>
        <v>4.8247127946153212E-2</v>
      </c>
      <c r="E27" s="243">
        <f t="shared" si="13"/>
        <v>3.96952706048148E-2</v>
      </c>
      <c r="F27" s="243">
        <f t="shared" si="13"/>
        <v>4.4073923555116877E-2</v>
      </c>
      <c r="G27" s="243">
        <f t="shared" si="13"/>
        <v>4.8624803813812199E-2</v>
      </c>
      <c r="H27" s="242">
        <f t="shared" si="13"/>
        <v>4.7645508042167488E-2</v>
      </c>
      <c r="I27" s="242">
        <f t="shared" si="13"/>
        <v>4.4819051196934391E-2</v>
      </c>
      <c r="J27" s="244">
        <f t="shared" si="13"/>
        <v>3.9392499527272869E-2</v>
      </c>
      <c r="K27" s="545"/>
    </row>
    <row r="28" spans="2:12" s="69" customFormat="1" ht="13.5" customHeight="1">
      <c r="B28" s="246"/>
      <c r="C28" s="247"/>
      <c r="D28" s="248"/>
      <c r="E28" s="248"/>
      <c r="F28" s="248"/>
      <c r="G28" s="248"/>
      <c r="H28" s="247"/>
      <c r="I28" s="247"/>
      <c r="J28" s="249"/>
      <c r="K28" s="546"/>
    </row>
    <row r="29" spans="2:12" s="19" customFormat="1" ht="13.5" customHeight="1">
      <c r="B29" s="250" t="s">
        <v>174</v>
      </c>
      <c r="C29" s="252">
        <f t="shared" ref="C29:J29" si="14">C21+C25</f>
        <v>23445</v>
      </c>
      <c r="D29" s="252">
        <f>D21+D25</f>
        <v>-6229</v>
      </c>
      <c r="E29" s="252">
        <f t="shared" si="14"/>
        <v>55892.271340727253</v>
      </c>
      <c r="F29" s="252">
        <f t="shared" si="14"/>
        <v>91720.776188923439</v>
      </c>
      <c r="G29" s="252">
        <f t="shared" si="14"/>
        <v>117220.63404872063</v>
      </c>
      <c r="H29" s="252">
        <f t="shared" si="14"/>
        <v>165553.94901909918</v>
      </c>
      <c r="I29" s="251">
        <f t="shared" si="14"/>
        <v>201305.33520041127</v>
      </c>
      <c r="J29" s="253">
        <f t="shared" si="14"/>
        <v>204717.89172459242</v>
      </c>
      <c r="K29" s="547"/>
    </row>
    <row r="30" spans="2:12" s="236" customFormat="1" ht="13.5" customHeight="1">
      <c r="B30" s="233" t="s">
        <v>172</v>
      </c>
      <c r="C30" s="234"/>
      <c r="D30" s="237">
        <f>IFERROR(D29/C29-1,"")</f>
        <v>-1.2656856472595437</v>
      </c>
      <c r="E30" s="237">
        <f>IFERROR(E29/D29-1,"")</f>
        <v>-9.9729124001809684</v>
      </c>
      <c r="F30" s="237">
        <f t="shared" ref="F30:J30" si="15">IFERROR(F29/E29-1,"")</f>
        <v>0.64102789149112427</v>
      </c>
      <c r="G30" s="237">
        <f t="shared" si="15"/>
        <v>0.27801615859937145</v>
      </c>
      <c r="H30" s="237">
        <f t="shared" si="15"/>
        <v>0.41232770461120083</v>
      </c>
      <c r="I30" s="237">
        <f t="shared" si="15"/>
        <v>0.21595006578301335</v>
      </c>
      <c r="J30" s="342">
        <f t="shared" si="15"/>
        <v>1.6952141485886418E-2</v>
      </c>
      <c r="K30" s="542"/>
    </row>
    <row r="31" spans="2:12" s="69" customFormat="1" ht="13.5" customHeight="1">
      <c r="B31" s="241" t="s">
        <v>173</v>
      </c>
      <c r="C31" s="242">
        <f>IFERROR(C29/C$6,"")</f>
        <v>2.5503238895022817E-2</v>
      </c>
      <c r="D31" s="243">
        <f t="shared" ref="D31:J31" si="16">IFERROR(D29/D$6,"")</f>
        <v>-5.8425941906098287E-3</v>
      </c>
      <c r="E31" s="243">
        <f t="shared" si="16"/>
        <v>3.9032033277996966E-2</v>
      </c>
      <c r="F31" s="243">
        <f t="shared" si="16"/>
        <v>5.54395695605511E-2</v>
      </c>
      <c r="G31" s="243">
        <f t="shared" si="16"/>
        <v>7.0693326415243327E-2</v>
      </c>
      <c r="H31" s="242">
        <f t="shared" si="16"/>
        <v>9.2832810173122574E-2</v>
      </c>
      <c r="I31" s="242">
        <f t="shared" si="16"/>
        <v>0.10355830656582968</v>
      </c>
      <c r="J31" s="244">
        <f t="shared" si="16"/>
        <v>0.10269568501345533</v>
      </c>
      <c r="K31" s="545"/>
    </row>
    <row r="32" spans="2:12" ht="13.5" customHeight="1" thickBot="1">
      <c r="B32" s="257"/>
      <c r="C32" s="258"/>
      <c r="D32" s="258"/>
      <c r="E32" s="258"/>
      <c r="F32" s="258"/>
      <c r="G32" s="258"/>
      <c r="H32" s="258"/>
      <c r="I32" s="258"/>
      <c r="J32" s="259"/>
      <c r="K32" s="549"/>
    </row>
    <row r="33" spans="2:11" ht="13.5" customHeight="1">
      <c r="C33" s="260"/>
      <c r="D33" s="260"/>
      <c r="E33" s="260"/>
      <c r="F33" s="260"/>
      <c r="G33" s="260"/>
      <c r="H33" s="260"/>
      <c r="I33" s="260"/>
      <c r="J33" s="260"/>
    </row>
    <row r="34" spans="2:11" ht="13.5" customHeight="1">
      <c r="B34" s="261" t="s">
        <v>175</v>
      </c>
      <c r="C34" s="262"/>
      <c r="D34" s="262"/>
      <c r="E34" s="262"/>
      <c r="F34" s="263">
        <f>SUM(F35:F41)</f>
        <v>0</v>
      </c>
      <c r="G34" s="263">
        <f t="shared" ref="G34:K34" si="17">SUM(G35:G41)</f>
        <v>0</v>
      </c>
      <c r="H34" s="263">
        <f t="shared" si="17"/>
        <v>0</v>
      </c>
      <c r="I34" s="263">
        <f t="shared" si="17"/>
        <v>0</v>
      </c>
      <c r="J34" s="263">
        <f t="shared" si="17"/>
        <v>0</v>
      </c>
      <c r="K34" s="264">
        <f t="shared" si="17"/>
        <v>3.7252902984619141E-9</v>
      </c>
    </row>
    <row r="35" spans="2:11" ht="13.5" customHeight="1">
      <c r="B35" s="20" t="s">
        <v>6</v>
      </c>
      <c r="C35" s="265"/>
      <c r="D35" s="265"/>
      <c r="E35" s="265"/>
      <c r="F35" s="177">
        <v>0</v>
      </c>
      <c r="G35" s="177">
        <v>0</v>
      </c>
      <c r="H35" s="177">
        <v>0</v>
      </c>
      <c r="I35" s="177">
        <v>0</v>
      </c>
      <c r="J35" s="177">
        <v>0</v>
      </c>
      <c r="K35" s="266">
        <v>0</v>
      </c>
    </row>
    <row r="36" spans="2:11" ht="13.5" customHeight="1">
      <c r="B36" s="20" t="s">
        <v>7</v>
      </c>
      <c r="C36" s="265"/>
      <c r="D36" s="265"/>
      <c r="E36" s="265"/>
      <c r="F36" s="177">
        <v>0</v>
      </c>
      <c r="G36" s="177">
        <v>0</v>
      </c>
      <c r="H36" s="177">
        <v>0</v>
      </c>
      <c r="I36" s="177">
        <v>0</v>
      </c>
      <c r="J36" s="177">
        <v>0</v>
      </c>
      <c r="K36" s="266">
        <v>0</v>
      </c>
    </row>
    <row r="37" spans="2:11" ht="13.5" customHeight="1">
      <c r="B37" s="20" t="s">
        <v>8</v>
      </c>
      <c r="C37" s="265"/>
      <c r="D37" s="265"/>
      <c r="E37" s="265"/>
      <c r="F37" s="177">
        <v>0</v>
      </c>
      <c r="G37" s="177">
        <v>0</v>
      </c>
      <c r="H37" s="177">
        <v>0</v>
      </c>
      <c r="I37" s="177">
        <v>0</v>
      </c>
      <c r="J37" s="177">
        <v>0</v>
      </c>
      <c r="K37" s="266">
        <v>0</v>
      </c>
    </row>
    <row r="38" spans="2:11" ht="13.5" customHeight="1">
      <c r="B38" s="20" t="s">
        <v>9</v>
      </c>
      <c r="C38" s="265"/>
      <c r="D38" s="265"/>
      <c r="E38" s="265"/>
      <c r="F38" s="177">
        <v>0</v>
      </c>
      <c r="G38" s="177">
        <v>0</v>
      </c>
      <c r="H38" s="177">
        <v>0</v>
      </c>
      <c r="I38" s="177">
        <v>0</v>
      </c>
      <c r="J38" s="177">
        <v>0</v>
      </c>
      <c r="K38" s="266">
        <v>0</v>
      </c>
    </row>
    <row r="39" spans="2:11" ht="13.5" customHeight="1">
      <c r="B39" s="20" t="s">
        <v>10</v>
      </c>
      <c r="C39" s="265"/>
      <c r="D39" s="265"/>
      <c r="E39" s="265"/>
      <c r="F39" s="177">
        <v>0</v>
      </c>
      <c r="G39" s="177">
        <v>0</v>
      </c>
      <c r="H39" s="177">
        <v>0</v>
      </c>
      <c r="I39" s="177">
        <v>0</v>
      </c>
      <c r="J39" s="177">
        <v>0</v>
      </c>
      <c r="K39" s="266">
        <v>3.7252902984619141E-9</v>
      </c>
    </row>
    <row r="40" spans="2:11" ht="13.5" customHeight="1">
      <c r="B40" s="20" t="s">
        <v>143</v>
      </c>
      <c r="C40" s="265"/>
      <c r="D40" s="265"/>
      <c r="E40" s="265"/>
      <c r="F40" s="177">
        <v>0</v>
      </c>
      <c r="G40" s="177">
        <v>0</v>
      </c>
      <c r="H40" s="177">
        <v>0</v>
      </c>
      <c r="I40" s="177">
        <v>0</v>
      </c>
      <c r="J40" s="177">
        <v>0</v>
      </c>
      <c r="K40" s="266">
        <v>0</v>
      </c>
    </row>
    <row r="41" spans="2:11" ht="13.5" customHeight="1" thickBot="1">
      <c r="B41" s="257" t="s">
        <v>174</v>
      </c>
      <c r="C41" s="267"/>
      <c r="D41" s="267"/>
      <c r="E41" s="267"/>
      <c r="F41" s="268">
        <v>0</v>
      </c>
      <c r="G41" s="268">
        <v>0</v>
      </c>
      <c r="H41" s="268">
        <v>0</v>
      </c>
      <c r="I41" s="268">
        <v>0</v>
      </c>
      <c r="J41" s="268">
        <v>0</v>
      </c>
      <c r="K41" s="269">
        <v>0</v>
      </c>
    </row>
    <row r="42" spans="2:11" ht="13.5" customHeight="1">
      <c r="C42" s="260"/>
      <c r="D42" s="260"/>
      <c r="E42" s="260"/>
      <c r="F42" s="260"/>
      <c r="G42" s="260"/>
      <c r="H42" s="260"/>
      <c r="I42" s="260"/>
      <c r="J42" s="260"/>
    </row>
  </sheetData>
  <phoneticPr fontId="3" type="noConversion"/>
  <pageMargins left="0.70866141732283472" right="0.70866141732283472" top="0.74803149606299213" bottom="0.74803149606299213" header="0.31496062992125984" footer="0.31496062992125984"/>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3C93D-8E2F-4468-ADEB-B166201D27BD}">
  <sheetPr>
    <tabColor rgb="FF00338D"/>
    <pageSetUpPr fitToPage="1"/>
  </sheetPr>
  <dimension ref="B1:N62"/>
  <sheetViews>
    <sheetView showGridLines="0" topLeftCell="A43" zoomScaleNormal="100" workbookViewId="0">
      <selection activeCell="F59" sqref="F59:J62"/>
    </sheetView>
  </sheetViews>
  <sheetFormatPr defaultRowHeight="13.5" customHeight="1"/>
  <cols>
    <col min="1" max="1" width="1.375" style="9" customWidth="1"/>
    <col min="2" max="2" width="18.5" style="9" customWidth="1"/>
    <col min="3" max="10" width="10.5" style="9" bestFit="1" customWidth="1"/>
    <col min="11" max="11" width="1.75" style="9" customWidth="1"/>
    <col min="12" max="12" width="1.5" style="9" customWidth="1"/>
    <col min="13" max="13" width="17.5" style="9" customWidth="1"/>
    <col min="14" max="14" width="3.5" style="9" customWidth="1"/>
    <col min="15" max="15" width="5.5" style="9" customWidth="1"/>
    <col min="16" max="16" width="2.25" style="9" customWidth="1"/>
    <col min="17" max="21" width="9.375" style="9" customWidth="1"/>
    <col min="22" max="16384" width="9" style="9"/>
  </cols>
  <sheetData>
    <row r="1" spans="2:14" customFormat="1" ht="30" customHeight="1">
      <c r="B1" s="1" t="str">
        <f>Name</f>
        <v>LG이노텍 감사참여</v>
      </c>
      <c r="C1" s="1"/>
      <c r="D1" s="1"/>
      <c r="E1" s="1"/>
      <c r="F1" s="1"/>
      <c r="G1" s="1"/>
      <c r="H1" s="1"/>
      <c r="I1" s="1"/>
      <c r="J1" s="2" t="str">
        <f>Des!C13</f>
        <v>DRAFT - For Discussion Purposes Only</v>
      </c>
    </row>
    <row r="2" spans="2:14" customFormat="1" ht="20.100000000000001" customHeight="1">
      <c r="B2" s="3" t="s">
        <v>6</v>
      </c>
      <c r="C2" s="3"/>
      <c r="D2" s="3"/>
      <c r="E2" s="3"/>
      <c r="F2" s="3"/>
      <c r="G2" s="3"/>
      <c r="H2" s="3"/>
      <c r="I2" s="3"/>
      <c r="J2" s="3"/>
    </row>
    <row r="3" spans="2:14" customFormat="1" ht="14.1" customHeight="1">
      <c r="C3" s="271"/>
      <c r="D3" s="271"/>
      <c r="E3" s="271"/>
      <c r="F3" s="271"/>
      <c r="G3" s="271"/>
      <c r="H3" s="271"/>
      <c r="I3" s="271"/>
      <c r="J3" s="271"/>
    </row>
    <row r="4" spans="2:14" ht="13.5" customHeight="1">
      <c r="B4" s="4" t="s">
        <v>6</v>
      </c>
      <c r="C4" s="222"/>
      <c r="D4" s="222"/>
      <c r="E4" s="222"/>
      <c r="F4" s="222"/>
      <c r="G4" s="222"/>
      <c r="H4" s="222"/>
      <c r="I4" s="222"/>
      <c r="J4" s="223"/>
    </row>
    <row r="5" spans="2:14" s="19" customFormat="1" ht="13.5" customHeight="1">
      <c r="B5" s="224" t="s">
        <v>176</v>
      </c>
      <c r="C5" s="272">
        <v>2020</v>
      </c>
      <c r="D5" s="272">
        <f>C5+1</f>
        <v>2021</v>
      </c>
      <c r="E5" s="272">
        <f t="shared" ref="E5:J5" si="0">D5+1</f>
        <v>2022</v>
      </c>
      <c r="F5" s="273">
        <f t="shared" si="0"/>
        <v>2023</v>
      </c>
      <c r="G5" s="273">
        <f t="shared" si="0"/>
        <v>2024</v>
      </c>
      <c r="H5" s="273">
        <f t="shared" si="0"/>
        <v>2025</v>
      </c>
      <c r="I5" s="273">
        <f t="shared" si="0"/>
        <v>2026</v>
      </c>
      <c r="J5" s="274">
        <f t="shared" si="0"/>
        <v>2027</v>
      </c>
    </row>
    <row r="6" spans="2:14" s="19" customFormat="1" ht="13.5" customHeight="1">
      <c r="B6" s="228" t="s">
        <v>6</v>
      </c>
      <c r="C6" s="275">
        <f>SUM(C8,C12,C16,C20,C24)</f>
        <v>919295</v>
      </c>
      <c r="D6" s="275">
        <f t="shared" ref="D6:J6" si="1">SUM(D8,D12,D16,D20,D24)</f>
        <v>1066136</v>
      </c>
      <c r="E6" s="275">
        <f t="shared" si="1"/>
        <v>1431959</v>
      </c>
      <c r="F6" s="275">
        <f t="shared" si="1"/>
        <v>1654428</v>
      </c>
      <c r="G6" s="275">
        <f t="shared" si="1"/>
        <v>1658157</v>
      </c>
      <c r="H6" s="275">
        <f t="shared" si="1"/>
        <v>1783356</v>
      </c>
      <c r="I6" s="275">
        <f t="shared" si="1"/>
        <v>1943884</v>
      </c>
      <c r="J6" s="276">
        <f t="shared" si="1"/>
        <v>1993442</v>
      </c>
      <c r="M6" s="277"/>
      <c r="N6" s="278"/>
    </row>
    <row r="7" spans="2:14" s="280" customFormat="1" ht="13.5" customHeight="1">
      <c r="B7" s="279" t="s">
        <v>172</v>
      </c>
      <c r="C7" s="234" t="str">
        <f t="shared" ref="C7" si="2">IFERROR(C6/B6-1,"")</f>
        <v/>
      </c>
      <c r="D7" s="234">
        <f>IFERROR(D6/C6-1,"")</f>
        <v>0.1597321860773746</v>
      </c>
      <c r="E7" s="234">
        <f t="shared" ref="E7:J7" si="3">IFERROR(E6/D6-1,"")</f>
        <v>0.34312976956035635</v>
      </c>
      <c r="F7" s="234">
        <f t="shared" si="3"/>
        <v>0.15535989508079484</v>
      </c>
      <c r="G7" s="234">
        <f t="shared" si="3"/>
        <v>2.2539512145587359E-3</v>
      </c>
      <c r="H7" s="234">
        <f t="shared" si="3"/>
        <v>7.5504912984717398E-2</v>
      </c>
      <c r="I7" s="234">
        <f t="shared" si="3"/>
        <v>9.0014556824324465E-2</v>
      </c>
      <c r="J7" s="235">
        <f t="shared" si="3"/>
        <v>2.5494319619895123E-2</v>
      </c>
    </row>
    <row r="8" spans="2:14" ht="13.5" customHeight="1">
      <c r="B8" s="281" t="s">
        <v>3706</v>
      </c>
      <c r="C8" s="23">
        <f t="shared" ref="C8:J8" si="4">C31</f>
        <v>847783</v>
      </c>
      <c r="D8" s="23">
        <f t="shared" si="4"/>
        <v>996238</v>
      </c>
      <c r="E8" s="23">
        <f t="shared" si="4"/>
        <v>1287476</v>
      </c>
      <c r="F8" s="23">
        <f t="shared" si="4"/>
        <v>1654428</v>
      </c>
      <c r="G8" s="23">
        <f t="shared" si="4"/>
        <v>1658157</v>
      </c>
      <c r="H8" s="23">
        <f t="shared" si="4"/>
        <v>1783356</v>
      </c>
      <c r="I8" s="23">
        <f t="shared" si="4"/>
        <v>1943884</v>
      </c>
      <c r="J8" s="24">
        <f t="shared" si="4"/>
        <v>1993442</v>
      </c>
      <c r="M8" s="277"/>
      <c r="N8" s="278"/>
    </row>
    <row r="9" spans="2:14" s="280" customFormat="1" ht="13.5" customHeight="1">
      <c r="B9" s="282" t="s">
        <v>172</v>
      </c>
      <c r="C9" s="234" t="str">
        <f t="shared" ref="C9:J9" si="5">IFERROR(C8/B8-1,"")</f>
        <v/>
      </c>
      <c r="D9" s="234">
        <f t="shared" si="5"/>
        <v>0.17510966839391684</v>
      </c>
      <c r="E9" s="234">
        <f t="shared" si="5"/>
        <v>0.29233777470845324</v>
      </c>
      <c r="F9" s="234">
        <f t="shared" si="5"/>
        <v>0.28501657506625366</v>
      </c>
      <c r="G9" s="234">
        <f t="shared" si="5"/>
        <v>2.2539512145587359E-3</v>
      </c>
      <c r="H9" s="234">
        <f t="shared" si="5"/>
        <v>7.5504912984717398E-2</v>
      </c>
      <c r="I9" s="234">
        <f t="shared" si="5"/>
        <v>9.0014556824324465E-2</v>
      </c>
      <c r="J9" s="235">
        <f t="shared" si="5"/>
        <v>2.5494319619895123E-2</v>
      </c>
    </row>
    <row r="10" spans="2:14" s="69" customFormat="1" ht="13.5" customHeight="1">
      <c r="B10" s="283" t="s">
        <v>173</v>
      </c>
      <c r="C10" s="242">
        <f>IFERROR(C8/C$6,"")</f>
        <v>0.92220995436720532</v>
      </c>
      <c r="D10" s="243">
        <f t="shared" ref="D10:J10" si="6">IFERROR(D8/D$6,"")</f>
        <v>0.93443800790893472</v>
      </c>
      <c r="E10" s="243">
        <f t="shared" si="6"/>
        <v>0.89910116141593444</v>
      </c>
      <c r="F10" s="243">
        <f t="shared" si="6"/>
        <v>1</v>
      </c>
      <c r="G10" s="243">
        <f t="shared" si="6"/>
        <v>1</v>
      </c>
      <c r="H10" s="242">
        <f t="shared" si="6"/>
        <v>1</v>
      </c>
      <c r="I10" s="242">
        <f t="shared" si="6"/>
        <v>1</v>
      </c>
      <c r="J10" s="244">
        <f t="shared" si="6"/>
        <v>1</v>
      </c>
    </row>
    <row r="11" spans="2:14" s="69" customFormat="1" ht="13.5" customHeight="1">
      <c r="B11" s="283"/>
      <c r="C11" s="242"/>
      <c r="D11" s="243"/>
      <c r="E11" s="243"/>
      <c r="F11" s="243"/>
      <c r="G11" s="243"/>
      <c r="H11" s="242"/>
      <c r="I11" s="242"/>
      <c r="J11" s="244"/>
    </row>
    <row r="12" spans="2:14" ht="13.5" customHeight="1">
      <c r="B12" s="281" t="s">
        <v>3707</v>
      </c>
      <c r="C12" s="23">
        <f>SUMIFS(Report_Sales!C$3:C$7,Report_Sales!$B$3:$B$7,$B12)</f>
        <v>28284</v>
      </c>
      <c r="D12" s="23">
        <f>SUMIFS(Report_Sales!D$3:D$7,Report_Sales!$B$3:$B$7,$B12)</f>
        <v>15900</v>
      </c>
      <c r="E12" s="23">
        <f>SUMIFS(Report_Sales!E$3:E$7,Report_Sales!$B$3:$B$7,$B12)</f>
        <v>59385</v>
      </c>
      <c r="F12" s="23">
        <f>SUMIFS(Report_Sales!F$3:F$7,Report_Sales!$B$3:$B$7,$B12)</f>
        <v>0</v>
      </c>
      <c r="G12" s="23">
        <f>SUMIFS(Report_Sales!G$3:G$7,Report_Sales!$B$3:$B$7,$B12)</f>
        <v>0</v>
      </c>
      <c r="H12" s="23">
        <f>SUMIFS(Report_Sales!H$3:H$7,Report_Sales!$B$3:$B$7,$B12)</f>
        <v>0</v>
      </c>
      <c r="I12" s="23">
        <f>SUMIFS(Report_Sales!I$3:I$7,Report_Sales!$B$3:$B$7,$B12)</f>
        <v>0</v>
      </c>
      <c r="J12" s="24">
        <f>SUMIFS(Report_Sales!J$3:J$7,Report_Sales!$B$3:$B$7,$B12)</f>
        <v>0</v>
      </c>
      <c r="M12" s="277"/>
      <c r="N12" s="278"/>
    </row>
    <row r="13" spans="2:14" s="280" customFormat="1" ht="13.5" customHeight="1">
      <c r="B13" s="282" t="s">
        <v>172</v>
      </c>
      <c r="C13" s="234" t="str">
        <f t="shared" ref="C13:J13" si="7">IFERROR(C12/B12-1,"")</f>
        <v/>
      </c>
      <c r="D13" s="234">
        <f t="shared" si="7"/>
        <v>-0.43784471786168855</v>
      </c>
      <c r="E13" s="234">
        <f t="shared" si="7"/>
        <v>2.7349056603773585</v>
      </c>
      <c r="F13" s="234">
        <f t="shared" si="7"/>
        <v>-1</v>
      </c>
      <c r="G13" s="234" t="str">
        <f t="shared" si="7"/>
        <v/>
      </c>
      <c r="H13" s="234" t="str">
        <f t="shared" si="7"/>
        <v/>
      </c>
      <c r="I13" s="234" t="str">
        <f t="shared" si="7"/>
        <v/>
      </c>
      <c r="J13" s="235" t="str">
        <f t="shared" si="7"/>
        <v/>
      </c>
    </row>
    <row r="14" spans="2:14" s="69" customFormat="1" ht="13.5" customHeight="1">
      <c r="B14" s="283" t="s">
        <v>173</v>
      </c>
      <c r="C14" s="242">
        <f>IFERROR(C12/C$6,"")</f>
        <v>3.0767055189030723E-2</v>
      </c>
      <c r="D14" s="243">
        <f t="shared" ref="D14:J14" si="8">IFERROR(D12/D$6,"")</f>
        <v>1.4913669550601425E-2</v>
      </c>
      <c r="E14" s="243">
        <f t="shared" si="8"/>
        <v>4.1471159439620826E-2</v>
      </c>
      <c r="F14" s="243">
        <f t="shared" si="8"/>
        <v>0</v>
      </c>
      <c r="G14" s="243">
        <f t="shared" si="8"/>
        <v>0</v>
      </c>
      <c r="H14" s="242">
        <f t="shared" si="8"/>
        <v>0</v>
      </c>
      <c r="I14" s="242">
        <f t="shared" si="8"/>
        <v>0</v>
      </c>
      <c r="J14" s="244">
        <f t="shared" si="8"/>
        <v>0</v>
      </c>
    </row>
    <row r="15" spans="2:14" s="69" customFormat="1" ht="13.5" customHeight="1">
      <c r="B15" s="283"/>
      <c r="C15" s="242"/>
      <c r="D15" s="243"/>
      <c r="E15" s="243"/>
      <c r="F15" s="243"/>
      <c r="G15" s="243"/>
      <c r="H15" s="242"/>
      <c r="I15" s="242"/>
      <c r="J15" s="244"/>
    </row>
    <row r="16" spans="2:14" ht="13.5" customHeight="1">
      <c r="B16" s="281" t="s">
        <v>3708</v>
      </c>
      <c r="C16" s="23">
        <f>SUMIFS(Report_Sales!C$3:C$7,Report_Sales!$B$3:$B$7,$B16)</f>
        <v>34179</v>
      </c>
      <c r="D16" s="23">
        <f>SUMIFS(Report_Sales!D$3:D$7,Report_Sales!$B$3:$B$7,$B16)</f>
        <v>50172</v>
      </c>
      <c r="E16" s="23">
        <f>SUMIFS(Report_Sales!E$3:E$7,Report_Sales!$B$3:$B$7,$B16)</f>
        <v>79019</v>
      </c>
      <c r="F16" s="23">
        <f>SUMIFS(Report_Sales!F$3:F$7,Report_Sales!$B$3:$B$7,$B16)</f>
        <v>0</v>
      </c>
      <c r="G16" s="23">
        <f>SUMIFS(Report_Sales!G$3:G$7,Report_Sales!$B$3:$B$7,$B16)</f>
        <v>0</v>
      </c>
      <c r="H16" s="23">
        <f>SUMIFS(Report_Sales!H$3:H$7,Report_Sales!$B$3:$B$7,$B16)</f>
        <v>0</v>
      </c>
      <c r="I16" s="23">
        <f>SUMIFS(Report_Sales!I$3:I$7,Report_Sales!$B$3:$B$7,$B16)</f>
        <v>0</v>
      </c>
      <c r="J16" s="24">
        <f>SUMIFS(Report_Sales!J$3:J$7,Report_Sales!$B$3:$B$7,$B16)</f>
        <v>0</v>
      </c>
      <c r="M16" s="277"/>
      <c r="N16" s="278"/>
    </row>
    <row r="17" spans="2:14" s="280" customFormat="1" ht="13.5" customHeight="1">
      <c r="B17" s="282" t="s">
        <v>172</v>
      </c>
      <c r="C17" s="234" t="str">
        <f t="shared" ref="C17" si="9">IFERROR(C16/B16-1,"")</f>
        <v/>
      </c>
      <c r="D17" s="234">
        <f t="shared" ref="D17" si="10">IFERROR(D16/C16-1,"")</f>
        <v>0.46791889756868255</v>
      </c>
      <c r="E17" s="234">
        <f t="shared" ref="E17" si="11">IFERROR(E16/D16-1,"")</f>
        <v>0.57496213027186482</v>
      </c>
      <c r="F17" s="234">
        <f t="shared" ref="F17" si="12">IFERROR(F16/E16-1,"")</f>
        <v>-1</v>
      </c>
      <c r="G17" s="234" t="str">
        <f t="shared" ref="G17" si="13">IFERROR(G16/F16-1,"")</f>
        <v/>
      </c>
      <c r="H17" s="234" t="str">
        <f t="shared" ref="H17" si="14">IFERROR(H16/G16-1,"")</f>
        <v/>
      </c>
      <c r="I17" s="234" t="str">
        <f t="shared" ref="I17" si="15">IFERROR(I16/H16-1,"")</f>
        <v/>
      </c>
      <c r="J17" s="235" t="str">
        <f t="shared" ref="J17" si="16">IFERROR(J16/I16-1,"")</f>
        <v/>
      </c>
    </row>
    <row r="18" spans="2:14" s="69" customFormat="1" ht="13.5" customHeight="1">
      <c r="B18" s="283" t="s">
        <v>173</v>
      </c>
      <c r="C18" s="242">
        <f>IFERROR(C16/C$6,"")</f>
        <v>3.7179577828662179E-2</v>
      </c>
      <c r="D18" s="243">
        <f t="shared" ref="D18:J18" si="17">IFERROR(D16/D$6,"")</f>
        <v>4.705966218193551E-2</v>
      </c>
      <c r="E18" s="243">
        <f t="shared" si="17"/>
        <v>5.5182445866117674E-2</v>
      </c>
      <c r="F18" s="243">
        <f t="shared" si="17"/>
        <v>0</v>
      </c>
      <c r="G18" s="243">
        <f t="shared" si="17"/>
        <v>0</v>
      </c>
      <c r="H18" s="242">
        <f t="shared" si="17"/>
        <v>0</v>
      </c>
      <c r="I18" s="242">
        <f t="shared" si="17"/>
        <v>0</v>
      </c>
      <c r="J18" s="244">
        <f t="shared" si="17"/>
        <v>0</v>
      </c>
    </row>
    <row r="19" spans="2:14" s="69" customFormat="1" ht="13.5" customHeight="1">
      <c r="B19" s="283"/>
      <c r="C19" s="242">
        <f>SUM(C18,C14)</f>
        <v>6.7946633017692909E-2</v>
      </c>
      <c r="D19" s="242">
        <f t="shared" ref="D19:E19" si="18">SUM(D18,D14)</f>
        <v>6.1973331732536933E-2</v>
      </c>
      <c r="E19" s="242">
        <f t="shared" si="18"/>
        <v>9.6653605305738494E-2</v>
      </c>
      <c r="F19" s="243"/>
      <c r="G19" s="243"/>
      <c r="H19" s="242"/>
      <c r="I19" s="242"/>
      <c r="J19" s="244"/>
    </row>
    <row r="20" spans="2:14" ht="13.5" customHeight="1">
      <c r="B20" s="281" t="s">
        <v>3709</v>
      </c>
      <c r="C20" s="23">
        <f>SUMIFS(Report_Sales!C$3:C$7,Report_Sales!$B$3:$B$7,$B20)</f>
        <v>8893</v>
      </c>
      <c r="D20" s="23">
        <f>SUMIFS(Report_Sales!D$3:D$7,Report_Sales!$B$3:$B$7,$B20)</f>
        <v>3860</v>
      </c>
      <c r="E20" s="23">
        <f>SUMIFS(Report_Sales!E$3:E$7,Report_Sales!$B$3:$B$7,$B20)</f>
        <v>6100</v>
      </c>
      <c r="F20" s="23">
        <f>SUMIFS(Report_Sales!F$3:F$7,Report_Sales!$B$3:$B$7,$B20)</f>
        <v>0</v>
      </c>
      <c r="G20" s="23">
        <f>SUMIFS(Report_Sales!G$3:G$7,Report_Sales!$B$3:$B$7,$B20)</f>
        <v>0</v>
      </c>
      <c r="H20" s="23">
        <f>SUMIFS(Report_Sales!H$3:H$7,Report_Sales!$B$3:$B$7,$B20)</f>
        <v>0</v>
      </c>
      <c r="I20" s="23">
        <f>SUMIFS(Report_Sales!I$3:I$7,Report_Sales!$B$3:$B$7,$B20)</f>
        <v>0</v>
      </c>
      <c r="J20" s="24">
        <f>SUMIFS(Report_Sales!J$3:J$7,Report_Sales!$B$3:$B$7,$B20)</f>
        <v>0</v>
      </c>
      <c r="M20" s="277"/>
      <c r="N20" s="278"/>
    </row>
    <row r="21" spans="2:14" s="280" customFormat="1" ht="13.5" customHeight="1">
      <c r="B21" s="282" t="s">
        <v>172</v>
      </c>
      <c r="C21" s="234" t="str">
        <f t="shared" ref="C21" si="19">IFERROR(C20/B20-1,"")</f>
        <v/>
      </c>
      <c r="D21" s="234">
        <f t="shared" ref="D21" si="20">IFERROR(D20/C20-1,"")</f>
        <v>-0.56595074777915211</v>
      </c>
      <c r="E21" s="234">
        <f t="shared" ref="E21" si="21">IFERROR(E20/D20-1,"")</f>
        <v>0.58031088082901561</v>
      </c>
      <c r="F21" s="234">
        <f t="shared" ref="F21" si="22">IFERROR(F20/E20-1,"")</f>
        <v>-1</v>
      </c>
      <c r="G21" s="234" t="str">
        <f t="shared" ref="G21" si="23">IFERROR(G20/F20-1,"")</f>
        <v/>
      </c>
      <c r="H21" s="234" t="str">
        <f t="shared" ref="H21" si="24">IFERROR(H20/G20-1,"")</f>
        <v/>
      </c>
      <c r="I21" s="234" t="str">
        <f t="shared" ref="I21" si="25">IFERROR(I20/H20-1,"")</f>
        <v/>
      </c>
      <c r="J21" s="235" t="str">
        <f t="shared" ref="J21" si="26">IFERROR(J20/I20-1,"")</f>
        <v/>
      </c>
    </row>
    <row r="22" spans="2:14" s="69" customFormat="1" ht="13.5" customHeight="1">
      <c r="B22" s="283" t="s">
        <v>173</v>
      </c>
      <c r="C22" s="242">
        <f>IFERROR(C20/C$6,"")</f>
        <v>9.6737173594983114E-3</v>
      </c>
      <c r="D22" s="243">
        <f t="shared" ref="D22:J22" si="27">IFERROR(D20/D$6,"")</f>
        <v>3.6205512242340563E-3</v>
      </c>
      <c r="E22" s="243">
        <f t="shared" si="27"/>
        <v>4.2598985026805931E-3</v>
      </c>
      <c r="F22" s="243">
        <f t="shared" si="27"/>
        <v>0</v>
      </c>
      <c r="G22" s="243">
        <f t="shared" si="27"/>
        <v>0</v>
      </c>
      <c r="H22" s="242">
        <f t="shared" si="27"/>
        <v>0</v>
      </c>
      <c r="I22" s="242">
        <f t="shared" si="27"/>
        <v>0</v>
      </c>
      <c r="J22" s="244">
        <f t="shared" si="27"/>
        <v>0</v>
      </c>
    </row>
    <row r="23" spans="2:14" s="69" customFormat="1" ht="13.5" customHeight="1">
      <c r="B23" s="283"/>
      <c r="C23" s="242"/>
      <c r="D23" s="243"/>
      <c r="E23" s="243"/>
      <c r="F23" s="243"/>
      <c r="G23" s="243"/>
      <c r="H23" s="242"/>
      <c r="I23" s="242"/>
      <c r="J23" s="244"/>
    </row>
    <row r="24" spans="2:14" ht="13.5" customHeight="1">
      <c r="B24" s="281" t="s">
        <v>3710</v>
      </c>
      <c r="C24" s="23">
        <f>SUMIFS(Report_Sales!C$3:C$7,Report_Sales!$B$3:$B$7,$B24)</f>
        <v>156</v>
      </c>
      <c r="D24" s="23">
        <f>SUMIFS(Report_Sales!D$3:D$7,Report_Sales!$B$3:$B$7,$B24)</f>
        <v>-34</v>
      </c>
      <c r="E24" s="23">
        <f>SUMIFS(Report_Sales!E$3:E$7,Report_Sales!$B$3:$B$7,$B24)</f>
        <v>-21</v>
      </c>
      <c r="F24" s="23">
        <f>SUMIFS(Report_Sales!F$3:F$7,Report_Sales!$B$3:$B$7,$B24)</f>
        <v>0</v>
      </c>
      <c r="G24" s="23">
        <f>SUMIFS(Report_Sales!G$3:G$7,Report_Sales!$B$3:$B$7,$B24)</f>
        <v>0</v>
      </c>
      <c r="H24" s="23">
        <f>SUMIFS(Report_Sales!H$3:H$7,Report_Sales!$B$3:$B$7,$B24)</f>
        <v>0</v>
      </c>
      <c r="I24" s="23">
        <f>SUMIFS(Report_Sales!I$3:I$7,Report_Sales!$B$3:$B$7,$B24)</f>
        <v>0</v>
      </c>
      <c r="J24" s="24">
        <f>SUMIFS(Report_Sales!J$3:J$7,Report_Sales!$B$3:$B$7,$B24)</f>
        <v>0</v>
      </c>
      <c r="M24" s="277"/>
      <c r="N24" s="278"/>
    </row>
    <row r="25" spans="2:14" s="280" customFormat="1" ht="13.5" customHeight="1">
      <c r="B25" s="282" t="s">
        <v>172</v>
      </c>
      <c r="C25" s="234" t="str">
        <f t="shared" ref="C25" si="28">IFERROR(C24/B24-1,"")</f>
        <v/>
      </c>
      <c r="D25" s="234">
        <f t="shared" ref="D25" si="29">IFERROR(D24/C24-1,"")</f>
        <v>-1.2179487179487181</v>
      </c>
      <c r="E25" s="234">
        <f t="shared" ref="E25" si="30">IFERROR(E24/D24-1,"")</f>
        <v>-0.38235294117647056</v>
      </c>
      <c r="F25" s="234">
        <f t="shared" ref="F25" si="31">IFERROR(F24/E24-1,"")</f>
        <v>-1</v>
      </c>
      <c r="G25" s="234" t="str">
        <f t="shared" ref="G25" si="32">IFERROR(G24/F24-1,"")</f>
        <v/>
      </c>
      <c r="H25" s="234" t="str">
        <f t="shared" ref="H25" si="33">IFERROR(H24/G24-1,"")</f>
        <v/>
      </c>
      <c r="I25" s="234" t="str">
        <f t="shared" ref="I25" si="34">IFERROR(I24/H24-1,"")</f>
        <v/>
      </c>
      <c r="J25" s="235" t="str">
        <f t="shared" ref="J25" si="35">IFERROR(J24/I24-1,"")</f>
        <v/>
      </c>
    </row>
    <row r="26" spans="2:14" s="69" customFormat="1" ht="13.5" customHeight="1">
      <c r="B26" s="283" t="s">
        <v>173</v>
      </c>
      <c r="C26" s="242">
        <f>IFERROR(C24/C$6,"")</f>
        <v>1.6969525560347877E-4</v>
      </c>
      <c r="D26" s="243">
        <f t="shared" ref="D26:J26" si="36">IFERROR(D24/D$6,"")</f>
        <v>-3.189086570568858E-5</v>
      </c>
      <c r="E26" s="243">
        <f t="shared" si="36"/>
        <v>-1.4665224353490568E-5</v>
      </c>
      <c r="F26" s="243">
        <f t="shared" si="36"/>
        <v>0</v>
      </c>
      <c r="G26" s="243">
        <f t="shared" si="36"/>
        <v>0</v>
      </c>
      <c r="H26" s="242">
        <f t="shared" si="36"/>
        <v>0</v>
      </c>
      <c r="I26" s="242">
        <f t="shared" si="36"/>
        <v>0</v>
      </c>
      <c r="J26" s="244">
        <f t="shared" si="36"/>
        <v>0</v>
      </c>
    </row>
    <row r="27" spans="2:14" s="280" customFormat="1" ht="13.5" customHeight="1" thickBot="1">
      <c r="B27" s="284"/>
      <c r="C27" s="285"/>
      <c r="D27" s="285"/>
      <c r="E27" s="285"/>
      <c r="F27" s="285"/>
      <c r="G27" s="285"/>
      <c r="H27" s="285"/>
      <c r="I27" s="285"/>
      <c r="J27" s="286"/>
    </row>
    <row r="29" spans="2:14" ht="13.5" customHeight="1">
      <c r="B29" s="4" t="s">
        <v>3706</v>
      </c>
      <c r="C29" s="222"/>
      <c r="D29" s="222"/>
      <c r="E29" s="222"/>
      <c r="F29" s="222"/>
      <c r="G29" s="222"/>
      <c r="H29" s="222"/>
      <c r="I29" s="222"/>
      <c r="J29" s="223"/>
    </row>
    <row r="30" spans="2:14" s="19" customFormat="1" ht="13.5" customHeight="1">
      <c r="B30" s="224"/>
      <c r="C30" s="272">
        <f>C$5</f>
        <v>2020</v>
      </c>
      <c r="D30" s="272">
        <f t="shared" ref="D30:J30" si="37">D$5</f>
        <v>2021</v>
      </c>
      <c r="E30" s="272">
        <f t="shared" si="37"/>
        <v>2022</v>
      </c>
      <c r="F30" s="273">
        <f t="shared" si="37"/>
        <v>2023</v>
      </c>
      <c r="G30" s="273">
        <f t="shared" si="37"/>
        <v>2024</v>
      </c>
      <c r="H30" s="273">
        <f t="shared" si="37"/>
        <v>2025</v>
      </c>
      <c r="I30" s="273">
        <f t="shared" si="37"/>
        <v>2026</v>
      </c>
      <c r="J30" s="274">
        <f t="shared" si="37"/>
        <v>2027</v>
      </c>
    </row>
    <row r="31" spans="2:14" s="19" customFormat="1" ht="13.5" customHeight="1">
      <c r="B31" s="228" t="str">
        <f>B29</f>
        <v>제품매출</v>
      </c>
      <c r="C31" s="275">
        <f>Report_Sales!C3</f>
        <v>847783</v>
      </c>
      <c r="D31" s="275">
        <f>Report_Sales!D3</f>
        <v>996238</v>
      </c>
      <c r="E31" s="275">
        <f>Report_Sales!E3</f>
        <v>1287476</v>
      </c>
      <c r="F31" s="275">
        <f>SUM(F33,F46,F50)</f>
        <v>1654428</v>
      </c>
      <c r="G31" s="275">
        <f>SUM(G33,G46,G50)</f>
        <v>1658157</v>
      </c>
      <c r="H31" s="275">
        <f>SUM(H33,H46,H50)</f>
        <v>1783356</v>
      </c>
      <c r="I31" s="275">
        <f>SUM(I33,I46,I50)</f>
        <v>1943884</v>
      </c>
      <c r="J31" s="276">
        <f>SUM(J33,J46,J50)</f>
        <v>1993442</v>
      </c>
      <c r="M31" s="277"/>
      <c r="N31" s="278"/>
    </row>
    <row r="32" spans="2:14" s="280" customFormat="1" ht="13.5" customHeight="1">
      <c r="B32" s="279" t="s">
        <v>172</v>
      </c>
      <c r="C32" s="234"/>
      <c r="D32" s="234">
        <f>IFERROR(D31/C31-1,"")</f>
        <v>0.17510966839391684</v>
      </c>
      <c r="E32" s="234">
        <f>IFERROR(E31/D31-1,"")</f>
        <v>0.29233777470845324</v>
      </c>
      <c r="F32" s="234">
        <f t="shared" ref="F32:J32" si="38">IFERROR(F31/E31-1,"")</f>
        <v>0.28501657506625366</v>
      </c>
      <c r="G32" s="234">
        <f t="shared" si="38"/>
        <v>2.2539512145587359E-3</v>
      </c>
      <c r="H32" s="234">
        <f t="shared" si="38"/>
        <v>7.5504912984717398E-2</v>
      </c>
      <c r="I32" s="234">
        <f t="shared" si="38"/>
        <v>9.0014556824324465E-2</v>
      </c>
      <c r="J32" s="235">
        <f t="shared" si="38"/>
        <v>2.5494319619895123E-2</v>
      </c>
    </row>
    <row r="33" spans="2:14" s="19" customFormat="1" ht="13.5" customHeight="1">
      <c r="B33" s="301" t="s">
        <v>3711</v>
      </c>
      <c r="C33" s="30">
        <f>SUM(C36,C39,C42)</f>
        <v>0</v>
      </c>
      <c r="D33" s="30">
        <f t="shared" ref="D33:J33" si="39">SUM(D36,D39,D42)</f>
        <v>0</v>
      </c>
      <c r="E33" s="30">
        <f t="shared" si="39"/>
        <v>0</v>
      </c>
      <c r="F33" s="30">
        <f t="shared" si="39"/>
        <v>865937</v>
      </c>
      <c r="G33" s="30">
        <f t="shared" si="39"/>
        <v>879412</v>
      </c>
      <c r="H33" s="30">
        <f t="shared" si="39"/>
        <v>947333</v>
      </c>
      <c r="I33" s="30">
        <f t="shared" si="39"/>
        <v>1047085</v>
      </c>
      <c r="J33" s="31">
        <f t="shared" si="39"/>
        <v>1134157</v>
      </c>
      <c r="L33" s="302"/>
      <c r="M33" s="303"/>
      <c r="N33" s="304"/>
    </row>
    <row r="34" spans="2:14" s="280" customFormat="1" ht="13.5" customHeight="1">
      <c r="B34" s="282" t="s">
        <v>172</v>
      </c>
      <c r="C34" s="234" t="str">
        <f>IFERROR(C33/B33-1,"")</f>
        <v/>
      </c>
      <c r="D34" s="234" t="str">
        <f t="shared" ref="D34:J34" si="40">IFERROR(D33/C33-1,"")</f>
        <v/>
      </c>
      <c r="E34" s="234" t="str">
        <f t="shared" si="40"/>
        <v/>
      </c>
      <c r="F34" s="234" t="str">
        <f t="shared" si="40"/>
        <v/>
      </c>
      <c r="G34" s="234">
        <f t="shared" si="40"/>
        <v>1.5561178238139739E-2</v>
      </c>
      <c r="H34" s="234">
        <f t="shared" si="40"/>
        <v>7.7234561275033808E-2</v>
      </c>
      <c r="I34" s="234">
        <f t="shared" si="40"/>
        <v>0.10529771474233462</v>
      </c>
      <c r="J34" s="235">
        <f t="shared" si="40"/>
        <v>8.3156572771073911E-2</v>
      </c>
    </row>
    <row r="35" spans="2:14" s="69" customFormat="1" ht="13.5" customHeight="1">
      <c r="B35" s="283" t="s">
        <v>173</v>
      </c>
      <c r="C35" s="242">
        <f>IFERROR(C33/C$31,"")</f>
        <v>0</v>
      </c>
      <c r="D35" s="243">
        <f t="shared" ref="D35:J35" si="41">IFERROR(D33/D$31,"")</f>
        <v>0</v>
      </c>
      <c r="E35" s="243">
        <f t="shared" si="41"/>
        <v>0</v>
      </c>
      <c r="F35" s="243">
        <f t="shared" si="41"/>
        <v>0.52340567253455572</v>
      </c>
      <c r="G35" s="243">
        <f t="shared" si="41"/>
        <v>0.53035508700322109</v>
      </c>
      <c r="H35" s="242">
        <f t="shared" si="41"/>
        <v>0.53120801455233835</v>
      </c>
      <c r="I35" s="242">
        <f t="shared" si="41"/>
        <v>0.53865611322486318</v>
      </c>
      <c r="J35" s="244">
        <f t="shared" si="41"/>
        <v>0.5689440675976527</v>
      </c>
    </row>
    <row r="36" spans="2:14" s="69" customFormat="1" ht="13.5" customHeight="1">
      <c r="B36" s="422" t="s">
        <v>47</v>
      </c>
      <c r="C36" s="423">
        <f>SUMIFS(Report_Sales!C$10:C$16,Report_Sales!$B$10:$B$16,$B36)</f>
        <v>0</v>
      </c>
      <c r="D36" s="424">
        <f>SUMIFS(Report_Sales!D$10:D$16,Report_Sales!$B$10:$B$16,$B36)</f>
        <v>0</v>
      </c>
      <c r="E36" s="424">
        <f>SUMIFS(Report_Sales!E$10:E$16,Report_Sales!$B$10:$B$16,$B36)</f>
        <v>0</v>
      </c>
      <c r="F36" s="424">
        <f>SUMIFS(Report_Sales!F$10:F$16,Report_Sales!$B$10:$B$16,$B36)</f>
        <v>361496</v>
      </c>
      <c r="G36" s="424">
        <f>SUMIFS(Report_Sales!G$10:G$16,Report_Sales!$B$10:$B$16,$B36)</f>
        <v>389105</v>
      </c>
      <c r="H36" s="423">
        <f>SUMIFS(Report_Sales!H$10:H$16,Report_Sales!$B$10:$B$16,$B36)</f>
        <v>406811</v>
      </c>
      <c r="I36" s="423">
        <f>SUMIFS(Report_Sales!I$10:I$16,Report_Sales!$B$10:$B$16,$B36)</f>
        <v>417697</v>
      </c>
      <c r="J36" s="425">
        <f>SUMIFS(Report_Sales!J$10:J$16,Report_Sales!$B$10:$B$16,$B36)</f>
        <v>415087</v>
      </c>
    </row>
    <row r="37" spans="2:14" s="280" customFormat="1" ht="13.5" customHeight="1">
      <c r="B37" s="282" t="s">
        <v>172</v>
      </c>
      <c r="C37" s="234" t="str">
        <f>IFERROR(C36/B36-1,"")</f>
        <v/>
      </c>
      <c r="D37" s="234" t="str">
        <f t="shared" ref="D37" si="42">IFERROR(D36/C36-1,"")</f>
        <v/>
      </c>
      <c r="E37" s="234" t="str">
        <f t="shared" ref="E37" si="43">IFERROR(E36/D36-1,"")</f>
        <v/>
      </c>
      <c r="F37" s="234" t="str">
        <f t="shared" ref="F37" si="44">IFERROR(F36/E36-1,"")</f>
        <v/>
      </c>
      <c r="G37" s="234">
        <f t="shared" ref="G37" si="45">IFERROR(G36/F36-1,"")</f>
        <v>7.6374289065439083E-2</v>
      </c>
      <c r="H37" s="234">
        <f t="shared" ref="H37" si="46">IFERROR(H36/G36-1,"")</f>
        <v>4.5504426825663913E-2</v>
      </c>
      <c r="I37" s="234">
        <f t="shared" ref="I37" si="47">IFERROR(I36/H36-1,"")</f>
        <v>2.6759355081352298E-2</v>
      </c>
      <c r="J37" s="235">
        <f t="shared" ref="J37" si="48">IFERROR(J36/I36-1,"")</f>
        <v>-6.2485485890489967E-3</v>
      </c>
    </row>
    <row r="38" spans="2:14" s="69" customFormat="1" ht="13.5" customHeight="1">
      <c r="B38" s="283" t="s">
        <v>173</v>
      </c>
      <c r="C38" s="242">
        <f>IFERROR(C36/C$31,"")</f>
        <v>0</v>
      </c>
      <c r="D38" s="243">
        <f t="shared" ref="D38:J38" si="49">IFERROR(D36/D$31,"")</f>
        <v>0</v>
      </c>
      <c r="E38" s="243">
        <f t="shared" si="49"/>
        <v>0</v>
      </c>
      <c r="F38" s="243">
        <f t="shared" si="49"/>
        <v>0.21850210465490189</v>
      </c>
      <c r="G38" s="243">
        <f t="shared" si="49"/>
        <v>0.23466113281191106</v>
      </c>
      <c r="H38" s="242">
        <f t="shared" si="49"/>
        <v>0.22811541834608456</v>
      </c>
      <c r="I38" s="242">
        <f t="shared" si="49"/>
        <v>0.21487753384461214</v>
      </c>
      <c r="J38" s="244">
        <f t="shared" si="49"/>
        <v>0.20822627395228957</v>
      </c>
    </row>
    <row r="39" spans="2:14" s="69" customFormat="1" ht="13.5" customHeight="1">
      <c r="B39" s="422" t="s">
        <v>48</v>
      </c>
      <c r="C39" s="423">
        <f>SUMIFS(Report_Sales!C$10:C$16,Report_Sales!$B$10:$B$16,$B39)</f>
        <v>0</v>
      </c>
      <c r="D39" s="424">
        <f>SUMIFS(Report_Sales!D$10:D$16,Report_Sales!$B$10:$B$16,$B39)</f>
        <v>0</v>
      </c>
      <c r="E39" s="424">
        <f>SUMIFS(Report_Sales!E$10:E$16,Report_Sales!$B$10:$B$16,$B39)</f>
        <v>0</v>
      </c>
      <c r="F39" s="424">
        <f>SUMIFS(Report_Sales!F$10:F$16,Report_Sales!$B$10:$B$16,$B39)</f>
        <v>172002</v>
      </c>
      <c r="G39" s="424">
        <f>SUMIFS(Report_Sales!G$10:G$16,Report_Sales!$B$10:$B$16,$B39)</f>
        <v>160768</v>
      </c>
      <c r="H39" s="423">
        <f>SUMIFS(Report_Sales!H$10:H$16,Report_Sales!$B$10:$B$16,$B39)</f>
        <v>180107</v>
      </c>
      <c r="I39" s="423">
        <f>SUMIFS(Report_Sales!I$10:I$16,Report_Sales!$B$10:$B$16,$B39)</f>
        <v>247459</v>
      </c>
      <c r="J39" s="425">
        <f>SUMIFS(Report_Sales!J$10:J$16,Report_Sales!$B$10:$B$16,$B39)</f>
        <v>244126</v>
      </c>
    </row>
    <row r="40" spans="2:14" s="280" customFormat="1" ht="13.5" customHeight="1">
      <c r="B40" s="282" t="s">
        <v>172</v>
      </c>
      <c r="C40" s="234" t="str">
        <f>IFERROR(C39/B39-1,"")</f>
        <v/>
      </c>
      <c r="D40" s="234" t="str">
        <f t="shared" ref="D40" si="50">IFERROR(D39/C39-1,"")</f>
        <v/>
      </c>
      <c r="E40" s="234" t="str">
        <f t="shared" ref="E40" si="51">IFERROR(E39/D39-1,"")</f>
        <v/>
      </c>
      <c r="F40" s="234" t="str">
        <f t="shared" ref="F40" si="52">IFERROR(F39/E39-1,"")</f>
        <v/>
      </c>
      <c r="G40" s="234">
        <f t="shared" ref="G40" si="53">IFERROR(G39/F39-1,"")</f>
        <v>-6.5313194032627475E-2</v>
      </c>
      <c r="H40" s="234">
        <f t="shared" ref="H40" si="54">IFERROR(H39/G39-1,"")</f>
        <v>0.12029135151273884</v>
      </c>
      <c r="I40" s="234">
        <f t="shared" ref="I40" si="55">IFERROR(I39/H39-1,"")</f>
        <v>0.37395548201902207</v>
      </c>
      <c r="J40" s="235">
        <f t="shared" ref="J40" si="56">IFERROR(J39/I39-1,"")</f>
        <v>-1.3468897878032293E-2</v>
      </c>
    </row>
    <row r="41" spans="2:14" s="69" customFormat="1" ht="13.5" customHeight="1">
      <c r="B41" s="283" t="s">
        <v>173</v>
      </c>
      <c r="C41" s="242">
        <f>IFERROR(C39/C$31,"")</f>
        <v>0</v>
      </c>
      <c r="D41" s="243">
        <f t="shared" ref="D41:J41" si="57">IFERROR(D39/D$31,"")</f>
        <v>0</v>
      </c>
      <c r="E41" s="243">
        <f t="shared" si="57"/>
        <v>0</v>
      </c>
      <c r="F41" s="243">
        <f t="shared" si="57"/>
        <v>0.10396463309373391</v>
      </c>
      <c r="G41" s="243">
        <f t="shared" si="57"/>
        <v>9.6955837113132229E-2</v>
      </c>
      <c r="H41" s="242">
        <f t="shared" si="57"/>
        <v>0.10099329578614702</v>
      </c>
      <c r="I41" s="242">
        <f t="shared" si="57"/>
        <v>0.12730132044916259</v>
      </c>
      <c r="J41" s="244">
        <f t="shared" si="57"/>
        <v>0.12246456129649119</v>
      </c>
    </row>
    <row r="42" spans="2:14" s="69" customFormat="1" ht="13.5" customHeight="1">
      <c r="B42" s="422" t="s">
        <v>49</v>
      </c>
      <c r="C42" s="423">
        <f>SUMIFS(Report_Sales!C$10:C$16,Report_Sales!$B$10:$B$16,$B42)</f>
        <v>0</v>
      </c>
      <c r="D42" s="424">
        <f>SUMIFS(Report_Sales!D$10:D$16,Report_Sales!$B$10:$B$16,$B42)</f>
        <v>0</v>
      </c>
      <c r="E42" s="424">
        <f>SUMIFS(Report_Sales!E$10:E$16,Report_Sales!$B$10:$B$16,$B42)</f>
        <v>0</v>
      </c>
      <c r="F42" s="424">
        <f>SUMIFS(Report_Sales!F$10:F$16,Report_Sales!$B$10:$B$16,$B42)</f>
        <v>332439</v>
      </c>
      <c r="G42" s="424">
        <f>SUMIFS(Report_Sales!G$10:G$16,Report_Sales!$B$10:$B$16,$B42)</f>
        <v>329539</v>
      </c>
      <c r="H42" s="423">
        <f>SUMIFS(Report_Sales!H$10:H$16,Report_Sales!$B$10:$B$16,$B42)</f>
        <v>360415</v>
      </c>
      <c r="I42" s="423">
        <f>SUMIFS(Report_Sales!I$10:I$16,Report_Sales!$B$10:$B$16,$B42)</f>
        <v>381929</v>
      </c>
      <c r="J42" s="425">
        <f>SUMIFS(Report_Sales!J$10:J$16,Report_Sales!$B$10:$B$16,$B42)</f>
        <v>474944</v>
      </c>
    </row>
    <row r="43" spans="2:14" s="280" customFormat="1" ht="13.5" customHeight="1">
      <c r="B43" s="282" t="s">
        <v>172</v>
      </c>
      <c r="C43" s="234" t="str">
        <f>IFERROR(C42/B42-1,"")</f>
        <v/>
      </c>
      <c r="D43" s="234" t="str">
        <f t="shared" ref="D43" si="58">IFERROR(D42/C42-1,"")</f>
        <v/>
      </c>
      <c r="E43" s="234" t="str">
        <f t="shared" ref="E43" si="59">IFERROR(E42/D42-1,"")</f>
        <v/>
      </c>
      <c r="F43" s="234" t="str">
        <f t="shared" ref="F43" si="60">IFERROR(F42/E42-1,"")</f>
        <v/>
      </c>
      <c r="G43" s="234">
        <f t="shared" ref="G43" si="61">IFERROR(G42/F42-1,"")</f>
        <v>-8.7234048953341858E-3</v>
      </c>
      <c r="H43" s="234">
        <f t="shared" ref="H43" si="62">IFERROR(H42/G42-1,"")</f>
        <v>9.369452477551965E-2</v>
      </c>
      <c r="I43" s="234">
        <f t="shared" ref="I43" si="63">IFERROR(I42/H42-1,"")</f>
        <v>5.9692299155140516E-2</v>
      </c>
      <c r="J43" s="235">
        <f t="shared" ref="J43" si="64">IFERROR(J42/I42-1,"")</f>
        <v>0.24354002969138233</v>
      </c>
    </row>
    <row r="44" spans="2:14" s="69" customFormat="1" ht="13.5" customHeight="1">
      <c r="B44" s="283" t="s">
        <v>173</v>
      </c>
      <c r="C44" s="242">
        <f>IFERROR(C42/C$31,"")</f>
        <v>0</v>
      </c>
      <c r="D44" s="243">
        <f t="shared" ref="D44:J44" si="65">IFERROR(D42/D$31,"")</f>
        <v>0</v>
      </c>
      <c r="E44" s="243">
        <f t="shared" si="65"/>
        <v>0</v>
      </c>
      <c r="F44" s="243">
        <f t="shared" si="65"/>
        <v>0.20093893478591995</v>
      </c>
      <c r="G44" s="243">
        <f t="shared" si="65"/>
        <v>0.19873811707817776</v>
      </c>
      <c r="H44" s="242">
        <f t="shared" si="65"/>
        <v>0.20209930042010682</v>
      </c>
      <c r="I44" s="242">
        <f t="shared" si="65"/>
        <v>0.19647725893108847</v>
      </c>
      <c r="J44" s="244">
        <f t="shared" si="65"/>
        <v>0.23825323234887194</v>
      </c>
    </row>
    <row r="45" spans="2:14" s="69" customFormat="1" ht="13.5" customHeight="1">
      <c r="B45" s="283"/>
      <c r="C45" s="242"/>
      <c r="D45" s="243"/>
      <c r="E45" s="243"/>
      <c r="F45" s="243"/>
      <c r="G45" s="243"/>
      <c r="H45" s="242"/>
      <c r="I45" s="242"/>
      <c r="J45" s="244"/>
    </row>
    <row r="46" spans="2:14" s="19" customFormat="1" ht="13.5" customHeight="1">
      <c r="B46" s="301" t="s">
        <v>50</v>
      </c>
      <c r="C46" s="30">
        <f>SUMIFS(Report_Sales!C$10:C$16,Report_Sales!$B$10:$B$16,$B46)</f>
        <v>0</v>
      </c>
      <c r="D46" s="30">
        <f>SUMIFS(Report_Sales!D$10:D$16,Report_Sales!$B$10:$B$16,$B46)</f>
        <v>0</v>
      </c>
      <c r="E46" s="30">
        <f>SUMIFS(Report_Sales!E$10:E$16,Report_Sales!$B$10:$B$16,$B46)</f>
        <v>0</v>
      </c>
      <c r="F46" s="30">
        <f>SUMIFS(Report_Sales!F$10:F$16,Report_Sales!$B$10:$B$16,$B46)</f>
        <v>572061</v>
      </c>
      <c r="G46" s="30">
        <f>SUMIFS(Report_Sales!G$10:G$16,Report_Sales!$B$10:$B$16,$B46)</f>
        <v>524291</v>
      </c>
      <c r="H46" s="30">
        <f>SUMIFS(Report_Sales!H$10:H$16,Report_Sales!$B$10:$B$16,$B46)</f>
        <v>546330</v>
      </c>
      <c r="I46" s="30">
        <f>SUMIFS(Report_Sales!I$10:I$16,Report_Sales!$B$10:$B$16,$B46)</f>
        <v>597917</v>
      </c>
      <c r="J46" s="31">
        <f>SUMIFS(Report_Sales!J$10:J$16,Report_Sales!$B$10:$B$16,$B46)</f>
        <v>587051</v>
      </c>
      <c r="L46" s="302"/>
      <c r="M46" s="303"/>
      <c r="N46" s="304"/>
    </row>
    <row r="47" spans="2:14" s="280" customFormat="1" ht="13.5" customHeight="1">
      <c r="B47" s="282" t="s">
        <v>172</v>
      </c>
      <c r="C47" s="234" t="str">
        <f>IFERROR(C46/B46-1,"")</f>
        <v/>
      </c>
      <c r="D47" s="234" t="str">
        <f t="shared" ref="D47" si="66">IFERROR(D46/C46-1,"")</f>
        <v/>
      </c>
      <c r="E47" s="234" t="str">
        <f t="shared" ref="E47" si="67">IFERROR(E46/D46-1,"")</f>
        <v/>
      </c>
      <c r="F47" s="234" t="str">
        <f t="shared" ref="F47" si="68">IFERROR(F46/E46-1,"")</f>
        <v/>
      </c>
      <c r="G47" s="234">
        <f t="shared" ref="G47" si="69">IFERROR(G46/F46-1,"")</f>
        <v>-8.3505080751877903E-2</v>
      </c>
      <c r="H47" s="234">
        <f t="shared" ref="H47" si="70">IFERROR(H46/G46-1,"")</f>
        <v>4.2035815987686131E-2</v>
      </c>
      <c r="I47" s="234">
        <f t="shared" ref="I47" si="71">IFERROR(I46/H46-1,"")</f>
        <v>9.4424615159335978E-2</v>
      </c>
      <c r="J47" s="235">
        <f t="shared" ref="J47" si="72">IFERROR(J46/I46-1,"")</f>
        <v>-1.8173090913956247E-2</v>
      </c>
    </row>
    <row r="48" spans="2:14" s="69" customFormat="1" ht="13.5" customHeight="1">
      <c r="B48" s="283" t="s">
        <v>173</v>
      </c>
      <c r="C48" s="242">
        <f>IFERROR(C46/C$31,"")</f>
        <v>0</v>
      </c>
      <c r="D48" s="243">
        <f t="shared" ref="D48:J48" si="73">IFERROR(D46/D$31,"")</f>
        <v>0</v>
      </c>
      <c r="E48" s="243">
        <f t="shared" si="73"/>
        <v>0</v>
      </c>
      <c r="F48" s="243">
        <f t="shared" si="73"/>
        <v>0.34577570012112946</v>
      </c>
      <c r="G48" s="243">
        <f t="shared" si="73"/>
        <v>0.31618899778489007</v>
      </c>
      <c r="H48" s="242">
        <f t="shared" si="73"/>
        <v>0.30634937724156031</v>
      </c>
      <c r="I48" s="242">
        <f t="shared" si="73"/>
        <v>0.30758882731685633</v>
      </c>
      <c r="J48" s="244">
        <f t="shared" si="73"/>
        <v>0.29449113643637487</v>
      </c>
    </row>
    <row r="49" spans="2:14" s="69" customFormat="1" ht="13.5" customHeight="1">
      <c r="B49" s="283"/>
      <c r="C49" s="242"/>
      <c r="D49" s="243"/>
      <c r="E49" s="243"/>
      <c r="F49" s="243"/>
      <c r="G49" s="243"/>
      <c r="H49" s="242"/>
      <c r="I49" s="242"/>
      <c r="J49" s="244"/>
    </row>
    <row r="50" spans="2:14" s="19" customFormat="1" ht="13.5" customHeight="1">
      <c r="B50" s="301" t="s">
        <v>51</v>
      </c>
      <c r="C50" s="30">
        <f>SUMIFS(Report_Sales!C$10:C$16,Report_Sales!$B$10:$B$16,$B50)</f>
        <v>0</v>
      </c>
      <c r="D50" s="30">
        <f>SUMIFS(Report_Sales!D$10:D$16,Report_Sales!$B$10:$B$16,$B50)</f>
        <v>0</v>
      </c>
      <c r="E50" s="30">
        <f>SUMIFS(Report_Sales!E$10:E$16,Report_Sales!$B$10:$B$16,$B50)</f>
        <v>0</v>
      </c>
      <c r="F50" s="30">
        <f>SUMIFS(Report_Sales!F$10:F$16,Report_Sales!$B$10:$B$16,$B50)</f>
        <v>216430</v>
      </c>
      <c r="G50" s="30">
        <f>SUMIFS(Report_Sales!G$10:G$16,Report_Sales!$B$10:$B$16,$B50)</f>
        <v>254454</v>
      </c>
      <c r="H50" s="30">
        <f>SUMIFS(Report_Sales!H$10:H$16,Report_Sales!$B$10:$B$16,$B50)</f>
        <v>289693</v>
      </c>
      <c r="I50" s="30">
        <f>SUMIFS(Report_Sales!I$10:I$16,Report_Sales!$B$10:$B$16,$B50)</f>
        <v>298882</v>
      </c>
      <c r="J50" s="31">
        <f>SUMIFS(Report_Sales!J$10:J$16,Report_Sales!$B$10:$B$16,$B50)</f>
        <v>272234</v>
      </c>
      <c r="L50" s="302"/>
      <c r="M50" s="303"/>
      <c r="N50" s="304"/>
    </row>
    <row r="51" spans="2:14" s="280" customFormat="1" ht="13.5" customHeight="1">
      <c r="B51" s="282" t="s">
        <v>172</v>
      </c>
      <c r="C51" s="234" t="str">
        <f>IFERROR(C50/B50-1,"")</f>
        <v/>
      </c>
      <c r="D51" s="234" t="str">
        <f t="shared" ref="D51" si="74">IFERROR(D50/C50-1,"")</f>
        <v/>
      </c>
      <c r="E51" s="234" t="str">
        <f t="shared" ref="E51" si="75">IFERROR(E50/D50-1,"")</f>
        <v/>
      </c>
      <c r="F51" s="234" t="str">
        <f t="shared" ref="F51" si="76">IFERROR(F50/E50-1,"")</f>
        <v/>
      </c>
      <c r="G51" s="234">
        <f t="shared" ref="G51" si="77">IFERROR(G50/F50-1,"")</f>
        <v>0.17568728919281051</v>
      </c>
      <c r="H51" s="234">
        <f t="shared" ref="H51" si="78">IFERROR(H50/G50-1,"")</f>
        <v>0.13848868557774696</v>
      </c>
      <c r="I51" s="234">
        <f t="shared" ref="I51" si="79">IFERROR(I50/H50-1,"")</f>
        <v>3.17197861184082E-2</v>
      </c>
      <c r="J51" s="235">
        <f t="shared" ref="J51" si="80">IFERROR(J50/I50-1,"")</f>
        <v>-8.9158932287658699E-2</v>
      </c>
    </row>
    <row r="52" spans="2:14" s="69" customFormat="1" ht="13.5" customHeight="1">
      <c r="B52" s="283" t="s">
        <v>173</v>
      </c>
      <c r="C52" s="242">
        <f>IFERROR(C50/C$31,"")</f>
        <v>0</v>
      </c>
      <c r="D52" s="243">
        <f t="shared" ref="D52:J52" si="81">IFERROR(D50/D$31,"")</f>
        <v>0</v>
      </c>
      <c r="E52" s="243">
        <f t="shared" si="81"/>
        <v>0</v>
      </c>
      <c r="F52" s="243">
        <f t="shared" si="81"/>
        <v>0.13081862734431476</v>
      </c>
      <c r="G52" s="243">
        <f t="shared" si="81"/>
        <v>0.15345591521188887</v>
      </c>
      <c r="H52" s="242">
        <f t="shared" si="81"/>
        <v>0.16244260820610132</v>
      </c>
      <c r="I52" s="242">
        <f t="shared" si="81"/>
        <v>0.15375505945828044</v>
      </c>
      <c r="J52" s="244">
        <f t="shared" si="81"/>
        <v>0.13656479596597243</v>
      </c>
    </row>
    <row r="53" spans="2:14" s="280" customFormat="1" ht="13.5" customHeight="1" thickBot="1">
      <c r="B53" s="284"/>
      <c r="C53" s="285"/>
      <c r="D53" s="285"/>
      <c r="E53" s="285"/>
      <c r="F53" s="285"/>
      <c r="G53" s="285"/>
      <c r="H53" s="285"/>
      <c r="I53" s="285"/>
      <c r="J53" s="286"/>
    </row>
    <row r="54" spans="2:14" s="280" customFormat="1" ht="13.5" customHeight="1">
      <c r="B54" s="309"/>
      <c r="C54" s="234"/>
      <c r="D54" s="234"/>
      <c r="E54" s="234"/>
      <c r="F54" s="234"/>
      <c r="G54" s="234"/>
      <c r="H54" s="234"/>
      <c r="I54" s="234"/>
      <c r="J54" s="234"/>
    </row>
    <row r="55" spans="2:14" s="280" customFormat="1" ht="13.5" customHeight="1">
      <c r="B55" s="309"/>
      <c r="C55" s="234"/>
      <c r="D55" s="234"/>
      <c r="E55" s="234"/>
      <c r="F55" s="234"/>
      <c r="G55" s="234"/>
      <c r="H55" s="234"/>
      <c r="I55" s="234"/>
      <c r="J55" s="234"/>
    </row>
    <row r="56" spans="2:14" s="280" customFormat="1" ht="13.5" customHeight="1">
      <c r="B56" s="309"/>
      <c r="C56" s="234"/>
      <c r="D56" s="234"/>
      <c r="E56" s="234"/>
      <c r="F56" s="234"/>
      <c r="G56" s="234"/>
      <c r="H56" s="234"/>
      <c r="I56" s="234"/>
      <c r="J56" s="234"/>
    </row>
    <row r="57" spans="2:14" s="19" customFormat="1" ht="13.5" customHeight="1">
      <c r="B57" s="19" t="s">
        <v>4925</v>
      </c>
      <c r="F57" s="911">
        <v>490318.76978438924</v>
      </c>
      <c r="G57" s="911">
        <v>460562.08430392173</v>
      </c>
      <c r="H57" s="911">
        <v>453423.6076992391</v>
      </c>
      <c r="I57" s="911">
        <v>416777.35834636149</v>
      </c>
      <c r="J57" s="911">
        <v>320389.02373908838</v>
      </c>
    </row>
    <row r="58" spans="2:14" ht="13.5" customHeight="1">
      <c r="F58" s="26">
        <f>F$57/F$46</f>
        <v>0.85710924146968459</v>
      </c>
      <c r="G58" s="26">
        <f t="shared" ref="G58:J58" si="82">G$57/G$46</f>
        <v>0.87844743530581626</v>
      </c>
      <c r="H58" s="26">
        <f t="shared" si="82"/>
        <v>0.82994455310753412</v>
      </c>
      <c r="I58" s="26">
        <f t="shared" si="82"/>
        <v>0.69704885184124465</v>
      </c>
      <c r="J58" s="26">
        <f t="shared" si="82"/>
        <v>0.54576011920444456</v>
      </c>
    </row>
    <row r="59" spans="2:14" ht="13.5" customHeight="1">
      <c r="B59" s="9" t="s">
        <v>89</v>
      </c>
      <c r="F59" s="177">
        <f>(COGS!F12*Sales!F$48)</f>
        <v>398914.50971574464</v>
      </c>
      <c r="G59" s="177">
        <f>(COGS!G12*Sales!G$48)</f>
        <v>356179.6336577296</v>
      </c>
      <c r="H59" s="177">
        <f>(COGS!H12*Sales!H$48)</f>
        <v>363586.77583724173</v>
      </c>
      <c r="I59" s="177">
        <f>(COGS!I12*Sales!I$48)</f>
        <v>396101.51103203685</v>
      </c>
      <c r="J59" s="177">
        <f>(COGS!J12*Sales!J$48)</f>
        <v>389066.67041178024</v>
      </c>
    </row>
    <row r="60" spans="2:14" ht="13.5" customHeight="1">
      <c r="B60" s="9" t="s">
        <v>4924</v>
      </c>
      <c r="F60" s="177">
        <f>(COGS!F15*Sales!F$48)</f>
        <v>44635.365857765988</v>
      </c>
      <c r="G60" s="177">
        <f>(COGS!G15*Sales!G$48)</f>
        <v>41591.652732561997</v>
      </c>
      <c r="H60" s="177">
        <f>(COGS!H15*Sales!H$48)</f>
        <v>41224.268401685578</v>
      </c>
      <c r="I60" s="177">
        <f>(COGS!I15*Sales!I$48)</f>
        <v>42715.65640768913</v>
      </c>
      <c r="J60" s="177">
        <f>(COGS!J15*Sales!J$48)</f>
        <v>42286.913378648038</v>
      </c>
    </row>
    <row r="61" spans="2:14" ht="13.5" customHeight="1">
      <c r="B61" s="9" t="s">
        <v>141</v>
      </c>
      <c r="F61" s="177">
        <f>(('SG&amp;A, R&amp;D'!F9-'SG&amp;A, R&amp;D'!F21)*Sales!F$48)</f>
        <v>36273.919775014147</v>
      </c>
      <c r="G61" s="177">
        <f>(('SG&amp;A, R&amp;D'!G9-'SG&amp;A, R&amp;D'!G21)*Sales!G$48)</f>
        <v>33358.027425885455</v>
      </c>
      <c r="H61" s="177">
        <f>(('SG&amp;A, R&amp;D'!H9-'SG&amp;A, R&amp;D'!H21)*Sales!H$48)</f>
        <v>33914.860988853899</v>
      </c>
      <c r="I61" s="177">
        <f>(('SG&amp;A, R&amp;D'!I9-'SG&amp;A, R&amp;D'!I21)*Sales!I$48)</f>
        <v>36461.816342204009</v>
      </c>
      <c r="J61" s="177">
        <f>(('SG&amp;A, R&amp;D'!J9-'SG&amp;A, R&amp;D'!J21)*Sales!J$48)</f>
        <v>35595.347456884258</v>
      </c>
    </row>
    <row r="62" spans="2:14" ht="13.5" customHeight="1">
      <c r="B62" s="9" t="s">
        <v>142</v>
      </c>
      <c r="F62" s="177">
        <f>(('SG&amp;A, R&amp;D'!F24-'SG&amp;A, R&amp;D'!F36)*Sales!F$48)</f>
        <v>24868.465339638096</v>
      </c>
      <c r="G62" s="177">
        <f>(('SG&amp;A, R&amp;D'!G24-'SG&amp;A, R&amp;D'!G36)*Sales!G$48)</f>
        <v>23383.493420379975</v>
      </c>
      <c r="H62" s="177">
        <f>(('SG&amp;A, R&amp;D'!H24-'SG&amp;A, R&amp;D'!H36)*Sales!H$48)</f>
        <v>23491.570151073523</v>
      </c>
      <c r="I62" s="177">
        <f>(('SG&amp;A, R&amp;D'!I24-'SG&amp;A, R&amp;D'!I36)*Sales!I$48)</f>
        <v>25006.462256543389</v>
      </c>
      <c r="J62" s="177">
        <f>(('SG&amp;A, R&amp;D'!J24-'SG&amp;A, R&amp;D'!J36)*Sales!J$48)</f>
        <v>24881.531843680143</v>
      </c>
    </row>
  </sheetData>
  <phoneticPr fontId="3" type="noConversion"/>
  <pageMargins left="0.70866141732283472" right="0.70866141732283472" top="0.74803149606299213" bottom="0.74803149606299213" header="0.31496062992125984" footer="0.31496062992125984"/>
  <pageSetup paperSize="9" scale="53" fitToHeight="1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916CB-ECE9-4771-9746-E5E2C93FAEAF}">
  <sheetPr>
    <tabColor rgb="FF00338D"/>
    <pageSetUpPr fitToPage="1"/>
  </sheetPr>
  <dimension ref="B1:L251"/>
  <sheetViews>
    <sheetView showGridLines="0" zoomScaleNormal="100" workbookViewId="0">
      <selection activeCell="F17" sqref="F17"/>
    </sheetView>
  </sheetViews>
  <sheetFormatPr defaultColWidth="8.5" defaultRowHeight="13.5" customHeight="1"/>
  <cols>
    <col min="1" max="1" width="1.875" style="9" customWidth="1"/>
    <col min="2" max="2" width="13.625" style="9" customWidth="1"/>
    <col min="3" max="3" width="11.625" style="9" bestFit="1" customWidth="1"/>
    <col min="4" max="10" width="10.25" style="9" bestFit="1" customWidth="1"/>
    <col min="11" max="11" width="3.125" style="9" customWidth="1"/>
    <col min="12" max="16384" width="8.5" style="9"/>
  </cols>
  <sheetData>
    <row r="1" spans="2:10" customFormat="1" ht="30" customHeight="1">
      <c r="B1" s="1" t="str">
        <f>Name</f>
        <v>LG이노텍 감사참여</v>
      </c>
      <c r="C1" s="1"/>
      <c r="D1" s="1"/>
      <c r="E1" s="1"/>
      <c r="F1" s="1"/>
      <c r="G1" s="1"/>
      <c r="H1" s="1"/>
      <c r="I1" s="1"/>
      <c r="J1" s="2" t="str">
        <f>Des!C13</f>
        <v>DRAFT - For Discussion Purposes Only</v>
      </c>
    </row>
    <row r="2" spans="2:10" customFormat="1" ht="20.100000000000001" customHeight="1">
      <c r="B2" s="3" t="s">
        <v>7</v>
      </c>
      <c r="C2" s="3"/>
      <c r="D2" s="3"/>
      <c r="E2" s="3"/>
      <c r="F2" s="3"/>
      <c r="G2" s="3"/>
      <c r="H2" s="3"/>
      <c r="I2" s="3"/>
      <c r="J2" s="3"/>
    </row>
    <row r="3" spans="2:10" customFormat="1" ht="14.1" customHeight="1">
      <c r="C3" s="310"/>
      <c r="D3" s="310"/>
      <c r="E3" s="310"/>
      <c r="F3" s="310"/>
      <c r="G3" s="310"/>
    </row>
    <row r="4" spans="2:10" ht="13.5" customHeight="1">
      <c r="B4" s="4" t="s">
        <v>7</v>
      </c>
      <c r="C4" s="222"/>
      <c r="D4" s="222"/>
      <c r="E4" s="222"/>
      <c r="F4" s="222"/>
      <c r="G4" s="222"/>
      <c r="H4" s="222"/>
      <c r="I4" s="222"/>
      <c r="J4" s="223"/>
    </row>
    <row r="5" spans="2:10" s="19" customFormat="1" ht="13.5" customHeight="1">
      <c r="B5" s="224"/>
      <c r="C5" s="225">
        <f>Sales!C5</f>
        <v>2020</v>
      </c>
      <c r="D5" s="225">
        <f>Sales!D5</f>
        <v>2021</v>
      </c>
      <c r="E5" s="225">
        <f>Sales!E5</f>
        <v>2022</v>
      </c>
      <c r="F5" s="226">
        <f>Sales!F5</f>
        <v>2023</v>
      </c>
      <c r="G5" s="226">
        <f>Sales!G5</f>
        <v>2024</v>
      </c>
      <c r="H5" s="226">
        <f>Sales!H5</f>
        <v>2025</v>
      </c>
      <c r="I5" s="226">
        <f>Sales!I5</f>
        <v>2026</v>
      </c>
      <c r="J5" s="227">
        <f>Sales!J5</f>
        <v>2027</v>
      </c>
    </row>
    <row r="6" spans="2:10" s="19" customFormat="1" ht="13.5" customHeight="1">
      <c r="B6" s="228" t="s">
        <v>7</v>
      </c>
      <c r="C6" s="275">
        <f>SUM(C9,C34,C38,C42,C46)</f>
        <v>838078</v>
      </c>
      <c r="D6" s="275">
        <f t="shared" ref="D6:J6" si="0">SUM(D9,D34,D38,D42,D46)</f>
        <v>964139</v>
      </c>
      <c r="E6" s="275">
        <f t="shared" si="0"/>
        <v>1265074.9031734546</v>
      </c>
      <c r="F6" s="311">
        <f t="shared" si="0"/>
        <v>1454271.6306291323</v>
      </c>
      <c r="G6" s="275">
        <f t="shared" si="0"/>
        <v>1438045.4806110859</v>
      </c>
      <c r="H6" s="275">
        <f t="shared" si="0"/>
        <v>1511902.1896651408</v>
      </c>
      <c r="I6" s="275">
        <f t="shared" si="0"/>
        <v>1627182.5877344254</v>
      </c>
      <c r="J6" s="276">
        <f t="shared" si="0"/>
        <v>1660415.1617173958</v>
      </c>
    </row>
    <row r="7" spans="2:10" s="280" customFormat="1" ht="13.5" customHeight="1">
      <c r="B7" s="279" t="s">
        <v>172</v>
      </c>
      <c r="C7" s="234"/>
      <c r="D7" s="234">
        <f>IFERROR(D6/C6-1,"")</f>
        <v>0.15041678698164129</v>
      </c>
      <c r="E7" s="234">
        <f t="shared" ref="E7:J7" si="1">IFERROR(E6/D6-1,"")</f>
        <v>0.31212916723984252</v>
      </c>
      <c r="F7" s="234">
        <f t="shared" si="1"/>
        <v>0.14955377502239231</v>
      </c>
      <c r="G7" s="234">
        <f t="shared" si="1"/>
        <v>-1.1157578595565987E-2</v>
      </c>
      <c r="H7" s="234">
        <f t="shared" si="1"/>
        <v>5.1359091245618993E-2</v>
      </c>
      <c r="I7" s="234">
        <f t="shared" si="1"/>
        <v>7.624858198982909E-2</v>
      </c>
      <c r="J7" s="235">
        <f t="shared" si="1"/>
        <v>2.0423383481039448E-2</v>
      </c>
    </row>
    <row r="8" spans="2:10" ht="13.5" customHeight="1">
      <c r="B8" s="300" t="s">
        <v>179</v>
      </c>
      <c r="C8" s="306">
        <f t="shared" ref="C8:J8" si="2">IFERROR(C6/C$64,"")</f>
        <v>0.91165295144648884</v>
      </c>
      <c r="D8" s="306">
        <f t="shared" si="2"/>
        <v>0.90433021678284942</v>
      </c>
      <c r="E8" s="306">
        <f t="shared" si="2"/>
        <v>0.88345748947662228</v>
      </c>
      <c r="F8" s="306">
        <f t="shared" si="2"/>
        <v>0.87901778175244394</v>
      </c>
      <c r="G8" s="306">
        <f t="shared" si="2"/>
        <v>0.86725532058248156</v>
      </c>
      <c r="H8" s="306">
        <f t="shared" si="2"/>
        <v>0.84778484478990224</v>
      </c>
      <c r="I8" s="306">
        <f t="shared" si="2"/>
        <v>0.83707802921080965</v>
      </c>
      <c r="J8" s="307">
        <f t="shared" si="2"/>
        <v>0.83293878714173564</v>
      </c>
    </row>
    <row r="9" spans="2:10" ht="13.5" customHeight="1">
      <c r="B9" s="455" t="s">
        <v>82</v>
      </c>
      <c r="C9" s="23">
        <f>SUM(C12,C15,C18,C21,C24,C27,C30)</f>
        <v>769302</v>
      </c>
      <c r="D9" s="23">
        <f t="shared" ref="D9:J9" si="3">SUM(D12,D15,D18,D21,D24,D27,D30)</f>
        <v>888932</v>
      </c>
      <c r="E9" s="23">
        <f t="shared" si="3"/>
        <v>1104469.9031734546</v>
      </c>
      <c r="F9" s="23">
        <f t="shared" si="3"/>
        <v>1454271.6306291323</v>
      </c>
      <c r="G9" s="23">
        <f t="shared" si="3"/>
        <v>1438045.4806110859</v>
      </c>
      <c r="H9" s="23">
        <f t="shared" si="3"/>
        <v>1511902.1896651408</v>
      </c>
      <c r="I9" s="23">
        <f t="shared" si="3"/>
        <v>1627182.5877344254</v>
      </c>
      <c r="J9" s="24">
        <f t="shared" si="3"/>
        <v>1660415.1617173958</v>
      </c>
    </row>
    <row r="10" spans="2:10" s="280" customFormat="1" ht="13.5" customHeight="1">
      <c r="B10" s="282" t="s">
        <v>172</v>
      </c>
      <c r="C10" s="234"/>
      <c r="D10" s="234">
        <f>IFERROR(D9/C9-1,"")</f>
        <v>0.15550460027401458</v>
      </c>
      <c r="E10" s="234">
        <f t="shared" ref="E10" si="4">IFERROR(E9/D9-1,"")</f>
        <v>0.24246838135364079</v>
      </c>
      <c r="F10" s="234">
        <f t="shared" ref="F10" si="5">IFERROR(F9/E9-1,"")</f>
        <v>0.31671458538670749</v>
      </c>
      <c r="G10" s="234">
        <f t="shared" ref="G10" si="6">IFERROR(G9/F9-1,"")</f>
        <v>-1.1157578595565987E-2</v>
      </c>
      <c r="H10" s="234">
        <f t="shared" ref="H10" si="7">IFERROR(H9/G9-1,"")</f>
        <v>5.1359091245618993E-2</v>
      </c>
      <c r="I10" s="234">
        <f t="shared" ref="I10" si="8">IFERROR(I9/H9-1,"")</f>
        <v>7.624858198982909E-2</v>
      </c>
      <c r="J10" s="235">
        <f t="shared" ref="J10" si="9">IFERROR(J9/I9-1,"")</f>
        <v>2.0423383481039448E-2</v>
      </c>
    </row>
    <row r="11" spans="2:10" ht="13.5" customHeight="1">
      <c r="B11" s="305" t="s">
        <v>3722</v>
      </c>
      <c r="C11" s="242">
        <f>IFERROR(C9/C$65,"")</f>
        <v>0.90742796210822818</v>
      </c>
      <c r="D11" s="242">
        <f t="shared" ref="D11:J11" si="10">IFERROR(D9/D$65,"")</f>
        <v>0.89228879042959619</v>
      </c>
      <c r="E11" s="242">
        <f t="shared" si="10"/>
        <v>0.857856692608992</v>
      </c>
      <c r="F11" s="243">
        <f t="shared" si="10"/>
        <v>0.87901778175244394</v>
      </c>
      <c r="G11" s="242">
        <f t="shared" si="10"/>
        <v>0.86725532058248156</v>
      </c>
      <c r="H11" s="242">
        <f t="shared" si="10"/>
        <v>0.84778484478990224</v>
      </c>
      <c r="I11" s="242">
        <f t="shared" si="10"/>
        <v>0.83707802921080965</v>
      </c>
      <c r="J11" s="244">
        <f t="shared" si="10"/>
        <v>0.83293878714173564</v>
      </c>
    </row>
    <row r="12" spans="2:10" ht="13.5" customHeight="1">
      <c r="B12" s="281" t="str">
        <f t="shared" ref="B12:J12" si="11">B81</f>
        <v>재료비</v>
      </c>
      <c r="C12" s="23">
        <f t="shared" si="11"/>
        <v>598551</v>
      </c>
      <c r="D12" s="23">
        <f t="shared" si="11"/>
        <v>726117</v>
      </c>
      <c r="E12" s="23">
        <f t="shared" si="11"/>
        <v>987882</v>
      </c>
      <c r="F12" s="23">
        <f t="shared" si="11"/>
        <v>1153680</v>
      </c>
      <c r="G12" s="23">
        <f t="shared" si="11"/>
        <v>1126477</v>
      </c>
      <c r="H12" s="23">
        <f t="shared" si="11"/>
        <v>1186837</v>
      </c>
      <c r="I12" s="23">
        <f t="shared" si="11"/>
        <v>1287763</v>
      </c>
      <c r="J12" s="24">
        <f t="shared" si="11"/>
        <v>1321149</v>
      </c>
    </row>
    <row r="13" spans="2:10" s="280" customFormat="1" ht="13.5" customHeight="1">
      <c r="B13" s="282" t="s">
        <v>172</v>
      </c>
      <c r="C13" s="234"/>
      <c r="D13" s="234">
        <f>IFERROR(D12/C12-1,"")</f>
        <v>0.21312469614118101</v>
      </c>
      <c r="E13" s="234">
        <f t="shared" ref="E13" si="12">IFERROR(E12/D12-1,"")</f>
        <v>0.36049975417184843</v>
      </c>
      <c r="F13" s="234">
        <f t="shared" ref="F13" si="13">IFERROR(F12/E12-1,"")</f>
        <v>0.16783178557762968</v>
      </c>
      <c r="G13" s="234">
        <f t="shared" ref="G13" si="14">IFERROR(G12/F12-1,"")</f>
        <v>-2.3579328756674345E-2</v>
      </c>
      <c r="H13" s="234">
        <f t="shared" ref="H13" si="15">IFERROR(H12/G12-1,"")</f>
        <v>5.3582984827919233E-2</v>
      </c>
      <c r="I13" s="234">
        <f t="shared" ref="I13" si="16">IFERROR(I12/H12-1,"")</f>
        <v>8.5037793732416489E-2</v>
      </c>
      <c r="J13" s="235">
        <f t="shared" ref="J13" si="17">IFERROR(J12/I12-1,"")</f>
        <v>2.5925577920782095E-2</v>
      </c>
    </row>
    <row r="14" spans="2:10" ht="13.5" customHeight="1">
      <c r="B14" s="305" t="s">
        <v>3722</v>
      </c>
      <c r="C14" s="242">
        <f>IFERROR(C12/C$65,"")</f>
        <v>0.70601911102251402</v>
      </c>
      <c r="D14" s="242">
        <f t="shared" ref="D14:J14" si="18">IFERROR(D12/D$65,"")</f>
        <v>0.72885896743549228</v>
      </c>
      <c r="E14" s="306">
        <f t="shared" si="18"/>
        <v>0.76730129338333297</v>
      </c>
      <c r="F14" s="306">
        <f t="shared" si="18"/>
        <v>0.69732862354844094</v>
      </c>
      <c r="G14" s="306">
        <f t="shared" si="18"/>
        <v>0.6793548499930947</v>
      </c>
      <c r="H14" s="306">
        <f t="shared" si="18"/>
        <v>0.66550761597796515</v>
      </c>
      <c r="I14" s="306">
        <f t="shared" si="18"/>
        <v>0.66246905679557011</v>
      </c>
      <c r="J14" s="307">
        <f t="shared" si="18"/>
        <v>0.66274764954285104</v>
      </c>
    </row>
    <row r="15" spans="2:10" ht="13.5" customHeight="1">
      <c r="B15" s="281" t="str">
        <f t="shared" ref="B15:J15" si="19">B132</f>
        <v>인건비</v>
      </c>
      <c r="C15" s="23">
        <f t="shared" si="19"/>
        <v>81367</v>
      </c>
      <c r="D15" s="23">
        <f t="shared" si="19"/>
        <v>97550</v>
      </c>
      <c r="E15" s="23">
        <f t="shared" si="19"/>
        <v>116785.90317345454</v>
      </c>
      <c r="F15" s="23">
        <f t="shared" si="19"/>
        <v>129087.63062913234</v>
      </c>
      <c r="G15" s="23">
        <f t="shared" si="19"/>
        <v>131540.48061108583</v>
      </c>
      <c r="H15" s="23">
        <f t="shared" si="19"/>
        <v>134566.18966514082</v>
      </c>
      <c r="I15" s="23">
        <f t="shared" si="19"/>
        <v>138872.58773442532</v>
      </c>
      <c r="J15" s="24">
        <f t="shared" si="19"/>
        <v>143593.16171739576</v>
      </c>
    </row>
    <row r="16" spans="2:10" s="280" customFormat="1" ht="13.5" customHeight="1">
      <c r="B16" s="282" t="s">
        <v>172</v>
      </c>
      <c r="C16" s="234"/>
      <c r="D16" s="234">
        <f>IFERROR(D15/C15-1,"")</f>
        <v>0.19888898447773662</v>
      </c>
      <c r="E16" s="234">
        <f t="shared" ref="E16" si="20">IFERROR(E15/D15-1,"")</f>
        <v>0.19719019142444427</v>
      </c>
      <c r="F16" s="234">
        <f t="shared" ref="F16" si="21">IFERROR(F15/E15-1,"")</f>
        <v>0.10533572221817589</v>
      </c>
      <c r="G16" s="234">
        <f t="shared" ref="G16" si="22">IFERROR(G15/F15-1,"")</f>
        <v>1.9001433134988144E-2</v>
      </c>
      <c r="H16" s="234">
        <f t="shared" ref="H16" si="23">IFERROR(H15/G15-1,"")</f>
        <v>2.3002113417852188E-2</v>
      </c>
      <c r="I16" s="234">
        <f t="shared" ref="I16" si="24">IFERROR(I15/H15-1,"")</f>
        <v>3.2002080760410223E-2</v>
      </c>
      <c r="J16" s="235">
        <f t="shared" ref="J16" si="25">IFERROR(J15/I15-1,"")</f>
        <v>3.3992122275404713E-2</v>
      </c>
    </row>
    <row r="17" spans="2:10" ht="13.5" customHeight="1">
      <c r="B17" s="305" t="s">
        <v>3722</v>
      </c>
      <c r="C17" s="242">
        <f>IFERROR(C15/C$65,"")</f>
        <v>9.5976210893589514E-2</v>
      </c>
      <c r="D17" s="242">
        <f t="shared" ref="D17:J17" si="26">IFERROR(D15/D$65,"")</f>
        <v>9.7918368903816153E-2</v>
      </c>
      <c r="E17" s="242">
        <f t="shared" si="26"/>
        <v>9.0709188500177507E-2</v>
      </c>
      <c r="F17" s="243">
        <f t="shared" si="26"/>
        <v>7.802553548968727E-2</v>
      </c>
      <c r="G17" s="242">
        <f t="shared" si="26"/>
        <v>7.9329328049808218E-2</v>
      </c>
      <c r="H17" s="242">
        <f t="shared" si="26"/>
        <v>7.5456717371708629E-2</v>
      </c>
      <c r="I17" s="242">
        <f t="shared" si="26"/>
        <v>7.1440779251449843E-2</v>
      </c>
      <c r="J17" s="244">
        <f t="shared" si="26"/>
        <v>7.2032776332291465E-2</v>
      </c>
    </row>
    <row r="18" spans="2:10" ht="13.5" customHeight="1">
      <c r="B18" s="281" t="str">
        <f t="shared" ref="B18:J18" si="27">B148</f>
        <v>변동비</v>
      </c>
      <c r="C18" s="23">
        <f t="shared" si="27"/>
        <v>30670</v>
      </c>
      <c r="D18" s="23">
        <f t="shared" si="27"/>
        <v>39244</v>
      </c>
      <c r="E18" s="23">
        <f t="shared" si="27"/>
        <v>53117</v>
      </c>
      <c r="F18" s="23">
        <f t="shared" si="27"/>
        <v>68254</v>
      </c>
      <c r="G18" s="23">
        <f t="shared" si="27"/>
        <v>68409</v>
      </c>
      <c r="H18" s="23">
        <f t="shared" si="27"/>
        <v>73576</v>
      </c>
      <c r="I18" s="23">
        <f t="shared" si="27"/>
        <v>80198</v>
      </c>
      <c r="J18" s="24">
        <f t="shared" si="27"/>
        <v>82243</v>
      </c>
    </row>
    <row r="19" spans="2:10" s="280" customFormat="1" ht="13.5" customHeight="1">
      <c r="B19" s="282" t="s">
        <v>172</v>
      </c>
      <c r="C19" s="234"/>
      <c r="D19" s="234">
        <f>IFERROR(D18/C18-1,"")</f>
        <v>0.27955656993805023</v>
      </c>
      <c r="E19" s="234">
        <f t="shared" ref="E19" si="28">IFERROR(E18/D18-1,"")</f>
        <v>0.35350626847416167</v>
      </c>
      <c r="F19" s="234">
        <f t="shared" ref="F19" si="29">IFERROR(F18/E18-1,"")</f>
        <v>0.28497467853982728</v>
      </c>
      <c r="G19" s="234">
        <f t="shared" ref="G19" si="30">IFERROR(G18/F18-1,"")</f>
        <v>2.2709291763121087E-3</v>
      </c>
      <c r="H19" s="234">
        <f t="shared" ref="H19" si="31">IFERROR(H18/G18-1,"")</f>
        <v>7.5530997383385312E-2</v>
      </c>
      <c r="I19" s="234">
        <f t="shared" ref="I19" si="32">IFERROR(I18/H18-1,"")</f>
        <v>9.0002174622159314E-2</v>
      </c>
      <c r="J19" s="235">
        <f t="shared" ref="J19" si="33">IFERROR(J18/I18-1,"")</f>
        <v>2.549938901219484E-2</v>
      </c>
    </row>
    <row r="20" spans="2:10" ht="13.5" customHeight="1">
      <c r="B20" s="305" t="s">
        <v>3722</v>
      </c>
      <c r="C20" s="242">
        <f>IFERROR(C18/C$65,"")</f>
        <v>3.6176710313842106E-2</v>
      </c>
      <c r="D20" s="242">
        <f t="shared" ref="D20:J20" si="34">IFERROR(D18/D$65,"")</f>
        <v>3.9392193431690016E-2</v>
      </c>
      <c r="E20" s="242">
        <f t="shared" si="34"/>
        <v>4.125669138686857E-2</v>
      </c>
      <c r="F20" s="243">
        <f t="shared" si="34"/>
        <v>4.1255346258646491E-2</v>
      </c>
      <c r="G20" s="242">
        <f t="shared" si="34"/>
        <v>4.125604511514893E-2</v>
      </c>
      <c r="H20" s="242">
        <f t="shared" si="34"/>
        <v>4.1257045704839637E-2</v>
      </c>
      <c r="I20" s="242">
        <f t="shared" si="34"/>
        <v>4.1256577038547571E-2</v>
      </c>
      <c r="J20" s="244">
        <f t="shared" si="34"/>
        <v>4.125678098484932E-2</v>
      </c>
    </row>
    <row r="21" spans="2:10" ht="13.5" customHeight="1">
      <c r="B21" s="281" t="str">
        <f t="shared" ref="B21:J21" si="35">B179</f>
        <v>고정비</v>
      </c>
      <c r="C21" s="23">
        <f t="shared" si="35"/>
        <v>31081</v>
      </c>
      <c r="D21" s="23">
        <f t="shared" si="35"/>
        <v>32165</v>
      </c>
      <c r="E21" s="23">
        <f t="shared" si="35"/>
        <v>33357</v>
      </c>
      <c r="F21" s="23">
        <f t="shared" si="35"/>
        <v>34158</v>
      </c>
      <c r="G21" s="23">
        <f t="shared" si="35"/>
        <v>34362</v>
      </c>
      <c r="H21" s="23">
        <f t="shared" si="35"/>
        <v>34706</v>
      </c>
      <c r="I21" s="23">
        <f t="shared" si="35"/>
        <v>35122</v>
      </c>
      <c r="J21" s="24">
        <f t="shared" si="35"/>
        <v>35578</v>
      </c>
    </row>
    <row r="22" spans="2:10" s="280" customFormat="1" ht="13.5" customHeight="1">
      <c r="B22" s="282" t="s">
        <v>172</v>
      </c>
      <c r="C22" s="234"/>
      <c r="D22" s="234">
        <f>IFERROR(D21/C21-1,"")</f>
        <v>3.4876612721598477E-2</v>
      </c>
      <c r="E22" s="234">
        <f t="shared" ref="E22" si="36">IFERROR(E21/D21-1,"")</f>
        <v>3.7058914969687606E-2</v>
      </c>
      <c r="F22" s="234">
        <f t="shared" ref="F22" si="37">IFERROR(F21/E21-1,"")</f>
        <v>2.401295080492849E-2</v>
      </c>
      <c r="G22" s="234">
        <f t="shared" ref="G22" si="38">IFERROR(G21/F21-1,"")</f>
        <v>5.9722466186544754E-3</v>
      </c>
      <c r="H22" s="234">
        <f t="shared" ref="H22" si="39">IFERROR(H21/G21-1,"")</f>
        <v>1.0011058727664279E-2</v>
      </c>
      <c r="I22" s="234">
        <f t="shared" ref="I22" si="40">IFERROR(I21/H21-1,"")</f>
        <v>1.1986400046101631E-2</v>
      </c>
      <c r="J22" s="235">
        <f t="shared" ref="J22" si="41">IFERROR(J21/I21-1,"")</f>
        <v>1.2983315300950871E-2</v>
      </c>
    </row>
    <row r="23" spans="2:10" ht="13.5" customHeight="1">
      <c r="B23" s="305" t="s">
        <v>3722</v>
      </c>
      <c r="C23" s="242">
        <f>IFERROR(C21/C$65,"")</f>
        <v>3.6661504182084331E-2</v>
      </c>
      <c r="D23" s="242">
        <f t="shared" ref="D23:J23" si="42">IFERROR(D21/D$65,"")</f>
        <v>3.2286461668798019E-2</v>
      </c>
      <c r="E23" s="242">
        <f t="shared" si="42"/>
        <v>2.5908832475323811E-2</v>
      </c>
      <c r="F23" s="243">
        <f t="shared" si="42"/>
        <v>2.064641072322277E-2</v>
      </c>
      <c r="G23" s="242">
        <f t="shared" si="42"/>
        <v>2.0723007531856151E-2</v>
      </c>
      <c r="H23" s="242">
        <f t="shared" si="42"/>
        <v>1.9461061055672562E-2</v>
      </c>
      <c r="I23" s="242">
        <f t="shared" si="42"/>
        <v>1.8067950556720464E-2</v>
      </c>
      <c r="J23" s="244">
        <f t="shared" si="42"/>
        <v>1.7847522024719054E-2</v>
      </c>
    </row>
    <row r="24" spans="2:10" ht="13.5" customHeight="1">
      <c r="B24" s="281" t="str">
        <f t="shared" ref="B24:J24" si="43">B224</f>
        <v>감가상각비</v>
      </c>
      <c r="C24" s="23">
        <f t="shared" si="43"/>
        <v>44584</v>
      </c>
      <c r="D24" s="23">
        <f t="shared" si="43"/>
        <v>42760</v>
      </c>
      <c r="E24" s="23">
        <f t="shared" si="43"/>
        <v>47780</v>
      </c>
      <c r="F24" s="23">
        <f t="shared" si="43"/>
        <v>68391</v>
      </c>
      <c r="G24" s="23">
        <f t="shared" si="43"/>
        <v>76564</v>
      </c>
      <c r="H24" s="23">
        <f t="shared" si="43"/>
        <v>81489</v>
      </c>
      <c r="I24" s="23">
        <f t="shared" si="43"/>
        <v>84443</v>
      </c>
      <c r="J24" s="24">
        <f t="shared" si="43"/>
        <v>77052</v>
      </c>
    </row>
    <row r="25" spans="2:10" s="280" customFormat="1" ht="13.5" customHeight="1">
      <c r="B25" s="282" t="s">
        <v>172</v>
      </c>
      <c r="C25" s="234"/>
      <c r="D25" s="234">
        <f>IFERROR(D24/C24-1,"")</f>
        <v>-4.0911537771397777E-2</v>
      </c>
      <c r="E25" s="234">
        <f t="shared" ref="E25" si="44">IFERROR(E24/D24-1,"")</f>
        <v>0.11739943872778302</v>
      </c>
      <c r="F25" s="234">
        <f t="shared" ref="F25" si="45">IFERROR(F24/E24-1,"")</f>
        <v>0.4313729593972373</v>
      </c>
      <c r="G25" s="234">
        <f t="shared" ref="G25" si="46">IFERROR(G24/F24-1,"")</f>
        <v>0.11950402830781837</v>
      </c>
      <c r="H25" s="234">
        <f t="shared" ref="H25" si="47">IFERROR(H24/G24-1,"")</f>
        <v>6.4325270362050047E-2</v>
      </c>
      <c r="I25" s="234">
        <f t="shared" ref="I25" si="48">IFERROR(I24/H24-1,"")</f>
        <v>3.6250291450379724E-2</v>
      </c>
      <c r="J25" s="235">
        <f t="shared" ref="J25" si="49">IFERROR(J24/I24-1,"")</f>
        <v>-8.7526497163767258E-2</v>
      </c>
    </row>
    <row r="26" spans="2:10" ht="13.5" customHeight="1">
      <c r="B26" s="305" t="s">
        <v>3722</v>
      </c>
      <c r="C26" s="242">
        <f>IFERROR(C24/C$65,"")</f>
        <v>5.2588929006597208E-2</v>
      </c>
      <c r="D26" s="242">
        <f t="shared" ref="D26:J26" si="50">IFERROR(D24/D$65,"")</f>
        <v>4.2921470572292966E-2</v>
      </c>
      <c r="E26" s="242">
        <f t="shared" si="50"/>
        <v>3.7111371396437678E-2</v>
      </c>
      <c r="F26" s="243">
        <f t="shared" si="50"/>
        <v>4.1338154334912128E-2</v>
      </c>
      <c r="G26" s="242">
        <f t="shared" si="50"/>
        <v>4.6174156005734074E-2</v>
      </c>
      <c r="H26" s="242">
        <f t="shared" si="50"/>
        <v>4.5694185569230147E-2</v>
      </c>
      <c r="I26" s="242">
        <f t="shared" si="50"/>
        <v>4.3440349321255796E-2</v>
      </c>
      <c r="J26" s="244">
        <f t="shared" si="50"/>
        <v>3.8652742342139876E-2</v>
      </c>
    </row>
    <row r="27" spans="2:10" ht="13.5" customHeight="1">
      <c r="B27" s="281" t="str">
        <f>B229</f>
        <v>관세환급</v>
      </c>
      <c r="C27" s="23">
        <f>C231</f>
        <v>46</v>
      </c>
      <c r="D27" s="23">
        <f t="shared" ref="D27:J27" si="51">D231</f>
        <v>-225</v>
      </c>
      <c r="E27" s="23">
        <f t="shared" si="51"/>
        <v>593</v>
      </c>
      <c r="F27" s="21">
        <f t="shared" si="51"/>
        <v>701</v>
      </c>
      <c r="G27" s="21">
        <f t="shared" si="51"/>
        <v>693</v>
      </c>
      <c r="H27" s="21">
        <f t="shared" si="51"/>
        <v>728</v>
      </c>
      <c r="I27" s="21">
        <f t="shared" si="51"/>
        <v>784</v>
      </c>
      <c r="J27" s="22">
        <f t="shared" si="51"/>
        <v>800</v>
      </c>
    </row>
    <row r="28" spans="2:10" s="280" customFormat="1" ht="13.5" customHeight="1">
      <c r="B28" s="282" t="s">
        <v>172</v>
      </c>
      <c r="C28" s="234"/>
      <c r="D28" s="234">
        <f>IFERROR(D27/C27-1,"")</f>
        <v>-5.8913043478260869</v>
      </c>
      <c r="E28" s="234">
        <f t="shared" ref="E28" si="52">IFERROR(E27/D27-1,"")</f>
        <v>-3.6355555555555554</v>
      </c>
      <c r="F28" s="234">
        <f t="shared" ref="F28" si="53">IFERROR(F27/E27-1,"")</f>
        <v>0.18212478920741981</v>
      </c>
      <c r="G28" s="234">
        <f t="shared" ref="G28" si="54">IFERROR(G27/F27-1,"")</f>
        <v>-1.1412268188302432E-2</v>
      </c>
      <c r="H28" s="234">
        <f t="shared" ref="H28" si="55">IFERROR(H27/G27-1,"")</f>
        <v>5.0505050505050608E-2</v>
      </c>
      <c r="I28" s="234">
        <f t="shared" ref="I28" si="56">IFERROR(I27/H27-1,"")</f>
        <v>7.6923076923076872E-2</v>
      </c>
      <c r="J28" s="235">
        <f t="shared" ref="J28" si="57">IFERROR(J27/I27-1,"")</f>
        <v>2.0408163265306145E-2</v>
      </c>
    </row>
    <row r="29" spans="2:10" ht="13.5" customHeight="1">
      <c r="B29" s="305" t="s">
        <v>3722</v>
      </c>
      <c r="C29" s="242">
        <f>IFERROR(C27/C$65,"")</f>
        <v>5.4259167735139773E-5</v>
      </c>
      <c r="D29" s="242">
        <f t="shared" ref="D29:J29" si="58">IFERROR(D27/D$65,"")</f>
        <v>-2.258496463696426E-4</v>
      </c>
      <c r="E29" s="242">
        <f t="shared" si="58"/>
        <v>4.6059111004787662E-4</v>
      </c>
      <c r="F29" s="243">
        <f t="shared" si="58"/>
        <v>4.2371139753437441E-4</v>
      </c>
      <c r="G29" s="242">
        <f t="shared" si="58"/>
        <v>4.1793388683942476E-4</v>
      </c>
      <c r="H29" s="242">
        <f t="shared" si="58"/>
        <v>4.0821911048607231E-4</v>
      </c>
      <c r="I29" s="242">
        <f t="shared" si="58"/>
        <v>4.0331624726578334E-4</v>
      </c>
      <c r="J29" s="244">
        <f t="shared" si="58"/>
        <v>4.0131591488490759E-4</v>
      </c>
    </row>
    <row r="30" spans="2:10" ht="13.5" customHeight="1">
      <c r="B30" s="281" t="str">
        <f>B237</f>
        <v>기타</v>
      </c>
      <c r="C30" s="23">
        <f>C239</f>
        <v>-16997</v>
      </c>
      <c r="D30" s="23">
        <f t="shared" ref="D30:J30" si="59">D239</f>
        <v>-48679</v>
      </c>
      <c r="E30" s="23">
        <f t="shared" si="59"/>
        <v>-135045</v>
      </c>
      <c r="F30" s="21">
        <f t="shared" si="59"/>
        <v>0</v>
      </c>
      <c r="G30" s="21">
        <f t="shared" si="59"/>
        <v>0</v>
      </c>
      <c r="H30" s="21">
        <f t="shared" si="59"/>
        <v>0</v>
      </c>
      <c r="I30" s="21">
        <f t="shared" si="59"/>
        <v>0</v>
      </c>
      <c r="J30" s="22">
        <f t="shared" si="59"/>
        <v>0</v>
      </c>
    </row>
    <row r="31" spans="2:10" s="280" customFormat="1" ht="13.5" customHeight="1">
      <c r="B31" s="282" t="s">
        <v>172</v>
      </c>
      <c r="C31" s="234"/>
      <c r="D31" s="234">
        <f>IFERROR(D30/C30-1,"")</f>
        <v>1.8639759957639583</v>
      </c>
      <c r="E31" s="234">
        <f t="shared" ref="E31" si="60">IFERROR(E30/D30-1,"")</f>
        <v>1.7741942110561024</v>
      </c>
      <c r="F31" s="234">
        <f t="shared" ref="F31" si="61">IFERROR(F30/E30-1,"")</f>
        <v>-1</v>
      </c>
      <c r="G31" s="234" t="str">
        <f t="shared" ref="G31" si="62">IFERROR(G30/F30-1,"")</f>
        <v/>
      </c>
      <c r="H31" s="234" t="str">
        <f t="shared" ref="H31" si="63">IFERROR(H30/G30-1,"")</f>
        <v/>
      </c>
      <c r="I31" s="234" t="str">
        <f t="shared" ref="I31" si="64">IFERROR(I30/H30-1,"")</f>
        <v/>
      </c>
      <c r="J31" s="235" t="str">
        <f t="shared" ref="J31" si="65">IFERROR(J30/I30-1,"")</f>
        <v/>
      </c>
    </row>
    <row r="32" spans="2:10" ht="13.5" customHeight="1">
      <c r="B32" s="305" t="s">
        <v>3722</v>
      </c>
      <c r="C32" s="242">
        <f>IFERROR(C30/C$65,"")</f>
        <v>-2.0048762478134145E-2</v>
      </c>
      <c r="D32" s="242">
        <f t="shared" ref="D32:J32" si="66">IFERROR(D30/D$65,"")</f>
        <v>-4.88628219361237E-2</v>
      </c>
      <c r="E32" s="242">
        <f t="shared" si="66"/>
        <v>-0.10489127564319646</v>
      </c>
      <c r="F32" s="243">
        <f t="shared" si="66"/>
        <v>0</v>
      </c>
      <c r="G32" s="242">
        <f t="shared" si="66"/>
        <v>0</v>
      </c>
      <c r="H32" s="242">
        <f t="shared" si="66"/>
        <v>0</v>
      </c>
      <c r="I32" s="242">
        <f t="shared" si="66"/>
        <v>0</v>
      </c>
      <c r="J32" s="244">
        <f t="shared" si="66"/>
        <v>0</v>
      </c>
    </row>
    <row r="33" spans="2:10" ht="13.5" customHeight="1">
      <c r="B33" s="305"/>
      <c r="C33" s="242"/>
      <c r="D33" s="242"/>
      <c r="E33" s="242"/>
      <c r="F33" s="243"/>
      <c r="G33" s="242"/>
      <c r="H33" s="242"/>
      <c r="I33" s="242"/>
      <c r="J33" s="244"/>
    </row>
    <row r="34" spans="2:10" ht="13.5" customHeight="1">
      <c r="B34" s="455" t="s">
        <v>84</v>
      </c>
      <c r="C34" s="23">
        <f>SUMIFS(Report_COGS!C$21:C$25,Report_COGS!$B$21:$B$25,$B34)</f>
        <v>28123</v>
      </c>
      <c r="D34" s="23">
        <f>SUMIFS(Report_COGS!D$21:D$25,Report_COGS!$B$21:$B$25,$B34)</f>
        <v>15667</v>
      </c>
      <c r="E34" s="23">
        <f>SUMIFS(Report_COGS!E$21:E$25,Report_COGS!$B$21:$B$25,$B34)</f>
        <v>79936</v>
      </c>
      <c r="F34" s="23">
        <f>SUMIFS(Report_COGS!F$21:F$25,Report_COGS!$B$21:$B$25,$B34)</f>
        <v>0</v>
      </c>
      <c r="G34" s="23">
        <f>SUMIFS(Report_COGS!G$21:G$25,Report_COGS!$B$21:$B$25,$B34)</f>
        <v>0</v>
      </c>
      <c r="H34" s="23">
        <f>SUMIFS(Report_COGS!H$21:H$25,Report_COGS!$B$21:$B$25,$B34)</f>
        <v>0</v>
      </c>
      <c r="I34" s="23">
        <f>SUMIFS(Report_COGS!I$21:I$25,Report_COGS!$B$21:$B$25,$B34)</f>
        <v>0</v>
      </c>
      <c r="J34" s="24">
        <f>SUMIFS(Report_COGS!J$21:J$25,Report_COGS!$B$21:$B$25,$B34)</f>
        <v>0</v>
      </c>
    </row>
    <row r="35" spans="2:10" s="280" customFormat="1" ht="13.5" customHeight="1">
      <c r="B35" s="282" t="s">
        <v>172</v>
      </c>
      <c r="C35" s="234"/>
      <c r="D35" s="234">
        <f>IFERROR(D34/C34-1,"")</f>
        <v>-0.44291149592859935</v>
      </c>
      <c r="E35" s="234">
        <f t="shared" ref="E35" si="67">IFERROR(E34/D34-1,"")</f>
        <v>4.1021893151209552</v>
      </c>
      <c r="F35" s="234">
        <f t="shared" ref="F35" si="68">IFERROR(F34/E34-1,"")</f>
        <v>-1</v>
      </c>
      <c r="G35" s="234" t="str">
        <f t="shared" ref="G35" si="69">IFERROR(G34/F34-1,"")</f>
        <v/>
      </c>
      <c r="H35" s="234" t="str">
        <f t="shared" ref="H35" si="70">IFERROR(H34/G34-1,"")</f>
        <v/>
      </c>
      <c r="I35" s="234" t="str">
        <f t="shared" ref="I35" si="71">IFERROR(I34/H34-1,"")</f>
        <v/>
      </c>
      <c r="J35" s="235" t="str">
        <f t="shared" ref="J35" si="72">IFERROR(J34/I34-1,"")</f>
        <v/>
      </c>
    </row>
    <row r="36" spans="2:10" ht="13.5" customHeight="1">
      <c r="B36" s="305" t="s">
        <v>3730</v>
      </c>
      <c r="C36" s="242">
        <f>IFERROR(C34/C$72,"")</f>
        <v>0.99430773582237308</v>
      </c>
      <c r="D36" s="242">
        <f t="shared" ref="D36:J36" si="73">IFERROR(D34/D$72,"")</f>
        <v>0.98534591194968557</v>
      </c>
      <c r="E36" s="242">
        <f t="shared" si="73"/>
        <v>1.3460638208301761</v>
      </c>
      <c r="F36" s="243" t="str">
        <f t="shared" si="73"/>
        <v/>
      </c>
      <c r="G36" s="242" t="str">
        <f t="shared" si="73"/>
        <v/>
      </c>
      <c r="H36" s="242" t="str">
        <f t="shared" si="73"/>
        <v/>
      </c>
      <c r="I36" s="242" t="str">
        <f t="shared" si="73"/>
        <v/>
      </c>
      <c r="J36" s="244" t="str">
        <f t="shared" si="73"/>
        <v/>
      </c>
    </row>
    <row r="37" spans="2:10" ht="13.5" customHeight="1">
      <c r="B37" s="305"/>
      <c r="C37" s="242"/>
      <c r="D37" s="242"/>
      <c r="E37" s="242"/>
      <c r="F37" s="243"/>
      <c r="G37" s="242"/>
      <c r="H37" s="242"/>
      <c r="I37" s="242"/>
      <c r="J37" s="244"/>
    </row>
    <row r="38" spans="2:10" ht="13.5" customHeight="1">
      <c r="B38" s="455" t="s">
        <v>3725</v>
      </c>
      <c r="C38" s="23">
        <f>SUMIFS(Report_COGS!C$21:C$25,Report_COGS!$B$21:$B$25,$B38)</f>
        <v>35179</v>
      </c>
      <c r="D38" s="23">
        <f>SUMIFS(Report_COGS!D$21:D$25,Report_COGS!$B$21:$B$25,$B38)</f>
        <v>55615</v>
      </c>
      <c r="E38" s="23">
        <f>SUMIFS(Report_COGS!E$21:E$25,Report_COGS!$B$21:$B$25,$B38)</f>
        <v>74592</v>
      </c>
      <c r="F38" s="23">
        <f>SUMIFS(Report_COGS!F$21:F$25,Report_COGS!$B$21:$B$25,$B38)</f>
        <v>0</v>
      </c>
      <c r="G38" s="23">
        <f>SUMIFS(Report_COGS!G$21:G$25,Report_COGS!$B$21:$B$25,$B38)</f>
        <v>0</v>
      </c>
      <c r="H38" s="23">
        <f>SUMIFS(Report_COGS!H$21:H$25,Report_COGS!$B$21:$B$25,$B38)</f>
        <v>0</v>
      </c>
      <c r="I38" s="23">
        <f>SUMIFS(Report_COGS!I$21:I$25,Report_COGS!$B$21:$B$25,$B38)</f>
        <v>0</v>
      </c>
      <c r="J38" s="24">
        <f>SUMIFS(Report_COGS!J$21:J$25,Report_COGS!$B$21:$B$25,$B38)</f>
        <v>0</v>
      </c>
    </row>
    <row r="39" spans="2:10" s="280" customFormat="1" ht="13.5" customHeight="1">
      <c r="B39" s="282" t="s">
        <v>172</v>
      </c>
      <c r="C39" s="234"/>
      <c r="D39" s="234">
        <f>IFERROR(D38/C38-1,"")</f>
        <v>0.58091475027715389</v>
      </c>
      <c r="E39" s="234">
        <f t="shared" ref="E39" si="74">IFERROR(E38/D38-1,"")</f>
        <v>0.34122089364380104</v>
      </c>
      <c r="F39" s="234">
        <f t="shared" ref="F39" si="75">IFERROR(F38/E38-1,"")</f>
        <v>-1</v>
      </c>
      <c r="G39" s="234" t="str">
        <f t="shared" ref="G39" si="76">IFERROR(G38/F38-1,"")</f>
        <v/>
      </c>
      <c r="H39" s="234" t="str">
        <f t="shared" ref="H39" si="77">IFERROR(H38/G38-1,"")</f>
        <v/>
      </c>
      <c r="I39" s="234" t="str">
        <f t="shared" ref="I39" si="78">IFERROR(I38/H38-1,"")</f>
        <v/>
      </c>
      <c r="J39" s="235" t="str">
        <f t="shared" ref="J39" si="79">IFERROR(J38/I38-1,"")</f>
        <v/>
      </c>
    </row>
    <row r="40" spans="2:10" ht="13.5" customHeight="1">
      <c r="B40" s="305" t="s">
        <v>3731</v>
      </c>
      <c r="C40" s="242">
        <f>IFERROR(C38/C$73,"")</f>
        <v>1.0292577313555107</v>
      </c>
      <c r="D40" s="242">
        <f t="shared" ref="D40:J40" si="80">IFERROR(D38/D$73,"")</f>
        <v>1.1084868053894603</v>
      </c>
      <c r="E40" s="242">
        <f t="shared" si="80"/>
        <v>0.9439754995633961</v>
      </c>
      <c r="F40" s="243" t="str">
        <f t="shared" si="80"/>
        <v/>
      </c>
      <c r="G40" s="242" t="str">
        <f t="shared" si="80"/>
        <v/>
      </c>
      <c r="H40" s="242" t="str">
        <f t="shared" si="80"/>
        <v/>
      </c>
      <c r="I40" s="242" t="str">
        <f t="shared" si="80"/>
        <v/>
      </c>
      <c r="J40" s="244" t="str">
        <f t="shared" si="80"/>
        <v/>
      </c>
    </row>
    <row r="41" spans="2:10" ht="13.5" customHeight="1">
      <c r="B41" s="305"/>
      <c r="C41" s="242"/>
      <c r="D41" s="242"/>
      <c r="E41" s="242"/>
      <c r="F41" s="243"/>
      <c r="G41" s="242"/>
      <c r="H41" s="242"/>
      <c r="I41" s="242"/>
      <c r="J41" s="244"/>
    </row>
    <row r="42" spans="2:10" ht="13.5" customHeight="1">
      <c r="B42" s="455" t="s">
        <v>3726</v>
      </c>
      <c r="C42" s="23">
        <f>SUMIFS(Report_COGS!C$21:C$25,Report_COGS!$B$21:$B$25,$B42)</f>
        <v>8893</v>
      </c>
      <c r="D42" s="23">
        <f>SUMIFS(Report_COGS!D$21:D$25,Report_COGS!$B$21:$B$25,$B42)</f>
        <v>3860</v>
      </c>
      <c r="E42" s="23">
        <f>SUMIFS(Report_COGS!E$21:E$25,Report_COGS!$B$21:$B$25,$B42)</f>
        <v>6100</v>
      </c>
      <c r="F42" s="23">
        <f>SUMIFS(Report_COGS!F$21:F$25,Report_COGS!$B$21:$B$25,$B42)</f>
        <v>0</v>
      </c>
      <c r="G42" s="23">
        <f>SUMIFS(Report_COGS!G$21:G$25,Report_COGS!$B$21:$B$25,$B42)</f>
        <v>0</v>
      </c>
      <c r="H42" s="23">
        <f>SUMIFS(Report_COGS!H$21:H$25,Report_COGS!$B$21:$B$25,$B42)</f>
        <v>0</v>
      </c>
      <c r="I42" s="23">
        <f>SUMIFS(Report_COGS!I$21:I$25,Report_COGS!$B$21:$B$25,$B42)</f>
        <v>0</v>
      </c>
      <c r="J42" s="24">
        <f>SUMIFS(Report_COGS!J$21:J$25,Report_COGS!$B$21:$B$25,$B42)</f>
        <v>0</v>
      </c>
    </row>
    <row r="43" spans="2:10" s="280" customFormat="1" ht="13.5" customHeight="1">
      <c r="B43" s="282" t="s">
        <v>172</v>
      </c>
      <c r="C43" s="234"/>
      <c r="D43" s="234">
        <f>IFERROR(D42/C42-1,"")</f>
        <v>-0.56595074777915211</v>
      </c>
      <c r="E43" s="234">
        <f t="shared" ref="E43" si="81">IFERROR(E42/D42-1,"")</f>
        <v>0.58031088082901561</v>
      </c>
      <c r="F43" s="234">
        <f t="shared" ref="F43" si="82">IFERROR(F42/E42-1,"")</f>
        <v>-1</v>
      </c>
      <c r="G43" s="234" t="str">
        <f t="shared" ref="G43" si="83">IFERROR(G42/F42-1,"")</f>
        <v/>
      </c>
      <c r="H43" s="234" t="str">
        <f t="shared" ref="H43" si="84">IFERROR(H42/G42-1,"")</f>
        <v/>
      </c>
      <c r="I43" s="234" t="str">
        <f t="shared" ref="I43" si="85">IFERROR(I42/H42-1,"")</f>
        <v/>
      </c>
      <c r="J43" s="235" t="str">
        <f t="shared" ref="J43" si="86">IFERROR(J42/I42-1,"")</f>
        <v/>
      </c>
    </row>
    <row r="44" spans="2:10" ht="13.5" customHeight="1">
      <c r="B44" s="305" t="s">
        <v>3732</v>
      </c>
      <c r="C44" s="242">
        <f>IFERROR(C42/C$74,"")</f>
        <v>1</v>
      </c>
      <c r="D44" s="242">
        <f t="shared" ref="D44:J44" si="87">IFERROR(D42/D$74,"")</f>
        <v>1</v>
      </c>
      <c r="E44" s="242">
        <f t="shared" si="87"/>
        <v>1</v>
      </c>
      <c r="F44" s="243" t="str">
        <f t="shared" si="87"/>
        <v/>
      </c>
      <c r="G44" s="242" t="str">
        <f t="shared" si="87"/>
        <v/>
      </c>
      <c r="H44" s="242" t="str">
        <f t="shared" si="87"/>
        <v/>
      </c>
      <c r="I44" s="242" t="str">
        <f t="shared" si="87"/>
        <v/>
      </c>
      <c r="J44" s="244" t="str">
        <f t="shared" si="87"/>
        <v/>
      </c>
    </row>
    <row r="45" spans="2:10" ht="13.5" customHeight="1">
      <c r="B45" s="305"/>
      <c r="C45" s="242"/>
      <c r="D45" s="242"/>
      <c r="E45" s="242"/>
      <c r="F45" s="243"/>
      <c r="G45" s="242"/>
      <c r="H45" s="242"/>
      <c r="I45" s="242"/>
      <c r="J45" s="244"/>
    </row>
    <row r="46" spans="2:10" ht="13.5" customHeight="1">
      <c r="B46" s="455" t="s">
        <v>3727</v>
      </c>
      <c r="C46" s="23">
        <f>SUMIFS(Report_COGS!C$21:C$25,Report_COGS!$B$21:$B$25,$B46)</f>
        <v>-3419</v>
      </c>
      <c r="D46" s="23">
        <f>SUMIFS(Report_COGS!D$21:D$25,Report_COGS!$B$21:$B$25,$B46)</f>
        <v>65</v>
      </c>
      <c r="E46" s="23">
        <f>SUMIFS(Report_COGS!E$21:E$25,Report_COGS!$B$21:$B$25,$B46)</f>
        <v>-23</v>
      </c>
      <c r="F46" s="23">
        <f>SUMIFS(Report_COGS!F$21:F$25,Report_COGS!$B$21:$B$25,$B46)</f>
        <v>0</v>
      </c>
      <c r="G46" s="23">
        <f>SUMIFS(Report_COGS!G$21:G$25,Report_COGS!$B$21:$B$25,$B46)</f>
        <v>0</v>
      </c>
      <c r="H46" s="23">
        <f>SUMIFS(Report_COGS!H$21:H$25,Report_COGS!$B$21:$B$25,$B46)</f>
        <v>0</v>
      </c>
      <c r="I46" s="23">
        <f>SUMIFS(Report_COGS!I$21:I$25,Report_COGS!$B$21:$B$25,$B46)</f>
        <v>0</v>
      </c>
      <c r="J46" s="24">
        <f>SUMIFS(Report_COGS!J$21:J$25,Report_COGS!$B$21:$B$25,$B46)</f>
        <v>0</v>
      </c>
    </row>
    <row r="47" spans="2:10" s="280" customFormat="1" ht="13.5" customHeight="1">
      <c r="B47" s="282" t="s">
        <v>172</v>
      </c>
      <c r="C47" s="234"/>
      <c r="D47" s="234">
        <f>IFERROR(D46/C46-1,"")</f>
        <v>-1.0190114068441065</v>
      </c>
      <c r="E47" s="234">
        <f t="shared" ref="E47" si="88">IFERROR(E46/D46-1,"")</f>
        <v>-1.3538461538461539</v>
      </c>
      <c r="F47" s="234">
        <f t="shared" ref="F47" si="89">IFERROR(F46/E46-1,"")</f>
        <v>-1</v>
      </c>
      <c r="G47" s="234" t="str">
        <f t="shared" ref="G47" si="90">IFERROR(G46/F46-1,"")</f>
        <v/>
      </c>
      <c r="H47" s="234" t="str">
        <f t="shared" ref="H47" si="91">IFERROR(H46/G46-1,"")</f>
        <v/>
      </c>
      <c r="I47" s="234" t="str">
        <f t="shared" ref="I47" si="92">IFERROR(I46/H46-1,"")</f>
        <v/>
      </c>
      <c r="J47" s="235" t="str">
        <f t="shared" ref="J47" si="93">IFERROR(J46/I46-1,"")</f>
        <v/>
      </c>
    </row>
    <row r="48" spans="2:10" ht="13.5" customHeight="1">
      <c r="B48" s="305" t="s">
        <v>3733</v>
      </c>
      <c r="C48" s="242">
        <f>IFERROR(C46/C$75,"")</f>
        <v>-21.916666666666668</v>
      </c>
      <c r="D48" s="242">
        <f t="shared" ref="D48:J48" si="94">IFERROR(D46/D$75,"")</f>
        <v>-1.911764705882353</v>
      </c>
      <c r="E48" s="242">
        <f t="shared" si="94"/>
        <v>1.0952380952380953</v>
      </c>
      <c r="F48" s="243" t="str">
        <f t="shared" si="94"/>
        <v/>
      </c>
      <c r="G48" s="242" t="str">
        <f t="shared" si="94"/>
        <v/>
      </c>
      <c r="H48" s="242" t="str">
        <f t="shared" si="94"/>
        <v/>
      </c>
      <c r="I48" s="242" t="str">
        <f t="shared" si="94"/>
        <v/>
      </c>
      <c r="J48" s="244" t="str">
        <f t="shared" si="94"/>
        <v/>
      </c>
    </row>
    <row r="49" spans="2:10" ht="13.5" customHeight="1" thickBot="1">
      <c r="B49" s="312"/>
      <c r="C49" s="313"/>
      <c r="D49" s="313"/>
      <c r="E49" s="313"/>
      <c r="F49" s="313"/>
      <c r="G49" s="313"/>
      <c r="H49" s="313"/>
      <c r="I49" s="313"/>
      <c r="J49" s="314"/>
    </row>
    <row r="50" spans="2:10" ht="13.5" customHeight="1">
      <c r="B50" s="315"/>
      <c r="C50" s="247"/>
      <c r="D50" s="247"/>
      <c r="E50" s="247"/>
      <c r="F50" s="247"/>
      <c r="G50" s="247"/>
      <c r="H50" s="247"/>
      <c r="I50" s="247"/>
      <c r="J50" s="247"/>
    </row>
    <row r="51" spans="2:10" s="19" customFormat="1" ht="13.5" customHeight="1">
      <c r="B51" s="287" t="s">
        <v>181</v>
      </c>
      <c r="C51" s="288"/>
      <c r="D51" s="288"/>
      <c r="E51" s="288"/>
      <c r="F51" s="289"/>
      <c r="G51" s="289"/>
      <c r="H51" s="289"/>
      <c r="I51" s="289"/>
      <c r="J51" s="290"/>
    </row>
    <row r="52" spans="2:10" s="19" customFormat="1" ht="13.5" customHeight="1">
      <c r="B52" s="291" t="s">
        <v>177</v>
      </c>
      <c r="C52" s="292">
        <f>C$5</f>
        <v>2020</v>
      </c>
      <c r="D52" s="292">
        <f t="shared" ref="D52:J52" si="95">D$5</f>
        <v>2021</v>
      </c>
      <c r="E52" s="292">
        <f t="shared" si="95"/>
        <v>2022</v>
      </c>
      <c r="F52" s="293">
        <f t="shared" si="95"/>
        <v>2023</v>
      </c>
      <c r="G52" s="293">
        <f t="shared" si="95"/>
        <v>2024</v>
      </c>
      <c r="H52" s="293">
        <f t="shared" si="95"/>
        <v>2025</v>
      </c>
      <c r="I52" s="293">
        <f t="shared" si="95"/>
        <v>2026</v>
      </c>
      <c r="J52" s="294">
        <f t="shared" si="95"/>
        <v>2027</v>
      </c>
    </row>
    <row r="53" spans="2:10" ht="13.5" customHeight="1">
      <c r="B53" s="295"/>
      <c r="C53" s="69"/>
      <c r="D53" s="69"/>
      <c r="E53" s="69"/>
      <c r="F53" s="69"/>
      <c r="G53" s="316"/>
      <c r="H53" s="69"/>
      <c r="I53" s="69"/>
      <c r="J53" s="298"/>
    </row>
    <row r="54" spans="2:10" ht="13.5" customHeight="1">
      <c r="B54" s="297"/>
      <c r="C54" s="296"/>
      <c r="D54" s="296"/>
      <c r="E54" s="296"/>
      <c r="F54" s="296"/>
      <c r="G54" s="296"/>
      <c r="H54" s="296"/>
      <c r="I54" s="69"/>
      <c r="J54" s="298"/>
    </row>
    <row r="55" spans="2:10" ht="13.5" customHeight="1">
      <c r="B55" s="297"/>
      <c r="C55" s="69"/>
      <c r="D55" s="69"/>
      <c r="E55" s="69"/>
      <c r="F55" s="69"/>
      <c r="G55" s="69"/>
      <c r="H55" s="69"/>
      <c r="I55" s="69"/>
      <c r="J55" s="298"/>
    </row>
    <row r="56" spans="2:10" ht="13.5" customHeight="1">
      <c r="B56" s="297"/>
      <c r="C56" s="69"/>
      <c r="D56" s="69"/>
      <c r="E56" s="69"/>
      <c r="F56" s="69"/>
      <c r="G56" s="69"/>
      <c r="H56" s="69"/>
      <c r="I56" s="69"/>
      <c r="J56" s="298"/>
    </row>
    <row r="57" spans="2:10" ht="13.5" customHeight="1">
      <c r="B57" s="297"/>
      <c r="C57" s="69"/>
      <c r="D57" s="69"/>
      <c r="E57" s="69"/>
      <c r="F57" s="69"/>
      <c r="G57" s="69"/>
      <c r="H57" s="69"/>
      <c r="I57" s="69"/>
      <c r="J57" s="298"/>
    </row>
    <row r="58" spans="2:10" ht="13.5" customHeight="1">
      <c r="B58" s="297"/>
      <c r="C58" s="69"/>
      <c r="D58" s="69"/>
      <c r="E58" s="69"/>
      <c r="F58" s="69"/>
      <c r="G58" s="69"/>
      <c r="H58" s="69"/>
      <c r="I58" s="69"/>
      <c r="J58" s="298"/>
    </row>
    <row r="59" spans="2:10" ht="13.5" customHeight="1">
      <c r="B59" s="295"/>
      <c r="C59" s="69"/>
      <c r="D59" s="69"/>
      <c r="E59" s="69"/>
      <c r="F59" s="69"/>
      <c r="G59" s="69"/>
      <c r="H59" s="69"/>
      <c r="I59" s="69"/>
      <c r="J59" s="298"/>
    </row>
    <row r="60" spans="2:10" ht="13.5" customHeight="1">
      <c r="B60" s="297"/>
      <c r="C60" s="69"/>
      <c r="D60" s="69"/>
      <c r="E60" s="69"/>
      <c r="F60" s="69"/>
      <c r="G60" s="69"/>
      <c r="H60" s="69"/>
      <c r="I60" s="69"/>
      <c r="J60" s="298"/>
    </row>
    <row r="61" spans="2:10" ht="13.5" customHeight="1">
      <c r="B61" s="297"/>
      <c r="C61" s="69"/>
      <c r="D61" s="69"/>
      <c r="E61" s="69"/>
      <c r="F61" s="69"/>
      <c r="G61" s="69"/>
      <c r="H61" s="69"/>
      <c r="I61" s="69"/>
      <c r="J61" s="298"/>
    </row>
    <row r="62" spans="2:10" ht="13.5" customHeight="1">
      <c r="B62" s="297"/>
      <c r="C62" s="69"/>
      <c r="D62" s="69"/>
      <c r="E62" s="69"/>
      <c r="F62" s="69"/>
      <c r="G62" s="69"/>
      <c r="H62" s="69"/>
      <c r="I62" s="69"/>
      <c r="J62" s="298"/>
    </row>
    <row r="63" spans="2:10" ht="13.5" customHeight="1">
      <c r="B63" s="297"/>
      <c r="C63" s="69"/>
      <c r="D63" s="69"/>
      <c r="E63" s="69"/>
      <c r="F63" s="69"/>
      <c r="G63" s="69"/>
      <c r="H63" s="69"/>
      <c r="I63" s="69"/>
      <c r="J63" s="298"/>
    </row>
    <row r="64" spans="2:10" s="19" customFormat="1" ht="13.5" customHeight="1">
      <c r="B64" s="317" t="s">
        <v>6</v>
      </c>
      <c r="C64" s="318">
        <f>SUM(C65,C72:C75)</f>
        <v>919295</v>
      </c>
      <c r="D64" s="318">
        <f t="shared" ref="D64:J64" si="96">SUM(D65,D72:D75)</f>
        <v>1066136</v>
      </c>
      <c r="E64" s="318">
        <f t="shared" si="96"/>
        <v>1431959</v>
      </c>
      <c r="F64" s="318">
        <f t="shared" si="96"/>
        <v>1654428</v>
      </c>
      <c r="G64" s="318">
        <f t="shared" si="96"/>
        <v>1658157</v>
      </c>
      <c r="H64" s="318">
        <f t="shared" si="96"/>
        <v>1783356</v>
      </c>
      <c r="I64" s="318">
        <f t="shared" si="96"/>
        <v>1943884</v>
      </c>
      <c r="J64" s="319">
        <f t="shared" si="96"/>
        <v>1993442</v>
      </c>
    </row>
    <row r="65" spans="2:10" s="19" customFormat="1" ht="13.5" customHeight="1">
      <c r="B65" s="426" t="s">
        <v>3706</v>
      </c>
      <c r="C65" s="427">
        <f>Report_Sales!C3</f>
        <v>847783</v>
      </c>
      <c r="D65" s="427">
        <f>Report_Sales!D3</f>
        <v>996238</v>
      </c>
      <c r="E65" s="427">
        <f>Report_Sales!E3</f>
        <v>1287476</v>
      </c>
      <c r="F65" s="427">
        <f t="shared" ref="F65:J65" si="97">SUM(F66,F70:F71)</f>
        <v>1654428</v>
      </c>
      <c r="G65" s="427">
        <f t="shared" si="97"/>
        <v>1658157</v>
      </c>
      <c r="H65" s="427">
        <f t="shared" si="97"/>
        <v>1783356</v>
      </c>
      <c r="I65" s="427">
        <f t="shared" si="97"/>
        <v>1943884</v>
      </c>
      <c r="J65" s="428">
        <f t="shared" si="97"/>
        <v>1993442</v>
      </c>
    </row>
    <row r="66" spans="2:10" s="19" customFormat="1" ht="13.5" customHeight="1">
      <c r="B66" s="321" t="s">
        <v>46</v>
      </c>
      <c r="C66" s="232">
        <f>SUMIFS(Sales!C$6:C$53,Sales!$B$6:$B$53,$B66)</f>
        <v>0</v>
      </c>
      <c r="D66" s="232">
        <f>SUMIFS(Sales!D$6:D$53,Sales!$B$6:$B$53,$B66)</f>
        <v>0</v>
      </c>
      <c r="E66" s="232">
        <f>SUMIFS(Sales!E$6:E$53,Sales!$B$6:$B$53,$B66)</f>
        <v>0</v>
      </c>
      <c r="F66" s="232">
        <f>SUMIFS(Sales!F$6:F$53,Sales!$B$6:$B$53,$B66)</f>
        <v>865937</v>
      </c>
      <c r="G66" s="232">
        <f>SUMIFS(Sales!G$6:G$53,Sales!$B$6:$B$53,$B66)</f>
        <v>879412</v>
      </c>
      <c r="H66" s="232">
        <f>SUMIFS(Sales!H$6:H$53,Sales!$B$6:$B$53,$B66)</f>
        <v>947333</v>
      </c>
      <c r="I66" s="232">
        <f>SUMIFS(Sales!I$6:I$53,Sales!$B$6:$B$53,$B66)</f>
        <v>1047085</v>
      </c>
      <c r="J66" s="320">
        <f>SUMIFS(Sales!J$6:J$53,Sales!$B$6:$B$53,$B66)</f>
        <v>1134157</v>
      </c>
    </row>
    <row r="67" spans="2:10" ht="13.5" customHeight="1">
      <c r="B67" s="322" t="s">
        <v>47</v>
      </c>
      <c r="C67" s="270">
        <f>SUMIFS(Sales!C$6:C$53,Sales!$B$6:$B$53,$B67)</f>
        <v>0</v>
      </c>
      <c r="D67" s="270">
        <f>SUMIFS(Sales!D$6:D$53,Sales!$B$6:$B$53,$B67)</f>
        <v>0</v>
      </c>
      <c r="E67" s="270">
        <f>SUMIFS(Sales!E$6:E$53,Sales!$B$6:$B$53,$B67)</f>
        <v>0</v>
      </c>
      <c r="F67" s="270">
        <f>SUMIFS(Sales!F$6:F$53,Sales!$B$6:$B$53,$B67)</f>
        <v>361496</v>
      </c>
      <c r="G67" s="270">
        <f>SUMIFS(Sales!G$6:G$53,Sales!$B$6:$B$53,$B67)</f>
        <v>389105</v>
      </c>
      <c r="H67" s="270">
        <f>SUMIFS(Sales!H$6:H$53,Sales!$B$6:$B$53,$B67)</f>
        <v>406811</v>
      </c>
      <c r="I67" s="270">
        <f>SUMIFS(Sales!I$6:I$53,Sales!$B$6:$B$53,$B67)</f>
        <v>417697</v>
      </c>
      <c r="J67" s="323">
        <f>SUMIFS(Sales!J$6:J$53,Sales!$B$6:$B$53,$B67)</f>
        <v>415087</v>
      </c>
    </row>
    <row r="68" spans="2:10" ht="13.5" customHeight="1">
      <c r="B68" s="322" t="s">
        <v>48</v>
      </c>
      <c r="C68" s="270">
        <f>SUMIFS(Sales!C$6:C$53,Sales!$B$6:$B$53,$B68)</f>
        <v>0</v>
      </c>
      <c r="D68" s="270">
        <f>SUMIFS(Sales!D$6:D$53,Sales!$B$6:$B$53,$B68)</f>
        <v>0</v>
      </c>
      <c r="E68" s="270">
        <f>SUMIFS(Sales!E$6:E$53,Sales!$B$6:$B$53,$B68)</f>
        <v>0</v>
      </c>
      <c r="F68" s="270">
        <f>SUMIFS(Sales!F$6:F$53,Sales!$B$6:$B$53,$B68)</f>
        <v>172002</v>
      </c>
      <c r="G68" s="270">
        <f>SUMIFS(Sales!G$6:G$53,Sales!$B$6:$B$53,$B68)</f>
        <v>160768</v>
      </c>
      <c r="H68" s="270">
        <f>SUMIFS(Sales!H$6:H$53,Sales!$B$6:$B$53,$B68)</f>
        <v>180107</v>
      </c>
      <c r="I68" s="270">
        <f>SUMIFS(Sales!I$6:I$53,Sales!$B$6:$B$53,$B68)</f>
        <v>247459</v>
      </c>
      <c r="J68" s="323">
        <f>SUMIFS(Sales!J$6:J$53,Sales!$B$6:$B$53,$B68)</f>
        <v>244126</v>
      </c>
    </row>
    <row r="69" spans="2:10" s="19" customFormat="1" ht="13.5" customHeight="1">
      <c r="B69" s="322" t="s">
        <v>49</v>
      </c>
      <c r="C69" s="232">
        <f>SUMIFS(Sales!C$6:C$53,Sales!$B$6:$B$53,$B69)</f>
        <v>0</v>
      </c>
      <c r="D69" s="232">
        <f>SUMIFS(Sales!D$6:D$53,Sales!$B$6:$B$53,$B69)</f>
        <v>0</v>
      </c>
      <c r="E69" s="232">
        <f>SUMIFS(Sales!E$6:E$53,Sales!$B$6:$B$53,$B69)</f>
        <v>0</v>
      </c>
      <c r="F69" s="232">
        <f>SUMIFS(Sales!F$6:F$53,Sales!$B$6:$B$53,$B69)</f>
        <v>332439</v>
      </c>
      <c r="G69" s="232">
        <f>SUMIFS(Sales!G$6:G$53,Sales!$B$6:$B$53,$B69)</f>
        <v>329539</v>
      </c>
      <c r="H69" s="232">
        <f>SUMIFS(Sales!H$6:H$53,Sales!$B$6:$B$53,$B69)</f>
        <v>360415</v>
      </c>
      <c r="I69" s="232">
        <f>SUMIFS(Sales!I$6:I$53,Sales!$B$6:$B$53,$B69)</f>
        <v>381929</v>
      </c>
      <c r="J69" s="320">
        <f>SUMIFS(Sales!J$6:J$53,Sales!$B$6:$B$53,$B69)</f>
        <v>474944</v>
      </c>
    </row>
    <row r="70" spans="2:10" ht="13.5" customHeight="1">
      <c r="B70" s="321" t="s">
        <v>50</v>
      </c>
      <c r="C70" s="270">
        <f>SUMIFS(Sales!C$6:C$53,Sales!$B$6:$B$53,$B70)</f>
        <v>0</v>
      </c>
      <c r="D70" s="270">
        <f>SUMIFS(Sales!D$6:D$53,Sales!$B$6:$B$53,$B70)</f>
        <v>0</v>
      </c>
      <c r="E70" s="270">
        <f>SUMIFS(Sales!E$6:E$53,Sales!$B$6:$B$53,$B70)</f>
        <v>0</v>
      </c>
      <c r="F70" s="270">
        <f>SUMIFS(Sales!F$6:F$53,Sales!$B$6:$B$53,$B70)</f>
        <v>572061</v>
      </c>
      <c r="G70" s="270">
        <f>SUMIFS(Sales!G$6:G$53,Sales!$B$6:$B$53,$B70)</f>
        <v>524291</v>
      </c>
      <c r="H70" s="270">
        <f>SUMIFS(Sales!H$6:H$53,Sales!$B$6:$B$53,$B70)</f>
        <v>546330</v>
      </c>
      <c r="I70" s="270">
        <f>SUMIFS(Sales!I$6:I$53,Sales!$B$6:$B$53,$B70)</f>
        <v>597917</v>
      </c>
      <c r="J70" s="323">
        <f>SUMIFS(Sales!J$6:J$53,Sales!$B$6:$B$53,$B70)</f>
        <v>587051</v>
      </c>
    </row>
    <row r="71" spans="2:10" ht="13.5" customHeight="1">
      <c r="B71" s="321" t="s">
        <v>51</v>
      </c>
      <c r="C71" s="270">
        <f>SUMIFS(Sales!C$6:C$53,Sales!$B$6:$B$53,$B71)</f>
        <v>0</v>
      </c>
      <c r="D71" s="270">
        <f>SUMIFS(Sales!D$6:D$53,Sales!$B$6:$B$53,$B71)</f>
        <v>0</v>
      </c>
      <c r="E71" s="270">
        <f>SUMIFS(Sales!E$6:E$53,Sales!$B$6:$B$53,$B71)</f>
        <v>0</v>
      </c>
      <c r="F71" s="270">
        <f>SUMIFS(Sales!F$6:F$53,Sales!$B$6:$B$53,$B71)</f>
        <v>216430</v>
      </c>
      <c r="G71" s="270">
        <f>SUMIFS(Sales!G$6:G$53,Sales!$B$6:$B$53,$B71)</f>
        <v>254454</v>
      </c>
      <c r="H71" s="270">
        <f>SUMIFS(Sales!H$6:H$53,Sales!$B$6:$B$53,$B71)</f>
        <v>289693</v>
      </c>
      <c r="I71" s="270">
        <f>SUMIFS(Sales!I$6:I$53,Sales!$B$6:$B$53,$B71)</f>
        <v>298882</v>
      </c>
      <c r="J71" s="323">
        <f>SUMIFS(Sales!J$6:J$53,Sales!$B$6:$B$53,$B71)</f>
        <v>272234</v>
      </c>
    </row>
    <row r="72" spans="2:10" ht="13.5" customHeight="1">
      <c r="B72" s="426" t="s">
        <v>3707</v>
      </c>
      <c r="C72" s="270">
        <f>SUMIFS(Sales!C$6:C$53,Sales!$B$6:$B$53,$B72)</f>
        <v>28284</v>
      </c>
      <c r="D72" s="270">
        <f>SUMIFS(Sales!D$6:D$53,Sales!$B$6:$B$53,$B72)</f>
        <v>15900</v>
      </c>
      <c r="E72" s="270">
        <f>SUMIFS(Sales!E$6:E$53,Sales!$B$6:$B$53,$B72)</f>
        <v>59385</v>
      </c>
      <c r="F72" s="270">
        <f>SUMIFS(Sales!F$6:F$53,Sales!$B$6:$B$53,$B72)</f>
        <v>0</v>
      </c>
      <c r="G72" s="270">
        <f>SUMIFS(Sales!G$6:G$53,Sales!$B$6:$B$53,$B72)</f>
        <v>0</v>
      </c>
      <c r="H72" s="270">
        <f>SUMIFS(Sales!H$6:H$53,Sales!$B$6:$B$53,$B72)</f>
        <v>0</v>
      </c>
      <c r="I72" s="270">
        <f>SUMIFS(Sales!I$6:I$53,Sales!$B$6:$B$53,$B72)</f>
        <v>0</v>
      </c>
      <c r="J72" s="323">
        <f>SUMIFS(Sales!J$6:J$53,Sales!$B$6:$B$53,$B72)</f>
        <v>0</v>
      </c>
    </row>
    <row r="73" spans="2:10" ht="13.5" customHeight="1">
      <c r="B73" s="429" t="s">
        <v>43</v>
      </c>
      <c r="C73" s="270">
        <f>SUMIFS(Sales!C$6:C$53,Sales!$B$6:$B$53,$B73)</f>
        <v>34179</v>
      </c>
      <c r="D73" s="270">
        <f>SUMIFS(Sales!D$6:D$53,Sales!$B$6:$B$53,$B73)</f>
        <v>50172</v>
      </c>
      <c r="E73" s="270">
        <f>SUMIFS(Sales!E$6:E$53,Sales!$B$6:$B$53,$B73)</f>
        <v>79019</v>
      </c>
      <c r="F73" s="270">
        <f>SUMIFS(Sales!F$6:F$53,Sales!$B$6:$B$53,$B73)</f>
        <v>0</v>
      </c>
      <c r="G73" s="270">
        <f>SUMIFS(Sales!G$6:G$53,Sales!$B$6:$B$53,$B73)</f>
        <v>0</v>
      </c>
      <c r="H73" s="270">
        <f>SUMIFS(Sales!H$6:H$53,Sales!$B$6:$B$53,$B73)</f>
        <v>0</v>
      </c>
      <c r="I73" s="270">
        <f>SUMIFS(Sales!I$6:I$53,Sales!$B$6:$B$53,$B73)</f>
        <v>0</v>
      </c>
      <c r="J73" s="323">
        <f>SUMIFS(Sales!J$6:J$53,Sales!$B$6:$B$53,$B73)</f>
        <v>0</v>
      </c>
    </row>
    <row r="74" spans="2:10" s="19" customFormat="1" ht="13.5" customHeight="1">
      <c r="B74" s="429" t="s">
        <v>44</v>
      </c>
      <c r="C74" s="232">
        <f>SUMIFS(Sales!C$6:C$53,Sales!$B$6:$B$53,$B74)</f>
        <v>8893</v>
      </c>
      <c r="D74" s="232">
        <f>SUMIFS(Sales!D$6:D$53,Sales!$B$6:$B$53,$B74)</f>
        <v>3860</v>
      </c>
      <c r="E74" s="232">
        <f>SUMIFS(Sales!E$6:E$53,Sales!$B$6:$B$53,$B74)</f>
        <v>6100</v>
      </c>
      <c r="F74" s="232">
        <f>SUMIFS(Sales!F$6:F$53,Sales!$B$6:$B$53,$B74)</f>
        <v>0</v>
      </c>
      <c r="G74" s="232">
        <f>SUMIFS(Sales!G$6:G$53,Sales!$B$6:$B$53,$B74)</f>
        <v>0</v>
      </c>
      <c r="H74" s="232">
        <f>SUMIFS(Sales!H$6:H$53,Sales!$B$6:$B$53,$B74)</f>
        <v>0</v>
      </c>
      <c r="I74" s="232">
        <f>SUMIFS(Sales!I$6:I$53,Sales!$B$6:$B$53,$B74)</f>
        <v>0</v>
      </c>
      <c r="J74" s="320">
        <f>SUMIFS(Sales!J$6:J$53,Sales!$B$6:$B$53,$B74)</f>
        <v>0</v>
      </c>
    </row>
    <row r="75" spans="2:10" ht="13.5" customHeight="1">
      <c r="B75" s="429" t="s">
        <v>45</v>
      </c>
      <c r="C75" s="270">
        <f>SUMIFS(Sales!C$6:C$53,Sales!$B$6:$B$53,$B75)</f>
        <v>156</v>
      </c>
      <c r="D75" s="270">
        <f>SUMIFS(Sales!D$6:D$53,Sales!$B$6:$B$53,$B75)</f>
        <v>-34</v>
      </c>
      <c r="E75" s="270">
        <f>SUMIFS(Sales!E$6:E$53,Sales!$B$6:$B$53,$B75)</f>
        <v>-21</v>
      </c>
      <c r="F75" s="270">
        <f>SUMIFS(Sales!F$6:F$53,Sales!$B$6:$B$53,$B75)</f>
        <v>0</v>
      </c>
      <c r="G75" s="270">
        <f>SUMIFS(Sales!G$6:G$53,Sales!$B$6:$B$53,$B75)</f>
        <v>0</v>
      </c>
      <c r="H75" s="270">
        <f>SUMIFS(Sales!H$6:H$53,Sales!$B$6:$B$53,$B75)</f>
        <v>0</v>
      </c>
      <c r="I75" s="270">
        <f>SUMIFS(Sales!I$6:I$53,Sales!$B$6:$B$53,$B75)</f>
        <v>0</v>
      </c>
      <c r="J75" s="323">
        <f>SUMIFS(Sales!J$6:J$53,Sales!$B$6:$B$53,$B75)</f>
        <v>0</v>
      </c>
    </row>
    <row r="76" spans="2:10" ht="13.5" customHeight="1">
      <c r="B76" s="297"/>
      <c r="C76" s="270"/>
      <c r="D76" s="270"/>
      <c r="E76" s="270"/>
      <c r="F76" s="270"/>
      <c r="G76" s="270"/>
      <c r="H76" s="270"/>
      <c r="I76" s="270"/>
      <c r="J76" s="323"/>
    </row>
    <row r="77" spans="2:10" ht="13.5" customHeight="1">
      <c r="B77" s="324"/>
      <c r="C77" s="325"/>
      <c r="D77" s="325"/>
      <c r="E77" s="325"/>
      <c r="F77" s="325"/>
      <c r="G77" s="325"/>
      <c r="H77" s="325"/>
      <c r="I77" s="325"/>
      <c r="J77" s="326"/>
    </row>
    <row r="79" spans="2:10" ht="13.5" customHeight="1">
      <c r="B79" s="4" t="s">
        <v>89</v>
      </c>
      <c r="C79" s="222"/>
      <c r="D79" s="222"/>
      <c r="E79" s="222"/>
      <c r="F79" s="222"/>
      <c r="G79" s="222"/>
      <c r="H79" s="222"/>
      <c r="I79" s="222"/>
      <c r="J79" s="223"/>
    </row>
    <row r="80" spans="2:10" s="19" customFormat="1" ht="13.5" customHeight="1">
      <c r="B80" s="224" t="str">
        <f>unit</f>
        <v>KRW Millions</v>
      </c>
      <c r="C80" s="225">
        <f>C$5</f>
        <v>2020</v>
      </c>
      <c r="D80" s="225">
        <f t="shared" ref="D80:J80" si="98">D$5</f>
        <v>2021</v>
      </c>
      <c r="E80" s="225">
        <f t="shared" si="98"/>
        <v>2022</v>
      </c>
      <c r="F80" s="226">
        <f t="shared" si="98"/>
        <v>2023</v>
      </c>
      <c r="G80" s="226">
        <f t="shared" si="98"/>
        <v>2024</v>
      </c>
      <c r="H80" s="226">
        <f t="shared" si="98"/>
        <v>2025</v>
      </c>
      <c r="I80" s="226">
        <f t="shared" si="98"/>
        <v>2026</v>
      </c>
      <c r="J80" s="227">
        <f t="shared" si="98"/>
        <v>2027</v>
      </c>
    </row>
    <row r="81" spans="2:10" s="19" customFormat="1" ht="13.5" customHeight="1">
      <c r="B81" s="228" t="str">
        <f>B79</f>
        <v>재료비</v>
      </c>
      <c r="C81" s="275">
        <f>Report_COGS!C2</f>
        <v>598551</v>
      </c>
      <c r="D81" s="275">
        <f>Report_COGS!D2</f>
        <v>726117</v>
      </c>
      <c r="E81" s="275">
        <f>Report_COGS!E2</f>
        <v>987882</v>
      </c>
      <c r="F81" s="311">
        <f>SUM(F84,F96,F99)</f>
        <v>1153680</v>
      </c>
      <c r="G81" s="275">
        <f t="shared" ref="G81:J81" si="99">SUM(G84,G96,G99)</f>
        <v>1126477</v>
      </c>
      <c r="H81" s="275">
        <f t="shared" si="99"/>
        <v>1186837</v>
      </c>
      <c r="I81" s="275">
        <f t="shared" si="99"/>
        <v>1287763</v>
      </c>
      <c r="J81" s="276">
        <f t="shared" si="99"/>
        <v>1321149</v>
      </c>
    </row>
    <row r="82" spans="2:10" s="280" customFormat="1" ht="13.5" customHeight="1">
      <c r="B82" s="279" t="s">
        <v>172</v>
      </c>
      <c r="C82" s="431" t="str">
        <f t="shared" ref="C82" si="100">IFERROR(C81/B81-1,"")</f>
        <v/>
      </c>
      <c r="D82" s="431">
        <f>IFERROR(D81/C81-1,"")</f>
        <v>0.21312469614118101</v>
      </c>
      <c r="E82" s="431">
        <f t="shared" ref="E82:J82" si="101">IFERROR(E81/D81-1,"")</f>
        <v>0.36049975417184843</v>
      </c>
      <c r="F82" s="431">
        <f t="shared" si="101"/>
        <v>0.16783178557762968</v>
      </c>
      <c r="G82" s="431">
        <f t="shared" si="101"/>
        <v>-2.3579328756674345E-2</v>
      </c>
      <c r="H82" s="431">
        <f t="shared" si="101"/>
        <v>5.3582984827919233E-2</v>
      </c>
      <c r="I82" s="431">
        <f t="shared" si="101"/>
        <v>8.5037793732416489E-2</v>
      </c>
      <c r="J82" s="235">
        <f t="shared" si="101"/>
        <v>2.5925577920782095E-2</v>
      </c>
    </row>
    <row r="83" spans="2:10" ht="13.5" customHeight="1">
      <c r="B83" s="300" t="s">
        <v>3722</v>
      </c>
      <c r="C83" s="454">
        <f>IFERROR(C81/C$65,"")</f>
        <v>0.70601911102251402</v>
      </c>
      <c r="D83" s="454">
        <f t="shared" ref="D83:J83" si="102">IFERROR(D81/D$65,"")</f>
        <v>0.72885896743549228</v>
      </c>
      <c r="E83" s="454">
        <f t="shared" si="102"/>
        <v>0.76730129338333297</v>
      </c>
      <c r="F83" s="454">
        <f t="shared" si="102"/>
        <v>0.69732862354844094</v>
      </c>
      <c r="G83" s="454">
        <f t="shared" si="102"/>
        <v>0.6793548499930947</v>
      </c>
      <c r="H83" s="454">
        <f t="shared" si="102"/>
        <v>0.66550761597796515</v>
      </c>
      <c r="I83" s="454">
        <f t="shared" si="102"/>
        <v>0.66246905679557011</v>
      </c>
      <c r="J83" s="534">
        <f t="shared" si="102"/>
        <v>0.66274764954285104</v>
      </c>
    </row>
    <row r="84" spans="2:10" ht="13.5" customHeight="1">
      <c r="B84" s="445" t="s">
        <v>46</v>
      </c>
      <c r="C84" s="447"/>
      <c r="D84" s="447"/>
      <c r="E84" s="447"/>
      <c r="F84" s="447">
        <f>SUMIFS(Report_COGS!C$30:C$36,Report_COGS!$B$30:$B$36,$B84)</f>
        <v>622359</v>
      </c>
      <c r="G84" s="447">
        <f>SUMIFS(Report_COGS!D$30:D$36,Report_COGS!$B$30:$B$36,$B84)</f>
        <v>619862</v>
      </c>
      <c r="H84" s="447">
        <f>SUMIFS(Report_COGS!E$30:E$36,Report_COGS!$B$30:$B$36,$B84)</f>
        <v>657428</v>
      </c>
      <c r="I84" s="447">
        <f>SUMIFS(Report_COGS!F$30:F$36,Report_COGS!$B$30:$B$36,$B84)</f>
        <v>724839</v>
      </c>
      <c r="J84" s="425">
        <f>SUMIFS(Report_COGS!G$30:G$36,Report_COGS!$B$30:$B$36,$B84)</f>
        <v>781564</v>
      </c>
    </row>
    <row r="85" spans="2:10" s="280" customFormat="1" ht="13.5" customHeight="1">
      <c r="B85" s="279" t="s">
        <v>172</v>
      </c>
      <c r="C85" s="431"/>
      <c r="D85" s="431" t="str">
        <f>IFERROR(D84/C84-1,"")</f>
        <v/>
      </c>
      <c r="E85" s="431" t="str">
        <f>IFERROR(E84/D84-1,"")</f>
        <v/>
      </c>
      <c r="F85" s="431" t="str">
        <f>IFERROR(F84/#REF!-1,"")</f>
        <v/>
      </c>
      <c r="G85" s="431">
        <f>IFERROR(G84/F84-1,"")</f>
        <v>-4.0121537569152155E-3</v>
      </c>
      <c r="H85" s="431">
        <f>IFERROR(H84/G84-1,"")</f>
        <v>6.0603811816178466E-2</v>
      </c>
      <c r="I85" s="431">
        <f>IFERROR(I84/H84-1,"")</f>
        <v>0.10253746417858678</v>
      </c>
      <c r="J85" s="235">
        <f>IFERROR(J84/I84-1,"")</f>
        <v>7.8258758151810159E-2</v>
      </c>
    </row>
    <row r="86" spans="2:10" ht="13.5" customHeight="1">
      <c r="B86" s="300" t="s">
        <v>3713</v>
      </c>
      <c r="C86" s="448" t="str">
        <f t="shared" ref="C86:F86" si="103">IFERROR(C84/SUMIFS(C$65:C$75,$B$65:$B$75,$B84),"")</f>
        <v/>
      </c>
      <c r="D86" s="433" t="str">
        <f t="shared" si="103"/>
        <v/>
      </c>
      <c r="E86" s="433" t="str">
        <f t="shared" si="103"/>
        <v/>
      </c>
      <c r="F86" s="434">
        <f t="shared" si="103"/>
        <v>0.71871163837553997</v>
      </c>
      <c r="G86" s="433">
        <f>IFERROR(G84/SUMIFS(G$65:G$75,$B$65:$B$75,$B84),"")</f>
        <v>0.70485961073990344</v>
      </c>
      <c r="H86" s="433">
        <f t="shared" ref="H86:J86" si="104">IFERROR(H84/SUMIFS(H$65:H$75,$B$65:$B$75,$B84),"")</f>
        <v>0.69397772483382292</v>
      </c>
      <c r="I86" s="433">
        <f t="shared" si="104"/>
        <v>0.69224466017563047</v>
      </c>
      <c r="J86" s="244">
        <f t="shared" si="104"/>
        <v>0.68911447004250737</v>
      </c>
    </row>
    <row r="87" spans="2:10" ht="13.5" customHeight="1">
      <c r="B87" s="446" t="s">
        <v>47</v>
      </c>
      <c r="C87" s="447"/>
      <c r="D87" s="447"/>
      <c r="E87" s="447"/>
      <c r="F87" s="447">
        <f>SUMIFS(Report_COGS!C$30:C$36,Report_COGS!$B$30:$B$36,$B87)</f>
        <v>269968</v>
      </c>
      <c r="G87" s="447">
        <f>SUMIFS(Report_COGS!D$30:D$36,Report_COGS!$B$30:$B$36,$B87)</f>
        <v>282101</v>
      </c>
      <c r="H87" s="447">
        <f>SUMIFS(Report_COGS!E$30:E$36,Report_COGS!$B$30:$B$36,$B87)</f>
        <v>288485</v>
      </c>
      <c r="I87" s="447">
        <f>SUMIFS(Report_COGS!F$30:F$36,Report_COGS!$B$30:$B$36,$B87)</f>
        <v>292234</v>
      </c>
      <c r="J87" s="425">
        <f>SUMIFS(Report_COGS!G$30:G$36,Report_COGS!$B$30:$B$36,$B87)</f>
        <v>288171</v>
      </c>
    </row>
    <row r="88" spans="2:10" s="280" customFormat="1" ht="13.5" customHeight="1">
      <c r="B88" s="279" t="s">
        <v>172</v>
      </c>
      <c r="C88" s="431"/>
      <c r="D88" s="431" t="str">
        <f>IFERROR(D87/C87-1,"")</f>
        <v/>
      </c>
      <c r="E88" s="431" t="str">
        <f>IFERROR(E87/D87-1,"")</f>
        <v/>
      </c>
      <c r="F88" s="431" t="str">
        <f>IFERROR(F87/#REF!-1,"")</f>
        <v/>
      </c>
      <c r="G88" s="431">
        <f>IFERROR(G87/F87-1,"")</f>
        <v>4.4942363539382413E-2</v>
      </c>
      <c r="H88" s="431">
        <f>IFERROR(H87/G87-1,"")</f>
        <v>2.2630192732390197E-2</v>
      </c>
      <c r="I88" s="431">
        <f>IFERROR(I87/H87-1,"")</f>
        <v>1.2995476367922087E-2</v>
      </c>
      <c r="J88" s="235">
        <f>IFERROR(J87/I87-1,"")</f>
        <v>-1.3903241922568865E-2</v>
      </c>
    </row>
    <row r="89" spans="2:10" ht="13.5" customHeight="1">
      <c r="B89" s="300" t="s">
        <v>3713</v>
      </c>
      <c r="C89" s="448" t="str">
        <f t="shared" ref="C89:F89" si="105">IFERROR(C87/SUMIFS(C$65:C$75,$B$65:$B$75,$B87),"")</f>
        <v/>
      </c>
      <c r="D89" s="433" t="str">
        <f t="shared" si="105"/>
        <v/>
      </c>
      <c r="E89" s="433" t="str">
        <f t="shared" si="105"/>
        <v/>
      </c>
      <c r="F89" s="434">
        <f t="shared" si="105"/>
        <v>0.74680771018213199</v>
      </c>
      <c r="G89" s="433">
        <f>IFERROR(G87/SUMIFS(G$65:G$75,$B$65:$B$75,$B87),"")</f>
        <v>0.72499967874995186</v>
      </c>
      <c r="H89" s="433">
        <f t="shared" ref="H89:J89" si="106">IFERROR(H87/SUMIFS(H$65:H$75,$B$65:$B$75,$B87),"")</f>
        <v>0.70913765851955823</v>
      </c>
      <c r="I89" s="433">
        <f t="shared" si="106"/>
        <v>0.69963155110043884</v>
      </c>
      <c r="J89" s="244">
        <f t="shared" si="106"/>
        <v>0.69424241183173652</v>
      </c>
    </row>
    <row r="90" spans="2:10" ht="13.5" customHeight="1">
      <c r="B90" s="446" t="s">
        <v>48</v>
      </c>
      <c r="C90" s="447"/>
      <c r="D90" s="447"/>
      <c r="E90" s="447"/>
      <c r="F90" s="447">
        <f>SUMIFS(Report_COGS!C$30:C$36,Report_COGS!$B$30:$B$36,$B90)</f>
        <v>121015</v>
      </c>
      <c r="G90" s="447">
        <f>SUMIFS(Report_COGS!D$30:D$36,Report_COGS!$B$30:$B$36,$B90)</f>
        <v>111833</v>
      </c>
      <c r="H90" s="447">
        <f>SUMIFS(Report_COGS!E$30:E$36,Report_COGS!$B$30:$B$36,$B90)</f>
        <v>123503</v>
      </c>
      <c r="I90" s="447">
        <f>SUMIFS(Report_COGS!F$30:F$36,Report_COGS!$B$30:$B$36,$B90)</f>
        <v>170506</v>
      </c>
      <c r="J90" s="425">
        <f>SUMIFS(Report_COGS!G$30:G$36,Report_COGS!$B$30:$B$36,$B90)</f>
        <v>166926</v>
      </c>
    </row>
    <row r="91" spans="2:10" s="280" customFormat="1" ht="13.5" customHeight="1">
      <c r="B91" s="279" t="s">
        <v>172</v>
      </c>
      <c r="C91" s="431"/>
      <c r="D91" s="431" t="str">
        <f>IFERROR(D90/C90-1,"")</f>
        <v/>
      </c>
      <c r="E91" s="431" t="str">
        <f>IFERROR(E90/D90-1,"")</f>
        <v/>
      </c>
      <c r="F91" s="431" t="str">
        <f>IFERROR(F90/#REF!-1,"")</f>
        <v/>
      </c>
      <c r="G91" s="431">
        <f>IFERROR(G90/F90-1,"")</f>
        <v>-7.5874891542370815E-2</v>
      </c>
      <c r="H91" s="431">
        <f>IFERROR(H90/G90-1,"")</f>
        <v>0.10435202489426199</v>
      </c>
      <c r="I91" s="431">
        <f>IFERROR(I90/H90-1,"")</f>
        <v>0.38058184821421337</v>
      </c>
      <c r="J91" s="235">
        <f>IFERROR(J90/I90-1,"")</f>
        <v>-2.0996328574947487E-2</v>
      </c>
    </row>
    <row r="92" spans="2:10" ht="13.5" customHeight="1">
      <c r="B92" s="300" t="s">
        <v>3713</v>
      </c>
      <c r="C92" s="448" t="str">
        <f t="shared" ref="C92:F92" si="107">IFERROR(C90/SUMIFS(C$65:C$75,$B$65:$B$75,$B90),"")</f>
        <v/>
      </c>
      <c r="D92" s="433" t="str">
        <f t="shared" si="107"/>
        <v/>
      </c>
      <c r="E92" s="433" t="str">
        <f t="shared" si="107"/>
        <v/>
      </c>
      <c r="F92" s="434">
        <f t="shared" si="107"/>
        <v>0.7035674003790654</v>
      </c>
      <c r="G92" s="433">
        <f>IFERROR(G90/SUMIFS(G$65:G$75,$B$65:$B$75,$B90),"")</f>
        <v>0.69561728702229297</v>
      </c>
      <c r="H92" s="433">
        <f t="shared" ref="H92:J92" si="108">IFERROR(H90/SUMIFS(H$65:H$75,$B$65:$B$75,$B90),"")</f>
        <v>0.68572015524105112</v>
      </c>
      <c r="I92" s="433">
        <f t="shared" si="108"/>
        <v>0.68902727320485413</v>
      </c>
      <c r="J92" s="244">
        <f t="shared" si="108"/>
        <v>0.68376985654948674</v>
      </c>
    </row>
    <row r="93" spans="2:10" ht="13.5" customHeight="1">
      <c r="B93" s="446" t="s">
        <v>49</v>
      </c>
      <c r="C93" s="447"/>
      <c r="D93" s="447"/>
      <c r="E93" s="447"/>
      <c r="F93" s="447">
        <f>SUMIFS(Report_COGS!C$30:C$36,Report_COGS!$B$30:$B$36,$B93)</f>
        <v>231376</v>
      </c>
      <c r="G93" s="447">
        <f>SUMIFS(Report_COGS!D$30:D$36,Report_COGS!$B$30:$B$36,$B93)</f>
        <v>225929</v>
      </c>
      <c r="H93" s="447">
        <f>SUMIFS(Report_COGS!E$30:E$36,Report_COGS!$B$30:$B$36,$B93)</f>
        <v>245440</v>
      </c>
      <c r="I93" s="447">
        <f>SUMIFS(Report_COGS!F$30:F$36,Report_COGS!$B$30:$B$36,$B93)</f>
        <v>262100</v>
      </c>
      <c r="J93" s="425">
        <f>SUMIFS(Report_COGS!G$30:G$36,Report_COGS!$B$30:$B$36,$B93)</f>
        <v>326467</v>
      </c>
    </row>
    <row r="94" spans="2:10" s="280" customFormat="1" ht="13.5" customHeight="1">
      <c r="B94" s="279" t="s">
        <v>172</v>
      </c>
      <c r="C94" s="431"/>
      <c r="D94" s="431" t="str">
        <f>IFERROR(D93/C93-1,"")</f>
        <v/>
      </c>
      <c r="E94" s="431" t="str">
        <f>IFERROR(E93/D93-1,"")</f>
        <v/>
      </c>
      <c r="F94" s="431" t="str">
        <f>IFERROR(F93/#REF!-1,"")</f>
        <v/>
      </c>
      <c r="G94" s="431">
        <f>IFERROR(G93/F93-1,"")</f>
        <v>-2.354176751262016E-2</v>
      </c>
      <c r="H94" s="431">
        <f>IFERROR(H93/G93-1,"")</f>
        <v>8.6358988885888888E-2</v>
      </c>
      <c r="I94" s="431">
        <f>IFERROR(I93/H93-1,"")</f>
        <v>6.7878096479791372E-2</v>
      </c>
      <c r="J94" s="235">
        <f>IFERROR(J93/I93-1,"")</f>
        <v>0.24558183899275088</v>
      </c>
    </row>
    <row r="95" spans="2:10" ht="13.5" customHeight="1">
      <c r="B95" s="300" t="s">
        <v>3713</v>
      </c>
      <c r="C95" s="448" t="str">
        <f t="shared" ref="C95:F95" si="109">IFERROR(C93/SUMIFS(C$65:C$75,$B$65:$B$75,$B93),"")</f>
        <v/>
      </c>
      <c r="D95" s="433" t="str">
        <f t="shared" si="109"/>
        <v/>
      </c>
      <c r="E95" s="433" t="str">
        <f t="shared" si="109"/>
        <v/>
      </c>
      <c r="F95" s="434">
        <f t="shared" si="109"/>
        <v>0.6959953555389109</v>
      </c>
      <c r="G95" s="433">
        <f>IFERROR(G93/SUMIFS(G$65:G$75,$B$65:$B$75,$B93),"")</f>
        <v>0.68559108330121776</v>
      </c>
      <c r="H95" s="433">
        <f t="shared" ref="H95:J95" si="110">IFERROR(H93/SUMIFS(H$65:H$75,$B$65:$B$75,$B93),"")</f>
        <v>0.68099274447511893</v>
      </c>
      <c r="I95" s="433">
        <f t="shared" si="110"/>
        <v>0.68625320412956337</v>
      </c>
      <c r="J95" s="244">
        <f t="shared" si="110"/>
        <v>0.68737998585096349</v>
      </c>
    </row>
    <row r="96" spans="2:10" ht="13.5" customHeight="1">
      <c r="B96" s="445" t="s">
        <v>50</v>
      </c>
      <c r="C96" s="447"/>
      <c r="D96" s="447"/>
      <c r="E96" s="447"/>
      <c r="F96" s="447">
        <f>SUMIFS(Report_COGS!C$30:C$36,Report_COGS!$B$30:$B$36,$B96)</f>
        <v>422306</v>
      </c>
      <c r="G96" s="447">
        <f>SUMIFS(Report_COGS!D$30:D$36,Report_COGS!$B$30:$B$36,$B96)</f>
        <v>374387</v>
      </c>
      <c r="H96" s="447">
        <f>SUMIFS(Report_COGS!E$30:E$36,Report_COGS!$B$30:$B$36,$B96)</f>
        <v>379191</v>
      </c>
      <c r="I96" s="447">
        <f>SUMIFS(Report_COGS!F$30:F$36,Report_COGS!$B$30:$B$36,$B96)</f>
        <v>406355</v>
      </c>
      <c r="J96" s="425">
        <f>SUMIFS(Report_COGS!G$30:G$36,Report_COGS!$B$30:$B$36,$B96)</f>
        <v>396592</v>
      </c>
    </row>
    <row r="97" spans="2:10" s="280" customFormat="1" ht="13.5" customHeight="1">
      <c r="B97" s="279" t="s">
        <v>172</v>
      </c>
      <c r="C97" s="431"/>
      <c r="D97" s="431" t="str">
        <f>IFERROR(D96/C96-1,"")</f>
        <v/>
      </c>
      <c r="E97" s="431" t="str">
        <f>IFERROR(E96/D96-1,"")</f>
        <v/>
      </c>
      <c r="F97" s="431" t="str">
        <f>IFERROR(F96/#REF!-1,"")</f>
        <v/>
      </c>
      <c r="G97" s="431">
        <f>IFERROR(G96/F96-1,"")</f>
        <v>-0.11346985361325679</v>
      </c>
      <c r="H97" s="431">
        <f>IFERROR(H96/G96-1,"")</f>
        <v>1.283164212432597E-2</v>
      </c>
      <c r="I97" s="431">
        <f>IFERROR(I96/H96-1,"")</f>
        <v>7.163672133568566E-2</v>
      </c>
      <c r="J97" s="235">
        <f>IFERROR(J96/I96-1,"")</f>
        <v>-2.4025790257287349E-2</v>
      </c>
    </row>
    <row r="98" spans="2:10" ht="13.5" customHeight="1">
      <c r="B98" s="300" t="s">
        <v>3713</v>
      </c>
      <c r="C98" s="448" t="str">
        <f t="shared" ref="C98:F98" si="111">IFERROR(C96/SUMIFS(C$65:C$75,$B$65:$B$75,$B96),"")</f>
        <v/>
      </c>
      <c r="D98" s="433" t="str">
        <f t="shared" si="111"/>
        <v/>
      </c>
      <c r="E98" s="433" t="str">
        <f t="shared" si="111"/>
        <v/>
      </c>
      <c r="F98" s="434">
        <f t="shared" si="111"/>
        <v>0.73821847670091123</v>
      </c>
      <c r="G98" s="433">
        <f>IFERROR(G96/SUMIFS(G$65:G$75,$B$65:$B$75,$B96),"")</f>
        <v>0.71408244658023878</v>
      </c>
      <c r="H98" s="433">
        <f t="shared" ref="H98:J98" si="112">IFERROR(H96/SUMIFS(H$65:H$75,$B$65:$B$75,$B96),"")</f>
        <v>0.69406951842293119</v>
      </c>
      <c r="I98" s="433">
        <f t="shared" si="112"/>
        <v>0.67961773958592919</v>
      </c>
      <c r="J98" s="244">
        <f t="shared" si="112"/>
        <v>0.67556651807083201</v>
      </c>
    </row>
    <row r="99" spans="2:10" ht="13.5" customHeight="1">
      <c r="B99" s="445" t="s">
        <v>51</v>
      </c>
      <c r="C99" s="447"/>
      <c r="D99" s="447"/>
      <c r="E99" s="447"/>
      <c r="F99" s="447">
        <f>SUMIFS(Report_COGS!C$30:C$36,Report_COGS!$B$30:$B$36,$B99)</f>
        <v>109015</v>
      </c>
      <c r="G99" s="447">
        <f>SUMIFS(Report_COGS!D$30:D$36,Report_COGS!$B$30:$B$36,$B99)</f>
        <v>132228</v>
      </c>
      <c r="H99" s="447">
        <f>SUMIFS(Report_COGS!E$30:E$36,Report_COGS!$B$30:$B$36,$B99)</f>
        <v>150218</v>
      </c>
      <c r="I99" s="447">
        <f>SUMIFS(Report_COGS!F$30:F$36,Report_COGS!$B$30:$B$36,$B99)</f>
        <v>156569</v>
      </c>
      <c r="J99" s="425">
        <f>SUMIFS(Report_COGS!G$30:G$36,Report_COGS!$B$30:$B$36,$B99)</f>
        <v>142993</v>
      </c>
    </row>
    <row r="100" spans="2:10" s="280" customFormat="1" ht="13.5" customHeight="1">
      <c r="B100" s="279" t="s">
        <v>172</v>
      </c>
      <c r="C100" s="431"/>
      <c r="D100" s="431" t="str">
        <f>IFERROR(D99/C99-1,"")</f>
        <v/>
      </c>
      <c r="E100" s="431" t="str">
        <f>IFERROR(E99/D99-1,"")</f>
        <v/>
      </c>
      <c r="F100" s="431" t="str">
        <f>IFERROR(F99/#REF!-1,"")</f>
        <v/>
      </c>
      <c r="G100" s="431">
        <f>IFERROR(G99/F99-1,"")</f>
        <v>0.21293399990826956</v>
      </c>
      <c r="H100" s="431">
        <f>IFERROR(H99/G99-1,"")</f>
        <v>0.13605287836161772</v>
      </c>
      <c r="I100" s="431">
        <f>IFERROR(I99/H99-1,"")</f>
        <v>4.2278555166491261E-2</v>
      </c>
      <c r="J100" s="235">
        <f>IFERROR(J99/I99-1,"")</f>
        <v>-8.6709374141752171E-2</v>
      </c>
    </row>
    <row r="101" spans="2:10" ht="13.5" customHeight="1">
      <c r="B101" s="300" t="s">
        <v>3713</v>
      </c>
      <c r="C101" s="448" t="str">
        <f t="shared" ref="C101:F101" si="113">IFERROR(C99/SUMIFS(C$65:C$75,$B$65:$B$75,$B99),"")</f>
        <v/>
      </c>
      <c r="D101" s="433" t="str">
        <f t="shared" si="113"/>
        <v/>
      </c>
      <c r="E101" s="433" t="str">
        <f t="shared" si="113"/>
        <v/>
      </c>
      <c r="F101" s="434">
        <f t="shared" si="113"/>
        <v>0.50369634523864526</v>
      </c>
      <c r="G101" s="433">
        <f>IFERROR(G99/SUMIFS(G$65:G$75,$B$65:$B$75,$B99),"")</f>
        <v>0.51965384706076545</v>
      </c>
      <c r="H101" s="433">
        <f t="shared" ref="H101:J101" si="114">IFERROR(H99/SUMIFS(H$65:H$75,$B$65:$B$75,$B99),"")</f>
        <v>0.51854204278322225</v>
      </c>
      <c r="I101" s="433">
        <f t="shared" si="114"/>
        <v>0.52384887681426118</v>
      </c>
      <c r="J101" s="244">
        <f t="shared" si="114"/>
        <v>0.52525768272882889</v>
      </c>
    </row>
    <row r="102" spans="2:10" ht="13.5" customHeight="1">
      <c r="B102" s="300"/>
      <c r="C102" s="433"/>
      <c r="D102" s="433"/>
      <c r="E102" s="433"/>
      <c r="F102" s="434"/>
      <c r="G102" s="433"/>
      <c r="H102" s="433"/>
      <c r="I102" s="433"/>
      <c r="J102" s="244"/>
    </row>
    <row r="103" spans="2:10" ht="13.5" customHeight="1">
      <c r="B103" s="345"/>
      <c r="C103" s="435"/>
      <c r="D103" s="435"/>
      <c r="E103" s="435"/>
      <c r="F103" s="436"/>
      <c r="G103" s="435"/>
      <c r="H103" s="435"/>
      <c r="I103" s="435"/>
      <c r="J103" s="437"/>
    </row>
    <row r="104" spans="2:10" ht="13.5" customHeight="1">
      <c r="B104" s="432"/>
      <c r="C104" s="242"/>
      <c r="D104" s="242"/>
      <c r="E104" s="242"/>
      <c r="F104" s="243"/>
      <c r="G104" s="242"/>
      <c r="H104" s="242"/>
      <c r="I104" s="242"/>
      <c r="J104" s="433"/>
    </row>
    <row r="105" spans="2:10" ht="13.5" customHeight="1">
      <c r="B105" s="4" t="s">
        <v>3769</v>
      </c>
      <c r="C105" s="222"/>
      <c r="D105" s="222"/>
      <c r="E105" s="222"/>
      <c r="F105" s="222"/>
      <c r="G105" s="222"/>
      <c r="H105" s="222"/>
      <c r="I105" s="222"/>
      <c r="J105" s="223"/>
    </row>
    <row r="106" spans="2:10" s="19" customFormat="1" ht="13.5" customHeight="1">
      <c r="B106" s="224" t="str">
        <f>unit</f>
        <v>KRW Millions</v>
      </c>
      <c r="C106" s="225">
        <f>C$5</f>
        <v>2020</v>
      </c>
      <c r="D106" s="225">
        <f t="shared" ref="D106:J106" si="115">D$5</f>
        <v>2021</v>
      </c>
      <c r="E106" s="225">
        <f t="shared" si="115"/>
        <v>2022</v>
      </c>
      <c r="F106" s="226">
        <f t="shared" si="115"/>
        <v>2023</v>
      </c>
      <c r="G106" s="226">
        <f t="shared" si="115"/>
        <v>2024</v>
      </c>
      <c r="H106" s="226">
        <f t="shared" si="115"/>
        <v>2025</v>
      </c>
      <c r="I106" s="226">
        <f t="shared" si="115"/>
        <v>2026</v>
      </c>
      <c r="J106" s="227">
        <f t="shared" si="115"/>
        <v>2027</v>
      </c>
    </row>
    <row r="107" spans="2:10" s="19" customFormat="1" ht="13.5" customHeight="1">
      <c r="B107" s="228" t="s">
        <v>3770</v>
      </c>
      <c r="C107" s="522">
        <f>C83</f>
        <v>0.70601911102251402</v>
      </c>
      <c r="D107" s="522">
        <f t="shared" ref="D107:J107" si="116">D83</f>
        <v>0.72885896743549228</v>
      </c>
      <c r="E107" s="522">
        <f t="shared" si="116"/>
        <v>0.76730129338333297</v>
      </c>
      <c r="F107" s="523">
        <f t="shared" si="116"/>
        <v>0.69732862354844094</v>
      </c>
      <c r="G107" s="522">
        <f t="shared" si="116"/>
        <v>0.6793548499930947</v>
      </c>
      <c r="H107" s="522">
        <f t="shared" si="116"/>
        <v>0.66550761597796515</v>
      </c>
      <c r="I107" s="522">
        <f t="shared" si="116"/>
        <v>0.66246905679557011</v>
      </c>
      <c r="J107" s="524">
        <f t="shared" si="116"/>
        <v>0.66274764954285104</v>
      </c>
    </row>
    <row r="108" spans="2:10" s="280" customFormat="1" ht="13.5" customHeight="1">
      <c r="B108" s="344" t="s">
        <v>47</v>
      </c>
      <c r="C108" s="516"/>
      <c r="D108" s="516"/>
      <c r="E108" s="516"/>
      <c r="F108" s="519">
        <f>Report_COGS!C40</f>
        <v>0.747</v>
      </c>
      <c r="G108" s="519">
        <f>Report_COGS!D40</f>
        <v>0.72499999999999998</v>
      </c>
      <c r="H108" s="519">
        <f>Report_COGS!E40</f>
        <v>0.70899999999999996</v>
      </c>
      <c r="I108" s="519">
        <f>Report_COGS!F40</f>
        <v>0.7</v>
      </c>
      <c r="J108" s="520">
        <f>Report_COGS!G40</f>
        <v>0.69399999999999995</v>
      </c>
    </row>
    <row r="109" spans="2:10" ht="13.5" customHeight="1">
      <c r="B109" s="344" t="s">
        <v>48</v>
      </c>
      <c r="C109" s="516"/>
      <c r="D109" s="516"/>
      <c r="E109" s="516"/>
      <c r="F109" s="519">
        <f>Report_COGS!C41</f>
        <v>0.70399999999999996</v>
      </c>
      <c r="G109" s="519">
        <f>Report_COGS!D41</f>
        <v>0.69599999999999995</v>
      </c>
      <c r="H109" s="519">
        <f>Report_COGS!E41</f>
        <v>0.68600000000000005</v>
      </c>
      <c r="I109" s="519">
        <f>Report_COGS!F41</f>
        <v>0.68899999999999995</v>
      </c>
      <c r="J109" s="520">
        <f>Report_COGS!G41</f>
        <v>0.68400000000000005</v>
      </c>
    </row>
    <row r="110" spans="2:10" ht="13.5" customHeight="1">
      <c r="B110" s="344" t="s">
        <v>49</v>
      </c>
      <c r="C110" s="516"/>
      <c r="D110" s="516"/>
      <c r="E110" s="516"/>
      <c r="F110" s="519">
        <f>Report_COGS!C42</f>
        <v>0.69599999999999995</v>
      </c>
      <c r="G110" s="519">
        <f>Report_COGS!D42</f>
        <v>0.68600000000000005</v>
      </c>
      <c r="H110" s="519">
        <f>Report_COGS!E42</f>
        <v>0.68100000000000005</v>
      </c>
      <c r="I110" s="519">
        <f>Report_COGS!F42</f>
        <v>0.68600000000000005</v>
      </c>
      <c r="J110" s="520">
        <f>Report_COGS!G42</f>
        <v>0.68700000000000006</v>
      </c>
    </row>
    <row r="111" spans="2:10" s="280" customFormat="1" ht="13.5" customHeight="1">
      <c r="B111" s="344" t="s">
        <v>50</v>
      </c>
      <c r="C111" s="516"/>
      <c r="D111" s="516"/>
      <c r="E111" s="516"/>
      <c r="F111" s="519">
        <f>Report_COGS!C43</f>
        <v>0.73799999999999999</v>
      </c>
      <c r="G111" s="519">
        <f>Report_COGS!D43</f>
        <v>0.71399999999999997</v>
      </c>
      <c r="H111" s="519">
        <f>Report_COGS!E43</f>
        <v>0.69399999999999995</v>
      </c>
      <c r="I111" s="519">
        <f>Report_COGS!F43</f>
        <v>0.68</v>
      </c>
      <c r="J111" s="520">
        <f>Report_COGS!G43</f>
        <v>0.67600000000000005</v>
      </c>
    </row>
    <row r="112" spans="2:10" ht="13.5" customHeight="1">
      <c r="B112" s="344" t="s">
        <v>51</v>
      </c>
      <c r="C112" s="517"/>
      <c r="D112" s="518"/>
      <c r="E112" s="518"/>
      <c r="F112" s="521">
        <f>Report_COGS!C44</f>
        <v>0.504</v>
      </c>
      <c r="G112" s="519">
        <f>Report_COGS!D44</f>
        <v>0.52</v>
      </c>
      <c r="H112" s="519">
        <f>Report_COGS!E44</f>
        <v>0.51900000000000002</v>
      </c>
      <c r="I112" s="519">
        <f>Report_COGS!F44</f>
        <v>0.52400000000000002</v>
      </c>
      <c r="J112" s="520">
        <f>Report_COGS!G44</f>
        <v>0.52500000000000002</v>
      </c>
    </row>
    <row r="113" spans="2:10" ht="13.5" customHeight="1">
      <c r="B113" s="525"/>
      <c r="C113" s="526"/>
      <c r="D113" s="526"/>
      <c r="E113" s="526"/>
      <c r="F113" s="526"/>
      <c r="G113" s="526"/>
      <c r="H113" s="526"/>
      <c r="I113" s="526"/>
      <c r="J113" s="527"/>
    </row>
    <row r="114" spans="2:10" s="280" customFormat="1" ht="13.5" customHeight="1">
      <c r="B114" s="250" t="s">
        <v>3771</v>
      </c>
      <c r="C114" s="431"/>
      <c r="D114" s="431"/>
      <c r="E114" s="431"/>
      <c r="F114" s="431"/>
      <c r="G114" s="431"/>
      <c r="H114" s="431"/>
      <c r="I114" s="431"/>
      <c r="J114" s="235"/>
    </row>
    <row r="115" spans="2:10" ht="13.5" customHeight="1">
      <c r="B115" s="344" t="s">
        <v>47</v>
      </c>
      <c r="C115" s="531"/>
      <c r="D115" s="518"/>
      <c r="E115" s="521">
        <v>0.81299999999999994</v>
      </c>
      <c r="F115" s="521">
        <v>0.78800000000000003</v>
      </c>
      <c r="G115" s="521">
        <v>0.753</v>
      </c>
      <c r="H115" s="521">
        <v>0.72399999999999998</v>
      </c>
      <c r="I115" s="521">
        <v>0.70699999999999996</v>
      </c>
      <c r="J115" s="528"/>
    </row>
    <row r="116" spans="2:10" ht="13.5" customHeight="1">
      <c r="B116" s="344" t="s">
        <v>48</v>
      </c>
      <c r="C116" s="531"/>
      <c r="D116" s="532"/>
      <c r="E116" s="521">
        <v>0.70899999999999996</v>
      </c>
      <c r="F116" s="521">
        <v>0.69899999999999995</v>
      </c>
      <c r="G116" s="521">
        <v>0.69399999999999995</v>
      </c>
      <c r="H116" s="521">
        <v>0.69799999999999995</v>
      </c>
      <c r="I116" s="521">
        <v>0.69899999999999995</v>
      </c>
      <c r="J116" s="529"/>
    </row>
    <row r="117" spans="2:10" s="280" customFormat="1" ht="13.5" customHeight="1">
      <c r="B117" s="344" t="s">
        <v>49</v>
      </c>
      <c r="C117" s="533"/>
      <c r="D117" s="516"/>
      <c r="E117" s="521">
        <v>0.69899999999999995</v>
      </c>
      <c r="F117" s="521">
        <v>0.69899999999999995</v>
      </c>
      <c r="G117" s="521">
        <v>0.70199999999999996</v>
      </c>
      <c r="H117" s="521">
        <v>0.7</v>
      </c>
      <c r="I117" s="521">
        <v>0.69699999999999995</v>
      </c>
      <c r="J117" s="530"/>
    </row>
    <row r="118" spans="2:10" ht="13.5" customHeight="1">
      <c r="B118" s="344" t="s">
        <v>50</v>
      </c>
      <c r="C118" s="531"/>
      <c r="D118" s="518"/>
      <c r="E118" s="521">
        <v>0.72399999999999998</v>
      </c>
      <c r="F118" s="521">
        <v>0.68700000000000006</v>
      </c>
      <c r="G118" s="521">
        <v>0.68400000000000005</v>
      </c>
      <c r="H118" s="521">
        <v>0.67900000000000005</v>
      </c>
      <c r="I118" s="521">
        <v>0.67600000000000005</v>
      </c>
      <c r="J118" s="528"/>
    </row>
    <row r="119" spans="2:10" s="280" customFormat="1" ht="13.5" customHeight="1">
      <c r="B119" s="344" t="s">
        <v>51</v>
      </c>
      <c r="C119" s="533"/>
      <c r="D119" s="516"/>
      <c r="E119" s="521">
        <v>0.51100000000000001</v>
      </c>
      <c r="F119" s="521">
        <v>0.51900000000000002</v>
      </c>
      <c r="G119" s="521">
        <v>0.52300000000000002</v>
      </c>
      <c r="H119" s="521">
        <v>0.53900000000000003</v>
      </c>
      <c r="I119" s="521">
        <v>0.54800000000000004</v>
      </c>
      <c r="J119" s="530"/>
    </row>
    <row r="120" spans="2:10" s="280" customFormat="1" ht="13.5" customHeight="1">
      <c r="B120" s="535"/>
      <c r="C120" s="536"/>
      <c r="D120" s="536"/>
      <c r="E120" s="536"/>
      <c r="F120" s="536"/>
      <c r="G120" s="536"/>
      <c r="H120" s="536"/>
      <c r="I120" s="536"/>
      <c r="J120" s="537"/>
    </row>
    <row r="121" spans="2:10" s="280" customFormat="1" ht="13.5" customHeight="1">
      <c r="B121" s="250" t="s">
        <v>3772</v>
      </c>
      <c r="C121" s="431"/>
      <c r="D121" s="431"/>
      <c r="E121" s="431"/>
      <c r="F121" s="431"/>
      <c r="G121" s="431"/>
      <c r="H121" s="431"/>
      <c r="I121" s="431"/>
      <c r="J121" s="235"/>
    </row>
    <row r="122" spans="2:10" ht="13.5" customHeight="1">
      <c r="B122" s="344" t="s">
        <v>47</v>
      </c>
      <c r="C122" s="531"/>
      <c r="D122" s="518"/>
      <c r="E122" s="538"/>
      <c r="F122" s="521">
        <f>F108-F115</f>
        <v>-4.1000000000000036E-2</v>
      </c>
      <c r="G122" s="521">
        <f t="shared" ref="G122:I122" si="117">G108-G115</f>
        <v>-2.8000000000000025E-2</v>
      </c>
      <c r="H122" s="521">
        <f t="shared" si="117"/>
        <v>-1.5000000000000013E-2</v>
      </c>
      <c r="I122" s="521">
        <f t="shared" si="117"/>
        <v>-7.0000000000000062E-3</v>
      </c>
      <c r="J122" s="528"/>
    </row>
    <row r="123" spans="2:10" ht="13.5" customHeight="1">
      <c r="B123" s="344" t="s">
        <v>48</v>
      </c>
      <c r="C123" s="531"/>
      <c r="D123" s="532"/>
      <c r="E123" s="538"/>
      <c r="F123" s="521">
        <f t="shared" ref="F123:I123" si="118">F109-F116</f>
        <v>5.0000000000000044E-3</v>
      </c>
      <c r="G123" s="521">
        <f t="shared" si="118"/>
        <v>2.0000000000000018E-3</v>
      </c>
      <c r="H123" s="521">
        <f t="shared" si="118"/>
        <v>-1.19999999999999E-2</v>
      </c>
      <c r="I123" s="521">
        <f t="shared" si="118"/>
        <v>-1.0000000000000009E-2</v>
      </c>
      <c r="J123" s="529"/>
    </row>
    <row r="124" spans="2:10" s="280" customFormat="1" ht="13.5" customHeight="1">
      <c r="B124" s="344" t="s">
        <v>49</v>
      </c>
      <c r="C124" s="533"/>
      <c r="D124" s="516"/>
      <c r="E124" s="538"/>
      <c r="F124" s="521">
        <f t="shared" ref="F124:I124" si="119">F110-F117</f>
        <v>-3.0000000000000027E-3</v>
      </c>
      <c r="G124" s="521">
        <f t="shared" si="119"/>
        <v>-1.5999999999999903E-2</v>
      </c>
      <c r="H124" s="521">
        <f t="shared" si="119"/>
        <v>-1.8999999999999906E-2</v>
      </c>
      <c r="I124" s="521">
        <f t="shared" si="119"/>
        <v>-1.0999999999999899E-2</v>
      </c>
      <c r="J124" s="530"/>
    </row>
    <row r="125" spans="2:10" ht="13.5" customHeight="1">
      <c r="B125" s="344" t="s">
        <v>50</v>
      </c>
      <c r="C125" s="531"/>
      <c r="D125" s="518"/>
      <c r="E125" s="538"/>
      <c r="F125" s="521">
        <f t="shared" ref="F125:I125" si="120">F111-F118</f>
        <v>5.0999999999999934E-2</v>
      </c>
      <c r="G125" s="521">
        <f t="shared" si="120"/>
        <v>2.9999999999999916E-2</v>
      </c>
      <c r="H125" s="521">
        <f t="shared" si="120"/>
        <v>1.4999999999999902E-2</v>
      </c>
      <c r="I125" s="521">
        <f t="shared" si="120"/>
        <v>4.0000000000000036E-3</v>
      </c>
      <c r="J125" s="528"/>
    </row>
    <row r="126" spans="2:10" s="280" customFormat="1" ht="13.5" customHeight="1">
      <c r="B126" s="344" t="s">
        <v>51</v>
      </c>
      <c r="C126" s="533"/>
      <c r="D126" s="516"/>
      <c r="E126" s="538"/>
      <c r="F126" s="521">
        <f t="shared" ref="F126:I126" si="121">F112-F119</f>
        <v>-1.5000000000000013E-2</v>
      </c>
      <c r="G126" s="521">
        <f t="shared" si="121"/>
        <v>-3.0000000000000027E-3</v>
      </c>
      <c r="H126" s="521">
        <f t="shared" si="121"/>
        <v>-2.0000000000000018E-2</v>
      </c>
      <c r="I126" s="521">
        <f t="shared" si="121"/>
        <v>-2.4000000000000021E-2</v>
      </c>
      <c r="J126" s="530"/>
    </row>
    <row r="127" spans="2:10" ht="13.5" customHeight="1">
      <c r="B127" s="300"/>
      <c r="C127" s="433"/>
      <c r="D127" s="433"/>
      <c r="E127" s="433"/>
      <c r="F127" s="434"/>
      <c r="G127" s="433"/>
      <c r="H127" s="433"/>
      <c r="I127" s="433"/>
      <c r="J127" s="244"/>
    </row>
    <row r="128" spans="2:10" ht="13.5" customHeight="1">
      <c r="B128" s="345"/>
      <c r="C128" s="435"/>
      <c r="D128" s="435"/>
      <c r="E128" s="435"/>
      <c r="F128" s="436"/>
      <c r="G128" s="435"/>
      <c r="H128" s="435"/>
      <c r="I128" s="435"/>
      <c r="J128" s="437"/>
    </row>
    <row r="130" spans="2:12" ht="13.5" customHeight="1">
      <c r="B130" s="4" t="s">
        <v>90</v>
      </c>
      <c r="C130" s="222"/>
      <c r="D130" s="222"/>
      <c r="E130" s="222"/>
      <c r="F130" s="222"/>
      <c r="G130" s="222"/>
      <c r="H130" s="222"/>
      <c r="I130" s="222"/>
      <c r="J130" s="223"/>
    </row>
    <row r="131" spans="2:12" s="19" customFormat="1" ht="13.5" customHeight="1">
      <c r="B131" s="224" t="str">
        <f>unit</f>
        <v>KRW Millions</v>
      </c>
      <c r="C131" s="225">
        <f>C$5</f>
        <v>2020</v>
      </c>
      <c r="D131" s="225">
        <f t="shared" ref="D131:J131" si="122">D$5</f>
        <v>2021</v>
      </c>
      <c r="E131" s="225">
        <f t="shared" si="122"/>
        <v>2022</v>
      </c>
      <c r="F131" s="226">
        <f t="shared" si="122"/>
        <v>2023</v>
      </c>
      <c r="G131" s="226">
        <f t="shared" si="122"/>
        <v>2024</v>
      </c>
      <c r="H131" s="226">
        <f t="shared" si="122"/>
        <v>2025</v>
      </c>
      <c r="I131" s="226">
        <f t="shared" si="122"/>
        <v>2026</v>
      </c>
      <c r="J131" s="227">
        <f t="shared" si="122"/>
        <v>2027</v>
      </c>
    </row>
    <row r="132" spans="2:12" s="19" customFormat="1" ht="13.5" customHeight="1">
      <c r="B132" s="228" t="str">
        <f>B130</f>
        <v>인건비</v>
      </c>
      <c r="C132" s="275">
        <f>SUM(C135,C138,C140,C142)</f>
        <v>81367</v>
      </c>
      <c r="D132" s="275">
        <f t="shared" ref="D132:J132" si="123">SUM(D135,D138,D140,D142)</f>
        <v>97550</v>
      </c>
      <c r="E132" s="275">
        <f t="shared" si="123"/>
        <v>116785.90317345454</v>
      </c>
      <c r="F132" s="311">
        <f t="shared" si="123"/>
        <v>129087.63062913234</v>
      </c>
      <c r="G132" s="275">
        <f t="shared" si="123"/>
        <v>131540.48061108583</v>
      </c>
      <c r="H132" s="275">
        <f t="shared" si="123"/>
        <v>134566.18966514082</v>
      </c>
      <c r="I132" s="275">
        <f t="shared" si="123"/>
        <v>138872.58773442532</v>
      </c>
      <c r="J132" s="276">
        <f t="shared" si="123"/>
        <v>143593.16171739576</v>
      </c>
    </row>
    <row r="133" spans="2:12" s="280" customFormat="1" ht="13.5" customHeight="1">
      <c r="B133" s="279" t="s">
        <v>172</v>
      </c>
      <c r="C133" s="431"/>
      <c r="D133" s="431">
        <f>IFERROR(D132/C132-1,"")</f>
        <v>0.19888898447773662</v>
      </c>
      <c r="E133" s="431">
        <f t="shared" ref="E133:J133" si="124">IFERROR(E132/D132-1,"")</f>
        <v>0.19719019142444427</v>
      </c>
      <c r="F133" s="431">
        <f t="shared" si="124"/>
        <v>0.10533572221817589</v>
      </c>
      <c r="G133" s="431">
        <f t="shared" si="124"/>
        <v>1.9001433134988144E-2</v>
      </c>
      <c r="H133" s="431">
        <f t="shared" si="124"/>
        <v>2.3002113417852188E-2</v>
      </c>
      <c r="I133" s="431">
        <f t="shared" si="124"/>
        <v>3.2002080760410223E-2</v>
      </c>
      <c r="J133" s="235">
        <f t="shared" si="124"/>
        <v>3.3992122275404713E-2</v>
      </c>
    </row>
    <row r="134" spans="2:12" ht="13.5" customHeight="1">
      <c r="B134" s="300" t="s">
        <v>3722</v>
      </c>
      <c r="C134" s="454">
        <f>IFERROR(C132/C$65,"")</f>
        <v>9.5976210893589514E-2</v>
      </c>
      <c r="D134" s="454">
        <f t="shared" ref="D134:J134" si="125">IFERROR(D132/D$65,"")</f>
        <v>9.7918368903816153E-2</v>
      </c>
      <c r="E134" s="454">
        <f t="shared" si="125"/>
        <v>9.0709188500177507E-2</v>
      </c>
      <c r="F134" s="454">
        <f t="shared" si="125"/>
        <v>7.802553548968727E-2</v>
      </c>
      <c r="G134" s="433">
        <f t="shared" si="125"/>
        <v>7.9329328049808218E-2</v>
      </c>
      <c r="H134" s="433">
        <f t="shared" si="125"/>
        <v>7.5456717371708629E-2</v>
      </c>
      <c r="I134" s="433">
        <f t="shared" si="125"/>
        <v>7.1440779251449843E-2</v>
      </c>
      <c r="J134" s="244">
        <f t="shared" si="125"/>
        <v>7.2032776332291465E-2</v>
      </c>
    </row>
    <row r="135" spans="2:12" ht="13.5" customHeight="1">
      <c r="B135" s="344" t="s">
        <v>97</v>
      </c>
      <c r="C135" s="447">
        <f>SUMIFS('Labor Costs'!C$51:C$68,'Labor Costs'!$B$51:$B$68,$B135)</f>
        <v>50078</v>
      </c>
      <c r="D135" s="447">
        <f>SUMIFS('Labor Costs'!D$51:D$68,'Labor Costs'!$B$51:$B$68,$B135)</f>
        <v>60241</v>
      </c>
      <c r="E135" s="447">
        <f>SUMIFS('Labor Costs'!E$51:E$68,'Labor Costs'!$B$51:$B$68,$B135)</f>
        <v>72558.903173454542</v>
      </c>
      <c r="F135" s="449">
        <f>SUMIFS('Labor Costs'!F$51:F$68,'Labor Costs'!$B$51:$B$68,$B135)</f>
        <v>80202.630629132342</v>
      </c>
      <c r="G135" s="447">
        <f>SUMIFS('Labor Costs'!G$51:G$68,'Labor Costs'!$B$51:$B$68,$B135)</f>
        <v>81726.480611085848</v>
      </c>
      <c r="H135" s="447">
        <f>SUMIFS('Labor Costs'!H$51:H$68,'Labor Costs'!$B$51:$B$68,$B135)</f>
        <v>83606.189665140802</v>
      </c>
      <c r="I135" s="447">
        <f>SUMIFS('Labor Costs'!I$51:I$68,'Labor Costs'!$B$51:$B$68,$B135)</f>
        <v>86281.587734425309</v>
      </c>
      <c r="J135" s="425">
        <f>SUMIFS('Labor Costs'!J$51:J$68,'Labor Costs'!$B$51:$B$68,$B135)</f>
        <v>89215.161717395778</v>
      </c>
    </row>
    <row r="136" spans="2:12" s="280" customFormat="1" ht="13.5" customHeight="1">
      <c r="B136" s="279" t="s">
        <v>172</v>
      </c>
      <c r="C136" s="431"/>
      <c r="D136" s="431">
        <f>IFERROR(D135/C135-1,"")</f>
        <v>0.20294340828307833</v>
      </c>
      <c r="E136" s="431">
        <f t="shared" ref="E136" si="126">IFERROR(E135/D135-1,"")</f>
        <v>0.20447706999310333</v>
      </c>
      <c r="F136" s="450">
        <f t="shared" ref="F136" si="127">IFERROR(F135/E135-1,"")</f>
        <v>0.10534513507467458</v>
      </c>
      <c r="G136" s="450">
        <f t="shared" ref="G136" si="128">IFERROR(G135/F135-1,"")</f>
        <v>1.8999999999999906E-2</v>
      </c>
      <c r="H136" s="450">
        <f t="shared" ref="H136" si="129">IFERROR(H135/G135-1,"")</f>
        <v>2.2999999999999687E-2</v>
      </c>
      <c r="I136" s="450">
        <f t="shared" ref="I136" si="130">IFERROR(I135/H135-1,"")</f>
        <v>3.2000000000000028E-2</v>
      </c>
      <c r="J136" s="451">
        <f t="shared" ref="J136" si="131">IFERROR(J135/I135-1,"")</f>
        <v>3.400000000000003E-2</v>
      </c>
      <c r="L136" s="277" t="s">
        <v>3715</v>
      </c>
    </row>
    <row r="137" spans="2:12" ht="13.5" customHeight="1">
      <c r="B137" s="300" t="s">
        <v>179</v>
      </c>
      <c r="C137" s="433">
        <f>IFERROR(C135/C$64,"")</f>
        <v>5.4474352628916721E-2</v>
      </c>
      <c r="D137" s="433">
        <f t="shared" ref="D137:J137" si="132">IFERROR(D135/D$64,"")</f>
        <v>5.6504048264011349E-2</v>
      </c>
      <c r="E137" s="433">
        <f t="shared" si="132"/>
        <v>5.0671075899138551E-2</v>
      </c>
      <c r="F137" s="434">
        <f t="shared" si="132"/>
        <v>4.8477558787165316E-2</v>
      </c>
      <c r="G137" s="433">
        <f t="shared" si="132"/>
        <v>4.9287540691916293E-2</v>
      </c>
      <c r="H137" s="433">
        <f t="shared" si="132"/>
        <v>4.688137963768356E-2</v>
      </c>
      <c r="I137" s="433">
        <f t="shared" si="132"/>
        <v>4.4386181343344204E-2</v>
      </c>
      <c r="J137" s="244">
        <f t="shared" si="132"/>
        <v>4.475433030777709E-2</v>
      </c>
    </row>
    <row r="138" spans="2:12" ht="13.5" customHeight="1">
      <c r="B138" s="344" t="s">
        <v>98</v>
      </c>
      <c r="C138" s="447">
        <f>SUMIFS('Labor Costs'!C$51:C$68,'Labor Costs'!$B$51:$B$68,$B138)</f>
        <v>13929</v>
      </c>
      <c r="D138" s="447">
        <f>SUMIFS('Labor Costs'!D$51:D$68,'Labor Costs'!$B$51:$B$68,$B138)</f>
        <v>16247</v>
      </c>
      <c r="E138" s="447">
        <f>SUMIFS('Labor Costs'!E$51:E$68,'Labor Costs'!$B$51:$B$68,$B138)</f>
        <v>19059</v>
      </c>
      <c r="F138" s="449">
        <f>SUMIFS('Labor Costs'!F$51:F$68,'Labor Costs'!$B$51:$B$68,$B138)</f>
        <v>21066</v>
      </c>
      <c r="G138" s="447">
        <f>SUMIFS('Labor Costs'!G$51:G$68,'Labor Costs'!$B$51:$B$68,$B138)</f>
        <v>21466</v>
      </c>
      <c r="H138" s="447">
        <f>SUMIFS('Labor Costs'!H$51:H$68,'Labor Costs'!$B$51:$B$68,$B138)</f>
        <v>21960</v>
      </c>
      <c r="I138" s="447">
        <f>SUMIFS('Labor Costs'!I$51:I$68,'Labor Costs'!$B$51:$B$68,$B138)</f>
        <v>22663</v>
      </c>
      <c r="J138" s="425">
        <f>SUMIFS('Labor Costs'!J$51:J$68,'Labor Costs'!$B$51:$B$68,$B138)</f>
        <v>23433</v>
      </c>
    </row>
    <row r="139" spans="2:12" ht="13.5" customHeight="1">
      <c r="B139" s="300" t="s">
        <v>186</v>
      </c>
      <c r="C139" s="433">
        <f>IFERROR(C138/C135,"")</f>
        <v>0.27814609209632973</v>
      </c>
      <c r="D139" s="433">
        <f t="shared" ref="D139:J139" si="133">IFERROR(D138/D135,"")</f>
        <v>0.26970003817997712</v>
      </c>
      <c r="E139" s="433">
        <f t="shared" si="133"/>
        <v>0.2626693509194703</v>
      </c>
      <c r="F139" s="434">
        <f t="shared" si="133"/>
        <v>0.26265971371203511</v>
      </c>
      <c r="G139" s="433">
        <f t="shared" si="133"/>
        <v>0.26265660578424843</v>
      </c>
      <c r="H139" s="433">
        <f t="shared" si="133"/>
        <v>0.26265997874025965</v>
      </c>
      <c r="I139" s="433">
        <f t="shared" si="133"/>
        <v>0.262663223928571</v>
      </c>
      <c r="J139" s="244">
        <f t="shared" si="133"/>
        <v>0.26265714872801577</v>
      </c>
    </row>
    <row r="140" spans="2:12" ht="13.5" customHeight="1">
      <c r="B140" s="344" t="s">
        <v>99</v>
      </c>
      <c r="C140" s="447">
        <f>SUMIFS('Labor Costs'!C$51:C$68,'Labor Costs'!$B$51:$B$68,$B140)</f>
        <v>4068</v>
      </c>
      <c r="D140" s="447">
        <f>SUMIFS('Labor Costs'!D$51:D$68,'Labor Costs'!$B$51:$B$68,$B140)</f>
        <v>4128</v>
      </c>
      <c r="E140" s="447">
        <f>SUMIFS('Labor Costs'!E$51:E$68,'Labor Costs'!$B$51:$B$68,$B140)</f>
        <v>5069</v>
      </c>
      <c r="F140" s="449">
        <f>SUMIFS('Labor Costs'!F$51:F$68,'Labor Costs'!$B$51:$B$68,$B140)</f>
        <v>5603</v>
      </c>
      <c r="G140" s="447">
        <f>SUMIFS('Labor Costs'!G$51:G$68,'Labor Costs'!$B$51:$B$68,$B140)</f>
        <v>5710</v>
      </c>
      <c r="H140" s="447">
        <f>SUMIFS('Labor Costs'!H$51:H$68,'Labor Costs'!$B$51:$B$68,$B140)</f>
        <v>5841</v>
      </c>
      <c r="I140" s="447">
        <f>SUMIFS('Labor Costs'!I$51:I$68,'Labor Costs'!$B$51:$B$68,$B140)</f>
        <v>6028</v>
      </c>
      <c r="J140" s="425">
        <f>SUMIFS('Labor Costs'!J$51:J$68,'Labor Costs'!$B$51:$B$68,$B140)</f>
        <v>6233</v>
      </c>
    </row>
    <row r="141" spans="2:12" ht="13.5" customHeight="1">
      <c r="B141" s="300" t="s">
        <v>3714</v>
      </c>
      <c r="C141" s="433">
        <f>IFERROR(C140/SUM(C$135,C$138),"")</f>
        <v>6.3555548611870571E-2</v>
      </c>
      <c r="D141" s="433">
        <f t="shared" ref="D141:J141" si="134">IFERROR(D140/SUM(D$135,D$138),"")</f>
        <v>5.3969250078443678E-2</v>
      </c>
      <c r="E141" s="433">
        <f t="shared" si="134"/>
        <v>5.5327614193518206E-2</v>
      </c>
      <c r="F141" s="434">
        <f t="shared" si="134"/>
        <v>5.532809089242452E-2</v>
      </c>
      <c r="G141" s="433">
        <f t="shared" si="134"/>
        <v>5.5333489089384111E-2</v>
      </c>
      <c r="H141" s="433">
        <f t="shared" si="134"/>
        <v>5.5330215275627842E-2</v>
      </c>
      <c r="I141" s="433">
        <f t="shared" si="134"/>
        <v>5.5330880820757079E-2</v>
      </c>
      <c r="J141" s="244">
        <f t="shared" si="134"/>
        <v>5.5331573147522246E-2</v>
      </c>
    </row>
    <row r="142" spans="2:12" ht="13.5" customHeight="1">
      <c r="B142" s="344" t="s">
        <v>100</v>
      </c>
      <c r="C142" s="447">
        <f>SUMIFS('Labor Costs'!C$51:C$68,'Labor Costs'!$B$51:$B$68,$B142)</f>
        <v>13292</v>
      </c>
      <c r="D142" s="447">
        <f>SUMIFS('Labor Costs'!D$51:D$68,'Labor Costs'!$B$51:$B$68,$B142)</f>
        <v>16934</v>
      </c>
      <c r="E142" s="447">
        <f>SUMIFS('Labor Costs'!E$51:E$68,'Labor Costs'!$B$51:$B$68,$B142)</f>
        <v>20099</v>
      </c>
      <c r="F142" s="449">
        <f>SUMIFS('Labor Costs'!F$51:F$68,'Labor Costs'!$B$51:$B$68,$B142)</f>
        <v>22216</v>
      </c>
      <c r="G142" s="447">
        <f>SUMIFS('Labor Costs'!G$51:G$68,'Labor Costs'!$B$51:$B$68,$B142)</f>
        <v>22638</v>
      </c>
      <c r="H142" s="447">
        <f>SUMIFS('Labor Costs'!H$51:H$68,'Labor Costs'!$B$51:$B$68,$B142)</f>
        <v>23159</v>
      </c>
      <c r="I142" s="447">
        <f>SUMIFS('Labor Costs'!I$51:I$68,'Labor Costs'!$B$51:$B$68,$B142)</f>
        <v>23900</v>
      </c>
      <c r="J142" s="425">
        <f>SUMIFS('Labor Costs'!J$51:J$68,'Labor Costs'!$B$51:$B$68,$B142)</f>
        <v>24712</v>
      </c>
    </row>
    <row r="143" spans="2:12" ht="13.5" customHeight="1">
      <c r="B143" s="300" t="s">
        <v>3714</v>
      </c>
      <c r="C143" s="433">
        <f>IFERROR(C142/SUM(C$135,C$138),"")</f>
        <v>0.20766478666395863</v>
      </c>
      <c r="D143" s="433">
        <f t="shared" ref="D143" si="135">IFERROR(D142/SUM(D$135,D$138),"")</f>
        <v>0.22139420562702647</v>
      </c>
      <c r="E143" s="433">
        <f t="shared" ref="E143" si="136">IFERROR(E142/SUM(E$135,E$138),"")</f>
        <v>0.21937851995966115</v>
      </c>
      <c r="F143" s="434">
        <f t="shared" ref="F143" si="137">IFERROR(F142/SUM(F$135,F$138),"")</f>
        <v>0.21937691723471411</v>
      </c>
      <c r="G143" s="433">
        <f t="shared" ref="G143" si="138">IFERROR(G142/SUM(G$135,G$138),"")</f>
        <v>0.21937644938799955</v>
      </c>
      <c r="H143" s="433">
        <f t="shared" ref="H143" si="139">IFERROR(H142/SUM(H$135,H$138),"")</f>
        <v>0.2193789514754777</v>
      </c>
      <c r="I143" s="433">
        <f t="shared" ref="I143" si="140">IFERROR(I142/SUM(I$135,I$138),"")</f>
        <v>0.2193775798964987</v>
      </c>
      <c r="J143" s="244">
        <f t="shared" ref="J143" si="141">IFERROR(J142/SUM(J$135,J$138),"")</f>
        <v>0.21937330910020372</v>
      </c>
    </row>
    <row r="144" spans="2:12" ht="13.5" customHeight="1">
      <c r="B144" s="345"/>
      <c r="C144" s="435"/>
      <c r="D144" s="435"/>
      <c r="E144" s="435"/>
      <c r="F144" s="436"/>
      <c r="G144" s="435"/>
      <c r="H144" s="435"/>
      <c r="I144" s="435"/>
      <c r="J144" s="437"/>
    </row>
    <row r="146" spans="2:10" ht="13.5" customHeight="1">
      <c r="B146" s="4" t="s">
        <v>91</v>
      </c>
      <c r="C146" s="222"/>
      <c r="D146" s="222"/>
      <c r="E146" s="222"/>
      <c r="F146" s="222"/>
      <c r="G146" s="222"/>
      <c r="H146" s="222"/>
      <c r="I146" s="222"/>
      <c r="J146" s="223"/>
    </row>
    <row r="147" spans="2:10" s="19" customFormat="1" ht="13.5" customHeight="1">
      <c r="B147" s="224" t="str">
        <f>unit</f>
        <v>KRW Millions</v>
      </c>
      <c r="C147" s="225">
        <f t="shared" ref="C147:J147" si="142">C5</f>
        <v>2020</v>
      </c>
      <c r="D147" s="225">
        <f t="shared" si="142"/>
        <v>2021</v>
      </c>
      <c r="E147" s="225">
        <f t="shared" si="142"/>
        <v>2022</v>
      </c>
      <c r="F147" s="226">
        <f t="shared" si="142"/>
        <v>2023</v>
      </c>
      <c r="G147" s="226">
        <f t="shared" si="142"/>
        <v>2024</v>
      </c>
      <c r="H147" s="226">
        <f t="shared" si="142"/>
        <v>2025</v>
      </c>
      <c r="I147" s="226">
        <f t="shared" si="142"/>
        <v>2026</v>
      </c>
      <c r="J147" s="227">
        <f t="shared" si="142"/>
        <v>2027</v>
      </c>
    </row>
    <row r="148" spans="2:10" s="19" customFormat="1" ht="13.5" customHeight="1">
      <c r="B148" s="228" t="str">
        <f>B146</f>
        <v>변동비</v>
      </c>
      <c r="C148" s="275">
        <f>SUM(C151,C154,C157,C160,C163,C166,C169,C172)</f>
        <v>30670</v>
      </c>
      <c r="D148" s="275">
        <f t="shared" ref="D148:J148" si="143">SUM(D151,D154,D157,D160,D163,D166,D169,D172)</f>
        <v>39244</v>
      </c>
      <c r="E148" s="275">
        <f t="shared" si="143"/>
        <v>53117</v>
      </c>
      <c r="F148" s="311">
        <f t="shared" si="143"/>
        <v>68254</v>
      </c>
      <c r="G148" s="275">
        <f t="shared" si="143"/>
        <v>68409</v>
      </c>
      <c r="H148" s="275">
        <f t="shared" si="143"/>
        <v>73576</v>
      </c>
      <c r="I148" s="275">
        <f t="shared" si="143"/>
        <v>80198</v>
      </c>
      <c r="J148" s="276">
        <f t="shared" si="143"/>
        <v>82243</v>
      </c>
    </row>
    <row r="149" spans="2:10" s="280" customFormat="1" ht="13.5" customHeight="1">
      <c r="B149" s="279" t="s">
        <v>172</v>
      </c>
      <c r="C149" s="431"/>
      <c r="D149" s="431">
        <f>IFERROR(D148/C148-1,"")</f>
        <v>0.27955656993805023</v>
      </c>
      <c r="E149" s="431">
        <f>IFERROR(E148/D148-1,"")</f>
        <v>0.35350626847416167</v>
      </c>
      <c r="F149" s="431" t="str">
        <f>IFERROR(F148/#REF!-1,"")</f>
        <v/>
      </c>
      <c r="G149" s="431">
        <f>IFERROR(G148/F148-1,"")</f>
        <v>2.2709291763121087E-3</v>
      </c>
      <c r="H149" s="431">
        <f>IFERROR(H148/G148-1,"")</f>
        <v>7.5530997383385312E-2</v>
      </c>
      <c r="I149" s="431">
        <f>IFERROR(I148/H148-1,"")</f>
        <v>9.0002174622159314E-2</v>
      </c>
      <c r="J149" s="235">
        <f>IFERROR(J148/I148-1,"")</f>
        <v>2.549938901219484E-2</v>
      </c>
    </row>
    <row r="150" spans="2:10" ht="13.5" customHeight="1">
      <c r="B150" s="300" t="s">
        <v>3722</v>
      </c>
      <c r="C150" s="438">
        <f t="shared" ref="C150:D150" si="144">IFERROR(C148/C$65,"")</f>
        <v>3.6176710313842106E-2</v>
      </c>
      <c r="D150" s="438">
        <f t="shared" si="144"/>
        <v>3.9392193431690016E-2</v>
      </c>
      <c r="E150" s="438">
        <f>IFERROR(E148/E$65,"")</f>
        <v>4.125669138686857E-2</v>
      </c>
      <c r="F150" s="440">
        <f t="shared" ref="F150:J150" si="145">IFERROR(F148/F$65,"")</f>
        <v>4.1255346258646491E-2</v>
      </c>
      <c r="G150" s="438">
        <f t="shared" si="145"/>
        <v>4.125604511514893E-2</v>
      </c>
      <c r="H150" s="438">
        <f t="shared" si="145"/>
        <v>4.1257045704839637E-2</v>
      </c>
      <c r="I150" s="438">
        <f t="shared" si="145"/>
        <v>4.1256577038547571E-2</v>
      </c>
      <c r="J150" s="329">
        <f t="shared" si="145"/>
        <v>4.125678098484932E-2</v>
      </c>
    </row>
    <row r="151" spans="2:10" ht="13.5" customHeight="1">
      <c r="B151" s="281" t="s">
        <v>3716</v>
      </c>
      <c r="C151" s="439">
        <f>SUMIFS(Report_COGS!C$57:C$64,Report_COGS!$B$57:$B$64,$B151)</f>
        <v>288</v>
      </c>
      <c r="D151" s="439">
        <f>SUMIFS(Report_COGS!D$57:D$64,Report_COGS!$B$57:$B$64,$B151)</f>
        <v>339</v>
      </c>
      <c r="E151" s="439">
        <f>SUMIFS(Report_COGS!E$57:E$64,Report_COGS!$B$57:$B$64,$B151)</f>
        <v>327</v>
      </c>
      <c r="F151" s="439">
        <f>SUMIFS(Report_COGS!H$57:H$64,Report_COGS!$B$57:$B$64,$B151)</f>
        <v>420</v>
      </c>
      <c r="G151" s="439">
        <f>SUMIFS(Report_COGS!I$57:I$64,Report_COGS!$B$57:$B$64,$B151)</f>
        <v>421</v>
      </c>
      <c r="H151" s="439">
        <f>SUMIFS(Report_COGS!J$57:J$64,Report_COGS!$B$57:$B$64,$B151)</f>
        <v>453</v>
      </c>
      <c r="I151" s="439">
        <f>SUMIFS(Report_COGS!K$57:K$64,Report_COGS!$B$57:$B$64,$B151)</f>
        <v>493</v>
      </c>
      <c r="J151" s="24">
        <f>SUMIFS(Report_COGS!L$57:L$64,Report_COGS!$B$57:$B$64,$B151)</f>
        <v>506</v>
      </c>
    </row>
    <row r="152" spans="2:10" s="280" customFormat="1" ht="13.5" customHeight="1">
      <c r="B152" s="282" t="s">
        <v>172</v>
      </c>
      <c r="C152" s="431"/>
      <c r="D152" s="431">
        <f>IFERROR(D151/C151-1,"")</f>
        <v>0.17708333333333326</v>
      </c>
      <c r="E152" s="431">
        <f t="shared" ref="E152:J152" si="146">IFERROR(E151/D151-1,"")</f>
        <v>-3.539823008849563E-2</v>
      </c>
      <c r="F152" s="431">
        <f t="shared" si="146"/>
        <v>0.28440366972477071</v>
      </c>
      <c r="G152" s="431">
        <f t="shared" si="146"/>
        <v>2.3809523809523725E-3</v>
      </c>
      <c r="H152" s="431">
        <f t="shared" si="146"/>
        <v>7.6009501187648487E-2</v>
      </c>
      <c r="I152" s="431">
        <f t="shared" si="146"/>
        <v>8.8300220750551883E-2</v>
      </c>
      <c r="J152" s="235">
        <f t="shared" si="146"/>
        <v>2.6369168356997985E-2</v>
      </c>
    </row>
    <row r="153" spans="2:10" ht="13.5" customHeight="1">
      <c r="B153" s="305" t="s">
        <v>3722</v>
      </c>
      <c r="C153" s="438">
        <f t="shared" ref="C153:D153" si="147">IFERROR(C151/C$65,"")</f>
        <v>3.3970957190696205E-4</v>
      </c>
      <c r="D153" s="438">
        <f t="shared" si="147"/>
        <v>3.4028013386359484E-4</v>
      </c>
      <c r="E153" s="438">
        <f>IFERROR(E151/E$65,"")</f>
        <v>2.5398531700785104E-4</v>
      </c>
      <c r="F153" s="440">
        <f t="shared" ref="F153:J153" si="148">IFERROR(F151/F$65,"")</f>
        <v>2.5386417541289197E-4</v>
      </c>
      <c r="G153" s="438">
        <f t="shared" si="148"/>
        <v>2.5389634395295502E-4</v>
      </c>
      <c r="H153" s="438">
        <f t="shared" si="148"/>
        <v>2.5401546298103129E-4</v>
      </c>
      <c r="I153" s="438">
        <f t="shared" si="148"/>
        <v>2.5361595650769282E-4</v>
      </c>
      <c r="J153" s="329">
        <f t="shared" si="148"/>
        <v>2.5383231616470407E-4</v>
      </c>
    </row>
    <row r="154" spans="2:10" ht="13.5" customHeight="1">
      <c r="B154" s="281" t="s">
        <v>3717</v>
      </c>
      <c r="C154" s="439">
        <f>SUMIFS(Report_COGS!C$57:C$64,Report_COGS!$B$57:$B$64,$B154)</f>
        <v>5372</v>
      </c>
      <c r="D154" s="439">
        <f>SUMIFS(Report_COGS!D$57:D$64,Report_COGS!$B$57:$B$64,$B154)</f>
        <v>6048</v>
      </c>
      <c r="E154" s="439">
        <f>SUMIFS(Report_COGS!E$57:E$64,Report_COGS!$B$57:$B$64,$B154)</f>
        <v>8121</v>
      </c>
      <c r="F154" s="439">
        <f>SUMIFS(Report_COGS!H$57:H$64,Report_COGS!$B$57:$B$64,$B154)</f>
        <v>10435</v>
      </c>
      <c r="G154" s="439">
        <f>SUMIFS(Report_COGS!I$57:I$64,Report_COGS!$B$57:$B$64,$B154)</f>
        <v>10459</v>
      </c>
      <c r="H154" s="439">
        <f>SUMIFS(Report_COGS!J$57:J$64,Report_COGS!$B$57:$B$64,$B154)</f>
        <v>11249</v>
      </c>
      <c r="I154" s="439">
        <f>SUMIFS(Report_COGS!K$57:K$64,Report_COGS!$B$57:$B$64,$B154)</f>
        <v>12261</v>
      </c>
      <c r="J154" s="24">
        <f>SUMIFS(Report_COGS!L$57:L$64,Report_COGS!$B$57:$B$64,$B154)</f>
        <v>12574</v>
      </c>
    </row>
    <row r="155" spans="2:10" s="280" customFormat="1" ht="13.5" customHeight="1">
      <c r="B155" s="282" t="s">
        <v>172</v>
      </c>
      <c r="C155" s="431"/>
      <c r="D155" s="431">
        <f>IFERROR(D154/C154-1,"")</f>
        <v>0.12583767684288905</v>
      </c>
      <c r="E155" s="431">
        <f t="shared" ref="E155" si="149">IFERROR(E154/D154-1,"")</f>
        <v>0.34275793650793651</v>
      </c>
      <c r="F155" s="431">
        <f t="shared" ref="F155" si="150">IFERROR(F154/E154-1,"")</f>
        <v>0.28494027829085078</v>
      </c>
      <c r="G155" s="431">
        <f t="shared" ref="G155" si="151">IFERROR(G154/F154-1,"")</f>
        <v>2.2999520843316468E-3</v>
      </c>
      <c r="H155" s="431">
        <f t="shared" ref="H155" si="152">IFERROR(H154/G154-1,"")</f>
        <v>7.5533033750836642E-2</v>
      </c>
      <c r="I155" s="431">
        <f t="shared" ref="I155" si="153">IFERROR(I154/H154-1,"")</f>
        <v>8.9963552315761364E-2</v>
      </c>
      <c r="J155" s="235">
        <f t="shared" ref="J155" si="154">IFERROR(J154/I154-1,"")</f>
        <v>2.5528097218823875E-2</v>
      </c>
    </row>
    <row r="156" spans="2:10" ht="13.5" customHeight="1">
      <c r="B156" s="305" t="s">
        <v>3722</v>
      </c>
      <c r="C156" s="438">
        <f t="shared" ref="C156:D156" si="155">IFERROR(C154/C$65,"")</f>
        <v>6.3365271537645833E-3</v>
      </c>
      <c r="D156" s="438">
        <f t="shared" si="155"/>
        <v>6.0708384944159928E-3</v>
      </c>
      <c r="E156" s="438">
        <f>IFERROR(E154/E$65,"")</f>
        <v>6.3076903957821348E-3</v>
      </c>
      <c r="F156" s="440">
        <f t="shared" ref="F156:J156" si="156">IFERROR(F154/F$65,"")</f>
        <v>6.3073158819845895E-3</v>
      </c>
      <c r="G156" s="438">
        <f t="shared" si="156"/>
        <v>6.3076053715058348E-3</v>
      </c>
      <c r="H156" s="438">
        <f t="shared" si="156"/>
        <v>6.3077702937607526E-3</v>
      </c>
      <c r="I156" s="438">
        <f t="shared" si="156"/>
        <v>6.3074751374053188E-3</v>
      </c>
      <c r="J156" s="329">
        <f t="shared" si="156"/>
        <v>6.3076828922035352E-3</v>
      </c>
    </row>
    <row r="157" spans="2:10" ht="13.5" customHeight="1">
      <c r="B157" s="281" t="s">
        <v>3718</v>
      </c>
      <c r="C157" s="439">
        <f>SUMIFS(Report_COGS!C$57:C$64,Report_COGS!$B$57:$B$64,$B157)</f>
        <v>740</v>
      </c>
      <c r="D157" s="439">
        <f>SUMIFS(Report_COGS!D$57:D$64,Report_COGS!$B$57:$B$64,$B157)</f>
        <v>1041</v>
      </c>
      <c r="E157" s="439">
        <f>SUMIFS(Report_COGS!E$57:E$64,Report_COGS!$B$57:$B$64,$B157)</f>
        <v>1614</v>
      </c>
      <c r="F157" s="439">
        <f>SUMIFS(Report_COGS!H$57:H$64,Report_COGS!$B$57:$B$64,$B157)</f>
        <v>2074</v>
      </c>
      <c r="G157" s="439">
        <f>SUMIFS(Report_COGS!I$57:I$64,Report_COGS!$B$57:$B$64,$B157)</f>
        <v>2079</v>
      </c>
      <c r="H157" s="439">
        <f>SUMIFS(Report_COGS!J$57:J$64,Report_COGS!$B$57:$B$64,$B157)</f>
        <v>2236</v>
      </c>
      <c r="I157" s="439">
        <f>SUMIFS(Report_COGS!K$57:K$64,Report_COGS!$B$57:$B$64,$B157)</f>
        <v>2437</v>
      </c>
      <c r="J157" s="24">
        <f>SUMIFS(Report_COGS!L$57:L$64,Report_COGS!$B$57:$B$64,$B157)</f>
        <v>2499</v>
      </c>
    </row>
    <row r="158" spans="2:10" s="280" customFormat="1" ht="13.5" customHeight="1">
      <c r="B158" s="282" t="s">
        <v>172</v>
      </c>
      <c r="C158" s="431"/>
      <c r="D158" s="431">
        <f>IFERROR(D157/C157-1,"")</f>
        <v>0.40675675675675671</v>
      </c>
      <c r="E158" s="431">
        <f t="shared" ref="E158" si="157">IFERROR(E157/D157-1,"")</f>
        <v>0.55043227665706063</v>
      </c>
      <c r="F158" s="431">
        <f t="shared" ref="F158" si="158">IFERROR(F157/E157-1,"")</f>
        <v>0.28500619578686504</v>
      </c>
      <c r="G158" s="431">
        <f t="shared" ref="G158" si="159">IFERROR(G157/F157-1,"")</f>
        <v>2.4108003857281624E-3</v>
      </c>
      <c r="H158" s="431">
        <f t="shared" ref="H158" si="160">IFERROR(H157/G157-1,"")</f>
        <v>7.5517075517075538E-2</v>
      </c>
      <c r="I158" s="431">
        <f t="shared" ref="I158" si="161">IFERROR(I157/H157-1,"")</f>
        <v>8.9892665474060829E-2</v>
      </c>
      <c r="J158" s="235">
        <f t="shared" ref="J158" si="162">IFERROR(J157/I157-1,"")</f>
        <v>2.5441116126384999E-2</v>
      </c>
    </row>
    <row r="159" spans="2:10" ht="13.5" customHeight="1">
      <c r="B159" s="305" t="s">
        <v>3722</v>
      </c>
      <c r="C159" s="438">
        <f t="shared" ref="C159:D159" si="163">IFERROR(C157/C$65,"")</f>
        <v>8.7286487226094413E-4</v>
      </c>
      <c r="D159" s="438">
        <f t="shared" si="163"/>
        <v>1.0449310305368797E-3</v>
      </c>
      <c r="E159" s="438">
        <f>IFERROR(E157/E$65,"")</f>
        <v>1.2536156013782005E-3</v>
      </c>
      <c r="F159" s="440">
        <f t="shared" ref="F159:J159" si="164">IFERROR(F157/F$65,"")</f>
        <v>1.2536054757293759E-3</v>
      </c>
      <c r="G159" s="438">
        <f t="shared" si="164"/>
        <v>1.2538016605182741E-3</v>
      </c>
      <c r="H159" s="438">
        <f t="shared" si="164"/>
        <v>1.2538158393500794E-3</v>
      </c>
      <c r="I159" s="438">
        <f t="shared" si="164"/>
        <v>1.2536756308504004E-3</v>
      </c>
      <c r="J159" s="329">
        <f t="shared" si="164"/>
        <v>1.2536105891217302E-3</v>
      </c>
    </row>
    <row r="160" spans="2:10" ht="13.5" customHeight="1">
      <c r="B160" s="281" t="s">
        <v>135</v>
      </c>
      <c r="C160" s="439">
        <f>SUMIFS(Report_COGS!C$57:C$64,Report_COGS!$B$57:$B$64,$B160)</f>
        <v>427</v>
      </c>
      <c r="D160" s="439">
        <f>SUMIFS(Report_COGS!D$57:D$64,Report_COGS!$B$57:$B$64,$B160)</f>
        <v>1205</v>
      </c>
      <c r="E160" s="439">
        <f>SUMIFS(Report_COGS!E$57:E$64,Report_COGS!$B$57:$B$64,$B160)</f>
        <v>1889</v>
      </c>
      <c r="F160" s="439">
        <f>SUMIFS(Report_COGS!H$57:H$64,Report_COGS!$B$57:$B$64,$B160)</f>
        <v>2428</v>
      </c>
      <c r="G160" s="439">
        <f>SUMIFS(Report_COGS!I$57:I$64,Report_COGS!$B$57:$B$64,$B160)</f>
        <v>2433</v>
      </c>
      <c r="H160" s="439">
        <f>SUMIFS(Report_COGS!J$57:J$64,Report_COGS!$B$57:$B$64,$B160)</f>
        <v>2617</v>
      </c>
      <c r="I160" s="439">
        <f>SUMIFS(Report_COGS!K$57:K$64,Report_COGS!$B$57:$B$64,$B160)</f>
        <v>2853</v>
      </c>
      <c r="J160" s="24">
        <f>SUMIFS(Report_COGS!L$57:L$64,Report_COGS!$B$57:$B$64,$B160)</f>
        <v>2926</v>
      </c>
    </row>
    <row r="161" spans="2:10" s="280" customFormat="1" ht="13.5" customHeight="1">
      <c r="B161" s="282" t="s">
        <v>172</v>
      </c>
      <c r="C161" s="431"/>
      <c r="D161" s="431">
        <f>IFERROR(D160/C160-1,"")</f>
        <v>1.822014051522248</v>
      </c>
      <c r="E161" s="431">
        <f t="shared" ref="E161" si="165">IFERROR(E160/D160-1,"")</f>
        <v>0.56763485477178421</v>
      </c>
      <c r="F161" s="431">
        <f t="shared" ref="F161" si="166">IFERROR(F160/E160-1,"")</f>
        <v>0.28533615669666501</v>
      </c>
      <c r="G161" s="431">
        <f t="shared" ref="G161" si="167">IFERROR(G160/F160-1,"")</f>
        <v>2.0593080724875534E-3</v>
      </c>
      <c r="H161" s="431">
        <f t="shared" ref="H161" si="168">IFERROR(H160/G160-1,"")</f>
        <v>7.5626798191533062E-2</v>
      </c>
      <c r="I161" s="431">
        <f t="shared" ref="I161" si="169">IFERROR(I160/H160-1,"")</f>
        <v>9.0179594956056652E-2</v>
      </c>
      <c r="J161" s="235">
        <f t="shared" ref="J161" si="170">IFERROR(J160/I160-1,"")</f>
        <v>2.5587101296880466E-2</v>
      </c>
    </row>
    <row r="162" spans="2:10" ht="13.5" customHeight="1">
      <c r="B162" s="305" t="s">
        <v>3722</v>
      </c>
      <c r="C162" s="438">
        <f t="shared" ref="C162:D162" si="171">IFERROR(C160/C$65,"")</f>
        <v>5.0366662223705826E-4</v>
      </c>
      <c r="D162" s="438">
        <f t="shared" si="171"/>
        <v>1.2095503283351969E-3</v>
      </c>
      <c r="E162" s="438">
        <f>IFERROR(E160/E$65,"")</f>
        <v>1.4672118159872495E-3</v>
      </c>
      <c r="F162" s="440">
        <f t="shared" ref="F162:J162" si="172">IFERROR(F160/F$65,"")</f>
        <v>1.4675767092916707E-3</v>
      </c>
      <c r="G162" s="438">
        <f t="shared" si="172"/>
        <v>1.4672916979514004E-3</v>
      </c>
      <c r="H162" s="438">
        <f t="shared" si="172"/>
        <v>1.4674579837116088E-3</v>
      </c>
      <c r="I162" s="438">
        <f t="shared" si="172"/>
        <v>1.4676801702159183E-3</v>
      </c>
      <c r="J162" s="329">
        <f t="shared" si="172"/>
        <v>1.4678129586915495E-3</v>
      </c>
    </row>
    <row r="163" spans="2:10" ht="13.5" customHeight="1">
      <c r="B163" s="281" t="s">
        <v>3719</v>
      </c>
      <c r="C163" s="439">
        <f>SUMIFS(Report_COGS!C$57:C$64,Report_COGS!$B$57:$B$64,$B163)</f>
        <v>314</v>
      </c>
      <c r="D163" s="439">
        <f>SUMIFS(Report_COGS!D$57:D$64,Report_COGS!$B$57:$B$64,$B163)</f>
        <v>707</v>
      </c>
      <c r="E163" s="439">
        <f>SUMIFS(Report_COGS!E$57:E$64,Report_COGS!$B$57:$B$64,$B163)</f>
        <v>406</v>
      </c>
      <c r="F163" s="439">
        <f>SUMIFS(Report_COGS!H$57:H$64,Report_COGS!$B$57:$B$64,$B163)</f>
        <v>522</v>
      </c>
      <c r="G163" s="439">
        <f>SUMIFS(Report_COGS!I$57:I$64,Report_COGS!$B$57:$B$64,$B163)</f>
        <v>523</v>
      </c>
      <c r="H163" s="439">
        <f>SUMIFS(Report_COGS!J$57:J$64,Report_COGS!$B$57:$B$64,$B163)</f>
        <v>563</v>
      </c>
      <c r="I163" s="439">
        <f>SUMIFS(Report_COGS!K$57:K$64,Report_COGS!$B$57:$B$64,$B163)</f>
        <v>614</v>
      </c>
      <c r="J163" s="24">
        <f>SUMIFS(Report_COGS!L$57:L$64,Report_COGS!$B$57:$B$64,$B163)</f>
        <v>629</v>
      </c>
    </row>
    <row r="164" spans="2:10" s="280" customFormat="1" ht="13.5" customHeight="1">
      <c r="B164" s="282" t="s">
        <v>172</v>
      </c>
      <c r="C164" s="431"/>
      <c r="D164" s="431">
        <f>IFERROR(D163/C163-1,"")</f>
        <v>1.2515923566878979</v>
      </c>
      <c r="E164" s="431">
        <f t="shared" ref="E164" si="173">IFERROR(E163/D163-1,"")</f>
        <v>-0.42574257425742579</v>
      </c>
      <c r="F164" s="431">
        <f t="shared" ref="F164" si="174">IFERROR(F163/E163-1,"")</f>
        <v>0.28571428571428581</v>
      </c>
      <c r="G164" s="431">
        <f t="shared" ref="G164" si="175">IFERROR(G163/F163-1,"")</f>
        <v>1.9157088122605526E-3</v>
      </c>
      <c r="H164" s="431">
        <f t="shared" ref="H164" si="176">IFERROR(H163/G163-1,"")</f>
        <v>7.6481835564053524E-2</v>
      </c>
      <c r="I164" s="431">
        <f t="shared" ref="I164" si="177">IFERROR(I163/H163-1,"")</f>
        <v>9.0586145648312577E-2</v>
      </c>
      <c r="J164" s="235">
        <f t="shared" ref="J164" si="178">IFERROR(J163/I163-1,"")</f>
        <v>2.4429967426710109E-2</v>
      </c>
    </row>
    <row r="165" spans="2:10" ht="13.5" customHeight="1">
      <c r="B165" s="305" t="s">
        <v>3722</v>
      </c>
      <c r="C165" s="438">
        <f t="shared" ref="C165:D165" si="179">IFERROR(C163/C$65,"")</f>
        <v>3.7037779714856278E-4</v>
      </c>
      <c r="D165" s="438">
        <f t="shared" si="179"/>
        <v>7.0966977770372142E-4</v>
      </c>
      <c r="E165" s="438">
        <f>IFERROR(E163/E$65,"")</f>
        <v>3.1534568411372327E-4</v>
      </c>
      <c r="F165" s="440">
        <f t="shared" ref="F165:J165" si="180">IFERROR(F163/F$65,"")</f>
        <v>3.1551690372745144E-4</v>
      </c>
      <c r="G165" s="438">
        <f t="shared" si="180"/>
        <v>3.1541042253538116E-4</v>
      </c>
      <c r="H165" s="438">
        <f t="shared" si="180"/>
        <v>3.1569692198304771E-4</v>
      </c>
      <c r="I165" s="438">
        <f t="shared" si="180"/>
        <v>3.1586246915968238E-4</v>
      </c>
      <c r="J165" s="329">
        <f t="shared" si="180"/>
        <v>3.155346380782586E-4</v>
      </c>
    </row>
    <row r="166" spans="2:10" ht="13.5" customHeight="1">
      <c r="B166" s="281" t="s">
        <v>182</v>
      </c>
      <c r="C166" s="439">
        <f>SUMIFS(Report_COGS!C$57:C$64,Report_COGS!$B$57:$B$64,$B166)</f>
        <v>18859</v>
      </c>
      <c r="D166" s="439">
        <f>SUMIFS(Report_COGS!D$57:D$64,Report_COGS!$B$57:$B$64,$B166)</f>
        <v>20851</v>
      </c>
      <c r="E166" s="439">
        <f>SUMIFS(Report_COGS!E$57:E$64,Report_COGS!$B$57:$B$64,$B166)</f>
        <v>28341</v>
      </c>
      <c r="F166" s="439">
        <f>SUMIFS(Report_COGS!H$57:H$64,Report_COGS!$B$57:$B$64,$B166)</f>
        <v>36418</v>
      </c>
      <c r="G166" s="439">
        <f>SUMIFS(Report_COGS!I$57:I$64,Report_COGS!$B$57:$B$64,$B166)</f>
        <v>36500</v>
      </c>
      <c r="H166" s="439">
        <f>SUMIFS(Report_COGS!J$57:J$64,Report_COGS!$B$57:$B$64,$B166)</f>
        <v>39256</v>
      </c>
      <c r="I166" s="439">
        <f>SUMIFS(Report_COGS!K$57:K$64,Report_COGS!$B$57:$B$64,$B166)</f>
        <v>42790</v>
      </c>
      <c r="J166" s="24">
        <f>SUMIFS(Report_COGS!L$57:L$64,Report_COGS!$B$57:$B$64,$B166)</f>
        <v>43881</v>
      </c>
    </row>
    <row r="167" spans="2:10" s="280" customFormat="1" ht="13.5" customHeight="1">
      <c r="B167" s="282" t="s">
        <v>172</v>
      </c>
      <c r="C167" s="431"/>
      <c r="D167" s="431">
        <f>IFERROR(D166/C166-1,"")</f>
        <v>0.10562596107959066</v>
      </c>
      <c r="E167" s="431">
        <f t="shared" ref="E167" si="181">IFERROR(E166/D166-1,"")</f>
        <v>0.35921538535322051</v>
      </c>
      <c r="F167" s="431">
        <f t="shared" ref="F167" si="182">IFERROR(F166/E166-1,"")</f>
        <v>0.28499347235453931</v>
      </c>
      <c r="G167" s="431">
        <f t="shared" ref="G167" si="183">IFERROR(G166/F166-1,"")</f>
        <v>2.2516338074578535E-3</v>
      </c>
      <c r="H167" s="431">
        <f t="shared" ref="H167" si="184">IFERROR(H166/G166-1,"")</f>
        <v>7.5506849315068569E-2</v>
      </c>
      <c r="I167" s="431">
        <f t="shared" ref="I167" si="185">IFERROR(I166/H166-1,"")</f>
        <v>9.0024454860403447E-2</v>
      </c>
      <c r="J167" s="235">
        <f t="shared" ref="J167" si="186">IFERROR(J166/I166-1,"")</f>
        <v>2.5496611357793908E-2</v>
      </c>
    </row>
    <row r="168" spans="2:10" ht="13.5" customHeight="1">
      <c r="B168" s="305" t="s">
        <v>3722</v>
      </c>
      <c r="C168" s="438">
        <f t="shared" ref="C168:D168" si="187">IFERROR(C166/C$65,"")</f>
        <v>2.2245079224282628E-2</v>
      </c>
      <c r="D168" s="438">
        <f t="shared" si="187"/>
        <v>2.0929737673126302E-2</v>
      </c>
      <c r="E168" s="438">
        <f>IFERROR(E166/E$65,"")</f>
        <v>2.2012837520854759E-2</v>
      </c>
      <c r="F168" s="440">
        <f t="shared" ref="F168:J168" si="188">IFERROR(F166/F$65,"")</f>
        <v>2.2012441762349282E-2</v>
      </c>
      <c r="G168" s="438">
        <f t="shared" si="188"/>
        <v>2.2012390865279945E-2</v>
      </c>
      <c r="H168" s="438">
        <f t="shared" si="188"/>
        <v>2.2012430496210517E-2</v>
      </c>
      <c r="I168" s="438">
        <f t="shared" si="188"/>
        <v>2.2012630383294478E-2</v>
      </c>
      <c r="J168" s="329">
        <f t="shared" si="188"/>
        <v>2.2012679576330789E-2</v>
      </c>
    </row>
    <row r="169" spans="2:10" ht="13.5" customHeight="1">
      <c r="B169" s="281" t="s">
        <v>3720</v>
      </c>
      <c r="C169" s="439">
        <f>SUMIFS(Report_COGS!C$57:C$64,Report_COGS!$B$57:$B$64,$B169)</f>
        <v>4034</v>
      </c>
      <c r="D169" s="439">
        <f>SUMIFS(Report_COGS!D$57:D$64,Report_COGS!$B$57:$B$64,$B169)</f>
        <v>7586</v>
      </c>
      <c r="E169" s="439">
        <f>SUMIFS(Report_COGS!E$57:E$64,Report_COGS!$B$57:$B$64,$B169)</f>
        <v>8893</v>
      </c>
      <c r="F169" s="439">
        <f>SUMIFS(Report_COGS!H$57:H$64,Report_COGS!$B$57:$B$64,$B169)</f>
        <v>11427</v>
      </c>
      <c r="G169" s="439">
        <f>SUMIFS(Report_COGS!I$57:I$64,Report_COGS!$B$57:$B$64,$B169)</f>
        <v>11453</v>
      </c>
      <c r="H169" s="439">
        <f>SUMIFS(Report_COGS!J$57:J$64,Report_COGS!$B$57:$B$64,$B169)</f>
        <v>12318</v>
      </c>
      <c r="I169" s="439">
        <f>SUMIFS(Report_COGS!K$57:K$64,Report_COGS!$B$57:$B$64,$B169)</f>
        <v>13427</v>
      </c>
      <c r="J169" s="24">
        <f>SUMIFS(Report_COGS!L$57:L$64,Report_COGS!$B$57:$B$64,$B169)</f>
        <v>13769</v>
      </c>
    </row>
    <row r="170" spans="2:10" s="280" customFormat="1" ht="13.5" customHeight="1">
      <c r="B170" s="282" t="s">
        <v>172</v>
      </c>
      <c r="C170" s="431"/>
      <c r="D170" s="431">
        <f>IFERROR(D169/C169-1,"")</f>
        <v>0.88051561725334659</v>
      </c>
      <c r="E170" s="431">
        <f t="shared" ref="E170" si="189">IFERROR(E169/D169-1,"")</f>
        <v>0.17229106248352233</v>
      </c>
      <c r="F170" s="431">
        <f t="shared" ref="F170" si="190">IFERROR(F169/E169-1,"")</f>
        <v>0.2849432137636343</v>
      </c>
      <c r="G170" s="431">
        <f t="shared" ref="G170" si="191">IFERROR(G169/F169-1,"")</f>
        <v>2.2753128555177415E-3</v>
      </c>
      <c r="H170" s="431">
        <f t="shared" ref="H170" si="192">IFERROR(H169/G169-1,"")</f>
        <v>7.5526063040251445E-2</v>
      </c>
      <c r="I170" s="431">
        <f t="shared" ref="I170" si="193">IFERROR(I169/H169-1,"")</f>
        <v>9.0030849163825311E-2</v>
      </c>
      <c r="J170" s="235">
        <f t="shared" ref="J170" si="194">IFERROR(J169/I169-1,"")</f>
        <v>2.5471065763014833E-2</v>
      </c>
    </row>
    <row r="171" spans="2:10" ht="13.5" customHeight="1">
      <c r="B171" s="305" t="s">
        <v>3722</v>
      </c>
      <c r="C171" s="438">
        <f t="shared" ref="C171:D171" si="195">IFERROR(C169/C$65,"")</f>
        <v>4.7582931009468223E-3</v>
      </c>
      <c r="D171" s="438">
        <f t="shared" si="195"/>
        <v>7.614646299378261E-3</v>
      </c>
      <c r="E171" s="438">
        <f>IFERROR(E169/E$65,"")</f>
        <v>6.9073132237028106E-3</v>
      </c>
      <c r="F171" s="440">
        <f t="shared" ref="F171:J171" si="196">IFERROR(F169/F$65,"")</f>
        <v>6.9069188867693244E-3</v>
      </c>
      <c r="G171" s="438">
        <f t="shared" si="196"/>
        <v>6.907066098083595E-3</v>
      </c>
      <c r="H171" s="438">
        <f t="shared" si="196"/>
        <v>6.9072019271530756E-3</v>
      </c>
      <c r="I171" s="438">
        <f t="shared" si="196"/>
        <v>6.9073051684153996E-3</v>
      </c>
      <c r="J171" s="329">
        <f t="shared" si="196"/>
        <v>6.9071485400628661E-3</v>
      </c>
    </row>
    <row r="172" spans="2:10" ht="13.5" customHeight="1">
      <c r="B172" s="281" t="s">
        <v>3721</v>
      </c>
      <c r="C172" s="439">
        <f>SUMIFS(Report_COGS!C$57:C$64,Report_COGS!$B$57:$B$64,$B172)</f>
        <v>636</v>
      </c>
      <c r="D172" s="439">
        <f>SUMIFS(Report_COGS!D$57:D$64,Report_COGS!$B$57:$B$64,$B172)</f>
        <v>1467</v>
      </c>
      <c r="E172" s="439">
        <f>SUMIFS(Report_COGS!E$57:E$64,Report_COGS!$B$57:$B$64,$B172)</f>
        <v>3526</v>
      </c>
      <c r="F172" s="439">
        <f>SUMIFS(Report_COGS!H$57:H$64,Report_COGS!$B$57:$B$64,$B172)</f>
        <v>4530</v>
      </c>
      <c r="G172" s="439">
        <f>SUMIFS(Report_COGS!I$57:I$64,Report_COGS!$B$57:$B$64,$B172)</f>
        <v>4541</v>
      </c>
      <c r="H172" s="439">
        <f>SUMIFS(Report_COGS!J$57:J$64,Report_COGS!$B$57:$B$64,$B172)</f>
        <v>4884</v>
      </c>
      <c r="I172" s="439">
        <f>SUMIFS(Report_COGS!K$57:K$64,Report_COGS!$B$57:$B$64,$B172)</f>
        <v>5323</v>
      </c>
      <c r="J172" s="24">
        <f>SUMIFS(Report_COGS!L$57:L$64,Report_COGS!$B$57:$B$64,$B172)</f>
        <v>5459</v>
      </c>
    </row>
    <row r="173" spans="2:10" s="280" customFormat="1" ht="13.5" customHeight="1">
      <c r="B173" s="282" t="s">
        <v>172</v>
      </c>
      <c r="C173" s="431"/>
      <c r="D173" s="431">
        <f>IFERROR(D172/C172-1,"")</f>
        <v>1.3066037735849059</v>
      </c>
      <c r="E173" s="431">
        <f t="shared" ref="E173" si="197">IFERROR(E172/D172-1,"")</f>
        <v>1.4035446489434218</v>
      </c>
      <c r="F173" s="431">
        <f t="shared" ref="F173" si="198">IFERROR(F172/E172-1,"")</f>
        <v>0.28474191718661368</v>
      </c>
      <c r="G173" s="431">
        <f t="shared" ref="G173" si="199">IFERROR(G172/F172-1,"")</f>
        <v>2.4282560706401224E-3</v>
      </c>
      <c r="H173" s="431">
        <f t="shared" ref="H173" si="200">IFERROR(H172/G172-1,"")</f>
        <v>7.5534023342876067E-2</v>
      </c>
      <c r="I173" s="431">
        <f t="shared" ref="I173" si="201">IFERROR(I172/H172-1,"")</f>
        <v>8.9885339885339866E-2</v>
      </c>
      <c r="J173" s="235">
        <f t="shared" ref="J173" si="202">IFERROR(J172/I172-1,"")</f>
        <v>2.5549502160435944E-2</v>
      </c>
    </row>
    <row r="174" spans="2:10" ht="13.5" customHeight="1">
      <c r="B174" s="305" t="s">
        <v>3722</v>
      </c>
      <c r="C174" s="438">
        <f t="shared" ref="C174:D174" si="203">IFERROR(C172/C$65,"")</f>
        <v>7.501919712945412E-4</v>
      </c>
      <c r="D174" s="438">
        <f t="shared" si="203"/>
        <v>1.4725396943300697E-3</v>
      </c>
      <c r="E174" s="438">
        <f>IFERROR(E172/E$65,"")</f>
        <v>2.7386918280418431E-3</v>
      </c>
      <c r="F174" s="440">
        <f t="shared" ref="F174:J174" si="204">IFERROR(F172/F$65,"")</f>
        <v>2.7381064633819059E-3</v>
      </c>
      <c r="G174" s="438">
        <f t="shared" si="204"/>
        <v>2.7385826553215408E-3</v>
      </c>
      <c r="H174" s="438">
        <f t="shared" si="204"/>
        <v>2.738656779689529E-3</v>
      </c>
      <c r="I174" s="438">
        <f t="shared" si="204"/>
        <v>2.7383321226986793E-3</v>
      </c>
      <c r="J174" s="329">
        <f t="shared" si="204"/>
        <v>2.7384794741958881E-3</v>
      </c>
    </row>
    <row r="175" spans="2:10" ht="13.5" customHeight="1">
      <c r="B175" s="441"/>
      <c r="C175" s="442"/>
      <c r="D175" s="442"/>
      <c r="E175" s="442"/>
      <c r="F175" s="443"/>
      <c r="G175" s="442"/>
      <c r="H175" s="442"/>
      <c r="I175" s="442"/>
      <c r="J175" s="444"/>
    </row>
    <row r="177" spans="2:10" ht="13.5" customHeight="1">
      <c r="B177" s="4" t="s">
        <v>92</v>
      </c>
      <c r="C177" s="222"/>
      <c r="D177" s="222"/>
      <c r="E177" s="222"/>
      <c r="F177" s="222"/>
      <c r="G177" s="222"/>
      <c r="H177" s="222"/>
      <c r="I177" s="222"/>
      <c r="J177" s="223"/>
    </row>
    <row r="178" spans="2:10" s="19" customFormat="1" ht="13.5" customHeight="1">
      <c r="B178" s="224" t="str">
        <f>unit</f>
        <v>KRW Millions</v>
      </c>
      <c r="C178" s="225">
        <f t="shared" ref="C178:J178" si="205">C5</f>
        <v>2020</v>
      </c>
      <c r="D178" s="225">
        <f t="shared" si="205"/>
        <v>2021</v>
      </c>
      <c r="E178" s="225">
        <f t="shared" si="205"/>
        <v>2022</v>
      </c>
      <c r="F178" s="226">
        <f t="shared" si="205"/>
        <v>2023</v>
      </c>
      <c r="G178" s="226">
        <f t="shared" si="205"/>
        <v>2024</v>
      </c>
      <c r="H178" s="226">
        <f t="shared" si="205"/>
        <v>2025</v>
      </c>
      <c r="I178" s="226">
        <f t="shared" si="205"/>
        <v>2026</v>
      </c>
      <c r="J178" s="227">
        <f t="shared" si="205"/>
        <v>2027</v>
      </c>
    </row>
    <row r="179" spans="2:10" s="19" customFormat="1" ht="13.5" customHeight="1">
      <c r="B179" s="228" t="str">
        <f>B177</f>
        <v>고정비</v>
      </c>
      <c r="C179" s="275">
        <f t="shared" ref="C179:J179" si="206">SUM(C183:C192)</f>
        <v>31081</v>
      </c>
      <c r="D179" s="275">
        <f t="shared" si="206"/>
        <v>32165</v>
      </c>
      <c r="E179" s="275">
        <f t="shared" si="206"/>
        <v>33357</v>
      </c>
      <c r="F179" s="311">
        <f t="shared" si="206"/>
        <v>34158</v>
      </c>
      <c r="G179" s="275">
        <f t="shared" si="206"/>
        <v>34362</v>
      </c>
      <c r="H179" s="275">
        <f t="shared" si="206"/>
        <v>34706</v>
      </c>
      <c r="I179" s="275">
        <f t="shared" si="206"/>
        <v>35122</v>
      </c>
      <c r="J179" s="276">
        <f t="shared" si="206"/>
        <v>35578</v>
      </c>
    </row>
    <row r="180" spans="2:10" s="280" customFormat="1" ht="13.5" customHeight="1">
      <c r="B180" s="279" t="s">
        <v>172</v>
      </c>
      <c r="C180" s="234"/>
      <c r="D180" s="234">
        <f>IFERROR(D179/C179-1,"")</f>
        <v>3.4876612721598477E-2</v>
      </c>
      <c r="E180" s="234">
        <f t="shared" ref="E180:J180" si="207">IFERROR(E179/D179-1,"")</f>
        <v>3.7058914969687606E-2</v>
      </c>
      <c r="F180" s="234">
        <f t="shared" si="207"/>
        <v>2.401295080492849E-2</v>
      </c>
      <c r="G180" s="234">
        <f t="shared" si="207"/>
        <v>5.9722466186544754E-3</v>
      </c>
      <c r="H180" s="234">
        <f t="shared" si="207"/>
        <v>1.0011058727664279E-2</v>
      </c>
      <c r="I180" s="234">
        <f t="shared" si="207"/>
        <v>1.1986400046101631E-2</v>
      </c>
      <c r="J180" s="235">
        <f t="shared" si="207"/>
        <v>1.2983315300950871E-2</v>
      </c>
    </row>
    <row r="181" spans="2:10" ht="13.5" customHeight="1">
      <c r="B181" s="300" t="s">
        <v>3722</v>
      </c>
      <c r="C181" s="242">
        <f>C179/C$65</f>
        <v>3.6661504182084331E-2</v>
      </c>
      <c r="D181" s="242">
        <f t="shared" ref="D181:J181" si="208">D179/D$65</f>
        <v>3.2286461668798019E-2</v>
      </c>
      <c r="E181" s="242">
        <f t="shared" si="208"/>
        <v>2.5908832475323811E-2</v>
      </c>
      <c r="F181" s="243">
        <f t="shared" si="208"/>
        <v>2.064641072322277E-2</v>
      </c>
      <c r="G181" s="242">
        <f t="shared" si="208"/>
        <v>2.0723007531856151E-2</v>
      </c>
      <c r="H181" s="242">
        <f t="shared" si="208"/>
        <v>1.9461061055672562E-2</v>
      </c>
      <c r="I181" s="242">
        <f t="shared" si="208"/>
        <v>1.8067950556720464E-2</v>
      </c>
      <c r="J181" s="244">
        <f t="shared" si="208"/>
        <v>1.7847522024719054E-2</v>
      </c>
    </row>
    <row r="182" spans="2:10" ht="13.5" customHeight="1">
      <c r="B182" s="300"/>
      <c r="C182" s="242"/>
      <c r="D182" s="242"/>
      <c r="E182" s="242"/>
      <c r="F182" s="243"/>
      <c r="G182" s="242"/>
      <c r="H182" s="242"/>
      <c r="I182" s="242"/>
      <c r="J182" s="244"/>
    </row>
    <row r="183" spans="2:10" ht="13.5" customHeight="1">
      <c r="B183" s="281" t="s">
        <v>111</v>
      </c>
      <c r="C183" s="239">
        <f>SUMIFS(Report_COGS!C$69:C$78,Report_COGS!$B$69:$B$78,$B183)</f>
        <v>1154</v>
      </c>
      <c r="D183" s="239">
        <f>SUMIFS(Report_COGS!D$69:D$78,Report_COGS!$B$69:$B$78,$B183)</f>
        <v>1140</v>
      </c>
      <c r="E183" s="239">
        <f>SUMIFS(Report_COGS!E$69:E$78,Report_COGS!$B$69:$B$78,$B183)</f>
        <v>1131</v>
      </c>
      <c r="F183" s="239">
        <f>SUMIFS(Report_COGS!H$69:H$78,Report_COGS!$B$69:$B$78,$B183)</f>
        <v>1158</v>
      </c>
      <c r="G183" s="239">
        <f>SUMIFS(Report_COGS!I$69:I$78,Report_COGS!$B$69:$B$78,$B183)</f>
        <v>1165</v>
      </c>
      <c r="H183" s="239">
        <f>SUMIFS(Report_COGS!J$69:J$78,Report_COGS!$B$69:$B$78,$B183)</f>
        <v>1177</v>
      </c>
      <c r="I183" s="239">
        <f>SUMIFS(Report_COGS!K$69:K$78,Report_COGS!$B$69:$B$78,$B183)</f>
        <v>1191</v>
      </c>
      <c r="J183" s="240">
        <f>SUMIFS(Report_COGS!L$69:L$78,Report_COGS!$B$69:$B$78,$B183)</f>
        <v>1206</v>
      </c>
    </row>
    <row r="184" spans="2:10" ht="13.5" customHeight="1">
      <c r="B184" s="281" t="s">
        <v>112</v>
      </c>
      <c r="C184" s="239">
        <f>SUMIFS(Report_COGS!C$69:C$78,Report_COGS!$B$69:$B$78,$B184)</f>
        <v>13904</v>
      </c>
      <c r="D184" s="239">
        <f>SUMIFS(Report_COGS!D$69:D$78,Report_COGS!$B$69:$B$78,$B184)</f>
        <v>10898</v>
      </c>
      <c r="E184" s="239">
        <f>SUMIFS(Report_COGS!E$69:E$78,Report_COGS!$B$69:$B$78,$B184)</f>
        <v>11399</v>
      </c>
      <c r="F184" s="239">
        <f>SUMIFS(Report_COGS!H$69:H$78,Report_COGS!$B$69:$B$78,$B184)</f>
        <v>11673</v>
      </c>
      <c r="G184" s="239">
        <f>SUMIFS(Report_COGS!I$69:I$78,Report_COGS!$B$69:$B$78,$B184)</f>
        <v>11743</v>
      </c>
      <c r="H184" s="239">
        <f>SUMIFS(Report_COGS!J$69:J$78,Report_COGS!$B$69:$B$78,$B184)</f>
        <v>11860</v>
      </c>
      <c r="I184" s="239">
        <f>SUMIFS(Report_COGS!K$69:K$78,Report_COGS!$B$69:$B$78,$B184)</f>
        <v>12002</v>
      </c>
      <c r="J184" s="240">
        <f>SUMIFS(Report_COGS!L$69:L$78,Report_COGS!$B$69:$B$78,$B184)</f>
        <v>12158</v>
      </c>
    </row>
    <row r="185" spans="2:10" ht="13.5" customHeight="1">
      <c r="B185" s="281" t="s">
        <v>113</v>
      </c>
      <c r="C185" s="239">
        <f>SUMIFS(Report_COGS!C$69:C$78,Report_COGS!$B$69:$B$78,$B185)</f>
        <v>11855</v>
      </c>
      <c r="D185" s="239">
        <f>SUMIFS(Report_COGS!D$69:D$78,Report_COGS!$B$69:$B$78,$B185)</f>
        <v>15514</v>
      </c>
      <c r="E185" s="239">
        <f>SUMIFS(Report_COGS!E$69:E$78,Report_COGS!$B$69:$B$78,$B185)</f>
        <v>15041</v>
      </c>
      <c r="F185" s="239">
        <f>SUMIFS(Report_COGS!H$69:H$78,Report_COGS!$B$69:$B$78,$B185)</f>
        <v>15402</v>
      </c>
      <c r="G185" s="239">
        <f>SUMIFS(Report_COGS!I$69:I$78,Report_COGS!$B$69:$B$78,$B185)</f>
        <v>15494</v>
      </c>
      <c r="H185" s="239">
        <f>SUMIFS(Report_COGS!J$69:J$78,Report_COGS!$B$69:$B$78,$B185)</f>
        <v>15649</v>
      </c>
      <c r="I185" s="239">
        <f>SUMIFS(Report_COGS!K$69:K$78,Report_COGS!$B$69:$B$78,$B185)</f>
        <v>15837</v>
      </c>
      <c r="J185" s="240">
        <f>SUMIFS(Report_COGS!L$69:L$78,Report_COGS!$B$69:$B$78,$B185)</f>
        <v>16043</v>
      </c>
    </row>
    <row r="186" spans="2:10" ht="13.5" customHeight="1">
      <c r="B186" s="281" t="s">
        <v>114</v>
      </c>
      <c r="C186" s="239">
        <f>SUMIFS(Report_COGS!C$69:C$78,Report_COGS!$B$69:$B$78,$B186)</f>
        <v>824</v>
      </c>
      <c r="D186" s="239">
        <f>SUMIFS(Report_COGS!D$69:D$78,Report_COGS!$B$69:$B$78,$B186)</f>
        <v>1063</v>
      </c>
      <c r="E186" s="239">
        <f>SUMIFS(Report_COGS!E$69:E$78,Report_COGS!$B$69:$B$78,$B186)</f>
        <v>1687</v>
      </c>
      <c r="F186" s="239">
        <f>SUMIFS(Report_COGS!H$69:H$78,Report_COGS!$B$69:$B$78,$B186)</f>
        <v>1727</v>
      </c>
      <c r="G186" s="239">
        <f>SUMIFS(Report_COGS!I$69:I$78,Report_COGS!$B$69:$B$78,$B186)</f>
        <v>1737</v>
      </c>
      <c r="H186" s="239">
        <f>SUMIFS(Report_COGS!J$69:J$78,Report_COGS!$B$69:$B$78,$B186)</f>
        <v>1755</v>
      </c>
      <c r="I186" s="239">
        <f>SUMIFS(Report_COGS!K$69:K$78,Report_COGS!$B$69:$B$78,$B186)</f>
        <v>1776</v>
      </c>
      <c r="J186" s="240">
        <f>SUMIFS(Report_COGS!L$69:L$78,Report_COGS!$B$69:$B$78,$B186)</f>
        <v>1799</v>
      </c>
    </row>
    <row r="187" spans="2:10" ht="13.5" customHeight="1">
      <c r="B187" s="281" t="s">
        <v>115</v>
      </c>
      <c r="C187" s="239">
        <f>SUMIFS(Report_COGS!C$69:C$78,Report_COGS!$B$69:$B$78,$B187)</f>
        <v>482</v>
      </c>
      <c r="D187" s="239">
        <f>SUMIFS(Report_COGS!D$69:D$78,Report_COGS!$B$69:$B$78,$B187)</f>
        <v>565</v>
      </c>
      <c r="E187" s="239">
        <f>SUMIFS(Report_COGS!E$69:E$78,Report_COGS!$B$69:$B$78,$B187)</f>
        <v>658</v>
      </c>
      <c r="F187" s="239">
        <f>SUMIFS(Report_COGS!H$69:H$78,Report_COGS!$B$69:$B$78,$B187)</f>
        <v>674</v>
      </c>
      <c r="G187" s="239">
        <f>SUMIFS(Report_COGS!I$69:I$78,Report_COGS!$B$69:$B$78,$B187)</f>
        <v>678</v>
      </c>
      <c r="H187" s="239">
        <f>SUMIFS(Report_COGS!J$69:J$78,Report_COGS!$B$69:$B$78,$B187)</f>
        <v>685</v>
      </c>
      <c r="I187" s="239">
        <f>SUMIFS(Report_COGS!K$69:K$78,Report_COGS!$B$69:$B$78,$B187)</f>
        <v>693</v>
      </c>
      <c r="J187" s="240">
        <f>SUMIFS(Report_COGS!L$69:L$78,Report_COGS!$B$69:$B$78,$B187)</f>
        <v>702</v>
      </c>
    </row>
    <row r="188" spans="2:10" ht="13.5" customHeight="1">
      <c r="B188" s="281" t="s">
        <v>116</v>
      </c>
      <c r="C188" s="239">
        <f>SUMIFS(Report_COGS!C$69:C$78,Report_COGS!$B$69:$B$78,$B188)</f>
        <v>1530</v>
      </c>
      <c r="D188" s="239">
        <f>SUMIFS(Report_COGS!D$69:D$78,Report_COGS!$B$69:$B$78,$B188)</f>
        <v>2120</v>
      </c>
      <c r="E188" s="239">
        <f>SUMIFS(Report_COGS!E$69:E$78,Report_COGS!$B$69:$B$78,$B188)</f>
        <v>2473</v>
      </c>
      <c r="F188" s="239">
        <f>SUMIFS(Report_COGS!H$69:H$78,Report_COGS!$B$69:$B$78,$B188)</f>
        <v>2533</v>
      </c>
      <c r="G188" s="239">
        <f>SUMIFS(Report_COGS!I$69:I$78,Report_COGS!$B$69:$B$78,$B188)</f>
        <v>2548</v>
      </c>
      <c r="H188" s="239">
        <f>SUMIFS(Report_COGS!J$69:J$78,Report_COGS!$B$69:$B$78,$B188)</f>
        <v>2573</v>
      </c>
      <c r="I188" s="239">
        <f>SUMIFS(Report_COGS!K$69:K$78,Report_COGS!$B$69:$B$78,$B188)</f>
        <v>2604</v>
      </c>
      <c r="J188" s="240">
        <f>SUMIFS(Report_COGS!L$69:L$78,Report_COGS!$B$69:$B$78,$B188)</f>
        <v>2638</v>
      </c>
    </row>
    <row r="189" spans="2:10" ht="13.5" customHeight="1">
      <c r="B189" s="281" t="s">
        <v>117</v>
      </c>
      <c r="C189" s="239">
        <f>SUMIFS(Report_COGS!C$69:C$78,Report_COGS!$B$69:$B$78,$B189)</f>
        <v>632</v>
      </c>
      <c r="D189" s="239">
        <f>SUMIFS(Report_COGS!D$69:D$78,Report_COGS!$B$69:$B$78,$B189)</f>
        <v>451</v>
      </c>
      <c r="E189" s="239">
        <f>SUMIFS(Report_COGS!E$69:E$78,Report_COGS!$B$69:$B$78,$B189)</f>
        <v>390</v>
      </c>
      <c r="F189" s="239">
        <f>SUMIFS(Report_COGS!H$69:H$78,Report_COGS!$B$69:$B$78,$B189)</f>
        <v>400</v>
      </c>
      <c r="G189" s="239">
        <f>SUMIFS(Report_COGS!I$69:I$78,Report_COGS!$B$69:$B$78,$B189)</f>
        <v>402</v>
      </c>
      <c r="H189" s="239">
        <f>SUMIFS(Report_COGS!J$69:J$78,Report_COGS!$B$69:$B$78,$B189)</f>
        <v>406</v>
      </c>
      <c r="I189" s="239">
        <f>SUMIFS(Report_COGS!K$69:K$78,Report_COGS!$B$69:$B$78,$B189)</f>
        <v>411</v>
      </c>
      <c r="J189" s="240">
        <f>SUMIFS(Report_COGS!L$69:L$78,Report_COGS!$B$69:$B$78,$B189)</f>
        <v>416</v>
      </c>
    </row>
    <row r="190" spans="2:10" ht="13.5" customHeight="1">
      <c r="B190" s="281" t="s">
        <v>118</v>
      </c>
      <c r="C190" s="239">
        <f>SUMIFS(Report_COGS!C$69:C$78,Report_COGS!$B$69:$B$78,$B190)</f>
        <v>435</v>
      </c>
      <c r="D190" s="239">
        <f>SUMIFS(Report_COGS!D$69:D$78,Report_COGS!$B$69:$B$78,$B190)</f>
        <v>104</v>
      </c>
      <c r="E190" s="239">
        <f>SUMIFS(Report_COGS!E$69:E$78,Report_COGS!$B$69:$B$78,$B190)</f>
        <v>146</v>
      </c>
      <c r="F190" s="239">
        <f>SUMIFS(Report_COGS!H$69:H$78,Report_COGS!$B$69:$B$78,$B190)</f>
        <v>149</v>
      </c>
      <c r="G190" s="239">
        <f>SUMIFS(Report_COGS!I$69:I$78,Report_COGS!$B$69:$B$78,$B190)</f>
        <v>150</v>
      </c>
      <c r="H190" s="239">
        <f>SUMIFS(Report_COGS!J$69:J$78,Report_COGS!$B$69:$B$78,$B190)</f>
        <v>152</v>
      </c>
      <c r="I190" s="239">
        <f>SUMIFS(Report_COGS!K$69:K$78,Report_COGS!$B$69:$B$78,$B190)</f>
        <v>154</v>
      </c>
      <c r="J190" s="240">
        <f>SUMIFS(Report_COGS!L$69:L$78,Report_COGS!$B$69:$B$78,$B190)</f>
        <v>156</v>
      </c>
    </row>
    <row r="191" spans="2:10" ht="13.5" customHeight="1">
      <c r="B191" s="281" t="s">
        <v>119</v>
      </c>
      <c r="C191" s="239">
        <f>SUMIFS(Report_COGS!C$69:C$78,Report_COGS!$B$69:$B$78,$B191)</f>
        <v>307</v>
      </c>
      <c r="D191" s="239">
        <f>SUMIFS(Report_COGS!D$69:D$78,Report_COGS!$B$69:$B$78,$B191)</f>
        <v>310</v>
      </c>
      <c r="E191" s="239">
        <f>SUMIFS(Report_COGS!E$69:E$78,Report_COGS!$B$69:$B$78,$B191)</f>
        <v>432</v>
      </c>
      <c r="F191" s="239">
        <f>SUMIFS(Report_COGS!H$69:H$78,Report_COGS!$B$69:$B$78,$B191)</f>
        <v>442</v>
      </c>
      <c r="G191" s="239">
        <f>SUMIFS(Report_COGS!I$69:I$78,Report_COGS!$B$69:$B$78,$B191)</f>
        <v>445</v>
      </c>
      <c r="H191" s="239">
        <f>SUMIFS(Report_COGS!J$69:J$78,Report_COGS!$B$69:$B$78,$B191)</f>
        <v>449</v>
      </c>
      <c r="I191" s="239">
        <f>SUMIFS(Report_COGS!K$69:K$78,Report_COGS!$B$69:$B$78,$B191)</f>
        <v>454</v>
      </c>
      <c r="J191" s="240">
        <f>SUMIFS(Report_COGS!L$69:L$78,Report_COGS!$B$69:$B$78,$B191)</f>
        <v>460</v>
      </c>
    </row>
    <row r="192" spans="2:10" ht="13.5" customHeight="1">
      <c r="B192" s="281" t="s">
        <v>120</v>
      </c>
      <c r="C192" s="239">
        <f>SUMIFS(Report_COGS!C$69:C$78,Report_COGS!$B$69:$B$78,$B192)</f>
        <v>-42</v>
      </c>
      <c r="D192" s="239">
        <f>SUMIFS(Report_COGS!D$69:D$78,Report_COGS!$B$69:$B$78,$B192)</f>
        <v>0</v>
      </c>
      <c r="E192" s="239">
        <f>SUMIFS(Report_COGS!E$69:E$78,Report_COGS!$B$69:$B$78,$B192)</f>
        <v>0</v>
      </c>
      <c r="F192" s="239">
        <f>SUMIFS(Report_COGS!H$69:H$78,Report_COGS!$B$69:$B$78,$B192)</f>
        <v>0</v>
      </c>
      <c r="G192" s="239">
        <f>SUMIFS(Report_COGS!I$69:I$78,Report_COGS!$B$69:$B$78,$B192)</f>
        <v>0</v>
      </c>
      <c r="H192" s="239">
        <f>SUMIFS(Report_COGS!J$69:J$78,Report_COGS!$B$69:$B$78,$B192)</f>
        <v>0</v>
      </c>
      <c r="I192" s="239">
        <f>SUMIFS(Report_COGS!K$69:K$78,Report_COGS!$B$69:$B$78,$B192)</f>
        <v>0</v>
      </c>
      <c r="J192" s="240">
        <f>SUMIFS(Report_COGS!L$69:L$78,Report_COGS!$B$69:$B$78,$B192)</f>
        <v>0</v>
      </c>
    </row>
    <row r="193" spans="2:10" ht="13.5" customHeight="1">
      <c r="B193" s="331"/>
      <c r="C193" s="332"/>
      <c r="D193" s="332"/>
      <c r="E193" s="332"/>
      <c r="F193" s="332"/>
      <c r="G193" s="332"/>
      <c r="H193" s="332"/>
      <c r="I193" s="332"/>
      <c r="J193" s="333"/>
    </row>
    <row r="194" spans="2:10" s="339" customFormat="1" ht="13.5" customHeight="1">
      <c r="B194" s="334" t="s">
        <v>183</v>
      </c>
      <c r="C194" s="335"/>
      <c r="D194" s="336">
        <f>D179/C179-1</f>
        <v>3.4876612721598477E-2</v>
      </c>
      <c r="E194" s="336">
        <f>E179/D179-1</f>
        <v>3.7058914969687606E-2</v>
      </c>
      <c r="F194" s="337">
        <f t="shared" ref="F194:J194" si="209">F179/E179-1</f>
        <v>2.401295080492849E-2</v>
      </c>
      <c r="G194" s="336">
        <f t="shared" si="209"/>
        <v>5.9722466186544754E-3</v>
      </c>
      <c r="H194" s="336">
        <f t="shared" si="209"/>
        <v>1.0011058727664279E-2</v>
      </c>
      <c r="I194" s="336">
        <f t="shared" si="209"/>
        <v>1.1986400046101631E-2</v>
      </c>
      <c r="J194" s="338">
        <f t="shared" si="209"/>
        <v>1.2983315300950871E-2</v>
      </c>
    </row>
    <row r="195" spans="2:10" s="280" customFormat="1" ht="13.5" customHeight="1">
      <c r="B195" s="279" t="s">
        <v>178</v>
      </c>
      <c r="C195" s="234"/>
      <c r="D195" s="234" t="str">
        <f>IFERROR(D194/C194-1,"")</f>
        <v/>
      </c>
      <c r="E195" s="234">
        <f>E194-D194</f>
        <v>2.1823022480891296E-3</v>
      </c>
      <c r="F195" s="234">
        <f t="shared" ref="F195:J195" si="210">F194-E194</f>
        <v>-1.3045964164759116E-2</v>
      </c>
      <c r="G195" s="234">
        <f t="shared" si="210"/>
        <v>-1.8040704186274015E-2</v>
      </c>
      <c r="H195" s="234">
        <f t="shared" si="210"/>
        <v>4.0388121090098039E-3</v>
      </c>
      <c r="I195" s="234">
        <f t="shared" si="210"/>
        <v>1.9753413184373514E-3</v>
      </c>
      <c r="J195" s="235">
        <f t="shared" si="210"/>
        <v>9.9691525484923993E-4</v>
      </c>
    </row>
    <row r="196" spans="2:10" ht="13.5" customHeight="1">
      <c r="B196" s="330"/>
      <c r="C196" s="247"/>
      <c r="D196" s="247"/>
      <c r="E196" s="247"/>
      <c r="F196" s="247"/>
      <c r="G196" s="247"/>
      <c r="H196" s="247"/>
      <c r="I196" s="247"/>
      <c r="J196" s="249"/>
    </row>
    <row r="197" spans="2:10" ht="13.5" customHeight="1">
      <c r="B197" s="281" t="s">
        <v>111</v>
      </c>
      <c r="C197" s="239"/>
      <c r="D197" s="340">
        <f>IFERROR(D183/C183-1,"")</f>
        <v>-1.2131715771230511E-2</v>
      </c>
      <c r="E197" s="340">
        <f t="shared" ref="E197:J197" si="211">IFERROR(E183/D183-1,"")</f>
        <v>-7.8947368421052877E-3</v>
      </c>
      <c r="F197" s="340">
        <f t="shared" si="211"/>
        <v>2.3872679045092937E-2</v>
      </c>
      <c r="G197" s="340">
        <f t="shared" si="211"/>
        <v>6.044905008635526E-3</v>
      </c>
      <c r="H197" s="340">
        <f t="shared" si="211"/>
        <v>1.0300429184549431E-2</v>
      </c>
      <c r="I197" s="340">
        <f t="shared" si="211"/>
        <v>1.1894647408666081E-2</v>
      </c>
      <c r="J197" s="341">
        <f t="shared" si="211"/>
        <v>1.2594458438287104E-2</v>
      </c>
    </row>
    <row r="198" spans="2:10" ht="13.5" customHeight="1">
      <c r="B198" s="281" t="s">
        <v>112</v>
      </c>
      <c r="C198" s="239"/>
      <c r="D198" s="340">
        <f t="shared" ref="D198:J198" si="212">IFERROR(D184/C184-1,"")</f>
        <v>-0.21619677790563863</v>
      </c>
      <c r="E198" s="340">
        <f t="shared" si="212"/>
        <v>4.5971737933565793E-2</v>
      </c>
      <c r="F198" s="340">
        <f t="shared" si="212"/>
        <v>2.4037196245284775E-2</v>
      </c>
      <c r="G198" s="340">
        <f t="shared" si="212"/>
        <v>5.9967446243467393E-3</v>
      </c>
      <c r="H198" s="340">
        <f t="shared" si="212"/>
        <v>9.9633824406029081E-3</v>
      </c>
      <c r="I198" s="340">
        <f t="shared" si="212"/>
        <v>1.1973018549747083E-2</v>
      </c>
      <c r="J198" s="341">
        <f t="shared" si="212"/>
        <v>1.2997833694384342E-2</v>
      </c>
    </row>
    <row r="199" spans="2:10" ht="13.5" customHeight="1">
      <c r="B199" s="281" t="s">
        <v>113</v>
      </c>
      <c r="C199" s="239"/>
      <c r="D199" s="340">
        <f t="shared" ref="D199:J199" si="213">IFERROR(D185/C185-1,"")</f>
        <v>0.30864614086883169</v>
      </c>
      <c r="E199" s="340">
        <f t="shared" si="213"/>
        <v>-3.0488590950109584E-2</v>
      </c>
      <c r="F199" s="340">
        <f t="shared" si="213"/>
        <v>2.4001063759058638E-2</v>
      </c>
      <c r="G199" s="340">
        <f t="shared" si="213"/>
        <v>5.9732502272431542E-3</v>
      </c>
      <c r="H199" s="340">
        <f t="shared" si="213"/>
        <v>1.0003872466761266E-2</v>
      </c>
      <c r="I199" s="340">
        <f t="shared" si="213"/>
        <v>1.2013547191513929E-2</v>
      </c>
      <c r="J199" s="341">
        <f t="shared" si="213"/>
        <v>1.3007514049377944E-2</v>
      </c>
    </row>
    <row r="200" spans="2:10" ht="13.5" customHeight="1">
      <c r="B200" s="281" t="s">
        <v>114</v>
      </c>
      <c r="C200" s="239"/>
      <c r="D200" s="340">
        <f t="shared" ref="D200:J200" si="214">IFERROR(D186/C186-1,"")</f>
        <v>0.29004854368932032</v>
      </c>
      <c r="E200" s="340">
        <f t="shared" si="214"/>
        <v>0.58701787394167448</v>
      </c>
      <c r="F200" s="340">
        <f t="shared" si="214"/>
        <v>2.3710729104919892E-2</v>
      </c>
      <c r="G200" s="340">
        <f t="shared" si="214"/>
        <v>5.7903879559930704E-3</v>
      </c>
      <c r="H200" s="340">
        <f t="shared" si="214"/>
        <v>1.0362694300518172E-2</v>
      </c>
      <c r="I200" s="340">
        <f t="shared" si="214"/>
        <v>1.1965811965811923E-2</v>
      </c>
      <c r="J200" s="341">
        <f t="shared" si="214"/>
        <v>1.2950450450450512E-2</v>
      </c>
    </row>
    <row r="201" spans="2:10" ht="13.5" customHeight="1">
      <c r="B201" s="281" t="s">
        <v>115</v>
      </c>
      <c r="C201" s="239"/>
      <c r="D201" s="340">
        <f t="shared" ref="D201:J201" si="215">IFERROR(D187/C187-1,"")</f>
        <v>0.17219917012448138</v>
      </c>
      <c r="E201" s="340">
        <f t="shared" si="215"/>
        <v>0.16460176991150433</v>
      </c>
      <c r="F201" s="340">
        <f t="shared" si="215"/>
        <v>2.4316109422492405E-2</v>
      </c>
      <c r="G201" s="340">
        <f t="shared" si="215"/>
        <v>5.9347181008901906E-3</v>
      </c>
      <c r="H201" s="340">
        <f t="shared" si="215"/>
        <v>1.0324483775811188E-2</v>
      </c>
      <c r="I201" s="340">
        <f t="shared" si="215"/>
        <v>1.1678832116788218E-2</v>
      </c>
      <c r="J201" s="341">
        <f t="shared" si="215"/>
        <v>1.298701298701288E-2</v>
      </c>
    </row>
    <row r="202" spans="2:10" ht="13.5" customHeight="1">
      <c r="B202" s="281" t="s">
        <v>116</v>
      </c>
      <c r="C202" s="239"/>
      <c r="D202" s="340">
        <f t="shared" ref="D202:J202" si="216">IFERROR(D188/C188-1,"")</f>
        <v>0.3856209150326797</v>
      </c>
      <c r="E202" s="340">
        <f t="shared" si="216"/>
        <v>0.16650943396226414</v>
      </c>
      <c r="F202" s="340">
        <f t="shared" si="216"/>
        <v>2.426202992317017E-2</v>
      </c>
      <c r="G202" s="340">
        <f t="shared" si="216"/>
        <v>5.9218318199762976E-3</v>
      </c>
      <c r="H202" s="340">
        <f t="shared" si="216"/>
        <v>9.8116169544741894E-3</v>
      </c>
      <c r="I202" s="340">
        <f t="shared" si="216"/>
        <v>1.2048192771084265E-2</v>
      </c>
      <c r="J202" s="341">
        <f t="shared" si="216"/>
        <v>1.3056835637480724E-2</v>
      </c>
    </row>
    <row r="203" spans="2:10" ht="13.5" customHeight="1">
      <c r="B203" s="281" t="s">
        <v>117</v>
      </c>
      <c r="C203" s="239"/>
      <c r="D203" s="340">
        <f t="shared" ref="D203:J203" si="217">IFERROR(D189/C189-1,"")</f>
        <v>-0.28639240506329111</v>
      </c>
      <c r="E203" s="340">
        <f t="shared" si="217"/>
        <v>-0.1352549889135255</v>
      </c>
      <c r="F203" s="340">
        <f t="shared" si="217"/>
        <v>2.564102564102555E-2</v>
      </c>
      <c r="G203" s="340">
        <f t="shared" si="217"/>
        <v>4.9999999999998934E-3</v>
      </c>
      <c r="H203" s="340">
        <f t="shared" si="217"/>
        <v>9.9502487562188602E-3</v>
      </c>
      <c r="I203" s="340">
        <f t="shared" si="217"/>
        <v>1.2315270935960632E-2</v>
      </c>
      <c r="J203" s="341">
        <f t="shared" si="217"/>
        <v>1.2165450121654597E-2</v>
      </c>
    </row>
    <row r="204" spans="2:10" ht="13.5" customHeight="1">
      <c r="B204" s="281" t="s">
        <v>118</v>
      </c>
      <c r="C204" s="239"/>
      <c r="D204" s="340">
        <f t="shared" ref="D204:J204" si="218">IFERROR(D190/C190-1,"")</f>
        <v>-0.76091954022988506</v>
      </c>
      <c r="E204" s="340">
        <f t="shared" si="218"/>
        <v>0.40384615384615374</v>
      </c>
      <c r="F204" s="340">
        <f t="shared" si="218"/>
        <v>2.0547945205479534E-2</v>
      </c>
      <c r="G204" s="340">
        <f t="shared" si="218"/>
        <v>6.7114093959732557E-3</v>
      </c>
      <c r="H204" s="340">
        <f t="shared" si="218"/>
        <v>1.3333333333333419E-2</v>
      </c>
      <c r="I204" s="340">
        <f t="shared" si="218"/>
        <v>1.3157894736842035E-2</v>
      </c>
      <c r="J204" s="341">
        <f t="shared" si="218"/>
        <v>1.298701298701288E-2</v>
      </c>
    </row>
    <row r="205" spans="2:10" ht="13.5" customHeight="1">
      <c r="B205" s="281" t="s">
        <v>119</v>
      </c>
      <c r="C205" s="239"/>
      <c r="D205" s="340">
        <f t="shared" ref="D205:J205" si="219">IFERROR(D191/C191-1,"")</f>
        <v>9.7719869706840434E-3</v>
      </c>
      <c r="E205" s="340">
        <f t="shared" si="219"/>
        <v>0.3935483870967742</v>
      </c>
      <c r="F205" s="340">
        <f t="shared" si="219"/>
        <v>2.314814814814814E-2</v>
      </c>
      <c r="G205" s="340">
        <f t="shared" si="219"/>
        <v>6.7873303167420573E-3</v>
      </c>
      <c r="H205" s="340">
        <f t="shared" si="219"/>
        <v>8.9887640449437534E-3</v>
      </c>
      <c r="I205" s="340">
        <f t="shared" si="219"/>
        <v>1.1135857461024523E-2</v>
      </c>
      <c r="J205" s="341">
        <f t="shared" si="219"/>
        <v>1.3215859030837107E-2</v>
      </c>
    </row>
    <row r="206" spans="2:10" ht="13.5" customHeight="1">
      <c r="B206" s="281" t="s">
        <v>120</v>
      </c>
      <c r="C206" s="239"/>
      <c r="D206" s="340">
        <f t="shared" ref="D206:J206" si="220">IFERROR(D192/C192-1,"")</f>
        <v>-1</v>
      </c>
      <c r="E206" s="340" t="str">
        <f t="shared" si="220"/>
        <v/>
      </c>
      <c r="F206" s="340" t="str">
        <f t="shared" si="220"/>
        <v/>
      </c>
      <c r="G206" s="340" t="str">
        <f t="shared" si="220"/>
        <v/>
      </c>
      <c r="H206" s="340" t="str">
        <f t="shared" si="220"/>
        <v/>
      </c>
      <c r="I206" s="340" t="str">
        <f t="shared" si="220"/>
        <v/>
      </c>
      <c r="J206" s="341" t="str">
        <f t="shared" si="220"/>
        <v/>
      </c>
    </row>
    <row r="207" spans="2:10" ht="13.5" customHeight="1">
      <c r="B207" s="331"/>
      <c r="C207" s="332"/>
      <c r="D207" s="332"/>
      <c r="E207" s="332"/>
      <c r="F207" s="332"/>
      <c r="G207" s="332"/>
      <c r="H207" s="332"/>
      <c r="I207" s="332"/>
      <c r="J207" s="333"/>
    </row>
    <row r="208" spans="2:10" s="339" customFormat="1" ht="13.5" customHeight="1">
      <c r="B208" s="334" t="s">
        <v>3723</v>
      </c>
      <c r="C208" s="335"/>
      <c r="D208" s="336"/>
      <c r="E208" s="336"/>
      <c r="F208" s="337"/>
      <c r="G208" s="336"/>
      <c r="H208" s="336"/>
      <c r="I208" s="336"/>
      <c r="J208" s="338"/>
    </row>
    <row r="209" spans="2:10" ht="13.5" customHeight="1">
      <c r="B209" s="330"/>
      <c r="C209" s="247"/>
      <c r="D209" s="247"/>
      <c r="E209" s="247"/>
      <c r="F209" s="247"/>
      <c r="G209" s="247"/>
      <c r="H209" s="247"/>
      <c r="I209" s="247"/>
      <c r="J209" s="249"/>
    </row>
    <row r="210" spans="2:10" ht="13.5" customHeight="1">
      <c r="B210" s="452" t="s">
        <v>111</v>
      </c>
      <c r="C210" s="453">
        <f>IFERROR(C183/C$65,"")</f>
        <v>1.3611973818772021E-3</v>
      </c>
      <c r="D210" s="340">
        <f t="shared" ref="D210:J210" si="221">IFERROR(D183/D$65,"")</f>
        <v>1.1443048749395224E-3</v>
      </c>
      <c r="E210" s="340">
        <f t="shared" si="221"/>
        <v>8.7846297717394343E-4</v>
      </c>
      <c r="F210" s="340">
        <f t="shared" si="221"/>
        <v>6.9993979792411633E-4</v>
      </c>
      <c r="G210" s="340">
        <f t="shared" si="221"/>
        <v>7.0258727008359282E-4</v>
      </c>
      <c r="H210" s="340">
        <f t="shared" si="221"/>
        <v>6.5999161132157568E-4</v>
      </c>
      <c r="I210" s="340">
        <f t="shared" si="221"/>
        <v>6.1269088073156628E-4</v>
      </c>
      <c r="J210" s="341">
        <f t="shared" si="221"/>
        <v>6.0498374168899821E-4</v>
      </c>
    </row>
    <row r="211" spans="2:10" ht="13.5" customHeight="1">
      <c r="B211" s="452" t="s">
        <v>112</v>
      </c>
      <c r="C211" s="453">
        <f t="shared" ref="C211:J211" si="222">IFERROR(C184/C$65,"")</f>
        <v>1.6400423221508333E-2</v>
      </c>
      <c r="D211" s="340">
        <f t="shared" si="222"/>
        <v>1.09391530939394E-2</v>
      </c>
      <c r="E211" s="340">
        <f t="shared" si="222"/>
        <v>8.853757273922E-3</v>
      </c>
      <c r="F211" s="340">
        <f t="shared" si="222"/>
        <v>7.0556107609397326E-3</v>
      </c>
      <c r="G211" s="340">
        <f t="shared" si="222"/>
        <v>7.0819590666022581E-3</v>
      </c>
      <c r="H211" s="340">
        <f t="shared" si="222"/>
        <v>6.6503827614901347E-3</v>
      </c>
      <c r="I211" s="340">
        <f t="shared" si="222"/>
        <v>6.1742367342907294E-3</v>
      </c>
      <c r="J211" s="341">
        <f t="shared" si="222"/>
        <v>6.0989986164633834E-3</v>
      </c>
    </row>
    <row r="212" spans="2:10" ht="13.5" customHeight="1">
      <c r="B212" s="452" t="s">
        <v>113</v>
      </c>
      <c r="C212" s="453">
        <f t="shared" ref="C212:J212" si="223">IFERROR(C185/C$65,"")</f>
        <v>1.398353116304526E-2</v>
      </c>
      <c r="D212" s="340">
        <f t="shared" si="223"/>
        <v>1.5572584061238379E-2</v>
      </c>
      <c r="E212" s="340">
        <f t="shared" si="223"/>
        <v>1.1682547868853478E-2</v>
      </c>
      <c r="F212" s="340">
        <f t="shared" si="223"/>
        <v>9.3095619754984798E-3</v>
      </c>
      <c r="G212" s="340">
        <f t="shared" si="223"/>
        <v>9.3441091525108908E-3</v>
      </c>
      <c r="H212" s="340">
        <f t="shared" si="223"/>
        <v>8.7750286538414088E-3</v>
      </c>
      <c r="I212" s="340">
        <f t="shared" si="223"/>
        <v>8.1470910815665959E-3</v>
      </c>
      <c r="J212" s="341">
        <f t="shared" si="223"/>
        <v>8.0478890281232163E-3</v>
      </c>
    </row>
    <row r="213" spans="2:10" ht="13.5" customHeight="1">
      <c r="B213" s="452" t="s">
        <v>114</v>
      </c>
      <c r="C213" s="453">
        <f t="shared" ref="C213:J213" si="224">IFERROR(C186/C$65,"")</f>
        <v>9.7194683073380803E-4</v>
      </c>
      <c r="D213" s="340">
        <f t="shared" si="224"/>
        <v>1.0670141070708004E-3</v>
      </c>
      <c r="E213" s="340">
        <f t="shared" si="224"/>
        <v>1.310315687438057E-3</v>
      </c>
      <c r="F213" s="340">
        <f t="shared" si="224"/>
        <v>1.0438653117572961E-3</v>
      </c>
      <c r="G213" s="340">
        <f t="shared" si="224"/>
        <v>1.04754857350661E-3</v>
      </c>
      <c r="H213" s="340">
        <f t="shared" si="224"/>
        <v>9.8409964135035303E-4</v>
      </c>
      <c r="I213" s="340">
        <f t="shared" si="224"/>
        <v>9.1363476421432558E-4</v>
      </c>
      <c r="J213" s="341">
        <f t="shared" si="224"/>
        <v>9.0245916359743604E-4</v>
      </c>
    </row>
    <row r="214" spans="2:10" ht="13.5" customHeight="1">
      <c r="B214" s="452" t="s">
        <v>115</v>
      </c>
      <c r="C214" s="453">
        <f t="shared" ref="C214:J214" si="225">IFERROR(C187/C$65,"")</f>
        <v>5.6854171409429063E-4</v>
      </c>
      <c r="D214" s="340">
        <f t="shared" si="225"/>
        <v>5.6713355643932479E-4</v>
      </c>
      <c r="E214" s="340">
        <f t="shared" si="225"/>
        <v>5.1107748804637911E-4</v>
      </c>
      <c r="F214" s="340">
        <f t="shared" si="225"/>
        <v>4.0739155768640281E-4</v>
      </c>
      <c r="G214" s="340">
        <f t="shared" si="225"/>
        <v>4.0888769881259734E-4</v>
      </c>
      <c r="H214" s="340">
        <f t="shared" si="225"/>
        <v>3.8410726742164772E-4</v>
      </c>
      <c r="I214" s="340">
        <f t="shared" si="225"/>
        <v>3.5650275427957638E-4</v>
      </c>
      <c r="J214" s="341">
        <f t="shared" si="225"/>
        <v>3.5215471531150646E-4</v>
      </c>
    </row>
    <row r="215" spans="2:10" ht="13.5" customHeight="1">
      <c r="B215" s="452" t="s">
        <v>116</v>
      </c>
      <c r="C215" s="453">
        <f t="shared" ref="C215:J215" si="226">IFERROR(C188/C$65,"")</f>
        <v>1.8047071007557358E-3</v>
      </c>
      <c r="D215" s="340">
        <f t="shared" si="226"/>
        <v>2.1280055569050768E-3</v>
      </c>
      <c r="E215" s="340">
        <f t="shared" si="226"/>
        <v>1.9208125044661026E-3</v>
      </c>
      <c r="F215" s="340">
        <f t="shared" si="226"/>
        <v>1.5310427531448935E-3</v>
      </c>
      <c r="G215" s="340">
        <f t="shared" si="226"/>
        <v>1.5366458061570768E-3</v>
      </c>
      <c r="H215" s="340">
        <f t="shared" si="226"/>
        <v>1.4427854001108024E-3</v>
      </c>
      <c r="I215" s="340">
        <f t="shared" si="226"/>
        <v>1.3395861069899232E-3</v>
      </c>
      <c r="J215" s="341">
        <f t="shared" si="226"/>
        <v>1.3233392293329829E-3</v>
      </c>
    </row>
    <row r="216" spans="2:10" ht="13.5" customHeight="1">
      <c r="B216" s="452" t="s">
        <v>117</v>
      </c>
      <c r="C216" s="453">
        <f t="shared" ref="C216:J216" si="227">IFERROR(C189/C$65,"")</f>
        <v>7.4547378279583333E-4</v>
      </c>
      <c r="D216" s="340">
        <f t="shared" si="227"/>
        <v>4.5270306894537252E-4</v>
      </c>
      <c r="E216" s="340">
        <f t="shared" si="227"/>
        <v>3.0291826799101496E-4</v>
      </c>
      <c r="F216" s="340">
        <f t="shared" si="227"/>
        <v>2.417754051551352E-4</v>
      </c>
      <c r="G216" s="340">
        <f t="shared" si="227"/>
        <v>2.4243783911897366E-4</v>
      </c>
      <c r="H216" s="340">
        <f t="shared" si="227"/>
        <v>2.2766065777107879E-4</v>
      </c>
      <c r="I216" s="340">
        <f t="shared" si="227"/>
        <v>2.1143236942122062E-4</v>
      </c>
      <c r="J216" s="341">
        <f t="shared" si="227"/>
        <v>2.0868427574015195E-4</v>
      </c>
    </row>
    <row r="217" spans="2:10" ht="13.5" customHeight="1">
      <c r="B217" s="452" t="s">
        <v>118</v>
      </c>
      <c r="C217" s="453">
        <f t="shared" ref="C217:J217" si="228">IFERROR(C190/C$65,"")</f>
        <v>5.131029992344739E-4</v>
      </c>
      <c r="D217" s="340">
        <f t="shared" si="228"/>
        <v>1.0439272543307925E-4</v>
      </c>
      <c r="E217" s="340">
        <f t="shared" si="228"/>
        <v>1.134001721197133E-4</v>
      </c>
      <c r="F217" s="340">
        <f t="shared" si="228"/>
        <v>9.0061338420287864E-5</v>
      </c>
      <c r="G217" s="340">
        <f t="shared" si="228"/>
        <v>9.0461880268273746E-5</v>
      </c>
      <c r="H217" s="340">
        <f t="shared" si="228"/>
        <v>8.5232561530059064E-5</v>
      </c>
      <c r="I217" s="340">
        <f t="shared" si="228"/>
        <v>7.9222834284350298E-5</v>
      </c>
      <c r="J217" s="341">
        <f t="shared" si="228"/>
        <v>7.8256603402556983E-5</v>
      </c>
    </row>
    <row r="218" spans="2:10" ht="13.5" customHeight="1">
      <c r="B218" s="452" t="s">
        <v>119</v>
      </c>
      <c r="C218" s="453">
        <f t="shared" ref="C218:J218" si="229">IFERROR(C191/C$65,"")</f>
        <v>3.6212096727582412E-4</v>
      </c>
      <c r="D218" s="340">
        <f t="shared" si="229"/>
        <v>3.1117062388706315E-4</v>
      </c>
      <c r="E218" s="340">
        <f t="shared" si="229"/>
        <v>3.3554023531312429E-4</v>
      </c>
      <c r="F218" s="340">
        <f t="shared" si="229"/>
        <v>2.6716182269642436E-4</v>
      </c>
      <c r="G218" s="340">
        <f t="shared" si="229"/>
        <v>2.6837024479587881E-4</v>
      </c>
      <c r="H218" s="340">
        <f t="shared" si="229"/>
        <v>2.5177250083550337E-4</v>
      </c>
      <c r="I218" s="340">
        <f t="shared" si="229"/>
        <v>2.3355303094217556E-4</v>
      </c>
      <c r="J218" s="341">
        <f t="shared" si="229"/>
        <v>2.3075665105882188E-4</v>
      </c>
    </row>
    <row r="219" spans="2:10" ht="13.5" customHeight="1">
      <c r="B219" s="452" t="s">
        <v>120</v>
      </c>
      <c r="C219" s="453">
        <f t="shared" ref="C219:J219" si="230">IFERROR(C192/C$65,"")</f>
        <v>-4.9540979236431962E-5</v>
      </c>
      <c r="D219" s="340">
        <f t="shared" si="230"/>
        <v>0</v>
      </c>
      <c r="E219" s="340">
        <f t="shared" si="230"/>
        <v>0</v>
      </c>
      <c r="F219" s="340">
        <f t="shared" si="230"/>
        <v>0</v>
      </c>
      <c r="G219" s="340">
        <f t="shared" si="230"/>
        <v>0</v>
      </c>
      <c r="H219" s="340">
        <f t="shared" si="230"/>
        <v>0</v>
      </c>
      <c r="I219" s="340">
        <f t="shared" si="230"/>
        <v>0</v>
      </c>
      <c r="J219" s="341">
        <f t="shared" si="230"/>
        <v>0</v>
      </c>
    </row>
    <row r="220" spans="2:10" ht="13.5" customHeight="1">
      <c r="B220" s="331"/>
      <c r="C220" s="332"/>
      <c r="D220" s="332"/>
      <c r="E220" s="332"/>
      <c r="F220" s="332"/>
      <c r="G220" s="332"/>
      <c r="H220" s="332"/>
      <c r="I220" s="332"/>
      <c r="J220" s="333"/>
    </row>
    <row r="222" spans="2:10" ht="13.5" customHeight="1">
      <c r="B222" s="4" t="s">
        <v>143</v>
      </c>
      <c r="C222" s="222"/>
      <c r="D222" s="222"/>
      <c r="E222" s="222"/>
      <c r="F222" s="222"/>
      <c r="G222" s="222"/>
      <c r="H222" s="222"/>
      <c r="I222" s="222"/>
      <c r="J222" s="223"/>
    </row>
    <row r="223" spans="2:10" s="19" customFormat="1" ht="13.5" customHeight="1">
      <c r="B223" s="224" t="str">
        <f>unit</f>
        <v>KRW Millions</v>
      </c>
      <c r="C223" s="225">
        <f>C$5</f>
        <v>2020</v>
      </c>
      <c r="D223" s="225">
        <f t="shared" ref="D223:J223" si="231">D$5</f>
        <v>2021</v>
      </c>
      <c r="E223" s="225">
        <f t="shared" si="231"/>
        <v>2022</v>
      </c>
      <c r="F223" s="226">
        <f t="shared" si="231"/>
        <v>2023</v>
      </c>
      <c r="G223" s="226">
        <f t="shared" si="231"/>
        <v>2024</v>
      </c>
      <c r="H223" s="226">
        <f t="shared" si="231"/>
        <v>2025</v>
      </c>
      <c r="I223" s="226">
        <f t="shared" si="231"/>
        <v>2026</v>
      </c>
      <c r="J223" s="227">
        <f t="shared" si="231"/>
        <v>2027</v>
      </c>
    </row>
    <row r="224" spans="2:10" s="19" customFormat="1" ht="13.5" customHeight="1">
      <c r="B224" s="228" t="str">
        <f>B222</f>
        <v>감가상각비</v>
      </c>
      <c r="C224" s="275">
        <f>Report_COGS!C6</f>
        <v>44584</v>
      </c>
      <c r="D224" s="275">
        <f>Report_COGS!D6</f>
        <v>42760</v>
      </c>
      <c r="E224" s="275">
        <f>Report_COGS!E6</f>
        <v>47780</v>
      </c>
      <c r="F224" s="311">
        <f>'Report_Capex&amp;Dep'!D4</f>
        <v>68391</v>
      </c>
      <c r="G224" s="275">
        <f>'Report_Capex&amp;Dep'!E4</f>
        <v>76564</v>
      </c>
      <c r="H224" s="275">
        <f>'Report_Capex&amp;Dep'!F4</f>
        <v>81489</v>
      </c>
      <c r="I224" s="275">
        <f>'Report_Capex&amp;Dep'!G4</f>
        <v>84443</v>
      </c>
      <c r="J224" s="276">
        <f>'Report_Capex&amp;Dep'!H4</f>
        <v>77052</v>
      </c>
    </row>
    <row r="225" spans="2:10" s="280" customFormat="1" ht="13.5" customHeight="1">
      <c r="B225" s="279" t="s">
        <v>172</v>
      </c>
      <c r="C225" s="234"/>
      <c r="D225" s="234">
        <f>IFERROR(D224/C224-1,"")</f>
        <v>-4.0911537771397777E-2</v>
      </c>
      <c r="E225" s="234">
        <f>IFERROR(E224/D224-1,"")</f>
        <v>0.11739943872778302</v>
      </c>
      <c r="F225" s="234">
        <f t="shared" ref="F225:J225" si="232">IFERROR(F224/E224-1,"")</f>
        <v>0.4313729593972373</v>
      </c>
      <c r="G225" s="234">
        <f t="shared" si="232"/>
        <v>0.11950402830781837</v>
      </c>
      <c r="H225" s="234">
        <f t="shared" si="232"/>
        <v>6.4325270362050047E-2</v>
      </c>
      <c r="I225" s="234">
        <f t="shared" si="232"/>
        <v>3.6250291450379724E-2</v>
      </c>
      <c r="J225" s="235">
        <f t="shared" si="232"/>
        <v>-8.7526497163767258E-2</v>
      </c>
    </row>
    <row r="226" spans="2:10" ht="13.5" customHeight="1">
      <c r="B226" s="300" t="s">
        <v>179</v>
      </c>
      <c r="C226" s="242">
        <f>IFERROR(C224/C$64,"")</f>
        <v>4.8498033819394208E-2</v>
      </c>
      <c r="D226" s="242">
        <f>IFERROR(D224/D$64,"")</f>
        <v>4.0107453458095403E-2</v>
      </c>
      <c r="E226" s="242">
        <f>IFERROR(E224/E$64,"")</f>
        <v>3.3366877124275204E-2</v>
      </c>
      <c r="F226" s="243">
        <f>IFERROR(F224/F$65,"")</f>
        <v>4.1338154334912128E-2</v>
      </c>
      <c r="G226" s="242">
        <f t="shared" ref="G226:J226" si="233">IFERROR(G224/G$65,"")</f>
        <v>4.6174156005734074E-2</v>
      </c>
      <c r="H226" s="242">
        <f t="shared" si="233"/>
        <v>4.5694185569230147E-2</v>
      </c>
      <c r="I226" s="242">
        <f t="shared" si="233"/>
        <v>4.3440349321255796E-2</v>
      </c>
      <c r="J226" s="244">
        <f t="shared" si="233"/>
        <v>3.8652742342139876E-2</v>
      </c>
    </row>
    <row r="227" spans="2:10" ht="13.5" customHeight="1">
      <c r="B227" s="54"/>
      <c r="C227" s="55"/>
      <c r="D227" s="55"/>
      <c r="E227" s="55"/>
      <c r="F227" s="55"/>
      <c r="G227" s="55"/>
      <c r="H227" s="55"/>
      <c r="I227" s="55"/>
      <c r="J227" s="343"/>
    </row>
    <row r="229" spans="2:10" ht="13.5" customHeight="1">
      <c r="B229" s="4" t="s">
        <v>3712</v>
      </c>
      <c r="C229" s="222"/>
      <c r="D229" s="222"/>
      <c r="E229" s="222"/>
      <c r="F229" s="222"/>
      <c r="G229" s="222"/>
      <c r="H229" s="222"/>
      <c r="I229" s="222"/>
      <c r="J229" s="223"/>
    </row>
    <row r="230" spans="2:10" s="19" customFormat="1" ht="13.5" customHeight="1">
      <c r="B230" s="224" t="str">
        <f>unit</f>
        <v>KRW Millions</v>
      </c>
      <c r="C230" s="225">
        <f>C$5</f>
        <v>2020</v>
      </c>
      <c r="D230" s="225">
        <f t="shared" ref="D230:J230" si="234">D$5</f>
        <v>2021</v>
      </c>
      <c r="E230" s="225">
        <f t="shared" si="234"/>
        <v>2022</v>
      </c>
      <c r="F230" s="226">
        <f t="shared" si="234"/>
        <v>2023</v>
      </c>
      <c r="G230" s="226">
        <f t="shared" si="234"/>
        <v>2024</v>
      </c>
      <c r="H230" s="226">
        <f t="shared" si="234"/>
        <v>2025</v>
      </c>
      <c r="I230" s="226">
        <f t="shared" si="234"/>
        <v>2026</v>
      </c>
      <c r="J230" s="227">
        <f t="shared" si="234"/>
        <v>2027</v>
      </c>
    </row>
    <row r="231" spans="2:10" s="19" customFormat="1" ht="13.5" customHeight="1">
      <c r="B231" s="228" t="str">
        <f>B229</f>
        <v>관세환급</v>
      </c>
      <c r="C231" s="275">
        <f>Report_COGS!C82</f>
        <v>46</v>
      </c>
      <c r="D231" s="275">
        <f>Report_COGS!D82</f>
        <v>-225</v>
      </c>
      <c r="E231" s="275">
        <f>Report_COGS!E82</f>
        <v>593</v>
      </c>
      <c r="F231" s="311">
        <f>Report_COGS!H82</f>
        <v>701</v>
      </c>
      <c r="G231" s="275">
        <f>Report_COGS!I82</f>
        <v>693</v>
      </c>
      <c r="H231" s="275">
        <f>Report_COGS!J82</f>
        <v>728</v>
      </c>
      <c r="I231" s="275">
        <f>Report_COGS!K82</f>
        <v>784</v>
      </c>
      <c r="J231" s="276">
        <f>Report_COGS!L82</f>
        <v>800</v>
      </c>
    </row>
    <row r="232" spans="2:10" s="280" customFormat="1" ht="13.5" customHeight="1">
      <c r="B232" s="279" t="s">
        <v>172</v>
      </c>
      <c r="C232" s="234"/>
      <c r="D232" s="234">
        <f>IFERROR(D231/C231-1,"")</f>
        <v>-5.8913043478260869</v>
      </c>
      <c r="E232" s="234">
        <f>IFERROR(E231/D231-1,"")</f>
        <v>-3.6355555555555554</v>
      </c>
      <c r="F232" s="234">
        <f t="shared" ref="F232:J232" si="235">IFERROR(F231/E231-1,"")</f>
        <v>0.18212478920741981</v>
      </c>
      <c r="G232" s="234">
        <f t="shared" si="235"/>
        <v>-1.1412268188302432E-2</v>
      </c>
      <c r="H232" s="234">
        <f t="shared" si="235"/>
        <v>5.0505050505050608E-2</v>
      </c>
      <c r="I232" s="234">
        <f t="shared" si="235"/>
        <v>7.6923076923076872E-2</v>
      </c>
      <c r="J232" s="235">
        <f t="shared" si="235"/>
        <v>2.0408163265306145E-2</v>
      </c>
    </row>
    <row r="233" spans="2:10" ht="13.5" customHeight="1">
      <c r="B233" s="300" t="s">
        <v>3722</v>
      </c>
      <c r="C233" s="327">
        <f t="shared" ref="C233:J233" si="236">IFERROR(C231/C$65,"")</f>
        <v>5.4259167735139773E-5</v>
      </c>
      <c r="D233" s="327">
        <f t="shared" si="236"/>
        <v>-2.258496463696426E-4</v>
      </c>
      <c r="E233" s="327">
        <f t="shared" si="236"/>
        <v>4.6059111004787662E-4</v>
      </c>
      <c r="F233" s="328">
        <f t="shared" si="236"/>
        <v>4.2371139753437441E-4</v>
      </c>
      <c r="G233" s="327">
        <f t="shared" si="236"/>
        <v>4.1793388683942476E-4</v>
      </c>
      <c r="H233" s="327">
        <f t="shared" si="236"/>
        <v>4.0821911048607231E-4</v>
      </c>
      <c r="I233" s="327">
        <f t="shared" si="236"/>
        <v>4.0331624726578334E-4</v>
      </c>
      <c r="J233" s="329">
        <f t="shared" si="236"/>
        <v>4.0131591488490759E-4</v>
      </c>
    </row>
    <row r="234" spans="2:10" ht="13.5" customHeight="1">
      <c r="B234" s="300" t="s">
        <v>3724</v>
      </c>
      <c r="C234" s="327">
        <f t="shared" ref="C234:J234" si="237">C231/SUM(C12,C15,C18,C21,C24)</f>
        <v>5.8505341156090977E-5</v>
      </c>
      <c r="D234" s="327">
        <f t="shared" si="237"/>
        <v>-2.3991401481708957E-4</v>
      </c>
      <c r="E234" s="327">
        <f t="shared" si="237"/>
        <v>4.7864195352511848E-4</v>
      </c>
      <c r="F234" s="328">
        <f t="shared" si="237"/>
        <v>4.8226070699887094E-4</v>
      </c>
      <c r="G234" s="327">
        <f t="shared" si="237"/>
        <v>4.8213643441542831E-4</v>
      </c>
      <c r="H234" s="327">
        <f t="shared" si="237"/>
        <v>4.8174459634022507E-4</v>
      </c>
      <c r="I234" s="327">
        <f t="shared" si="237"/>
        <v>4.8204665566766916E-4</v>
      </c>
      <c r="J234" s="329">
        <f t="shared" si="237"/>
        <v>4.8203946219203461E-4</v>
      </c>
    </row>
    <row r="235" spans="2:10" ht="13.5" customHeight="1">
      <c r="B235" s="54"/>
      <c r="C235" s="55"/>
      <c r="D235" s="55"/>
      <c r="E235" s="55"/>
      <c r="F235" s="55"/>
      <c r="G235" s="55"/>
      <c r="H235" s="55"/>
      <c r="I235" s="55"/>
      <c r="J235" s="343"/>
    </row>
    <row r="237" spans="2:10" ht="13.5" customHeight="1">
      <c r="B237" s="4" t="s">
        <v>180</v>
      </c>
      <c r="C237" s="222"/>
      <c r="D237" s="222"/>
      <c r="E237" s="222"/>
      <c r="F237" s="222"/>
      <c r="G237" s="222"/>
      <c r="H237" s="222"/>
      <c r="I237" s="222"/>
      <c r="J237" s="223"/>
    </row>
    <row r="238" spans="2:10" s="19" customFormat="1" ht="13.5" customHeight="1">
      <c r="B238" s="224" t="str">
        <f>unit</f>
        <v>KRW Millions</v>
      </c>
      <c r="C238" s="225">
        <f>C$5</f>
        <v>2020</v>
      </c>
      <c r="D238" s="225">
        <f t="shared" ref="D238:J238" si="238">D$5</f>
        <v>2021</v>
      </c>
      <c r="E238" s="225">
        <f t="shared" si="238"/>
        <v>2022</v>
      </c>
      <c r="F238" s="226">
        <f t="shared" si="238"/>
        <v>2023</v>
      </c>
      <c r="G238" s="226">
        <f t="shared" si="238"/>
        <v>2024</v>
      </c>
      <c r="H238" s="226">
        <f t="shared" si="238"/>
        <v>2025</v>
      </c>
      <c r="I238" s="226">
        <f t="shared" si="238"/>
        <v>2026</v>
      </c>
      <c r="J238" s="227">
        <f t="shared" si="238"/>
        <v>2027</v>
      </c>
    </row>
    <row r="239" spans="2:10" s="19" customFormat="1" ht="13.5" customHeight="1">
      <c r="B239" s="228" t="str">
        <f>B237</f>
        <v>기타</v>
      </c>
      <c r="C239" s="275">
        <f>SUM(C244:C250)</f>
        <v>-16997</v>
      </c>
      <c r="D239" s="275">
        <f t="shared" ref="D239:J239" si="239">SUM(D244:D250)</f>
        <v>-48679</v>
      </c>
      <c r="E239" s="275">
        <f t="shared" si="239"/>
        <v>-135045</v>
      </c>
      <c r="F239" s="311">
        <f t="shared" si="239"/>
        <v>0</v>
      </c>
      <c r="G239" s="275">
        <f t="shared" si="239"/>
        <v>0</v>
      </c>
      <c r="H239" s="275">
        <f t="shared" si="239"/>
        <v>0</v>
      </c>
      <c r="I239" s="275">
        <f t="shared" si="239"/>
        <v>0</v>
      </c>
      <c r="J239" s="276">
        <f t="shared" si="239"/>
        <v>0</v>
      </c>
    </row>
    <row r="240" spans="2:10" s="280" customFormat="1" ht="13.5" customHeight="1">
      <c r="B240" s="279" t="s">
        <v>172</v>
      </c>
      <c r="C240" s="234"/>
      <c r="D240" s="234">
        <f>IFERROR(D239/C239-1,"")</f>
        <v>1.8639759957639583</v>
      </c>
      <c r="E240" s="234">
        <f>IFERROR(E239/D239-1,"")</f>
        <v>1.7741942110561024</v>
      </c>
      <c r="F240" s="234" t="str">
        <f>IFERROR(F239/#REF!-1,"")</f>
        <v/>
      </c>
      <c r="G240" s="234" t="str">
        <f>IFERROR(G239/F239-1,"")</f>
        <v/>
      </c>
      <c r="H240" s="234" t="str">
        <f>IFERROR(H239/G239-1,"")</f>
        <v/>
      </c>
      <c r="I240" s="234" t="str">
        <f>IFERROR(I239/H239-1,"")</f>
        <v/>
      </c>
      <c r="J240" s="235" t="str">
        <f>IFERROR(J239/I239-1,"")</f>
        <v/>
      </c>
    </row>
    <row r="241" spans="2:12" ht="13.5" customHeight="1">
      <c r="B241" s="300" t="s">
        <v>179</v>
      </c>
      <c r="C241" s="242">
        <f>IFERROR(C239/C$64,"")</f>
        <v>-1.8489168330079027E-2</v>
      </c>
      <c r="D241" s="242">
        <f t="shared" ref="D241:J241" si="240">IFERROR(D239/D$64,"")</f>
        <v>-4.5659277990800426E-2</v>
      </c>
      <c r="E241" s="242">
        <f t="shared" si="240"/>
        <v>-9.4307867753196842E-2</v>
      </c>
      <c r="F241" s="243">
        <f t="shared" si="240"/>
        <v>0</v>
      </c>
      <c r="G241" s="242">
        <f t="shared" si="240"/>
        <v>0</v>
      </c>
      <c r="H241" s="242">
        <f t="shared" si="240"/>
        <v>0</v>
      </c>
      <c r="I241" s="242">
        <f t="shared" si="240"/>
        <v>0</v>
      </c>
      <c r="J241" s="244">
        <f t="shared" si="240"/>
        <v>0</v>
      </c>
    </row>
    <row r="242" spans="2:12" ht="13.5" customHeight="1">
      <c r="B242" s="300" t="s">
        <v>184</v>
      </c>
      <c r="C242" s="243" t="str">
        <f>IFERROR(C239/'CapEx&amp;Dep'!#REF!,"")</f>
        <v/>
      </c>
      <c r="D242" s="243" t="str">
        <f>IFERROR(D239/'CapEx&amp;Dep'!#REF!,"")</f>
        <v/>
      </c>
      <c r="E242" s="243" t="str">
        <f>IFERROR(E239/'CapEx&amp;Dep'!#REF!,"")</f>
        <v/>
      </c>
      <c r="F242" s="243" t="str">
        <f>IFERROR(F239/'CapEx&amp;Dep'!#REF!,"")</f>
        <v/>
      </c>
      <c r="G242" s="243" t="str">
        <f>IFERROR(G239/'CapEx&amp;Dep'!#REF!,"")</f>
        <v/>
      </c>
      <c r="H242" s="243" t="str">
        <f>IFERROR(H239/'CapEx&amp;Dep'!#REF!,"")</f>
        <v/>
      </c>
      <c r="I242" s="243" t="str">
        <f>IFERROR(I239/'CapEx&amp;Dep'!#REF!,"")</f>
        <v/>
      </c>
      <c r="J242" s="308" t="str">
        <f>IFERROR(J239/'CapEx&amp;Dep'!#REF!,"")</f>
        <v/>
      </c>
    </row>
    <row r="243" spans="2:12" ht="13.5" customHeight="1">
      <c r="B243" s="330"/>
      <c r="C243" s="247"/>
      <c r="D243" s="247"/>
      <c r="E243" s="247"/>
      <c r="F243" s="247"/>
      <c r="G243" s="247"/>
      <c r="H243" s="247"/>
      <c r="I243" s="247"/>
      <c r="J243" s="249"/>
    </row>
    <row r="244" spans="2:12" ht="13.5" customHeight="1">
      <c r="B244" s="344" t="s">
        <v>72</v>
      </c>
      <c r="C244" s="423">
        <f>SUMIFS(Report_COGS!C$2:C$18,Report_COGS!$B$2:$B$18,$B244)</f>
        <v>-144</v>
      </c>
      <c r="D244" s="423">
        <f>SUMIFS(Report_COGS!D$2:D$18,Report_COGS!$B$2:$B$18,$B244)</f>
        <v>-4890</v>
      </c>
      <c r="E244" s="423">
        <f>SUMIFS(Report_COGS!E$2:E$18,Report_COGS!$B$2:$B$18,$B244)</f>
        <v>-1642</v>
      </c>
      <c r="F244" s="239"/>
      <c r="G244" s="239"/>
      <c r="H244" s="239"/>
      <c r="I244" s="239"/>
      <c r="J244" s="240"/>
    </row>
    <row r="245" spans="2:12" s="280" customFormat="1" ht="13.5" customHeight="1">
      <c r="B245" s="344" t="s">
        <v>74</v>
      </c>
      <c r="C245" s="424">
        <f>SUMIFS(Report_COGS!C$2:C$18,Report_COGS!$B$2:$B$18,$B245)</f>
        <v>-9014</v>
      </c>
      <c r="D245" s="424">
        <f>SUMIFS(Report_COGS!D$2:D$18,Report_COGS!$B$2:$B$18,$B245)</f>
        <v>-83409</v>
      </c>
      <c r="E245" s="424">
        <f>SUMIFS(Report_COGS!E$2:E$18,Report_COGS!$B$2:$B$18,$B245)</f>
        <v>-136810</v>
      </c>
      <c r="F245" s="237" t="str">
        <f>IFERROR(F244/#REF!-1,"")</f>
        <v/>
      </c>
      <c r="G245" s="237" t="str">
        <f>IFERROR(G244/F244-1,"")</f>
        <v/>
      </c>
      <c r="H245" s="237" t="str">
        <f>IFERROR(H244/G244-1,"")</f>
        <v/>
      </c>
      <c r="I245" s="237" t="str">
        <f>IFERROR(I244/H244-1,"")</f>
        <v/>
      </c>
      <c r="J245" s="342" t="str">
        <f>IFERROR(J244/I244-1,"")</f>
        <v/>
      </c>
      <c r="L245" s="9"/>
    </row>
    <row r="246" spans="2:12" ht="13.5" customHeight="1">
      <c r="B246" s="344" t="s">
        <v>76</v>
      </c>
      <c r="C246" s="424">
        <f>SUMIFS(Report_COGS!C$2:C$18,Report_COGS!$B$2:$B$18,$B246)</f>
        <v>-11079</v>
      </c>
      <c r="D246" s="424">
        <f>SUMIFS(Report_COGS!D$2:D$18,Report_COGS!$B$2:$B$18,$B246)</f>
        <v>40021</v>
      </c>
      <c r="E246" s="424">
        <f>SUMIFS(Report_COGS!E$2:E$18,Report_COGS!$B$2:$B$18,$B246)</f>
        <v>13905</v>
      </c>
      <c r="F246" s="243" t="str">
        <f>IFERROR(F244/'CapEx&amp;Dep'!#REF!,"")</f>
        <v/>
      </c>
      <c r="G246" s="243" t="str">
        <f>IFERROR(G244/'CapEx&amp;Dep'!#REF!,"")</f>
        <v/>
      </c>
      <c r="H246" s="243" t="str">
        <f>IFERROR(H244/'CapEx&amp;Dep'!#REF!,"")</f>
        <v/>
      </c>
      <c r="I246" s="243" t="str">
        <f>IFERROR(I244/'CapEx&amp;Dep'!#REF!,"")</f>
        <v/>
      </c>
      <c r="J246" s="308" t="str">
        <f>IFERROR(J244/'CapEx&amp;Dep'!#REF!,"")</f>
        <v/>
      </c>
    </row>
    <row r="247" spans="2:12" ht="13.5" customHeight="1">
      <c r="B247" s="344" t="s">
        <v>3729</v>
      </c>
      <c r="C247" s="423">
        <f>SUMIFS(Report_COGS!C$2:C$18,Report_COGS!$B$2:$B$18,$B247)</f>
        <v>3289</v>
      </c>
      <c r="D247" s="423">
        <f>SUMIFS(Report_COGS!D$2:D$18,Report_COGS!$B$2:$B$18,$B247)</f>
        <v>-11054</v>
      </c>
      <c r="E247" s="423">
        <f>SUMIFS(Report_COGS!E$2:E$18,Report_COGS!$B$2:$B$18,$B247)</f>
        <v>-13904</v>
      </c>
      <c r="F247" s="247"/>
      <c r="G247" s="247"/>
      <c r="H247" s="247"/>
      <c r="I247" s="247"/>
      <c r="J247" s="249"/>
    </row>
    <row r="248" spans="2:12" ht="13.5" customHeight="1">
      <c r="B248" s="344" t="s">
        <v>78</v>
      </c>
      <c r="C248" s="423">
        <f>SUMIFS(Report_COGS!C$2:C$18,Report_COGS!$B$2:$B$18,$B248)</f>
        <v>1220</v>
      </c>
      <c r="D248" s="423">
        <f>SUMIFS(Report_COGS!D$2:D$18,Report_COGS!$B$2:$B$18,$B248)</f>
        <v>13322</v>
      </c>
      <c r="E248" s="423">
        <f>SUMIFS(Report_COGS!E$2:E$18,Report_COGS!$B$2:$B$18,$B248)</f>
        <v>4304</v>
      </c>
      <c r="F248" s="239"/>
      <c r="G248" s="239"/>
      <c r="H248" s="239"/>
      <c r="I248" s="239"/>
      <c r="J248" s="240"/>
    </row>
    <row r="249" spans="2:12" s="280" customFormat="1" ht="13.5" customHeight="1">
      <c r="B249" s="344" t="s">
        <v>79</v>
      </c>
      <c r="C249" s="424">
        <f>SUMIFS(Report_COGS!C$2:C$18,Report_COGS!$B$2:$B$18,$B249)</f>
        <v>-825</v>
      </c>
      <c r="D249" s="424">
        <f>SUMIFS(Report_COGS!D$2:D$18,Report_COGS!$B$2:$B$18,$B249)</f>
        <v>-1130</v>
      </c>
      <c r="E249" s="424">
        <f>SUMIFS(Report_COGS!E$2:E$18,Report_COGS!$B$2:$B$18,$B249)</f>
        <v>0</v>
      </c>
      <c r="F249" s="237" t="str">
        <f>IFERROR(F248/#REF!-1,"")</f>
        <v/>
      </c>
      <c r="G249" s="237" t="str">
        <f>IFERROR(G248/F248-1,"")</f>
        <v/>
      </c>
      <c r="H249" s="237" t="str">
        <f>IFERROR(H248/G248-1,"")</f>
        <v/>
      </c>
      <c r="I249" s="237" t="str">
        <f>IFERROR(I248/H248-1,"")</f>
        <v/>
      </c>
      <c r="J249" s="342" t="str">
        <f>IFERROR(J248/I248-1,"")</f>
        <v/>
      </c>
    </row>
    <row r="250" spans="2:12" ht="13.5" customHeight="1">
      <c r="B250" s="344" t="s">
        <v>3728</v>
      </c>
      <c r="C250" s="424">
        <f>SUMIFS(Report_COGS!C$2:C$18,Report_COGS!$B$2:$B$18,$B250)</f>
        <v>-444</v>
      </c>
      <c r="D250" s="424">
        <f>SUMIFS(Report_COGS!D$2:D$18,Report_COGS!$B$2:$B$18,$B250)</f>
        <v>-1539</v>
      </c>
      <c r="E250" s="424">
        <f>SUMIFS(Report_COGS!E$2:E$18,Report_COGS!$B$2:$B$18,$B250)</f>
        <v>-898</v>
      </c>
      <c r="F250" s="243" t="str">
        <f>IFERROR(F248/'CapEx&amp;Dep'!#REF!,"")</f>
        <v/>
      </c>
      <c r="G250" s="243" t="str">
        <f>IFERROR(G248/'CapEx&amp;Dep'!#REF!,"")</f>
        <v/>
      </c>
      <c r="H250" s="243" t="str">
        <f>IFERROR(H248/'CapEx&amp;Dep'!#REF!,"")</f>
        <v/>
      </c>
      <c r="I250" s="243" t="str">
        <f>IFERROR(I248/'CapEx&amp;Dep'!#REF!,"")</f>
        <v/>
      </c>
      <c r="J250" s="308" t="str">
        <f>IFERROR(J248/'CapEx&amp;Dep'!#REF!,"")</f>
        <v/>
      </c>
    </row>
    <row r="251" spans="2:12" ht="13.5" customHeight="1">
      <c r="B251" s="54"/>
      <c r="C251" s="55"/>
      <c r="D251" s="55"/>
      <c r="E251" s="55"/>
      <c r="F251" s="55"/>
      <c r="G251" s="55"/>
      <c r="H251" s="55"/>
      <c r="I251" s="55"/>
      <c r="J251" s="343"/>
    </row>
  </sheetData>
  <phoneticPr fontId="3" type="noConversion"/>
  <pageMargins left="0.70866141732283472" right="0.70866141732283472" top="0.74803149606299213" bottom="0.74803149606299213" header="0.31496062992125984" footer="0.31496062992125984"/>
  <pageSetup paperSize="9" scale="52" fitToHeight="1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A37D-4F56-4F23-94B8-1B29572E6CDD}">
  <sheetPr>
    <tabColor rgb="FF00338D"/>
    <pageSetUpPr fitToPage="1"/>
  </sheetPr>
  <dimension ref="B1:T250"/>
  <sheetViews>
    <sheetView showGridLines="0" zoomScaleNormal="100" workbookViewId="0">
      <selection activeCell="E5" sqref="E5"/>
    </sheetView>
  </sheetViews>
  <sheetFormatPr defaultColWidth="8.5" defaultRowHeight="13.5" customHeight="1"/>
  <cols>
    <col min="1" max="1" width="1.875" style="9" customWidth="1"/>
    <col min="2" max="2" width="13.625" style="9" customWidth="1"/>
    <col min="3" max="3" width="11.625" style="9" bestFit="1" customWidth="1"/>
    <col min="4" max="10" width="10.25" style="9" bestFit="1" customWidth="1"/>
    <col min="11" max="11" width="3.125" style="9" customWidth="1"/>
    <col min="12" max="16384" width="8.5" style="9"/>
  </cols>
  <sheetData>
    <row r="1" spans="2:20" customFormat="1" ht="30" customHeight="1">
      <c r="B1" s="1" t="str">
        <f>Name</f>
        <v>LG이노텍 감사참여</v>
      </c>
      <c r="C1" s="1"/>
      <c r="D1" s="1"/>
      <c r="E1" s="1"/>
      <c r="F1" s="1"/>
      <c r="G1" s="1"/>
      <c r="H1" s="1"/>
      <c r="I1" s="1"/>
      <c r="J1" s="2" t="str">
        <f>Des!C13</f>
        <v>DRAFT - For Discussion Purposes Only</v>
      </c>
    </row>
    <row r="2" spans="2:20" customFormat="1" ht="20.100000000000001" customHeight="1">
      <c r="B2" s="3" t="s">
        <v>3734</v>
      </c>
      <c r="C2" s="3"/>
      <c r="D2" s="3"/>
      <c r="E2" s="3"/>
      <c r="F2" s="3"/>
      <c r="G2" s="3"/>
      <c r="H2" s="3"/>
      <c r="I2" s="3"/>
      <c r="J2" s="3"/>
    </row>
    <row r="3" spans="2:20" customFormat="1" ht="14.1" customHeight="1">
      <c r="C3" s="310"/>
      <c r="D3" s="310"/>
      <c r="E3" s="310"/>
      <c r="F3" s="310"/>
      <c r="G3" s="310"/>
    </row>
    <row r="4" spans="2:20" ht="13.5" customHeight="1">
      <c r="B4" s="4" t="str">
        <f>B2</f>
        <v>SG&amp;A, R&amp;D</v>
      </c>
      <c r="C4" s="222"/>
      <c r="D4" s="222"/>
      <c r="E4" s="222"/>
      <c r="F4" s="222"/>
      <c r="G4" s="222"/>
      <c r="H4" s="222"/>
      <c r="I4" s="222"/>
      <c r="J4" s="223"/>
    </row>
    <row r="5" spans="2:20" s="19" customFormat="1" ht="13.5" customHeight="1">
      <c r="B5" s="224"/>
      <c r="C5" s="225">
        <f>Sales!C5</f>
        <v>2020</v>
      </c>
      <c r="D5" s="225">
        <f>Sales!D5</f>
        <v>2021</v>
      </c>
      <c r="E5" s="225">
        <f>Sales!E5</f>
        <v>2022</v>
      </c>
      <c r="F5" s="226">
        <f>Sales!F5</f>
        <v>2023</v>
      </c>
      <c r="G5" s="226">
        <f>Sales!G5</f>
        <v>2024</v>
      </c>
      <c r="H5" s="226">
        <f>Sales!H5</f>
        <v>2025</v>
      </c>
      <c r="I5" s="226">
        <f>Sales!I5</f>
        <v>2026</v>
      </c>
      <c r="J5" s="227">
        <f>Sales!J5</f>
        <v>2027</v>
      </c>
    </row>
    <row r="6" spans="2:20" s="19" customFormat="1" ht="13.5" customHeight="1">
      <c r="B6" s="228" t="s">
        <v>3735</v>
      </c>
      <c r="C6" s="275">
        <f>SUM(C9,C24)</f>
        <v>111773</v>
      </c>
      <c r="D6" s="275">
        <f t="shared" ref="D6:J6" si="0">SUM(D9,D24)</f>
        <v>159664</v>
      </c>
      <c r="E6" s="275">
        <f t="shared" si="0"/>
        <v>167833.82548581818</v>
      </c>
      <c r="F6" s="311">
        <f t="shared" si="0"/>
        <v>181352.72638138919</v>
      </c>
      <c r="G6" s="275">
        <f t="shared" si="0"/>
        <v>183518.44415769287</v>
      </c>
      <c r="H6" s="275">
        <f t="shared" si="0"/>
        <v>190868.76395580766</v>
      </c>
      <c r="I6" s="275">
        <f t="shared" si="0"/>
        <v>202519.11358206492</v>
      </c>
      <c r="J6" s="276">
        <f t="shared" si="0"/>
        <v>206835.60960065771</v>
      </c>
    </row>
    <row r="7" spans="2:20" s="280" customFormat="1" ht="13.5" customHeight="1">
      <c r="B7" s="279" t="s">
        <v>172</v>
      </c>
      <c r="C7" s="234"/>
      <c r="D7" s="234">
        <f>IFERROR(D6/C6-1,"")</f>
        <v>0.42846662431893212</v>
      </c>
      <c r="E7" s="234">
        <f t="shared" ref="E7:J7" si="1">IFERROR(E6/D6-1,"")</f>
        <v>5.1168863900554751E-2</v>
      </c>
      <c r="F7" s="234">
        <f t="shared" si="1"/>
        <v>8.0549322262295497E-2</v>
      </c>
      <c r="G7" s="234">
        <f t="shared" si="1"/>
        <v>1.1942019397872761E-2</v>
      </c>
      <c r="H7" s="234">
        <f t="shared" si="1"/>
        <v>4.0052212908904483E-2</v>
      </c>
      <c r="I7" s="234">
        <f t="shared" si="1"/>
        <v>6.1038534461063998E-2</v>
      </c>
      <c r="J7" s="235">
        <f t="shared" si="1"/>
        <v>2.1314017932651419E-2</v>
      </c>
    </row>
    <row r="8" spans="2:20" ht="13.5" customHeight="1">
      <c r="B8" s="300" t="s">
        <v>179</v>
      </c>
      <c r="C8" s="306">
        <f t="shared" ref="C8:J8" si="2">IFERROR(C6/C$55,"")</f>
        <v>0.12158556284979251</v>
      </c>
      <c r="D8" s="306">
        <f t="shared" si="2"/>
        <v>0.14975950535391358</v>
      </c>
      <c r="E8" s="306">
        <f t="shared" si="2"/>
        <v>0.11720574785019555</v>
      </c>
      <c r="F8" s="306">
        <f t="shared" si="2"/>
        <v>0.10961657224212186</v>
      </c>
      <c r="G8" s="306">
        <f t="shared" si="2"/>
        <v>0.11067615681608729</v>
      </c>
      <c r="H8" s="306">
        <f t="shared" si="2"/>
        <v>0.10702785307914273</v>
      </c>
      <c r="I8" s="306">
        <f t="shared" si="2"/>
        <v>0.1041827154202951</v>
      </c>
      <c r="J8" s="307">
        <f t="shared" si="2"/>
        <v>0.10375802737208191</v>
      </c>
    </row>
    <row r="9" spans="2:20" s="19" customFormat="1" ht="13.5" customHeight="1">
      <c r="B9" s="455" t="s">
        <v>3736</v>
      </c>
      <c r="C9" s="30">
        <f>SUM(,C12,C15,C18,C21)</f>
        <v>52721</v>
      </c>
      <c r="D9" s="30">
        <f t="shared" ref="D9:J9" si="3">SUM(,D12,D15,D18,D21)</f>
        <v>93959</v>
      </c>
      <c r="E9" s="30">
        <f t="shared" si="3"/>
        <v>96591.554344000004</v>
      </c>
      <c r="F9" s="30">
        <f t="shared" si="3"/>
        <v>105946.92532184</v>
      </c>
      <c r="G9" s="30">
        <f t="shared" si="3"/>
        <v>106538.27881925105</v>
      </c>
      <c r="H9" s="30">
        <f t="shared" si="3"/>
        <v>111669.47929573432</v>
      </c>
      <c r="I9" s="30">
        <f t="shared" si="3"/>
        <v>119472.76970306733</v>
      </c>
      <c r="J9" s="31">
        <f t="shared" si="3"/>
        <v>121769.69202700663</v>
      </c>
    </row>
    <row r="10" spans="2:20" s="280" customFormat="1" ht="13.5" customHeight="1">
      <c r="B10" s="282" t="s">
        <v>172</v>
      </c>
      <c r="C10" s="234"/>
      <c r="D10" s="234">
        <f>IFERROR(D9/C9-1,"")</f>
        <v>0.78219305400125183</v>
      </c>
      <c r="E10" s="234">
        <f t="shared" ref="E10:J10" si="4">IFERROR(E9/D9-1,"")</f>
        <v>2.8018117945061149E-2</v>
      </c>
      <c r="F10" s="234">
        <f t="shared" si="4"/>
        <v>9.6854958400626634E-2</v>
      </c>
      <c r="G10" s="234">
        <f t="shared" si="4"/>
        <v>5.5816013123048958E-3</v>
      </c>
      <c r="H10" s="234">
        <f t="shared" si="4"/>
        <v>4.816297516115009E-2</v>
      </c>
      <c r="I10" s="234">
        <f t="shared" si="4"/>
        <v>6.98784525238767E-2</v>
      </c>
      <c r="J10" s="235">
        <f t="shared" si="4"/>
        <v>1.9225488198256313E-2</v>
      </c>
    </row>
    <row r="11" spans="2:20" ht="13.5" customHeight="1">
      <c r="B11" s="305" t="s">
        <v>173</v>
      </c>
      <c r="C11" s="242">
        <f t="shared" ref="C11:J11" si="5">IFERROR(C9/C$55,"")</f>
        <v>5.7349381863275664E-2</v>
      </c>
      <c r="D11" s="242">
        <f t="shared" si="5"/>
        <v>8.8130407377670389E-2</v>
      </c>
      <c r="E11" s="242">
        <f t="shared" si="5"/>
        <v>6.7454134052720785E-2</v>
      </c>
      <c r="F11" s="328">
        <f t="shared" si="5"/>
        <v>6.4038401986571791E-2</v>
      </c>
      <c r="G11" s="327">
        <f t="shared" si="5"/>
        <v>6.4251020150233693E-2</v>
      </c>
      <c r="H11" s="327">
        <f t="shared" si="5"/>
        <v>6.2617603717785075E-2</v>
      </c>
      <c r="I11" s="327">
        <f t="shared" si="5"/>
        <v>6.1460853478431499E-2</v>
      </c>
      <c r="J11" s="329">
        <f t="shared" si="5"/>
        <v>6.1085144201339509E-2</v>
      </c>
      <c r="N11" s="910"/>
      <c r="O11" s="910"/>
      <c r="P11" s="910"/>
      <c r="Q11" s="910"/>
      <c r="R11" s="910"/>
      <c r="S11" s="910"/>
      <c r="T11" s="910"/>
    </row>
    <row r="12" spans="2:20" ht="13.5" customHeight="1">
      <c r="B12" s="281" t="str">
        <f t="shared" ref="B12:J12" si="6">B73</f>
        <v>인건비</v>
      </c>
      <c r="C12" s="23">
        <f t="shared" si="6"/>
        <v>20314</v>
      </c>
      <c r="D12" s="23">
        <f t="shared" si="6"/>
        <v>23463</v>
      </c>
      <c r="E12" s="23">
        <f t="shared" si="6"/>
        <v>23500.554344</v>
      </c>
      <c r="F12" s="23">
        <f t="shared" si="6"/>
        <v>25985.925321840001</v>
      </c>
      <c r="G12" s="23">
        <f t="shared" si="6"/>
        <v>27195.278819251042</v>
      </c>
      <c r="H12" s="23">
        <f t="shared" si="6"/>
        <v>28239.47929573432</v>
      </c>
      <c r="I12" s="23">
        <f t="shared" si="6"/>
        <v>30654.769703067333</v>
      </c>
      <c r="J12" s="24">
        <f t="shared" si="6"/>
        <v>31919.692027006633</v>
      </c>
    </row>
    <row r="13" spans="2:20" s="280" customFormat="1" ht="13.5" customHeight="1">
      <c r="B13" s="282" t="s">
        <v>172</v>
      </c>
      <c r="C13" s="234"/>
      <c r="D13" s="234">
        <f>IFERROR(D12/C12-1,"")</f>
        <v>0.15501624495421873</v>
      </c>
      <c r="E13" s="234">
        <f t="shared" ref="E13:J13" si="7">IFERROR(E12/D12-1,"")</f>
        <v>1.6005772492861947E-3</v>
      </c>
      <c r="F13" s="234">
        <f t="shared" si="7"/>
        <v>0.10575797240606577</v>
      </c>
      <c r="G13" s="234">
        <f t="shared" si="7"/>
        <v>4.6538789072661402E-2</v>
      </c>
      <c r="H13" s="234">
        <f t="shared" si="7"/>
        <v>3.8396387969521717E-2</v>
      </c>
      <c r="I13" s="234">
        <f t="shared" si="7"/>
        <v>8.5528857739875175E-2</v>
      </c>
      <c r="J13" s="235">
        <f t="shared" si="7"/>
        <v>4.126347502172667E-2</v>
      </c>
    </row>
    <row r="14" spans="2:20" ht="13.5" customHeight="1">
      <c r="B14" s="305" t="s">
        <v>173</v>
      </c>
      <c r="C14" s="242">
        <f t="shared" ref="C14:J14" si="8">IFERROR(C12/C$55,"")</f>
        <v>2.2097368091852997E-2</v>
      </c>
      <c r="D14" s="242">
        <f t="shared" si="8"/>
        <v>2.2007511236840329E-2</v>
      </c>
      <c r="E14" s="242">
        <f t="shared" si="8"/>
        <v>1.6411471518388447E-2</v>
      </c>
      <c r="F14" s="243">
        <f t="shared" si="8"/>
        <v>1.5706894057547383E-2</v>
      </c>
      <c r="G14" s="242">
        <f t="shared" si="8"/>
        <v>1.6400907042729392E-2</v>
      </c>
      <c r="H14" s="242">
        <f t="shared" si="8"/>
        <v>1.5835020767437528E-2</v>
      </c>
      <c r="I14" s="242">
        <f t="shared" si="8"/>
        <v>1.5769855455915752E-2</v>
      </c>
      <c r="J14" s="244">
        <f t="shared" si="8"/>
        <v>1.6012350510828322E-2</v>
      </c>
    </row>
    <row r="15" spans="2:20" ht="13.5" customHeight="1">
      <c r="B15" s="281" t="str">
        <f t="shared" ref="B15:J15" si="9">B91</f>
        <v>변동비</v>
      </c>
      <c r="C15" s="23">
        <f t="shared" si="9"/>
        <v>21743</v>
      </c>
      <c r="D15" s="23">
        <f t="shared" si="9"/>
        <v>58033</v>
      </c>
      <c r="E15" s="23">
        <f t="shared" si="9"/>
        <v>58369</v>
      </c>
      <c r="F15" s="23">
        <f t="shared" si="9"/>
        <v>66090</v>
      </c>
      <c r="G15" s="23">
        <f t="shared" si="9"/>
        <v>65397</v>
      </c>
      <c r="H15" s="23">
        <f t="shared" si="9"/>
        <v>69431</v>
      </c>
      <c r="I15" s="23">
        <f t="shared" si="9"/>
        <v>74695</v>
      </c>
      <c r="J15" s="24">
        <f t="shared" si="9"/>
        <v>75589</v>
      </c>
    </row>
    <row r="16" spans="2:20" s="280" customFormat="1" ht="13.5" customHeight="1">
      <c r="B16" s="282" t="s">
        <v>172</v>
      </c>
      <c r="C16" s="234"/>
      <c r="D16" s="234">
        <f>IFERROR(D15/C15-1,"")</f>
        <v>1.6690429103619557</v>
      </c>
      <c r="E16" s="234">
        <f t="shared" ref="E16:J16" si="10">IFERROR(E15/D15-1,"")</f>
        <v>5.7898092464632178E-3</v>
      </c>
      <c r="F16" s="234">
        <f t="shared" si="10"/>
        <v>0.13227912076616022</v>
      </c>
      <c r="G16" s="234">
        <f t="shared" si="10"/>
        <v>-1.0485701316386709E-2</v>
      </c>
      <c r="H16" s="234">
        <f t="shared" si="10"/>
        <v>6.1684786763918753E-2</v>
      </c>
      <c r="I16" s="234">
        <f t="shared" si="10"/>
        <v>7.5816278031426876E-2</v>
      </c>
      <c r="J16" s="235">
        <f t="shared" si="10"/>
        <v>1.1968672601914365E-2</v>
      </c>
    </row>
    <row r="17" spans="2:20" ht="13.5" customHeight="1">
      <c r="B17" s="305" t="s">
        <v>173</v>
      </c>
      <c r="C17" s="242">
        <f t="shared" ref="C17:J17" si="11">IFERROR(C15/C$55,"")</f>
        <v>2.3651820144784862E-2</v>
      </c>
      <c r="D17" s="242">
        <f t="shared" si="11"/>
        <v>5.4433017926418394E-2</v>
      </c>
      <c r="E17" s="242">
        <f t="shared" si="11"/>
        <v>4.0761641918518617E-2</v>
      </c>
      <c r="F17" s="243">
        <f t="shared" si="11"/>
        <v>3.9947341316757215E-2</v>
      </c>
      <c r="G17" s="242">
        <f t="shared" si="11"/>
        <v>3.9439570559361987E-2</v>
      </c>
      <c r="H17" s="242">
        <f t="shared" si="11"/>
        <v>3.8932776181536385E-2</v>
      </c>
      <c r="I17" s="242">
        <f t="shared" si="11"/>
        <v>3.8425646797854193E-2</v>
      </c>
      <c r="J17" s="244">
        <f t="shared" si="11"/>
        <v>3.7918835862794105E-2</v>
      </c>
    </row>
    <row r="18" spans="2:20" ht="13.5" customHeight="1">
      <c r="B18" s="281" t="str">
        <f t="shared" ref="B18:J18" si="12">B116</f>
        <v>고정비</v>
      </c>
      <c r="C18" s="23">
        <f t="shared" si="12"/>
        <v>8246</v>
      </c>
      <c r="D18" s="23">
        <f t="shared" si="12"/>
        <v>9834</v>
      </c>
      <c r="E18" s="23">
        <f t="shared" si="12"/>
        <v>12395</v>
      </c>
      <c r="F18" s="23">
        <f t="shared" si="12"/>
        <v>12830</v>
      </c>
      <c r="G18" s="23">
        <f t="shared" si="12"/>
        <v>12908</v>
      </c>
      <c r="H18" s="23">
        <f t="shared" si="12"/>
        <v>13036</v>
      </c>
      <c r="I18" s="23">
        <f t="shared" si="12"/>
        <v>13191</v>
      </c>
      <c r="J18" s="24">
        <f t="shared" si="12"/>
        <v>13362</v>
      </c>
    </row>
    <row r="19" spans="2:20" s="280" customFormat="1" ht="13.5" customHeight="1">
      <c r="B19" s="282" t="s">
        <v>172</v>
      </c>
      <c r="C19" s="234"/>
      <c r="D19" s="234">
        <f>IFERROR(D18/C18-1,"")</f>
        <v>0.19257821974290557</v>
      </c>
      <c r="E19" s="234">
        <f t="shared" ref="E19:J19" si="13">IFERROR(E18/D18-1,"")</f>
        <v>0.26042302216798863</v>
      </c>
      <c r="F19" s="234">
        <f t="shared" si="13"/>
        <v>3.5094796288826169E-2</v>
      </c>
      <c r="G19" s="234">
        <f t="shared" si="13"/>
        <v>6.0795011691348044E-3</v>
      </c>
      <c r="H19" s="234">
        <f t="shared" si="13"/>
        <v>9.9163309575456271E-3</v>
      </c>
      <c r="I19" s="234">
        <f t="shared" si="13"/>
        <v>1.1890150352869E-2</v>
      </c>
      <c r="J19" s="235">
        <f t="shared" si="13"/>
        <v>1.2963384125540101E-2</v>
      </c>
    </row>
    <row r="20" spans="2:20" ht="13.5" customHeight="1">
      <c r="B20" s="305" t="s">
        <v>173</v>
      </c>
      <c r="C20" s="242">
        <f t="shared" ref="C20:J20" si="14">IFERROR(C18/C$55,"")</f>
        <v>8.9699171647838836E-3</v>
      </c>
      <c r="D20" s="242">
        <f t="shared" si="14"/>
        <v>9.2239639220512201E-3</v>
      </c>
      <c r="E20" s="242">
        <f t="shared" si="14"/>
        <v>8.6559740886435997E-3</v>
      </c>
      <c r="F20" s="243">
        <f t="shared" si="14"/>
        <v>7.7549461203509614E-3</v>
      </c>
      <c r="G20" s="242">
        <f t="shared" si="14"/>
        <v>7.7845463366858509E-3</v>
      </c>
      <c r="H20" s="242">
        <f t="shared" si="14"/>
        <v>7.3098136322753285E-3</v>
      </c>
      <c r="I20" s="242">
        <f t="shared" si="14"/>
        <v>6.7858987470445766E-3</v>
      </c>
      <c r="J20" s="244">
        <f t="shared" si="14"/>
        <v>6.702979068365169E-3</v>
      </c>
    </row>
    <row r="21" spans="2:20" ht="13.5" customHeight="1">
      <c r="B21" s="281" t="str">
        <f t="shared" ref="B21:J21" si="15">B161</f>
        <v>감가상각비</v>
      </c>
      <c r="C21" s="23">
        <f t="shared" si="15"/>
        <v>2418</v>
      </c>
      <c r="D21" s="23">
        <f t="shared" si="15"/>
        <v>2629</v>
      </c>
      <c r="E21" s="23">
        <f t="shared" si="15"/>
        <v>2327</v>
      </c>
      <c r="F21" s="23">
        <f t="shared" si="15"/>
        <v>1041</v>
      </c>
      <c r="G21" s="23">
        <f t="shared" si="15"/>
        <v>1038</v>
      </c>
      <c r="H21" s="23">
        <f t="shared" si="15"/>
        <v>963</v>
      </c>
      <c r="I21" s="23">
        <f t="shared" si="15"/>
        <v>932</v>
      </c>
      <c r="J21" s="24">
        <f t="shared" si="15"/>
        <v>899</v>
      </c>
    </row>
    <row r="22" spans="2:20" s="280" customFormat="1" ht="13.5" customHeight="1">
      <c r="B22" s="282" t="s">
        <v>172</v>
      </c>
      <c r="C22" s="234"/>
      <c r="D22" s="234">
        <f>IFERROR(D21/C21-1,"")</f>
        <v>8.7262200165425963E-2</v>
      </c>
      <c r="E22" s="234">
        <f t="shared" ref="E22:J22" si="16">IFERROR(E21/D21-1,"")</f>
        <v>-0.11487257512362115</v>
      </c>
      <c r="F22" s="234">
        <f t="shared" si="16"/>
        <v>-0.55264288783841864</v>
      </c>
      <c r="G22" s="234">
        <f t="shared" si="16"/>
        <v>-2.8818443804035088E-3</v>
      </c>
      <c r="H22" s="234">
        <f t="shared" si="16"/>
        <v>-7.2254335260115599E-2</v>
      </c>
      <c r="I22" s="234">
        <f t="shared" si="16"/>
        <v>-3.2191069574247111E-2</v>
      </c>
      <c r="J22" s="235">
        <f t="shared" si="16"/>
        <v>-3.5407725321888406E-2</v>
      </c>
    </row>
    <row r="23" spans="2:20" ht="13.5" customHeight="1">
      <c r="B23" s="305" t="s">
        <v>173</v>
      </c>
      <c r="C23" s="242">
        <f t="shared" ref="C23:J23" si="17">IFERROR(C21/C$55,"")</f>
        <v>2.6302764618539205E-3</v>
      </c>
      <c r="D23" s="242">
        <f t="shared" si="17"/>
        <v>2.4659142923604493E-3</v>
      </c>
      <c r="E23" s="242">
        <f t="shared" si="17"/>
        <v>1.6250465271701216E-3</v>
      </c>
      <c r="F23" s="243">
        <f t="shared" si="17"/>
        <v>6.2922049191623929E-4</v>
      </c>
      <c r="G23" s="242">
        <f t="shared" si="17"/>
        <v>6.2599621145645432E-4</v>
      </c>
      <c r="H23" s="242">
        <f t="shared" si="17"/>
        <v>5.3999313653583473E-4</v>
      </c>
      <c r="I23" s="242">
        <f t="shared" si="17"/>
        <v>4.7945247761697717E-4</v>
      </c>
      <c r="J23" s="244">
        <f t="shared" si="17"/>
        <v>4.5097875935191494E-4</v>
      </c>
    </row>
    <row r="24" spans="2:20" s="19" customFormat="1" ht="13.5" customHeight="1">
      <c r="B24" s="455" t="s">
        <v>142</v>
      </c>
      <c r="C24" s="30">
        <f t="shared" ref="C24:J24" si="18">SUM(,C27,C30,C33,C36)</f>
        <v>59052</v>
      </c>
      <c r="D24" s="30">
        <f t="shared" si="18"/>
        <v>65705</v>
      </c>
      <c r="E24" s="30">
        <f t="shared" si="18"/>
        <v>71242.271141818172</v>
      </c>
      <c r="F24" s="30">
        <f t="shared" si="18"/>
        <v>75405.801059549209</v>
      </c>
      <c r="G24" s="30">
        <f t="shared" si="18"/>
        <v>76980.165338441817</v>
      </c>
      <c r="H24" s="30">
        <f t="shared" si="18"/>
        <v>79199.284660073346</v>
      </c>
      <c r="I24" s="30">
        <f t="shared" si="18"/>
        <v>83046.343878997577</v>
      </c>
      <c r="J24" s="31">
        <f t="shared" si="18"/>
        <v>85065.917573651066</v>
      </c>
    </row>
    <row r="25" spans="2:20" s="280" customFormat="1" ht="13.5" customHeight="1">
      <c r="B25" s="282" t="s">
        <v>172</v>
      </c>
      <c r="C25" s="234"/>
      <c r="D25" s="234">
        <f>IFERROR(D24/C24-1,"")</f>
        <v>0.11266341529499435</v>
      </c>
      <c r="E25" s="234">
        <f t="shared" ref="E25" si="19">IFERROR(E24/D24-1,"")</f>
        <v>8.4274730109096252E-2</v>
      </c>
      <c r="F25" s="234">
        <f t="shared" ref="F25" si="20">IFERROR(F24/E24-1,"")</f>
        <v>5.8441847108480216E-2</v>
      </c>
      <c r="G25" s="234">
        <f t="shared" ref="G25" si="21">IFERROR(G24/F24-1,"")</f>
        <v>2.0878556513832525E-2</v>
      </c>
      <c r="H25" s="234">
        <f t="shared" ref="H25" si="22">IFERROR(H24/G24-1,"")</f>
        <v>2.8827157123854086E-2</v>
      </c>
      <c r="I25" s="234">
        <f t="shared" ref="I25" si="23">IFERROR(I24/H24-1,"")</f>
        <v>4.8574418764461891E-2</v>
      </c>
      <c r="J25" s="235">
        <f t="shared" ref="J25" si="24">IFERROR(J24/I24-1,"")</f>
        <v>2.4318634636054659E-2</v>
      </c>
    </row>
    <row r="26" spans="2:20" ht="13.5" customHeight="1">
      <c r="B26" s="305" t="s">
        <v>173</v>
      </c>
      <c r="C26" s="242">
        <f t="shared" ref="C26:J26" si="25">IFERROR(C24/C$55,"")</f>
        <v>6.4236180986516844E-2</v>
      </c>
      <c r="D26" s="242">
        <f t="shared" si="25"/>
        <v>6.1629097976243184E-2</v>
      </c>
      <c r="E26" s="242">
        <f t="shared" si="25"/>
        <v>4.9751613797474767E-2</v>
      </c>
      <c r="F26" s="243">
        <f t="shared" si="25"/>
        <v>4.5578170255550082E-2</v>
      </c>
      <c r="G26" s="242">
        <f t="shared" si="25"/>
        <v>4.6425136665853607E-2</v>
      </c>
      <c r="H26" s="242">
        <f t="shared" si="25"/>
        <v>4.4410249361357658E-2</v>
      </c>
      <c r="I26" s="242">
        <f t="shared" si="25"/>
        <v>4.2721861941863594E-2</v>
      </c>
      <c r="J26" s="244">
        <f t="shared" si="25"/>
        <v>4.2672883170742394E-2</v>
      </c>
      <c r="N26" s="910"/>
      <c r="O26" s="910"/>
      <c r="P26" s="910"/>
      <c r="Q26" s="910"/>
      <c r="R26" s="910"/>
      <c r="S26" s="910"/>
      <c r="T26" s="910"/>
    </row>
    <row r="27" spans="2:20" ht="13.5" customHeight="1">
      <c r="B27" s="281" t="str">
        <f>B166</f>
        <v>인건비</v>
      </c>
      <c r="C27" s="23">
        <f>C168</f>
        <v>38616</v>
      </c>
      <c r="D27" s="23">
        <f t="shared" ref="D27:J27" si="26">D168</f>
        <v>44660</v>
      </c>
      <c r="E27" s="23">
        <f t="shared" si="26"/>
        <v>47459.271141818179</v>
      </c>
      <c r="F27" s="23">
        <f t="shared" si="26"/>
        <v>51463.801059549209</v>
      </c>
      <c r="G27" s="23">
        <f t="shared" si="26"/>
        <v>53430.165338441817</v>
      </c>
      <c r="H27" s="23">
        <f t="shared" si="26"/>
        <v>54987.284660073339</v>
      </c>
      <c r="I27" s="23">
        <f t="shared" si="26"/>
        <v>58100.34387899757</v>
      </c>
      <c r="J27" s="24">
        <f t="shared" si="26"/>
        <v>60774.917573651066</v>
      </c>
    </row>
    <row r="28" spans="2:20" s="280" customFormat="1" ht="13.5" customHeight="1">
      <c r="B28" s="282" t="s">
        <v>172</v>
      </c>
      <c r="C28" s="234"/>
      <c r="D28" s="234">
        <f>IFERROR(D27/C27-1,"")</f>
        <v>0.15651543401698786</v>
      </c>
      <c r="E28" s="234">
        <f t="shared" ref="E28" si="27">IFERROR(E27/D27-1,"")</f>
        <v>6.2679604608557593E-2</v>
      </c>
      <c r="F28" s="234">
        <f t="shared" ref="F28" si="28">IFERROR(F27/E27-1,"")</f>
        <v>8.4378243099533901E-2</v>
      </c>
      <c r="G28" s="234">
        <f t="shared" ref="G28" si="29">IFERROR(G27/F27-1,"")</f>
        <v>3.8208687240518957E-2</v>
      </c>
      <c r="H28" s="234">
        <f t="shared" ref="H28" si="30">IFERROR(H27/G27-1,"")</f>
        <v>2.9143075110628747E-2</v>
      </c>
      <c r="I28" s="234">
        <f t="shared" ref="I28" si="31">IFERROR(I27/H27-1,"")</f>
        <v>5.6614165223267454E-2</v>
      </c>
      <c r="J28" s="235">
        <f t="shared" ref="J28" si="32">IFERROR(J27/I27-1,"")</f>
        <v>4.6033698186428662E-2</v>
      </c>
    </row>
    <row r="29" spans="2:20" ht="13.5" customHeight="1">
      <c r="B29" s="305" t="s">
        <v>173</v>
      </c>
      <c r="C29" s="242">
        <f t="shared" ref="C29:J29" si="33">IFERROR(C27/C$55,"")</f>
        <v>4.2006102502461125E-2</v>
      </c>
      <c r="D29" s="242">
        <f t="shared" si="33"/>
        <v>4.1889590071060349E-2</v>
      </c>
      <c r="E29" s="242">
        <f t="shared" si="33"/>
        <v>3.3142898045138286E-2</v>
      </c>
      <c r="F29" s="243">
        <f t="shared" si="33"/>
        <v>3.1106703379989463E-2</v>
      </c>
      <c r="G29" s="242">
        <f t="shared" si="33"/>
        <v>3.2222621463734627E-2</v>
      </c>
      <c r="H29" s="242">
        <f t="shared" si="33"/>
        <v>3.0833599494477455E-2</v>
      </c>
      <c r="I29" s="242">
        <f t="shared" si="33"/>
        <v>2.9888791655776563E-2</v>
      </c>
      <c r="J29" s="244">
        <f t="shared" si="33"/>
        <v>3.0487427060155784E-2</v>
      </c>
    </row>
    <row r="30" spans="2:20" ht="13.5" customHeight="1">
      <c r="B30" s="281" t="str">
        <f>B184</f>
        <v>변동비</v>
      </c>
      <c r="C30" s="23">
        <f>C186</f>
        <v>8221</v>
      </c>
      <c r="D30" s="23">
        <f t="shared" ref="D30:J30" si="34">D186</f>
        <v>9763</v>
      </c>
      <c r="E30" s="23">
        <f t="shared" si="34"/>
        <v>11481</v>
      </c>
      <c r="F30" s="23">
        <f t="shared" si="34"/>
        <v>14755</v>
      </c>
      <c r="G30" s="23">
        <f t="shared" si="34"/>
        <v>14788</v>
      </c>
      <c r="H30" s="23">
        <f t="shared" si="34"/>
        <v>15903</v>
      </c>
      <c r="I30" s="23">
        <f t="shared" si="34"/>
        <v>17336</v>
      </c>
      <c r="J30" s="24">
        <f t="shared" si="34"/>
        <v>17778</v>
      </c>
    </row>
    <row r="31" spans="2:20" s="280" customFormat="1" ht="13.5" customHeight="1">
      <c r="B31" s="282" t="s">
        <v>172</v>
      </c>
      <c r="C31" s="234"/>
      <c r="D31" s="234">
        <f>IFERROR(D30/C30-1,"")</f>
        <v>0.1875684223330496</v>
      </c>
      <c r="E31" s="234">
        <f t="shared" ref="E31" si="35">IFERROR(E30/D30-1,"")</f>
        <v>0.17597050087063404</v>
      </c>
      <c r="F31" s="234">
        <f t="shared" ref="F31" si="36">IFERROR(F30/E30-1,"")</f>
        <v>0.28516679731730687</v>
      </c>
      <c r="G31" s="234">
        <f t="shared" ref="G31" si="37">IFERROR(G30/F30-1,"")</f>
        <v>2.2365299898339241E-3</v>
      </c>
      <c r="H31" s="234">
        <f t="shared" ref="H31" si="38">IFERROR(H30/G30-1,"")</f>
        <v>7.5398972139572695E-2</v>
      </c>
      <c r="I31" s="234">
        <f t="shared" ref="I31" si="39">IFERROR(I30/H30-1,"")</f>
        <v>9.0108784506067963E-2</v>
      </c>
      <c r="J31" s="235">
        <f t="shared" ref="J31" si="40">IFERROR(J30/I30-1,"")</f>
        <v>2.5496077526534489E-2</v>
      </c>
    </row>
    <row r="32" spans="2:20" ht="13.5" customHeight="1">
      <c r="B32" s="305" t="s">
        <v>173</v>
      </c>
      <c r="C32" s="242">
        <f t="shared" ref="C32:J32" si="41">IFERROR(C30/C$55,"")</f>
        <v>8.9427224122833257E-3</v>
      </c>
      <c r="D32" s="242">
        <f t="shared" si="41"/>
        <v>9.1573682907246361E-3</v>
      </c>
      <c r="E32" s="242">
        <f t="shared" si="41"/>
        <v>8.017687657258344E-3</v>
      </c>
      <c r="F32" s="243">
        <f t="shared" si="41"/>
        <v>8.918490257660049E-3</v>
      </c>
      <c r="G32" s="242">
        <f t="shared" si="41"/>
        <v>8.9183352360482152E-3</v>
      </c>
      <c r="H32" s="242">
        <f t="shared" si="41"/>
        <v>8.9174567500824291E-3</v>
      </c>
      <c r="I32" s="242">
        <f t="shared" si="41"/>
        <v>8.918227630866863E-3</v>
      </c>
      <c r="J32" s="244">
        <f t="shared" si="41"/>
        <v>8.9182429185298596E-3</v>
      </c>
    </row>
    <row r="33" spans="2:10" ht="13.5" customHeight="1">
      <c r="B33" s="281" t="str">
        <f>B203</f>
        <v>고정비</v>
      </c>
      <c r="C33" s="23">
        <f>C205</f>
        <v>5216</v>
      </c>
      <c r="D33" s="23">
        <f t="shared" ref="D33:J33" si="42">D205</f>
        <v>5233</v>
      </c>
      <c r="E33" s="23">
        <f t="shared" si="42"/>
        <v>5567</v>
      </c>
      <c r="F33" s="23">
        <f t="shared" si="42"/>
        <v>5702</v>
      </c>
      <c r="G33" s="23">
        <f t="shared" si="42"/>
        <v>5736</v>
      </c>
      <c r="H33" s="23">
        <f t="shared" si="42"/>
        <v>5792</v>
      </c>
      <c r="I33" s="23">
        <f t="shared" si="42"/>
        <v>5862</v>
      </c>
      <c r="J33" s="24">
        <f t="shared" si="42"/>
        <v>5937</v>
      </c>
    </row>
    <row r="34" spans="2:10" s="280" customFormat="1" ht="13.5" customHeight="1">
      <c r="B34" s="282" t="s">
        <v>172</v>
      </c>
      <c r="C34" s="234"/>
      <c r="D34" s="234">
        <f>IFERROR(D33/C33-1,"")</f>
        <v>3.2592024539876974E-3</v>
      </c>
      <c r="E34" s="234">
        <f t="shared" ref="E34" si="43">IFERROR(E33/D33-1,"")</f>
        <v>6.38257213835276E-2</v>
      </c>
      <c r="F34" s="234">
        <f t="shared" ref="F34" si="44">IFERROR(F33/E33-1,"")</f>
        <v>2.4250044907490498E-2</v>
      </c>
      <c r="G34" s="234">
        <f t="shared" ref="G34" si="45">IFERROR(G33/F33-1,"")</f>
        <v>5.9628200631356432E-3</v>
      </c>
      <c r="H34" s="234">
        <f t="shared" ref="H34" si="46">IFERROR(H33/G33-1,"")</f>
        <v>9.7629009762900676E-3</v>
      </c>
      <c r="I34" s="234">
        <f t="shared" ref="I34" si="47">IFERROR(I33/H33-1,"")</f>
        <v>1.2085635359116109E-2</v>
      </c>
      <c r="J34" s="235">
        <f t="shared" ref="J34" si="48">IFERROR(J33/I33-1,"")</f>
        <v>1.2794268167860778E-2</v>
      </c>
    </row>
    <row r="35" spans="2:10" ht="13.5" customHeight="1">
      <c r="B35" s="305" t="s">
        <v>173</v>
      </c>
      <c r="C35" s="242">
        <f t="shared" ref="C35:J35" si="49">IFERROR(C33/C$55,"")</f>
        <v>5.6739131617163149E-3</v>
      </c>
      <c r="D35" s="242">
        <f t="shared" si="49"/>
        <v>4.9083794187608333E-3</v>
      </c>
      <c r="E35" s="242">
        <f t="shared" si="49"/>
        <v>3.8876811417086661E-3</v>
      </c>
      <c r="F35" s="243">
        <f t="shared" si="49"/>
        <v>3.4465084004864522E-3</v>
      </c>
      <c r="G35" s="242">
        <f t="shared" si="49"/>
        <v>3.4592623014587883E-3</v>
      </c>
      <c r="H35" s="242">
        <f t="shared" si="49"/>
        <v>3.2478091867243555E-3</v>
      </c>
      <c r="I35" s="242">
        <f t="shared" si="49"/>
        <v>3.0156120426939057E-3</v>
      </c>
      <c r="J35" s="244">
        <f t="shared" si="49"/>
        <v>2.9782657333396207E-3</v>
      </c>
    </row>
    <row r="36" spans="2:10" ht="13.5" customHeight="1">
      <c r="B36" s="281" t="str">
        <f>B245</f>
        <v>감가상각비</v>
      </c>
      <c r="C36" s="23">
        <f>C247</f>
        <v>6999</v>
      </c>
      <c r="D36" s="23">
        <f t="shared" ref="D36:J36" si="50">D247</f>
        <v>6049</v>
      </c>
      <c r="E36" s="23">
        <f t="shared" si="50"/>
        <v>6735</v>
      </c>
      <c r="F36" s="23">
        <f t="shared" si="50"/>
        <v>3485</v>
      </c>
      <c r="G36" s="23">
        <f t="shared" si="50"/>
        <v>3026</v>
      </c>
      <c r="H36" s="23">
        <f t="shared" si="50"/>
        <v>2517</v>
      </c>
      <c r="I36" s="23">
        <f t="shared" si="50"/>
        <v>1748</v>
      </c>
      <c r="J36" s="24">
        <f t="shared" si="50"/>
        <v>576</v>
      </c>
    </row>
    <row r="37" spans="2:10" s="280" customFormat="1" ht="13.5" customHeight="1">
      <c r="B37" s="282" t="s">
        <v>172</v>
      </c>
      <c r="C37" s="234"/>
      <c r="D37" s="234">
        <f>IFERROR(D36/C36-1,"")</f>
        <v>-0.13573367623946275</v>
      </c>
      <c r="E37" s="234">
        <f t="shared" ref="E37" si="51">IFERROR(E36/D36-1,"")</f>
        <v>0.11340717473962636</v>
      </c>
      <c r="F37" s="234">
        <f t="shared" ref="F37" si="52">IFERROR(F36/E36-1,"")</f>
        <v>-0.48255382331106167</v>
      </c>
      <c r="G37" s="234">
        <f t="shared" ref="G37" si="53">IFERROR(G36/F36-1,"")</f>
        <v>-0.13170731707317074</v>
      </c>
      <c r="H37" s="234">
        <f t="shared" ref="H37" si="54">IFERROR(H36/G36-1,"")</f>
        <v>-0.16820885657633844</v>
      </c>
      <c r="I37" s="234">
        <f t="shared" ref="I37" si="55">IFERROR(I36/H36-1,"")</f>
        <v>-0.30552244735796585</v>
      </c>
      <c r="J37" s="235">
        <f t="shared" ref="J37" si="56">IFERROR(J36/I36-1,"")</f>
        <v>-0.67048054919908462</v>
      </c>
    </row>
    <row r="38" spans="2:10" ht="13.5" customHeight="1">
      <c r="B38" s="305" t="s">
        <v>173</v>
      </c>
      <c r="C38" s="242">
        <f t="shared" ref="C38:J38" si="57">IFERROR(C36/C$55,"")</f>
        <v>7.6134429100560754E-3</v>
      </c>
      <c r="D38" s="242">
        <f t="shared" si="57"/>
        <v>5.6737601956973593E-3</v>
      </c>
      <c r="E38" s="242">
        <f t="shared" si="57"/>
        <v>4.7033469533694751E-3</v>
      </c>
      <c r="F38" s="243">
        <f t="shared" si="57"/>
        <v>2.1064682174141152E-3</v>
      </c>
      <c r="G38" s="242">
        <f t="shared" si="57"/>
        <v>1.8249176646119758E-3</v>
      </c>
      <c r="H38" s="242">
        <f t="shared" si="57"/>
        <v>1.4113839300734122E-3</v>
      </c>
      <c r="I38" s="242">
        <f t="shared" si="57"/>
        <v>8.992306125262618E-4</v>
      </c>
      <c r="J38" s="244">
        <f t="shared" si="57"/>
        <v>2.8894745871713346E-4</v>
      </c>
    </row>
    <row r="39" spans="2:10" ht="13.5" customHeight="1">
      <c r="B39" s="305"/>
      <c r="C39" s="242"/>
      <c r="D39" s="242"/>
      <c r="E39" s="242"/>
      <c r="F39" s="243"/>
      <c r="G39" s="242"/>
      <c r="H39" s="242"/>
      <c r="I39" s="242"/>
      <c r="J39" s="244"/>
    </row>
    <row r="40" spans="2:10" ht="13.5" customHeight="1" thickBot="1">
      <c r="B40" s="312"/>
      <c r="C40" s="313"/>
      <c r="D40" s="313"/>
      <c r="E40" s="313"/>
      <c r="F40" s="313"/>
      <c r="G40" s="313"/>
      <c r="H40" s="313"/>
      <c r="I40" s="313"/>
      <c r="J40" s="314"/>
    </row>
    <row r="41" spans="2:10" ht="13.5" customHeight="1">
      <c r="B41" s="315"/>
      <c r="C41" s="247"/>
      <c r="D41" s="247"/>
      <c r="E41" s="247"/>
      <c r="F41" s="247"/>
      <c r="G41" s="247"/>
      <c r="H41" s="247"/>
      <c r="I41" s="247"/>
      <c r="J41" s="247"/>
    </row>
    <row r="42" spans="2:10" s="19" customFormat="1" ht="13.5" customHeight="1">
      <c r="B42" s="287" t="s">
        <v>181</v>
      </c>
      <c r="C42" s="288"/>
      <c r="D42" s="288"/>
      <c r="E42" s="288"/>
      <c r="F42" s="289"/>
      <c r="G42" s="289"/>
      <c r="H42" s="289"/>
      <c r="I42" s="289"/>
      <c r="J42" s="290"/>
    </row>
    <row r="43" spans="2:10" s="19" customFormat="1" ht="13.5" customHeight="1">
      <c r="B43" s="291" t="s">
        <v>177</v>
      </c>
      <c r="C43" s="292">
        <f>C$5</f>
        <v>2020</v>
      </c>
      <c r="D43" s="292">
        <f t="shared" ref="D43:J43" si="58">D$5</f>
        <v>2021</v>
      </c>
      <c r="E43" s="292">
        <f t="shared" si="58"/>
        <v>2022</v>
      </c>
      <c r="F43" s="293">
        <f t="shared" si="58"/>
        <v>2023</v>
      </c>
      <c r="G43" s="293">
        <f t="shared" si="58"/>
        <v>2024</v>
      </c>
      <c r="H43" s="293">
        <f t="shared" si="58"/>
        <v>2025</v>
      </c>
      <c r="I43" s="293">
        <f t="shared" si="58"/>
        <v>2026</v>
      </c>
      <c r="J43" s="294">
        <f t="shared" si="58"/>
        <v>2027</v>
      </c>
    </row>
    <row r="44" spans="2:10" ht="13.5" customHeight="1">
      <c r="B44" s="295"/>
      <c r="C44" s="69"/>
      <c r="D44" s="69"/>
      <c r="E44" s="69"/>
      <c r="F44" s="69"/>
      <c r="G44" s="316"/>
      <c r="H44" s="69"/>
      <c r="I44" s="69"/>
      <c r="J44" s="298"/>
    </row>
    <row r="45" spans="2:10" ht="13.5" customHeight="1">
      <c r="B45" s="297"/>
      <c r="C45" s="296"/>
      <c r="D45" s="296"/>
      <c r="E45" s="296"/>
      <c r="F45" s="296"/>
      <c r="G45" s="296"/>
      <c r="H45" s="296"/>
      <c r="I45" s="69"/>
      <c r="J45" s="298"/>
    </row>
    <row r="46" spans="2:10" ht="13.5" customHeight="1">
      <c r="B46" s="297"/>
      <c r="C46" s="69"/>
      <c r="D46" s="69"/>
      <c r="E46" s="69"/>
      <c r="F46" s="69"/>
      <c r="G46" s="69"/>
      <c r="H46" s="69"/>
      <c r="I46" s="69"/>
      <c r="J46" s="298"/>
    </row>
    <row r="47" spans="2:10" ht="13.5" customHeight="1">
      <c r="B47" s="297"/>
      <c r="C47" s="69"/>
      <c r="D47" s="69"/>
      <c r="E47" s="69"/>
      <c r="F47" s="69"/>
      <c r="G47" s="69"/>
      <c r="H47" s="69"/>
      <c r="I47" s="69"/>
      <c r="J47" s="298"/>
    </row>
    <row r="48" spans="2:10" ht="13.5" customHeight="1">
      <c r="B48" s="297"/>
      <c r="C48" s="69"/>
      <c r="D48" s="69"/>
      <c r="E48" s="69"/>
      <c r="F48" s="69"/>
      <c r="G48" s="69"/>
      <c r="H48" s="69"/>
      <c r="I48" s="69"/>
      <c r="J48" s="298"/>
    </row>
    <row r="49" spans="2:10" ht="13.5" customHeight="1">
      <c r="B49" s="297"/>
      <c r="C49" s="69"/>
      <c r="D49" s="69"/>
      <c r="E49" s="69"/>
      <c r="F49" s="69"/>
      <c r="G49" s="69"/>
      <c r="H49" s="69"/>
      <c r="I49" s="69"/>
      <c r="J49" s="298"/>
    </row>
    <row r="50" spans="2:10" ht="13.5" customHeight="1">
      <c r="B50" s="295"/>
      <c r="C50" s="69"/>
      <c r="D50" s="69"/>
      <c r="E50" s="69"/>
      <c r="F50" s="69"/>
      <c r="G50" s="69"/>
      <c r="H50" s="69"/>
      <c r="I50" s="69"/>
      <c r="J50" s="298"/>
    </row>
    <row r="51" spans="2:10" ht="13.5" customHeight="1">
      <c r="B51" s="297"/>
      <c r="C51" s="69"/>
      <c r="D51" s="69"/>
      <c r="E51" s="69"/>
      <c r="F51" s="69"/>
      <c r="G51" s="69"/>
      <c r="H51" s="69"/>
      <c r="I51" s="69"/>
      <c r="J51" s="298"/>
    </row>
    <row r="52" spans="2:10" ht="13.5" customHeight="1">
      <c r="B52" s="297"/>
      <c r="C52" s="69"/>
      <c r="D52" s="69"/>
      <c r="E52" s="69"/>
      <c r="F52" s="69"/>
      <c r="G52" s="69"/>
      <c r="H52" s="69"/>
      <c r="I52" s="69"/>
      <c r="J52" s="298"/>
    </row>
    <row r="53" spans="2:10" ht="13.5" customHeight="1">
      <c r="B53" s="297"/>
      <c r="C53" s="69"/>
      <c r="D53" s="69"/>
      <c r="E53" s="69"/>
      <c r="F53" s="69"/>
      <c r="G53" s="69"/>
      <c r="H53" s="69"/>
      <c r="I53" s="69"/>
      <c r="J53" s="298"/>
    </row>
    <row r="54" spans="2:10" ht="13.5" customHeight="1">
      <c r="B54" s="297"/>
      <c r="C54" s="69"/>
      <c r="D54" s="69"/>
      <c r="E54" s="69"/>
      <c r="F54" s="69"/>
      <c r="G54" s="69"/>
      <c r="H54" s="69"/>
      <c r="I54" s="69"/>
      <c r="J54" s="298"/>
    </row>
    <row r="55" spans="2:10" s="19" customFormat="1" ht="13.5" customHeight="1">
      <c r="B55" s="317" t="s">
        <v>6</v>
      </c>
      <c r="C55" s="318">
        <f>SUM(C56,C63:C66)</f>
        <v>919295</v>
      </c>
      <c r="D55" s="318">
        <f t="shared" ref="D55:J55" si="59">SUM(D56,D63:D66)</f>
        <v>1066136</v>
      </c>
      <c r="E55" s="318">
        <f t="shared" si="59"/>
        <v>1431959</v>
      </c>
      <c r="F55" s="318">
        <f t="shared" si="59"/>
        <v>1654428</v>
      </c>
      <c r="G55" s="318">
        <f t="shared" si="59"/>
        <v>1658157</v>
      </c>
      <c r="H55" s="318">
        <f t="shared" si="59"/>
        <v>1783356</v>
      </c>
      <c r="I55" s="318">
        <f t="shared" si="59"/>
        <v>1943884</v>
      </c>
      <c r="J55" s="319">
        <f t="shared" si="59"/>
        <v>1993442</v>
      </c>
    </row>
    <row r="56" spans="2:10" s="19" customFormat="1" ht="13.5" customHeight="1">
      <c r="B56" s="426" t="s">
        <v>3706</v>
      </c>
      <c r="C56" s="427">
        <f>Report_Sales!C3</f>
        <v>847783</v>
      </c>
      <c r="D56" s="427">
        <f>Report_Sales!D3</f>
        <v>996238</v>
      </c>
      <c r="E56" s="427">
        <f>Report_Sales!E3</f>
        <v>1287476</v>
      </c>
      <c r="F56" s="427">
        <f t="shared" ref="F56:J56" si="60">SUM(F57,F61:F62)</f>
        <v>1654428</v>
      </c>
      <c r="G56" s="427">
        <f t="shared" si="60"/>
        <v>1658157</v>
      </c>
      <c r="H56" s="427">
        <f t="shared" si="60"/>
        <v>1783356</v>
      </c>
      <c r="I56" s="427">
        <f t="shared" si="60"/>
        <v>1943884</v>
      </c>
      <c r="J56" s="428">
        <f t="shared" si="60"/>
        <v>1993442</v>
      </c>
    </row>
    <row r="57" spans="2:10" s="19" customFormat="1" ht="13.5" customHeight="1">
      <c r="B57" s="321" t="s">
        <v>46</v>
      </c>
      <c r="C57" s="232">
        <f>SUMIFS(Sales!C$6:C$53,Sales!$B$6:$B$53,$B57)</f>
        <v>0</v>
      </c>
      <c r="D57" s="232">
        <f>SUMIFS(Sales!D$6:D$53,Sales!$B$6:$B$53,$B57)</f>
        <v>0</v>
      </c>
      <c r="E57" s="232">
        <f>SUMIFS(Sales!E$6:E$53,Sales!$B$6:$B$53,$B57)</f>
        <v>0</v>
      </c>
      <c r="F57" s="232">
        <f>SUMIFS(Sales!F$6:F$53,Sales!$B$6:$B$53,$B57)</f>
        <v>865937</v>
      </c>
      <c r="G57" s="232">
        <f>SUMIFS(Sales!G$6:G$53,Sales!$B$6:$B$53,$B57)</f>
        <v>879412</v>
      </c>
      <c r="H57" s="232">
        <f>SUMIFS(Sales!H$6:H$53,Sales!$B$6:$B$53,$B57)</f>
        <v>947333</v>
      </c>
      <c r="I57" s="232">
        <f>SUMIFS(Sales!I$6:I$53,Sales!$B$6:$B$53,$B57)</f>
        <v>1047085</v>
      </c>
      <c r="J57" s="320">
        <f>SUMIFS(Sales!J$6:J$53,Sales!$B$6:$B$53,$B57)</f>
        <v>1134157</v>
      </c>
    </row>
    <row r="58" spans="2:10" ht="13.5" customHeight="1">
      <c r="B58" s="322" t="s">
        <v>47</v>
      </c>
      <c r="C58" s="270">
        <f>SUMIFS(Sales!C$6:C$53,Sales!$B$6:$B$53,$B58)</f>
        <v>0</v>
      </c>
      <c r="D58" s="270">
        <f>SUMIFS(Sales!D$6:D$53,Sales!$B$6:$B$53,$B58)</f>
        <v>0</v>
      </c>
      <c r="E58" s="270">
        <f>SUMIFS(Sales!E$6:E$53,Sales!$B$6:$B$53,$B58)</f>
        <v>0</v>
      </c>
      <c r="F58" s="270">
        <f>SUMIFS(Sales!F$6:F$53,Sales!$B$6:$B$53,$B58)</f>
        <v>361496</v>
      </c>
      <c r="G58" s="270">
        <f>SUMIFS(Sales!G$6:G$53,Sales!$B$6:$B$53,$B58)</f>
        <v>389105</v>
      </c>
      <c r="H58" s="270">
        <f>SUMIFS(Sales!H$6:H$53,Sales!$B$6:$B$53,$B58)</f>
        <v>406811</v>
      </c>
      <c r="I58" s="270">
        <f>SUMIFS(Sales!I$6:I$53,Sales!$B$6:$B$53,$B58)</f>
        <v>417697</v>
      </c>
      <c r="J58" s="323">
        <f>SUMIFS(Sales!J$6:J$53,Sales!$B$6:$B$53,$B58)</f>
        <v>415087</v>
      </c>
    </row>
    <row r="59" spans="2:10" ht="13.5" customHeight="1">
      <c r="B59" s="322" t="s">
        <v>48</v>
      </c>
      <c r="C59" s="270">
        <f>SUMIFS(Sales!C$6:C$53,Sales!$B$6:$B$53,$B59)</f>
        <v>0</v>
      </c>
      <c r="D59" s="270">
        <f>SUMIFS(Sales!D$6:D$53,Sales!$B$6:$B$53,$B59)</f>
        <v>0</v>
      </c>
      <c r="E59" s="270">
        <f>SUMIFS(Sales!E$6:E$53,Sales!$B$6:$B$53,$B59)</f>
        <v>0</v>
      </c>
      <c r="F59" s="270">
        <f>SUMIFS(Sales!F$6:F$53,Sales!$B$6:$B$53,$B59)</f>
        <v>172002</v>
      </c>
      <c r="G59" s="270">
        <f>SUMIFS(Sales!G$6:G$53,Sales!$B$6:$B$53,$B59)</f>
        <v>160768</v>
      </c>
      <c r="H59" s="270">
        <f>SUMIFS(Sales!H$6:H$53,Sales!$B$6:$B$53,$B59)</f>
        <v>180107</v>
      </c>
      <c r="I59" s="270">
        <f>SUMIFS(Sales!I$6:I$53,Sales!$B$6:$B$53,$B59)</f>
        <v>247459</v>
      </c>
      <c r="J59" s="323">
        <f>SUMIFS(Sales!J$6:J$53,Sales!$B$6:$B$53,$B59)</f>
        <v>244126</v>
      </c>
    </row>
    <row r="60" spans="2:10" s="19" customFormat="1" ht="13.5" customHeight="1">
      <c r="B60" s="322" t="s">
        <v>49</v>
      </c>
      <c r="C60" s="232">
        <f>SUMIFS(Sales!C$6:C$53,Sales!$B$6:$B$53,$B60)</f>
        <v>0</v>
      </c>
      <c r="D60" s="232">
        <f>SUMIFS(Sales!D$6:D$53,Sales!$B$6:$B$53,$B60)</f>
        <v>0</v>
      </c>
      <c r="E60" s="232">
        <f>SUMIFS(Sales!E$6:E$53,Sales!$B$6:$B$53,$B60)</f>
        <v>0</v>
      </c>
      <c r="F60" s="232">
        <f>SUMIFS(Sales!F$6:F$53,Sales!$B$6:$B$53,$B60)</f>
        <v>332439</v>
      </c>
      <c r="G60" s="232">
        <f>SUMIFS(Sales!G$6:G$53,Sales!$B$6:$B$53,$B60)</f>
        <v>329539</v>
      </c>
      <c r="H60" s="232">
        <f>SUMIFS(Sales!H$6:H$53,Sales!$B$6:$B$53,$B60)</f>
        <v>360415</v>
      </c>
      <c r="I60" s="232">
        <f>SUMIFS(Sales!I$6:I$53,Sales!$B$6:$B$53,$B60)</f>
        <v>381929</v>
      </c>
      <c r="J60" s="320">
        <f>SUMIFS(Sales!J$6:J$53,Sales!$B$6:$B$53,$B60)</f>
        <v>474944</v>
      </c>
    </row>
    <row r="61" spans="2:10" ht="13.5" customHeight="1">
      <c r="B61" s="321" t="s">
        <v>50</v>
      </c>
      <c r="C61" s="270">
        <f>SUMIFS(Sales!C$6:C$53,Sales!$B$6:$B$53,$B61)</f>
        <v>0</v>
      </c>
      <c r="D61" s="270">
        <f>SUMIFS(Sales!D$6:D$53,Sales!$B$6:$B$53,$B61)</f>
        <v>0</v>
      </c>
      <c r="E61" s="270">
        <f>SUMIFS(Sales!E$6:E$53,Sales!$B$6:$B$53,$B61)</f>
        <v>0</v>
      </c>
      <c r="F61" s="270">
        <f>SUMIFS(Sales!F$6:F$53,Sales!$B$6:$B$53,$B61)</f>
        <v>572061</v>
      </c>
      <c r="G61" s="270">
        <f>SUMIFS(Sales!G$6:G$53,Sales!$B$6:$B$53,$B61)</f>
        <v>524291</v>
      </c>
      <c r="H61" s="270">
        <f>SUMIFS(Sales!H$6:H$53,Sales!$B$6:$B$53,$B61)</f>
        <v>546330</v>
      </c>
      <c r="I61" s="270">
        <f>SUMIFS(Sales!I$6:I$53,Sales!$B$6:$B$53,$B61)</f>
        <v>597917</v>
      </c>
      <c r="J61" s="323">
        <f>SUMIFS(Sales!J$6:J$53,Sales!$B$6:$B$53,$B61)</f>
        <v>587051</v>
      </c>
    </row>
    <row r="62" spans="2:10" ht="13.5" customHeight="1">
      <c r="B62" s="321" t="s">
        <v>51</v>
      </c>
      <c r="C62" s="270">
        <f>SUMIFS(Sales!C$6:C$53,Sales!$B$6:$B$53,$B62)</f>
        <v>0</v>
      </c>
      <c r="D62" s="270">
        <f>SUMIFS(Sales!D$6:D$53,Sales!$B$6:$B$53,$B62)</f>
        <v>0</v>
      </c>
      <c r="E62" s="270">
        <f>SUMIFS(Sales!E$6:E$53,Sales!$B$6:$B$53,$B62)</f>
        <v>0</v>
      </c>
      <c r="F62" s="270">
        <f>SUMIFS(Sales!F$6:F$53,Sales!$B$6:$B$53,$B62)</f>
        <v>216430</v>
      </c>
      <c r="G62" s="270">
        <f>SUMIFS(Sales!G$6:G$53,Sales!$B$6:$B$53,$B62)</f>
        <v>254454</v>
      </c>
      <c r="H62" s="270">
        <f>SUMIFS(Sales!H$6:H$53,Sales!$B$6:$B$53,$B62)</f>
        <v>289693</v>
      </c>
      <c r="I62" s="270">
        <f>SUMIFS(Sales!I$6:I$53,Sales!$B$6:$B$53,$B62)</f>
        <v>298882</v>
      </c>
      <c r="J62" s="323">
        <f>SUMIFS(Sales!J$6:J$53,Sales!$B$6:$B$53,$B62)</f>
        <v>272234</v>
      </c>
    </row>
    <row r="63" spans="2:10" ht="13.5" customHeight="1">
      <c r="B63" s="426" t="s">
        <v>3707</v>
      </c>
      <c r="C63" s="270">
        <f>SUMIFS(Sales!C$6:C$53,Sales!$B$6:$B$53,$B63)</f>
        <v>28284</v>
      </c>
      <c r="D63" s="270">
        <f>SUMIFS(Sales!D$6:D$53,Sales!$B$6:$B$53,$B63)</f>
        <v>15900</v>
      </c>
      <c r="E63" s="270">
        <f>SUMIFS(Sales!E$6:E$53,Sales!$B$6:$B$53,$B63)</f>
        <v>59385</v>
      </c>
      <c r="F63" s="270">
        <f>SUMIFS(Sales!F$6:F$53,Sales!$B$6:$B$53,$B63)</f>
        <v>0</v>
      </c>
      <c r="G63" s="270">
        <f>SUMIFS(Sales!G$6:G$53,Sales!$B$6:$B$53,$B63)</f>
        <v>0</v>
      </c>
      <c r="H63" s="270">
        <f>SUMIFS(Sales!H$6:H$53,Sales!$B$6:$B$53,$B63)</f>
        <v>0</v>
      </c>
      <c r="I63" s="270">
        <f>SUMIFS(Sales!I$6:I$53,Sales!$B$6:$B$53,$B63)</f>
        <v>0</v>
      </c>
      <c r="J63" s="323">
        <f>SUMIFS(Sales!J$6:J$53,Sales!$B$6:$B$53,$B63)</f>
        <v>0</v>
      </c>
    </row>
    <row r="64" spans="2:10" ht="13.5" customHeight="1">
      <c r="B64" s="429" t="s">
        <v>43</v>
      </c>
      <c r="C64" s="270">
        <f>SUMIFS(Sales!C$6:C$53,Sales!$B$6:$B$53,$B64)</f>
        <v>34179</v>
      </c>
      <c r="D64" s="270">
        <f>SUMIFS(Sales!D$6:D$53,Sales!$B$6:$B$53,$B64)</f>
        <v>50172</v>
      </c>
      <c r="E64" s="270">
        <f>SUMIFS(Sales!E$6:E$53,Sales!$B$6:$B$53,$B64)</f>
        <v>79019</v>
      </c>
      <c r="F64" s="270">
        <f>SUMIFS(Sales!F$6:F$53,Sales!$B$6:$B$53,$B64)</f>
        <v>0</v>
      </c>
      <c r="G64" s="270">
        <f>SUMIFS(Sales!G$6:G$53,Sales!$B$6:$B$53,$B64)</f>
        <v>0</v>
      </c>
      <c r="H64" s="270">
        <f>SUMIFS(Sales!H$6:H$53,Sales!$B$6:$B$53,$B64)</f>
        <v>0</v>
      </c>
      <c r="I64" s="270">
        <f>SUMIFS(Sales!I$6:I$53,Sales!$B$6:$B$53,$B64)</f>
        <v>0</v>
      </c>
      <c r="J64" s="323">
        <f>SUMIFS(Sales!J$6:J$53,Sales!$B$6:$B$53,$B64)</f>
        <v>0</v>
      </c>
    </row>
    <row r="65" spans="2:12" s="19" customFormat="1" ht="13.5" customHeight="1">
      <c r="B65" s="429" t="s">
        <v>44</v>
      </c>
      <c r="C65" s="232">
        <f>SUMIFS(Sales!C$6:C$53,Sales!$B$6:$B$53,$B65)</f>
        <v>8893</v>
      </c>
      <c r="D65" s="232">
        <f>SUMIFS(Sales!D$6:D$53,Sales!$B$6:$B$53,$B65)</f>
        <v>3860</v>
      </c>
      <c r="E65" s="232">
        <f>SUMIFS(Sales!E$6:E$53,Sales!$B$6:$B$53,$B65)</f>
        <v>6100</v>
      </c>
      <c r="F65" s="232">
        <f>SUMIFS(Sales!F$6:F$53,Sales!$B$6:$B$53,$B65)</f>
        <v>0</v>
      </c>
      <c r="G65" s="232">
        <f>SUMIFS(Sales!G$6:G$53,Sales!$B$6:$B$53,$B65)</f>
        <v>0</v>
      </c>
      <c r="H65" s="232">
        <f>SUMIFS(Sales!H$6:H$53,Sales!$B$6:$B$53,$B65)</f>
        <v>0</v>
      </c>
      <c r="I65" s="232">
        <f>SUMIFS(Sales!I$6:I$53,Sales!$B$6:$B$53,$B65)</f>
        <v>0</v>
      </c>
      <c r="J65" s="320">
        <f>SUMIFS(Sales!J$6:J$53,Sales!$B$6:$B$53,$B65)</f>
        <v>0</v>
      </c>
    </row>
    <row r="66" spans="2:12" ht="13.5" customHeight="1">
      <c r="B66" s="429" t="s">
        <v>45</v>
      </c>
      <c r="C66" s="270">
        <f>SUMIFS(Sales!C$6:C$53,Sales!$B$6:$B$53,$B66)</f>
        <v>156</v>
      </c>
      <c r="D66" s="270">
        <f>SUMIFS(Sales!D$6:D$53,Sales!$B$6:$B$53,$B66)</f>
        <v>-34</v>
      </c>
      <c r="E66" s="270">
        <f>SUMIFS(Sales!E$6:E$53,Sales!$B$6:$B$53,$B66)</f>
        <v>-21</v>
      </c>
      <c r="F66" s="270">
        <f>SUMIFS(Sales!F$6:F$53,Sales!$B$6:$B$53,$B66)</f>
        <v>0</v>
      </c>
      <c r="G66" s="270">
        <f>SUMIFS(Sales!G$6:G$53,Sales!$B$6:$B$53,$B66)</f>
        <v>0</v>
      </c>
      <c r="H66" s="270">
        <f>SUMIFS(Sales!H$6:H$53,Sales!$B$6:$B$53,$B66)</f>
        <v>0</v>
      </c>
      <c r="I66" s="270">
        <f>SUMIFS(Sales!I$6:I$53,Sales!$B$6:$B$53,$B66)</f>
        <v>0</v>
      </c>
      <c r="J66" s="323">
        <f>SUMIFS(Sales!J$6:J$53,Sales!$B$6:$B$53,$B66)</f>
        <v>0</v>
      </c>
    </row>
    <row r="67" spans="2:12" ht="13.5" customHeight="1">
      <c r="B67" s="297"/>
      <c r="C67" s="270"/>
      <c r="D67" s="270"/>
      <c r="E67" s="270"/>
      <c r="F67" s="270"/>
      <c r="G67" s="270"/>
      <c r="H67" s="270"/>
      <c r="I67" s="270"/>
      <c r="J67" s="323"/>
    </row>
    <row r="68" spans="2:12" ht="13.5" customHeight="1">
      <c r="B68" s="324"/>
      <c r="C68" s="325"/>
      <c r="D68" s="325"/>
      <c r="E68" s="325"/>
      <c r="F68" s="325"/>
      <c r="G68" s="325"/>
      <c r="H68" s="325"/>
      <c r="I68" s="325"/>
      <c r="J68" s="326"/>
    </row>
    <row r="71" spans="2:12" ht="13.5" customHeight="1">
      <c r="B71" s="4" t="s">
        <v>90</v>
      </c>
      <c r="C71" s="222"/>
      <c r="D71" s="222"/>
      <c r="E71" s="222"/>
      <c r="F71" s="222"/>
      <c r="G71" s="222"/>
      <c r="H71" s="222"/>
      <c r="I71" s="222"/>
      <c r="J71" s="223"/>
    </row>
    <row r="72" spans="2:12" s="19" customFormat="1" ht="13.5" customHeight="1">
      <c r="B72" s="224" t="str">
        <f>unit</f>
        <v>KRW Millions</v>
      </c>
      <c r="C72" s="225">
        <f>C$5</f>
        <v>2020</v>
      </c>
      <c r="D72" s="225">
        <f t="shared" ref="D72:J72" si="61">D$5</f>
        <v>2021</v>
      </c>
      <c r="E72" s="225">
        <f t="shared" si="61"/>
        <v>2022</v>
      </c>
      <c r="F72" s="226">
        <f t="shared" si="61"/>
        <v>2023</v>
      </c>
      <c r="G72" s="226">
        <f t="shared" si="61"/>
        <v>2024</v>
      </c>
      <c r="H72" s="226">
        <f t="shared" si="61"/>
        <v>2025</v>
      </c>
      <c r="I72" s="226">
        <f t="shared" si="61"/>
        <v>2026</v>
      </c>
      <c r="J72" s="227">
        <f t="shared" si="61"/>
        <v>2027</v>
      </c>
    </row>
    <row r="73" spans="2:12" s="19" customFormat="1" ht="13.5" customHeight="1">
      <c r="B73" s="228" t="str">
        <f>B71</f>
        <v>인건비</v>
      </c>
      <c r="C73" s="275">
        <f t="shared" ref="C73:J73" si="62">SUM(C76,C79,C81,C83,C85)</f>
        <v>20314</v>
      </c>
      <c r="D73" s="275">
        <f t="shared" si="62"/>
        <v>23463</v>
      </c>
      <c r="E73" s="275">
        <f t="shared" si="62"/>
        <v>23500.554344</v>
      </c>
      <c r="F73" s="311">
        <f t="shared" si="62"/>
        <v>25985.925321840001</v>
      </c>
      <c r="G73" s="275">
        <f t="shared" si="62"/>
        <v>27195.278819251042</v>
      </c>
      <c r="H73" s="275">
        <f t="shared" si="62"/>
        <v>28239.47929573432</v>
      </c>
      <c r="I73" s="275">
        <f t="shared" si="62"/>
        <v>30654.769703067333</v>
      </c>
      <c r="J73" s="276">
        <f t="shared" si="62"/>
        <v>31919.692027006633</v>
      </c>
    </row>
    <row r="74" spans="2:12" s="280" customFormat="1" ht="13.5" customHeight="1">
      <c r="B74" s="279" t="s">
        <v>172</v>
      </c>
      <c r="C74" s="431"/>
      <c r="D74" s="431">
        <f>IFERROR(D73/C73-1,"")</f>
        <v>0.15501624495421873</v>
      </c>
      <c r="E74" s="431">
        <f t="shared" ref="E74:J74" si="63">IFERROR(E73/D73-1,"")</f>
        <v>1.6005772492861947E-3</v>
      </c>
      <c r="F74" s="431">
        <f t="shared" si="63"/>
        <v>0.10575797240606577</v>
      </c>
      <c r="G74" s="431">
        <f t="shared" si="63"/>
        <v>4.6538789072661402E-2</v>
      </c>
      <c r="H74" s="431">
        <f t="shared" si="63"/>
        <v>3.8396387969521717E-2</v>
      </c>
      <c r="I74" s="431">
        <f t="shared" si="63"/>
        <v>8.5528857739875175E-2</v>
      </c>
      <c r="J74" s="235">
        <f t="shared" si="63"/>
        <v>4.126347502172667E-2</v>
      </c>
    </row>
    <row r="75" spans="2:12" ht="13.5" customHeight="1">
      <c r="B75" s="300" t="s">
        <v>173</v>
      </c>
      <c r="C75" s="470">
        <f>IFERROR(C73/C$55,"")</f>
        <v>2.2097368091852997E-2</v>
      </c>
      <c r="D75" s="470">
        <f t="shared" ref="D75:J75" si="64">IFERROR(D73/D$55,"")</f>
        <v>2.2007511236840329E-2</v>
      </c>
      <c r="E75" s="470">
        <f t="shared" si="64"/>
        <v>1.6411471518388447E-2</v>
      </c>
      <c r="F75" s="470">
        <f t="shared" si="64"/>
        <v>1.5706894057547383E-2</v>
      </c>
      <c r="G75" s="470">
        <f t="shared" si="64"/>
        <v>1.6400907042729392E-2</v>
      </c>
      <c r="H75" s="470">
        <f t="shared" si="64"/>
        <v>1.5835020767437528E-2</v>
      </c>
      <c r="I75" s="470">
        <f t="shared" si="64"/>
        <v>1.5769855455915752E-2</v>
      </c>
      <c r="J75" s="471">
        <f t="shared" si="64"/>
        <v>1.6012350510828322E-2</v>
      </c>
    </row>
    <row r="76" spans="2:12" ht="13.5" customHeight="1">
      <c r="B76" s="344" t="s">
        <v>97</v>
      </c>
      <c r="C76" s="447">
        <f>SUMIFS('Labor Costs'!C$73:C$90,'Labor Costs'!$B$73:$B$90,$B76)</f>
        <v>11596</v>
      </c>
      <c r="D76" s="447">
        <f>SUMIFS('Labor Costs'!D$73:D$90,'Labor Costs'!$B$73:$B$90,$B76)</f>
        <v>12328</v>
      </c>
      <c r="E76" s="447">
        <f>SUMIFS('Labor Costs'!E$73:E$90,'Labor Costs'!$B$73:$B$90,$B76)</f>
        <v>14021.554344</v>
      </c>
      <c r="F76" s="449">
        <f>SUMIFS('Labor Costs'!F$73:F$90,'Labor Costs'!$B$73:$B$90,$B76)</f>
        <v>15563.925321840001</v>
      </c>
      <c r="G76" s="447">
        <f>SUMIFS('Labor Costs'!G$73:G$90,'Labor Costs'!$B$73:$B$90,$B76)</f>
        <v>16288.27881925104</v>
      </c>
      <c r="H76" s="447">
        <f>SUMIFS('Labor Costs'!H$73:H$90,'Labor Costs'!$B$73:$B$90,$B76)</f>
        <v>16913.47929573432</v>
      </c>
      <c r="I76" s="447">
        <f>SUMIFS('Labor Costs'!I$73:I$90,'Labor Costs'!$B$73:$B$90,$B76)</f>
        <v>18359.769703067333</v>
      </c>
      <c r="J76" s="425">
        <f>SUMIFS('Labor Costs'!J$73:J$90,'Labor Costs'!$B$73:$B$90,$B76)</f>
        <v>19117.692027006633</v>
      </c>
    </row>
    <row r="77" spans="2:12" s="280" customFormat="1" ht="13.5" customHeight="1">
      <c r="B77" s="279" t="s">
        <v>172</v>
      </c>
      <c r="C77" s="431"/>
      <c r="D77" s="431">
        <f>IFERROR(D76/C76-1,"")</f>
        <v>6.312521559158335E-2</v>
      </c>
      <c r="E77" s="431">
        <f t="shared" ref="E77:J77" si="65">IFERROR(E76/D76-1,"")</f>
        <v>0.13737462232316688</v>
      </c>
      <c r="F77" s="468">
        <f t="shared" si="65"/>
        <v>0.1100000000000001</v>
      </c>
      <c r="G77" s="468">
        <f t="shared" si="65"/>
        <v>4.6540540540540576E-2</v>
      </c>
      <c r="H77" s="468">
        <f t="shared" si="65"/>
        <v>3.8383458646616297E-2</v>
      </c>
      <c r="I77" s="468">
        <f t="shared" si="65"/>
        <v>8.5511111111111093E-2</v>
      </c>
      <c r="J77" s="469">
        <f t="shared" si="65"/>
        <v>4.128169014084504E-2</v>
      </c>
      <c r="L77" s="277"/>
    </row>
    <row r="78" spans="2:12" ht="13.5" customHeight="1">
      <c r="B78" s="300" t="s">
        <v>179</v>
      </c>
      <c r="C78" s="433">
        <f>IFERROR(C76/C$55,"")</f>
        <v>1.2614013999858587E-2</v>
      </c>
      <c r="D78" s="433">
        <f t="shared" ref="D78:J78" si="66">IFERROR(D76/D$55,"")</f>
        <v>1.1563252718227317E-2</v>
      </c>
      <c r="E78" s="433">
        <f t="shared" si="66"/>
        <v>9.7918685828295368E-3</v>
      </c>
      <c r="F78" s="434">
        <f t="shared" si="66"/>
        <v>9.4074358762303353E-3</v>
      </c>
      <c r="G78" s="433">
        <f t="shared" si="66"/>
        <v>9.8231221888223121E-3</v>
      </c>
      <c r="H78" s="433">
        <f t="shared" si="66"/>
        <v>9.4840734523753637E-3</v>
      </c>
      <c r="I78" s="433">
        <f t="shared" si="66"/>
        <v>9.4448895628892124E-3</v>
      </c>
      <c r="J78" s="244">
        <f t="shared" si="66"/>
        <v>9.5902925828825879E-3</v>
      </c>
    </row>
    <row r="79" spans="2:12" ht="13.5" customHeight="1">
      <c r="B79" s="344" t="s">
        <v>98</v>
      </c>
      <c r="C79" s="447">
        <f>SUMIFS('Labor Costs'!C$73:C$90,'Labor Costs'!$B$73:$B$90,$B79)</f>
        <v>4082</v>
      </c>
      <c r="D79" s="447">
        <f>SUMIFS('Labor Costs'!D$73:D$90,'Labor Costs'!$B$73:$B$90,$B79)</f>
        <v>5237</v>
      </c>
      <c r="E79" s="447">
        <f>SUMIFS('Labor Costs'!E$73:E$90,'Labor Costs'!$B$73:$B$90,$B79)</f>
        <v>3789</v>
      </c>
      <c r="F79" s="449">
        <f>SUMIFS('Labor Costs'!F$73:F$90,'Labor Costs'!$B$73:$B$90,$B79)</f>
        <v>4206</v>
      </c>
      <c r="G79" s="447">
        <f>SUMIFS('Labor Costs'!G$73:G$90,'Labor Costs'!$B$73:$B$90,$B79)</f>
        <v>4402</v>
      </c>
      <c r="H79" s="447">
        <f>SUMIFS('Labor Costs'!H$73:H$90,'Labor Costs'!$B$73:$B$90,$B79)</f>
        <v>4571</v>
      </c>
      <c r="I79" s="447">
        <f>SUMIFS('Labor Costs'!I$73:I$90,'Labor Costs'!$B$73:$B$90,$B79)</f>
        <v>4962</v>
      </c>
      <c r="J79" s="425">
        <f>SUMIFS('Labor Costs'!J$73:J$90,'Labor Costs'!$B$73:$B$90,$B79)</f>
        <v>5166</v>
      </c>
    </row>
    <row r="80" spans="2:12" ht="13.5" customHeight="1">
      <c r="B80" s="300" t="s">
        <v>186</v>
      </c>
      <c r="C80" s="433">
        <f t="shared" ref="C80:J80" si="67">IFERROR(C79/C76,"")</f>
        <v>0.35201793721973096</v>
      </c>
      <c r="D80" s="433">
        <f t="shared" si="67"/>
        <v>0.42480532121998704</v>
      </c>
      <c r="E80" s="433">
        <f t="shared" si="67"/>
        <v>0.27022681701628615</v>
      </c>
      <c r="F80" s="434">
        <f t="shared" si="67"/>
        <v>0.27024030975643087</v>
      </c>
      <c r="G80" s="433">
        <f t="shared" si="67"/>
        <v>0.270255688083955</v>
      </c>
      <c r="H80" s="433">
        <f t="shared" si="67"/>
        <v>0.27025781745290178</v>
      </c>
      <c r="I80" s="433">
        <f t="shared" si="67"/>
        <v>0.27026482794993922</v>
      </c>
      <c r="J80" s="244">
        <f t="shared" si="67"/>
        <v>0.27022090285282568</v>
      </c>
    </row>
    <row r="81" spans="2:10" ht="13.5" customHeight="1">
      <c r="B81" s="344" t="s">
        <v>99</v>
      </c>
      <c r="C81" s="447">
        <f>SUMIFS('Labor Costs'!C$73:C$90,'Labor Costs'!$B$73:$B$90,$B81)</f>
        <v>722</v>
      </c>
      <c r="D81" s="447">
        <f>SUMIFS('Labor Costs'!D$73:D$90,'Labor Costs'!$B$73:$B$90,$B81)</f>
        <v>657</v>
      </c>
      <c r="E81" s="447">
        <f>SUMIFS('Labor Costs'!E$73:E$90,'Labor Costs'!$B$73:$B$90,$B81)</f>
        <v>816</v>
      </c>
      <c r="F81" s="449">
        <f>SUMIFS('Labor Costs'!F$73:F$90,'Labor Costs'!$B$73:$B$90,$B81)</f>
        <v>905</v>
      </c>
      <c r="G81" s="447">
        <f>SUMIFS('Labor Costs'!G$73:G$90,'Labor Costs'!$B$73:$B$90,$B81)</f>
        <v>947</v>
      </c>
      <c r="H81" s="447">
        <f>SUMIFS('Labor Costs'!H$73:H$90,'Labor Costs'!$B$73:$B$90,$B81)</f>
        <v>984</v>
      </c>
      <c r="I81" s="447">
        <f>SUMIFS('Labor Costs'!I$73:I$90,'Labor Costs'!$B$73:$B$90,$B81)</f>
        <v>1068</v>
      </c>
      <c r="J81" s="425">
        <f>SUMIFS('Labor Costs'!J$73:J$90,'Labor Costs'!$B$73:$B$90,$B81)</f>
        <v>1112</v>
      </c>
    </row>
    <row r="82" spans="2:10" ht="13.5" customHeight="1">
      <c r="B82" s="300" t="s">
        <v>3714</v>
      </c>
      <c r="C82" s="433">
        <f t="shared" ref="C82:J82" si="68">IFERROR(C81/SUM(C$76,C$79),"")</f>
        <v>4.6051792320449036E-2</v>
      </c>
      <c r="D82" s="433">
        <f t="shared" si="68"/>
        <v>3.7403928266438943E-2</v>
      </c>
      <c r="E82" s="433">
        <f t="shared" si="68"/>
        <v>4.5815530737531099E-2</v>
      </c>
      <c r="F82" s="434">
        <f t="shared" si="68"/>
        <v>4.5776601846858722E-2</v>
      </c>
      <c r="G82" s="433">
        <f t="shared" si="68"/>
        <v>4.5770287016087687E-2</v>
      </c>
      <c r="H82" s="433">
        <f t="shared" si="68"/>
        <v>4.5800504934525935E-2</v>
      </c>
      <c r="I82" s="433">
        <f t="shared" si="68"/>
        <v>4.5794123413350325E-2</v>
      </c>
      <c r="J82" s="244">
        <f t="shared" si="68"/>
        <v>4.5792048373999757E-2</v>
      </c>
    </row>
    <row r="83" spans="2:10" ht="13.5" customHeight="1">
      <c r="B83" s="344" t="s">
        <v>100</v>
      </c>
      <c r="C83" s="447">
        <f>SUMIFS('Labor Costs'!C$73:C$90,'Labor Costs'!$B$73:$B$90,$B83)</f>
        <v>3868</v>
      </c>
      <c r="D83" s="447">
        <f>SUMIFS('Labor Costs'!D$73:D$90,'Labor Costs'!$B$73:$B$90,$B83)</f>
        <v>5182</v>
      </c>
      <c r="E83" s="447">
        <f>SUMIFS('Labor Costs'!E$73:E$90,'Labor Costs'!$B$73:$B$90,$B83)</f>
        <v>4785</v>
      </c>
      <c r="F83" s="449">
        <f>SUMIFS('Labor Costs'!F$73:F$90,'Labor Costs'!$B$73:$B$90,$B83)</f>
        <v>5311</v>
      </c>
      <c r="G83" s="447">
        <f>SUMIFS('Labor Costs'!G$73:G$90,'Labor Costs'!$B$73:$B$90,$B83)</f>
        <v>5558</v>
      </c>
      <c r="H83" s="447">
        <f>SUMIFS('Labor Costs'!H$73:H$90,'Labor Costs'!$B$73:$B$90,$B83)</f>
        <v>5771</v>
      </c>
      <c r="I83" s="447">
        <f>SUMIFS('Labor Costs'!I$73:I$90,'Labor Costs'!$B$73:$B$90,$B83)</f>
        <v>6265</v>
      </c>
      <c r="J83" s="425">
        <f>SUMIFS('Labor Costs'!J$73:J$90,'Labor Costs'!$B$73:$B$90,$B83)</f>
        <v>6524</v>
      </c>
    </row>
    <row r="84" spans="2:10" ht="13.5" customHeight="1">
      <c r="B84" s="300" t="s">
        <v>3714</v>
      </c>
      <c r="C84" s="433">
        <f t="shared" ref="C84:J84" si="69">IFERROR(C83/SUM(C$76,C$79),"")</f>
        <v>0.2467151422375303</v>
      </c>
      <c r="D84" s="433">
        <f t="shared" si="69"/>
        <v>0.2950185027042414</v>
      </c>
      <c r="E84" s="433">
        <f t="shared" si="69"/>
        <v>0.26866092472927244</v>
      </c>
      <c r="F84" s="434">
        <f t="shared" si="69"/>
        <v>0.2686403673023941</v>
      </c>
      <c r="G84" s="433">
        <f t="shared" si="69"/>
        <v>0.26862856941437735</v>
      </c>
      <c r="H84" s="433">
        <f t="shared" si="69"/>
        <v>0.26861251420441989</v>
      </c>
      <c r="I84" s="433">
        <f t="shared" si="69"/>
        <v>0.26863313032269642</v>
      </c>
      <c r="J84" s="244">
        <f t="shared" si="69"/>
        <v>0.26865766510069644</v>
      </c>
    </row>
    <row r="85" spans="2:10" ht="13.5" customHeight="1">
      <c r="B85" s="344" t="s">
        <v>3737</v>
      </c>
      <c r="C85" s="447">
        <f>SUMIFS('Labor Costs'!C$73:C$90,'Labor Costs'!$B$73:$B$90,$B85)</f>
        <v>46</v>
      </c>
      <c r="D85" s="447">
        <f>SUMIFS('Labor Costs'!D$73:D$90,'Labor Costs'!$B$73:$B$90,$B85)</f>
        <v>59</v>
      </c>
      <c r="E85" s="447">
        <f>SUMIFS('Labor Costs'!E$73:E$90,'Labor Costs'!$B$73:$B$90,$B85)</f>
        <v>89</v>
      </c>
      <c r="F85" s="449">
        <f>SUMIFS('Labor Costs'!F$73:F$90,'Labor Costs'!$B$73:$B$90,$B85)</f>
        <v>0</v>
      </c>
      <c r="G85" s="447">
        <f>SUMIFS('Labor Costs'!G$73:G$90,'Labor Costs'!$B$73:$B$90,$B85)</f>
        <v>0</v>
      </c>
      <c r="H85" s="447">
        <f>SUMIFS('Labor Costs'!H$73:H$90,'Labor Costs'!$B$73:$B$90,$B85)</f>
        <v>0</v>
      </c>
      <c r="I85" s="447">
        <f>SUMIFS('Labor Costs'!I$73:I$90,'Labor Costs'!$B$73:$B$90,$B85)</f>
        <v>0</v>
      </c>
      <c r="J85" s="425">
        <f>SUMIFS('Labor Costs'!J$73:J$90,'Labor Costs'!$B$73:$B$90,$B85)</f>
        <v>0</v>
      </c>
    </row>
    <row r="86" spans="2:10" ht="13.5" customHeight="1">
      <c r="B86" s="300" t="s">
        <v>3714</v>
      </c>
      <c r="C86" s="433">
        <f t="shared" ref="C86:J86" si="70">IFERROR(C85/SUM(C$76,C$79),"")</f>
        <v>2.934047710167113E-3</v>
      </c>
      <c r="D86" s="433">
        <f t="shared" si="70"/>
        <v>3.358952462282949E-3</v>
      </c>
      <c r="E86" s="433">
        <f t="shared" si="70"/>
        <v>4.99703705348072E-3</v>
      </c>
      <c r="F86" s="434">
        <f t="shared" si="70"/>
        <v>0</v>
      </c>
      <c r="G86" s="433">
        <f t="shared" si="70"/>
        <v>0</v>
      </c>
      <c r="H86" s="433">
        <f t="shared" si="70"/>
        <v>0</v>
      </c>
      <c r="I86" s="433">
        <f t="shared" si="70"/>
        <v>0</v>
      </c>
      <c r="J86" s="244">
        <f t="shared" si="70"/>
        <v>0</v>
      </c>
    </row>
    <row r="87" spans="2:10" ht="13.5" customHeight="1">
      <c r="B87" s="345"/>
      <c r="C87" s="435"/>
      <c r="D87" s="435"/>
      <c r="E87" s="435"/>
      <c r="F87" s="436"/>
      <c r="G87" s="435"/>
      <c r="H87" s="435"/>
      <c r="I87" s="435"/>
      <c r="J87" s="437"/>
    </row>
    <row r="89" spans="2:10" ht="13.5" customHeight="1">
      <c r="B89" s="4" t="s">
        <v>91</v>
      </c>
      <c r="C89" s="222"/>
      <c r="D89" s="222"/>
      <c r="E89" s="222"/>
      <c r="F89" s="222"/>
      <c r="G89" s="222"/>
      <c r="H89" s="222"/>
      <c r="I89" s="222"/>
      <c r="J89" s="223"/>
    </row>
    <row r="90" spans="2:10" s="19" customFormat="1" ht="13.5" customHeight="1">
      <c r="B90" s="224" t="str">
        <f>unit</f>
        <v>KRW Millions</v>
      </c>
      <c r="C90" s="225">
        <f t="shared" ref="C90:J90" si="71">C5</f>
        <v>2020</v>
      </c>
      <c r="D90" s="225">
        <f t="shared" si="71"/>
        <v>2021</v>
      </c>
      <c r="E90" s="225">
        <f t="shared" si="71"/>
        <v>2022</v>
      </c>
      <c r="F90" s="226">
        <f t="shared" si="71"/>
        <v>2023</v>
      </c>
      <c r="G90" s="226">
        <f t="shared" si="71"/>
        <v>2024</v>
      </c>
      <c r="H90" s="226">
        <f t="shared" si="71"/>
        <v>2025</v>
      </c>
      <c r="I90" s="226">
        <f t="shared" si="71"/>
        <v>2026</v>
      </c>
      <c r="J90" s="227">
        <f t="shared" si="71"/>
        <v>2027</v>
      </c>
    </row>
    <row r="91" spans="2:10" s="19" customFormat="1" ht="13.5" customHeight="1">
      <c r="B91" s="228" t="str">
        <f>B89</f>
        <v>변동비</v>
      </c>
      <c r="C91" s="275">
        <f>SUM(C94,C97,C100,C103,C106,C109)</f>
        <v>21743</v>
      </c>
      <c r="D91" s="275">
        <f t="shared" ref="D91:J91" si="72">SUM(D94,D97,D100,D103,D106,D109)</f>
        <v>58033</v>
      </c>
      <c r="E91" s="275">
        <f t="shared" si="72"/>
        <v>58369</v>
      </c>
      <c r="F91" s="311">
        <f t="shared" si="72"/>
        <v>66090</v>
      </c>
      <c r="G91" s="275">
        <f t="shared" si="72"/>
        <v>65397</v>
      </c>
      <c r="H91" s="275">
        <f t="shared" si="72"/>
        <v>69431</v>
      </c>
      <c r="I91" s="275">
        <f t="shared" si="72"/>
        <v>74695</v>
      </c>
      <c r="J91" s="276">
        <f t="shared" si="72"/>
        <v>75589</v>
      </c>
    </row>
    <row r="92" spans="2:10" s="280" customFormat="1" ht="13.5" customHeight="1">
      <c r="B92" s="279" t="s">
        <v>172</v>
      </c>
      <c r="C92" s="431"/>
      <c r="D92" s="431">
        <f>IFERROR(D91/C91-1,"")</f>
        <v>1.6690429103619557</v>
      </c>
      <c r="E92" s="431">
        <f t="shared" ref="E92:J92" si="73">IFERROR(E91/D91-1,"")</f>
        <v>5.7898092464632178E-3</v>
      </c>
      <c r="F92" s="431">
        <f t="shared" si="73"/>
        <v>0.13227912076616022</v>
      </c>
      <c r="G92" s="431">
        <f t="shared" si="73"/>
        <v>-1.0485701316386709E-2</v>
      </c>
      <c r="H92" s="431">
        <f t="shared" si="73"/>
        <v>6.1684786763918753E-2</v>
      </c>
      <c r="I92" s="431">
        <f t="shared" si="73"/>
        <v>7.5816278031426876E-2</v>
      </c>
      <c r="J92" s="235">
        <f t="shared" si="73"/>
        <v>1.1968672601914365E-2</v>
      </c>
    </row>
    <row r="93" spans="2:10" ht="13.5" customHeight="1">
      <c r="B93" s="300" t="s">
        <v>3723</v>
      </c>
      <c r="C93" s="470">
        <f>IFERROR(C91/C$55,"")</f>
        <v>2.3651820144784862E-2</v>
      </c>
      <c r="D93" s="470">
        <f t="shared" ref="D93:J93" si="74">IFERROR(D91/D$55,"")</f>
        <v>5.4433017926418394E-2</v>
      </c>
      <c r="E93" s="470">
        <f t="shared" si="74"/>
        <v>4.0761641918518617E-2</v>
      </c>
      <c r="F93" s="470">
        <f t="shared" si="74"/>
        <v>3.9947341316757215E-2</v>
      </c>
      <c r="G93" s="470">
        <f t="shared" si="74"/>
        <v>3.9439570559361987E-2</v>
      </c>
      <c r="H93" s="470">
        <f t="shared" si="74"/>
        <v>3.8932776181536385E-2</v>
      </c>
      <c r="I93" s="470">
        <f t="shared" si="74"/>
        <v>3.8425646797854193E-2</v>
      </c>
      <c r="J93" s="471">
        <f t="shared" si="74"/>
        <v>3.7918835862794105E-2</v>
      </c>
    </row>
    <row r="94" spans="2:10" ht="13.5" customHeight="1">
      <c r="B94" s="281" t="s">
        <v>135</v>
      </c>
      <c r="C94" s="439">
        <f>SUMIFS('Report_SG&amp;A'!C$26:C$32,'Report_SG&amp;A'!$B$26:$B$32,$B94)</f>
        <v>9359</v>
      </c>
      <c r="D94" s="439">
        <f>SUMIFS('Report_SG&amp;A'!D$26:D$32,'Report_SG&amp;A'!$B$26:$B$32,$B94)</f>
        <v>14587</v>
      </c>
      <c r="E94" s="439">
        <f>SUMIFS('Report_SG&amp;A'!E$26:E$32,'Report_SG&amp;A'!$B$26:$B$32,$B94)</f>
        <v>26809</v>
      </c>
      <c r="F94" s="439">
        <f>SUMIFS('Report_SG&amp;A'!H$26:H$32,'Report_SG&amp;A'!$B$26:$B$32,$B94)</f>
        <v>30268</v>
      </c>
      <c r="G94" s="439">
        <f>SUMIFS('Report_SG&amp;A'!I$26:I$32,'Report_SG&amp;A'!$B$26:$B$32,$B94)</f>
        <v>29495</v>
      </c>
      <c r="H94" s="439">
        <f>SUMIFS('Report_SG&amp;A'!J$26:J$32,'Report_SG&amp;A'!$B$26:$B$32,$B94)</f>
        <v>30818</v>
      </c>
      <c r="I94" s="439">
        <f>SUMIFS('Report_SG&amp;A'!K$26:K$32,'Report_SG&amp;A'!$B$26:$B$32,$B94)</f>
        <v>32606</v>
      </c>
      <c r="J94" s="24">
        <f>SUMIFS('Report_SG&amp;A'!L$26:L$32,'Report_SG&amp;A'!$B$26:$B$32,$B94)</f>
        <v>32426</v>
      </c>
    </row>
    <row r="95" spans="2:10" s="280" customFormat="1" ht="13.5" customHeight="1">
      <c r="B95" s="282" t="s">
        <v>172</v>
      </c>
      <c r="C95" s="431"/>
      <c r="D95" s="431">
        <f>IFERROR(D94/C94-1,"")</f>
        <v>0.55860668874879793</v>
      </c>
      <c r="E95" s="431">
        <f t="shared" ref="E95:J95" si="75">IFERROR(E94/D94-1,"")</f>
        <v>0.83786933570987876</v>
      </c>
      <c r="F95" s="431">
        <f t="shared" si="75"/>
        <v>0.12902383527919725</v>
      </c>
      <c r="G95" s="431">
        <f t="shared" si="75"/>
        <v>-2.5538522532047025E-2</v>
      </c>
      <c r="H95" s="431">
        <f t="shared" si="75"/>
        <v>4.4855060179691542E-2</v>
      </c>
      <c r="I95" s="431">
        <f t="shared" si="75"/>
        <v>5.8018041404374054E-2</v>
      </c>
      <c r="J95" s="235">
        <f t="shared" si="75"/>
        <v>-5.5204563577255783E-3</v>
      </c>
    </row>
    <row r="96" spans="2:10" ht="13.5" customHeight="1">
      <c r="B96" s="305" t="s">
        <v>3723</v>
      </c>
      <c r="C96" s="868">
        <f>IFERROR(C94/C$55,"")</f>
        <v>1.0180627546108703E-2</v>
      </c>
      <c r="D96" s="868">
        <f t="shared" ref="D96:J96" si="76">IFERROR(D94/D$55,"")</f>
        <v>1.3682119354378804E-2</v>
      </c>
      <c r="E96" s="551">
        <f t="shared" si="76"/>
        <v>1.8721904747272793E-2</v>
      </c>
      <c r="F96" s="551">
        <f t="shared" si="76"/>
        <v>1.8295144908089079E-2</v>
      </c>
      <c r="G96" s="551">
        <f t="shared" si="76"/>
        <v>1.7787821056751561E-2</v>
      </c>
      <c r="H96" s="551">
        <f t="shared" si="76"/>
        <v>1.7280901850219473E-2</v>
      </c>
      <c r="I96" s="551">
        <f t="shared" si="76"/>
        <v>1.6773634640750167E-2</v>
      </c>
      <c r="J96" s="552">
        <f t="shared" si="76"/>
        <v>1.6266337320072519E-2</v>
      </c>
    </row>
    <row r="97" spans="2:10" ht="13.5" customHeight="1">
      <c r="B97" s="281" t="s">
        <v>3738</v>
      </c>
      <c r="C97" s="439">
        <f>SUMIFS('Report_SG&amp;A'!C$26:C$32,'Report_SG&amp;A'!$B$26:$B$32,$B97)</f>
        <v>14644</v>
      </c>
      <c r="D97" s="439">
        <f>SUMIFS('Report_SG&amp;A'!D$26:D$32,'Report_SG&amp;A'!$B$26:$B$32,$B97)</f>
        <v>27799</v>
      </c>
      <c r="E97" s="439">
        <f>SUMIFS('Report_SG&amp;A'!E$26:E$32,'Report_SG&amp;A'!$B$26:$B$32,$B97)</f>
        <v>28665</v>
      </c>
      <c r="F97" s="439">
        <f>SUMIFS('Report_SG&amp;A'!H$26:H$32,'Report_SG&amp;A'!$B$26:$B$32,$B97)</f>
        <v>32060</v>
      </c>
      <c r="G97" s="439">
        <f>SUMIFS('Report_SG&amp;A'!I$26:I$32,'Report_SG&amp;A'!$B$26:$B$32,$B97)</f>
        <v>32132</v>
      </c>
      <c r="H97" s="439">
        <f>SUMIFS('Report_SG&amp;A'!J$26:J$32,'Report_SG&amp;A'!$B$26:$B$32,$B97)</f>
        <v>34558</v>
      </c>
      <c r="I97" s="439">
        <f>SUMIFS('Report_SG&amp;A'!K$26:K$32,'Report_SG&amp;A'!$B$26:$B$32,$B97)</f>
        <v>37669</v>
      </c>
      <c r="J97" s="24">
        <f>SUMIFS('Report_SG&amp;A'!L$26:L$32,'Report_SG&amp;A'!$B$26:$B$32,$B97)</f>
        <v>38629</v>
      </c>
    </row>
    <row r="98" spans="2:10" s="280" customFormat="1" ht="13.5" customHeight="1">
      <c r="B98" s="282" t="s">
        <v>172</v>
      </c>
      <c r="C98" s="431"/>
      <c r="D98" s="431">
        <f>IFERROR(D97/C97-1,"")</f>
        <v>0.89832013111171816</v>
      </c>
      <c r="E98" s="431">
        <f t="shared" ref="E98:J98" si="77">IFERROR(E97/D97-1,"")</f>
        <v>3.1152199719414408E-2</v>
      </c>
      <c r="F98" s="431">
        <f t="shared" si="77"/>
        <v>0.11843711843711846</v>
      </c>
      <c r="G98" s="431">
        <f t="shared" si="77"/>
        <v>2.2457891453524503E-3</v>
      </c>
      <c r="H98" s="431">
        <f t="shared" si="77"/>
        <v>7.5501058135192256E-2</v>
      </c>
      <c r="I98" s="431">
        <f t="shared" si="77"/>
        <v>9.0022570750622144E-2</v>
      </c>
      <c r="J98" s="235">
        <f t="shared" si="77"/>
        <v>2.5485146937800351E-2</v>
      </c>
    </row>
    <row r="99" spans="2:10" ht="13.5" customHeight="1">
      <c r="B99" s="305" t="s">
        <v>3723</v>
      </c>
      <c r="C99" s="470">
        <f>IFERROR(C97/C$55,"")</f>
        <v>1.5929598224726556E-2</v>
      </c>
      <c r="D99" s="470">
        <f t="shared" ref="D99:J99" si="78">IFERROR(D97/D$55,"")</f>
        <v>2.6074534580954024E-2</v>
      </c>
      <c r="E99" s="470">
        <f t="shared" si="78"/>
        <v>2.0018031242514625E-2</v>
      </c>
      <c r="F99" s="470">
        <f t="shared" si="78"/>
        <v>1.9378298723184084E-2</v>
      </c>
      <c r="G99" s="470">
        <f t="shared" si="78"/>
        <v>1.9378140911867816E-2</v>
      </c>
      <c r="H99" s="470">
        <f t="shared" si="78"/>
        <v>1.9378071456288032E-2</v>
      </c>
      <c r="I99" s="470">
        <f t="shared" si="78"/>
        <v>1.9378213926345398E-2</v>
      </c>
      <c r="J99" s="471">
        <f t="shared" si="78"/>
        <v>1.9378040595111369E-2</v>
      </c>
    </row>
    <row r="100" spans="2:10" ht="13.5" customHeight="1">
      <c r="B100" s="281" t="s">
        <v>3739</v>
      </c>
      <c r="C100" s="439">
        <f>SUMIFS('Report_SG&amp;A'!C$26:C$32,'Report_SG&amp;A'!$B$26:$B$32,$B100)</f>
        <v>1</v>
      </c>
      <c r="D100" s="439">
        <f>SUMIFS('Report_SG&amp;A'!D$26:D$32,'Report_SG&amp;A'!$B$26:$B$32,$B100)</f>
        <v>37</v>
      </c>
      <c r="E100" s="439">
        <f>SUMIFS('Report_SG&amp;A'!E$26:E$32,'Report_SG&amp;A'!$B$26:$B$32,$B100)</f>
        <v>10</v>
      </c>
      <c r="F100" s="439">
        <f>SUMIFS('Report_SG&amp;A'!H$26:H$32,'Report_SG&amp;A'!$B$26:$B$32,$B100)</f>
        <v>11</v>
      </c>
      <c r="G100" s="439">
        <f>SUMIFS('Report_SG&amp;A'!I$26:I$32,'Report_SG&amp;A'!$B$26:$B$32,$B100)</f>
        <v>11</v>
      </c>
      <c r="H100" s="439">
        <f>SUMIFS('Report_SG&amp;A'!J$26:J$32,'Report_SG&amp;A'!$B$26:$B$32,$B100)</f>
        <v>12</v>
      </c>
      <c r="I100" s="439">
        <f>SUMIFS('Report_SG&amp;A'!K$26:K$32,'Report_SG&amp;A'!$B$26:$B$32,$B100)</f>
        <v>13</v>
      </c>
      <c r="J100" s="24">
        <f>SUMIFS('Report_SG&amp;A'!L$26:L$32,'Report_SG&amp;A'!$B$26:$B$32,$B100)</f>
        <v>14</v>
      </c>
    </row>
    <row r="101" spans="2:10" s="280" customFormat="1" ht="13.5" customHeight="1">
      <c r="B101" s="282" t="s">
        <v>172</v>
      </c>
      <c r="C101" s="431"/>
      <c r="D101" s="431">
        <f>IFERROR(D100/C100-1,"")</f>
        <v>36</v>
      </c>
      <c r="E101" s="431">
        <f t="shared" ref="E101:J101" si="79">IFERROR(E100/D100-1,"")</f>
        <v>-0.72972972972972971</v>
      </c>
      <c r="F101" s="431">
        <f t="shared" si="79"/>
        <v>0.10000000000000009</v>
      </c>
      <c r="G101" s="431">
        <f t="shared" si="79"/>
        <v>0</v>
      </c>
      <c r="H101" s="431">
        <f t="shared" si="79"/>
        <v>9.0909090909090828E-2</v>
      </c>
      <c r="I101" s="431">
        <f t="shared" si="79"/>
        <v>8.3333333333333259E-2</v>
      </c>
      <c r="J101" s="235">
        <f t="shared" si="79"/>
        <v>7.6923076923076872E-2</v>
      </c>
    </row>
    <row r="102" spans="2:10" ht="13.5" customHeight="1">
      <c r="B102" s="305" t="s">
        <v>3723</v>
      </c>
      <c r="C102" s="470">
        <f>IFERROR(C100/C$55,"")</f>
        <v>1.0877901000222997E-6</v>
      </c>
      <c r="D102" s="470">
        <f t="shared" ref="D102:J102" si="80">IFERROR(D100/D$55,"")</f>
        <v>3.4704765620896398E-5</v>
      </c>
      <c r="E102" s="470">
        <f t="shared" si="80"/>
        <v>6.9834401683288418E-6</v>
      </c>
      <c r="F102" s="470">
        <f t="shared" si="80"/>
        <v>6.6488236417662178E-6</v>
      </c>
      <c r="G102" s="470">
        <f t="shared" si="80"/>
        <v>6.6338712196734082E-6</v>
      </c>
      <c r="H102" s="470">
        <f t="shared" si="80"/>
        <v>6.7288864365836095E-6</v>
      </c>
      <c r="I102" s="470">
        <f t="shared" si="80"/>
        <v>6.687641855172428E-6</v>
      </c>
      <c r="J102" s="471">
        <f t="shared" si="80"/>
        <v>7.0230285104858833E-6</v>
      </c>
    </row>
    <row r="103" spans="2:10" ht="13.5" customHeight="1">
      <c r="B103" s="281" t="s">
        <v>3740</v>
      </c>
      <c r="C103" s="439">
        <f>SUMIFS('Report_SG&amp;A'!C$26:C$32,'Report_SG&amp;A'!$B$26:$B$32,$B103)</f>
        <v>155</v>
      </c>
      <c r="D103" s="439">
        <f>SUMIFS('Report_SG&amp;A'!D$26:D$32,'Report_SG&amp;A'!$B$26:$B$32,$B103)</f>
        <v>209</v>
      </c>
      <c r="E103" s="439">
        <f>SUMIFS('Report_SG&amp;A'!E$26:E$32,'Report_SG&amp;A'!$B$26:$B$32,$B103)</f>
        <v>192</v>
      </c>
      <c r="F103" s="439">
        <f>SUMIFS('Report_SG&amp;A'!H$26:H$32,'Report_SG&amp;A'!$B$26:$B$32,$B103)</f>
        <v>222</v>
      </c>
      <c r="G103" s="439">
        <f>SUMIFS('Report_SG&amp;A'!I$26:I$32,'Report_SG&amp;A'!$B$26:$B$32,$B103)</f>
        <v>223</v>
      </c>
      <c r="H103" s="439">
        <f>SUMIFS('Report_SG&amp;A'!J$26:J$32,'Report_SG&amp;A'!$B$26:$B$32,$B103)</f>
        <v>240</v>
      </c>
      <c r="I103" s="439">
        <f>SUMIFS('Report_SG&amp;A'!K$26:K$32,'Report_SG&amp;A'!$B$26:$B$32,$B103)</f>
        <v>261</v>
      </c>
      <c r="J103" s="24">
        <f>SUMIFS('Report_SG&amp;A'!L$26:L$32,'Report_SG&amp;A'!$B$26:$B$32,$B103)</f>
        <v>268</v>
      </c>
    </row>
    <row r="104" spans="2:10" s="280" customFormat="1" ht="13.5" customHeight="1">
      <c r="B104" s="282" t="s">
        <v>172</v>
      </c>
      <c r="C104" s="431"/>
      <c r="D104" s="431">
        <f>IFERROR(D103/C103-1,"")</f>
        <v>0.34838709677419355</v>
      </c>
      <c r="E104" s="431">
        <f t="shared" ref="E104:J104" si="81">IFERROR(E103/D103-1,"")</f>
        <v>-8.1339712918660267E-2</v>
      </c>
      <c r="F104" s="431">
        <f t="shared" si="81"/>
        <v>0.15625</v>
      </c>
      <c r="G104" s="431">
        <f t="shared" si="81"/>
        <v>4.5045045045044585E-3</v>
      </c>
      <c r="H104" s="431">
        <f t="shared" si="81"/>
        <v>7.623318385650224E-2</v>
      </c>
      <c r="I104" s="431">
        <f t="shared" si="81"/>
        <v>8.7499999999999911E-2</v>
      </c>
      <c r="J104" s="235">
        <f t="shared" si="81"/>
        <v>2.6819923371647514E-2</v>
      </c>
    </row>
    <row r="105" spans="2:10" ht="13.5" customHeight="1">
      <c r="B105" s="305" t="s">
        <v>3723</v>
      </c>
      <c r="C105" s="470">
        <f>IFERROR(C103/C$55,"")</f>
        <v>1.6860746550345645E-4</v>
      </c>
      <c r="D105" s="470">
        <f t="shared" ref="D105:J105" si="82">IFERROR(D103/D$55,"")</f>
        <v>1.960350274261445E-4</v>
      </c>
      <c r="E105" s="470">
        <f t="shared" si="82"/>
        <v>1.3408205123191375E-4</v>
      </c>
      <c r="F105" s="470">
        <f t="shared" si="82"/>
        <v>1.3418534986110004E-4</v>
      </c>
      <c r="G105" s="470">
        <f t="shared" si="82"/>
        <v>1.3448666199883364E-4</v>
      </c>
      <c r="H105" s="470">
        <f t="shared" si="82"/>
        <v>1.3457772873167218E-4</v>
      </c>
      <c r="I105" s="470">
        <f t="shared" si="82"/>
        <v>1.3426727109230798E-4</v>
      </c>
      <c r="J105" s="471">
        <f t="shared" si="82"/>
        <v>1.3444083148644406E-4</v>
      </c>
    </row>
    <row r="106" spans="2:10" ht="13.5" customHeight="1">
      <c r="B106" s="281" t="s">
        <v>3741</v>
      </c>
      <c r="C106" s="439">
        <f>SUMIFS('Report_SG&amp;A'!C$26:C$32,'Report_SG&amp;A'!$B$26:$B$32,$B106)</f>
        <v>-659</v>
      </c>
      <c r="D106" s="439">
        <f>SUMIFS('Report_SG&amp;A'!D$26:D$32,'Report_SG&amp;A'!$B$26:$B$32,$B106)</f>
        <v>173</v>
      </c>
      <c r="E106" s="439">
        <f>SUMIFS('Report_SG&amp;A'!E$26:E$32,'Report_SG&amp;A'!$B$26:$B$32,$B106)</f>
        <v>-348</v>
      </c>
      <c r="F106" s="439">
        <f>SUMIFS('Report_SG&amp;A'!H$26:H$32,'Report_SG&amp;A'!$B$26:$B$32,$B106)</f>
        <v>0</v>
      </c>
      <c r="G106" s="439">
        <f>SUMIFS('Report_SG&amp;A'!I$26:I$32,'Report_SG&amp;A'!$B$26:$B$32,$B106)</f>
        <v>0</v>
      </c>
      <c r="H106" s="439">
        <f>SUMIFS('Report_SG&amp;A'!J$26:J$32,'Report_SG&amp;A'!$B$26:$B$32,$B106)</f>
        <v>0</v>
      </c>
      <c r="I106" s="439">
        <f>SUMIFS('Report_SG&amp;A'!K$26:K$32,'Report_SG&amp;A'!$B$26:$B$32,$B106)</f>
        <v>0</v>
      </c>
      <c r="J106" s="24">
        <f>SUMIFS('Report_SG&amp;A'!L$26:L$32,'Report_SG&amp;A'!$B$26:$B$32,$B106)</f>
        <v>0</v>
      </c>
    </row>
    <row r="107" spans="2:10" s="280" customFormat="1" ht="13.5" customHeight="1">
      <c r="B107" s="282" t="s">
        <v>172</v>
      </c>
      <c r="C107" s="431"/>
      <c r="D107" s="431">
        <f>IFERROR(D106/C106-1,"")</f>
        <v>-1.2625189681335356</v>
      </c>
      <c r="E107" s="431">
        <f t="shared" ref="E107:J107" si="83">IFERROR(E106/D106-1,"")</f>
        <v>-3.0115606936416186</v>
      </c>
      <c r="F107" s="431">
        <f t="shared" si="83"/>
        <v>-1</v>
      </c>
      <c r="G107" s="431" t="str">
        <f t="shared" si="83"/>
        <v/>
      </c>
      <c r="H107" s="431" t="str">
        <f t="shared" si="83"/>
        <v/>
      </c>
      <c r="I107" s="431" t="str">
        <f t="shared" si="83"/>
        <v/>
      </c>
      <c r="J107" s="235" t="str">
        <f t="shared" si="83"/>
        <v/>
      </c>
    </row>
    <row r="108" spans="2:10" ht="13.5" customHeight="1">
      <c r="B108" s="305" t="s">
        <v>3723</v>
      </c>
      <c r="C108" s="470">
        <f>IFERROR(C106/C$55,"")</f>
        <v>-7.1685367591469546E-4</v>
      </c>
      <c r="D108" s="470">
        <f t="shared" ref="D108:J108" si="84">IFERROR(D106/D$55,"")</f>
        <v>1.6226822844365071E-4</v>
      </c>
      <c r="E108" s="470">
        <f t="shared" si="84"/>
        <v>-2.4302371785784371E-4</v>
      </c>
      <c r="F108" s="470">
        <f t="shared" si="84"/>
        <v>0</v>
      </c>
      <c r="G108" s="470">
        <f t="shared" si="84"/>
        <v>0</v>
      </c>
      <c r="H108" s="470">
        <f t="shared" si="84"/>
        <v>0</v>
      </c>
      <c r="I108" s="470">
        <f t="shared" si="84"/>
        <v>0</v>
      </c>
      <c r="J108" s="471">
        <f t="shared" si="84"/>
        <v>0</v>
      </c>
    </row>
    <row r="109" spans="2:10" ht="13.5" customHeight="1">
      <c r="B109" s="281" t="s">
        <v>3742</v>
      </c>
      <c r="C109" s="439">
        <f>SUMIFS('Report_SG&amp;A'!C$26:C$32,'Report_SG&amp;A'!$B$26:$B$32,$B109)</f>
        <v>-1757</v>
      </c>
      <c r="D109" s="472">
        <f>SUMIFS('Report_SG&amp;A'!D$26:D$32,'Report_SG&amp;A'!$B$26:$B$32,$B109)</f>
        <v>15228</v>
      </c>
      <c r="E109" s="439">
        <f>SUMIFS('Report_SG&amp;A'!E$26:E$32,'Report_SG&amp;A'!$B$26:$B$32,$B109)</f>
        <v>3041</v>
      </c>
      <c r="F109" s="439">
        <f>SUMIFS('Report_SG&amp;A'!H$26:H$32,'Report_SG&amp;A'!$B$26:$B$32,$B109)</f>
        <v>3529</v>
      </c>
      <c r="G109" s="439">
        <f>SUMIFS('Report_SG&amp;A'!I$26:I$32,'Report_SG&amp;A'!$B$26:$B$32,$B109)</f>
        <v>3536</v>
      </c>
      <c r="H109" s="439">
        <f>SUMIFS('Report_SG&amp;A'!J$26:J$32,'Report_SG&amp;A'!$B$26:$B$32,$B109)</f>
        <v>3803</v>
      </c>
      <c r="I109" s="439">
        <f>SUMIFS('Report_SG&amp;A'!K$26:K$32,'Report_SG&amp;A'!$B$26:$B$32,$B109)</f>
        <v>4146</v>
      </c>
      <c r="J109" s="24">
        <f>SUMIFS('Report_SG&amp;A'!L$26:L$32,'Report_SG&amp;A'!$B$26:$B$32,$B109)</f>
        <v>4252</v>
      </c>
    </row>
    <row r="110" spans="2:10" s="280" customFormat="1" ht="13.5" customHeight="1">
      <c r="B110" s="282" t="s">
        <v>172</v>
      </c>
      <c r="C110" s="431"/>
      <c r="D110" s="431">
        <f>IFERROR(D109/C109-1,"")</f>
        <v>-9.6670461013090492</v>
      </c>
      <c r="E110" s="431">
        <f t="shared" ref="E110:J110" si="85">IFERROR(E109/D109-1,"")</f>
        <v>-0.80030207512477014</v>
      </c>
      <c r="F110" s="431">
        <f t="shared" si="85"/>
        <v>0.16047352844459062</v>
      </c>
      <c r="G110" s="431">
        <f t="shared" si="85"/>
        <v>1.9835647492207897E-3</v>
      </c>
      <c r="H110" s="431">
        <f t="shared" si="85"/>
        <v>7.550904977375561E-2</v>
      </c>
      <c r="I110" s="431">
        <f t="shared" si="85"/>
        <v>9.0191953720746731E-2</v>
      </c>
      <c r="J110" s="235">
        <f t="shared" si="85"/>
        <v>2.5566811384466925E-2</v>
      </c>
    </row>
    <row r="111" spans="2:10" ht="13.5" customHeight="1">
      <c r="B111" s="305" t="s">
        <v>3723</v>
      </c>
      <c r="C111" s="470">
        <f>IFERROR(C109/C$55,"")</f>
        <v>-1.9112472057391805E-3</v>
      </c>
      <c r="D111" s="470">
        <f t="shared" ref="D111:J111" si="86">IFERROR(D109/D$55,"")</f>
        <v>1.4283355969594874E-2</v>
      </c>
      <c r="E111" s="470">
        <f t="shared" si="86"/>
        <v>2.123664155188801E-3</v>
      </c>
      <c r="F111" s="470">
        <f t="shared" si="86"/>
        <v>2.1330635119811803E-3</v>
      </c>
      <c r="G111" s="470">
        <f t="shared" si="86"/>
        <v>2.1324880575241067E-3</v>
      </c>
      <c r="H111" s="470">
        <f t="shared" si="86"/>
        <v>2.1324962598606224E-3</v>
      </c>
      <c r="I111" s="470">
        <f t="shared" si="86"/>
        <v>2.1328433178111452E-3</v>
      </c>
      <c r="J111" s="471">
        <f t="shared" si="86"/>
        <v>2.1329940876132839E-3</v>
      </c>
    </row>
    <row r="112" spans="2:10" ht="13.5" customHeight="1">
      <c r="B112" s="441"/>
      <c r="C112" s="442"/>
      <c r="D112" s="442"/>
      <c r="E112" s="442"/>
      <c r="F112" s="443"/>
      <c r="G112" s="442"/>
      <c r="H112" s="442"/>
      <c r="I112" s="442"/>
      <c r="J112" s="444"/>
    </row>
    <row r="114" spans="2:10" ht="13.5" customHeight="1">
      <c r="B114" s="4" t="s">
        <v>92</v>
      </c>
      <c r="C114" s="222"/>
      <c r="D114" s="222"/>
      <c r="E114" s="222"/>
      <c r="F114" s="222"/>
      <c r="G114" s="222"/>
      <c r="H114" s="222"/>
      <c r="I114" s="222"/>
      <c r="J114" s="223"/>
    </row>
    <row r="115" spans="2:10" s="19" customFormat="1" ht="13.5" customHeight="1">
      <c r="B115" s="224" t="str">
        <f>unit</f>
        <v>KRW Millions</v>
      </c>
      <c r="C115" s="225">
        <f t="shared" ref="C115:J115" si="87">C5</f>
        <v>2020</v>
      </c>
      <c r="D115" s="225">
        <f t="shared" si="87"/>
        <v>2021</v>
      </c>
      <c r="E115" s="225">
        <f t="shared" si="87"/>
        <v>2022</v>
      </c>
      <c r="F115" s="226">
        <f t="shared" si="87"/>
        <v>2023</v>
      </c>
      <c r="G115" s="226">
        <f t="shared" si="87"/>
        <v>2024</v>
      </c>
      <c r="H115" s="226">
        <f t="shared" si="87"/>
        <v>2025</v>
      </c>
      <c r="I115" s="226">
        <f t="shared" si="87"/>
        <v>2026</v>
      </c>
      <c r="J115" s="227">
        <f t="shared" si="87"/>
        <v>2027</v>
      </c>
    </row>
    <row r="116" spans="2:10" s="19" customFormat="1" ht="13.5" customHeight="1">
      <c r="B116" s="228" t="str">
        <f>B114</f>
        <v>고정비</v>
      </c>
      <c r="C116" s="275">
        <f t="shared" ref="C116:J116" si="88">SUM(C120:C129)</f>
        <v>8246</v>
      </c>
      <c r="D116" s="275">
        <f t="shared" si="88"/>
        <v>9834</v>
      </c>
      <c r="E116" s="275">
        <f t="shared" si="88"/>
        <v>12395</v>
      </c>
      <c r="F116" s="311">
        <f t="shared" si="88"/>
        <v>12830</v>
      </c>
      <c r="G116" s="275">
        <f t="shared" si="88"/>
        <v>12908</v>
      </c>
      <c r="H116" s="275">
        <f t="shared" si="88"/>
        <v>13036</v>
      </c>
      <c r="I116" s="275">
        <f t="shared" si="88"/>
        <v>13191</v>
      </c>
      <c r="J116" s="276">
        <f t="shared" si="88"/>
        <v>13362</v>
      </c>
    </row>
    <row r="117" spans="2:10" s="280" customFormat="1" ht="13.5" customHeight="1">
      <c r="B117" s="279" t="s">
        <v>172</v>
      </c>
      <c r="C117" s="234"/>
      <c r="D117" s="234">
        <f>IFERROR(D116/C116-1,"")</f>
        <v>0.19257821974290557</v>
      </c>
      <c r="E117" s="234">
        <f t="shared" ref="E117:J117" si="89">IFERROR(E116/D116-1,"")</f>
        <v>0.26042302216798863</v>
      </c>
      <c r="F117" s="234">
        <f t="shared" si="89"/>
        <v>3.5094796288826169E-2</v>
      </c>
      <c r="G117" s="234">
        <f t="shared" si="89"/>
        <v>6.0795011691348044E-3</v>
      </c>
      <c r="H117" s="234">
        <f t="shared" si="89"/>
        <v>9.9163309575456271E-3</v>
      </c>
      <c r="I117" s="234">
        <f t="shared" si="89"/>
        <v>1.1890150352869E-2</v>
      </c>
      <c r="J117" s="235">
        <f t="shared" si="89"/>
        <v>1.2963384125540101E-2</v>
      </c>
    </row>
    <row r="118" spans="2:10" ht="13.5" customHeight="1">
      <c r="B118" s="300" t="s">
        <v>3722</v>
      </c>
      <c r="C118" s="242">
        <f>C116/C$56</f>
        <v>9.7265455900861428E-3</v>
      </c>
      <c r="D118" s="242">
        <f t="shared" ref="D118:J118" si="90">D116/D$56</f>
        <v>9.8711352106625131E-3</v>
      </c>
      <c r="E118" s="242">
        <f t="shared" si="90"/>
        <v>9.6273639275605907E-3</v>
      </c>
      <c r="F118" s="243">
        <f t="shared" si="90"/>
        <v>7.7549461203509614E-3</v>
      </c>
      <c r="G118" s="242">
        <f t="shared" si="90"/>
        <v>7.7845463366858509E-3</v>
      </c>
      <c r="H118" s="242">
        <f t="shared" si="90"/>
        <v>7.3098136322753285E-3</v>
      </c>
      <c r="I118" s="242">
        <f t="shared" si="90"/>
        <v>6.7858987470445766E-3</v>
      </c>
      <c r="J118" s="244">
        <f t="shared" si="90"/>
        <v>6.702979068365169E-3</v>
      </c>
    </row>
    <row r="119" spans="2:10" ht="13.5" customHeight="1">
      <c r="B119" s="300"/>
      <c r="C119" s="242"/>
      <c r="D119" s="242"/>
      <c r="E119" s="242"/>
      <c r="F119" s="243"/>
      <c r="G119" s="242"/>
      <c r="H119" s="242"/>
      <c r="I119" s="242"/>
      <c r="J119" s="244"/>
    </row>
    <row r="120" spans="2:10" ht="13.5" customHeight="1">
      <c r="B120" s="281" t="s">
        <v>113</v>
      </c>
      <c r="C120" s="239">
        <f>SUMIFS('Report_SG&amp;A'!C$36:C$46,'Report_SG&amp;A'!$B$36:$B$46,$B120)</f>
        <v>3136</v>
      </c>
      <c r="D120" s="239">
        <f>SUMIFS('Report_SG&amp;A'!D$36:D$46,'Report_SG&amp;A'!$B$36:$B$46,$B120)</f>
        <v>3846</v>
      </c>
      <c r="E120" s="239">
        <f>SUMIFS('Report_SG&amp;A'!E$36:E$46,'Report_SG&amp;A'!$B$36:$B$46,$B120)</f>
        <v>4712</v>
      </c>
      <c r="F120" s="239">
        <f>SUMIFS('Report_SG&amp;A'!H$36:H$46,'Report_SG&amp;A'!$B$36:$B$46,$B120)</f>
        <v>4825</v>
      </c>
      <c r="G120" s="239">
        <f>SUMIFS('Report_SG&amp;A'!I$36:I$46,'Report_SG&amp;A'!$B$36:$B$46,$B120)</f>
        <v>4854</v>
      </c>
      <c r="H120" s="239">
        <f>SUMIFS('Report_SG&amp;A'!J$36:J$46,'Report_SG&amp;A'!$B$36:$B$46,$B120)</f>
        <v>4903</v>
      </c>
      <c r="I120" s="239">
        <f>SUMIFS('Report_SG&amp;A'!K$36:K$46,'Report_SG&amp;A'!$B$36:$B$46,$B120)</f>
        <v>4962</v>
      </c>
      <c r="J120" s="240">
        <f>SUMIFS('Report_SG&amp;A'!L$36:L$46,'Report_SG&amp;A'!$B$36:$B$46,$B120)</f>
        <v>5026</v>
      </c>
    </row>
    <row r="121" spans="2:10" ht="13.5" customHeight="1">
      <c r="B121" s="281" t="s">
        <v>111</v>
      </c>
      <c r="C121" s="239">
        <f>SUMIFS('Report_SG&amp;A'!C$36:C$46,'Report_SG&amp;A'!$B$36:$B$46,$B121)</f>
        <v>733</v>
      </c>
      <c r="D121" s="239">
        <f>SUMIFS('Report_SG&amp;A'!D$36:D$46,'Report_SG&amp;A'!$B$36:$B$46,$B121)</f>
        <v>1025</v>
      </c>
      <c r="E121" s="239">
        <f>SUMIFS('Report_SG&amp;A'!E$36:E$46,'Report_SG&amp;A'!$B$36:$B$46,$B121)</f>
        <v>958</v>
      </c>
      <c r="F121" s="239">
        <f>SUMIFS('Report_SG&amp;A'!H$36:H$46,'Report_SG&amp;A'!$B$36:$B$46,$B121)</f>
        <v>981</v>
      </c>
      <c r="G121" s="239">
        <f>SUMIFS('Report_SG&amp;A'!I$36:I$46,'Report_SG&amp;A'!$B$36:$B$46,$B121)</f>
        <v>987</v>
      </c>
      <c r="H121" s="239">
        <f>SUMIFS('Report_SG&amp;A'!J$36:J$46,'Report_SG&amp;A'!$B$36:$B$46,$B121)</f>
        <v>997</v>
      </c>
      <c r="I121" s="239">
        <f>SUMIFS('Report_SG&amp;A'!K$36:K$46,'Report_SG&amp;A'!$B$36:$B$46,$B121)</f>
        <v>1008</v>
      </c>
      <c r="J121" s="240">
        <f>SUMIFS('Report_SG&amp;A'!L$36:L$46,'Report_SG&amp;A'!$B$36:$B$46,$B121)</f>
        <v>1022</v>
      </c>
    </row>
    <row r="122" spans="2:10" ht="13.5" customHeight="1">
      <c r="B122" s="281" t="s">
        <v>114</v>
      </c>
      <c r="C122" s="239">
        <f>SUMIFS('Report_SG&amp;A'!C$36:C$46,'Report_SG&amp;A'!$B$36:$B$46,$B122)</f>
        <v>215</v>
      </c>
      <c r="D122" s="239">
        <f>SUMIFS('Report_SG&amp;A'!D$36:D$46,'Report_SG&amp;A'!$B$36:$B$46,$B122)</f>
        <v>140</v>
      </c>
      <c r="E122" s="239">
        <f>SUMIFS('Report_SG&amp;A'!E$36:E$46,'Report_SG&amp;A'!$B$36:$B$46,$B122)</f>
        <v>125</v>
      </c>
      <c r="F122" s="239">
        <f>SUMIFS('Report_SG&amp;A'!H$36:H$46,'Report_SG&amp;A'!$B$36:$B$46,$B122)</f>
        <v>128</v>
      </c>
      <c r="G122" s="239">
        <f>SUMIFS('Report_SG&amp;A'!I$36:I$46,'Report_SG&amp;A'!$B$36:$B$46,$B122)</f>
        <v>129</v>
      </c>
      <c r="H122" s="239">
        <f>SUMIFS('Report_SG&amp;A'!J$36:J$46,'Report_SG&amp;A'!$B$36:$B$46,$B122)</f>
        <v>130</v>
      </c>
      <c r="I122" s="239">
        <f>SUMIFS('Report_SG&amp;A'!K$36:K$46,'Report_SG&amp;A'!$B$36:$B$46,$B122)</f>
        <v>132</v>
      </c>
      <c r="J122" s="240">
        <f>SUMIFS('Report_SG&amp;A'!L$36:L$46,'Report_SG&amp;A'!$B$36:$B$46,$B122)</f>
        <v>133</v>
      </c>
    </row>
    <row r="123" spans="2:10" ht="13.5" customHeight="1">
      <c r="B123" s="281" t="s">
        <v>115</v>
      </c>
      <c r="C123" s="239">
        <f>SUMIFS('Report_SG&amp;A'!C$36:C$46,'Report_SG&amp;A'!$B$36:$B$46,$B123)</f>
        <v>1623</v>
      </c>
      <c r="D123" s="239">
        <f>SUMIFS('Report_SG&amp;A'!D$36:D$46,'Report_SG&amp;A'!$B$36:$B$46,$B123)</f>
        <v>2538</v>
      </c>
      <c r="E123" s="239">
        <f>SUMIFS('Report_SG&amp;A'!E$36:E$46,'Report_SG&amp;A'!$B$36:$B$46,$B123)</f>
        <v>2590</v>
      </c>
      <c r="F123" s="239">
        <f>SUMIFS('Report_SG&amp;A'!H$36:H$46,'Report_SG&amp;A'!$B$36:$B$46,$B123)</f>
        <v>2652</v>
      </c>
      <c r="G123" s="239">
        <f>SUMIFS('Report_SG&amp;A'!I$36:I$46,'Report_SG&amp;A'!$B$36:$B$46,$B123)</f>
        <v>2668</v>
      </c>
      <c r="H123" s="239">
        <f>SUMIFS('Report_SG&amp;A'!J$36:J$46,'Report_SG&amp;A'!$B$36:$B$46,$B123)</f>
        <v>2695</v>
      </c>
      <c r="I123" s="239">
        <f>SUMIFS('Report_SG&amp;A'!K$36:K$46,'Report_SG&amp;A'!$B$36:$B$46,$B123)</f>
        <v>2727</v>
      </c>
      <c r="J123" s="240">
        <f>SUMIFS('Report_SG&amp;A'!L$36:L$46,'Report_SG&amp;A'!$B$36:$B$46,$B123)</f>
        <v>2762</v>
      </c>
    </row>
    <row r="124" spans="2:10" ht="13.5" customHeight="1">
      <c r="B124" s="281" t="s">
        <v>116</v>
      </c>
      <c r="C124" s="239">
        <f>SUMIFS('Report_SG&amp;A'!C$36:C$46,'Report_SG&amp;A'!$B$36:$B$46,$B124)</f>
        <v>417</v>
      </c>
      <c r="D124" s="239">
        <f>SUMIFS('Report_SG&amp;A'!D$36:D$46,'Report_SG&amp;A'!$B$36:$B$46,$B124)</f>
        <v>440</v>
      </c>
      <c r="E124" s="239">
        <f>SUMIFS('Report_SG&amp;A'!E$36:E$46,'Report_SG&amp;A'!$B$36:$B$46,$B124)</f>
        <v>1316</v>
      </c>
      <c r="F124" s="239">
        <f>SUMIFS('Report_SG&amp;A'!H$36:H$46,'Report_SG&amp;A'!$B$36:$B$46,$B124)</f>
        <v>1348</v>
      </c>
      <c r="G124" s="239">
        <f>SUMIFS('Report_SG&amp;A'!I$36:I$46,'Report_SG&amp;A'!$B$36:$B$46,$B124)</f>
        <v>1356</v>
      </c>
      <c r="H124" s="239">
        <f>SUMIFS('Report_SG&amp;A'!J$36:J$46,'Report_SG&amp;A'!$B$36:$B$46,$B124)</f>
        <v>1369</v>
      </c>
      <c r="I124" s="239">
        <f>SUMIFS('Report_SG&amp;A'!K$36:K$46,'Report_SG&amp;A'!$B$36:$B$46,$B124)</f>
        <v>1386</v>
      </c>
      <c r="J124" s="240">
        <f>SUMIFS('Report_SG&amp;A'!L$36:L$46,'Report_SG&amp;A'!$B$36:$B$46,$B124)</f>
        <v>1404</v>
      </c>
    </row>
    <row r="125" spans="2:10" ht="13.5" customHeight="1">
      <c r="B125" s="281" t="s">
        <v>117</v>
      </c>
      <c r="C125" s="239">
        <f>SUMIFS('Report_SG&amp;A'!C$36:C$46,'Report_SG&amp;A'!$B$36:$B$46,$B125)</f>
        <v>417</v>
      </c>
      <c r="D125" s="239">
        <f>SUMIFS('Report_SG&amp;A'!D$36:D$46,'Report_SG&amp;A'!$B$36:$B$46,$B125)</f>
        <v>419</v>
      </c>
      <c r="E125" s="239">
        <f>SUMIFS('Report_SG&amp;A'!E$36:E$46,'Report_SG&amp;A'!$B$36:$B$46,$B125)</f>
        <v>396</v>
      </c>
      <c r="F125" s="239">
        <f>SUMIFS('Report_SG&amp;A'!H$36:H$46,'Report_SG&amp;A'!$B$36:$B$46,$B125)</f>
        <v>406</v>
      </c>
      <c r="G125" s="239">
        <f>SUMIFS('Report_SG&amp;A'!I$36:I$46,'Report_SG&amp;A'!$B$36:$B$46,$B125)</f>
        <v>408</v>
      </c>
      <c r="H125" s="239">
        <f>SUMIFS('Report_SG&amp;A'!J$36:J$46,'Report_SG&amp;A'!$B$36:$B$46,$B125)</f>
        <v>412</v>
      </c>
      <c r="I125" s="239">
        <f>SUMIFS('Report_SG&amp;A'!K$36:K$46,'Report_SG&amp;A'!$B$36:$B$46,$B125)</f>
        <v>417</v>
      </c>
      <c r="J125" s="240">
        <f>SUMIFS('Report_SG&amp;A'!L$36:L$46,'Report_SG&amp;A'!$B$36:$B$46,$B125)</f>
        <v>422</v>
      </c>
    </row>
    <row r="126" spans="2:10" ht="13.5" customHeight="1">
      <c r="B126" s="281" t="s">
        <v>118</v>
      </c>
      <c r="C126" s="239">
        <f>SUMIFS('Report_SG&amp;A'!C$36:C$46,'Report_SG&amp;A'!$B$36:$B$46,$B126)</f>
        <v>201</v>
      </c>
      <c r="D126" s="239">
        <f>SUMIFS('Report_SG&amp;A'!D$36:D$46,'Report_SG&amp;A'!$B$36:$B$46,$B126)</f>
        <v>288</v>
      </c>
      <c r="E126" s="239">
        <f>SUMIFS('Report_SG&amp;A'!E$36:E$46,'Report_SG&amp;A'!$B$36:$B$46,$B126)</f>
        <v>426</v>
      </c>
      <c r="F126" s="239">
        <f>SUMIFS('Report_SG&amp;A'!H$36:H$46,'Report_SG&amp;A'!$B$36:$B$46,$B126)</f>
        <v>436</v>
      </c>
      <c r="G126" s="239">
        <f>SUMIFS('Report_SG&amp;A'!I$36:I$46,'Report_SG&amp;A'!$B$36:$B$46,$B126)</f>
        <v>439</v>
      </c>
      <c r="H126" s="239">
        <f>SUMIFS('Report_SG&amp;A'!J$36:J$46,'Report_SG&amp;A'!$B$36:$B$46,$B126)</f>
        <v>443</v>
      </c>
      <c r="I126" s="239">
        <f>SUMIFS('Report_SG&amp;A'!K$36:K$46,'Report_SG&amp;A'!$B$36:$B$46,$B126)</f>
        <v>448</v>
      </c>
      <c r="J126" s="240">
        <f>SUMIFS('Report_SG&amp;A'!L$36:L$46,'Report_SG&amp;A'!$B$36:$B$46,$B126)</f>
        <v>454</v>
      </c>
    </row>
    <row r="127" spans="2:10" ht="13.5" customHeight="1">
      <c r="B127" s="281" t="s">
        <v>140</v>
      </c>
      <c r="C127" s="239">
        <f>SUMIFS('Report_SG&amp;A'!C$36:C$46,'Report_SG&amp;A'!$B$36:$B$46,$B127)</f>
        <v>181</v>
      </c>
      <c r="D127" s="239">
        <f>SUMIFS('Report_SG&amp;A'!D$36:D$46,'Report_SG&amp;A'!$B$36:$B$46,$B127)</f>
        <v>161</v>
      </c>
      <c r="E127" s="239">
        <f>SUMIFS('Report_SG&amp;A'!E$36:E$46,'Report_SG&amp;A'!$B$36:$B$46,$B127)</f>
        <v>208</v>
      </c>
      <c r="F127" s="239">
        <f>SUMIFS('Report_SG&amp;A'!H$36:H$46,'Report_SG&amp;A'!$B$36:$B$46,$B127)</f>
        <v>213</v>
      </c>
      <c r="G127" s="239">
        <f>SUMIFS('Report_SG&amp;A'!I$36:I$46,'Report_SG&amp;A'!$B$36:$B$46,$B127)</f>
        <v>215</v>
      </c>
      <c r="H127" s="239">
        <f>SUMIFS('Report_SG&amp;A'!J$36:J$46,'Report_SG&amp;A'!$B$36:$B$46,$B127)</f>
        <v>217</v>
      </c>
      <c r="I127" s="239">
        <f>SUMIFS('Report_SG&amp;A'!K$36:K$46,'Report_SG&amp;A'!$B$36:$B$46,$B127)</f>
        <v>219</v>
      </c>
      <c r="J127" s="240">
        <f>SUMIFS('Report_SG&amp;A'!L$36:L$46,'Report_SG&amp;A'!$B$36:$B$46,$B127)</f>
        <v>222</v>
      </c>
    </row>
    <row r="128" spans="2:10" ht="13.5" customHeight="1">
      <c r="B128" s="281" t="s">
        <v>112</v>
      </c>
      <c r="C128" s="239">
        <f>SUMIFS('Report_SG&amp;A'!C$36:C$46,'Report_SG&amp;A'!$B$36:$B$46,$B128)</f>
        <v>813</v>
      </c>
      <c r="D128" s="239">
        <f>SUMIFS('Report_SG&amp;A'!D$36:D$46,'Report_SG&amp;A'!$B$36:$B$46,$B128)</f>
        <v>514</v>
      </c>
      <c r="E128" s="239">
        <f>SUMIFS('Report_SG&amp;A'!E$36:E$46,'Report_SG&amp;A'!$B$36:$B$46,$B128)</f>
        <v>812</v>
      </c>
      <c r="F128" s="239">
        <f>SUMIFS('Report_SG&amp;A'!H$36:H$46,'Report_SG&amp;A'!$B$36:$B$46,$B128)</f>
        <v>832</v>
      </c>
      <c r="G128" s="239">
        <f>SUMIFS('Report_SG&amp;A'!I$36:I$46,'Report_SG&amp;A'!$B$36:$B$46,$B128)</f>
        <v>837</v>
      </c>
      <c r="H128" s="239">
        <f>SUMIFS('Report_SG&amp;A'!J$36:J$46,'Report_SG&amp;A'!$B$36:$B$46,$B128)</f>
        <v>845</v>
      </c>
      <c r="I128" s="239">
        <f>SUMIFS('Report_SG&amp;A'!K$36:K$46,'Report_SG&amp;A'!$B$36:$B$46,$B128)</f>
        <v>855</v>
      </c>
      <c r="J128" s="240">
        <f>SUMIFS('Report_SG&amp;A'!L$36:L$46,'Report_SG&amp;A'!$B$36:$B$46,$B128)</f>
        <v>866</v>
      </c>
    </row>
    <row r="129" spans="2:10" ht="13.5" customHeight="1">
      <c r="B129" s="281" t="s">
        <v>119</v>
      </c>
      <c r="C129" s="239">
        <f>SUMIFS('Report_SG&amp;A'!C$36:C$46,'Report_SG&amp;A'!$B$36:$B$46,$B129)</f>
        <v>510</v>
      </c>
      <c r="D129" s="239">
        <f>SUMIFS('Report_SG&amp;A'!D$36:D$46,'Report_SG&amp;A'!$B$36:$B$46,$B129)</f>
        <v>463</v>
      </c>
      <c r="E129" s="239">
        <f>SUMIFS('Report_SG&amp;A'!E$36:E$46,'Report_SG&amp;A'!$B$36:$B$46,$B129)</f>
        <v>852</v>
      </c>
      <c r="F129" s="239">
        <f>SUMIFS('Report_SG&amp;A'!H$36:H$46,'Report_SG&amp;A'!$B$36:$B$46,$B129)</f>
        <v>1009</v>
      </c>
      <c r="G129" s="239">
        <f>SUMIFS('Report_SG&amp;A'!I$36:I$46,'Report_SG&amp;A'!$B$36:$B$46,$B129)</f>
        <v>1015</v>
      </c>
      <c r="H129" s="239">
        <f>SUMIFS('Report_SG&amp;A'!J$36:J$46,'Report_SG&amp;A'!$B$36:$B$46,$B129)</f>
        <v>1025</v>
      </c>
      <c r="I129" s="239">
        <f>SUMIFS('Report_SG&amp;A'!K$36:K$46,'Report_SG&amp;A'!$B$36:$B$46,$B129)</f>
        <v>1037</v>
      </c>
      <c r="J129" s="240">
        <f>SUMIFS('Report_SG&amp;A'!L$36:L$46,'Report_SG&amp;A'!$B$36:$B$46,$B129)</f>
        <v>1051</v>
      </c>
    </row>
    <row r="130" spans="2:10" ht="13.5" customHeight="1">
      <c r="B130" s="331"/>
      <c r="C130" s="332"/>
      <c r="D130" s="332"/>
      <c r="E130" s="332"/>
      <c r="F130" s="332"/>
      <c r="G130" s="332"/>
      <c r="H130" s="332"/>
      <c r="I130" s="332"/>
      <c r="J130" s="333"/>
    </row>
    <row r="131" spans="2:10" s="339" customFormat="1" ht="13.5" customHeight="1">
      <c r="B131" s="334" t="s">
        <v>183</v>
      </c>
      <c r="C131" s="335"/>
      <c r="D131" s="336">
        <f>D116/C116-1</f>
        <v>0.19257821974290557</v>
      </c>
      <c r="E131" s="336">
        <f>E116/D116-1</f>
        <v>0.26042302216798863</v>
      </c>
      <c r="F131" s="337">
        <f t="shared" ref="F131:J131" si="91">F116/E116-1</f>
        <v>3.5094796288826169E-2</v>
      </c>
      <c r="G131" s="336">
        <f t="shared" si="91"/>
        <v>6.0795011691348044E-3</v>
      </c>
      <c r="H131" s="336">
        <f t="shared" si="91"/>
        <v>9.9163309575456271E-3</v>
      </c>
      <c r="I131" s="336">
        <f t="shared" si="91"/>
        <v>1.1890150352869E-2</v>
      </c>
      <c r="J131" s="338">
        <f t="shared" si="91"/>
        <v>1.2963384125540101E-2</v>
      </c>
    </row>
    <row r="132" spans="2:10" s="280" customFormat="1" ht="13.5" customHeight="1">
      <c r="B132" s="279" t="s">
        <v>178</v>
      </c>
      <c r="C132" s="234"/>
      <c r="D132" s="234" t="str">
        <f>IFERROR(D131/C131-1,"")</f>
        <v/>
      </c>
      <c r="E132" s="234">
        <f>E131-D131</f>
        <v>6.7844802425083062E-2</v>
      </c>
      <c r="F132" s="234">
        <f t="shared" ref="F132:J132" si="92">F131-E131</f>
        <v>-0.22532822587916246</v>
      </c>
      <c r="G132" s="234">
        <f t="shared" si="92"/>
        <v>-2.9015295119691364E-2</v>
      </c>
      <c r="H132" s="234">
        <f t="shared" si="92"/>
        <v>3.8368297884108227E-3</v>
      </c>
      <c r="I132" s="234">
        <f t="shared" si="92"/>
        <v>1.9738193953233729E-3</v>
      </c>
      <c r="J132" s="235">
        <f t="shared" si="92"/>
        <v>1.0732337726711005E-3</v>
      </c>
    </row>
    <row r="133" spans="2:10" ht="13.5" customHeight="1">
      <c r="B133" s="330"/>
      <c r="C133" s="247"/>
      <c r="D133" s="247"/>
      <c r="E133" s="247"/>
      <c r="F133" s="247"/>
      <c r="G133" s="247"/>
      <c r="H133" s="247"/>
      <c r="I133" s="247"/>
      <c r="J133" s="249"/>
    </row>
    <row r="134" spans="2:10" ht="13.5" customHeight="1">
      <c r="B134" s="281" t="s">
        <v>113</v>
      </c>
      <c r="C134" s="239"/>
      <c r="D134" s="340">
        <f>IFERROR(D120/C120-1,"")</f>
        <v>0.22640306122448983</v>
      </c>
      <c r="E134" s="340">
        <f t="shared" ref="E134:J134" si="93">IFERROR(E120/D120-1,"")</f>
        <v>0.22516900676027052</v>
      </c>
      <c r="F134" s="340">
        <f t="shared" si="93"/>
        <v>2.3981324278438132E-2</v>
      </c>
      <c r="G134" s="340">
        <f t="shared" si="93"/>
        <v>6.0103626943004418E-3</v>
      </c>
      <c r="H134" s="340">
        <f t="shared" si="93"/>
        <v>1.0094767202307287E-2</v>
      </c>
      <c r="I134" s="340">
        <f t="shared" si="93"/>
        <v>1.2033448908831401E-2</v>
      </c>
      <c r="J134" s="341">
        <f t="shared" si="93"/>
        <v>1.2898024989923318E-2</v>
      </c>
    </row>
    <row r="135" spans="2:10" ht="13.5" customHeight="1">
      <c r="B135" s="281" t="s">
        <v>111</v>
      </c>
      <c r="C135" s="239"/>
      <c r="D135" s="340">
        <f t="shared" ref="D135:J143" si="94">IFERROR(D121/C121-1,"")</f>
        <v>0.39836289222373811</v>
      </c>
      <c r="E135" s="340">
        <f t="shared" si="94"/>
        <v>-6.5365853658536532E-2</v>
      </c>
      <c r="F135" s="340">
        <f t="shared" si="94"/>
        <v>2.4008350730688965E-2</v>
      </c>
      <c r="G135" s="340">
        <f t="shared" si="94"/>
        <v>6.1162079510703737E-3</v>
      </c>
      <c r="H135" s="340">
        <f t="shared" si="94"/>
        <v>1.0131712259371817E-2</v>
      </c>
      <c r="I135" s="340">
        <f t="shared" si="94"/>
        <v>1.1033099297893756E-2</v>
      </c>
      <c r="J135" s="341">
        <f t="shared" si="94"/>
        <v>1.388888888888884E-2</v>
      </c>
    </row>
    <row r="136" spans="2:10" ht="13.5" customHeight="1">
      <c r="B136" s="281" t="s">
        <v>114</v>
      </c>
      <c r="C136" s="239"/>
      <c r="D136" s="340">
        <f t="shared" si="94"/>
        <v>-0.34883720930232553</v>
      </c>
      <c r="E136" s="340">
        <f t="shared" si="94"/>
        <v>-0.1071428571428571</v>
      </c>
      <c r="F136" s="340">
        <f t="shared" si="94"/>
        <v>2.4000000000000021E-2</v>
      </c>
      <c r="G136" s="340">
        <f t="shared" si="94"/>
        <v>7.8125E-3</v>
      </c>
      <c r="H136" s="340">
        <f t="shared" si="94"/>
        <v>7.7519379844961378E-3</v>
      </c>
      <c r="I136" s="340">
        <f t="shared" si="94"/>
        <v>1.538461538461533E-2</v>
      </c>
      <c r="J136" s="341">
        <f t="shared" si="94"/>
        <v>7.575757575757569E-3</v>
      </c>
    </row>
    <row r="137" spans="2:10" ht="13.5" customHeight="1">
      <c r="B137" s="281" t="s">
        <v>115</v>
      </c>
      <c r="C137" s="239"/>
      <c r="D137" s="340">
        <f t="shared" si="94"/>
        <v>0.56377079482439929</v>
      </c>
      <c r="E137" s="340">
        <f t="shared" si="94"/>
        <v>2.0488573680063071E-2</v>
      </c>
      <c r="F137" s="340">
        <f t="shared" si="94"/>
        <v>2.3938223938223979E-2</v>
      </c>
      <c r="G137" s="340">
        <f t="shared" si="94"/>
        <v>6.0331825037707176E-3</v>
      </c>
      <c r="H137" s="340">
        <f t="shared" si="94"/>
        <v>1.0119940029984953E-2</v>
      </c>
      <c r="I137" s="340">
        <f t="shared" si="94"/>
        <v>1.1873840445268957E-2</v>
      </c>
      <c r="J137" s="341">
        <f t="shared" si="94"/>
        <v>1.2834616795012854E-2</v>
      </c>
    </row>
    <row r="138" spans="2:10" ht="13.5" customHeight="1">
      <c r="B138" s="281" t="s">
        <v>116</v>
      </c>
      <c r="C138" s="239"/>
      <c r="D138" s="340">
        <f t="shared" si="94"/>
        <v>5.5155875299760293E-2</v>
      </c>
      <c r="E138" s="340">
        <f t="shared" si="94"/>
        <v>1.9909090909090907</v>
      </c>
      <c r="F138" s="340">
        <f t="shared" si="94"/>
        <v>2.4316109422492405E-2</v>
      </c>
      <c r="G138" s="340">
        <f t="shared" si="94"/>
        <v>5.9347181008901906E-3</v>
      </c>
      <c r="H138" s="340">
        <f t="shared" si="94"/>
        <v>9.587020648967659E-3</v>
      </c>
      <c r="I138" s="340">
        <f t="shared" si="94"/>
        <v>1.2417823228634051E-2</v>
      </c>
      <c r="J138" s="341">
        <f t="shared" si="94"/>
        <v>1.298701298701288E-2</v>
      </c>
    </row>
    <row r="139" spans="2:10" ht="13.5" customHeight="1">
      <c r="B139" s="281" t="s">
        <v>117</v>
      </c>
      <c r="C139" s="239"/>
      <c r="D139" s="340">
        <f t="shared" si="94"/>
        <v>4.7961630695443347E-3</v>
      </c>
      <c r="E139" s="340">
        <f t="shared" si="94"/>
        <v>-5.4892601431980936E-2</v>
      </c>
      <c r="F139" s="340">
        <f t="shared" si="94"/>
        <v>2.5252525252525304E-2</v>
      </c>
      <c r="G139" s="340">
        <f t="shared" si="94"/>
        <v>4.9261083743843415E-3</v>
      </c>
      <c r="H139" s="340">
        <f t="shared" si="94"/>
        <v>9.8039215686274161E-3</v>
      </c>
      <c r="I139" s="340">
        <f t="shared" si="94"/>
        <v>1.2135922330097193E-2</v>
      </c>
      <c r="J139" s="341">
        <f t="shared" si="94"/>
        <v>1.1990407673860837E-2</v>
      </c>
    </row>
    <row r="140" spans="2:10" ht="13.5" customHeight="1">
      <c r="B140" s="281" t="s">
        <v>118</v>
      </c>
      <c r="C140" s="239"/>
      <c r="D140" s="340">
        <f t="shared" si="94"/>
        <v>0.43283582089552231</v>
      </c>
      <c r="E140" s="340">
        <f t="shared" si="94"/>
        <v>0.47916666666666674</v>
      </c>
      <c r="F140" s="340">
        <f t="shared" si="94"/>
        <v>2.3474178403755763E-2</v>
      </c>
      <c r="G140" s="340">
        <f t="shared" si="94"/>
        <v>6.8807339449541427E-3</v>
      </c>
      <c r="H140" s="340">
        <f t="shared" si="94"/>
        <v>9.1116173120728838E-3</v>
      </c>
      <c r="I140" s="340">
        <f t="shared" si="94"/>
        <v>1.1286681715575675E-2</v>
      </c>
      <c r="J140" s="341">
        <f t="shared" si="94"/>
        <v>1.3392857142857206E-2</v>
      </c>
    </row>
    <row r="141" spans="2:10" ht="13.5" customHeight="1">
      <c r="B141" s="281" t="s">
        <v>140</v>
      </c>
      <c r="C141" s="239"/>
      <c r="D141" s="340">
        <f t="shared" si="94"/>
        <v>-0.11049723756906082</v>
      </c>
      <c r="E141" s="340">
        <f t="shared" si="94"/>
        <v>0.29192546583850931</v>
      </c>
      <c r="F141" s="340">
        <f t="shared" si="94"/>
        <v>2.4038461538461453E-2</v>
      </c>
      <c r="G141" s="340">
        <f t="shared" si="94"/>
        <v>9.3896713615022609E-3</v>
      </c>
      <c r="H141" s="340">
        <f t="shared" si="94"/>
        <v>9.302325581395321E-3</v>
      </c>
      <c r="I141" s="340">
        <f t="shared" si="94"/>
        <v>9.2165898617511122E-3</v>
      </c>
      <c r="J141" s="341">
        <f t="shared" si="94"/>
        <v>1.3698630136986356E-2</v>
      </c>
    </row>
    <row r="142" spans="2:10" ht="13.5" customHeight="1">
      <c r="B142" s="281" t="s">
        <v>112</v>
      </c>
      <c r="C142" s="239"/>
      <c r="D142" s="340">
        <f t="shared" si="94"/>
        <v>-0.36777367773677738</v>
      </c>
      <c r="E142" s="340">
        <f t="shared" si="94"/>
        <v>0.57976653696498048</v>
      </c>
      <c r="F142" s="340">
        <f t="shared" si="94"/>
        <v>2.4630541871921263E-2</v>
      </c>
      <c r="G142" s="340">
        <f t="shared" si="94"/>
        <v>6.0096153846154188E-3</v>
      </c>
      <c r="H142" s="340">
        <f t="shared" si="94"/>
        <v>9.5579450418159517E-3</v>
      </c>
      <c r="I142" s="340">
        <f t="shared" si="94"/>
        <v>1.1834319526627279E-2</v>
      </c>
      <c r="J142" s="341">
        <f t="shared" si="94"/>
        <v>1.2865497076023358E-2</v>
      </c>
    </row>
    <row r="143" spans="2:10" ht="13.5" customHeight="1">
      <c r="B143" s="281" t="s">
        <v>119</v>
      </c>
      <c r="C143" s="239"/>
      <c r="D143" s="340">
        <f t="shared" si="94"/>
        <v>-9.2156862745098045E-2</v>
      </c>
      <c r="E143" s="340">
        <f t="shared" si="94"/>
        <v>0.84017278617710578</v>
      </c>
      <c r="F143" s="340">
        <f t="shared" si="94"/>
        <v>0.18427230046948351</v>
      </c>
      <c r="G143" s="340">
        <f t="shared" si="94"/>
        <v>5.9464816650147689E-3</v>
      </c>
      <c r="H143" s="340">
        <f t="shared" si="94"/>
        <v>9.8522167487684609E-3</v>
      </c>
      <c r="I143" s="340">
        <f t="shared" si="94"/>
        <v>1.1707317073170742E-2</v>
      </c>
      <c r="J143" s="341">
        <f t="shared" si="94"/>
        <v>1.3500482160077043E-2</v>
      </c>
    </row>
    <row r="144" spans="2:10" ht="13.5" customHeight="1">
      <c r="B144" s="331"/>
      <c r="C144" s="332"/>
      <c r="D144" s="332"/>
      <c r="E144" s="332"/>
      <c r="F144" s="332"/>
      <c r="G144" s="332"/>
      <c r="H144" s="332"/>
      <c r="I144" s="332"/>
      <c r="J144" s="333"/>
    </row>
    <row r="145" spans="2:10" s="339" customFormat="1" ht="13.5" customHeight="1">
      <c r="B145" s="334" t="s">
        <v>3723</v>
      </c>
      <c r="C145" s="335"/>
      <c r="D145" s="336"/>
      <c r="E145" s="336"/>
      <c r="F145" s="337"/>
      <c r="G145" s="336"/>
      <c r="H145" s="336"/>
      <c r="I145" s="336"/>
      <c r="J145" s="338"/>
    </row>
    <row r="146" spans="2:10" ht="13.5" customHeight="1">
      <c r="B146" s="330"/>
      <c r="C146" s="247"/>
      <c r="D146" s="247"/>
      <c r="E146" s="247"/>
      <c r="F146" s="247"/>
      <c r="G146" s="247"/>
      <c r="H146" s="247"/>
      <c r="I146" s="247"/>
      <c r="J146" s="249"/>
    </row>
    <row r="147" spans="2:10" ht="13.5" customHeight="1">
      <c r="B147" s="452" t="s">
        <v>113</v>
      </c>
      <c r="C147" s="453">
        <f>IFERROR(C120/C$56,"")</f>
        <v>3.6990597829869199E-3</v>
      </c>
      <c r="D147" s="340">
        <f t="shared" ref="D147:J147" si="95">IFERROR(D120/D$56,"")</f>
        <v>3.8605232886117576E-3</v>
      </c>
      <c r="E147" s="340">
        <f t="shared" si="95"/>
        <v>3.6598740481375964E-3</v>
      </c>
      <c r="F147" s="340">
        <f t="shared" si="95"/>
        <v>2.9164158246838181E-3</v>
      </c>
      <c r="G147" s="340">
        <f t="shared" si="95"/>
        <v>2.9273464454813388E-3</v>
      </c>
      <c r="H147" s="340">
        <f t="shared" si="95"/>
        <v>2.7493108498807864E-3</v>
      </c>
      <c r="I147" s="340">
        <f t="shared" si="95"/>
        <v>2.5526214527204299E-3</v>
      </c>
      <c r="J147" s="341">
        <f t="shared" si="95"/>
        <v>2.5212672352644323E-3</v>
      </c>
    </row>
    <row r="148" spans="2:10" ht="13.5" customHeight="1">
      <c r="B148" s="452" t="s">
        <v>111</v>
      </c>
      <c r="C148" s="453">
        <f t="shared" ref="C148:J156" si="96">IFERROR(C121/C$56,"")</f>
        <v>8.6460804238820547E-4</v>
      </c>
      <c r="D148" s="340">
        <f t="shared" si="96"/>
        <v>1.0288706112394829E-3</v>
      </c>
      <c r="E148" s="340">
        <f t="shared" si="96"/>
        <v>7.4409154034715992E-4</v>
      </c>
      <c r="F148" s="340">
        <f t="shared" si="96"/>
        <v>5.9295418114296903E-4</v>
      </c>
      <c r="G148" s="340">
        <f t="shared" si="96"/>
        <v>5.9523917216524128E-4</v>
      </c>
      <c r="H148" s="340">
        <f t="shared" si="96"/>
        <v>5.590583147728216E-4</v>
      </c>
      <c r="I148" s="340">
        <f t="shared" si="96"/>
        <v>5.1854946077029289E-4</v>
      </c>
      <c r="J148" s="341">
        <f t="shared" si="96"/>
        <v>5.1268108126546947E-4</v>
      </c>
    </row>
    <row r="149" spans="2:10" ht="13.5" customHeight="1">
      <c r="B149" s="452" t="s">
        <v>114</v>
      </c>
      <c r="C149" s="453">
        <f t="shared" si="96"/>
        <v>2.5360263180554458E-4</v>
      </c>
      <c r="D149" s="340">
        <f t="shared" si="96"/>
        <v>1.4052866885222207E-4</v>
      </c>
      <c r="E149" s="340">
        <f t="shared" si="96"/>
        <v>9.708918845865865E-5</v>
      </c>
      <c r="F149" s="340">
        <f t="shared" si="96"/>
        <v>7.7368129649643257E-5</v>
      </c>
      <c r="G149" s="340">
        <f t="shared" si="96"/>
        <v>7.7797217030715421E-5</v>
      </c>
      <c r="H149" s="340">
        <f t="shared" si="96"/>
        <v>7.2896269729655767E-5</v>
      </c>
      <c r="I149" s="340">
        <f t="shared" si="96"/>
        <v>6.7905286529443111E-5</v>
      </c>
      <c r="J149" s="341">
        <f t="shared" si="96"/>
        <v>6.671877084961589E-5</v>
      </c>
    </row>
    <row r="150" spans="2:10" ht="13.5" customHeight="1">
      <c r="B150" s="452" t="s">
        <v>115</v>
      </c>
      <c r="C150" s="453">
        <f t="shared" si="96"/>
        <v>1.9144049833506923E-3</v>
      </c>
      <c r="D150" s="340">
        <f t="shared" si="96"/>
        <v>2.5475840110495687E-3</v>
      </c>
      <c r="E150" s="340">
        <f t="shared" si="96"/>
        <v>2.0116879848634073E-3</v>
      </c>
      <c r="F150" s="340">
        <f t="shared" si="96"/>
        <v>1.6029709361785464E-3</v>
      </c>
      <c r="G150" s="340">
        <f t="shared" si="96"/>
        <v>1.6090153103716959E-3</v>
      </c>
      <c r="H150" s="340">
        <f t="shared" si="96"/>
        <v>1.5111957455494023E-3</v>
      </c>
      <c r="I150" s="340">
        <f t="shared" si="96"/>
        <v>1.4028614876196316E-3</v>
      </c>
      <c r="J150" s="341">
        <f t="shared" si="96"/>
        <v>1.3855431961401436E-3</v>
      </c>
    </row>
    <row r="151" spans="2:10" ht="13.5" customHeight="1">
      <c r="B151" s="452" t="s">
        <v>116</v>
      </c>
      <c r="C151" s="453">
        <f t="shared" si="96"/>
        <v>4.918711509902888E-4</v>
      </c>
      <c r="D151" s="340">
        <f t="shared" si="96"/>
        <v>4.4166153067841217E-4</v>
      </c>
      <c r="E151" s="340">
        <f t="shared" si="96"/>
        <v>1.0221549760927582E-3</v>
      </c>
      <c r="F151" s="340">
        <f t="shared" si="96"/>
        <v>8.1478311537280562E-4</v>
      </c>
      <c r="G151" s="340">
        <f t="shared" si="96"/>
        <v>8.1777539762519467E-4</v>
      </c>
      <c r="H151" s="340">
        <f t="shared" si="96"/>
        <v>7.6765379430691351E-4</v>
      </c>
      <c r="I151" s="340">
        <f t="shared" si="96"/>
        <v>7.1300550855915275E-4</v>
      </c>
      <c r="J151" s="341">
        <f t="shared" si="96"/>
        <v>7.0430943062301291E-4</v>
      </c>
    </row>
    <row r="152" spans="2:10" ht="13.5" customHeight="1">
      <c r="B152" s="452" t="s">
        <v>117</v>
      </c>
      <c r="C152" s="453">
        <f t="shared" si="96"/>
        <v>4.918711509902888E-4</v>
      </c>
      <c r="D152" s="340">
        <f t="shared" si="96"/>
        <v>4.2058223035057885E-4</v>
      </c>
      <c r="E152" s="340">
        <f t="shared" si="96"/>
        <v>3.075785490370306E-4</v>
      </c>
      <c r="F152" s="340">
        <f t="shared" si="96"/>
        <v>2.4540203623246221E-4</v>
      </c>
      <c r="G152" s="340">
        <f t="shared" si="96"/>
        <v>2.460563143297046E-4</v>
      </c>
      <c r="H152" s="340">
        <f t="shared" si="96"/>
        <v>2.3102510098937061E-4</v>
      </c>
      <c r="I152" s="340">
        <f t="shared" si="96"/>
        <v>2.145189733543771E-4</v>
      </c>
      <c r="J152" s="341">
        <f t="shared" si="96"/>
        <v>2.1169414510178878E-4</v>
      </c>
    </row>
    <row r="153" spans="2:10" ht="13.5" customHeight="1">
      <c r="B153" s="452" t="s">
        <v>118</v>
      </c>
      <c r="C153" s="453">
        <f t="shared" si="96"/>
        <v>2.3708897206006725E-4</v>
      </c>
      <c r="D153" s="340">
        <f t="shared" si="96"/>
        <v>2.8908754735314251E-4</v>
      </c>
      <c r="E153" s="340">
        <f t="shared" si="96"/>
        <v>3.3087995426710865E-4</v>
      </c>
      <c r="F153" s="340">
        <f t="shared" si="96"/>
        <v>2.6353519161909734E-4</v>
      </c>
      <c r="G153" s="340">
        <f t="shared" si="96"/>
        <v>2.6475176958514786E-4</v>
      </c>
      <c r="H153" s="340">
        <f t="shared" si="96"/>
        <v>2.484080576172116E-4</v>
      </c>
      <c r="I153" s="340">
        <f t="shared" si="96"/>
        <v>2.3046642700901904E-4</v>
      </c>
      <c r="J153" s="341">
        <f t="shared" si="96"/>
        <v>2.2774678169718506E-4</v>
      </c>
    </row>
    <row r="154" spans="2:10" ht="13.5" customHeight="1">
      <c r="B154" s="452" t="s">
        <v>140</v>
      </c>
      <c r="C154" s="453">
        <f t="shared" si="96"/>
        <v>2.1349802956652822E-4</v>
      </c>
      <c r="D154" s="340">
        <f t="shared" si="96"/>
        <v>1.6160796918005536E-4</v>
      </c>
      <c r="E154" s="340">
        <f t="shared" si="96"/>
        <v>1.6155640959520799E-4</v>
      </c>
      <c r="F154" s="340">
        <f t="shared" si="96"/>
        <v>1.2874540324510949E-4</v>
      </c>
      <c r="G154" s="340">
        <f t="shared" si="96"/>
        <v>1.2966202838452572E-4</v>
      </c>
      <c r="H154" s="340">
        <f t="shared" si="96"/>
        <v>1.2168069639488695E-4</v>
      </c>
      <c r="I154" s="340">
        <f t="shared" si="96"/>
        <v>1.1266104356021244E-4</v>
      </c>
      <c r="J154" s="341">
        <f t="shared" si="96"/>
        <v>1.1136516638056186E-4</v>
      </c>
    </row>
    <row r="155" spans="2:10" ht="13.5" customHeight="1">
      <c r="B155" s="452" t="s">
        <v>112</v>
      </c>
      <c r="C155" s="453">
        <f t="shared" si="96"/>
        <v>9.589718123623616E-4</v>
      </c>
      <c r="D155" s="340">
        <f t="shared" si="96"/>
        <v>5.1594096992887246E-4</v>
      </c>
      <c r="E155" s="340">
        <f t="shared" si="96"/>
        <v>6.3069136822744654E-4</v>
      </c>
      <c r="F155" s="340">
        <f t="shared" si="96"/>
        <v>5.0289284272268114E-4</v>
      </c>
      <c r="G155" s="340">
        <f t="shared" si="96"/>
        <v>5.0477729189696752E-4</v>
      </c>
      <c r="H155" s="340">
        <f t="shared" si="96"/>
        <v>4.7382575324276253E-4</v>
      </c>
      <c r="I155" s="340">
        <f t="shared" si="96"/>
        <v>4.3984106047480198E-4</v>
      </c>
      <c r="J155" s="341">
        <f t="shared" si="96"/>
        <v>4.3442447786291248E-4</v>
      </c>
    </row>
    <row r="156" spans="2:10" ht="13.5" customHeight="1">
      <c r="B156" s="452" t="s">
        <v>119</v>
      </c>
      <c r="C156" s="453">
        <f t="shared" si="96"/>
        <v>6.015690335852453E-4</v>
      </c>
      <c r="D156" s="340">
        <f t="shared" si="96"/>
        <v>4.6474838341842008E-4</v>
      </c>
      <c r="E156" s="340">
        <f t="shared" si="96"/>
        <v>6.617599085342173E-4</v>
      </c>
      <c r="F156" s="340">
        <f t="shared" si="96"/>
        <v>6.0987845950382855E-4</v>
      </c>
      <c r="G156" s="340">
        <f t="shared" si="96"/>
        <v>6.1212538981531906E-4</v>
      </c>
      <c r="H156" s="340">
        <f t="shared" si="96"/>
        <v>5.7475904979151671E-4</v>
      </c>
      <c r="I156" s="340">
        <f t="shared" si="96"/>
        <v>5.3346804644721602E-4</v>
      </c>
      <c r="J156" s="341">
        <f t="shared" si="96"/>
        <v>5.2722878318004743E-4</v>
      </c>
    </row>
    <row r="157" spans="2:10" ht="13.5" customHeight="1">
      <c r="B157" s="331"/>
      <c r="C157" s="332"/>
      <c r="D157" s="332"/>
      <c r="E157" s="332"/>
      <c r="F157" s="332"/>
      <c r="G157" s="332"/>
      <c r="H157" s="332"/>
      <c r="I157" s="332"/>
      <c r="J157" s="333"/>
    </row>
    <row r="159" spans="2:10" ht="13.5" customHeight="1">
      <c r="B159" s="4" t="s">
        <v>143</v>
      </c>
      <c r="C159" s="222"/>
      <c r="D159" s="222"/>
      <c r="E159" s="222"/>
      <c r="F159" s="222"/>
      <c r="G159" s="222"/>
      <c r="H159" s="222"/>
      <c r="I159" s="222"/>
      <c r="J159" s="223"/>
    </row>
    <row r="160" spans="2:10" s="19" customFormat="1" ht="13.5" customHeight="1">
      <c r="B160" s="224" t="str">
        <f>unit</f>
        <v>KRW Millions</v>
      </c>
      <c r="C160" s="225">
        <f>C$5</f>
        <v>2020</v>
      </c>
      <c r="D160" s="225">
        <f t="shared" ref="D160:J160" si="97">D$5</f>
        <v>2021</v>
      </c>
      <c r="E160" s="225">
        <f t="shared" si="97"/>
        <v>2022</v>
      </c>
      <c r="F160" s="226">
        <f t="shared" si="97"/>
        <v>2023</v>
      </c>
      <c r="G160" s="226">
        <f t="shared" si="97"/>
        <v>2024</v>
      </c>
      <c r="H160" s="226">
        <f t="shared" si="97"/>
        <v>2025</v>
      </c>
      <c r="I160" s="226">
        <f t="shared" si="97"/>
        <v>2026</v>
      </c>
      <c r="J160" s="227">
        <f t="shared" si="97"/>
        <v>2027</v>
      </c>
    </row>
    <row r="161" spans="2:12" s="19" customFormat="1" ht="13.5" customHeight="1">
      <c r="B161" s="228" t="str">
        <f>B159</f>
        <v>감가상각비</v>
      </c>
      <c r="C161" s="275">
        <f>'Report_SG&amp;A'!C8</f>
        <v>2418</v>
      </c>
      <c r="D161" s="275">
        <f>'Report_SG&amp;A'!D8</f>
        <v>2629</v>
      </c>
      <c r="E161" s="275">
        <f>'Report_SG&amp;A'!E8</f>
        <v>2327</v>
      </c>
      <c r="F161" s="473">
        <f>'Report_SG&amp;A'!H8</f>
        <v>1041</v>
      </c>
      <c r="G161" s="473">
        <f>'Report_SG&amp;A'!I8</f>
        <v>1038</v>
      </c>
      <c r="H161" s="473">
        <f>'Report_SG&amp;A'!J8</f>
        <v>963</v>
      </c>
      <c r="I161" s="473">
        <f>'Report_SG&amp;A'!K8</f>
        <v>932</v>
      </c>
      <c r="J161" s="474">
        <f>'Report_SG&amp;A'!L8</f>
        <v>899</v>
      </c>
      <c r="L161" s="339" t="s">
        <v>3743</v>
      </c>
    </row>
    <row r="162" spans="2:12" s="280" customFormat="1" ht="13.5" customHeight="1">
      <c r="B162" s="279" t="s">
        <v>172</v>
      </c>
      <c r="C162" s="234"/>
      <c r="D162" s="234">
        <f>IFERROR(D161/C161-1,"")</f>
        <v>8.7262200165425963E-2</v>
      </c>
      <c r="E162" s="234">
        <f>IFERROR(E161/D161-1,"")</f>
        <v>-0.11487257512362115</v>
      </c>
      <c r="F162" s="234">
        <f t="shared" ref="F162:J162" si="98">IFERROR(F161/E161-1,"")</f>
        <v>-0.55264288783841864</v>
      </c>
      <c r="G162" s="234">
        <f t="shared" si="98"/>
        <v>-2.8818443804035088E-3</v>
      </c>
      <c r="H162" s="234">
        <f t="shared" si="98"/>
        <v>-7.2254335260115599E-2</v>
      </c>
      <c r="I162" s="234">
        <f t="shared" si="98"/>
        <v>-3.2191069574247111E-2</v>
      </c>
      <c r="J162" s="235">
        <f t="shared" si="98"/>
        <v>-3.5407725321888406E-2</v>
      </c>
    </row>
    <row r="163" spans="2:12" ht="13.5" customHeight="1">
      <c r="B163" s="300" t="s">
        <v>179</v>
      </c>
      <c r="C163" s="242">
        <f>IFERROR(C161/C$55,"")</f>
        <v>2.6302764618539205E-3</v>
      </c>
      <c r="D163" s="242">
        <f>IFERROR(D161/D$55,"")</f>
        <v>2.4659142923604493E-3</v>
      </c>
      <c r="E163" s="242">
        <f>IFERROR(E161/E$55,"")</f>
        <v>1.6250465271701216E-3</v>
      </c>
      <c r="F163" s="243">
        <f>IFERROR(F161/F$56,"")</f>
        <v>6.2922049191623929E-4</v>
      </c>
      <c r="G163" s="242">
        <f t="shared" ref="G163:J163" si="99">IFERROR(G161/G$56,"")</f>
        <v>6.2599621145645432E-4</v>
      </c>
      <c r="H163" s="242">
        <f t="shared" si="99"/>
        <v>5.3999313653583473E-4</v>
      </c>
      <c r="I163" s="242">
        <f t="shared" si="99"/>
        <v>4.7945247761697717E-4</v>
      </c>
      <c r="J163" s="244">
        <f t="shared" si="99"/>
        <v>4.5097875935191494E-4</v>
      </c>
    </row>
    <row r="164" spans="2:12" ht="13.5" customHeight="1">
      <c r="B164" s="54"/>
      <c r="C164" s="55"/>
      <c r="D164" s="55"/>
      <c r="E164" s="55"/>
      <c r="F164" s="55"/>
      <c r="G164" s="55"/>
      <c r="H164" s="55"/>
      <c r="I164" s="55"/>
      <c r="J164" s="343"/>
    </row>
    <row r="166" spans="2:12" ht="13.5" customHeight="1">
      <c r="B166" s="4" t="s">
        <v>90</v>
      </c>
      <c r="C166" s="222"/>
      <c r="D166" s="222"/>
      <c r="E166" s="222"/>
      <c r="F166" s="222"/>
      <c r="G166" s="222"/>
      <c r="H166" s="222"/>
      <c r="I166" s="222"/>
      <c r="J166" s="223"/>
    </row>
    <row r="167" spans="2:12" s="19" customFormat="1" ht="13.5" customHeight="1">
      <c r="B167" s="224" t="str">
        <f>unit</f>
        <v>KRW Millions</v>
      </c>
      <c r="C167" s="225">
        <f>C$5</f>
        <v>2020</v>
      </c>
      <c r="D167" s="225">
        <f t="shared" ref="D167:J167" si="100">D$5</f>
        <v>2021</v>
      </c>
      <c r="E167" s="225">
        <f t="shared" si="100"/>
        <v>2022</v>
      </c>
      <c r="F167" s="226">
        <f t="shared" si="100"/>
        <v>2023</v>
      </c>
      <c r="G167" s="226">
        <f t="shared" si="100"/>
        <v>2024</v>
      </c>
      <c r="H167" s="226">
        <f t="shared" si="100"/>
        <v>2025</v>
      </c>
      <c r="I167" s="226">
        <f t="shared" si="100"/>
        <v>2026</v>
      </c>
      <c r="J167" s="227">
        <f t="shared" si="100"/>
        <v>2027</v>
      </c>
    </row>
    <row r="168" spans="2:12" s="19" customFormat="1" ht="13.5" customHeight="1">
      <c r="B168" s="228" t="str">
        <f>B166</f>
        <v>인건비</v>
      </c>
      <c r="C168" s="275">
        <f>SUM(C171,C174,C176,C178,C180)</f>
        <v>38616</v>
      </c>
      <c r="D168" s="275">
        <f t="shared" ref="D168:J168" si="101">SUM(D171,D174,D176,D178,D180)</f>
        <v>44660</v>
      </c>
      <c r="E168" s="275">
        <f t="shared" si="101"/>
        <v>47459.271141818179</v>
      </c>
      <c r="F168" s="311">
        <f t="shared" si="101"/>
        <v>51463.801059549209</v>
      </c>
      <c r="G168" s="275">
        <f t="shared" si="101"/>
        <v>53430.165338441817</v>
      </c>
      <c r="H168" s="275">
        <f t="shared" si="101"/>
        <v>54987.284660073339</v>
      </c>
      <c r="I168" s="275">
        <f t="shared" si="101"/>
        <v>58100.34387899757</v>
      </c>
      <c r="J168" s="276">
        <f t="shared" si="101"/>
        <v>60774.917573651066</v>
      </c>
    </row>
    <row r="169" spans="2:12" s="280" customFormat="1" ht="13.5" customHeight="1">
      <c r="B169" s="279" t="s">
        <v>172</v>
      </c>
      <c r="C169" s="431"/>
      <c r="D169" s="431">
        <f>IFERROR(D168/C168-1,"")</f>
        <v>0.15651543401698786</v>
      </c>
      <c r="E169" s="431">
        <f t="shared" ref="E169" si="102">IFERROR(E168/D168-1,"")</f>
        <v>6.2679604608557593E-2</v>
      </c>
      <c r="F169" s="431">
        <f t="shared" ref="F169" si="103">IFERROR(F168/E168-1,"")</f>
        <v>8.4378243099533901E-2</v>
      </c>
      <c r="G169" s="431">
        <f t="shared" ref="G169" si="104">IFERROR(G168/F168-1,"")</f>
        <v>3.8208687240518957E-2</v>
      </c>
      <c r="H169" s="431">
        <f t="shared" ref="H169" si="105">IFERROR(H168/G168-1,"")</f>
        <v>2.9143075110628747E-2</v>
      </c>
      <c r="I169" s="431">
        <f t="shared" ref="I169" si="106">IFERROR(I168/H168-1,"")</f>
        <v>5.6614165223267454E-2</v>
      </c>
      <c r="J169" s="235">
        <f t="shared" ref="J169" si="107">IFERROR(J168/I168-1,"")</f>
        <v>4.6033698186428662E-2</v>
      </c>
    </row>
    <row r="170" spans="2:12" ht="13.5" customHeight="1">
      <c r="B170" s="300" t="s">
        <v>173</v>
      </c>
      <c r="C170" s="470">
        <f>IFERROR(C168/C$55,"")</f>
        <v>4.2006102502461125E-2</v>
      </c>
      <c r="D170" s="470">
        <f t="shared" ref="D170:J170" si="108">IFERROR(D168/D$55,"")</f>
        <v>4.1889590071060349E-2</v>
      </c>
      <c r="E170" s="470">
        <f t="shared" si="108"/>
        <v>3.3142898045138286E-2</v>
      </c>
      <c r="F170" s="470">
        <f t="shared" si="108"/>
        <v>3.1106703379989463E-2</v>
      </c>
      <c r="G170" s="470">
        <f t="shared" si="108"/>
        <v>3.2222621463734627E-2</v>
      </c>
      <c r="H170" s="470">
        <f t="shared" si="108"/>
        <v>3.0833599494477455E-2</v>
      </c>
      <c r="I170" s="470">
        <f t="shared" si="108"/>
        <v>2.9888791655776563E-2</v>
      </c>
      <c r="J170" s="471">
        <f t="shared" si="108"/>
        <v>3.0487427060155784E-2</v>
      </c>
    </row>
    <row r="171" spans="2:12" ht="13.5" customHeight="1">
      <c r="B171" s="344" t="s">
        <v>97</v>
      </c>
      <c r="C171" s="447">
        <f>SUMIFS('Labor Costs'!C$95:C$112,'Labor Costs'!$B$95:$B$112,$B171)</f>
        <v>20182</v>
      </c>
      <c r="D171" s="447">
        <f>SUMIFS('Labor Costs'!D$95:D$112,'Labor Costs'!$B$95:$B$112,$B171)</f>
        <v>22285</v>
      </c>
      <c r="E171" s="447">
        <f>SUMIFS('Labor Costs'!E$95:E$112,'Labor Costs'!$B$95:$B$112,$B171)</f>
        <v>26921.271141818179</v>
      </c>
      <c r="F171" s="449">
        <f>SUMIFS('Labor Costs'!F$95:F$112,'Labor Costs'!$B$95:$B$112,$B171)</f>
        <v>29192.801059549212</v>
      </c>
      <c r="G171" s="447">
        <f>SUMIFS('Labor Costs'!G$95:G$112,'Labor Costs'!$B$95:$B$112,$B171)</f>
        <v>30308.16533844182</v>
      </c>
      <c r="H171" s="447">
        <f>SUMIFS('Labor Costs'!H$95:H$112,'Labor Costs'!$B$95:$B$112,$B171)</f>
        <v>31191.284660073339</v>
      </c>
      <c r="I171" s="447">
        <f>SUMIFS('Labor Costs'!I$95:I$112,'Labor Costs'!$B$95:$B$112,$B171)</f>
        <v>32957.34387899757</v>
      </c>
      <c r="J171" s="425">
        <f>SUMIFS('Labor Costs'!J$95:J$112,'Labor Costs'!$B$95:$B$112,$B171)</f>
        <v>34474.917573651066</v>
      </c>
    </row>
    <row r="172" spans="2:12" s="280" customFormat="1" ht="13.5" customHeight="1">
      <c r="B172" s="279" t="s">
        <v>172</v>
      </c>
      <c r="C172" s="431"/>
      <c r="D172" s="431">
        <f>IFERROR(D171/C171-1,"")</f>
        <v>0.10420176394807257</v>
      </c>
      <c r="E172" s="431">
        <f t="shared" ref="E172" si="109">IFERROR(E171/D171-1,"")</f>
        <v>0.20804447573785856</v>
      </c>
      <c r="F172" s="468">
        <f t="shared" ref="F172" si="110">IFERROR(F171/E171-1,"")</f>
        <v>8.4376770538243662E-2</v>
      </c>
      <c r="G172" s="468">
        <f t="shared" ref="G172" si="111">IFERROR(G171/F171-1,"")</f>
        <v>3.8206826286296458E-2</v>
      </c>
      <c r="H172" s="468">
        <f t="shared" ref="H172" si="112">IFERROR(H171/G171-1,"")</f>
        <v>2.9138000000000108E-2</v>
      </c>
      <c r="I172" s="468">
        <f t="shared" ref="I172" si="113">IFERROR(I171/H171-1,"")</f>
        <v>5.6620278330019813E-2</v>
      </c>
      <c r="J172" s="469">
        <f t="shared" ref="J172" si="114">IFERROR(J171/I171-1,"")</f>
        <v>4.6046601941747811E-2</v>
      </c>
      <c r="L172" s="277"/>
    </row>
    <row r="173" spans="2:12" ht="13.5" customHeight="1">
      <c r="B173" s="300" t="s">
        <v>179</v>
      </c>
      <c r="C173" s="433">
        <f>IFERROR(C171/C$55,"")</f>
        <v>2.1953779798650052E-2</v>
      </c>
      <c r="D173" s="433">
        <f t="shared" ref="D173:J173" si="115">IFERROR(D171/D$55,"")</f>
        <v>2.0902586536802058E-2</v>
      </c>
      <c r="E173" s="433">
        <f t="shared" si="115"/>
        <v>1.8800308627424513E-2</v>
      </c>
      <c r="F173" s="434">
        <f t="shared" si="115"/>
        <v>1.7645253259464425E-2</v>
      </c>
      <c r="G173" s="433">
        <f t="shared" si="115"/>
        <v>1.8278224159981125E-2</v>
      </c>
      <c r="H173" s="433">
        <f t="shared" si="115"/>
        <v>1.7490217690732158E-2</v>
      </c>
      <c r="I173" s="433">
        <f t="shared" si="115"/>
        <v>1.6954377873884229E-2</v>
      </c>
      <c r="J173" s="244">
        <f t="shared" si="115"/>
        <v>1.7294166358314447E-2</v>
      </c>
    </row>
    <row r="174" spans="2:12" ht="13.5" customHeight="1">
      <c r="B174" s="344" t="s">
        <v>98</v>
      </c>
      <c r="C174" s="447">
        <f>SUMIFS('Labor Costs'!C$95:C$112,'Labor Costs'!$B$95:$B$112,$B174)</f>
        <v>9209</v>
      </c>
      <c r="D174" s="447">
        <f>SUMIFS('Labor Costs'!D$95:D$112,'Labor Costs'!$B$95:$B$112,$B174)</f>
        <v>12023</v>
      </c>
      <c r="E174" s="447">
        <f>SUMIFS('Labor Costs'!E$95:E$112,'Labor Costs'!$B$95:$B$112,$B174)</f>
        <v>9531</v>
      </c>
      <c r="F174" s="449">
        <f>SUMIFS('Labor Costs'!F$95:F$112,'Labor Costs'!$B$95:$B$112,$B174)</f>
        <v>10335</v>
      </c>
      <c r="G174" s="447">
        <f>SUMIFS('Labor Costs'!G$95:G$112,'Labor Costs'!$B$95:$B$112,$B174)</f>
        <v>10730</v>
      </c>
      <c r="H174" s="447">
        <f>SUMIFS('Labor Costs'!H$95:H$112,'Labor Costs'!$B$95:$B$112,$B174)</f>
        <v>11043</v>
      </c>
      <c r="I174" s="447">
        <f>SUMIFS('Labor Costs'!I$95:I$112,'Labor Costs'!$B$95:$B$112,$B174)</f>
        <v>11668</v>
      </c>
      <c r="J174" s="425">
        <f>SUMIFS('Labor Costs'!J$95:J$112,'Labor Costs'!$B$95:$B$112,$B174)</f>
        <v>12205</v>
      </c>
    </row>
    <row r="175" spans="2:12" ht="13.5" customHeight="1">
      <c r="B175" s="300" t="s">
        <v>186</v>
      </c>
      <c r="C175" s="433">
        <f>IFERROR(C174/C171,"")</f>
        <v>0.45629769101179268</v>
      </c>
      <c r="D175" s="433">
        <f t="shared" ref="D175" si="116">IFERROR(D174/D171,"")</f>
        <v>0.53951088175903072</v>
      </c>
      <c r="E175" s="433">
        <f t="shared" ref="E175" si="117">IFERROR(E174/E171,"")</f>
        <v>0.35403231704000088</v>
      </c>
      <c r="F175" s="434">
        <f t="shared" ref="F175" si="118">IFERROR(F174/F171,"")</f>
        <v>0.35402563731099501</v>
      </c>
      <c r="G175" s="433">
        <f t="shared" ref="G175" si="119">IFERROR(G174/G171,"")</f>
        <v>0.3540300074313783</v>
      </c>
      <c r="H175" s="433">
        <f t="shared" ref="H175" si="120">IFERROR(H174/H171,"")</f>
        <v>0.35404120478999324</v>
      </c>
      <c r="I175" s="433">
        <f t="shared" ref="I175" si="121">IFERROR(I174/I171,"")</f>
        <v>0.35403338457246131</v>
      </c>
      <c r="J175" s="244">
        <f t="shared" ref="J175" si="122">IFERROR(J174/J171,"")</f>
        <v>0.35402550198780447</v>
      </c>
    </row>
    <row r="176" spans="2:12" ht="13.5" customHeight="1">
      <c r="B176" s="344" t="s">
        <v>99</v>
      </c>
      <c r="C176" s="447">
        <f>SUMIFS('Labor Costs'!C$95:C$112,'Labor Costs'!$B$95:$B$112,$B176)</f>
        <v>2208</v>
      </c>
      <c r="D176" s="447">
        <f>SUMIFS('Labor Costs'!D$95:D$112,'Labor Costs'!$B$95:$B$112,$B176)</f>
        <v>2001</v>
      </c>
      <c r="E176" s="447">
        <f>SUMIFS('Labor Costs'!E$95:E$112,'Labor Costs'!$B$95:$B$112,$B176)</f>
        <v>2708</v>
      </c>
      <c r="F176" s="449">
        <f>SUMIFS('Labor Costs'!F$95:F$112,'Labor Costs'!$B$95:$B$112,$B176)</f>
        <v>2937</v>
      </c>
      <c r="G176" s="447">
        <f>SUMIFS('Labor Costs'!G$95:G$112,'Labor Costs'!$B$95:$B$112,$B176)</f>
        <v>3049</v>
      </c>
      <c r="H176" s="447">
        <f>SUMIFS('Labor Costs'!H$95:H$112,'Labor Costs'!$B$95:$B$112,$B176)</f>
        <v>3138</v>
      </c>
      <c r="I176" s="447">
        <f>SUMIFS('Labor Costs'!I$95:I$112,'Labor Costs'!$B$95:$B$112,$B176)</f>
        <v>3316</v>
      </c>
      <c r="J176" s="425">
        <f>SUMIFS('Labor Costs'!J$95:J$112,'Labor Costs'!$B$95:$B$112,$B176)</f>
        <v>3468</v>
      </c>
    </row>
    <row r="177" spans="2:10" ht="13.5" customHeight="1">
      <c r="B177" s="300" t="s">
        <v>3714</v>
      </c>
      <c r="C177" s="433">
        <f t="shared" ref="C177:J177" si="123">IFERROR(C176/SUM(C$76,C$79),"")</f>
        <v>0.14083429008802142</v>
      </c>
      <c r="D177" s="433">
        <f t="shared" si="123"/>
        <v>0.11391972672929121</v>
      </c>
      <c r="E177" s="433">
        <f t="shared" si="123"/>
        <v>0.15204467798680663</v>
      </c>
      <c r="F177" s="434">
        <f t="shared" si="123"/>
        <v>0.14855898301019235</v>
      </c>
      <c r="G177" s="433">
        <f t="shared" si="123"/>
        <v>0.1473638913538029</v>
      </c>
      <c r="H177" s="433">
        <f t="shared" si="123"/>
        <v>0.1460589273216894</v>
      </c>
      <c r="I177" s="433">
        <f t="shared" si="123"/>
        <v>0.14218475022347349</v>
      </c>
      <c r="J177" s="244">
        <f t="shared" si="123"/>
        <v>0.1428118918714309</v>
      </c>
    </row>
    <row r="178" spans="2:10" ht="13.5" customHeight="1">
      <c r="B178" s="344" t="s">
        <v>100</v>
      </c>
      <c r="C178" s="447">
        <f>SUMIFS('Labor Costs'!C$95:C$112,'Labor Costs'!$B$95:$B$112,$B178)</f>
        <v>7017</v>
      </c>
      <c r="D178" s="447">
        <f>SUMIFS('Labor Costs'!D$95:D$112,'Labor Costs'!$B$95:$B$112,$B178)</f>
        <v>8351</v>
      </c>
      <c r="E178" s="447">
        <f>SUMIFS('Labor Costs'!E$95:E$112,'Labor Costs'!$B$95:$B$112,$B178)</f>
        <v>8299</v>
      </c>
      <c r="F178" s="449">
        <f>SUMIFS('Labor Costs'!F$95:F$112,'Labor Costs'!$B$95:$B$112,$B178)</f>
        <v>8999</v>
      </c>
      <c r="G178" s="447">
        <f>SUMIFS('Labor Costs'!G$95:G$112,'Labor Costs'!$B$95:$B$112,$B178)</f>
        <v>9343</v>
      </c>
      <c r="H178" s="447">
        <f>SUMIFS('Labor Costs'!H$95:H$112,'Labor Costs'!$B$95:$B$112,$B178)</f>
        <v>9615</v>
      </c>
      <c r="I178" s="447">
        <f>SUMIFS('Labor Costs'!I$95:I$112,'Labor Costs'!$B$95:$B$112,$B178)</f>
        <v>10159</v>
      </c>
      <c r="J178" s="425">
        <f>SUMIFS('Labor Costs'!J$95:J$112,'Labor Costs'!$B$95:$B$112,$B178)</f>
        <v>10627</v>
      </c>
    </row>
    <row r="179" spans="2:10" ht="13.5" customHeight="1">
      <c r="B179" s="300" t="s">
        <v>3714</v>
      </c>
      <c r="C179" s="433">
        <f t="shared" ref="C179:J179" si="124">IFERROR(C178/SUM(C$76,C$79),"")</f>
        <v>0.44756984309223113</v>
      </c>
      <c r="D179" s="433">
        <f t="shared" si="124"/>
        <v>0.47543410190720181</v>
      </c>
      <c r="E179" s="433">
        <f t="shared" si="124"/>
        <v>0.46595966861614041</v>
      </c>
      <c r="F179" s="434">
        <f t="shared" si="124"/>
        <v>0.45518634256340512</v>
      </c>
      <c r="G179" s="433">
        <f t="shared" si="124"/>
        <v>0.45156472184932128</v>
      </c>
      <c r="H179" s="433">
        <f t="shared" si="124"/>
        <v>0.44753237291205983</v>
      </c>
      <c r="I179" s="433">
        <f t="shared" si="124"/>
        <v>0.43560159153204675</v>
      </c>
      <c r="J179" s="244">
        <f t="shared" si="124"/>
        <v>0.43761879322886282</v>
      </c>
    </row>
    <row r="180" spans="2:10" ht="13.5" customHeight="1">
      <c r="B180" s="344" t="s">
        <v>3737</v>
      </c>
      <c r="C180" s="447">
        <f>SUMIFS('Labor Costs'!C$95:C$112,'Labor Costs'!$B$95:$B$112,$B180)</f>
        <v>0</v>
      </c>
      <c r="D180" s="447">
        <f>SUMIFS('Labor Costs'!D$95:D$112,'Labor Costs'!$B$95:$B$112,$B180)</f>
        <v>0</v>
      </c>
      <c r="E180" s="447">
        <f>SUMIFS('Labor Costs'!E$95:E$112,'Labor Costs'!$B$95:$B$112,$B180)</f>
        <v>0</v>
      </c>
      <c r="F180" s="449">
        <f>SUMIFS('Labor Costs'!F$95:F$112,'Labor Costs'!$B$95:$B$112,$B180)</f>
        <v>0</v>
      </c>
      <c r="G180" s="447">
        <f>SUMIFS('Labor Costs'!G$95:G$112,'Labor Costs'!$B$95:$B$112,$B180)</f>
        <v>0</v>
      </c>
      <c r="H180" s="447">
        <f>SUMIFS('Labor Costs'!H$95:H$112,'Labor Costs'!$B$95:$B$112,$B180)</f>
        <v>0</v>
      </c>
      <c r="I180" s="447">
        <f>SUMIFS('Labor Costs'!I$95:I$112,'Labor Costs'!$B$95:$B$112,$B180)</f>
        <v>0</v>
      </c>
      <c r="J180" s="425">
        <f>SUMIFS('Labor Costs'!J$95:J$112,'Labor Costs'!$B$95:$B$112,$B180)</f>
        <v>0</v>
      </c>
    </row>
    <row r="181" spans="2:10" ht="13.5" customHeight="1">
      <c r="B181" s="300" t="s">
        <v>3714</v>
      </c>
      <c r="C181" s="433">
        <f t="shared" ref="C181:J181" si="125">IFERROR(C180/SUM(C$76,C$79),"")</f>
        <v>0</v>
      </c>
      <c r="D181" s="433">
        <f t="shared" si="125"/>
        <v>0</v>
      </c>
      <c r="E181" s="433">
        <f t="shared" si="125"/>
        <v>0</v>
      </c>
      <c r="F181" s="434">
        <f t="shared" si="125"/>
        <v>0</v>
      </c>
      <c r="G181" s="433">
        <f t="shared" si="125"/>
        <v>0</v>
      </c>
      <c r="H181" s="433">
        <f t="shared" si="125"/>
        <v>0</v>
      </c>
      <c r="I181" s="433">
        <f t="shared" si="125"/>
        <v>0</v>
      </c>
      <c r="J181" s="244">
        <f t="shared" si="125"/>
        <v>0</v>
      </c>
    </row>
    <row r="182" spans="2:10" ht="13.5" customHeight="1">
      <c r="B182" s="345"/>
      <c r="C182" s="435"/>
      <c r="D182" s="435"/>
      <c r="E182" s="435"/>
      <c r="F182" s="436"/>
      <c r="G182" s="435"/>
      <c r="H182" s="435"/>
      <c r="I182" s="435"/>
      <c r="J182" s="437"/>
    </row>
    <row r="184" spans="2:10" ht="13.5" customHeight="1">
      <c r="B184" s="4" t="s">
        <v>91</v>
      </c>
      <c r="C184" s="222"/>
      <c r="D184" s="222"/>
      <c r="E184" s="222"/>
      <c r="F184" s="222"/>
      <c r="G184" s="222"/>
      <c r="H184" s="222"/>
      <c r="I184" s="222"/>
      <c r="J184" s="223"/>
    </row>
    <row r="185" spans="2:10" s="19" customFormat="1" ht="13.5" customHeight="1">
      <c r="B185" s="224" t="str">
        <f>unit</f>
        <v>KRW Millions</v>
      </c>
      <c r="C185" s="225">
        <f>C$5</f>
        <v>2020</v>
      </c>
      <c r="D185" s="225">
        <f t="shared" ref="D185:J185" si="126">D$5</f>
        <v>2021</v>
      </c>
      <c r="E185" s="225">
        <f t="shared" si="126"/>
        <v>2022</v>
      </c>
      <c r="F185" s="226">
        <f t="shared" si="126"/>
        <v>2023</v>
      </c>
      <c r="G185" s="226">
        <f t="shared" si="126"/>
        <v>2024</v>
      </c>
      <c r="H185" s="226">
        <f t="shared" si="126"/>
        <v>2025</v>
      </c>
      <c r="I185" s="226">
        <f t="shared" si="126"/>
        <v>2026</v>
      </c>
      <c r="J185" s="227">
        <f t="shared" si="126"/>
        <v>2027</v>
      </c>
    </row>
    <row r="186" spans="2:10" s="19" customFormat="1" ht="13.5" customHeight="1">
      <c r="B186" s="228" t="str">
        <f>B184</f>
        <v>변동비</v>
      </c>
      <c r="C186" s="275">
        <f>SUM(C189,C192,C195,C198)</f>
        <v>8221</v>
      </c>
      <c r="D186" s="275">
        <f t="shared" ref="D186:J186" si="127">SUM(D189,D192,D195,D198)</f>
        <v>9763</v>
      </c>
      <c r="E186" s="275">
        <f t="shared" si="127"/>
        <v>11481</v>
      </c>
      <c r="F186" s="311">
        <f t="shared" si="127"/>
        <v>14755</v>
      </c>
      <c r="G186" s="275">
        <f t="shared" si="127"/>
        <v>14788</v>
      </c>
      <c r="H186" s="275">
        <f t="shared" si="127"/>
        <v>15903</v>
      </c>
      <c r="I186" s="275">
        <f t="shared" si="127"/>
        <v>17336</v>
      </c>
      <c r="J186" s="276">
        <f t="shared" si="127"/>
        <v>17778</v>
      </c>
    </row>
    <row r="187" spans="2:10" s="280" customFormat="1" ht="13.5" customHeight="1">
      <c r="B187" s="279" t="s">
        <v>172</v>
      </c>
      <c r="C187" s="431"/>
      <c r="D187" s="431">
        <f>IFERROR(D186/C186-1,"")</f>
        <v>0.1875684223330496</v>
      </c>
      <c r="E187" s="431">
        <f t="shared" ref="E187" si="128">IFERROR(E186/D186-1,"")</f>
        <v>0.17597050087063404</v>
      </c>
      <c r="F187" s="431">
        <f t="shared" ref="F187" si="129">IFERROR(F186/E186-1,"")</f>
        <v>0.28516679731730687</v>
      </c>
      <c r="G187" s="431">
        <f t="shared" ref="G187" si="130">IFERROR(G186/F186-1,"")</f>
        <v>2.2365299898339241E-3</v>
      </c>
      <c r="H187" s="431">
        <f t="shared" ref="H187" si="131">IFERROR(H186/G186-1,"")</f>
        <v>7.5398972139572695E-2</v>
      </c>
      <c r="I187" s="431">
        <f t="shared" ref="I187" si="132">IFERROR(I186/H186-1,"")</f>
        <v>9.0108784506067963E-2</v>
      </c>
      <c r="J187" s="235">
        <f t="shared" ref="J187" si="133">IFERROR(J186/I186-1,"")</f>
        <v>2.5496077526534489E-2</v>
      </c>
    </row>
    <row r="188" spans="2:10" ht="13.5" customHeight="1">
      <c r="B188" s="305" t="s">
        <v>173</v>
      </c>
      <c r="C188" s="470">
        <f t="shared" ref="C188:J188" si="134">IFERROR(C186/C$55,"")</f>
        <v>8.9427224122833257E-3</v>
      </c>
      <c r="D188" s="470">
        <f t="shared" si="134"/>
        <v>9.1573682907246361E-3</v>
      </c>
      <c r="E188" s="470">
        <f t="shared" si="134"/>
        <v>8.017687657258344E-3</v>
      </c>
      <c r="F188" s="470">
        <f t="shared" si="134"/>
        <v>8.918490257660049E-3</v>
      </c>
      <c r="G188" s="470">
        <f t="shared" si="134"/>
        <v>8.9183352360482152E-3</v>
      </c>
      <c r="H188" s="470">
        <f t="shared" si="134"/>
        <v>8.9174567500824291E-3</v>
      </c>
      <c r="I188" s="470">
        <f t="shared" si="134"/>
        <v>8.918227630866863E-3</v>
      </c>
      <c r="J188" s="471">
        <f t="shared" si="134"/>
        <v>8.9182429185298596E-3</v>
      </c>
    </row>
    <row r="189" spans="2:10" ht="13.5" customHeight="1">
      <c r="B189" s="281" t="s">
        <v>3738</v>
      </c>
      <c r="C189" s="475">
        <f>SUMIFS('Report_R&amp;D'!C$14:C$17,'Report_R&amp;D'!$B$14:$B$17,$B189)</f>
        <v>4793</v>
      </c>
      <c r="D189" s="475">
        <f>SUMIFS('Report_R&amp;D'!D$14:D$17,'Report_R&amp;D'!$B$14:$B$17,$B189)</f>
        <v>5067</v>
      </c>
      <c r="E189" s="475">
        <f>SUMIFS('Report_R&amp;D'!E$14:E$17,'Report_R&amp;D'!$B$14:$B$17,$B189)</f>
        <v>7010</v>
      </c>
      <c r="F189" s="475">
        <f>SUMIFS('Report_R&amp;D'!H$14:H$17,'Report_R&amp;D'!$B$14:$B$17,$B189)</f>
        <v>9008</v>
      </c>
      <c r="G189" s="475">
        <f>SUMIFS('Report_R&amp;D'!I$14:I$17,'Report_R&amp;D'!$B$14:$B$17,$B189)</f>
        <v>9029</v>
      </c>
      <c r="H189" s="475">
        <f>SUMIFS('Report_R&amp;D'!J$14:J$17,'Report_R&amp;D'!$B$14:$B$17,$B189)</f>
        <v>9710</v>
      </c>
      <c r="I189" s="475">
        <f>SUMIFS('Report_R&amp;D'!K$14:K$17,'Report_R&amp;D'!$B$14:$B$17,$B189)</f>
        <v>10584</v>
      </c>
      <c r="J189" s="476">
        <f>SUMIFS('Report_R&amp;D'!L$14:L$17,'Report_R&amp;D'!$B$14:$B$17,$B189)</f>
        <v>10854</v>
      </c>
    </row>
    <row r="190" spans="2:10" s="280" customFormat="1" ht="13.5" customHeight="1">
      <c r="B190" s="282" t="s">
        <v>172</v>
      </c>
      <c r="C190" s="468"/>
      <c r="D190" s="468">
        <f>IFERROR(D189/C189-1,"")</f>
        <v>5.7166701439599343E-2</v>
      </c>
      <c r="E190" s="468">
        <f t="shared" ref="E190" si="135">IFERROR(E189/D189-1,"")</f>
        <v>0.38346161436747583</v>
      </c>
      <c r="F190" s="468">
        <f t="shared" ref="F190" si="136">IFERROR(F189/E189-1,"")</f>
        <v>0.28502139800285309</v>
      </c>
      <c r="G190" s="468">
        <f t="shared" ref="G190" si="137">IFERROR(G189/F189-1,"")</f>
        <v>2.3312611012433759E-3</v>
      </c>
      <c r="H190" s="468">
        <f t="shared" ref="H190" si="138">IFERROR(H189/G189-1,"")</f>
        <v>7.5423634954036922E-2</v>
      </c>
      <c r="I190" s="468">
        <f t="shared" ref="I190" si="139">IFERROR(I189/H189-1,"")</f>
        <v>9.0010298661173938E-2</v>
      </c>
      <c r="J190" s="469">
        <f t="shared" ref="J190" si="140">IFERROR(J189/I189-1,"")</f>
        <v>2.5510204081632626E-2</v>
      </c>
    </row>
    <row r="191" spans="2:10" ht="13.5" customHeight="1">
      <c r="B191" s="305" t="s">
        <v>173</v>
      </c>
      <c r="C191" s="470">
        <f t="shared" ref="C191:J191" si="141">IFERROR(C189/C$55,"")</f>
        <v>5.2137779494068823E-3</v>
      </c>
      <c r="D191" s="470">
        <f t="shared" si="141"/>
        <v>4.7526769567860011E-3</v>
      </c>
      <c r="E191" s="470">
        <f t="shared" si="141"/>
        <v>4.8953915579985179E-3</v>
      </c>
      <c r="F191" s="470">
        <f t="shared" si="141"/>
        <v>5.4447821240936447E-3</v>
      </c>
      <c r="G191" s="470">
        <f t="shared" si="141"/>
        <v>5.445202112948291E-3</v>
      </c>
      <c r="H191" s="470">
        <f t="shared" si="141"/>
        <v>5.4447906082689046E-3</v>
      </c>
      <c r="I191" s="470">
        <f t="shared" si="141"/>
        <v>5.4447693380880752E-3</v>
      </c>
      <c r="J191" s="471">
        <f t="shared" si="141"/>
        <v>5.444853675200984E-3</v>
      </c>
    </row>
    <row r="192" spans="2:10" ht="13.5" customHeight="1">
      <c r="B192" s="281" t="s">
        <v>89</v>
      </c>
      <c r="C192" s="475">
        <f>SUMIFS('Report_R&amp;D'!C$14:C$17,'Report_R&amp;D'!$B$14:$B$17,$B192)</f>
        <v>2388</v>
      </c>
      <c r="D192" s="475">
        <f>SUMIFS('Report_R&amp;D'!D$14:D$17,'Report_R&amp;D'!$B$14:$B$17,$B192)</f>
        <v>4115</v>
      </c>
      <c r="E192" s="475">
        <f>SUMIFS('Report_R&amp;D'!E$14:E$17,'Report_R&amp;D'!$B$14:$B$17,$B192)</f>
        <v>3976</v>
      </c>
      <c r="F192" s="475">
        <f>SUMIFS('Report_R&amp;D'!H$14:H$17,'Report_R&amp;D'!$B$14:$B$17,$B192)</f>
        <v>5110</v>
      </c>
      <c r="G192" s="475">
        <f>SUMIFS('Report_R&amp;D'!I$14:I$17,'Report_R&amp;D'!$B$14:$B$17,$B192)</f>
        <v>5121</v>
      </c>
      <c r="H192" s="475">
        <f>SUMIFS('Report_R&amp;D'!J$14:J$17,'Report_R&amp;D'!$B$14:$B$17,$B192)</f>
        <v>5508</v>
      </c>
      <c r="I192" s="475">
        <f>SUMIFS('Report_R&amp;D'!K$14:K$17,'Report_R&amp;D'!$B$14:$B$17,$B192)</f>
        <v>6004</v>
      </c>
      <c r="J192" s="476">
        <f>SUMIFS('Report_R&amp;D'!L$14:L$17,'Report_R&amp;D'!$B$14:$B$17,$B192)</f>
        <v>6157</v>
      </c>
    </row>
    <row r="193" spans="2:10" s="280" customFormat="1" ht="13.5" customHeight="1">
      <c r="B193" s="282" t="s">
        <v>172</v>
      </c>
      <c r="C193" s="468"/>
      <c r="D193" s="468">
        <f>IFERROR(D192/C192-1,"")</f>
        <v>0.72319932998324954</v>
      </c>
      <c r="E193" s="468">
        <f t="shared" ref="E193" si="142">IFERROR(E192/D192-1,"")</f>
        <v>-3.3778857837181042E-2</v>
      </c>
      <c r="F193" s="468">
        <f t="shared" ref="F193" si="143">IFERROR(F192/E192-1,"")</f>
        <v>0.28521126760563376</v>
      </c>
      <c r="G193" s="468">
        <f t="shared" ref="G193" si="144">IFERROR(G192/F192-1,"")</f>
        <v>2.1526418786692592E-3</v>
      </c>
      <c r="H193" s="468">
        <f t="shared" ref="H193" si="145">IFERROR(H192/G192-1,"")</f>
        <v>7.5571177504393683E-2</v>
      </c>
      <c r="I193" s="468">
        <f t="shared" ref="I193" si="146">IFERROR(I192/H192-1,"")</f>
        <v>9.0050835148874464E-2</v>
      </c>
      <c r="J193" s="469">
        <f t="shared" ref="J193" si="147">IFERROR(J192/I192-1,"")</f>
        <v>2.5483011325782901E-2</v>
      </c>
    </row>
    <row r="194" spans="2:10" ht="13.5" customHeight="1">
      <c r="B194" s="305" t="s">
        <v>173</v>
      </c>
      <c r="C194" s="470">
        <f t="shared" ref="C194:J194" si="148">IFERROR(C192/C$55,"")</f>
        <v>2.5976427588532518E-3</v>
      </c>
      <c r="D194" s="470">
        <f t="shared" si="148"/>
        <v>3.8597327170267208E-3</v>
      </c>
      <c r="E194" s="470">
        <f t="shared" si="148"/>
        <v>2.7766158109275474E-3</v>
      </c>
      <c r="F194" s="470">
        <f t="shared" si="148"/>
        <v>3.0886808008568521E-3</v>
      </c>
      <c r="G194" s="470">
        <f t="shared" si="148"/>
        <v>3.0883685923588657E-3</v>
      </c>
      <c r="H194" s="470">
        <f t="shared" si="148"/>
        <v>3.088558874391877E-3</v>
      </c>
      <c r="I194" s="470">
        <f t="shared" si="148"/>
        <v>3.0886616691119429E-3</v>
      </c>
      <c r="J194" s="471">
        <f t="shared" si="148"/>
        <v>3.0886276099329701E-3</v>
      </c>
    </row>
    <row r="195" spans="2:10" ht="13.5" customHeight="1">
      <c r="B195" s="281" t="s">
        <v>182</v>
      </c>
      <c r="C195" s="475">
        <f>SUMIFS('Report_R&amp;D'!C$14:C$17,'Report_R&amp;D'!$B$14:$B$17,$B195)</f>
        <v>554</v>
      </c>
      <c r="D195" s="475">
        <f>SUMIFS('Report_R&amp;D'!D$14:D$17,'Report_R&amp;D'!$B$14:$B$17,$B195)</f>
        <v>512</v>
      </c>
      <c r="E195" s="475">
        <f>SUMIFS('Report_R&amp;D'!E$14:E$17,'Report_R&amp;D'!$B$14:$B$17,$B195)</f>
        <v>467</v>
      </c>
      <c r="F195" s="475">
        <f>SUMIFS('Report_R&amp;D'!H$14:H$17,'Report_R&amp;D'!$B$14:$B$17,$B195)</f>
        <v>600</v>
      </c>
      <c r="G195" s="475">
        <f>SUMIFS('Report_R&amp;D'!I$14:I$17,'Report_R&amp;D'!$B$14:$B$17,$B195)</f>
        <v>601</v>
      </c>
      <c r="H195" s="475">
        <f>SUMIFS('Report_R&amp;D'!J$14:J$17,'Report_R&amp;D'!$B$14:$B$17,$B195)</f>
        <v>646</v>
      </c>
      <c r="I195" s="475">
        <f>SUMIFS('Report_R&amp;D'!K$14:K$17,'Report_R&amp;D'!$B$14:$B$17,$B195)</f>
        <v>705</v>
      </c>
      <c r="J195" s="476">
        <f>SUMIFS('Report_R&amp;D'!L$14:L$17,'Report_R&amp;D'!$B$14:$B$17,$B195)</f>
        <v>723</v>
      </c>
    </row>
    <row r="196" spans="2:10" s="280" customFormat="1" ht="13.5" customHeight="1">
      <c r="B196" s="282" t="s">
        <v>172</v>
      </c>
      <c r="C196" s="468"/>
      <c r="D196" s="468">
        <f>IFERROR(D195/C195-1,"")</f>
        <v>-7.5812274368231014E-2</v>
      </c>
      <c r="E196" s="468">
        <f t="shared" ref="E196" si="149">IFERROR(E195/D195-1,"")</f>
        <v>-8.7890625E-2</v>
      </c>
      <c r="F196" s="468">
        <f t="shared" ref="F196" si="150">IFERROR(F195/E195-1,"")</f>
        <v>0.28479657387580293</v>
      </c>
      <c r="G196" s="468">
        <f t="shared" ref="G196" si="151">IFERROR(G195/F195-1,"")</f>
        <v>1.6666666666667052E-3</v>
      </c>
      <c r="H196" s="468">
        <f t="shared" ref="H196" si="152">IFERROR(H195/G195-1,"")</f>
        <v>7.4875207986688785E-2</v>
      </c>
      <c r="I196" s="468">
        <f t="shared" ref="I196" si="153">IFERROR(I195/H195-1,"")</f>
        <v>9.1331269349845146E-2</v>
      </c>
      <c r="J196" s="469">
        <f t="shared" ref="J196" si="154">IFERROR(J195/I195-1,"")</f>
        <v>2.5531914893617058E-2</v>
      </c>
    </row>
    <row r="197" spans="2:10" ht="13.5" customHeight="1">
      <c r="B197" s="305" t="s">
        <v>173</v>
      </c>
      <c r="C197" s="470">
        <f t="shared" ref="C197:J197" si="155">IFERROR(C195/C$55,"")</f>
        <v>6.0263571541235405E-4</v>
      </c>
      <c r="D197" s="470">
        <f t="shared" si="155"/>
        <v>4.8023891886213391E-4</v>
      </c>
      <c r="E197" s="470">
        <f t="shared" si="155"/>
        <v>3.2612665586095689E-4</v>
      </c>
      <c r="F197" s="470">
        <f t="shared" si="155"/>
        <v>3.626631077327028E-4</v>
      </c>
      <c r="G197" s="470">
        <f t="shared" si="155"/>
        <v>3.6245060027488351E-4</v>
      </c>
      <c r="H197" s="470">
        <f t="shared" si="155"/>
        <v>3.62238386502751E-4</v>
      </c>
      <c r="I197" s="470">
        <f t="shared" si="155"/>
        <v>3.6267596214588935E-4</v>
      </c>
      <c r="J197" s="471">
        <f t="shared" si="155"/>
        <v>3.6268925807723528E-4</v>
      </c>
    </row>
    <row r="198" spans="2:10" ht="13.5" customHeight="1">
      <c r="B198" s="281" t="s">
        <v>3739</v>
      </c>
      <c r="C198" s="475">
        <f>SUMIFS('Report_R&amp;D'!C$14:C$17,'Report_R&amp;D'!$B$14:$B$17,$B198)</f>
        <v>486</v>
      </c>
      <c r="D198" s="475">
        <f>SUMIFS('Report_R&amp;D'!D$14:D$17,'Report_R&amp;D'!$B$14:$B$17,$B198)</f>
        <v>69</v>
      </c>
      <c r="E198" s="475">
        <f>SUMIFS('Report_R&amp;D'!E$14:E$17,'Report_R&amp;D'!$B$14:$B$17,$B198)</f>
        <v>28</v>
      </c>
      <c r="F198" s="475">
        <f>SUMIFS('Report_R&amp;D'!H$14:H$17,'Report_R&amp;D'!$B$14:$B$17,$B198)</f>
        <v>37</v>
      </c>
      <c r="G198" s="475">
        <f>SUMIFS('Report_R&amp;D'!I$14:I$17,'Report_R&amp;D'!$B$14:$B$17,$B198)</f>
        <v>37</v>
      </c>
      <c r="H198" s="475">
        <f>SUMIFS('Report_R&amp;D'!J$14:J$17,'Report_R&amp;D'!$B$14:$B$17,$B198)</f>
        <v>39</v>
      </c>
      <c r="I198" s="475">
        <f>SUMIFS('Report_R&amp;D'!K$14:K$17,'Report_R&amp;D'!$B$14:$B$17,$B198)</f>
        <v>43</v>
      </c>
      <c r="J198" s="476">
        <f>SUMIFS('Report_R&amp;D'!L$14:L$17,'Report_R&amp;D'!$B$14:$B$17,$B198)</f>
        <v>44</v>
      </c>
    </row>
    <row r="199" spans="2:10" s="280" customFormat="1" ht="13.5" customHeight="1">
      <c r="B199" s="282" t="s">
        <v>172</v>
      </c>
      <c r="C199" s="468"/>
      <c r="D199" s="468">
        <f>IFERROR(D198/C198-1,"")</f>
        <v>-0.85802469135802473</v>
      </c>
      <c r="E199" s="468">
        <f t="shared" ref="E199" si="156">IFERROR(E198/D198-1,"")</f>
        <v>-0.59420289855072461</v>
      </c>
      <c r="F199" s="468">
        <f t="shared" ref="F199" si="157">IFERROR(F198/E198-1,"")</f>
        <v>0.3214285714285714</v>
      </c>
      <c r="G199" s="468">
        <f t="shared" ref="G199" si="158">IFERROR(G198/F198-1,"")</f>
        <v>0</v>
      </c>
      <c r="H199" s="468">
        <f t="shared" ref="H199" si="159">IFERROR(H198/G198-1,"")</f>
        <v>5.4054054054053946E-2</v>
      </c>
      <c r="I199" s="468">
        <f t="shared" ref="I199" si="160">IFERROR(I198/H198-1,"")</f>
        <v>0.10256410256410264</v>
      </c>
      <c r="J199" s="469">
        <f t="shared" ref="J199" si="161">IFERROR(J198/I198-1,"")</f>
        <v>2.3255813953488413E-2</v>
      </c>
    </row>
    <row r="200" spans="2:10" ht="13.5" customHeight="1">
      <c r="B200" s="305" t="s">
        <v>173</v>
      </c>
      <c r="C200" s="470">
        <f t="shared" ref="C200:J200" si="162">IFERROR(C198/C$55,"")</f>
        <v>5.2866598861083761E-4</v>
      </c>
      <c r="D200" s="470">
        <f t="shared" si="162"/>
        <v>6.4719698049779765E-5</v>
      </c>
      <c r="E200" s="470">
        <f t="shared" si="162"/>
        <v>1.9553632471320756E-5</v>
      </c>
      <c r="F200" s="470">
        <f t="shared" si="162"/>
        <v>2.2364224976850004E-5</v>
      </c>
      <c r="G200" s="470">
        <f t="shared" si="162"/>
        <v>2.2313930466174193E-5</v>
      </c>
      <c r="H200" s="470">
        <f t="shared" si="162"/>
        <v>2.1868880918896732E-5</v>
      </c>
      <c r="I200" s="470">
        <f t="shared" si="162"/>
        <v>2.2120661520954953E-5</v>
      </c>
      <c r="J200" s="471">
        <f t="shared" si="162"/>
        <v>2.2072375318669919E-5</v>
      </c>
    </row>
    <row r="201" spans="2:10" ht="13.5" customHeight="1">
      <c r="B201" s="441"/>
      <c r="C201" s="442"/>
      <c r="D201" s="442"/>
      <c r="E201" s="442"/>
      <c r="F201" s="443"/>
      <c r="G201" s="442"/>
      <c r="H201" s="442"/>
      <c r="I201" s="442"/>
      <c r="J201" s="444"/>
    </row>
    <row r="203" spans="2:10" ht="13.5" customHeight="1">
      <c r="B203" s="4" t="s">
        <v>92</v>
      </c>
      <c r="C203" s="222"/>
      <c r="D203" s="222"/>
      <c r="E203" s="222"/>
      <c r="F203" s="222"/>
      <c r="G203" s="222"/>
      <c r="H203" s="222"/>
      <c r="I203" s="222"/>
      <c r="J203" s="223"/>
    </row>
    <row r="204" spans="2:10" s="19" customFormat="1" ht="13.5" customHeight="1">
      <c r="B204" s="224" t="str">
        <f>unit</f>
        <v>KRW Millions</v>
      </c>
      <c r="C204" s="225">
        <f>C$5</f>
        <v>2020</v>
      </c>
      <c r="D204" s="225">
        <f t="shared" ref="D204:J204" si="163">D$5</f>
        <v>2021</v>
      </c>
      <c r="E204" s="225">
        <f t="shared" si="163"/>
        <v>2022</v>
      </c>
      <c r="F204" s="226">
        <f t="shared" si="163"/>
        <v>2023</v>
      </c>
      <c r="G204" s="226">
        <f t="shared" si="163"/>
        <v>2024</v>
      </c>
      <c r="H204" s="226">
        <f t="shared" si="163"/>
        <v>2025</v>
      </c>
      <c r="I204" s="226">
        <f t="shared" si="163"/>
        <v>2026</v>
      </c>
      <c r="J204" s="227">
        <f t="shared" si="163"/>
        <v>2027</v>
      </c>
    </row>
    <row r="205" spans="2:10" s="19" customFormat="1" ht="13.5" customHeight="1">
      <c r="B205" s="228" t="str">
        <f>B203</f>
        <v>고정비</v>
      </c>
      <c r="C205" s="275">
        <f t="shared" ref="C205:J205" si="164">SUM(C209:C217)</f>
        <v>5216</v>
      </c>
      <c r="D205" s="275">
        <f t="shared" si="164"/>
        <v>5233</v>
      </c>
      <c r="E205" s="275">
        <f t="shared" si="164"/>
        <v>5567</v>
      </c>
      <c r="F205" s="311">
        <f t="shared" si="164"/>
        <v>5702</v>
      </c>
      <c r="G205" s="275">
        <f t="shared" si="164"/>
        <v>5736</v>
      </c>
      <c r="H205" s="275">
        <f t="shared" si="164"/>
        <v>5792</v>
      </c>
      <c r="I205" s="275">
        <f t="shared" si="164"/>
        <v>5862</v>
      </c>
      <c r="J205" s="276">
        <f t="shared" si="164"/>
        <v>5937</v>
      </c>
    </row>
    <row r="206" spans="2:10" s="280" customFormat="1" ht="13.5" customHeight="1">
      <c r="B206" s="279" t="s">
        <v>172</v>
      </c>
      <c r="C206" s="234"/>
      <c r="D206" s="234">
        <f>IFERROR(D205/C205-1,"")</f>
        <v>3.2592024539876974E-3</v>
      </c>
      <c r="E206" s="234">
        <f t="shared" ref="E206" si="165">IFERROR(E205/D205-1,"")</f>
        <v>6.38257213835276E-2</v>
      </c>
      <c r="F206" s="234">
        <f t="shared" ref="F206" si="166">IFERROR(F205/E205-1,"")</f>
        <v>2.4250044907490498E-2</v>
      </c>
      <c r="G206" s="234">
        <f t="shared" ref="G206" si="167">IFERROR(G205/F205-1,"")</f>
        <v>5.9628200631356432E-3</v>
      </c>
      <c r="H206" s="234">
        <f t="shared" ref="H206" si="168">IFERROR(H205/G205-1,"")</f>
        <v>9.7629009762900676E-3</v>
      </c>
      <c r="I206" s="234">
        <f t="shared" ref="I206" si="169">IFERROR(I205/H205-1,"")</f>
        <v>1.2085635359116109E-2</v>
      </c>
      <c r="J206" s="235">
        <f t="shared" ref="J206" si="170">IFERROR(J205/I205-1,"")</f>
        <v>1.2794268167860778E-2</v>
      </c>
    </row>
    <row r="207" spans="2:10" ht="13.5" customHeight="1">
      <c r="B207" s="300" t="s">
        <v>3722</v>
      </c>
      <c r="C207" s="242">
        <f>C205/C$56</f>
        <v>6.1525178023149789E-3</v>
      </c>
      <c r="D207" s="242">
        <f t="shared" ref="D207:J207" si="171">D205/D$56</f>
        <v>5.2527608864548431E-3</v>
      </c>
      <c r="E207" s="242">
        <f t="shared" si="171"/>
        <v>4.3239640971948212E-3</v>
      </c>
      <c r="F207" s="243">
        <f t="shared" si="171"/>
        <v>3.4465084004864522E-3</v>
      </c>
      <c r="G207" s="242">
        <f t="shared" si="171"/>
        <v>3.4592623014587883E-3</v>
      </c>
      <c r="H207" s="242">
        <f t="shared" si="171"/>
        <v>3.2478091867243555E-3</v>
      </c>
      <c r="I207" s="242">
        <f t="shared" si="171"/>
        <v>3.0156120426939057E-3</v>
      </c>
      <c r="J207" s="244">
        <f t="shared" si="171"/>
        <v>2.9782657333396207E-3</v>
      </c>
    </row>
    <row r="208" spans="2:10" ht="13.5" customHeight="1">
      <c r="B208" s="300"/>
      <c r="C208" s="242"/>
      <c r="D208" s="242"/>
      <c r="E208" s="242"/>
      <c r="F208" s="243"/>
      <c r="G208" s="242"/>
      <c r="H208" s="242"/>
      <c r="I208" s="242"/>
      <c r="J208" s="244"/>
    </row>
    <row r="209" spans="2:10" ht="13.5" customHeight="1">
      <c r="B209" s="281" t="s">
        <v>131</v>
      </c>
      <c r="C209" s="239">
        <f>SUMIFS('Report_R&amp;D'!C$22:C$30,'Report_R&amp;D'!$B$22:$B$30,$B209)</f>
        <v>446</v>
      </c>
      <c r="D209" s="239">
        <f>SUMIFS('Report_R&amp;D'!D$22:D$30,'Report_R&amp;D'!$B$22:$B$30,$B209)</f>
        <v>397</v>
      </c>
      <c r="E209" s="239">
        <f>SUMIFS('Report_R&amp;D'!E$22:E$30,'Report_R&amp;D'!$B$22:$B$30,$B209)</f>
        <v>394</v>
      </c>
      <c r="F209" s="239">
        <f>SUMIFS('Report_R&amp;D'!H$22:H$30,'Report_R&amp;D'!$B$22:$B$30,$B209)</f>
        <v>404</v>
      </c>
      <c r="G209" s="239">
        <f>SUMIFS('Report_R&amp;D'!I$22:I$30,'Report_R&amp;D'!$B$22:$B$30,$B209)</f>
        <v>406</v>
      </c>
      <c r="H209" s="239">
        <f>SUMIFS('Report_R&amp;D'!J$22:J$30,'Report_R&amp;D'!$B$22:$B$30,$B209)</f>
        <v>410</v>
      </c>
      <c r="I209" s="239">
        <f>SUMIFS('Report_R&amp;D'!K$22:K$30,'Report_R&amp;D'!$B$22:$B$30,$B209)</f>
        <v>415</v>
      </c>
      <c r="J209" s="240">
        <f>SUMIFS('Report_R&amp;D'!L$22:L$30,'Report_R&amp;D'!$B$22:$B$30,$B209)</f>
        <v>420</v>
      </c>
    </row>
    <row r="210" spans="2:10" ht="13.5" customHeight="1">
      <c r="B210" s="281" t="s">
        <v>105</v>
      </c>
      <c r="C210" s="239">
        <f>SUMIFS('Report_R&amp;D'!C$22:C$30,'Report_R&amp;D'!$B$22:$B$30,$B210)</f>
        <v>174</v>
      </c>
      <c r="D210" s="239">
        <f>SUMIFS('Report_R&amp;D'!D$22:D$30,'Report_R&amp;D'!$B$22:$B$30,$B210)</f>
        <v>191</v>
      </c>
      <c r="E210" s="239">
        <f>SUMIFS('Report_R&amp;D'!E$22:E$30,'Report_R&amp;D'!$B$22:$B$30,$B210)</f>
        <v>131</v>
      </c>
      <c r="F210" s="239">
        <f>SUMIFS('Report_R&amp;D'!H$22:H$30,'Report_R&amp;D'!$B$22:$B$30,$B210)</f>
        <v>134</v>
      </c>
      <c r="G210" s="239">
        <f>SUMIFS('Report_R&amp;D'!I$22:I$30,'Report_R&amp;D'!$B$22:$B$30,$B210)</f>
        <v>135</v>
      </c>
      <c r="H210" s="239">
        <f>SUMIFS('Report_R&amp;D'!J$22:J$30,'Report_R&amp;D'!$B$22:$B$30,$B210)</f>
        <v>136</v>
      </c>
      <c r="I210" s="239">
        <f>SUMIFS('Report_R&amp;D'!K$22:K$30,'Report_R&amp;D'!$B$22:$B$30,$B210)</f>
        <v>138</v>
      </c>
      <c r="J210" s="240">
        <f>SUMIFS('Report_R&amp;D'!L$22:L$30,'Report_R&amp;D'!$B$22:$B$30,$B210)</f>
        <v>139</v>
      </c>
    </row>
    <row r="211" spans="2:10" ht="13.5" customHeight="1">
      <c r="B211" s="281" t="s">
        <v>108</v>
      </c>
      <c r="C211" s="239">
        <f>SUMIFS('Report_R&amp;D'!C$22:C$30,'Report_R&amp;D'!$B$22:$B$30,$B211)</f>
        <v>497</v>
      </c>
      <c r="D211" s="239">
        <f>SUMIFS('Report_R&amp;D'!D$22:D$30,'Report_R&amp;D'!$B$22:$B$30,$B211)</f>
        <v>364</v>
      </c>
      <c r="E211" s="239">
        <f>SUMIFS('Report_R&amp;D'!E$22:E$30,'Report_R&amp;D'!$B$22:$B$30,$B211)</f>
        <v>343</v>
      </c>
      <c r="F211" s="239">
        <f>SUMIFS('Report_R&amp;D'!H$22:H$30,'Report_R&amp;D'!$B$22:$B$30,$B211)</f>
        <v>351</v>
      </c>
      <c r="G211" s="239">
        <f>SUMIFS('Report_R&amp;D'!I$22:I$30,'Report_R&amp;D'!$B$22:$B$30,$B211)</f>
        <v>353</v>
      </c>
      <c r="H211" s="239">
        <f>SUMIFS('Report_R&amp;D'!J$22:J$30,'Report_R&amp;D'!$B$22:$B$30,$B211)</f>
        <v>357</v>
      </c>
      <c r="I211" s="239">
        <f>SUMIFS('Report_R&amp;D'!K$22:K$30,'Report_R&amp;D'!$B$22:$B$30,$B211)</f>
        <v>361</v>
      </c>
      <c r="J211" s="240">
        <f>SUMIFS('Report_R&amp;D'!L$22:L$30,'Report_R&amp;D'!$B$22:$B$30,$B211)</f>
        <v>366</v>
      </c>
    </row>
    <row r="212" spans="2:10" ht="13.5" customHeight="1">
      <c r="B212" s="281" t="s">
        <v>112</v>
      </c>
      <c r="C212" s="239">
        <f>SUMIFS('Report_R&amp;D'!C$22:C$30,'Report_R&amp;D'!$B$22:$B$30,$B212)</f>
        <v>2652</v>
      </c>
      <c r="D212" s="239">
        <f>SUMIFS('Report_R&amp;D'!D$22:D$30,'Report_R&amp;D'!$B$22:$B$30,$B212)</f>
        <v>2841</v>
      </c>
      <c r="E212" s="239">
        <f>SUMIFS('Report_R&amp;D'!E$22:E$30,'Report_R&amp;D'!$B$22:$B$30,$B212)</f>
        <v>2699</v>
      </c>
      <c r="F212" s="239">
        <f>SUMIFS('Report_R&amp;D'!H$22:H$30,'Report_R&amp;D'!$B$22:$B$30,$B212)</f>
        <v>2764</v>
      </c>
      <c r="G212" s="239">
        <f>SUMIFS('Report_R&amp;D'!I$22:I$30,'Report_R&amp;D'!$B$22:$B$30,$B212)</f>
        <v>2781</v>
      </c>
      <c r="H212" s="239">
        <f>SUMIFS('Report_R&amp;D'!J$22:J$30,'Report_R&amp;D'!$B$22:$B$30,$B212)</f>
        <v>2808</v>
      </c>
      <c r="I212" s="239">
        <f>SUMIFS('Report_R&amp;D'!K$22:K$30,'Report_R&amp;D'!$B$22:$B$30,$B212)</f>
        <v>2842</v>
      </c>
      <c r="J212" s="240">
        <f>SUMIFS('Report_R&amp;D'!L$22:L$30,'Report_R&amp;D'!$B$22:$B$30,$B212)</f>
        <v>2879</v>
      </c>
    </row>
    <row r="213" spans="2:10" ht="13.5" customHeight="1">
      <c r="B213" s="281" t="s">
        <v>111</v>
      </c>
      <c r="C213" s="239">
        <f>SUMIFS('Report_R&amp;D'!C$22:C$30,'Report_R&amp;D'!$B$22:$B$30,$B213)</f>
        <v>325</v>
      </c>
      <c r="D213" s="239">
        <f>SUMIFS('Report_R&amp;D'!D$22:D$30,'Report_R&amp;D'!$B$22:$B$30,$B213)</f>
        <v>389</v>
      </c>
      <c r="E213" s="239">
        <f>SUMIFS('Report_R&amp;D'!E$22:E$30,'Report_R&amp;D'!$B$22:$B$30,$B213)</f>
        <v>484</v>
      </c>
      <c r="F213" s="239">
        <f>SUMIFS('Report_R&amp;D'!H$22:H$30,'Report_R&amp;D'!$B$22:$B$30,$B213)</f>
        <v>495</v>
      </c>
      <c r="G213" s="239">
        <f>SUMIFS('Report_R&amp;D'!I$22:I$30,'Report_R&amp;D'!$B$22:$B$30,$B213)</f>
        <v>498</v>
      </c>
      <c r="H213" s="239">
        <f>SUMIFS('Report_R&amp;D'!J$22:J$30,'Report_R&amp;D'!$B$22:$B$30,$B213)</f>
        <v>503</v>
      </c>
      <c r="I213" s="239">
        <f>SUMIFS('Report_R&amp;D'!K$22:K$30,'Report_R&amp;D'!$B$22:$B$30,$B213)</f>
        <v>509</v>
      </c>
      <c r="J213" s="240">
        <f>SUMIFS('Report_R&amp;D'!L$22:L$30,'Report_R&amp;D'!$B$22:$B$30,$B213)</f>
        <v>516</v>
      </c>
    </row>
    <row r="214" spans="2:10" ht="13.5" customHeight="1">
      <c r="B214" s="281" t="s">
        <v>114</v>
      </c>
      <c r="C214" s="239">
        <f>SUMIFS('Report_R&amp;D'!C$22:C$30,'Report_R&amp;D'!$B$22:$B$30,$B214)</f>
        <v>9</v>
      </c>
      <c r="D214" s="239">
        <f>SUMIFS('Report_R&amp;D'!D$22:D$30,'Report_R&amp;D'!$B$22:$B$30,$B214)</f>
        <v>10</v>
      </c>
      <c r="E214" s="239">
        <f>SUMIFS('Report_R&amp;D'!E$22:E$30,'Report_R&amp;D'!$B$22:$B$30,$B214)</f>
        <v>11</v>
      </c>
      <c r="F214" s="239">
        <f>SUMIFS('Report_R&amp;D'!H$22:H$30,'Report_R&amp;D'!$B$22:$B$30,$B214)</f>
        <v>12</v>
      </c>
      <c r="G214" s="239">
        <f>SUMIFS('Report_R&amp;D'!I$22:I$30,'Report_R&amp;D'!$B$22:$B$30,$B214)</f>
        <v>12</v>
      </c>
      <c r="H214" s="239">
        <f>SUMIFS('Report_R&amp;D'!J$22:J$30,'Report_R&amp;D'!$B$22:$B$30,$B214)</f>
        <v>12</v>
      </c>
      <c r="I214" s="239">
        <f>SUMIFS('Report_R&amp;D'!K$22:K$30,'Report_R&amp;D'!$B$22:$B$30,$B214)</f>
        <v>12</v>
      </c>
      <c r="J214" s="240">
        <f>SUMIFS('Report_R&amp;D'!L$22:L$30,'Report_R&amp;D'!$B$22:$B$30,$B214)</f>
        <v>12</v>
      </c>
    </row>
    <row r="215" spans="2:10" ht="13.5" customHeight="1">
      <c r="B215" s="281" t="s">
        <v>116</v>
      </c>
      <c r="C215" s="239">
        <f>SUMIFS('Report_R&amp;D'!C$22:C$30,'Report_R&amp;D'!$B$22:$B$30,$B215)</f>
        <v>744</v>
      </c>
      <c r="D215" s="239">
        <f>SUMIFS('Report_R&amp;D'!D$22:D$30,'Report_R&amp;D'!$B$22:$B$30,$B215)</f>
        <v>706</v>
      </c>
      <c r="E215" s="239">
        <f>SUMIFS('Report_R&amp;D'!E$22:E$30,'Report_R&amp;D'!$B$22:$B$30,$B215)</f>
        <v>1143</v>
      </c>
      <c r="F215" s="239">
        <f>SUMIFS('Report_R&amp;D'!H$22:H$30,'Report_R&amp;D'!$B$22:$B$30,$B215)</f>
        <v>1171</v>
      </c>
      <c r="G215" s="239">
        <f>SUMIFS('Report_R&amp;D'!I$22:I$30,'Report_R&amp;D'!$B$22:$B$30,$B215)</f>
        <v>1178</v>
      </c>
      <c r="H215" s="239">
        <f>SUMIFS('Report_R&amp;D'!J$22:J$30,'Report_R&amp;D'!$B$22:$B$30,$B215)</f>
        <v>1189</v>
      </c>
      <c r="I215" s="239">
        <f>SUMIFS('Report_R&amp;D'!K$22:K$30,'Report_R&amp;D'!$B$22:$B$30,$B215)</f>
        <v>1204</v>
      </c>
      <c r="J215" s="240">
        <f>SUMIFS('Report_R&amp;D'!L$22:L$30,'Report_R&amp;D'!$B$22:$B$30,$B215)</f>
        <v>1219</v>
      </c>
    </row>
    <row r="216" spans="2:10" ht="13.5" customHeight="1">
      <c r="B216" s="281" t="s">
        <v>132</v>
      </c>
      <c r="C216" s="239">
        <f>SUMIFS('Report_R&amp;D'!C$22:C$30,'Report_R&amp;D'!$B$22:$B$30,$B216)</f>
        <v>133</v>
      </c>
      <c r="D216" s="239">
        <f>SUMIFS('Report_R&amp;D'!D$22:D$30,'Report_R&amp;D'!$B$22:$B$30,$B216)</f>
        <v>181</v>
      </c>
      <c r="E216" s="239">
        <f>SUMIFS('Report_R&amp;D'!E$22:E$30,'Report_R&amp;D'!$B$22:$B$30,$B216)</f>
        <v>180</v>
      </c>
      <c r="F216" s="239">
        <f>SUMIFS('Report_R&amp;D'!H$22:H$30,'Report_R&amp;D'!$B$22:$B$30,$B216)</f>
        <v>184</v>
      </c>
      <c r="G216" s="239">
        <f>SUMIFS('Report_R&amp;D'!I$22:I$30,'Report_R&amp;D'!$B$22:$B$30,$B216)</f>
        <v>185</v>
      </c>
      <c r="H216" s="239">
        <f>SUMIFS('Report_R&amp;D'!J$22:J$30,'Report_R&amp;D'!$B$22:$B$30,$B216)</f>
        <v>187</v>
      </c>
      <c r="I216" s="239">
        <f>SUMIFS('Report_R&amp;D'!K$22:K$30,'Report_R&amp;D'!$B$22:$B$30,$B216)</f>
        <v>189</v>
      </c>
      <c r="J216" s="240">
        <f>SUMIFS('Report_R&amp;D'!L$22:L$30,'Report_R&amp;D'!$B$22:$B$30,$B216)</f>
        <v>192</v>
      </c>
    </row>
    <row r="217" spans="2:10" ht="13.5" customHeight="1">
      <c r="B217" s="281" t="s">
        <v>3744</v>
      </c>
      <c r="C217" s="239">
        <f>SUMIFS('Report_R&amp;D'!C$22:C$30,'Report_R&amp;D'!$B$22:$B$30,$B217)</f>
        <v>236</v>
      </c>
      <c r="D217" s="239">
        <f>SUMIFS('Report_R&amp;D'!D$22:D$30,'Report_R&amp;D'!$B$22:$B$30,$B217)</f>
        <v>154</v>
      </c>
      <c r="E217" s="239">
        <f>SUMIFS('Report_R&amp;D'!E$22:E$30,'Report_R&amp;D'!$B$22:$B$30,$B217)</f>
        <v>182</v>
      </c>
      <c r="F217" s="239">
        <f>SUMIFS('Report_R&amp;D'!H$22:H$30,'Report_R&amp;D'!$B$22:$B$30,$B217)</f>
        <v>187</v>
      </c>
      <c r="G217" s="239">
        <f>SUMIFS('Report_R&amp;D'!I$22:I$30,'Report_R&amp;D'!$B$22:$B$30,$B217)</f>
        <v>188</v>
      </c>
      <c r="H217" s="239">
        <f>SUMIFS('Report_R&amp;D'!J$22:J$30,'Report_R&amp;D'!$B$22:$B$30,$B217)</f>
        <v>190</v>
      </c>
      <c r="I217" s="239">
        <f>SUMIFS('Report_R&amp;D'!K$22:K$30,'Report_R&amp;D'!$B$22:$B$30,$B217)</f>
        <v>192</v>
      </c>
      <c r="J217" s="240">
        <f>SUMIFS('Report_R&amp;D'!L$22:L$30,'Report_R&amp;D'!$B$22:$B$30,$B217)</f>
        <v>194</v>
      </c>
    </row>
    <row r="218" spans="2:10" ht="13.5" customHeight="1">
      <c r="B218" s="331"/>
      <c r="C218" s="332"/>
      <c r="D218" s="332"/>
      <c r="E218" s="332"/>
      <c r="F218" s="332"/>
      <c r="G218" s="332"/>
      <c r="H218" s="332"/>
      <c r="I218" s="332"/>
      <c r="J218" s="333"/>
    </row>
    <row r="219" spans="2:10" s="339" customFormat="1" ht="13.5" customHeight="1">
      <c r="B219" s="334" t="s">
        <v>183</v>
      </c>
      <c r="C219" s="335"/>
      <c r="D219" s="336">
        <f t="shared" ref="D219:J219" si="172">D205/C205-1</f>
        <v>3.2592024539876974E-3</v>
      </c>
      <c r="E219" s="336">
        <f t="shared" si="172"/>
        <v>6.38257213835276E-2</v>
      </c>
      <c r="F219" s="337">
        <f t="shared" si="172"/>
        <v>2.4250044907490498E-2</v>
      </c>
      <c r="G219" s="336">
        <f t="shared" si="172"/>
        <v>5.9628200631356432E-3</v>
      </c>
      <c r="H219" s="336">
        <f t="shared" si="172"/>
        <v>9.7629009762900676E-3</v>
      </c>
      <c r="I219" s="336">
        <f t="shared" si="172"/>
        <v>1.2085635359116109E-2</v>
      </c>
      <c r="J219" s="338">
        <f t="shared" si="172"/>
        <v>1.2794268167860778E-2</v>
      </c>
    </row>
    <row r="220" spans="2:10" s="280" customFormat="1" ht="13.5" customHeight="1">
      <c r="B220" s="279" t="s">
        <v>178</v>
      </c>
      <c r="C220" s="234"/>
      <c r="D220" s="234" t="str">
        <f>IFERROR(D219/C219-1,"")</f>
        <v/>
      </c>
      <c r="E220" s="234">
        <f>E219-D219</f>
        <v>6.0566518929539903E-2</v>
      </c>
      <c r="F220" s="234">
        <f t="shared" ref="F220" si="173">F219-E219</f>
        <v>-3.9575676476037103E-2</v>
      </c>
      <c r="G220" s="234">
        <f t="shared" ref="G220" si="174">G219-F219</f>
        <v>-1.8287224844354855E-2</v>
      </c>
      <c r="H220" s="234">
        <f t="shared" ref="H220" si="175">H219-G219</f>
        <v>3.8000809131544244E-3</v>
      </c>
      <c r="I220" s="234">
        <f t="shared" ref="I220" si="176">I219-H219</f>
        <v>2.3227343828260416E-3</v>
      </c>
      <c r="J220" s="235">
        <f t="shared" ref="J220" si="177">J219-I219</f>
        <v>7.0863280874466916E-4</v>
      </c>
    </row>
    <row r="221" spans="2:10" ht="13.5" customHeight="1">
      <c r="B221" s="330"/>
      <c r="C221" s="247"/>
      <c r="D221" s="247"/>
      <c r="E221" s="247"/>
      <c r="F221" s="247"/>
      <c r="G221" s="247"/>
      <c r="H221" s="247"/>
      <c r="I221" s="247"/>
      <c r="J221" s="249"/>
    </row>
    <row r="222" spans="2:10" ht="13.5" customHeight="1">
      <c r="B222" s="281" t="s">
        <v>131</v>
      </c>
      <c r="C222" s="239"/>
      <c r="D222" s="340">
        <f t="shared" ref="D222:J230" si="178">IFERROR(D209/C209-1,"")</f>
        <v>-0.10986547085201792</v>
      </c>
      <c r="E222" s="340">
        <f t="shared" si="178"/>
        <v>-7.5566750629723067E-3</v>
      </c>
      <c r="F222" s="340">
        <f t="shared" si="178"/>
        <v>2.5380710659898442E-2</v>
      </c>
      <c r="G222" s="340">
        <f t="shared" si="178"/>
        <v>4.9504950495049549E-3</v>
      </c>
      <c r="H222" s="340">
        <f t="shared" si="178"/>
        <v>9.8522167487684609E-3</v>
      </c>
      <c r="I222" s="340">
        <f t="shared" si="178"/>
        <v>1.2195121951219523E-2</v>
      </c>
      <c r="J222" s="341">
        <f t="shared" si="178"/>
        <v>1.2048192771084265E-2</v>
      </c>
    </row>
    <row r="223" spans="2:10" ht="13.5" customHeight="1">
      <c r="B223" s="281" t="s">
        <v>105</v>
      </c>
      <c r="C223" s="239"/>
      <c r="D223" s="340">
        <f t="shared" si="178"/>
        <v>9.7701149425287293E-2</v>
      </c>
      <c r="E223" s="340">
        <f t="shared" si="178"/>
        <v>-0.31413612565445026</v>
      </c>
      <c r="F223" s="340">
        <f t="shared" si="178"/>
        <v>2.2900763358778553E-2</v>
      </c>
      <c r="G223" s="340">
        <f t="shared" si="178"/>
        <v>7.4626865671640896E-3</v>
      </c>
      <c r="H223" s="340">
        <f t="shared" si="178"/>
        <v>7.4074074074073071E-3</v>
      </c>
      <c r="I223" s="340">
        <f t="shared" si="178"/>
        <v>1.4705882352941124E-2</v>
      </c>
      <c r="J223" s="341">
        <f t="shared" si="178"/>
        <v>7.2463768115942351E-3</v>
      </c>
    </row>
    <row r="224" spans="2:10" ht="13.5" customHeight="1">
      <c r="B224" s="281" t="s">
        <v>108</v>
      </c>
      <c r="C224" s="239"/>
      <c r="D224" s="340">
        <f t="shared" si="178"/>
        <v>-0.26760563380281688</v>
      </c>
      <c r="E224" s="340">
        <f t="shared" si="178"/>
        <v>-5.7692307692307709E-2</v>
      </c>
      <c r="F224" s="340">
        <f t="shared" si="178"/>
        <v>2.3323615160349753E-2</v>
      </c>
      <c r="G224" s="340">
        <f t="shared" si="178"/>
        <v>5.6980056980056037E-3</v>
      </c>
      <c r="H224" s="340">
        <f t="shared" si="178"/>
        <v>1.1331444759206777E-2</v>
      </c>
      <c r="I224" s="340">
        <f t="shared" si="178"/>
        <v>1.1204481792717047E-2</v>
      </c>
      <c r="J224" s="341">
        <f t="shared" si="178"/>
        <v>1.3850415512465464E-2</v>
      </c>
    </row>
    <row r="225" spans="2:10" ht="13.5" customHeight="1">
      <c r="B225" s="281" t="s">
        <v>112</v>
      </c>
      <c r="C225" s="239"/>
      <c r="D225" s="340">
        <f t="shared" si="178"/>
        <v>7.1266968325791824E-2</v>
      </c>
      <c r="E225" s="340">
        <f t="shared" si="178"/>
        <v>-4.9982400563181928E-2</v>
      </c>
      <c r="F225" s="340">
        <f t="shared" si="178"/>
        <v>2.4082993701370903E-2</v>
      </c>
      <c r="G225" s="340">
        <f t="shared" si="178"/>
        <v>6.1505065123010905E-3</v>
      </c>
      <c r="H225" s="340">
        <f t="shared" si="178"/>
        <v>9.7087378640776656E-3</v>
      </c>
      <c r="I225" s="340">
        <f t="shared" si="178"/>
        <v>1.2108262108262213E-2</v>
      </c>
      <c r="J225" s="341">
        <f t="shared" si="178"/>
        <v>1.3019000703729855E-2</v>
      </c>
    </row>
    <row r="226" spans="2:10" ht="13.5" customHeight="1">
      <c r="B226" s="281" t="s">
        <v>111</v>
      </c>
      <c r="C226" s="239"/>
      <c r="D226" s="340">
        <f t="shared" si="178"/>
        <v>0.19692307692307698</v>
      </c>
      <c r="E226" s="340">
        <f t="shared" si="178"/>
        <v>0.24421593830334198</v>
      </c>
      <c r="F226" s="340">
        <f t="shared" si="178"/>
        <v>2.2727272727272707E-2</v>
      </c>
      <c r="G226" s="340">
        <f t="shared" si="178"/>
        <v>6.0606060606060996E-3</v>
      </c>
      <c r="H226" s="340">
        <f t="shared" si="178"/>
        <v>1.0040160642570184E-2</v>
      </c>
      <c r="I226" s="340">
        <f t="shared" si="178"/>
        <v>1.1928429423459175E-2</v>
      </c>
      <c r="J226" s="341">
        <f t="shared" si="178"/>
        <v>1.3752455795677854E-2</v>
      </c>
    </row>
    <row r="227" spans="2:10" ht="13.5" customHeight="1">
      <c r="B227" s="281" t="s">
        <v>114</v>
      </c>
      <c r="C227" s="239"/>
      <c r="D227" s="340">
        <f t="shared" si="178"/>
        <v>0.11111111111111116</v>
      </c>
      <c r="E227" s="340">
        <f t="shared" si="178"/>
        <v>0.10000000000000009</v>
      </c>
      <c r="F227" s="340">
        <f t="shared" si="178"/>
        <v>9.0909090909090828E-2</v>
      </c>
      <c r="G227" s="340">
        <f t="shared" si="178"/>
        <v>0</v>
      </c>
      <c r="H227" s="340">
        <f t="shared" si="178"/>
        <v>0</v>
      </c>
      <c r="I227" s="340">
        <f t="shared" si="178"/>
        <v>0</v>
      </c>
      <c r="J227" s="341">
        <f t="shared" si="178"/>
        <v>0</v>
      </c>
    </row>
    <row r="228" spans="2:10" ht="13.5" customHeight="1">
      <c r="B228" s="281" t="s">
        <v>116</v>
      </c>
      <c r="C228" s="239"/>
      <c r="D228" s="340">
        <f t="shared" si="178"/>
        <v>-5.1075268817204256E-2</v>
      </c>
      <c r="E228" s="340">
        <f t="shared" si="178"/>
        <v>0.61898016997167149</v>
      </c>
      <c r="F228" s="340">
        <f t="shared" si="178"/>
        <v>2.4496937882764636E-2</v>
      </c>
      <c r="G228" s="340">
        <f t="shared" si="178"/>
        <v>5.9777967549103916E-3</v>
      </c>
      <c r="H228" s="340">
        <f t="shared" si="178"/>
        <v>9.3378607809846415E-3</v>
      </c>
      <c r="I228" s="340">
        <f t="shared" si="178"/>
        <v>1.2615643397813292E-2</v>
      </c>
      <c r="J228" s="341">
        <f t="shared" si="178"/>
        <v>1.2458471760797396E-2</v>
      </c>
    </row>
    <row r="229" spans="2:10" ht="13.5" customHeight="1">
      <c r="B229" s="281" t="s">
        <v>132</v>
      </c>
      <c r="C229" s="239"/>
      <c r="D229" s="340">
        <f t="shared" si="178"/>
        <v>0.36090225563909772</v>
      </c>
      <c r="E229" s="340">
        <f t="shared" si="178"/>
        <v>-5.5248618784530246E-3</v>
      </c>
      <c r="F229" s="340">
        <f t="shared" si="178"/>
        <v>2.2222222222222143E-2</v>
      </c>
      <c r="G229" s="340">
        <f t="shared" si="178"/>
        <v>5.4347826086955653E-3</v>
      </c>
      <c r="H229" s="340">
        <f t="shared" si="178"/>
        <v>1.08108108108107E-2</v>
      </c>
      <c r="I229" s="340">
        <f t="shared" si="178"/>
        <v>1.0695187165775444E-2</v>
      </c>
      <c r="J229" s="341">
        <f t="shared" si="178"/>
        <v>1.5873015873015817E-2</v>
      </c>
    </row>
    <row r="230" spans="2:10" ht="13.5" customHeight="1">
      <c r="B230" s="281" t="s">
        <v>3744</v>
      </c>
      <c r="C230" s="239"/>
      <c r="D230" s="340">
        <f t="shared" si="178"/>
        <v>-0.34745762711864403</v>
      </c>
      <c r="E230" s="340">
        <f t="shared" si="178"/>
        <v>0.18181818181818188</v>
      </c>
      <c r="F230" s="340">
        <f t="shared" si="178"/>
        <v>2.7472527472527375E-2</v>
      </c>
      <c r="G230" s="340">
        <f t="shared" si="178"/>
        <v>5.3475935828877219E-3</v>
      </c>
      <c r="H230" s="340">
        <f t="shared" si="178"/>
        <v>1.0638297872340496E-2</v>
      </c>
      <c r="I230" s="340">
        <f t="shared" si="178"/>
        <v>1.0526315789473717E-2</v>
      </c>
      <c r="J230" s="341">
        <f t="shared" si="178"/>
        <v>1.0416666666666741E-2</v>
      </c>
    </row>
    <row r="231" spans="2:10" ht="13.5" customHeight="1">
      <c r="B231" s="331"/>
      <c r="C231" s="332"/>
      <c r="D231" s="332"/>
      <c r="E231" s="332"/>
      <c r="F231" s="332"/>
      <c r="G231" s="332"/>
      <c r="H231" s="332"/>
      <c r="I231" s="332"/>
      <c r="J231" s="333"/>
    </row>
    <row r="232" spans="2:10" s="339" customFormat="1" ht="13.5" customHeight="1">
      <c r="B232" s="334" t="s">
        <v>3723</v>
      </c>
      <c r="C232" s="335"/>
      <c r="D232" s="336"/>
      <c r="E232" s="336"/>
      <c r="F232" s="337"/>
      <c r="G232" s="336"/>
      <c r="H232" s="336"/>
      <c r="I232" s="336"/>
      <c r="J232" s="338"/>
    </row>
    <row r="233" spans="2:10" ht="13.5" customHeight="1">
      <c r="B233" s="330"/>
      <c r="C233" s="247"/>
      <c r="D233" s="247"/>
      <c r="E233" s="247"/>
      <c r="F233" s="247"/>
      <c r="G233" s="247"/>
      <c r="H233" s="247"/>
      <c r="I233" s="247"/>
      <c r="J233" s="249"/>
    </row>
    <row r="234" spans="2:10" ht="13.5" customHeight="1">
      <c r="B234" s="452" t="s">
        <v>131</v>
      </c>
      <c r="C234" s="453">
        <f>IFERROR(C209/C$55,"")</f>
        <v>4.8515438460994568E-4</v>
      </c>
      <c r="D234" s="340">
        <f t="shared" ref="D234:J234" si="179">IFERROR(D209/D$55,"")</f>
        <v>3.723727554458343E-4</v>
      </c>
      <c r="E234" s="340">
        <f t="shared" si="179"/>
        <v>2.7514754263215639E-4</v>
      </c>
      <c r="F234" s="340">
        <f t="shared" si="179"/>
        <v>2.4419315920668654E-4</v>
      </c>
      <c r="G234" s="340">
        <f t="shared" si="179"/>
        <v>2.448501559261276E-4</v>
      </c>
      <c r="H234" s="340">
        <f t="shared" si="179"/>
        <v>2.2990361991660668E-4</v>
      </c>
      <c r="I234" s="340">
        <f t="shared" si="179"/>
        <v>2.1349010537665829E-4</v>
      </c>
      <c r="J234" s="341">
        <f t="shared" si="179"/>
        <v>2.1069085531457649E-4</v>
      </c>
    </row>
    <row r="235" spans="2:10" ht="13.5" customHeight="1">
      <c r="B235" s="452" t="s">
        <v>105</v>
      </c>
      <c r="C235" s="453">
        <f t="shared" ref="C235:J235" si="180">IFERROR(C210/C$55,"")</f>
        <v>1.8927547740388016E-4</v>
      </c>
      <c r="D235" s="340">
        <f t="shared" si="180"/>
        <v>1.7915162793489761E-4</v>
      </c>
      <c r="E235" s="340">
        <f t="shared" si="180"/>
        <v>9.1483066205107834E-5</v>
      </c>
      <c r="F235" s="340">
        <f t="shared" si="180"/>
        <v>8.0994760726970286E-5</v>
      </c>
      <c r="G235" s="340">
        <f t="shared" si="180"/>
        <v>8.1415692241446381E-5</v>
      </c>
      <c r="H235" s="340">
        <f t="shared" si="180"/>
        <v>7.6260712947947578E-5</v>
      </c>
      <c r="I235" s="340">
        <f t="shared" si="180"/>
        <v>7.0991890462599624E-5</v>
      </c>
      <c r="J235" s="341">
        <f t="shared" si="180"/>
        <v>6.9728640211252698E-5</v>
      </c>
    </row>
    <row r="236" spans="2:10" ht="13.5" customHeight="1">
      <c r="B236" s="452" t="s">
        <v>108</v>
      </c>
      <c r="C236" s="453">
        <f t="shared" ref="C236:J236" si="181">IFERROR(C211/C$55,"")</f>
        <v>5.4063167971108296E-4</v>
      </c>
      <c r="D236" s="340">
        <f t="shared" si="181"/>
        <v>3.4141985637854835E-4</v>
      </c>
      <c r="E236" s="340">
        <f t="shared" si="181"/>
        <v>2.3953199777367927E-4</v>
      </c>
      <c r="F236" s="340">
        <f t="shared" si="181"/>
        <v>2.1215791802363113E-4</v>
      </c>
      <c r="G236" s="340">
        <f t="shared" si="181"/>
        <v>2.1288695823133756E-4</v>
      </c>
      <c r="H236" s="340">
        <f t="shared" si="181"/>
        <v>2.001843714883624E-4</v>
      </c>
      <c r="I236" s="340">
        <f t="shared" si="181"/>
        <v>1.8571066997824973E-4</v>
      </c>
      <c r="J236" s="341">
        <f t="shared" si="181"/>
        <v>1.8360203105984523E-4</v>
      </c>
    </row>
    <row r="237" spans="2:10" ht="13.5" customHeight="1">
      <c r="B237" s="452" t="s">
        <v>112</v>
      </c>
      <c r="C237" s="453">
        <f t="shared" ref="C237:J237" si="182">IFERROR(C212/C$55,"")</f>
        <v>2.8848193452591388E-3</v>
      </c>
      <c r="D237" s="340">
        <f t="shared" si="182"/>
        <v>2.6647632197018016E-3</v>
      </c>
      <c r="E237" s="340">
        <f t="shared" si="182"/>
        <v>1.8848305014319544E-3</v>
      </c>
      <c r="F237" s="340">
        <f t="shared" si="182"/>
        <v>1.6706680496219842E-3</v>
      </c>
      <c r="G237" s="340">
        <f t="shared" si="182"/>
        <v>1.6771632601737954E-3</v>
      </c>
      <c r="H237" s="340">
        <f t="shared" si="182"/>
        <v>1.5745594261605646E-3</v>
      </c>
      <c r="I237" s="340">
        <f t="shared" si="182"/>
        <v>1.4620213963384646E-3</v>
      </c>
      <c r="J237" s="341">
        <f t="shared" si="182"/>
        <v>1.4442356486920613E-3</v>
      </c>
    </row>
    <row r="238" spans="2:10" ht="13.5" customHeight="1">
      <c r="B238" s="452" t="s">
        <v>111</v>
      </c>
      <c r="C238" s="453">
        <f t="shared" ref="C238:J238" si="183">IFERROR(C213/C$55,"")</f>
        <v>3.5353178250724739E-4</v>
      </c>
      <c r="D238" s="340">
        <f t="shared" si="183"/>
        <v>3.6486902233861347E-4</v>
      </c>
      <c r="E238" s="340">
        <f t="shared" si="183"/>
        <v>3.3799850414711593E-4</v>
      </c>
      <c r="F238" s="340">
        <f t="shared" si="183"/>
        <v>2.9919706387947979E-4</v>
      </c>
      <c r="G238" s="340">
        <f t="shared" si="183"/>
        <v>3.0033344249066885E-4</v>
      </c>
      <c r="H238" s="340">
        <f t="shared" si="183"/>
        <v>2.8205248980012963E-4</v>
      </c>
      <c r="I238" s="340">
        <f t="shared" si="183"/>
        <v>2.6184690032944353E-4</v>
      </c>
      <c r="J238" s="341">
        <f t="shared" si="183"/>
        <v>2.588487651007654E-4</v>
      </c>
    </row>
    <row r="239" spans="2:10" ht="13.5" customHeight="1">
      <c r="B239" s="452" t="s">
        <v>114</v>
      </c>
      <c r="C239" s="453">
        <f t="shared" ref="C239:J239" si="184">IFERROR(C214/C$55,"")</f>
        <v>9.7901109002006975E-6</v>
      </c>
      <c r="D239" s="340">
        <f t="shared" si="184"/>
        <v>9.3796663840260524E-6</v>
      </c>
      <c r="E239" s="340">
        <f t="shared" si="184"/>
        <v>7.6817841851617253E-6</v>
      </c>
      <c r="F239" s="340">
        <f t="shared" si="184"/>
        <v>7.2532621546540553E-6</v>
      </c>
      <c r="G239" s="340">
        <f t="shared" si="184"/>
        <v>7.2369504214619006E-6</v>
      </c>
      <c r="H239" s="340">
        <f t="shared" si="184"/>
        <v>6.7288864365836095E-6</v>
      </c>
      <c r="I239" s="340">
        <f t="shared" si="184"/>
        <v>6.1732078663130108E-6</v>
      </c>
      <c r="J239" s="341">
        <f t="shared" si="184"/>
        <v>6.0197387232736138E-6</v>
      </c>
    </row>
    <row r="240" spans="2:10" ht="13.5" customHeight="1">
      <c r="B240" s="452" t="s">
        <v>116</v>
      </c>
      <c r="C240" s="453">
        <f t="shared" ref="C240:J240" si="185">IFERROR(C215/C$55,"")</f>
        <v>8.0931583441659096E-4</v>
      </c>
      <c r="D240" s="340">
        <f t="shared" si="185"/>
        <v>6.6220444671223936E-4</v>
      </c>
      <c r="E240" s="340">
        <f t="shared" si="185"/>
        <v>7.9820721123998665E-4</v>
      </c>
      <c r="F240" s="340">
        <f t="shared" si="185"/>
        <v>7.0779749859165822E-4</v>
      </c>
      <c r="G240" s="340">
        <f t="shared" si="185"/>
        <v>7.1042729970684324E-4</v>
      </c>
      <c r="H240" s="340">
        <f t="shared" si="185"/>
        <v>6.6672049775815933E-4</v>
      </c>
      <c r="I240" s="340">
        <f t="shared" si="185"/>
        <v>6.1937852258673871E-4</v>
      </c>
      <c r="J240" s="341">
        <f t="shared" si="185"/>
        <v>6.1150512530587801E-4</v>
      </c>
    </row>
    <row r="241" spans="2:12" ht="13.5" customHeight="1">
      <c r="B241" s="452" t="s">
        <v>132</v>
      </c>
      <c r="C241" s="453">
        <f t="shared" ref="C241:J241" si="186">IFERROR(C216/C$55,"")</f>
        <v>1.4467608330296587E-4</v>
      </c>
      <c r="D241" s="340">
        <f t="shared" si="186"/>
        <v>1.6977196155087157E-4</v>
      </c>
      <c r="E241" s="340">
        <f t="shared" si="186"/>
        <v>1.2570192302991916E-4</v>
      </c>
      <c r="F241" s="340">
        <f t="shared" si="186"/>
        <v>1.1121668637136219E-4</v>
      </c>
      <c r="G241" s="340">
        <f t="shared" si="186"/>
        <v>1.1156965233087096E-4</v>
      </c>
      <c r="H241" s="340">
        <f t="shared" si="186"/>
        <v>1.0485848030342792E-4</v>
      </c>
      <c r="I241" s="340">
        <f t="shared" si="186"/>
        <v>9.7228023894429917E-5</v>
      </c>
      <c r="J241" s="341">
        <f t="shared" si="186"/>
        <v>9.631581957237782E-5</v>
      </c>
    </row>
    <row r="242" spans="2:12" ht="13.5" customHeight="1">
      <c r="B242" s="452" t="s">
        <v>3744</v>
      </c>
      <c r="C242" s="453">
        <f t="shared" ref="C242:J242" si="187">IFERROR(C217/C$55,"")</f>
        <v>2.567184636052627E-4</v>
      </c>
      <c r="D242" s="340">
        <f t="shared" si="187"/>
        <v>1.4444686231400122E-4</v>
      </c>
      <c r="E242" s="340">
        <f t="shared" si="187"/>
        <v>1.2709861106358493E-4</v>
      </c>
      <c r="F242" s="340">
        <f t="shared" si="187"/>
        <v>1.1303000191002571E-4</v>
      </c>
      <c r="G242" s="340">
        <f t="shared" si="187"/>
        <v>1.1337888993623644E-4</v>
      </c>
      <c r="H242" s="340">
        <f t="shared" si="187"/>
        <v>1.0654070191257382E-4</v>
      </c>
      <c r="I242" s="340">
        <f t="shared" si="187"/>
        <v>9.8771325861008173E-5</v>
      </c>
      <c r="J242" s="341">
        <f t="shared" si="187"/>
        <v>9.731910935959009E-5</v>
      </c>
    </row>
    <row r="243" spans="2:12" ht="13.5" customHeight="1">
      <c r="B243" s="331"/>
      <c r="C243" s="332"/>
      <c r="D243" s="332"/>
      <c r="E243" s="332"/>
      <c r="F243" s="332"/>
      <c r="G243" s="332"/>
      <c r="H243" s="332"/>
      <c r="I243" s="332"/>
      <c r="J243" s="333"/>
    </row>
    <row r="245" spans="2:12" ht="13.5" customHeight="1">
      <c r="B245" s="4" t="s">
        <v>143</v>
      </c>
      <c r="C245" s="222"/>
      <c r="D245" s="222"/>
      <c r="E245" s="222"/>
      <c r="F245" s="222"/>
      <c r="G245" s="222"/>
      <c r="H245" s="222"/>
      <c r="I245" s="222"/>
      <c r="J245" s="223"/>
    </row>
    <row r="246" spans="2:12" s="19" customFormat="1" ht="13.5" customHeight="1">
      <c r="B246" s="224" t="str">
        <f>unit</f>
        <v>KRW Millions</v>
      </c>
      <c r="C246" s="225">
        <f>C$5</f>
        <v>2020</v>
      </c>
      <c r="D246" s="225">
        <f t="shared" ref="D246:J246" si="188">D$5</f>
        <v>2021</v>
      </c>
      <c r="E246" s="225">
        <f t="shared" si="188"/>
        <v>2022</v>
      </c>
      <c r="F246" s="226">
        <f t="shared" si="188"/>
        <v>2023</v>
      </c>
      <c r="G246" s="226">
        <f t="shared" si="188"/>
        <v>2024</v>
      </c>
      <c r="H246" s="226">
        <f t="shared" si="188"/>
        <v>2025</v>
      </c>
      <c r="I246" s="226">
        <f t="shared" si="188"/>
        <v>2026</v>
      </c>
      <c r="J246" s="227">
        <f t="shared" si="188"/>
        <v>2027</v>
      </c>
    </row>
    <row r="247" spans="2:12" s="19" customFormat="1" ht="13.5" customHeight="1">
      <c r="B247" s="228" t="str">
        <f>B245</f>
        <v>감가상각비</v>
      </c>
      <c r="C247" s="477">
        <f>'Report_SG&amp;A'!C13</f>
        <v>6999</v>
      </c>
      <c r="D247" s="473">
        <f>'Report_SG&amp;A'!D13</f>
        <v>6049</v>
      </c>
      <c r="E247" s="473">
        <f>'Report_SG&amp;A'!E13</f>
        <v>6735</v>
      </c>
      <c r="F247" s="473">
        <f>'Report_SG&amp;A'!H13</f>
        <v>3485</v>
      </c>
      <c r="G247" s="473">
        <f>'Report_SG&amp;A'!I13</f>
        <v>3026</v>
      </c>
      <c r="H247" s="473">
        <f>'Report_SG&amp;A'!J13</f>
        <v>2517</v>
      </c>
      <c r="I247" s="473">
        <f>'Report_SG&amp;A'!K13</f>
        <v>1748</v>
      </c>
      <c r="J247" s="474">
        <f>'Report_SG&amp;A'!L13</f>
        <v>576</v>
      </c>
      <c r="L247" s="339" t="s">
        <v>3743</v>
      </c>
    </row>
    <row r="248" spans="2:12" s="280" customFormat="1" ht="13.5" customHeight="1">
      <c r="B248" s="279" t="s">
        <v>172</v>
      </c>
      <c r="C248" s="234"/>
      <c r="D248" s="234">
        <f>IFERROR(D247/C247-1,"")</f>
        <v>-0.13573367623946275</v>
      </c>
      <c r="E248" s="234">
        <f>IFERROR(E247/D247-1,"")</f>
        <v>0.11340717473962636</v>
      </c>
      <c r="F248" s="234">
        <f t="shared" ref="F248" si="189">IFERROR(F247/E247-1,"")</f>
        <v>-0.48255382331106167</v>
      </c>
      <c r="G248" s="234">
        <f t="shared" ref="G248" si="190">IFERROR(G247/F247-1,"")</f>
        <v>-0.13170731707317074</v>
      </c>
      <c r="H248" s="234">
        <f t="shared" ref="H248" si="191">IFERROR(H247/G247-1,"")</f>
        <v>-0.16820885657633844</v>
      </c>
      <c r="I248" s="234">
        <f t="shared" ref="I248" si="192">IFERROR(I247/H247-1,"")</f>
        <v>-0.30552244735796585</v>
      </c>
      <c r="J248" s="235">
        <f t="shared" ref="J248" si="193">IFERROR(J247/I247-1,"")</f>
        <v>-0.67048054919908462</v>
      </c>
    </row>
    <row r="249" spans="2:12" ht="13.5" customHeight="1">
      <c r="B249" s="300" t="s">
        <v>179</v>
      </c>
      <c r="C249" s="242">
        <f>IFERROR(C247/C$55,"")</f>
        <v>7.6134429100560754E-3</v>
      </c>
      <c r="D249" s="242">
        <f>IFERROR(D247/D$55,"")</f>
        <v>5.6737601956973593E-3</v>
      </c>
      <c r="E249" s="242">
        <f>IFERROR(E247/E$55,"")</f>
        <v>4.7033469533694751E-3</v>
      </c>
      <c r="F249" s="243">
        <f>IFERROR(F247/F$56,"")</f>
        <v>2.1064682174141152E-3</v>
      </c>
      <c r="G249" s="242">
        <f t="shared" ref="G249:J249" si="194">IFERROR(G247/G$56,"")</f>
        <v>1.8249176646119758E-3</v>
      </c>
      <c r="H249" s="242">
        <f t="shared" si="194"/>
        <v>1.4113839300734122E-3</v>
      </c>
      <c r="I249" s="242">
        <f t="shared" si="194"/>
        <v>8.992306125262618E-4</v>
      </c>
      <c r="J249" s="244">
        <f t="shared" si="194"/>
        <v>2.8894745871713346E-4</v>
      </c>
    </row>
    <row r="250" spans="2:12" ht="13.5" customHeight="1">
      <c r="B250" s="54"/>
      <c r="C250" s="55"/>
      <c r="D250" s="55"/>
      <c r="E250" s="55"/>
      <c r="F250" s="55"/>
      <c r="G250" s="55"/>
      <c r="H250" s="55"/>
      <c r="I250" s="55"/>
      <c r="J250" s="343"/>
    </row>
  </sheetData>
  <phoneticPr fontId="3" type="noConversion"/>
  <pageMargins left="0.70866141732283472" right="0.70866141732283472" top="0.74803149606299213" bottom="0.74803149606299213" header="0.31496062992125984" footer="0.31496062992125984"/>
  <pageSetup paperSize="9" scale="52" fitToHeight="1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D8ABD-3649-42CB-B0F0-FF4460D6C758}">
  <sheetPr>
    <tabColor rgb="FF00338D"/>
    <pageSetUpPr fitToPage="1"/>
  </sheetPr>
  <dimension ref="B1:L113"/>
  <sheetViews>
    <sheetView showGridLines="0" zoomScale="115" zoomScaleNormal="115" workbookViewId="0">
      <selection activeCell="F33" sqref="F33"/>
    </sheetView>
  </sheetViews>
  <sheetFormatPr defaultColWidth="8.5" defaultRowHeight="13.5" customHeight="1" outlineLevelRow="1"/>
  <cols>
    <col min="1" max="1" width="1.875" style="9" customWidth="1"/>
    <col min="2" max="2" width="13.625" style="9" customWidth="1"/>
    <col min="3" max="3" width="11.625" style="9" bestFit="1" customWidth="1"/>
    <col min="4" max="10" width="10.25" style="9" bestFit="1" customWidth="1"/>
    <col min="11" max="11" width="3.125" style="9" customWidth="1"/>
    <col min="12" max="16384" width="8.5" style="9"/>
  </cols>
  <sheetData>
    <row r="1" spans="2:10" customFormat="1" ht="30" customHeight="1">
      <c r="B1" s="1" t="str">
        <f>Name</f>
        <v>LG이노텍 감사참여</v>
      </c>
      <c r="C1" s="1"/>
      <c r="D1" s="1"/>
      <c r="E1" s="1"/>
      <c r="F1" s="1"/>
      <c r="G1" s="1"/>
      <c r="H1" s="1"/>
      <c r="I1" s="1"/>
      <c r="J1" s="2" t="str">
        <f>Des!C13</f>
        <v>DRAFT - For Discussion Purposes Only</v>
      </c>
    </row>
    <row r="2" spans="2:10" customFormat="1" ht="20.100000000000001" customHeight="1">
      <c r="B2" s="3" t="s">
        <v>4875</v>
      </c>
      <c r="C2" s="3"/>
      <c r="D2" s="3"/>
      <c r="E2" s="3"/>
      <c r="F2" s="3"/>
      <c r="G2" s="3"/>
      <c r="H2" s="3"/>
      <c r="I2" s="3"/>
      <c r="J2" s="3"/>
    </row>
    <row r="3" spans="2:10" customFormat="1" ht="14.1" customHeight="1">
      <c r="C3" s="310"/>
      <c r="D3" s="310"/>
      <c r="E3" s="310"/>
      <c r="F3" s="310"/>
      <c r="G3" s="310"/>
    </row>
    <row r="4" spans="2:10" ht="13.5" customHeight="1">
      <c r="B4" s="4" t="str">
        <f>B2</f>
        <v>Labor Costs</v>
      </c>
      <c r="C4" s="222"/>
      <c r="D4" s="222"/>
      <c r="E4" s="222"/>
      <c r="F4" s="222"/>
      <c r="G4" s="222"/>
      <c r="H4" s="222"/>
      <c r="I4" s="222"/>
      <c r="J4" s="223"/>
    </row>
    <row r="5" spans="2:10" s="19" customFormat="1" ht="13.5" customHeight="1">
      <c r="B5" s="224"/>
      <c r="C5" s="225">
        <f>Sales!C5</f>
        <v>2020</v>
      </c>
      <c r="D5" s="225">
        <f>Sales!D5</f>
        <v>2021</v>
      </c>
      <c r="E5" s="225">
        <f>Sales!E5</f>
        <v>2022</v>
      </c>
      <c r="F5" s="226">
        <f>Sales!F5</f>
        <v>2023</v>
      </c>
      <c r="G5" s="226">
        <f>Sales!G5</f>
        <v>2024</v>
      </c>
      <c r="H5" s="226">
        <f>Sales!H5</f>
        <v>2025</v>
      </c>
      <c r="I5" s="226">
        <f>Sales!I5</f>
        <v>2026</v>
      </c>
      <c r="J5" s="227">
        <f>Sales!J5</f>
        <v>2027</v>
      </c>
    </row>
    <row r="6" spans="2:10" s="19" customFormat="1" ht="13.5" customHeight="1">
      <c r="B6" s="228" t="s">
        <v>90</v>
      </c>
      <c r="C6" s="275">
        <f>SUM(C9,C12,C15)</f>
        <v>140297</v>
      </c>
      <c r="D6" s="275">
        <f t="shared" ref="D6:J6" si="0">SUM(D9,D12,D15)</f>
        <v>165673</v>
      </c>
      <c r="E6" s="275">
        <f t="shared" si="0"/>
        <v>187745.72865927272</v>
      </c>
      <c r="F6" s="311">
        <f t="shared" si="0"/>
        <v>206537.35701052155</v>
      </c>
      <c r="G6" s="275">
        <f t="shared" si="0"/>
        <v>212165.9247687787</v>
      </c>
      <c r="H6" s="275">
        <f t="shared" si="0"/>
        <v>217792.95362094848</v>
      </c>
      <c r="I6" s="275">
        <f t="shared" si="0"/>
        <v>227627.70131649025</v>
      </c>
      <c r="J6" s="276">
        <f t="shared" si="0"/>
        <v>236287.77131805348</v>
      </c>
    </row>
    <row r="7" spans="2:10" s="280" customFormat="1" ht="13.5" customHeight="1">
      <c r="B7" s="279" t="s">
        <v>172</v>
      </c>
      <c r="C7" s="234"/>
      <c r="D7" s="234">
        <f>IFERROR(D6/C6-1,"")</f>
        <v>0.1808734327890118</v>
      </c>
      <c r="E7" s="234">
        <f t="shared" ref="E7:J7" si="1">IFERROR(E6/D6-1,"")</f>
        <v>0.13323069334938542</v>
      </c>
      <c r="F7" s="234">
        <f t="shared" si="1"/>
        <v>0.10009084353313047</v>
      </c>
      <c r="G7" s="234">
        <f t="shared" si="1"/>
        <v>2.7252056672587344E-2</v>
      </c>
      <c r="H7" s="234">
        <f t="shared" si="1"/>
        <v>2.6521831242704019E-2</v>
      </c>
      <c r="I7" s="234">
        <f t="shared" si="1"/>
        <v>4.5156409020736143E-2</v>
      </c>
      <c r="J7" s="235">
        <f t="shared" si="1"/>
        <v>3.8044886239581244E-2</v>
      </c>
    </row>
    <row r="8" spans="2:10" ht="13.5" customHeight="1">
      <c r="B8" s="300" t="s">
        <v>179</v>
      </c>
      <c r="C8" s="818">
        <f t="shared" ref="C8:J8" si="2">IFERROR(C6/C$33,"")</f>
        <v>0.15261368766282857</v>
      </c>
      <c r="D8" s="818">
        <f t="shared" si="2"/>
        <v>0.15539574688407481</v>
      </c>
      <c r="E8" s="818">
        <f t="shared" si="2"/>
        <v>0.13111110629513326</v>
      </c>
      <c r="F8" s="818">
        <f t="shared" si="2"/>
        <v>0.12483913292722412</v>
      </c>
      <c r="G8" s="818">
        <f t="shared" si="2"/>
        <v>0.12795285655627223</v>
      </c>
      <c r="H8" s="818">
        <f t="shared" si="2"/>
        <v>0.12212533763362361</v>
      </c>
      <c r="I8" s="818">
        <f t="shared" si="2"/>
        <v>0.11709942636314216</v>
      </c>
      <c r="J8" s="471">
        <f t="shared" si="2"/>
        <v>0.11853255390327558</v>
      </c>
    </row>
    <row r="9" spans="2:10" s="19" customFormat="1" ht="13.5" customHeight="1">
      <c r="B9" s="455" t="str">
        <f>B49</f>
        <v>인건비 - 매출원가</v>
      </c>
      <c r="C9" s="30">
        <f>C51</f>
        <v>81367</v>
      </c>
      <c r="D9" s="30">
        <f t="shared" ref="D9:J9" si="3">D51</f>
        <v>97550</v>
      </c>
      <c r="E9" s="30">
        <f t="shared" si="3"/>
        <v>116785.90317345454</v>
      </c>
      <c r="F9" s="30">
        <f t="shared" si="3"/>
        <v>129087.63062913234</v>
      </c>
      <c r="G9" s="30">
        <f t="shared" si="3"/>
        <v>131540.48061108583</v>
      </c>
      <c r="H9" s="30">
        <f t="shared" si="3"/>
        <v>134566.18966514082</v>
      </c>
      <c r="I9" s="30">
        <f t="shared" si="3"/>
        <v>138872.58773442532</v>
      </c>
      <c r="J9" s="31">
        <f t="shared" si="3"/>
        <v>143593.16171739576</v>
      </c>
    </row>
    <row r="10" spans="2:10" s="280" customFormat="1" ht="13.5" customHeight="1">
      <c r="B10" s="282" t="s">
        <v>172</v>
      </c>
      <c r="C10" s="234"/>
      <c r="D10" s="234">
        <f>IFERROR(D9/C9-1,"")</f>
        <v>0.19888898447773662</v>
      </c>
      <c r="E10" s="234">
        <f t="shared" ref="E10:J10" si="4">IFERROR(E9/D9-1,"")</f>
        <v>0.19719019142444427</v>
      </c>
      <c r="F10" s="234">
        <f t="shared" si="4"/>
        <v>0.10533572221817589</v>
      </c>
      <c r="G10" s="234">
        <f t="shared" si="4"/>
        <v>1.9001433134988144E-2</v>
      </c>
      <c r="H10" s="234">
        <f t="shared" si="4"/>
        <v>2.3002113417852188E-2</v>
      </c>
      <c r="I10" s="234">
        <f t="shared" si="4"/>
        <v>3.2002080760410223E-2</v>
      </c>
      <c r="J10" s="235">
        <f t="shared" si="4"/>
        <v>3.3992122275404713E-2</v>
      </c>
    </row>
    <row r="11" spans="2:10" ht="13.5" customHeight="1">
      <c r="B11" s="305" t="s">
        <v>173</v>
      </c>
      <c r="C11" s="242">
        <f t="shared" ref="C11:J11" si="5">IFERROR(C9/C$33,"")</f>
        <v>8.851021706851446E-2</v>
      </c>
      <c r="D11" s="242">
        <f t="shared" si="5"/>
        <v>9.1498645576174154E-2</v>
      </c>
      <c r="E11" s="242">
        <f t="shared" si="5"/>
        <v>8.1556736731606516E-2</v>
      </c>
      <c r="F11" s="243">
        <f t="shared" si="5"/>
        <v>7.802553548968727E-2</v>
      </c>
      <c r="G11" s="242">
        <f t="shared" si="5"/>
        <v>7.9329328049808218E-2</v>
      </c>
      <c r="H11" s="242">
        <f t="shared" si="5"/>
        <v>7.5456717371708629E-2</v>
      </c>
      <c r="I11" s="242">
        <f t="shared" si="5"/>
        <v>7.1440779251449843E-2</v>
      </c>
      <c r="J11" s="244">
        <f t="shared" si="5"/>
        <v>7.2032776332291465E-2</v>
      </c>
    </row>
    <row r="12" spans="2:10" s="19" customFormat="1" ht="13.5" customHeight="1">
      <c r="B12" s="455" t="e">
        <f>#REF!</f>
        <v>#REF!</v>
      </c>
      <c r="C12" s="30">
        <f>C73</f>
        <v>20314</v>
      </c>
      <c r="D12" s="30">
        <f t="shared" ref="D12:J12" si="6">D73</f>
        <v>23463</v>
      </c>
      <c r="E12" s="30">
        <f t="shared" si="6"/>
        <v>23500.554344</v>
      </c>
      <c r="F12" s="30">
        <f t="shared" si="6"/>
        <v>25985.925321840001</v>
      </c>
      <c r="G12" s="30">
        <f t="shared" si="6"/>
        <v>27195.278819251042</v>
      </c>
      <c r="H12" s="30">
        <f t="shared" si="6"/>
        <v>28239.47929573432</v>
      </c>
      <c r="I12" s="30">
        <f t="shared" si="6"/>
        <v>30654.769703067333</v>
      </c>
      <c r="J12" s="31">
        <f t="shared" si="6"/>
        <v>31919.692027006633</v>
      </c>
    </row>
    <row r="13" spans="2:10" s="280" customFormat="1" ht="13.5" customHeight="1">
      <c r="B13" s="282" t="s">
        <v>172</v>
      </c>
      <c r="C13" s="234"/>
      <c r="D13" s="234">
        <f>IFERROR(D12/C12-1,"")</f>
        <v>0.15501624495421873</v>
      </c>
      <c r="E13" s="234">
        <f t="shared" ref="E13" si="7">IFERROR(E12/D12-1,"")</f>
        <v>1.6005772492861947E-3</v>
      </c>
      <c r="F13" s="234">
        <f t="shared" ref="F13" si="8">IFERROR(F12/E12-1,"")</f>
        <v>0.10575797240606577</v>
      </c>
      <c r="G13" s="234">
        <f t="shared" ref="G13" si="9">IFERROR(G12/F12-1,"")</f>
        <v>4.6538789072661402E-2</v>
      </c>
      <c r="H13" s="234">
        <f t="shared" ref="H13" si="10">IFERROR(H12/G12-1,"")</f>
        <v>3.8396387969521717E-2</v>
      </c>
      <c r="I13" s="234">
        <f t="shared" ref="I13" si="11">IFERROR(I12/H12-1,"")</f>
        <v>8.5528857739875175E-2</v>
      </c>
      <c r="J13" s="235">
        <f t="shared" ref="J13" si="12">IFERROR(J12/I12-1,"")</f>
        <v>4.126347502172667E-2</v>
      </c>
    </row>
    <row r="14" spans="2:10" ht="13.5" customHeight="1">
      <c r="B14" s="305" t="s">
        <v>173</v>
      </c>
      <c r="C14" s="242">
        <f t="shared" ref="C14:J14" si="13">IFERROR(C12/C$33,"")</f>
        <v>2.2097368091852997E-2</v>
      </c>
      <c r="D14" s="242">
        <f t="shared" si="13"/>
        <v>2.2007511236840329E-2</v>
      </c>
      <c r="E14" s="242">
        <f t="shared" si="13"/>
        <v>1.6411471518388447E-2</v>
      </c>
      <c r="F14" s="243">
        <f t="shared" si="13"/>
        <v>1.5706894057547383E-2</v>
      </c>
      <c r="G14" s="242">
        <f t="shared" si="13"/>
        <v>1.6400907042729392E-2</v>
      </c>
      <c r="H14" s="242">
        <f t="shared" si="13"/>
        <v>1.5835020767437528E-2</v>
      </c>
      <c r="I14" s="242">
        <f t="shared" si="13"/>
        <v>1.5769855455915752E-2</v>
      </c>
      <c r="J14" s="244">
        <f t="shared" si="13"/>
        <v>1.6012350510828322E-2</v>
      </c>
    </row>
    <row r="15" spans="2:10" s="19" customFormat="1" ht="13.5" customHeight="1">
      <c r="B15" s="455" t="e">
        <f>#REF!</f>
        <v>#REF!</v>
      </c>
      <c r="C15" s="30">
        <f>C95</f>
        <v>38616</v>
      </c>
      <c r="D15" s="30">
        <f t="shared" ref="D15:J15" si="14">D95</f>
        <v>44660</v>
      </c>
      <c r="E15" s="30">
        <f t="shared" si="14"/>
        <v>47459.271141818179</v>
      </c>
      <c r="F15" s="30">
        <f t="shared" si="14"/>
        <v>51463.801059549209</v>
      </c>
      <c r="G15" s="30">
        <f t="shared" si="14"/>
        <v>53430.165338441817</v>
      </c>
      <c r="H15" s="30">
        <f t="shared" si="14"/>
        <v>54987.284660073339</v>
      </c>
      <c r="I15" s="30">
        <f t="shared" si="14"/>
        <v>58100.34387899757</v>
      </c>
      <c r="J15" s="31">
        <f t="shared" si="14"/>
        <v>60774.917573651066</v>
      </c>
    </row>
    <row r="16" spans="2:10" s="280" customFormat="1" ht="13.5" customHeight="1">
      <c r="B16" s="282" t="s">
        <v>172</v>
      </c>
      <c r="C16" s="234"/>
      <c r="D16" s="234">
        <f>IFERROR(D15/C15-1,"")</f>
        <v>0.15651543401698786</v>
      </c>
      <c r="E16" s="234">
        <f t="shared" ref="E16" si="15">IFERROR(E15/D15-1,"")</f>
        <v>6.2679604608557593E-2</v>
      </c>
      <c r="F16" s="234">
        <f t="shared" ref="F16" si="16">IFERROR(F15/E15-1,"")</f>
        <v>8.4378243099533901E-2</v>
      </c>
      <c r="G16" s="234">
        <f t="shared" ref="G16" si="17">IFERROR(G15/F15-1,"")</f>
        <v>3.8208687240518957E-2</v>
      </c>
      <c r="H16" s="234">
        <f t="shared" ref="H16" si="18">IFERROR(H15/G15-1,"")</f>
        <v>2.9143075110628747E-2</v>
      </c>
      <c r="I16" s="234">
        <f t="shared" ref="I16" si="19">IFERROR(I15/H15-1,"")</f>
        <v>5.6614165223267454E-2</v>
      </c>
      <c r="J16" s="235">
        <f t="shared" ref="J16" si="20">IFERROR(J15/I15-1,"")</f>
        <v>4.6033698186428662E-2</v>
      </c>
    </row>
    <row r="17" spans="2:10" ht="13.5" customHeight="1">
      <c r="B17" s="305" t="s">
        <v>173</v>
      </c>
      <c r="C17" s="242">
        <f t="shared" ref="C17:J17" si="21">IFERROR(C15/C$33,"")</f>
        <v>4.2006102502461125E-2</v>
      </c>
      <c r="D17" s="242">
        <f t="shared" si="21"/>
        <v>4.1889590071060349E-2</v>
      </c>
      <c r="E17" s="242">
        <f t="shared" si="21"/>
        <v>3.3142898045138286E-2</v>
      </c>
      <c r="F17" s="243">
        <f t="shared" si="21"/>
        <v>3.1106703379989463E-2</v>
      </c>
      <c r="G17" s="242">
        <f t="shared" si="21"/>
        <v>3.2222621463734627E-2</v>
      </c>
      <c r="H17" s="242">
        <f t="shared" si="21"/>
        <v>3.0833599494477455E-2</v>
      </c>
      <c r="I17" s="242">
        <f t="shared" si="21"/>
        <v>2.9888791655776563E-2</v>
      </c>
      <c r="J17" s="244">
        <f t="shared" si="21"/>
        <v>3.0487427060155784E-2</v>
      </c>
    </row>
    <row r="18" spans="2:10" ht="13.5" customHeight="1" thickBot="1">
      <c r="B18" s="312"/>
      <c r="C18" s="313"/>
      <c r="D18" s="313"/>
      <c r="E18" s="313"/>
      <c r="F18" s="313"/>
      <c r="G18" s="313"/>
      <c r="H18" s="313"/>
      <c r="I18" s="313"/>
      <c r="J18" s="314"/>
    </row>
    <row r="19" spans="2:10" ht="13.5" customHeight="1">
      <c r="B19" s="315"/>
      <c r="C19" s="247"/>
      <c r="D19" s="247"/>
      <c r="E19" s="247"/>
      <c r="F19" s="247"/>
      <c r="G19" s="247"/>
      <c r="H19" s="247"/>
      <c r="I19" s="247"/>
      <c r="J19" s="247"/>
    </row>
    <row r="20" spans="2:10" s="19" customFormat="1" ht="13.5" customHeight="1">
      <c r="B20" s="287" t="s">
        <v>181</v>
      </c>
      <c r="C20" s="288"/>
      <c r="D20" s="288"/>
      <c r="E20" s="288"/>
      <c r="F20" s="289"/>
      <c r="G20" s="289"/>
      <c r="H20" s="289"/>
      <c r="I20" s="289"/>
      <c r="J20" s="290"/>
    </row>
    <row r="21" spans="2:10" s="19" customFormat="1" ht="13.5" customHeight="1">
      <c r="B21" s="291" t="s">
        <v>177</v>
      </c>
      <c r="C21" s="292">
        <f>C$5</f>
        <v>2020</v>
      </c>
      <c r="D21" s="292">
        <f t="shared" ref="D21:J21" si="22">D$5</f>
        <v>2021</v>
      </c>
      <c r="E21" s="292">
        <f t="shared" si="22"/>
        <v>2022</v>
      </c>
      <c r="F21" s="293">
        <f t="shared" si="22"/>
        <v>2023</v>
      </c>
      <c r="G21" s="293">
        <f t="shared" si="22"/>
        <v>2024</v>
      </c>
      <c r="H21" s="293">
        <f t="shared" si="22"/>
        <v>2025</v>
      </c>
      <c r="I21" s="293">
        <f t="shared" si="22"/>
        <v>2026</v>
      </c>
      <c r="J21" s="294">
        <f t="shared" si="22"/>
        <v>2027</v>
      </c>
    </row>
    <row r="22" spans="2:10" ht="13.5" hidden="1" customHeight="1" outlineLevel="1">
      <c r="B22" s="295"/>
      <c r="C22" s="69"/>
      <c r="D22" s="69"/>
      <c r="E22" s="69"/>
      <c r="F22" s="69"/>
      <c r="G22" s="316"/>
      <c r="H22" s="69"/>
      <c r="I22" s="69"/>
      <c r="J22" s="298"/>
    </row>
    <row r="23" spans="2:10" ht="13.5" hidden="1" customHeight="1" outlineLevel="1">
      <c r="B23" s="297"/>
      <c r="C23" s="296"/>
      <c r="D23" s="296"/>
      <c r="E23" s="296"/>
      <c r="F23" s="296"/>
      <c r="G23" s="296"/>
      <c r="H23" s="296"/>
      <c r="I23" s="69"/>
      <c r="J23" s="298"/>
    </row>
    <row r="24" spans="2:10" ht="13.5" hidden="1" customHeight="1" outlineLevel="1">
      <c r="B24" s="297"/>
      <c r="C24" s="69"/>
      <c r="D24" s="69"/>
      <c r="E24" s="69"/>
      <c r="F24" s="69"/>
      <c r="G24" s="69"/>
      <c r="H24" s="69"/>
      <c r="I24" s="69"/>
      <c r="J24" s="298"/>
    </row>
    <row r="25" spans="2:10" ht="13.5" hidden="1" customHeight="1" outlineLevel="1">
      <c r="B25" s="297"/>
      <c r="C25" s="69"/>
      <c r="D25" s="69"/>
      <c r="E25" s="69"/>
      <c r="F25" s="69"/>
      <c r="G25" s="69"/>
      <c r="H25" s="69"/>
      <c r="I25" s="69"/>
      <c r="J25" s="298"/>
    </row>
    <row r="26" spans="2:10" ht="13.5" hidden="1" customHeight="1" outlineLevel="1">
      <c r="B26" s="297"/>
      <c r="C26" s="69"/>
      <c r="D26" s="69"/>
      <c r="E26" s="69"/>
      <c r="F26" s="69"/>
      <c r="G26" s="69"/>
      <c r="H26" s="69"/>
      <c r="I26" s="69"/>
      <c r="J26" s="298"/>
    </row>
    <row r="27" spans="2:10" ht="13.5" hidden="1" customHeight="1" outlineLevel="1">
      <c r="B27" s="297"/>
      <c r="C27" s="69"/>
      <c r="D27" s="69"/>
      <c r="E27" s="69"/>
      <c r="F27" s="69"/>
      <c r="G27" s="69"/>
      <c r="H27" s="69"/>
      <c r="I27" s="69"/>
      <c r="J27" s="298"/>
    </row>
    <row r="28" spans="2:10" ht="13.5" hidden="1" customHeight="1" outlineLevel="1">
      <c r="B28" s="295"/>
      <c r="C28" s="69"/>
      <c r="D28" s="69"/>
      <c r="E28" s="69"/>
      <c r="F28" s="69"/>
      <c r="G28" s="69"/>
      <c r="H28" s="69"/>
      <c r="I28" s="69"/>
      <c r="J28" s="298"/>
    </row>
    <row r="29" spans="2:10" ht="13.5" hidden="1" customHeight="1" outlineLevel="1">
      <c r="B29" s="297"/>
      <c r="C29" s="69"/>
      <c r="D29" s="69"/>
      <c r="E29" s="69"/>
      <c r="F29" s="69"/>
      <c r="G29" s="69"/>
      <c r="H29" s="69"/>
      <c r="I29" s="69"/>
      <c r="J29" s="298"/>
    </row>
    <row r="30" spans="2:10" ht="13.5" hidden="1" customHeight="1" outlineLevel="1">
      <c r="B30" s="297"/>
      <c r="C30" s="69"/>
      <c r="D30" s="69"/>
      <c r="E30" s="69"/>
      <c r="F30" s="69"/>
      <c r="G30" s="69"/>
      <c r="H30" s="69"/>
      <c r="I30" s="69"/>
      <c r="J30" s="298"/>
    </row>
    <row r="31" spans="2:10" ht="13.5" hidden="1" customHeight="1" outlineLevel="1">
      <c r="B31" s="297"/>
      <c r="C31" s="69"/>
      <c r="D31" s="69"/>
      <c r="E31" s="69"/>
      <c r="F31" s="69"/>
      <c r="G31" s="69"/>
      <c r="H31" s="69"/>
      <c r="I31" s="69"/>
      <c r="J31" s="298"/>
    </row>
    <row r="32" spans="2:10" ht="13.5" hidden="1" customHeight="1" outlineLevel="1">
      <c r="B32" s="297"/>
      <c r="C32" s="69"/>
      <c r="D32" s="69"/>
      <c r="E32" s="69"/>
      <c r="F32" s="69"/>
      <c r="G32" s="69"/>
      <c r="H32" s="69"/>
      <c r="I32" s="69"/>
      <c r="J32" s="298"/>
    </row>
    <row r="33" spans="2:10" s="19" customFormat="1" ht="13.5" customHeight="1" collapsed="1">
      <c r="B33" s="317" t="s">
        <v>6</v>
      </c>
      <c r="C33" s="318">
        <f>SUM(C34,C41:C44)</f>
        <v>919295</v>
      </c>
      <c r="D33" s="318">
        <f t="shared" ref="D33:J33" si="23">SUM(D34,D41:D44)</f>
        <v>1066136</v>
      </c>
      <c r="E33" s="318">
        <f t="shared" si="23"/>
        <v>1431959</v>
      </c>
      <c r="F33" s="318">
        <f t="shared" si="23"/>
        <v>1654428</v>
      </c>
      <c r="G33" s="318">
        <f t="shared" si="23"/>
        <v>1658157</v>
      </c>
      <c r="H33" s="318">
        <f t="shared" si="23"/>
        <v>1783356</v>
      </c>
      <c r="I33" s="318">
        <f t="shared" si="23"/>
        <v>1943884</v>
      </c>
      <c r="J33" s="319">
        <f t="shared" si="23"/>
        <v>1993442</v>
      </c>
    </row>
    <row r="34" spans="2:10" s="19" customFormat="1" ht="13.5" customHeight="1">
      <c r="B34" s="426" t="s">
        <v>3706</v>
      </c>
      <c r="C34" s="427">
        <f>Report_Sales!C3</f>
        <v>847783</v>
      </c>
      <c r="D34" s="427">
        <f>Report_Sales!D3</f>
        <v>996238</v>
      </c>
      <c r="E34" s="427">
        <f>Report_Sales!E3</f>
        <v>1287476</v>
      </c>
      <c r="F34" s="427">
        <f t="shared" ref="F34:J34" si="24">SUM(F35,F39:F40)</f>
        <v>1654428</v>
      </c>
      <c r="G34" s="427">
        <f t="shared" si="24"/>
        <v>1658157</v>
      </c>
      <c r="H34" s="427">
        <f t="shared" si="24"/>
        <v>1783356</v>
      </c>
      <c r="I34" s="427">
        <f t="shared" si="24"/>
        <v>1943884</v>
      </c>
      <c r="J34" s="428">
        <f t="shared" si="24"/>
        <v>1993442</v>
      </c>
    </row>
    <row r="35" spans="2:10" s="19" customFormat="1" ht="13.5" customHeight="1">
      <c r="B35" s="321" t="s">
        <v>46</v>
      </c>
      <c r="C35" s="232">
        <f>SUMIFS(Sales!C$6:C$53,Sales!$B$6:$B$53,$B35)</f>
        <v>0</v>
      </c>
      <c r="D35" s="232">
        <f>SUMIFS(Sales!D$6:D$53,Sales!$B$6:$B$53,$B35)</f>
        <v>0</v>
      </c>
      <c r="E35" s="232">
        <f>SUMIFS(Sales!E$6:E$53,Sales!$B$6:$B$53,$B35)</f>
        <v>0</v>
      </c>
      <c r="F35" s="232">
        <f>SUMIFS(Sales!F$6:F$53,Sales!$B$6:$B$53,$B35)</f>
        <v>865937</v>
      </c>
      <c r="G35" s="232">
        <f>SUMIFS(Sales!G$6:G$53,Sales!$B$6:$B$53,$B35)</f>
        <v>879412</v>
      </c>
      <c r="H35" s="232">
        <f>SUMIFS(Sales!H$6:H$53,Sales!$B$6:$B$53,$B35)</f>
        <v>947333</v>
      </c>
      <c r="I35" s="232">
        <f>SUMIFS(Sales!I$6:I$53,Sales!$B$6:$B$53,$B35)</f>
        <v>1047085</v>
      </c>
      <c r="J35" s="320">
        <f>SUMIFS(Sales!J$6:J$53,Sales!$B$6:$B$53,$B35)</f>
        <v>1134157</v>
      </c>
    </row>
    <row r="36" spans="2:10" ht="13.5" customHeight="1">
      <c r="B36" s="322" t="s">
        <v>47</v>
      </c>
      <c r="C36" s="270">
        <f>SUMIFS(Sales!C$6:C$53,Sales!$B$6:$B$53,$B36)</f>
        <v>0</v>
      </c>
      <c r="D36" s="270">
        <f>SUMIFS(Sales!D$6:D$53,Sales!$B$6:$B$53,$B36)</f>
        <v>0</v>
      </c>
      <c r="E36" s="270">
        <f>SUMIFS(Sales!E$6:E$53,Sales!$B$6:$B$53,$B36)</f>
        <v>0</v>
      </c>
      <c r="F36" s="270">
        <f>SUMIFS(Sales!F$6:F$53,Sales!$B$6:$B$53,$B36)</f>
        <v>361496</v>
      </c>
      <c r="G36" s="270">
        <f>SUMIFS(Sales!G$6:G$53,Sales!$B$6:$B$53,$B36)</f>
        <v>389105</v>
      </c>
      <c r="H36" s="270">
        <f>SUMIFS(Sales!H$6:H$53,Sales!$B$6:$B$53,$B36)</f>
        <v>406811</v>
      </c>
      <c r="I36" s="270">
        <f>SUMIFS(Sales!I$6:I$53,Sales!$B$6:$B$53,$B36)</f>
        <v>417697</v>
      </c>
      <c r="J36" s="323">
        <f>SUMIFS(Sales!J$6:J$53,Sales!$B$6:$B$53,$B36)</f>
        <v>415087</v>
      </c>
    </row>
    <row r="37" spans="2:10" ht="13.5" customHeight="1">
      <c r="B37" s="322" t="s">
        <v>48</v>
      </c>
      <c r="C37" s="270">
        <f>SUMIFS(Sales!C$6:C$53,Sales!$B$6:$B$53,$B37)</f>
        <v>0</v>
      </c>
      <c r="D37" s="270">
        <f>SUMIFS(Sales!D$6:D$53,Sales!$B$6:$B$53,$B37)</f>
        <v>0</v>
      </c>
      <c r="E37" s="270">
        <f>SUMIFS(Sales!E$6:E$53,Sales!$B$6:$B$53,$B37)</f>
        <v>0</v>
      </c>
      <c r="F37" s="270">
        <f>SUMIFS(Sales!F$6:F$53,Sales!$B$6:$B$53,$B37)</f>
        <v>172002</v>
      </c>
      <c r="G37" s="270">
        <f>SUMIFS(Sales!G$6:G$53,Sales!$B$6:$B$53,$B37)</f>
        <v>160768</v>
      </c>
      <c r="H37" s="270">
        <f>SUMIFS(Sales!H$6:H$53,Sales!$B$6:$B$53,$B37)</f>
        <v>180107</v>
      </c>
      <c r="I37" s="270">
        <f>SUMIFS(Sales!I$6:I$53,Sales!$B$6:$B$53,$B37)</f>
        <v>247459</v>
      </c>
      <c r="J37" s="323">
        <f>SUMIFS(Sales!J$6:J$53,Sales!$B$6:$B$53,$B37)</f>
        <v>244126</v>
      </c>
    </row>
    <row r="38" spans="2:10" s="19" customFormat="1" ht="13.5" customHeight="1">
      <c r="B38" s="322" t="s">
        <v>49</v>
      </c>
      <c r="C38" s="232">
        <f>SUMIFS(Sales!C$6:C$53,Sales!$B$6:$B$53,$B38)</f>
        <v>0</v>
      </c>
      <c r="D38" s="232">
        <f>SUMIFS(Sales!D$6:D$53,Sales!$B$6:$B$53,$B38)</f>
        <v>0</v>
      </c>
      <c r="E38" s="232">
        <f>SUMIFS(Sales!E$6:E$53,Sales!$B$6:$B$53,$B38)</f>
        <v>0</v>
      </c>
      <c r="F38" s="232">
        <f>SUMIFS(Sales!F$6:F$53,Sales!$B$6:$B$53,$B38)</f>
        <v>332439</v>
      </c>
      <c r="G38" s="232">
        <f>SUMIFS(Sales!G$6:G$53,Sales!$B$6:$B$53,$B38)</f>
        <v>329539</v>
      </c>
      <c r="H38" s="232">
        <f>SUMIFS(Sales!H$6:H$53,Sales!$B$6:$B$53,$B38)</f>
        <v>360415</v>
      </c>
      <c r="I38" s="232">
        <f>SUMIFS(Sales!I$6:I$53,Sales!$B$6:$B$53,$B38)</f>
        <v>381929</v>
      </c>
      <c r="J38" s="320">
        <f>SUMIFS(Sales!J$6:J$53,Sales!$B$6:$B$53,$B38)</f>
        <v>474944</v>
      </c>
    </row>
    <row r="39" spans="2:10" ht="13.5" customHeight="1">
      <c r="B39" s="321" t="s">
        <v>50</v>
      </c>
      <c r="C39" s="270">
        <f>SUMIFS(Sales!C$6:C$53,Sales!$B$6:$B$53,$B39)</f>
        <v>0</v>
      </c>
      <c r="D39" s="270">
        <f>SUMIFS(Sales!D$6:D$53,Sales!$B$6:$B$53,$B39)</f>
        <v>0</v>
      </c>
      <c r="E39" s="270">
        <f>SUMIFS(Sales!E$6:E$53,Sales!$B$6:$B$53,$B39)</f>
        <v>0</v>
      </c>
      <c r="F39" s="270">
        <f>SUMIFS(Sales!F$6:F$53,Sales!$B$6:$B$53,$B39)</f>
        <v>572061</v>
      </c>
      <c r="G39" s="270">
        <f>SUMIFS(Sales!G$6:G$53,Sales!$B$6:$B$53,$B39)</f>
        <v>524291</v>
      </c>
      <c r="H39" s="270">
        <f>SUMIFS(Sales!H$6:H$53,Sales!$B$6:$B$53,$B39)</f>
        <v>546330</v>
      </c>
      <c r="I39" s="270">
        <f>SUMIFS(Sales!I$6:I$53,Sales!$B$6:$B$53,$B39)</f>
        <v>597917</v>
      </c>
      <c r="J39" s="323">
        <f>SUMIFS(Sales!J$6:J$53,Sales!$B$6:$B$53,$B39)</f>
        <v>587051</v>
      </c>
    </row>
    <row r="40" spans="2:10" ht="13.5" customHeight="1">
      <c r="B40" s="321" t="s">
        <v>51</v>
      </c>
      <c r="C40" s="270">
        <f>SUMIFS(Sales!C$6:C$53,Sales!$B$6:$B$53,$B40)</f>
        <v>0</v>
      </c>
      <c r="D40" s="270">
        <f>SUMIFS(Sales!D$6:D$53,Sales!$B$6:$B$53,$B40)</f>
        <v>0</v>
      </c>
      <c r="E40" s="270">
        <f>SUMIFS(Sales!E$6:E$53,Sales!$B$6:$B$53,$B40)</f>
        <v>0</v>
      </c>
      <c r="F40" s="270">
        <f>SUMIFS(Sales!F$6:F$53,Sales!$B$6:$B$53,$B40)</f>
        <v>216430</v>
      </c>
      <c r="G40" s="270">
        <f>SUMIFS(Sales!G$6:G$53,Sales!$B$6:$B$53,$B40)</f>
        <v>254454</v>
      </c>
      <c r="H40" s="270">
        <f>SUMIFS(Sales!H$6:H$53,Sales!$B$6:$B$53,$B40)</f>
        <v>289693</v>
      </c>
      <c r="I40" s="270">
        <f>SUMIFS(Sales!I$6:I$53,Sales!$B$6:$B$53,$B40)</f>
        <v>298882</v>
      </c>
      <c r="J40" s="323">
        <f>SUMIFS(Sales!J$6:J$53,Sales!$B$6:$B$53,$B40)</f>
        <v>272234</v>
      </c>
    </row>
    <row r="41" spans="2:10" ht="13.5" customHeight="1">
      <c r="B41" s="426" t="s">
        <v>3707</v>
      </c>
      <c r="C41" s="270">
        <f>SUMIFS(Sales!C$6:C$53,Sales!$B$6:$B$53,$B41)</f>
        <v>28284</v>
      </c>
      <c r="D41" s="270">
        <f>SUMIFS(Sales!D$6:D$53,Sales!$B$6:$B$53,$B41)</f>
        <v>15900</v>
      </c>
      <c r="E41" s="270">
        <f>SUMIFS(Sales!E$6:E$53,Sales!$B$6:$B$53,$B41)</f>
        <v>59385</v>
      </c>
      <c r="F41" s="270">
        <f>SUMIFS(Sales!F$6:F$53,Sales!$B$6:$B$53,$B41)</f>
        <v>0</v>
      </c>
      <c r="G41" s="270">
        <f>SUMIFS(Sales!G$6:G$53,Sales!$B$6:$B$53,$B41)</f>
        <v>0</v>
      </c>
      <c r="H41" s="270">
        <f>SUMIFS(Sales!H$6:H$53,Sales!$B$6:$B$53,$B41)</f>
        <v>0</v>
      </c>
      <c r="I41" s="270">
        <f>SUMIFS(Sales!I$6:I$53,Sales!$B$6:$B$53,$B41)</f>
        <v>0</v>
      </c>
      <c r="J41" s="323">
        <f>SUMIFS(Sales!J$6:J$53,Sales!$B$6:$B$53,$B41)</f>
        <v>0</v>
      </c>
    </row>
    <row r="42" spans="2:10" ht="13.5" customHeight="1">
      <c r="B42" s="429" t="s">
        <v>43</v>
      </c>
      <c r="C42" s="270">
        <f>SUMIFS(Sales!C$6:C$53,Sales!$B$6:$B$53,$B42)</f>
        <v>34179</v>
      </c>
      <c r="D42" s="270">
        <f>SUMIFS(Sales!D$6:D$53,Sales!$B$6:$B$53,$B42)</f>
        <v>50172</v>
      </c>
      <c r="E42" s="270">
        <f>SUMIFS(Sales!E$6:E$53,Sales!$B$6:$B$53,$B42)</f>
        <v>79019</v>
      </c>
      <c r="F42" s="270">
        <f>SUMIFS(Sales!F$6:F$53,Sales!$B$6:$B$53,$B42)</f>
        <v>0</v>
      </c>
      <c r="G42" s="270">
        <f>SUMIFS(Sales!G$6:G$53,Sales!$B$6:$B$53,$B42)</f>
        <v>0</v>
      </c>
      <c r="H42" s="270">
        <f>SUMIFS(Sales!H$6:H$53,Sales!$B$6:$B$53,$B42)</f>
        <v>0</v>
      </c>
      <c r="I42" s="270">
        <f>SUMIFS(Sales!I$6:I$53,Sales!$B$6:$B$53,$B42)</f>
        <v>0</v>
      </c>
      <c r="J42" s="323">
        <f>SUMIFS(Sales!J$6:J$53,Sales!$B$6:$B$53,$B42)</f>
        <v>0</v>
      </c>
    </row>
    <row r="43" spans="2:10" s="19" customFormat="1" ht="13.5" customHeight="1">
      <c r="B43" s="429" t="s">
        <v>44</v>
      </c>
      <c r="C43" s="270">
        <f>SUMIFS(Sales!C$6:C$53,Sales!$B$6:$B$53,$B43)</f>
        <v>8893</v>
      </c>
      <c r="D43" s="270">
        <f>SUMIFS(Sales!D$6:D$53,Sales!$B$6:$B$53,$B43)</f>
        <v>3860</v>
      </c>
      <c r="E43" s="270">
        <f>SUMIFS(Sales!E$6:E$53,Sales!$B$6:$B$53,$B43)</f>
        <v>6100</v>
      </c>
      <c r="F43" s="270">
        <f>SUMIFS(Sales!F$6:F$53,Sales!$B$6:$B$53,$B43)</f>
        <v>0</v>
      </c>
      <c r="G43" s="270">
        <f>SUMIFS(Sales!G$6:G$53,Sales!$B$6:$B$53,$B43)</f>
        <v>0</v>
      </c>
      <c r="H43" s="270">
        <f>SUMIFS(Sales!H$6:H$53,Sales!$B$6:$B$53,$B43)</f>
        <v>0</v>
      </c>
      <c r="I43" s="270">
        <f>SUMIFS(Sales!I$6:I$53,Sales!$B$6:$B$53,$B43)</f>
        <v>0</v>
      </c>
      <c r="J43" s="323">
        <f>SUMIFS(Sales!J$6:J$53,Sales!$B$6:$B$53,$B43)</f>
        <v>0</v>
      </c>
    </row>
    <row r="44" spans="2:10" ht="13.5" customHeight="1">
      <c r="B44" s="429" t="s">
        <v>45</v>
      </c>
      <c r="C44" s="270">
        <f>SUMIFS(Sales!C$6:C$53,Sales!$B$6:$B$53,$B44)</f>
        <v>156</v>
      </c>
      <c r="D44" s="270">
        <f>SUMIFS(Sales!D$6:D$53,Sales!$B$6:$B$53,$B44)</f>
        <v>-34</v>
      </c>
      <c r="E44" s="270">
        <f>SUMIFS(Sales!E$6:E$53,Sales!$B$6:$B$53,$B44)</f>
        <v>-21</v>
      </c>
      <c r="F44" s="270">
        <f>SUMIFS(Sales!F$6:F$53,Sales!$B$6:$B$53,$B44)</f>
        <v>0</v>
      </c>
      <c r="G44" s="270">
        <f>SUMIFS(Sales!G$6:G$53,Sales!$B$6:$B$53,$B44)</f>
        <v>0</v>
      </c>
      <c r="H44" s="270">
        <f>SUMIFS(Sales!H$6:H$53,Sales!$B$6:$B$53,$B44)</f>
        <v>0</v>
      </c>
      <c r="I44" s="270">
        <f>SUMIFS(Sales!I$6:I$53,Sales!$B$6:$B$53,$B44)</f>
        <v>0</v>
      </c>
      <c r="J44" s="323">
        <f>SUMIFS(Sales!J$6:J$53,Sales!$B$6:$B$53,$B44)</f>
        <v>0</v>
      </c>
    </row>
    <row r="45" spans="2:10" ht="13.5" customHeight="1">
      <c r="B45" s="297"/>
      <c r="C45" s="270"/>
      <c r="D45" s="270"/>
      <c r="E45" s="270"/>
      <c r="F45" s="270"/>
      <c r="G45" s="270"/>
      <c r="H45" s="270"/>
      <c r="I45" s="270"/>
      <c r="J45" s="323"/>
    </row>
    <row r="46" spans="2:10" ht="13.5" customHeight="1">
      <c r="B46" s="324"/>
      <c r="C46" s="325"/>
      <c r="D46" s="325"/>
      <c r="E46" s="325"/>
      <c r="F46" s="325"/>
      <c r="G46" s="325"/>
      <c r="H46" s="325"/>
      <c r="I46" s="325"/>
      <c r="J46" s="326"/>
    </row>
    <row r="49" spans="2:12" ht="13.5" customHeight="1">
      <c r="B49" s="4" t="s">
        <v>4876</v>
      </c>
      <c r="C49" s="222"/>
      <c r="D49" s="222"/>
      <c r="E49" s="222"/>
      <c r="F49" s="222"/>
      <c r="G49" s="222"/>
      <c r="H49" s="222"/>
      <c r="I49" s="222"/>
      <c r="J49" s="223"/>
    </row>
    <row r="50" spans="2:12" s="19" customFormat="1" ht="13.5" customHeight="1">
      <c r="B50" s="224" t="str">
        <f>unit</f>
        <v>KRW Millions</v>
      </c>
      <c r="C50" s="225">
        <f>C$5</f>
        <v>2020</v>
      </c>
      <c r="D50" s="225">
        <f t="shared" ref="D50:J50" si="25">D$5</f>
        <v>2021</v>
      </c>
      <c r="E50" s="225">
        <f t="shared" si="25"/>
        <v>2022</v>
      </c>
      <c r="F50" s="226">
        <f t="shared" si="25"/>
        <v>2023</v>
      </c>
      <c r="G50" s="226">
        <f t="shared" si="25"/>
        <v>2024</v>
      </c>
      <c r="H50" s="226">
        <f t="shared" si="25"/>
        <v>2025</v>
      </c>
      <c r="I50" s="226">
        <f t="shared" si="25"/>
        <v>2026</v>
      </c>
      <c r="J50" s="227">
        <f t="shared" si="25"/>
        <v>2027</v>
      </c>
    </row>
    <row r="51" spans="2:12" s="19" customFormat="1" ht="13.5" customHeight="1">
      <c r="B51" s="228" t="str">
        <f>B49</f>
        <v>인건비 - 매출원가</v>
      </c>
      <c r="C51" s="275">
        <f>SUM(C54,C61,C63,C65,C67)</f>
        <v>81367</v>
      </c>
      <c r="D51" s="275">
        <f t="shared" ref="D51:J51" si="26">SUM(D54,D61,D63,D65,D67)</f>
        <v>97550</v>
      </c>
      <c r="E51" s="275">
        <f t="shared" si="26"/>
        <v>116785.90317345454</v>
      </c>
      <c r="F51" s="311">
        <f t="shared" si="26"/>
        <v>129087.63062913234</v>
      </c>
      <c r="G51" s="275">
        <f t="shared" si="26"/>
        <v>131540.48061108583</v>
      </c>
      <c r="H51" s="275">
        <f t="shared" si="26"/>
        <v>134566.18966514082</v>
      </c>
      <c r="I51" s="275">
        <f t="shared" si="26"/>
        <v>138872.58773442532</v>
      </c>
      <c r="J51" s="276">
        <f t="shared" si="26"/>
        <v>143593.16171739576</v>
      </c>
    </row>
    <row r="52" spans="2:12" s="280" customFormat="1" ht="13.5" customHeight="1">
      <c r="B52" s="279" t="s">
        <v>172</v>
      </c>
      <c r="C52" s="431"/>
      <c r="D52" s="431">
        <f>IFERROR(D51/C51-1,"")</f>
        <v>0.19888898447773662</v>
      </c>
      <c r="E52" s="431">
        <f t="shared" ref="E52:J52" si="27">IFERROR(E51/D51-1,"")</f>
        <v>0.19719019142444427</v>
      </c>
      <c r="F52" s="431">
        <f t="shared" si="27"/>
        <v>0.10533572221817589</v>
      </c>
      <c r="G52" s="431">
        <f t="shared" si="27"/>
        <v>1.9001433134988144E-2</v>
      </c>
      <c r="H52" s="431">
        <f t="shared" si="27"/>
        <v>2.3002113417852188E-2</v>
      </c>
      <c r="I52" s="431">
        <f t="shared" si="27"/>
        <v>3.2002080760410223E-2</v>
      </c>
      <c r="J52" s="235">
        <f t="shared" si="27"/>
        <v>3.3992122275404713E-2</v>
      </c>
    </row>
    <row r="53" spans="2:12" ht="13.5" customHeight="1">
      <c r="B53" s="300" t="s">
        <v>173</v>
      </c>
      <c r="C53" s="470">
        <f>IFERROR(C51/C$33,"")</f>
        <v>8.851021706851446E-2</v>
      </c>
      <c r="D53" s="470">
        <f t="shared" ref="D53:J53" si="28">IFERROR(D51/D$33,"")</f>
        <v>9.1498645576174154E-2</v>
      </c>
      <c r="E53" s="470">
        <f t="shared" si="28"/>
        <v>8.1556736731606516E-2</v>
      </c>
      <c r="F53" s="470">
        <f t="shared" si="28"/>
        <v>7.802553548968727E-2</v>
      </c>
      <c r="G53" s="470">
        <f t="shared" si="28"/>
        <v>7.9329328049808218E-2</v>
      </c>
      <c r="H53" s="470">
        <f t="shared" si="28"/>
        <v>7.5456717371708629E-2</v>
      </c>
      <c r="I53" s="470">
        <f t="shared" si="28"/>
        <v>7.1440779251449843E-2</v>
      </c>
      <c r="J53" s="471">
        <f t="shared" si="28"/>
        <v>7.2032776332291465E-2</v>
      </c>
    </row>
    <row r="54" spans="2:12" ht="13.5" customHeight="1">
      <c r="B54" s="344" t="s">
        <v>97</v>
      </c>
      <c r="C54" s="447">
        <f>SUMIFS(Report_COGS!C$49:C$53,Report_COGS!$B$49:$B$53,$B54)</f>
        <v>50078</v>
      </c>
      <c r="D54" s="447">
        <f>SUMIFS(Report_COGS!D$49:D$53,Report_COGS!$B$49:$B$53,$B54)</f>
        <v>60241</v>
      </c>
      <c r="E54" s="447">
        <f>E57*E58</f>
        <v>72558.903173454542</v>
      </c>
      <c r="F54" s="449">
        <f t="shared" ref="F54:J54" si="29">F57*F58</f>
        <v>80202.630629132342</v>
      </c>
      <c r="G54" s="447">
        <f t="shared" si="29"/>
        <v>81726.480611085848</v>
      </c>
      <c r="H54" s="447">
        <f t="shared" si="29"/>
        <v>83606.189665140802</v>
      </c>
      <c r="I54" s="447">
        <f t="shared" si="29"/>
        <v>86281.587734425309</v>
      </c>
      <c r="J54" s="425">
        <f t="shared" si="29"/>
        <v>89215.161717395778</v>
      </c>
    </row>
    <row r="55" spans="2:12" s="280" customFormat="1" ht="13.5" customHeight="1">
      <c r="B55" s="279" t="s">
        <v>172</v>
      </c>
      <c r="C55" s="431"/>
      <c r="D55" s="431">
        <f>IFERROR(D54/C54-1,"")</f>
        <v>0.20294340828307833</v>
      </c>
      <c r="E55" s="431">
        <f t="shared" ref="E55:J55" si="30">IFERROR(E54/D54-1,"")</f>
        <v>0.20447706999310333</v>
      </c>
      <c r="F55" s="468">
        <f t="shared" si="30"/>
        <v>0.10534513507467458</v>
      </c>
      <c r="G55" s="468">
        <f t="shared" si="30"/>
        <v>1.8999999999999906E-2</v>
      </c>
      <c r="H55" s="468">
        <f t="shared" si="30"/>
        <v>2.2999999999999687E-2</v>
      </c>
      <c r="I55" s="468">
        <f t="shared" si="30"/>
        <v>3.2000000000000028E-2</v>
      </c>
      <c r="J55" s="469">
        <f t="shared" si="30"/>
        <v>3.400000000000003E-2</v>
      </c>
      <c r="L55" s="277"/>
    </row>
    <row r="56" spans="2:12" ht="13.5" customHeight="1">
      <c r="B56" s="300" t="s">
        <v>179</v>
      </c>
      <c r="C56" s="433">
        <f>IFERROR(C54/C$33,"")</f>
        <v>5.4474352628916721E-2</v>
      </c>
      <c r="D56" s="433">
        <f t="shared" ref="D56:J56" si="31">IFERROR(D54/D$33,"")</f>
        <v>5.6504048264011349E-2</v>
      </c>
      <c r="E56" s="433">
        <f t="shared" si="31"/>
        <v>5.0671075899138551E-2</v>
      </c>
      <c r="F56" s="434">
        <f t="shared" si="31"/>
        <v>4.8477558787165316E-2</v>
      </c>
      <c r="G56" s="433">
        <f t="shared" si="31"/>
        <v>4.9287540691916293E-2</v>
      </c>
      <c r="H56" s="433">
        <f t="shared" si="31"/>
        <v>4.688137963768356E-2</v>
      </c>
      <c r="I56" s="433">
        <f t="shared" si="31"/>
        <v>4.4386181343344204E-2</v>
      </c>
      <c r="J56" s="244">
        <f t="shared" si="31"/>
        <v>4.475433030777709E-2</v>
      </c>
    </row>
    <row r="57" spans="2:12" ht="13.5" customHeight="1">
      <c r="B57" s="446" t="s">
        <v>4878</v>
      </c>
      <c r="C57" s="532"/>
      <c r="D57" s="532"/>
      <c r="E57" s="825">
        <f>'18_인건비(매출원가)'!G45</f>
        <v>1984.6106437431849</v>
      </c>
      <c r="F57" s="825">
        <f>'18_인건비(매출원가)'!H45</f>
        <v>2109.3074231528344</v>
      </c>
      <c r="G57" s="825">
        <f>'18_인건비(매출원가)'!I45</f>
        <v>2109.3074231528344</v>
      </c>
      <c r="H57" s="825">
        <f>'18_인건비(매출원가)'!J45</f>
        <v>2109.3074231528344</v>
      </c>
      <c r="I57" s="825">
        <f>'18_인건비(매출원가)'!K45</f>
        <v>2109.3074231528344</v>
      </c>
      <c r="J57" s="826">
        <f>'18_인건비(매출원가)'!L45</f>
        <v>2109.3074231528344</v>
      </c>
    </row>
    <row r="58" spans="2:12" ht="13.5" customHeight="1">
      <c r="B58" s="446" t="s">
        <v>4672</v>
      </c>
      <c r="C58" s="822"/>
      <c r="D58" s="822"/>
      <c r="E58" s="819">
        <f>'18_인건비(매출원가)'!G46</f>
        <v>36.56077498234152</v>
      </c>
      <c r="F58" s="820">
        <f>'18_인건비(매출원가)'!H46</f>
        <v>38.023205981635179</v>
      </c>
      <c r="G58" s="819">
        <f>'18_인건비(매출원가)'!I46</f>
        <v>38.745646895286242</v>
      </c>
      <c r="H58" s="819">
        <f>'18_인건비(매출원가)'!J46</f>
        <v>39.636796773877819</v>
      </c>
      <c r="I58" s="819">
        <f>'18_인건비(매출원가)'!K46</f>
        <v>40.905174270641908</v>
      </c>
      <c r="J58" s="821">
        <f>'18_인건비(매출원가)'!L46</f>
        <v>42.295950195843737</v>
      </c>
    </row>
    <row r="59" spans="2:12" s="280" customFormat="1" ht="13.5" customHeight="1">
      <c r="B59" s="282" t="s">
        <v>172</v>
      </c>
      <c r="C59" s="822"/>
      <c r="D59" s="822"/>
      <c r="E59" s="431" t="str">
        <f t="shared" ref="E59" si="32">IFERROR(E58/D58-1,"")</f>
        <v/>
      </c>
      <c r="F59" s="468">
        <f t="shared" ref="F59" si="33">IFERROR(F58/E58-1,"")</f>
        <v>4.0000000000000036E-2</v>
      </c>
      <c r="G59" s="468">
        <f t="shared" ref="G59" si="34">IFERROR(G58/F58-1,"")</f>
        <v>1.8999999999999906E-2</v>
      </c>
      <c r="H59" s="468">
        <f t="shared" ref="H59" si="35">IFERROR(H58/G58-1,"")</f>
        <v>2.2999999999999909E-2</v>
      </c>
      <c r="I59" s="468">
        <f t="shared" ref="I59" si="36">IFERROR(I58/H58-1,"")</f>
        <v>3.2000000000000028E-2</v>
      </c>
      <c r="J59" s="469">
        <f t="shared" ref="J59" si="37">IFERROR(J58/I58-1,"")</f>
        <v>3.400000000000003E-2</v>
      </c>
      <c r="L59" s="277"/>
    </row>
    <row r="60" spans="2:12" ht="13.5" customHeight="1">
      <c r="B60" s="446" t="s">
        <v>4664</v>
      </c>
      <c r="C60" s="532"/>
      <c r="D60" s="532"/>
      <c r="E60" s="823">
        <f t="shared" ref="E60:J60" si="38">IFERROR(E33/E57,"")</f>
        <v>721.53145228485437</v>
      </c>
      <c r="F60" s="823">
        <f t="shared" si="38"/>
        <v>784.3465498865429</v>
      </c>
      <c r="G60" s="823">
        <f t="shared" si="38"/>
        <v>786.11442874529473</v>
      </c>
      <c r="H60" s="823">
        <f t="shared" si="38"/>
        <v>845.46993028373902</v>
      </c>
      <c r="I60" s="823">
        <f t="shared" si="38"/>
        <v>921.57453136652225</v>
      </c>
      <c r="J60" s="824">
        <f t="shared" si="38"/>
        <v>945.06944702273529</v>
      </c>
      <c r="L60" s="827" t="s">
        <v>4881</v>
      </c>
    </row>
    <row r="61" spans="2:12" ht="13.5" customHeight="1">
      <c r="B61" s="344" t="s">
        <v>98</v>
      </c>
      <c r="C61" s="447">
        <f>SUMIFS(Report_COGS!C$49:C$53,Report_COGS!$B$49:$B$53,$B61)</f>
        <v>13929</v>
      </c>
      <c r="D61" s="447">
        <f>SUMIFS(Report_COGS!D$49:D$53,Report_COGS!$B$49:$B$53,$B61)</f>
        <v>16247</v>
      </c>
      <c r="E61" s="447">
        <f>SUMIFS(Report_COGS!E$49:E$53,Report_COGS!$B$49:$B$53,$B61)</f>
        <v>19059</v>
      </c>
      <c r="F61" s="449">
        <f>SUMIFS(Report_COGS!H$49:H$53,Report_COGS!$B$49:$B$53,$B61)</f>
        <v>21066</v>
      </c>
      <c r="G61" s="447">
        <f>SUMIFS(Report_COGS!I$49:I$53,Report_COGS!$B$49:$B$53,$B61)</f>
        <v>21466</v>
      </c>
      <c r="H61" s="447">
        <f>SUMIFS(Report_COGS!J$49:J$53,Report_COGS!$B$49:$B$53,$B61)</f>
        <v>21960</v>
      </c>
      <c r="I61" s="447">
        <f>SUMIFS(Report_COGS!K$49:K$53,Report_COGS!$B$49:$B$53,$B61)</f>
        <v>22663</v>
      </c>
      <c r="J61" s="425">
        <f>SUMIFS(Report_COGS!L$49:L$53,Report_COGS!$B$49:$B$53,$B61)</f>
        <v>23433</v>
      </c>
    </row>
    <row r="62" spans="2:12" ht="13.5" customHeight="1">
      <c r="B62" s="300" t="s">
        <v>186</v>
      </c>
      <c r="C62" s="433">
        <f>IFERROR(C61/C54,"")</f>
        <v>0.27814609209632973</v>
      </c>
      <c r="D62" s="433">
        <f t="shared" ref="D62:J62" si="39">IFERROR(D61/D54,"")</f>
        <v>0.26970003817997712</v>
      </c>
      <c r="E62" s="433">
        <f t="shared" si="39"/>
        <v>0.2626693509194703</v>
      </c>
      <c r="F62" s="434">
        <f t="shared" si="39"/>
        <v>0.26265971371203511</v>
      </c>
      <c r="G62" s="433">
        <f t="shared" si="39"/>
        <v>0.26265660578424843</v>
      </c>
      <c r="H62" s="433">
        <f t="shared" si="39"/>
        <v>0.26265997874025965</v>
      </c>
      <c r="I62" s="433">
        <f t="shared" si="39"/>
        <v>0.262663223928571</v>
      </c>
      <c r="J62" s="244">
        <f t="shared" si="39"/>
        <v>0.26265714872801577</v>
      </c>
    </row>
    <row r="63" spans="2:12" ht="13.5" customHeight="1">
      <c r="B63" s="344" t="s">
        <v>99</v>
      </c>
      <c r="C63" s="447">
        <f>SUMIFS(Report_COGS!C$49:C$53,Report_COGS!$B$49:$B$53,$B63)</f>
        <v>4068</v>
      </c>
      <c r="D63" s="447">
        <f>SUMIFS(Report_COGS!D$49:D$53,Report_COGS!$B$49:$B$53,$B63)</f>
        <v>4128</v>
      </c>
      <c r="E63" s="447">
        <f>SUMIFS(Report_COGS!E$49:E$53,Report_COGS!$B$49:$B$53,$B63)</f>
        <v>5069</v>
      </c>
      <c r="F63" s="449">
        <f>SUMIFS(Report_COGS!H$49:H$53,Report_COGS!$B$49:$B$53,$B63)</f>
        <v>5603</v>
      </c>
      <c r="G63" s="447">
        <f>SUMIFS(Report_COGS!I$49:I$53,Report_COGS!$B$49:$B$53,$B63)</f>
        <v>5710</v>
      </c>
      <c r="H63" s="447">
        <f>SUMIFS(Report_COGS!J$49:J$53,Report_COGS!$B$49:$B$53,$B63)</f>
        <v>5841</v>
      </c>
      <c r="I63" s="447">
        <f>SUMIFS(Report_COGS!K$49:K$53,Report_COGS!$B$49:$B$53,$B63)</f>
        <v>6028</v>
      </c>
      <c r="J63" s="425">
        <f>SUMIFS(Report_COGS!L$49:L$53,Report_COGS!$B$49:$B$53,$B63)</f>
        <v>6233</v>
      </c>
    </row>
    <row r="64" spans="2:12" ht="13.5" customHeight="1">
      <c r="B64" s="300" t="s">
        <v>3714</v>
      </c>
      <c r="C64" s="433">
        <f>IFERROR(C63/SUM(C$54,C$61),"")</f>
        <v>6.3555548611870571E-2</v>
      </c>
      <c r="D64" s="433">
        <f t="shared" ref="D64:J64" si="40">IFERROR(D63/SUM(D$54,D$61),"")</f>
        <v>5.3969250078443678E-2</v>
      </c>
      <c r="E64" s="433">
        <f t="shared" si="40"/>
        <v>5.5327614193518206E-2</v>
      </c>
      <c r="F64" s="434">
        <f t="shared" si="40"/>
        <v>5.532809089242452E-2</v>
      </c>
      <c r="G64" s="433">
        <f t="shared" si="40"/>
        <v>5.5333489089384111E-2</v>
      </c>
      <c r="H64" s="433">
        <f t="shared" si="40"/>
        <v>5.5330215275627842E-2</v>
      </c>
      <c r="I64" s="433">
        <f t="shared" si="40"/>
        <v>5.5330880820757079E-2</v>
      </c>
      <c r="J64" s="244">
        <f t="shared" si="40"/>
        <v>5.5331573147522246E-2</v>
      </c>
    </row>
    <row r="65" spans="2:12" ht="13.5" customHeight="1">
      <c r="B65" s="344" t="s">
        <v>100</v>
      </c>
      <c r="C65" s="447">
        <f>SUMIFS(Report_COGS!C$49:C$53,Report_COGS!$B$49:$B$53,$B65)</f>
        <v>13292</v>
      </c>
      <c r="D65" s="447">
        <f>SUMIFS(Report_COGS!D$49:D$53,Report_COGS!$B$49:$B$53,$B65)</f>
        <v>16934</v>
      </c>
      <c r="E65" s="447">
        <f>SUMIFS(Report_COGS!E$49:E$53,Report_COGS!$B$49:$B$53,$B65)</f>
        <v>20099</v>
      </c>
      <c r="F65" s="449">
        <f>SUMIFS(Report_COGS!H$49:H$53,Report_COGS!$B$49:$B$53,$B65)</f>
        <v>22216</v>
      </c>
      <c r="G65" s="447">
        <f>SUMIFS(Report_COGS!I$49:I$53,Report_COGS!$B$49:$B$53,$B65)</f>
        <v>22638</v>
      </c>
      <c r="H65" s="447">
        <f>SUMIFS(Report_COGS!J$49:J$53,Report_COGS!$B$49:$B$53,$B65)</f>
        <v>23159</v>
      </c>
      <c r="I65" s="447">
        <f>SUMIFS(Report_COGS!K$49:K$53,Report_COGS!$B$49:$B$53,$B65)</f>
        <v>23900</v>
      </c>
      <c r="J65" s="425">
        <f>SUMIFS(Report_COGS!L$49:L$53,Report_COGS!$B$49:$B$53,$B65)</f>
        <v>24712</v>
      </c>
    </row>
    <row r="66" spans="2:12" ht="13.5" customHeight="1">
      <c r="B66" s="300" t="s">
        <v>3714</v>
      </c>
      <c r="C66" s="433">
        <f>IFERROR(C65/SUM(C$54,C$61),"")</f>
        <v>0.20766478666395863</v>
      </c>
      <c r="D66" s="433">
        <f t="shared" ref="D66:J66" si="41">IFERROR(D65/SUM(D$54,D$61),"")</f>
        <v>0.22139420562702647</v>
      </c>
      <c r="E66" s="433">
        <f t="shared" si="41"/>
        <v>0.21937851995966115</v>
      </c>
      <c r="F66" s="434">
        <f t="shared" si="41"/>
        <v>0.21937691723471411</v>
      </c>
      <c r="G66" s="433">
        <f t="shared" si="41"/>
        <v>0.21937644938799955</v>
      </c>
      <c r="H66" s="433">
        <f t="shared" si="41"/>
        <v>0.2193789514754777</v>
      </c>
      <c r="I66" s="433">
        <f t="shared" si="41"/>
        <v>0.2193775798964987</v>
      </c>
      <c r="J66" s="244">
        <f t="shared" si="41"/>
        <v>0.21937330910020372</v>
      </c>
    </row>
    <row r="67" spans="2:12" ht="13.5" customHeight="1">
      <c r="B67" s="344" t="s">
        <v>3737</v>
      </c>
      <c r="C67" s="447">
        <f>SUMIFS(Report_COGS!C$49:C$53,Report_COGS!$B$49:$B$53,$B67)</f>
        <v>0</v>
      </c>
      <c r="D67" s="447">
        <f>SUMIFS(Report_COGS!D$49:D$53,Report_COGS!$B$49:$B$53,$B67)</f>
        <v>0</v>
      </c>
      <c r="E67" s="447">
        <f>SUMIFS(Report_COGS!E$49:E$53,Report_COGS!$B$49:$B$53,$B67)</f>
        <v>0</v>
      </c>
      <c r="F67" s="449">
        <f>SUMIFS(Report_COGS!H$49:H$53,Report_COGS!$B$49:$B$53,$B67)</f>
        <v>0</v>
      </c>
      <c r="G67" s="447">
        <f>SUMIFS(Report_COGS!I$49:I$53,Report_COGS!$B$49:$B$53,$B67)</f>
        <v>0</v>
      </c>
      <c r="H67" s="447">
        <f>SUMIFS(Report_COGS!J$49:J$53,Report_COGS!$B$49:$B$53,$B67)</f>
        <v>0</v>
      </c>
      <c r="I67" s="447">
        <f>SUMIFS(Report_COGS!K$49:K$53,Report_COGS!$B$49:$B$53,$B67)</f>
        <v>0</v>
      </c>
      <c r="J67" s="425">
        <f>SUMIFS(Report_COGS!L$49:L$53,Report_COGS!$B$49:$B$53,$B67)</f>
        <v>0</v>
      </c>
    </row>
    <row r="68" spans="2:12" ht="13.5" customHeight="1">
      <c r="B68" s="300" t="s">
        <v>3714</v>
      </c>
      <c r="C68" s="433">
        <f>IFERROR(C67/SUM(C$54,C$61),"")</f>
        <v>0</v>
      </c>
      <c r="D68" s="433">
        <f t="shared" ref="D68:J68" si="42">IFERROR(D67/SUM(D$54,D$61),"")</f>
        <v>0</v>
      </c>
      <c r="E68" s="433">
        <f t="shared" si="42"/>
        <v>0</v>
      </c>
      <c r="F68" s="434">
        <f t="shared" si="42"/>
        <v>0</v>
      </c>
      <c r="G68" s="433">
        <f t="shared" si="42"/>
        <v>0</v>
      </c>
      <c r="H68" s="433">
        <f t="shared" si="42"/>
        <v>0</v>
      </c>
      <c r="I68" s="433">
        <f t="shared" si="42"/>
        <v>0</v>
      </c>
      <c r="J68" s="244">
        <f t="shared" si="42"/>
        <v>0</v>
      </c>
    </row>
    <row r="69" spans="2:12" ht="13.5" customHeight="1">
      <c r="B69" s="345"/>
      <c r="C69" s="435"/>
      <c r="D69" s="435"/>
      <c r="E69" s="435"/>
      <c r="F69" s="436"/>
      <c r="G69" s="435"/>
      <c r="H69" s="435"/>
      <c r="I69" s="435"/>
      <c r="J69" s="437"/>
    </row>
    <row r="71" spans="2:12" ht="13.5" customHeight="1">
      <c r="B71" s="4" t="s">
        <v>4879</v>
      </c>
      <c r="C71" s="222"/>
      <c r="D71" s="222"/>
      <c r="E71" s="222"/>
      <c r="F71" s="222"/>
      <c r="G71" s="222"/>
      <c r="H71" s="222"/>
      <c r="I71" s="222"/>
      <c r="J71" s="223"/>
    </row>
    <row r="72" spans="2:12" s="19" customFormat="1" ht="13.5" customHeight="1">
      <c r="B72" s="224" t="str">
        <f>unit</f>
        <v>KRW Millions</v>
      </c>
      <c r="C72" s="225">
        <f>C$5</f>
        <v>2020</v>
      </c>
      <c r="D72" s="225">
        <f t="shared" ref="D72:J72" si="43">D$5</f>
        <v>2021</v>
      </c>
      <c r="E72" s="225">
        <f t="shared" si="43"/>
        <v>2022</v>
      </c>
      <c r="F72" s="226">
        <f t="shared" si="43"/>
        <v>2023</v>
      </c>
      <c r="G72" s="226">
        <f t="shared" si="43"/>
        <v>2024</v>
      </c>
      <c r="H72" s="226">
        <f t="shared" si="43"/>
        <v>2025</v>
      </c>
      <c r="I72" s="226">
        <f t="shared" si="43"/>
        <v>2026</v>
      </c>
      <c r="J72" s="227">
        <f t="shared" si="43"/>
        <v>2027</v>
      </c>
    </row>
    <row r="73" spans="2:12" s="19" customFormat="1" ht="13.5" customHeight="1">
      <c r="B73" s="228" t="str">
        <f>B71</f>
        <v>인건비 - 판매비와 관리비</v>
      </c>
      <c r="C73" s="275">
        <f>SUM(C76,C83,C85,C87,C89)</f>
        <v>20314</v>
      </c>
      <c r="D73" s="275">
        <f t="shared" ref="D73:J73" si="44">SUM(D76,D83,D85,D87,D89)</f>
        <v>23463</v>
      </c>
      <c r="E73" s="275">
        <f t="shared" si="44"/>
        <v>23500.554344</v>
      </c>
      <c r="F73" s="311">
        <f t="shared" si="44"/>
        <v>25985.925321840001</v>
      </c>
      <c r="G73" s="275">
        <f t="shared" si="44"/>
        <v>27195.278819251042</v>
      </c>
      <c r="H73" s="275">
        <f t="shared" si="44"/>
        <v>28239.47929573432</v>
      </c>
      <c r="I73" s="275">
        <f t="shared" si="44"/>
        <v>30654.769703067333</v>
      </c>
      <c r="J73" s="276">
        <f t="shared" si="44"/>
        <v>31919.692027006633</v>
      </c>
    </row>
    <row r="74" spans="2:12" s="280" customFormat="1" ht="13.5" customHeight="1">
      <c r="B74" s="279" t="s">
        <v>172</v>
      </c>
      <c r="C74" s="431"/>
      <c r="D74" s="431">
        <f>IFERROR(D73/C73-1,"")</f>
        <v>0.15501624495421873</v>
      </c>
      <c r="E74" s="431">
        <f t="shared" ref="E74" si="45">IFERROR(E73/D73-1,"")</f>
        <v>1.6005772492861947E-3</v>
      </c>
      <c r="F74" s="431">
        <f t="shared" ref="F74" si="46">IFERROR(F73/E73-1,"")</f>
        <v>0.10575797240606577</v>
      </c>
      <c r="G74" s="431">
        <f t="shared" ref="G74" si="47">IFERROR(G73/F73-1,"")</f>
        <v>4.6538789072661402E-2</v>
      </c>
      <c r="H74" s="431">
        <f t="shared" ref="H74" si="48">IFERROR(H73/G73-1,"")</f>
        <v>3.8396387969521717E-2</v>
      </c>
      <c r="I74" s="431">
        <f t="shared" ref="I74" si="49">IFERROR(I73/H73-1,"")</f>
        <v>8.5528857739875175E-2</v>
      </c>
      <c r="J74" s="235">
        <f t="shared" ref="J74" si="50">IFERROR(J73/I73-1,"")</f>
        <v>4.126347502172667E-2</v>
      </c>
    </row>
    <row r="75" spans="2:12" ht="13.5" customHeight="1">
      <c r="B75" s="300" t="s">
        <v>173</v>
      </c>
      <c r="C75" s="470">
        <f>IFERROR(C73/C$33,"")</f>
        <v>2.2097368091852997E-2</v>
      </c>
      <c r="D75" s="470">
        <f t="shared" ref="D75:J75" si="51">IFERROR(D73/D$33,"")</f>
        <v>2.2007511236840329E-2</v>
      </c>
      <c r="E75" s="470">
        <f t="shared" si="51"/>
        <v>1.6411471518388447E-2</v>
      </c>
      <c r="F75" s="470">
        <f t="shared" si="51"/>
        <v>1.5706894057547383E-2</v>
      </c>
      <c r="G75" s="470">
        <f t="shared" si="51"/>
        <v>1.6400907042729392E-2</v>
      </c>
      <c r="H75" s="470">
        <f t="shared" si="51"/>
        <v>1.5835020767437528E-2</v>
      </c>
      <c r="I75" s="470">
        <f t="shared" si="51"/>
        <v>1.5769855455915752E-2</v>
      </c>
      <c r="J75" s="471">
        <f t="shared" si="51"/>
        <v>1.6012350510828322E-2</v>
      </c>
    </row>
    <row r="76" spans="2:12" ht="13.5" customHeight="1">
      <c r="B76" s="344" t="s">
        <v>97</v>
      </c>
      <c r="C76" s="447">
        <f>SUMIFS('Report_SG&amp;A'!C$18:C$22,'Report_SG&amp;A'!$B$18:$B$22,$B76)</f>
        <v>11596</v>
      </c>
      <c r="D76" s="447">
        <f>SUMIFS('Report_SG&amp;A'!D$18:D$22,'Report_SG&amp;A'!$B$18:$B$22,$B76)</f>
        <v>12328</v>
      </c>
      <c r="E76" s="447">
        <f>E79*E80</f>
        <v>14021.554344</v>
      </c>
      <c r="F76" s="449">
        <f t="shared" ref="F76:J76" si="52">F79*F80</f>
        <v>15563.925321840001</v>
      </c>
      <c r="G76" s="447">
        <f t="shared" si="52"/>
        <v>16288.27881925104</v>
      </c>
      <c r="H76" s="447">
        <f t="shared" si="52"/>
        <v>16913.47929573432</v>
      </c>
      <c r="I76" s="447">
        <f t="shared" si="52"/>
        <v>18359.769703067333</v>
      </c>
      <c r="J76" s="425">
        <f t="shared" si="52"/>
        <v>19117.692027006633</v>
      </c>
    </row>
    <row r="77" spans="2:12" s="280" customFormat="1" ht="13.5" customHeight="1">
      <c r="B77" s="279" t="s">
        <v>172</v>
      </c>
      <c r="C77" s="431"/>
      <c r="D77" s="431">
        <f>IFERROR(D76/C76-1,"")</f>
        <v>6.312521559158335E-2</v>
      </c>
      <c r="E77" s="431">
        <f t="shared" ref="E77" si="53">IFERROR(E76/D76-1,"")</f>
        <v>0.13737462232316688</v>
      </c>
      <c r="F77" s="468">
        <f t="shared" ref="F77" si="54">IFERROR(F76/E76-1,"")</f>
        <v>0.1100000000000001</v>
      </c>
      <c r="G77" s="468">
        <f t="shared" ref="G77" si="55">IFERROR(G76/F76-1,"")</f>
        <v>4.6540540540540576E-2</v>
      </c>
      <c r="H77" s="468">
        <f t="shared" ref="H77" si="56">IFERROR(H76/G76-1,"")</f>
        <v>3.8383458646616297E-2</v>
      </c>
      <c r="I77" s="468">
        <f t="shared" ref="I77" si="57">IFERROR(I76/H76-1,"")</f>
        <v>8.5511111111111093E-2</v>
      </c>
      <c r="J77" s="469">
        <f t="shared" ref="J77" si="58">IFERROR(J76/I76-1,"")</f>
        <v>4.128169014084504E-2</v>
      </c>
      <c r="L77" s="277"/>
    </row>
    <row r="78" spans="2:12" ht="13.5" customHeight="1">
      <c r="B78" s="300" t="s">
        <v>179</v>
      </c>
      <c r="C78" s="433">
        <f>IFERROR(C76/C$33,"")</f>
        <v>1.2614013999858587E-2</v>
      </c>
      <c r="D78" s="433">
        <f t="shared" ref="D78:J78" si="59">IFERROR(D76/D$33,"")</f>
        <v>1.1563252718227317E-2</v>
      </c>
      <c r="E78" s="433">
        <f t="shared" si="59"/>
        <v>9.7918685828295368E-3</v>
      </c>
      <c r="F78" s="434">
        <f t="shared" si="59"/>
        <v>9.4074358762303353E-3</v>
      </c>
      <c r="G78" s="433">
        <f t="shared" si="59"/>
        <v>9.8231221888223121E-3</v>
      </c>
      <c r="H78" s="433">
        <f t="shared" si="59"/>
        <v>9.4840734523753637E-3</v>
      </c>
      <c r="I78" s="433">
        <f t="shared" si="59"/>
        <v>9.4448895628892124E-3</v>
      </c>
      <c r="J78" s="244">
        <f t="shared" si="59"/>
        <v>9.5902925828825879E-3</v>
      </c>
    </row>
    <row r="79" spans="2:12" ht="13.5" customHeight="1">
      <c r="B79" s="446" t="s">
        <v>4878</v>
      </c>
      <c r="C79" s="532"/>
      <c r="D79" s="532"/>
      <c r="E79" s="825">
        <f>'21_인건비(판관R&amp;D)'!I5</f>
        <v>121.33333333333333</v>
      </c>
      <c r="F79" s="825">
        <f>'21_인건비(판관R&amp;D)'!J5</f>
        <v>129.5</v>
      </c>
      <c r="G79" s="825">
        <f>'21_인건비(판관R&amp;D)'!K5</f>
        <v>133</v>
      </c>
      <c r="H79" s="825">
        <f>'21_인건비(판관R&amp;D)'!L5</f>
        <v>135</v>
      </c>
      <c r="I79" s="825">
        <f>'21_인건비(판관R&amp;D)'!M5</f>
        <v>142</v>
      </c>
      <c r="J79" s="826">
        <f>'21_인건비(판관R&amp;D)'!N5</f>
        <v>143</v>
      </c>
      <c r="L79" s="827" t="s">
        <v>4880</v>
      </c>
    </row>
    <row r="80" spans="2:12" ht="13.5" customHeight="1">
      <c r="B80" s="446" t="s">
        <v>4672</v>
      </c>
      <c r="C80" s="822"/>
      <c r="D80" s="822"/>
      <c r="E80" s="819">
        <f>'21_인건비(판관R&amp;D)'!I6</f>
        <v>115.56226107692308</v>
      </c>
      <c r="F80" s="820">
        <f>'21_인건비(판관R&amp;D)'!J6</f>
        <v>120.18475152000001</v>
      </c>
      <c r="G80" s="819">
        <f>'21_인건비(판관R&amp;D)'!K6</f>
        <v>122.46826179887999</v>
      </c>
      <c r="H80" s="819">
        <f>'21_인건비(판관R&amp;D)'!L6</f>
        <v>125.28503182025422</v>
      </c>
      <c r="I80" s="819">
        <f>'21_인건비(판관R&amp;D)'!M6</f>
        <v>129.29415283850236</v>
      </c>
      <c r="J80" s="821">
        <f>'21_인건비(판관R&amp;D)'!N6</f>
        <v>133.69015403501143</v>
      </c>
    </row>
    <row r="81" spans="2:12" s="280" customFormat="1" ht="13.5" customHeight="1">
      <c r="B81" s="282" t="s">
        <v>172</v>
      </c>
      <c r="C81" s="822"/>
      <c r="D81" s="822"/>
      <c r="E81" s="431" t="str">
        <f t="shared" ref="E81" si="60">IFERROR(E80/D80-1,"")</f>
        <v/>
      </c>
      <c r="F81" s="468">
        <f t="shared" ref="F81" si="61">IFERROR(F80/E80-1,"")</f>
        <v>4.0000000000000036E-2</v>
      </c>
      <c r="G81" s="468">
        <f t="shared" ref="G81" si="62">IFERROR(G80/F80-1,"")</f>
        <v>1.8999999999999906E-2</v>
      </c>
      <c r="H81" s="468">
        <f t="shared" ref="H81" si="63">IFERROR(H80/G80-1,"")</f>
        <v>2.2999999999999909E-2</v>
      </c>
      <c r="I81" s="468">
        <f t="shared" ref="I81" si="64">IFERROR(I80/H80-1,"")</f>
        <v>3.2000000000000028E-2</v>
      </c>
      <c r="J81" s="469">
        <f t="shared" ref="J81" si="65">IFERROR(J80/I80-1,"")</f>
        <v>3.400000000000003E-2</v>
      </c>
      <c r="L81" s="277"/>
    </row>
    <row r="82" spans="2:12" ht="13.5" customHeight="1">
      <c r="B82" s="446" t="s">
        <v>4664</v>
      </c>
      <c r="C82" s="532"/>
      <c r="D82" s="532"/>
      <c r="E82" s="825">
        <f>IFERROR(E$33/E79,"")</f>
        <v>11801.85989010989</v>
      </c>
      <c r="F82" s="825">
        <f t="shared" ref="F82:J82" si="66">IFERROR(F$33/F79,"")</f>
        <v>12775.505791505791</v>
      </c>
      <c r="G82" s="825">
        <f t="shared" si="66"/>
        <v>12467.345864661655</v>
      </c>
      <c r="H82" s="825">
        <f t="shared" si="66"/>
        <v>13210.044444444444</v>
      </c>
      <c r="I82" s="825">
        <f t="shared" si="66"/>
        <v>13689.323943661971</v>
      </c>
      <c r="J82" s="826">
        <f t="shared" si="66"/>
        <v>13940.153846153846</v>
      </c>
    </row>
    <row r="83" spans="2:12" ht="13.5" customHeight="1">
      <c r="B83" s="344" t="s">
        <v>98</v>
      </c>
      <c r="C83" s="447">
        <f>SUMIFS('Report_SG&amp;A'!C$18:C$22,'Report_SG&amp;A'!$B$18:$B$22,$B83)</f>
        <v>4082</v>
      </c>
      <c r="D83" s="447">
        <f>SUMIFS('Report_SG&amp;A'!D$18:D$22,'Report_SG&amp;A'!$B$18:$B$22,$B83)</f>
        <v>5237</v>
      </c>
      <c r="E83" s="447">
        <f>SUMIFS('Report_SG&amp;A'!E$18:E$22,'Report_SG&amp;A'!$B$18:$B$22,$B83)</f>
        <v>3789</v>
      </c>
      <c r="F83" s="449">
        <f>SUMIFS('Report_SG&amp;A'!H$18:H$22,'Report_SG&amp;A'!$B$18:$B$22,$B83)</f>
        <v>4206</v>
      </c>
      <c r="G83" s="447">
        <f>SUMIFS('Report_SG&amp;A'!I$18:I$22,'Report_SG&amp;A'!$B$18:$B$22,$B83)</f>
        <v>4402</v>
      </c>
      <c r="H83" s="447">
        <f>SUMIFS('Report_SG&amp;A'!J$18:J$22,'Report_SG&amp;A'!$B$18:$B$22,$B83)</f>
        <v>4571</v>
      </c>
      <c r="I83" s="447">
        <f>SUMIFS('Report_SG&amp;A'!K$18:K$22,'Report_SG&amp;A'!$B$18:$B$22,$B83)</f>
        <v>4962</v>
      </c>
      <c r="J83" s="425">
        <f>SUMIFS('Report_SG&amp;A'!L$18:L$22,'Report_SG&amp;A'!$B$18:$B$22,$B83)</f>
        <v>5166</v>
      </c>
    </row>
    <row r="84" spans="2:12" ht="13.5" customHeight="1">
      <c r="B84" s="300" t="s">
        <v>186</v>
      </c>
      <c r="C84" s="433">
        <f>IFERROR(C83/C76,"")</f>
        <v>0.35201793721973096</v>
      </c>
      <c r="D84" s="433">
        <f t="shared" ref="D84:J84" si="67">IFERROR(D83/D76,"")</f>
        <v>0.42480532121998704</v>
      </c>
      <c r="E84" s="433">
        <f t="shared" si="67"/>
        <v>0.27022681701628615</v>
      </c>
      <c r="F84" s="434">
        <f t="shared" si="67"/>
        <v>0.27024030975643087</v>
      </c>
      <c r="G84" s="433">
        <f t="shared" si="67"/>
        <v>0.270255688083955</v>
      </c>
      <c r="H84" s="433">
        <f t="shared" si="67"/>
        <v>0.27025781745290178</v>
      </c>
      <c r="I84" s="433">
        <f t="shared" si="67"/>
        <v>0.27026482794993922</v>
      </c>
      <c r="J84" s="244">
        <f t="shared" si="67"/>
        <v>0.27022090285282568</v>
      </c>
    </row>
    <row r="85" spans="2:12" ht="13.5" customHeight="1">
      <c r="B85" s="344" t="s">
        <v>99</v>
      </c>
      <c r="C85" s="447">
        <f>SUMIFS('Report_SG&amp;A'!C$18:C$22,'Report_SG&amp;A'!$B$18:$B$22,$B85)</f>
        <v>722</v>
      </c>
      <c r="D85" s="447">
        <f>SUMIFS('Report_SG&amp;A'!D$18:D$22,'Report_SG&amp;A'!$B$18:$B$22,$B85)</f>
        <v>657</v>
      </c>
      <c r="E85" s="447">
        <f>SUMIFS('Report_SG&amp;A'!E$18:E$22,'Report_SG&amp;A'!$B$18:$B$22,$B85)</f>
        <v>816</v>
      </c>
      <c r="F85" s="449">
        <f>SUMIFS('Report_SG&amp;A'!H$18:H$22,'Report_SG&amp;A'!$B$18:$B$22,$B85)</f>
        <v>905</v>
      </c>
      <c r="G85" s="447">
        <f>SUMIFS('Report_SG&amp;A'!I$18:I$22,'Report_SG&amp;A'!$B$18:$B$22,$B85)</f>
        <v>947</v>
      </c>
      <c r="H85" s="447">
        <f>SUMIFS('Report_SG&amp;A'!J$18:J$22,'Report_SG&amp;A'!$B$18:$B$22,$B85)</f>
        <v>984</v>
      </c>
      <c r="I85" s="447">
        <f>SUMIFS('Report_SG&amp;A'!K$18:K$22,'Report_SG&amp;A'!$B$18:$B$22,$B85)</f>
        <v>1068</v>
      </c>
      <c r="J85" s="425">
        <f>SUMIFS('Report_SG&amp;A'!L$18:L$22,'Report_SG&amp;A'!$B$18:$B$22,$B85)</f>
        <v>1112</v>
      </c>
    </row>
    <row r="86" spans="2:12" ht="13.5" customHeight="1">
      <c r="B86" s="300" t="s">
        <v>3714</v>
      </c>
      <c r="C86" s="433">
        <f>IFERROR(C85/SUM(C$54,C$61),"")</f>
        <v>1.1280016248222851E-2</v>
      </c>
      <c r="D86" s="433">
        <f t="shared" ref="D86:J86" si="68">IFERROR(D85/SUM(D$54,D$61),"")</f>
        <v>8.5895826796360212E-3</v>
      </c>
      <c r="E86" s="433">
        <f t="shared" si="68"/>
        <v>8.9065561613554649E-3</v>
      </c>
      <c r="F86" s="434">
        <f t="shared" si="68"/>
        <v>8.9366272100025335E-3</v>
      </c>
      <c r="G86" s="433">
        <f t="shared" si="68"/>
        <v>9.1770252482743873E-3</v>
      </c>
      <c r="H86" s="433">
        <f t="shared" si="68"/>
        <v>9.3211662097616495E-3</v>
      </c>
      <c r="I86" s="433">
        <f t="shared" si="68"/>
        <v>9.8031487585548364E-3</v>
      </c>
      <c r="J86" s="244">
        <f t="shared" si="68"/>
        <v>9.8714438216019156E-3</v>
      </c>
    </row>
    <row r="87" spans="2:12" ht="13.5" customHeight="1">
      <c r="B87" s="344" t="s">
        <v>100</v>
      </c>
      <c r="C87" s="447">
        <f>SUMIFS('Report_SG&amp;A'!C$18:C$22,'Report_SG&amp;A'!$B$18:$B$22,$B87)</f>
        <v>3868</v>
      </c>
      <c r="D87" s="447">
        <f>SUMIFS('Report_SG&amp;A'!D$18:D$22,'Report_SG&amp;A'!$B$18:$B$22,$B87)</f>
        <v>5182</v>
      </c>
      <c r="E87" s="447">
        <f>SUMIFS('Report_SG&amp;A'!E$18:E$22,'Report_SG&amp;A'!$B$18:$B$22,$B87)</f>
        <v>4785</v>
      </c>
      <c r="F87" s="449">
        <f>SUMIFS('Report_SG&amp;A'!H$18:H$22,'Report_SG&amp;A'!$B$18:$B$22,$B87)</f>
        <v>5311</v>
      </c>
      <c r="G87" s="447">
        <f>SUMIFS('Report_SG&amp;A'!I$18:I$22,'Report_SG&amp;A'!$B$18:$B$22,$B87)</f>
        <v>5558</v>
      </c>
      <c r="H87" s="447">
        <f>SUMIFS('Report_SG&amp;A'!J$18:J$22,'Report_SG&amp;A'!$B$18:$B$22,$B87)</f>
        <v>5771</v>
      </c>
      <c r="I87" s="447">
        <f>SUMIFS('Report_SG&amp;A'!K$18:K$22,'Report_SG&amp;A'!$B$18:$B$22,$B87)</f>
        <v>6265</v>
      </c>
      <c r="J87" s="425">
        <f>SUMIFS('Report_SG&amp;A'!L$18:L$22,'Report_SG&amp;A'!$B$18:$B$22,$B87)</f>
        <v>6524</v>
      </c>
    </row>
    <row r="88" spans="2:12" ht="13.5" customHeight="1">
      <c r="B88" s="300" t="s">
        <v>3714</v>
      </c>
      <c r="C88" s="433">
        <f>IFERROR(C87/SUM(C$54,C$61),"")</f>
        <v>6.0430890371365634E-2</v>
      </c>
      <c r="D88" s="433">
        <f t="shared" ref="D88:J88" si="69">IFERROR(D87/SUM(D$54,D$61),"")</f>
        <v>6.774918941533313E-2</v>
      </c>
      <c r="E88" s="433">
        <f t="shared" si="69"/>
        <v>5.2227783372654289E-2</v>
      </c>
      <c r="F88" s="434">
        <f t="shared" si="69"/>
        <v>5.2444670842346358E-2</v>
      </c>
      <c r="G88" s="433">
        <f t="shared" si="69"/>
        <v>5.386051354795042E-2</v>
      </c>
      <c r="H88" s="433">
        <f t="shared" si="69"/>
        <v>5.4667124183470008E-2</v>
      </c>
      <c r="I88" s="433">
        <f t="shared" si="69"/>
        <v>5.7506298663245366E-2</v>
      </c>
      <c r="J88" s="244">
        <f t="shared" si="69"/>
        <v>5.7914837672779586E-2</v>
      </c>
    </row>
    <row r="89" spans="2:12" ht="13.5" customHeight="1">
      <c r="B89" s="344" t="s">
        <v>3737</v>
      </c>
      <c r="C89" s="447">
        <f>SUMIFS('Report_SG&amp;A'!C$18:C$22,'Report_SG&amp;A'!$B$18:$B$22,$B89)</f>
        <v>46</v>
      </c>
      <c r="D89" s="447">
        <f>SUMIFS('Report_SG&amp;A'!D$18:D$22,'Report_SG&amp;A'!$B$18:$B$22,$B89)</f>
        <v>59</v>
      </c>
      <c r="E89" s="447">
        <f>SUMIFS('Report_SG&amp;A'!E$18:E$22,'Report_SG&amp;A'!$B$18:$B$22,$B89)</f>
        <v>89</v>
      </c>
      <c r="F89" s="449">
        <v>0</v>
      </c>
      <c r="G89" s="447">
        <v>0</v>
      </c>
      <c r="H89" s="447">
        <v>0</v>
      </c>
      <c r="I89" s="447">
        <v>0</v>
      </c>
      <c r="J89" s="425">
        <v>0</v>
      </c>
    </row>
    <row r="90" spans="2:12" ht="13.5" customHeight="1">
      <c r="B90" s="300" t="s">
        <v>3714</v>
      </c>
      <c r="C90" s="433">
        <f>IFERROR(C89/SUM(C$54,C$61),"")</f>
        <v>7.1867139531613729E-4</v>
      </c>
      <c r="D90" s="433">
        <f t="shared" ref="D90:J90" si="70">IFERROR(D89/SUM(D$54,D$61),"")</f>
        <v>7.7136282815605062E-4</v>
      </c>
      <c r="E90" s="433">
        <f t="shared" si="70"/>
        <v>9.7142585583411326E-4</v>
      </c>
      <c r="F90" s="434">
        <f t="shared" si="70"/>
        <v>0</v>
      </c>
      <c r="G90" s="433">
        <f t="shared" si="70"/>
        <v>0</v>
      </c>
      <c r="H90" s="433">
        <f t="shared" si="70"/>
        <v>0</v>
      </c>
      <c r="I90" s="433">
        <f t="shared" si="70"/>
        <v>0</v>
      </c>
      <c r="J90" s="244">
        <f t="shared" si="70"/>
        <v>0</v>
      </c>
    </row>
    <row r="91" spans="2:12" ht="13.5" customHeight="1">
      <c r="B91" s="345"/>
      <c r="C91" s="435"/>
      <c r="D91" s="435"/>
      <c r="E91" s="435"/>
      <c r="F91" s="436"/>
      <c r="G91" s="435"/>
      <c r="H91" s="435"/>
      <c r="I91" s="435"/>
      <c r="J91" s="437"/>
    </row>
    <row r="93" spans="2:12" ht="13.5" customHeight="1">
      <c r="B93" s="4" t="s">
        <v>4877</v>
      </c>
      <c r="C93" s="222"/>
      <c r="D93" s="222"/>
      <c r="E93" s="222"/>
      <c r="F93" s="222"/>
      <c r="G93" s="222"/>
      <c r="H93" s="222"/>
      <c r="I93" s="222"/>
      <c r="J93" s="223"/>
    </row>
    <row r="94" spans="2:12" s="19" customFormat="1" ht="13.5" customHeight="1">
      <c r="B94" s="224" t="str">
        <f>unit</f>
        <v>KRW Millions</v>
      </c>
      <c r="C94" s="225">
        <f>C$5</f>
        <v>2020</v>
      </c>
      <c r="D94" s="225">
        <f t="shared" ref="D94:J94" si="71">D$5</f>
        <v>2021</v>
      </c>
      <c r="E94" s="225">
        <f t="shared" si="71"/>
        <v>2022</v>
      </c>
      <c r="F94" s="226">
        <f t="shared" si="71"/>
        <v>2023</v>
      </c>
      <c r="G94" s="226">
        <f t="shared" si="71"/>
        <v>2024</v>
      </c>
      <c r="H94" s="226">
        <f t="shared" si="71"/>
        <v>2025</v>
      </c>
      <c r="I94" s="226">
        <f t="shared" si="71"/>
        <v>2026</v>
      </c>
      <c r="J94" s="227">
        <f t="shared" si="71"/>
        <v>2027</v>
      </c>
    </row>
    <row r="95" spans="2:12" s="19" customFormat="1" ht="13.5" customHeight="1">
      <c r="B95" s="228" t="str">
        <f>B93</f>
        <v>인건비 - 연구개발비</v>
      </c>
      <c r="C95" s="275">
        <f>SUM(C98,C105,C107,C109,C111)</f>
        <v>38616</v>
      </c>
      <c r="D95" s="275">
        <f t="shared" ref="D95:J95" si="72">SUM(D98,D105,D107,D109,D111)</f>
        <v>44660</v>
      </c>
      <c r="E95" s="275">
        <f t="shared" si="72"/>
        <v>47459.271141818179</v>
      </c>
      <c r="F95" s="311">
        <f t="shared" si="72"/>
        <v>51463.801059549209</v>
      </c>
      <c r="G95" s="275">
        <f t="shared" si="72"/>
        <v>53430.165338441817</v>
      </c>
      <c r="H95" s="275">
        <f t="shared" si="72"/>
        <v>54987.284660073339</v>
      </c>
      <c r="I95" s="275">
        <f t="shared" si="72"/>
        <v>58100.34387899757</v>
      </c>
      <c r="J95" s="276">
        <f t="shared" si="72"/>
        <v>60774.917573651066</v>
      </c>
    </row>
    <row r="96" spans="2:12" s="280" customFormat="1" ht="13.5" customHeight="1">
      <c r="B96" s="279" t="s">
        <v>172</v>
      </c>
      <c r="C96" s="431"/>
      <c r="D96" s="431">
        <f>IFERROR(D95/C95-1,"")</f>
        <v>0.15651543401698786</v>
      </c>
      <c r="E96" s="431">
        <f t="shared" ref="E96" si="73">IFERROR(E95/D95-1,"")</f>
        <v>6.2679604608557593E-2</v>
      </c>
      <c r="F96" s="431">
        <f t="shared" ref="F96" si="74">IFERROR(F95/E95-1,"")</f>
        <v>8.4378243099533901E-2</v>
      </c>
      <c r="G96" s="431">
        <f t="shared" ref="G96" si="75">IFERROR(G95/F95-1,"")</f>
        <v>3.8208687240518957E-2</v>
      </c>
      <c r="H96" s="431">
        <f t="shared" ref="H96" si="76">IFERROR(H95/G95-1,"")</f>
        <v>2.9143075110628747E-2</v>
      </c>
      <c r="I96" s="431">
        <f t="shared" ref="I96" si="77">IFERROR(I95/H95-1,"")</f>
        <v>5.6614165223267454E-2</v>
      </c>
      <c r="J96" s="235">
        <f t="shared" ref="J96" si="78">IFERROR(J95/I95-1,"")</f>
        <v>4.6033698186428662E-2</v>
      </c>
    </row>
    <row r="97" spans="2:12" ht="13.5" customHeight="1">
      <c r="B97" s="300" t="s">
        <v>173</v>
      </c>
      <c r="C97" s="470">
        <f>IFERROR(C95/C$33,"")</f>
        <v>4.2006102502461125E-2</v>
      </c>
      <c r="D97" s="470">
        <f t="shared" ref="D97:J97" si="79">IFERROR(D95/D$33,"")</f>
        <v>4.1889590071060349E-2</v>
      </c>
      <c r="E97" s="470">
        <f t="shared" si="79"/>
        <v>3.3142898045138286E-2</v>
      </c>
      <c r="F97" s="470">
        <f t="shared" si="79"/>
        <v>3.1106703379989463E-2</v>
      </c>
      <c r="G97" s="470">
        <f t="shared" si="79"/>
        <v>3.2222621463734627E-2</v>
      </c>
      <c r="H97" s="470">
        <f t="shared" si="79"/>
        <v>3.0833599494477455E-2</v>
      </c>
      <c r="I97" s="470">
        <f t="shared" si="79"/>
        <v>2.9888791655776563E-2</v>
      </c>
      <c r="J97" s="471">
        <f t="shared" si="79"/>
        <v>3.0487427060155784E-2</v>
      </c>
    </row>
    <row r="98" spans="2:12" ht="13.5" customHeight="1">
      <c r="B98" s="344" t="s">
        <v>97</v>
      </c>
      <c r="C98" s="447">
        <f>SUMIFS('Report_R&amp;D'!C$6:C$10,'Report_R&amp;D'!$B$6:$B$10,$B98)</f>
        <v>20182</v>
      </c>
      <c r="D98" s="447">
        <f>SUMIFS('Report_R&amp;D'!D$6:D$10,'Report_R&amp;D'!$B$6:$B$10,$B98)</f>
        <v>22285</v>
      </c>
      <c r="E98" s="447">
        <f>E101*E102</f>
        <v>26921.271141818179</v>
      </c>
      <c r="F98" s="449">
        <f t="shared" ref="F98:J98" si="80">F101*F102</f>
        <v>29192.801059549212</v>
      </c>
      <c r="G98" s="447">
        <f t="shared" si="80"/>
        <v>30308.16533844182</v>
      </c>
      <c r="H98" s="447">
        <f t="shared" si="80"/>
        <v>31191.284660073339</v>
      </c>
      <c r="I98" s="447">
        <f t="shared" si="80"/>
        <v>32957.34387899757</v>
      </c>
      <c r="J98" s="425">
        <f t="shared" si="80"/>
        <v>34474.917573651066</v>
      </c>
    </row>
    <row r="99" spans="2:12" s="280" customFormat="1" ht="13.5" customHeight="1">
      <c r="B99" s="279" t="s">
        <v>172</v>
      </c>
      <c r="C99" s="431"/>
      <c r="D99" s="431">
        <f>IFERROR(D98/C98-1,"")</f>
        <v>0.10420176394807257</v>
      </c>
      <c r="E99" s="431">
        <f t="shared" ref="E99" si="81">IFERROR(E98/D98-1,"")</f>
        <v>0.20804447573785856</v>
      </c>
      <c r="F99" s="468">
        <f t="shared" ref="F99" si="82">IFERROR(F98/E98-1,"")</f>
        <v>8.4376770538243662E-2</v>
      </c>
      <c r="G99" s="468">
        <f t="shared" ref="G99" si="83">IFERROR(G98/F98-1,"")</f>
        <v>3.8206826286296458E-2</v>
      </c>
      <c r="H99" s="468">
        <f t="shared" ref="H99" si="84">IFERROR(H98/G98-1,"")</f>
        <v>2.9138000000000108E-2</v>
      </c>
      <c r="I99" s="468">
        <f t="shared" ref="I99" si="85">IFERROR(I98/H98-1,"")</f>
        <v>5.6620278330019813E-2</v>
      </c>
      <c r="J99" s="469">
        <f t="shared" ref="J99" si="86">IFERROR(J98/I98-1,"")</f>
        <v>4.6046601941747811E-2</v>
      </c>
      <c r="L99" s="277"/>
    </row>
    <row r="100" spans="2:12" ht="13.5" customHeight="1">
      <c r="B100" s="300" t="s">
        <v>179</v>
      </c>
      <c r="C100" s="433">
        <f>IFERROR(C98/C$33,"")</f>
        <v>2.1953779798650052E-2</v>
      </c>
      <c r="D100" s="433">
        <f t="shared" ref="D100:J100" si="87">IFERROR(D98/D$33,"")</f>
        <v>2.0902586536802058E-2</v>
      </c>
      <c r="E100" s="433">
        <f t="shared" si="87"/>
        <v>1.8800308627424513E-2</v>
      </c>
      <c r="F100" s="434">
        <f t="shared" si="87"/>
        <v>1.7645253259464425E-2</v>
      </c>
      <c r="G100" s="433">
        <f t="shared" si="87"/>
        <v>1.8278224159981125E-2</v>
      </c>
      <c r="H100" s="433">
        <f t="shared" si="87"/>
        <v>1.7490217690732158E-2</v>
      </c>
      <c r="I100" s="433">
        <f t="shared" si="87"/>
        <v>1.6954377873884229E-2</v>
      </c>
      <c r="J100" s="244">
        <f t="shared" si="87"/>
        <v>1.7294166358314447E-2</v>
      </c>
    </row>
    <row r="101" spans="2:12" ht="13.5" customHeight="1">
      <c r="B101" s="446" t="s">
        <v>4878</v>
      </c>
      <c r="C101" s="532"/>
      <c r="D101" s="532"/>
      <c r="E101" s="825">
        <f>'21_인건비(판관R&amp;D)'!I13</f>
        <v>470.66666666666669</v>
      </c>
      <c r="F101" s="825">
        <f>'21_인건비(판관R&amp;D)'!J13</f>
        <v>490.75</v>
      </c>
      <c r="G101" s="825">
        <f>'21_인건비(판관R&amp;D)'!K13</f>
        <v>500</v>
      </c>
      <c r="H101" s="825">
        <f>'21_인건비(판관R&amp;D)'!L13</f>
        <v>503</v>
      </c>
      <c r="I101" s="825">
        <f>'21_인건비(판관R&amp;D)'!M13</f>
        <v>515</v>
      </c>
      <c r="J101" s="826">
        <f>'21_인건비(판관R&amp;D)'!N13</f>
        <v>521</v>
      </c>
      <c r="L101" s="827" t="s">
        <v>4880</v>
      </c>
    </row>
    <row r="102" spans="2:12" ht="13.5" customHeight="1">
      <c r="B102" s="446" t="s">
        <v>4672</v>
      </c>
      <c r="C102" s="822"/>
      <c r="D102" s="822"/>
      <c r="E102" s="819">
        <f>'21_인건비(판관R&amp;D)'!I14</f>
        <v>57.198168148338908</v>
      </c>
      <c r="F102" s="820">
        <f>'21_인건비(판관R&amp;D)'!J14</f>
        <v>59.486094874272467</v>
      </c>
      <c r="G102" s="819">
        <f>'21_인건비(판관R&amp;D)'!K14</f>
        <v>60.616330676883642</v>
      </c>
      <c r="H102" s="819">
        <f>'21_인건비(판관R&amp;D)'!L14</f>
        <v>62.010506282451964</v>
      </c>
      <c r="I102" s="819">
        <f>'21_인건비(판관R&amp;D)'!M14</f>
        <v>63.99484248349043</v>
      </c>
      <c r="J102" s="821">
        <f>'21_인건비(판관R&amp;D)'!N14</f>
        <v>66.170667127929107</v>
      </c>
    </row>
    <row r="103" spans="2:12" s="280" customFormat="1" ht="13.5" customHeight="1">
      <c r="B103" s="282" t="s">
        <v>172</v>
      </c>
      <c r="C103" s="822"/>
      <c r="D103" s="822"/>
      <c r="E103" s="431" t="str">
        <f t="shared" ref="E103" si="88">IFERROR(E102/D102-1,"")</f>
        <v/>
      </c>
      <c r="F103" s="468">
        <f t="shared" ref="F103" si="89">IFERROR(F102/E102-1,"")</f>
        <v>4.0000000000000036E-2</v>
      </c>
      <c r="G103" s="468">
        <f t="shared" ref="G103" si="90">IFERROR(G102/F102-1,"")</f>
        <v>1.8999999999999906E-2</v>
      </c>
      <c r="H103" s="468">
        <f t="shared" ref="H103" si="91">IFERROR(H102/G102-1,"")</f>
        <v>2.2999999999999909E-2</v>
      </c>
      <c r="I103" s="468">
        <f t="shared" ref="I103" si="92">IFERROR(I102/H102-1,"")</f>
        <v>3.2000000000000028E-2</v>
      </c>
      <c r="J103" s="469">
        <f t="shared" ref="J103" si="93">IFERROR(J102/I102-1,"")</f>
        <v>3.400000000000003E-2</v>
      </c>
      <c r="L103" s="277"/>
    </row>
    <row r="104" spans="2:12" ht="13.5" customHeight="1">
      <c r="B104" s="446" t="s">
        <v>4664</v>
      </c>
      <c r="C104" s="532"/>
      <c r="D104" s="532"/>
      <c r="E104" s="825">
        <f>IFERROR(E$33/E101,"")</f>
        <v>3042.4058073654392</v>
      </c>
      <c r="F104" s="825">
        <f t="shared" ref="F104:J104" si="94">IFERROR(F$33/F101,"")</f>
        <v>3371.2236372898624</v>
      </c>
      <c r="G104" s="825">
        <f t="shared" si="94"/>
        <v>3316.3139999999999</v>
      </c>
      <c r="H104" s="825">
        <f t="shared" si="94"/>
        <v>3545.4393638170973</v>
      </c>
      <c r="I104" s="825">
        <f t="shared" si="94"/>
        <v>3774.5320388349514</v>
      </c>
      <c r="J104" s="826">
        <f t="shared" si="94"/>
        <v>3826.1842610364683</v>
      </c>
    </row>
    <row r="105" spans="2:12" ht="13.5" customHeight="1">
      <c r="B105" s="344" t="s">
        <v>98</v>
      </c>
      <c r="C105" s="447">
        <f>SUMIFS('Report_R&amp;D'!C$6:C$10,'Report_R&amp;D'!$B$6:$B$10,$B105)</f>
        <v>9209</v>
      </c>
      <c r="D105" s="447">
        <f>SUMIFS('Report_R&amp;D'!D$6:D$10,'Report_R&amp;D'!$B$6:$B$10,$B105)</f>
        <v>12023</v>
      </c>
      <c r="E105" s="447">
        <f>SUMIFS('Report_R&amp;D'!E$6:E$10,'Report_R&amp;D'!$B$6:$B$10,$B105)</f>
        <v>9531</v>
      </c>
      <c r="F105" s="449">
        <f>SUMIFS('Report_R&amp;D'!H$6:H$10,'Report_R&amp;D'!$B$6:$B$10,$B105)</f>
        <v>10335</v>
      </c>
      <c r="G105" s="447">
        <f>SUMIFS('Report_R&amp;D'!I$6:I$10,'Report_R&amp;D'!$B$6:$B$10,$B105)</f>
        <v>10730</v>
      </c>
      <c r="H105" s="447">
        <f>SUMIFS('Report_R&amp;D'!J$6:J$10,'Report_R&amp;D'!$B$6:$B$10,$B105)</f>
        <v>11043</v>
      </c>
      <c r="I105" s="447">
        <f>SUMIFS('Report_R&amp;D'!K$6:K$10,'Report_R&amp;D'!$B$6:$B$10,$B105)</f>
        <v>11668</v>
      </c>
      <c r="J105" s="425">
        <f>SUMIFS('Report_R&amp;D'!L$6:L$10,'Report_R&amp;D'!$B$6:$B$10,$B105)</f>
        <v>12205</v>
      </c>
    </row>
    <row r="106" spans="2:12" ht="13.5" customHeight="1">
      <c r="B106" s="300" t="s">
        <v>186</v>
      </c>
      <c r="C106" s="433">
        <f>IFERROR(C105/C98,"")</f>
        <v>0.45629769101179268</v>
      </c>
      <c r="D106" s="433">
        <f t="shared" ref="D106:J106" si="95">IFERROR(D105/D98,"")</f>
        <v>0.53951088175903072</v>
      </c>
      <c r="E106" s="433">
        <f t="shared" si="95"/>
        <v>0.35403231704000088</v>
      </c>
      <c r="F106" s="434">
        <f t="shared" si="95"/>
        <v>0.35402563731099501</v>
      </c>
      <c r="G106" s="433">
        <f t="shared" si="95"/>
        <v>0.3540300074313783</v>
      </c>
      <c r="H106" s="433">
        <f t="shared" si="95"/>
        <v>0.35404120478999324</v>
      </c>
      <c r="I106" s="433">
        <f t="shared" si="95"/>
        <v>0.35403338457246131</v>
      </c>
      <c r="J106" s="244">
        <f t="shared" si="95"/>
        <v>0.35402550198780447</v>
      </c>
    </row>
    <row r="107" spans="2:12" ht="13.5" customHeight="1">
      <c r="B107" s="344" t="s">
        <v>99</v>
      </c>
      <c r="C107" s="447">
        <f>SUMIFS('Report_R&amp;D'!C$6:C$10,'Report_R&amp;D'!$B$6:$B$10,$B107)</f>
        <v>2208</v>
      </c>
      <c r="D107" s="447">
        <f>SUMIFS('Report_R&amp;D'!D$6:D$10,'Report_R&amp;D'!$B$6:$B$10,$B107)</f>
        <v>2001</v>
      </c>
      <c r="E107" s="447">
        <f>SUMIFS('Report_R&amp;D'!E$6:E$10,'Report_R&amp;D'!$B$6:$B$10,$B107)</f>
        <v>2708</v>
      </c>
      <c r="F107" s="449">
        <f>SUMIFS('Report_R&amp;D'!H$6:H$10,'Report_R&amp;D'!$B$6:$B$10,$B107)</f>
        <v>2937</v>
      </c>
      <c r="G107" s="447">
        <f>SUMIFS('Report_R&amp;D'!I$6:I$10,'Report_R&amp;D'!$B$6:$B$10,$B107)</f>
        <v>3049</v>
      </c>
      <c r="H107" s="447">
        <f>SUMIFS('Report_R&amp;D'!J$6:J$10,'Report_R&amp;D'!$B$6:$B$10,$B107)</f>
        <v>3138</v>
      </c>
      <c r="I107" s="447">
        <f>SUMIFS('Report_R&amp;D'!K$6:K$10,'Report_R&amp;D'!$B$6:$B$10,$B107)</f>
        <v>3316</v>
      </c>
      <c r="J107" s="425">
        <f>SUMIFS('Report_R&amp;D'!L$6:L$10,'Report_R&amp;D'!$B$6:$B$10,$B107)</f>
        <v>3468</v>
      </c>
    </row>
    <row r="108" spans="2:12" ht="13.5" customHeight="1">
      <c r="B108" s="300" t="s">
        <v>3714</v>
      </c>
      <c r="C108" s="433">
        <f>IFERROR(C107/SUM(C$54,C$61),"")</f>
        <v>3.4496226975174592E-2</v>
      </c>
      <c r="D108" s="433">
        <f t="shared" ref="D108:J108" si="96">IFERROR(D107/SUM(D$54,D$61),"")</f>
        <v>2.6160966426106057E-2</v>
      </c>
      <c r="E108" s="433">
        <f t="shared" si="96"/>
        <v>2.9557541770772796E-2</v>
      </c>
      <c r="F108" s="434">
        <f t="shared" si="96"/>
        <v>2.9002070846162915E-2</v>
      </c>
      <c r="G108" s="433">
        <f t="shared" si="96"/>
        <v>2.9546726485732425E-2</v>
      </c>
      <c r="H108" s="433">
        <f t="shared" si="96"/>
        <v>2.9725426388447215E-2</v>
      </c>
      <c r="I108" s="433">
        <f t="shared" si="96"/>
        <v>3.04374918383594E-2</v>
      </c>
      <c r="J108" s="244">
        <f t="shared" si="96"/>
        <v>3.0786121558736911E-2</v>
      </c>
    </row>
    <row r="109" spans="2:12" ht="13.5" customHeight="1">
      <c r="B109" s="344" t="s">
        <v>100</v>
      </c>
      <c r="C109" s="447">
        <f>SUMIFS('Report_R&amp;D'!C$6:C$10,'Report_R&amp;D'!$B$6:$B$10,$B109)</f>
        <v>7017</v>
      </c>
      <c r="D109" s="447">
        <f>SUMIFS('Report_R&amp;D'!D$6:D$10,'Report_R&amp;D'!$B$6:$B$10,$B109)</f>
        <v>8351</v>
      </c>
      <c r="E109" s="447">
        <f>SUMIFS('Report_R&amp;D'!E$6:E$10,'Report_R&amp;D'!$B$6:$B$10,$B109)</f>
        <v>8299</v>
      </c>
      <c r="F109" s="449">
        <f>SUMIFS('Report_R&amp;D'!H$6:H$10,'Report_R&amp;D'!$B$6:$B$10,$B109)</f>
        <v>8999</v>
      </c>
      <c r="G109" s="447">
        <f>SUMIFS('Report_R&amp;D'!I$6:I$10,'Report_R&amp;D'!$B$6:$B$10,$B109)</f>
        <v>9343</v>
      </c>
      <c r="H109" s="447">
        <f>SUMIFS('Report_R&amp;D'!J$6:J$10,'Report_R&amp;D'!$B$6:$B$10,$B109)</f>
        <v>9615</v>
      </c>
      <c r="I109" s="447">
        <f>SUMIFS('Report_R&amp;D'!K$6:K$10,'Report_R&amp;D'!$B$6:$B$10,$B109)</f>
        <v>10159</v>
      </c>
      <c r="J109" s="425">
        <f>SUMIFS('Report_R&amp;D'!L$6:L$10,'Report_R&amp;D'!$B$6:$B$10,$B109)</f>
        <v>10627</v>
      </c>
    </row>
    <row r="110" spans="2:12" ht="13.5" customHeight="1">
      <c r="B110" s="300" t="s">
        <v>3714</v>
      </c>
      <c r="C110" s="433">
        <f>IFERROR(C109/SUM(C$54,C$61),"")</f>
        <v>0.10962863436811598</v>
      </c>
      <c r="D110" s="433">
        <f t="shared" ref="D110:J110" si="97">IFERROR(D109/SUM(D$54,D$61),"")</f>
        <v>0.109180525049681</v>
      </c>
      <c r="E110" s="433">
        <f t="shared" si="97"/>
        <v>9.058273233221692E-2</v>
      </c>
      <c r="F110" s="434">
        <f t="shared" si="97"/>
        <v>8.8862661063881535E-2</v>
      </c>
      <c r="G110" s="433">
        <f t="shared" si="97"/>
        <v>9.0539542655361779E-2</v>
      </c>
      <c r="H110" s="433">
        <f t="shared" si="97"/>
        <v>9.1080297872823443E-2</v>
      </c>
      <c r="I110" s="433">
        <f t="shared" si="97"/>
        <v>9.3249239923369462E-2</v>
      </c>
      <c r="J110" s="244">
        <f t="shared" si="97"/>
        <v>9.4337979759139892E-2</v>
      </c>
    </row>
    <row r="111" spans="2:12" ht="13.5" customHeight="1">
      <c r="B111" s="344" t="s">
        <v>3737</v>
      </c>
      <c r="C111" s="447">
        <f>SUMIFS('Report_R&amp;D'!C$6:C$10,'Report_R&amp;D'!$B$6:$B$10,$B111)</f>
        <v>0</v>
      </c>
      <c r="D111" s="447">
        <f>SUMIFS('Report_R&amp;D'!D$6:D$10,'Report_R&amp;D'!$B$6:$B$10,$B111)</f>
        <v>0</v>
      </c>
      <c r="E111" s="447">
        <f>SUMIFS('Report_R&amp;D'!E$6:E$10,'Report_R&amp;D'!$B$6:$B$10,$B111)</f>
        <v>0</v>
      </c>
      <c r="F111" s="449">
        <v>0</v>
      </c>
      <c r="G111" s="447">
        <v>0</v>
      </c>
      <c r="H111" s="447">
        <v>0</v>
      </c>
      <c r="I111" s="447">
        <v>0</v>
      </c>
      <c r="J111" s="425">
        <v>0</v>
      </c>
    </row>
    <row r="112" spans="2:12" ht="13.5" customHeight="1">
      <c r="B112" s="300" t="s">
        <v>3714</v>
      </c>
      <c r="C112" s="433">
        <f>IFERROR(C111/SUM(C$54,C$61),"")</f>
        <v>0</v>
      </c>
      <c r="D112" s="433">
        <f t="shared" ref="D112:J112" si="98">IFERROR(D111/SUM(D$54,D$61),"")</f>
        <v>0</v>
      </c>
      <c r="E112" s="433">
        <f t="shared" si="98"/>
        <v>0</v>
      </c>
      <c r="F112" s="434">
        <f t="shared" si="98"/>
        <v>0</v>
      </c>
      <c r="G112" s="433">
        <f t="shared" si="98"/>
        <v>0</v>
      </c>
      <c r="H112" s="433">
        <f t="shared" si="98"/>
        <v>0</v>
      </c>
      <c r="I112" s="433">
        <f t="shared" si="98"/>
        <v>0</v>
      </c>
      <c r="J112" s="244">
        <f t="shared" si="98"/>
        <v>0</v>
      </c>
    </row>
    <row r="113" spans="2:10" ht="13.5" customHeight="1">
      <c r="B113" s="345"/>
      <c r="C113" s="435"/>
      <c r="D113" s="435"/>
      <c r="E113" s="435"/>
      <c r="F113" s="436"/>
      <c r="G113" s="435"/>
      <c r="H113" s="435"/>
      <c r="I113" s="435"/>
      <c r="J113" s="437"/>
    </row>
  </sheetData>
  <phoneticPr fontId="3" type="noConversion"/>
  <pageMargins left="0.70866141732283472" right="0.70866141732283472" top="0.74803149606299213" bottom="0.74803149606299213" header="0.31496062992125984" footer="0.31496062992125984"/>
  <pageSetup paperSize="9" scale="52" fitToHeight="1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A83E4-9B13-4F54-B3B5-1ADD6A8E19D1}">
  <sheetPr>
    <tabColor rgb="FF00338D"/>
    <pageSetUpPr fitToPage="1"/>
  </sheetPr>
  <dimension ref="B1:J209"/>
  <sheetViews>
    <sheetView showGridLines="0" zoomScaleNormal="100" workbookViewId="0">
      <selection activeCell="B4" sqref="B4"/>
    </sheetView>
  </sheetViews>
  <sheetFormatPr defaultColWidth="8.75" defaultRowHeight="13.5" customHeight="1"/>
  <cols>
    <col min="1" max="1" width="1.25" style="9" customWidth="1"/>
    <col min="2" max="2" width="13.625" style="9" customWidth="1"/>
    <col min="3" max="10" width="10.25" style="9" bestFit="1" customWidth="1"/>
    <col min="11" max="11" width="1.625" style="9" customWidth="1"/>
    <col min="12" max="16384" width="8.75" style="9"/>
  </cols>
  <sheetData>
    <row r="1" spans="2:10" customFormat="1" ht="30" customHeight="1">
      <c r="B1" s="1" t="str">
        <f>Name</f>
        <v>LG이노텍 감사참여</v>
      </c>
      <c r="C1" s="1"/>
      <c r="D1" s="1"/>
      <c r="E1" s="1"/>
      <c r="F1" s="1"/>
      <c r="G1" s="1"/>
      <c r="H1" s="1"/>
      <c r="I1" s="1"/>
      <c r="J1" s="2" t="str">
        <f>Des!C13</f>
        <v>DRAFT - For Discussion Purposes Only</v>
      </c>
    </row>
    <row r="2" spans="2:10" customFormat="1" ht="20.100000000000001" customHeight="1">
      <c r="B2" s="3" t="s">
        <v>188</v>
      </c>
      <c r="C2" s="3"/>
      <c r="D2" s="3"/>
      <c r="E2" s="3"/>
      <c r="F2" s="3"/>
      <c r="G2" s="3"/>
      <c r="H2" s="3"/>
      <c r="I2" s="3"/>
      <c r="J2" s="3"/>
    </row>
    <row r="3" spans="2:10" customFormat="1" ht="14.1" customHeight="1">
      <c r="C3" s="310"/>
      <c r="D3" s="310"/>
      <c r="E3" s="310"/>
      <c r="F3" s="310"/>
      <c r="G3" s="310"/>
    </row>
    <row r="4" spans="2:10" ht="13.5" customHeight="1">
      <c r="B4" s="4" t="s">
        <v>189</v>
      </c>
      <c r="C4" s="222"/>
      <c r="D4" s="222"/>
      <c r="E4" s="222"/>
      <c r="F4" s="222"/>
      <c r="G4" s="222"/>
      <c r="H4" s="222"/>
      <c r="I4" s="222"/>
      <c r="J4" s="223"/>
    </row>
    <row r="5" spans="2:10" ht="13.5" customHeight="1">
      <c r="B5" s="224" t="s">
        <v>176</v>
      </c>
      <c r="C5" s="225">
        <f>Sales!C5</f>
        <v>2020</v>
      </c>
      <c r="D5" s="225">
        <f>Sales!D5</f>
        <v>2021</v>
      </c>
      <c r="E5" s="225">
        <f>Sales!E5</f>
        <v>2022</v>
      </c>
      <c r="F5" s="226">
        <f>Sales!F5</f>
        <v>2023</v>
      </c>
      <c r="G5" s="226">
        <f>Sales!G5</f>
        <v>2024</v>
      </c>
      <c r="H5" s="226">
        <f>Sales!H5</f>
        <v>2025</v>
      </c>
      <c r="I5" s="226">
        <f>Sales!I5</f>
        <v>2026</v>
      </c>
      <c r="J5" s="227">
        <f>Sales!J5</f>
        <v>2027</v>
      </c>
    </row>
    <row r="6" spans="2:10" s="19" customFormat="1" ht="13.5" customHeight="1">
      <c r="B6" s="346" t="s">
        <v>190</v>
      </c>
      <c r="C6" s="17"/>
      <c r="D6" s="17">
        <f t="shared" ref="D6:J6" si="0">D17</f>
        <v>127366.56904999999</v>
      </c>
      <c r="E6" s="17">
        <f t="shared" si="0"/>
        <v>71380.989159000019</v>
      </c>
      <c r="F6" s="347">
        <f t="shared" si="0"/>
        <v>109852.31479400001</v>
      </c>
      <c r="G6" s="347">
        <f t="shared" si="0"/>
        <v>95725.847989083355</v>
      </c>
      <c r="H6" s="347">
        <f t="shared" si="0"/>
        <v>71630.754843683317</v>
      </c>
      <c r="I6" s="347">
        <f t="shared" si="0"/>
        <v>48360.607501183338</v>
      </c>
      <c r="J6" s="348">
        <f t="shared" si="0"/>
        <v>19605.33750118333</v>
      </c>
    </row>
    <row r="7" spans="2:10" s="19" customFormat="1" ht="13.5" customHeight="1">
      <c r="B7" s="349" t="s">
        <v>191</v>
      </c>
      <c r="C7" s="350"/>
      <c r="D7" s="350">
        <f t="shared" ref="D7:J7" si="1">D39</f>
        <v>51438</v>
      </c>
      <c r="E7" s="350">
        <f t="shared" si="1"/>
        <v>56842</v>
      </c>
      <c r="F7" s="351">
        <f t="shared" si="1"/>
        <v>72917.133199444899</v>
      </c>
      <c r="G7" s="351">
        <f t="shared" si="1"/>
        <v>80627.55881749939</v>
      </c>
      <c r="H7" s="351">
        <f t="shared" si="1"/>
        <v>84968.902640047643</v>
      </c>
      <c r="I7" s="351">
        <f t="shared" si="1"/>
        <v>87123.036516901615</v>
      </c>
      <c r="J7" s="352">
        <f t="shared" si="1"/>
        <v>78526.663042645887</v>
      </c>
    </row>
    <row r="8" spans="2:10" ht="13.5" customHeight="1" thickBot="1">
      <c r="B8" s="353" t="s">
        <v>192</v>
      </c>
      <c r="C8" s="354"/>
      <c r="D8" s="354">
        <f t="shared" ref="D8:J8" si="2">D7-D6</f>
        <v>-75928.569049999991</v>
      </c>
      <c r="E8" s="354">
        <f t="shared" si="2"/>
        <v>-14538.989159000019</v>
      </c>
      <c r="F8" s="354">
        <f t="shared" si="2"/>
        <v>-36935.181594555106</v>
      </c>
      <c r="G8" s="354">
        <f t="shared" si="2"/>
        <v>-15098.289171583965</v>
      </c>
      <c r="H8" s="354">
        <f t="shared" si="2"/>
        <v>13338.147796364326</v>
      </c>
      <c r="I8" s="354">
        <f t="shared" si="2"/>
        <v>38762.429015718277</v>
      </c>
      <c r="J8" s="355">
        <f t="shared" si="2"/>
        <v>58921.32554146256</v>
      </c>
    </row>
    <row r="10" spans="2:10" s="19" customFormat="1" ht="13.5" customHeight="1">
      <c r="B10" s="287" t="s">
        <v>185</v>
      </c>
      <c r="C10" s="288"/>
      <c r="D10" s="288"/>
      <c r="E10" s="288"/>
      <c r="F10" s="289"/>
      <c r="G10" s="289"/>
      <c r="H10" s="289"/>
      <c r="I10" s="289"/>
      <c r="J10" s="290"/>
    </row>
    <row r="11" spans="2:10" s="19" customFormat="1" ht="13.5" customHeight="1">
      <c r="B11" s="291" t="s">
        <v>177</v>
      </c>
      <c r="C11" s="292">
        <f>C$5</f>
        <v>2020</v>
      </c>
      <c r="D11" s="292">
        <f t="shared" ref="D11:J11" si="3">D$5</f>
        <v>2021</v>
      </c>
      <c r="E11" s="292">
        <f t="shared" si="3"/>
        <v>2022</v>
      </c>
      <c r="F11" s="293">
        <f t="shared" si="3"/>
        <v>2023</v>
      </c>
      <c r="G11" s="293">
        <f t="shared" si="3"/>
        <v>2024</v>
      </c>
      <c r="H11" s="293">
        <f t="shared" si="3"/>
        <v>2025</v>
      </c>
      <c r="I11" s="293">
        <f t="shared" si="3"/>
        <v>2026</v>
      </c>
      <c r="J11" s="294">
        <f t="shared" si="3"/>
        <v>2027</v>
      </c>
    </row>
    <row r="12" spans="2:10" ht="13.5" customHeight="1">
      <c r="B12" s="299" t="s">
        <v>6</v>
      </c>
      <c r="C12" s="325">
        <f>Sales!C6</f>
        <v>919295</v>
      </c>
      <c r="D12" s="325">
        <f>Sales!D6</f>
        <v>1066136</v>
      </c>
      <c r="E12" s="325">
        <f>Sales!E6</f>
        <v>1431959</v>
      </c>
      <c r="F12" s="325">
        <f>Sales!F6</f>
        <v>1654428</v>
      </c>
      <c r="G12" s="325">
        <f>Sales!G6</f>
        <v>1658157</v>
      </c>
      <c r="H12" s="325">
        <f>Sales!H6</f>
        <v>1783356</v>
      </c>
      <c r="I12" s="325">
        <f>Sales!I6</f>
        <v>1943884</v>
      </c>
      <c r="J12" s="326">
        <f>Sales!J6</f>
        <v>1993442</v>
      </c>
    </row>
    <row r="13" spans="2:10" ht="13.5" customHeight="1">
      <c r="C13" s="270"/>
      <c r="D13" s="270"/>
      <c r="E13" s="270"/>
      <c r="F13" s="270"/>
      <c r="G13" s="270"/>
      <c r="H13" s="270"/>
      <c r="I13" s="270"/>
      <c r="J13" s="270"/>
    </row>
    <row r="14" spans="2:10" ht="13.5" customHeight="1">
      <c r="C14" s="356"/>
      <c r="D14" s="357"/>
      <c r="E14" s="357"/>
    </row>
    <row r="15" spans="2:10" ht="13.5" customHeight="1">
      <c r="B15" s="4" t="s">
        <v>193</v>
      </c>
      <c r="C15" s="222"/>
      <c r="D15" s="222"/>
      <c r="E15" s="222"/>
      <c r="F15" s="222"/>
      <c r="G15" s="222"/>
      <c r="H15" s="222"/>
      <c r="I15" s="222"/>
      <c r="J15" s="223"/>
    </row>
    <row r="16" spans="2:10" ht="13.5" customHeight="1">
      <c r="B16" s="224" t="s">
        <v>187</v>
      </c>
      <c r="C16" s="225">
        <f t="shared" ref="C16:J16" si="4">C$5</f>
        <v>2020</v>
      </c>
      <c r="D16" s="225">
        <f t="shared" si="4"/>
        <v>2021</v>
      </c>
      <c r="E16" s="225">
        <f t="shared" si="4"/>
        <v>2022</v>
      </c>
      <c r="F16" s="226">
        <f t="shared" si="4"/>
        <v>2023</v>
      </c>
      <c r="G16" s="226">
        <f t="shared" si="4"/>
        <v>2024</v>
      </c>
      <c r="H16" s="226">
        <f t="shared" si="4"/>
        <v>2025</v>
      </c>
      <c r="I16" s="226">
        <f t="shared" si="4"/>
        <v>2026</v>
      </c>
      <c r="J16" s="227">
        <f t="shared" si="4"/>
        <v>2027</v>
      </c>
    </row>
    <row r="17" spans="2:10" s="19" customFormat="1" ht="13.5" customHeight="1">
      <c r="B17" s="358" t="s">
        <v>194</v>
      </c>
      <c r="C17" s="311"/>
      <c r="D17" s="311">
        <f>'25'!F16</f>
        <v>127366.56904999999</v>
      </c>
      <c r="E17" s="311">
        <f>'25'!G16</f>
        <v>71380.989159000019</v>
      </c>
      <c r="F17" s="275">
        <f>SUM(F18:F20)</f>
        <v>109852.31479400001</v>
      </c>
      <c r="G17" s="275">
        <f t="shared" ref="G17:J17" si="5">SUM(G18:G20)</f>
        <v>95725.847989083355</v>
      </c>
      <c r="H17" s="275">
        <f t="shared" si="5"/>
        <v>71630.754843683317</v>
      </c>
      <c r="I17" s="275">
        <f t="shared" si="5"/>
        <v>48360.607501183338</v>
      </c>
      <c r="J17" s="276">
        <f t="shared" si="5"/>
        <v>19605.33750118333</v>
      </c>
    </row>
    <row r="18" spans="2:10" s="19" customFormat="1" ht="13.5" customHeight="1">
      <c r="B18" s="828" t="s">
        <v>4882</v>
      </c>
      <c r="C18" s="458"/>
      <c r="D18" s="458"/>
      <c r="E18" s="458"/>
      <c r="F18" s="439">
        <f>F32*F$23</f>
        <v>77742.513793999999</v>
      </c>
      <c r="G18" s="439">
        <f t="shared" ref="G18:J18" si="6">G32*G$23</f>
        <v>83170.885000000009</v>
      </c>
      <c r="H18" s="439">
        <f t="shared" si="6"/>
        <v>64280.579999999987</v>
      </c>
      <c r="I18" s="439">
        <f t="shared" si="6"/>
        <v>40088.120000000003</v>
      </c>
      <c r="J18" s="24">
        <f t="shared" si="6"/>
        <v>11756.85</v>
      </c>
    </row>
    <row r="19" spans="2:10" s="19" customFormat="1" ht="13.5" customHeight="1">
      <c r="B19" s="828" t="s">
        <v>4884</v>
      </c>
      <c r="C19" s="458"/>
      <c r="D19" s="458"/>
      <c r="E19" s="458"/>
      <c r="F19" s="439">
        <f>F33</f>
        <v>32109.800999999999</v>
      </c>
      <c r="G19" s="439">
        <f t="shared" ref="G19:J19" si="7">G33</f>
        <v>12184.4395</v>
      </c>
      <c r="H19" s="439">
        <f t="shared" si="7"/>
        <v>6978.5</v>
      </c>
      <c r="I19" s="439">
        <f t="shared" si="7"/>
        <v>7373.5</v>
      </c>
      <c r="J19" s="24">
        <f t="shared" si="7"/>
        <v>6949.5</v>
      </c>
    </row>
    <row r="20" spans="2:10" s="19" customFormat="1" ht="13.5" customHeight="1">
      <c r="B20" s="828" t="s">
        <v>4702</v>
      </c>
      <c r="C20" s="458"/>
      <c r="D20" s="458"/>
      <c r="E20" s="458"/>
      <c r="F20" s="439">
        <f t="shared" ref="F20:J20" si="8">F34</f>
        <v>0</v>
      </c>
      <c r="G20" s="439">
        <f t="shared" si="8"/>
        <v>370.52348908333346</v>
      </c>
      <c r="H20" s="439">
        <f t="shared" si="8"/>
        <v>371.67484368333345</v>
      </c>
      <c r="I20" s="439">
        <f t="shared" si="8"/>
        <v>898.98750118333305</v>
      </c>
      <c r="J20" s="24">
        <f t="shared" si="8"/>
        <v>898.98750118333305</v>
      </c>
    </row>
    <row r="21" spans="2:10" ht="13.5" customHeight="1">
      <c r="B21" s="300" t="s">
        <v>179</v>
      </c>
      <c r="C21" s="433">
        <f t="shared" ref="C21:J21" si="9">IFERROR(C17/C$12,"")</f>
        <v>0</v>
      </c>
      <c r="D21" s="433">
        <f t="shared" si="9"/>
        <v>0.1194655926167018</v>
      </c>
      <c r="E21" s="433">
        <f t="shared" si="9"/>
        <v>4.9848486694800631E-2</v>
      </c>
      <c r="F21" s="433">
        <f t="shared" si="9"/>
        <v>6.6398969791372012E-2</v>
      </c>
      <c r="G21" s="433">
        <f t="shared" si="9"/>
        <v>5.7730267995782882E-2</v>
      </c>
      <c r="H21" s="433">
        <f t="shared" si="9"/>
        <v>4.0166267892492197E-2</v>
      </c>
      <c r="I21" s="433">
        <f t="shared" si="9"/>
        <v>2.4878340220498413E-2</v>
      </c>
      <c r="J21" s="244">
        <f t="shared" si="9"/>
        <v>9.8349174448934713E-3</v>
      </c>
    </row>
    <row r="22" spans="2:10" ht="13.5" customHeight="1">
      <c r="B22" s="20"/>
      <c r="C22" s="830"/>
      <c r="D22" s="830"/>
      <c r="E22" s="830"/>
      <c r="F22" s="830"/>
      <c r="G22" s="830"/>
      <c r="H22" s="830"/>
      <c r="I22" s="830"/>
      <c r="J22" s="837"/>
    </row>
    <row r="23" spans="2:10" ht="13.5" customHeight="1">
      <c r="B23" s="838" t="s">
        <v>4887</v>
      </c>
      <c r="C23" s="839"/>
      <c r="D23" s="839"/>
      <c r="E23" s="839"/>
      <c r="F23" s="840">
        <f>SUM(F24:F25)</f>
        <v>1</v>
      </c>
      <c r="G23" s="840">
        <f t="shared" ref="G23:J23" si="10">SUM(G24:G25)</f>
        <v>0.85</v>
      </c>
      <c r="H23" s="840">
        <f t="shared" si="10"/>
        <v>0.64999999999999991</v>
      </c>
      <c r="I23" s="840">
        <f t="shared" si="10"/>
        <v>0.4</v>
      </c>
      <c r="J23" s="841">
        <f t="shared" si="10"/>
        <v>0.1</v>
      </c>
    </row>
    <row r="24" spans="2:10" ht="13.5" customHeight="1">
      <c r="B24" s="20" t="s">
        <v>4708</v>
      </c>
      <c r="C24" s="830"/>
      <c r="D24" s="830"/>
      <c r="E24" s="830"/>
      <c r="F24" s="831">
        <f>'25-1_Capex세부'!D12</f>
        <v>0.5</v>
      </c>
      <c r="G24" s="831">
        <f>'25-1_Capex세부'!E12</f>
        <v>0.5</v>
      </c>
      <c r="H24" s="831">
        <f>'25-1_Capex세부'!F12</f>
        <v>0.35</v>
      </c>
      <c r="I24" s="831">
        <f>'25-1_Capex세부'!G12</f>
        <v>0.3</v>
      </c>
      <c r="J24" s="832">
        <f>'25-1_Capex세부'!H12</f>
        <v>0.1</v>
      </c>
    </row>
    <row r="25" spans="2:10" ht="13.5" customHeight="1">
      <c r="B25" s="20" t="s">
        <v>4710</v>
      </c>
      <c r="C25" s="830"/>
      <c r="D25" s="830"/>
      <c r="E25" s="830"/>
      <c r="F25" s="831">
        <f>'25-1_Capex세부'!D13</f>
        <v>0.5</v>
      </c>
      <c r="G25" s="831">
        <f>'25-1_Capex세부'!E13</f>
        <v>0.35</v>
      </c>
      <c r="H25" s="831">
        <f>'25-1_Capex세부'!F13</f>
        <v>0.3</v>
      </c>
      <c r="I25" s="831">
        <f>'25-1_Capex세부'!G13</f>
        <v>0.1</v>
      </c>
      <c r="J25" s="832">
        <f>'25-1_Capex세부'!H13</f>
        <v>0</v>
      </c>
    </row>
    <row r="26" spans="2:10" ht="13.5" customHeight="1" thickBot="1">
      <c r="B26" s="833" t="s">
        <v>4888</v>
      </c>
      <c r="C26" s="834"/>
      <c r="D26" s="834"/>
      <c r="E26" s="834"/>
      <c r="F26" s="835"/>
      <c r="G26" s="835">
        <f>SUM(G24,F25)</f>
        <v>1</v>
      </c>
      <c r="H26" s="835">
        <f t="shared" ref="H26:J26" si="11">SUM(H24,G25)</f>
        <v>0.7</v>
      </c>
      <c r="I26" s="835">
        <f t="shared" si="11"/>
        <v>0.6</v>
      </c>
      <c r="J26" s="836">
        <f t="shared" si="11"/>
        <v>0.2</v>
      </c>
    </row>
    <row r="27" spans="2:10" ht="13.5" customHeight="1">
      <c r="C27" s="102"/>
      <c r="D27" s="102"/>
      <c r="E27" s="102"/>
      <c r="F27" s="102"/>
      <c r="G27" s="102"/>
      <c r="H27" s="102"/>
      <c r="I27" s="102"/>
      <c r="J27" s="102"/>
    </row>
    <row r="28" spans="2:10" ht="13.5" customHeight="1">
      <c r="B28" s="4" t="s">
        <v>4712</v>
      </c>
      <c r="C28" s="222"/>
      <c r="D28" s="222"/>
      <c r="E28" s="222"/>
      <c r="F28" s="222"/>
      <c r="G28" s="222"/>
      <c r="H28" s="222"/>
      <c r="I28" s="222"/>
      <c r="J28" s="223"/>
    </row>
    <row r="29" spans="2:10" ht="13.5" customHeight="1">
      <c r="B29" s="224" t="s">
        <v>187</v>
      </c>
      <c r="C29" s="225">
        <f t="shared" ref="C29:J29" si="12">C$5</f>
        <v>2020</v>
      </c>
      <c r="D29" s="225">
        <f t="shared" si="12"/>
        <v>2021</v>
      </c>
      <c r="E29" s="225">
        <f t="shared" si="12"/>
        <v>2022</v>
      </c>
      <c r="F29" s="226">
        <f t="shared" si="12"/>
        <v>2023</v>
      </c>
      <c r="G29" s="226">
        <f t="shared" si="12"/>
        <v>2024</v>
      </c>
      <c r="H29" s="226">
        <f t="shared" si="12"/>
        <v>2025</v>
      </c>
      <c r="I29" s="226">
        <f t="shared" si="12"/>
        <v>2026</v>
      </c>
      <c r="J29" s="227">
        <f t="shared" si="12"/>
        <v>2027</v>
      </c>
    </row>
    <row r="30" spans="2:10" s="19" customFormat="1" ht="13.5" customHeight="1">
      <c r="B30" s="358" t="s">
        <v>194</v>
      </c>
      <c r="C30" s="311"/>
      <c r="D30" s="311">
        <f>'25'!F22</f>
        <v>0</v>
      </c>
      <c r="E30" s="311">
        <f>'25'!G22</f>
        <v>0</v>
      </c>
      <c r="F30" s="275">
        <f>'Report_Capex&amp;Dep'!D17</f>
        <v>0</v>
      </c>
      <c r="G30" s="275">
        <f>'Report_Capex&amp;Dep'!E17</f>
        <v>0</v>
      </c>
      <c r="H30" s="275">
        <f>'Report_Capex&amp;Dep'!F17</f>
        <v>0</v>
      </c>
      <c r="I30" s="275">
        <f>'Report_Capex&amp;Dep'!G17</f>
        <v>0</v>
      </c>
      <c r="J30" s="276">
        <f>'Report_Capex&amp;Dep'!H17</f>
        <v>0</v>
      </c>
    </row>
    <row r="31" spans="2:10" ht="13.5" customHeight="1">
      <c r="B31" s="300" t="s">
        <v>179</v>
      </c>
      <c r="C31" s="242">
        <f t="shared" ref="C31:J31" si="13">IFERROR(C30/C$12,"")</f>
        <v>0</v>
      </c>
      <c r="D31" s="242">
        <f t="shared" si="13"/>
        <v>0</v>
      </c>
      <c r="E31" s="242">
        <f t="shared" si="13"/>
        <v>0</v>
      </c>
      <c r="F31" s="242">
        <f t="shared" si="13"/>
        <v>0</v>
      </c>
      <c r="G31" s="242">
        <f t="shared" si="13"/>
        <v>0</v>
      </c>
      <c r="H31" s="242">
        <f t="shared" si="13"/>
        <v>0</v>
      </c>
      <c r="I31" s="242">
        <f t="shared" si="13"/>
        <v>0</v>
      </c>
      <c r="J31" s="244">
        <f t="shared" si="13"/>
        <v>0</v>
      </c>
    </row>
    <row r="32" spans="2:10" s="19" customFormat="1" ht="13.5" customHeight="1">
      <c r="B32" s="828" t="s">
        <v>4883</v>
      </c>
      <c r="C32" s="829"/>
      <c r="D32" s="829"/>
      <c r="E32" s="829"/>
      <c r="F32" s="439">
        <f>'25-1_Capex세부'!L7</f>
        <v>77742.513793999999</v>
      </c>
      <c r="G32" s="439">
        <f>'25-1_Capex세부'!M7</f>
        <v>97848.1</v>
      </c>
      <c r="H32" s="439">
        <f>'25-1_Capex세부'!N7</f>
        <v>98893.2</v>
      </c>
      <c r="I32" s="439">
        <f>'25-1_Capex세부'!O7</f>
        <v>100220.3</v>
      </c>
      <c r="J32" s="24">
        <f>'25-1_Capex세부'!P7</f>
        <v>117568.5</v>
      </c>
    </row>
    <row r="33" spans="2:10" s="19" customFormat="1" ht="13.5" customHeight="1">
      <c r="B33" s="828" t="s">
        <v>4885</v>
      </c>
      <c r="C33" s="829"/>
      <c r="D33" s="829"/>
      <c r="E33" s="829"/>
      <c r="F33" s="439">
        <f>'25-1_Capex세부'!L6</f>
        <v>32109.800999999999</v>
      </c>
      <c r="G33" s="439">
        <f>'25-1_Capex세부'!M6</f>
        <v>12184.4395</v>
      </c>
      <c r="H33" s="439">
        <f>'25-1_Capex세부'!N6</f>
        <v>6978.5</v>
      </c>
      <c r="I33" s="439">
        <f>'25-1_Capex세부'!O6</f>
        <v>7373.5</v>
      </c>
      <c r="J33" s="24">
        <f>'25-1_Capex세부'!P6</f>
        <v>6949.5</v>
      </c>
    </row>
    <row r="34" spans="2:10" s="19" customFormat="1" ht="13.5" customHeight="1">
      <c r="B34" s="828" t="s">
        <v>4886</v>
      </c>
      <c r="C34" s="829"/>
      <c r="D34" s="829"/>
      <c r="E34" s="829"/>
      <c r="F34" s="439">
        <f>'25-1_Capex세부'!D5</f>
        <v>0</v>
      </c>
      <c r="G34" s="439">
        <f>'25-1_Capex세부'!E5</f>
        <v>370.52348908333346</v>
      </c>
      <c r="H34" s="439">
        <f>'25-1_Capex세부'!F5</f>
        <v>371.67484368333345</v>
      </c>
      <c r="I34" s="439">
        <f>'25-1_Capex세부'!G5</f>
        <v>898.98750118333305</v>
      </c>
      <c r="J34" s="24">
        <f>'25-1_Capex세부'!H5</f>
        <v>898.98750118333305</v>
      </c>
    </row>
    <row r="35" spans="2:10" ht="13.5" customHeight="1" thickBot="1">
      <c r="B35" s="257"/>
      <c r="C35" s="360"/>
      <c r="D35" s="360"/>
      <c r="E35" s="360"/>
      <c r="F35" s="360"/>
      <c r="G35" s="360"/>
      <c r="H35" s="360"/>
      <c r="I35" s="360"/>
      <c r="J35" s="361"/>
    </row>
    <row r="36" spans="2:10" ht="13.5" customHeight="1">
      <c r="C36" s="362"/>
      <c r="D36" s="362"/>
      <c r="E36" s="362"/>
      <c r="F36" s="102"/>
      <c r="G36" s="102"/>
      <c r="H36" s="102"/>
      <c r="I36" s="102"/>
      <c r="J36" s="102"/>
    </row>
    <row r="37" spans="2:10" ht="13.5" customHeight="1">
      <c r="B37" s="4" t="s">
        <v>195</v>
      </c>
      <c r="C37" s="222"/>
      <c r="D37" s="222"/>
      <c r="E37" s="222"/>
      <c r="F37" s="222"/>
      <c r="G37" s="222"/>
      <c r="H37" s="222"/>
      <c r="I37" s="222"/>
      <c r="J37" s="223"/>
    </row>
    <row r="38" spans="2:10" ht="13.5" customHeight="1">
      <c r="B38" s="224" t="s">
        <v>187</v>
      </c>
      <c r="C38" s="225">
        <f t="shared" ref="C38:J38" si="14">C$5</f>
        <v>2020</v>
      </c>
      <c r="D38" s="225">
        <f t="shared" si="14"/>
        <v>2021</v>
      </c>
      <c r="E38" s="225">
        <f t="shared" si="14"/>
        <v>2022</v>
      </c>
      <c r="F38" s="226">
        <f t="shared" si="14"/>
        <v>2023</v>
      </c>
      <c r="G38" s="226">
        <f t="shared" si="14"/>
        <v>2024</v>
      </c>
      <c r="H38" s="226">
        <f t="shared" si="14"/>
        <v>2025</v>
      </c>
      <c r="I38" s="226">
        <f t="shared" si="14"/>
        <v>2026</v>
      </c>
      <c r="J38" s="227">
        <f t="shared" si="14"/>
        <v>2027</v>
      </c>
    </row>
    <row r="39" spans="2:10" s="19" customFormat="1" ht="13.5" customHeight="1">
      <c r="B39" s="358" t="s">
        <v>3745</v>
      </c>
      <c r="C39" s="311">
        <f>SUM(C42:C45)</f>
        <v>54001</v>
      </c>
      <c r="D39" s="311">
        <f t="shared" ref="D39:J39" si="15">SUM(D42:D45)</f>
        <v>51438</v>
      </c>
      <c r="E39" s="311">
        <f t="shared" si="15"/>
        <v>56842</v>
      </c>
      <c r="F39" s="275">
        <f t="shared" si="15"/>
        <v>72917.133199444899</v>
      </c>
      <c r="G39" s="275">
        <f t="shared" si="15"/>
        <v>80627.55881749939</v>
      </c>
      <c r="H39" s="275">
        <f t="shared" si="15"/>
        <v>84968.902640047643</v>
      </c>
      <c r="I39" s="275">
        <f t="shared" si="15"/>
        <v>87123.036516901615</v>
      </c>
      <c r="J39" s="276">
        <f t="shared" si="15"/>
        <v>78526.663042645887</v>
      </c>
    </row>
    <row r="40" spans="2:10" ht="13.5" customHeight="1">
      <c r="B40" s="300" t="s">
        <v>179</v>
      </c>
      <c r="C40" s="242">
        <f>IFERROR(C39/C$12,"")</f>
        <v>5.8741753191304209E-2</v>
      </c>
      <c r="D40" s="242">
        <f t="shared" ref="D40:J40" si="16">IFERROR(D39/D$12,"")</f>
        <v>4.8247127946153212E-2</v>
      </c>
      <c r="E40" s="242">
        <f t="shared" si="16"/>
        <v>3.96952706048148E-2</v>
      </c>
      <c r="F40" s="242">
        <f t="shared" si="16"/>
        <v>4.4073923555116877E-2</v>
      </c>
      <c r="G40" s="242">
        <f t="shared" si="16"/>
        <v>4.8624803813812199E-2</v>
      </c>
      <c r="H40" s="242">
        <f t="shared" si="16"/>
        <v>4.7645508042167488E-2</v>
      </c>
      <c r="I40" s="242">
        <f t="shared" si="16"/>
        <v>4.4819051196934391E-2</v>
      </c>
      <c r="J40" s="244">
        <f t="shared" si="16"/>
        <v>3.9392499527272869E-2</v>
      </c>
    </row>
    <row r="41" spans="2:10" ht="13.5" customHeight="1">
      <c r="B41" s="330"/>
      <c r="C41" s="247"/>
      <c r="D41" s="247"/>
      <c r="E41" s="247"/>
      <c r="F41" s="247"/>
      <c r="G41" s="247"/>
      <c r="H41" s="247"/>
      <c r="I41" s="247"/>
      <c r="J41" s="249"/>
    </row>
    <row r="42" spans="2:10" s="19" customFormat="1" ht="13.5" customHeight="1">
      <c r="B42" s="359" t="s">
        <v>3746</v>
      </c>
      <c r="C42" s="21">
        <f>COGS!C227+COGS!C24</f>
        <v>44584</v>
      </c>
      <c r="D42" s="21">
        <f>COGS!D227+COGS!D24</f>
        <v>42760</v>
      </c>
      <c r="E42" s="21">
        <f>COGS!E227+COGS!E24</f>
        <v>47780</v>
      </c>
      <c r="F42" s="23">
        <f>SUM(F53,F63)</f>
        <v>68391.00023892436</v>
      </c>
      <c r="G42" s="23">
        <f t="shared" ref="G42:J42" si="17">SUM(G53,G63)</f>
        <v>76563.790187004081</v>
      </c>
      <c r="H42" s="23">
        <f t="shared" si="17"/>
        <v>81489.221020975834</v>
      </c>
      <c r="I42" s="23">
        <f t="shared" si="17"/>
        <v>84443.091174026616</v>
      </c>
      <c r="J42" s="24">
        <f t="shared" si="17"/>
        <v>77051.693812408048</v>
      </c>
    </row>
    <row r="43" spans="2:10" s="19" customFormat="1" ht="13.5" customHeight="1">
      <c r="B43" s="359" t="s">
        <v>3736</v>
      </c>
      <c r="C43" s="21">
        <f>'SG&amp;A, R&amp;D'!C21</f>
        <v>2418</v>
      </c>
      <c r="D43" s="21">
        <f>'SG&amp;A, R&amp;D'!D21</f>
        <v>2629</v>
      </c>
      <c r="E43" s="21">
        <f>'SG&amp;A, R&amp;D'!E21</f>
        <v>2327</v>
      </c>
      <c r="F43" s="23">
        <f t="shared" ref="F43:J43" si="18">SUM(F54,F64)</f>
        <v>143.05592855568946</v>
      </c>
      <c r="G43" s="23">
        <f t="shared" si="18"/>
        <v>451.78761977193585</v>
      </c>
      <c r="H43" s="23">
        <f t="shared" si="18"/>
        <v>434.74613256688417</v>
      </c>
      <c r="I43" s="23">
        <f t="shared" si="18"/>
        <v>926.93690455708031</v>
      </c>
      <c r="J43" s="24">
        <f t="shared" si="18"/>
        <v>898.98750118333305</v>
      </c>
    </row>
    <row r="44" spans="2:10" s="19" customFormat="1" ht="13.5" customHeight="1">
      <c r="B44" s="359" t="s">
        <v>4911</v>
      </c>
      <c r="C44" s="21"/>
      <c r="D44" s="21"/>
      <c r="E44" s="21"/>
      <c r="F44" s="847">
        <f>'Report_Capex&amp;Dep'!D5-'CapEx&amp;Dep'!F43</f>
        <v>897.94407144431057</v>
      </c>
      <c r="G44" s="847">
        <f>'Report_Capex&amp;Dep'!E5-'CapEx&amp;Dep'!G43</f>
        <v>586.21238022806415</v>
      </c>
      <c r="H44" s="847">
        <f>'Report_Capex&amp;Dep'!F5-'CapEx&amp;Dep'!H43</f>
        <v>528.25386743311583</v>
      </c>
      <c r="I44" s="847">
        <f>'Report_Capex&amp;Dep'!G5-'CapEx&amp;Dep'!I43</f>
        <v>5.063095442919689</v>
      </c>
      <c r="J44" s="848">
        <f>'Report_Capex&amp;Dep'!H5-'CapEx&amp;Dep'!J43</f>
        <v>1.2498816666948187E-2</v>
      </c>
    </row>
    <row r="45" spans="2:10" s="19" customFormat="1" ht="13.5" customHeight="1">
      <c r="B45" s="359" t="s">
        <v>142</v>
      </c>
      <c r="C45" s="21">
        <f>'SG&amp;A, R&amp;D'!C36</f>
        <v>6999</v>
      </c>
      <c r="D45" s="21">
        <f>'SG&amp;A, R&amp;D'!D36</f>
        <v>6049</v>
      </c>
      <c r="E45" s="21">
        <f>'SG&amp;A, R&amp;D'!E36</f>
        <v>6735</v>
      </c>
      <c r="F45" s="23">
        <f t="shared" ref="F45:J45" si="19">SUM(F55,F65)</f>
        <v>3485.1329605205401</v>
      </c>
      <c r="G45" s="23">
        <f t="shared" si="19"/>
        <v>3025.7686304953131</v>
      </c>
      <c r="H45" s="23">
        <f t="shared" si="19"/>
        <v>2516.6816190718091</v>
      </c>
      <c r="I45" s="23">
        <f t="shared" si="19"/>
        <v>1747.9453428749919</v>
      </c>
      <c r="J45" s="24">
        <f t="shared" si="19"/>
        <v>575.96923023784586</v>
      </c>
    </row>
    <row r="46" spans="2:10" ht="13.5" customHeight="1" thickBot="1">
      <c r="B46" s="257"/>
      <c r="C46" s="360"/>
      <c r="D46" s="360"/>
      <c r="E46" s="360"/>
      <c r="F46" s="360"/>
      <c r="G46" s="360"/>
      <c r="H46" s="360"/>
      <c r="I46" s="360"/>
      <c r="J46" s="361"/>
    </row>
    <row r="47" spans="2:10" ht="13.5" customHeight="1">
      <c r="C47" s="102"/>
      <c r="D47" s="102"/>
      <c r="E47" s="102"/>
      <c r="F47" s="102"/>
      <c r="G47" s="102"/>
      <c r="H47" s="102"/>
      <c r="I47" s="102"/>
      <c r="J47" s="102"/>
    </row>
    <row r="48" spans="2:10" ht="13.5" customHeight="1">
      <c r="B48" s="4" t="s">
        <v>4909</v>
      </c>
      <c r="C48" s="222"/>
      <c r="D48" s="222"/>
      <c r="E48" s="222"/>
      <c r="F48" s="222"/>
      <c r="G48" s="222"/>
      <c r="H48" s="222"/>
      <c r="I48" s="222"/>
      <c r="J48" s="223"/>
    </row>
    <row r="49" spans="2:10" ht="13.5" customHeight="1">
      <c r="B49" s="224" t="s">
        <v>187</v>
      </c>
      <c r="C49" s="225">
        <f t="shared" ref="C49:J49" si="20">C$5</f>
        <v>2020</v>
      </c>
      <c r="D49" s="225">
        <f t="shared" si="20"/>
        <v>2021</v>
      </c>
      <c r="E49" s="225">
        <f t="shared" si="20"/>
        <v>2022</v>
      </c>
      <c r="F49" s="226">
        <f t="shared" si="20"/>
        <v>2023</v>
      </c>
      <c r="G49" s="226">
        <f t="shared" si="20"/>
        <v>2024</v>
      </c>
      <c r="H49" s="226">
        <f t="shared" si="20"/>
        <v>2025</v>
      </c>
      <c r="I49" s="226">
        <f t="shared" si="20"/>
        <v>2026</v>
      </c>
      <c r="J49" s="227">
        <f t="shared" si="20"/>
        <v>2027</v>
      </c>
    </row>
    <row r="50" spans="2:10" s="19" customFormat="1" ht="13.5" customHeight="1">
      <c r="B50" s="358" t="s">
        <v>3745</v>
      </c>
      <c r="C50" s="311">
        <f>SUM(C53:C55)</f>
        <v>54001</v>
      </c>
      <c r="D50" s="311">
        <f t="shared" ref="D50:J50" si="21">SUM(D53:D55)</f>
        <v>51438</v>
      </c>
      <c r="E50" s="311">
        <f t="shared" si="21"/>
        <v>56842</v>
      </c>
      <c r="F50" s="275">
        <f>SUM(F53:F55)</f>
        <v>65013.64164851619</v>
      </c>
      <c r="G50" s="275">
        <f t="shared" si="21"/>
        <v>59578.688600480891</v>
      </c>
      <c r="H50" s="275">
        <f t="shared" si="21"/>
        <v>53351.436523677206</v>
      </c>
      <c r="I50" s="275">
        <f t="shared" si="21"/>
        <v>47930.342688009237</v>
      </c>
      <c r="J50" s="276">
        <f t="shared" si="21"/>
        <v>35119.328524626209</v>
      </c>
    </row>
    <row r="51" spans="2:10" ht="13.5" customHeight="1">
      <c r="B51" s="300" t="s">
        <v>179</v>
      </c>
      <c r="C51" s="242">
        <f>IFERROR(C50/C$12,"")</f>
        <v>5.8741753191304209E-2</v>
      </c>
      <c r="D51" s="242">
        <f t="shared" ref="D51:J51" si="22">IFERROR(D50/D$12,"")</f>
        <v>4.8247127946153212E-2</v>
      </c>
      <c r="E51" s="242">
        <f t="shared" si="22"/>
        <v>3.96952706048148E-2</v>
      </c>
      <c r="F51" s="242">
        <f t="shared" si="22"/>
        <v>3.9296748875451933E-2</v>
      </c>
      <c r="G51" s="242">
        <f t="shared" si="22"/>
        <v>3.5930667964783128E-2</v>
      </c>
      <c r="H51" s="242">
        <f t="shared" si="22"/>
        <v>2.9916313133035246E-2</v>
      </c>
      <c r="I51" s="242">
        <f t="shared" si="22"/>
        <v>2.4656997376391408E-2</v>
      </c>
      <c r="J51" s="244">
        <f t="shared" si="22"/>
        <v>1.7617431821255001E-2</v>
      </c>
    </row>
    <row r="52" spans="2:10" ht="13.5" customHeight="1">
      <c r="B52" s="330"/>
      <c r="C52" s="247"/>
      <c r="D52" s="247"/>
      <c r="E52" s="247"/>
      <c r="F52" s="247"/>
      <c r="G52" s="247"/>
      <c r="H52" s="247"/>
      <c r="I52" s="247"/>
      <c r="J52" s="249"/>
    </row>
    <row r="53" spans="2:10" s="19" customFormat="1" ht="13.5" customHeight="1">
      <c r="B53" s="359" t="s">
        <v>3746</v>
      </c>
      <c r="C53" s="102">
        <f>C42</f>
        <v>44584</v>
      </c>
      <c r="D53" s="102">
        <f t="shared" ref="D53:E53" si="23">D42</f>
        <v>42760</v>
      </c>
      <c r="E53" s="102">
        <f t="shared" si="23"/>
        <v>47780</v>
      </c>
      <c r="F53" s="21">
        <f>SUM('24_기존자산상각비'!D11,'24_기존자산상각비'!D41)/10^6</f>
        <v>61385.452759439962</v>
      </c>
      <c r="G53" s="23">
        <f>SUM('24_기존자산상각비'!E11,'24_기존자산상각비'!E41)/10^6</f>
        <v>56471.655839296982</v>
      </c>
      <c r="H53" s="23">
        <f>SUM('24_기존자산상각비'!F11,'24_기존자산상각비'!F41)/10^6</f>
        <v>50771.683615721849</v>
      </c>
      <c r="I53" s="23">
        <f>SUM('24_기존자산상각비'!G11,'24_기존자산상각비'!G41)/10^6</f>
        <v>46154.447941760496</v>
      </c>
      <c r="J53" s="24">
        <f>SUM('24_기존자산상각비'!H11,'24_기존자산상각비'!H41)/10^6</f>
        <v>34543.359294388363</v>
      </c>
    </row>
    <row r="54" spans="2:10" s="19" customFormat="1" ht="13.5" customHeight="1">
      <c r="B54" s="359" t="s">
        <v>3736</v>
      </c>
      <c r="C54" s="102">
        <f t="shared" ref="C54:E54" si="24">C43</f>
        <v>2418</v>
      </c>
      <c r="D54" s="102">
        <f t="shared" si="24"/>
        <v>2629</v>
      </c>
      <c r="E54" s="102">
        <f t="shared" si="24"/>
        <v>2327</v>
      </c>
      <c r="F54" s="23">
        <f>'24_기존자산상각비'!D39/10^6+'24_기존자산상각비'!D47/10^6</f>
        <v>143.05592855568946</v>
      </c>
      <c r="G54" s="23">
        <f>'24_기존자산상각비'!E39/10^6+'24_기존자산상각비'!E47/10^6</f>
        <v>81.264130688602364</v>
      </c>
      <c r="H54" s="23">
        <f>'24_기존자산상각비'!F39/10^6+'24_기존자산상각비'!F47/10^6</f>
        <v>63.0712888835507</v>
      </c>
      <c r="I54" s="23">
        <f>'24_기존자산상각비'!G39/10^6+'24_기존자산상각비'!G47/10^6</f>
        <v>27.949403373747234</v>
      </c>
      <c r="J54" s="24">
        <f>'24_기존자산상각비'!H39/10^6+'24_기존자산상각비'!H47/10^6</f>
        <v>0</v>
      </c>
    </row>
    <row r="55" spans="2:10" s="19" customFormat="1" ht="13.5" customHeight="1">
      <c r="B55" s="359" t="s">
        <v>142</v>
      </c>
      <c r="C55" s="102">
        <f t="shared" ref="C55:E55" si="25">C45</f>
        <v>6999</v>
      </c>
      <c r="D55" s="102">
        <f t="shared" si="25"/>
        <v>6049</v>
      </c>
      <c r="E55" s="102">
        <f t="shared" si="25"/>
        <v>6735</v>
      </c>
      <c r="F55" s="23">
        <f>'24_기존자산상각비'!D20/10^6</f>
        <v>3485.1329605205401</v>
      </c>
      <c r="G55" s="23">
        <f>'24_기존자산상각비'!E20/10^6</f>
        <v>3025.7686304953131</v>
      </c>
      <c r="H55" s="23">
        <f>'24_기존자산상각비'!F20/10^6</f>
        <v>2516.6816190718091</v>
      </c>
      <c r="I55" s="23">
        <f>'24_기존자산상각비'!G20/10^6</f>
        <v>1747.9453428749919</v>
      </c>
      <c r="J55" s="24">
        <f>'24_기존자산상각비'!H20/10^6</f>
        <v>575.96923023784586</v>
      </c>
    </row>
    <row r="56" spans="2:10" ht="13.5" customHeight="1" thickBot="1">
      <c r="B56" s="257"/>
      <c r="C56" s="360"/>
      <c r="D56" s="360"/>
      <c r="E56" s="360"/>
      <c r="F56" s="360"/>
      <c r="G56" s="360"/>
      <c r="H56" s="360"/>
      <c r="I56" s="360"/>
      <c r="J56" s="361"/>
    </row>
    <row r="57" spans="2:10" ht="13.5" customHeight="1">
      <c r="C57" s="102"/>
      <c r="D57" s="102"/>
      <c r="E57" s="102"/>
      <c r="F57" s="102"/>
      <c r="G57" s="102"/>
      <c r="H57" s="102"/>
      <c r="I57" s="102"/>
      <c r="J57" s="102"/>
    </row>
    <row r="58" spans="2:10" ht="13.5" customHeight="1">
      <c r="B58" s="4" t="s">
        <v>4910</v>
      </c>
      <c r="C58" s="222"/>
      <c r="D58" s="222"/>
      <c r="E58" s="222"/>
      <c r="F58" s="222"/>
      <c r="G58" s="222"/>
      <c r="H58" s="222"/>
      <c r="I58" s="222"/>
      <c r="J58" s="223"/>
    </row>
    <row r="59" spans="2:10" ht="13.5" customHeight="1">
      <c r="B59" s="224" t="s">
        <v>187</v>
      </c>
      <c r="C59" s="225">
        <f t="shared" ref="C59:J59" si="26">C$5</f>
        <v>2020</v>
      </c>
      <c r="D59" s="225">
        <f t="shared" si="26"/>
        <v>2021</v>
      </c>
      <c r="E59" s="225">
        <f t="shared" si="26"/>
        <v>2022</v>
      </c>
      <c r="F59" s="226">
        <f t="shared" si="26"/>
        <v>2023</v>
      </c>
      <c r="G59" s="226">
        <f t="shared" si="26"/>
        <v>2024</v>
      </c>
      <c r="H59" s="226">
        <f t="shared" si="26"/>
        <v>2025</v>
      </c>
      <c r="I59" s="226">
        <f t="shared" si="26"/>
        <v>2026</v>
      </c>
      <c r="J59" s="227">
        <f t="shared" si="26"/>
        <v>2027</v>
      </c>
    </row>
    <row r="60" spans="2:10" ht="13.5" customHeight="1">
      <c r="B60" s="358" t="s">
        <v>3745</v>
      </c>
      <c r="C60" s="311">
        <f>SUM(C63:C65)</f>
        <v>0</v>
      </c>
      <c r="D60" s="311">
        <f t="shared" ref="D60:J60" si="27">SUM(D63:D65)</f>
        <v>0</v>
      </c>
      <c r="E60" s="311">
        <f t="shared" si="27"/>
        <v>0</v>
      </c>
      <c r="F60" s="275">
        <f t="shared" si="27"/>
        <v>7005.5474794844004</v>
      </c>
      <c r="G60" s="275">
        <f t="shared" si="27"/>
        <v>20462.65783679044</v>
      </c>
      <c r="H60" s="275">
        <f t="shared" si="27"/>
        <v>31089.212248937321</v>
      </c>
      <c r="I60" s="275">
        <f t="shared" si="27"/>
        <v>39187.630733449456</v>
      </c>
      <c r="J60" s="276">
        <f t="shared" si="27"/>
        <v>43407.32201920302</v>
      </c>
    </row>
    <row r="61" spans="2:10" ht="13.5" customHeight="1">
      <c r="B61" s="300" t="s">
        <v>179</v>
      </c>
      <c r="C61" s="242">
        <f>IFERROR(C60/C$12,"")</f>
        <v>0</v>
      </c>
      <c r="D61" s="242">
        <f t="shared" ref="D61:J61" si="28">IFERROR(D60/D$12,"")</f>
        <v>0</v>
      </c>
      <c r="E61" s="242">
        <f t="shared" si="28"/>
        <v>0</v>
      </c>
      <c r="F61" s="242">
        <f t="shared" si="28"/>
        <v>4.2344227004646922E-3</v>
      </c>
      <c r="G61" s="242">
        <f t="shared" si="28"/>
        <v>1.2340603354682603E-2</v>
      </c>
      <c r="H61" s="242">
        <f t="shared" si="28"/>
        <v>1.7432981552161948E-2</v>
      </c>
      <c r="I61" s="242">
        <f t="shared" si="28"/>
        <v>2.0159449192158306E-2</v>
      </c>
      <c r="J61" s="244">
        <f t="shared" si="28"/>
        <v>2.1775061436050319E-2</v>
      </c>
    </row>
    <row r="62" spans="2:10" ht="13.5" customHeight="1">
      <c r="B62" s="330"/>
      <c r="C62" s="247"/>
      <c r="D62" s="247"/>
      <c r="E62" s="247"/>
      <c r="F62" s="247"/>
      <c r="G62" s="247"/>
      <c r="H62" s="247"/>
      <c r="I62" s="247"/>
      <c r="J62" s="249"/>
    </row>
    <row r="63" spans="2:10" ht="13.5" customHeight="1">
      <c r="B63" s="359" t="s">
        <v>3746</v>
      </c>
      <c r="C63" s="21"/>
      <c r="D63" s="21"/>
      <c r="E63" s="21"/>
      <c r="F63" s="23">
        <f>'24-1_신규투자상각비'!F9</f>
        <v>7005.5474794844004</v>
      </c>
      <c r="G63" s="23">
        <f>'24-1_신규투자상각비'!G9</f>
        <v>20092.134347707106</v>
      </c>
      <c r="H63" s="23">
        <f>'24-1_신규투자상각비'!H9</f>
        <v>30717.537405253988</v>
      </c>
      <c r="I63" s="23">
        <f>'24-1_신규투자상각비'!I9</f>
        <v>38288.64323226612</v>
      </c>
      <c r="J63" s="24">
        <f>'24-1_신규투자상각비'!J9</f>
        <v>42508.334518019685</v>
      </c>
    </row>
    <row r="64" spans="2:10" ht="13.5" customHeight="1">
      <c r="B64" s="359" t="s">
        <v>3736</v>
      </c>
      <c r="C64" s="21"/>
      <c r="D64" s="21"/>
      <c r="E64" s="21"/>
      <c r="F64" s="23">
        <f>'24-1_신규투자상각비'!F19</f>
        <v>0</v>
      </c>
      <c r="G64" s="23">
        <f>'24-1_신규투자상각비'!G19</f>
        <v>370.52348908333346</v>
      </c>
      <c r="H64" s="23">
        <f>'24-1_신규투자상각비'!H19</f>
        <v>371.67484368333345</v>
      </c>
      <c r="I64" s="23">
        <f>'24-1_신규투자상각비'!I19</f>
        <v>898.98750118333305</v>
      </c>
      <c r="J64" s="24">
        <f>'24-1_신규투자상각비'!J19</f>
        <v>898.98750118333305</v>
      </c>
    </row>
    <row r="65" spans="2:10" ht="13.5" customHeight="1">
      <c r="B65" s="359" t="s">
        <v>142</v>
      </c>
      <c r="C65" s="21"/>
      <c r="D65" s="21"/>
      <c r="E65" s="21"/>
      <c r="F65" s="23">
        <v>0</v>
      </c>
      <c r="G65" s="23">
        <v>0</v>
      </c>
      <c r="H65" s="23">
        <v>0</v>
      </c>
      <c r="I65" s="23">
        <v>0</v>
      </c>
      <c r="J65" s="24">
        <v>0</v>
      </c>
    </row>
    <row r="66" spans="2:10" ht="13.5" customHeight="1" thickBot="1">
      <c r="B66" s="257"/>
      <c r="C66" s="360"/>
      <c r="D66" s="360"/>
      <c r="E66" s="360"/>
      <c r="F66" s="360"/>
      <c r="G66" s="360"/>
      <c r="H66" s="360"/>
      <c r="I66" s="360"/>
      <c r="J66" s="361"/>
    </row>
    <row r="67" spans="2:10" ht="13.5" customHeight="1">
      <c r="C67" s="102"/>
      <c r="D67" s="102"/>
      <c r="E67" s="102"/>
      <c r="F67" s="102"/>
      <c r="G67" s="102"/>
      <c r="H67" s="102"/>
      <c r="I67" s="102"/>
      <c r="J67" s="102"/>
    </row>
    <row r="68" spans="2:10" ht="13.5" customHeight="1">
      <c r="C68" s="102"/>
      <c r="D68" s="102"/>
      <c r="E68" s="102"/>
      <c r="F68" s="102"/>
      <c r="G68" s="102"/>
      <c r="H68" s="102"/>
      <c r="I68" s="102"/>
      <c r="J68" s="102"/>
    </row>
    <row r="69" spans="2:10" ht="13.5" customHeight="1">
      <c r="C69" s="102"/>
      <c r="D69" s="102"/>
      <c r="E69" s="102"/>
      <c r="F69" s="102"/>
      <c r="G69" s="102"/>
      <c r="H69" s="102"/>
      <c r="I69" s="102"/>
      <c r="J69" s="102"/>
    </row>
    <row r="70" spans="2:10" ht="13.5" customHeight="1">
      <c r="C70" s="102"/>
      <c r="D70" s="102"/>
      <c r="E70" s="102"/>
      <c r="F70" s="102"/>
      <c r="G70" s="102"/>
      <c r="H70" s="102"/>
      <c r="I70" s="102"/>
      <c r="J70" s="102"/>
    </row>
    <row r="71" spans="2:10" ht="13.5" customHeight="1">
      <c r="C71" s="102"/>
      <c r="D71" s="102"/>
      <c r="E71" s="102"/>
      <c r="F71" s="102"/>
      <c r="G71" s="102"/>
      <c r="H71" s="102"/>
      <c r="I71" s="102"/>
      <c r="J71" s="102"/>
    </row>
    <row r="72" spans="2:10" ht="13.5" customHeight="1">
      <c r="C72" s="102"/>
      <c r="D72" s="102"/>
      <c r="E72" s="102"/>
      <c r="F72" s="102"/>
      <c r="G72" s="102"/>
      <c r="H72" s="102"/>
      <c r="I72" s="102"/>
      <c r="J72" s="102"/>
    </row>
    <row r="73" spans="2:10" ht="13.5" customHeight="1">
      <c r="C73" s="102"/>
      <c r="D73" s="102"/>
      <c r="E73" s="102"/>
      <c r="F73" s="102"/>
      <c r="G73" s="102"/>
      <c r="H73" s="102"/>
      <c r="I73" s="102"/>
      <c r="J73" s="102"/>
    </row>
    <row r="74" spans="2:10" ht="13.5" customHeight="1">
      <c r="C74" s="102"/>
      <c r="D74" s="102"/>
      <c r="E74" s="102"/>
      <c r="F74" s="102"/>
      <c r="G74" s="102"/>
      <c r="H74" s="102"/>
      <c r="I74" s="102"/>
      <c r="J74" s="102"/>
    </row>
    <row r="75" spans="2:10" ht="13.5" customHeight="1">
      <c r="C75" s="102"/>
      <c r="D75" s="102"/>
      <c r="E75" s="102"/>
      <c r="F75" s="102"/>
      <c r="G75" s="102"/>
      <c r="H75" s="102"/>
      <c r="I75" s="102"/>
      <c r="J75" s="102"/>
    </row>
    <row r="76" spans="2:10" ht="13.5" customHeight="1">
      <c r="C76" s="102"/>
      <c r="D76" s="102"/>
      <c r="E76" s="102"/>
      <c r="F76" s="102"/>
      <c r="G76" s="102"/>
      <c r="H76" s="102"/>
      <c r="I76" s="102"/>
      <c r="J76" s="102"/>
    </row>
    <row r="77" spans="2:10" ht="13.5" customHeight="1">
      <c r="C77" s="102"/>
      <c r="D77" s="102"/>
      <c r="E77" s="102"/>
      <c r="F77" s="102"/>
      <c r="G77" s="102"/>
      <c r="H77" s="102"/>
      <c r="I77" s="102"/>
      <c r="J77" s="102"/>
    </row>
    <row r="78" spans="2:10" ht="13.5" customHeight="1">
      <c r="C78" s="102"/>
      <c r="D78" s="102"/>
      <c r="E78" s="102"/>
      <c r="F78" s="102"/>
      <c r="G78" s="102"/>
      <c r="H78" s="102"/>
      <c r="I78" s="102"/>
      <c r="J78" s="102"/>
    </row>
    <row r="79" spans="2:10" ht="13.5" customHeight="1">
      <c r="C79" s="102"/>
      <c r="D79" s="102"/>
      <c r="E79" s="102"/>
      <c r="F79" s="102"/>
      <c r="G79" s="102"/>
      <c r="H79" s="102"/>
      <c r="I79" s="102"/>
      <c r="J79" s="102"/>
    </row>
    <row r="80" spans="2:10" ht="13.5" customHeight="1">
      <c r="C80" s="102"/>
      <c r="D80" s="102"/>
      <c r="E80" s="102"/>
      <c r="F80" s="102"/>
      <c r="G80" s="102"/>
      <c r="H80" s="102"/>
      <c r="I80" s="102"/>
      <c r="J80" s="102"/>
    </row>
    <row r="81" spans="3:10" ht="13.5" customHeight="1">
      <c r="C81" s="102"/>
      <c r="D81" s="102"/>
      <c r="E81" s="102"/>
      <c r="F81" s="102"/>
      <c r="G81" s="102"/>
      <c r="H81" s="102"/>
      <c r="I81" s="102"/>
      <c r="J81" s="102"/>
    </row>
    <row r="82" spans="3:10" ht="13.5" customHeight="1">
      <c r="C82" s="102"/>
      <c r="D82" s="102"/>
      <c r="E82" s="102"/>
      <c r="F82" s="102"/>
      <c r="G82" s="102"/>
      <c r="H82" s="102"/>
      <c r="I82" s="102"/>
      <c r="J82" s="102"/>
    </row>
    <row r="83" spans="3:10" ht="13.5" customHeight="1">
      <c r="C83" s="102"/>
      <c r="D83" s="102"/>
      <c r="E83" s="102"/>
      <c r="F83" s="102"/>
      <c r="G83" s="102"/>
      <c r="H83" s="102"/>
      <c r="I83" s="102"/>
      <c r="J83" s="102"/>
    </row>
    <row r="84" spans="3:10" ht="13.5" customHeight="1">
      <c r="C84" s="102"/>
      <c r="D84" s="102"/>
      <c r="E84" s="102"/>
      <c r="F84" s="102"/>
      <c r="G84" s="102"/>
      <c r="H84" s="102"/>
      <c r="I84" s="102"/>
      <c r="J84" s="102"/>
    </row>
    <row r="85" spans="3:10" ht="13.5" customHeight="1">
      <c r="C85" s="102"/>
      <c r="D85" s="102"/>
      <c r="E85" s="102"/>
      <c r="F85" s="102"/>
      <c r="G85" s="102"/>
      <c r="H85" s="102"/>
      <c r="I85" s="102"/>
      <c r="J85" s="102"/>
    </row>
    <row r="86" spans="3:10" ht="13.5" customHeight="1">
      <c r="C86" s="102"/>
      <c r="D86" s="102"/>
      <c r="E86" s="102"/>
      <c r="F86" s="102"/>
      <c r="G86" s="102"/>
      <c r="H86" s="102"/>
      <c r="I86" s="102"/>
      <c r="J86" s="102"/>
    </row>
    <row r="87" spans="3:10" ht="13.5" customHeight="1">
      <c r="C87" s="102"/>
      <c r="D87" s="102"/>
      <c r="E87" s="102"/>
      <c r="F87" s="102"/>
      <c r="G87" s="102"/>
      <c r="H87" s="102"/>
      <c r="I87" s="102"/>
      <c r="J87" s="102"/>
    </row>
    <row r="88" spans="3:10" ht="13.5" customHeight="1">
      <c r="C88" s="102"/>
      <c r="D88" s="102"/>
      <c r="E88" s="102"/>
      <c r="F88" s="102"/>
      <c r="G88" s="102"/>
      <c r="H88" s="102"/>
      <c r="I88" s="102"/>
      <c r="J88" s="102"/>
    </row>
    <row r="89" spans="3:10" ht="13.5" customHeight="1">
      <c r="C89" s="102"/>
      <c r="D89" s="102"/>
      <c r="E89" s="102"/>
      <c r="F89" s="102"/>
      <c r="G89" s="102"/>
      <c r="H89" s="102"/>
      <c r="I89" s="102"/>
      <c r="J89" s="102"/>
    </row>
    <row r="90" spans="3:10" ht="13.5" customHeight="1">
      <c r="C90" s="102"/>
      <c r="D90" s="102"/>
      <c r="E90" s="102"/>
      <c r="F90" s="102"/>
      <c r="G90" s="102"/>
      <c r="H90" s="102"/>
      <c r="I90" s="102"/>
      <c r="J90" s="102"/>
    </row>
    <row r="91" spans="3:10" ht="13.5" customHeight="1">
      <c r="C91" s="102"/>
      <c r="D91" s="102"/>
      <c r="E91" s="102"/>
      <c r="F91" s="102"/>
      <c r="G91" s="102"/>
      <c r="H91" s="102"/>
      <c r="I91" s="102"/>
      <c r="J91" s="102"/>
    </row>
    <row r="92" spans="3:10" ht="13.5" customHeight="1">
      <c r="C92" s="102"/>
      <c r="D92" s="102"/>
      <c r="E92" s="102"/>
      <c r="F92" s="102"/>
      <c r="G92" s="102"/>
      <c r="H92" s="102"/>
      <c r="I92" s="102"/>
      <c r="J92" s="102"/>
    </row>
    <row r="93" spans="3:10" ht="13.5" customHeight="1">
      <c r="C93" s="102"/>
      <c r="D93" s="102"/>
      <c r="E93" s="102"/>
      <c r="F93" s="102"/>
      <c r="G93" s="102"/>
      <c r="H93" s="102"/>
      <c r="I93" s="102"/>
      <c r="J93" s="102"/>
    </row>
    <row r="94" spans="3:10" ht="13.5" customHeight="1">
      <c r="C94" s="102"/>
      <c r="D94" s="102"/>
      <c r="E94" s="102"/>
      <c r="F94" s="102"/>
      <c r="G94" s="102"/>
      <c r="H94" s="102"/>
      <c r="I94" s="102"/>
      <c r="J94" s="102"/>
    </row>
    <row r="95" spans="3:10" ht="13.5" customHeight="1">
      <c r="C95" s="102"/>
      <c r="D95" s="102"/>
      <c r="E95" s="102"/>
      <c r="F95" s="102"/>
      <c r="G95" s="102"/>
      <c r="H95" s="102"/>
      <c r="I95" s="102"/>
      <c r="J95" s="102"/>
    </row>
    <row r="96" spans="3:10" ht="13.5" customHeight="1">
      <c r="C96" s="102"/>
      <c r="D96" s="102"/>
      <c r="E96" s="102"/>
      <c r="F96" s="102"/>
      <c r="G96" s="102"/>
      <c r="H96" s="102"/>
      <c r="I96" s="102"/>
      <c r="J96" s="102"/>
    </row>
    <row r="97" spans="3:10" ht="13.5" customHeight="1">
      <c r="C97" s="102"/>
      <c r="D97" s="102"/>
      <c r="E97" s="102"/>
      <c r="F97" s="102"/>
      <c r="G97" s="102"/>
      <c r="H97" s="102"/>
      <c r="I97" s="102"/>
      <c r="J97" s="102"/>
    </row>
    <row r="98" spans="3:10" ht="13.5" customHeight="1">
      <c r="C98" s="102"/>
      <c r="D98" s="102"/>
      <c r="E98" s="102"/>
      <c r="F98" s="102"/>
      <c r="G98" s="102"/>
      <c r="H98" s="102"/>
      <c r="I98" s="102"/>
      <c r="J98" s="102"/>
    </row>
    <row r="99" spans="3:10" ht="13.5" customHeight="1">
      <c r="C99" s="102"/>
      <c r="D99" s="102"/>
      <c r="E99" s="102"/>
      <c r="F99" s="102"/>
      <c r="G99" s="102"/>
      <c r="H99" s="102"/>
      <c r="I99" s="102"/>
      <c r="J99" s="102"/>
    </row>
    <row r="100" spans="3:10" ht="13.5" customHeight="1">
      <c r="C100" s="102"/>
      <c r="D100" s="102"/>
      <c r="E100" s="102"/>
      <c r="F100" s="102"/>
      <c r="G100" s="102"/>
      <c r="H100" s="102"/>
      <c r="I100" s="102"/>
      <c r="J100" s="102"/>
    </row>
    <row r="101" spans="3:10" ht="13.5" customHeight="1">
      <c r="C101" s="102"/>
      <c r="D101" s="102"/>
      <c r="E101" s="102"/>
      <c r="F101" s="102"/>
      <c r="G101" s="102"/>
      <c r="H101" s="102"/>
      <c r="I101" s="102"/>
      <c r="J101" s="102"/>
    </row>
    <row r="102" spans="3:10" ht="13.5" customHeight="1">
      <c r="C102" s="102"/>
      <c r="D102" s="102"/>
      <c r="E102" s="102"/>
      <c r="F102" s="102"/>
      <c r="G102" s="102"/>
      <c r="H102" s="102"/>
      <c r="I102" s="102"/>
      <c r="J102" s="102"/>
    </row>
    <row r="103" spans="3:10" ht="13.5" customHeight="1">
      <c r="C103" s="102"/>
      <c r="D103" s="102"/>
      <c r="E103" s="102"/>
      <c r="F103" s="102"/>
      <c r="G103" s="102"/>
      <c r="H103" s="102"/>
      <c r="I103" s="102"/>
      <c r="J103" s="102"/>
    </row>
    <row r="104" spans="3:10" ht="13.5" customHeight="1">
      <c r="C104" s="102"/>
      <c r="D104" s="102"/>
      <c r="E104" s="102"/>
      <c r="F104" s="102"/>
      <c r="G104" s="102"/>
      <c r="H104" s="102"/>
      <c r="I104" s="102"/>
      <c r="J104" s="102"/>
    </row>
    <row r="105" spans="3:10" ht="13.5" customHeight="1">
      <c r="C105" s="102"/>
      <c r="D105" s="102"/>
      <c r="E105" s="102"/>
      <c r="F105" s="102"/>
      <c r="G105" s="102"/>
      <c r="H105" s="102"/>
      <c r="I105" s="102"/>
      <c r="J105" s="102"/>
    </row>
    <row r="106" spans="3:10" ht="13.5" customHeight="1">
      <c r="C106" s="102"/>
      <c r="D106" s="102"/>
      <c r="E106" s="102"/>
      <c r="F106" s="102"/>
      <c r="G106" s="102"/>
      <c r="H106" s="102"/>
      <c r="I106" s="102"/>
      <c r="J106" s="102"/>
    </row>
    <row r="107" spans="3:10" ht="13.5" customHeight="1">
      <c r="C107" s="102"/>
      <c r="D107" s="102"/>
      <c r="E107" s="102"/>
      <c r="F107" s="102"/>
      <c r="G107" s="102"/>
      <c r="H107" s="102"/>
      <c r="I107" s="102"/>
      <c r="J107" s="102"/>
    </row>
    <row r="108" spans="3:10" ht="13.5" customHeight="1">
      <c r="C108" s="102"/>
      <c r="D108" s="102"/>
      <c r="E108" s="102"/>
      <c r="F108" s="102"/>
      <c r="G108" s="102"/>
      <c r="H108" s="102"/>
      <c r="I108" s="102"/>
      <c r="J108" s="102"/>
    </row>
    <row r="109" spans="3:10" ht="13.5" customHeight="1">
      <c r="C109" s="102"/>
      <c r="D109" s="102"/>
      <c r="E109" s="102"/>
      <c r="F109" s="102"/>
      <c r="G109" s="102"/>
      <c r="H109" s="102"/>
      <c r="I109" s="102"/>
      <c r="J109" s="102"/>
    </row>
    <row r="110" spans="3:10" ht="13.5" customHeight="1">
      <c r="C110" s="102"/>
      <c r="D110" s="102"/>
      <c r="E110" s="102"/>
      <c r="F110" s="102"/>
      <c r="G110" s="102"/>
      <c r="H110" s="102"/>
      <c r="I110" s="102"/>
      <c r="J110" s="102"/>
    </row>
    <row r="111" spans="3:10" ht="13.5" customHeight="1">
      <c r="C111" s="102"/>
      <c r="D111" s="102"/>
      <c r="E111" s="102"/>
      <c r="F111" s="102"/>
      <c r="G111" s="102"/>
      <c r="H111" s="102"/>
      <c r="I111" s="102"/>
      <c r="J111" s="102"/>
    </row>
    <row r="112" spans="3:10" ht="13.5" customHeight="1">
      <c r="C112" s="102"/>
      <c r="D112" s="102"/>
      <c r="E112" s="102"/>
      <c r="F112" s="102"/>
      <c r="G112" s="102"/>
      <c r="H112" s="102"/>
      <c r="I112" s="102"/>
      <c r="J112" s="102"/>
    </row>
    <row r="113" spans="3:10" ht="13.5" customHeight="1">
      <c r="C113" s="102"/>
      <c r="D113" s="102"/>
      <c r="E113" s="102"/>
      <c r="F113" s="102"/>
      <c r="G113" s="102"/>
      <c r="H113" s="102"/>
      <c r="I113" s="102"/>
      <c r="J113" s="102"/>
    </row>
    <row r="114" spans="3:10" ht="13.5" customHeight="1">
      <c r="C114" s="102"/>
      <c r="D114" s="102"/>
      <c r="E114" s="102"/>
      <c r="F114" s="102"/>
      <c r="G114" s="102"/>
      <c r="H114" s="102"/>
      <c r="I114" s="102"/>
      <c r="J114" s="102"/>
    </row>
    <row r="115" spans="3:10" ht="13.5" customHeight="1">
      <c r="C115" s="102"/>
      <c r="D115" s="102"/>
      <c r="E115" s="102"/>
      <c r="F115" s="102"/>
      <c r="G115" s="102"/>
      <c r="H115" s="102"/>
      <c r="I115" s="102"/>
      <c r="J115" s="102"/>
    </row>
    <row r="116" spans="3:10" ht="13.5" customHeight="1">
      <c r="C116" s="102"/>
      <c r="D116" s="102"/>
      <c r="E116" s="102"/>
      <c r="F116" s="102"/>
      <c r="G116" s="102"/>
      <c r="H116" s="102"/>
      <c r="I116" s="102"/>
      <c r="J116" s="102"/>
    </row>
    <row r="117" spans="3:10" ht="13.5" customHeight="1">
      <c r="C117" s="102"/>
      <c r="D117" s="102"/>
      <c r="E117" s="102"/>
      <c r="F117" s="102"/>
      <c r="G117" s="102"/>
      <c r="H117" s="102"/>
      <c r="I117" s="102"/>
      <c r="J117" s="102"/>
    </row>
    <row r="118" spans="3:10" ht="13.5" customHeight="1">
      <c r="C118" s="102"/>
      <c r="D118" s="102"/>
      <c r="E118" s="102"/>
      <c r="F118" s="102"/>
      <c r="G118" s="102"/>
      <c r="H118" s="102"/>
      <c r="I118" s="102"/>
      <c r="J118" s="102"/>
    </row>
    <row r="119" spans="3:10" ht="13.5" customHeight="1">
      <c r="C119" s="102"/>
      <c r="D119" s="102"/>
      <c r="E119" s="102"/>
      <c r="F119" s="102"/>
      <c r="G119" s="102"/>
      <c r="H119" s="102"/>
      <c r="I119" s="102"/>
      <c r="J119" s="102"/>
    </row>
    <row r="120" spans="3:10" ht="13.5" customHeight="1">
      <c r="C120" s="102"/>
      <c r="D120" s="102"/>
      <c r="E120" s="102"/>
      <c r="F120" s="102"/>
      <c r="G120" s="102"/>
      <c r="H120" s="102"/>
      <c r="I120" s="102"/>
      <c r="J120" s="102"/>
    </row>
    <row r="121" spans="3:10" ht="13.5" customHeight="1">
      <c r="C121" s="102"/>
      <c r="D121" s="102"/>
      <c r="E121" s="102"/>
      <c r="F121" s="102"/>
      <c r="G121" s="102"/>
      <c r="H121" s="102"/>
      <c r="I121" s="102"/>
      <c r="J121" s="102"/>
    </row>
    <row r="122" spans="3:10" ht="13.5" customHeight="1">
      <c r="C122" s="102"/>
      <c r="D122" s="102"/>
      <c r="E122" s="102"/>
      <c r="F122" s="102"/>
      <c r="G122" s="102"/>
      <c r="H122" s="102"/>
      <c r="I122" s="102"/>
      <c r="J122" s="102"/>
    </row>
    <row r="123" spans="3:10" ht="13.5" customHeight="1">
      <c r="C123" s="102"/>
      <c r="D123" s="102"/>
      <c r="E123" s="102"/>
      <c r="F123" s="102"/>
      <c r="G123" s="102"/>
      <c r="H123" s="102"/>
      <c r="I123" s="102"/>
      <c r="J123" s="102"/>
    </row>
    <row r="124" spans="3:10" ht="13.5" customHeight="1">
      <c r="C124" s="102"/>
      <c r="D124" s="102"/>
      <c r="E124" s="102"/>
      <c r="F124" s="102"/>
      <c r="G124" s="102"/>
      <c r="H124" s="102"/>
      <c r="I124" s="102"/>
      <c r="J124" s="102"/>
    </row>
    <row r="125" spans="3:10" ht="13.5" customHeight="1">
      <c r="C125" s="102"/>
      <c r="D125" s="102"/>
      <c r="E125" s="102"/>
      <c r="F125" s="102"/>
      <c r="G125" s="102"/>
      <c r="H125" s="102"/>
      <c r="I125" s="102"/>
      <c r="J125" s="102"/>
    </row>
    <row r="126" spans="3:10" ht="13.5" customHeight="1">
      <c r="C126" s="102"/>
      <c r="D126" s="102"/>
      <c r="E126" s="102"/>
      <c r="F126" s="102"/>
      <c r="G126" s="102"/>
      <c r="H126" s="102"/>
      <c r="I126" s="102"/>
      <c r="J126" s="102"/>
    </row>
    <row r="127" spans="3:10" ht="13.5" customHeight="1">
      <c r="C127" s="102"/>
      <c r="D127" s="102"/>
      <c r="E127" s="102"/>
      <c r="F127" s="102"/>
      <c r="G127" s="102"/>
      <c r="H127" s="102"/>
      <c r="I127" s="102"/>
      <c r="J127" s="102"/>
    </row>
    <row r="128" spans="3:10" ht="13.5" customHeight="1">
      <c r="C128" s="102"/>
      <c r="D128" s="102"/>
      <c r="E128" s="102"/>
      <c r="F128" s="102"/>
      <c r="G128" s="102"/>
      <c r="H128" s="102"/>
      <c r="I128" s="102"/>
      <c r="J128" s="102"/>
    </row>
    <row r="129" spans="3:10" ht="13.5" customHeight="1">
      <c r="C129" s="102"/>
      <c r="D129" s="102"/>
      <c r="E129" s="102"/>
      <c r="F129" s="102"/>
      <c r="G129" s="102"/>
      <c r="H129" s="102"/>
      <c r="I129" s="102"/>
      <c r="J129" s="102"/>
    </row>
    <row r="130" spans="3:10" ht="13.5" customHeight="1">
      <c r="C130" s="102"/>
      <c r="D130" s="102"/>
      <c r="E130" s="102"/>
      <c r="F130" s="102"/>
      <c r="G130" s="102"/>
      <c r="H130" s="102"/>
      <c r="I130" s="102"/>
      <c r="J130" s="102"/>
    </row>
    <row r="131" spans="3:10" ht="13.5" customHeight="1">
      <c r="C131" s="102"/>
      <c r="D131" s="102"/>
      <c r="E131" s="102"/>
      <c r="F131" s="102"/>
      <c r="G131" s="102"/>
      <c r="H131" s="102"/>
      <c r="I131" s="102"/>
      <c r="J131" s="102"/>
    </row>
    <row r="132" spans="3:10" ht="13.5" customHeight="1">
      <c r="C132" s="102"/>
      <c r="D132" s="102"/>
      <c r="E132" s="102"/>
      <c r="F132" s="102"/>
      <c r="G132" s="102"/>
      <c r="H132" s="102"/>
      <c r="I132" s="102"/>
      <c r="J132" s="102"/>
    </row>
    <row r="133" spans="3:10" ht="13.5" customHeight="1">
      <c r="C133" s="102"/>
      <c r="D133" s="102"/>
      <c r="E133" s="102"/>
      <c r="F133" s="102"/>
      <c r="G133" s="102"/>
      <c r="H133" s="102"/>
      <c r="I133" s="102"/>
      <c r="J133" s="102"/>
    </row>
    <row r="134" spans="3:10" ht="13.5" customHeight="1">
      <c r="C134" s="102"/>
      <c r="D134" s="102"/>
      <c r="E134" s="102"/>
      <c r="F134" s="102"/>
      <c r="G134" s="102"/>
      <c r="H134" s="102"/>
      <c r="I134" s="102"/>
      <c r="J134" s="102"/>
    </row>
    <row r="135" spans="3:10" ht="13.5" customHeight="1">
      <c r="C135" s="102"/>
      <c r="D135" s="102"/>
      <c r="E135" s="102"/>
      <c r="F135" s="102"/>
      <c r="G135" s="102"/>
      <c r="H135" s="102"/>
      <c r="I135" s="102"/>
      <c r="J135" s="102"/>
    </row>
    <row r="136" spans="3:10" ht="13.5" customHeight="1">
      <c r="C136" s="102"/>
      <c r="D136" s="102"/>
      <c r="E136" s="102"/>
      <c r="F136" s="102"/>
      <c r="G136" s="102"/>
      <c r="H136" s="102"/>
      <c r="I136" s="102"/>
      <c r="J136" s="102"/>
    </row>
    <row r="137" spans="3:10" ht="13.5" customHeight="1">
      <c r="C137" s="102"/>
      <c r="D137" s="102"/>
      <c r="E137" s="102"/>
      <c r="F137" s="102"/>
      <c r="G137" s="102"/>
      <c r="H137" s="102"/>
      <c r="I137" s="102"/>
      <c r="J137" s="102"/>
    </row>
    <row r="138" spans="3:10" ht="13.5" customHeight="1">
      <c r="C138" s="102"/>
      <c r="D138" s="102"/>
      <c r="E138" s="102"/>
      <c r="F138" s="102"/>
      <c r="G138" s="102"/>
      <c r="H138" s="102"/>
      <c r="I138" s="102"/>
      <c r="J138" s="102"/>
    </row>
    <row r="139" spans="3:10" ht="13.5" customHeight="1">
      <c r="C139" s="102"/>
      <c r="D139" s="102"/>
      <c r="E139" s="102"/>
      <c r="F139" s="102"/>
      <c r="G139" s="102"/>
      <c r="H139" s="102"/>
      <c r="I139" s="102"/>
      <c r="J139" s="102"/>
    </row>
    <row r="140" spans="3:10" ht="13.5" customHeight="1">
      <c r="C140" s="102"/>
      <c r="D140" s="102"/>
      <c r="E140" s="102"/>
      <c r="F140" s="102"/>
      <c r="G140" s="102"/>
      <c r="H140" s="102"/>
      <c r="I140" s="102"/>
      <c r="J140" s="102"/>
    </row>
    <row r="141" spans="3:10" ht="13.5" customHeight="1">
      <c r="C141" s="102"/>
      <c r="D141" s="102"/>
      <c r="E141" s="102"/>
      <c r="F141" s="102"/>
      <c r="G141" s="102"/>
      <c r="H141" s="102"/>
      <c r="I141" s="102"/>
      <c r="J141" s="102"/>
    </row>
    <row r="142" spans="3:10" ht="13.5" customHeight="1">
      <c r="C142" s="102"/>
      <c r="D142" s="102"/>
      <c r="E142" s="102"/>
      <c r="F142" s="102"/>
      <c r="G142" s="102"/>
      <c r="H142" s="102"/>
      <c r="I142" s="102"/>
      <c r="J142" s="102"/>
    </row>
    <row r="143" spans="3:10" ht="13.5" customHeight="1">
      <c r="C143" s="102"/>
      <c r="D143" s="102"/>
      <c r="E143" s="102"/>
      <c r="F143" s="102"/>
      <c r="G143" s="102"/>
      <c r="H143" s="102"/>
      <c r="I143" s="102"/>
      <c r="J143" s="102"/>
    </row>
    <row r="144" spans="3:10" ht="13.5" customHeight="1">
      <c r="C144" s="102"/>
      <c r="D144" s="102"/>
      <c r="E144" s="102"/>
      <c r="F144" s="102"/>
      <c r="G144" s="102"/>
      <c r="H144" s="102"/>
      <c r="I144" s="102"/>
      <c r="J144" s="102"/>
    </row>
    <row r="145" spans="3:10" ht="13.5" customHeight="1">
      <c r="C145" s="102"/>
      <c r="D145" s="102"/>
      <c r="E145" s="102"/>
      <c r="F145" s="102"/>
      <c r="G145" s="102"/>
      <c r="H145" s="102"/>
      <c r="I145" s="102"/>
      <c r="J145" s="102"/>
    </row>
    <row r="146" spans="3:10" ht="13.5" customHeight="1">
      <c r="C146" s="102"/>
      <c r="D146" s="102"/>
      <c r="E146" s="102"/>
      <c r="F146" s="102"/>
      <c r="G146" s="102"/>
      <c r="H146" s="102"/>
      <c r="I146" s="102"/>
      <c r="J146" s="102"/>
    </row>
    <row r="147" spans="3:10" ht="13.5" customHeight="1">
      <c r="C147" s="102"/>
      <c r="D147" s="102"/>
      <c r="E147" s="102"/>
      <c r="F147" s="102"/>
      <c r="G147" s="102"/>
      <c r="H147" s="102"/>
      <c r="I147" s="102"/>
      <c r="J147" s="102"/>
    </row>
    <row r="148" spans="3:10" ht="13.5" customHeight="1">
      <c r="C148" s="102"/>
      <c r="D148" s="102"/>
      <c r="E148" s="102"/>
      <c r="F148" s="102"/>
      <c r="G148" s="102"/>
      <c r="H148" s="102"/>
      <c r="I148" s="102"/>
      <c r="J148" s="102"/>
    </row>
    <row r="149" spans="3:10" ht="13.5" customHeight="1">
      <c r="C149" s="102"/>
      <c r="D149" s="102"/>
      <c r="E149" s="102"/>
      <c r="F149" s="102"/>
      <c r="G149" s="102"/>
      <c r="H149" s="102"/>
      <c r="I149" s="102"/>
      <c r="J149" s="102"/>
    </row>
    <row r="150" spans="3:10" ht="13.5" customHeight="1">
      <c r="C150" s="102"/>
      <c r="D150" s="102"/>
      <c r="E150" s="102"/>
      <c r="F150" s="102"/>
      <c r="G150" s="102"/>
      <c r="H150" s="102"/>
      <c r="I150" s="102"/>
      <c r="J150" s="102"/>
    </row>
    <row r="151" spans="3:10" ht="13.5" customHeight="1">
      <c r="C151" s="102"/>
      <c r="D151" s="102"/>
      <c r="E151" s="102"/>
      <c r="F151" s="102"/>
      <c r="G151" s="102"/>
      <c r="H151" s="102"/>
      <c r="I151" s="102"/>
      <c r="J151" s="102"/>
    </row>
    <row r="152" spans="3:10" ht="13.5" customHeight="1">
      <c r="C152" s="102"/>
      <c r="D152" s="102"/>
      <c r="E152" s="102"/>
      <c r="F152" s="102"/>
      <c r="G152" s="102"/>
      <c r="H152" s="102"/>
      <c r="I152" s="102"/>
      <c r="J152" s="102"/>
    </row>
    <row r="153" spans="3:10" ht="13.5" customHeight="1">
      <c r="C153" s="102"/>
      <c r="D153" s="102"/>
      <c r="E153" s="102"/>
      <c r="F153" s="102"/>
      <c r="G153" s="102"/>
      <c r="H153" s="102"/>
      <c r="I153" s="102"/>
      <c r="J153" s="102"/>
    </row>
    <row r="154" spans="3:10" ht="13.5" customHeight="1">
      <c r="C154" s="102"/>
      <c r="D154" s="102"/>
      <c r="E154" s="102"/>
      <c r="F154" s="102"/>
      <c r="G154" s="102"/>
      <c r="H154" s="102"/>
      <c r="I154" s="102"/>
      <c r="J154" s="102"/>
    </row>
    <row r="155" spans="3:10" ht="13.5" customHeight="1">
      <c r="C155" s="102"/>
      <c r="D155" s="102"/>
      <c r="E155" s="102"/>
      <c r="F155" s="102"/>
      <c r="G155" s="102"/>
      <c r="H155" s="102"/>
      <c r="I155" s="102"/>
      <c r="J155" s="102"/>
    </row>
    <row r="156" spans="3:10" ht="13.5" customHeight="1">
      <c r="C156" s="102"/>
      <c r="D156" s="102"/>
      <c r="E156" s="102"/>
      <c r="F156" s="102"/>
      <c r="G156" s="102"/>
      <c r="H156" s="102"/>
      <c r="I156" s="102"/>
      <c r="J156" s="102"/>
    </row>
    <row r="157" spans="3:10" ht="13.5" customHeight="1">
      <c r="C157" s="102"/>
      <c r="D157" s="102"/>
      <c r="E157" s="102"/>
      <c r="F157" s="102"/>
      <c r="G157" s="102"/>
      <c r="H157" s="102"/>
      <c r="I157" s="102"/>
      <c r="J157" s="102"/>
    </row>
    <row r="158" spans="3:10" ht="13.5" customHeight="1">
      <c r="C158" s="102"/>
      <c r="D158" s="102"/>
      <c r="E158" s="102"/>
      <c r="F158" s="102"/>
      <c r="G158" s="102"/>
      <c r="H158" s="102"/>
      <c r="I158" s="102"/>
      <c r="J158" s="102"/>
    </row>
    <row r="159" spans="3:10" ht="13.5" customHeight="1">
      <c r="C159" s="102"/>
      <c r="D159" s="102"/>
      <c r="E159" s="102"/>
      <c r="F159" s="102"/>
      <c r="G159" s="102"/>
      <c r="H159" s="102"/>
      <c r="I159" s="102"/>
      <c r="J159" s="102"/>
    </row>
    <row r="160" spans="3:10" ht="13.5" customHeight="1">
      <c r="C160" s="102"/>
      <c r="D160" s="102"/>
      <c r="E160" s="102"/>
      <c r="F160" s="102"/>
      <c r="G160" s="102"/>
      <c r="H160" s="102"/>
      <c r="I160" s="102"/>
      <c r="J160" s="102"/>
    </row>
    <row r="161" spans="3:10" ht="13.5" customHeight="1">
      <c r="C161" s="102"/>
      <c r="D161" s="102"/>
      <c r="E161" s="102"/>
      <c r="F161" s="102"/>
      <c r="G161" s="102"/>
      <c r="H161" s="102"/>
      <c r="I161" s="102"/>
      <c r="J161" s="102"/>
    </row>
    <row r="162" spans="3:10" ht="13.5" customHeight="1">
      <c r="C162" s="102"/>
      <c r="D162" s="102"/>
      <c r="E162" s="102"/>
      <c r="F162" s="102"/>
      <c r="G162" s="102"/>
      <c r="H162" s="102"/>
      <c r="I162" s="102"/>
      <c r="J162" s="102"/>
    </row>
    <row r="163" spans="3:10" ht="13.5" customHeight="1">
      <c r="C163" s="102"/>
      <c r="D163" s="102"/>
      <c r="E163" s="102"/>
      <c r="F163" s="102"/>
      <c r="G163" s="102"/>
      <c r="H163" s="102"/>
      <c r="I163" s="102"/>
      <c r="J163" s="102"/>
    </row>
    <row r="164" spans="3:10" ht="13.5" customHeight="1">
      <c r="C164" s="102"/>
      <c r="D164" s="102"/>
      <c r="E164" s="102"/>
      <c r="F164" s="102"/>
      <c r="G164" s="102"/>
      <c r="H164" s="102"/>
      <c r="I164" s="102"/>
      <c r="J164" s="102"/>
    </row>
    <row r="165" spans="3:10" ht="13.5" customHeight="1">
      <c r="C165" s="102"/>
      <c r="D165" s="102"/>
      <c r="E165" s="102"/>
      <c r="F165" s="102"/>
      <c r="G165" s="102"/>
      <c r="H165" s="102"/>
      <c r="I165" s="102"/>
      <c r="J165" s="102"/>
    </row>
    <row r="166" spans="3:10" ht="13.5" customHeight="1">
      <c r="C166" s="102"/>
      <c r="D166" s="102"/>
      <c r="E166" s="102"/>
      <c r="F166" s="102"/>
      <c r="G166" s="102"/>
      <c r="H166" s="102"/>
      <c r="I166" s="102"/>
      <c r="J166" s="102"/>
    </row>
    <row r="167" spans="3:10" ht="13.5" customHeight="1">
      <c r="C167" s="102"/>
      <c r="D167" s="102"/>
      <c r="E167" s="102"/>
      <c r="F167" s="102"/>
      <c r="G167" s="102"/>
      <c r="H167" s="102"/>
      <c r="I167" s="102"/>
      <c r="J167" s="102"/>
    </row>
    <row r="168" spans="3:10" ht="13.5" customHeight="1">
      <c r="C168" s="102"/>
      <c r="D168" s="102"/>
      <c r="E168" s="102"/>
      <c r="F168" s="102"/>
      <c r="G168" s="102"/>
      <c r="H168" s="102"/>
      <c r="I168" s="102"/>
      <c r="J168" s="102"/>
    </row>
    <row r="169" spans="3:10" ht="13.5" customHeight="1">
      <c r="C169" s="102"/>
      <c r="D169" s="102"/>
      <c r="E169" s="102"/>
      <c r="F169" s="102"/>
      <c r="G169" s="102"/>
      <c r="H169" s="102"/>
      <c r="I169" s="102"/>
      <c r="J169" s="102"/>
    </row>
    <row r="170" spans="3:10" ht="13.5" customHeight="1">
      <c r="C170" s="102"/>
      <c r="D170" s="102"/>
      <c r="E170" s="102"/>
      <c r="F170" s="102"/>
      <c r="G170" s="102"/>
      <c r="H170" s="102"/>
      <c r="I170" s="102"/>
      <c r="J170" s="102"/>
    </row>
    <row r="171" spans="3:10" ht="13.5" customHeight="1">
      <c r="C171" s="102"/>
      <c r="D171" s="102"/>
      <c r="E171" s="102"/>
      <c r="F171" s="102"/>
      <c r="G171" s="102"/>
      <c r="H171" s="102"/>
      <c r="I171" s="102"/>
      <c r="J171" s="102"/>
    </row>
    <row r="172" spans="3:10" ht="13.5" customHeight="1">
      <c r="C172" s="102"/>
      <c r="D172" s="102"/>
      <c r="E172" s="102"/>
      <c r="F172" s="102"/>
      <c r="G172" s="102"/>
      <c r="H172" s="102"/>
      <c r="I172" s="102"/>
      <c r="J172" s="102"/>
    </row>
    <row r="173" spans="3:10" ht="13.5" customHeight="1">
      <c r="C173" s="102"/>
      <c r="D173" s="102"/>
      <c r="E173" s="102"/>
      <c r="F173" s="102"/>
      <c r="G173" s="102"/>
      <c r="H173" s="102"/>
      <c r="I173" s="102"/>
      <c r="J173" s="102"/>
    </row>
    <row r="174" spans="3:10" ht="13.5" customHeight="1">
      <c r="C174" s="102"/>
      <c r="D174" s="102"/>
      <c r="E174" s="102"/>
      <c r="F174" s="102"/>
      <c r="G174" s="102"/>
      <c r="H174" s="102"/>
      <c r="I174" s="102"/>
      <c r="J174" s="102"/>
    </row>
    <row r="175" spans="3:10" ht="13.5" customHeight="1">
      <c r="C175" s="102"/>
      <c r="D175" s="102"/>
      <c r="E175" s="102"/>
      <c r="F175" s="102"/>
      <c r="G175" s="102"/>
      <c r="H175" s="102"/>
      <c r="I175" s="102"/>
      <c r="J175" s="102"/>
    </row>
    <row r="176" spans="3:10" ht="13.5" customHeight="1">
      <c r="C176" s="102"/>
      <c r="D176" s="102"/>
      <c r="E176" s="102"/>
      <c r="F176" s="102"/>
      <c r="G176" s="102"/>
      <c r="H176" s="102"/>
      <c r="I176" s="102"/>
      <c r="J176" s="102"/>
    </row>
    <row r="177" spans="3:10" ht="13.5" customHeight="1">
      <c r="C177" s="102"/>
      <c r="D177" s="102"/>
      <c r="E177" s="102"/>
      <c r="F177" s="102"/>
      <c r="G177" s="102"/>
      <c r="H177" s="102"/>
      <c r="I177" s="102"/>
      <c r="J177" s="102"/>
    </row>
    <row r="178" spans="3:10" ht="13.5" customHeight="1">
      <c r="C178" s="102"/>
      <c r="D178" s="102"/>
      <c r="E178" s="102"/>
      <c r="F178" s="102"/>
      <c r="G178" s="102"/>
      <c r="H178" s="102"/>
      <c r="I178" s="102"/>
      <c r="J178" s="102"/>
    </row>
    <row r="179" spans="3:10" ht="13.5" customHeight="1">
      <c r="C179" s="102"/>
      <c r="D179" s="102"/>
      <c r="E179" s="102"/>
      <c r="F179" s="102"/>
      <c r="G179" s="102"/>
      <c r="H179" s="102"/>
      <c r="I179" s="102"/>
      <c r="J179" s="102"/>
    </row>
    <row r="180" spans="3:10" ht="13.5" customHeight="1">
      <c r="C180" s="102"/>
      <c r="D180" s="102"/>
      <c r="E180" s="102"/>
      <c r="F180" s="102"/>
      <c r="G180" s="102"/>
      <c r="H180" s="102"/>
      <c r="I180" s="102"/>
      <c r="J180" s="102"/>
    </row>
    <row r="181" spans="3:10" ht="13.5" customHeight="1">
      <c r="C181" s="102"/>
      <c r="D181" s="102"/>
      <c r="E181" s="102"/>
      <c r="F181" s="102"/>
      <c r="G181" s="102"/>
      <c r="H181" s="102"/>
      <c r="I181" s="102"/>
      <c r="J181" s="102"/>
    </row>
    <row r="182" spans="3:10" ht="13.5" customHeight="1">
      <c r="C182" s="102"/>
      <c r="D182" s="102"/>
      <c r="E182" s="102"/>
      <c r="F182" s="102"/>
      <c r="G182" s="102"/>
      <c r="H182" s="102"/>
      <c r="I182" s="102"/>
      <c r="J182" s="102"/>
    </row>
    <row r="183" spans="3:10" ht="13.5" customHeight="1">
      <c r="C183" s="102"/>
      <c r="D183" s="102"/>
      <c r="E183" s="102"/>
      <c r="F183" s="102"/>
      <c r="G183" s="102"/>
      <c r="H183" s="102"/>
      <c r="I183" s="102"/>
      <c r="J183" s="102"/>
    </row>
    <row r="184" spans="3:10" ht="13.5" customHeight="1">
      <c r="C184" s="102"/>
      <c r="D184" s="102"/>
      <c r="E184" s="102"/>
      <c r="F184" s="102"/>
      <c r="G184" s="102"/>
      <c r="H184" s="102"/>
      <c r="I184" s="102"/>
      <c r="J184" s="102"/>
    </row>
    <row r="185" spans="3:10" ht="13.5" customHeight="1">
      <c r="C185" s="102"/>
      <c r="D185" s="102"/>
      <c r="E185" s="102"/>
      <c r="F185" s="102"/>
      <c r="G185" s="102"/>
      <c r="H185" s="102"/>
      <c r="I185" s="102"/>
      <c r="J185" s="102"/>
    </row>
    <row r="186" spans="3:10" ht="13.5" customHeight="1">
      <c r="C186" s="102"/>
      <c r="D186" s="102"/>
      <c r="E186" s="102"/>
      <c r="F186" s="102"/>
      <c r="G186" s="102"/>
      <c r="H186" s="102"/>
      <c r="I186" s="102"/>
      <c r="J186" s="102"/>
    </row>
    <row r="187" spans="3:10" ht="13.5" customHeight="1">
      <c r="C187" s="102"/>
      <c r="D187" s="102"/>
      <c r="E187" s="102"/>
      <c r="F187" s="102"/>
      <c r="G187" s="102"/>
      <c r="H187" s="102"/>
      <c r="I187" s="102"/>
      <c r="J187" s="102"/>
    </row>
    <row r="188" spans="3:10" ht="13.5" customHeight="1">
      <c r="C188" s="102"/>
      <c r="D188" s="102"/>
      <c r="E188" s="102"/>
      <c r="F188" s="102"/>
      <c r="G188" s="102"/>
      <c r="H188" s="102"/>
      <c r="I188" s="102"/>
      <c r="J188" s="102"/>
    </row>
    <row r="189" spans="3:10" ht="13.5" customHeight="1">
      <c r="C189" s="102"/>
      <c r="D189" s="102"/>
      <c r="E189" s="102"/>
      <c r="F189" s="102"/>
      <c r="G189" s="102"/>
      <c r="H189" s="102"/>
      <c r="I189" s="102"/>
      <c r="J189" s="102"/>
    </row>
    <row r="190" spans="3:10" ht="13.5" customHeight="1">
      <c r="C190" s="102"/>
      <c r="D190" s="102"/>
      <c r="E190" s="102"/>
      <c r="F190" s="102"/>
      <c r="G190" s="102"/>
      <c r="H190" s="102"/>
      <c r="I190" s="102"/>
      <c r="J190" s="102"/>
    </row>
    <row r="191" spans="3:10" ht="13.5" customHeight="1">
      <c r="C191" s="102"/>
      <c r="D191" s="102"/>
      <c r="E191" s="102"/>
      <c r="F191" s="102"/>
      <c r="G191" s="102"/>
      <c r="H191" s="102"/>
      <c r="I191" s="102"/>
      <c r="J191" s="102"/>
    </row>
    <row r="192" spans="3:10" ht="13.5" customHeight="1">
      <c r="C192" s="102"/>
      <c r="D192" s="102"/>
      <c r="E192" s="102"/>
      <c r="F192" s="102"/>
      <c r="G192" s="102"/>
      <c r="H192" s="102"/>
      <c r="I192" s="102"/>
      <c r="J192" s="102"/>
    </row>
    <row r="193" spans="3:10" ht="13.5" customHeight="1">
      <c r="C193" s="102"/>
      <c r="D193" s="102"/>
      <c r="E193" s="102"/>
      <c r="F193" s="102"/>
      <c r="G193" s="102"/>
      <c r="H193" s="102"/>
      <c r="I193" s="102"/>
      <c r="J193" s="102"/>
    </row>
    <row r="194" spans="3:10" ht="13.5" customHeight="1">
      <c r="C194" s="102"/>
      <c r="D194" s="102"/>
      <c r="E194" s="102"/>
      <c r="F194" s="102"/>
      <c r="G194" s="102"/>
      <c r="H194" s="102"/>
      <c r="I194" s="102"/>
      <c r="J194" s="102"/>
    </row>
    <row r="195" spans="3:10" ht="13.5" customHeight="1">
      <c r="C195" s="102"/>
      <c r="D195" s="102"/>
      <c r="E195" s="102"/>
      <c r="F195" s="102"/>
      <c r="G195" s="102"/>
      <c r="H195" s="102"/>
      <c r="I195" s="102"/>
      <c r="J195" s="102"/>
    </row>
    <row r="196" spans="3:10" ht="13.5" customHeight="1">
      <c r="C196" s="102"/>
      <c r="D196" s="102"/>
      <c r="E196" s="102"/>
      <c r="F196" s="102"/>
      <c r="G196" s="102"/>
      <c r="H196" s="102"/>
      <c r="I196" s="102"/>
      <c r="J196" s="102"/>
    </row>
    <row r="197" spans="3:10" ht="13.5" customHeight="1">
      <c r="C197" s="102"/>
      <c r="D197" s="102"/>
      <c r="E197" s="102"/>
      <c r="F197" s="102"/>
      <c r="G197" s="102"/>
      <c r="H197" s="102"/>
      <c r="I197" s="102"/>
      <c r="J197" s="102"/>
    </row>
    <row r="198" spans="3:10" ht="13.5" customHeight="1">
      <c r="C198" s="102"/>
      <c r="D198" s="102"/>
      <c r="E198" s="102"/>
      <c r="F198" s="102"/>
      <c r="G198" s="102"/>
      <c r="H198" s="102"/>
      <c r="I198" s="102"/>
      <c r="J198" s="102"/>
    </row>
    <row r="199" spans="3:10" ht="13.5" customHeight="1">
      <c r="C199" s="102"/>
      <c r="D199" s="102"/>
      <c r="E199" s="102"/>
      <c r="F199" s="102"/>
      <c r="G199" s="102"/>
      <c r="H199" s="102"/>
      <c r="I199" s="102"/>
      <c r="J199" s="102"/>
    </row>
    <row r="200" spans="3:10" ht="13.5" customHeight="1">
      <c r="C200" s="102"/>
      <c r="D200" s="102"/>
      <c r="E200" s="102"/>
      <c r="F200" s="102"/>
      <c r="G200" s="102"/>
      <c r="H200" s="102"/>
      <c r="I200" s="102"/>
      <c r="J200" s="102"/>
    </row>
    <row r="201" spans="3:10" ht="13.5" customHeight="1">
      <c r="C201" s="102"/>
      <c r="D201" s="102"/>
      <c r="E201" s="102"/>
      <c r="F201" s="102"/>
      <c r="G201" s="102"/>
      <c r="H201" s="102"/>
      <c r="I201" s="102"/>
      <c r="J201" s="102"/>
    </row>
    <row r="202" spans="3:10" ht="13.5" customHeight="1">
      <c r="C202" s="102"/>
      <c r="D202" s="102"/>
      <c r="E202" s="102"/>
      <c r="F202" s="102"/>
      <c r="G202" s="102"/>
      <c r="H202" s="102"/>
      <c r="I202" s="102"/>
      <c r="J202" s="102"/>
    </row>
    <row r="203" spans="3:10" ht="13.5" customHeight="1">
      <c r="C203" s="102"/>
      <c r="D203" s="102"/>
      <c r="E203" s="102"/>
      <c r="F203" s="102"/>
      <c r="G203" s="102"/>
      <c r="H203" s="102"/>
      <c r="I203" s="102"/>
      <c r="J203" s="102"/>
    </row>
    <row r="204" spans="3:10" ht="13.5" customHeight="1">
      <c r="C204" s="102"/>
      <c r="D204" s="102"/>
      <c r="E204" s="102"/>
      <c r="F204" s="102"/>
      <c r="G204" s="102"/>
      <c r="H204" s="102"/>
      <c r="I204" s="102"/>
      <c r="J204" s="102"/>
    </row>
    <row r="205" spans="3:10" ht="13.5" customHeight="1">
      <c r="C205" s="102"/>
      <c r="D205" s="102"/>
      <c r="E205" s="102"/>
      <c r="F205" s="102"/>
      <c r="G205" s="102"/>
      <c r="H205" s="102"/>
      <c r="I205" s="102"/>
      <c r="J205" s="102"/>
    </row>
    <row r="206" spans="3:10" ht="13.5" customHeight="1">
      <c r="C206" s="102"/>
      <c r="D206" s="102"/>
      <c r="E206" s="102"/>
      <c r="F206" s="102"/>
      <c r="G206" s="102"/>
      <c r="H206" s="102"/>
      <c r="I206" s="102"/>
      <c r="J206" s="102"/>
    </row>
    <row r="207" spans="3:10" ht="13.5" customHeight="1">
      <c r="C207" s="102"/>
      <c r="D207" s="102"/>
      <c r="E207" s="102"/>
      <c r="F207" s="102"/>
      <c r="G207" s="102"/>
      <c r="H207" s="102"/>
      <c r="I207" s="102"/>
      <c r="J207" s="102"/>
    </row>
    <row r="208" spans="3:10" ht="13.5" customHeight="1">
      <c r="C208" s="102"/>
      <c r="D208" s="102"/>
      <c r="E208" s="102"/>
      <c r="F208" s="102"/>
      <c r="G208" s="102"/>
      <c r="H208" s="102"/>
      <c r="I208" s="102"/>
      <c r="J208" s="102"/>
    </row>
    <row r="209" spans="3:10" ht="13.5" customHeight="1">
      <c r="C209" s="102"/>
      <c r="D209" s="102"/>
      <c r="E209" s="102"/>
      <c r="F209" s="102"/>
      <c r="G209" s="102"/>
      <c r="H209" s="102"/>
      <c r="I209" s="102"/>
      <c r="J209" s="102"/>
    </row>
  </sheetData>
  <phoneticPr fontId="3" type="noConversion"/>
  <pageMargins left="0.70866141732283472" right="0.70866141732283472" top="0.74803149606299213" bottom="0.74803149606299213" header="0.31496062992125984" footer="0.31496062992125984"/>
  <pageSetup paperSize="9" scale="71" fitToHeight="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A3B0E-33AB-40C6-AE72-83E738AA1B92}">
  <sheetPr>
    <tabColor rgb="FF00338D"/>
    <pageSetUpPr fitToPage="1"/>
  </sheetPr>
  <dimension ref="B1:O38"/>
  <sheetViews>
    <sheetView showGridLines="0" zoomScaleNormal="100" workbookViewId="0">
      <selection activeCell="H14" sqref="H14"/>
    </sheetView>
  </sheetViews>
  <sheetFormatPr defaultRowHeight="13.5" customHeight="1"/>
  <cols>
    <col min="1" max="1" width="1.625" style="9" customWidth="1"/>
    <col min="2" max="3" width="14.375" style="9" customWidth="1"/>
    <col min="4" max="4" width="12.25" style="9" bestFit="1" customWidth="1"/>
    <col min="5" max="5" width="10.125" style="9" bestFit="1" customWidth="1"/>
    <col min="6" max="12" width="9.75" style="9" bestFit="1" customWidth="1"/>
    <col min="13" max="13" width="2.625" style="9" customWidth="1"/>
    <col min="14" max="14" width="26.75" style="366" customWidth="1"/>
    <col min="15" max="15" width="5.75" style="9" bestFit="1" customWidth="1"/>
    <col min="16" max="16384" width="9" style="9"/>
  </cols>
  <sheetData>
    <row r="1" spans="2:15" customFormat="1" ht="30" customHeight="1">
      <c r="B1" s="1" t="str">
        <f>Name</f>
        <v>LG이노텍 감사참여</v>
      </c>
      <c r="C1" s="1"/>
      <c r="D1" s="1"/>
      <c r="E1" s="1"/>
      <c r="F1" s="1"/>
      <c r="G1" s="1"/>
      <c r="H1" s="1"/>
      <c r="I1" s="1"/>
      <c r="J1" s="2"/>
      <c r="K1" s="2"/>
      <c r="L1" s="2" t="str">
        <f>Des!C13</f>
        <v>DRAFT - For Discussion Purposes Only</v>
      </c>
      <c r="N1" s="363"/>
    </row>
    <row r="2" spans="2:15" customFormat="1" ht="20.100000000000001" customHeight="1">
      <c r="B2" s="3" t="s">
        <v>196</v>
      </c>
      <c r="C2" s="3"/>
      <c r="D2" s="3"/>
      <c r="E2" s="3"/>
      <c r="F2" s="3"/>
      <c r="G2" s="3"/>
      <c r="H2" s="3"/>
      <c r="I2" s="3"/>
      <c r="J2" s="3"/>
      <c r="K2" s="3"/>
      <c r="L2" s="3"/>
      <c r="N2" s="363"/>
    </row>
    <row r="3" spans="2:15" ht="20.100000000000001" customHeight="1">
      <c r="N3" s="9"/>
    </row>
    <row r="4" spans="2:15" ht="20.100000000000001" customHeight="1">
      <c r="B4" s="19" t="s">
        <v>197</v>
      </c>
      <c r="N4" s="9"/>
    </row>
    <row r="5" spans="2:15" ht="14.1" customHeight="1">
      <c r="D5" s="364">
        <v>365</v>
      </c>
      <c r="E5" s="364">
        <v>365</v>
      </c>
      <c r="F5" s="364">
        <v>365</v>
      </c>
      <c r="G5" s="364">
        <v>365</v>
      </c>
      <c r="H5" s="364">
        <v>365</v>
      </c>
      <c r="I5" s="365">
        <v>365</v>
      </c>
      <c r="J5" s="365">
        <v>365</v>
      </c>
      <c r="K5" s="365">
        <v>365</v>
      </c>
      <c r="L5" s="365">
        <v>365</v>
      </c>
    </row>
    <row r="6" spans="2:15" s="19" customFormat="1" ht="13.5" customHeight="1">
      <c r="B6" s="4" t="s">
        <v>196</v>
      </c>
      <c r="C6" s="5"/>
      <c r="D6" s="222"/>
      <c r="E6" s="222"/>
      <c r="F6" s="222"/>
      <c r="G6" s="222"/>
      <c r="H6" s="222"/>
      <c r="I6" s="222"/>
      <c r="J6" s="222"/>
      <c r="K6" s="222"/>
      <c r="L6" s="367"/>
      <c r="N6" s="368"/>
    </row>
    <row r="7" spans="2:15" s="19" customFormat="1" ht="13.5" customHeight="1">
      <c r="B7" s="224" t="s">
        <v>4</v>
      </c>
      <c r="C7" s="369"/>
      <c r="D7" s="225">
        <f>Sales!C5</f>
        <v>2020</v>
      </c>
      <c r="E7" s="225">
        <f>Sales!D5</f>
        <v>2021</v>
      </c>
      <c r="F7" s="225">
        <f>Sales!E5</f>
        <v>2022</v>
      </c>
      <c r="G7" s="226">
        <f>Sales!F5</f>
        <v>2023</v>
      </c>
      <c r="H7" s="226">
        <f>Sales!G5</f>
        <v>2024</v>
      </c>
      <c r="I7" s="226">
        <f>Sales!H5</f>
        <v>2025</v>
      </c>
      <c r="J7" s="226">
        <f>Sales!I5</f>
        <v>2026</v>
      </c>
      <c r="K7" s="226">
        <f>Sales!J5</f>
        <v>2027</v>
      </c>
      <c r="L7" s="389" t="s">
        <v>5</v>
      </c>
      <c r="N7" s="368"/>
    </row>
    <row r="8" spans="2:15" s="19" customFormat="1" ht="15" customHeight="1">
      <c r="B8" s="370" t="s">
        <v>198</v>
      </c>
      <c r="C8" s="371"/>
      <c r="D8" s="311">
        <f t="shared" ref="D8:F8" si="0">SUM(D9,D12,D15)</f>
        <v>358907</v>
      </c>
      <c r="E8" s="311">
        <f t="shared" si="0"/>
        <v>414824</v>
      </c>
      <c r="F8" s="311">
        <f t="shared" si="0"/>
        <v>561010</v>
      </c>
      <c r="G8" s="311">
        <f>SUM(G9,G12,G15)</f>
        <v>656441.13379132526</v>
      </c>
      <c r="H8" s="311">
        <f t="shared" ref="H8:L8" si="1">SUM(H9,H12,H15)</f>
        <v>653185.83563423436</v>
      </c>
      <c r="I8" s="311">
        <f t="shared" si="1"/>
        <v>697512.38438602688</v>
      </c>
      <c r="J8" s="311">
        <f t="shared" si="1"/>
        <v>758385.2286701072</v>
      </c>
      <c r="K8" s="311">
        <f t="shared" si="1"/>
        <v>777312.34593416203</v>
      </c>
      <c r="L8" s="372">
        <f t="shared" si="1"/>
        <v>785085.46939350362</v>
      </c>
      <c r="N8" s="368"/>
    </row>
    <row r="9" spans="2:15" ht="15" customHeight="1">
      <c r="B9" s="32" t="s">
        <v>199</v>
      </c>
      <c r="C9" s="481" t="s">
        <v>200</v>
      </c>
      <c r="D9" s="458">
        <f>SUMIFS(Report_NWC!C$6:C$14,Report_NWC!$B$6:$B$14,$B9)</f>
        <v>275913</v>
      </c>
      <c r="E9" s="458">
        <f>SUMIFS(Report_NWC!D$6:D$14,Report_NWC!$B$6:$B$14,$B9)</f>
        <v>273861</v>
      </c>
      <c r="F9" s="458">
        <f>SUMIFS(Report_NWC!E$6:E$14,Report_NWC!$B$6:$B$14,$B9)</f>
        <v>373100</v>
      </c>
      <c r="G9" s="458">
        <f>SUMIFS(Report_NWC!H$6:H$14,Report_NWC!$B$6:$B$14,$B9)</f>
        <v>432902.13571923325</v>
      </c>
      <c r="H9" s="458">
        <f>SUMIFS(Report_NWC!I$6:I$14,Report_NWC!$B$6:$B$14,$B9)</f>
        <v>433878.0405519323</v>
      </c>
      <c r="I9" s="458">
        <f>SUMIFS(Report_NWC!J$6:J$14,Report_NWC!$B$6:$B$14,$B9)</f>
        <v>466637.72357947147</v>
      </c>
      <c r="J9" s="458">
        <f>SUMIFS(Report_NWC!K$6:K$14,Report_NWC!$B$6:$B$14,$B9)</f>
        <v>508641.91175973724</v>
      </c>
      <c r="K9" s="458">
        <f>SUMIFS(Report_NWC!L$6:L$14,Report_NWC!$B$6:$B$14,$B9)</f>
        <v>521609.63879694493</v>
      </c>
      <c r="L9" s="22">
        <f>SUMIFS($L$33:$L$38,$B$33:$B$38,$C9)/L10</f>
        <v>526825.73518491432</v>
      </c>
      <c r="N9" s="373"/>
    </row>
    <row r="10" spans="2:15" ht="15" customHeight="1">
      <c r="B10" s="374" t="s">
        <v>201</v>
      </c>
      <c r="C10" s="482"/>
      <c r="D10" s="483">
        <f t="shared" ref="D10:K10" si="2">SUMIFS(D$33:D$38,$B$33:$B$38,$C9)/D9</f>
        <v>3.3318292360272985</v>
      </c>
      <c r="E10" s="483">
        <f t="shared" si="2"/>
        <v>3.892982206301737</v>
      </c>
      <c r="F10" s="483">
        <f t="shared" si="2"/>
        <v>3.838003216295899</v>
      </c>
      <c r="G10" s="483">
        <f t="shared" si="2"/>
        <v>3.8217136472456907</v>
      </c>
      <c r="H10" s="483">
        <f t="shared" si="2"/>
        <v>3.8217121979500819</v>
      </c>
      <c r="I10" s="483">
        <f t="shared" si="2"/>
        <v>3.8217141690137764</v>
      </c>
      <c r="J10" s="483">
        <f t="shared" si="2"/>
        <v>3.8217141667991679</v>
      </c>
      <c r="K10" s="483">
        <f t="shared" si="2"/>
        <v>3.8217123529345249</v>
      </c>
      <c r="L10" s="375">
        <f>K10</f>
        <v>3.8217123529345249</v>
      </c>
      <c r="N10" s="373"/>
    </row>
    <row r="11" spans="2:15" ht="15" customHeight="1">
      <c r="B11" s="374" t="s">
        <v>202</v>
      </c>
      <c r="C11" s="482"/>
      <c r="D11" s="484">
        <f>365/D10</f>
        <v>109.54943190162027</v>
      </c>
      <c r="E11" s="484">
        <f t="shared" ref="E11:K11" si="3">365/E10</f>
        <v>93.758455769245202</v>
      </c>
      <c r="F11" s="484">
        <f t="shared" si="3"/>
        <v>95.10153572832742</v>
      </c>
      <c r="G11" s="484">
        <f t="shared" si="3"/>
        <v>95.506893946137367</v>
      </c>
      <c r="H11" s="484">
        <f t="shared" si="3"/>
        <v>95.506930164909164</v>
      </c>
      <c r="I11" s="484">
        <f t="shared" si="3"/>
        <v>95.506880906844785</v>
      </c>
      <c r="J11" s="484">
        <f t="shared" si="3"/>
        <v>95.506880962189143</v>
      </c>
      <c r="K11" s="484">
        <f t="shared" si="3"/>
        <v>95.506926291753103</v>
      </c>
      <c r="L11" s="376">
        <f t="shared" ref="L11" si="4">K11</f>
        <v>95.506926291753103</v>
      </c>
    </row>
    <row r="12" spans="2:15" ht="15" customHeight="1">
      <c r="B12" s="32" t="s">
        <v>147</v>
      </c>
      <c r="C12" s="481" t="s">
        <v>82</v>
      </c>
      <c r="D12" s="458">
        <f>SUMIFS(Report_NWC!C$6:C$14,Report_NWC!$B$6:$B$14,$B12)</f>
        <v>39974</v>
      </c>
      <c r="E12" s="458">
        <f>SUMIFS(Report_NWC!D$6:D$14,Report_NWC!$B$6:$B$14,$B12)</f>
        <v>51744</v>
      </c>
      <c r="F12" s="458">
        <f>SUMIFS(Report_NWC!E$6:E$14,Report_NWC!$B$6:$B$14,$B12)</f>
        <v>68157</v>
      </c>
      <c r="G12" s="458">
        <f>SUMIFS(Report_NWC!H$6:H$14,Report_NWC!$B$6:$B$14,$B12)</f>
        <v>83687.279595196305</v>
      </c>
      <c r="H12" s="458">
        <f>SUMIFS(Report_NWC!I$6:I$14,Report_NWC!$B$6:$B$14,$B12)</f>
        <v>82753.566883631152</v>
      </c>
      <c r="I12" s="458">
        <f>SUMIFS(Report_NWC!J$6:J$14,Report_NWC!$B$6:$B$14,$B12)</f>
        <v>87003.573324895508</v>
      </c>
      <c r="J12" s="458">
        <f>SUMIFS(Report_NWC!K$6:K$14,Report_NWC!$B$6:$B$14,$B12)</f>
        <v>93637.580347288298</v>
      </c>
      <c r="K12" s="458">
        <f>SUMIFS(Report_NWC!L$6:L$14,Report_NWC!$B$6:$B$14,$B12)</f>
        <v>95549.968338054809</v>
      </c>
      <c r="L12" s="22">
        <f>SUMIFS($L$33:$L$38,$B$33:$B$38,$C12)/L13</f>
        <v>96505.468021435372</v>
      </c>
      <c r="N12" s="377"/>
      <c r="O12" s="26"/>
    </row>
    <row r="13" spans="2:15" ht="15" customHeight="1">
      <c r="B13" s="374" t="s">
        <v>201</v>
      </c>
      <c r="C13" s="482"/>
      <c r="D13" s="483">
        <f t="shared" ref="D13:K13" si="5">SUMIFS(D$33:D$38,$B$33:$B$38,$C12)/D12</f>
        <v>19.948591584529943</v>
      </c>
      <c r="E13" s="483">
        <f t="shared" si="5"/>
        <v>17.482200834879407</v>
      </c>
      <c r="F13" s="553">
        <f t="shared" si="5"/>
        <v>17.377612030656493</v>
      </c>
      <c r="G13" s="553">
        <f t="shared" si="5"/>
        <v>17.377451360154001</v>
      </c>
      <c r="H13" s="553">
        <f t="shared" si="5"/>
        <v>17.377444076015227</v>
      </c>
      <c r="I13" s="553">
        <f t="shared" si="5"/>
        <v>17.37747234839744</v>
      </c>
      <c r="J13" s="553">
        <f t="shared" si="5"/>
        <v>17.377452318817291</v>
      </c>
      <c r="K13" s="553">
        <f t="shared" si="5"/>
        <v>17.377453813933919</v>
      </c>
      <c r="L13" s="375">
        <f t="shared" ref="L13:L17" si="6">K13</f>
        <v>17.377453813933919</v>
      </c>
      <c r="N13" s="373"/>
    </row>
    <row r="14" spans="2:15" ht="15" customHeight="1">
      <c r="B14" s="374" t="s">
        <v>202</v>
      </c>
      <c r="C14" s="482"/>
      <c r="D14" s="484">
        <f>365/D13</f>
        <v>18.297031068752549</v>
      </c>
      <c r="E14" s="484">
        <f t="shared" ref="E14" si="7">365/E13</f>
        <v>20.878378154298201</v>
      </c>
      <c r="F14" s="484">
        <f t="shared" ref="F14" si="8">365/F13</f>
        <v>21.004036651070923</v>
      </c>
      <c r="G14" s="484">
        <f t="shared" ref="G14" si="9">365/G13</f>
        <v>21.004230852686174</v>
      </c>
      <c r="H14" s="484">
        <f t="shared" ref="H14" si="10">365/H13</f>
        <v>21.004239657072581</v>
      </c>
      <c r="I14" s="484">
        <f t="shared" ref="I14" si="11">365/I13</f>
        <v>21.004205484099678</v>
      </c>
      <c r="J14" s="484">
        <f t="shared" ref="J14" si="12">365/J13</f>
        <v>21.004229693944104</v>
      </c>
      <c r="K14" s="484">
        <f t="shared" ref="K14" si="13">365/K13</f>
        <v>21.004227886787927</v>
      </c>
      <c r="L14" s="376">
        <f t="shared" si="6"/>
        <v>21.004227886787927</v>
      </c>
    </row>
    <row r="15" spans="2:15" ht="15" customHeight="1">
      <c r="B15" s="32" t="s">
        <v>148</v>
      </c>
      <c r="C15" s="481" t="s">
        <v>89</v>
      </c>
      <c r="D15" s="458">
        <f>SUMIFS(Report_NWC!C$6:C$14,Report_NWC!$B$6:$B$14,$B15)</f>
        <v>43020</v>
      </c>
      <c r="E15" s="458">
        <f>SUMIFS(Report_NWC!D$6:D$14,Report_NWC!$B$6:$B$14,$B15)</f>
        <v>89219</v>
      </c>
      <c r="F15" s="458">
        <f>SUMIFS(Report_NWC!E$6:E$14,Report_NWC!$B$6:$B$14,$B15)</f>
        <v>119753</v>
      </c>
      <c r="G15" s="458">
        <f>SUMIFS(Report_NWC!H$6:H$14,Report_NWC!$B$6:$B$14,$B15)</f>
        <v>139851.71847689568</v>
      </c>
      <c r="H15" s="458">
        <f>SUMIFS(Report_NWC!I$6:I$14,Report_NWC!$B$6:$B$14,$B15)</f>
        <v>136554.22819867084</v>
      </c>
      <c r="I15" s="458">
        <f>SUMIFS(Report_NWC!J$6:J$14,Report_NWC!$B$6:$B$14,$B15)</f>
        <v>143871.08748165995</v>
      </c>
      <c r="J15" s="458">
        <f>SUMIFS(Report_NWC!K$6:K$14,Report_NWC!$B$6:$B$14,$B15)</f>
        <v>156105.73656308156</v>
      </c>
      <c r="K15" s="458">
        <f>SUMIFS(Report_NWC!L$6:L$14,Report_NWC!$B$6:$B$14,$B15)</f>
        <v>160152.73879916235</v>
      </c>
      <c r="L15" s="22">
        <f>SUMIFS($L$33:$L$38,$B$33:$B$38,$C15)/L16</f>
        <v>161754.26618715399</v>
      </c>
      <c r="N15" s="377"/>
    </row>
    <row r="16" spans="2:15" ht="15" customHeight="1">
      <c r="B16" s="374" t="s">
        <v>201</v>
      </c>
      <c r="C16" s="482"/>
      <c r="D16" s="483">
        <f t="shared" ref="D16:K16" si="14">SUMIFS(D$33:D$38,$B$33:$B$38,$C15)/D15</f>
        <v>13.913319386331938</v>
      </c>
      <c r="E16" s="483">
        <f t="shared" si="14"/>
        <v>8.1385915556103523</v>
      </c>
      <c r="F16" s="483">
        <f t="shared" si="14"/>
        <v>8.2493298706504223</v>
      </c>
      <c r="G16" s="483">
        <f t="shared" si="14"/>
        <v>8.249308714719831</v>
      </c>
      <c r="H16" s="483">
        <f t="shared" si="14"/>
        <v>8.2493015035836486</v>
      </c>
      <c r="I16" s="483">
        <f t="shared" si="14"/>
        <v>8.2493086051865188</v>
      </c>
      <c r="J16" s="483">
        <f t="shared" si="14"/>
        <v>8.2492996628578172</v>
      </c>
      <c r="K16" s="483">
        <f t="shared" si="14"/>
        <v>8.2493063178692889</v>
      </c>
      <c r="L16" s="375">
        <f t="shared" si="6"/>
        <v>8.2493063178692889</v>
      </c>
      <c r="N16" s="373"/>
    </row>
    <row r="17" spans="2:14" ht="15" customHeight="1">
      <c r="B17" s="374" t="s">
        <v>202</v>
      </c>
      <c r="C17" s="482"/>
      <c r="D17" s="484">
        <f>365/D16</f>
        <v>26.233854759243574</v>
      </c>
      <c r="E17" s="484">
        <f t="shared" ref="E17" si="15">365/E16</f>
        <v>44.848054790068268</v>
      </c>
      <c r="F17" s="484">
        <f t="shared" ref="F17" si="16">365/F16</f>
        <v>44.246018249143113</v>
      </c>
      <c r="G17" s="484">
        <f t="shared" ref="G17" si="17">365/G16</f>
        <v>44.24613172115918</v>
      </c>
      <c r="H17" s="484">
        <f t="shared" ref="H17" si="18">365/H16</f>
        <v>44.246170398964964</v>
      </c>
      <c r="I17" s="484">
        <f t="shared" ref="I17" si="19">365/I16</f>
        <v>44.24613230865392</v>
      </c>
      <c r="J17" s="484">
        <f t="shared" ref="J17" si="20">365/J16</f>
        <v>44.246180271932623</v>
      </c>
      <c r="K17" s="484">
        <f t="shared" ref="K17" si="21">365/K16</f>
        <v>44.246144576951018</v>
      </c>
      <c r="L17" s="376">
        <f t="shared" si="6"/>
        <v>44.246144576951018</v>
      </c>
    </row>
    <row r="18" spans="2:14" ht="15" customHeight="1">
      <c r="B18" s="374"/>
      <c r="C18" s="482"/>
      <c r="D18" s="484"/>
      <c r="E18" s="484"/>
      <c r="F18" s="484"/>
      <c r="G18" s="484"/>
      <c r="H18" s="484"/>
      <c r="I18" s="484"/>
      <c r="J18" s="484"/>
      <c r="K18" s="484"/>
      <c r="L18" s="376"/>
    </row>
    <row r="19" spans="2:14" s="19" customFormat="1" ht="15" customHeight="1">
      <c r="B19" s="27" t="s">
        <v>203</v>
      </c>
      <c r="C19" s="485"/>
      <c r="D19" s="430">
        <f>SUM(D20,D23)</f>
        <v>103216</v>
      </c>
      <c r="E19" s="430">
        <f t="shared" ref="E19:L19" si="22">SUM(E20,E23)</f>
        <v>127232</v>
      </c>
      <c r="F19" s="430">
        <f t="shared" si="22"/>
        <v>219805</v>
      </c>
      <c r="G19" s="430">
        <f t="shared" si="22"/>
        <v>197085.71763943613</v>
      </c>
      <c r="H19" s="430">
        <f t="shared" si="22"/>
        <v>193562.38546828195</v>
      </c>
      <c r="I19" s="430">
        <f t="shared" si="22"/>
        <v>203737.07972305024</v>
      </c>
      <c r="J19" s="430">
        <f t="shared" si="22"/>
        <v>220398.84429918593</v>
      </c>
      <c r="K19" s="430">
        <f t="shared" si="22"/>
        <v>226095.57343914139</v>
      </c>
      <c r="L19" s="29">
        <f t="shared" si="22"/>
        <v>228356.52917353285</v>
      </c>
      <c r="N19" s="368"/>
    </row>
    <row r="20" spans="2:14" ht="15" customHeight="1">
      <c r="B20" s="32" t="s">
        <v>150</v>
      </c>
      <c r="C20" s="481" t="s">
        <v>89</v>
      </c>
      <c r="D20" s="458">
        <f>SUMIFS(Report_NWC!C$6:C$14,Report_NWC!$B$6:$B$14,$B20)</f>
        <v>81985</v>
      </c>
      <c r="E20" s="458">
        <f>SUMIFS(Report_NWC!D$6:D$14,Report_NWC!$B$6:$B$14,$B20)</f>
        <v>107691</v>
      </c>
      <c r="F20" s="458">
        <f>SUMIFS(Report_NWC!E$6:E$14,Report_NWC!$B$6:$B$14,$B20)</f>
        <v>191023</v>
      </c>
      <c r="G20" s="458">
        <f>SUMIFS(Report_NWC!H$6:H$14,Report_NWC!$B$6:$B$14,$B20)</f>
        <v>164303.11625169072</v>
      </c>
      <c r="H20" s="458">
        <f>SUMIFS(Report_NWC!I$6:I$14,Report_NWC!$B$6:$B$14,$B20)</f>
        <v>160429.09929700097</v>
      </c>
      <c r="I20" s="458">
        <f>SUMIFS(Report_NWC!J$6:J$14,Report_NWC!$B$6:$B$14,$B20)</f>
        <v>169025.22378129774</v>
      </c>
      <c r="J20" s="458">
        <f>SUMIFS(Report_NWC!K$6:K$14,Report_NWC!$B$6:$B$14,$B20)</f>
        <v>183398.95470299214</v>
      </c>
      <c r="K20" s="458">
        <f>SUMIFS(Report_NWC!L$6:L$14,Report_NWC!$B$6:$B$14,$B20)</f>
        <v>188153.52680340924</v>
      </c>
      <c r="L20" s="22">
        <f>SUMIFS($L$33:$L$38,$B$33:$B$38,$C20)/L21</f>
        <v>190035.06207144336</v>
      </c>
      <c r="N20" s="373"/>
    </row>
    <row r="21" spans="2:14" ht="15" customHeight="1">
      <c r="B21" s="374" t="s">
        <v>201</v>
      </c>
      <c r="C21" s="482"/>
      <c r="D21" s="483">
        <f t="shared" ref="D21:K21" si="23">SUMIFS(D$33:D$38,$B$33:$B$38,$C20)/D20</f>
        <v>7.3007379398670489</v>
      </c>
      <c r="E21" s="483">
        <f t="shared" si="23"/>
        <v>6.7425968743906175</v>
      </c>
      <c r="F21" s="553">
        <f t="shared" si="23"/>
        <v>5.1715343178570121</v>
      </c>
      <c r="G21" s="483">
        <f t="shared" si="23"/>
        <v>7.0216562309914696</v>
      </c>
      <c r="H21" s="483">
        <f t="shared" si="23"/>
        <v>7.0216500930081462</v>
      </c>
      <c r="I21" s="483">
        <f t="shared" si="23"/>
        <v>7.0216561377587769</v>
      </c>
      <c r="J21" s="483">
        <f t="shared" si="23"/>
        <v>7.0216485262169828</v>
      </c>
      <c r="K21" s="483">
        <f t="shared" si="23"/>
        <v>7.021654190837423</v>
      </c>
      <c r="L21" s="375">
        <f t="shared" ref="L21:L22" si="24">K21</f>
        <v>7.021654190837423</v>
      </c>
    </row>
    <row r="22" spans="2:14" ht="15" customHeight="1">
      <c r="B22" s="374" t="s">
        <v>202</v>
      </c>
      <c r="C22" s="482"/>
      <c r="D22" s="484">
        <f>365/D21</f>
        <v>49.994946128233018</v>
      </c>
      <c r="E22" s="484">
        <f t="shared" ref="E22" si="25">365/E21</f>
        <v>54.133445436479249</v>
      </c>
      <c r="F22" s="484">
        <f t="shared" ref="F22" si="26">365/F21</f>
        <v>70.578667290222924</v>
      </c>
      <c r="G22" s="484">
        <f t="shared" ref="G22" si="27">365/G21</f>
        <v>51.982037854402535</v>
      </c>
      <c r="H22" s="484">
        <f t="shared" ref="H22" si="28">365/H21</f>
        <v>51.982083294559366</v>
      </c>
      <c r="I22" s="484">
        <f t="shared" ref="I22" si="29">365/I21</f>
        <v>51.982038544613687</v>
      </c>
      <c r="J22" s="484">
        <f t="shared" ref="J22" si="30">365/J21</f>
        <v>51.982094893697159</v>
      </c>
      <c r="K22" s="484">
        <f t="shared" ref="K22" si="31">365/K21</f>
        <v>51.982052957875588</v>
      </c>
      <c r="L22" s="376">
        <f t="shared" si="24"/>
        <v>51.982052957875588</v>
      </c>
      <c r="N22" s="377"/>
    </row>
    <row r="23" spans="2:14" ht="15" customHeight="1">
      <c r="B23" s="32" t="s">
        <v>151</v>
      </c>
      <c r="C23" s="481" t="s">
        <v>7</v>
      </c>
      <c r="D23" s="458">
        <f>SUMIFS(Report_NWC!C$6:C$14,Report_NWC!$B$6:$B$14,$B23)</f>
        <v>21231</v>
      </c>
      <c r="E23" s="458">
        <f>SUMIFS(Report_NWC!D$6:D$14,Report_NWC!$B$6:$B$14,$B23)</f>
        <v>19541</v>
      </c>
      <c r="F23" s="458">
        <f>SUMIFS(Report_NWC!E$6:E$14,Report_NWC!$B$6:$B$14,$B23)</f>
        <v>28782</v>
      </c>
      <c r="G23" s="458">
        <f>SUMIFS(Report_NWC!H$6:H$14,Report_NWC!$B$6:$B$14,$B23)</f>
        <v>32782.601387745424</v>
      </c>
      <c r="H23" s="458">
        <f>SUMIFS(Report_NWC!I$6:I$14,Report_NWC!$B$6:$B$14,$B23)</f>
        <v>33133.286171280983</v>
      </c>
      <c r="I23" s="458">
        <f>SUMIFS(Report_NWC!J$6:J$14,Report_NWC!$B$6:$B$14,$B23)</f>
        <v>34711.855941752503</v>
      </c>
      <c r="J23" s="458">
        <f>SUMIFS(Report_NWC!K$6:K$14,Report_NWC!$B$6:$B$14,$B23)</f>
        <v>36999.889596193803</v>
      </c>
      <c r="K23" s="458">
        <f>SUMIFS(Report_NWC!L$6:L$14,Report_NWC!$B$6:$B$14,$B23)</f>
        <v>37942.046635732157</v>
      </c>
      <c r="L23" s="22">
        <f>SUMIFS($L$33:$L$38,$B$33:$B$38,$C23)/L24</f>
        <v>38321.467102089475</v>
      </c>
      <c r="N23" s="373"/>
    </row>
    <row r="24" spans="2:14" ht="15" customHeight="1">
      <c r="B24" s="374" t="s">
        <v>201</v>
      </c>
      <c r="C24" s="482"/>
      <c r="D24" s="483">
        <f t="shared" ref="D24:K24" si="32">SUMIFS(D$33:D$38,$B$33:$B$38,$C23)/D23</f>
        <v>39.47425933776082</v>
      </c>
      <c r="E24" s="483">
        <f t="shared" si="32"/>
        <v>49.339286628115246</v>
      </c>
      <c r="F24" s="849">
        <f t="shared" si="32"/>
        <v>43.953682967599697</v>
      </c>
      <c r="G24" s="849">
        <f t="shared" si="32"/>
        <v>44.361080849818052</v>
      </c>
      <c r="H24" s="849">
        <f t="shared" si="32"/>
        <v>43.401836847005654</v>
      </c>
      <c r="I24" s="849">
        <f t="shared" si="32"/>
        <v>43.555786593553407</v>
      </c>
      <c r="J24" s="849">
        <f t="shared" si="32"/>
        <v>43.978039002089737</v>
      </c>
      <c r="K24" s="849">
        <f t="shared" si="32"/>
        <v>43.761876570824981</v>
      </c>
      <c r="L24" s="375">
        <f t="shared" ref="L24:L25" si="33">K24</f>
        <v>43.761876570824981</v>
      </c>
    </row>
    <row r="25" spans="2:14" ht="15" customHeight="1">
      <c r="B25" s="374" t="s">
        <v>202</v>
      </c>
      <c r="C25" s="482"/>
      <c r="D25" s="484">
        <f>365/D24</f>
        <v>9.2465319457138833</v>
      </c>
      <c r="E25" s="484">
        <f t="shared" ref="E25" si="34">365/E24</f>
        <v>7.397755925234847</v>
      </c>
      <c r="F25" s="484">
        <f t="shared" ref="F25" si="35">365/F24</f>
        <v>8.3041960390226794</v>
      </c>
      <c r="G25" s="484">
        <f t="shared" ref="G25" si="36">365/G24</f>
        <v>8.2279329765585967</v>
      </c>
      <c r="H25" s="484">
        <f t="shared" ref="H25" si="37">365/H24</f>
        <v>8.4097823160491831</v>
      </c>
      <c r="I25" s="484">
        <f t="shared" ref="I25" si="38">365/I24</f>
        <v>8.3800575892715674</v>
      </c>
      <c r="J25" s="484">
        <f t="shared" ref="J25" si="39">365/J24</f>
        <v>8.2995969870929454</v>
      </c>
      <c r="K25" s="484">
        <f t="shared" ref="K25" si="40">365/K24</f>
        <v>8.3405929681575159</v>
      </c>
      <c r="L25" s="376">
        <f t="shared" si="33"/>
        <v>8.3405929681575159</v>
      </c>
      <c r="N25" s="377"/>
    </row>
    <row r="26" spans="2:14" s="19" customFormat="1" ht="15" customHeight="1">
      <c r="B26" s="370" t="s">
        <v>154</v>
      </c>
      <c r="C26" s="371"/>
      <c r="D26" s="311">
        <f t="shared" ref="D26:F26" si="41">D8-D19</f>
        <v>255691</v>
      </c>
      <c r="E26" s="311">
        <f t="shared" si="41"/>
        <v>287592</v>
      </c>
      <c r="F26" s="311">
        <f t="shared" si="41"/>
        <v>341205</v>
      </c>
      <c r="G26" s="311">
        <f t="shared" ref="G26:L26" si="42">G8-G19</f>
        <v>459355.41615188913</v>
      </c>
      <c r="H26" s="311">
        <f t="shared" si="42"/>
        <v>459623.45016595244</v>
      </c>
      <c r="I26" s="311">
        <f t="shared" si="42"/>
        <v>493775.30466297665</v>
      </c>
      <c r="J26" s="311">
        <f t="shared" si="42"/>
        <v>537986.3843709213</v>
      </c>
      <c r="K26" s="311">
        <f t="shared" si="42"/>
        <v>551216.77249502065</v>
      </c>
      <c r="L26" s="372">
        <f t="shared" si="42"/>
        <v>556728.94021997077</v>
      </c>
      <c r="N26" s="368"/>
    </row>
    <row r="27" spans="2:14" s="19" customFormat="1" ht="15" customHeight="1" thickBot="1">
      <c r="B27" s="103" t="s">
        <v>204</v>
      </c>
      <c r="C27" s="378"/>
      <c r="D27" s="379"/>
      <c r="E27" s="379"/>
      <c r="F27" s="379"/>
      <c r="G27" s="379">
        <f>G26-F26</f>
        <v>118150.41615188913</v>
      </c>
      <c r="H27" s="379">
        <f t="shared" ref="H27:L27" si="43">H26-G26</f>
        <v>268.03401406330522</v>
      </c>
      <c r="I27" s="379">
        <f t="shared" si="43"/>
        <v>34151.854497024207</v>
      </c>
      <c r="J27" s="379">
        <f t="shared" si="43"/>
        <v>44211.079707944649</v>
      </c>
      <c r="K27" s="379">
        <f t="shared" si="43"/>
        <v>13230.388124099351</v>
      </c>
      <c r="L27" s="380">
        <f t="shared" si="43"/>
        <v>5512.1677249501226</v>
      </c>
      <c r="N27" s="368"/>
    </row>
    <row r="28" spans="2:14" ht="13.5" customHeight="1">
      <c r="D28" s="381"/>
      <c r="E28" s="381"/>
      <c r="F28" s="381"/>
      <c r="G28" s="381"/>
      <c r="H28" s="381"/>
      <c r="I28" s="381"/>
      <c r="J28" s="381"/>
      <c r="K28" s="381"/>
      <c r="L28" s="381"/>
    </row>
    <row r="29" spans="2:14" ht="13.5" customHeight="1">
      <c r="B29" s="19" t="s">
        <v>3765</v>
      </c>
      <c r="D29" s="381"/>
      <c r="E29" s="381"/>
      <c r="F29" s="381"/>
      <c r="G29" s="381"/>
      <c r="H29" s="381"/>
      <c r="I29" s="381"/>
      <c r="J29" s="381"/>
      <c r="K29" s="381"/>
      <c r="L29" s="381"/>
    </row>
    <row r="30" spans="2:14" ht="13.5" customHeight="1">
      <c r="D30" s="381"/>
      <c r="E30" s="381"/>
      <c r="F30" s="381"/>
      <c r="G30" s="381"/>
      <c r="H30" s="381"/>
      <c r="I30" s="381"/>
      <c r="J30" s="381"/>
      <c r="K30" s="381"/>
      <c r="L30" s="381"/>
    </row>
    <row r="31" spans="2:14" s="19" customFormat="1" ht="13.5" customHeight="1">
      <c r="B31" s="287" t="s">
        <v>205</v>
      </c>
      <c r="C31" s="382"/>
      <c r="D31" s="288"/>
      <c r="E31" s="288"/>
      <c r="F31" s="288"/>
      <c r="G31" s="289"/>
      <c r="H31" s="289"/>
      <c r="I31" s="289"/>
      <c r="J31" s="289"/>
      <c r="K31" s="289"/>
      <c r="L31" s="290"/>
      <c r="N31" s="368"/>
    </row>
    <row r="32" spans="2:14" s="19" customFormat="1" ht="13.5" customHeight="1">
      <c r="B32" s="291" t="s">
        <v>177</v>
      </c>
      <c r="C32" s="383"/>
      <c r="D32" s="292">
        <f>D$7</f>
        <v>2020</v>
      </c>
      <c r="E32" s="292">
        <f t="shared" ref="E32:L32" si="44">E$7</f>
        <v>2021</v>
      </c>
      <c r="F32" s="292">
        <f t="shared" si="44"/>
        <v>2022</v>
      </c>
      <c r="G32" s="293">
        <f t="shared" si="44"/>
        <v>2023</v>
      </c>
      <c r="H32" s="293">
        <f t="shared" si="44"/>
        <v>2024</v>
      </c>
      <c r="I32" s="293">
        <f t="shared" si="44"/>
        <v>2025</v>
      </c>
      <c r="J32" s="293">
        <f t="shared" si="44"/>
        <v>2026</v>
      </c>
      <c r="K32" s="293">
        <f t="shared" si="44"/>
        <v>2027</v>
      </c>
      <c r="L32" s="294" t="str">
        <f t="shared" si="44"/>
        <v>Terminal</v>
      </c>
      <c r="N32" s="368"/>
    </row>
    <row r="33" spans="2:14" ht="13.5" customHeight="1">
      <c r="B33" s="297" t="s">
        <v>6</v>
      </c>
      <c r="D33" s="102">
        <f>Sales!C6</f>
        <v>919295</v>
      </c>
      <c r="E33" s="102">
        <f>Sales!D6</f>
        <v>1066136</v>
      </c>
      <c r="F33" s="102">
        <f>Sales!E6</f>
        <v>1431959</v>
      </c>
      <c r="G33" s="102">
        <f>Sales!F6</f>
        <v>1654428</v>
      </c>
      <c r="H33" s="102">
        <f>Sales!G6</f>
        <v>1658157</v>
      </c>
      <c r="I33" s="102">
        <f>Sales!H6</f>
        <v>1783356</v>
      </c>
      <c r="J33" s="102">
        <f>Sales!I6</f>
        <v>1943884</v>
      </c>
      <c r="K33" s="102">
        <f>Sales!J6</f>
        <v>1993442</v>
      </c>
      <c r="L33" s="384">
        <f>DCF!L6</f>
        <v>2013376.42</v>
      </c>
      <c r="N33" s="377"/>
    </row>
    <row r="34" spans="2:14" ht="13.5" customHeight="1">
      <c r="B34" s="297" t="s">
        <v>3766</v>
      </c>
      <c r="D34" s="102">
        <f>SUM(D35,D38)</f>
        <v>949851</v>
      </c>
      <c r="E34" s="102">
        <f t="shared" ref="E34:L34" si="45">SUM(E35,E38)</f>
        <v>1123803</v>
      </c>
      <c r="F34" s="102">
        <f t="shared" si="45"/>
        <v>1432908.7286592727</v>
      </c>
      <c r="G34" s="102">
        <f t="shared" si="45"/>
        <v>1635624.3570105215</v>
      </c>
      <c r="H34" s="102">
        <f t="shared" si="45"/>
        <v>1621563.9247687787</v>
      </c>
      <c r="I34" s="102">
        <f t="shared" si="45"/>
        <v>1702770.9536209484</v>
      </c>
      <c r="J34" s="102">
        <f t="shared" si="45"/>
        <v>1829701.7013164903</v>
      </c>
      <c r="K34" s="102">
        <f t="shared" si="45"/>
        <v>1867250.7713180534</v>
      </c>
      <c r="L34" s="384">
        <f t="shared" si="45"/>
        <v>1885923.2790312339</v>
      </c>
      <c r="N34" s="377"/>
    </row>
    <row r="35" spans="2:14" ht="13.5" customHeight="1">
      <c r="B35" s="297" t="s">
        <v>7</v>
      </c>
      <c r="D35" s="102">
        <f>COGS!C6</f>
        <v>838078</v>
      </c>
      <c r="E35" s="102">
        <f>COGS!D6</f>
        <v>964139</v>
      </c>
      <c r="F35" s="102">
        <f>COGS!E6</f>
        <v>1265074.9031734546</v>
      </c>
      <c r="G35" s="102">
        <f>COGS!F6</f>
        <v>1454271.6306291323</v>
      </c>
      <c r="H35" s="102">
        <f>COGS!G6</f>
        <v>1438045.4806110859</v>
      </c>
      <c r="I35" s="102">
        <f>COGS!H6</f>
        <v>1511902.1896651408</v>
      </c>
      <c r="J35" s="102">
        <f>COGS!I6</f>
        <v>1627182.5877344254</v>
      </c>
      <c r="K35" s="102">
        <f>COGS!J6</f>
        <v>1660415.1617173958</v>
      </c>
      <c r="L35" s="384">
        <f>DCF!L7</f>
        <v>1677019.3133345696</v>
      </c>
      <c r="N35" s="377"/>
    </row>
    <row r="36" spans="2:14" ht="13.5" customHeight="1">
      <c r="B36" s="297" t="s">
        <v>82</v>
      </c>
      <c r="D36" s="102">
        <f>SUM(COGS!C9,COGS!C34)</f>
        <v>797425</v>
      </c>
      <c r="E36" s="102">
        <f>SUM(COGS!D9,COGS!D34)</f>
        <v>904599</v>
      </c>
      <c r="F36" s="102">
        <f>SUM(COGS!E9,COGS!E34)</f>
        <v>1184405.9031734546</v>
      </c>
      <c r="G36" s="102">
        <f>SUM(COGS!F9,COGS!F34)</f>
        <v>1454271.6306291323</v>
      </c>
      <c r="H36" s="102">
        <f>SUM(COGS!G9,COGS!G34)</f>
        <v>1438045.4806110859</v>
      </c>
      <c r="I36" s="102">
        <f>SUM(COGS!H9,COGS!H34)</f>
        <v>1511902.1896651408</v>
      </c>
      <c r="J36" s="102">
        <f>SUM(COGS!I9,COGS!I34)</f>
        <v>1627182.5877344254</v>
      </c>
      <c r="K36" s="102">
        <f>SUM(COGS!J9,COGS!J34)</f>
        <v>1660415.1617173958</v>
      </c>
      <c r="L36" s="384">
        <f>K36*(1+DCF!$C$24)</f>
        <v>1677019.3133345698</v>
      </c>
      <c r="N36" s="377"/>
    </row>
    <row r="37" spans="2:14" ht="13.5" customHeight="1">
      <c r="B37" s="297" t="s">
        <v>89</v>
      </c>
      <c r="D37" s="102">
        <f>COGS!C12</f>
        <v>598551</v>
      </c>
      <c r="E37" s="102">
        <f>COGS!D12</f>
        <v>726117</v>
      </c>
      <c r="F37" s="102">
        <f>COGS!E12</f>
        <v>987882</v>
      </c>
      <c r="G37" s="102">
        <f>COGS!F12</f>
        <v>1153680</v>
      </c>
      <c r="H37" s="102">
        <f>COGS!G12</f>
        <v>1126477</v>
      </c>
      <c r="I37" s="102">
        <f>COGS!H12</f>
        <v>1186837</v>
      </c>
      <c r="J37" s="102">
        <f>COGS!I12</f>
        <v>1287763</v>
      </c>
      <c r="K37" s="102">
        <f>COGS!J12</f>
        <v>1321149</v>
      </c>
      <c r="L37" s="384">
        <f>K37*(1+DCF!$C$24)</f>
        <v>1334360.49</v>
      </c>
      <c r="N37" s="377"/>
    </row>
    <row r="38" spans="2:14" ht="13.5" customHeight="1">
      <c r="B38" s="299" t="s">
        <v>141</v>
      </c>
      <c r="C38" s="385"/>
      <c r="D38" s="386">
        <f>'SG&amp;A, R&amp;D'!C6</f>
        <v>111773</v>
      </c>
      <c r="E38" s="386">
        <f>'SG&amp;A, R&amp;D'!D6</f>
        <v>159664</v>
      </c>
      <c r="F38" s="386">
        <f>'SG&amp;A, R&amp;D'!E6</f>
        <v>167833.82548581818</v>
      </c>
      <c r="G38" s="386">
        <f>'SG&amp;A, R&amp;D'!F6</f>
        <v>181352.72638138919</v>
      </c>
      <c r="H38" s="386">
        <f>'SG&amp;A, R&amp;D'!G6</f>
        <v>183518.44415769287</v>
      </c>
      <c r="I38" s="386">
        <f>'SG&amp;A, R&amp;D'!H6</f>
        <v>190868.76395580766</v>
      </c>
      <c r="J38" s="386">
        <f>'SG&amp;A, R&amp;D'!I6</f>
        <v>202519.11358206492</v>
      </c>
      <c r="K38" s="386">
        <f>'SG&amp;A, R&amp;D'!J6</f>
        <v>206835.60960065771</v>
      </c>
      <c r="L38" s="387">
        <f>DCF!L9</f>
        <v>208903.96569666429</v>
      </c>
      <c r="N38" s="377"/>
    </row>
  </sheetData>
  <phoneticPr fontId="3" type="noConversion"/>
  <pageMargins left="0.70866141732283472" right="0.70866141732283472" top="0.74803149606299213" bottom="0.74803149606299213" header="0.31496062992125984" footer="0.31496062992125984"/>
  <pageSetup paperSize="9" scale="9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0E6D1-3FF1-47B1-9B31-1280C2866CF4}">
  <dimension ref="B1:P88"/>
  <sheetViews>
    <sheetView topLeftCell="A31" workbookViewId="0">
      <selection activeCell="C36" sqref="C36"/>
    </sheetView>
  </sheetViews>
  <sheetFormatPr defaultRowHeight="12" customHeight="1"/>
  <cols>
    <col min="1" max="16384" width="9" style="110"/>
  </cols>
  <sheetData>
    <row r="1" spans="2:16" ht="12" customHeight="1">
      <c r="C1" s="110">
        <v>2020</v>
      </c>
      <c r="D1" s="110">
        <f>C1+1</f>
        <v>2021</v>
      </c>
      <c r="E1" s="110">
        <f>D1+1</f>
        <v>2022</v>
      </c>
      <c r="H1" s="110">
        <v>2023</v>
      </c>
      <c r="I1" s="110">
        <f>H1+1</f>
        <v>2024</v>
      </c>
      <c r="J1" s="110">
        <f>I1+1</f>
        <v>2025</v>
      </c>
      <c r="K1" s="110">
        <f>J1+1</f>
        <v>2026</v>
      </c>
      <c r="L1" s="110">
        <f>K1+1</f>
        <v>2027</v>
      </c>
    </row>
    <row r="2" spans="2:16" ht="12" customHeight="1">
      <c r="B2" s="131" t="s">
        <v>66</v>
      </c>
      <c r="C2" s="158">
        <v>598551</v>
      </c>
      <c r="D2" s="158">
        <v>726117</v>
      </c>
      <c r="E2" s="159">
        <v>987882</v>
      </c>
      <c r="G2" s="131" t="s">
        <v>66</v>
      </c>
      <c r="H2" s="159">
        <v>1153680</v>
      </c>
      <c r="I2" s="159">
        <v>1126477</v>
      </c>
      <c r="J2" s="159">
        <v>1186837</v>
      </c>
      <c r="K2" s="159">
        <v>1287764</v>
      </c>
      <c r="L2" s="159">
        <v>1321149</v>
      </c>
      <c r="O2" s="109"/>
      <c r="P2" s="109"/>
    </row>
    <row r="3" spans="2:16" ht="12" customHeight="1">
      <c r="B3" s="131" t="s">
        <v>67</v>
      </c>
      <c r="C3" s="158">
        <v>81367</v>
      </c>
      <c r="D3" s="158">
        <v>97550</v>
      </c>
      <c r="E3" s="159">
        <v>116785</v>
      </c>
      <c r="G3" s="131" t="s">
        <v>67</v>
      </c>
      <c r="H3" s="159">
        <v>129088</v>
      </c>
      <c r="I3" s="159">
        <v>131541</v>
      </c>
      <c r="J3" s="159">
        <v>134566</v>
      </c>
      <c r="K3" s="159">
        <v>138872</v>
      </c>
      <c r="L3" s="159">
        <v>143594</v>
      </c>
      <c r="O3" s="109"/>
      <c r="P3" s="109"/>
    </row>
    <row r="4" spans="2:16" ht="12" customHeight="1">
      <c r="B4" s="131" t="s">
        <v>68</v>
      </c>
      <c r="C4" s="158">
        <v>30672</v>
      </c>
      <c r="D4" s="158">
        <v>39243</v>
      </c>
      <c r="E4" s="159">
        <v>53116</v>
      </c>
      <c r="G4" s="131" t="s">
        <v>68</v>
      </c>
      <c r="H4" s="159">
        <v>68255</v>
      </c>
      <c r="I4" s="159">
        <v>68409</v>
      </c>
      <c r="J4" s="159">
        <v>73575</v>
      </c>
      <c r="K4" s="159">
        <v>80197</v>
      </c>
      <c r="L4" s="159">
        <v>82242</v>
      </c>
      <c r="O4" s="109"/>
      <c r="P4" s="109"/>
    </row>
    <row r="5" spans="2:16" ht="12" customHeight="1">
      <c r="B5" s="131" t="s">
        <v>69</v>
      </c>
      <c r="C5" s="158">
        <v>31079</v>
      </c>
      <c r="D5" s="158">
        <v>32164</v>
      </c>
      <c r="E5" s="159">
        <v>33356</v>
      </c>
      <c r="G5" s="131" t="s">
        <v>69</v>
      </c>
      <c r="H5" s="159">
        <v>34157</v>
      </c>
      <c r="I5" s="159">
        <v>34362</v>
      </c>
      <c r="J5" s="159">
        <v>34705</v>
      </c>
      <c r="K5" s="159">
        <v>35122</v>
      </c>
      <c r="L5" s="159">
        <v>35578</v>
      </c>
      <c r="O5" s="109"/>
      <c r="P5" s="109"/>
    </row>
    <row r="6" spans="2:16" ht="12" customHeight="1">
      <c r="B6" s="131" t="s">
        <v>70</v>
      </c>
      <c r="C6" s="158">
        <v>44584</v>
      </c>
      <c r="D6" s="158">
        <v>42760</v>
      </c>
      <c r="E6" s="159">
        <v>47780</v>
      </c>
      <c r="G6" s="131" t="s">
        <v>70</v>
      </c>
      <c r="H6" s="159">
        <v>68391</v>
      </c>
      <c r="I6" s="159">
        <v>76564</v>
      </c>
      <c r="J6" s="159">
        <v>81489</v>
      </c>
      <c r="K6" s="159">
        <v>84443</v>
      </c>
      <c r="L6" s="159">
        <v>77052</v>
      </c>
      <c r="O6" s="109"/>
      <c r="P6" s="109"/>
    </row>
    <row r="7" spans="2:16" ht="12" customHeight="1">
      <c r="B7" s="141" t="s">
        <v>71</v>
      </c>
      <c r="C7" s="160">
        <v>786253</v>
      </c>
      <c r="D7" s="160">
        <v>937834</v>
      </c>
      <c r="E7" s="161">
        <v>1238919</v>
      </c>
      <c r="G7" s="141" t="s">
        <v>71</v>
      </c>
      <c r="H7" s="161">
        <v>1453571</v>
      </c>
      <c r="I7" s="161">
        <v>1437353</v>
      </c>
      <c r="J7" s="161">
        <v>1511172</v>
      </c>
      <c r="K7" s="161">
        <v>1626398</v>
      </c>
      <c r="L7" s="161">
        <v>1659615</v>
      </c>
      <c r="O7" s="109"/>
      <c r="P7" s="109"/>
    </row>
    <row r="8" spans="2:16" ht="12" customHeight="1">
      <c r="B8" s="131" t="s">
        <v>72</v>
      </c>
      <c r="C8" s="158">
        <v>-144</v>
      </c>
      <c r="D8" s="158">
        <v>-4890</v>
      </c>
      <c r="E8" s="159">
        <v>-1642</v>
      </c>
      <c r="G8" s="131" t="s">
        <v>73</v>
      </c>
      <c r="H8" s="159">
        <v>701</v>
      </c>
      <c r="I8" s="159">
        <v>693</v>
      </c>
      <c r="J8" s="159">
        <v>728</v>
      </c>
      <c r="K8" s="159">
        <v>784</v>
      </c>
      <c r="L8" s="159">
        <v>800</v>
      </c>
      <c r="O8" s="109"/>
      <c r="P8" s="109"/>
    </row>
    <row r="9" spans="2:16" ht="12" customHeight="1">
      <c r="B9" s="131" t="s">
        <v>74</v>
      </c>
      <c r="C9" s="158">
        <v>-21830</v>
      </c>
      <c r="D9" s="158">
        <v>-11518</v>
      </c>
      <c r="E9" s="159">
        <v>-21867</v>
      </c>
      <c r="G9" s="141" t="s">
        <v>75</v>
      </c>
      <c r="H9" s="161">
        <v>1454272</v>
      </c>
      <c r="I9" s="161">
        <v>1438046</v>
      </c>
      <c r="J9" s="161">
        <v>1511900</v>
      </c>
      <c r="K9" s="161">
        <v>1627182</v>
      </c>
      <c r="L9" s="161">
        <v>1660415</v>
      </c>
      <c r="O9" s="109"/>
      <c r="P9" s="109"/>
    </row>
    <row r="10" spans="2:16" ht="12" customHeight="1">
      <c r="B10" s="155" t="s">
        <v>76</v>
      </c>
      <c r="C10" s="162">
        <v>-11079</v>
      </c>
      <c r="D10" s="162">
        <v>40021</v>
      </c>
      <c r="E10" s="163">
        <v>13905</v>
      </c>
      <c r="I10" s="151"/>
      <c r="J10" s="151"/>
      <c r="K10" s="151"/>
      <c r="L10" s="151"/>
      <c r="M10" s="151"/>
      <c r="N10" s="151"/>
      <c r="O10" s="151"/>
      <c r="P10" s="151"/>
    </row>
    <row r="11" spans="2:16" ht="12" customHeight="1">
      <c r="B11" s="134" t="s">
        <v>77</v>
      </c>
      <c r="C11" s="160">
        <v>753200</v>
      </c>
      <c r="D11" s="160">
        <v>961447</v>
      </c>
      <c r="E11" s="164">
        <v>1229315</v>
      </c>
      <c r="I11" s="152"/>
      <c r="J11" s="152"/>
      <c r="K11" s="152"/>
      <c r="L11" s="152"/>
      <c r="M11" s="152"/>
      <c r="N11" s="152"/>
      <c r="O11" s="152"/>
      <c r="P11" s="152"/>
    </row>
    <row r="12" spans="2:16" ht="12" customHeight="1">
      <c r="B12" s="156" t="s">
        <v>3729</v>
      </c>
      <c r="C12" s="165">
        <v>3289</v>
      </c>
      <c r="D12" s="165">
        <v>-11054</v>
      </c>
      <c r="E12" s="163">
        <v>-13904</v>
      </c>
      <c r="I12" s="150"/>
      <c r="J12" s="150"/>
      <c r="K12" s="150"/>
      <c r="L12" s="150"/>
      <c r="M12" s="150"/>
      <c r="N12" s="150"/>
      <c r="O12" s="150"/>
      <c r="P12" s="150"/>
    </row>
    <row r="13" spans="2:16" ht="12" customHeight="1">
      <c r="B13" s="155" t="s">
        <v>74</v>
      </c>
      <c r="C13" s="162">
        <v>12816</v>
      </c>
      <c r="D13" s="162">
        <v>-71891</v>
      </c>
      <c r="E13" s="163">
        <v>-114943</v>
      </c>
      <c r="I13" s="150"/>
      <c r="J13" s="150"/>
      <c r="K13" s="150"/>
      <c r="L13" s="150"/>
      <c r="M13" s="150"/>
      <c r="N13" s="150"/>
      <c r="O13" s="150"/>
      <c r="P13" s="150"/>
    </row>
    <row r="14" spans="2:16" ht="12" customHeight="1">
      <c r="B14" s="132" t="s">
        <v>78</v>
      </c>
      <c r="C14" s="158">
        <v>1220</v>
      </c>
      <c r="D14" s="158">
        <v>13322</v>
      </c>
      <c r="E14" s="163">
        <v>4304</v>
      </c>
      <c r="I14" s="151"/>
      <c r="J14" s="151"/>
      <c r="K14" s="151"/>
      <c r="L14" s="151"/>
      <c r="M14" s="151"/>
      <c r="N14" s="151"/>
      <c r="O14" s="151"/>
      <c r="P14" s="151"/>
    </row>
    <row r="15" spans="2:16" ht="12" customHeight="1">
      <c r="B15" s="132" t="s">
        <v>73</v>
      </c>
      <c r="C15" s="158">
        <v>46</v>
      </c>
      <c r="D15" s="158">
        <v>-225</v>
      </c>
      <c r="E15" s="163">
        <v>593</v>
      </c>
      <c r="I15" s="148"/>
      <c r="J15" s="148"/>
      <c r="K15" s="148"/>
      <c r="L15" s="148"/>
      <c r="M15" s="148"/>
      <c r="N15" s="148"/>
      <c r="O15" s="148"/>
      <c r="P15" s="148"/>
    </row>
    <row r="16" spans="2:16" ht="12" customHeight="1">
      <c r="B16" s="110" t="s">
        <v>80</v>
      </c>
      <c r="C16" s="157">
        <v>-825</v>
      </c>
      <c r="D16" s="157">
        <v>-1130</v>
      </c>
      <c r="E16" s="157">
        <v>0</v>
      </c>
    </row>
    <row r="17" spans="2:7" ht="12" customHeight="1">
      <c r="B17" s="110" t="s">
        <v>81</v>
      </c>
      <c r="C17" s="157">
        <v>-444</v>
      </c>
      <c r="D17" s="157">
        <v>-1539</v>
      </c>
      <c r="E17" s="157">
        <v>-898</v>
      </c>
    </row>
    <row r="18" spans="2:7" ht="12" customHeight="1">
      <c r="B18" s="110" t="s">
        <v>82</v>
      </c>
      <c r="C18" s="157">
        <f>SUM(C11:C17)</f>
        <v>769302</v>
      </c>
      <c r="D18" s="157">
        <f>SUM(D11:D17)</f>
        <v>888930</v>
      </c>
      <c r="E18" s="157">
        <f>SUM(E11:E17)</f>
        <v>1104467</v>
      </c>
    </row>
    <row r="20" spans="2:7" ht="12" customHeight="1">
      <c r="B20" s="110" t="s">
        <v>83</v>
      </c>
      <c r="C20" s="110">
        <v>2020</v>
      </c>
      <c r="D20" s="110">
        <f>C20+1</f>
        <v>2021</v>
      </c>
      <c r="E20" s="110">
        <f>D20+1</f>
        <v>2022</v>
      </c>
    </row>
    <row r="21" spans="2:7" ht="12" customHeight="1">
      <c r="B21" s="110" t="s">
        <v>82</v>
      </c>
      <c r="C21" s="157">
        <v>769302</v>
      </c>
      <c r="D21" s="157">
        <v>888929</v>
      </c>
      <c r="E21" s="157">
        <v>1104467</v>
      </c>
    </row>
    <row r="22" spans="2:7" ht="12" customHeight="1">
      <c r="B22" s="110" t="s">
        <v>84</v>
      </c>
      <c r="C22" s="157">
        <v>28123</v>
      </c>
      <c r="D22" s="157">
        <v>15667</v>
      </c>
      <c r="E22" s="157">
        <v>79936</v>
      </c>
    </row>
    <row r="23" spans="2:7" ht="12" customHeight="1">
      <c r="B23" s="110" t="s">
        <v>85</v>
      </c>
      <c r="C23" s="157">
        <v>35179</v>
      </c>
      <c r="D23" s="157">
        <v>55615</v>
      </c>
      <c r="E23" s="157">
        <v>74592</v>
      </c>
    </row>
    <row r="24" spans="2:7" ht="12" customHeight="1">
      <c r="B24" s="110" t="s">
        <v>86</v>
      </c>
      <c r="C24" s="157">
        <v>8893</v>
      </c>
      <c r="D24" s="157">
        <v>3860</v>
      </c>
      <c r="E24" s="157">
        <v>6100</v>
      </c>
    </row>
    <row r="25" spans="2:7" ht="12" customHeight="1">
      <c r="B25" s="110" t="s">
        <v>87</v>
      </c>
      <c r="C25" s="157">
        <v>-3419</v>
      </c>
      <c r="D25" s="157">
        <v>65</v>
      </c>
      <c r="E25" s="157">
        <v>-23</v>
      </c>
    </row>
    <row r="26" spans="2:7" ht="12" customHeight="1">
      <c r="B26" s="110" t="s">
        <v>88</v>
      </c>
      <c r="C26" s="157">
        <f>SUM(C21:C25)</f>
        <v>838078</v>
      </c>
      <c r="D26" s="157">
        <f>SUM(D21:D25)</f>
        <v>964136</v>
      </c>
      <c r="E26" s="157">
        <f>SUM(E21:E25)</f>
        <v>1265072</v>
      </c>
    </row>
    <row r="28" spans="2:7" ht="12" customHeight="1">
      <c r="B28" s="140" t="s">
        <v>89</v>
      </c>
    </row>
    <row r="30" spans="2:7" ht="12" customHeight="1">
      <c r="B30" s="137" t="s">
        <v>46</v>
      </c>
      <c r="C30" s="113">
        <v>622359</v>
      </c>
      <c r="D30" s="113">
        <v>619862</v>
      </c>
      <c r="E30" s="113">
        <v>657428</v>
      </c>
      <c r="F30" s="113">
        <v>724839</v>
      </c>
      <c r="G30" s="113">
        <v>781564</v>
      </c>
    </row>
    <row r="31" spans="2:7" ht="12" customHeight="1">
      <c r="B31" s="137" t="s">
        <v>47</v>
      </c>
      <c r="C31" s="113">
        <v>269968</v>
      </c>
      <c r="D31" s="113">
        <v>282101</v>
      </c>
      <c r="E31" s="113">
        <v>288485</v>
      </c>
      <c r="F31" s="113">
        <v>292234</v>
      </c>
      <c r="G31" s="113">
        <v>288171</v>
      </c>
    </row>
    <row r="32" spans="2:7" ht="12" customHeight="1">
      <c r="B32" s="137" t="s">
        <v>48</v>
      </c>
      <c r="C32" s="113">
        <v>121015</v>
      </c>
      <c r="D32" s="113">
        <v>111833</v>
      </c>
      <c r="E32" s="113">
        <v>123503</v>
      </c>
      <c r="F32" s="113">
        <v>170506</v>
      </c>
      <c r="G32" s="113">
        <v>166926</v>
      </c>
    </row>
    <row r="33" spans="2:12" ht="12" customHeight="1">
      <c r="B33" s="137" t="s">
        <v>49</v>
      </c>
      <c r="C33" s="113">
        <v>231376</v>
      </c>
      <c r="D33" s="113">
        <v>225929</v>
      </c>
      <c r="E33" s="113">
        <v>245440</v>
      </c>
      <c r="F33" s="113">
        <v>262100</v>
      </c>
      <c r="G33" s="113">
        <v>326467</v>
      </c>
    </row>
    <row r="34" spans="2:12" ht="12" customHeight="1">
      <c r="B34" s="137" t="s">
        <v>50</v>
      </c>
      <c r="C34" s="113">
        <v>422306</v>
      </c>
      <c r="D34" s="113">
        <v>374387</v>
      </c>
      <c r="E34" s="113">
        <v>379191</v>
      </c>
      <c r="F34" s="113">
        <v>406355</v>
      </c>
      <c r="G34" s="113">
        <v>396592</v>
      </c>
    </row>
    <row r="35" spans="2:12" ht="12" customHeight="1">
      <c r="B35" s="137" t="s">
        <v>51</v>
      </c>
      <c r="C35" s="113">
        <v>109015</v>
      </c>
      <c r="D35" s="113">
        <v>132228</v>
      </c>
      <c r="E35" s="113">
        <v>150218</v>
      </c>
      <c r="F35" s="113">
        <v>156569</v>
      </c>
      <c r="G35" s="113">
        <v>142993</v>
      </c>
    </row>
    <row r="36" spans="2:12" ht="12" customHeight="1">
      <c r="B36" s="138" t="s">
        <v>95</v>
      </c>
      <c r="C36" s="114">
        <v>1153680</v>
      </c>
      <c r="D36" s="114">
        <v>1126477</v>
      </c>
      <c r="E36" s="114">
        <v>1186837</v>
      </c>
      <c r="F36" s="114">
        <v>1287764</v>
      </c>
      <c r="G36" s="114">
        <v>1321149</v>
      </c>
    </row>
    <row r="37" spans="2:12" ht="12" customHeight="1">
      <c r="B37" s="191"/>
      <c r="C37" s="192"/>
      <c r="D37" s="192"/>
      <c r="E37" s="192"/>
      <c r="F37" s="192"/>
      <c r="G37" s="192"/>
    </row>
    <row r="38" spans="2:12" ht="12" customHeight="1">
      <c r="B38" s="137" t="s">
        <v>96</v>
      </c>
      <c r="C38" s="193"/>
      <c r="D38" s="193"/>
      <c r="E38" s="193"/>
      <c r="F38" s="193"/>
      <c r="G38" s="193"/>
    </row>
    <row r="39" spans="2:12" ht="12" customHeight="1">
      <c r="B39" s="137" t="s">
        <v>46</v>
      </c>
      <c r="C39" s="193"/>
      <c r="D39" s="193"/>
      <c r="E39" s="193"/>
      <c r="F39" s="193"/>
      <c r="G39" s="193"/>
    </row>
    <row r="40" spans="2:12" ht="12" customHeight="1">
      <c r="B40" s="137" t="s">
        <v>47</v>
      </c>
      <c r="C40" s="167">
        <v>0.747</v>
      </c>
      <c r="D40" s="167">
        <v>0.72499999999999998</v>
      </c>
      <c r="E40" s="167">
        <v>0.70899999999999996</v>
      </c>
      <c r="F40" s="167">
        <v>0.7</v>
      </c>
      <c r="G40" s="167">
        <v>0.69399999999999995</v>
      </c>
    </row>
    <row r="41" spans="2:12" ht="12" customHeight="1">
      <c r="B41" s="137" t="s">
        <v>48</v>
      </c>
      <c r="C41" s="167">
        <v>0.70399999999999996</v>
      </c>
      <c r="D41" s="167">
        <v>0.69599999999999995</v>
      </c>
      <c r="E41" s="167">
        <v>0.68600000000000005</v>
      </c>
      <c r="F41" s="167">
        <v>0.68899999999999995</v>
      </c>
      <c r="G41" s="167">
        <v>0.68400000000000005</v>
      </c>
    </row>
    <row r="42" spans="2:12" ht="12" customHeight="1">
      <c r="B42" s="137" t="s">
        <v>49</v>
      </c>
      <c r="C42" s="167">
        <v>0.69599999999999995</v>
      </c>
      <c r="D42" s="167">
        <v>0.68600000000000005</v>
      </c>
      <c r="E42" s="167">
        <v>0.68100000000000005</v>
      </c>
      <c r="F42" s="167">
        <v>0.68600000000000005</v>
      </c>
      <c r="G42" s="167">
        <v>0.68700000000000006</v>
      </c>
    </row>
    <row r="43" spans="2:12" ht="12" customHeight="1">
      <c r="B43" s="137" t="s">
        <v>50</v>
      </c>
      <c r="C43" s="167">
        <v>0.73799999999999999</v>
      </c>
      <c r="D43" s="167">
        <v>0.71399999999999997</v>
      </c>
      <c r="E43" s="167">
        <v>0.69399999999999995</v>
      </c>
      <c r="F43" s="167">
        <v>0.68</v>
      </c>
      <c r="G43" s="167">
        <v>0.67600000000000005</v>
      </c>
    </row>
    <row r="44" spans="2:12" ht="12" customHeight="1">
      <c r="B44" s="137" t="s">
        <v>51</v>
      </c>
      <c r="C44" s="167">
        <v>0.504</v>
      </c>
      <c r="D44" s="167">
        <v>0.52</v>
      </c>
      <c r="E44" s="167">
        <v>0.51900000000000002</v>
      </c>
      <c r="F44" s="167">
        <v>0.52400000000000002</v>
      </c>
      <c r="G44" s="167">
        <v>0.52500000000000002</v>
      </c>
    </row>
    <row r="47" spans="2:12" ht="12" customHeight="1">
      <c r="B47" s="140" t="s">
        <v>90</v>
      </c>
    </row>
    <row r="48" spans="2:12" ht="12" customHeight="1">
      <c r="C48" s="110">
        <v>2020</v>
      </c>
      <c r="D48" s="110">
        <f>C48+1</f>
        <v>2021</v>
      </c>
      <c r="E48" s="110">
        <f>D48+1</f>
        <v>2022</v>
      </c>
      <c r="H48" s="110">
        <f>E48+1</f>
        <v>2023</v>
      </c>
      <c r="I48" s="110">
        <f>H48+1</f>
        <v>2024</v>
      </c>
      <c r="J48" s="110">
        <f>I48+1</f>
        <v>2025</v>
      </c>
      <c r="K48" s="110">
        <f>J48+1</f>
        <v>2026</v>
      </c>
      <c r="L48" s="110">
        <f>K48+1</f>
        <v>2027</v>
      </c>
    </row>
    <row r="49" spans="2:16" ht="12" customHeight="1">
      <c r="B49" s="135" t="s">
        <v>97</v>
      </c>
      <c r="C49" s="130">
        <v>50078</v>
      </c>
      <c r="D49" s="130">
        <v>60241</v>
      </c>
      <c r="E49" s="130">
        <v>72559</v>
      </c>
      <c r="G49" s="135" t="s">
        <v>97</v>
      </c>
      <c r="H49" s="113">
        <v>80203</v>
      </c>
      <c r="I49" s="113">
        <v>81726</v>
      </c>
      <c r="J49" s="113">
        <v>83606</v>
      </c>
      <c r="K49" s="113">
        <v>86282</v>
      </c>
      <c r="L49" s="113">
        <v>89215</v>
      </c>
      <c r="P49" s="124"/>
    </row>
    <row r="50" spans="2:16" ht="12" customHeight="1">
      <c r="B50" s="135" t="s">
        <v>98</v>
      </c>
      <c r="C50" s="130">
        <v>13929</v>
      </c>
      <c r="D50" s="130">
        <v>16247</v>
      </c>
      <c r="E50" s="130">
        <v>19059</v>
      </c>
      <c r="G50" s="135" t="s">
        <v>98</v>
      </c>
      <c r="H50" s="113">
        <v>21066</v>
      </c>
      <c r="I50" s="113">
        <v>21466</v>
      </c>
      <c r="J50" s="113">
        <v>21960</v>
      </c>
      <c r="K50" s="113">
        <v>22663</v>
      </c>
      <c r="L50" s="113">
        <v>23433</v>
      </c>
      <c r="P50" s="124"/>
    </row>
    <row r="51" spans="2:16" ht="12" customHeight="1">
      <c r="B51" s="135" t="s">
        <v>99</v>
      </c>
      <c r="C51" s="130">
        <v>4068</v>
      </c>
      <c r="D51" s="130">
        <v>4128</v>
      </c>
      <c r="E51" s="130">
        <v>5069</v>
      </c>
      <c r="G51" s="135" t="s">
        <v>99</v>
      </c>
      <c r="H51" s="113">
        <v>5603</v>
      </c>
      <c r="I51" s="113">
        <v>5710</v>
      </c>
      <c r="J51" s="113">
        <v>5841</v>
      </c>
      <c r="K51" s="113">
        <v>6028</v>
      </c>
      <c r="L51" s="113">
        <v>6233</v>
      </c>
      <c r="P51" s="124"/>
    </row>
    <row r="52" spans="2:16" ht="12" customHeight="1">
      <c r="B52" s="135" t="s">
        <v>100</v>
      </c>
      <c r="C52" s="130">
        <v>13292</v>
      </c>
      <c r="D52" s="130">
        <v>16934</v>
      </c>
      <c r="E52" s="130">
        <v>20099</v>
      </c>
      <c r="G52" s="135" t="s">
        <v>100</v>
      </c>
      <c r="H52" s="113">
        <v>22216</v>
      </c>
      <c r="I52" s="113">
        <v>22638</v>
      </c>
      <c r="J52" s="113">
        <v>23159</v>
      </c>
      <c r="K52" s="113">
        <v>23900</v>
      </c>
      <c r="L52" s="113">
        <v>24712</v>
      </c>
      <c r="P52" s="124"/>
    </row>
    <row r="53" spans="2:16" ht="12" customHeight="1">
      <c r="B53" s="136" t="s">
        <v>101</v>
      </c>
      <c r="C53" s="128">
        <v>81367</v>
      </c>
      <c r="D53" s="128">
        <v>97550</v>
      </c>
      <c r="E53" s="128">
        <v>116785</v>
      </c>
      <c r="G53" s="136" t="s">
        <v>101</v>
      </c>
      <c r="H53" s="114">
        <v>129088</v>
      </c>
      <c r="I53" s="114">
        <v>131541</v>
      </c>
      <c r="J53" s="114">
        <v>134566</v>
      </c>
      <c r="K53" s="114">
        <v>138872</v>
      </c>
      <c r="L53" s="114">
        <v>143594</v>
      </c>
      <c r="P53" s="124"/>
    </row>
    <row r="55" spans="2:16" ht="12" customHeight="1">
      <c r="B55" s="140" t="s">
        <v>91</v>
      </c>
    </row>
    <row r="56" spans="2:16" ht="12" customHeight="1">
      <c r="C56" s="110">
        <v>2020</v>
      </c>
      <c r="D56" s="110">
        <f>C56+1</f>
        <v>2021</v>
      </c>
      <c r="E56" s="110">
        <f>D56+1</f>
        <v>2022</v>
      </c>
      <c r="H56" s="110">
        <f>E56+1</f>
        <v>2023</v>
      </c>
      <c r="I56" s="110">
        <f>H56+1</f>
        <v>2024</v>
      </c>
      <c r="J56" s="110">
        <f>I56+1</f>
        <v>2025</v>
      </c>
      <c r="K56" s="110">
        <f>J56+1</f>
        <v>2026</v>
      </c>
      <c r="L56" s="110">
        <f>K56+1</f>
        <v>2027</v>
      </c>
    </row>
    <row r="57" spans="2:16" ht="12" customHeight="1">
      <c r="B57" s="137" t="s">
        <v>102</v>
      </c>
      <c r="C57" s="168">
        <v>288</v>
      </c>
      <c r="D57" s="125">
        <v>339</v>
      </c>
      <c r="E57" s="168">
        <v>327</v>
      </c>
      <c r="G57" s="135" t="s">
        <v>102</v>
      </c>
      <c r="H57" s="113">
        <v>420</v>
      </c>
      <c r="I57" s="113">
        <v>421</v>
      </c>
      <c r="J57" s="113">
        <v>453</v>
      </c>
      <c r="K57" s="113">
        <v>493</v>
      </c>
      <c r="L57" s="113">
        <v>506</v>
      </c>
      <c r="P57" s="124"/>
    </row>
    <row r="58" spans="2:16" ht="12" customHeight="1">
      <c r="B58" s="137" t="s">
        <v>103</v>
      </c>
      <c r="C58" s="130">
        <v>5372</v>
      </c>
      <c r="D58" s="113">
        <v>6048</v>
      </c>
      <c r="E58" s="130">
        <v>8121</v>
      </c>
      <c r="G58" s="135" t="s">
        <v>103</v>
      </c>
      <c r="H58" s="113">
        <v>10435</v>
      </c>
      <c r="I58" s="113">
        <v>10459</v>
      </c>
      <c r="J58" s="113">
        <v>11249</v>
      </c>
      <c r="K58" s="113">
        <v>12261</v>
      </c>
      <c r="L58" s="113">
        <v>12574</v>
      </c>
      <c r="P58" s="124"/>
    </row>
    <row r="59" spans="2:16" ht="12" customHeight="1">
      <c r="B59" s="137" t="s">
        <v>104</v>
      </c>
      <c r="C59" s="168">
        <v>740</v>
      </c>
      <c r="D59" s="113">
        <v>1041</v>
      </c>
      <c r="E59" s="130">
        <v>1614</v>
      </c>
      <c r="G59" s="135" t="s">
        <v>104</v>
      </c>
      <c r="H59" s="113">
        <v>2074</v>
      </c>
      <c r="I59" s="113">
        <v>2079</v>
      </c>
      <c r="J59" s="113">
        <v>2236</v>
      </c>
      <c r="K59" s="113">
        <v>2437</v>
      </c>
      <c r="L59" s="113">
        <v>2499</v>
      </c>
      <c r="P59" s="124"/>
    </row>
    <row r="60" spans="2:16" ht="12" customHeight="1">
      <c r="B60" s="137" t="s">
        <v>105</v>
      </c>
      <c r="C60" s="168">
        <v>427</v>
      </c>
      <c r="D60" s="113">
        <v>1205</v>
      </c>
      <c r="E60" s="130">
        <v>1889</v>
      </c>
      <c r="G60" s="135" t="s">
        <v>105</v>
      </c>
      <c r="H60" s="113">
        <v>2428</v>
      </c>
      <c r="I60" s="113">
        <v>2433</v>
      </c>
      <c r="J60" s="113">
        <v>2617</v>
      </c>
      <c r="K60" s="113">
        <v>2853</v>
      </c>
      <c r="L60" s="113">
        <v>2926</v>
      </c>
      <c r="P60" s="124"/>
    </row>
    <row r="61" spans="2:16" ht="12" customHeight="1">
      <c r="B61" s="137" t="s">
        <v>106</v>
      </c>
      <c r="C61" s="168">
        <v>314</v>
      </c>
      <c r="D61" s="125">
        <v>707</v>
      </c>
      <c r="E61" s="168">
        <v>406</v>
      </c>
      <c r="G61" s="135" t="s">
        <v>106</v>
      </c>
      <c r="H61" s="113">
        <v>522</v>
      </c>
      <c r="I61" s="113">
        <v>523</v>
      </c>
      <c r="J61" s="113">
        <v>563</v>
      </c>
      <c r="K61" s="113">
        <v>614</v>
      </c>
      <c r="L61" s="113">
        <v>629</v>
      </c>
      <c r="P61" s="124"/>
    </row>
    <row r="62" spans="2:16" ht="12" customHeight="1">
      <c r="B62" s="137" t="s">
        <v>107</v>
      </c>
      <c r="C62" s="130">
        <v>18859</v>
      </c>
      <c r="D62" s="113">
        <v>20851</v>
      </c>
      <c r="E62" s="130">
        <v>28341</v>
      </c>
      <c r="G62" s="135" t="s">
        <v>107</v>
      </c>
      <c r="H62" s="113">
        <v>36418</v>
      </c>
      <c r="I62" s="113">
        <v>36500</v>
      </c>
      <c r="J62" s="113">
        <v>39256</v>
      </c>
      <c r="K62" s="113">
        <v>42790</v>
      </c>
      <c r="L62" s="113">
        <v>43881</v>
      </c>
      <c r="P62" s="124"/>
    </row>
    <row r="63" spans="2:16" ht="12" customHeight="1">
      <c r="B63" s="137" t="s">
        <v>108</v>
      </c>
      <c r="C63" s="130">
        <v>4034</v>
      </c>
      <c r="D63" s="113">
        <v>7586</v>
      </c>
      <c r="E63" s="130">
        <v>8893</v>
      </c>
      <c r="G63" s="135" t="s">
        <v>108</v>
      </c>
      <c r="H63" s="113">
        <v>11427</v>
      </c>
      <c r="I63" s="113">
        <v>11453</v>
      </c>
      <c r="J63" s="113">
        <v>12318</v>
      </c>
      <c r="K63" s="113">
        <v>13427</v>
      </c>
      <c r="L63" s="113">
        <v>13769</v>
      </c>
      <c r="P63" s="124"/>
    </row>
    <row r="64" spans="2:16" ht="12" customHeight="1">
      <c r="B64" s="137" t="s">
        <v>109</v>
      </c>
      <c r="C64" s="168">
        <v>636</v>
      </c>
      <c r="D64" s="113">
        <v>1467</v>
      </c>
      <c r="E64" s="130">
        <v>3526</v>
      </c>
      <c r="G64" s="135" t="s">
        <v>109</v>
      </c>
      <c r="H64" s="113">
        <v>4530</v>
      </c>
      <c r="I64" s="113">
        <v>4541</v>
      </c>
      <c r="J64" s="113">
        <v>4884</v>
      </c>
      <c r="K64" s="113">
        <v>5323</v>
      </c>
      <c r="L64" s="113">
        <v>5459</v>
      </c>
      <c r="P64" s="124"/>
    </row>
    <row r="65" spans="2:16" ht="12" customHeight="1">
      <c r="B65" s="138" t="s">
        <v>110</v>
      </c>
      <c r="C65" s="128">
        <v>30672</v>
      </c>
      <c r="D65" s="114">
        <v>39243</v>
      </c>
      <c r="E65" s="128">
        <v>53116</v>
      </c>
      <c r="G65" s="136" t="s">
        <v>110</v>
      </c>
      <c r="H65" s="114">
        <v>68255</v>
      </c>
      <c r="I65" s="114">
        <v>68409</v>
      </c>
      <c r="J65" s="114">
        <v>73575</v>
      </c>
      <c r="K65" s="114">
        <v>80197</v>
      </c>
      <c r="L65" s="114">
        <v>82242</v>
      </c>
      <c r="P65" s="124"/>
    </row>
    <row r="67" spans="2:16" ht="12" customHeight="1">
      <c r="B67" s="140" t="s">
        <v>92</v>
      </c>
    </row>
    <row r="68" spans="2:16" ht="12" customHeight="1">
      <c r="C68" s="110">
        <v>2020</v>
      </c>
      <c r="D68" s="110">
        <f>C68+1</f>
        <v>2021</v>
      </c>
      <c r="E68" s="110">
        <f>D68+1</f>
        <v>2022</v>
      </c>
      <c r="H68" s="110">
        <f>E68+1</f>
        <v>2023</v>
      </c>
      <c r="I68" s="110">
        <f>H68+1</f>
        <v>2024</v>
      </c>
      <c r="J68" s="110">
        <f>I68+1</f>
        <v>2025</v>
      </c>
      <c r="K68" s="110">
        <f>J68+1</f>
        <v>2026</v>
      </c>
      <c r="L68" s="110">
        <f>K68+1</f>
        <v>2027</v>
      </c>
    </row>
    <row r="69" spans="2:16" ht="12" customHeight="1">
      <c r="B69" s="135" t="s">
        <v>111</v>
      </c>
      <c r="C69" s="130">
        <v>1154</v>
      </c>
      <c r="D69" s="113">
        <v>1140</v>
      </c>
      <c r="E69" s="113">
        <v>1131</v>
      </c>
      <c r="G69" s="137" t="s">
        <v>108</v>
      </c>
      <c r="H69" s="113">
        <v>1158</v>
      </c>
      <c r="I69" s="130">
        <v>1165</v>
      </c>
      <c r="J69" s="130">
        <v>1177</v>
      </c>
      <c r="K69" s="130">
        <v>1191</v>
      </c>
      <c r="L69" s="130">
        <v>1206</v>
      </c>
    </row>
    <row r="70" spans="2:16" ht="12" customHeight="1">
      <c r="B70" s="135" t="s">
        <v>112</v>
      </c>
      <c r="C70" s="130">
        <v>13904</v>
      </c>
      <c r="D70" s="113">
        <v>10898</v>
      </c>
      <c r="E70" s="113">
        <v>11399</v>
      </c>
      <c r="G70" s="137" t="s">
        <v>111</v>
      </c>
      <c r="H70" s="113">
        <v>11673</v>
      </c>
      <c r="I70" s="130">
        <v>11743</v>
      </c>
      <c r="J70" s="130">
        <v>11860</v>
      </c>
      <c r="K70" s="130">
        <v>12002</v>
      </c>
      <c r="L70" s="130">
        <v>12158</v>
      </c>
    </row>
    <row r="71" spans="2:16" ht="12" customHeight="1">
      <c r="B71" s="135" t="s">
        <v>113</v>
      </c>
      <c r="C71" s="130">
        <v>11855</v>
      </c>
      <c r="D71" s="113">
        <v>15514</v>
      </c>
      <c r="E71" s="113">
        <v>15041</v>
      </c>
      <c r="G71" s="137" t="s">
        <v>114</v>
      </c>
      <c r="H71" s="113">
        <v>15402</v>
      </c>
      <c r="I71" s="130">
        <v>15494</v>
      </c>
      <c r="J71" s="130">
        <v>15649</v>
      </c>
      <c r="K71" s="130">
        <v>15837</v>
      </c>
      <c r="L71" s="130">
        <v>16043</v>
      </c>
    </row>
    <row r="72" spans="2:16" ht="12" customHeight="1">
      <c r="B72" s="135" t="s">
        <v>114</v>
      </c>
      <c r="C72" s="168">
        <v>824</v>
      </c>
      <c r="D72" s="113">
        <v>1063</v>
      </c>
      <c r="E72" s="113">
        <v>1687</v>
      </c>
      <c r="G72" s="137" t="s">
        <v>115</v>
      </c>
      <c r="H72" s="113">
        <v>1727</v>
      </c>
      <c r="I72" s="130">
        <v>1737</v>
      </c>
      <c r="J72" s="130">
        <v>1755</v>
      </c>
      <c r="K72" s="130">
        <v>1776</v>
      </c>
      <c r="L72" s="130">
        <v>1799</v>
      </c>
    </row>
    <row r="73" spans="2:16" ht="12" customHeight="1">
      <c r="B73" s="135" t="s">
        <v>115</v>
      </c>
      <c r="C73" s="168">
        <v>482</v>
      </c>
      <c r="D73" s="125">
        <v>565</v>
      </c>
      <c r="E73" s="125">
        <v>658</v>
      </c>
      <c r="G73" s="137" t="s">
        <v>116</v>
      </c>
      <c r="H73" s="125">
        <v>674</v>
      </c>
      <c r="I73" s="168">
        <v>678</v>
      </c>
      <c r="J73" s="168">
        <v>685</v>
      </c>
      <c r="K73" s="168">
        <v>693</v>
      </c>
      <c r="L73" s="168">
        <v>702</v>
      </c>
    </row>
    <row r="74" spans="2:16" ht="12" customHeight="1">
      <c r="B74" s="135" t="s">
        <v>116</v>
      </c>
      <c r="C74" s="130">
        <v>1530</v>
      </c>
      <c r="D74" s="113">
        <v>2120</v>
      </c>
      <c r="E74" s="113">
        <v>2473</v>
      </c>
      <c r="G74" s="137" t="s">
        <v>117</v>
      </c>
      <c r="H74" s="113">
        <v>2533</v>
      </c>
      <c r="I74" s="130">
        <v>2548</v>
      </c>
      <c r="J74" s="130">
        <v>2573</v>
      </c>
      <c r="K74" s="130">
        <v>2604</v>
      </c>
      <c r="L74" s="130">
        <v>2638</v>
      </c>
    </row>
    <row r="75" spans="2:16" ht="12" customHeight="1">
      <c r="B75" s="135" t="s">
        <v>117</v>
      </c>
      <c r="C75" s="168">
        <v>632</v>
      </c>
      <c r="D75" s="125">
        <v>451</v>
      </c>
      <c r="E75" s="125">
        <v>390</v>
      </c>
      <c r="G75" s="137" t="s">
        <v>118</v>
      </c>
      <c r="H75" s="125">
        <v>400</v>
      </c>
      <c r="I75" s="168">
        <v>402</v>
      </c>
      <c r="J75" s="168">
        <v>406</v>
      </c>
      <c r="K75" s="168">
        <v>411</v>
      </c>
      <c r="L75" s="168">
        <v>416</v>
      </c>
    </row>
    <row r="76" spans="2:16" ht="12" customHeight="1">
      <c r="B76" s="135" t="s">
        <v>118</v>
      </c>
      <c r="C76" s="168">
        <v>435</v>
      </c>
      <c r="D76" s="125">
        <v>104</v>
      </c>
      <c r="E76" s="125">
        <v>146</v>
      </c>
      <c r="G76" s="137" t="s">
        <v>109</v>
      </c>
      <c r="H76" s="125">
        <v>149</v>
      </c>
      <c r="I76" s="168">
        <v>150</v>
      </c>
      <c r="J76" s="168">
        <v>152</v>
      </c>
      <c r="K76" s="168">
        <v>154</v>
      </c>
      <c r="L76" s="168">
        <v>156</v>
      </c>
    </row>
    <row r="77" spans="2:16" ht="12" customHeight="1">
      <c r="B77" s="135" t="s">
        <v>119</v>
      </c>
      <c r="C77" s="168">
        <v>307</v>
      </c>
      <c r="D77" s="125">
        <v>310</v>
      </c>
      <c r="E77" s="125">
        <v>432</v>
      </c>
      <c r="G77" s="137" t="s">
        <v>119</v>
      </c>
      <c r="H77" s="125">
        <v>442</v>
      </c>
      <c r="I77" s="168">
        <v>445</v>
      </c>
      <c r="J77" s="168">
        <v>449</v>
      </c>
      <c r="K77" s="168">
        <v>454</v>
      </c>
      <c r="L77" s="168">
        <v>460</v>
      </c>
    </row>
    <row r="78" spans="2:16" ht="12" customHeight="1">
      <c r="B78" s="135" t="s">
        <v>120</v>
      </c>
      <c r="C78" s="169">
        <v>-42</v>
      </c>
      <c r="D78" s="139" t="s">
        <v>42</v>
      </c>
      <c r="E78" s="139" t="s">
        <v>42</v>
      </c>
      <c r="G78" s="137" t="s">
        <v>120</v>
      </c>
      <c r="H78" s="139" t="s">
        <v>42</v>
      </c>
      <c r="I78" s="137" t="s">
        <v>42</v>
      </c>
      <c r="J78" s="137" t="s">
        <v>42</v>
      </c>
      <c r="K78" s="137" t="s">
        <v>42</v>
      </c>
      <c r="L78" s="137" t="s">
        <v>42</v>
      </c>
    </row>
    <row r="79" spans="2:16" ht="12" customHeight="1">
      <c r="B79" s="136" t="s">
        <v>121</v>
      </c>
      <c r="C79" s="128">
        <v>31079</v>
      </c>
      <c r="D79" s="114">
        <v>32164</v>
      </c>
      <c r="E79" s="114">
        <v>33356</v>
      </c>
      <c r="G79" s="138" t="s">
        <v>121</v>
      </c>
      <c r="H79" s="114">
        <v>34157</v>
      </c>
      <c r="I79" s="128">
        <v>34362</v>
      </c>
      <c r="J79" s="128">
        <v>34705</v>
      </c>
      <c r="K79" s="128">
        <v>35122</v>
      </c>
      <c r="L79" s="128">
        <v>35578</v>
      </c>
    </row>
    <row r="81" spans="2:12" ht="12" customHeight="1">
      <c r="B81" s="110" t="s">
        <v>94</v>
      </c>
      <c r="G81" s="194" t="s">
        <v>93</v>
      </c>
      <c r="H81" s="146">
        <v>1453571</v>
      </c>
      <c r="I81" s="170">
        <v>1437353</v>
      </c>
      <c r="J81" s="170">
        <v>1511172</v>
      </c>
      <c r="K81" s="170">
        <v>1626398</v>
      </c>
      <c r="L81" s="170">
        <v>1659615</v>
      </c>
    </row>
    <row r="82" spans="2:12" ht="12" customHeight="1">
      <c r="B82" s="194" t="s">
        <v>73</v>
      </c>
      <c r="C82" s="172">
        <v>46</v>
      </c>
      <c r="D82" s="195">
        <v>-225</v>
      </c>
      <c r="E82" s="172">
        <v>593</v>
      </c>
      <c r="G82" s="194" t="s">
        <v>73</v>
      </c>
      <c r="H82" s="171">
        <v>701</v>
      </c>
      <c r="I82" s="172">
        <v>693</v>
      </c>
      <c r="J82" s="172">
        <v>728</v>
      </c>
      <c r="K82" s="172">
        <v>784</v>
      </c>
      <c r="L82" s="172">
        <v>800</v>
      </c>
    </row>
    <row r="83" spans="2:12" ht="12" customHeight="1">
      <c r="B83" s="137" t="s">
        <v>79</v>
      </c>
      <c r="C83" s="169">
        <v>-825</v>
      </c>
      <c r="D83" s="196">
        <v>-1130</v>
      </c>
      <c r="E83" s="137" t="s">
        <v>42</v>
      </c>
      <c r="G83" s="137" t="s">
        <v>79</v>
      </c>
      <c r="H83" s="139" t="s">
        <v>42</v>
      </c>
      <c r="I83" s="137" t="s">
        <v>42</v>
      </c>
      <c r="J83" s="137" t="s">
        <v>42</v>
      </c>
      <c r="K83" s="137" t="s">
        <v>42</v>
      </c>
      <c r="L83" s="137" t="s">
        <v>42</v>
      </c>
    </row>
    <row r="84" spans="2:12" ht="12" customHeight="1">
      <c r="B84" s="194" t="s">
        <v>74</v>
      </c>
      <c r="C84" s="194">
        <v>-9014</v>
      </c>
      <c r="D84" s="110">
        <v>-83408</v>
      </c>
      <c r="E84" s="110">
        <v>-136810</v>
      </c>
      <c r="G84" s="194" t="s">
        <v>74</v>
      </c>
      <c r="H84" s="197" t="s">
        <v>42</v>
      </c>
      <c r="I84" s="194" t="s">
        <v>42</v>
      </c>
      <c r="J84" s="194" t="s">
        <v>42</v>
      </c>
      <c r="K84" s="194" t="s">
        <v>42</v>
      </c>
      <c r="L84" s="194" t="s">
        <v>42</v>
      </c>
    </row>
    <row r="85" spans="2:12" ht="12" customHeight="1">
      <c r="G85" s="194"/>
      <c r="H85" s="197"/>
      <c r="I85" s="197"/>
      <c r="J85" s="197"/>
      <c r="K85" s="197"/>
      <c r="L85" s="197"/>
    </row>
    <row r="86" spans="2:12" ht="12" customHeight="1">
      <c r="B86" s="137" t="s">
        <v>122</v>
      </c>
      <c r="C86" s="174">
        <v>1E-4</v>
      </c>
      <c r="D86" s="174">
        <v>-2.0000000000000001E-4</v>
      </c>
      <c r="E86" s="174">
        <v>5.0000000000000001E-4</v>
      </c>
      <c r="G86" s="137" t="s">
        <v>122</v>
      </c>
      <c r="H86" s="173">
        <v>5.0000000000000001E-4</v>
      </c>
      <c r="I86" s="174">
        <v>5.0000000000000001E-4</v>
      </c>
      <c r="J86" s="174">
        <v>5.0000000000000001E-4</v>
      </c>
      <c r="K86" s="174">
        <v>5.0000000000000001E-4</v>
      </c>
      <c r="L86" s="174">
        <v>5.0000000000000001E-4</v>
      </c>
    </row>
    <row r="87" spans="2:12" ht="12" customHeight="1">
      <c r="B87" s="137" t="s">
        <v>123</v>
      </c>
      <c r="C87" s="173">
        <v>-1.1000000000000001E-3</v>
      </c>
      <c r="D87" s="173">
        <v>-1.1999999999999999E-3</v>
      </c>
      <c r="E87" s="173">
        <v>0</v>
      </c>
      <c r="G87" s="137" t="s">
        <v>123</v>
      </c>
      <c r="H87" s="173">
        <v>0</v>
      </c>
      <c r="I87" s="174">
        <v>0</v>
      </c>
      <c r="J87" s="174">
        <v>0</v>
      </c>
      <c r="K87" s="174">
        <v>0</v>
      </c>
      <c r="L87" s="174">
        <v>0</v>
      </c>
    </row>
    <row r="88" spans="2:12" ht="12" customHeight="1">
      <c r="B88" s="194" t="s">
        <v>74</v>
      </c>
      <c r="C88" s="198">
        <v>-1.2E-2</v>
      </c>
      <c r="D88" s="166">
        <v>-8.6800000000000002E-2</v>
      </c>
      <c r="G88" s="194" t="s">
        <v>74</v>
      </c>
      <c r="H88" s="175">
        <v>0</v>
      </c>
      <c r="I88" s="176">
        <v>0</v>
      </c>
      <c r="J88" s="176">
        <v>0</v>
      </c>
      <c r="K88" s="176">
        <v>0</v>
      </c>
      <c r="L88" s="176">
        <v>0</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25B0B-C66F-4C47-99FD-596B2E19661C}">
  <dimension ref="B2:R49"/>
  <sheetViews>
    <sheetView workbookViewId="0">
      <selection activeCell="I37" sqref="I37"/>
    </sheetView>
  </sheetViews>
  <sheetFormatPr defaultRowHeight="12"/>
  <cols>
    <col min="1" max="16384" width="9" style="110"/>
  </cols>
  <sheetData>
    <row r="2" spans="2:14">
      <c r="B2" s="140" t="s">
        <v>141</v>
      </c>
    </row>
    <row r="3" spans="2:14">
      <c r="C3" s="110">
        <v>2020</v>
      </c>
      <c r="D3" s="110">
        <f>C3+1</f>
        <v>2021</v>
      </c>
      <c r="E3" s="110">
        <f>D3+1</f>
        <v>2022</v>
      </c>
      <c r="H3" s="110">
        <f>E3+1</f>
        <v>2023</v>
      </c>
      <c r="I3" s="110">
        <f>H3+1</f>
        <v>2024</v>
      </c>
      <c r="J3" s="110">
        <f>I3+1</f>
        <v>2025</v>
      </c>
      <c r="K3" s="110">
        <f>J3+1</f>
        <v>2026</v>
      </c>
      <c r="L3" s="110">
        <f>K3+1</f>
        <v>2027</v>
      </c>
    </row>
    <row r="4" spans="2:14">
      <c r="B4" s="131" t="s">
        <v>125</v>
      </c>
      <c r="C4" s="119">
        <v>52720</v>
      </c>
      <c r="D4" s="108">
        <v>93957</v>
      </c>
      <c r="E4" s="108">
        <v>96501</v>
      </c>
      <c r="G4" s="131" t="s">
        <v>125</v>
      </c>
      <c r="H4" s="108">
        <v>105946</v>
      </c>
      <c r="I4" s="108">
        <v>106538</v>
      </c>
      <c r="J4" s="108">
        <v>111669</v>
      </c>
      <c r="K4" s="108">
        <v>119473</v>
      </c>
      <c r="L4" s="108">
        <v>121771</v>
      </c>
      <c r="N4" s="109"/>
    </row>
    <row r="5" spans="2:14">
      <c r="B5" s="131" t="s">
        <v>67</v>
      </c>
      <c r="C5" s="119">
        <v>20312</v>
      </c>
      <c r="D5" s="108">
        <v>23463</v>
      </c>
      <c r="E5" s="108">
        <v>23411</v>
      </c>
      <c r="G5" s="131" t="s">
        <v>67</v>
      </c>
      <c r="H5" s="108">
        <v>25986</v>
      </c>
      <c r="I5" s="108">
        <v>27196</v>
      </c>
      <c r="J5" s="108">
        <v>28239</v>
      </c>
      <c r="K5" s="108">
        <v>30654</v>
      </c>
      <c r="L5" s="108">
        <v>31920</v>
      </c>
      <c r="N5" s="109"/>
    </row>
    <row r="6" spans="2:14">
      <c r="B6" s="131" t="s">
        <v>68</v>
      </c>
      <c r="C6" s="119">
        <v>21743</v>
      </c>
      <c r="D6" s="108">
        <v>58032</v>
      </c>
      <c r="E6" s="108">
        <v>58368</v>
      </c>
      <c r="G6" s="131" t="s">
        <v>68</v>
      </c>
      <c r="H6" s="108">
        <v>66090</v>
      </c>
      <c r="I6" s="108">
        <v>65398</v>
      </c>
      <c r="J6" s="108">
        <v>69431</v>
      </c>
      <c r="K6" s="108">
        <v>74695</v>
      </c>
      <c r="L6" s="108">
        <v>75589</v>
      </c>
      <c r="N6" s="109"/>
    </row>
    <row r="7" spans="2:14">
      <c r="B7" s="131" t="s">
        <v>69</v>
      </c>
      <c r="C7" s="119">
        <v>8247</v>
      </c>
      <c r="D7" s="108">
        <v>9833</v>
      </c>
      <c r="E7" s="108">
        <v>12395</v>
      </c>
      <c r="G7" s="131" t="s">
        <v>69</v>
      </c>
      <c r="H7" s="108">
        <v>12829</v>
      </c>
      <c r="I7" s="108">
        <v>12906</v>
      </c>
      <c r="J7" s="108">
        <v>13035</v>
      </c>
      <c r="K7" s="108">
        <v>13192</v>
      </c>
      <c r="L7" s="108">
        <v>13363</v>
      </c>
      <c r="N7" s="109"/>
    </row>
    <row r="8" spans="2:14">
      <c r="B8" s="131" t="s">
        <v>70</v>
      </c>
      <c r="C8" s="119">
        <v>2418</v>
      </c>
      <c r="D8" s="108">
        <v>2629</v>
      </c>
      <c r="E8" s="108">
        <v>2327</v>
      </c>
      <c r="G8" s="131" t="s">
        <v>70</v>
      </c>
      <c r="H8" s="108">
        <v>1041</v>
      </c>
      <c r="I8" s="108">
        <v>1038</v>
      </c>
      <c r="J8" s="116">
        <v>963</v>
      </c>
      <c r="K8" s="116">
        <v>932</v>
      </c>
      <c r="L8" s="116">
        <v>899</v>
      </c>
      <c r="N8" s="109"/>
    </row>
    <row r="9" spans="2:14">
      <c r="B9" s="131" t="s">
        <v>126</v>
      </c>
      <c r="C9" s="119">
        <v>59053</v>
      </c>
      <c r="D9" s="108">
        <v>65707</v>
      </c>
      <c r="E9" s="108">
        <v>71243</v>
      </c>
      <c r="G9" s="131" t="s">
        <v>126</v>
      </c>
      <c r="H9" s="108">
        <v>75403</v>
      </c>
      <c r="I9" s="108">
        <v>76978</v>
      </c>
      <c r="J9" s="108">
        <v>79199</v>
      </c>
      <c r="K9" s="108">
        <v>83045</v>
      </c>
      <c r="L9" s="108">
        <v>85067</v>
      </c>
      <c r="N9" s="109"/>
    </row>
    <row r="10" spans="2:14">
      <c r="B10" s="131" t="s">
        <v>67</v>
      </c>
      <c r="C10" s="119">
        <v>38617</v>
      </c>
      <c r="D10" s="108">
        <v>44660</v>
      </c>
      <c r="E10" s="108">
        <v>47459</v>
      </c>
      <c r="G10" s="131" t="s">
        <v>67</v>
      </c>
      <c r="H10" s="108">
        <v>51464</v>
      </c>
      <c r="I10" s="108">
        <v>53430</v>
      </c>
      <c r="J10" s="108">
        <v>54987</v>
      </c>
      <c r="K10" s="108">
        <v>58100</v>
      </c>
      <c r="L10" s="108">
        <v>60775</v>
      </c>
      <c r="N10" s="109"/>
    </row>
    <row r="11" spans="2:14">
      <c r="B11" s="131" t="s">
        <v>68</v>
      </c>
      <c r="C11" s="119">
        <v>8221</v>
      </c>
      <c r="D11" s="108">
        <v>9764</v>
      </c>
      <c r="E11" s="108">
        <v>11482</v>
      </c>
      <c r="G11" s="131" t="s">
        <v>68</v>
      </c>
      <c r="H11" s="108">
        <v>14754</v>
      </c>
      <c r="I11" s="108">
        <v>14788</v>
      </c>
      <c r="J11" s="108">
        <v>15904</v>
      </c>
      <c r="K11" s="108">
        <v>17336</v>
      </c>
      <c r="L11" s="108">
        <v>17778</v>
      </c>
      <c r="N11" s="109"/>
    </row>
    <row r="12" spans="2:14">
      <c r="B12" s="131" t="s">
        <v>69</v>
      </c>
      <c r="C12" s="119">
        <v>5216</v>
      </c>
      <c r="D12" s="108">
        <v>5234</v>
      </c>
      <c r="E12" s="108">
        <v>5567</v>
      </c>
      <c r="G12" s="131" t="s">
        <v>69</v>
      </c>
      <c r="H12" s="108">
        <v>5700</v>
      </c>
      <c r="I12" s="108">
        <v>5734</v>
      </c>
      <c r="J12" s="108">
        <v>5792</v>
      </c>
      <c r="K12" s="108">
        <v>5861</v>
      </c>
      <c r="L12" s="108">
        <v>5938</v>
      </c>
      <c r="N12" s="109"/>
    </row>
    <row r="13" spans="2:14">
      <c r="B13" s="131" t="s">
        <v>70</v>
      </c>
      <c r="C13" s="119">
        <v>6999</v>
      </c>
      <c r="D13" s="108">
        <v>6049</v>
      </c>
      <c r="E13" s="108">
        <v>6735</v>
      </c>
      <c r="G13" s="131" t="s">
        <v>70</v>
      </c>
      <c r="H13" s="108">
        <v>3485</v>
      </c>
      <c r="I13" s="108">
        <v>3026</v>
      </c>
      <c r="J13" s="108">
        <v>2517</v>
      </c>
      <c r="K13" s="108">
        <v>1748</v>
      </c>
      <c r="L13" s="116">
        <v>576</v>
      </c>
      <c r="N13" s="109"/>
    </row>
    <row r="14" spans="2:14">
      <c r="B14" s="141" t="s">
        <v>136</v>
      </c>
      <c r="C14" s="121">
        <v>111772</v>
      </c>
      <c r="D14" s="115">
        <v>159664</v>
      </c>
      <c r="E14" s="115">
        <v>167744</v>
      </c>
      <c r="G14" s="141" t="s">
        <v>136</v>
      </c>
      <c r="H14" s="115">
        <v>181350</v>
      </c>
      <c r="I14" s="115">
        <v>183516</v>
      </c>
      <c r="J14" s="115">
        <v>190869</v>
      </c>
      <c r="K14" s="115">
        <v>202519</v>
      </c>
      <c r="L14" s="115">
        <v>206837</v>
      </c>
      <c r="N14" s="109"/>
    </row>
    <row r="16" spans="2:14">
      <c r="B16" s="140" t="s">
        <v>90</v>
      </c>
    </row>
    <row r="17" spans="2:15">
      <c r="C17" s="110">
        <v>2020</v>
      </c>
      <c r="D17" s="110">
        <f>C17+1</f>
        <v>2021</v>
      </c>
      <c r="E17" s="110">
        <f>D17+1</f>
        <v>2022</v>
      </c>
      <c r="H17" s="110">
        <f>E17+1</f>
        <v>2023</v>
      </c>
      <c r="I17" s="110">
        <f>H17+1</f>
        <v>2024</v>
      </c>
      <c r="J17" s="110">
        <f>I17+1</f>
        <v>2025</v>
      </c>
      <c r="K17" s="110">
        <f>J17+1</f>
        <v>2026</v>
      </c>
      <c r="L17" s="110">
        <f>K17+1</f>
        <v>2027</v>
      </c>
    </row>
    <row r="18" spans="2:15">
      <c r="B18" s="131" t="s">
        <v>97</v>
      </c>
      <c r="C18" s="119">
        <v>11596</v>
      </c>
      <c r="D18" s="108">
        <v>12328</v>
      </c>
      <c r="E18" s="108">
        <v>13933</v>
      </c>
      <c r="G18" s="131" t="s">
        <v>97</v>
      </c>
      <c r="H18" s="108">
        <v>15564</v>
      </c>
      <c r="I18" s="108">
        <v>16288</v>
      </c>
      <c r="J18" s="108">
        <v>16913</v>
      </c>
      <c r="K18" s="108">
        <v>18360</v>
      </c>
      <c r="L18" s="108">
        <v>19118</v>
      </c>
      <c r="O18" s="109"/>
    </row>
    <row r="19" spans="2:15">
      <c r="B19" s="131" t="s">
        <v>98</v>
      </c>
      <c r="C19" s="119">
        <v>4082</v>
      </c>
      <c r="D19" s="108">
        <v>5237</v>
      </c>
      <c r="E19" s="108">
        <v>3789</v>
      </c>
      <c r="G19" s="131" t="s">
        <v>98</v>
      </c>
      <c r="H19" s="108">
        <v>4206</v>
      </c>
      <c r="I19" s="108">
        <v>4402</v>
      </c>
      <c r="J19" s="108">
        <v>4571</v>
      </c>
      <c r="K19" s="108">
        <v>4962</v>
      </c>
      <c r="L19" s="108">
        <v>5166</v>
      </c>
      <c r="O19" s="109"/>
    </row>
    <row r="20" spans="2:15">
      <c r="B20" s="131" t="s">
        <v>99</v>
      </c>
      <c r="C20" s="122">
        <v>722</v>
      </c>
      <c r="D20" s="116">
        <v>657</v>
      </c>
      <c r="E20" s="116">
        <v>816</v>
      </c>
      <c r="G20" s="131" t="s">
        <v>99</v>
      </c>
      <c r="H20" s="116">
        <v>905</v>
      </c>
      <c r="I20" s="116">
        <v>947</v>
      </c>
      <c r="J20" s="116">
        <v>984</v>
      </c>
      <c r="K20" s="108">
        <v>1068</v>
      </c>
      <c r="L20" s="108">
        <v>1112</v>
      </c>
      <c r="O20" s="109"/>
    </row>
    <row r="21" spans="2:15">
      <c r="B21" s="131" t="s">
        <v>100</v>
      </c>
      <c r="C21" s="119">
        <v>3868</v>
      </c>
      <c r="D21" s="108">
        <v>5182</v>
      </c>
      <c r="E21" s="108">
        <v>4785</v>
      </c>
      <c r="G21" s="131" t="s">
        <v>100</v>
      </c>
      <c r="H21" s="108">
        <v>5311</v>
      </c>
      <c r="I21" s="108">
        <v>5558</v>
      </c>
      <c r="J21" s="108">
        <v>5771</v>
      </c>
      <c r="K21" s="108">
        <v>6265</v>
      </c>
      <c r="L21" s="108">
        <v>6524</v>
      </c>
      <c r="O21" s="109"/>
    </row>
    <row r="22" spans="2:15">
      <c r="B22" s="131" t="s">
        <v>129</v>
      </c>
      <c r="C22" s="122">
        <v>46</v>
      </c>
      <c r="D22" s="116">
        <v>59</v>
      </c>
      <c r="E22" s="116">
        <v>89</v>
      </c>
      <c r="G22" s="141" t="s">
        <v>101</v>
      </c>
      <c r="H22" s="115">
        <v>25986</v>
      </c>
      <c r="I22" s="115">
        <v>27196</v>
      </c>
      <c r="J22" s="115">
        <v>28239</v>
      </c>
      <c r="K22" s="115">
        <v>30654</v>
      </c>
      <c r="L22" s="115">
        <v>31920</v>
      </c>
      <c r="O22" s="109"/>
    </row>
    <row r="24" spans="2:15">
      <c r="B24" s="140" t="s">
        <v>91</v>
      </c>
    </row>
    <row r="25" spans="2:15">
      <c r="C25" s="110">
        <v>2020</v>
      </c>
      <c r="D25" s="110">
        <f>C25+1</f>
        <v>2021</v>
      </c>
      <c r="E25" s="110">
        <f>D25+1</f>
        <v>2022</v>
      </c>
      <c r="H25" s="110">
        <f>E25+1</f>
        <v>2023</v>
      </c>
      <c r="I25" s="110">
        <f>H25+1</f>
        <v>2024</v>
      </c>
      <c r="J25" s="110">
        <f>I25+1</f>
        <v>2025</v>
      </c>
      <c r="K25" s="110">
        <f>J25+1</f>
        <v>2026</v>
      </c>
      <c r="L25" s="110">
        <f>K25+1</f>
        <v>2027</v>
      </c>
    </row>
    <row r="26" spans="2:15">
      <c r="B26" s="132" t="s">
        <v>105</v>
      </c>
      <c r="C26" s="119">
        <v>9359</v>
      </c>
      <c r="D26" s="108">
        <v>14587</v>
      </c>
      <c r="E26" s="108">
        <v>26809</v>
      </c>
      <c r="G26" s="131" t="s">
        <v>105</v>
      </c>
      <c r="H26" s="108">
        <v>30268</v>
      </c>
      <c r="I26" s="108">
        <v>29495</v>
      </c>
      <c r="J26" s="108">
        <v>30818</v>
      </c>
      <c r="K26" s="108">
        <v>32606</v>
      </c>
      <c r="L26" s="108">
        <v>32426</v>
      </c>
      <c r="O26" s="109"/>
    </row>
    <row r="27" spans="2:15">
      <c r="B27" s="132" t="s">
        <v>113</v>
      </c>
      <c r="C27" s="119">
        <v>14644</v>
      </c>
      <c r="D27" s="108">
        <v>27799</v>
      </c>
      <c r="E27" s="108">
        <v>28665</v>
      </c>
      <c r="G27" s="131" t="s">
        <v>113</v>
      </c>
      <c r="H27" s="108">
        <v>32060</v>
      </c>
      <c r="I27" s="108">
        <v>32132</v>
      </c>
      <c r="J27" s="108">
        <v>34558</v>
      </c>
      <c r="K27" s="108">
        <v>37669</v>
      </c>
      <c r="L27" s="108">
        <v>38629</v>
      </c>
      <c r="O27" s="109"/>
    </row>
    <row r="28" spans="2:15">
      <c r="B28" s="132" t="s">
        <v>130</v>
      </c>
      <c r="C28" s="122">
        <v>1</v>
      </c>
      <c r="D28" s="116">
        <v>37</v>
      </c>
      <c r="E28" s="116">
        <v>10</v>
      </c>
      <c r="G28" s="131" t="s">
        <v>130</v>
      </c>
      <c r="H28" s="116">
        <v>11</v>
      </c>
      <c r="I28" s="116">
        <v>11</v>
      </c>
      <c r="J28" s="116">
        <v>12</v>
      </c>
      <c r="K28" s="116">
        <v>13</v>
      </c>
      <c r="L28" s="116">
        <v>14</v>
      </c>
      <c r="O28" s="109"/>
    </row>
    <row r="29" spans="2:15">
      <c r="B29" s="132" t="s">
        <v>137</v>
      </c>
      <c r="C29" s="122">
        <v>155</v>
      </c>
      <c r="D29" s="116">
        <v>209</v>
      </c>
      <c r="E29" s="116">
        <v>192</v>
      </c>
      <c r="G29" s="131" t="s">
        <v>137</v>
      </c>
      <c r="H29" s="116">
        <v>222</v>
      </c>
      <c r="I29" s="116">
        <v>223</v>
      </c>
      <c r="J29" s="116">
        <v>240</v>
      </c>
      <c r="K29" s="116">
        <v>261</v>
      </c>
      <c r="L29" s="116">
        <v>268</v>
      </c>
      <c r="O29" s="109"/>
    </row>
    <row r="30" spans="2:15">
      <c r="B30" s="132" t="s">
        <v>138</v>
      </c>
      <c r="C30" s="123">
        <v>-659</v>
      </c>
      <c r="D30" s="116">
        <v>173</v>
      </c>
      <c r="E30" s="112">
        <v>-348</v>
      </c>
      <c r="G30" s="131" t="s">
        <v>138</v>
      </c>
      <c r="H30" s="133" t="s">
        <v>42</v>
      </c>
      <c r="I30" s="133" t="s">
        <v>42</v>
      </c>
      <c r="J30" s="133" t="s">
        <v>42</v>
      </c>
      <c r="K30" s="133" t="s">
        <v>42</v>
      </c>
      <c r="L30" s="133" t="s">
        <v>42</v>
      </c>
      <c r="O30" s="109"/>
    </row>
    <row r="31" spans="2:15">
      <c r="B31" s="132" t="s">
        <v>139</v>
      </c>
      <c r="C31" s="153">
        <v>-1757</v>
      </c>
      <c r="D31" s="108">
        <v>15228</v>
      </c>
      <c r="E31" s="108">
        <v>3041</v>
      </c>
      <c r="G31" s="131" t="s">
        <v>139</v>
      </c>
      <c r="H31" s="108">
        <v>3529</v>
      </c>
      <c r="I31" s="108">
        <v>3536</v>
      </c>
      <c r="J31" s="108">
        <v>3803</v>
      </c>
      <c r="K31" s="108">
        <v>4146</v>
      </c>
      <c r="L31" s="108">
        <v>4252</v>
      </c>
      <c r="O31" s="109"/>
    </row>
    <row r="32" spans="2:15">
      <c r="B32" s="134" t="s">
        <v>110</v>
      </c>
      <c r="C32" s="121">
        <v>21743</v>
      </c>
      <c r="D32" s="115">
        <v>58032</v>
      </c>
      <c r="E32" s="115">
        <v>58368</v>
      </c>
      <c r="G32" s="141" t="s">
        <v>110</v>
      </c>
      <c r="H32" s="115">
        <v>66090</v>
      </c>
      <c r="I32" s="115">
        <v>65398</v>
      </c>
      <c r="J32" s="115">
        <v>69431</v>
      </c>
      <c r="K32" s="115">
        <v>74695</v>
      </c>
      <c r="L32" s="115">
        <v>75589</v>
      </c>
      <c r="O32" s="109"/>
    </row>
    <row r="34" spans="2:18">
      <c r="B34" s="140" t="s">
        <v>92</v>
      </c>
    </row>
    <row r="35" spans="2:18">
      <c r="C35" s="110">
        <v>2020</v>
      </c>
      <c r="D35" s="110">
        <f>C35+1</f>
        <v>2021</v>
      </c>
      <c r="E35" s="110">
        <f>D35+1</f>
        <v>2022</v>
      </c>
      <c r="H35" s="110">
        <f>E35+1</f>
        <v>2023</v>
      </c>
      <c r="I35" s="110">
        <f>H35+1</f>
        <v>2024</v>
      </c>
      <c r="J35" s="110">
        <f>I35+1</f>
        <v>2025</v>
      </c>
      <c r="K35" s="110">
        <f>J35+1</f>
        <v>2026</v>
      </c>
      <c r="L35" s="110">
        <f>K35+1</f>
        <v>2027</v>
      </c>
    </row>
    <row r="36" spans="2:18">
      <c r="B36" s="131" t="s">
        <v>113</v>
      </c>
      <c r="C36" s="119">
        <v>3136</v>
      </c>
      <c r="D36" s="119">
        <v>3846</v>
      </c>
      <c r="E36" s="108">
        <v>4712</v>
      </c>
      <c r="G36" s="184" t="s">
        <v>113</v>
      </c>
      <c r="H36" s="181">
        <v>4825</v>
      </c>
      <c r="I36" s="182">
        <v>4854</v>
      </c>
      <c r="J36" s="181">
        <v>4903</v>
      </c>
      <c r="K36" s="181">
        <v>4962</v>
      </c>
      <c r="L36" s="181">
        <v>5026</v>
      </c>
    </row>
    <row r="37" spans="2:18">
      <c r="B37" s="185" t="s">
        <v>111</v>
      </c>
      <c r="C37" s="178">
        <v>733</v>
      </c>
      <c r="D37" s="154">
        <v>1025</v>
      </c>
      <c r="E37" s="183">
        <v>958</v>
      </c>
      <c r="G37" s="132" t="s">
        <v>111</v>
      </c>
      <c r="H37" s="122">
        <v>981</v>
      </c>
      <c r="I37" s="122">
        <v>987</v>
      </c>
      <c r="J37" s="116">
        <v>997</v>
      </c>
      <c r="K37" s="119">
        <v>1008</v>
      </c>
      <c r="L37" s="108">
        <v>1022</v>
      </c>
      <c r="Q37" s="109"/>
      <c r="R37" s="109"/>
    </row>
    <row r="38" spans="2:18">
      <c r="B38" s="131" t="s">
        <v>114</v>
      </c>
      <c r="C38" s="122">
        <v>215</v>
      </c>
      <c r="D38" s="122">
        <v>140</v>
      </c>
      <c r="E38" s="116">
        <v>125</v>
      </c>
      <c r="G38" s="132" t="s">
        <v>114</v>
      </c>
      <c r="H38" s="122">
        <v>128</v>
      </c>
      <c r="I38" s="122">
        <v>129</v>
      </c>
      <c r="J38" s="116">
        <v>130</v>
      </c>
      <c r="K38" s="122">
        <v>132</v>
      </c>
      <c r="L38" s="116">
        <v>133</v>
      </c>
      <c r="Q38" s="109"/>
      <c r="R38" s="109"/>
    </row>
    <row r="39" spans="2:18">
      <c r="B39" s="131" t="s">
        <v>115</v>
      </c>
      <c r="C39" s="119">
        <v>1623</v>
      </c>
      <c r="D39" s="119">
        <v>2538</v>
      </c>
      <c r="E39" s="108">
        <v>2590</v>
      </c>
      <c r="G39" s="132" t="s">
        <v>115</v>
      </c>
      <c r="H39" s="119">
        <v>2652</v>
      </c>
      <c r="I39" s="119">
        <v>2668</v>
      </c>
      <c r="J39" s="108">
        <v>2695</v>
      </c>
      <c r="K39" s="119">
        <v>2727</v>
      </c>
      <c r="L39" s="108">
        <v>2762</v>
      </c>
      <c r="Q39" s="109"/>
      <c r="R39" s="109"/>
    </row>
    <row r="40" spans="2:18">
      <c r="B40" s="185" t="s">
        <v>116</v>
      </c>
      <c r="C40" s="178">
        <v>417</v>
      </c>
      <c r="D40" s="178">
        <v>440</v>
      </c>
      <c r="E40" s="147">
        <v>1316</v>
      </c>
      <c r="G40" s="155" t="s">
        <v>116</v>
      </c>
      <c r="H40" s="147">
        <v>1348</v>
      </c>
      <c r="I40" s="154">
        <v>1356</v>
      </c>
      <c r="J40" s="147">
        <v>1369</v>
      </c>
      <c r="K40" s="147">
        <v>1386</v>
      </c>
      <c r="L40" s="147">
        <v>1404</v>
      </c>
    </row>
    <row r="41" spans="2:18">
      <c r="B41" s="131" t="s">
        <v>117</v>
      </c>
      <c r="C41" s="122">
        <v>417</v>
      </c>
      <c r="D41" s="122">
        <v>419</v>
      </c>
      <c r="E41" s="116">
        <v>396</v>
      </c>
      <c r="G41" s="132" t="s">
        <v>117</v>
      </c>
      <c r="H41" s="116">
        <v>406</v>
      </c>
      <c r="I41" s="122">
        <v>408</v>
      </c>
      <c r="J41" s="116">
        <v>412</v>
      </c>
      <c r="K41" s="116">
        <v>417</v>
      </c>
      <c r="L41" s="116">
        <v>422</v>
      </c>
    </row>
    <row r="42" spans="2:18">
      <c r="B42" s="131" t="s">
        <v>118</v>
      </c>
      <c r="C42" s="122">
        <v>201</v>
      </c>
      <c r="D42" s="122">
        <v>288</v>
      </c>
      <c r="E42" s="116">
        <v>426</v>
      </c>
      <c r="G42" s="132" t="s">
        <v>118</v>
      </c>
      <c r="H42" s="116">
        <v>436</v>
      </c>
      <c r="I42" s="122">
        <v>439</v>
      </c>
      <c r="J42" s="116">
        <v>443</v>
      </c>
      <c r="K42" s="116">
        <v>448</v>
      </c>
      <c r="L42" s="116">
        <v>454</v>
      </c>
    </row>
    <row r="43" spans="2:18">
      <c r="B43" s="131" t="s">
        <v>140</v>
      </c>
      <c r="C43" s="122">
        <v>181</v>
      </c>
      <c r="D43" s="122">
        <v>161</v>
      </c>
      <c r="E43" s="116">
        <v>208</v>
      </c>
      <c r="G43" s="132" t="s">
        <v>140</v>
      </c>
      <c r="H43" s="116">
        <v>213</v>
      </c>
      <c r="I43" s="122">
        <v>215</v>
      </c>
      <c r="J43" s="116">
        <v>217</v>
      </c>
      <c r="K43" s="116">
        <v>219</v>
      </c>
      <c r="L43" s="116">
        <v>222</v>
      </c>
    </row>
    <row r="44" spans="2:18">
      <c r="B44" s="131" t="s">
        <v>112</v>
      </c>
      <c r="C44" s="122">
        <v>813</v>
      </c>
      <c r="D44" s="122">
        <v>514</v>
      </c>
      <c r="E44" s="116">
        <v>812</v>
      </c>
      <c r="G44" s="132" t="s">
        <v>112</v>
      </c>
      <c r="H44" s="116">
        <v>832</v>
      </c>
      <c r="I44" s="122">
        <v>837</v>
      </c>
      <c r="J44" s="116">
        <v>845</v>
      </c>
      <c r="K44" s="116">
        <v>855</v>
      </c>
      <c r="L44" s="116">
        <v>866</v>
      </c>
    </row>
    <row r="45" spans="2:18">
      <c r="B45" s="131" t="s">
        <v>119</v>
      </c>
      <c r="C45" s="122">
        <v>510</v>
      </c>
      <c r="D45" s="122">
        <v>463</v>
      </c>
      <c r="E45" s="116">
        <v>852</v>
      </c>
      <c r="G45" s="132" t="s">
        <v>119</v>
      </c>
      <c r="H45" s="108">
        <v>1009</v>
      </c>
      <c r="I45" s="119">
        <v>1015</v>
      </c>
      <c r="J45" s="108">
        <v>1025</v>
      </c>
      <c r="K45" s="108">
        <v>1037</v>
      </c>
      <c r="L45" s="108">
        <v>1051</v>
      </c>
    </row>
    <row r="46" spans="2:18">
      <c r="B46" s="141" t="s">
        <v>121</v>
      </c>
      <c r="C46" s="121">
        <v>8247</v>
      </c>
      <c r="D46" s="121">
        <v>9833</v>
      </c>
      <c r="E46" s="115">
        <v>12395</v>
      </c>
      <c r="G46" s="134" t="s">
        <v>121</v>
      </c>
      <c r="H46" s="115">
        <v>12829</v>
      </c>
      <c r="I46" s="121">
        <v>12906</v>
      </c>
      <c r="J46" s="115">
        <v>13035</v>
      </c>
      <c r="K46" s="115">
        <v>13192</v>
      </c>
      <c r="L46" s="115">
        <v>13363</v>
      </c>
    </row>
    <row r="47" spans="2:18">
      <c r="I47" s="109"/>
    </row>
    <row r="48" spans="2:18">
      <c r="I48" s="109"/>
    </row>
    <row r="49" spans="9:9">
      <c r="I49" s="109"/>
    </row>
  </sheetData>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6C45A-882D-408A-B2E4-6BA21B7DE37B}">
  <dimension ref="B2:Q31"/>
  <sheetViews>
    <sheetView workbookViewId="0">
      <selection activeCell="I18" sqref="I18"/>
    </sheetView>
  </sheetViews>
  <sheetFormatPr defaultRowHeight="12"/>
  <cols>
    <col min="1" max="16384" width="9" style="110"/>
  </cols>
  <sheetData>
    <row r="2" spans="2:12">
      <c r="B2" s="140" t="s">
        <v>142</v>
      </c>
    </row>
    <row r="4" spans="2:12">
      <c r="B4" s="140" t="s">
        <v>90</v>
      </c>
    </row>
    <row r="5" spans="2:12">
      <c r="C5" s="110">
        <v>2020</v>
      </c>
      <c r="D5" s="110">
        <f>C5+1</f>
        <v>2021</v>
      </c>
      <c r="E5" s="110">
        <f>D5+1</f>
        <v>2022</v>
      </c>
      <c r="H5" s="110">
        <f>E5+1</f>
        <v>2023</v>
      </c>
      <c r="I5" s="110">
        <f>H5+1</f>
        <v>2024</v>
      </c>
      <c r="J5" s="110">
        <f>I5+1</f>
        <v>2025</v>
      </c>
      <c r="K5" s="110">
        <f>J5+1</f>
        <v>2026</v>
      </c>
      <c r="L5" s="110">
        <f>K5+1</f>
        <v>2027</v>
      </c>
    </row>
    <row r="6" spans="2:12">
      <c r="B6" s="107" t="s">
        <v>97</v>
      </c>
      <c r="C6" s="119">
        <v>20182</v>
      </c>
      <c r="D6" s="108">
        <v>22285</v>
      </c>
      <c r="E6" s="108">
        <v>26921</v>
      </c>
      <c r="G6" s="107" t="s">
        <v>97</v>
      </c>
      <c r="H6" s="108">
        <v>29193</v>
      </c>
      <c r="I6" s="108">
        <v>30308</v>
      </c>
      <c r="J6" s="108">
        <v>31191</v>
      </c>
      <c r="K6" s="108">
        <v>32957</v>
      </c>
      <c r="L6" s="108">
        <v>34475</v>
      </c>
    </row>
    <row r="7" spans="2:12">
      <c r="B7" s="107" t="s">
        <v>98</v>
      </c>
      <c r="C7" s="119">
        <v>9209</v>
      </c>
      <c r="D7" s="108">
        <v>12023</v>
      </c>
      <c r="E7" s="108">
        <v>9531</v>
      </c>
      <c r="G7" s="107" t="s">
        <v>98</v>
      </c>
      <c r="H7" s="108">
        <v>10335</v>
      </c>
      <c r="I7" s="108">
        <v>10730</v>
      </c>
      <c r="J7" s="108">
        <v>11043</v>
      </c>
      <c r="K7" s="108">
        <v>11668</v>
      </c>
      <c r="L7" s="108">
        <v>12205</v>
      </c>
    </row>
    <row r="8" spans="2:12">
      <c r="B8" s="107" t="s">
        <v>99</v>
      </c>
      <c r="C8" s="119">
        <v>2208</v>
      </c>
      <c r="D8" s="108">
        <v>2001</v>
      </c>
      <c r="E8" s="108">
        <v>2708</v>
      </c>
      <c r="G8" s="107" t="s">
        <v>99</v>
      </c>
      <c r="H8" s="108">
        <v>2937</v>
      </c>
      <c r="I8" s="108">
        <v>3049</v>
      </c>
      <c r="J8" s="108">
        <v>3138</v>
      </c>
      <c r="K8" s="108">
        <v>3316</v>
      </c>
      <c r="L8" s="108">
        <v>3468</v>
      </c>
    </row>
    <row r="9" spans="2:12">
      <c r="B9" s="107" t="s">
        <v>100</v>
      </c>
      <c r="C9" s="119">
        <v>7017</v>
      </c>
      <c r="D9" s="108">
        <v>8351</v>
      </c>
      <c r="E9" s="108">
        <v>8299</v>
      </c>
      <c r="G9" s="107" t="s">
        <v>100</v>
      </c>
      <c r="H9" s="108">
        <v>8999</v>
      </c>
      <c r="I9" s="108">
        <v>9343</v>
      </c>
      <c r="J9" s="108">
        <v>9615</v>
      </c>
      <c r="K9" s="108">
        <v>10159</v>
      </c>
      <c r="L9" s="108">
        <v>10627</v>
      </c>
    </row>
    <row r="10" spans="2:12">
      <c r="B10" s="107" t="s">
        <v>129</v>
      </c>
      <c r="C10" s="118" t="s">
        <v>42</v>
      </c>
      <c r="D10" s="111" t="s">
        <v>42</v>
      </c>
      <c r="E10" s="116">
        <v>0</v>
      </c>
      <c r="G10" s="117" t="s">
        <v>101</v>
      </c>
      <c r="H10" s="115">
        <v>51464</v>
      </c>
      <c r="I10" s="115">
        <v>53430</v>
      </c>
      <c r="J10" s="115">
        <v>54987</v>
      </c>
      <c r="K10" s="115">
        <v>58100</v>
      </c>
      <c r="L10" s="115">
        <v>60775</v>
      </c>
    </row>
    <row r="12" spans="2:12">
      <c r="B12" s="140" t="s">
        <v>91</v>
      </c>
    </row>
    <row r="13" spans="2:12">
      <c r="C13" s="110">
        <v>2020</v>
      </c>
      <c r="D13" s="110">
        <f>C13+1</f>
        <v>2021</v>
      </c>
      <c r="E13" s="110">
        <f>D13+1</f>
        <v>2022</v>
      </c>
      <c r="H13" s="110">
        <f>E13+1</f>
        <v>2023</v>
      </c>
      <c r="I13" s="110">
        <f>H13+1</f>
        <v>2024</v>
      </c>
      <c r="J13" s="110">
        <f>I13+1</f>
        <v>2025</v>
      </c>
      <c r="K13" s="110">
        <f>J13+1</f>
        <v>2026</v>
      </c>
      <c r="L13" s="110">
        <f>K13+1</f>
        <v>2027</v>
      </c>
    </row>
    <row r="14" spans="2:12">
      <c r="B14" s="118" t="s">
        <v>113</v>
      </c>
      <c r="C14" s="119">
        <v>4793</v>
      </c>
      <c r="D14" s="108">
        <v>5067</v>
      </c>
      <c r="E14" s="108">
        <v>7010</v>
      </c>
      <c r="G14" s="107" t="s">
        <v>113</v>
      </c>
      <c r="H14" s="108">
        <v>9008</v>
      </c>
      <c r="I14" s="108">
        <v>9029</v>
      </c>
      <c r="J14" s="108">
        <v>9710</v>
      </c>
      <c r="K14" s="108">
        <v>10584</v>
      </c>
      <c r="L14" s="108">
        <v>10854</v>
      </c>
    </row>
    <row r="15" spans="2:12">
      <c r="B15" s="118" t="s">
        <v>66</v>
      </c>
      <c r="C15" s="119">
        <v>2388</v>
      </c>
      <c r="D15" s="108">
        <v>4115</v>
      </c>
      <c r="E15" s="108">
        <v>3976</v>
      </c>
      <c r="G15" s="107" t="s">
        <v>66</v>
      </c>
      <c r="H15" s="108">
        <v>5110</v>
      </c>
      <c r="I15" s="108">
        <v>5121</v>
      </c>
      <c r="J15" s="108">
        <v>5508</v>
      </c>
      <c r="K15" s="108">
        <v>6004</v>
      </c>
      <c r="L15" s="108">
        <v>6157</v>
      </c>
    </row>
    <row r="16" spans="2:12">
      <c r="B16" s="118" t="s">
        <v>107</v>
      </c>
      <c r="C16" s="122">
        <v>554</v>
      </c>
      <c r="D16" s="116">
        <v>512</v>
      </c>
      <c r="E16" s="116">
        <v>467</v>
      </c>
      <c r="G16" s="107" t="s">
        <v>107</v>
      </c>
      <c r="H16" s="116">
        <v>600</v>
      </c>
      <c r="I16" s="116">
        <v>601</v>
      </c>
      <c r="J16" s="116">
        <v>646</v>
      </c>
      <c r="K16" s="116">
        <v>705</v>
      </c>
      <c r="L16" s="116">
        <v>723</v>
      </c>
    </row>
    <row r="17" spans="2:17">
      <c r="B17" s="118" t="s">
        <v>130</v>
      </c>
      <c r="C17" s="122">
        <v>486</v>
      </c>
      <c r="D17" s="116">
        <v>69</v>
      </c>
      <c r="E17" s="116">
        <v>28</v>
      </c>
      <c r="G17" s="107" t="s">
        <v>130</v>
      </c>
      <c r="H17" s="116">
        <v>37</v>
      </c>
      <c r="I17" s="116">
        <v>37</v>
      </c>
      <c r="J17" s="116">
        <v>39</v>
      </c>
      <c r="K17" s="116">
        <v>43</v>
      </c>
      <c r="L17" s="116">
        <v>44</v>
      </c>
    </row>
    <row r="18" spans="2:17">
      <c r="B18" s="120" t="s">
        <v>110</v>
      </c>
      <c r="C18" s="121">
        <v>8221</v>
      </c>
      <c r="D18" s="115">
        <v>9764</v>
      </c>
      <c r="E18" s="115">
        <v>11482</v>
      </c>
      <c r="G18" s="117" t="s">
        <v>110</v>
      </c>
      <c r="H18" s="115">
        <v>14754</v>
      </c>
      <c r="I18" s="115">
        <v>14788</v>
      </c>
      <c r="J18" s="115">
        <v>15904</v>
      </c>
      <c r="K18" s="115">
        <v>17336</v>
      </c>
      <c r="L18" s="115">
        <v>17778</v>
      </c>
    </row>
    <row r="20" spans="2:17">
      <c r="B20" s="140" t="s">
        <v>92</v>
      </c>
    </row>
    <row r="21" spans="2:17">
      <c r="C21" s="110">
        <v>2020</v>
      </c>
      <c r="D21" s="110">
        <f>C21+1</f>
        <v>2021</v>
      </c>
      <c r="E21" s="110">
        <f>D21+1</f>
        <v>2022</v>
      </c>
      <c r="H21" s="110">
        <f>E21+1</f>
        <v>2023</v>
      </c>
      <c r="I21" s="110">
        <f>H21+1</f>
        <v>2024</v>
      </c>
      <c r="J21" s="110">
        <f>I21+1</f>
        <v>2025</v>
      </c>
      <c r="K21" s="110">
        <f>J21+1</f>
        <v>2026</v>
      </c>
      <c r="L21" s="110">
        <f>K21+1</f>
        <v>2027</v>
      </c>
    </row>
    <row r="22" spans="2:17">
      <c r="B22" s="107" t="s">
        <v>131</v>
      </c>
      <c r="C22" s="122">
        <v>446</v>
      </c>
      <c r="D22" s="116">
        <v>397</v>
      </c>
      <c r="E22" s="116">
        <v>394</v>
      </c>
      <c r="G22" s="118" t="s">
        <v>131</v>
      </c>
      <c r="H22" s="122">
        <v>404</v>
      </c>
      <c r="I22" s="122">
        <v>406</v>
      </c>
      <c r="J22" s="122">
        <v>410</v>
      </c>
      <c r="K22" s="122">
        <v>415</v>
      </c>
      <c r="L22" s="122">
        <v>420</v>
      </c>
      <c r="M22" s="180"/>
      <c r="N22" s="180"/>
      <c r="O22" s="180"/>
      <c r="P22" s="180"/>
      <c r="Q22" s="180"/>
    </row>
    <row r="23" spans="2:17">
      <c r="B23" s="107" t="s">
        <v>135</v>
      </c>
      <c r="C23" s="122">
        <v>174</v>
      </c>
      <c r="D23" s="116">
        <v>191</v>
      </c>
      <c r="E23" s="116">
        <v>131</v>
      </c>
      <c r="G23" s="118" t="s">
        <v>135</v>
      </c>
      <c r="H23" s="179">
        <v>134</v>
      </c>
      <c r="I23" s="149">
        <v>135</v>
      </c>
      <c r="J23" s="178">
        <v>136</v>
      </c>
      <c r="K23" s="178">
        <v>138</v>
      </c>
      <c r="L23" s="178">
        <v>139</v>
      </c>
    </row>
    <row r="24" spans="2:17" ht="12" customHeight="1">
      <c r="B24" s="118" t="s">
        <v>108</v>
      </c>
      <c r="C24" s="116">
        <v>497</v>
      </c>
      <c r="D24" s="122">
        <v>364</v>
      </c>
      <c r="E24" s="122">
        <v>343</v>
      </c>
      <c r="G24" s="149" t="s">
        <v>108</v>
      </c>
      <c r="H24" s="178">
        <v>351</v>
      </c>
      <c r="I24" s="178">
        <v>353</v>
      </c>
      <c r="J24" s="178">
        <v>357</v>
      </c>
      <c r="K24" s="178">
        <v>361</v>
      </c>
      <c r="L24" s="178">
        <v>366</v>
      </c>
    </row>
    <row r="25" spans="2:17" ht="12" customHeight="1">
      <c r="B25" s="118" t="s">
        <v>112</v>
      </c>
      <c r="C25" s="108">
        <v>2652</v>
      </c>
      <c r="D25" s="119">
        <v>2841</v>
      </c>
      <c r="E25" s="119">
        <v>2699</v>
      </c>
      <c r="G25" s="118" t="s">
        <v>112</v>
      </c>
      <c r="H25" s="119">
        <v>2764</v>
      </c>
      <c r="I25" s="119">
        <v>2781</v>
      </c>
      <c r="J25" s="119">
        <v>2808</v>
      </c>
      <c r="K25" s="119">
        <v>2842</v>
      </c>
      <c r="L25" s="119">
        <v>2879</v>
      </c>
    </row>
    <row r="26" spans="2:17" ht="12" customHeight="1">
      <c r="B26" s="118" t="s">
        <v>111</v>
      </c>
      <c r="C26" s="116">
        <v>325</v>
      </c>
      <c r="D26" s="122">
        <v>389</v>
      </c>
      <c r="E26" s="122">
        <v>484</v>
      </c>
      <c r="G26" s="118" t="s">
        <v>111</v>
      </c>
      <c r="H26" s="122">
        <v>495</v>
      </c>
      <c r="I26" s="122">
        <v>498</v>
      </c>
      <c r="J26" s="122">
        <v>503</v>
      </c>
      <c r="K26" s="122">
        <v>509</v>
      </c>
      <c r="L26" s="122">
        <v>516</v>
      </c>
    </row>
    <row r="27" spans="2:17" ht="12" customHeight="1">
      <c r="B27" s="118" t="s">
        <v>114</v>
      </c>
      <c r="C27" s="116">
        <v>9</v>
      </c>
      <c r="D27" s="122">
        <v>10</v>
      </c>
      <c r="E27" s="122">
        <v>11</v>
      </c>
      <c r="G27" s="118" t="s">
        <v>114</v>
      </c>
      <c r="H27" s="122">
        <v>12</v>
      </c>
      <c r="I27" s="122">
        <v>12</v>
      </c>
      <c r="J27" s="122">
        <v>12</v>
      </c>
      <c r="K27" s="122">
        <v>12</v>
      </c>
      <c r="L27" s="122">
        <v>12</v>
      </c>
    </row>
    <row r="28" spans="2:17" ht="12" customHeight="1">
      <c r="B28" s="118" t="s">
        <v>116</v>
      </c>
      <c r="C28" s="116">
        <v>744</v>
      </c>
      <c r="D28" s="122">
        <v>706</v>
      </c>
      <c r="E28" s="119">
        <v>1143</v>
      </c>
      <c r="G28" s="118" t="s">
        <v>116</v>
      </c>
      <c r="H28" s="119">
        <v>1171</v>
      </c>
      <c r="I28" s="119">
        <v>1178</v>
      </c>
      <c r="J28" s="119">
        <v>1189</v>
      </c>
      <c r="K28" s="119">
        <v>1204</v>
      </c>
      <c r="L28" s="119">
        <v>1219</v>
      </c>
    </row>
    <row r="29" spans="2:17" ht="12" customHeight="1">
      <c r="B29" s="118" t="s">
        <v>132</v>
      </c>
      <c r="C29" s="116">
        <v>133</v>
      </c>
      <c r="D29" s="122">
        <v>181</v>
      </c>
      <c r="E29" s="122">
        <v>180</v>
      </c>
      <c r="G29" s="118" t="s">
        <v>132</v>
      </c>
      <c r="H29" s="122">
        <v>184</v>
      </c>
      <c r="I29" s="122">
        <v>185</v>
      </c>
      <c r="J29" s="122">
        <v>187</v>
      </c>
      <c r="K29" s="122">
        <v>189</v>
      </c>
      <c r="L29" s="122">
        <v>192</v>
      </c>
    </row>
    <row r="30" spans="2:17" ht="12" customHeight="1">
      <c r="B30" s="129" t="s">
        <v>133</v>
      </c>
      <c r="C30" s="110">
        <v>236</v>
      </c>
      <c r="D30" s="186">
        <v>154</v>
      </c>
      <c r="E30" s="186">
        <v>182</v>
      </c>
      <c r="G30" s="149" t="s">
        <v>119</v>
      </c>
      <c r="H30" s="178">
        <v>187</v>
      </c>
      <c r="I30" s="178">
        <v>188</v>
      </c>
      <c r="J30" s="178">
        <v>190</v>
      </c>
      <c r="K30" s="178">
        <v>192</v>
      </c>
      <c r="L30" s="178">
        <v>194</v>
      </c>
    </row>
    <row r="31" spans="2:17" ht="12" customHeight="1">
      <c r="B31" s="187" t="s">
        <v>134</v>
      </c>
      <c r="C31" s="188">
        <v>5216</v>
      </c>
      <c r="D31" s="189">
        <v>5234</v>
      </c>
      <c r="E31" s="189">
        <v>5567</v>
      </c>
      <c r="G31" s="120" t="s">
        <v>121</v>
      </c>
      <c r="H31" s="121">
        <v>5700</v>
      </c>
      <c r="I31" s="121">
        <v>5734</v>
      </c>
      <c r="J31" s="121">
        <v>5792</v>
      </c>
      <c r="K31" s="121">
        <v>5861</v>
      </c>
      <c r="L31" s="121">
        <v>5938</v>
      </c>
    </row>
  </sheetData>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F70FE-7C4D-4FEF-88D4-7976C3A481AC}">
  <dimension ref="B2:H11"/>
  <sheetViews>
    <sheetView showGridLines="0" workbookViewId="0">
      <selection activeCell="G12" sqref="G12"/>
    </sheetView>
  </sheetViews>
  <sheetFormatPr defaultRowHeight="12"/>
  <cols>
    <col min="1" max="16384" width="9" style="9"/>
  </cols>
  <sheetData>
    <row r="2" spans="2:8">
      <c r="B2" s="19" t="s">
        <v>143</v>
      </c>
    </row>
    <row r="3" spans="2:8">
      <c r="D3" s="9">
        <v>2023</v>
      </c>
      <c r="E3" s="9">
        <f>D3+1</f>
        <v>2024</v>
      </c>
      <c r="F3" s="9">
        <f>E3+1</f>
        <v>2025</v>
      </c>
      <c r="G3" s="9">
        <f>F3+1</f>
        <v>2026</v>
      </c>
      <c r="H3" s="9">
        <f>G3+1</f>
        <v>2027</v>
      </c>
    </row>
    <row r="4" spans="2:8">
      <c r="B4" s="126" t="s">
        <v>124</v>
      </c>
      <c r="C4" s="126"/>
      <c r="D4" s="158">
        <v>68391</v>
      </c>
      <c r="E4" s="158">
        <v>76564</v>
      </c>
      <c r="F4" s="158">
        <v>81489</v>
      </c>
      <c r="G4" s="158">
        <v>84443</v>
      </c>
      <c r="H4" s="158">
        <v>77052</v>
      </c>
    </row>
    <row r="5" spans="2:8">
      <c r="B5" s="126" t="s">
        <v>125</v>
      </c>
      <c r="C5" s="126"/>
      <c r="D5" s="158">
        <v>1041</v>
      </c>
      <c r="E5" s="158">
        <v>1038</v>
      </c>
      <c r="F5" s="158">
        <v>963</v>
      </c>
      <c r="G5" s="158">
        <v>932</v>
      </c>
      <c r="H5" s="158">
        <v>899</v>
      </c>
    </row>
    <row r="6" spans="2:8">
      <c r="B6" s="126" t="s">
        <v>126</v>
      </c>
      <c r="C6" s="126"/>
      <c r="D6" s="158">
        <v>3485</v>
      </c>
      <c r="E6" s="158">
        <v>3026</v>
      </c>
      <c r="F6" s="158">
        <v>2517</v>
      </c>
      <c r="G6" s="158">
        <v>1748</v>
      </c>
      <c r="H6" s="158">
        <v>576</v>
      </c>
    </row>
    <row r="7" spans="2:8">
      <c r="B7" s="127" t="s">
        <v>127</v>
      </c>
      <c r="C7" s="127"/>
      <c r="D7" s="160">
        <v>72917</v>
      </c>
      <c r="E7" s="160">
        <v>80628</v>
      </c>
      <c r="F7" s="160">
        <v>84969</v>
      </c>
      <c r="G7" s="160">
        <v>87123</v>
      </c>
      <c r="H7" s="160">
        <v>78527</v>
      </c>
    </row>
    <row r="8" spans="2:8">
      <c r="D8" s="157"/>
      <c r="E8" s="157"/>
      <c r="F8" s="157"/>
      <c r="G8" s="157"/>
      <c r="H8" s="157"/>
    </row>
    <row r="9" spans="2:8">
      <c r="B9" s="19" t="s">
        <v>144</v>
      </c>
      <c r="D9" s="157"/>
      <c r="E9" s="157"/>
      <c r="F9" s="157"/>
      <c r="G9" s="157"/>
      <c r="H9" s="157"/>
    </row>
    <row r="10" spans="2:8">
      <c r="B10" s="19"/>
      <c r="D10" s="9">
        <v>2023</v>
      </c>
      <c r="E10" s="9">
        <f>D10+1</f>
        <v>2024</v>
      </c>
      <c r="F10" s="9">
        <f>E10+1</f>
        <v>2025</v>
      </c>
      <c r="G10" s="9">
        <f>F10+1</f>
        <v>2026</v>
      </c>
      <c r="H10" s="9">
        <f>G10+1</f>
        <v>2027</v>
      </c>
    </row>
    <row r="11" spans="2:8">
      <c r="B11" s="127" t="s">
        <v>128</v>
      </c>
      <c r="C11" s="127"/>
      <c r="D11" s="160">
        <v>109852</v>
      </c>
      <c r="E11" s="160">
        <v>95726</v>
      </c>
      <c r="F11" s="160">
        <v>71631</v>
      </c>
      <c r="G11" s="160">
        <v>48361</v>
      </c>
      <c r="H11" s="160">
        <v>19605</v>
      </c>
    </row>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81649-5505-4072-97D8-B0DBF8FB2A1F}">
  <dimension ref="B2:N14"/>
  <sheetViews>
    <sheetView showGridLines="0" workbookViewId="0">
      <selection activeCell="H5" sqref="H5"/>
    </sheetView>
  </sheetViews>
  <sheetFormatPr defaultRowHeight="12"/>
  <cols>
    <col min="1" max="1" width="9" style="110"/>
    <col min="2" max="2" width="14.375" style="110" bestFit="1" customWidth="1"/>
    <col min="3" max="16384" width="9" style="110"/>
  </cols>
  <sheetData>
    <row r="2" spans="2:14">
      <c r="B2" s="140" t="s">
        <v>154</v>
      </c>
    </row>
    <row r="5" spans="2:14">
      <c r="C5" s="110">
        <v>2020</v>
      </c>
      <c r="D5" s="110">
        <f>C5+1</f>
        <v>2021</v>
      </c>
      <c r="E5" s="110">
        <f>D5+1</f>
        <v>2022</v>
      </c>
      <c r="H5" s="366">
        <f>E5+1</f>
        <v>2023</v>
      </c>
      <c r="I5" s="366">
        <f>H5+1</f>
        <v>2024</v>
      </c>
      <c r="J5" s="366">
        <f>I5+1</f>
        <v>2025</v>
      </c>
      <c r="K5" s="366">
        <f>J5+1</f>
        <v>2026</v>
      </c>
      <c r="L5" s="366">
        <f>K5+1</f>
        <v>2027</v>
      </c>
      <c r="M5" s="366" t="s">
        <v>5</v>
      </c>
    </row>
    <row r="6" spans="2:14">
      <c r="B6" s="141" t="s">
        <v>145</v>
      </c>
      <c r="C6" s="121">
        <v>358906</v>
      </c>
      <c r="D6" s="115">
        <v>414824</v>
      </c>
      <c r="E6" s="115">
        <v>561011</v>
      </c>
      <c r="G6" s="141" t="s">
        <v>145</v>
      </c>
      <c r="H6" s="115">
        <v>656441.13379132526</v>
      </c>
      <c r="I6" s="115">
        <v>653185.83563423436</v>
      </c>
      <c r="J6" s="115">
        <v>697512.38438602688</v>
      </c>
      <c r="K6" s="115">
        <v>758385.2286701072</v>
      </c>
      <c r="L6" s="115">
        <v>777312.34593416203</v>
      </c>
      <c r="M6" s="115">
        <v>785085.46939350362</v>
      </c>
      <c r="N6" s="109"/>
    </row>
    <row r="7" spans="2:14">
      <c r="B7" s="131" t="s">
        <v>146</v>
      </c>
      <c r="C7" s="119">
        <v>275913</v>
      </c>
      <c r="D7" s="108">
        <v>273861</v>
      </c>
      <c r="E7" s="108">
        <v>373100</v>
      </c>
      <c r="G7" s="131" t="s">
        <v>146</v>
      </c>
      <c r="H7" s="108">
        <v>432902.13571923325</v>
      </c>
      <c r="I7" s="108">
        <v>433878.0405519323</v>
      </c>
      <c r="J7" s="108">
        <v>466637.72357947147</v>
      </c>
      <c r="K7" s="108">
        <v>508641.91175973724</v>
      </c>
      <c r="L7" s="108">
        <v>521609.63879694493</v>
      </c>
      <c r="M7" s="108">
        <v>526825.73518491432</v>
      </c>
      <c r="N7" s="109"/>
    </row>
    <row r="8" spans="2:14">
      <c r="B8" s="131" t="s">
        <v>147</v>
      </c>
      <c r="C8" s="119">
        <v>39974</v>
      </c>
      <c r="D8" s="108">
        <v>51744</v>
      </c>
      <c r="E8" s="108">
        <v>68157</v>
      </c>
      <c r="G8" s="131" t="s">
        <v>147</v>
      </c>
      <c r="H8" s="108">
        <v>83687.279595196305</v>
      </c>
      <c r="I8" s="108">
        <v>82753.566883631152</v>
      </c>
      <c r="J8" s="108">
        <v>87003.573324895508</v>
      </c>
      <c r="K8" s="108">
        <v>93637.580347288298</v>
      </c>
      <c r="L8" s="108">
        <v>95549.968338054809</v>
      </c>
      <c r="M8" s="108">
        <v>96505.468021435358</v>
      </c>
      <c r="N8" s="109"/>
    </row>
    <row r="9" spans="2:14">
      <c r="B9" s="131" t="s">
        <v>148</v>
      </c>
      <c r="C9" s="119">
        <v>43020</v>
      </c>
      <c r="D9" s="108">
        <v>89219</v>
      </c>
      <c r="E9" s="108">
        <v>119753</v>
      </c>
      <c r="G9" s="131" t="s">
        <v>148</v>
      </c>
      <c r="H9" s="108">
        <v>139851.71847689568</v>
      </c>
      <c r="I9" s="108">
        <v>136554.22819867084</v>
      </c>
      <c r="J9" s="108">
        <v>143871.08748165995</v>
      </c>
      <c r="K9" s="108">
        <v>156105.73656308156</v>
      </c>
      <c r="L9" s="108">
        <v>160152.73879916235</v>
      </c>
      <c r="M9" s="108">
        <v>161754.26618715396</v>
      </c>
      <c r="N9" s="109"/>
    </row>
    <row r="10" spans="2:14">
      <c r="B10" s="141" t="s">
        <v>149</v>
      </c>
      <c r="C10" s="121">
        <v>103216</v>
      </c>
      <c r="D10" s="115">
        <v>127233</v>
      </c>
      <c r="E10" s="115">
        <v>219804</v>
      </c>
      <c r="G10" s="141" t="s">
        <v>149</v>
      </c>
      <c r="H10" s="115">
        <v>197085.71763943613</v>
      </c>
      <c r="I10" s="115">
        <v>193562.38546828195</v>
      </c>
      <c r="J10" s="115">
        <v>203737.07972305024</v>
      </c>
      <c r="K10" s="115">
        <v>220398.84429918593</v>
      </c>
      <c r="L10" s="115">
        <v>226095.57343914139</v>
      </c>
      <c r="M10" s="115">
        <v>228356.52917353279</v>
      </c>
      <c r="N10" s="109"/>
    </row>
    <row r="11" spans="2:14">
      <c r="B11" s="131" t="s">
        <v>150</v>
      </c>
      <c r="C11" s="119">
        <v>81985</v>
      </c>
      <c r="D11" s="108">
        <v>107691</v>
      </c>
      <c r="E11" s="108">
        <v>191023</v>
      </c>
      <c r="G11" s="131" t="s">
        <v>150</v>
      </c>
      <c r="H11" s="108">
        <v>164303.11625169072</v>
      </c>
      <c r="I11" s="108">
        <v>160429.09929700097</v>
      </c>
      <c r="J11" s="108">
        <v>169025.22378129774</v>
      </c>
      <c r="K11" s="108">
        <v>183398.95470299214</v>
      </c>
      <c r="L11" s="108">
        <v>188153.52680340924</v>
      </c>
      <c r="M11" s="108">
        <v>190035.0620714433</v>
      </c>
      <c r="N11" s="109"/>
    </row>
    <row r="12" spans="2:14">
      <c r="B12" s="131" t="s">
        <v>151</v>
      </c>
      <c r="C12" s="119">
        <v>21231</v>
      </c>
      <c r="D12" s="108">
        <v>19541</v>
      </c>
      <c r="E12" s="108">
        <v>28782</v>
      </c>
      <c r="G12" s="131" t="s">
        <v>151</v>
      </c>
      <c r="H12" s="108">
        <v>32782.601387745424</v>
      </c>
      <c r="I12" s="108">
        <v>33133.286171280983</v>
      </c>
      <c r="J12" s="108">
        <v>34711.855941752503</v>
      </c>
      <c r="K12" s="108">
        <v>36999.889596193803</v>
      </c>
      <c r="L12" s="108">
        <v>37942.046635732157</v>
      </c>
      <c r="M12" s="108">
        <v>38321.467102089482</v>
      </c>
      <c r="N12" s="109"/>
    </row>
    <row r="13" spans="2:14">
      <c r="B13" s="141" t="s">
        <v>152</v>
      </c>
      <c r="C13" s="121">
        <v>255691</v>
      </c>
      <c r="D13" s="115">
        <v>287591</v>
      </c>
      <c r="E13" s="115">
        <v>341206</v>
      </c>
      <c r="G13" s="141" t="s">
        <v>152</v>
      </c>
      <c r="H13" s="115">
        <v>459355.41615188913</v>
      </c>
      <c r="I13" s="115">
        <v>459623.45016595244</v>
      </c>
      <c r="J13" s="115">
        <v>493775.30466297665</v>
      </c>
      <c r="K13" s="115">
        <v>537986.3843709213</v>
      </c>
      <c r="L13" s="115">
        <v>551216.77249502065</v>
      </c>
      <c r="M13" s="115">
        <v>556728.94021997089</v>
      </c>
      <c r="N13" s="109"/>
    </row>
    <row r="14" spans="2:14">
      <c r="B14" s="141" t="s">
        <v>153</v>
      </c>
      <c r="C14" s="144"/>
      <c r="D14" s="115">
        <v>31900</v>
      </c>
      <c r="E14" s="115">
        <v>53615</v>
      </c>
      <c r="G14" s="141" t="s">
        <v>153</v>
      </c>
      <c r="H14" s="115">
        <v>118149.02948788903</v>
      </c>
      <c r="I14" s="190">
        <v>268.03401406330522</v>
      </c>
      <c r="J14" s="115">
        <v>34151.854497024207</v>
      </c>
      <c r="K14" s="115">
        <v>44211.079707944649</v>
      </c>
      <c r="L14" s="115">
        <v>13230.388124099351</v>
      </c>
      <c r="M14" s="115">
        <v>5512.1677249502391</v>
      </c>
      <c r="N14" s="109"/>
    </row>
  </sheetData>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CEEFA-A01D-45BD-8F9E-9B0EDA31ABF4}">
  <sheetPr>
    <tabColor theme="9" tint="0.79998168889431442"/>
  </sheetPr>
  <dimension ref="A1"/>
  <sheetViews>
    <sheetView workbookViewId="0">
      <selection activeCell="J28" sqref="J28"/>
    </sheetView>
  </sheetViews>
  <sheetFormatPr defaultRowHeight="16.5"/>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90C28-9D09-419D-A41A-CA7493EB87BF}">
  <sheetPr>
    <tabColor rgb="FF00338D"/>
  </sheetPr>
  <dimension ref="B2:G27"/>
  <sheetViews>
    <sheetView showGridLines="0" workbookViewId="0">
      <selection activeCell="C5" sqref="C5"/>
    </sheetView>
  </sheetViews>
  <sheetFormatPr defaultRowHeight="12"/>
  <cols>
    <col min="1" max="1" width="2.5" style="9" customWidth="1"/>
    <col min="2" max="2" width="9" style="9"/>
    <col min="3" max="7" width="9.25" style="9" bestFit="1" customWidth="1"/>
    <col min="8" max="16384" width="9" style="9"/>
  </cols>
  <sheetData>
    <row r="2" spans="2:7">
      <c r="B2" s="19" t="s">
        <v>4921</v>
      </c>
    </row>
    <row r="3" spans="2:7">
      <c r="B3" s="19"/>
    </row>
    <row r="4" spans="2:7">
      <c r="B4" s="370"/>
      <c r="C4" s="874">
        <v>2023</v>
      </c>
      <c r="D4" s="874">
        <f>C4+1</f>
        <v>2024</v>
      </c>
      <c r="E4" s="874">
        <f t="shared" ref="E4:G4" si="0">D4+1</f>
        <v>2025</v>
      </c>
      <c r="F4" s="874">
        <f t="shared" si="0"/>
        <v>2026</v>
      </c>
      <c r="G4" s="875">
        <f t="shared" si="0"/>
        <v>2027</v>
      </c>
    </row>
    <row r="5" spans="2:7">
      <c r="B5" s="20" t="s">
        <v>6</v>
      </c>
      <c r="C5" s="876">
        <f>사업계획!DR95</f>
        <v>1655010.1881120107</v>
      </c>
      <c r="D5" s="876">
        <f>사업계획!FD95</f>
        <v>1659098.7173536164</v>
      </c>
      <c r="E5" s="876">
        <f>사업계획!FF95</f>
        <v>1821110.4678879492</v>
      </c>
      <c r="F5" s="876">
        <f>사업계획!FH95</f>
        <v>2095565.0182017121</v>
      </c>
      <c r="G5" s="877">
        <f>사업계획!FJ95</f>
        <v>2357942.5043076999</v>
      </c>
    </row>
    <row r="6" spans="2:7">
      <c r="B6" s="20" t="s">
        <v>9</v>
      </c>
      <c r="C6" s="876">
        <f>SUM(사업계획!DR126,사업계획!DR130)</f>
        <v>115470.60075155445</v>
      </c>
      <c r="D6" s="876">
        <f>SUM(사업계획!FD126,사업계획!FD130)</f>
        <v>113030.92411464867</v>
      </c>
      <c r="E6" s="876">
        <f>SUM(사업계획!FF126,사업계획!FF130)</f>
        <v>127368.60398555316</v>
      </c>
      <c r="F6" s="876">
        <f>SUM(사업계획!FH126,사업계획!FH130)</f>
        <v>139321.4058676062</v>
      </c>
      <c r="G6" s="877">
        <f>SUM(사업계획!FJ126,사업계획!FJ130)</f>
        <v>150288.13073078857</v>
      </c>
    </row>
    <row r="7" spans="2:7" s="827" customFormat="1">
      <c r="B7" s="878" t="s">
        <v>3723</v>
      </c>
      <c r="C7" s="879">
        <f>C6/C$5</f>
        <v>6.9770326237858435E-2</v>
      </c>
      <c r="D7" s="879">
        <f>D6/D$5</f>
        <v>6.812790759970043E-2</v>
      </c>
      <c r="E7" s="879">
        <f>E6/E$5</f>
        <v>6.9940075701871149E-2</v>
      </c>
      <c r="F7" s="879">
        <f>F6/F$5</f>
        <v>6.6483933763679379E-2</v>
      </c>
      <c r="G7" s="880">
        <f>G6/G$5</f>
        <v>6.3736978512507744E-2</v>
      </c>
    </row>
    <row r="8" spans="2:7">
      <c r="B8" s="20" t="s">
        <v>142</v>
      </c>
      <c r="C8" s="876">
        <f>사업계획!DR134</f>
        <v>81180.2582561624</v>
      </c>
      <c r="D8" s="876">
        <f>사업계획!FD134</f>
        <v>90136.591530515361</v>
      </c>
      <c r="E8" s="876">
        <f>사업계획!FF134</f>
        <v>99030.842933199849</v>
      </c>
      <c r="F8" s="876">
        <f>사업계획!FH134</f>
        <v>108466.57892281281</v>
      </c>
      <c r="G8" s="877">
        <f>사업계획!FJ134</f>
        <v>114473.30317778187</v>
      </c>
    </row>
    <row r="9" spans="2:7" s="827" customFormat="1" ht="12.75" thickBot="1">
      <c r="B9" s="833" t="s">
        <v>3723</v>
      </c>
      <c r="C9" s="881">
        <f>C8/C$5</f>
        <v>4.9051213605380013E-2</v>
      </c>
      <c r="D9" s="881">
        <f>D8/D$5</f>
        <v>5.4328648794503206E-2</v>
      </c>
      <c r="E9" s="881">
        <f>E8/E$5</f>
        <v>5.437937164133258E-2</v>
      </c>
      <c r="F9" s="881">
        <f>F8/F$5</f>
        <v>5.1760063744475136E-2</v>
      </c>
      <c r="G9" s="882">
        <f>G8/G$5</f>
        <v>4.8547962034125862E-2</v>
      </c>
    </row>
    <row r="11" spans="2:7">
      <c r="B11" s="19" t="s">
        <v>4922</v>
      </c>
    </row>
    <row r="12" spans="2:7">
      <c r="B12" s="19"/>
    </row>
    <row r="13" spans="2:7">
      <c r="C13" s="550">
        <v>2023</v>
      </c>
      <c r="D13" s="550">
        <f>C13+1</f>
        <v>2024</v>
      </c>
      <c r="E13" s="550">
        <f t="shared" ref="E13:G13" si="1">D13+1</f>
        <v>2025</v>
      </c>
      <c r="F13" s="550">
        <f t="shared" si="1"/>
        <v>2026</v>
      </c>
      <c r="G13" s="550">
        <f t="shared" si="1"/>
        <v>2027</v>
      </c>
    </row>
    <row r="14" spans="2:7">
      <c r="B14" s="9" t="s">
        <v>6</v>
      </c>
      <c r="C14" s="177">
        <f>Sales!F6</f>
        <v>1654428</v>
      </c>
      <c r="D14" s="177">
        <f>Sales!G6</f>
        <v>1658157</v>
      </c>
      <c r="E14" s="177">
        <f>Sales!H6</f>
        <v>1783356</v>
      </c>
      <c r="F14" s="177">
        <f>Sales!I6</f>
        <v>1943884</v>
      </c>
      <c r="G14" s="177">
        <f>Sales!J6</f>
        <v>1993442</v>
      </c>
    </row>
    <row r="15" spans="2:7">
      <c r="B15" s="9" t="s">
        <v>9</v>
      </c>
      <c r="C15" s="177">
        <f>'SG&amp;A, R&amp;D'!F9</f>
        <v>105946.92532184</v>
      </c>
      <c r="D15" s="177">
        <f>'SG&amp;A, R&amp;D'!G9</f>
        <v>106538.27881925105</v>
      </c>
      <c r="E15" s="177">
        <f>'SG&amp;A, R&amp;D'!H9</f>
        <v>111669.47929573432</v>
      </c>
      <c r="F15" s="177">
        <f>'SG&amp;A, R&amp;D'!I9</f>
        <v>119472.76970306733</v>
      </c>
      <c r="G15" s="177">
        <f>'SG&amp;A, R&amp;D'!J9</f>
        <v>121769.69202700663</v>
      </c>
    </row>
    <row r="16" spans="2:7" s="869" customFormat="1">
      <c r="B16" s="869" t="s">
        <v>3723</v>
      </c>
      <c r="C16" s="870">
        <f>C15/C$14</f>
        <v>6.4038401986571791E-2</v>
      </c>
      <c r="D16" s="870">
        <f>D15/D$14</f>
        <v>6.4251020150233693E-2</v>
      </c>
      <c r="E16" s="870">
        <f>E15/E$14</f>
        <v>6.2617603717785075E-2</v>
      </c>
      <c r="F16" s="870">
        <f>F15/F$14</f>
        <v>6.1460853478431499E-2</v>
      </c>
      <c r="G16" s="870">
        <f>G15/G$14</f>
        <v>6.1085144201339509E-2</v>
      </c>
    </row>
    <row r="17" spans="2:7">
      <c r="B17" s="9" t="s">
        <v>142</v>
      </c>
      <c r="C17" s="177">
        <f>'SG&amp;A, R&amp;D'!F24</f>
        <v>75405.801059549209</v>
      </c>
      <c r="D17" s="177">
        <f>'SG&amp;A, R&amp;D'!G24</f>
        <v>76980.165338441817</v>
      </c>
      <c r="E17" s="177">
        <f>'SG&amp;A, R&amp;D'!H24</f>
        <v>79199.284660073346</v>
      </c>
      <c r="F17" s="177">
        <f>'SG&amp;A, R&amp;D'!I24</f>
        <v>83046.343878997577</v>
      </c>
      <c r="G17" s="177">
        <f>'SG&amp;A, R&amp;D'!J24</f>
        <v>85065.917573651066</v>
      </c>
    </row>
    <row r="18" spans="2:7" s="869" customFormat="1">
      <c r="B18" s="869" t="s">
        <v>3723</v>
      </c>
      <c r="C18" s="870">
        <f>C17/C$14</f>
        <v>4.5578170255550082E-2</v>
      </c>
      <c r="D18" s="870">
        <f>D17/D$14</f>
        <v>4.6425136665853607E-2</v>
      </c>
      <c r="E18" s="870">
        <f>E17/E$14</f>
        <v>4.4410249361357658E-2</v>
      </c>
      <c r="F18" s="870">
        <f>F17/F$14</f>
        <v>4.2721861941863594E-2</v>
      </c>
      <c r="G18" s="870">
        <f>G17/G$14</f>
        <v>4.2672883170742394E-2</v>
      </c>
    </row>
    <row r="20" spans="2:7">
      <c r="B20" s="339" t="s">
        <v>4923</v>
      </c>
    </row>
    <row r="21" spans="2:7">
      <c r="B21" s="871"/>
    </row>
    <row r="22" spans="2:7">
      <c r="C22" s="872">
        <v>2023</v>
      </c>
      <c r="D22" s="872">
        <f>C22+1</f>
        <v>2024</v>
      </c>
      <c r="E22" s="872">
        <f>D22+1</f>
        <v>2025</v>
      </c>
      <c r="F22" s="872">
        <f>E22+1</f>
        <v>2026</v>
      </c>
      <c r="G22" s="872">
        <f>F22+1</f>
        <v>2027</v>
      </c>
    </row>
    <row r="23" spans="2:7">
      <c r="B23" s="9" t="s">
        <v>6</v>
      </c>
      <c r="C23" s="873">
        <f t="shared" ref="C23:G27" si="2">C14-C5</f>
        <v>-582.18811201071367</v>
      </c>
      <c r="D23" s="873">
        <f t="shared" si="2"/>
        <v>-941.71735361637548</v>
      </c>
      <c r="E23" s="873">
        <f t="shared" si="2"/>
        <v>-37754.467887949198</v>
      </c>
      <c r="F23" s="873">
        <f t="shared" si="2"/>
        <v>-151681.01820171205</v>
      </c>
      <c r="G23" s="873">
        <f t="shared" si="2"/>
        <v>-364500.50430769986</v>
      </c>
    </row>
    <row r="24" spans="2:7">
      <c r="B24" s="9" t="s">
        <v>9</v>
      </c>
      <c r="C24" s="873">
        <f t="shared" si="2"/>
        <v>-9523.6754297144507</v>
      </c>
      <c r="D24" s="873">
        <f t="shared" si="2"/>
        <v>-6492.6452953976259</v>
      </c>
      <c r="E24" s="873">
        <f t="shared" si="2"/>
        <v>-15699.12468981884</v>
      </c>
      <c r="F24" s="873">
        <f t="shared" si="2"/>
        <v>-19848.636164538868</v>
      </c>
      <c r="G24" s="873">
        <f t="shared" si="2"/>
        <v>-28518.43870378194</v>
      </c>
    </row>
    <row r="25" spans="2:7">
      <c r="B25" s="869" t="s">
        <v>3723</v>
      </c>
      <c r="C25" s="870">
        <f t="shared" si="2"/>
        <v>-5.7319242512866436E-3</v>
      </c>
      <c r="D25" s="870">
        <f t="shared" si="2"/>
        <v>-3.8768874494667371E-3</v>
      </c>
      <c r="E25" s="870">
        <f t="shared" si="2"/>
        <v>-7.3224719840860736E-3</v>
      </c>
      <c r="F25" s="870">
        <f t="shared" si="2"/>
        <v>-5.0230802852478801E-3</v>
      </c>
      <c r="G25" s="870">
        <f t="shared" si="2"/>
        <v>-2.6518343111682358E-3</v>
      </c>
    </row>
    <row r="26" spans="2:7">
      <c r="B26" s="9" t="s">
        <v>142</v>
      </c>
      <c r="C26" s="873">
        <f t="shared" si="2"/>
        <v>-5774.4571966131916</v>
      </c>
      <c r="D26" s="873">
        <f t="shared" si="2"/>
        <v>-13156.426192073544</v>
      </c>
      <c r="E26" s="873">
        <f t="shared" si="2"/>
        <v>-19831.558273126502</v>
      </c>
      <c r="F26" s="873">
        <f t="shared" si="2"/>
        <v>-25420.235043815235</v>
      </c>
      <c r="G26" s="873">
        <f t="shared" si="2"/>
        <v>-29407.385604130803</v>
      </c>
    </row>
    <row r="27" spans="2:7">
      <c r="B27" s="869" t="s">
        <v>3723</v>
      </c>
      <c r="C27" s="870">
        <f t="shared" si="2"/>
        <v>-3.473043349829931E-3</v>
      </c>
      <c r="D27" s="870">
        <f t="shared" si="2"/>
        <v>-7.9035121286495993E-3</v>
      </c>
      <c r="E27" s="870">
        <f t="shared" si="2"/>
        <v>-9.9691222799749221E-3</v>
      </c>
      <c r="F27" s="870">
        <f t="shared" si="2"/>
        <v>-9.0382018026115424E-3</v>
      </c>
      <c r="G27" s="870">
        <f t="shared" si="2"/>
        <v>-5.8750788633834677E-3</v>
      </c>
    </row>
  </sheetData>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AEE2D-763A-4931-9832-DAF83C90D120}">
  <sheetPr>
    <tabColor theme="9" tint="0.79998168889431442"/>
    <pageSetUpPr fitToPage="1"/>
  </sheetPr>
  <dimension ref="A1:FM862"/>
  <sheetViews>
    <sheetView showGridLines="0" zoomScale="85" zoomScaleNormal="85" zoomScaleSheetLayoutView="100" workbookViewId="0">
      <pane xSplit="6" ySplit="6" topLeftCell="DR92" activePane="bottomRight" state="frozen"/>
      <selection activeCell="CZ123" sqref="CZ123"/>
      <selection pane="topRight" activeCell="CZ123" sqref="CZ123"/>
      <selection pane="bottomLeft" activeCell="CZ123" sqref="CZ123"/>
      <selection pane="bottomRight" activeCell="EF97" sqref="EF97"/>
    </sheetView>
  </sheetViews>
  <sheetFormatPr defaultColWidth="9" defaultRowHeight="16.5" outlineLevelCol="1"/>
  <cols>
    <col min="1" max="3" width="1.625" style="654" customWidth="1"/>
    <col min="4" max="4" width="13.375" style="654" customWidth="1"/>
    <col min="5" max="5" width="9.625" style="654" hidden="1" customWidth="1"/>
    <col min="6" max="6" width="5.625" style="654" hidden="1" customWidth="1"/>
    <col min="7" max="7" width="9.625" style="654" hidden="1" customWidth="1" outlineLevel="1"/>
    <col min="8" max="8" width="5.625" style="654" hidden="1" customWidth="1" outlineLevel="1"/>
    <col min="9" max="9" width="9.625" style="654" hidden="1" customWidth="1" outlineLevel="1"/>
    <col min="10" max="10" width="5.625" style="654" hidden="1" customWidth="1" outlineLevel="1"/>
    <col min="11" max="11" width="9.625" style="654" hidden="1" customWidth="1" outlineLevel="1"/>
    <col min="12" max="12" width="5.625" style="654" hidden="1" customWidth="1" outlineLevel="1"/>
    <col min="13" max="13" width="9.625" style="654" hidden="1" customWidth="1" outlineLevel="1"/>
    <col min="14" max="14" width="5.625" style="654" hidden="1" customWidth="1" outlineLevel="1"/>
    <col min="15" max="15" width="9.625" style="654" hidden="1" customWidth="1" outlineLevel="1"/>
    <col min="16" max="16" width="5.625" style="654" hidden="1" customWidth="1" outlineLevel="1"/>
    <col min="17" max="17" width="9.625" style="654" hidden="1" customWidth="1" outlineLevel="1"/>
    <col min="18" max="18" width="5.625" style="654" hidden="1" customWidth="1" outlineLevel="1"/>
    <col min="19" max="19" width="9.625" style="654" hidden="1" customWidth="1" outlineLevel="1"/>
    <col min="20" max="20" width="5.625" style="654" hidden="1" customWidth="1" outlineLevel="1"/>
    <col min="21" max="21" width="9.625" style="654" hidden="1" customWidth="1" outlineLevel="1"/>
    <col min="22" max="22" width="5.625" style="654" hidden="1" customWidth="1" outlineLevel="1"/>
    <col min="23" max="23" width="9.625" style="654" hidden="1" customWidth="1" outlineLevel="1"/>
    <col min="24" max="24" width="5.625" style="654" hidden="1" customWidth="1" outlineLevel="1"/>
    <col min="25" max="25" width="9.625" style="654" hidden="1" customWidth="1" outlineLevel="1"/>
    <col min="26" max="26" width="5.625" style="654" hidden="1" customWidth="1" outlineLevel="1"/>
    <col min="27" max="27" width="9.625" style="654" hidden="1" customWidth="1" outlineLevel="1"/>
    <col min="28" max="28" width="5.625" style="654" hidden="1" customWidth="1" outlineLevel="1"/>
    <col min="29" max="29" width="9.625" style="654" hidden="1" customWidth="1" outlineLevel="1"/>
    <col min="30" max="30" width="5.625" style="654" hidden="1" customWidth="1" outlineLevel="1"/>
    <col min="31" max="31" width="9.625" style="654" hidden="1" customWidth="1" outlineLevel="1"/>
    <col min="32" max="32" width="5.625" style="654" hidden="1" customWidth="1" outlineLevel="1"/>
    <col min="33" max="33" width="9.625" style="654" hidden="1" customWidth="1" outlineLevel="1"/>
    <col min="34" max="34" width="5.625" style="654" hidden="1" customWidth="1" outlineLevel="1"/>
    <col min="35" max="35" width="9.625" style="654" hidden="1" customWidth="1" outlineLevel="1"/>
    <col min="36" max="36" width="5.625" style="654" hidden="1" customWidth="1" outlineLevel="1"/>
    <col min="37" max="37" width="9.625" style="654" hidden="1" customWidth="1" outlineLevel="1"/>
    <col min="38" max="38" width="5.625" style="654" hidden="1" customWidth="1" outlineLevel="1"/>
    <col min="39" max="39" width="9.625" style="654" hidden="1" customWidth="1" outlineLevel="1"/>
    <col min="40" max="40" width="5.625" style="654" hidden="1" customWidth="1" outlineLevel="1"/>
    <col min="41" max="41" width="9.625" style="654" hidden="1" customWidth="1" outlineLevel="1"/>
    <col min="42" max="42" width="5.625" style="654" hidden="1" customWidth="1" outlineLevel="1"/>
    <col min="43" max="43" width="1.625" style="654" hidden="1" customWidth="1" collapsed="1"/>
    <col min="44" max="44" width="9.625" style="654" hidden="1" customWidth="1"/>
    <col min="45" max="45" width="5.625" style="654" hidden="1" customWidth="1"/>
    <col min="46" max="46" width="9.5" style="654" hidden="1" customWidth="1" outlineLevel="1"/>
    <col min="47" max="47" width="5.625" style="654" hidden="1" customWidth="1" outlineLevel="1"/>
    <col min="48" max="48" width="9.5" style="654" hidden="1" customWidth="1" outlineLevel="1"/>
    <col min="49" max="49" width="5.625" style="654" hidden="1" customWidth="1" outlineLevel="1"/>
    <col min="50" max="50" width="9.5" style="654" hidden="1" customWidth="1" outlineLevel="1"/>
    <col min="51" max="51" width="5.625" style="654" hidden="1" customWidth="1" outlineLevel="1"/>
    <col min="52" max="52" width="9.5" style="654" hidden="1" customWidth="1" outlineLevel="1"/>
    <col min="53" max="53" width="5.625" style="654" hidden="1" customWidth="1" outlineLevel="1"/>
    <col min="54" max="54" width="9.5" style="654" hidden="1" customWidth="1" outlineLevel="1"/>
    <col min="55" max="55" width="5.625" style="654" hidden="1" customWidth="1" outlineLevel="1"/>
    <col min="56" max="56" width="9.5" style="654" hidden="1" customWidth="1" outlineLevel="1"/>
    <col min="57" max="57" width="5.625" style="654" hidden="1" customWidth="1" outlineLevel="1"/>
    <col min="58" max="58" width="9.5" style="654" hidden="1" customWidth="1" outlineLevel="1"/>
    <col min="59" max="59" width="5.625" style="654" hidden="1" customWidth="1" outlineLevel="1"/>
    <col min="60" max="60" width="9.5" style="654" hidden="1" customWidth="1" outlineLevel="1"/>
    <col min="61" max="61" width="5.625" style="654" hidden="1" customWidth="1" outlineLevel="1"/>
    <col min="62" max="62" width="9.5" style="654" hidden="1" customWidth="1" outlineLevel="1"/>
    <col min="63" max="63" width="5.625" style="654" hidden="1" customWidth="1" outlineLevel="1"/>
    <col min="64" max="64" width="9.5" style="654" hidden="1" customWidth="1" outlineLevel="1"/>
    <col min="65" max="65" width="5.625" style="654" hidden="1" customWidth="1" outlineLevel="1"/>
    <col min="66" max="66" width="9.5" style="654" hidden="1" customWidth="1" outlineLevel="1"/>
    <col min="67" max="67" width="5.625" style="654" hidden="1" customWidth="1" outlineLevel="1"/>
    <col min="68" max="68" width="9.5" style="654" hidden="1" customWidth="1" outlineLevel="1"/>
    <col min="69" max="69" width="5.625" style="654" hidden="1" customWidth="1" outlineLevel="1"/>
    <col min="70" max="70" width="9.5" style="654" hidden="1" customWidth="1" outlineLevel="1"/>
    <col min="71" max="71" width="5.625" style="654" hidden="1" customWidth="1" outlineLevel="1"/>
    <col min="72" max="72" width="9.5" style="654" hidden="1" customWidth="1" outlineLevel="1"/>
    <col min="73" max="73" width="5.625" style="654" hidden="1" customWidth="1" outlineLevel="1"/>
    <col min="74" max="74" width="9.5" style="654" hidden="1" customWidth="1" outlineLevel="1"/>
    <col min="75" max="75" width="5.625" style="654" hidden="1" customWidth="1" outlineLevel="1"/>
    <col min="76" max="76" width="9.5" style="654" hidden="1" customWidth="1" outlineLevel="1"/>
    <col min="77" max="77" width="5.625" style="654" hidden="1" customWidth="1" outlineLevel="1"/>
    <col min="78" max="78" width="9.5" style="654" hidden="1" customWidth="1" outlineLevel="1"/>
    <col min="79" max="79" width="5.625" style="654" hidden="1" customWidth="1" outlineLevel="1"/>
    <col min="80" max="80" width="9.5" style="654" hidden="1" customWidth="1" outlineLevel="1"/>
    <col min="81" max="81" width="5.625" style="654" hidden="1" customWidth="1" outlineLevel="1"/>
    <col min="82" max="82" width="4.75" style="654" customWidth="1" collapsed="1"/>
    <col min="83" max="83" width="9.625" style="654" customWidth="1"/>
    <col min="84" max="84" width="5.625" style="654" customWidth="1"/>
    <col min="85" max="85" width="9.5" style="654" customWidth="1" outlineLevel="1"/>
    <col min="86" max="86" width="5.625" style="654" customWidth="1" outlineLevel="1"/>
    <col min="87" max="87" width="9.5" style="654" customWidth="1" outlineLevel="1"/>
    <col min="88" max="88" width="5.625" style="654" customWidth="1" outlineLevel="1"/>
    <col min="89" max="89" width="9.5" style="654" customWidth="1" outlineLevel="1"/>
    <col min="90" max="90" width="5.625" style="654" customWidth="1" outlineLevel="1"/>
    <col min="91" max="91" width="9.5" style="654" customWidth="1" outlineLevel="1"/>
    <col min="92" max="92" width="5.625" style="654" customWidth="1" outlineLevel="1"/>
    <col min="93" max="93" width="9.5" style="654" customWidth="1" outlineLevel="1"/>
    <col min="94" max="94" width="5.625" style="654" customWidth="1" outlineLevel="1"/>
    <col min="95" max="95" width="9.5" style="654" customWidth="1" outlineLevel="1"/>
    <col min="96" max="96" width="5.625" style="654" customWidth="1" outlineLevel="1"/>
    <col min="97" max="97" width="9.5" style="654" customWidth="1" outlineLevel="1"/>
    <col min="98" max="98" width="5.625" style="654" customWidth="1" outlineLevel="1"/>
    <col min="99" max="99" width="9.5" style="654" customWidth="1" outlineLevel="1"/>
    <col min="100" max="100" width="5.625" style="654" customWidth="1" outlineLevel="1"/>
    <col min="101" max="101" width="9.5" style="654" customWidth="1" outlineLevel="1"/>
    <col min="102" max="102" width="5.625" style="654" customWidth="1" outlineLevel="1"/>
    <col min="103" max="103" width="9.5" style="654" customWidth="1" outlineLevel="1"/>
    <col min="104" max="104" width="5.625" style="654" customWidth="1" outlineLevel="1"/>
    <col min="105" max="105" width="9.5" style="654" customWidth="1" outlineLevel="1"/>
    <col min="106" max="106" width="5.625" style="654" customWidth="1" outlineLevel="1"/>
    <col min="107" max="107" width="9.5" style="654" customWidth="1" outlineLevel="1"/>
    <col min="108" max="108" width="5.625" style="654" customWidth="1" outlineLevel="1"/>
    <col min="109" max="109" width="9.5" style="654" customWidth="1" outlineLevel="1"/>
    <col min="110" max="110" width="5.625" style="654" customWidth="1" outlineLevel="1"/>
    <col min="111" max="111" width="9.5" style="654" customWidth="1" outlineLevel="1"/>
    <col min="112" max="112" width="5.625" style="654" customWidth="1" outlineLevel="1"/>
    <col min="113" max="113" width="9.5" style="654" customWidth="1" outlineLevel="1"/>
    <col min="114" max="114" width="5.625" style="654" customWidth="1" outlineLevel="1"/>
    <col min="115" max="115" width="9.5" style="654" customWidth="1" outlineLevel="1"/>
    <col min="116" max="116" width="5.625" style="654" customWidth="1" outlineLevel="1"/>
    <col min="117" max="117" width="9.5" style="654" customWidth="1" outlineLevel="1"/>
    <col min="118" max="118" width="5.625" style="654" customWidth="1" outlineLevel="1"/>
    <col min="119" max="119" width="9.5" style="654" customWidth="1" outlineLevel="1"/>
    <col min="120" max="120" width="5.625" style="654" customWidth="1" outlineLevel="1"/>
    <col min="121" max="121" width="3.75" style="654" customWidth="1"/>
    <col min="122" max="122" width="9.625" style="654" customWidth="1"/>
    <col min="123" max="123" width="5.625" style="654" customWidth="1"/>
    <col min="124" max="124" width="9.5" style="654" customWidth="1" outlineLevel="1"/>
    <col min="125" max="125" width="5.625" style="654" customWidth="1" outlineLevel="1"/>
    <col min="126" max="126" width="9.5" style="654" customWidth="1" outlineLevel="1"/>
    <col min="127" max="127" width="5.625" style="654" customWidth="1" outlineLevel="1"/>
    <col min="128" max="128" width="9.5" style="654" customWidth="1" outlineLevel="1"/>
    <col min="129" max="129" width="5.625" style="654" customWidth="1" outlineLevel="1"/>
    <col min="130" max="130" width="9.5" style="654" customWidth="1" outlineLevel="1"/>
    <col min="131" max="131" width="5.625" style="654" customWidth="1" outlineLevel="1"/>
    <col min="132" max="132" width="9.5" style="654" customWidth="1" outlineLevel="1"/>
    <col min="133" max="133" width="5.625" style="654" customWidth="1" outlineLevel="1"/>
    <col min="134" max="134" width="9.5" style="654" customWidth="1" outlineLevel="1"/>
    <col min="135" max="135" width="5.625" style="654" customWidth="1" outlineLevel="1"/>
    <col min="136" max="136" width="9.5" style="654" customWidth="1" outlineLevel="1"/>
    <col min="137" max="137" width="5.625" style="654" customWidth="1" outlineLevel="1"/>
    <col min="138" max="138" width="9.5" style="654" customWidth="1" outlineLevel="1"/>
    <col min="139" max="139" width="5.625" style="654" customWidth="1" outlineLevel="1"/>
    <col min="140" max="140" width="9.5" style="654" customWidth="1" outlineLevel="1"/>
    <col min="141" max="141" width="5.625" style="654" customWidth="1" outlineLevel="1"/>
    <col min="142" max="142" width="9.5" style="654" customWidth="1" outlineLevel="1"/>
    <col min="143" max="143" width="5.625" style="654" customWidth="1" outlineLevel="1"/>
    <col min="144" max="144" width="9.5" style="654" customWidth="1" outlineLevel="1"/>
    <col min="145" max="145" width="5.625" style="654" customWidth="1" outlineLevel="1"/>
    <col min="146" max="146" width="9.5" style="654" customWidth="1" outlineLevel="1"/>
    <col min="147" max="147" width="5.625" style="654" customWidth="1" outlineLevel="1"/>
    <col min="148" max="148" width="9.5" style="654" customWidth="1" outlineLevel="1"/>
    <col min="149" max="149" width="5.625" style="654" customWidth="1" outlineLevel="1"/>
    <col min="150" max="150" width="9.5" style="654" customWidth="1" outlineLevel="1"/>
    <col min="151" max="151" width="5.625" style="654" customWidth="1" outlineLevel="1"/>
    <col min="152" max="152" width="9.5" style="654" customWidth="1" outlineLevel="1"/>
    <col min="153" max="153" width="5.625" style="654" customWidth="1" outlineLevel="1"/>
    <col min="154" max="154" width="9.5" style="654" customWidth="1" outlineLevel="1"/>
    <col min="155" max="155" width="5.625" style="654" customWidth="1" outlineLevel="1"/>
    <col min="156" max="156" width="9.5" style="654" customWidth="1" outlineLevel="1"/>
    <col min="157" max="157" width="5.625" style="654" customWidth="1" outlineLevel="1"/>
    <col min="158" max="158" width="9.5" style="654" customWidth="1" outlineLevel="1"/>
    <col min="159" max="159" width="5.625" style="654" customWidth="1" outlineLevel="1"/>
    <col min="160" max="160" width="9.5" style="654" customWidth="1"/>
    <col min="161" max="161" width="5.625" style="654" customWidth="1"/>
    <col min="162" max="162" width="9.5" style="654" customWidth="1"/>
    <col min="163" max="163" width="5.625" style="654" customWidth="1"/>
    <col min="164" max="164" width="9.5" style="654" customWidth="1"/>
    <col min="165" max="165" width="5.625" style="654" customWidth="1"/>
    <col min="166" max="166" width="9.5" style="654" customWidth="1"/>
    <col min="167" max="167" width="5.625" style="654" customWidth="1"/>
    <col min="168" max="16384" width="9" style="654"/>
  </cols>
  <sheetData>
    <row r="1" spans="1:167">
      <c r="A1" s="646"/>
      <c r="B1" s="646"/>
      <c r="C1" s="646"/>
      <c r="D1" s="647" t="s">
        <v>4713</v>
      </c>
      <c r="E1" s="648"/>
      <c r="F1" s="649"/>
      <c r="G1" s="648">
        <v>1164.28</v>
      </c>
      <c r="H1" s="649"/>
      <c r="I1" s="648">
        <v>1193.79</v>
      </c>
      <c r="J1" s="649"/>
      <c r="K1" s="648">
        <v>1220.0899999999999</v>
      </c>
      <c r="L1" s="649"/>
      <c r="M1" s="646"/>
      <c r="N1" s="646"/>
      <c r="O1" s="648">
        <v>1225.23</v>
      </c>
      <c r="P1" s="646"/>
      <c r="Q1" s="648">
        <v>1228.67</v>
      </c>
      <c r="R1" s="649"/>
      <c r="S1" s="648">
        <v>1210.01</v>
      </c>
      <c r="T1" s="650"/>
      <c r="U1" s="648"/>
      <c r="V1" s="649"/>
      <c r="W1" s="648"/>
      <c r="X1" s="649"/>
      <c r="Y1" s="648">
        <v>1198.9000000000001</v>
      </c>
      <c r="Z1" s="649"/>
      <c r="AA1" s="648">
        <v>1186.8499999999999</v>
      </c>
      <c r="AB1" s="649"/>
      <c r="AC1" s="648">
        <v>1180</v>
      </c>
      <c r="AD1" s="649"/>
      <c r="AE1" s="648"/>
      <c r="AF1" s="649"/>
      <c r="AG1" s="648">
        <v>1170</v>
      </c>
      <c r="AH1" s="649"/>
      <c r="AI1" s="648">
        <v>1170</v>
      </c>
      <c r="AJ1" s="649"/>
      <c r="AK1" s="648">
        <v>1170</v>
      </c>
      <c r="AL1" s="649"/>
      <c r="AM1" s="648"/>
      <c r="AN1" s="649"/>
      <c r="AO1" s="648"/>
      <c r="AP1" s="649"/>
      <c r="AQ1" s="651"/>
      <c r="AR1" s="652">
        <v>1130</v>
      </c>
      <c r="AS1" s="653"/>
      <c r="AT1" s="648">
        <f>$AR$1</f>
        <v>1130</v>
      </c>
      <c r="AU1" s="649"/>
      <c r="AV1" s="648">
        <f>$AR$1</f>
        <v>1130</v>
      </c>
      <c r="AW1" s="649"/>
      <c r="AX1" s="648">
        <f>$AR$1</f>
        <v>1130</v>
      </c>
      <c r="AY1" s="649"/>
      <c r="AZ1" s="649"/>
      <c r="BA1" s="649"/>
      <c r="BB1" s="648">
        <f>$AR$1</f>
        <v>1130</v>
      </c>
      <c r="BC1" s="649"/>
      <c r="BD1" s="648">
        <f>$AR$1</f>
        <v>1130</v>
      </c>
      <c r="BE1" s="649"/>
      <c r="BF1" s="648">
        <f>$AR$1</f>
        <v>1130</v>
      </c>
      <c r="BG1" s="649"/>
      <c r="BH1" s="649"/>
      <c r="BI1" s="649"/>
      <c r="BJ1" s="649"/>
      <c r="BK1" s="649"/>
      <c r="BL1" s="648">
        <f>$AR$1</f>
        <v>1130</v>
      </c>
      <c r="BM1" s="649"/>
      <c r="BN1" s="648">
        <f>$AR$1</f>
        <v>1130</v>
      </c>
      <c r="BO1" s="649"/>
      <c r="BP1" s="648">
        <f>$AR$1</f>
        <v>1130</v>
      </c>
      <c r="BQ1" s="649"/>
      <c r="BR1" s="649"/>
      <c r="BS1" s="649"/>
      <c r="BT1" s="648">
        <f>$AR$1</f>
        <v>1130</v>
      </c>
      <c r="BU1" s="649"/>
      <c r="BV1" s="648">
        <f>$AR$1</f>
        <v>1130</v>
      </c>
      <c r="BW1" s="649"/>
      <c r="BX1" s="648">
        <f>$AR$1</f>
        <v>1130</v>
      </c>
      <c r="BY1" s="649"/>
      <c r="BZ1" s="649"/>
      <c r="CA1" s="649"/>
      <c r="CB1" s="649"/>
      <c r="CC1" s="649"/>
      <c r="CE1" s="652">
        <v>1130</v>
      </c>
      <c r="CF1" s="653"/>
      <c r="CG1" s="648">
        <f>$AR$1</f>
        <v>1130</v>
      </c>
      <c r="CH1" s="649"/>
      <c r="CI1" s="648">
        <f>$AR$1</f>
        <v>1130</v>
      </c>
      <c r="CJ1" s="649"/>
      <c r="CK1" s="648">
        <f>$AR$1</f>
        <v>1130</v>
      </c>
      <c r="CL1" s="649"/>
      <c r="CM1" s="649"/>
      <c r="CN1" s="649"/>
      <c r="CO1" s="648">
        <f>$AR$1</f>
        <v>1130</v>
      </c>
      <c r="CP1" s="649"/>
      <c r="CQ1" s="648">
        <f>$AR$1</f>
        <v>1130</v>
      </c>
      <c r="CR1" s="649"/>
      <c r="CS1" s="648">
        <f>$AR$1</f>
        <v>1130</v>
      </c>
      <c r="CT1" s="649"/>
      <c r="CU1" s="649"/>
      <c r="CV1" s="649"/>
      <c r="CW1" s="649"/>
      <c r="CX1" s="649"/>
      <c r="CY1" s="648">
        <f>$AR$1</f>
        <v>1130</v>
      </c>
      <c r="CZ1" s="649"/>
      <c r="DA1" s="648">
        <f>$AR$1</f>
        <v>1130</v>
      </c>
      <c r="DB1" s="649"/>
      <c r="DC1" s="648">
        <f>$AR$1</f>
        <v>1130</v>
      </c>
      <c r="DD1" s="649"/>
      <c r="DE1" s="649"/>
      <c r="DF1" s="649"/>
      <c r="DG1" s="648">
        <f>$AR$1</f>
        <v>1130</v>
      </c>
      <c r="DH1" s="649"/>
      <c r="DI1" s="648">
        <f>$AR$1</f>
        <v>1130</v>
      </c>
      <c r="DJ1" s="649"/>
      <c r="DK1" s="648">
        <f>$AR$1</f>
        <v>1130</v>
      </c>
      <c r="DL1" s="649"/>
      <c r="DM1" s="649"/>
      <c r="DN1" s="649"/>
      <c r="DO1" s="649"/>
      <c r="DP1" s="649"/>
      <c r="DR1" s="652">
        <v>1130</v>
      </c>
      <c r="DS1" s="653"/>
      <c r="DT1" s="648">
        <f>$AR$1</f>
        <v>1130</v>
      </c>
      <c r="DU1" s="649"/>
      <c r="DV1" s="648">
        <f>$AR$1</f>
        <v>1130</v>
      </c>
      <c r="DW1" s="649"/>
      <c r="DX1" s="648">
        <f>$AR$1</f>
        <v>1130</v>
      </c>
      <c r="DY1" s="649"/>
      <c r="DZ1" s="649"/>
      <c r="EA1" s="649"/>
      <c r="EB1" s="648">
        <f>$AR$1</f>
        <v>1130</v>
      </c>
      <c r="EC1" s="649"/>
      <c r="ED1" s="648">
        <f>$AR$1</f>
        <v>1130</v>
      </c>
      <c r="EE1" s="649"/>
      <c r="EF1" s="648">
        <f>$AR$1</f>
        <v>1130</v>
      </c>
      <c r="EG1" s="649"/>
      <c r="EH1" s="649"/>
      <c r="EI1" s="649"/>
      <c r="EJ1" s="649"/>
      <c r="EK1" s="649"/>
      <c r="EL1" s="648">
        <f>$AR$1</f>
        <v>1130</v>
      </c>
      <c r="EM1" s="649"/>
      <c r="EN1" s="648">
        <f>$AR$1</f>
        <v>1130</v>
      </c>
      <c r="EO1" s="649"/>
      <c r="EP1" s="648">
        <f>$AR$1</f>
        <v>1130</v>
      </c>
      <c r="EQ1" s="649"/>
      <c r="ER1" s="649"/>
      <c r="ES1" s="649"/>
      <c r="ET1" s="648">
        <f>$AR$1</f>
        <v>1130</v>
      </c>
      <c r="EU1" s="649"/>
      <c r="EV1" s="648">
        <f>$AR$1</f>
        <v>1130</v>
      </c>
      <c r="EW1" s="649"/>
      <c r="EX1" s="648">
        <f>$AR$1</f>
        <v>1130</v>
      </c>
      <c r="EY1" s="649"/>
      <c r="EZ1" s="649"/>
      <c r="FA1" s="649"/>
      <c r="FB1" s="649"/>
      <c r="FC1" s="649"/>
      <c r="FD1" s="648">
        <f>$AR$1</f>
        <v>1130</v>
      </c>
      <c r="FE1" s="649"/>
      <c r="FF1" s="648">
        <f>$AR$1</f>
        <v>1130</v>
      </c>
      <c r="FG1" s="649"/>
      <c r="FH1" s="648">
        <f>$AR$1</f>
        <v>1130</v>
      </c>
      <c r="FI1" s="649"/>
      <c r="FJ1" s="648">
        <f>$AR$1</f>
        <v>1130</v>
      </c>
      <c r="FK1" s="649"/>
    </row>
    <row r="2" spans="1:167" s="666" customFormat="1" ht="19.5" thickBot="1">
      <c r="A2" s="655"/>
      <c r="B2" s="656" t="s">
        <v>4714</v>
      </c>
      <c r="C2" s="656"/>
      <c r="D2" s="656"/>
      <c r="E2" s="657"/>
      <c r="F2" s="658"/>
      <c r="G2" s="659"/>
      <c r="H2" s="660"/>
      <c r="I2" s="659"/>
      <c r="J2" s="660"/>
      <c r="K2" s="659"/>
      <c r="L2" s="660"/>
      <c r="M2" s="661"/>
      <c r="N2" s="661"/>
      <c r="O2" s="659"/>
      <c r="P2" s="661"/>
      <c r="Q2" s="659"/>
      <c r="R2" s="660"/>
      <c r="S2" s="659"/>
      <c r="T2" s="660"/>
      <c r="U2" s="662"/>
      <c r="V2" s="660"/>
      <c r="W2" s="659"/>
      <c r="X2" s="660"/>
      <c r="Y2" s="662"/>
      <c r="Z2" s="660"/>
      <c r="AA2" s="662"/>
      <c r="AB2" s="660"/>
      <c r="AC2" s="662"/>
      <c r="AD2" s="660"/>
      <c r="AE2" s="662"/>
      <c r="AF2" s="660"/>
      <c r="AG2" s="662"/>
      <c r="AH2" s="660"/>
      <c r="AI2" s="662"/>
      <c r="AJ2" s="660"/>
      <c r="AK2" s="662"/>
      <c r="AL2" s="660"/>
      <c r="AM2" s="662"/>
      <c r="AN2" s="660"/>
      <c r="AO2" s="662"/>
      <c r="AP2" s="660"/>
      <c r="AQ2" s="663"/>
      <c r="AR2" s="664" t="s">
        <v>4715</v>
      </c>
      <c r="AS2" s="665"/>
      <c r="AT2" s="660"/>
      <c r="AU2" s="660"/>
      <c r="AV2" s="660"/>
      <c r="AW2" s="660"/>
      <c r="AX2" s="660"/>
      <c r="AY2" s="660"/>
      <c r="AZ2" s="660"/>
      <c r="BA2" s="660"/>
      <c r="BB2" s="660"/>
      <c r="BC2" s="660"/>
      <c r="BD2" s="660"/>
      <c r="BE2" s="660"/>
      <c r="BF2" s="660"/>
      <c r="BG2" s="660"/>
      <c r="BH2" s="660"/>
      <c r="BI2" s="660"/>
      <c r="BJ2" s="660"/>
      <c r="BK2" s="660"/>
      <c r="BL2" s="660"/>
      <c r="BM2" s="660"/>
      <c r="BN2" s="660"/>
      <c r="BO2" s="660"/>
      <c r="BP2" s="660"/>
      <c r="BQ2" s="660"/>
      <c r="BR2" s="660"/>
      <c r="BS2" s="660"/>
      <c r="BT2" s="660"/>
      <c r="BU2" s="660"/>
      <c r="BV2" s="660"/>
      <c r="BW2" s="660"/>
      <c r="BX2" s="660"/>
      <c r="BY2" s="660"/>
      <c r="BZ2" s="660"/>
      <c r="CA2" s="660"/>
      <c r="CB2" s="660"/>
      <c r="CC2" s="660"/>
      <c r="CE2" s="664" t="s">
        <v>4716</v>
      </c>
      <c r="CF2" s="665"/>
      <c r="CG2" s="660"/>
      <c r="CH2" s="660"/>
      <c r="CI2" s="660"/>
      <c r="CJ2" s="660"/>
      <c r="CK2" s="660"/>
      <c r="CL2" s="660"/>
      <c r="CM2" s="660"/>
      <c r="CN2" s="660"/>
      <c r="CO2" s="660"/>
      <c r="CP2" s="660"/>
      <c r="CQ2" s="660"/>
      <c r="CR2" s="660"/>
      <c r="CS2" s="660"/>
      <c r="CT2" s="660"/>
      <c r="CU2" s="660"/>
      <c r="CV2" s="660"/>
      <c r="CW2" s="660"/>
      <c r="CX2" s="660"/>
      <c r="CY2" s="660"/>
      <c r="CZ2" s="660"/>
      <c r="DA2" s="660"/>
      <c r="DB2" s="660"/>
      <c r="DC2" s="660"/>
      <c r="DD2" s="660"/>
      <c r="DE2" s="660"/>
      <c r="DF2" s="660"/>
      <c r="DG2" s="660"/>
      <c r="DH2" s="660"/>
      <c r="DI2" s="660"/>
      <c r="DJ2" s="660"/>
      <c r="DK2" s="660"/>
      <c r="DL2" s="660"/>
      <c r="DM2" s="660"/>
      <c r="DN2" s="660"/>
      <c r="DO2" s="660"/>
      <c r="DP2" s="660"/>
      <c r="DR2" s="664" t="s">
        <v>4717</v>
      </c>
      <c r="DS2" s="665"/>
      <c r="DT2" s="660"/>
      <c r="DU2" s="660"/>
      <c r="DV2" s="660"/>
      <c r="DW2" s="660"/>
      <c r="DX2" s="660"/>
      <c r="DY2" s="660"/>
      <c r="DZ2" s="660"/>
      <c r="EA2" s="660"/>
      <c r="EB2" s="660"/>
      <c r="EC2" s="660"/>
      <c r="ED2" s="660"/>
      <c r="EE2" s="660"/>
      <c r="EF2" s="660"/>
      <c r="EG2" s="660"/>
      <c r="EH2" s="660"/>
      <c r="EI2" s="660"/>
      <c r="EJ2" s="660"/>
      <c r="EK2" s="660"/>
      <c r="EL2" s="660"/>
      <c r="EM2" s="660"/>
      <c r="EN2" s="660"/>
      <c r="EO2" s="660"/>
      <c r="EP2" s="660"/>
      <c r="EQ2" s="660"/>
      <c r="ER2" s="660"/>
      <c r="ES2" s="660"/>
      <c r="ET2" s="660"/>
      <c r="EU2" s="660"/>
      <c r="EV2" s="660"/>
      <c r="EW2" s="660"/>
      <c r="EX2" s="660"/>
      <c r="EY2" s="660"/>
      <c r="EZ2" s="660"/>
      <c r="FA2" s="660"/>
      <c r="FB2" s="660"/>
      <c r="FC2" s="660"/>
      <c r="FD2" s="660"/>
      <c r="FE2" s="660"/>
      <c r="FF2" s="660"/>
      <c r="FG2" s="660"/>
      <c r="FH2" s="660"/>
      <c r="FI2" s="660"/>
      <c r="FJ2" s="660"/>
      <c r="FK2" s="660"/>
    </row>
    <row r="3" spans="1:167">
      <c r="E3" s="667"/>
      <c r="F3" s="668"/>
      <c r="K3" s="667"/>
      <c r="S3" s="667"/>
      <c r="AR3" s="669"/>
      <c r="AS3" s="670"/>
      <c r="AT3" s="671"/>
      <c r="AU3" s="671"/>
      <c r="AV3" s="671"/>
      <c r="AW3" s="671"/>
      <c r="AX3" s="671"/>
      <c r="AY3" s="671"/>
      <c r="AZ3" s="671"/>
      <c r="BA3" s="671"/>
      <c r="BB3" s="671"/>
      <c r="BC3" s="671"/>
      <c r="BD3" s="671"/>
      <c r="BE3" s="671"/>
      <c r="BF3" s="671"/>
      <c r="BG3" s="671"/>
      <c r="BH3" s="671"/>
      <c r="BI3" s="671"/>
      <c r="BJ3" s="671"/>
      <c r="BK3" s="671"/>
      <c r="BL3" s="671"/>
      <c r="BM3" s="671"/>
      <c r="BN3" s="671"/>
      <c r="BO3" s="671"/>
      <c r="BP3" s="671"/>
      <c r="BQ3" s="671"/>
      <c r="BR3" s="671"/>
      <c r="BS3" s="671"/>
      <c r="BT3" s="671"/>
      <c r="BU3" s="671"/>
      <c r="BV3" s="671"/>
      <c r="BW3" s="671"/>
      <c r="BX3" s="671"/>
      <c r="BY3" s="671"/>
      <c r="BZ3" s="671"/>
      <c r="CA3" s="671"/>
      <c r="CB3" s="671"/>
      <c r="CC3" s="671"/>
      <c r="CE3" s="669"/>
      <c r="CF3" s="670"/>
      <c r="CG3" s="671"/>
      <c r="CH3" s="671"/>
      <c r="CI3" s="671"/>
      <c r="CJ3" s="671"/>
      <c r="CK3" s="671"/>
      <c r="CL3" s="671"/>
      <c r="CM3" s="671"/>
      <c r="CN3" s="671"/>
      <c r="CO3" s="671"/>
      <c r="CP3" s="671"/>
      <c r="CQ3" s="671"/>
      <c r="CR3" s="671"/>
      <c r="CS3" s="671"/>
      <c r="CT3" s="671"/>
      <c r="CU3" s="671"/>
      <c r="CV3" s="671"/>
      <c r="CW3" s="671"/>
      <c r="CX3" s="671"/>
      <c r="CY3" s="671"/>
      <c r="CZ3" s="671"/>
      <c r="DA3" s="671"/>
      <c r="DB3" s="671"/>
      <c r="DC3" s="671"/>
      <c r="DD3" s="671"/>
      <c r="DE3" s="671"/>
      <c r="DF3" s="671"/>
      <c r="DG3" s="671"/>
      <c r="DH3" s="671"/>
      <c r="DI3" s="671"/>
      <c r="DJ3" s="671"/>
      <c r="DK3" s="671"/>
      <c r="DL3" s="671"/>
      <c r="DM3" s="671"/>
      <c r="DN3" s="671"/>
      <c r="DO3" s="671"/>
      <c r="DP3" s="671"/>
      <c r="DR3" s="669"/>
      <c r="DS3" s="670"/>
      <c r="DT3" s="671"/>
      <c r="DU3" s="671"/>
      <c r="DV3" s="671"/>
      <c r="DW3" s="671"/>
      <c r="DX3" s="671"/>
      <c r="DY3" s="671"/>
      <c r="DZ3" s="671"/>
      <c r="EA3" s="671"/>
      <c r="EB3" s="671"/>
      <c r="EC3" s="671"/>
      <c r="ED3" s="671"/>
      <c r="EE3" s="671"/>
      <c r="EF3" s="671"/>
      <c r="EG3" s="671"/>
      <c r="EH3" s="671"/>
      <c r="EI3" s="671"/>
      <c r="EJ3" s="671"/>
      <c r="EK3" s="671"/>
      <c r="EL3" s="671"/>
      <c r="EM3" s="671"/>
      <c r="EN3" s="671"/>
      <c r="EO3" s="671"/>
      <c r="EP3" s="671"/>
      <c r="EQ3" s="671"/>
      <c r="ER3" s="671"/>
      <c r="ES3" s="671"/>
      <c r="ET3" s="671"/>
      <c r="EU3" s="671"/>
      <c r="EV3" s="671"/>
      <c r="EW3" s="671"/>
      <c r="EX3" s="671"/>
      <c r="EY3" s="671"/>
      <c r="EZ3" s="671"/>
      <c r="FA3" s="671"/>
      <c r="FB3" s="671"/>
      <c r="FC3" s="671"/>
      <c r="FD3" s="671"/>
      <c r="FE3" s="671"/>
      <c r="FF3" s="671"/>
      <c r="FG3" s="671"/>
      <c r="FH3" s="671"/>
      <c r="FI3" s="671"/>
      <c r="FJ3" s="671"/>
      <c r="FK3" s="671"/>
    </row>
    <row r="4" spans="1:167">
      <c r="A4" s="646"/>
      <c r="B4" s="672" t="s">
        <v>4718</v>
      </c>
      <c r="C4" s="672"/>
      <c r="D4" s="672"/>
      <c r="E4" s="673"/>
      <c r="F4" s="673"/>
      <c r="G4" s="649"/>
      <c r="H4" s="649"/>
      <c r="I4" s="649"/>
      <c r="J4" s="649"/>
      <c r="K4" s="649"/>
      <c r="L4" s="649"/>
      <c r="M4" s="649"/>
      <c r="N4" s="646"/>
      <c r="O4" s="649"/>
      <c r="P4" s="646"/>
      <c r="Q4" s="649"/>
      <c r="R4" s="649"/>
      <c r="S4" s="649"/>
      <c r="T4" s="674"/>
      <c r="U4" s="649"/>
      <c r="V4" s="649"/>
      <c r="W4" s="648"/>
      <c r="X4" s="649"/>
      <c r="Y4" s="649"/>
      <c r="Z4" s="649"/>
      <c r="AA4" s="649"/>
      <c r="AB4" s="649"/>
      <c r="AC4" s="649"/>
      <c r="AD4" s="649"/>
      <c r="AE4" s="649"/>
      <c r="AF4" s="649"/>
      <c r="AG4" s="649"/>
      <c r="AH4" s="649"/>
      <c r="AI4" s="649"/>
      <c r="AJ4" s="649"/>
      <c r="AK4" s="649"/>
      <c r="AL4" s="649"/>
      <c r="AM4" s="649"/>
      <c r="AN4" s="649"/>
      <c r="AO4" s="648"/>
      <c r="AP4" s="675"/>
      <c r="AQ4" s="676"/>
      <c r="AR4" s="677"/>
      <c r="AS4" s="653"/>
      <c r="AT4" s="649"/>
      <c r="AU4" s="649"/>
      <c r="AV4" s="649"/>
      <c r="AW4" s="649"/>
      <c r="AX4" s="649"/>
      <c r="AY4" s="649"/>
      <c r="AZ4" s="649"/>
      <c r="BA4" s="649"/>
      <c r="BB4" s="649"/>
      <c r="BC4" s="649"/>
      <c r="BD4" s="649"/>
      <c r="BE4" s="649"/>
      <c r="BF4" s="649"/>
      <c r="BG4" s="649"/>
      <c r="BH4" s="649"/>
      <c r="BI4" s="649"/>
      <c r="BJ4" s="649"/>
      <c r="BK4" s="649"/>
      <c r="BL4" s="649"/>
      <c r="BM4" s="649"/>
      <c r="BN4" s="649"/>
      <c r="BO4" s="649"/>
      <c r="BP4" s="649"/>
      <c r="BQ4" s="649"/>
      <c r="BR4" s="649"/>
      <c r="BS4" s="649"/>
      <c r="BT4" s="649"/>
      <c r="BU4" s="649"/>
      <c r="BV4" s="649"/>
      <c r="BW4" s="649"/>
      <c r="BX4" s="649"/>
      <c r="BY4" s="649"/>
      <c r="BZ4" s="649"/>
      <c r="CA4" s="649"/>
      <c r="CB4" s="649"/>
      <c r="CC4" s="649"/>
      <c r="CE4" s="677"/>
      <c r="CF4" s="653"/>
      <c r="CG4" s="649"/>
      <c r="CH4" s="649"/>
      <c r="CI4" s="649"/>
      <c r="CJ4" s="649"/>
      <c r="CK4" s="649"/>
      <c r="CL4" s="649"/>
      <c r="CM4" s="649"/>
      <c r="CN4" s="649"/>
      <c r="CO4" s="649"/>
      <c r="CP4" s="649"/>
      <c r="CQ4" s="649"/>
      <c r="CR4" s="649"/>
      <c r="CS4" s="649"/>
      <c r="CT4" s="649"/>
      <c r="CU4" s="649"/>
      <c r="CV4" s="649"/>
      <c r="CW4" s="649"/>
      <c r="CX4" s="649"/>
      <c r="CY4" s="649"/>
      <c r="CZ4" s="649"/>
      <c r="DA4" s="649"/>
      <c r="DB4" s="649"/>
      <c r="DC4" s="649"/>
      <c r="DD4" s="649"/>
      <c r="DE4" s="649"/>
      <c r="DF4" s="649"/>
      <c r="DG4" s="649"/>
      <c r="DH4" s="649"/>
      <c r="DI4" s="649"/>
      <c r="DJ4" s="649"/>
      <c r="DK4" s="649"/>
      <c r="DL4" s="649"/>
      <c r="DM4" s="649"/>
      <c r="DN4" s="649"/>
      <c r="DO4" s="649"/>
      <c r="DP4" s="649"/>
      <c r="DR4" s="677"/>
      <c r="DS4" s="653"/>
      <c r="DT4" s="649"/>
      <c r="DU4" s="649"/>
      <c r="DV4" s="649"/>
      <c r="DW4" s="649"/>
      <c r="DX4" s="649"/>
      <c r="DY4" s="649"/>
      <c r="DZ4" s="649"/>
      <c r="EA4" s="649"/>
      <c r="EB4" s="649"/>
      <c r="EC4" s="649"/>
      <c r="ED4" s="649"/>
      <c r="EE4" s="649"/>
      <c r="EF4" s="649"/>
      <c r="EG4" s="649"/>
      <c r="EH4" s="649"/>
      <c r="EI4" s="649"/>
      <c r="EJ4" s="649"/>
      <c r="EK4" s="649"/>
      <c r="EL4" s="649"/>
      <c r="EM4" s="649"/>
      <c r="EN4" s="649"/>
      <c r="EO4" s="649"/>
      <c r="EP4" s="649"/>
      <c r="EQ4" s="649"/>
      <c r="ER4" s="649"/>
      <c r="ES4" s="649"/>
      <c r="ET4" s="649"/>
      <c r="EU4" s="649"/>
      <c r="EV4" s="649"/>
      <c r="EW4" s="649"/>
      <c r="EX4" s="649"/>
      <c r="EY4" s="649"/>
      <c r="EZ4" s="649"/>
      <c r="FA4" s="649"/>
      <c r="FB4" s="649"/>
      <c r="FC4" s="649"/>
      <c r="FD4" s="649"/>
      <c r="FE4" s="649"/>
      <c r="FF4" s="649"/>
      <c r="FG4" s="649"/>
      <c r="FH4" s="649"/>
      <c r="FI4" s="649"/>
      <c r="FJ4" s="649"/>
      <c r="FK4" s="649"/>
    </row>
    <row r="5" spans="1:167">
      <c r="A5" s="646"/>
      <c r="B5" s="888" t="s">
        <v>4719</v>
      </c>
      <c r="C5" s="889"/>
      <c r="D5" s="890"/>
      <c r="E5" s="678" t="s">
        <v>4720</v>
      </c>
      <c r="F5" s="679"/>
      <c r="G5" s="678" t="s">
        <v>4721</v>
      </c>
      <c r="H5" s="679"/>
      <c r="I5" s="678" t="s">
        <v>4722</v>
      </c>
      <c r="J5" s="679"/>
      <c r="K5" s="678" t="s">
        <v>4723</v>
      </c>
      <c r="L5" s="679"/>
      <c r="M5" s="678" t="s">
        <v>4724</v>
      </c>
      <c r="N5" s="679"/>
      <c r="O5" s="678" t="s">
        <v>4725</v>
      </c>
      <c r="P5" s="679"/>
      <c r="Q5" s="678" t="s">
        <v>4726</v>
      </c>
      <c r="R5" s="679"/>
      <c r="S5" s="678" t="s">
        <v>4727</v>
      </c>
      <c r="T5" s="679"/>
      <c r="U5" s="680" t="s">
        <v>4728</v>
      </c>
      <c r="V5" s="681"/>
      <c r="W5" s="678" t="s">
        <v>4729</v>
      </c>
      <c r="X5" s="679"/>
      <c r="Y5" s="678" t="s">
        <v>4730</v>
      </c>
      <c r="Z5" s="679"/>
      <c r="AA5" s="678" t="s">
        <v>4731</v>
      </c>
      <c r="AB5" s="679"/>
      <c r="AC5" s="680" t="s">
        <v>4732</v>
      </c>
      <c r="AD5" s="679"/>
      <c r="AE5" s="678" t="s">
        <v>4733</v>
      </c>
      <c r="AF5" s="679"/>
      <c r="AG5" s="678" t="s">
        <v>4734</v>
      </c>
      <c r="AH5" s="679"/>
      <c r="AI5" s="678" t="s">
        <v>4735</v>
      </c>
      <c r="AJ5" s="679"/>
      <c r="AK5" s="678" t="s">
        <v>4736</v>
      </c>
      <c r="AL5" s="679"/>
      <c r="AM5" s="680" t="s">
        <v>4737</v>
      </c>
      <c r="AN5" s="679"/>
      <c r="AO5" s="678" t="s">
        <v>4738</v>
      </c>
      <c r="AP5" s="682"/>
      <c r="AQ5" s="683"/>
      <c r="AR5" s="678" t="s">
        <v>4739</v>
      </c>
      <c r="AS5" s="679"/>
      <c r="AT5" s="678" t="s">
        <v>4721</v>
      </c>
      <c r="AU5" s="679"/>
      <c r="AV5" s="678" t="s">
        <v>4722</v>
      </c>
      <c r="AW5" s="679"/>
      <c r="AX5" s="678" t="s">
        <v>4723</v>
      </c>
      <c r="AY5" s="679"/>
      <c r="AZ5" s="678" t="s">
        <v>4724</v>
      </c>
      <c r="BA5" s="679"/>
      <c r="BB5" s="678" t="s">
        <v>4725</v>
      </c>
      <c r="BC5" s="679"/>
      <c r="BD5" s="678" t="s">
        <v>4726</v>
      </c>
      <c r="BE5" s="679"/>
      <c r="BF5" s="678" t="s">
        <v>4727</v>
      </c>
      <c r="BG5" s="679"/>
      <c r="BH5" s="680" t="s">
        <v>4728</v>
      </c>
      <c r="BI5" s="681"/>
      <c r="BJ5" s="678" t="s">
        <v>4729</v>
      </c>
      <c r="BK5" s="679"/>
      <c r="BL5" s="678" t="s">
        <v>4730</v>
      </c>
      <c r="BM5" s="679"/>
      <c r="BN5" s="678" t="s">
        <v>4731</v>
      </c>
      <c r="BO5" s="679"/>
      <c r="BP5" s="680" t="s">
        <v>4732</v>
      </c>
      <c r="BQ5" s="679"/>
      <c r="BR5" s="678" t="s">
        <v>4733</v>
      </c>
      <c r="BS5" s="679"/>
      <c r="BT5" s="678" t="s">
        <v>4734</v>
      </c>
      <c r="BU5" s="679"/>
      <c r="BV5" s="678" t="s">
        <v>4735</v>
      </c>
      <c r="BW5" s="679"/>
      <c r="BX5" s="678" t="s">
        <v>4736</v>
      </c>
      <c r="BY5" s="679"/>
      <c r="BZ5" s="680" t="s">
        <v>4737</v>
      </c>
      <c r="CA5" s="679"/>
      <c r="CB5" s="678" t="s">
        <v>4738</v>
      </c>
      <c r="CC5" s="682"/>
      <c r="CE5" s="678" t="s">
        <v>4740</v>
      </c>
      <c r="CF5" s="679"/>
      <c r="CG5" s="678" t="s">
        <v>4721</v>
      </c>
      <c r="CH5" s="679"/>
      <c r="CI5" s="678" t="s">
        <v>4722</v>
      </c>
      <c r="CJ5" s="679"/>
      <c r="CK5" s="678" t="s">
        <v>4723</v>
      </c>
      <c r="CL5" s="679"/>
      <c r="CM5" s="678" t="s">
        <v>4724</v>
      </c>
      <c r="CN5" s="679"/>
      <c r="CO5" s="678" t="s">
        <v>4725</v>
      </c>
      <c r="CP5" s="679"/>
      <c r="CQ5" s="678" t="s">
        <v>4741</v>
      </c>
      <c r="CR5" s="679"/>
      <c r="CS5" s="678" t="s">
        <v>4727</v>
      </c>
      <c r="CT5" s="679"/>
      <c r="CU5" s="680" t="s">
        <v>4728</v>
      </c>
      <c r="CV5" s="681"/>
      <c r="CW5" s="678" t="s">
        <v>4729</v>
      </c>
      <c r="CX5" s="679"/>
      <c r="CY5" s="678" t="s">
        <v>4730</v>
      </c>
      <c r="CZ5" s="679"/>
      <c r="DA5" s="678" t="s">
        <v>4731</v>
      </c>
      <c r="DB5" s="679"/>
      <c r="DC5" s="680" t="s">
        <v>4732</v>
      </c>
      <c r="DD5" s="679"/>
      <c r="DE5" s="678" t="s">
        <v>4733</v>
      </c>
      <c r="DF5" s="679"/>
      <c r="DG5" s="678" t="s">
        <v>4734</v>
      </c>
      <c r="DH5" s="679"/>
      <c r="DI5" s="678" t="s">
        <v>4735</v>
      </c>
      <c r="DJ5" s="679"/>
      <c r="DK5" s="678" t="s">
        <v>4736</v>
      </c>
      <c r="DL5" s="679"/>
      <c r="DM5" s="680" t="s">
        <v>4737</v>
      </c>
      <c r="DN5" s="679"/>
      <c r="DO5" s="678" t="s">
        <v>4738</v>
      </c>
      <c r="DP5" s="682"/>
      <c r="DR5" s="678" t="s">
        <v>4742</v>
      </c>
      <c r="DS5" s="679"/>
      <c r="DT5" s="678" t="s">
        <v>4721</v>
      </c>
      <c r="DU5" s="679"/>
      <c r="DV5" s="678" t="s">
        <v>4722</v>
      </c>
      <c r="DW5" s="679"/>
      <c r="DX5" s="678" t="s">
        <v>4723</v>
      </c>
      <c r="DY5" s="679"/>
      <c r="DZ5" s="678" t="s">
        <v>4724</v>
      </c>
      <c r="EA5" s="679"/>
      <c r="EB5" s="678" t="s">
        <v>4725</v>
      </c>
      <c r="EC5" s="679"/>
      <c r="ED5" s="678" t="s">
        <v>4741</v>
      </c>
      <c r="EE5" s="679"/>
      <c r="EF5" s="678" t="s">
        <v>4727</v>
      </c>
      <c r="EG5" s="679"/>
      <c r="EH5" s="680" t="s">
        <v>4728</v>
      </c>
      <c r="EI5" s="681"/>
      <c r="EJ5" s="678" t="s">
        <v>4729</v>
      </c>
      <c r="EK5" s="679"/>
      <c r="EL5" s="678" t="s">
        <v>4730</v>
      </c>
      <c r="EM5" s="679"/>
      <c r="EN5" s="678" t="s">
        <v>4731</v>
      </c>
      <c r="EO5" s="679"/>
      <c r="EP5" s="680" t="s">
        <v>4732</v>
      </c>
      <c r="EQ5" s="679"/>
      <c r="ER5" s="678" t="s">
        <v>4733</v>
      </c>
      <c r="ES5" s="679"/>
      <c r="ET5" s="678" t="s">
        <v>4734</v>
      </c>
      <c r="EU5" s="679"/>
      <c r="EV5" s="678" t="s">
        <v>4735</v>
      </c>
      <c r="EW5" s="679"/>
      <c r="EX5" s="678" t="s">
        <v>4736</v>
      </c>
      <c r="EY5" s="679"/>
      <c r="EZ5" s="680" t="s">
        <v>4737</v>
      </c>
      <c r="FA5" s="679"/>
      <c r="FB5" s="678" t="s">
        <v>4738</v>
      </c>
      <c r="FC5" s="682"/>
      <c r="FD5" s="678" t="s">
        <v>4743</v>
      </c>
      <c r="FE5" s="679"/>
      <c r="FF5" s="678" t="s">
        <v>4744</v>
      </c>
      <c r="FG5" s="679"/>
      <c r="FH5" s="678" t="s">
        <v>4745</v>
      </c>
      <c r="FI5" s="679"/>
      <c r="FJ5" s="678" t="s">
        <v>4746</v>
      </c>
      <c r="FK5" s="679"/>
    </row>
    <row r="6" spans="1:167">
      <c r="A6" s="646"/>
      <c r="B6" s="891"/>
      <c r="C6" s="892"/>
      <c r="D6" s="893"/>
      <c r="E6" s="684" t="s">
        <v>4747</v>
      </c>
      <c r="F6" s="685" t="s">
        <v>4748</v>
      </c>
      <c r="G6" s="684" t="s">
        <v>4747</v>
      </c>
      <c r="H6" s="685" t="s">
        <v>4748</v>
      </c>
      <c r="I6" s="684" t="s">
        <v>4747</v>
      </c>
      <c r="J6" s="685" t="s">
        <v>4748</v>
      </c>
      <c r="K6" s="684" t="s">
        <v>4747</v>
      </c>
      <c r="L6" s="685" t="s">
        <v>4748</v>
      </c>
      <c r="M6" s="684" t="s">
        <v>4747</v>
      </c>
      <c r="N6" s="685" t="s">
        <v>4748</v>
      </c>
      <c r="O6" s="684" t="s">
        <v>4747</v>
      </c>
      <c r="P6" s="685" t="s">
        <v>4748</v>
      </c>
      <c r="Q6" s="684" t="s">
        <v>4747</v>
      </c>
      <c r="R6" s="685" t="s">
        <v>4748</v>
      </c>
      <c r="S6" s="684" t="s">
        <v>4747</v>
      </c>
      <c r="T6" s="685" t="s">
        <v>4748</v>
      </c>
      <c r="U6" s="686" t="s">
        <v>4747</v>
      </c>
      <c r="V6" s="687" t="s">
        <v>4748</v>
      </c>
      <c r="W6" s="684" t="s">
        <v>4747</v>
      </c>
      <c r="X6" s="685" t="s">
        <v>4748</v>
      </c>
      <c r="Y6" s="684" t="s">
        <v>4747</v>
      </c>
      <c r="Z6" s="685" t="s">
        <v>4748</v>
      </c>
      <c r="AA6" s="684" t="s">
        <v>4747</v>
      </c>
      <c r="AB6" s="685" t="s">
        <v>4748</v>
      </c>
      <c r="AC6" s="686" t="s">
        <v>4747</v>
      </c>
      <c r="AD6" s="685" t="s">
        <v>4748</v>
      </c>
      <c r="AE6" s="684" t="s">
        <v>4747</v>
      </c>
      <c r="AF6" s="685" t="s">
        <v>4748</v>
      </c>
      <c r="AG6" s="684" t="s">
        <v>4747</v>
      </c>
      <c r="AH6" s="685" t="s">
        <v>4748</v>
      </c>
      <c r="AI6" s="684" t="s">
        <v>4747</v>
      </c>
      <c r="AJ6" s="685" t="s">
        <v>4748</v>
      </c>
      <c r="AK6" s="684" t="s">
        <v>4747</v>
      </c>
      <c r="AL6" s="685" t="s">
        <v>4748</v>
      </c>
      <c r="AM6" s="686" t="s">
        <v>4747</v>
      </c>
      <c r="AN6" s="685" t="s">
        <v>4748</v>
      </c>
      <c r="AO6" s="684" t="s">
        <v>4747</v>
      </c>
      <c r="AP6" s="688" t="s">
        <v>4748</v>
      </c>
      <c r="AQ6" s="689"/>
      <c r="AR6" s="684" t="s">
        <v>4747</v>
      </c>
      <c r="AS6" s="685" t="s">
        <v>4748</v>
      </c>
      <c r="AT6" s="684" t="s">
        <v>4747</v>
      </c>
      <c r="AU6" s="685" t="s">
        <v>4748</v>
      </c>
      <c r="AV6" s="684" t="s">
        <v>4747</v>
      </c>
      <c r="AW6" s="685" t="s">
        <v>4748</v>
      </c>
      <c r="AX6" s="684" t="s">
        <v>4747</v>
      </c>
      <c r="AY6" s="685" t="s">
        <v>4748</v>
      </c>
      <c r="AZ6" s="684" t="s">
        <v>4747</v>
      </c>
      <c r="BA6" s="685" t="s">
        <v>4748</v>
      </c>
      <c r="BB6" s="684" t="s">
        <v>4747</v>
      </c>
      <c r="BC6" s="685" t="s">
        <v>4748</v>
      </c>
      <c r="BD6" s="684" t="s">
        <v>4747</v>
      </c>
      <c r="BE6" s="685" t="s">
        <v>4748</v>
      </c>
      <c r="BF6" s="684" t="s">
        <v>4747</v>
      </c>
      <c r="BG6" s="685" t="s">
        <v>4748</v>
      </c>
      <c r="BH6" s="686" t="s">
        <v>4747</v>
      </c>
      <c r="BI6" s="687" t="s">
        <v>4748</v>
      </c>
      <c r="BJ6" s="684" t="s">
        <v>4747</v>
      </c>
      <c r="BK6" s="685" t="s">
        <v>4748</v>
      </c>
      <c r="BL6" s="684" t="s">
        <v>4747</v>
      </c>
      <c r="BM6" s="685" t="s">
        <v>4748</v>
      </c>
      <c r="BN6" s="684" t="s">
        <v>4747</v>
      </c>
      <c r="BO6" s="685" t="s">
        <v>4748</v>
      </c>
      <c r="BP6" s="686" t="s">
        <v>4747</v>
      </c>
      <c r="BQ6" s="685" t="s">
        <v>4748</v>
      </c>
      <c r="BR6" s="684" t="s">
        <v>4747</v>
      </c>
      <c r="BS6" s="685" t="s">
        <v>4748</v>
      </c>
      <c r="BT6" s="684" t="s">
        <v>4747</v>
      </c>
      <c r="BU6" s="685" t="s">
        <v>4748</v>
      </c>
      <c r="BV6" s="684" t="s">
        <v>4747</v>
      </c>
      <c r="BW6" s="685" t="s">
        <v>4748</v>
      </c>
      <c r="BX6" s="684" t="s">
        <v>4747</v>
      </c>
      <c r="BY6" s="685" t="s">
        <v>4748</v>
      </c>
      <c r="BZ6" s="686" t="s">
        <v>4747</v>
      </c>
      <c r="CA6" s="685" t="s">
        <v>4748</v>
      </c>
      <c r="CB6" s="684" t="s">
        <v>4747</v>
      </c>
      <c r="CC6" s="688" t="s">
        <v>4748</v>
      </c>
      <c r="CE6" s="684" t="s">
        <v>4747</v>
      </c>
      <c r="CF6" s="685" t="s">
        <v>4748</v>
      </c>
      <c r="CG6" s="684" t="s">
        <v>4747</v>
      </c>
      <c r="CH6" s="685" t="s">
        <v>4748</v>
      </c>
      <c r="CI6" s="684" t="s">
        <v>4747</v>
      </c>
      <c r="CJ6" s="685" t="s">
        <v>4748</v>
      </c>
      <c r="CK6" s="684" t="s">
        <v>4747</v>
      </c>
      <c r="CL6" s="685" t="s">
        <v>4748</v>
      </c>
      <c r="CM6" s="684" t="s">
        <v>4747</v>
      </c>
      <c r="CN6" s="685" t="s">
        <v>4748</v>
      </c>
      <c r="CO6" s="684" t="s">
        <v>4747</v>
      </c>
      <c r="CP6" s="685" t="s">
        <v>4748</v>
      </c>
      <c r="CQ6" s="684" t="s">
        <v>4747</v>
      </c>
      <c r="CR6" s="685" t="s">
        <v>4748</v>
      </c>
      <c r="CS6" s="684" t="s">
        <v>4747</v>
      </c>
      <c r="CT6" s="685" t="s">
        <v>4748</v>
      </c>
      <c r="CU6" s="686" t="s">
        <v>4747</v>
      </c>
      <c r="CV6" s="687" t="s">
        <v>4748</v>
      </c>
      <c r="CW6" s="684" t="s">
        <v>4747</v>
      </c>
      <c r="CX6" s="685" t="s">
        <v>4748</v>
      </c>
      <c r="CY6" s="684" t="s">
        <v>4747</v>
      </c>
      <c r="CZ6" s="685" t="s">
        <v>4748</v>
      </c>
      <c r="DA6" s="684" t="s">
        <v>4747</v>
      </c>
      <c r="DB6" s="685" t="s">
        <v>4748</v>
      </c>
      <c r="DC6" s="686" t="s">
        <v>4747</v>
      </c>
      <c r="DD6" s="685" t="s">
        <v>4748</v>
      </c>
      <c r="DE6" s="684" t="s">
        <v>4747</v>
      </c>
      <c r="DF6" s="685" t="s">
        <v>4748</v>
      </c>
      <c r="DG6" s="684" t="s">
        <v>4747</v>
      </c>
      <c r="DH6" s="685" t="s">
        <v>4748</v>
      </c>
      <c r="DI6" s="684" t="s">
        <v>4747</v>
      </c>
      <c r="DJ6" s="685" t="s">
        <v>4748</v>
      </c>
      <c r="DK6" s="684" t="s">
        <v>4747</v>
      </c>
      <c r="DL6" s="685" t="s">
        <v>4748</v>
      </c>
      <c r="DM6" s="686" t="s">
        <v>4747</v>
      </c>
      <c r="DN6" s="685" t="s">
        <v>4748</v>
      </c>
      <c r="DO6" s="684" t="s">
        <v>4747</v>
      </c>
      <c r="DP6" s="688" t="s">
        <v>4748</v>
      </c>
      <c r="DR6" s="684" t="s">
        <v>4749</v>
      </c>
      <c r="DS6" s="685" t="s">
        <v>4750</v>
      </c>
      <c r="DT6" s="684" t="s">
        <v>4747</v>
      </c>
      <c r="DU6" s="685" t="s">
        <v>4748</v>
      </c>
      <c r="DV6" s="684" t="s">
        <v>4747</v>
      </c>
      <c r="DW6" s="685" t="s">
        <v>4748</v>
      </c>
      <c r="DX6" s="684" t="s">
        <v>4747</v>
      </c>
      <c r="DY6" s="685" t="s">
        <v>4748</v>
      </c>
      <c r="DZ6" s="684" t="s">
        <v>4747</v>
      </c>
      <c r="EA6" s="685" t="s">
        <v>4748</v>
      </c>
      <c r="EB6" s="684" t="s">
        <v>4747</v>
      </c>
      <c r="EC6" s="685" t="s">
        <v>4748</v>
      </c>
      <c r="ED6" s="684" t="s">
        <v>4747</v>
      </c>
      <c r="EE6" s="685" t="s">
        <v>4748</v>
      </c>
      <c r="EF6" s="684" t="s">
        <v>4747</v>
      </c>
      <c r="EG6" s="685" t="s">
        <v>4748</v>
      </c>
      <c r="EH6" s="686" t="s">
        <v>4747</v>
      </c>
      <c r="EI6" s="687" t="s">
        <v>4748</v>
      </c>
      <c r="EJ6" s="684" t="s">
        <v>4747</v>
      </c>
      <c r="EK6" s="685" t="s">
        <v>4748</v>
      </c>
      <c r="EL6" s="684" t="s">
        <v>4747</v>
      </c>
      <c r="EM6" s="685" t="s">
        <v>4748</v>
      </c>
      <c r="EN6" s="684" t="s">
        <v>4747</v>
      </c>
      <c r="EO6" s="685" t="s">
        <v>4748</v>
      </c>
      <c r="EP6" s="686" t="s">
        <v>4747</v>
      </c>
      <c r="EQ6" s="685" t="s">
        <v>4748</v>
      </c>
      <c r="ER6" s="684" t="s">
        <v>4747</v>
      </c>
      <c r="ES6" s="685" t="s">
        <v>4748</v>
      </c>
      <c r="ET6" s="684" t="s">
        <v>4747</v>
      </c>
      <c r="EU6" s="685" t="s">
        <v>4748</v>
      </c>
      <c r="EV6" s="684" t="s">
        <v>4747</v>
      </c>
      <c r="EW6" s="685" t="s">
        <v>4748</v>
      </c>
      <c r="EX6" s="684" t="s">
        <v>4747</v>
      </c>
      <c r="EY6" s="685" t="s">
        <v>4748</v>
      </c>
      <c r="EZ6" s="686" t="s">
        <v>4747</v>
      </c>
      <c r="FA6" s="685" t="s">
        <v>4748</v>
      </c>
      <c r="FB6" s="684" t="s">
        <v>4747</v>
      </c>
      <c r="FC6" s="688" t="s">
        <v>4748</v>
      </c>
      <c r="FD6" s="684" t="s">
        <v>4747</v>
      </c>
      <c r="FE6" s="685" t="s">
        <v>4748</v>
      </c>
      <c r="FF6" s="684" t="s">
        <v>4747</v>
      </c>
      <c r="FG6" s="685" t="s">
        <v>4748</v>
      </c>
      <c r="FH6" s="684" t="s">
        <v>4747</v>
      </c>
      <c r="FI6" s="685" t="s">
        <v>4748</v>
      </c>
      <c r="FJ6" s="684" t="s">
        <v>4747</v>
      </c>
      <c r="FK6" s="685" t="s">
        <v>4748</v>
      </c>
    </row>
    <row r="7" spans="1:167" s="693" customFormat="1">
      <c r="A7" s="672"/>
      <c r="B7" s="894" t="s">
        <v>4751</v>
      </c>
      <c r="C7" s="895"/>
      <c r="D7" s="896"/>
      <c r="E7" s="690">
        <f>W7+AO7</f>
        <v>842675.37035878003</v>
      </c>
      <c r="F7" s="691">
        <f>+IF(E7=0,0,E7/E7*100)</f>
        <v>100</v>
      </c>
      <c r="G7" s="690">
        <f>G43</f>
        <v>58966.031168000001</v>
      </c>
      <c r="H7" s="691">
        <f>+IF(G7=0,0,G7/G7*100)</f>
        <v>100</v>
      </c>
      <c r="I7" s="690">
        <f>I43</f>
        <v>63969.794047000003</v>
      </c>
      <c r="J7" s="691">
        <f>+IF(I7=0,0,I7/I7*100)</f>
        <v>100</v>
      </c>
      <c r="K7" s="690">
        <f>K43</f>
        <v>70935.518584000005</v>
      </c>
      <c r="L7" s="691">
        <f>+IF(K7=0,0,K7/K7*100)</f>
        <v>100</v>
      </c>
      <c r="M7" s="690">
        <f>SUM(G7,I7,K7)</f>
        <v>193871.34379900002</v>
      </c>
      <c r="N7" s="691">
        <f>+IF(M7=0,0,M7/M7*100)</f>
        <v>100</v>
      </c>
      <c r="O7" s="690">
        <f>O43</f>
        <v>59691.607866000006</v>
      </c>
      <c r="P7" s="691">
        <f>+IF(O7=0,0,O7/O7*100)</f>
        <v>100</v>
      </c>
      <c r="Q7" s="690">
        <f>Q43</f>
        <v>45566.499620000002</v>
      </c>
      <c r="R7" s="691">
        <f>+IF(Q7=0,0,Q7/Q7*100)</f>
        <v>100</v>
      </c>
      <c r="S7" s="690">
        <f>S43</f>
        <v>60666.391507999986</v>
      </c>
      <c r="T7" s="691">
        <f>+IF(S7=0,0,S7/S7*100)</f>
        <v>100</v>
      </c>
      <c r="U7" s="690">
        <f>SUM(O7,Q7,S7)</f>
        <v>165924.49899399999</v>
      </c>
      <c r="V7" s="691">
        <f>+IF(U7=0,0,U7/U7*100)</f>
        <v>100</v>
      </c>
      <c r="W7" s="690">
        <f>M7+U7</f>
        <v>359795.84279300005</v>
      </c>
      <c r="X7" s="691">
        <f>+IF(W7=0,0,W7/W7*100)</f>
        <v>100</v>
      </c>
      <c r="Y7" s="690">
        <f>Y43</f>
        <v>69375.704806000009</v>
      </c>
      <c r="Z7" s="691">
        <f>+IF(Y7=0,0,Y7/Y7*100)</f>
        <v>100</v>
      </c>
      <c r="AA7" s="690">
        <f>AA43</f>
        <v>74858.493006000004</v>
      </c>
      <c r="AB7" s="691">
        <f>+IF(AA7=0,0,AA7/AA7*100)</f>
        <v>100</v>
      </c>
      <c r="AC7" s="690">
        <f>AC43</f>
        <v>80794.328322780013</v>
      </c>
      <c r="AD7" s="691">
        <f>+IF(AC7=0,0,AC7/AC7*100)</f>
        <v>100</v>
      </c>
      <c r="AE7" s="690">
        <f>SUM(Y7,AA7,AC7)</f>
        <v>225028.52613478003</v>
      </c>
      <c r="AF7" s="691">
        <f>+IF(AE7=0,0,AE7/AE7*100)</f>
        <v>100</v>
      </c>
      <c r="AG7" s="690">
        <f>AG43</f>
        <v>81986.12307300001</v>
      </c>
      <c r="AH7" s="691">
        <f>+IF(AG7=0,0,AG7/AG7*100)</f>
        <v>100</v>
      </c>
      <c r="AI7" s="690">
        <f>AI43</f>
        <v>88694.995077999993</v>
      </c>
      <c r="AJ7" s="691">
        <f>+IF(AI7=0,0,AI7/AI7*100)</f>
        <v>100</v>
      </c>
      <c r="AK7" s="690">
        <f>AK43</f>
        <v>87169.883280000009</v>
      </c>
      <c r="AL7" s="691">
        <f>+IF(AK7=0,0,AK7/AK7*100)</f>
        <v>100</v>
      </c>
      <c r="AM7" s="690">
        <f>SUM(AG7,AI7,AK7)</f>
        <v>257851.00143100001</v>
      </c>
      <c r="AN7" s="691">
        <f>+IF(AM7=0,0,AM7/AM7*100)</f>
        <v>100</v>
      </c>
      <c r="AO7" s="690">
        <f>AE7+AM7</f>
        <v>482879.52756578004</v>
      </c>
      <c r="AP7" s="691">
        <f>+IF(AO7=0,0,AO7/AO7*100)</f>
        <v>100</v>
      </c>
      <c r="AQ7" s="692"/>
      <c r="AR7" s="690">
        <f>AR43</f>
        <v>1020187.6134554717</v>
      </c>
      <c r="AS7" s="691">
        <f>+IF(AR7=0,0,AR7/AR7*100)</f>
        <v>100</v>
      </c>
      <c r="AT7" s="690">
        <f>AT43</f>
        <v>83648.530154000007</v>
      </c>
      <c r="AU7" s="691">
        <f>+IF(AT7=0,0,AT7/AT7*100)</f>
        <v>100</v>
      </c>
      <c r="AV7" s="690">
        <f>AV43</f>
        <v>78589.063215999995</v>
      </c>
      <c r="AW7" s="691">
        <f>+IF(AV7=0,0,AV7/AV7*100)</f>
        <v>100</v>
      </c>
      <c r="AX7" s="690">
        <f>AX43</f>
        <v>94577.64401199999</v>
      </c>
      <c r="AY7" s="691">
        <f>+IF(AX7=0,0,AX7/AX7*100)</f>
        <v>100</v>
      </c>
      <c r="AZ7" s="690">
        <f>AZ43</f>
        <v>256815.23738200002</v>
      </c>
      <c r="BA7" s="691">
        <f>+IF(AZ7=0,0,AZ7/AZ7*100)</f>
        <v>100</v>
      </c>
      <c r="BB7" s="690">
        <f>BB43</f>
        <v>85230.790915096004</v>
      </c>
      <c r="BC7" s="691">
        <f>+IF(BB7=0,0,BB7/BB7*100)</f>
        <v>100</v>
      </c>
      <c r="BD7" s="690">
        <f>BD43</f>
        <v>80314.491294000007</v>
      </c>
      <c r="BE7" s="691">
        <f>+IF(BD7=0,0,BD7/BD7*100)</f>
        <v>100</v>
      </c>
      <c r="BF7" s="690">
        <f>BF43</f>
        <v>81290.160092000006</v>
      </c>
      <c r="BG7" s="691">
        <f>+IF(BF7=0,0,BF7/BF7*100)</f>
        <v>100</v>
      </c>
      <c r="BH7" s="690">
        <f>BH43</f>
        <v>246835.44230109602</v>
      </c>
      <c r="BI7" s="691">
        <f>+IF(BH7=0,0,BH7/BH7*100)</f>
        <v>100</v>
      </c>
      <c r="BJ7" s="690">
        <f>BJ43</f>
        <v>503650.67968309601</v>
      </c>
      <c r="BK7" s="691">
        <f>+IF(BJ7=0,0,BJ7/BJ7*100)</f>
        <v>100</v>
      </c>
      <c r="BL7" s="690">
        <f>BL43</f>
        <v>86456.406119000007</v>
      </c>
      <c r="BM7" s="691">
        <f>+IF(BL7=0,0,BL7/BL7*100)</f>
        <v>100</v>
      </c>
      <c r="BN7" s="690">
        <f>BN43</f>
        <v>81547.650766139996</v>
      </c>
      <c r="BO7" s="691">
        <f>+IF(BN7=0,0,BN7/BN7*100)</f>
        <v>100</v>
      </c>
      <c r="BP7" s="690">
        <f>BP43</f>
        <v>79800.059817857793</v>
      </c>
      <c r="BQ7" s="691">
        <f>+IF(BP7=0,0,BP7/BP7*100)</f>
        <v>100</v>
      </c>
      <c r="BR7" s="690">
        <f>BR43</f>
        <v>247804.11670299782</v>
      </c>
      <c r="BS7" s="691">
        <f>+IF(BR7=0,0,BR7/BR7*100)</f>
        <v>100</v>
      </c>
      <c r="BT7" s="690">
        <f>BT43</f>
        <v>82524.971970059996</v>
      </c>
      <c r="BU7" s="691">
        <f>+IF(BT7=0,0,BT7/BT7*100)</f>
        <v>100</v>
      </c>
      <c r="BV7" s="690">
        <f>BV43</f>
        <v>96691.735845599411</v>
      </c>
      <c r="BW7" s="691">
        <f>+IF(BV7=0,0,BV7/BV7*100)</f>
        <v>100</v>
      </c>
      <c r="BX7" s="690">
        <f>BX43</f>
        <v>89516.109253718401</v>
      </c>
      <c r="BY7" s="691">
        <f>+IF(BX7=0,0,BX7/BX7*100)</f>
        <v>100</v>
      </c>
      <c r="BZ7" s="690">
        <f>BZ43</f>
        <v>268732.81706937781</v>
      </c>
      <c r="CA7" s="691">
        <f>+IF(BZ7=0,0,BZ7/BZ7*100)</f>
        <v>100</v>
      </c>
      <c r="CB7" s="690">
        <f>CB43</f>
        <v>516536.93377237563</v>
      </c>
      <c r="CC7" s="691">
        <f>+IF(CB7=0,0,CB7/CB7*100)</f>
        <v>100</v>
      </c>
      <c r="CE7" s="690">
        <f>CE43</f>
        <v>1373473.9916623621</v>
      </c>
      <c r="CF7" s="691">
        <f>+IF(CE7=0,0,CE7/CE7*100)</f>
        <v>100</v>
      </c>
      <c r="CG7" s="690">
        <f>CG43</f>
        <v>92195.147089000006</v>
      </c>
      <c r="CH7" s="691">
        <f>+IF(CG7=0,0,CG7/CG7*100)</f>
        <v>100</v>
      </c>
      <c r="CI7" s="690">
        <f>CI43</f>
        <v>94209.153168999997</v>
      </c>
      <c r="CJ7" s="691">
        <f>+IF(CI7=0,0,CI7/CI7*100)</f>
        <v>100</v>
      </c>
      <c r="CK7" s="690">
        <f>CK43</f>
        <v>106908.535567</v>
      </c>
      <c r="CL7" s="691">
        <f>+IF(CK7=0,0,CK7/CK7*100)</f>
        <v>100</v>
      </c>
      <c r="CM7" s="690">
        <f>CM43</f>
        <v>293312.83582500002</v>
      </c>
      <c r="CN7" s="691">
        <f>+IF(CM7=0,0,CM7/CM7*100)</f>
        <v>100</v>
      </c>
      <c r="CO7" s="690">
        <f>CO43</f>
        <v>102132.154243</v>
      </c>
      <c r="CP7" s="691">
        <f>+IF(CO7=0,0,CO7/CO7*100)</f>
        <v>100</v>
      </c>
      <c r="CQ7" s="690">
        <f>CQ43</f>
        <v>111094.77644</v>
      </c>
      <c r="CR7" s="691">
        <f>+IF(CQ7=0,0,CQ7/CQ7*100)</f>
        <v>100</v>
      </c>
      <c r="CS7" s="690">
        <f>CS43</f>
        <v>113044.37637699999</v>
      </c>
      <c r="CT7" s="691">
        <f>+IF(CS7=0,0,CS7/CS7*100)</f>
        <v>100</v>
      </c>
      <c r="CU7" s="690">
        <f>CU43</f>
        <v>326271.30706000002</v>
      </c>
      <c r="CV7" s="691">
        <f>+IF(CU7=0,0,CU7/CU7*100)</f>
        <v>100</v>
      </c>
      <c r="CW7" s="690">
        <f>CW43</f>
        <v>619584.14288499998</v>
      </c>
      <c r="CX7" s="691">
        <f>+IF(CW7=0,0,CW7/CW7*100)</f>
        <v>100</v>
      </c>
      <c r="CY7" s="690">
        <f>CY43</f>
        <v>116117.61425700001</v>
      </c>
      <c r="CZ7" s="691">
        <f>+IF(CY7=0,0,CY7/CY7*100)</f>
        <v>100</v>
      </c>
      <c r="DA7" s="690">
        <f>DA43</f>
        <v>122477.87942300001</v>
      </c>
      <c r="DB7" s="691">
        <f>+IF(DA7=0,0,DA7/DA7*100)</f>
        <v>100</v>
      </c>
      <c r="DC7" s="690">
        <f>DC43</f>
        <v>129066.35382699998</v>
      </c>
      <c r="DD7" s="691">
        <f>+IF(DC7=0,0,DC7/DC7*100)</f>
        <v>100</v>
      </c>
      <c r="DE7" s="690">
        <f>DE43</f>
        <v>367661.84750699997</v>
      </c>
      <c r="DF7" s="691">
        <f>+IF(DE7=0,0,DE7/DE7*100)</f>
        <v>100</v>
      </c>
      <c r="DG7" s="690">
        <f>DG43</f>
        <v>133341.82923477568</v>
      </c>
      <c r="DH7" s="691">
        <f>+IF(DG7=0,0,DG7/DG7*100)</f>
        <v>100</v>
      </c>
      <c r="DI7" s="690">
        <f>DI43</f>
        <v>131389.86772683458</v>
      </c>
      <c r="DJ7" s="691">
        <f>+IF(DI7=0,0,DI7/DI7*100)</f>
        <v>100</v>
      </c>
      <c r="DK7" s="690">
        <f>DK43</f>
        <v>121496.30430875183</v>
      </c>
      <c r="DL7" s="691">
        <f>+IF(DK7=0,0,DK7/DK7*100)</f>
        <v>100</v>
      </c>
      <c r="DM7" s="690">
        <f>DM43</f>
        <v>386228.00127036206</v>
      </c>
      <c r="DN7" s="691">
        <f>+IF(DM7=0,0,DM7/DM7*100)</f>
        <v>100</v>
      </c>
      <c r="DO7" s="690">
        <f>DO43</f>
        <v>753889.84877736203</v>
      </c>
      <c r="DP7" s="691">
        <f>+IF(DO7=0,0,DO7/DO7*100)</f>
        <v>100</v>
      </c>
      <c r="DQ7" s="694"/>
      <c r="DR7" s="690">
        <f>DR43</f>
        <v>1661886.8423796995</v>
      </c>
      <c r="DS7" s="691">
        <f>+IF(DR7=0,0,DR7/DR7*100)</f>
        <v>100</v>
      </c>
      <c r="DT7" s="690">
        <f>DT43</f>
        <v>137054.56109027908</v>
      </c>
      <c r="DU7" s="691">
        <f>+IF(DT7=0,0,DT7/DT7*100)</f>
        <v>100</v>
      </c>
      <c r="DV7" s="690">
        <f>DV43</f>
        <v>142026.70666922923</v>
      </c>
      <c r="DW7" s="691">
        <f>+IF(DV7=0,0,DV7/DV7*100)</f>
        <v>100</v>
      </c>
      <c r="DX7" s="690">
        <f>DX43</f>
        <v>139448.77173144073</v>
      </c>
      <c r="DY7" s="691">
        <f>+IF(DX7=0,0,DX7/DX7*100)</f>
        <v>100</v>
      </c>
      <c r="DZ7" s="690">
        <f>DZ43</f>
        <v>418530.03949094907</v>
      </c>
      <c r="EA7" s="691">
        <f>+IF(DZ7=0,0,DZ7/DZ7*100)</f>
        <v>100</v>
      </c>
      <c r="EB7" s="690">
        <f>EB43</f>
        <v>133963.96350197468</v>
      </c>
      <c r="EC7" s="691">
        <f>+IF(EB7=0,0,EB7/EB7*100)</f>
        <v>100</v>
      </c>
      <c r="ED7" s="690">
        <f>ED43</f>
        <v>134236.28483180271</v>
      </c>
      <c r="EE7" s="691">
        <f>+IF(ED7=0,0,ED7/ED7*100)</f>
        <v>100</v>
      </c>
      <c r="EF7" s="690">
        <f>EF43</f>
        <v>133326.37467870308</v>
      </c>
      <c r="EG7" s="691">
        <f>+IF(EF7=0,0,EF7/EF7*100)</f>
        <v>100</v>
      </c>
      <c r="EH7" s="690">
        <f>EH43</f>
        <v>401526.6230124805</v>
      </c>
      <c r="EI7" s="691">
        <f>+IF(EH7=0,0,EH7/EH7*100)</f>
        <v>100</v>
      </c>
      <c r="EJ7" s="690">
        <f>EJ43</f>
        <v>820056.66250342957</v>
      </c>
      <c r="EK7" s="691">
        <f>+IF(EJ7=0,0,EJ7/EJ7*100)</f>
        <v>100</v>
      </c>
      <c r="EL7" s="690">
        <f>EL43</f>
        <v>140032.06442817795</v>
      </c>
      <c r="EM7" s="691">
        <f>+IF(EL7=0,0,EL7/EL7*100)</f>
        <v>100</v>
      </c>
      <c r="EN7" s="690">
        <f>EN43</f>
        <v>137498.98442480207</v>
      </c>
      <c r="EO7" s="691">
        <f>+IF(EN7=0,0,EN7/EN7*100)</f>
        <v>100</v>
      </c>
      <c r="EP7" s="690">
        <f>EP43</f>
        <v>141185.91991088123</v>
      </c>
      <c r="EQ7" s="691">
        <f>+IF(EP7=0,0,EP7/EP7*100)</f>
        <v>100</v>
      </c>
      <c r="ER7" s="690">
        <f>ER43</f>
        <v>418716.96876386122</v>
      </c>
      <c r="ES7" s="691">
        <f>+IF(ER7=0,0,ER7/ER7*100)</f>
        <v>100</v>
      </c>
      <c r="ET7" s="690">
        <f>ET43</f>
        <v>144430.98867433824</v>
      </c>
      <c r="EU7" s="691">
        <f>+IF(ET7=0,0,ET7/ET7*100)</f>
        <v>100</v>
      </c>
      <c r="EV7" s="690">
        <f>EV43</f>
        <v>141004.93200479849</v>
      </c>
      <c r="EW7" s="691">
        <f>+IF(EV7=0,0,EV7/EV7*100)</f>
        <v>100</v>
      </c>
      <c r="EX7" s="690">
        <f>EX43</f>
        <v>137677.29043327196</v>
      </c>
      <c r="EY7" s="691">
        <f>+IF(EX7=0,0,EX7/EX7*100)</f>
        <v>100</v>
      </c>
      <c r="EZ7" s="690">
        <f>EZ43</f>
        <v>423113.21111240872</v>
      </c>
      <c r="FA7" s="691">
        <f>+IF(EZ7=0,0,EZ7/EZ7*100)</f>
        <v>100</v>
      </c>
      <c r="FB7" s="690">
        <f>FB43</f>
        <v>841830.17987627001</v>
      </c>
      <c r="FC7" s="691">
        <f>+IF(FB7=0,0,FB7/FB7*100)</f>
        <v>100</v>
      </c>
      <c r="FD7" s="690">
        <f>FD43</f>
        <v>1669379.5327430156</v>
      </c>
      <c r="FE7" s="691">
        <f>+IF(FD7=0,0,FD7/FD7*100)</f>
        <v>100</v>
      </c>
      <c r="FF7" s="690">
        <f>FF43</f>
        <v>1805925.7091458801</v>
      </c>
      <c r="FG7" s="691">
        <f>+IF(FF7=0,0,FF7/FF7*100)</f>
        <v>100</v>
      </c>
      <c r="FH7" s="690">
        <f>FH43</f>
        <v>2095196.4983715559</v>
      </c>
      <c r="FI7" s="691">
        <f>+IF(FH7=0,0,FH7/FH7*100)</f>
        <v>100</v>
      </c>
      <c r="FJ7" s="690">
        <f>FJ43</f>
        <v>2359188.5518438653</v>
      </c>
      <c r="FK7" s="691">
        <f>+IF(FJ7=0,0,FJ7/FJ7*100)</f>
        <v>100</v>
      </c>
    </row>
    <row r="8" spans="1:167" s="693" customFormat="1">
      <c r="A8" s="672"/>
      <c r="B8" s="695"/>
      <c r="C8" s="696" t="s">
        <v>4752</v>
      </c>
      <c r="D8" s="696"/>
      <c r="E8" s="697">
        <f>W8+AO8</f>
        <v>599737.85594599997</v>
      </c>
      <c r="F8" s="698">
        <f>+IF(E7=0,0,E8/E7*100)</f>
        <v>71.170687674264627</v>
      </c>
      <c r="G8" s="697">
        <f>G46</f>
        <v>42040.808180000007</v>
      </c>
      <c r="H8" s="698">
        <f>+IF(G7=0,0,G8/G7*100)</f>
        <v>71.296655629105558</v>
      </c>
      <c r="I8" s="697">
        <f>I46</f>
        <v>44614.415004000002</v>
      </c>
      <c r="J8" s="698">
        <f>+IF(I7=0,0,I8/I7*100)</f>
        <v>69.742939880689349</v>
      </c>
      <c r="K8" s="697">
        <f>K46</f>
        <v>50409.799166999997</v>
      </c>
      <c r="L8" s="698">
        <f>+IF(K7=0,0,K8/K7*100)</f>
        <v>71.064256910035866</v>
      </c>
      <c r="M8" s="697">
        <f>SUM(G8,I8,K8)</f>
        <v>137065.02235099999</v>
      </c>
      <c r="N8" s="698">
        <f>+IF(M7=0,0,M8/M7*100)</f>
        <v>70.698959250576436</v>
      </c>
      <c r="O8" s="697">
        <f>O46</f>
        <v>42821.524372</v>
      </c>
      <c r="P8" s="698">
        <f>+IF(O7=0,0,O8/O7*100)</f>
        <v>71.737930846374283</v>
      </c>
      <c r="Q8" s="697">
        <f>Q46</f>
        <v>32361.573662000003</v>
      </c>
      <c r="R8" s="698">
        <f>+IF(Q7=0,0,Q8/Q7*100)</f>
        <v>71.020539062420966</v>
      </c>
      <c r="S8" s="697">
        <f>S46</f>
        <v>44139.566170999999</v>
      </c>
      <c r="T8" s="698">
        <f>+IF(S7=0,0,S8/S7*100)</f>
        <v>72.757856654749915</v>
      </c>
      <c r="U8" s="697">
        <f>SUM(O8,Q8,S8)</f>
        <v>119322.66420499999</v>
      </c>
      <c r="V8" s="698">
        <f>+IF(U7=0,0,U8/U7*100)</f>
        <v>71.913831247617523</v>
      </c>
      <c r="W8" s="697">
        <f>M8+U8</f>
        <v>256387.68655599997</v>
      </c>
      <c r="X8" s="698">
        <f>+IF(W7=0,0,W8/W7*100)</f>
        <v>71.259213159810329</v>
      </c>
      <c r="Y8" s="697">
        <f>Y46</f>
        <v>50088.075116</v>
      </c>
      <c r="Z8" s="698">
        <f>+IF(Y7=0,0,Y8/Y7*100)</f>
        <v>72.198293705360811</v>
      </c>
      <c r="AA8" s="697">
        <f>AA46</f>
        <v>53923.233328000002</v>
      </c>
      <c r="AB8" s="698">
        <f>+IF(AA7=0,0,AA8/AA7*100)</f>
        <v>72.033554460785069</v>
      </c>
      <c r="AC8" s="697">
        <f>AC46</f>
        <v>57007.834471999995</v>
      </c>
      <c r="AD8" s="698">
        <f>+IF(AC7=0,0,AC8/AC7*100)</f>
        <v>70.559203418647144</v>
      </c>
      <c r="AE8" s="697">
        <f>SUM(Y8,AA8,AC8)</f>
        <v>161019.14291599998</v>
      </c>
      <c r="AF8" s="698">
        <f>+IF(AE7=0,0,AE8/AE7*100)</f>
        <v>71.554991574516265</v>
      </c>
      <c r="AG8" s="697">
        <f>AG46</f>
        <v>57843.031397999999</v>
      </c>
      <c r="AH8" s="698">
        <f>+IF(AG7=0,0,AG8/AG7*100)</f>
        <v>70.552221802824931</v>
      </c>
      <c r="AI8" s="697">
        <f>AI46</f>
        <v>62839.155990999992</v>
      </c>
      <c r="AJ8" s="698">
        <f>+IF(AI7=0,0,AI8/AI7*100)</f>
        <v>70.848592906215387</v>
      </c>
      <c r="AK8" s="697">
        <f>AK46</f>
        <v>61648.839085</v>
      </c>
      <c r="AL8" s="698">
        <f>+IF(AK7=0,0,AK8/AK7*100)</f>
        <v>70.722635806424805</v>
      </c>
      <c r="AM8" s="697">
        <f>SUM(AG8,AI8,AK8)</f>
        <v>182331.02647400001</v>
      </c>
      <c r="AN8" s="698">
        <f>+IF(AM7=0,0,AM8/AM7*100)</f>
        <v>70.711777523497858</v>
      </c>
      <c r="AO8" s="697">
        <f>AE8+AM8</f>
        <v>343350.16939</v>
      </c>
      <c r="AP8" s="698">
        <f>+IF(AO7=0,0,AO8/AO7*100)</f>
        <v>71.104726912082086</v>
      </c>
      <c r="AQ8" s="692"/>
      <c r="AR8" s="697">
        <f>AR46</f>
        <v>727221.19761432556</v>
      </c>
      <c r="AS8" s="698">
        <f>+IF(AR7=0,0,AR8/AR7*100)</f>
        <v>71.283084407500183</v>
      </c>
      <c r="AT8" s="697">
        <f>AT46</f>
        <v>58824.212286499998</v>
      </c>
      <c r="AU8" s="698">
        <f>+IF(AT7=0,0,AT8/AT7*100)</f>
        <v>70.323067456418514</v>
      </c>
      <c r="AV8" s="697">
        <f>AV46</f>
        <v>55275.71900641</v>
      </c>
      <c r="AW8" s="698">
        <f>+IF(AV7=0,0,AV8/AV7*100)</f>
        <v>70.335129017235033</v>
      </c>
      <c r="AX8" s="697">
        <f>AX46</f>
        <v>66149.523952419986</v>
      </c>
      <c r="AY8" s="698">
        <f>+IF(AX7=0,0,AX8/AX7*100)</f>
        <v>69.942029793031153</v>
      </c>
      <c r="AZ8" s="697">
        <f>AZ46</f>
        <v>180249.45524533</v>
      </c>
      <c r="BA8" s="698">
        <f>+IF(AZ7=0,0,AZ8/AZ7*100)</f>
        <v>70.186433282857678</v>
      </c>
      <c r="BB8" s="697">
        <f>BB46</f>
        <v>60244.391205749998</v>
      </c>
      <c r="BC8" s="698">
        <f>+IF(BB7=0,0,BB8/BB7*100)</f>
        <v>70.683834514410876</v>
      </c>
      <c r="BD8" s="697">
        <f>BD46</f>
        <v>57435.836112980003</v>
      </c>
      <c r="BE8" s="698">
        <f>+IF(BD7=0,0,BD8/BD7*100)</f>
        <v>71.5136648288412</v>
      </c>
      <c r="BF8" s="697">
        <f>BF46</f>
        <v>58302.025102730004</v>
      </c>
      <c r="BG8" s="698">
        <f>+IF(BF7=0,0,BF8/BF7*100)</f>
        <v>71.72088852666397</v>
      </c>
      <c r="BH8" s="697">
        <f>BH46</f>
        <v>175982.25242146</v>
      </c>
      <c r="BI8" s="698">
        <f>+IF(BH7=0,0,BH8/BH7*100)</f>
        <v>71.295374270763133</v>
      </c>
      <c r="BJ8" s="697">
        <f>BJ46</f>
        <v>356231.70766679</v>
      </c>
      <c r="BK8" s="698">
        <f>+IF(BJ7=0,0,BJ8/BJ7*100)</f>
        <v>70.729916991462403</v>
      </c>
      <c r="BL8" s="697">
        <f>BL46</f>
        <v>61692.00953055999</v>
      </c>
      <c r="BM8" s="698">
        <f>+IF(BL7=0,0,BL8/BL7*100)</f>
        <v>71.356204010661855</v>
      </c>
      <c r="BN8" s="697">
        <f>BN46</f>
        <v>57779.37378175</v>
      </c>
      <c r="BO8" s="698">
        <f>+IF(BN7=0,0,BN8/BN7*100)</f>
        <v>70.853511093100678</v>
      </c>
      <c r="BP8" s="697">
        <f>BP46</f>
        <v>57017.284406472201</v>
      </c>
      <c r="BQ8" s="698">
        <f>+IF(BP7=0,0,BP8/BP7*100)</f>
        <v>71.45017752695064</v>
      </c>
      <c r="BR8" s="697">
        <f>BR46</f>
        <v>176488.66771878221</v>
      </c>
      <c r="BS8" s="698">
        <f>+IF(BR7=0,0,BR8/BR7*100)</f>
        <v>71.221039451217123</v>
      </c>
      <c r="BT8" s="697">
        <f>BT46</f>
        <v>60044.787155325401</v>
      </c>
      <c r="BU8" s="698">
        <f>+IF(BT7=0,0,BT8/BT7*100)</f>
        <v>72.759536564410595</v>
      </c>
      <c r="BV8" s="697">
        <f>BV46</f>
        <v>69838.586084340001</v>
      </c>
      <c r="BW8" s="698">
        <f>+IF(BV7=0,0,BV8/BV7*100)</f>
        <v>72.228081824759656</v>
      </c>
      <c r="BX8" s="697">
        <f>BX46</f>
        <v>64617.448989088007</v>
      </c>
      <c r="BY8" s="698">
        <f>+IF(BX7=0,0,BX8/BX7*100)</f>
        <v>72.185274279449175</v>
      </c>
      <c r="BZ8" s="697">
        <f>BZ46</f>
        <v>194500.82222875342</v>
      </c>
      <c r="CA8" s="698">
        <f>+IF(BZ7=0,0,BZ8/BZ7*100)</f>
        <v>72.377026501582733</v>
      </c>
      <c r="CB8" s="697">
        <f>CB46</f>
        <v>370989.48994753562</v>
      </c>
      <c r="CC8" s="698">
        <f>+IF(CB7=0,0,CB8/CB7*100)</f>
        <v>71.822451734113756</v>
      </c>
      <c r="CE8" s="697">
        <f>CE46</f>
        <v>986328.89814103046</v>
      </c>
      <c r="CF8" s="698">
        <f>+IF(CE7=0,0,CE8/CE7*100)</f>
        <v>71.812710260879655</v>
      </c>
      <c r="CG8" s="697">
        <f>CG46</f>
        <v>65772.409465801204</v>
      </c>
      <c r="CH8" s="698">
        <f>+IF(CG7=0,0,CG8/CG7*100)</f>
        <v>71.340424678001995</v>
      </c>
      <c r="CI8" s="697">
        <f>CI46</f>
        <v>67338.67352406001</v>
      </c>
      <c r="CJ8" s="698">
        <f>+IF(CI7=0,0,CI8/CI7*100)</f>
        <v>71.477846110411861</v>
      </c>
      <c r="CK8" s="697">
        <f>CK46</f>
        <v>76199.334471094</v>
      </c>
      <c r="CL8" s="698">
        <f>+IF(CK7=0,0,CK8/CK7*100)</f>
        <v>71.27525792675327</v>
      </c>
      <c r="CM8" s="697">
        <f>CM46</f>
        <v>209310.41746095521</v>
      </c>
      <c r="CN8" s="698">
        <f>+IF(CM7=0,0,CM8/CM7*100)</f>
        <v>71.36081067581938</v>
      </c>
      <c r="CO8" s="697">
        <f>CO46</f>
        <v>73594.439655679991</v>
      </c>
      <c r="CP8" s="698">
        <f>+IF(CO7=0,0,CO8/CO7*100)</f>
        <v>72.058050866702501</v>
      </c>
      <c r="CQ8" s="697">
        <f>CQ46</f>
        <v>80245.428429990003</v>
      </c>
      <c r="CR8" s="698">
        <f>+IF(CQ7=0,0,CQ8/CQ7*100)</f>
        <v>72.231504487818015</v>
      </c>
      <c r="CS8" s="697">
        <f>CS46</f>
        <v>81802.711762812003</v>
      </c>
      <c r="CT8" s="698">
        <f>+IF(CS7=0,0,CS8/CS7*100)</f>
        <v>72.363362410883781</v>
      </c>
      <c r="CU8" s="697">
        <f>CU46</f>
        <v>235642.57984848198</v>
      </c>
      <c r="CV8" s="698">
        <f>+IF(CU7=0,0,CU8/CU7*100)</f>
        <v>72.222893876827555</v>
      </c>
      <c r="CW8" s="697">
        <f>CW46</f>
        <v>444952.9973094372</v>
      </c>
      <c r="CX8" s="698">
        <f>+IF(CW7=0,0,CW8/CW7*100)</f>
        <v>71.814781320512949</v>
      </c>
      <c r="CY8" s="697">
        <f>CY46</f>
        <v>84054.312558310005</v>
      </c>
      <c r="CZ8" s="698">
        <f>+IF(CY7=0,0,CY8/CY7*100)</f>
        <v>72.387219713518093</v>
      </c>
      <c r="DA8" s="697">
        <f>DA46</f>
        <v>87998.618901837181</v>
      </c>
      <c r="DB8" s="698">
        <f>+IF(DA7=0,0,DA8/DA7*100)</f>
        <v>71.848581406212688</v>
      </c>
      <c r="DC8" s="697">
        <f>DC46</f>
        <v>94515.846635840004</v>
      </c>
      <c r="DD8" s="698">
        <f>+IF(DC7=0,0,DC8/DC7*100)</f>
        <v>73.230430575677886</v>
      </c>
      <c r="DE8" s="697">
        <f>DE46</f>
        <v>266568.77809598722</v>
      </c>
      <c r="DF8" s="698">
        <f>+IF(DE7=0,0,DE8/DE7*100)</f>
        <v>72.503791161227838</v>
      </c>
      <c r="DG8" s="697">
        <f>DG46</f>
        <v>94297.107389223078</v>
      </c>
      <c r="DH8" s="698">
        <f>+IF(DG7=0,0,DG8/DG7*100)</f>
        <v>70.718324422558837</v>
      </c>
      <c r="DI8" s="697">
        <f>DI46</f>
        <v>93664.187289664027</v>
      </c>
      <c r="DJ8" s="698">
        <f>+IF(DI7=0,0,DI8/DI7*100)</f>
        <v>71.287222454927857</v>
      </c>
      <c r="DK8" s="697">
        <f>DK46</f>
        <v>86845.828056718994</v>
      </c>
      <c r="DL8" s="698">
        <f>+IF(DK7=0,0,DK8/DK7*100)</f>
        <v>71.480222012368785</v>
      </c>
      <c r="DM8" s="697">
        <f>DM46</f>
        <v>274807.1227356061</v>
      </c>
      <c r="DN8" s="698">
        <f>+IF(DM7=0,0,DM8/DM7*100)</f>
        <v>71.151527551530208</v>
      </c>
      <c r="DO8" s="697">
        <f>DO46</f>
        <v>541375.90083159332</v>
      </c>
      <c r="DP8" s="698">
        <f>+IF(DO7=0,0,DO8/DO7*100)</f>
        <v>71.811008161150056</v>
      </c>
      <c r="DQ8" s="694"/>
      <c r="DR8" s="697">
        <f>DR46</f>
        <v>1163699.5708510114</v>
      </c>
      <c r="DS8" s="698">
        <f>+IF(DR7=0,0,DR8/DR7*100)</f>
        <v>70.022792236845646</v>
      </c>
      <c r="DT8" s="697">
        <f>DT46</f>
        <v>98580.358454594883</v>
      </c>
      <c r="DU8" s="698">
        <f>+IF(DT7=0,0,DT8/DT7*100)</f>
        <v>71.927820329641648</v>
      </c>
      <c r="DV8" s="697">
        <f>DV46</f>
        <v>101359.33982473356</v>
      </c>
      <c r="DW8" s="698">
        <f>+IF(DV7=0,0,DV8/DV7*100)</f>
        <v>71.366394533665229</v>
      </c>
      <c r="DX8" s="697">
        <f>DX46</f>
        <v>99188.178530489182</v>
      </c>
      <c r="DY8" s="698">
        <f>+IF(DX7=0,0,DX8/DX7*100)</f>
        <v>71.128757391647767</v>
      </c>
      <c r="DZ8" s="697">
        <f>DZ46</f>
        <v>299127.87680981762</v>
      </c>
      <c r="EA8" s="698">
        <f>+IF(DZ7=0,0,DZ8/DZ7*100)</f>
        <v>71.471065057514565</v>
      </c>
      <c r="EB8" s="697">
        <f>EB46</f>
        <v>94854.232337576366</v>
      </c>
      <c r="EC8" s="698">
        <f>+IF(EB7=0,0,EB8/EB7*100)</f>
        <v>70.805782285008448</v>
      </c>
      <c r="ED8" s="697">
        <f>ED46</f>
        <v>94975.193798456574</v>
      </c>
      <c r="EE8" s="698">
        <f>+IF(ED7=0,0,ED8/ED7*100)</f>
        <v>70.752251462754614</v>
      </c>
      <c r="EF8" s="697">
        <f>EF46</f>
        <v>93387.516944314571</v>
      </c>
      <c r="EG8" s="698">
        <f>+IF(EF7=0,0,EF8/EF7*100)</f>
        <v>70.044293313580852</v>
      </c>
      <c r="EH8" s="697">
        <f>EH46</f>
        <v>283216.9430803475</v>
      </c>
      <c r="EI8" s="698">
        <f>+IF(EH7=0,0,EH8/EH7*100)</f>
        <v>70.535034751990622</v>
      </c>
      <c r="EJ8" s="697">
        <f>EJ46</f>
        <v>582344.81989016512</v>
      </c>
      <c r="EK8" s="698">
        <f>+IF(EJ7=0,0,EJ8/EJ7*100)</f>
        <v>71.012753937320724</v>
      </c>
      <c r="EL8" s="697">
        <f>EL46</f>
        <v>96978.882560132261</v>
      </c>
      <c r="EM8" s="698">
        <f>+IF(EL7=0,0,EL8/EL7*100)</f>
        <v>69.254768867506371</v>
      </c>
      <c r="EN8" s="697">
        <f>EN46</f>
        <v>95274.544350290118</v>
      </c>
      <c r="EO8" s="698">
        <f>+IF(EN7=0,0,EN8/EN7*100)</f>
        <v>69.291089493388654</v>
      </c>
      <c r="EP8" s="697">
        <f>EP46</f>
        <v>97920.587918943624</v>
      </c>
      <c r="EQ8" s="698">
        <f>+IF(EP7=0,0,EP8/EP7*100)</f>
        <v>69.355774273208425</v>
      </c>
      <c r="ER8" s="697">
        <f>ER46</f>
        <v>290174.014829366</v>
      </c>
      <c r="ES8" s="698">
        <f>+IF(ER7=0,0,ER8/ER7*100)</f>
        <v>69.300753605954753</v>
      </c>
      <c r="ET8" s="697">
        <f>ET46</f>
        <v>99611.921307797369</v>
      </c>
      <c r="EU8" s="698">
        <f>+IF(ET7=0,0,ET8/ET7*100)</f>
        <v>68.968524152667456</v>
      </c>
      <c r="EV8" s="697">
        <f>EV46</f>
        <v>97816.329941677977</v>
      </c>
      <c r="EW8" s="698">
        <f>+IF(EV7=0,0,EV8/EV7*100)</f>
        <v>69.370857140195085</v>
      </c>
      <c r="EX8" s="697">
        <f>EX46</f>
        <v>93752.484882004996</v>
      </c>
      <c r="EY8" s="698">
        <f>+IF(EX7=0,0,EX8/EX7*100)</f>
        <v>68.095823637264274</v>
      </c>
      <c r="EZ8" s="697">
        <f>EZ46</f>
        <v>291180.73613148031</v>
      </c>
      <c r="FA8" s="698">
        <f>+IF(EZ7=0,0,EZ8/EZ7*100)</f>
        <v>68.818634938374018</v>
      </c>
      <c r="FB8" s="697">
        <f>FB46</f>
        <v>581354.75096084632</v>
      </c>
      <c r="FC8" s="698">
        <f>+IF(FB7=0,0,FB8/FB7*100)</f>
        <v>69.058435401578535</v>
      </c>
      <c r="FD8" s="697">
        <f>FD46</f>
        <v>1134441.7103564825</v>
      </c>
      <c r="FE8" s="698">
        <f>+IF(FD7=0,0,FD8/FD7*100)</f>
        <v>67.955889485025736</v>
      </c>
      <c r="FF8" s="697">
        <f>FF46</f>
        <v>1203553.2494192529</v>
      </c>
      <c r="FG8" s="698">
        <f>+IF(FF7=0,0,FF8/FF7*100)</f>
        <v>66.644671113767927</v>
      </c>
      <c r="FH8" s="697">
        <f>FH46</f>
        <v>1388172.4602946495</v>
      </c>
      <c r="FI8" s="698">
        <f>+IF(FH7=0,0,FH8/FH7*100)</f>
        <v>66.255000968814855</v>
      </c>
      <c r="FJ8" s="697">
        <f>FJ46</f>
        <v>1555846.6748803551</v>
      </c>
      <c r="FK8" s="698">
        <f>+IF(FJ7=0,0,FJ8/FJ7*100)</f>
        <v>65.948381856310547</v>
      </c>
    </row>
    <row r="9" spans="1:167" s="693" customFormat="1">
      <c r="A9" s="672"/>
      <c r="B9" s="699"/>
      <c r="C9" s="696" t="s">
        <v>4753</v>
      </c>
      <c r="D9" s="696"/>
      <c r="E9" s="697">
        <f>SUM(E10:E11)</f>
        <v>98205.681014396265</v>
      </c>
      <c r="F9" s="698">
        <f>+IF(E7=0,0,E9/E7*100)</f>
        <v>11.654034812075249</v>
      </c>
      <c r="G9" s="697">
        <f>SUM(G10:G11)</f>
        <v>8243.4016999999985</v>
      </c>
      <c r="H9" s="698">
        <f>+IF(G7=0,0,G9/G7*100)</f>
        <v>13.979916125800868</v>
      </c>
      <c r="I9" s="697">
        <f>SUM(I10:I11)</f>
        <v>7822.5071469999984</v>
      </c>
      <c r="J9" s="698">
        <f>+IF(I7=0,0,I9/I7*100)</f>
        <v>12.228438849205347</v>
      </c>
      <c r="K9" s="697">
        <f>SUM(K10:K11)</f>
        <v>8775.7033670000001</v>
      </c>
      <c r="L9" s="698">
        <f>+IF(K7=0,0,K9/K7*100)</f>
        <v>12.371381139066516</v>
      </c>
      <c r="M9" s="697">
        <f>SUM(M10:M11)</f>
        <v>24841.612213999997</v>
      </c>
      <c r="N9" s="698">
        <f>+IF(M7=0,0,M9/M7*100)</f>
        <v>12.813452327309927</v>
      </c>
      <c r="O9" s="697">
        <f>SUM(O10:O11)</f>
        <v>7842.0208330000005</v>
      </c>
      <c r="P9" s="698">
        <f>+IF(O7=0,0,O9/O7*100)</f>
        <v>13.13756005803082</v>
      </c>
      <c r="Q9" s="697">
        <f>SUM(Q10:Q11)</f>
        <v>7282.5869354735541</v>
      </c>
      <c r="R9" s="698">
        <f>+IF(Q7=0,0,Q9/Q7*100)</f>
        <v>15.982326920449005</v>
      </c>
      <c r="S9" s="697">
        <f>SUM(S10:S11)</f>
        <v>7623.5303540000023</v>
      </c>
      <c r="T9" s="698">
        <f>+IF(S7=0,0,S9/S7*100)</f>
        <v>12.566315820835822</v>
      </c>
      <c r="U9" s="697">
        <f>SUM(U10:U11)</f>
        <v>22748.138122473556</v>
      </c>
      <c r="V9" s="698">
        <f>+IF(U7=0,0,U9/U7*100)</f>
        <v>13.709933289173984</v>
      </c>
      <c r="W9" s="697">
        <f>SUM(W10:W11)</f>
        <v>47589.750336473553</v>
      </c>
      <c r="X9" s="698">
        <f>+IF(W7=0,0,W9/W7*100)</f>
        <v>13.226876099247534</v>
      </c>
      <c r="Y9" s="697">
        <f>SUM(Y10:Y11)</f>
        <v>8034.1868300000006</v>
      </c>
      <c r="Z9" s="698">
        <f>+IF(Y7=0,0,Y9/Y7*100)</f>
        <v>11.580692192557239</v>
      </c>
      <c r="AA9" s="697">
        <f>SUM(AA10:AA11)</f>
        <v>8048.5365149999998</v>
      </c>
      <c r="AB9" s="698">
        <f>+IF(AA7=0,0,AA9/AA7*100)</f>
        <v>10.751667835946014</v>
      </c>
      <c r="AC9" s="697">
        <f>SUM(AC10:AC11)</f>
        <v>8355.8101079227108</v>
      </c>
      <c r="AD9" s="698">
        <f>+IF(AC7=0,0,AC9/AC7*100)</f>
        <v>10.342075095346495</v>
      </c>
      <c r="AE9" s="697">
        <f>SUM(AE10:AE11)</f>
        <v>24438.533452922711</v>
      </c>
      <c r="AF9" s="698">
        <f>+IF(AE7=0,0,AE9/AE7*100)</f>
        <v>10.860193537545253</v>
      </c>
      <c r="AG9" s="697">
        <f>SUM(AG10:AG11)</f>
        <v>8395.2764310000002</v>
      </c>
      <c r="AH9" s="698">
        <f>+IF(AG7=0,0,AG9/AG7*100)</f>
        <v>10.239874891418992</v>
      </c>
      <c r="AI9" s="697">
        <f>SUM(AI10:AI11)</f>
        <v>8784.8431970000001</v>
      </c>
      <c r="AJ9" s="698">
        <f>+IF(AI7=0,0,AI9/AI7*100)</f>
        <v>9.9045534522826788</v>
      </c>
      <c r="AK9" s="697">
        <f>SUM(AK10:AK11)</f>
        <v>8997.2775970000002</v>
      </c>
      <c r="AL9" s="698">
        <f>+IF(AK7=0,0,AK9/AK7*100)</f>
        <v>10.321543701165318</v>
      </c>
      <c r="AM9" s="697">
        <f>SUM(AM10:AM11)</f>
        <v>26177.397225000001</v>
      </c>
      <c r="AN9" s="698">
        <f>+IF(AM7=0,0,AM9/AM7*100)</f>
        <v>10.152140996049216</v>
      </c>
      <c r="AO9" s="697">
        <f>SUM(AO10:AO11)</f>
        <v>50615.930677922704</v>
      </c>
      <c r="AP9" s="698">
        <f>+IF(AO7=0,0,AO9/AO7*100)</f>
        <v>10.482103255252952</v>
      </c>
      <c r="AQ9" s="692"/>
      <c r="AR9" s="697">
        <f>SUM(AR10:AR11)</f>
        <v>117007.18468452379</v>
      </c>
      <c r="AS9" s="698">
        <f>+IF(AR7=0,0,AR9/AR7*100)</f>
        <v>11.469183034697846</v>
      </c>
      <c r="AT9" s="697">
        <f>SUM(AT10:AT11)</f>
        <v>9064.2554369999998</v>
      </c>
      <c r="AU9" s="698">
        <f>+IF(AT7=0,0,AT9/AT7*100)</f>
        <v>10.836120396033706</v>
      </c>
      <c r="AV9" s="697">
        <f>SUM(AV10:AV11)</f>
        <v>8857.1855320000013</v>
      </c>
      <c r="AW9" s="698">
        <f>+IF(AV7=0,0,AV9/AV7*100)</f>
        <v>11.270252080313336</v>
      </c>
      <c r="AX9" s="697">
        <f>SUM(AX10:AX11)</f>
        <v>10496.381291</v>
      </c>
      <c r="AY9" s="698">
        <f>+IF(AX7=0,0,AX9/AX7*100)</f>
        <v>11.09816320828231</v>
      </c>
      <c r="AZ9" s="697">
        <f>SUM(AZ10:AZ11)</f>
        <v>28417.822260000004</v>
      </c>
      <c r="BA9" s="698">
        <f>+IF(AZ7=0,0,AZ9/AZ7*100)</f>
        <v>11.065473587040279</v>
      </c>
      <c r="BB9" s="697">
        <f>SUM(BB10:BB11)</f>
        <v>9758.2284090000012</v>
      </c>
      <c r="BC9" s="698">
        <f>+IF(BB7=0,0,BB9/BB7*100)</f>
        <v>11.449182043518539</v>
      </c>
      <c r="BD9" s="697">
        <f>SUM(BD10:BD11)</f>
        <v>9426.338737</v>
      </c>
      <c r="BE9" s="698">
        <f>+IF(BD7=0,0,BD9/BD7*100)</f>
        <v>11.736784464579191</v>
      </c>
      <c r="BF9" s="697">
        <f>SUM(BF10:BF11)</f>
        <v>9487.8132631280005</v>
      </c>
      <c r="BG9" s="698">
        <f>+IF(BF7=0,0,BF9/BF7*100)</f>
        <v>11.67153964562277</v>
      </c>
      <c r="BH9" s="697">
        <f>SUM(BH10:BH11)</f>
        <v>28672.380409128004</v>
      </c>
      <c r="BI9" s="698">
        <f>+IF(BH7=0,0,BH9/BH7*100)</f>
        <v>11.615990046580393</v>
      </c>
      <c r="BJ9" s="697">
        <f>SUM(BJ10:BJ11)</f>
        <v>57090.202669128012</v>
      </c>
      <c r="BK9" s="698">
        <f>+IF(BJ7=0,0,BJ9/BJ7*100)</f>
        <v>11.335277598562948</v>
      </c>
      <c r="BL9" s="697">
        <f>SUM(BL10:BL11)</f>
        <v>9706.8355670000019</v>
      </c>
      <c r="BM9" s="698">
        <f>+IF(BL7=0,0,BL9/BL7*100)</f>
        <v>11.227433573446662</v>
      </c>
      <c r="BN9" s="697">
        <f>SUM(BN10:BN11)</f>
        <v>9400.8872572992041</v>
      </c>
      <c r="BO9" s="698">
        <f>+IF(BN7=0,0,BN9/BN7*100)</f>
        <v>11.528090838887312</v>
      </c>
      <c r="BP9" s="697">
        <f>SUM(BP10:BP11)</f>
        <v>9995.0462779482004</v>
      </c>
      <c r="BQ9" s="698">
        <f>+IF(BP7=0,0,BP9/BP7*100)</f>
        <v>12.525111260269373</v>
      </c>
      <c r="BR9" s="697">
        <f>SUM(BR10:BR11)</f>
        <v>29102.769102247403</v>
      </c>
      <c r="BS9" s="698">
        <f>+IF(BR7=0,0,BR9/BR7*100)</f>
        <v>11.7442637715047</v>
      </c>
      <c r="BT9" s="697">
        <f>SUM(BT10:BT11)</f>
        <v>9731.1000340811679</v>
      </c>
      <c r="BU9" s="698">
        <f>+IF(BT7=0,0,BT9/BT7*100)</f>
        <v>11.7917035314009</v>
      </c>
      <c r="BV9" s="697">
        <f>SUM(BV10:BV11)</f>
        <v>10552.196154662801</v>
      </c>
      <c r="BW9" s="698">
        <f>+IF(BV7=0,0,BV9/BV7*100)</f>
        <v>10.913234789282198</v>
      </c>
      <c r="BX9" s="697">
        <f>SUM(BX10:BX11)</f>
        <v>10530.9167244044</v>
      </c>
      <c r="BY9" s="698">
        <f>+IF(BX7=0,0,BX9/BX7*100)</f>
        <v>11.764269931076072</v>
      </c>
      <c r="BZ9" s="697">
        <f>SUM(BZ10:BZ11)</f>
        <v>30814.212913148371</v>
      </c>
      <c r="CA9" s="698">
        <f>+IF(BZ7=0,0,BZ9/BZ7*100)</f>
        <v>11.466486768972906</v>
      </c>
      <c r="CB9" s="697">
        <f>SUM(CB10:CB11)</f>
        <v>59916.982015395777</v>
      </c>
      <c r="CC9" s="698">
        <f>+IF(CB7=0,0,CB9/CB7*100)</f>
        <v>11.599747878202962</v>
      </c>
      <c r="CE9" s="697">
        <f>SUM(CE10:CE11)</f>
        <v>146430.82528654521</v>
      </c>
      <c r="CF9" s="698">
        <f>+IF(CE7=0,0,CE9/CE7*100)</f>
        <v>10.661346787449176</v>
      </c>
      <c r="CG9" s="697">
        <f>SUM(CG10:CG11)</f>
        <v>10905.015475999999</v>
      </c>
      <c r="CH9" s="698">
        <f>+IF(CG7=0,0,CG9/CG7*100)</f>
        <v>11.828188164256531</v>
      </c>
      <c r="CI9" s="697">
        <f>SUM(CI10:CI11)</f>
        <v>10738.873463975</v>
      </c>
      <c r="CJ9" s="698">
        <f>+IF(CI7=0,0,CI9/CI7*100)</f>
        <v>11.39897037892989</v>
      </c>
      <c r="CK9" s="697">
        <f>SUM(CK10:CK11)</f>
        <v>12096.232679819001</v>
      </c>
      <c r="CL9" s="698">
        <f>+IF(CK7=0,0,CK9/CK7*100)</f>
        <v>11.314562130764802</v>
      </c>
      <c r="CM9" s="697">
        <f>SUM(CM10:CM11)</f>
        <v>33740.121619794008</v>
      </c>
      <c r="CN9" s="698">
        <f>+IF(CM7=0,0,CM9/CM7*100)</f>
        <v>11.50311800194263</v>
      </c>
      <c r="CO9" s="697">
        <f>SUM(CO10:CO11)</f>
        <v>11823.7992122736</v>
      </c>
      <c r="CP9" s="698">
        <f>+IF(CO7=0,0,CO9/CO7*100)</f>
        <v>11.576960556556543</v>
      </c>
      <c r="CQ9" s="697">
        <f>SUM(CQ10:CQ11)</f>
        <v>12079.136874</v>
      </c>
      <c r="CR9" s="698">
        <f>+IF(CQ7=0,0,CQ9/CQ7*100)</f>
        <v>10.872821622287249</v>
      </c>
      <c r="CS9" s="697">
        <f>SUM(CS10:CS11)</f>
        <v>11816.892548629003</v>
      </c>
      <c r="CT9" s="698">
        <f>+IF(CS7=0,0,CS9/CS7*100)</f>
        <v>10.453321896544397</v>
      </c>
      <c r="CU9" s="697">
        <f>SUM(CU10:CU11)</f>
        <v>35719.828634902602</v>
      </c>
      <c r="CV9" s="698">
        <f>+IF(CU7=0,0,CU9/CU7*100)</f>
        <v>10.947891482328192</v>
      </c>
      <c r="CW9" s="697">
        <f>SUM(CW10:CW11)</f>
        <v>69459.950254696596</v>
      </c>
      <c r="CX9" s="698">
        <f>+IF(CW7=0,0,CW9/CW7*100)</f>
        <v>11.210737242445688</v>
      </c>
      <c r="CY9" s="697">
        <f>SUM(CY10:CY11)</f>
        <v>12159.430858936998</v>
      </c>
      <c r="CZ9" s="698">
        <f>+IF(CY7=0,0,CY9/CY7*100)</f>
        <v>10.471650607654455</v>
      </c>
      <c r="DA9" s="697">
        <f>SUM(DA10:DA11)</f>
        <v>12531.5496854635</v>
      </c>
      <c r="DB9" s="698">
        <f>+IF(DA7=0,0,DA9/DA7*100)</f>
        <v>10.231684075932989</v>
      </c>
      <c r="DC9" s="697">
        <f>SUM(DC10:DC11)</f>
        <v>12822.4378115523</v>
      </c>
      <c r="DD9" s="698">
        <f>+IF(DC7=0,0,DC9/DC7*100)</f>
        <v>9.9347641204302111</v>
      </c>
      <c r="DE9" s="697">
        <f>SUM(DE10:DE11)</f>
        <v>37513.418355952803</v>
      </c>
      <c r="DF9" s="698">
        <f>+IF(DE7=0,0,DE9/DE7*100)</f>
        <v>10.203239365280778</v>
      </c>
      <c r="DG9" s="697">
        <f>SUM(DG10:DG11)</f>
        <v>12929.109701222398</v>
      </c>
      <c r="DH9" s="698">
        <f>+IF(DG7=0,0,DG9/DG7*100)</f>
        <v>9.6962144402999346</v>
      </c>
      <c r="DI9" s="697">
        <f>SUM(DI10:DI11)</f>
        <v>12737.183962252322</v>
      </c>
      <c r="DJ9" s="698">
        <f>+IF(DI7=0,0,DI9/DI7*100)</f>
        <v>9.6941904140839075</v>
      </c>
      <c r="DK9" s="697">
        <f>SUM(DK10:DK11)</f>
        <v>13791.163012421064</v>
      </c>
      <c r="DL9" s="698">
        <f>+IF(DK7=0,0,DK9/DK7*100)</f>
        <v>11.35109671926674</v>
      </c>
      <c r="DM9" s="697">
        <f>SUM(DM10:DM11)</f>
        <v>39457.456675895788</v>
      </c>
      <c r="DN9" s="698">
        <f>+IF(DM7=0,0,DM9/DM7*100)</f>
        <v>10.216104618545074</v>
      </c>
      <c r="DO9" s="697">
        <f>SUM(DO10:DO11)</f>
        <v>76970.875031848598</v>
      </c>
      <c r="DP9" s="698">
        <f>+IF(DO7=0,0,DO9/DO7*100)</f>
        <v>10.209830409134419</v>
      </c>
      <c r="DQ9" s="694"/>
      <c r="DR9" s="697">
        <f>SUM(DR10:DR11)</f>
        <v>170117.54190624793</v>
      </c>
      <c r="DS9" s="698">
        <f>+IF(DR7=0,0,DR9/DR7*100)</f>
        <v>10.236409457496647</v>
      </c>
      <c r="DT9" s="697">
        <f>SUM(DT10:DT11)</f>
        <v>13271.749479574788</v>
      </c>
      <c r="DU9" s="698">
        <f>+IF(DT7=0,0,DT9/DT7*100)</f>
        <v>9.6835518453359359</v>
      </c>
      <c r="DV9" s="697">
        <f>SUM(DV10:DV11)</f>
        <v>13672.305022746168</v>
      </c>
      <c r="DW9" s="698">
        <f>+IF(DV7=0,0,DV9/DV7*100)</f>
        <v>9.6265732997583751</v>
      </c>
      <c r="DX9" s="697">
        <f>SUM(DX10:DX11)</f>
        <v>14019.449900376945</v>
      </c>
      <c r="DY9" s="698">
        <f>+IF(DX7=0,0,DX9/DX7*100)</f>
        <v>10.053476790298655</v>
      </c>
      <c r="DZ9" s="697">
        <f>SUM(DZ10:DZ11)</f>
        <v>40963.504402697901</v>
      </c>
      <c r="EA9" s="698">
        <f>+IF(DZ7=0,0,DZ9/DZ7*100)</f>
        <v>9.7874705606606192</v>
      </c>
      <c r="EB9" s="697">
        <f>SUM(EB10:EB11)</f>
        <v>13683.85812833218</v>
      </c>
      <c r="EC9" s="698">
        <f>+IF(EB7=0,0,EB9/EB7*100)</f>
        <v>10.214581422212456</v>
      </c>
      <c r="ED9" s="697">
        <f>SUM(ED10:ED11)</f>
        <v>13752.590078841053</v>
      </c>
      <c r="EE9" s="698">
        <f>+IF(ED7=0,0,ED9/ED7*100)</f>
        <v>10.245061606161828</v>
      </c>
      <c r="EF9" s="697">
        <f>SUM(EF10:EF11)</f>
        <v>14338.009828609594</v>
      </c>
      <c r="EG9" s="698">
        <f>+IF(EF7=0,0,EF9/EF7*100)</f>
        <v>10.754068625327948</v>
      </c>
      <c r="EH9" s="697">
        <f>SUM(EH10:EH11)</f>
        <v>41774.458035782831</v>
      </c>
      <c r="EI9" s="698">
        <f>+IF(EH7=0,0,EH9/EH7*100)</f>
        <v>10.403907397812667</v>
      </c>
      <c r="EJ9" s="697">
        <f>SUM(EJ10:EJ11)</f>
        <v>82737.962438480739</v>
      </c>
      <c r="EK9" s="698">
        <f>+IF(EJ7=0,0,EJ9/EJ7*100)</f>
        <v>10.089298242624146</v>
      </c>
      <c r="EL9" s="697">
        <f>SUM(EL10:EL11)</f>
        <v>14217.473129896589</v>
      </c>
      <c r="EM9" s="698">
        <f>+IF(EL7=0,0,EL9/EL7*100)</f>
        <v>10.153012588905085</v>
      </c>
      <c r="EN9" s="697">
        <f>SUM(EN10:EN11)</f>
        <v>14401.671772991063</v>
      </c>
      <c r="EO9" s="698">
        <f>+IF(EN7=0,0,EN9/EN7*100)</f>
        <v>10.474020468760123</v>
      </c>
      <c r="EP9" s="697">
        <f>SUM(EP10:EP11)</f>
        <v>14889.879162917277</v>
      </c>
      <c r="EQ9" s="698">
        <f>+IF(EP7=0,0,EP9/EP7*100)</f>
        <v>10.546291848589437</v>
      </c>
      <c r="ER9" s="697">
        <f>SUM(ER10:ER11)</f>
        <v>43509.02406580493</v>
      </c>
      <c r="ES9" s="698">
        <f>+IF(ER7=0,0,ER9/ER7*100)</f>
        <v>10.391034352931177</v>
      </c>
      <c r="ET9" s="697">
        <f>SUM(ET10:ET11)</f>
        <v>14748.660312034495</v>
      </c>
      <c r="EU9" s="698">
        <f>+IF(ET7=0,0,ET9/ET7*100)</f>
        <v>10.211562246720923</v>
      </c>
      <c r="EV9" s="697">
        <f>SUM(EV10:EV11)</f>
        <v>14130.368345452995</v>
      </c>
      <c r="EW9" s="698">
        <f>+IF(EV7=0,0,EV9/EV7*100)</f>
        <v>10.021187304974644</v>
      </c>
      <c r="EX9" s="697">
        <f>SUM(EX10:EX11)</f>
        <v>14991.526744474764</v>
      </c>
      <c r="EY9" s="698">
        <f>+IF(EX7=0,0,EX9/EX7*100)</f>
        <v>10.888888572179379</v>
      </c>
      <c r="EZ9" s="697">
        <f>SUM(EZ10:EZ11)</f>
        <v>43870.555401962265</v>
      </c>
      <c r="FA9" s="698">
        <f>+IF(EZ7=0,0,EZ9/EZ7*100)</f>
        <v>10.368514678759853</v>
      </c>
      <c r="FB9" s="697">
        <f>SUM(FB10:FB11)</f>
        <v>87379.579467767195</v>
      </c>
      <c r="FC9" s="698">
        <f>+IF(FB7=0,0,FB9/FB7*100)</f>
        <v>10.379715714232294</v>
      </c>
      <c r="FD9" s="697">
        <f>SUM(FD10:FD11)</f>
        <v>170903.94362180113</v>
      </c>
      <c r="FE9" s="698">
        <f>+IF(FD7=0,0,FD9/FD7*100)</f>
        <v>10.237572719067838</v>
      </c>
      <c r="FF9" s="697">
        <f>SUM(FF10:FF11)</f>
        <v>184946.75907258969</v>
      </c>
      <c r="FG9" s="698">
        <f>+IF(FF7=0,0,FF9/FF7*100)</f>
        <v>10.241105607830402</v>
      </c>
      <c r="FH9" s="697">
        <f>SUM(FH10:FH11)</f>
        <v>207017.99245020468</v>
      </c>
      <c r="FI9" s="698">
        <f>+IF(FH7=0,0,FH9/FH7*100)</f>
        <v>9.8806003451754876</v>
      </c>
      <c r="FJ9" s="697">
        <f>SUM(FJ10:FJ11)</f>
        <v>224517.54048729563</v>
      </c>
      <c r="FK9" s="698">
        <f>+IF(FJ7=0,0,FJ9/FJ7*100)</f>
        <v>9.516727279463101</v>
      </c>
    </row>
    <row r="10" spans="1:167">
      <c r="A10" s="646"/>
      <c r="B10" s="700"/>
      <c r="C10" s="701"/>
      <c r="D10" s="702" t="s">
        <v>4754</v>
      </c>
      <c r="E10" s="703">
        <f>W10+AO10</f>
        <v>80888.521716473551</v>
      </c>
      <c r="F10" s="704">
        <f>+IF(E8=0,0,E10/E7*100)</f>
        <v>9.5990133996718345</v>
      </c>
      <c r="G10" s="703">
        <f>G50</f>
        <v>6744.048878999999</v>
      </c>
      <c r="H10" s="704">
        <f>+IF(G8=0,0,G10/G7*100)</f>
        <v>11.437176193502903</v>
      </c>
      <c r="I10" s="703">
        <f>I50</f>
        <v>6418.6951449999979</v>
      </c>
      <c r="J10" s="704">
        <f>+IF(I8=0,0,I10/I7*100)</f>
        <v>10.033946866053753</v>
      </c>
      <c r="K10" s="703">
        <f>K50</f>
        <v>7274.0896590000002</v>
      </c>
      <c r="L10" s="704">
        <f>+IF(K8=0,0,K10/K7*100)</f>
        <v>10.254509735325627</v>
      </c>
      <c r="M10" s="703">
        <f>SUM(G10,I10,K10)</f>
        <v>20436.833682999997</v>
      </c>
      <c r="N10" s="704">
        <f>+IF(M8=0,0,M10/M7*100)</f>
        <v>10.54144118595902</v>
      </c>
      <c r="O10" s="703">
        <f>O50</f>
        <v>6572.254715</v>
      </c>
      <c r="P10" s="704">
        <f>+IF(O8=0,0,O10/O7*100)</f>
        <v>11.010349611881569</v>
      </c>
      <c r="Q10" s="703">
        <f>Q50</f>
        <v>6315.8904264735538</v>
      </c>
      <c r="R10" s="704">
        <f>+IF(Q8=0,0,Q10/Q7*100)</f>
        <v>13.860819854815858</v>
      </c>
      <c r="S10" s="703">
        <f>S50</f>
        <v>6528.9876050000021</v>
      </c>
      <c r="T10" s="704">
        <f>+IF(S8=0,0,S10/S7*100)</f>
        <v>10.762116293234673</v>
      </c>
      <c r="U10" s="703">
        <f>SUM(O10,Q10,S10)</f>
        <v>19417.132746473555</v>
      </c>
      <c r="V10" s="704">
        <f>+IF(U8=0,0,U10/U7*100)</f>
        <v>11.702390463252627</v>
      </c>
      <c r="W10" s="703">
        <f>M10+U10</f>
        <v>39853.966429473556</v>
      </c>
      <c r="X10" s="704">
        <f>+IF(W8=0,0,W10/W7*100)</f>
        <v>11.076827936670348</v>
      </c>
      <c r="Y10" s="703">
        <f>Y50</f>
        <v>6710.9448980000006</v>
      </c>
      <c r="Z10" s="704">
        <f>+IF(Y8=0,0,Y10/Y7*100)</f>
        <v>9.6733358122505155</v>
      </c>
      <c r="AA10" s="703">
        <f>AA50</f>
        <v>6744.6635549999992</v>
      </c>
      <c r="AB10" s="704">
        <f>+IF(AA8=0,0,AA10/AA7*100)</f>
        <v>9.0098842284460705</v>
      </c>
      <c r="AC10" s="703">
        <f>AC50</f>
        <v>6804.7092170000005</v>
      </c>
      <c r="AD10" s="704">
        <f>+IF(AC8=0,0,AC10/AC7*100)</f>
        <v>8.422261015420073</v>
      </c>
      <c r="AE10" s="703">
        <f>SUM(Y10,AA10,AC10)</f>
        <v>20260.31767</v>
      </c>
      <c r="AF10" s="704">
        <f>+IF(AE8=0,0,AE10/AE7*100)</f>
        <v>9.0034441490609751</v>
      </c>
      <c r="AG10" s="703">
        <f>AG50</f>
        <v>6820.7179759999999</v>
      </c>
      <c r="AH10" s="704">
        <f>+IF(AG8=0,0,AG10/AG7*100)</f>
        <v>8.3193566427416847</v>
      </c>
      <c r="AI10" s="703">
        <f>AI50</f>
        <v>6893.2869110000001</v>
      </c>
      <c r="AJ10" s="704">
        <f>+IF(AI8=0,0,AI10/AI7*100)</f>
        <v>7.7719006635469325</v>
      </c>
      <c r="AK10" s="703">
        <f>AK50</f>
        <v>7060.2327299999997</v>
      </c>
      <c r="AL10" s="704">
        <f>+IF(AK8=0,0,AK10/AK7*100)</f>
        <v>8.0993944976634822</v>
      </c>
      <c r="AM10" s="703">
        <f>SUM(AG10,AI10,AK10)</f>
        <v>20774.237616999999</v>
      </c>
      <c r="AN10" s="704">
        <f>+IF(AM8=0,0,AM10/AM7*100)</f>
        <v>8.0566829299513536</v>
      </c>
      <c r="AO10" s="703">
        <f>AE10+AM10</f>
        <v>41034.555286999996</v>
      </c>
      <c r="AP10" s="704">
        <f>+IF(AO8=0,0,AO10/AO7*100)</f>
        <v>8.497886728364163</v>
      </c>
      <c r="AQ10" s="705"/>
      <c r="AR10" s="703">
        <f>AR50</f>
        <v>96641.585154119486</v>
      </c>
      <c r="AS10" s="704">
        <f>+IF(AR8=0,0,AR10/AR7*100)</f>
        <v>9.4729228114018476</v>
      </c>
      <c r="AT10" s="703">
        <f>AT50</f>
        <v>7123.8927489999996</v>
      </c>
      <c r="AU10" s="704">
        <f>+IF(AT8=0,0,AT10/AT7*100)</f>
        <v>8.5164589693144066</v>
      </c>
      <c r="AV10" s="703">
        <f>AV50</f>
        <v>7198.5462100000013</v>
      </c>
      <c r="AW10" s="704">
        <f>+IF(AV8=0,0,AV10/AV7*100)</f>
        <v>9.1597302670665304</v>
      </c>
      <c r="AX10" s="703">
        <f>AX50</f>
        <v>8564.5397780000003</v>
      </c>
      <c r="AY10" s="704">
        <f>+IF(AX8=0,0,AX10/AX7*100)</f>
        <v>9.0555647346357393</v>
      </c>
      <c r="AZ10" s="703">
        <f>AZ50</f>
        <v>22886.978737000005</v>
      </c>
      <c r="BA10" s="704">
        <f>+IF(AZ8=0,0,AZ10/AZ7*100)</f>
        <v>8.9118461078525311</v>
      </c>
      <c r="BB10" s="703">
        <f>BB50</f>
        <v>7812.2990230000014</v>
      </c>
      <c r="BC10" s="704">
        <f>+IF(BB8=0,0,BB10/BB7*100)</f>
        <v>9.1660524783611912</v>
      </c>
      <c r="BD10" s="703">
        <f>BD50</f>
        <v>7812.8849800000007</v>
      </c>
      <c r="BE10" s="704">
        <f>+IF(BD8=0,0,BD10/BD7*100)</f>
        <v>9.7278646158637532</v>
      </c>
      <c r="BF10" s="703">
        <f>BF50</f>
        <v>7849.4055920000001</v>
      </c>
      <c r="BG10" s="704">
        <f>+IF(BF8=0,0,BF10/BF7*100)</f>
        <v>9.6560341166956096</v>
      </c>
      <c r="BH10" s="703">
        <f>BH50</f>
        <v>23474.589595000001</v>
      </c>
      <c r="BI10" s="704">
        <f>+IF(BH8=0,0,BH10/BH7*100)</f>
        <v>9.5102183771344766</v>
      </c>
      <c r="BJ10" s="703">
        <f>BJ50</f>
        <v>46361.56833200001</v>
      </c>
      <c r="BK10" s="704">
        <f>+IF(BJ8=0,0,BJ10/BJ7*100)</f>
        <v>9.2051038948604926</v>
      </c>
      <c r="BL10" s="703">
        <f>BL50</f>
        <v>8067.2926300000017</v>
      </c>
      <c r="BM10" s="704">
        <f>+IF(BL8=0,0,BL10/BL7*100)</f>
        <v>9.3310524831393629</v>
      </c>
      <c r="BN10" s="703">
        <f>BN50</f>
        <v>8072.7944572992037</v>
      </c>
      <c r="BO10" s="704">
        <f>+IF(BN8=0,0,BN10/BN7*100)</f>
        <v>9.8994813234413481</v>
      </c>
      <c r="BP10" s="703">
        <f>BP50</f>
        <v>8527.5570633038005</v>
      </c>
      <c r="BQ10" s="704">
        <f>+IF(BP8=0,0,BP10/BP7*100)</f>
        <v>10.686153723152335</v>
      </c>
      <c r="BR10" s="703">
        <f>BR50</f>
        <v>24667.644150603002</v>
      </c>
      <c r="BS10" s="704">
        <f>+IF(BR8=0,0,BR10/BR7*100)</f>
        <v>9.954493282356589</v>
      </c>
      <c r="BT10" s="703">
        <f>BT50</f>
        <v>8328.1761092813686</v>
      </c>
      <c r="BU10" s="704">
        <f>+IF(BT8=0,0,BT10/BT7*100)</f>
        <v>10.091704256867637</v>
      </c>
      <c r="BV10" s="703">
        <f>BV50</f>
        <v>8821.5286976712014</v>
      </c>
      <c r="BW10" s="704">
        <f>+IF(BV8=0,0,BV10/BV7*100)</f>
        <v>9.123353325415227</v>
      </c>
      <c r="BX10" s="703">
        <f>BX50</f>
        <v>8462.6678645639004</v>
      </c>
      <c r="BY10" s="704">
        <f>+IF(BX8=0,0,BX10/BX7*100)</f>
        <v>9.4537932167917251</v>
      </c>
      <c r="BZ10" s="703">
        <f>BZ50</f>
        <v>25612.37267151647</v>
      </c>
      <c r="CA10" s="704">
        <f>+IF(BZ8=0,0,BZ10/BZ7*100)</f>
        <v>9.5307945456115295</v>
      </c>
      <c r="CB10" s="703">
        <f>CB50</f>
        <v>50280.016822119476</v>
      </c>
      <c r="CC10" s="704">
        <f>+IF(CB8=0,0,CB10/CB7*100)</f>
        <v>9.7340603419999709</v>
      </c>
      <c r="CE10" s="703">
        <f>CE50</f>
        <v>118219.12776677134</v>
      </c>
      <c r="CF10" s="704">
        <f>+IF(CE8=0,0,CE10/CE7*100)</f>
        <v>8.6073073450547639</v>
      </c>
      <c r="CG10" s="703">
        <f>CG50</f>
        <v>8873.2924569999996</v>
      </c>
      <c r="CH10" s="704">
        <f>+IF(CG8=0,0,CG10/CG7*100)</f>
        <v>9.6244680302253034</v>
      </c>
      <c r="CI10" s="703">
        <f>CI50</f>
        <v>8479.3103019999999</v>
      </c>
      <c r="CJ10" s="704">
        <f>+IF(CI8=0,0,CI10/CI7*100)</f>
        <v>9.0005164219968385</v>
      </c>
      <c r="CK10" s="703">
        <f>CK50</f>
        <v>9765.9972376365004</v>
      </c>
      <c r="CL10" s="704">
        <f>+IF(CK8=0,0,CK10/CK7*100)</f>
        <v>9.1349088132594538</v>
      </c>
      <c r="CM10" s="703">
        <f>CM50</f>
        <v>27118.599996636505</v>
      </c>
      <c r="CN10" s="706">
        <f>+IF(CM8=0,0,CM10/CM7*100)</f>
        <v>9.2456233360398663</v>
      </c>
      <c r="CO10" s="703">
        <f>CO50</f>
        <v>9344.7101320000002</v>
      </c>
      <c r="CP10" s="704">
        <f>+IF(CO8=0,0,CO10/CO7*100)</f>
        <v>9.149625993168037</v>
      </c>
      <c r="CQ10" s="703">
        <f>CQ50</f>
        <v>9696.052400999999</v>
      </c>
      <c r="CR10" s="704">
        <f>+IF(CQ8=0,0,CQ10/CQ7*100)</f>
        <v>8.7277302423274925</v>
      </c>
      <c r="CS10" s="703">
        <f>CS50</f>
        <v>9470.4073830000016</v>
      </c>
      <c r="CT10" s="704">
        <f>+IF(CS8=0,0,CS10/CS7*100)</f>
        <v>8.3776015105930117</v>
      </c>
      <c r="CU10" s="703">
        <f>CU50</f>
        <v>28511.169916000003</v>
      </c>
      <c r="CV10" s="706">
        <f>+IF(CU8=0,0,CU10/CU7*100)</f>
        <v>8.7384852112530105</v>
      </c>
      <c r="CW10" s="703">
        <f>CW50</f>
        <v>55629.769912636504</v>
      </c>
      <c r="CX10" s="704">
        <f>+IF(CW8=0,0,CW10/CW7*100)</f>
        <v>8.9785657931148588</v>
      </c>
      <c r="CY10" s="703">
        <f>CY50</f>
        <v>9854.7315049999979</v>
      </c>
      <c r="CZ10" s="704">
        <f>+IF(CY8=0,0,CY10/CY7*100)</f>
        <v>8.4868532376050929</v>
      </c>
      <c r="DA10" s="703">
        <f>DA50</f>
        <v>10227.658234</v>
      </c>
      <c r="DB10" s="704">
        <f>+IF(DA8=0,0,DA10/DA7*100)</f>
        <v>8.3506166845662726</v>
      </c>
      <c r="DC10" s="703">
        <f>DC50</f>
        <v>10437.316944</v>
      </c>
      <c r="DD10" s="704">
        <f>+IF(DC8=0,0,DC10/DC7*100)</f>
        <v>8.0867837623972374</v>
      </c>
      <c r="DE10" s="703">
        <f>DE50</f>
        <v>30519.706683</v>
      </c>
      <c r="DF10" s="704">
        <f>+IF(DE8=0,0,DE10/DE7*100)</f>
        <v>8.3010263071745367</v>
      </c>
      <c r="DG10" s="703">
        <f>DG50</f>
        <v>10362.228289279334</v>
      </c>
      <c r="DH10" s="704">
        <f>+IF(DG8=0,0,DG10/DG7*100)</f>
        <v>7.7711760433663333</v>
      </c>
      <c r="DI10" s="703">
        <f>DI50</f>
        <v>10330.57384100598</v>
      </c>
      <c r="DJ10" s="704">
        <f>+IF(DI8=0,0,DI10/DI7*100)</f>
        <v>7.8625346229008368</v>
      </c>
      <c r="DK10" s="703">
        <f>DK50</f>
        <v>11376.849040849516</v>
      </c>
      <c r="DL10" s="704">
        <f>+IF(DK8=0,0,DK10/DK7*100)</f>
        <v>9.3639465871638023</v>
      </c>
      <c r="DM10" s="703">
        <f>DM50</f>
        <v>32069.651171134836</v>
      </c>
      <c r="DN10" s="704">
        <f>+IF(DM8=0,0,DM10/DM7*100)</f>
        <v>8.3032952208677049</v>
      </c>
      <c r="DO10" s="703">
        <f>DO50</f>
        <v>62589.35785413484</v>
      </c>
      <c r="DP10" s="704">
        <f>+IF(DO8=0,0,DO10/DO7*100)</f>
        <v>8.3021887024530905</v>
      </c>
      <c r="DQ10" s="694"/>
      <c r="DR10" s="703">
        <f>DR50</f>
        <v>134809.58448197949</v>
      </c>
      <c r="DS10" s="704">
        <f>+IF(DR8=0,0,DR10/DR7*100)</f>
        <v>8.1118389678651113</v>
      </c>
      <c r="DT10" s="703">
        <f>DT50</f>
        <v>10787.306983812898</v>
      </c>
      <c r="DU10" s="704">
        <f>+IF(DT8=0,0,DT10/DT7*100)</f>
        <v>7.8708121043174923</v>
      </c>
      <c r="DV10" s="703">
        <f>DV50</f>
        <v>10592.520529511241</v>
      </c>
      <c r="DW10" s="704">
        <f>+IF(DV8=0,0,DV10/DV7*100)</f>
        <v>7.4581188129501017</v>
      </c>
      <c r="DX10" s="703">
        <f>DX50</f>
        <v>11306.753449241465</v>
      </c>
      <c r="DY10" s="704">
        <f>+IF(DX8=0,0,DX10/DX7*100)</f>
        <v>8.108177152694271</v>
      </c>
      <c r="DZ10" s="703">
        <f>DZ50</f>
        <v>32686.580962565607</v>
      </c>
      <c r="EA10" s="706">
        <f>+IF(DZ8=0,0,DZ10/DZ7*100)</f>
        <v>7.8098530280697975</v>
      </c>
      <c r="EB10" s="703">
        <f>EB50</f>
        <v>11222.486819561333</v>
      </c>
      <c r="EC10" s="704">
        <f>+IF(EB8=0,0,EB10/EB7*100)</f>
        <v>8.3772430481992348</v>
      </c>
      <c r="ED10" s="703">
        <f>ED50</f>
        <v>11197.054601035919</v>
      </c>
      <c r="EE10" s="704">
        <f>+IF(ED8=0,0,ED10/ED7*100)</f>
        <v>8.3413025137471308</v>
      </c>
      <c r="EF10" s="703">
        <f>EF50</f>
        <v>11177.275086773419</v>
      </c>
      <c r="EG10" s="704">
        <f>+IF(EF8=0,0,EF10/EF7*100)</f>
        <v>8.3833938436479691</v>
      </c>
      <c r="EH10" s="703">
        <f>EH50</f>
        <v>33596.816507370677</v>
      </c>
      <c r="EI10" s="706">
        <f>+IF(EH8=0,0,EH10/EH7*100)</f>
        <v>8.3672699596625257</v>
      </c>
      <c r="EJ10" s="703">
        <f>EJ50</f>
        <v>66283.397469936288</v>
      </c>
      <c r="EK10" s="704">
        <f>+IF(EJ8=0,0,EJ10/EJ7*100)</f>
        <v>8.082782629628241</v>
      </c>
      <c r="EL10" s="703">
        <f>EL50</f>
        <v>11134.446652521754</v>
      </c>
      <c r="EM10" s="704">
        <f>+IF(EL8=0,0,EL10/EL7*100)</f>
        <v>7.9513550685618721</v>
      </c>
      <c r="EN10" s="703">
        <f>EN50</f>
        <v>11245.091527363329</v>
      </c>
      <c r="EO10" s="704">
        <f>+IF(EN8=0,0,EN10/EN7*100)</f>
        <v>8.1783087885374517</v>
      </c>
      <c r="EP10" s="703">
        <f>EP50</f>
        <v>11565.589757535332</v>
      </c>
      <c r="EQ10" s="704">
        <f>+IF(EP8=0,0,EP10/EP7*100)</f>
        <v>8.1917444493301552</v>
      </c>
      <c r="ER10" s="703">
        <f>ER50</f>
        <v>33945.127937420417</v>
      </c>
      <c r="ES10" s="704">
        <f>+IF(ER8=0,0,ER10/ER7*100)</f>
        <v>8.1069386888316064</v>
      </c>
      <c r="ET10" s="703">
        <f>ET50</f>
        <v>11569.843941802641</v>
      </c>
      <c r="EU10" s="704">
        <f>+IF(ET8=0,0,ET10/ET7*100)</f>
        <v>8.0106381933659865</v>
      </c>
      <c r="EV10" s="703">
        <f>EV50</f>
        <v>11212.691322106815</v>
      </c>
      <c r="EW10" s="704">
        <f>+IF(EV8=0,0,EV10/EV7*100)</f>
        <v>7.9519851984505339</v>
      </c>
      <c r="EX10" s="703">
        <f>EX50</f>
        <v>11798.523810713317</v>
      </c>
      <c r="EY10" s="704">
        <f>+IF(EX8=0,0,EX10/EX7*100)</f>
        <v>8.5696949537452625</v>
      </c>
      <c r="EZ10" s="703">
        <f>EZ50</f>
        <v>34581.059074622783</v>
      </c>
      <c r="FA10" s="704">
        <f>+IF(EZ8=0,0,EZ10/EZ7*100)</f>
        <v>8.1730038595830123</v>
      </c>
      <c r="FB10" s="703">
        <f>FB50</f>
        <v>68526.1870120432</v>
      </c>
      <c r="FC10" s="704">
        <f>+IF(FB8=0,0,FB10/FB7*100)</f>
        <v>8.1401437784179933</v>
      </c>
      <c r="FD10" s="703">
        <f>FD50</f>
        <v>137265.82649658696</v>
      </c>
      <c r="FE10" s="704">
        <f>+IF(FD8=0,0,FD10/FD7*100)</f>
        <v>8.2225655582970223</v>
      </c>
      <c r="FF10" s="703">
        <f>FF50</f>
        <v>145442.29714674409</v>
      </c>
      <c r="FG10" s="704">
        <f>+IF(FF8=0,0,FF10/FF7*100)</f>
        <v>8.05361463155268</v>
      </c>
      <c r="FH10" s="703">
        <f>FH50</f>
        <v>164515.79435297233</v>
      </c>
      <c r="FI10" s="704">
        <f>+IF(FH8=0,0,FH10/FH7*100)</f>
        <v>7.852046072091019</v>
      </c>
      <c r="FJ10" s="703">
        <f>FJ50</f>
        <v>175119.15396364205</v>
      </c>
      <c r="FK10" s="704">
        <f>+IF(FJ8=0,0,FJ10/FJ7*100)</f>
        <v>7.4228553638400196</v>
      </c>
    </row>
    <row r="11" spans="1:167">
      <c r="A11" s="646"/>
      <c r="B11" s="700"/>
      <c r="C11" s="707"/>
      <c r="D11" s="707" t="s">
        <v>4755</v>
      </c>
      <c r="E11" s="708">
        <f>W11+AO11</f>
        <v>17317.15929792271</v>
      </c>
      <c r="F11" s="709">
        <f>+IF(E9=0,0,E11/E7*100)</f>
        <v>2.055021412403415</v>
      </c>
      <c r="G11" s="708">
        <f>G57</f>
        <v>1499.3528209999999</v>
      </c>
      <c r="H11" s="709">
        <f>+IF(G9=0,0,G11/G7*100)</f>
        <v>2.5427399322979647</v>
      </c>
      <c r="I11" s="708">
        <f>I57</f>
        <v>1403.8120020000001</v>
      </c>
      <c r="J11" s="709">
        <f>+IF(I9=0,0,I11/I7*100)</f>
        <v>2.1944919831515932</v>
      </c>
      <c r="K11" s="708">
        <f>K57</f>
        <v>1501.6137080000001</v>
      </c>
      <c r="L11" s="709">
        <f>+IF(K9=0,0,K11/K7*100)</f>
        <v>2.1168714037408889</v>
      </c>
      <c r="M11" s="708">
        <f>SUM(G11,I11,K11)</f>
        <v>4404.7785309999999</v>
      </c>
      <c r="N11" s="709">
        <f>+IF(M9=0,0,M11/M7*100)</f>
        <v>2.2720111413509061</v>
      </c>
      <c r="O11" s="708">
        <f>O57</f>
        <v>1269.766118</v>
      </c>
      <c r="P11" s="709">
        <f>+IF(O9=0,0,O11/O7*100)</f>
        <v>2.1272104461492507</v>
      </c>
      <c r="Q11" s="708">
        <f>Q57</f>
        <v>966.69650900000011</v>
      </c>
      <c r="R11" s="709">
        <f>+IF(Q9=0,0,Q11/Q7*100)</f>
        <v>2.1215070656331445</v>
      </c>
      <c r="S11" s="708">
        <f>S57</f>
        <v>1094.5427490000002</v>
      </c>
      <c r="T11" s="709">
        <f>+IF(S9=0,0,S11/S7*100)</f>
        <v>1.8041995276011504</v>
      </c>
      <c r="U11" s="708">
        <f>SUM(O11,Q11,S11)</f>
        <v>3331.0053760000001</v>
      </c>
      <c r="V11" s="709">
        <f>+IF(U9=0,0,U11/U7*100)</f>
        <v>2.0075428259213561</v>
      </c>
      <c r="W11" s="708">
        <f>M11+U11</f>
        <v>7735.783907</v>
      </c>
      <c r="X11" s="709">
        <f>+IF(W9=0,0,W11/W7*100)</f>
        <v>2.1500481625771863</v>
      </c>
      <c r="Y11" s="708">
        <f>Y57</f>
        <v>1323.2419320000001</v>
      </c>
      <c r="Z11" s="709">
        <f>+IF(Y9=0,0,Y11/Y7*100)</f>
        <v>1.9073563803067246</v>
      </c>
      <c r="AA11" s="708">
        <f>AA57</f>
        <v>1303.8729600000001</v>
      </c>
      <c r="AB11" s="709">
        <f>+IF(AA9=0,0,AA11/AA7*100)</f>
        <v>1.741783607499944</v>
      </c>
      <c r="AC11" s="708">
        <f>AC57</f>
        <v>1551.1008909227105</v>
      </c>
      <c r="AD11" s="709">
        <f>+IF(AC9=0,0,AC11/AC7*100)</f>
        <v>1.9198140799264205</v>
      </c>
      <c r="AE11" s="708">
        <f>SUM(Y11,AA11,AC11)</f>
        <v>4178.2157829227108</v>
      </c>
      <c r="AF11" s="709">
        <f>+IF(AE9=0,0,AE11/AE7*100)</f>
        <v>1.8567493884842776</v>
      </c>
      <c r="AG11" s="708">
        <f>AG57</f>
        <v>1574.5584550000001</v>
      </c>
      <c r="AH11" s="709">
        <f>+IF(AG9=0,0,AG11/AG7*100)</f>
        <v>1.9205182486773054</v>
      </c>
      <c r="AI11" s="708">
        <f>AI57</f>
        <v>1891.556286</v>
      </c>
      <c r="AJ11" s="709">
        <f>+IF(AI9=0,0,AI11/AI7*100)</f>
        <v>2.1326527887357467</v>
      </c>
      <c r="AK11" s="708">
        <f>AK57</f>
        <v>1937.0448669999998</v>
      </c>
      <c r="AL11" s="709">
        <f>+IF(AK9=0,0,AK11/AK7*100)</f>
        <v>2.2221492035018353</v>
      </c>
      <c r="AM11" s="708">
        <f>SUM(AG11,AI11,AK11)</f>
        <v>5403.1596079999999</v>
      </c>
      <c r="AN11" s="709">
        <f>+IF(AM9=0,0,AM11/AM7*100)</f>
        <v>2.0954580660978603</v>
      </c>
      <c r="AO11" s="708">
        <f>AE11+AM11</f>
        <v>9581.3753909227107</v>
      </c>
      <c r="AP11" s="709">
        <f>+IF(AO9=0,0,AO11/AO7*100)</f>
        <v>1.9842165268887886</v>
      </c>
      <c r="AQ11" s="705"/>
      <c r="AR11" s="708">
        <f>AR57</f>
        <v>20365.599530404299</v>
      </c>
      <c r="AS11" s="709">
        <f>+IF(AR9=0,0,AR11/AR7*100)</f>
        <v>1.9962602232959967</v>
      </c>
      <c r="AT11" s="708">
        <f>AT57</f>
        <v>1940.3626880000002</v>
      </c>
      <c r="AU11" s="709">
        <f>+IF(AT9=0,0,AT11/AT7*100)</f>
        <v>2.3196614267192999</v>
      </c>
      <c r="AV11" s="708">
        <f>AV57</f>
        <v>1658.6393220000002</v>
      </c>
      <c r="AW11" s="709">
        <f>+IF(AV9=0,0,AV11/AV7*100)</f>
        <v>2.110521813246804</v>
      </c>
      <c r="AX11" s="708">
        <f>AX57</f>
        <v>1931.8415130000001</v>
      </c>
      <c r="AY11" s="709">
        <f>+IF(AX9=0,0,AX11/AX7*100)</f>
        <v>2.0425984736465721</v>
      </c>
      <c r="AZ11" s="708">
        <f>AZ57</f>
        <v>5530.8435230000005</v>
      </c>
      <c r="BA11" s="709">
        <f>+IF(AZ9=0,0,AZ11/AZ7*100)</f>
        <v>2.1536274791877488</v>
      </c>
      <c r="BB11" s="708">
        <f>BB57</f>
        <v>1945.9293860000002</v>
      </c>
      <c r="BC11" s="709">
        <f>+IF(BB9=0,0,BB11/BB7*100)</f>
        <v>2.2831295651573482</v>
      </c>
      <c r="BD11" s="708">
        <f>BD57</f>
        <v>1613.453757</v>
      </c>
      <c r="BE11" s="709">
        <f>+IF(BD9=0,0,BD11/BD7*100)</f>
        <v>2.0089198487154398</v>
      </c>
      <c r="BF11" s="708">
        <f>BF57</f>
        <v>1638.4076711279999</v>
      </c>
      <c r="BG11" s="709">
        <f>+IF(BF9=0,0,BF11/BF7*100)</f>
        <v>2.01550552892716</v>
      </c>
      <c r="BH11" s="708">
        <f>BH57</f>
        <v>5197.7908141280004</v>
      </c>
      <c r="BI11" s="709">
        <f>+IF(BH9=0,0,BH11/BH7*100)</f>
        <v>2.1057716694459163</v>
      </c>
      <c r="BJ11" s="708">
        <f>BJ57</f>
        <v>10728.634337128002</v>
      </c>
      <c r="BK11" s="709">
        <f>+IF(BJ9=0,0,BJ11/BJ7*100)</f>
        <v>2.1301737037024564</v>
      </c>
      <c r="BL11" s="708">
        <f>BL57</f>
        <v>1639.5429369999997</v>
      </c>
      <c r="BM11" s="709">
        <f>+IF(BL9=0,0,BL11/BL7*100)</f>
        <v>1.8963810903073002</v>
      </c>
      <c r="BN11" s="708">
        <f>BN57</f>
        <v>1328.0928000000001</v>
      </c>
      <c r="BO11" s="709">
        <f>+IF(BN9=0,0,BN11/BN7*100)</f>
        <v>1.6286095154459648</v>
      </c>
      <c r="BP11" s="708">
        <f>BP57</f>
        <v>1467.4892146443999</v>
      </c>
      <c r="BQ11" s="709">
        <f>+IF(BP9=0,0,BP11/BP7*100)</f>
        <v>1.838957537117037</v>
      </c>
      <c r="BR11" s="708">
        <f>BR57</f>
        <v>4435.1249516443995</v>
      </c>
      <c r="BS11" s="709">
        <f>+IF(BR9=0,0,BR11/BR7*100)</f>
        <v>1.7897704891481108</v>
      </c>
      <c r="BT11" s="708">
        <f>BT57</f>
        <v>1402.9239247998</v>
      </c>
      <c r="BU11" s="709">
        <f>+IF(BT9=0,0,BT11/BT7*100)</f>
        <v>1.6999992745332648</v>
      </c>
      <c r="BV11" s="708">
        <f>BV57</f>
        <v>1730.6674569915999</v>
      </c>
      <c r="BW11" s="709">
        <f>+IF(BV9=0,0,BV11/BV7*100)</f>
        <v>1.7898814638669713</v>
      </c>
      <c r="BX11" s="708">
        <f>BX57</f>
        <v>2068.2488598405002</v>
      </c>
      <c r="BY11" s="709">
        <f>+IF(BX9=0,0,BX11/BX7*100)</f>
        <v>2.3104767142843481</v>
      </c>
      <c r="BZ11" s="708">
        <f>BZ57</f>
        <v>5201.8402416319004</v>
      </c>
      <c r="CA11" s="709">
        <f>+IF(BZ9=0,0,BZ11/BZ7*100)</f>
        <v>1.9356922233613765</v>
      </c>
      <c r="CB11" s="708">
        <f>CB57</f>
        <v>9636.9651932763009</v>
      </c>
      <c r="CC11" s="709">
        <f>+IF(CB9=0,0,CB11/CB7*100)</f>
        <v>1.8656875362029892</v>
      </c>
      <c r="CE11" s="708">
        <f>CE57</f>
        <v>28211.697519773854</v>
      </c>
      <c r="CF11" s="709">
        <f>+IF(CE9=0,0,CE11/CE7*100)</f>
        <v>2.0540394423944122</v>
      </c>
      <c r="CG11" s="708">
        <f>CG57</f>
        <v>2031.7230189999998</v>
      </c>
      <c r="CH11" s="709">
        <f>+IF(CG9=0,0,CG11/CG7*100)</f>
        <v>2.2037201340312293</v>
      </c>
      <c r="CI11" s="708">
        <f>CI57</f>
        <v>2259.5631619749997</v>
      </c>
      <c r="CJ11" s="709">
        <f>+IF(CI9=0,0,CI11/CI7*100)</f>
        <v>2.3984539569330514</v>
      </c>
      <c r="CK11" s="708">
        <f>CK57</f>
        <v>2330.2354421825003</v>
      </c>
      <c r="CL11" s="709">
        <f>+IF(CK9=0,0,CK11/CK7*100)</f>
        <v>2.1796533175053479</v>
      </c>
      <c r="CM11" s="708">
        <f>CM57</f>
        <v>6621.5216231574996</v>
      </c>
      <c r="CN11" s="709">
        <f>+IF(CM9=0,0,CM11/CM7*100)</f>
        <v>2.2574946659027617</v>
      </c>
      <c r="CO11" s="708">
        <f>CO57</f>
        <v>2479.0890802735998</v>
      </c>
      <c r="CP11" s="709">
        <f>+IF(CO9=0,0,CO11/CO7*100)</f>
        <v>2.4273345633885066</v>
      </c>
      <c r="CQ11" s="708">
        <f>CQ57</f>
        <v>2383.0844729999999</v>
      </c>
      <c r="CR11" s="709">
        <f>+IF(CQ9=0,0,CQ11/CQ7*100)</f>
        <v>2.1450913799597542</v>
      </c>
      <c r="CS11" s="708">
        <f>CS57</f>
        <v>2346.4851656290002</v>
      </c>
      <c r="CT11" s="709">
        <f>+IF(CS9=0,0,CS11/CS7*100)</f>
        <v>2.0757203859513846</v>
      </c>
      <c r="CU11" s="708">
        <f>CU57</f>
        <v>7208.6587189025995</v>
      </c>
      <c r="CV11" s="709">
        <f>+IF(CU9=0,0,CU11/CU7*100)</f>
        <v>2.2094062710751809</v>
      </c>
      <c r="CW11" s="708">
        <f>CW57</f>
        <v>13830.180342060099</v>
      </c>
      <c r="CX11" s="709">
        <f>+IF(CW9=0,0,CW11/CW7*100)</f>
        <v>2.2321714493308291</v>
      </c>
      <c r="CY11" s="708">
        <f>CY57</f>
        <v>2304.6993539370005</v>
      </c>
      <c r="CZ11" s="709">
        <f>+IF(CY9=0,0,CY11/CY7*100)</f>
        <v>1.9847973700493633</v>
      </c>
      <c r="DA11" s="708">
        <f>DA57</f>
        <v>2303.8914514634998</v>
      </c>
      <c r="DB11" s="709">
        <f>+IF(DA9=0,0,DA11/DA7*100)</f>
        <v>1.8810673913667173</v>
      </c>
      <c r="DC11" s="708">
        <f>DC57</f>
        <v>2385.1208675522998</v>
      </c>
      <c r="DD11" s="709">
        <f>+IF(DC9=0,0,DC11/DC7*100)</f>
        <v>1.8479803580329741</v>
      </c>
      <c r="DE11" s="708">
        <f>DE57</f>
        <v>6993.7116729527997</v>
      </c>
      <c r="DF11" s="709">
        <f>+IF(DE9=0,0,DE11/DE7*100)</f>
        <v>1.9022130581062386</v>
      </c>
      <c r="DG11" s="708">
        <f>DG57</f>
        <v>2566.8814119430654</v>
      </c>
      <c r="DH11" s="709">
        <f>+IF(DG9=0,0,DG11/DG7*100)</f>
        <v>1.9250383969336009</v>
      </c>
      <c r="DI11" s="708">
        <f>DI57</f>
        <v>2406.6101212463418</v>
      </c>
      <c r="DJ11" s="709">
        <f>+IF(DI9=0,0,DI11/DI7*100)</f>
        <v>1.8316557911830706</v>
      </c>
      <c r="DK11" s="708">
        <f>DK57</f>
        <v>2414.3139715715483</v>
      </c>
      <c r="DL11" s="709">
        <f>+IF(DK9=0,0,DK11/DK7*100)</f>
        <v>1.987150132102937</v>
      </c>
      <c r="DM11" s="708">
        <f>DM57</f>
        <v>7387.8055047609541</v>
      </c>
      <c r="DN11" s="709">
        <f>+IF(DM9=0,0,DM11/DM7*100)</f>
        <v>1.9128093976773692</v>
      </c>
      <c r="DO11" s="708">
        <f>DO57</f>
        <v>14381.517177713755</v>
      </c>
      <c r="DP11" s="709">
        <f>+IF(DO9=0,0,DO11/DO7*100)</f>
        <v>1.9076417066813283</v>
      </c>
      <c r="DQ11" s="694"/>
      <c r="DR11" s="708">
        <f>DR57</f>
        <v>35307.957424268447</v>
      </c>
      <c r="DS11" s="709">
        <f>+IF(DR9=0,0,DR11/DR7*100)</f>
        <v>2.1245704896315356</v>
      </c>
      <c r="DT11" s="708">
        <f>DT57</f>
        <v>2484.4424957618899</v>
      </c>
      <c r="DU11" s="709">
        <f>+IF(DT9=0,0,DT11/DT7*100)</f>
        <v>1.8127397410184438</v>
      </c>
      <c r="DV11" s="708">
        <f>DV57</f>
        <v>3079.7844932349271</v>
      </c>
      <c r="DW11" s="709">
        <f>+IF(DV9=0,0,DV11/DV7*100)</f>
        <v>2.1684544868082738</v>
      </c>
      <c r="DX11" s="708">
        <f>DX57</f>
        <v>2712.6964511354809</v>
      </c>
      <c r="DY11" s="709">
        <f>+IF(DX9=0,0,DX11/DX7*100)</f>
        <v>1.9452996376043838</v>
      </c>
      <c r="DZ11" s="708">
        <f>DZ57</f>
        <v>8276.9234401322974</v>
      </c>
      <c r="EA11" s="709">
        <f>+IF(DZ9=0,0,DZ11/DZ7*100)</f>
        <v>1.9776175325908214</v>
      </c>
      <c r="EB11" s="708">
        <f>EB57</f>
        <v>2461.3713087708475</v>
      </c>
      <c r="EC11" s="709">
        <f>+IF(EB9=0,0,EB11/EB7*100)</f>
        <v>1.8373383740132219</v>
      </c>
      <c r="ED11" s="708">
        <f>ED57</f>
        <v>2555.5354778051328</v>
      </c>
      <c r="EE11" s="709">
        <f>+IF(ED9=0,0,ED11/ED7*100)</f>
        <v>1.9037590924146954</v>
      </c>
      <c r="EF11" s="708">
        <f>EF57</f>
        <v>3160.7347418361746</v>
      </c>
      <c r="EG11" s="709">
        <f>+IF(EF9=0,0,EF11/EF7*100)</f>
        <v>2.3706747816799787</v>
      </c>
      <c r="EH11" s="708">
        <f>EH57</f>
        <v>8177.6415284121549</v>
      </c>
      <c r="EI11" s="709">
        <f>+IF(EH9=0,0,EH11/EH7*100)</f>
        <v>2.0366374381501404</v>
      </c>
      <c r="EJ11" s="708">
        <f>EJ57</f>
        <v>16454.564968544451</v>
      </c>
      <c r="EK11" s="709">
        <f>+IF(EJ9=0,0,EJ11/EJ7*100)</f>
        <v>2.006515612995905</v>
      </c>
      <c r="EL11" s="708">
        <f>EL57</f>
        <v>3083.0264773748354</v>
      </c>
      <c r="EM11" s="709">
        <f>+IF(EL9=0,0,EL11/EL7*100)</f>
        <v>2.2016575203432147</v>
      </c>
      <c r="EN11" s="708">
        <f>EN57</f>
        <v>3156.5802456277338</v>
      </c>
      <c r="EO11" s="709">
        <f>+IF(EN9=0,0,EN11/EN7*100)</f>
        <v>2.2957116802226722</v>
      </c>
      <c r="EP11" s="708">
        <f>EP57</f>
        <v>3324.2894053819464</v>
      </c>
      <c r="EQ11" s="709">
        <f>+IF(EP9=0,0,EP11/EP7*100)</f>
        <v>2.3545473992592818</v>
      </c>
      <c r="ER11" s="708">
        <f>ER57</f>
        <v>9563.8961283845165</v>
      </c>
      <c r="ES11" s="709">
        <f>+IF(ER9=0,0,ER11/ER7*100)</f>
        <v>2.2840956640995729</v>
      </c>
      <c r="ET11" s="708">
        <f>ET57</f>
        <v>3178.8163702318534</v>
      </c>
      <c r="EU11" s="709">
        <f>+IF(ET9=0,0,ET11/ET7*100)</f>
        <v>2.2009240533549357</v>
      </c>
      <c r="EV11" s="708">
        <f>EV57</f>
        <v>2917.6770233461798</v>
      </c>
      <c r="EW11" s="709">
        <f>+IF(EV9=0,0,EV11/EV7*100)</f>
        <v>2.0692021065241102</v>
      </c>
      <c r="EX11" s="708">
        <f>EX57</f>
        <v>3193.0029337614465</v>
      </c>
      <c r="EY11" s="709">
        <f>+IF(EX9=0,0,EX11/EX7*100)</f>
        <v>2.3191936184341158</v>
      </c>
      <c r="EZ11" s="708">
        <f>EZ57</f>
        <v>9289.4963273394806</v>
      </c>
      <c r="FA11" s="709">
        <f>+IF(EZ9=0,0,EZ11/EZ7*100)</f>
        <v>2.1955108191768407</v>
      </c>
      <c r="FB11" s="708">
        <f>FB57</f>
        <v>18853.392455723995</v>
      </c>
      <c r="FC11" s="709">
        <f>+IF(FB9=0,0,FB11/FB7*100)</f>
        <v>2.2395719358143014</v>
      </c>
      <c r="FD11" s="708">
        <f>FD57</f>
        <v>33638.117125214165</v>
      </c>
      <c r="FE11" s="709">
        <f>+IF(FD9=0,0,FD11/FD7*100)</f>
        <v>2.0150071607708169</v>
      </c>
      <c r="FF11" s="708">
        <f>FF57</f>
        <v>39504.461925845593</v>
      </c>
      <c r="FG11" s="709">
        <f>+IF(FF9=0,0,FF11/FF7*100)</f>
        <v>2.1874909762777226</v>
      </c>
      <c r="FH11" s="708">
        <f>FH57</f>
        <v>42502.198097232351</v>
      </c>
      <c r="FI11" s="709">
        <f>+IF(FH9=0,0,FH11/FH7*100)</f>
        <v>2.0285542730844686</v>
      </c>
      <c r="FJ11" s="708">
        <f>FJ57</f>
        <v>49398.386523653571</v>
      </c>
      <c r="FK11" s="709">
        <f>+IF(FJ9=0,0,FJ11/FJ7*100)</f>
        <v>2.0938719156230809</v>
      </c>
    </row>
    <row r="12" spans="1:167" s="693" customFormat="1">
      <c r="A12" s="672"/>
      <c r="B12" s="699"/>
      <c r="C12" s="710" t="s">
        <v>4756</v>
      </c>
      <c r="D12" s="711"/>
      <c r="E12" s="712">
        <f>SUM(E13:E17)</f>
        <v>86119.759775549901</v>
      </c>
      <c r="F12" s="713">
        <f>+IF(E10=0,0,E12/E7*100)</f>
        <v>10.219802643440651</v>
      </c>
      <c r="G12" s="712">
        <f>SUM(G13:G17)</f>
        <v>6742.5884150000011</v>
      </c>
      <c r="H12" s="713">
        <f>+IF(G10=0,0,G12/G7*100)</f>
        <v>11.434699404797493</v>
      </c>
      <c r="I12" s="712">
        <f>SUM(I13:I17)</f>
        <v>6224.8444820000004</v>
      </c>
      <c r="J12" s="713">
        <f>+IF(I10=0,0,I12/I7*100)</f>
        <v>9.7309121824379652</v>
      </c>
      <c r="K12" s="712">
        <f>SUM(K13:K17)</f>
        <v>7559.9305359999989</v>
      </c>
      <c r="L12" s="713">
        <f>+IF(K10=0,0,K12/K7*100)</f>
        <v>10.657468482517295</v>
      </c>
      <c r="M12" s="712">
        <f>SUM(M13:M17)</f>
        <v>20527.363432999999</v>
      </c>
      <c r="N12" s="713">
        <f>+IF(M10=0,0,M12/M7*100)</f>
        <v>10.588136973085692</v>
      </c>
      <c r="O12" s="712">
        <f>SUM(O13:O17)</f>
        <v>6297.9788849999995</v>
      </c>
      <c r="P12" s="713">
        <f>+IF(O10=0,0,O12/O7*100)</f>
        <v>10.550861519994827</v>
      </c>
      <c r="Q12" s="712">
        <f>SUM(Q13:Q17)</f>
        <v>6670.6503432922182</v>
      </c>
      <c r="R12" s="713">
        <f>+IF(Q10=0,0,Q12/Q7*100)</f>
        <v>14.639374099221664</v>
      </c>
      <c r="S12" s="712">
        <f>SUM(S13:S17)</f>
        <v>6797.757939257679</v>
      </c>
      <c r="T12" s="713">
        <f>+IF(S10=0,0,S12/S7*100)</f>
        <v>11.205146326135566</v>
      </c>
      <c r="U12" s="712">
        <f>SUM(U13:U17)</f>
        <v>19766.387167549896</v>
      </c>
      <c r="V12" s="713">
        <f>+IF(U10=0,0,U12/U7*100)</f>
        <v>11.912880428986361</v>
      </c>
      <c r="W12" s="712">
        <f>SUM(W13:W17)</f>
        <v>40293.750600549894</v>
      </c>
      <c r="X12" s="713">
        <f>+IF(W10=0,0,W12/W7*100)</f>
        <v>11.199059524356967</v>
      </c>
      <c r="Y12" s="712">
        <f>SUM(Y13:Y17)</f>
        <v>7155.5232720000013</v>
      </c>
      <c r="Z12" s="713">
        <f>+IF(Y10=0,0,Y12/Y7*100)</f>
        <v>10.314162994105034</v>
      </c>
      <c r="AA12" s="712">
        <f>SUM(AA13:AA17)</f>
        <v>6880.1866600000021</v>
      </c>
      <c r="AB12" s="713">
        <f>+IF(AA10=0,0,AA12/AA7*100)</f>
        <v>9.1909232790039557</v>
      </c>
      <c r="AC12" s="712">
        <f>SUM(AC13:AC17)</f>
        <v>7380.5230509999983</v>
      </c>
      <c r="AD12" s="713">
        <f>+IF(AC10=0,0,AC12/AC7*100)</f>
        <v>9.1349519257270124</v>
      </c>
      <c r="AE12" s="712">
        <f>SUM(AE13:AE17)</f>
        <v>21416.232983000002</v>
      </c>
      <c r="AF12" s="713">
        <f>+IF(AE10=0,0,AE12/AE7*100)</f>
        <v>9.517119163004617</v>
      </c>
      <c r="AG12" s="712">
        <f>SUM(AG13:AG17)</f>
        <v>6906.5230459999993</v>
      </c>
      <c r="AH12" s="713">
        <f>+IF(AG10=0,0,AG12/AG7*100)</f>
        <v>8.4240146833757059</v>
      </c>
      <c r="AI12" s="712">
        <f>SUM(AI13:AI17)</f>
        <v>8240.1012800000026</v>
      </c>
      <c r="AJ12" s="713">
        <f>+IF(AI10=0,0,AI12/AI7*100)</f>
        <v>9.2903790938299373</v>
      </c>
      <c r="AK12" s="712">
        <f>SUM(AK13:AK17)</f>
        <v>9263.1518659999983</v>
      </c>
      <c r="AL12" s="713">
        <f>+IF(AK10=0,0,AK12/AK7*100)</f>
        <v>10.626550727670079</v>
      </c>
      <c r="AM12" s="712">
        <f>SUM(AM13:AM17)</f>
        <v>24409.776192000001</v>
      </c>
      <c r="AN12" s="713">
        <f>+IF(AM10=0,0,AM12/AM7*100)</f>
        <v>9.4666206671809139</v>
      </c>
      <c r="AO12" s="712">
        <f>SUM(AO13:AO17)</f>
        <v>45826.009175000007</v>
      </c>
      <c r="AP12" s="713">
        <f>+IF(AO10=0,0,AO12/AO7*100)</f>
        <v>9.4901536633808483</v>
      </c>
      <c r="AQ12" s="692"/>
      <c r="AR12" s="712">
        <f>SUM(AR13:AR17)</f>
        <v>91441.587668453765</v>
      </c>
      <c r="AS12" s="713">
        <f>+IF(AR10=0,0,AR12/AR7*100)</f>
        <v>8.9632128897088332</v>
      </c>
      <c r="AT12" s="712">
        <f>SUM(AT13:AT17)</f>
        <v>6184.0056510000004</v>
      </c>
      <c r="AU12" s="713">
        <f>+IF(AT10=0,0,AT12/AT7*100)</f>
        <v>7.3928443687115832</v>
      </c>
      <c r="AV12" s="712">
        <f>SUM(AV13:AV17)</f>
        <v>6858.8686349999989</v>
      </c>
      <c r="AW12" s="713">
        <f>+IF(AV10=0,0,AV12/AV7*100)</f>
        <v>8.7275103612681786</v>
      </c>
      <c r="AX12" s="712">
        <f>SUM(AX13:AX17)</f>
        <v>7117.3516699999991</v>
      </c>
      <c r="AY12" s="713">
        <f>+IF(AX10=0,0,AX12/AX7*100)</f>
        <v>7.5254059713064443</v>
      </c>
      <c r="AZ12" s="712">
        <f>SUM(AZ13:AZ17)</f>
        <v>20160.225955999998</v>
      </c>
      <c r="BA12" s="713">
        <f>+IF(AZ10=0,0,AZ12/AZ7*100)</f>
        <v>7.8500894890487576</v>
      </c>
      <c r="BB12" s="712">
        <f>SUM(BB13:BB17)</f>
        <v>7224.7313219999996</v>
      </c>
      <c r="BC12" s="713">
        <f>+IF(BB10=0,0,BB12/BB7*100)</f>
        <v>8.4766681670208008</v>
      </c>
      <c r="BD12" s="712">
        <f>SUM(BD13:BD17)</f>
        <v>7409.4061460000003</v>
      </c>
      <c r="BE12" s="713">
        <f>+IF(BD10=0,0,BD12/BD7*100)</f>
        <v>9.2254909750683183</v>
      </c>
      <c r="BF12" s="712">
        <f>SUM(BF13:BF17)</f>
        <v>7580.9684911666664</v>
      </c>
      <c r="BG12" s="713">
        <f>+IF(BF10=0,0,BF12/BF7*100)</f>
        <v>9.3258132135389058</v>
      </c>
      <c r="BH12" s="712">
        <f>SUM(BH13:BH17)</f>
        <v>22215.105959166667</v>
      </c>
      <c r="BI12" s="713">
        <f>+IF(BH10=0,0,BH12/BH7*100)</f>
        <v>8.9999660308377134</v>
      </c>
      <c r="BJ12" s="712">
        <f>SUM(BJ13:BJ17)</f>
        <v>42375.331915166666</v>
      </c>
      <c r="BK12" s="713">
        <f>+IF(BJ10=0,0,BJ12/BJ7*100)</f>
        <v>8.413635407348167</v>
      </c>
      <c r="BL12" s="712">
        <f>SUM(BL13:BL17)</f>
        <v>7640.0745909999996</v>
      </c>
      <c r="BM12" s="713">
        <f>+IF(BL10=0,0,BL12/BL7*100)</f>
        <v>8.836909760607071</v>
      </c>
      <c r="BN12" s="712">
        <f>SUM(BN13:BN17)</f>
        <v>8104.0966424649005</v>
      </c>
      <c r="BO12" s="713">
        <f>+IF(BN10=0,0,BN12/BN7*100)</f>
        <v>9.9378664698822483</v>
      </c>
      <c r="BP12" s="712">
        <f>SUM(BP13:BP17)</f>
        <v>7784.4650510245992</v>
      </c>
      <c r="BQ12" s="713">
        <f>+IF(BP10=0,0,BP12/BP7*100)</f>
        <v>9.7549614233278792</v>
      </c>
      <c r="BR12" s="712">
        <f>SUM(BR13:BR17)</f>
        <v>23528.636284489497</v>
      </c>
      <c r="BS12" s="713">
        <f>+IF(BR10=0,0,BR12/BR7*100)</f>
        <v>9.4948528690866816</v>
      </c>
      <c r="BT12" s="712">
        <f>SUM(BT13:BT17)</f>
        <v>7547.9675794519999</v>
      </c>
      <c r="BU12" s="713">
        <f>+IF(BT10=0,0,BT12/BT7*100)</f>
        <v>9.1462831180244404</v>
      </c>
      <c r="BV12" s="712">
        <f>SUM(BV13:BV17)</f>
        <v>8349.7612173544003</v>
      </c>
      <c r="BW12" s="713">
        <f>+IF(BV10=0,0,BV12/BV7*100)</f>
        <v>8.6354445334269077</v>
      </c>
      <c r="BX12" s="712">
        <f>SUM(BX13:BX17)</f>
        <v>9639.8906719911975</v>
      </c>
      <c r="BY12" s="713">
        <f>+IF(BX10=0,0,BX12/BX7*100)</f>
        <v>10.768889256199177</v>
      </c>
      <c r="BZ12" s="712">
        <f>SUM(BZ13:BZ17)</f>
        <v>25537.619468797599</v>
      </c>
      <c r="CA12" s="713">
        <f>+IF(BZ10=0,0,BZ12/BZ7*100)</f>
        <v>9.5029776218974558</v>
      </c>
      <c r="CB12" s="712">
        <f>SUM(CB13:CB17)</f>
        <v>49066.2557532871</v>
      </c>
      <c r="CC12" s="713">
        <f>+IF(CB10=0,0,CB12/CB7*100)</f>
        <v>9.4990798421607785</v>
      </c>
      <c r="CE12" s="712">
        <f>SUM(CE13:CE17)</f>
        <v>106134.7243339524</v>
      </c>
      <c r="CF12" s="713">
        <f>+IF(CE10=0,0,CE12/CE7*100)</f>
        <v>7.7274651706723585</v>
      </c>
      <c r="CG12" s="712">
        <f>SUM(CG13:CG17)</f>
        <v>7879.7085740000002</v>
      </c>
      <c r="CH12" s="713">
        <f>+IF(CG10=0,0,CG12/CG7*100)</f>
        <v>8.5467715197562111</v>
      </c>
      <c r="CI12" s="712">
        <f>SUM(CI13:CI17)</f>
        <v>7230.8070040000002</v>
      </c>
      <c r="CJ12" s="713">
        <f>+IF(CI10=0,0,CI12/CI7*100)</f>
        <v>7.6752701417757088</v>
      </c>
      <c r="CK12" s="712">
        <f>SUM(CK13:CK17)</f>
        <v>8593.3147399999998</v>
      </c>
      <c r="CL12" s="713">
        <f>+IF(CK10=0,0,CK12/CK7*100)</f>
        <v>8.0380062213222772</v>
      </c>
      <c r="CM12" s="712">
        <f>SUM(CM13:CM17)</f>
        <v>23703.830318</v>
      </c>
      <c r="CN12" s="713">
        <f>+IF(CM10=0,0,CM12/CM7*100)</f>
        <v>8.0814159569008694</v>
      </c>
      <c r="CO12" s="712">
        <f>SUM(CO13:CO17)</f>
        <v>8342.5354779999998</v>
      </c>
      <c r="CP12" s="713">
        <f>+IF(CO10=0,0,CO12/CO7*100)</f>
        <v>8.1683731630205827</v>
      </c>
      <c r="CQ12" s="712">
        <f>SUM(CQ13:CQ17)</f>
        <v>9026.6557379999977</v>
      </c>
      <c r="CR12" s="713">
        <f>+IF(CQ10=0,0,CQ12/CQ7*100)</f>
        <v>8.1251846641728545</v>
      </c>
      <c r="CS12" s="712">
        <f>SUM(CS13:CS17)</f>
        <v>8641.7382119999984</v>
      </c>
      <c r="CT12" s="713">
        <f>+IF(CS10=0,0,CS12/CS7*100)</f>
        <v>7.6445538371409398</v>
      </c>
      <c r="CU12" s="712">
        <f>SUM(CU13:CU17)</f>
        <v>26010.929427999996</v>
      </c>
      <c r="CV12" s="713">
        <f>+IF(CU10=0,0,CU12/CU7*100)</f>
        <v>7.9721780203052566</v>
      </c>
      <c r="CW12" s="712">
        <f>SUM(CW13:CW17)</f>
        <v>49714.759745999996</v>
      </c>
      <c r="CX12" s="713">
        <f>+IF(CW10=0,0,CW12/CW7*100)</f>
        <v>8.0238915596694778</v>
      </c>
      <c r="CY12" s="712">
        <f>SUM(CY13:CY17)</f>
        <v>8875.186357999999</v>
      </c>
      <c r="CZ12" s="713">
        <f>+IF(CY10=0,0,CY12/CY7*100)</f>
        <v>7.6432730854741697</v>
      </c>
      <c r="DA12" s="712">
        <f>SUM(DA13:DA17)</f>
        <v>9523.236089</v>
      </c>
      <c r="DB12" s="713">
        <f>+IF(DA10=0,0,DA12/DA7*100)</f>
        <v>7.7754743418684962</v>
      </c>
      <c r="DC12" s="712">
        <f>SUM(DC13:DC17)</f>
        <v>8985.3762949999982</v>
      </c>
      <c r="DD12" s="713">
        <f>+IF(DC10=0,0,DC12/DC7*100)</f>
        <v>6.9618270204207979</v>
      </c>
      <c r="DE12" s="712">
        <f>SUM(DE13:DE17)</f>
        <v>27383.798741999995</v>
      </c>
      <c r="DF12" s="713">
        <f>+IF(DE10=0,0,DE12/DE7*100)</f>
        <v>7.4480936566252307</v>
      </c>
      <c r="DG12" s="712">
        <f>SUM(DG13:DG17)</f>
        <v>9883.0476541122407</v>
      </c>
      <c r="DH12" s="713">
        <f>+IF(DG10=0,0,DG12/DG7*100)</f>
        <v>7.4118134653088532</v>
      </c>
      <c r="DI12" s="712">
        <f>SUM(DI13:DI17)</f>
        <v>9611.7880035332255</v>
      </c>
      <c r="DJ12" s="713">
        <f>+IF(DI10=0,0,DI12/DI7*100)</f>
        <v>7.3154712534733379</v>
      </c>
      <c r="DK12" s="712">
        <f>SUM(DK13:DK17)</f>
        <v>9541.3301883069344</v>
      </c>
      <c r="DL12" s="713">
        <f>+IF(DK10=0,0,DK12/DK7*100)</f>
        <v>7.8531855290512205</v>
      </c>
      <c r="DM12" s="712">
        <f>SUM(DM13:DM17)</f>
        <v>29036.165845952404</v>
      </c>
      <c r="DN12" s="713">
        <f>+IF(DM10=0,0,DM12/DM7*100)</f>
        <v>7.5178821189680916</v>
      </c>
      <c r="DO12" s="712">
        <f>SUM(DO13:DO17)</f>
        <v>56419.964587952403</v>
      </c>
      <c r="DP12" s="713">
        <f>+IF(DO10=0,0,DO12/DO7*100)</f>
        <v>7.4838472330477401</v>
      </c>
      <c r="DQ12" s="694"/>
      <c r="DR12" s="712">
        <f>SUM(DR13:DR17)</f>
        <v>124409.90431730535</v>
      </c>
      <c r="DS12" s="713">
        <f>+IF(DR10=0,0,DR12/DR7*100)</f>
        <v>7.4860634999167299</v>
      </c>
      <c r="DT12" s="712">
        <f>SUM(DT13:DT17)</f>
        <v>9454.8055680620328</v>
      </c>
      <c r="DU12" s="713">
        <f>+IF(DT10=0,0,DT12/DT7*100)</f>
        <v>6.8985705348646276</v>
      </c>
      <c r="DV12" s="712">
        <f>SUM(DV13:DV17)</f>
        <v>9740.5593960254173</v>
      </c>
      <c r="DW12" s="713">
        <f>+IF(DV10=0,0,DV12/DV7*100)</f>
        <v>6.8582590024498238</v>
      </c>
      <c r="DX12" s="712">
        <f>SUM(DX13:DX17)</f>
        <v>9972.7954156202068</v>
      </c>
      <c r="DY12" s="713">
        <f>+IF(DX10=0,0,DX12/DX7*100)</f>
        <v>7.1515835469863065</v>
      </c>
      <c r="DZ12" s="712">
        <f>SUM(DZ13:DZ17)</f>
        <v>29168.160379707657</v>
      </c>
      <c r="EA12" s="713">
        <f>+IF(DZ10=0,0,DZ12/DZ7*100)</f>
        <v>6.9691916057409857</v>
      </c>
      <c r="EB12" s="712">
        <f>SUM(EB13:EB17)</f>
        <v>9915.1888986737049</v>
      </c>
      <c r="EC12" s="713">
        <f>+IF(EB10=0,0,EB12/EB7*100)</f>
        <v>7.4013851482735138</v>
      </c>
      <c r="ED12" s="712">
        <f>SUM(ED13:ED17)</f>
        <v>10038.206081634431</v>
      </c>
      <c r="EE12" s="713">
        <f>+IF(ED10=0,0,ED12/ED7*100)</f>
        <v>7.4780124421740704</v>
      </c>
      <c r="EF12" s="712">
        <f>SUM(EF13:EF17)</f>
        <v>10903.777583161465</v>
      </c>
      <c r="EG12" s="713">
        <f>+IF(EF10=0,0,EF12/EF7*100)</f>
        <v>8.1782600100227452</v>
      </c>
      <c r="EH12" s="712">
        <f>SUM(EH13:EH17)</f>
        <v>30857.172563469598</v>
      </c>
      <c r="EI12" s="713">
        <f>+IF(EH10=0,0,EH12/EH7*100)</f>
        <v>7.6849630373103492</v>
      </c>
      <c r="EJ12" s="712">
        <f>SUM(EJ13:EJ17)</f>
        <v>60025.332943177258</v>
      </c>
      <c r="EK12" s="713">
        <f>+IF(EJ10=0,0,EJ12/EJ7*100)</f>
        <v>7.3196567612699841</v>
      </c>
      <c r="EL12" s="712">
        <f>SUM(EL13:EL17)</f>
        <v>10256.055258098655</v>
      </c>
      <c r="EM12" s="713">
        <f>+IF(EL10=0,0,EL12/EL7*100)</f>
        <v>7.3240763106502351</v>
      </c>
      <c r="EN12" s="712">
        <f>SUM(EN13:EN17)</f>
        <v>10530.654256034732</v>
      </c>
      <c r="EO12" s="713">
        <f>+IF(EN10=0,0,EN12/EN7*100)</f>
        <v>7.658714208026697</v>
      </c>
      <c r="EP12" s="712">
        <f>SUM(EP13:EP17)</f>
        <v>10367.863734547807</v>
      </c>
      <c r="EQ12" s="713">
        <f>+IF(EP10=0,0,EP12/EP7*100)</f>
        <v>7.3434119642328115</v>
      </c>
      <c r="ER12" s="712">
        <f>SUM(ER13:ER17)</f>
        <v>31154.57324868119</v>
      </c>
      <c r="ES12" s="713">
        <f>+IF(ER10=0,0,ER12/ER7*100)</f>
        <v>7.4404849988898016</v>
      </c>
      <c r="ET12" s="712">
        <f>SUM(ET13:ET17)</f>
        <v>10984.905498733846</v>
      </c>
      <c r="EU12" s="713">
        <f>+IF(ET10=0,0,ET12/ET7*100)</f>
        <v>7.6056430822491405</v>
      </c>
      <c r="EV12" s="712">
        <f>SUM(EV13:EV17)</f>
        <v>10995.011405593719</v>
      </c>
      <c r="EW12" s="713">
        <f>+IF(EV10=0,0,EV12/EV7*100)</f>
        <v>7.7976076788715094</v>
      </c>
      <c r="EX12" s="712">
        <f>SUM(EX13:EX17)</f>
        <v>11250.081221119339</v>
      </c>
      <c r="EY12" s="713">
        <f>+IF(EX10=0,0,EX12/EX7*100)</f>
        <v>8.1713412471404752</v>
      </c>
      <c r="EZ12" s="712">
        <f>SUM(EZ13:EZ17)</f>
        <v>33229.998125446902</v>
      </c>
      <c r="FA12" s="713">
        <f>+IF(EZ10=0,0,EZ12/EZ7*100)</f>
        <v>7.8536895688229107</v>
      </c>
      <c r="FB12" s="712">
        <f>SUM(FB13:FB17)</f>
        <v>64384.571374128092</v>
      </c>
      <c r="FC12" s="713">
        <f>+IF(FB10=0,0,FB12/FB7*100)</f>
        <v>7.648166211336255</v>
      </c>
      <c r="FD12" s="712">
        <f>SUM(FD13:FD17)</f>
        <v>132495.45943197288</v>
      </c>
      <c r="FE12" s="713">
        <f>+IF(FD10=0,0,FD12/FD7*100)</f>
        <v>7.9368086665268374</v>
      </c>
      <c r="FF12" s="712">
        <f>SUM(FF13:FF17)</f>
        <v>139656.87289116488</v>
      </c>
      <c r="FG12" s="713">
        <f>+IF(FF10=0,0,FF12/FF7*100)</f>
        <v>7.7332568102824215</v>
      </c>
      <c r="FH12" s="712">
        <f>SUM(FH13:FH17)</f>
        <v>161001.51958348922</v>
      </c>
      <c r="FI12" s="713">
        <f>+IF(FH10=0,0,FH12/FH7*100)</f>
        <v>7.684315991775664</v>
      </c>
      <c r="FJ12" s="712">
        <f>SUM(FJ13:FJ17)</f>
        <v>182792.65587475622</v>
      </c>
      <c r="FK12" s="713">
        <f>+IF(FJ10=0,0,FJ12/FJ7*100)</f>
        <v>7.748115585415646</v>
      </c>
    </row>
    <row r="13" spans="1:167">
      <c r="A13" s="646"/>
      <c r="B13" s="700"/>
      <c r="C13" s="701"/>
      <c r="D13" s="701" t="s">
        <v>4757</v>
      </c>
      <c r="E13" s="714">
        <f t="shared" ref="E13:E18" si="0">W13+AO13</f>
        <v>44623.462224272502</v>
      </c>
      <c r="F13" s="715">
        <f>+IF(E11=0,0,E13/E7*100)</f>
        <v>5.2954511065481222</v>
      </c>
      <c r="G13" s="714">
        <f>G65</f>
        <v>3452.2643050000001</v>
      </c>
      <c r="H13" s="715">
        <f>+IF(G11=0,0,G13/G7*100)</f>
        <v>5.8546662147977377</v>
      </c>
      <c r="I13" s="714">
        <f>I65</f>
        <v>3565.6754300000002</v>
      </c>
      <c r="J13" s="715">
        <f>+IF(I11=0,0,I13/I7*100)</f>
        <v>5.5739986084373205</v>
      </c>
      <c r="K13" s="714">
        <f>K65</f>
        <v>3758.2939429999997</v>
      </c>
      <c r="L13" s="715">
        <f>+IF(K11=0,0,K13/K7*100)</f>
        <v>5.2981835024572712</v>
      </c>
      <c r="M13" s="714">
        <f t="shared" ref="M13:M18" si="1">SUM(G13,I13,K13)</f>
        <v>10776.233678000001</v>
      </c>
      <c r="N13" s="715">
        <f>+IF(M11=0,0,M13/M7*100)</f>
        <v>5.5584458573581017</v>
      </c>
      <c r="O13" s="714">
        <f>O65</f>
        <v>3756.0462470000002</v>
      </c>
      <c r="P13" s="715">
        <f>+IF(O11=0,0,O13/O7*100)</f>
        <v>6.2924192885402617</v>
      </c>
      <c r="Q13" s="714">
        <f>Q65</f>
        <v>3760.2159447771091</v>
      </c>
      <c r="R13" s="715">
        <f>+IF(Q11=0,0,Q13/Q7*100)</f>
        <v>8.2521501017968895</v>
      </c>
      <c r="S13" s="714">
        <f>S65</f>
        <v>3688.3938524953855</v>
      </c>
      <c r="T13" s="715">
        <f>+IF(S11=0,0,S13/S7*100)</f>
        <v>6.0797976619542347</v>
      </c>
      <c r="U13" s="714">
        <f t="shared" ref="U13:U18" si="2">SUM(O13,Q13,S13)</f>
        <v>11204.656044272495</v>
      </c>
      <c r="V13" s="715">
        <f>+IF(U11=0,0,U13/U7*100)</f>
        <v>6.7528641714793833</v>
      </c>
      <c r="W13" s="714">
        <f t="shared" ref="W13:W21" si="3">M13+U13</f>
        <v>21980.889722272495</v>
      </c>
      <c r="X13" s="715">
        <f>+IF(W11=0,0,W13/W7*100)</f>
        <v>6.1092672865924902</v>
      </c>
      <c r="Y13" s="714">
        <f>Y65</f>
        <v>3651.9347740000003</v>
      </c>
      <c r="Z13" s="715">
        <f>+IF(Y11=0,0,Y13/Y7*100)</f>
        <v>5.2639966458173699</v>
      </c>
      <c r="AA13" s="714">
        <f>AA65</f>
        <v>3709.899801</v>
      </c>
      <c r="AB13" s="715">
        <f>+IF(AA11=0,0,AA13/AA7*100)</f>
        <v>4.9558836306024041</v>
      </c>
      <c r="AC13" s="714">
        <f>AC65</f>
        <v>3739.1550349999998</v>
      </c>
      <c r="AD13" s="715">
        <f>+IF(AC11=0,0,AC13/AC7*100)</f>
        <v>4.6279919799094893</v>
      </c>
      <c r="AE13" s="714">
        <f t="shared" ref="AE13:AE18" si="4">SUM(Y13,AA13,AC13)</f>
        <v>11100.989610000001</v>
      </c>
      <c r="AF13" s="715">
        <f>+IF(AE11=0,0,AE13/AE7*100)</f>
        <v>4.9331477216142376</v>
      </c>
      <c r="AG13" s="714">
        <f>AG65</f>
        <v>3844.8381909999998</v>
      </c>
      <c r="AH13" s="715">
        <f>+IF(AG11=0,0,AG13/AG7*100)</f>
        <v>4.6896206905363442</v>
      </c>
      <c r="AI13" s="714">
        <f>AI65</f>
        <v>3753.2869890000002</v>
      </c>
      <c r="AJ13" s="715">
        <f>+IF(AI11=0,0,AI13/AI7*100)</f>
        <v>4.2316784455529781</v>
      </c>
      <c r="AK13" s="714">
        <f>AK65</f>
        <v>3943.4577119999999</v>
      </c>
      <c r="AL13" s="715">
        <f>+IF(AK11=0,0,AK13/AK7*100)</f>
        <v>4.5238763247314973</v>
      </c>
      <c r="AM13" s="714">
        <f t="shared" ref="AM13:AM18" si="5">SUM(AG13,AI13,AK13)</f>
        <v>11541.582892</v>
      </c>
      <c r="AN13" s="715">
        <f>+IF(AM11=0,0,AM13/AM7*100)</f>
        <v>4.4760667315416596</v>
      </c>
      <c r="AO13" s="714">
        <f t="shared" ref="AO13:AO21" si="6">AE13+AM13</f>
        <v>22642.572502000003</v>
      </c>
      <c r="AP13" s="715">
        <f>+IF(AO11=0,0,AO13/AO7*100)</f>
        <v>4.6890727830484655</v>
      </c>
      <c r="AQ13" s="705"/>
      <c r="AR13" s="714">
        <f>AR65</f>
        <v>42760.489818221002</v>
      </c>
      <c r="AS13" s="715">
        <f>+IF(AR11=0,0,AR13/AR7*100)</f>
        <v>4.1914339337435385</v>
      </c>
      <c r="AT13" s="714">
        <f>AT65</f>
        <v>3127.5391200000004</v>
      </c>
      <c r="AU13" s="715">
        <f>+IF(AT11=0,0,AT13/AT7*100)</f>
        <v>3.7389050521773499</v>
      </c>
      <c r="AV13" s="714">
        <f>AV65</f>
        <v>3059.4898939999998</v>
      </c>
      <c r="AW13" s="715">
        <f>+IF(AV11=0,0,AV13/AV7*100)</f>
        <v>3.8930224751389026</v>
      </c>
      <c r="AX13" s="714">
        <f>AX65</f>
        <v>3362.2956869999998</v>
      </c>
      <c r="AY13" s="715">
        <f>+IF(AX11=0,0,AX13/AX7*100)</f>
        <v>3.555063907675045</v>
      </c>
      <c r="AZ13" s="714">
        <f>AZ65</f>
        <v>9549.3247009999995</v>
      </c>
      <c r="BA13" s="715">
        <f>+IF(AZ11=0,0,AZ13/AZ7*100)</f>
        <v>3.7183637537814196</v>
      </c>
      <c r="BB13" s="714">
        <f>BB65</f>
        <v>3358.9455109999999</v>
      </c>
      <c r="BC13" s="715">
        <f>+IF(BB11=0,0,BB13/BB7*100)</f>
        <v>3.9410000481469969</v>
      </c>
      <c r="BD13" s="714">
        <f>BD65</f>
        <v>3623.434092</v>
      </c>
      <c r="BE13" s="715">
        <f>+IF(BD11=0,0,BD13/BD7*100)</f>
        <v>4.5115570473278872</v>
      </c>
      <c r="BF13" s="714">
        <f>BF65</f>
        <v>3627.7467580000002</v>
      </c>
      <c r="BG13" s="715">
        <f>+IF(BF11=0,0,BF13/BF7*100)</f>
        <v>4.4627132655346031</v>
      </c>
      <c r="BH13" s="714">
        <f>BH65</f>
        <v>10610.126360999999</v>
      </c>
      <c r="BI13" s="715">
        <f>+IF(BH11=0,0,BH13/BH7*100)</f>
        <v>4.2984614616475953</v>
      </c>
      <c r="BJ13" s="714">
        <f>BJ65</f>
        <v>20159.451062</v>
      </c>
      <c r="BK13" s="715">
        <f>+IF(BJ11=0,0,BJ13/BJ7*100)</f>
        <v>4.0026653145161264</v>
      </c>
      <c r="BL13" s="714">
        <f>BL65</f>
        <v>3715.1512629999997</v>
      </c>
      <c r="BM13" s="715">
        <f>+IF(BL11=0,0,BL13/BL7*100)</f>
        <v>4.2971382107722649</v>
      </c>
      <c r="BN13" s="714">
        <f>BN65</f>
        <v>3780.1301224649001</v>
      </c>
      <c r="BO13" s="715">
        <f>+IF(BN11=0,0,BN13/BN7*100)</f>
        <v>4.6354862303825879</v>
      </c>
      <c r="BP13" s="714">
        <f>BP65</f>
        <v>3893.3903102661998</v>
      </c>
      <c r="BQ13" s="715">
        <f>+IF(BP11=0,0,BP13/BP7*100)</f>
        <v>4.8789315686639751</v>
      </c>
      <c r="BR13" s="714">
        <f>BR65</f>
        <v>11388.6716957311</v>
      </c>
      <c r="BS13" s="715">
        <f>+IF(BR11=0,0,BR13/BR7*100)</f>
        <v>4.5958363594826128</v>
      </c>
      <c r="BT13" s="714">
        <f>BT65</f>
        <v>3650.8599492863</v>
      </c>
      <c r="BU13" s="715">
        <f>+IF(BT11=0,0,BT13/BT7*100)</f>
        <v>4.4239457004733422</v>
      </c>
      <c r="BV13" s="714">
        <f>BV65</f>
        <v>3922.5802734869999</v>
      </c>
      <c r="BW13" s="715">
        <f>+IF(BV11=0,0,BV13/BV7*100)</f>
        <v>4.0567895892888988</v>
      </c>
      <c r="BX13" s="714">
        <f>BX65</f>
        <v>3638.9268377165999</v>
      </c>
      <c r="BY13" s="715">
        <f>+IF(BX11=0,0,BX13/BX7*100)</f>
        <v>4.0651083565335391</v>
      </c>
      <c r="BZ13" s="714">
        <f>BZ65</f>
        <v>11212.3670604899</v>
      </c>
      <c r="CA13" s="715">
        <f>+IF(BZ11=0,0,BZ13/BZ7*100)</f>
        <v>4.1723103202521195</v>
      </c>
      <c r="CB13" s="714">
        <f>CB65</f>
        <v>22601.038756221002</v>
      </c>
      <c r="CC13" s="715">
        <f>+IF(CB11=0,0,CB13/CB7*100)</f>
        <v>4.3754932665048676</v>
      </c>
      <c r="CE13" s="714">
        <f>CE65</f>
        <v>49091.880744856317</v>
      </c>
      <c r="CF13" s="715">
        <f>+IF(CE11=0,0,CE13/CE7*100)</f>
        <v>3.5742854282547238</v>
      </c>
      <c r="CG13" s="714">
        <f>CG65</f>
        <v>3746.0692309999999</v>
      </c>
      <c r="CH13" s="715">
        <f>+IF(CG11=0,0,CG13/CG7*100)</f>
        <v>4.0631956770823905</v>
      </c>
      <c r="CI13" s="714">
        <f>CI65</f>
        <v>3507.8972919999997</v>
      </c>
      <c r="CJ13" s="715">
        <f>+IF(CI11=0,0,CI13/CI7*100)</f>
        <v>3.7235206707646018</v>
      </c>
      <c r="CK13" s="714">
        <f>CK65</f>
        <v>3781.0020669999999</v>
      </c>
      <c r="CL13" s="715">
        <f>+IF(CK11=0,0,CK13/CK7*100)</f>
        <v>3.5366699646076727</v>
      </c>
      <c r="CM13" s="714">
        <f>CM65</f>
        <v>11034.968589999999</v>
      </c>
      <c r="CN13" s="715">
        <f>+IF(CM11=0,0,CM13/CM7*100)</f>
        <v>3.7621840036294283</v>
      </c>
      <c r="CO13" s="714">
        <f>CO65</f>
        <v>3967.3835129999998</v>
      </c>
      <c r="CP13" s="715">
        <f>+IF(CO11=0,0,CO13/CO7*100)</f>
        <v>3.8845587292328352</v>
      </c>
      <c r="CQ13" s="714">
        <f>CQ65</f>
        <v>3995.0893449999999</v>
      </c>
      <c r="CR13" s="715">
        <f>+IF(CQ11=0,0,CQ13/CQ7*100)</f>
        <v>3.596109081832183</v>
      </c>
      <c r="CS13" s="714">
        <f>CS65</f>
        <v>3973.8903380000002</v>
      </c>
      <c r="CT13" s="715">
        <f>+IF(CS11=0,0,CS13/CS7*100)</f>
        <v>3.5153366008647624</v>
      </c>
      <c r="CU13" s="714">
        <f>CU65</f>
        <v>11936.363195999998</v>
      </c>
      <c r="CV13" s="715">
        <f>+IF(CU11=0,0,CU13/CU7*100)</f>
        <v>3.6584164582406715</v>
      </c>
      <c r="CW13" s="714">
        <f>CW65</f>
        <v>22971.331785999995</v>
      </c>
      <c r="CX13" s="715">
        <f>+IF(CW11=0,0,CW13/CW7*100)</f>
        <v>3.7075402993752324</v>
      </c>
      <c r="CY13" s="714">
        <f>CY65</f>
        <v>4015.7360170000002</v>
      </c>
      <c r="CZ13" s="715">
        <f>+IF(CY11=0,0,CY13/CY7*100)</f>
        <v>3.4583349328139645</v>
      </c>
      <c r="DA13" s="714">
        <f>DA65</f>
        <v>4294.4473280000002</v>
      </c>
      <c r="DB13" s="715">
        <f>+IF(DA11=0,0,DA13/DA7*100)</f>
        <v>3.506304443080968</v>
      </c>
      <c r="DC13" s="714">
        <f>DC65</f>
        <v>4137.3561199999995</v>
      </c>
      <c r="DD13" s="715">
        <f>+IF(DC11=0,0,DC13/DC7*100)</f>
        <v>3.2056039372939091</v>
      </c>
      <c r="DE13" s="714">
        <f>DE65</f>
        <v>12447.539465000002</v>
      </c>
      <c r="DF13" s="715">
        <f>+IF(DE11=0,0,DE13/DE7*100)</f>
        <v>3.3855945481977185</v>
      </c>
      <c r="DG13" s="714">
        <f>DG65</f>
        <v>4435.5511081216282</v>
      </c>
      <c r="DH13" s="715">
        <f>+IF(DG11=0,0,DG13/DG7*100)</f>
        <v>3.326451372068647</v>
      </c>
      <c r="DI13" s="714">
        <f>DI65</f>
        <v>4577.5559589343193</v>
      </c>
      <c r="DJ13" s="715">
        <f>+IF(DI11=0,0,DI13/DI7*100)</f>
        <v>3.4839489818585276</v>
      </c>
      <c r="DK13" s="714">
        <f>DK65</f>
        <v>4659.9024268003759</v>
      </c>
      <c r="DL13" s="715">
        <f>+IF(DK11=0,0,DK13/DK7*100)</f>
        <v>3.835427302346929</v>
      </c>
      <c r="DM13" s="714">
        <f>DM65</f>
        <v>13673.009493856323</v>
      </c>
      <c r="DN13" s="715">
        <f>+IF(DM11=0,0,DM13/DM7*100)</f>
        <v>3.5401393603994884</v>
      </c>
      <c r="DO13" s="714">
        <f>DO65</f>
        <v>26120.548958856325</v>
      </c>
      <c r="DP13" s="715">
        <f>+IF(DO11=0,0,DO13/DO7*100)</f>
        <v>3.4647699529603586</v>
      </c>
      <c r="DQ13" s="694"/>
      <c r="DR13" s="714">
        <f>DR65</f>
        <v>61352.720682067164</v>
      </c>
      <c r="DS13" s="715">
        <f>+IF(DR11=0,0,DR13/DR7*100)</f>
        <v>3.6917507929850739</v>
      </c>
      <c r="DT13" s="714">
        <f>DT65</f>
        <v>4792.0509185871306</v>
      </c>
      <c r="DU13" s="715">
        <f>+IF(DT11=0,0,DT13/DT7*100)</f>
        <v>3.4964549012203707</v>
      </c>
      <c r="DV13" s="714">
        <f>DV65</f>
        <v>4848.3794658447823</v>
      </c>
      <c r="DW13" s="715">
        <f>+IF(DV11=0,0,DV13/DV7*100)</f>
        <v>3.4137097025958201</v>
      </c>
      <c r="DX13" s="714">
        <f>DX65</f>
        <v>4942.2876057074754</v>
      </c>
      <c r="DY13" s="715">
        <f>+IF(DX11=0,0,DX13/DX7*100)</f>
        <v>3.5441600125569019</v>
      </c>
      <c r="DZ13" s="714">
        <f>DZ65</f>
        <v>14582.717990139388</v>
      </c>
      <c r="EA13" s="715">
        <f>+IF(DZ11=0,0,DZ13/DZ7*100)</f>
        <v>3.4842703304823948</v>
      </c>
      <c r="EB13" s="714">
        <f>EB65</f>
        <v>4847.2795654585789</v>
      </c>
      <c r="EC13" s="715">
        <f>+IF(EB11=0,0,EB13/EB7*100)</f>
        <v>3.6183458885098814</v>
      </c>
      <c r="ED13" s="714">
        <f>ED65</f>
        <v>4884.8669932813573</v>
      </c>
      <c r="EE13" s="715">
        <f>+IF(ED11=0,0,ED13/ED7*100)</f>
        <v>3.6390063978618508</v>
      </c>
      <c r="EF13" s="714">
        <f>EF65</f>
        <v>4922.4420299477333</v>
      </c>
      <c r="EG13" s="715">
        <f>+IF(EF11=0,0,EF13/EF7*100)</f>
        <v>3.6920242088709707</v>
      </c>
      <c r="EH13" s="714">
        <f>EH65</f>
        <v>14654.588588687669</v>
      </c>
      <c r="EI13" s="715">
        <f>+IF(EH11=0,0,EH13/EH7*100)</f>
        <v>3.6497177892565706</v>
      </c>
      <c r="EJ13" s="714">
        <f>EJ65</f>
        <v>29237.306578827058</v>
      </c>
      <c r="EK13" s="715">
        <f>+IF(EJ11=0,0,EJ13/EJ7*100)</f>
        <v>3.5652788295838991</v>
      </c>
      <c r="EL13" s="714">
        <f>EL65</f>
        <v>4993.1412722742853</v>
      </c>
      <c r="EM13" s="715">
        <f>+IF(EL11=0,0,EL13/EL7*100)</f>
        <v>3.5657128191773912</v>
      </c>
      <c r="EN13" s="714">
        <f>EN65</f>
        <v>5105.594713924499</v>
      </c>
      <c r="EO13" s="715">
        <f>+IF(EN11=0,0,EN13/EN7*100)</f>
        <v>3.7131872175512242</v>
      </c>
      <c r="EP13" s="714">
        <f>EP65</f>
        <v>5318.4601127511614</v>
      </c>
      <c r="EQ13" s="715">
        <f>+IF(EP11=0,0,EP13/EP7*100)</f>
        <v>3.7669904450162286</v>
      </c>
      <c r="ER13" s="714">
        <f>ER65</f>
        <v>15417.196098949946</v>
      </c>
      <c r="ES13" s="715">
        <f>+IF(ER11=0,0,ER13/ER7*100)</f>
        <v>3.6820089103302132</v>
      </c>
      <c r="ET13" s="714">
        <f>ET65</f>
        <v>5456.7992201309899</v>
      </c>
      <c r="EU13" s="715">
        <f>+IF(ET11=0,0,ET13/ET7*100)</f>
        <v>3.7781360289895503</v>
      </c>
      <c r="EV13" s="714">
        <f>EV65</f>
        <v>5503.4405833573874</v>
      </c>
      <c r="EW13" s="715">
        <f>+IF(EV11=0,0,EV13/EV7*100)</f>
        <v>3.9030128273598983</v>
      </c>
      <c r="EX13" s="714">
        <f>EX65</f>
        <v>5737.978200801781</v>
      </c>
      <c r="EY13" s="715">
        <f>+IF(EX11=0,0,EX13/EX7*100)</f>
        <v>4.1677012837369904</v>
      </c>
      <c r="EZ13" s="714">
        <f>EZ65</f>
        <v>16698.21800429016</v>
      </c>
      <c r="FA13" s="715">
        <f>+IF(EZ11=0,0,EZ13/EZ7*100)</f>
        <v>3.9465130290753168</v>
      </c>
      <c r="FB13" s="714">
        <f>FB65</f>
        <v>32115.414103240106</v>
      </c>
      <c r="FC13" s="715">
        <f>+IF(FB11=0,0,FB13/FB7*100)</f>
        <v>3.8149516221858839</v>
      </c>
      <c r="FD13" s="714">
        <f>FD65</f>
        <v>69583.101469527959</v>
      </c>
      <c r="FE13" s="715">
        <f>+IF(FD11=0,0,FD13/FD7*100)</f>
        <v>4.1682014248247992</v>
      </c>
      <c r="FF13" s="714">
        <f>FF65</f>
        <v>75775.323587823063</v>
      </c>
      <c r="FG13" s="715">
        <f>+IF(FF11=0,0,FF13/FF7*100)</f>
        <v>4.1959269533662775</v>
      </c>
      <c r="FH13" s="714">
        <f>FH65</f>
        <v>85331.660055634915</v>
      </c>
      <c r="FI13" s="715">
        <f>+IF(FH11=0,0,FH13/FH7*100)</f>
        <v>4.0727282678239014</v>
      </c>
      <c r="FJ13" s="714">
        <f>FJ65</f>
        <v>94560.583174147221</v>
      </c>
      <c r="FK13" s="715">
        <f>+IF(FJ11=0,0,FJ13/FJ7*100)</f>
        <v>4.0081825210724142</v>
      </c>
    </row>
    <row r="14" spans="1:167">
      <c r="A14" s="646"/>
      <c r="B14" s="700"/>
      <c r="C14" s="701"/>
      <c r="D14" s="701" t="s">
        <v>4758</v>
      </c>
      <c r="E14" s="714">
        <f t="shared" si="0"/>
        <v>17937.910295250884</v>
      </c>
      <c r="F14" s="715">
        <f>+IF(E12=0,0,E14/E7*100)</f>
        <v>2.128685722428743</v>
      </c>
      <c r="G14" s="714">
        <f>G66+G67</f>
        <v>1266.3241580000001</v>
      </c>
      <c r="H14" s="715">
        <f>+IF(G12=0,0,G14/G7*100)</f>
        <v>2.1475485680766244</v>
      </c>
      <c r="I14" s="714">
        <f>I66+I67</f>
        <v>790.03244100000006</v>
      </c>
      <c r="J14" s="715">
        <f>+IF(I12=0,0,I14/I7*100)</f>
        <v>1.2350085736082659</v>
      </c>
      <c r="K14" s="714">
        <f>K66+K67</f>
        <v>1879.366051</v>
      </c>
      <c r="L14" s="715">
        <f>+IF(K12=0,0,K14/K7*100)</f>
        <v>2.6494005943926431</v>
      </c>
      <c r="M14" s="714">
        <f t="shared" si="1"/>
        <v>3935.7226500000002</v>
      </c>
      <c r="N14" s="715">
        <f>+IF(M12=0,0,M14/M7*100)</f>
        <v>2.0300693093046487</v>
      </c>
      <c r="O14" s="714">
        <f>O66+O67</f>
        <v>883.19416100000001</v>
      </c>
      <c r="P14" s="715">
        <f>+IF(O12=0,0,O14/O7*100)</f>
        <v>1.4795951936537839</v>
      </c>
      <c r="Q14" s="714">
        <f>Q66+Q67</f>
        <v>1254.0221128516291</v>
      </c>
      <c r="R14" s="715">
        <f>+IF(Q12=0,0,Q14/Q7*100)</f>
        <v>2.7520703220776146</v>
      </c>
      <c r="S14" s="714">
        <f>S66+S67</f>
        <v>1107.3600323992562</v>
      </c>
      <c r="T14" s="715">
        <f>+IF(S12=0,0,S14/S7*100)</f>
        <v>1.8253270136451585</v>
      </c>
      <c r="U14" s="714">
        <f t="shared" si="2"/>
        <v>3244.576306250885</v>
      </c>
      <c r="V14" s="715">
        <f>+IF(U12=0,0,U14/U7*100)</f>
        <v>1.9554534296759951</v>
      </c>
      <c r="W14" s="714">
        <f t="shared" si="3"/>
        <v>7180.2989562508847</v>
      </c>
      <c r="X14" s="715">
        <f>+IF(W12=0,0,W14/W7*100)</f>
        <v>1.9956592328894414</v>
      </c>
      <c r="Y14" s="714">
        <f>Y66+Y67</f>
        <v>1532.9327949999999</v>
      </c>
      <c r="Z14" s="715">
        <f>+IF(Y12=0,0,Y14/Y7*100)</f>
        <v>2.2096104094173081</v>
      </c>
      <c r="AA14" s="714">
        <f>AA66+AA67</f>
        <v>1441.9930570000001</v>
      </c>
      <c r="AB14" s="715">
        <f>+IF(AA12=0,0,AA14/AA7*100)</f>
        <v>1.9262918596082645</v>
      </c>
      <c r="AC14" s="714">
        <f>AC66+AC67</f>
        <v>1725.9354099999998</v>
      </c>
      <c r="AD14" s="715">
        <f>+IF(AC12=0,0,AC14/AC7*100)</f>
        <v>2.1362086248241896</v>
      </c>
      <c r="AE14" s="714">
        <f t="shared" si="4"/>
        <v>4700.8612620000004</v>
      </c>
      <c r="AF14" s="715">
        <f>+IF(AE12=0,0,AE14/AE7*100)</f>
        <v>2.0890068218215303</v>
      </c>
      <c r="AG14" s="714">
        <f>AG66+AG67</f>
        <v>1275.830909</v>
      </c>
      <c r="AH14" s="715">
        <f>+IF(AG12=0,0,AG14/AG7*100)</f>
        <v>1.5561547017706971</v>
      </c>
      <c r="AI14" s="714">
        <f>AI66+AI67</f>
        <v>1993.3177390000003</v>
      </c>
      <c r="AJ14" s="715">
        <f>+IF(AI12=0,0,AI14/AI7*100)</f>
        <v>2.2473846886704716</v>
      </c>
      <c r="AK14" s="714">
        <f>AK66+AK67</f>
        <v>2787.6014289999998</v>
      </c>
      <c r="AL14" s="715">
        <f>+IF(AK12=0,0,AK14/AK7*100)</f>
        <v>3.1978951033419341</v>
      </c>
      <c r="AM14" s="714">
        <f t="shared" si="5"/>
        <v>6056.7500770000006</v>
      </c>
      <c r="AN14" s="715">
        <f>+IF(AM12=0,0,AM14/AM7*100)</f>
        <v>2.3489340911560372</v>
      </c>
      <c r="AO14" s="714">
        <f t="shared" si="6"/>
        <v>10757.611339000001</v>
      </c>
      <c r="AP14" s="715">
        <f>+IF(AO12=0,0,AO14/AO7*100)</f>
        <v>2.2278043952763249</v>
      </c>
      <c r="AQ14" s="705"/>
      <c r="AR14" s="714">
        <f>AR66+AR67</f>
        <v>18483.8226928513</v>
      </c>
      <c r="AS14" s="715">
        <f>+IF(AR12=0,0,AR14/AR7*100)</f>
        <v>1.8118062255475587</v>
      </c>
      <c r="AT14" s="714">
        <f>AT66+AT67</f>
        <v>891.48341599999992</v>
      </c>
      <c r="AU14" s="715">
        <f>+IF(AT12=0,0,AT14/AT7*100)</f>
        <v>1.0657490506512741</v>
      </c>
      <c r="AV14" s="714">
        <f>AV66+AV67</f>
        <v>1480.480139</v>
      </c>
      <c r="AW14" s="715">
        <f>+IF(AV12=0,0,AV14/AV7*100)</f>
        <v>1.8838246422799809</v>
      </c>
      <c r="AX14" s="714">
        <f>AX66+AX67</f>
        <v>1378.443534</v>
      </c>
      <c r="AY14" s="715">
        <f>+IF(AX12=0,0,AX14/AX7*100)</f>
        <v>1.4574729032424443</v>
      </c>
      <c r="AZ14" s="714">
        <f>AZ66+AZ67</f>
        <v>3750.4070890000003</v>
      </c>
      <c r="BA14" s="715">
        <f>+IF(AZ12=0,0,AZ14/AZ7*100)</f>
        <v>1.4603522467093548</v>
      </c>
      <c r="BB14" s="714">
        <f>BB66+BB67</f>
        <v>1639.4535639999999</v>
      </c>
      <c r="BC14" s="715">
        <f>+IF(BB12=0,0,BB14/BB7*100)</f>
        <v>1.9235461109743397</v>
      </c>
      <c r="BD14" s="714">
        <f>BD66+BD67</f>
        <v>1391.313979</v>
      </c>
      <c r="BE14" s="715">
        <f>+IF(BD12=0,0,BD14/BD7*100)</f>
        <v>1.7323324304040506</v>
      </c>
      <c r="BF14" s="714">
        <f>BF66+BF67</f>
        <v>1198.6188739999998</v>
      </c>
      <c r="BG14" s="715">
        <f>+IF(BF12=0,0,BF14/BF7*100)</f>
        <v>1.474494419304212</v>
      </c>
      <c r="BH14" s="714">
        <f>BH66+BH67</f>
        <v>4229.3864169999997</v>
      </c>
      <c r="BI14" s="715">
        <f>+IF(BH12=0,0,BH14/BH7*100)</f>
        <v>1.7134437330279695</v>
      </c>
      <c r="BJ14" s="716">
        <f>BJ66+BJ67</f>
        <v>7979.793506</v>
      </c>
      <c r="BK14" s="715">
        <f>+IF(BJ12=0,0,BJ14/BJ7*100)</f>
        <v>1.5843904968064366</v>
      </c>
      <c r="BL14" s="714">
        <f>BL66+BL67</f>
        <v>1515.0641639999999</v>
      </c>
      <c r="BM14" s="715">
        <f>+IF(BL12=0,0,BL14/BL7*100)</f>
        <v>1.7524024326371384</v>
      </c>
      <c r="BN14" s="714">
        <f>BN66+BN67</f>
        <v>1775.9063249999999</v>
      </c>
      <c r="BO14" s="715">
        <f>+IF(BN12=0,0,BN14/BN7*100)</f>
        <v>2.1777528945535081</v>
      </c>
      <c r="BP14" s="714">
        <f>BP66+BP67</f>
        <v>1270.4799029800001</v>
      </c>
      <c r="BQ14" s="715">
        <f>+IF(BP12=0,0,BP14/BP7*100)</f>
        <v>1.5920788855044066</v>
      </c>
      <c r="BR14" s="714">
        <f>BR66+BR67</f>
        <v>4561.4503919799999</v>
      </c>
      <c r="BS14" s="715">
        <f>+IF(BR12=0,0,BR14/BR7*100)</f>
        <v>1.8407484317329008</v>
      </c>
      <c r="BT14" s="714">
        <f>BT66+BT67</f>
        <v>1442.3430879841001</v>
      </c>
      <c r="BU14" s="715">
        <f>+IF(BT12=0,0,BT14/BT7*100)</f>
        <v>1.7477656199718326</v>
      </c>
      <c r="BV14" s="714">
        <f>BV66+BV67</f>
        <v>1886.0783983711999</v>
      </c>
      <c r="BW14" s="715">
        <f>+IF(BV12=0,0,BV14/BV7*100)</f>
        <v>1.9506097205483548</v>
      </c>
      <c r="BX14" s="714">
        <f>BX66+BX67</f>
        <v>2614.1573085159998</v>
      </c>
      <c r="BY14" s="715">
        <f>+IF(BX12=0,0,BX14/BX7*100)</f>
        <v>2.920320521423255</v>
      </c>
      <c r="BZ14" s="714">
        <f>BZ66+BZ67</f>
        <v>5942.5787948712996</v>
      </c>
      <c r="CA14" s="715">
        <f>+IF(BZ12=0,0,BZ14/BZ7*100)</f>
        <v>2.2113334946126528</v>
      </c>
      <c r="CB14" s="714">
        <f>CB66+CB67</f>
        <v>10504.0291868513</v>
      </c>
      <c r="CC14" s="715">
        <f>+IF(CB12=0,0,CB14/CB7*100)</f>
        <v>2.0335485228787435</v>
      </c>
      <c r="CE14" s="714">
        <f>CE66+CE67</f>
        <v>19793.392936504861</v>
      </c>
      <c r="CF14" s="715">
        <f>+IF(CE12=0,0,CE14/CE7*100)</f>
        <v>1.4411188749594193</v>
      </c>
      <c r="CG14" s="714">
        <f>CG66+CG67</f>
        <v>1204.5356879999999</v>
      </c>
      <c r="CH14" s="715">
        <f>+IF(CG12=0,0,CG14/CG7*100)</f>
        <v>1.3065066069445164</v>
      </c>
      <c r="CI14" s="714">
        <f>CI66+CI67</f>
        <v>1165.0889299999999</v>
      </c>
      <c r="CJ14" s="715">
        <f>+IF(CI12=0,0,CI14/CI7*100)</f>
        <v>1.2367045990849415</v>
      </c>
      <c r="CK14" s="714">
        <f>CK66+CK67</f>
        <v>1877.85671</v>
      </c>
      <c r="CL14" s="715">
        <f>+IF(CK12=0,0,CK14/CK7*100)</f>
        <v>1.7565077475251167</v>
      </c>
      <c r="CM14" s="714">
        <f>CM66+CM67</f>
        <v>4247.4813279999998</v>
      </c>
      <c r="CN14" s="715">
        <f>+IF(CM12=0,0,CM14/CM7*100)</f>
        <v>1.4481061887568349</v>
      </c>
      <c r="CO14" s="714">
        <f>CO66+CO67</f>
        <v>1582.641971</v>
      </c>
      <c r="CP14" s="715">
        <f>+IF(CO12=0,0,CO14/CO7*100)</f>
        <v>1.5496020648252138</v>
      </c>
      <c r="CQ14" s="714">
        <f>CQ66+CQ67</f>
        <v>1846.3607030000003</v>
      </c>
      <c r="CR14" s="715">
        <f>+IF(CQ12=0,0,CQ14/CQ7*100)</f>
        <v>1.6619689621475424</v>
      </c>
      <c r="CS14" s="714">
        <f>CS66+CS67</f>
        <v>1515.217046</v>
      </c>
      <c r="CT14" s="715">
        <f>+IF(CS12=0,0,CS14/CS7*100)</f>
        <v>1.3403736608239505</v>
      </c>
      <c r="CU14" s="714">
        <f>CU66+CU67</f>
        <v>4944.2197200000001</v>
      </c>
      <c r="CV14" s="715">
        <f>+IF(CU12=0,0,CU14/CU7*100)</f>
        <v>1.5153706786391661</v>
      </c>
      <c r="CW14" s="716">
        <f>CW66+CW67</f>
        <v>9191.7010480000008</v>
      </c>
      <c r="CX14" s="715">
        <f>+IF(CW12=0,0,CW14/CW7*100)</f>
        <v>1.4835274842897421</v>
      </c>
      <c r="CY14" s="714">
        <f>CY66+CY67</f>
        <v>1490.179781</v>
      </c>
      <c r="CZ14" s="715">
        <f>+IF(CY12=0,0,CY14/CY7*100)</f>
        <v>1.2833365467721589</v>
      </c>
      <c r="DA14" s="714">
        <f>DA66+DA67</f>
        <v>1801.0456410000002</v>
      </c>
      <c r="DB14" s="715">
        <f>+IF(DA12=0,0,DA14/DA7*100)</f>
        <v>1.4705068780459172</v>
      </c>
      <c r="DC14" s="714">
        <f>DC66+DC67</f>
        <v>1809.5929690000003</v>
      </c>
      <c r="DD14" s="715">
        <f>+IF(DC12=0,0,DC14/DC7*100)</f>
        <v>1.4020640665386515</v>
      </c>
      <c r="DE14" s="714">
        <f>DE66+DE67</f>
        <v>5100.8183910000007</v>
      </c>
      <c r="DF14" s="715">
        <f>+IF(DE12=0,0,DE14/DE7*100)</f>
        <v>1.3873667952187738</v>
      </c>
      <c r="DG14" s="714">
        <f>DG66+DG67</f>
        <v>1821.2904242544982</v>
      </c>
      <c r="DH14" s="715">
        <f>+IF(DG12=0,0,DG14/DG7*100)</f>
        <v>1.3658807852768708</v>
      </c>
      <c r="DI14" s="714">
        <f>DI66+DI67</f>
        <v>1951.2470667167727</v>
      </c>
      <c r="DJ14" s="715">
        <f>+IF(DI12=0,0,DI14/DI7*100)</f>
        <v>1.4850818411458506</v>
      </c>
      <c r="DK14" s="714">
        <f>DK66+DK67</f>
        <v>1728.3360065335876</v>
      </c>
      <c r="DL14" s="715">
        <f>+IF(DK12=0,0,DK14/DK7*100)</f>
        <v>1.4225420405722489</v>
      </c>
      <c r="DM14" s="714">
        <f>DM66+DM67</f>
        <v>5500.8734975048592</v>
      </c>
      <c r="DN14" s="715">
        <f>+IF(DM12=0,0,DM14/DM7*100)</f>
        <v>1.424255486244306</v>
      </c>
      <c r="DO14" s="714">
        <f>DO66+DO67</f>
        <v>10601.691888504858</v>
      </c>
      <c r="DP14" s="715">
        <f>+IF(DO12=0,0,DO14/DO7*100)</f>
        <v>1.4062653722819576</v>
      </c>
      <c r="DQ14" s="694"/>
      <c r="DR14" s="714">
        <f>DR66+DR67</f>
        <v>21952.741335075305</v>
      </c>
      <c r="DS14" s="715">
        <f>+IF(DR12=0,0,DR14/DR7*100)</f>
        <v>1.3209528335660086</v>
      </c>
      <c r="DT14" s="714">
        <f>DT66+DT67</f>
        <v>1385.2337260191846</v>
      </c>
      <c r="DU14" s="715">
        <f>+IF(DT12=0,0,DT14/DT7*100)</f>
        <v>1.0107169838052443</v>
      </c>
      <c r="DV14" s="714">
        <f>DV66+DV67</f>
        <v>1581.2456136308347</v>
      </c>
      <c r="DW14" s="715">
        <f>+IF(DV12=0,0,DV14/DV7*100)</f>
        <v>1.1133438567391769</v>
      </c>
      <c r="DX14" s="714">
        <f>DX66+DX67</f>
        <v>1821.3139847104153</v>
      </c>
      <c r="DY14" s="715">
        <f>+IF(DX12=0,0,DX14/DX7*100)</f>
        <v>1.3060810519134705</v>
      </c>
      <c r="DZ14" s="714">
        <f>DZ66+DZ67</f>
        <v>4787.7933243604348</v>
      </c>
      <c r="EA14" s="715">
        <f>+IF(DZ12=0,0,DZ14/DZ7*100)</f>
        <v>1.1439545247896055</v>
      </c>
      <c r="EB14" s="714">
        <f>EB66+EB67</f>
        <v>1922.0480450230998</v>
      </c>
      <c r="EC14" s="715">
        <f>+IF(EB12=0,0,EB14/EB7*100)</f>
        <v>1.4347500587311066</v>
      </c>
      <c r="ED14" s="714">
        <f>ED66+ED67</f>
        <v>1903.3666045669625</v>
      </c>
      <c r="EE14" s="715">
        <f>+IF(ED12=0,0,ED14/ED7*100)</f>
        <v>1.4179225884803575</v>
      </c>
      <c r="EF14" s="714">
        <f>EF66+EF67</f>
        <v>2074.4018643181021</v>
      </c>
      <c r="EG14" s="715">
        <f>+IF(EF12=0,0,EF14/EF7*100)</f>
        <v>1.555882599610996</v>
      </c>
      <c r="EH14" s="714">
        <f>EH66+EH67</f>
        <v>5899.8165139081639</v>
      </c>
      <c r="EI14" s="715">
        <f>+IF(EH12=0,0,EH14/EH7*100)</f>
        <v>1.469346283851465</v>
      </c>
      <c r="EJ14" s="716">
        <f>EJ66+EJ67</f>
        <v>10687.609838268598</v>
      </c>
      <c r="EK14" s="715">
        <f>+IF(EJ12=0,0,EJ14/EJ7*100)</f>
        <v>1.30327699620682</v>
      </c>
      <c r="EL14" s="714">
        <f>EL66+EL67</f>
        <v>1738.312372457473</v>
      </c>
      <c r="EM14" s="715">
        <f>+IF(EL12=0,0,EL14/EL7*100)</f>
        <v>1.241367382217698</v>
      </c>
      <c r="EN14" s="714">
        <f>EN66+EN67</f>
        <v>1833.6615767871258</v>
      </c>
      <c r="EO14" s="715">
        <f>+IF(EN12=0,0,EN14/EN7*100)</f>
        <v>1.3335819056830576</v>
      </c>
      <c r="EP14" s="714">
        <f>EP66+EP67</f>
        <v>1682.0862599840557</v>
      </c>
      <c r="EQ14" s="715">
        <f>+IF(EP12=0,0,EP14/EP7*100)</f>
        <v>1.1913980239997126</v>
      </c>
      <c r="ER14" s="714">
        <f>ER66+ER67</f>
        <v>5254.0602092286554</v>
      </c>
      <c r="ES14" s="715">
        <f>+IF(ER12=0,0,ER14/ER7*100)</f>
        <v>1.2547999248131079</v>
      </c>
      <c r="ET14" s="714">
        <f>ET66+ET67</f>
        <v>2087.0208424032317</v>
      </c>
      <c r="EU14" s="715">
        <f>+IF(ET12=0,0,ET14/ET7*100)</f>
        <v>1.4449951922083899</v>
      </c>
      <c r="EV14" s="714">
        <f>EV66+EV67</f>
        <v>2038.2859161154017</v>
      </c>
      <c r="EW14" s="715">
        <f>+IF(EV12=0,0,EV14/EV7*100)</f>
        <v>1.4455422850358435</v>
      </c>
      <c r="EX14" s="714">
        <f>EX66+EX67</f>
        <v>1885.7645290594201</v>
      </c>
      <c r="EY14" s="715">
        <f>+IF(EX12=0,0,EX14/EX7*100)</f>
        <v>1.3696990426851792</v>
      </c>
      <c r="EZ14" s="714">
        <f>EZ66+EZ67</f>
        <v>6011.0712875780537</v>
      </c>
      <c r="FA14" s="715">
        <f>+IF(EZ12=0,0,EZ14/EZ7*100)</f>
        <v>1.4206768140787476</v>
      </c>
      <c r="FB14" s="714">
        <f>FB66+FB67</f>
        <v>11265.131496806709</v>
      </c>
      <c r="FC14" s="715">
        <f>+IF(FB12=0,0,FB14/FB7*100)</f>
        <v>1.3381714942154281</v>
      </c>
      <c r="FD14" s="714">
        <f>FD66+FD67</f>
        <v>22531.486235752509</v>
      </c>
      <c r="FE14" s="715">
        <f>+IF(FD12=0,0,FD14/FD7*100)</f>
        <v>1.3496922535482534</v>
      </c>
      <c r="FF14" s="714">
        <f>FF66+FF67</f>
        <v>24238.211902531435</v>
      </c>
      <c r="FG14" s="715">
        <f>+IF(FF12=0,0,FF14/FF7*100)</f>
        <v>1.342148892381348</v>
      </c>
      <c r="FH14" s="714">
        <f>FH66+FH67</f>
        <v>29015.8801413072</v>
      </c>
      <c r="FI14" s="715">
        <f>+IF(FH12=0,0,FH14/FH7*100)</f>
        <v>1.3848763189447451</v>
      </c>
      <c r="FJ14" s="714">
        <f>FJ66+FJ67</f>
        <v>33433.413241170507</v>
      </c>
      <c r="FK14" s="715">
        <f>+IF(FJ12=0,0,FJ14/FJ7*100)</f>
        <v>1.4171573194113729</v>
      </c>
    </row>
    <row r="15" spans="1:167">
      <c r="A15" s="646"/>
      <c r="B15" s="700"/>
      <c r="C15" s="701"/>
      <c r="D15" s="701" t="s">
        <v>4759</v>
      </c>
      <c r="E15" s="714">
        <f t="shared" si="0"/>
        <v>10453.262668293411</v>
      </c>
      <c r="F15" s="715">
        <f>+IF(E13=0,0,E15/E7*100)</f>
        <v>1.2404851305720255</v>
      </c>
      <c r="G15" s="714">
        <f>G73</f>
        <v>769.53504999999996</v>
      </c>
      <c r="H15" s="715">
        <f>+IF(G13=0,0,G15/G7*100)</f>
        <v>1.3050480670939497</v>
      </c>
      <c r="I15" s="714">
        <f>I73</f>
        <v>837.53832000000011</v>
      </c>
      <c r="J15" s="715">
        <f>+IF(I13=0,0,I15/I7*100)</f>
        <v>1.309271559299757</v>
      </c>
      <c r="K15" s="714">
        <f>K73</f>
        <v>835.601135</v>
      </c>
      <c r="L15" s="715">
        <f>+IF(K13=0,0,K15/K7*100)</f>
        <v>1.1779728289580385</v>
      </c>
      <c r="M15" s="714">
        <f t="shared" si="1"/>
        <v>2442.674505</v>
      </c>
      <c r="N15" s="715">
        <f>+IF(M13=0,0,M15/M7*100)</f>
        <v>1.2599461359965047</v>
      </c>
      <c r="O15" s="714">
        <f>O73</f>
        <v>873.10529999999994</v>
      </c>
      <c r="P15" s="715">
        <f>+IF(O13=0,0,O15/O7*100)</f>
        <v>1.4626935531038288</v>
      </c>
      <c r="Q15" s="714">
        <f>Q73</f>
        <v>861.73325061615014</v>
      </c>
      <c r="R15" s="715">
        <f>+IF(Q13=0,0,Q15/Q7*100)</f>
        <v>1.8911552517804531</v>
      </c>
      <c r="S15" s="714">
        <f>S73</f>
        <v>813.28906067726075</v>
      </c>
      <c r="T15" s="715">
        <f>+IF(S13=0,0,S15/S7*100)</f>
        <v>1.3405924441212456</v>
      </c>
      <c r="U15" s="714">
        <f t="shared" si="2"/>
        <v>2548.1276112934111</v>
      </c>
      <c r="V15" s="715">
        <f>+IF(U13=0,0,U15/U7*100)</f>
        <v>1.5357151154547433</v>
      </c>
      <c r="W15" s="714">
        <f t="shared" si="3"/>
        <v>4990.802116293411</v>
      </c>
      <c r="X15" s="715">
        <f>+IF(W13=0,0,W15/W7*100)</f>
        <v>1.3871205619139824</v>
      </c>
      <c r="Y15" s="714">
        <f>Y73</f>
        <v>801.39787200000001</v>
      </c>
      <c r="Z15" s="715">
        <f>+IF(Y13=0,0,Y15/Y7*100)</f>
        <v>1.1551563681277233</v>
      </c>
      <c r="AA15" s="714">
        <f>AA73</f>
        <v>750.26817300000005</v>
      </c>
      <c r="AB15" s="715">
        <f>+IF(AA13=0,0,AA15/AA7*100)</f>
        <v>1.002248566425008</v>
      </c>
      <c r="AC15" s="714">
        <f>AC73</f>
        <v>867.12633699999992</v>
      </c>
      <c r="AD15" s="715">
        <f>+IF(AC13=0,0,AC15/AC7*100)</f>
        <v>1.0732514954957713</v>
      </c>
      <c r="AE15" s="714">
        <f t="shared" si="4"/>
        <v>2418.7923819999996</v>
      </c>
      <c r="AF15" s="715">
        <f>+IF(AE13=0,0,AE15/AE7*100)</f>
        <v>1.0748825598010061</v>
      </c>
      <c r="AG15" s="714">
        <f>AG73</f>
        <v>835.05210499999998</v>
      </c>
      <c r="AH15" s="715">
        <f>+IF(AG13=0,0,AG15/AG7*100)</f>
        <v>1.0185285920355984</v>
      </c>
      <c r="AI15" s="714">
        <f>AI73</f>
        <v>1328.6416100000001</v>
      </c>
      <c r="AJ15" s="715">
        <f>+IF(AI13=0,0,AI15/AI7*100)</f>
        <v>1.4979893835402647</v>
      </c>
      <c r="AK15" s="714">
        <f>AK73</f>
        <v>879.97445500000003</v>
      </c>
      <c r="AL15" s="715">
        <f>+IF(AK13=0,0,AK15/AK7*100)</f>
        <v>1.0094936713100988</v>
      </c>
      <c r="AM15" s="714">
        <f t="shared" si="5"/>
        <v>3043.6681700000004</v>
      </c>
      <c r="AN15" s="715">
        <f>+IF(AM13=0,0,AM15/AM7*100)</f>
        <v>1.1803980411588493</v>
      </c>
      <c r="AO15" s="714">
        <f t="shared" si="6"/>
        <v>5462.4605520000005</v>
      </c>
      <c r="AP15" s="715">
        <f>+IF(AO13=0,0,AO15/AO7*100)</f>
        <v>1.1312263701748837</v>
      </c>
      <c r="AQ15" s="705"/>
      <c r="AR15" s="714">
        <f>AR73</f>
        <v>13752.7430241948</v>
      </c>
      <c r="AS15" s="715">
        <f>+IF(AR13=0,0,AR15/AR7*100)</f>
        <v>1.3480601845000806</v>
      </c>
      <c r="AT15" s="714">
        <f>AT73</f>
        <v>964.88929600000006</v>
      </c>
      <c r="AU15" s="715">
        <f>+IF(AT13=0,0,AT15/AT7*100)</f>
        <v>1.1535041849792262</v>
      </c>
      <c r="AV15" s="714">
        <f>AV73</f>
        <v>1104.6965290000001</v>
      </c>
      <c r="AW15" s="715">
        <f>+IF(AV13=0,0,AV15/AV7*100)</f>
        <v>1.4056619124772749</v>
      </c>
      <c r="AX15" s="714">
        <f>AX73</f>
        <v>1141.0849579999999</v>
      </c>
      <c r="AY15" s="715">
        <f>+IF(AX13=0,0,AX15/AX7*100)</f>
        <v>1.2065060088145347</v>
      </c>
      <c r="AZ15" s="714">
        <f>AZ73</f>
        <v>3210.670783</v>
      </c>
      <c r="BA15" s="715">
        <f>+IF(AZ13=0,0,AZ15/AZ7*100)</f>
        <v>1.2501870277363198</v>
      </c>
      <c r="BB15" s="714">
        <f>BB73</f>
        <v>1091.935528</v>
      </c>
      <c r="BC15" s="715">
        <f>+IF(BB13=0,0,BB15/BB7*100)</f>
        <v>1.2811514668305128</v>
      </c>
      <c r="BD15" s="714">
        <f>BD73</f>
        <v>1044.6390289999999</v>
      </c>
      <c r="BE15" s="715">
        <f>+IF(BD13=0,0,BD15/BD7*100)</f>
        <v>1.3006856075026163</v>
      </c>
      <c r="BF15" s="714">
        <f>BF73</f>
        <v>1099.809178</v>
      </c>
      <c r="BG15" s="715">
        <f>+IF(BF13=0,0,BF15/BF7*100)</f>
        <v>1.3529425661793417</v>
      </c>
      <c r="BH15" s="714">
        <f>BH73</f>
        <v>3236.3837349999999</v>
      </c>
      <c r="BI15" s="715">
        <f>+IF(BH13=0,0,BH15/BH7*100)</f>
        <v>1.3111503375808482</v>
      </c>
      <c r="BJ15" s="714">
        <f>BJ73</f>
        <v>6447.0545179999999</v>
      </c>
      <c r="BK15" s="715">
        <f>+IF(BJ13=0,0,BJ15/BJ7*100)</f>
        <v>1.2800646912770128</v>
      </c>
      <c r="BL15" s="714">
        <f>BL73</f>
        <v>1059.755138</v>
      </c>
      <c r="BM15" s="715">
        <f>+IF(BL13=0,0,BL15/BL7*100)</f>
        <v>1.2257682057028092</v>
      </c>
      <c r="BN15" s="714">
        <f>BN73</f>
        <v>1068.7633000000001</v>
      </c>
      <c r="BO15" s="715">
        <f>+IF(BN13=0,0,BN15/BN7*100)</f>
        <v>1.3105997413278878</v>
      </c>
      <c r="BP15" s="714">
        <f>BP73</f>
        <v>1293.8356703632001</v>
      </c>
      <c r="BQ15" s="715">
        <f>+IF(BP13=0,0,BP15/BP7*100)</f>
        <v>1.6213467424916181</v>
      </c>
      <c r="BR15" s="714">
        <f>BR73</f>
        <v>3422.3541083631999</v>
      </c>
      <c r="BS15" s="715">
        <f>+IF(BR13=0,0,BR15/BR7*100)</f>
        <v>1.3810723380616856</v>
      </c>
      <c r="BT15" s="714">
        <f>BT73</f>
        <v>1218.3310309562999</v>
      </c>
      <c r="BU15" s="715">
        <f>+IF(BT13=0,0,BT15/BT7*100)</f>
        <v>1.4763180185002782</v>
      </c>
      <c r="BV15" s="714">
        <f>BV73</f>
        <v>1116.7839233975999</v>
      </c>
      <c r="BW15" s="715">
        <f>+IF(BV13=0,0,BV15/BV7*100)</f>
        <v>1.1549941819029061</v>
      </c>
      <c r="BX15" s="714">
        <f>BX73</f>
        <v>1548.2194434777</v>
      </c>
      <c r="BY15" s="715">
        <f>+IF(BX13=0,0,BX15/BX7*100)</f>
        <v>1.7295428235040149</v>
      </c>
      <c r="BZ15" s="714">
        <f>BZ73</f>
        <v>3883.3343978315997</v>
      </c>
      <c r="CA15" s="715">
        <f>+IF(BZ13=0,0,BZ15/BZ7*100)</f>
        <v>1.4450540280791433</v>
      </c>
      <c r="CB15" s="714">
        <f>CB73</f>
        <v>7305.6885061947996</v>
      </c>
      <c r="CC15" s="715">
        <f>+IF(CB13=0,0,CB15/CB7*100)</f>
        <v>1.4143593668781536</v>
      </c>
      <c r="CE15" s="714">
        <f>CE73</f>
        <v>14710.790618161664</v>
      </c>
      <c r="CF15" s="715">
        <f>+IF(CE13=0,0,CE15/CE7*100)</f>
        <v>1.0710643745322541</v>
      </c>
      <c r="CG15" s="714">
        <f>CG73</f>
        <v>1207.612975</v>
      </c>
      <c r="CH15" s="715">
        <f>+IF(CG13=0,0,CG15/CG7*100)</f>
        <v>1.3098444041032209</v>
      </c>
      <c r="CI15" s="714">
        <f>CI73</f>
        <v>1015.0735400000001</v>
      </c>
      <c r="CJ15" s="715">
        <f>+IF(CI13=0,0,CI15/CI7*100)</f>
        <v>1.0774680653153512</v>
      </c>
      <c r="CK15" s="714">
        <f>CK73</f>
        <v>1172.0844179999999</v>
      </c>
      <c r="CL15" s="715">
        <f>+IF(CK13=0,0,CK15/CK7*100)</f>
        <v>1.0963431607997753</v>
      </c>
      <c r="CM15" s="714">
        <f>CM73</f>
        <v>3394.7709330000002</v>
      </c>
      <c r="CN15" s="715">
        <f>+IF(CM13=0,0,CM15/CM7*100)</f>
        <v>1.1573891485013057</v>
      </c>
      <c r="CO15" s="714">
        <f>CO73</f>
        <v>1165.6224</v>
      </c>
      <c r="CP15" s="715">
        <f>+IF(CO13=0,0,CO15/CO7*100)</f>
        <v>1.1412883715608988</v>
      </c>
      <c r="CQ15" s="714">
        <f>CQ73</f>
        <v>1323.180554</v>
      </c>
      <c r="CR15" s="715">
        <f>+IF(CQ13=0,0,CQ15/CQ7*100)</f>
        <v>1.1910375954666261</v>
      </c>
      <c r="CS15" s="714">
        <f>CS73</f>
        <v>1166.9022129999998</v>
      </c>
      <c r="CT15" s="715">
        <f>+IF(CS13=0,0,CS15/CS7*100)</f>
        <v>1.0322514488543968</v>
      </c>
      <c r="CU15" s="714">
        <f>CU73</f>
        <v>3655.7051669999996</v>
      </c>
      <c r="CV15" s="715">
        <f>+IF(CU13=0,0,CU15/CU7*100)</f>
        <v>1.1204494811208543</v>
      </c>
      <c r="CW15" s="714">
        <f>CW73</f>
        <v>7050.4760999999999</v>
      </c>
      <c r="CX15" s="715">
        <f>+IF(CW13=0,0,CW15/CW7*100)</f>
        <v>1.1379368211669401</v>
      </c>
      <c r="CY15" s="714">
        <f>CY73</f>
        <v>1424.2988970000001</v>
      </c>
      <c r="CZ15" s="715">
        <f>+IF(CY13=0,0,CY15/CY7*100)</f>
        <v>1.2266002071379434</v>
      </c>
      <c r="DA15" s="714">
        <f>DA73</f>
        <v>1167.9438319999999</v>
      </c>
      <c r="DB15" s="715">
        <f>+IF(DA13=0,0,DA15/DA7*100)</f>
        <v>0.95359573296194167</v>
      </c>
      <c r="DC15" s="714">
        <f>DC73</f>
        <v>1067.5790360000001</v>
      </c>
      <c r="DD15" s="715">
        <f>+IF(DC13=0,0,DC15/DC7*100)</f>
        <v>0.82715518362824336</v>
      </c>
      <c r="DE15" s="714">
        <f>DE73</f>
        <v>3659.8217650000001</v>
      </c>
      <c r="DF15" s="715">
        <f>+IF(DE13=0,0,DE15/DE7*100)</f>
        <v>0.99543147863073289</v>
      </c>
      <c r="DG15" s="714">
        <f>DG73</f>
        <v>1582.5413382512584</v>
      </c>
      <c r="DH15" s="715">
        <f>+IF(DG13=0,0,DG15/DG7*100)</f>
        <v>1.1868303797339312</v>
      </c>
      <c r="DI15" s="714">
        <f>DI73</f>
        <v>1202.8537836731753</v>
      </c>
      <c r="DJ15" s="715">
        <f>+IF(DI13=0,0,DI15/DI7*100)</f>
        <v>0.91548443154989867</v>
      </c>
      <c r="DK15" s="714">
        <f>DK73</f>
        <v>1215.0976312372309</v>
      </c>
      <c r="DL15" s="715">
        <f>+IF(DK13=0,0,DK15/DK7*100)</f>
        <v>1.0001107755091632</v>
      </c>
      <c r="DM15" s="714">
        <f>DM73</f>
        <v>4000.4927531616645</v>
      </c>
      <c r="DN15" s="715">
        <f>+IF(DM13=0,0,DM15/DM7*100)</f>
        <v>1.0357852719128187</v>
      </c>
      <c r="DO15" s="714">
        <f>DO73</f>
        <v>7660.3145181616646</v>
      </c>
      <c r="DP15" s="715">
        <f>+IF(DO13=0,0,DO15/DO7*100)</f>
        <v>1.0161052746080816</v>
      </c>
      <c r="DQ15" s="694"/>
      <c r="DR15" s="714">
        <f>DR73</f>
        <v>16746.85430718468</v>
      </c>
      <c r="DS15" s="715">
        <f>+IF(DR13=0,0,DR15/DR7*100)</f>
        <v>1.0077012393457798</v>
      </c>
      <c r="DT15" s="714">
        <f>DT73</f>
        <v>1337.1719323066063</v>
      </c>
      <c r="DU15" s="715">
        <f>+IF(DT13=0,0,DT15/DT7*100)</f>
        <v>0.97564934845604956</v>
      </c>
      <c r="DV15" s="714">
        <f>DV73</f>
        <v>1328.2149149752299</v>
      </c>
      <c r="DW15" s="715">
        <f>+IF(DV13=0,0,DV15/DV7*100)</f>
        <v>0.93518673080870229</v>
      </c>
      <c r="DX15" s="714">
        <f>DX73</f>
        <v>1379.0154034290551</v>
      </c>
      <c r="DY15" s="715">
        <f>+IF(DX13=0,0,DX15/DX7*100)</f>
        <v>0.9889046610499016</v>
      </c>
      <c r="DZ15" s="714">
        <f>DZ73</f>
        <v>4044.4022507108912</v>
      </c>
      <c r="EA15" s="715">
        <f>+IF(DZ13=0,0,DZ15/DZ7*100)</f>
        <v>0.96633499846988968</v>
      </c>
      <c r="EB15" s="714">
        <f>EB73</f>
        <v>1340.1394254854276</v>
      </c>
      <c r="EC15" s="715">
        <f>+IF(EB13=0,0,EB15/EB7*100)</f>
        <v>1.0003730782910685</v>
      </c>
      <c r="ED15" s="714">
        <f>ED73</f>
        <v>1335.8347215191845</v>
      </c>
      <c r="EE15" s="715">
        <f>+IF(ED13=0,0,ED15/ED7*100)</f>
        <v>0.99513683889045179</v>
      </c>
      <c r="EF15" s="714">
        <f>EF73</f>
        <v>1490.2489380260556</v>
      </c>
      <c r="EG15" s="715">
        <f>+IF(EF13=0,0,EF15/EF7*100)</f>
        <v>1.1177450385322003</v>
      </c>
      <c r="EH15" s="714">
        <f>EH73</f>
        <v>4166.2230850306678</v>
      </c>
      <c r="EI15" s="715">
        <f>+IF(EH13=0,0,EH15/EH7*100)</f>
        <v>1.0375957274696503</v>
      </c>
      <c r="EJ15" s="714">
        <f>EJ73</f>
        <v>8210.625335741559</v>
      </c>
      <c r="EK15" s="715">
        <f>+IF(EJ13=0,0,EJ15/EJ7*100)</f>
        <v>1.001226587279537</v>
      </c>
      <c r="EL15" s="714">
        <f>EL73</f>
        <v>1414.1790903794172</v>
      </c>
      <c r="EM15" s="715">
        <f>+IF(EL13=0,0,EL15/EL7*100)</f>
        <v>1.0098966234299471</v>
      </c>
      <c r="EN15" s="714">
        <f>EN73</f>
        <v>1423.0883279858804</v>
      </c>
      <c r="EO15" s="715">
        <f>+IF(EN13=0,0,EN15/EN7*100)</f>
        <v>1.0349809738152391</v>
      </c>
      <c r="EP15" s="714">
        <f>EP73</f>
        <v>1370.2816523076278</v>
      </c>
      <c r="EQ15" s="715">
        <f>+IF(EP13=0,0,EP15/EP7*100)</f>
        <v>0.97055120876966428</v>
      </c>
      <c r="ER15" s="714">
        <f>ER73</f>
        <v>4207.5490706729252</v>
      </c>
      <c r="ES15" s="715">
        <f>+IF(ER13=0,0,ER15/ER7*100)</f>
        <v>1.0048671022563229</v>
      </c>
      <c r="ET15" s="714">
        <f>ET73</f>
        <v>1436.6096148848669</v>
      </c>
      <c r="EU15" s="715">
        <f>+IF(ET13=0,0,ET15/ET7*100)</f>
        <v>0.99466854590611575</v>
      </c>
      <c r="EV15" s="714">
        <f>EV73</f>
        <v>1403.7699016573126</v>
      </c>
      <c r="EW15" s="715">
        <f>+IF(EV13=0,0,EV15/EV7*100)</f>
        <v>0.99554666755170051</v>
      </c>
      <c r="EX15" s="714">
        <f>EX73</f>
        <v>1488.3003842280136</v>
      </c>
      <c r="EY15" s="715">
        <f>+IF(EX13=0,0,EX15/EX7*100)</f>
        <v>1.0810064459754516</v>
      </c>
      <c r="EZ15" s="714">
        <f>EZ73</f>
        <v>4328.6799007701939</v>
      </c>
      <c r="FA15" s="715">
        <f>+IF(EZ13=0,0,EZ15/EZ7*100)</f>
        <v>1.0230547728324633</v>
      </c>
      <c r="FB15" s="714">
        <f>FB73</f>
        <v>8536.228971443119</v>
      </c>
      <c r="FC15" s="715">
        <f>+IF(FB13=0,0,FB15/FB7*100)</f>
        <v>1.0140084277683834</v>
      </c>
      <c r="FD15" s="714">
        <f>FD73</f>
        <v>15575.001253261838</v>
      </c>
      <c r="FE15" s="715">
        <f>+IF(FD13=0,0,FD15/FD7*100)</f>
        <v>0.93298144297180952</v>
      </c>
      <c r="FF15" s="714">
        <f>FF73</f>
        <v>14289.576323365465</v>
      </c>
      <c r="FG15" s="715">
        <f>+IF(FF13=0,0,FF15/FF7*100)</f>
        <v>0.791260473838859</v>
      </c>
      <c r="FH15" s="714">
        <f>FH73</f>
        <v>16000.645231258861</v>
      </c>
      <c r="FI15" s="715">
        <f>+IF(FH13=0,0,FH15/FH7*100)</f>
        <v>0.76368232018786775</v>
      </c>
      <c r="FJ15" s="714">
        <f>FJ73</f>
        <v>18018.96135759748</v>
      </c>
      <c r="FK15" s="715">
        <f>+IF(FJ13=0,0,FJ15/FJ7*100)</f>
        <v>0.76377792455437454</v>
      </c>
    </row>
    <row r="16" spans="1:167">
      <c r="A16" s="646"/>
      <c r="B16" s="700"/>
      <c r="C16" s="701"/>
      <c r="D16" s="701" t="s">
        <v>4760</v>
      </c>
      <c r="E16" s="714">
        <f t="shared" si="0"/>
        <v>6400.4112812942421</v>
      </c>
      <c r="F16" s="715">
        <f>+IF(E14=0,0,E16/E7*100)</f>
        <v>0.75953463295944956</v>
      </c>
      <c r="G16" s="714">
        <f>G61+G62+G63</f>
        <v>599.33852899999999</v>
      </c>
      <c r="H16" s="715">
        <f>+IF(G14=0,0,G16/G7*100)</f>
        <v>1.0164132079576897</v>
      </c>
      <c r="I16" s="714">
        <f>I61+I62+I63</f>
        <v>536.4024730000001</v>
      </c>
      <c r="J16" s="715">
        <f>+IF(I14=0,0,I16/I7*100)</f>
        <v>0.83852462086386192</v>
      </c>
      <c r="K16" s="714">
        <f>K61+K62+K63</f>
        <v>499.35737900000004</v>
      </c>
      <c r="L16" s="715">
        <f>+IF(K14=0,0,K16/K7*100)</f>
        <v>0.7039595804303227</v>
      </c>
      <c r="M16" s="714">
        <f t="shared" si="1"/>
        <v>1635.0983810000002</v>
      </c>
      <c r="N16" s="715">
        <f>+IF(M14=0,0,M16/M7*100)</f>
        <v>0.84339353560948183</v>
      </c>
      <c r="O16" s="714">
        <f>O61+O62+O63</f>
        <v>418.43542100000002</v>
      </c>
      <c r="P16" s="715">
        <f>+IF(O14=0,0,O16/O7*100)</f>
        <v>0.7009953927515804</v>
      </c>
      <c r="Q16" s="714">
        <f>Q61+Q62+Q63</f>
        <v>440.979685425676</v>
      </c>
      <c r="R16" s="715">
        <f>+IF(Q14=0,0,Q16/Q7*100)</f>
        <v>0.96777169434388954</v>
      </c>
      <c r="S16" s="714">
        <f>S61+S62+S63</f>
        <v>473.37159986856614</v>
      </c>
      <c r="T16" s="715">
        <f>+IF(S14=0,0,S16/S7*100)</f>
        <v>0.78028639597946636</v>
      </c>
      <c r="U16" s="714">
        <f t="shared" si="2"/>
        <v>1332.7867062942421</v>
      </c>
      <c r="V16" s="715">
        <f>+IF(U14=0,0,U16/U7*100)</f>
        <v>0.80324889595865945</v>
      </c>
      <c r="W16" s="714">
        <f t="shared" si="3"/>
        <v>2967.8850872942421</v>
      </c>
      <c r="X16" s="715">
        <f>+IF(W14=0,0,W16/W7*100)</f>
        <v>0.82488031664160832</v>
      </c>
      <c r="Y16" s="714">
        <f>Y61+Y62+Y63</f>
        <v>688.75817899999993</v>
      </c>
      <c r="Z16" s="715">
        <f>+IF(Y14=0,0,Y16/Y7*100)</f>
        <v>0.99279449617992521</v>
      </c>
      <c r="AA16" s="714">
        <f>AA61+AA62+AA63</f>
        <v>635.97632399999998</v>
      </c>
      <c r="AB16" s="715">
        <f>+IF(AA14=0,0,AA16/AA7*100)</f>
        <v>0.84957136920860221</v>
      </c>
      <c r="AC16" s="714">
        <f>AC61+AC62+AC63</f>
        <v>515.86065499999995</v>
      </c>
      <c r="AD16" s="715">
        <f>+IF(AC14=0,0,AC16/AC7*100)</f>
        <v>0.63848622262084298</v>
      </c>
      <c r="AE16" s="714">
        <f t="shared" si="4"/>
        <v>1840.5951579999999</v>
      </c>
      <c r="AF16" s="715">
        <f>+IF(AE14=0,0,AE16/AE7*100)</f>
        <v>0.81793859188216078</v>
      </c>
      <c r="AG16" s="714">
        <f>AG61+AG62+AG63</f>
        <v>449.68898000000002</v>
      </c>
      <c r="AH16" s="715">
        <f>+IF(AG14=0,0,AG16/AG7*100)</f>
        <v>0.54849401721264379</v>
      </c>
      <c r="AI16" s="714">
        <f>AI61+AI62+AI63</f>
        <v>548.21950500000003</v>
      </c>
      <c r="AJ16" s="715">
        <f>+IF(AI14=0,0,AI16/AI7*100)</f>
        <v>0.61809519750002329</v>
      </c>
      <c r="AK16" s="714">
        <f>AK61+AK62+AK63</f>
        <v>594.02255100000002</v>
      </c>
      <c r="AL16" s="715">
        <f>+IF(AK14=0,0,AK16/AK7*100)</f>
        <v>0.68145387907877442</v>
      </c>
      <c r="AM16" s="714">
        <f t="shared" si="5"/>
        <v>1591.9310359999999</v>
      </c>
      <c r="AN16" s="715">
        <f>+IF(AM14=0,0,AM16/AM7*100)</f>
        <v>0.61738408118069499</v>
      </c>
      <c r="AO16" s="714">
        <f t="shared" si="6"/>
        <v>3432.526194</v>
      </c>
      <c r="AP16" s="715">
        <f>+IF(AO14=0,0,AO16/AO7*100)</f>
        <v>0.71084525187960179</v>
      </c>
      <c r="AQ16" s="705"/>
      <c r="AR16" s="714">
        <f>AR61+AR62+AR63</f>
        <v>7427.6441410919997</v>
      </c>
      <c r="AS16" s="715">
        <f>+IF(AR14=0,0,AR16/AR7*100)</f>
        <v>0.72806648925425277</v>
      </c>
      <c r="AT16" s="714">
        <f>AT61+AT62+AT63</f>
        <v>662.25829699999997</v>
      </c>
      <c r="AU16" s="715">
        <f>+IF(AT14=0,0,AT16/AT7*100)</f>
        <v>0.79171540226798742</v>
      </c>
      <c r="AV16" s="714">
        <f>AV61+AV62+AV63</f>
        <v>554.69731100000013</v>
      </c>
      <c r="AW16" s="715">
        <f>+IF(AV14=0,0,AV16/AV7*100)</f>
        <v>0.70581998092460907</v>
      </c>
      <c r="AX16" s="714">
        <f>AX61+AX62+AX63</f>
        <v>547.41959200000008</v>
      </c>
      <c r="AY16" s="715">
        <f>+IF(AX14=0,0,AX16/AX7*100)</f>
        <v>0.57880442859260017</v>
      </c>
      <c r="AZ16" s="714">
        <f>AZ61+AZ62+AZ63</f>
        <v>1764.3751999999999</v>
      </c>
      <c r="BA16" s="715">
        <f>+IF(AZ14=0,0,AZ16/AZ7*100)</f>
        <v>0.68702122895285167</v>
      </c>
      <c r="BB16" s="714">
        <f>BB61+BB62+BB63</f>
        <v>511.59275899999994</v>
      </c>
      <c r="BC16" s="715">
        <f>+IF(BB14=0,0,BB16/BB7*100)</f>
        <v>0.60024405910961354</v>
      </c>
      <c r="BD16" s="714">
        <f>BD61+BD62+BD63</f>
        <v>491.07871399999999</v>
      </c>
      <c r="BE16" s="715">
        <f>+IF(BD14=0,0,BD16/BD7*100)</f>
        <v>0.61144471699677772</v>
      </c>
      <c r="BF16" s="714">
        <f>BF61+BF62+BF63</f>
        <v>636.03783899999996</v>
      </c>
      <c r="BG16" s="715">
        <f>+IF(BF14=0,0,BF16/BF7*100)</f>
        <v>0.78242906432976034</v>
      </c>
      <c r="BH16" s="714">
        <f>BH61+BH62+BH63</f>
        <v>1638.709312</v>
      </c>
      <c r="BI16" s="715">
        <f>+IF(BH14=0,0,BH16/BH7*100)</f>
        <v>0.66388736427934103</v>
      </c>
      <c r="BJ16" s="714">
        <f>BJ61+BJ62+BJ63</f>
        <v>3403.0845119999999</v>
      </c>
      <c r="BK16" s="715">
        <f>+IF(BJ14=0,0,BJ16/BJ7*100)</f>
        <v>0.67568349438965669</v>
      </c>
      <c r="BL16" s="714">
        <f>BL61+BL62+BL63</f>
        <v>710.66496300000017</v>
      </c>
      <c r="BM16" s="715">
        <f>+IF(BL14=0,0,BL16/BL7*100)</f>
        <v>0.82199225586803759</v>
      </c>
      <c r="BN16" s="714">
        <f>BN61+BN62+BN63</f>
        <v>754.64636000000007</v>
      </c>
      <c r="BO16" s="715">
        <f>+IF(BN14=0,0,BN16/BN7*100)</f>
        <v>0.92540539538551914</v>
      </c>
      <c r="BP16" s="714">
        <f>BP61+BP62+BP63</f>
        <v>581.20123265500001</v>
      </c>
      <c r="BQ16" s="715">
        <f>+IF(BP14=0,0,BP16/BP7*100)</f>
        <v>0.72832180073746988</v>
      </c>
      <c r="BR16" s="714">
        <f>BR61+BR62+BR63</f>
        <v>2046.5125556550001</v>
      </c>
      <c r="BS16" s="715">
        <f>+IF(BR14=0,0,BR16/BR7*100)</f>
        <v>0.82585898203935781</v>
      </c>
      <c r="BT16" s="714">
        <f>BT61+BT62+BT63</f>
        <v>564.96987680289999</v>
      </c>
      <c r="BU16" s="715">
        <f>+IF(BT14=0,0,BT16/BT7*100)</f>
        <v>0.68460474849706188</v>
      </c>
      <c r="BV16" s="714">
        <f>BV61+BV62+BV63</f>
        <v>648.67743845979999</v>
      </c>
      <c r="BW16" s="715">
        <f>+IF(BV14=0,0,BV16/BV7*100)</f>
        <v>0.67087164460014426</v>
      </c>
      <c r="BX16" s="714">
        <f>BX61+BX62+BX63</f>
        <v>764.3997581742999</v>
      </c>
      <c r="BY16" s="715">
        <f>+IF(BX14=0,0,BX16/BX7*100)</f>
        <v>0.85392424285078894</v>
      </c>
      <c r="BZ16" s="714">
        <f>BZ61+BZ62+BZ63</f>
        <v>1978.0470734369999</v>
      </c>
      <c r="CA16" s="715">
        <f>+IF(BZ14=0,0,BZ16/BZ7*100)</f>
        <v>0.73606457708004247</v>
      </c>
      <c r="CB16" s="714">
        <f>CB61+CB62+CB63</f>
        <v>4024.5596290920003</v>
      </c>
      <c r="CC16" s="715">
        <f>+IF(CB14=0,0,CB16/CB7*100)</f>
        <v>0.77914266453316561</v>
      </c>
      <c r="CE16" s="714">
        <f>CE61+CE62+CE63</f>
        <v>10491.378690097215</v>
      </c>
      <c r="CF16" s="715">
        <f>+IF(CE14=0,0,CE16/CE7*100)</f>
        <v>0.76385710641663795</v>
      </c>
      <c r="CG16" s="714">
        <f>CG61+CG62+CG63</f>
        <v>812.78492000000006</v>
      </c>
      <c r="CH16" s="715">
        <f>+IF(CG14=0,0,CG16/CG7*100)</f>
        <v>0.88159186862122285</v>
      </c>
      <c r="CI16" s="714">
        <f>CI61+CI62+CI63</f>
        <v>745.09516299999996</v>
      </c>
      <c r="CJ16" s="715">
        <f>+IF(CI14=0,0,CI16/CI7*100)</f>
        <v>0.7908946614384571</v>
      </c>
      <c r="CK16" s="714">
        <f>CK61+CK62+CK63</f>
        <v>674.25171299999988</v>
      </c>
      <c r="CL16" s="715">
        <f>+IF(CK14=0,0,CK16/CK7*100)</f>
        <v>0.63068089879263545</v>
      </c>
      <c r="CM16" s="714">
        <f>CM61+CM62+CM63</f>
        <v>2232.1317959999997</v>
      </c>
      <c r="CN16" s="715">
        <f>+IF(CM14=0,0,CM16/CM7*100)</f>
        <v>0.76100719892523294</v>
      </c>
      <c r="CO16" s="714">
        <f>CO61+CO62+CO63</f>
        <v>707.24853299999995</v>
      </c>
      <c r="CP16" s="715">
        <f>+IF(CO14=0,0,CO16/CO7*100)</f>
        <v>0.69248371214932425</v>
      </c>
      <c r="CQ16" s="714">
        <f>CQ61+CQ62+CQ63</f>
        <v>683.64521300000001</v>
      </c>
      <c r="CR16" s="715">
        <f>+IF(CQ14=0,0,CQ16/CQ7*100)</f>
        <v>0.61537115866939318</v>
      </c>
      <c r="CS16" s="714">
        <f>CS61+CS62+CS63</f>
        <v>855.88894500000004</v>
      </c>
      <c r="CT16" s="715">
        <f>+IF(CS14=0,0,CS16/CS7*100)</f>
        <v>0.75712651299489075</v>
      </c>
      <c r="CU16" s="714">
        <f>CU61+CU62+CU63</f>
        <v>2246.7826909999999</v>
      </c>
      <c r="CV16" s="715">
        <f>+IF(CU14=0,0,CU16/CU7*100)</f>
        <v>0.68862405071581279</v>
      </c>
      <c r="CW16" s="714">
        <f>CW61+CW62+CW63</f>
        <v>4478.914487</v>
      </c>
      <c r="CX16" s="715">
        <f>+IF(CW14=0,0,CW16/CW7*100)</f>
        <v>0.72289043198307357</v>
      </c>
      <c r="CY16" s="714">
        <f>CY61+CY62+CY63</f>
        <v>1028.7909010000001</v>
      </c>
      <c r="CZ16" s="715">
        <f>+IF(CY14=0,0,CY16/CY7*100)</f>
        <v>0.88599038792082363</v>
      </c>
      <c r="DA16" s="714">
        <f>DA61+DA62+DA63</f>
        <v>1085.1749109999998</v>
      </c>
      <c r="DB16" s="715">
        <f>+IF(DA14=0,0,DA16/DA7*100)</f>
        <v>0.88601706374434164</v>
      </c>
      <c r="DC16" s="714">
        <f>DC61+DC62+DC63</f>
        <v>889.76048299999991</v>
      </c>
      <c r="DD16" s="715">
        <f>+IF(DC14=0,0,DC16/DC7*100)</f>
        <v>0.689382210481154</v>
      </c>
      <c r="DE16" s="714">
        <f>DE61+DE62+DE63</f>
        <v>3003.7262949999999</v>
      </c>
      <c r="DF16" s="715">
        <f>+IF(DE14=0,0,DE16/DE7*100)</f>
        <v>0.81698068901283305</v>
      </c>
      <c r="DG16" s="714">
        <f>DG61+DG62+DG63</f>
        <v>975.85419978659229</v>
      </c>
      <c r="DH16" s="715">
        <f>+IF(DG14=0,0,DG16/DG7*100)</f>
        <v>0.73184401728012927</v>
      </c>
      <c r="DI16" s="714">
        <f>DI61+DI62+DI63</f>
        <v>1035.2349703035973</v>
      </c>
      <c r="DJ16" s="715">
        <f>+IF(DI14=0,0,DI16/DI7*100)</f>
        <v>0.78791080942093428</v>
      </c>
      <c r="DK16" s="714">
        <f>DK61+DK62+DK63</f>
        <v>997.64873800702674</v>
      </c>
      <c r="DL16" s="715">
        <f>+IF(DK14=0,0,DK16/DK7*100)</f>
        <v>0.82113504907256862</v>
      </c>
      <c r="DM16" s="714">
        <f>DM61+DM62+DM63</f>
        <v>3008.7379080972169</v>
      </c>
      <c r="DN16" s="715">
        <f>+IF(DM14=0,0,DM16/DM7*100)</f>
        <v>0.77900563869036554</v>
      </c>
      <c r="DO16" s="714">
        <f>DO61+DO62+DO63</f>
        <v>6012.4642030972163</v>
      </c>
      <c r="DP16" s="715">
        <f>+IF(DO14=0,0,DO16/DO7*100)</f>
        <v>0.79752555533783442</v>
      </c>
      <c r="DQ16" s="694"/>
      <c r="DR16" s="714">
        <f>DR61+DR62+DR63</f>
        <v>12487.254171995795</v>
      </c>
      <c r="DS16" s="715">
        <f>+IF(DR14=0,0,DR16/DR7*100)</f>
        <v>0.75139015807568266</v>
      </c>
      <c r="DT16" s="714">
        <f>DT61+DT62+DT63</f>
        <v>1008.2437442108862</v>
      </c>
      <c r="DU16" s="715">
        <f>+IF(DT14=0,0,DT16/DT7*100)</f>
        <v>0.7356513611734139</v>
      </c>
      <c r="DV16" s="714">
        <f>DV61+DV62+DV63</f>
        <v>982.4480162507657</v>
      </c>
      <c r="DW16" s="715">
        <f>+IF(DV14=0,0,DV16/DV7*100)</f>
        <v>0.69173470207882937</v>
      </c>
      <c r="DX16" s="714">
        <f>DX61+DX62+DX63</f>
        <v>854.62789594985134</v>
      </c>
      <c r="DY16" s="715">
        <f>+IF(DX14=0,0,DX16/DX7*100)</f>
        <v>0.61286154430657003</v>
      </c>
      <c r="DZ16" s="714">
        <f>DZ61+DZ62+DZ63</f>
        <v>2845.3196564115033</v>
      </c>
      <c r="EA16" s="715">
        <f>+IF(DZ14=0,0,DZ16/DZ7*100)</f>
        <v>0.67983642461416072</v>
      </c>
      <c r="EB16" s="714">
        <f>EB61+EB62+EB63</f>
        <v>852.36896016575622</v>
      </c>
      <c r="EC16" s="715">
        <f>+IF(EB14=0,0,EB16/EB7*100)</f>
        <v>0.63626734972886345</v>
      </c>
      <c r="ED16" s="714">
        <f>ED61+ED62+ED63</f>
        <v>878.37114517708414</v>
      </c>
      <c r="EE16" s="715">
        <f>+IF(ED14=0,0,ED16/ED7*100)</f>
        <v>0.65434703163729402</v>
      </c>
      <c r="EF16" s="714">
        <f>EF61+EF62+EF63</f>
        <v>1051.2217903061264</v>
      </c>
      <c r="EG16" s="715">
        <f>+IF(EF14=0,0,EF16/EF7*100)</f>
        <v>0.78845749225493911</v>
      </c>
      <c r="EH16" s="714">
        <f>EH61+EH62+EH63</f>
        <v>2781.9618956489667</v>
      </c>
      <c r="EI16" s="715">
        <f>+IF(EH14=0,0,EH16/EH7*100)</f>
        <v>0.69284618658088237</v>
      </c>
      <c r="EJ16" s="714">
        <f>EJ61+EJ62+EJ63</f>
        <v>5627.2815520604709</v>
      </c>
      <c r="EK16" s="715">
        <f>+IF(EJ14=0,0,EJ16/EJ7*100)</f>
        <v>0.68620643052661456</v>
      </c>
      <c r="EL16" s="714">
        <f>EL61+EL62+EL63</f>
        <v>1193.9228960667858</v>
      </c>
      <c r="EM16" s="715">
        <f>+IF(EL14=0,0,EL16/EL7*100)</f>
        <v>0.85260679469532885</v>
      </c>
      <c r="EN16" s="714">
        <f>EN61+EN62+EN63</f>
        <v>1245.2553714615838</v>
      </c>
      <c r="EO16" s="715">
        <f>+IF(EN14=0,0,EN16/EN7*100)</f>
        <v>0.90564695926362393</v>
      </c>
      <c r="EP16" s="714">
        <f>EP61+EP62+EP63</f>
        <v>1067.4329177238985</v>
      </c>
      <c r="EQ16" s="715">
        <f>+IF(EP14=0,0,EP16/EP7*100)</f>
        <v>0.75604771240480562</v>
      </c>
      <c r="ER16" s="714">
        <f>ER61+ER62+ER63</f>
        <v>3506.6111852522681</v>
      </c>
      <c r="ES16" s="715">
        <f>+IF(ER14=0,0,ER16/ER7*100)</f>
        <v>0.83746574580067945</v>
      </c>
      <c r="ET16" s="714">
        <f>ET61+ET62+ET63</f>
        <v>1022.0167581632058</v>
      </c>
      <c r="EU16" s="715">
        <f>+IF(ET14=0,0,ET16/ET7*100)</f>
        <v>0.70761598154509664</v>
      </c>
      <c r="EV16" s="714">
        <f>EV61+EV62+EV63</f>
        <v>1132.4965670776046</v>
      </c>
      <c r="EW16" s="715">
        <f>+IF(EV14=0,0,EV16/EV7*100)</f>
        <v>0.80316096109252755</v>
      </c>
      <c r="EX16" s="714">
        <f>EX61+EX62+EX63</f>
        <v>1198.8481094422468</v>
      </c>
      <c r="EY16" s="715">
        <f>+IF(EX14=0,0,EX16/EX7*100)</f>
        <v>0.87076678054126311</v>
      </c>
      <c r="EZ16" s="714">
        <f>EZ61+EZ62+EZ63</f>
        <v>3353.3614346830573</v>
      </c>
      <c r="FA16" s="715">
        <f>+IF(EZ14=0,0,EZ16/EZ7*100)</f>
        <v>0.79254472481885418</v>
      </c>
      <c r="FB16" s="714">
        <f>FB61+FB62+FB63</f>
        <v>6859.9726199353263</v>
      </c>
      <c r="FC16" s="715">
        <f>+IF(FB14=0,0,FB16/FB7*100)</f>
        <v>0.81488794105048445</v>
      </c>
      <c r="FD16" s="714">
        <f>FD61+FD62+FD63</f>
        <v>12336.909926843178</v>
      </c>
      <c r="FE16" s="715">
        <f>+IF(FD14=0,0,FD16/FD7*100)</f>
        <v>0.73901169176142778</v>
      </c>
      <c r="FF16" s="714">
        <f>FF61+FF62+FF63</f>
        <v>14091.047551472457</v>
      </c>
      <c r="FG16" s="715">
        <f>+IF(FF14=0,0,FF16/FF7*100)</f>
        <v>0.78026728785742105</v>
      </c>
      <c r="FH16" s="714">
        <f>FH61+FH62+FH63</f>
        <v>16777.606722084412</v>
      </c>
      <c r="FI16" s="715">
        <f>+IF(FH14=0,0,FH16/FH7*100)</f>
        <v>0.80076530936952339</v>
      </c>
      <c r="FJ16" s="714">
        <f>FJ61+FJ62+FJ63</f>
        <v>19222.817295024091</v>
      </c>
      <c r="FK16" s="715">
        <f>+IF(FJ14=0,0,FJ16/FJ7*100)</f>
        <v>0.81480631465425513</v>
      </c>
    </row>
    <row r="17" spans="1:169">
      <c r="A17" s="646"/>
      <c r="B17" s="700"/>
      <c r="C17" s="701"/>
      <c r="D17" s="701" t="s">
        <v>4761</v>
      </c>
      <c r="E17" s="714">
        <f t="shared" si="0"/>
        <v>6704.7133064388663</v>
      </c>
      <c r="F17" s="715">
        <f>+IF(E15=0,0,E17/E7*100)</f>
        <v>0.79564605093231189</v>
      </c>
      <c r="G17" s="714">
        <f>G60-SUM(G13:G16)</f>
        <v>655.12637300000097</v>
      </c>
      <c r="H17" s="715">
        <f>+IF(G15=0,0,G17/G7*100)</f>
        <v>1.1110233468714923</v>
      </c>
      <c r="I17" s="714">
        <f>I60-SUM(I13:I16)</f>
        <v>495.19581800000014</v>
      </c>
      <c r="J17" s="715">
        <f>+IF(I15=0,0,I17/I7*100)</f>
        <v>0.77410882022876137</v>
      </c>
      <c r="K17" s="714">
        <f>K60-SUM(K13:K16)</f>
        <v>587.31202799999937</v>
      </c>
      <c r="L17" s="715">
        <f>+IF(K15=0,0,K17/K7*100)</f>
        <v>0.82795197627901984</v>
      </c>
      <c r="M17" s="714">
        <f t="shared" si="1"/>
        <v>1737.6342190000005</v>
      </c>
      <c r="N17" s="715">
        <f>+IF(M15=0,0,M17/M7*100)</f>
        <v>0.8962821348169574</v>
      </c>
      <c r="O17" s="714">
        <f>O60-SUM(O13:O16)</f>
        <v>367.19775599999866</v>
      </c>
      <c r="P17" s="715">
        <f>+IF(O15=0,0,O17/O7*100)</f>
        <v>0.61515809194537108</v>
      </c>
      <c r="Q17" s="714">
        <f>Q60-SUM(Q13:Q16)</f>
        <v>353.69934962165462</v>
      </c>
      <c r="R17" s="715">
        <f>+IF(Q15=0,0,Q17/Q7*100)</f>
        <v>0.77622672922281977</v>
      </c>
      <c r="S17" s="714">
        <f>S60-SUM(S13:S16)</f>
        <v>715.34339381721111</v>
      </c>
      <c r="T17" s="715">
        <f>+IF(S15=0,0,S17/S7*100)</f>
        <v>1.1791428104354613</v>
      </c>
      <c r="U17" s="714">
        <f t="shared" si="2"/>
        <v>1436.2404994388644</v>
      </c>
      <c r="V17" s="715">
        <f>+IF(U15=0,0,U17/U7*100)</f>
        <v>0.86559881641758063</v>
      </c>
      <c r="W17" s="714">
        <f t="shared" si="3"/>
        <v>3173.8747184388649</v>
      </c>
      <c r="X17" s="715">
        <f>+IF(W15=0,0,W17/W7*100)</f>
        <v>0.8821321263194466</v>
      </c>
      <c r="Y17" s="714">
        <f>Y60-SUM(Y13:Y16)</f>
        <v>480.49965200000133</v>
      </c>
      <c r="Z17" s="715">
        <f>+IF(Y15=0,0,Y17/Y7*100)</f>
        <v>0.69260507456270903</v>
      </c>
      <c r="AA17" s="714">
        <f>AA60-SUM(AA13:AA16)</f>
        <v>342.04930500000137</v>
      </c>
      <c r="AB17" s="715">
        <f>+IF(AA15=0,0,AA17/AA7*100)</f>
        <v>0.45692785315967516</v>
      </c>
      <c r="AC17" s="714">
        <f>AC60-SUM(AC13:AC16)</f>
        <v>532.44561399999839</v>
      </c>
      <c r="AD17" s="715">
        <f>+IF(AC15=0,0,AC17/AC7*100)</f>
        <v>0.65901360287671951</v>
      </c>
      <c r="AE17" s="714">
        <f t="shared" si="4"/>
        <v>1354.9945710000011</v>
      </c>
      <c r="AF17" s="715">
        <f>+IF(AE15=0,0,AE17/AE7*100)</f>
        <v>0.60214346788568129</v>
      </c>
      <c r="AG17" s="714">
        <f>AG60-SUM(AG13:AG16)</f>
        <v>501.11286099999961</v>
      </c>
      <c r="AH17" s="715">
        <f>+IF(AG15=0,0,AG17/AG7*100)</f>
        <v>0.61121668182042388</v>
      </c>
      <c r="AI17" s="714">
        <f>AI60-SUM(AI13:AI16)</f>
        <v>616.63543700000173</v>
      </c>
      <c r="AJ17" s="715">
        <f>+IF(AI15=0,0,AI17/AI7*100)</f>
        <v>0.69523137856619899</v>
      </c>
      <c r="AK17" s="714">
        <f>AK60-SUM(AK13:AK16)</f>
        <v>1058.095718999999</v>
      </c>
      <c r="AL17" s="715">
        <f>+IF(AK15=0,0,AK17/AK7*100)</f>
        <v>1.2138317492077741</v>
      </c>
      <c r="AM17" s="714">
        <f t="shared" si="5"/>
        <v>2175.8440170000003</v>
      </c>
      <c r="AN17" s="715">
        <f>+IF(AM15=0,0,AM17/AM7*100)</f>
        <v>0.84383772214367303</v>
      </c>
      <c r="AO17" s="714">
        <f t="shared" si="6"/>
        <v>3530.8385880000014</v>
      </c>
      <c r="AP17" s="715">
        <f>+IF(AO15=0,0,AO17/AO7*100)</f>
        <v>0.73120486300157228</v>
      </c>
      <c r="AQ17" s="705"/>
      <c r="AR17" s="714">
        <f>AR60-SUM(AR13:AR16)</f>
        <v>9016.8879920946638</v>
      </c>
      <c r="AS17" s="715">
        <f>+IF(AR15=0,0,AR17/AR7*100)</f>
        <v>0.88384605666340277</v>
      </c>
      <c r="AT17" s="714">
        <f>AT60-SUM(AT13:AT16)</f>
        <v>537.8355219999994</v>
      </c>
      <c r="AU17" s="715">
        <f>+IF(AT15=0,0,AT17/AT7*100)</f>
        <v>0.64297067863574475</v>
      </c>
      <c r="AV17" s="714">
        <f>AV60-SUM(AV13:AV16)</f>
        <v>659.50476199999957</v>
      </c>
      <c r="AW17" s="715">
        <f>+IF(AV15=0,0,AV17/AV7*100)</f>
        <v>0.83918135044741271</v>
      </c>
      <c r="AX17" s="714">
        <f>AX60-SUM(AX13:AX16)</f>
        <v>688.10789899999963</v>
      </c>
      <c r="AY17" s="715">
        <f>+IF(AX15=0,0,AX17/AX7*100)</f>
        <v>0.72755872298182078</v>
      </c>
      <c r="AZ17" s="714">
        <f>AZ60-SUM(AZ13:AZ16)</f>
        <v>1885.4481830000004</v>
      </c>
      <c r="BA17" s="715">
        <f>+IF(AZ15=0,0,AZ17/AZ7*100)</f>
        <v>0.734165231868812</v>
      </c>
      <c r="BB17" s="714">
        <f>BB60-SUM(BB13:BB16)</f>
        <v>622.80396000000019</v>
      </c>
      <c r="BC17" s="715">
        <f>+IF(BB15=0,0,BB17/BB7*100)</f>
        <v>0.73072648195933809</v>
      </c>
      <c r="BD17" s="714">
        <f>BD60-SUM(BD13:BD16)</f>
        <v>858.94033200000013</v>
      </c>
      <c r="BE17" s="715">
        <f>+IF(BD15=0,0,BD17/BD7*100)</f>
        <v>1.0694711728369852</v>
      </c>
      <c r="BF17" s="714">
        <f>BF60-SUM(BF13:BF16)</f>
        <v>1018.7558421666663</v>
      </c>
      <c r="BG17" s="715">
        <f>+IF(BF15=0,0,BF17/BF7*100)</f>
        <v>1.2532338981909876</v>
      </c>
      <c r="BH17" s="714">
        <f>BH60-SUM(BH13:BH16)</f>
        <v>2500.5001341666684</v>
      </c>
      <c r="BI17" s="715">
        <f>+IF(BH15=0,0,BH17/BH7*100)</f>
        <v>1.0130231343019598</v>
      </c>
      <c r="BJ17" s="714">
        <f>BJ60-SUM(BJ13:BJ16)</f>
        <v>4385.9483171666652</v>
      </c>
      <c r="BK17" s="715">
        <f>+IF(BJ15=0,0,BJ17/BJ7*100)</f>
        <v>0.87083141035893474</v>
      </c>
      <c r="BL17" s="714">
        <f>BL60-SUM(BL13:BL16)</f>
        <v>639.43906299999981</v>
      </c>
      <c r="BM17" s="715">
        <f>+IF(BL15=0,0,BL17/BL7*100)</f>
        <v>0.7396086556268201</v>
      </c>
      <c r="BN17" s="714">
        <f>BN60-SUM(BN13:BN16)</f>
        <v>724.65053500000067</v>
      </c>
      <c r="BO17" s="715">
        <f>+IF(BN15=0,0,BN17/BN7*100)</f>
        <v>0.88862220823274551</v>
      </c>
      <c r="BP17" s="714">
        <f>BP60-SUM(BP13:BP16)</f>
        <v>745.5579347601988</v>
      </c>
      <c r="BQ17" s="715">
        <f>+IF(BP15=0,0,BP17/BP7*100)</f>
        <v>0.93428242593040833</v>
      </c>
      <c r="BR17" s="714">
        <f>BR60-SUM(BR13:BR16)</f>
        <v>2109.6475327601947</v>
      </c>
      <c r="BS17" s="715">
        <f>+IF(BR15=0,0,BR17/BR7*100)</f>
        <v>0.85133675777012352</v>
      </c>
      <c r="BT17" s="714">
        <f>BT60-SUM(BT13:BT16)</f>
        <v>671.46363442239999</v>
      </c>
      <c r="BU17" s="715">
        <f>+IF(BT15=0,0,BT17/BT7*100)</f>
        <v>0.81364903058192684</v>
      </c>
      <c r="BV17" s="714">
        <f>BV60-SUM(BV13:BV16)</f>
        <v>775.6411836387997</v>
      </c>
      <c r="BW17" s="715">
        <f>+IF(BV15=0,0,BV17/BV7*100)</f>
        <v>0.80217939708660257</v>
      </c>
      <c r="BX17" s="714">
        <f>BX60-SUM(BX13:BX16)</f>
        <v>1074.1873241065969</v>
      </c>
      <c r="BY17" s="715">
        <f>+IF(BX15=0,0,BX17/BX7*100)</f>
        <v>1.1999933118875765</v>
      </c>
      <c r="BZ17" s="714">
        <f>BZ60-SUM(BZ13:BZ16)</f>
        <v>2521.2921421678002</v>
      </c>
      <c r="CA17" s="715">
        <f>+IF(BZ15=0,0,BZ17/BZ7*100)</f>
        <v>0.93821520187349772</v>
      </c>
      <c r="CB17" s="714">
        <f>CB60-SUM(CB13:CB16)</f>
        <v>4630.9396749279986</v>
      </c>
      <c r="CC17" s="715">
        <f>+IF(CB15=0,0,CB17/CB7*100)</f>
        <v>0.89653602136584731</v>
      </c>
      <c r="CE17" s="714">
        <f>CE60-SUM(CE13:CE16)</f>
        <v>12047.281344332339</v>
      </c>
      <c r="CF17" s="715">
        <f>+IF(CE15=0,0,CE17/CE7*100)</f>
        <v>0.87713938650932199</v>
      </c>
      <c r="CG17" s="714">
        <f>CG60-SUM(CG13:CG16)</f>
        <v>908.70576000000074</v>
      </c>
      <c r="CH17" s="715">
        <f>+IF(CG15=0,0,CG17/CG7*100)</f>
        <v>0.98563296300486114</v>
      </c>
      <c r="CI17" s="714">
        <f>CI60-SUM(CI13:CI16)</f>
        <v>797.65207900000041</v>
      </c>
      <c r="CJ17" s="715">
        <f>+IF(CI15=0,0,CI17/CI7*100)</f>
        <v>0.84668214517235663</v>
      </c>
      <c r="CK17" s="714">
        <f>CK60-SUM(CK13:CK16)</f>
        <v>1088.1198320000003</v>
      </c>
      <c r="CL17" s="715">
        <f>+IF(CK15=0,0,CK17/CK7*100)</f>
        <v>1.0178044495970775</v>
      </c>
      <c r="CM17" s="714">
        <f>CM60-SUM(CM13:CM16)</f>
        <v>2794.4776710000006</v>
      </c>
      <c r="CN17" s="715">
        <f>+IF(CM15=0,0,CM17/CM7*100)</f>
        <v>0.95272941708806658</v>
      </c>
      <c r="CO17" s="714">
        <f>CO60-SUM(CO13:CO16)</f>
        <v>919.63906099999986</v>
      </c>
      <c r="CP17" s="715">
        <f>+IF(CO15=0,0,CO17/CO7*100)</f>
        <v>0.90044028525231146</v>
      </c>
      <c r="CQ17" s="714">
        <f>CQ60-SUM(CQ13:CQ16)</f>
        <v>1178.3799229999968</v>
      </c>
      <c r="CR17" s="715">
        <f>+IF(CQ15=0,0,CQ17/CQ7*100)</f>
        <v>1.0606978660571098</v>
      </c>
      <c r="CS17" s="714">
        <f>CS60-SUM(CS13:CS16)</f>
        <v>1129.8396699999985</v>
      </c>
      <c r="CT17" s="715">
        <f>+IF(CS15=0,0,CS17/CS7*100)</f>
        <v>0.99946561360293873</v>
      </c>
      <c r="CU17" s="714">
        <f>CU60-SUM(CU13:CU16)</f>
        <v>3227.858653999996</v>
      </c>
      <c r="CV17" s="715">
        <f>+IF(CU15=0,0,CU17/CU7*100)</f>
        <v>0.98931735158875167</v>
      </c>
      <c r="CW17" s="714">
        <f>CW60-SUM(CW13:CW16)</f>
        <v>6022.3363249999966</v>
      </c>
      <c r="CX17" s="715">
        <f>+IF(CW15=0,0,CW17/CW7*100)</f>
        <v>0.97199652285449023</v>
      </c>
      <c r="CY17" s="714">
        <f>CY60-SUM(CY13:CY16)</f>
        <v>916.18076199999814</v>
      </c>
      <c r="CZ17" s="715">
        <f>+IF(CY15=0,0,CY17/CY7*100)</f>
        <v>0.78901101082927849</v>
      </c>
      <c r="DA17" s="714">
        <f>DA60-SUM(DA13:DA16)</f>
        <v>1174.6243770000001</v>
      </c>
      <c r="DB17" s="715">
        <f>+IF(DA15=0,0,DA17/DA7*100)</f>
        <v>0.9590502240353278</v>
      </c>
      <c r="DC17" s="714">
        <f>DC60-SUM(DC13:DC16)</f>
        <v>1081.0876869999984</v>
      </c>
      <c r="DD17" s="715">
        <f>+IF(DC15=0,0,DC17/DC7*100)</f>
        <v>0.83762162247884053</v>
      </c>
      <c r="DE17" s="714">
        <f>DE60-SUM(DE13:DE16)</f>
        <v>3171.8928259999921</v>
      </c>
      <c r="DF17" s="715">
        <f>+IF(DE15=0,0,DE17/DE7*100)</f>
        <v>0.8627201455651724</v>
      </c>
      <c r="DG17" s="714">
        <f>DG60-SUM(DG13:DG16)</f>
        <v>1067.8105836982631</v>
      </c>
      <c r="DH17" s="715">
        <f>+IF(DG15=0,0,DG17/DG7*100)</f>
        <v>0.80080691094927414</v>
      </c>
      <c r="DI17" s="714">
        <f>DI60-SUM(DI13:DI16)</f>
        <v>844.89622390535988</v>
      </c>
      <c r="DJ17" s="715">
        <f>+IF(DI15=0,0,DI17/DI7*100)</f>
        <v>0.6430451894981255</v>
      </c>
      <c r="DK17" s="714">
        <f>DK60-SUM(DK13:DK16)</f>
        <v>940.34538572871315</v>
      </c>
      <c r="DL17" s="715">
        <f>+IF(DK15=0,0,DK17/DK7*100)</f>
        <v>0.7739703615503114</v>
      </c>
      <c r="DM17" s="714">
        <f>DM60-SUM(DM13:DM16)</f>
        <v>2853.0521933323398</v>
      </c>
      <c r="DN17" s="715">
        <f>+IF(DM15=0,0,DM17/DM7*100)</f>
        <v>0.7386963617211133</v>
      </c>
      <c r="DO17" s="714">
        <f>DO60-SUM(DO13:DO16)</f>
        <v>6024.9450193323355</v>
      </c>
      <c r="DP17" s="715">
        <f>+IF(DO15=0,0,DO17/DO7*100)</f>
        <v>0.79918107785950776</v>
      </c>
      <c r="DQ17" s="694"/>
      <c r="DR17" s="714">
        <f>DR60-SUM(DR13:DR16)</f>
        <v>11870.3338209824</v>
      </c>
      <c r="DS17" s="715">
        <f>+IF(DR15=0,0,DR17/DR7*100)</f>
        <v>0.71426847594418386</v>
      </c>
      <c r="DT17" s="714">
        <f>DT60-SUM(DT13:DT16)</f>
        <v>932.10524693822481</v>
      </c>
      <c r="DU17" s="715">
        <f>+IF(DT15=0,0,DT17/DT7*100)</f>
        <v>0.68009794020954817</v>
      </c>
      <c r="DV17" s="714">
        <f>DV60-SUM(DV13:DV16)</f>
        <v>1000.2713853238038</v>
      </c>
      <c r="DW17" s="715">
        <f>+IF(DV15=0,0,DV17/DV7*100)</f>
        <v>0.70428401022729437</v>
      </c>
      <c r="DX17" s="714">
        <f>DX60-SUM(DX13:DX16)</f>
        <v>975.55052582340795</v>
      </c>
      <c r="DY17" s="715">
        <f>+IF(DX15=0,0,DX17/DX7*100)</f>
        <v>0.69957627715946102</v>
      </c>
      <c r="DZ17" s="714">
        <f>DZ60-SUM(DZ13:DZ16)</f>
        <v>2907.9271580854402</v>
      </c>
      <c r="EA17" s="715">
        <f>+IF(DZ15=0,0,DZ17/DZ7*100)</f>
        <v>0.69479532738493566</v>
      </c>
      <c r="EB17" s="714">
        <f>EB60-SUM(EB13:EB16)</f>
        <v>953.35290254084248</v>
      </c>
      <c r="EC17" s="715">
        <f>+IF(EB15=0,0,EB17/EB7*100)</f>
        <v>0.71164877301259433</v>
      </c>
      <c r="ED17" s="714">
        <f>ED60-SUM(ED13:ED16)</f>
        <v>1035.7666170898428</v>
      </c>
      <c r="EE17" s="715">
        <f>+IF(ED15=0,0,ED17/ED7*100)</f>
        <v>0.77159958530411688</v>
      </c>
      <c r="EF17" s="714">
        <f>EF60-SUM(EF13:EF16)</f>
        <v>1365.4629605634473</v>
      </c>
      <c r="EG17" s="715">
        <f>+IF(EF15=0,0,EF17/EF7*100)</f>
        <v>1.0241506707536387</v>
      </c>
      <c r="EH17" s="714">
        <f>EH60-SUM(EH13:EH16)</f>
        <v>3354.5824801941344</v>
      </c>
      <c r="EI17" s="715">
        <f>+IF(EH15=0,0,EH17/EH7*100)</f>
        <v>0.83545705015178151</v>
      </c>
      <c r="EJ17" s="714">
        <f>EJ60-SUM(EJ13:EJ16)</f>
        <v>6262.5096382795673</v>
      </c>
      <c r="EK17" s="715">
        <f>+IF(EJ15=0,0,EJ17/EJ7*100)</f>
        <v>0.76366791767311282</v>
      </c>
      <c r="EL17" s="714">
        <f>EL60-SUM(EL13:EL16)</f>
        <v>916.49962692069312</v>
      </c>
      <c r="EM17" s="715">
        <f>+IF(EL15=0,0,EL17/EL7*100)</f>
        <v>0.65449269112986841</v>
      </c>
      <c r="EN17" s="714">
        <f>EN60-SUM(EN13:EN16)</f>
        <v>923.05426587564216</v>
      </c>
      <c r="EO17" s="715">
        <f>+IF(EN15=0,0,EN17/EN7*100)</f>
        <v>0.67131715171355233</v>
      </c>
      <c r="EP17" s="714">
        <f>EP60-SUM(EP13:EP16)</f>
        <v>929.6027917810643</v>
      </c>
      <c r="EQ17" s="715">
        <f>+IF(EP15=0,0,EP17/EP7*100)</f>
        <v>0.6584245740424004</v>
      </c>
      <c r="ER17" s="714">
        <f>ER60-SUM(ER13:ER16)</f>
        <v>2769.1566845773996</v>
      </c>
      <c r="ES17" s="715">
        <f>+IF(ER15=0,0,ER17/ER7*100)</f>
        <v>0.66134331568947891</v>
      </c>
      <c r="ET17" s="714">
        <f>ET60-SUM(ET13:ET16)</f>
        <v>982.45906315155298</v>
      </c>
      <c r="EU17" s="715">
        <f>+IF(ET15=0,0,ET17/ET7*100)</f>
        <v>0.68022733359998899</v>
      </c>
      <c r="EV17" s="714">
        <f>EV60-SUM(EV13:EV16)</f>
        <v>917.01843738601383</v>
      </c>
      <c r="EW17" s="715">
        <f>+IF(EV15=0,0,EV17/EV7*100)</f>
        <v>0.65034493783154124</v>
      </c>
      <c r="EX17" s="714">
        <f>EX60-SUM(EX13:EX16)</f>
        <v>939.18999758787868</v>
      </c>
      <c r="EY17" s="715">
        <f>+IF(EX15=0,0,EX17/EX7*100)</f>
        <v>0.68216769420159074</v>
      </c>
      <c r="EZ17" s="714">
        <f>EZ60-SUM(EZ13:EZ16)</f>
        <v>2838.66749812544</v>
      </c>
      <c r="FA17" s="715">
        <f>+IF(EZ15=0,0,EZ17/EZ7*100)</f>
        <v>0.67090022801752924</v>
      </c>
      <c r="FB17" s="714">
        <f>FB60-SUM(FB13:FB16)</f>
        <v>5607.8241827028396</v>
      </c>
      <c r="FC17" s="715">
        <f>+IF(FB15=0,0,FB17/FB7*100)</f>
        <v>0.66614672611607517</v>
      </c>
      <c r="FD17" s="714">
        <f>FD60-SUM(FD13:FD16)</f>
        <v>12468.96054658739</v>
      </c>
      <c r="FE17" s="715">
        <f>+IF(FD15=0,0,FD17/FD7*100)</f>
        <v>0.7469218534205464</v>
      </c>
      <c r="FF17" s="714">
        <f>FF60-SUM(FF13:FF16)</f>
        <v>11262.71352597246</v>
      </c>
      <c r="FG17" s="715">
        <f>+IF(FF15=0,0,FF17/FF7*100)</f>
        <v>0.62365320283851577</v>
      </c>
      <c r="FH17" s="714">
        <f>FH60-SUM(FH13:FH16)</f>
        <v>13875.727433203836</v>
      </c>
      <c r="FI17" s="715">
        <f>+IF(FH15=0,0,FH17/FH7*100)</f>
        <v>0.66226377544962634</v>
      </c>
      <c r="FJ17" s="714">
        <f>FJ60-SUM(FJ13:FJ16)</f>
        <v>17556.880806816946</v>
      </c>
      <c r="FK17" s="715">
        <f>+IF(FJ15=0,0,FJ17/FJ7*100)</f>
        <v>0.74419150572323089</v>
      </c>
    </row>
    <row r="18" spans="1:169">
      <c r="A18" s="646"/>
      <c r="B18" s="700"/>
      <c r="C18" s="717" t="s">
        <v>4762</v>
      </c>
      <c r="D18" s="717"/>
      <c r="E18" s="718">
        <f t="shared" si="0"/>
        <v>-3549.0095655601617</v>
      </c>
      <c r="F18" s="719">
        <f>+IF(E16=0,0,E18/E7*100)</f>
        <v>-0.42115975978378539</v>
      </c>
      <c r="G18" s="718">
        <f>G82</f>
        <v>-412.14060200000023</v>
      </c>
      <c r="H18" s="719">
        <f>+IF(G16=0,0,G18/G7*100)</f>
        <v>-0.69894580631647274</v>
      </c>
      <c r="I18" s="718">
        <f>I82</f>
        <v>-110.0457670000001</v>
      </c>
      <c r="J18" s="719">
        <f>+IF(I16=0,0,I18/I7*100)</f>
        <v>-0.17202770251088673</v>
      </c>
      <c r="K18" s="718">
        <f>K82</f>
        <v>-452.76516599999752</v>
      </c>
      <c r="L18" s="719">
        <f>+IF(K16=0,0,K18/K7*100)</f>
        <v>-0.63827709310934932</v>
      </c>
      <c r="M18" s="718">
        <f t="shared" si="1"/>
        <v>-974.95153499999788</v>
      </c>
      <c r="N18" s="719">
        <f>+IF(M16=0,0,M18/M7*100)</f>
        <v>-0.50288583959617994</v>
      </c>
      <c r="O18" s="718">
        <f>O82</f>
        <v>-419.10103500000025</v>
      </c>
      <c r="P18" s="719">
        <f>+IF(O16=0,0,O18/O7*100)</f>
        <v>-0.70211048082475558</v>
      </c>
      <c r="Q18" s="718">
        <f>Q82</f>
        <v>-632.44179476576949</v>
      </c>
      <c r="R18" s="719">
        <f>+IF(Q16=0,0,Q18/Q7*100)</f>
        <v>-1.3879534307879529</v>
      </c>
      <c r="S18" s="718">
        <f>S82</f>
        <v>263.11717174232172</v>
      </c>
      <c r="T18" s="719">
        <f>+IF(S16=0,0,S18/S7*100)</f>
        <v>0.43371159088574579</v>
      </c>
      <c r="U18" s="718">
        <f t="shared" si="2"/>
        <v>-788.42565802344802</v>
      </c>
      <c r="V18" s="719">
        <f>+IF(U16=0,0,U18/U7*100)</f>
        <v>-0.47517133563980712</v>
      </c>
      <c r="W18" s="718">
        <f t="shared" si="3"/>
        <v>-1763.3771930234459</v>
      </c>
      <c r="X18" s="719">
        <f>+IF(W16=0,0,W18/W7*100)</f>
        <v>-0.49010493821574336</v>
      </c>
      <c r="Y18" s="718">
        <f>Y82</f>
        <v>-205.74293800000203</v>
      </c>
      <c r="Z18" s="719">
        <f>+IF(Y16=0,0,Y18/Y7*100)</f>
        <v>-0.29656338422122697</v>
      </c>
      <c r="AA18" s="718">
        <f>AA82</f>
        <v>-209.51369799999651</v>
      </c>
      <c r="AB18" s="719">
        <f>+IF(AA16=0,0,AA18/AA7*100)</f>
        <v>-0.27987966306402096</v>
      </c>
      <c r="AC18" s="718">
        <f>AC82</f>
        <v>-138.67965899999848</v>
      </c>
      <c r="AD18" s="719">
        <f>+IF(AC16=0,0,AC18/AC7*100)</f>
        <v>-0.17164528981039584</v>
      </c>
      <c r="AE18" s="718">
        <f t="shared" si="4"/>
        <v>-553.93629499999702</v>
      </c>
      <c r="AF18" s="719">
        <f>+IF(AE16=0,0,AE18/AE7*100)</f>
        <v>-0.24616269968733601</v>
      </c>
      <c r="AG18" s="718">
        <f>AG82</f>
        <v>-207.10694500000233</v>
      </c>
      <c r="AH18" s="719">
        <f>+IF(AG16=0,0,AG18/AG7*100)</f>
        <v>-0.2526121948900979</v>
      </c>
      <c r="AI18" s="718">
        <f>AI82</f>
        <v>-631.82097399999941</v>
      </c>
      <c r="AJ18" s="719">
        <f>+IF(AI16=0,0,AI18/AI7*100)</f>
        <v>-0.71235245398499047</v>
      </c>
      <c r="AK18" s="718">
        <f>AK82</f>
        <v>-392.76815853671707</v>
      </c>
      <c r="AL18" s="719">
        <f>+IF(AK16=0,0,AK18/AK7*100)</f>
        <v>-0.45057781857421919</v>
      </c>
      <c r="AM18" s="718">
        <f t="shared" si="5"/>
        <v>-1231.6960775367188</v>
      </c>
      <c r="AN18" s="719">
        <f>+IF(AM16=0,0,AM18/AM7*100)</f>
        <v>-0.4776774457733941</v>
      </c>
      <c r="AO18" s="718">
        <f t="shared" si="6"/>
        <v>-1785.6323725367158</v>
      </c>
      <c r="AP18" s="719">
        <f>+IF(AO16=0,0,AO18/AO7*100)</f>
        <v>-0.36978837797041808</v>
      </c>
      <c r="AQ18" s="705"/>
      <c r="AR18" s="718">
        <f>AR82</f>
        <v>-2072.2621966417323</v>
      </c>
      <c r="AS18" s="719">
        <f>+IF(AR16=0,0,AR18/AR7*100)</f>
        <v>-0.20312559859678994</v>
      </c>
      <c r="AT18" s="718">
        <f>AT82</f>
        <v>-152.10557751999931</v>
      </c>
      <c r="AU18" s="719">
        <f>+IF(AT16=0,0,AT18/AT7*100)</f>
        <v>-0.1818389124590323</v>
      </c>
      <c r="AV18" s="718">
        <f>AV82</f>
        <v>-189.57555313666583</v>
      </c>
      <c r="AW18" s="719">
        <f>+IF(AV16=0,0,AV18/AV7*100)</f>
        <v>-0.24122383621703489</v>
      </c>
      <c r="AX18" s="718">
        <f>AX82</f>
        <v>-45.326605196665312</v>
      </c>
      <c r="AY18" s="719">
        <f>+IF(AX16=0,0,AX18/AX7*100)</f>
        <v>-4.7925284743733185E-2</v>
      </c>
      <c r="AZ18" s="718">
        <f>AZ82</f>
        <v>-387.00773585333025</v>
      </c>
      <c r="BA18" s="719">
        <f>+IF(AZ16=0,0,AZ18/AZ7*100)</f>
        <v>-0.15069500540486827</v>
      </c>
      <c r="BB18" s="718">
        <f>BB82</f>
        <v>-196.23713797999972</v>
      </c>
      <c r="BC18" s="719">
        <f>+IF(BB16=0,0,BB18/BB7*100)</f>
        <v>-0.23024207082096002</v>
      </c>
      <c r="BD18" s="718">
        <f>BD82</f>
        <v>-1.8340486500007813</v>
      </c>
      <c r="BE18" s="719">
        <f>+IF(BD16=0,0,BD18/BD7*100)</f>
        <v>-2.2835837225028853E-3</v>
      </c>
      <c r="BF18" s="718">
        <f>BF82</f>
        <v>-518.35431895666636</v>
      </c>
      <c r="BG18" s="719">
        <f>+IF(BF16=0,0,BF18/BF7*100)</f>
        <v>-0.63765936537708834</v>
      </c>
      <c r="BH18" s="718">
        <f>BH82</f>
        <v>-716.4255055866671</v>
      </c>
      <c r="BI18" s="719">
        <f>+IF(BH16=0,0,BH18/BH7*100)</f>
        <v>-0.29024418005286023</v>
      </c>
      <c r="BJ18" s="718">
        <f>BJ82</f>
        <v>-1103.4332414399969</v>
      </c>
      <c r="BK18" s="719">
        <f>+IF(BJ16=0,0,BJ18/BJ7*100)</f>
        <v>-0.21908701525714061</v>
      </c>
      <c r="BL18" s="718">
        <f>BL82</f>
        <v>-126.58718425000004</v>
      </c>
      <c r="BM18" s="719">
        <f>+IF(BL16=0,0,BL18/BL7*100)</f>
        <v>-0.14641735636774372</v>
      </c>
      <c r="BN18" s="718">
        <f>BN82</f>
        <v>-303.99018519489636</v>
      </c>
      <c r="BO18" s="719">
        <f>+IF(BN16=0,0,BN18/BN7*100)</f>
        <v>-0.37277614050056529</v>
      </c>
      <c r="BP18" s="718">
        <f>BP82</f>
        <v>-203.93526460820067</v>
      </c>
      <c r="BQ18" s="719">
        <f>+IF(BP16=0,0,BP18/BP7*100)</f>
        <v>-0.25555778413409619</v>
      </c>
      <c r="BR18" s="718">
        <f>BR82</f>
        <v>-634.5126340530968</v>
      </c>
      <c r="BS18" s="719">
        <f>+IF(BR16=0,0,BR18/BR7*100)</f>
        <v>-0.2560541134244283</v>
      </c>
      <c r="BT18" s="718">
        <f>BT82</f>
        <v>356.27808159736304</v>
      </c>
      <c r="BU18" s="719">
        <f>+IF(BT16=0,0,BT18/BT7*100)</f>
        <v>0.43172154208864255</v>
      </c>
      <c r="BV18" s="718">
        <f>BV82</f>
        <v>-84.872015326199943</v>
      </c>
      <c r="BW18" s="719">
        <f>+IF(BV16=0,0,BV18/BV7*100)</f>
        <v>-8.7775873071227528E-2</v>
      </c>
      <c r="BX18" s="718">
        <f>BX82</f>
        <v>-605.722387419798</v>
      </c>
      <c r="BY18" s="719">
        <f>+IF(BX16=0,0,BX18/BX7*100)</f>
        <v>-0.6766629967160207</v>
      </c>
      <c r="BZ18" s="718">
        <f>BZ82</f>
        <v>-334.31632114863498</v>
      </c>
      <c r="CA18" s="719">
        <f>+IF(BZ16=0,0,BZ18/BZ7*100)</f>
        <v>-0.1244047246608983</v>
      </c>
      <c r="CB18" s="718">
        <f>CB82</f>
        <v>-968.82895520173179</v>
      </c>
      <c r="CC18" s="719">
        <f>+IF(CB16=0,0,CB18/CB7*100)</f>
        <v>-0.18756237780059101</v>
      </c>
      <c r="CE18" s="718">
        <f>CE82</f>
        <v>-584.23543247359407</v>
      </c>
      <c r="CF18" s="719">
        <f>+IF(CE16=0,0,CE18/CE7*100)</f>
        <v>-4.2537058293071431E-2</v>
      </c>
      <c r="CG18" s="718">
        <f>CG82</f>
        <v>60.637097969999644</v>
      </c>
      <c r="CH18" s="719">
        <f>+IF(CG16=0,0,CG18/CG7*100)</f>
        <v>6.5770379336196519E-2</v>
      </c>
      <c r="CI18" s="718">
        <f>CI82</f>
        <v>-158.04318996999703</v>
      </c>
      <c r="CJ18" s="719">
        <f>+IF(CI16=0,0,CI18/CI7*100)</f>
        <v>-0.16775778642918737</v>
      </c>
      <c r="CK18" s="718">
        <f>CK82</f>
        <v>9.1352066700034129</v>
      </c>
      <c r="CL18" s="719">
        <f>+IF(CK16=0,0,CK18/CK7*100)</f>
        <v>8.5448805575288628E-3</v>
      </c>
      <c r="CM18" s="718">
        <f>CM82</f>
        <v>-88.270885329994201</v>
      </c>
      <c r="CN18" s="719">
        <f>+IF(CM16=0,0,CM18/CM7*100)</f>
        <v>-3.0094450207647745E-2</v>
      </c>
      <c r="CO18" s="718">
        <f>CO82</f>
        <v>-98.336574929999671</v>
      </c>
      <c r="CP18" s="719">
        <f>+IF(CO16=0,0,CO18/CO7*100)</f>
        <v>-9.6283658813296341E-2</v>
      </c>
      <c r="CQ18" s="718">
        <f>CQ82</f>
        <v>13.289368289999487</v>
      </c>
      <c r="CR18" s="719">
        <f>+IF(CQ16=0,0,CQ18/CQ7*100)</f>
        <v>1.196219004696121E-2</v>
      </c>
      <c r="CS18" s="718">
        <f>CS82</f>
        <v>264.5975566799969</v>
      </c>
      <c r="CT18" s="719">
        <f>+IF(CS16=0,0,CS18/CS7*100)</f>
        <v>0.23406520975229328</v>
      </c>
      <c r="CU18" s="718">
        <f>CU82</f>
        <v>179.55035003999717</v>
      </c>
      <c r="CV18" s="719">
        <f>+IF(CU16=0,0,CU18/CU7*100)</f>
        <v>5.5030996031464871E-2</v>
      </c>
      <c r="CW18" s="718">
        <f>CW82</f>
        <v>91.279464710002969</v>
      </c>
      <c r="CX18" s="719">
        <f>+IF(CW16=0,0,CW18/CW7*100)</f>
        <v>1.4732375861811749E-2</v>
      </c>
      <c r="CY18" s="718">
        <f>CY82</f>
        <v>-274.56237598000212</v>
      </c>
      <c r="CZ18" s="719">
        <f>+IF(CY16=0,0,CY18/CY7*100)</f>
        <v>-0.23645196100250612</v>
      </c>
      <c r="DA18" s="718">
        <f>DA82</f>
        <v>-298.65197732999997</v>
      </c>
      <c r="DB18" s="719">
        <f>+IF(DA16=0,0,DA18/DA7*100)</f>
        <v>-0.24384156448247291</v>
      </c>
      <c r="DC18" s="718">
        <f>DC82</f>
        <v>-99.762843689998235</v>
      </c>
      <c r="DD18" s="719">
        <f>+IF(DC16=0,0,DC18/DC7*100)</f>
        <v>-7.7295779056189923E-2</v>
      </c>
      <c r="DE18" s="718">
        <f>DE82</f>
        <v>-672.9771970000005</v>
      </c>
      <c r="DF18" s="719">
        <f>+IF(DE16=0,0,DE18/DE7*100)</f>
        <v>-0.18304243466197226</v>
      </c>
      <c r="DG18" s="718">
        <f>DG82</f>
        <v>-0.64911214399189476</v>
      </c>
      <c r="DH18" s="719">
        <f>+IF(DG16=0,0,DG18/DG7*100)</f>
        <v>-4.8680308926090971E-4</v>
      </c>
      <c r="DI18" s="718">
        <f>DI82</f>
        <v>-0.50084745862528268</v>
      </c>
      <c r="DJ18" s="719">
        <f>+IF(DI16=0,0,DI18/DI7*100)</f>
        <v>-3.8119184324514804E-4</v>
      </c>
      <c r="DK18" s="718">
        <f>DK82</f>
        <v>-1.3877405809794445</v>
      </c>
      <c r="DL18" s="719">
        <f>+IF(DK16=0,0,DK18/DK7*100)</f>
        <v>-1.1422080604631859E-3</v>
      </c>
      <c r="DM18" s="718">
        <f>DM82</f>
        <v>-2.537700183596622</v>
      </c>
      <c r="DN18" s="719">
        <f>+IF(DM16=0,0,DM18/DM7*100)</f>
        <v>-6.5704717815635947E-4</v>
      </c>
      <c r="DO18" s="718">
        <f>DO82</f>
        <v>-675.5148971835971</v>
      </c>
      <c r="DP18" s="719">
        <f>+IF(DO16=0,0,DO18/DO7*100)</f>
        <v>-8.9603925331947193E-2</v>
      </c>
      <c r="DQ18" s="694"/>
      <c r="DR18" s="718">
        <f>DR82</f>
        <v>-3.045264</v>
      </c>
      <c r="DS18" s="719">
        <f>+IF(DR16=0,0,DR18/DR7*100)</f>
        <v>-1.8324135689283191E-4</v>
      </c>
      <c r="DT18" s="718">
        <f>DT82</f>
        <v>-0.253772</v>
      </c>
      <c r="DU18" s="719">
        <f>+IF(DT16=0,0,DT18/DT7*100)</f>
        <v>-1.8516129487499368E-4</v>
      </c>
      <c r="DV18" s="718">
        <f>DV82</f>
        <v>-0.253772</v>
      </c>
      <c r="DW18" s="719">
        <f>+IF(DV16=0,0,DV18/DV7*100)</f>
        <v>-1.7867907096586993E-4</v>
      </c>
      <c r="DX18" s="718">
        <f>DX82</f>
        <v>-0.253772</v>
      </c>
      <c r="DY18" s="719">
        <f>+IF(DX16=0,0,DX18/DX7*100)</f>
        <v>-1.8198224111197635E-4</v>
      </c>
      <c r="DZ18" s="718">
        <f>DZ82</f>
        <v>-0.76131599999999999</v>
      </c>
      <c r="EA18" s="719">
        <f>+IF(DZ16=0,0,DZ18/DZ7*100)</f>
        <v>-1.819023554261423E-4</v>
      </c>
      <c r="EB18" s="718">
        <f>EB82</f>
        <v>-0.253772</v>
      </c>
      <c r="EC18" s="719">
        <f>+IF(EB16=0,0,EB18/EB7*100)</f>
        <v>-1.8943303360553326E-4</v>
      </c>
      <c r="ED18" s="718">
        <f>ED82</f>
        <v>-0.253772</v>
      </c>
      <c r="EE18" s="719">
        <f>+IF(ED16=0,0,ED18/ED7*100)</f>
        <v>-1.8904873620271512E-4</v>
      </c>
      <c r="EF18" s="718">
        <f>EF82</f>
        <v>-0.253772</v>
      </c>
      <c r="EG18" s="719">
        <f>+IF(EF16=0,0,EF18/EF7*100)</f>
        <v>-1.9033893377177105E-4</v>
      </c>
      <c r="EH18" s="718">
        <f>EH82</f>
        <v>-0.76131599999999999</v>
      </c>
      <c r="EI18" s="719">
        <f>+IF(EH16=0,0,EH18/EH7*100)</f>
        <v>-1.8960536023444112E-4</v>
      </c>
      <c r="EJ18" s="718">
        <f>EJ82</f>
        <v>-1.522632</v>
      </c>
      <c r="EK18" s="719">
        <f>+IF(EJ16=0,0,EJ18/EJ7*100)</f>
        <v>-1.8567399908096376E-4</v>
      </c>
      <c r="EL18" s="718">
        <f>EL82</f>
        <v>-0.253772</v>
      </c>
      <c r="EM18" s="719">
        <f>+IF(EL16=0,0,EL18/EL7*100)</f>
        <v>-1.8122420820994105E-4</v>
      </c>
      <c r="EN18" s="718">
        <f>EN82</f>
        <v>-0.253772</v>
      </c>
      <c r="EO18" s="719">
        <f>+IF(EN16=0,0,EN18/EN7*100)</f>
        <v>-1.8456281772669195E-4</v>
      </c>
      <c r="EP18" s="718">
        <f>EP82</f>
        <v>-0.253772</v>
      </c>
      <c r="EQ18" s="719">
        <f>+IF(EP16=0,0,EP18/EP7*100)</f>
        <v>-1.7974313597289649E-4</v>
      </c>
      <c r="ER18" s="718">
        <f>ER82</f>
        <v>-0.76131599999999999</v>
      </c>
      <c r="ES18" s="719">
        <f>+IF(ER16=0,0,ER18/ER7*100)</f>
        <v>-1.8182114812484473E-4</v>
      </c>
      <c r="ET18" s="718">
        <f>ET82</f>
        <v>-0.253772</v>
      </c>
      <c r="EU18" s="719">
        <f>+IF(ET16=0,0,ET18/ET7*100)</f>
        <v>-1.757046755196026E-4</v>
      </c>
      <c r="EV18" s="718">
        <f>EV82</f>
        <v>-0.253772</v>
      </c>
      <c r="EW18" s="719">
        <f>+IF(EV16=0,0,EV18/EV7*100)</f>
        <v>-1.7997384658244718E-4</v>
      </c>
      <c r="EX18" s="718">
        <f>EX82</f>
        <v>-0.253772</v>
      </c>
      <c r="EY18" s="719">
        <f>+IF(EX16=0,0,EX18/EX7*100)</f>
        <v>-1.8432379022086844E-4</v>
      </c>
      <c r="EZ18" s="718">
        <f>EZ82</f>
        <v>-0.76131599999999999</v>
      </c>
      <c r="FA18" s="719">
        <f>+IF(EZ16=0,0,EZ18/EZ7*100)</f>
        <v>-1.7993198510592965E-4</v>
      </c>
      <c r="FB18" s="718">
        <f>FB82</f>
        <v>-1.522632</v>
      </c>
      <c r="FC18" s="719">
        <f>+IF(FB16=0,0,FB18/FB7*100)</f>
        <v>-1.8087163378055566E-4</v>
      </c>
      <c r="FD18" s="718">
        <f>FD82</f>
        <v>-3.0452629999999998</v>
      </c>
      <c r="FE18" s="719">
        <f>+IF(FD16=0,0,FD18/FD7*100)</f>
        <v>-1.8241885324880091E-4</v>
      </c>
      <c r="FF18" s="718">
        <f>FF82</f>
        <v>-2.5377190000000001</v>
      </c>
      <c r="FG18" s="719">
        <f>+IF(FF16=0,0,FF18/FF7*100)</f>
        <v>-1.4052178265961033E-4</v>
      </c>
      <c r="FH18" s="718">
        <f>FH82</f>
        <v>0</v>
      </c>
      <c r="FI18" s="719">
        <f>+IF(FH16=0,0,FH18/FH7*100)</f>
        <v>0</v>
      </c>
      <c r="FJ18" s="718">
        <f>FJ82</f>
        <v>0</v>
      </c>
      <c r="FK18" s="719">
        <f>+IF(FJ16=0,0,FJ18/FJ7*100)</f>
        <v>0</v>
      </c>
    </row>
    <row r="19" spans="1:169" ht="17.25" thickBot="1">
      <c r="A19" s="646"/>
      <c r="B19" s="897" t="s">
        <v>4763</v>
      </c>
      <c r="C19" s="898"/>
      <c r="D19" s="899"/>
      <c r="E19" s="720">
        <f>E8+E9+E12+E18</f>
        <v>780514.28717038594</v>
      </c>
      <c r="F19" s="721">
        <f>+IF(E17=0,0,E19/E7*100)</f>
        <v>92.623365369996719</v>
      </c>
      <c r="G19" s="720">
        <f>G8+G9+G12+G18</f>
        <v>56614.657693000008</v>
      </c>
      <c r="H19" s="721">
        <f>+IF(G17=0,0,G19/G7*100)</f>
        <v>96.012325353387439</v>
      </c>
      <c r="I19" s="720">
        <f>I8+I9+I12+I18</f>
        <v>58551.720865999996</v>
      </c>
      <c r="J19" s="721">
        <f>+IF(I17=0,0,I19/I7*100)</f>
        <v>91.530263209821754</v>
      </c>
      <c r="K19" s="720">
        <f>K8+K9+K12+K18</f>
        <v>66292.667904000002</v>
      </c>
      <c r="L19" s="721">
        <f>+IF(K17=0,0,K19/K7*100)</f>
        <v>93.45482943851033</v>
      </c>
      <c r="M19" s="720">
        <f>M8+M9+M12+M18</f>
        <v>181459.04646299998</v>
      </c>
      <c r="N19" s="721">
        <f>+IF(M17=0,0,M19/M7*100)</f>
        <v>93.597662711375875</v>
      </c>
      <c r="O19" s="720">
        <f>O8+O9+O12+O18</f>
        <v>56542.423054999999</v>
      </c>
      <c r="P19" s="721">
        <f>+IF(O17=0,0,O19/O7*100)</f>
        <v>94.72424194357518</v>
      </c>
      <c r="Q19" s="720">
        <f>Q8+Q9+Q12+Q18</f>
        <v>45682.369146000005</v>
      </c>
      <c r="R19" s="721">
        <f>+IF(Q17=0,0,Q19/Q7*100)</f>
        <v>100.25428665130367</v>
      </c>
      <c r="S19" s="720">
        <f>S8+S9+S12+S18</f>
        <v>58823.971636000002</v>
      </c>
      <c r="T19" s="721">
        <f>+IF(S17=0,0,S19/S7*100)</f>
        <v>96.963030392607038</v>
      </c>
      <c r="U19" s="720">
        <f>U8+U9+U12+U18</f>
        <v>161048.76383700001</v>
      </c>
      <c r="V19" s="721">
        <f>+IF(U17=0,0,U19/U7*100)</f>
        <v>97.061473630138067</v>
      </c>
      <c r="W19" s="720">
        <f t="shared" si="3"/>
        <v>342507.81030000001</v>
      </c>
      <c r="X19" s="721">
        <f>+IF(W17=0,0,W19/W7*100)</f>
        <v>95.195043845199095</v>
      </c>
      <c r="Y19" s="720">
        <f>Y8+Y9+Y12+Y18</f>
        <v>65072.042279999994</v>
      </c>
      <c r="Z19" s="721">
        <f>+IF(Y17=0,0,Y19/Y7*100)</f>
        <v>93.796585507801851</v>
      </c>
      <c r="AA19" s="720">
        <f>AA8+AA9+AA12+AA18</f>
        <v>68642.442805000013</v>
      </c>
      <c r="AB19" s="721">
        <f>+IF(AA17=0,0,AA19/AA7*100)</f>
        <v>91.696265912671038</v>
      </c>
      <c r="AC19" s="720">
        <f>AC8+AC9+AC12+AC18</f>
        <v>72605.487971922703</v>
      </c>
      <c r="AD19" s="721">
        <f>+IF(AC17=0,0,AC19/AC7*100)</f>
        <v>89.864585149910255</v>
      </c>
      <c r="AE19" s="720">
        <f>AE8+AE9+AE12+AE18</f>
        <v>206319.9730569227</v>
      </c>
      <c r="AF19" s="721">
        <f>+IF(AE17=0,0,AE19/AE7*100)</f>
        <v>91.686141575378798</v>
      </c>
      <c r="AG19" s="720">
        <f>AG8+AG9+AG12+AG18</f>
        <v>72937.723929999993</v>
      </c>
      <c r="AH19" s="721">
        <f>+IF(AG17=0,0,AG19/AG7*100)</f>
        <v>88.963499182729535</v>
      </c>
      <c r="AI19" s="720">
        <f>AI8+AI9+AI12+AI18</f>
        <v>79232.279493999988</v>
      </c>
      <c r="AJ19" s="721">
        <f>+IF(AI17=0,0,AI19/AI7*100)</f>
        <v>89.331172998343007</v>
      </c>
      <c r="AK19" s="720">
        <f>AK8+AK9+AK12+AK18</f>
        <v>79516.500389463283</v>
      </c>
      <c r="AL19" s="722">
        <f>+IF(AK17=0,0,AK19/AK7*100)</f>
        <v>91.220152416685991</v>
      </c>
      <c r="AM19" s="720">
        <f>AM8+AM9+AM12+AM18</f>
        <v>231686.50381346326</v>
      </c>
      <c r="AN19" s="721">
        <f>+IF(AM17=0,0,AM19/AM7*100)</f>
        <v>89.85286174095458</v>
      </c>
      <c r="AO19" s="720">
        <f t="shared" si="6"/>
        <v>438006.47687038593</v>
      </c>
      <c r="AP19" s="722">
        <f>+IF(AO17=0,0,AO19/AO7*100)</f>
        <v>90.707195452745452</v>
      </c>
      <c r="AQ19" s="705"/>
      <c r="AR19" s="720">
        <f>AR8+AR9+AR12+AR18</f>
        <v>933597.70777066133</v>
      </c>
      <c r="AS19" s="722">
        <f>+IF(AR17=0,0,AR19/AR7*100)</f>
        <v>91.512354733310062</v>
      </c>
      <c r="AT19" s="720">
        <f>AT8+AT9+AT12+AT18</f>
        <v>73920.367796980005</v>
      </c>
      <c r="AU19" s="722">
        <f>+IF(AT17=0,0,AT19/AT7*100)</f>
        <v>88.370193308704771</v>
      </c>
      <c r="AV19" s="720">
        <f>AV8+AV9+AV12+AV18</f>
        <v>70802.197620273349</v>
      </c>
      <c r="AW19" s="722">
        <f>+IF(AV17=0,0,AV19/AV7*100)</f>
        <v>90.09166762259953</v>
      </c>
      <c r="AX19" s="720">
        <f>AX8+AX9+AX12+AX18</f>
        <v>83717.930308223324</v>
      </c>
      <c r="AY19" s="722">
        <f>+IF(AX17=0,0,AX19/AX7*100)</f>
        <v>88.517673687876183</v>
      </c>
      <c r="AZ19" s="720">
        <f>AZ8+AZ9+AZ12+AZ18</f>
        <v>228440.49572547671</v>
      </c>
      <c r="BA19" s="722">
        <f>+IF(AZ17=0,0,AZ19/AZ7*100)</f>
        <v>88.951301353541851</v>
      </c>
      <c r="BB19" s="720">
        <f>BB8+BB9+BB12+BB18</f>
        <v>77031.113798770006</v>
      </c>
      <c r="BC19" s="722">
        <f>+IF(BB17=0,0,BB19/BB7*100)</f>
        <v>90.379442654129264</v>
      </c>
      <c r="BD19" s="720">
        <f>BD8+BD9+BD12+BD18</f>
        <v>74269.746947330001</v>
      </c>
      <c r="BE19" s="722">
        <f>+IF(BD17=0,0,BD19/BD7*100)</f>
        <v>92.473656684766198</v>
      </c>
      <c r="BF19" s="720">
        <f>BF8+BF9+BF12+BF18</f>
        <v>74852.452538067999</v>
      </c>
      <c r="BG19" s="722">
        <f>+IF(BF17=0,0,BF19/BF7*100)</f>
        <v>92.08058202044856</v>
      </c>
      <c r="BH19" s="720">
        <f>BH8+BH9+BH12+BH18</f>
        <v>226153.31328416799</v>
      </c>
      <c r="BI19" s="722">
        <f>+IF(BH17=0,0,BH19/BH7*100)</f>
        <v>91.621086168128386</v>
      </c>
      <c r="BJ19" s="720">
        <f>BJ8+BJ9+BJ12+BJ18</f>
        <v>454593.80900964467</v>
      </c>
      <c r="BK19" s="722">
        <f>+IF(BJ17=0,0,BJ19/BJ7*100)</f>
        <v>90.259742982116379</v>
      </c>
      <c r="BL19" s="720">
        <f>BL8+BL9+BL12+BL18</f>
        <v>78912.33250430999</v>
      </c>
      <c r="BM19" s="722">
        <f>+IF(BL17=0,0,BL19/BL7*100)</f>
        <v>91.274129988347852</v>
      </c>
      <c r="BN19" s="720">
        <f>BN8+BN9+BN12+BN18</f>
        <v>74980.367496319202</v>
      </c>
      <c r="BO19" s="722">
        <f>+IF(BN17=0,0,BN19/BN7*100)</f>
        <v>91.946692261369662</v>
      </c>
      <c r="BP19" s="720">
        <f>BP8+BP9+BP12+BP18</f>
        <v>74592.860470836808</v>
      </c>
      <c r="BQ19" s="722">
        <f>+IF(BP17=0,0,BP19/BP7*100)</f>
        <v>93.47469242641381</v>
      </c>
      <c r="BR19" s="720">
        <f>BR8+BR9+BR12+BR18</f>
        <v>228485.56047146601</v>
      </c>
      <c r="BS19" s="722">
        <f>+IF(BR17=0,0,BR19/BR7*100)</f>
        <v>92.204101978384074</v>
      </c>
      <c r="BT19" s="720">
        <f>BT8+BT9+BT12+BT18</f>
        <v>77680.132850455935</v>
      </c>
      <c r="BU19" s="722">
        <f>+IF(BT17=0,0,BT19/BT7*100)</f>
        <v>94.129244755924589</v>
      </c>
      <c r="BV19" s="720">
        <f>BV8+BV9+BV12+BV18</f>
        <v>88655.671441031009</v>
      </c>
      <c r="BW19" s="722">
        <f>+IF(BV17=0,0,BV19/BV7*100)</f>
        <v>91.688985274397538</v>
      </c>
      <c r="BX19" s="720">
        <f>BX8+BX9+BX12+BX18</f>
        <v>84182.533998063809</v>
      </c>
      <c r="BY19" s="722">
        <f>+IF(BX17=0,0,BX19/BX7*100)</f>
        <v>94.041770470008402</v>
      </c>
      <c r="BZ19" s="720">
        <f>BZ8+BZ9+BZ12+BZ18</f>
        <v>250518.33828955077</v>
      </c>
      <c r="CA19" s="722">
        <f>+IF(BZ17=0,0,BZ19/BZ7*100)</f>
        <v>93.222086167792199</v>
      </c>
      <c r="CB19" s="720">
        <f>CB8+CB9+CB12+CB18</f>
        <v>479003.89876101678</v>
      </c>
      <c r="CC19" s="722">
        <f>+IF(CB17=0,0,CB19/CB7*100)</f>
        <v>92.733717076676896</v>
      </c>
      <c r="CE19" s="720">
        <f>CE8+CE9+CE12+CE18</f>
        <v>1238310.2123290543</v>
      </c>
      <c r="CF19" s="722">
        <f>+IF(CE17=0,0,CE19/CE7*100)</f>
        <v>90.158985160708099</v>
      </c>
      <c r="CG19" s="720">
        <f>CG8+CG9+CG12+CG18</f>
        <v>84617.770613771208</v>
      </c>
      <c r="CH19" s="722">
        <f>+IF(CG17=0,0,CG19/CG7*100)</f>
        <v>91.781154741350946</v>
      </c>
      <c r="CI19" s="720">
        <f>CI8+CI9+CI12+CI18</f>
        <v>85150.310802065025</v>
      </c>
      <c r="CJ19" s="722">
        <f>+IF(CI17=0,0,CI19/CI7*100)</f>
        <v>90.384328844688284</v>
      </c>
      <c r="CK19" s="720">
        <f>CK8+CK9+CK12+CK18</f>
        <v>96898.017097583011</v>
      </c>
      <c r="CL19" s="722">
        <f>+IF(CK17=0,0,CK19/CK7*100)</f>
        <v>90.636371159397882</v>
      </c>
      <c r="CM19" s="720">
        <f>CM8+CM9+CM12+CM18</f>
        <v>266666.09851341922</v>
      </c>
      <c r="CN19" s="722">
        <f>+IF(CM17=0,0,CM19/CM7*100)</f>
        <v>90.915250184455246</v>
      </c>
      <c r="CO19" s="720">
        <f>CO8+CO9+CO12+CO18</f>
        <v>93662.4377710236</v>
      </c>
      <c r="CP19" s="722">
        <f>+IF(CO17=0,0,CO19/CO7*100)</f>
        <v>91.707100927466328</v>
      </c>
      <c r="CQ19" s="720">
        <f>CQ8+CQ9+CQ12+CQ18</f>
        <v>101364.51041028001</v>
      </c>
      <c r="CR19" s="722">
        <f>+IF(CQ17=0,0,CQ19/CQ7*100)</f>
        <v>91.241472964325098</v>
      </c>
      <c r="CS19" s="720">
        <f>CS8+CS9+CS12+CS18</f>
        <v>102525.940080121</v>
      </c>
      <c r="CT19" s="722">
        <f>+IF(CS17=0,0,CS19/CS7*100)</f>
        <v>90.69530335432141</v>
      </c>
      <c r="CU19" s="720">
        <f>CU8+CU9+CU12+CU18</f>
        <v>297552.88826142461</v>
      </c>
      <c r="CV19" s="722">
        <f>+IF(CU17=0,0,CU19/CU7*100)</f>
        <v>91.19799437549247</v>
      </c>
      <c r="CW19" s="720">
        <f>CW8+CW9+CW12+CW18</f>
        <v>564218.98677484388</v>
      </c>
      <c r="CX19" s="722">
        <f>+IF(CW17=0,0,CW19/CW7*100)</f>
        <v>91.064142498489943</v>
      </c>
      <c r="CY19" s="720">
        <f>CY8+CY9+CY12+CY18</f>
        <v>104814.36739926699</v>
      </c>
      <c r="CZ19" s="722">
        <f>+IF(CY17=0,0,CY19/CY7*100)</f>
        <v>90.265691445644208</v>
      </c>
      <c r="DA19" s="720">
        <f>DA8+DA9+DA12+DA18</f>
        <v>109754.75269897068</v>
      </c>
      <c r="DB19" s="722">
        <f>+IF(DA17=0,0,DA19/DA7*100)</f>
        <v>89.611898259531714</v>
      </c>
      <c r="DC19" s="720">
        <f>DC8+DC9+DC12+DC18</f>
        <v>116223.8978987023</v>
      </c>
      <c r="DD19" s="722">
        <f>+IF(DC17=0,0,DC19/DC7*100)</f>
        <v>90.049725937472701</v>
      </c>
      <c r="DE19" s="720">
        <f>DE8+DE9+DE12+DE18</f>
        <v>330793.01799694001</v>
      </c>
      <c r="DF19" s="722">
        <f>+IF(DE17=0,0,DE19/DE7*100)</f>
        <v>89.972081748471879</v>
      </c>
      <c r="DG19" s="720">
        <f>DG8+DG9+DG12+DG18</f>
        <v>117108.61563241374</v>
      </c>
      <c r="DH19" s="722">
        <f>+IF(DG17=0,0,DG19/DG7*100)</f>
        <v>87.825865525078385</v>
      </c>
      <c r="DI19" s="720">
        <f>DI8+DI9+DI12+DI18</f>
        <v>116012.65840799095</v>
      </c>
      <c r="DJ19" s="722">
        <f>+IF(DI17=0,0,DI19/DI7*100)</f>
        <v>88.29650293064185</v>
      </c>
      <c r="DK19" s="720">
        <f>DK8+DK9+DK12+DK18</f>
        <v>110176.93351686602</v>
      </c>
      <c r="DL19" s="722">
        <f>+IF(DK17=0,0,DK19/DK7*100)</f>
        <v>90.683362052626293</v>
      </c>
      <c r="DM19" s="720">
        <f>DM8+DM9+DM12+DM18</f>
        <v>343298.20755727071</v>
      </c>
      <c r="DN19" s="722">
        <f>+IF(DM17=0,0,DM19/DM7*100)</f>
        <v>88.88485724186522</v>
      </c>
      <c r="DO19" s="720">
        <f>DO8+DO9+DO12+DO18</f>
        <v>674091.2255542106</v>
      </c>
      <c r="DP19" s="722">
        <f>+IF(DO17=0,0,DO19/DO7*100)</f>
        <v>89.415081878000251</v>
      </c>
      <c r="DQ19" s="694"/>
      <c r="DR19" s="720">
        <f>DR8+DR9+DR12+DR18</f>
        <v>1458223.9718105646</v>
      </c>
      <c r="DS19" s="722">
        <f>+IF(DR17=0,0,DR19/DR7*100)</f>
        <v>87.745081952902126</v>
      </c>
      <c r="DT19" s="720">
        <f>DT8+DT9+DT12+DT18</f>
        <v>121306.65973023171</v>
      </c>
      <c r="DU19" s="722">
        <f>+IF(DT17=0,0,DT19/DT7*100)</f>
        <v>88.509757548547341</v>
      </c>
      <c r="DV19" s="720">
        <f>DV8+DV9+DV12+DV18</f>
        <v>124771.95047150514</v>
      </c>
      <c r="DW19" s="722">
        <f>+IF(DV17=0,0,DV19/DV7*100)</f>
        <v>87.851048156802463</v>
      </c>
      <c r="DX19" s="720">
        <f>DX8+DX9+DX12+DX18</f>
        <v>123180.17007448633</v>
      </c>
      <c r="DY19" s="722">
        <f>+IF(DX17=0,0,DX19/DX7*100)</f>
        <v>88.333635746691613</v>
      </c>
      <c r="DZ19" s="720">
        <f>DZ8+DZ9+DZ12+DZ18</f>
        <v>369258.78027622314</v>
      </c>
      <c r="EA19" s="722">
        <f>+IF(DZ17=0,0,DZ19/DZ7*100)</f>
        <v>88.22754532156074</v>
      </c>
      <c r="EB19" s="720">
        <f>EB8+EB9+EB12+EB18</f>
        <v>118453.02559258226</v>
      </c>
      <c r="EC19" s="722">
        <f>+IF(EB17=0,0,EB19/EB7*100)</f>
        <v>88.421559422460817</v>
      </c>
      <c r="ED19" s="720">
        <f>ED8+ED9+ED12+ED18</f>
        <v>118765.73618693206</v>
      </c>
      <c r="EE19" s="722">
        <f>+IF(ED17=0,0,ED19/ED7*100)</f>
        <v>88.475136462354314</v>
      </c>
      <c r="EF19" s="720">
        <f>EF8+EF9+EF12+EF18</f>
        <v>118629.05058408563</v>
      </c>
      <c r="EG19" s="722">
        <f>+IF(EF17=0,0,EF19/EF7*100)</f>
        <v>88.976431609997775</v>
      </c>
      <c r="EH19" s="720">
        <f>EH8+EH9+EH12+EH18</f>
        <v>355847.81236359995</v>
      </c>
      <c r="EI19" s="722">
        <f>+IF(EH17=0,0,EH19/EH7*100)</f>
        <v>88.623715581753402</v>
      </c>
      <c r="EJ19" s="720">
        <f>EJ8+EJ9+EJ12+EJ18</f>
        <v>725106.59263982298</v>
      </c>
      <c r="EK19" s="722">
        <f>+IF(EJ17=0,0,EJ19/EJ7*100)</f>
        <v>88.421523267215761</v>
      </c>
      <c r="EL19" s="720">
        <f>EL8+EL9+EL12+EL18</f>
        <v>121452.15717612751</v>
      </c>
      <c r="EM19" s="722">
        <f>+IF(EL17=0,0,EL19/EL7*100)</f>
        <v>86.731676542853492</v>
      </c>
      <c r="EN19" s="720">
        <f>EN8+EN9+EN12+EN18</f>
        <v>120206.61660731591</v>
      </c>
      <c r="EO19" s="722">
        <f>+IF(EN17=0,0,EN19/EN7*100)</f>
        <v>87.423639607357742</v>
      </c>
      <c r="EP19" s="720">
        <f>EP8+EP9+EP12+EP18</f>
        <v>123178.07704440871</v>
      </c>
      <c r="EQ19" s="722">
        <f>+IF(EP17=0,0,EP19/EP7*100)</f>
        <v>87.245298342894699</v>
      </c>
      <c r="ER19" s="720">
        <f>ER8+ER9+ER12+ER18</f>
        <v>364836.85082785209</v>
      </c>
      <c r="ES19" s="722">
        <f>+IF(ER17=0,0,ER19/ER7*100)</f>
        <v>87.132091136627594</v>
      </c>
      <c r="ET19" s="720">
        <f>ET8+ET9+ET12+ET18</f>
        <v>125345.23334656571</v>
      </c>
      <c r="EU19" s="722">
        <f>+IF(ET17=0,0,ET19/ET7*100)</f>
        <v>86.785553776962004</v>
      </c>
      <c r="EV19" s="720">
        <f>EV8+EV9+EV12+EV18</f>
        <v>122941.45592072469</v>
      </c>
      <c r="EW19" s="722">
        <f>+IF(EV17=0,0,EV19/EV7*100)</f>
        <v>87.189472150194661</v>
      </c>
      <c r="EX19" s="720">
        <f>EX8+EX9+EX12+EX18</f>
        <v>119993.8390755991</v>
      </c>
      <c r="EY19" s="722">
        <f>+IF(EX17=0,0,EX19/EX7*100)</f>
        <v>87.15586913279391</v>
      </c>
      <c r="EZ19" s="720">
        <f>EZ8+EZ9+EZ12+EZ18</f>
        <v>368280.52834288945</v>
      </c>
      <c r="FA19" s="722">
        <f>+IF(EZ17=0,0,EZ19/EZ7*100)</f>
        <v>87.040659253971668</v>
      </c>
      <c r="FB19" s="720">
        <f>FB8+FB9+FB12+FB18</f>
        <v>733117.37917074154</v>
      </c>
      <c r="FC19" s="722">
        <f>+IF(FB17=0,0,FB19/FB7*100)</f>
        <v>87.086136455513298</v>
      </c>
      <c r="FD19" s="720">
        <f>FD8+FD9+FD12+FD18</f>
        <v>1437838.0681472565</v>
      </c>
      <c r="FE19" s="722">
        <f>+IF(FD17=0,0,FD19/FD7*100)</f>
        <v>86.130088451767151</v>
      </c>
      <c r="FF19" s="720">
        <f>FF8+FF9+FF12+FF18</f>
        <v>1528154.3436640075</v>
      </c>
      <c r="FG19" s="722">
        <f>+IF(FF17=0,0,FF19/FF7*100)</f>
        <v>84.618893010098091</v>
      </c>
      <c r="FH19" s="720">
        <f>FH8+FH9+FH12+FH18</f>
        <v>1756191.9723283434</v>
      </c>
      <c r="FI19" s="722">
        <f>+IF(FH17=0,0,FH19/FH7*100)</f>
        <v>83.819917305766026</v>
      </c>
      <c r="FJ19" s="720">
        <f>FJ8+FJ9+FJ12+FJ18</f>
        <v>1963156.871242407</v>
      </c>
      <c r="FK19" s="722">
        <f>+IF(FJ17=0,0,FJ19/FJ7*100)</f>
        <v>83.213224721189292</v>
      </c>
    </row>
    <row r="20" spans="1:169" s="725" customFormat="1" ht="17.25" thickTop="1">
      <c r="A20" s="646"/>
      <c r="B20" s="900" t="s">
        <v>4764</v>
      </c>
      <c r="C20" s="901"/>
      <c r="D20" s="902"/>
      <c r="E20" s="723">
        <f>W20+AO20</f>
        <v>910332.12584599992</v>
      </c>
      <c r="F20" s="724">
        <f>+IF(E20=0,0,E20/E20*100)</f>
        <v>100</v>
      </c>
      <c r="G20" s="723">
        <f>G95</f>
        <v>73025.527419999999</v>
      </c>
      <c r="H20" s="724">
        <f>+IF(G20=0,0,G20/G20*100)</f>
        <v>100</v>
      </c>
      <c r="I20" s="723">
        <f>I95</f>
        <v>65750.274504000001</v>
      </c>
      <c r="J20" s="724">
        <f>+IF(I20=0,0,I20/I20*100)</f>
        <v>100</v>
      </c>
      <c r="K20" s="723">
        <f>K95</f>
        <v>80544.117646999977</v>
      </c>
      <c r="L20" s="724">
        <f>+IF(K20=0,0,K20/K20*100)</f>
        <v>100</v>
      </c>
      <c r="M20" s="723">
        <f>SUM(G20,I20,K20)</f>
        <v>219319.91957099998</v>
      </c>
      <c r="N20" s="724">
        <f>+IF(M20=0,0,M20/M20*100)</f>
        <v>100</v>
      </c>
      <c r="O20" s="723">
        <f>O95</f>
        <v>57761.540185999991</v>
      </c>
      <c r="P20" s="724">
        <f>+IF(O20=0,0,O20/O20*100)</f>
        <v>100</v>
      </c>
      <c r="Q20" s="723">
        <f>Q95</f>
        <v>57153.864675000012</v>
      </c>
      <c r="R20" s="724">
        <f>+IF(Q20=0,0,Q20/Q20*100)</f>
        <v>100</v>
      </c>
      <c r="S20" s="723">
        <f>S95</f>
        <v>68893.735939999999</v>
      </c>
      <c r="T20" s="724">
        <f>+IF(S20=0,0,S20/S20*100)</f>
        <v>100</v>
      </c>
      <c r="U20" s="723">
        <f>SUM(O20,Q20,S20)</f>
        <v>183809.140801</v>
      </c>
      <c r="V20" s="724">
        <f>+IF(U20=0,0,U20/U20*100)</f>
        <v>100</v>
      </c>
      <c r="W20" s="723">
        <f t="shared" si="3"/>
        <v>403129.06037199998</v>
      </c>
      <c r="X20" s="724">
        <f>+IF(W20=0,0,W20/W20*100)</f>
        <v>100</v>
      </c>
      <c r="Y20" s="723">
        <f>Y95</f>
        <v>76310.557713000002</v>
      </c>
      <c r="Z20" s="724">
        <f>+IF(Y20=0,0,Y20/Y20*100)</f>
        <v>100</v>
      </c>
      <c r="AA20" s="723">
        <f>AA95</f>
        <v>77377.075991999984</v>
      </c>
      <c r="AB20" s="724">
        <f>+IF(AA20=0,0,AA20/AA20*100)</f>
        <v>100</v>
      </c>
      <c r="AC20" s="723">
        <f>AC95</f>
        <v>88234.717427000011</v>
      </c>
      <c r="AD20" s="724">
        <f>+IF(AC20=0,0,AC20/AC20*100)</f>
        <v>100</v>
      </c>
      <c r="AE20" s="723">
        <f>SUM(Y20,AA20,AC20)</f>
        <v>241922.35113199998</v>
      </c>
      <c r="AF20" s="724">
        <f>+IF(AE20=0,0,AE20/AE20*100)</f>
        <v>100</v>
      </c>
      <c r="AG20" s="723">
        <f>AG95</f>
        <v>88000.762401</v>
      </c>
      <c r="AH20" s="724">
        <f>+IF(AG20=0,0,AG20/AG20*100)</f>
        <v>100</v>
      </c>
      <c r="AI20" s="723">
        <f>AI95</f>
        <v>92853.509931000008</v>
      </c>
      <c r="AJ20" s="724">
        <f>+IF(AI20=0,0,AI20/AI20*100)</f>
        <v>100</v>
      </c>
      <c r="AK20" s="723">
        <f>AK95</f>
        <v>84426.442009999999</v>
      </c>
      <c r="AL20" s="724">
        <f>+IF(AK20=0,0,AK20/AK20*100)</f>
        <v>100</v>
      </c>
      <c r="AM20" s="723">
        <f>SUM(AG20,AI20,AK20)</f>
        <v>265280.71434200002</v>
      </c>
      <c r="AN20" s="724">
        <f>+IF(AM20=0,0,AM20/AM20*100)</f>
        <v>100</v>
      </c>
      <c r="AO20" s="723">
        <f t="shared" si="6"/>
        <v>507203.065474</v>
      </c>
      <c r="AP20" s="724">
        <f>+IF(AO20=0,0,AO20/AO20*100)</f>
        <v>100</v>
      </c>
      <c r="AQ20" s="651"/>
      <c r="AR20" s="723">
        <f>AR95</f>
        <v>1062325.1269499999</v>
      </c>
      <c r="AS20" s="724">
        <f>+IF(AR20=0,0,AR20/AR20*100)</f>
        <v>100</v>
      </c>
      <c r="AT20" s="723">
        <f>AT95</f>
        <v>87191.202510999996</v>
      </c>
      <c r="AU20" s="724">
        <f>+IF(AT20=0,0,AT20/AT20*100)</f>
        <v>100</v>
      </c>
      <c r="AV20" s="723">
        <f>AV95</f>
        <v>78577.826583000002</v>
      </c>
      <c r="AW20" s="724">
        <f>+IF(AV20=0,0,AV20/AV20*100)</f>
        <v>100</v>
      </c>
      <c r="AX20" s="723">
        <f>AX95</f>
        <v>99310.625732</v>
      </c>
      <c r="AY20" s="724">
        <f>+IF(AX20=0,0,AX20/AX20*100)</f>
        <v>100</v>
      </c>
      <c r="AZ20" s="723">
        <f>AZ95</f>
        <v>265079.65482599998</v>
      </c>
      <c r="BA20" s="724">
        <f>+IF(AZ20=0,0,AZ20/AZ20*100)</f>
        <v>100</v>
      </c>
      <c r="BB20" s="723">
        <f>BB95</f>
        <v>84415.531912999999</v>
      </c>
      <c r="BC20" s="724">
        <f>+IF(BB20=0,0,BB20/BB20*100)</f>
        <v>100</v>
      </c>
      <c r="BD20" s="723">
        <f>BD95</f>
        <v>84060.118629999997</v>
      </c>
      <c r="BE20" s="724">
        <f>+IF(BD20=0,0,BD20/BD20*100)</f>
        <v>100</v>
      </c>
      <c r="BF20" s="723">
        <f>BF95</f>
        <v>81630.690516000002</v>
      </c>
      <c r="BG20" s="724">
        <f>+IF(BF20=0,0,BF20/BF20*100)</f>
        <v>100</v>
      </c>
      <c r="BH20" s="723">
        <f>BH95</f>
        <v>250106.341059</v>
      </c>
      <c r="BI20" s="724">
        <f>+IF(BH20=0,0,BH20/BH20*100)</f>
        <v>100</v>
      </c>
      <c r="BJ20" s="723">
        <f>BJ95</f>
        <v>515185.99588499998</v>
      </c>
      <c r="BK20" s="724">
        <f>+IF(BJ20=0,0,BJ20/BJ20*100)</f>
        <v>100</v>
      </c>
      <c r="BL20" s="723">
        <f>BL95</f>
        <v>90693.715010000014</v>
      </c>
      <c r="BM20" s="724">
        <f>+IF(BL20=0,0,BL20/BL20*100)</f>
        <v>100</v>
      </c>
      <c r="BN20" s="723">
        <f>BN95</f>
        <v>82067.032091000015</v>
      </c>
      <c r="BO20" s="724">
        <f>+IF(BN20=0,0,BN20/BN20*100)</f>
        <v>100</v>
      </c>
      <c r="BP20" s="723">
        <f>BP95</f>
        <v>84568.208165999997</v>
      </c>
      <c r="BQ20" s="724">
        <f>+IF(BP20=0,0,BP20/BP20*100)</f>
        <v>100</v>
      </c>
      <c r="BR20" s="723">
        <f>BR95</f>
        <v>257328.95526699998</v>
      </c>
      <c r="BS20" s="724">
        <f>+IF(BR20=0,0,BR20/BR20*100)</f>
        <v>100</v>
      </c>
      <c r="BT20" s="723">
        <f>BT95</f>
        <v>92884.172419999988</v>
      </c>
      <c r="BU20" s="724">
        <f>+IF(BT20=0,0,BT20/BT20*100)</f>
        <v>100</v>
      </c>
      <c r="BV20" s="723">
        <f>BV95</f>
        <v>99846.995465</v>
      </c>
      <c r="BW20" s="724">
        <f>+IF(BV20=0,0,BV20/BV20*100)</f>
        <v>100</v>
      </c>
      <c r="BX20" s="723">
        <f>BX95</f>
        <v>97079.007912999979</v>
      </c>
      <c r="BY20" s="724">
        <f>+IF(BX20=0,0,BX20/BX20*100)</f>
        <v>100</v>
      </c>
      <c r="BZ20" s="723">
        <f>BZ95</f>
        <v>289810.17579799995</v>
      </c>
      <c r="CA20" s="724">
        <f>+IF(BZ20=0,0,BZ20/BZ20*100)</f>
        <v>100</v>
      </c>
      <c r="CB20" s="723">
        <f>CB95</f>
        <v>547139.13106499997</v>
      </c>
      <c r="CC20" s="724">
        <f>+IF(CB20=0,0,CB20/CB20*100)</f>
        <v>100</v>
      </c>
      <c r="CE20" s="723">
        <f>CE95</f>
        <v>1433024.747338281</v>
      </c>
      <c r="CF20" s="724">
        <f>+IF(CE20=0,0,CE20/CE20*100)</f>
        <v>100</v>
      </c>
      <c r="CG20" s="723">
        <f>CG95</f>
        <v>104702.83869286931</v>
      </c>
      <c r="CH20" s="724">
        <f>+IF(CG20=0,0,CG20/CG20*100)</f>
        <v>100</v>
      </c>
      <c r="CI20" s="723">
        <f>CI95</f>
        <v>99716.160560999997</v>
      </c>
      <c r="CJ20" s="724">
        <f>+IF(CI20=0,0,CI20/CI20*100)</f>
        <v>100</v>
      </c>
      <c r="CK20" s="723">
        <f>CK95</f>
        <v>109384.69227400002</v>
      </c>
      <c r="CL20" s="724">
        <f>+IF(CK20=0,0,CK20/CK20*100)</f>
        <v>100</v>
      </c>
      <c r="CM20" s="723">
        <f>CM95</f>
        <v>313803.69152786932</v>
      </c>
      <c r="CN20" s="724">
        <f>+IF(CM20=0,0,CM20/CM20*100)</f>
        <v>100</v>
      </c>
      <c r="CO20" s="723">
        <f>CO95</f>
        <v>106830.44603699999</v>
      </c>
      <c r="CP20" s="724">
        <f>+IF(CO20=0,0,CO20/CO20*100)</f>
        <v>100</v>
      </c>
      <c r="CQ20" s="723">
        <f>CQ95</f>
        <v>109636.85161500001</v>
      </c>
      <c r="CR20" s="724">
        <f>+IF(CQ20=0,0,CQ20/CQ20*100)</f>
        <v>100</v>
      </c>
      <c r="CS20" s="723">
        <f>CS95</f>
        <v>113974.41386599997</v>
      </c>
      <c r="CT20" s="724">
        <f>+IF(CS20=0,0,CS20/CS20*100)</f>
        <v>100</v>
      </c>
      <c r="CU20" s="723">
        <f>CU95</f>
        <v>330441.711518</v>
      </c>
      <c r="CV20" s="724">
        <f>+IF(CU20=0,0,CU20/CU20*100)</f>
        <v>100</v>
      </c>
      <c r="CW20" s="723">
        <f>CW95</f>
        <v>644245.40304586932</v>
      </c>
      <c r="CX20" s="724">
        <f>+IF(CW20=0,0,CW20/CW20*100)</f>
        <v>100</v>
      </c>
      <c r="CY20" s="723">
        <f>CY95</f>
        <v>119604.009614</v>
      </c>
      <c r="CZ20" s="724">
        <f>+IF(CY20=0,0,CY20/CY20*100)</f>
        <v>100</v>
      </c>
      <c r="DA20" s="723">
        <f>DA95</f>
        <v>128961.430377</v>
      </c>
      <c r="DB20" s="724">
        <f>+IF(DA20=0,0,DA20/DA20*100)</f>
        <v>100</v>
      </c>
      <c r="DC20" s="723">
        <f>DC95</f>
        <v>132178.69818800001</v>
      </c>
      <c r="DD20" s="724">
        <f>+IF(DC20=0,0,DC20/DC20*100)</f>
        <v>100</v>
      </c>
      <c r="DE20" s="723">
        <f>DE95</f>
        <v>380744.138179</v>
      </c>
      <c r="DF20" s="724">
        <f>+IF(DE20=0,0,DE20/DE20*100)</f>
        <v>100</v>
      </c>
      <c r="DG20" s="723">
        <f>DG95</f>
        <v>147239.25402216567</v>
      </c>
      <c r="DH20" s="724">
        <f>+IF(DG20=0,0,DG20/DG20*100)</f>
        <v>100</v>
      </c>
      <c r="DI20" s="723">
        <f>DI95</f>
        <v>136014.02071607023</v>
      </c>
      <c r="DJ20" s="724">
        <f>+IF(DI20=0,0,DI20/DI20*100)</f>
        <v>100</v>
      </c>
      <c r="DK20" s="723">
        <f>DK95</f>
        <v>124781.93137517585</v>
      </c>
      <c r="DL20" s="724">
        <f>+IF(DK20=0,0,DK20/DK20*100)</f>
        <v>100</v>
      </c>
      <c r="DM20" s="723">
        <f>DM95</f>
        <v>408035.20611341175</v>
      </c>
      <c r="DN20" s="724">
        <f>+IF(DM20=0,0,DM20/DM20*100)</f>
        <v>100</v>
      </c>
      <c r="DO20" s="723">
        <f>DO95</f>
        <v>788779.34429241181</v>
      </c>
      <c r="DP20" s="724">
        <f>+IF(DO20=0,0,DO20/DO20*100)</f>
        <v>100</v>
      </c>
      <c r="DQ20" s="694"/>
      <c r="DR20" s="723">
        <f>DR95</f>
        <v>1655010.1881120107</v>
      </c>
      <c r="DS20" s="724">
        <f>+IF(DR20=0,0,DR20/DR20*100)</f>
        <v>100</v>
      </c>
      <c r="DT20" s="723">
        <f>DT95</f>
        <v>137594.6452573092</v>
      </c>
      <c r="DU20" s="724">
        <f>+IF(DT20=0,0,DT20/DT20*100)</f>
        <v>100</v>
      </c>
      <c r="DV20" s="723">
        <f>DV95</f>
        <v>139356.94374006664</v>
      </c>
      <c r="DW20" s="724">
        <f>+IF(DV20=0,0,DV20/DV20*100)</f>
        <v>100</v>
      </c>
      <c r="DX20" s="723">
        <f>DX95</f>
        <v>141419.72658670208</v>
      </c>
      <c r="DY20" s="724">
        <f>+IF(DX20=0,0,DX20/DX20*100)</f>
        <v>100</v>
      </c>
      <c r="DZ20" s="723">
        <f>DZ95</f>
        <v>418371.31558407791</v>
      </c>
      <c r="EA20" s="724">
        <f>+IF(DZ20=0,0,DZ20/DZ20*100)</f>
        <v>100</v>
      </c>
      <c r="EB20" s="723">
        <f>EB95</f>
        <v>134517.22233688837</v>
      </c>
      <c r="EC20" s="724">
        <f>+IF(EB20=0,0,EB20/EB20*100)</f>
        <v>100</v>
      </c>
      <c r="ED20" s="723">
        <f>ED95</f>
        <v>133312.06960080215</v>
      </c>
      <c r="EE20" s="724">
        <f>+IF(ED20=0,0,ED20/ED20*100)</f>
        <v>100</v>
      </c>
      <c r="EF20" s="723">
        <f>EF95</f>
        <v>132928.56683135059</v>
      </c>
      <c r="EG20" s="724">
        <f>+IF(EF20=0,0,EF20/EF20*100)</f>
        <v>100</v>
      </c>
      <c r="EH20" s="723">
        <f>EH95</f>
        <v>400757.85876904108</v>
      </c>
      <c r="EI20" s="724">
        <f>+IF(EH20=0,0,EH20/EH20*100)</f>
        <v>100</v>
      </c>
      <c r="EJ20" s="723">
        <f>EJ95</f>
        <v>819129.17435311899</v>
      </c>
      <c r="EK20" s="724">
        <f>+IF(EJ20=0,0,EJ20/EJ20*100)</f>
        <v>100</v>
      </c>
      <c r="EL20" s="723">
        <f>EL95</f>
        <v>136318.10354082572</v>
      </c>
      <c r="EM20" s="724">
        <f>+IF(EL20=0,0,EL20/EL20*100)</f>
        <v>100</v>
      </c>
      <c r="EN20" s="723">
        <f>EN95</f>
        <v>135162.10710310275</v>
      </c>
      <c r="EO20" s="724">
        <f>+IF(EN20=0,0,EN20/EN20*100)</f>
        <v>100</v>
      </c>
      <c r="EP20" s="723">
        <f>EP95</f>
        <v>138044.06171923093</v>
      </c>
      <c r="EQ20" s="724">
        <f>+IF(EP20=0,0,EP20/EP20*100)</f>
        <v>100</v>
      </c>
      <c r="ER20" s="723">
        <f>ER95</f>
        <v>409524.27236315934</v>
      </c>
      <c r="ES20" s="724">
        <f>+IF(ER20=0,0,ER20/ER20*100)</f>
        <v>100</v>
      </c>
      <c r="ET20" s="723">
        <f>ET95</f>
        <v>144226.33600724884</v>
      </c>
      <c r="EU20" s="724">
        <f>+IF(ET20=0,0,ET20/ET20*100)</f>
        <v>100</v>
      </c>
      <c r="EV20" s="723">
        <f>EV95</f>
        <v>145706.02448755759</v>
      </c>
      <c r="EW20" s="724">
        <f>+IF(EV20=0,0,EV20/EV20*100)</f>
        <v>100</v>
      </c>
      <c r="EX20" s="723">
        <f>EX95</f>
        <v>136424.3809009259</v>
      </c>
      <c r="EY20" s="724">
        <f>+IF(EX20=0,0,EX20/EX20*100)</f>
        <v>100</v>
      </c>
      <c r="EZ20" s="723">
        <f>EZ95</f>
        <v>426356.74139573227</v>
      </c>
      <c r="FA20" s="724">
        <f>+IF(EZ20=0,0,EZ20/EZ20*100)</f>
        <v>100</v>
      </c>
      <c r="FB20" s="723">
        <f>FB95</f>
        <v>835881.01375889161</v>
      </c>
      <c r="FC20" s="724">
        <f>+IF(FB20=0,0,FB20/FB20*100)</f>
        <v>100</v>
      </c>
      <c r="FD20" s="723">
        <f>FD95</f>
        <v>1659098.7173536164</v>
      </c>
      <c r="FE20" s="724">
        <f>+IF(FD20=0,0,FD20/FD20*100)</f>
        <v>100</v>
      </c>
      <c r="FF20" s="723">
        <f>FF95</f>
        <v>1821110.4678879492</v>
      </c>
      <c r="FG20" s="724">
        <f>+IF(FF20=0,0,FF20/FF20*100)</f>
        <v>100</v>
      </c>
      <c r="FH20" s="723">
        <f>FH95</f>
        <v>2095565.0182017121</v>
      </c>
      <c r="FI20" s="724">
        <f>+IF(FH20=0,0,FH20/FH20*100)</f>
        <v>100</v>
      </c>
      <c r="FJ20" s="723">
        <f>FJ95</f>
        <v>2357942.5043076999</v>
      </c>
      <c r="FK20" s="724">
        <f>+IF(FJ20=0,0,FJ20/FJ20*100)</f>
        <v>100</v>
      </c>
    </row>
    <row r="21" spans="1:169" s="725" customFormat="1">
      <c r="A21" s="646"/>
      <c r="B21" s="903" t="s">
        <v>4765</v>
      </c>
      <c r="C21" s="904"/>
      <c r="D21" s="905"/>
      <c r="E21" s="703">
        <f>W21+AO21</f>
        <v>824259.17776645953</v>
      </c>
      <c r="F21" s="726">
        <f>+IF(E20=0,0,E21/E20*100)</f>
        <v>90.544885142930653</v>
      </c>
      <c r="G21" s="703">
        <f>G106</f>
        <v>68391.082700459534</v>
      </c>
      <c r="H21" s="726">
        <f>+IF(G20=0,0,G21/G20*100)</f>
        <v>93.653664843958111</v>
      </c>
      <c r="I21" s="703">
        <f>I106</f>
        <v>56127.061529000006</v>
      </c>
      <c r="J21" s="726">
        <f>+IF(I20=0,0,I21/I20*100)</f>
        <v>85.363995743600199</v>
      </c>
      <c r="K21" s="703">
        <f>K106</f>
        <v>73726.668149999998</v>
      </c>
      <c r="L21" s="726">
        <f>+IF(K20=0,0,K21/K20*100)</f>
        <v>91.535757425664826</v>
      </c>
      <c r="M21" s="703">
        <f>SUM(G21,I21,K21)</f>
        <v>198244.81237945956</v>
      </c>
      <c r="N21" s="726">
        <f>+IF(M20=0,0,M21/M20*100)</f>
        <v>90.390700838863921</v>
      </c>
      <c r="O21" s="703">
        <f>O106</f>
        <v>55170.088527999993</v>
      </c>
      <c r="P21" s="726">
        <f>+IF(O20=0,0,O21/O20*100)</f>
        <v>95.513534352347307</v>
      </c>
      <c r="Q21" s="703">
        <f>Q106</f>
        <v>54529.946796999997</v>
      </c>
      <c r="R21" s="726">
        <f>+IF(Q20=0,0,Q21/Q20*100)</f>
        <v>95.409028080741919</v>
      </c>
      <c r="S21" s="703">
        <f>S106</f>
        <v>65607.047761000009</v>
      </c>
      <c r="T21" s="726">
        <f>+IF(S20=0,0,S21/S20*100)</f>
        <v>95.229336696354522</v>
      </c>
      <c r="U21" s="703">
        <f>SUM(O21,Q21,S21)</f>
        <v>175307.083086</v>
      </c>
      <c r="V21" s="726">
        <f>+IF(U20=0,0,U21/U20*100)</f>
        <v>95.374518547907954</v>
      </c>
      <c r="W21" s="703">
        <f t="shared" si="3"/>
        <v>373551.89546545956</v>
      </c>
      <c r="X21" s="726">
        <f>+IF(W20=0,0,W21/W20*100)</f>
        <v>92.663102759387485</v>
      </c>
      <c r="Y21" s="703">
        <f>Y106</f>
        <v>68986.133606999982</v>
      </c>
      <c r="Z21" s="726">
        <f>+IF(Y20=0,0,Y21/Y20*100)</f>
        <v>90.401820763062972</v>
      </c>
      <c r="AA21" s="703">
        <f>AA106</f>
        <v>69326.374823999999</v>
      </c>
      <c r="AB21" s="726">
        <f>+IF(AA20=0,0,AA21/AA20*100)</f>
        <v>89.595495739807546</v>
      </c>
      <c r="AC21" s="703">
        <f>AC106</f>
        <v>78197.352573000011</v>
      </c>
      <c r="AD21" s="726">
        <f>+IF(AC20=0,0,AC21/AC20*100)</f>
        <v>88.624245482166017</v>
      </c>
      <c r="AE21" s="703">
        <f>SUM(Y21,AA21,AC21)</f>
        <v>216509.86100400001</v>
      </c>
      <c r="AF21" s="726">
        <f>+IF(AE20=0,0,AE21/AE20*100)</f>
        <v>89.495600547411115</v>
      </c>
      <c r="AG21" s="703">
        <f>AG106</f>
        <v>74149.811447999993</v>
      </c>
      <c r="AH21" s="726">
        <f>+IF(AG20=0,0,AG21/AG20*100)</f>
        <v>84.260419370136489</v>
      </c>
      <c r="AI21" s="703">
        <f>AI106</f>
        <v>82512.628416000021</v>
      </c>
      <c r="AJ21" s="726">
        <f>+IF(AI20=0,0,AI21/AI20*100)</f>
        <v>88.863230347797995</v>
      </c>
      <c r="AK21" s="703">
        <f>AK106</f>
        <v>77534.981433000023</v>
      </c>
      <c r="AL21" s="726">
        <f>+IF(AK20=0,0,AK21/AK20*100)</f>
        <v>91.83731966794987</v>
      </c>
      <c r="AM21" s="703">
        <f>SUM(AG21,AI21,AK21)</f>
        <v>234197.42129700002</v>
      </c>
      <c r="AN21" s="726">
        <f>+IF(AM20=0,0,AM21/AM20*100)</f>
        <v>88.282867406287437</v>
      </c>
      <c r="AO21" s="703">
        <f t="shared" si="6"/>
        <v>450707.28230100003</v>
      </c>
      <c r="AP21" s="726">
        <f>+IF(AO20=0,0,AO21/AO20*100)</f>
        <v>88.861308809282818</v>
      </c>
      <c r="AQ21" s="651"/>
      <c r="AR21" s="703">
        <f>AR106</f>
        <v>953306.54181149672</v>
      </c>
      <c r="AS21" s="727">
        <f>+IF(AR20=0,0,AR21/AR20*100)</f>
        <v>89.737738252365148</v>
      </c>
      <c r="AT21" s="703">
        <f>AT106</f>
        <v>75728.184347000017</v>
      </c>
      <c r="AU21" s="727">
        <f>+IF(AT20=0,0,AT21/AT20*100)</f>
        <v>86.853010586069374</v>
      </c>
      <c r="AV21" s="703">
        <f>AV106</f>
        <v>66304.294626999996</v>
      </c>
      <c r="AW21" s="727">
        <f>+IF(AV20=0,0,AV21/AV20*100)</f>
        <v>84.380413037976126</v>
      </c>
      <c r="AX21" s="703">
        <f>AX106</f>
        <v>86150.605718999999</v>
      </c>
      <c r="AY21" s="727">
        <f>+IF(AX20=0,0,AX21/AX20*100)</f>
        <v>86.748628441317365</v>
      </c>
      <c r="AZ21" s="703">
        <f>AZ106</f>
        <v>228183.08469300007</v>
      </c>
      <c r="BA21" s="727">
        <f>+IF(AZ20=0,0,AZ21/AZ20*100)</f>
        <v>86.080949834788683</v>
      </c>
      <c r="BB21" s="703">
        <f>BB106</f>
        <v>73738.000682000013</v>
      </c>
      <c r="BC21" s="727">
        <f>+IF(BB20=0,0,BB21/BB20*100)</f>
        <v>87.351224367093465</v>
      </c>
      <c r="BD21" s="703">
        <f>BD106</f>
        <v>75115.518407000025</v>
      </c>
      <c r="BE21" s="727">
        <f>+IF(BD20=0,0,BD21/BD20*100)</f>
        <v>89.359281941570146</v>
      </c>
      <c r="BF21" s="703">
        <f>BF106</f>
        <v>77875.5968231671</v>
      </c>
      <c r="BG21" s="727">
        <f>+IF(BF20=0,0,BF21/BF20*100)</f>
        <v>95.399899634443386</v>
      </c>
      <c r="BH21" s="703">
        <f>BH106</f>
        <v>226729.11591216706</v>
      </c>
      <c r="BI21" s="727">
        <f>+IF(BH20=0,0,BH21/BH20*100)</f>
        <v>90.65308578429115</v>
      </c>
      <c r="BJ21" s="703">
        <f>BJ106</f>
        <v>454912.20060516713</v>
      </c>
      <c r="BK21" s="727">
        <f>+IF(BJ20=0,0,BJ21/BJ20*100)</f>
        <v>88.300575760741921</v>
      </c>
      <c r="BL21" s="703">
        <f>BL106</f>
        <v>79900.538547000004</v>
      </c>
      <c r="BM21" s="727">
        <f>+IF(BL20=0,0,BL21/BL20*100)</f>
        <v>88.099311554488708</v>
      </c>
      <c r="BN21" s="703">
        <f>BN106</f>
        <v>75503.992857000005</v>
      </c>
      <c r="BO21" s="727">
        <f>+IF(BN20=0,0,BN21/BN20*100)</f>
        <v>92.002831019010671</v>
      </c>
      <c r="BP21" s="703">
        <f>BP106</f>
        <v>77946.142716999995</v>
      </c>
      <c r="BQ21" s="727">
        <f>+IF(BP20=0,0,BP21/BP20*100)</f>
        <v>92.169556867042203</v>
      </c>
      <c r="BR21" s="703">
        <f>BR106</f>
        <v>233350.67412100002</v>
      </c>
      <c r="BS21" s="727">
        <f>+IF(BR20=0,0,BR21/BR20*100)</f>
        <v>90.681856567163024</v>
      </c>
      <c r="BT21" s="703">
        <f>BT106</f>
        <v>84342.803540000008</v>
      </c>
      <c r="BU21" s="727">
        <f>+IF(BT20=0,0,BT21/BT20*100)</f>
        <v>90.804279504824621</v>
      </c>
      <c r="BV21" s="703">
        <f>BV106</f>
        <v>91131.536411999987</v>
      </c>
      <c r="BW21" s="727">
        <f>+IF(BV20=0,0,BV21/BV20*100)</f>
        <v>91.27118546490955</v>
      </c>
      <c r="BX21" s="703">
        <f>BX106</f>
        <v>89569.327133329483</v>
      </c>
      <c r="BY21" s="727">
        <f>+IF(BX20=0,0,BX21/BX20*100)</f>
        <v>92.264361841851013</v>
      </c>
      <c r="BZ21" s="703">
        <f>BZ106</f>
        <v>265043.66708532942</v>
      </c>
      <c r="CA21" s="727">
        <f>+IF(BZ20=0,0,BZ21/BZ20*100)</f>
        <v>91.454230810055137</v>
      </c>
      <c r="CB21" s="703">
        <f>CB106</f>
        <v>498394.34120632941</v>
      </c>
      <c r="CC21" s="727">
        <f>+IF(CB20=0,0,CB21/CB20*100)</f>
        <v>91.090969903068469</v>
      </c>
      <c r="CE21" s="703">
        <f>CE106</f>
        <v>1260990.8027030379</v>
      </c>
      <c r="CF21" s="727">
        <f>+IF(CE20=0,0,CE21/CE20*100)</f>
        <v>87.995047192675401</v>
      </c>
      <c r="CG21" s="703">
        <f>CG106</f>
        <v>94687.363675869317</v>
      </c>
      <c r="CH21" s="727">
        <f>+IF(CG20=0,0,CG21/CG20*100)</f>
        <v>90.434380631857607</v>
      </c>
      <c r="CI21" s="703">
        <f>CI106</f>
        <v>85290.770959000001</v>
      </c>
      <c r="CJ21" s="727">
        <f>+IF(CI20=0,0,CI21/CI20*100)</f>
        <v>85.533548904366953</v>
      </c>
      <c r="CK21" s="703">
        <f>CK106</f>
        <v>98098.147384000011</v>
      </c>
      <c r="CL21" s="727">
        <f>+IF(CK20=0,0,CK21/CK20*100)</f>
        <v>89.68178759261113</v>
      </c>
      <c r="CM21" s="703">
        <f>CM106</f>
        <v>278076.28201886942</v>
      </c>
      <c r="CN21" s="727">
        <f>+IF(CM20=0,0,CM21/CM20*100)</f>
        <v>88.614726189151</v>
      </c>
      <c r="CO21" s="703">
        <f>CO106</f>
        <v>97165.69952899999</v>
      </c>
      <c r="CP21" s="727">
        <f>+IF(CO20=0,0,CO21/CO20*100)</f>
        <v>90.953190905284913</v>
      </c>
      <c r="CQ21" s="703">
        <f>CQ106</f>
        <v>95664.142246000003</v>
      </c>
      <c r="CR21" s="727">
        <f>+IF(CQ20=0,0,CQ21/CQ20*100)</f>
        <v>87.255462772620945</v>
      </c>
      <c r="CS21" s="703">
        <f>CS106</f>
        <v>103431.55109399998</v>
      </c>
      <c r="CT21" s="727">
        <f>+IF(CS20=0,0,CS21/CS20*100)</f>
        <v>90.749798648321828</v>
      </c>
      <c r="CU21" s="703">
        <f>CU106</f>
        <v>296261.39286899997</v>
      </c>
      <c r="CV21" s="727">
        <f>+IF(CU20=0,0,CU21/CU20*100)</f>
        <v>89.656173098734797</v>
      </c>
      <c r="CW21" s="703">
        <f>CW106</f>
        <v>574337.67488786939</v>
      </c>
      <c r="CX21" s="727">
        <f>+IF(CW20=0,0,CW21/CW20*100)</f>
        <v>89.148897636290528</v>
      </c>
      <c r="CY21" s="703">
        <f>CY106</f>
        <v>106796.35599800003</v>
      </c>
      <c r="CZ21" s="727">
        <f>+IF(CY20=0,0,CY21/CY20*100)</f>
        <v>89.291618519032667</v>
      </c>
      <c r="DA21" s="703">
        <f>DA106</f>
        <v>110210.39520700001</v>
      </c>
      <c r="DB21" s="727">
        <f>+IF(DA20=0,0,DA21/DA20*100)</f>
        <v>85.459966506897402</v>
      </c>
      <c r="DC21" s="703">
        <f>DC106</f>
        <v>114073.73315199997</v>
      </c>
      <c r="DD21" s="727">
        <f>+IF(DC20=0,0,DC21/DC20*100)</f>
        <v>86.302660501127775</v>
      </c>
      <c r="DE21" s="703">
        <f>DE106</f>
        <v>331080.48435700004</v>
      </c>
      <c r="DF21" s="727">
        <f>+IF(DE20=0,0,DE21/DE20*100)</f>
        <v>86.956160622845488</v>
      </c>
      <c r="DG21" s="703">
        <f>DG106</f>
        <v>129128.21403226136</v>
      </c>
      <c r="DH21" s="727">
        <f>+IF(DG20=0,0,DG21/DG20*100)</f>
        <v>87.69958452303905</v>
      </c>
      <c r="DI21" s="703">
        <f>DI106</f>
        <v>117877.93936271031</v>
      </c>
      <c r="DJ21" s="727">
        <f>+IF(DI20=0,0,DI21/DI20*100)</f>
        <v>86.666020710306739</v>
      </c>
      <c r="DK21" s="703">
        <f>DK106</f>
        <v>108566.49006319676</v>
      </c>
      <c r="DL21" s="727">
        <f>+IF(DK20=0,0,DK21/DK20*100)</f>
        <v>87.004976495174688</v>
      </c>
      <c r="DM21" s="703">
        <f>DM106</f>
        <v>355572.64345816837</v>
      </c>
      <c r="DN21" s="727">
        <f>+IF(DM20=0,0,DM21/DM20*100)</f>
        <v>87.142638216207828</v>
      </c>
      <c r="DO21" s="703">
        <f>DO106</f>
        <v>686653.12781516835</v>
      </c>
      <c r="DP21" s="727">
        <f>+IF(DO20=0,0,DO21/DO20*100)</f>
        <v>87.052625399457241</v>
      </c>
      <c r="DQ21" s="694"/>
      <c r="DR21" s="703">
        <f>DR106</f>
        <v>1441354.9046006436</v>
      </c>
      <c r="DS21" s="727">
        <f>+IF(DR20=0,0,DR21/DR20*100)</f>
        <v>87.090394666687871</v>
      </c>
      <c r="DT21" s="703">
        <f>DT106</f>
        <v>120934.14187986452</v>
      </c>
      <c r="DU21" s="727">
        <f>+IF(DT20=0,0,DT21/DT20*100)</f>
        <v>87.891604832231167</v>
      </c>
      <c r="DV21" s="703">
        <f>DV106</f>
        <v>122376.76978444339</v>
      </c>
      <c r="DW21" s="727">
        <f>+IF(DV20=0,0,DV21/DV20*100)</f>
        <v>87.815337004451493</v>
      </c>
      <c r="DX21" s="703">
        <f>DX106</f>
        <v>123409.02066932613</v>
      </c>
      <c r="DY21" s="727">
        <f>+IF(DX20=0,0,DX21/DX20*100)</f>
        <v>87.264360954386461</v>
      </c>
      <c r="DZ21" s="703">
        <f>DZ106</f>
        <v>366719.93233363394</v>
      </c>
      <c r="EA21" s="727">
        <f>+IF(DZ20=0,0,DZ21/DZ20*100)</f>
        <v>87.654176726161367</v>
      </c>
      <c r="EB21" s="703">
        <f>EB106</f>
        <v>117764.9124283422</v>
      </c>
      <c r="EC21" s="727">
        <f>+IF(EB20=0,0,EB21/EB20*100)</f>
        <v>87.546345651866602</v>
      </c>
      <c r="ED21" s="703">
        <f>ED106</f>
        <v>117264.54215939352</v>
      </c>
      <c r="EE21" s="727">
        <f>+IF(ED20=0,0,ED21/ED20*100)</f>
        <v>87.96243469217579</v>
      </c>
      <c r="EF21" s="703">
        <f>EF106</f>
        <v>116311.47166294845</v>
      </c>
      <c r="EG21" s="727">
        <f>+IF(EF20=0,0,EF21/EF20*100)</f>
        <v>87.499229424864993</v>
      </c>
      <c r="EH21" s="703">
        <f>EH106</f>
        <v>351340.92625068425</v>
      </c>
      <c r="EI21" s="727">
        <f>+IF(EH20=0,0,EH21/EH20*100)</f>
        <v>87.66912951622588</v>
      </c>
      <c r="EJ21" s="703">
        <f>EJ106</f>
        <v>718060.85858431808</v>
      </c>
      <c r="EK21" s="727">
        <f>+IF(EJ20=0,0,EJ21/EJ20*100)</f>
        <v>87.661492358806981</v>
      </c>
      <c r="EL21" s="703">
        <f>EL106</f>
        <v>119081.82197498802</v>
      </c>
      <c r="EM21" s="727">
        <f>+IF(EL20=0,0,EL21/EL20*100)</f>
        <v>87.355838206276388</v>
      </c>
      <c r="EN21" s="703">
        <f>EN106</f>
        <v>117612.38642514702</v>
      </c>
      <c r="EO21" s="727">
        <f>+IF(EN20=0,0,EN21/EN20*100)</f>
        <v>87.015798248418349</v>
      </c>
      <c r="EP21" s="703">
        <f>EP106</f>
        <v>119745.83212598403</v>
      </c>
      <c r="EQ21" s="727">
        <f>+IF(EP20=0,0,EP21/EP20*100)</f>
        <v>86.744645611439751</v>
      </c>
      <c r="ER21" s="703">
        <f>ER106</f>
        <v>356440.04052611906</v>
      </c>
      <c r="ES21" s="727">
        <f>+IF(ER20=0,0,ER21/ER20*100)</f>
        <v>87.037585945585647</v>
      </c>
      <c r="ET21" s="703">
        <f>ET106</f>
        <v>123784.6704746583</v>
      </c>
      <c r="EU21" s="727">
        <f>+IF(ET20=0,0,ET21/ET20*100)</f>
        <v>85.826676251719277</v>
      </c>
      <c r="EV21" s="703">
        <f>EV106</f>
        <v>124842.62924852977</v>
      </c>
      <c r="EW21" s="727">
        <f>+IF(EV20=0,0,EV21/EV20*100)</f>
        <v>85.681171857921754</v>
      </c>
      <c r="EX21" s="703">
        <f>EX106</f>
        <v>118226.7057670184</v>
      </c>
      <c r="EY21" s="727">
        <f>+IF(EX20=0,0,EX21/EX20*100)</f>
        <v>86.660980234080725</v>
      </c>
      <c r="EZ21" s="703">
        <f>EZ106</f>
        <v>366854.00549020653</v>
      </c>
      <c r="FA21" s="727">
        <f>+IF(EZ20=0,0,EZ21/EZ20*100)</f>
        <v>86.04390874394619</v>
      </c>
      <c r="FB21" s="703">
        <f>FB106</f>
        <v>723294.04601632559</v>
      </c>
      <c r="FC21" s="727">
        <f>+IF(FB20=0,0,FB21/FB20*100)</f>
        <v>86.530742307894855</v>
      </c>
      <c r="FD21" s="703">
        <f>FD106</f>
        <v>1416242.974467336</v>
      </c>
      <c r="FE21" s="727">
        <f>+IF(FD20=0,0,FD21/FD20*100)</f>
        <v>85.362188497520336</v>
      </c>
      <c r="FF21" s="703">
        <f>FF106</f>
        <v>1527543.9248769835</v>
      </c>
      <c r="FG21" s="727">
        <f>+IF(FF20=0,0,FF21/FF20*100)</f>
        <v>83.879805855411263</v>
      </c>
      <c r="FH21" s="703">
        <f>FH106</f>
        <v>1743084.619649241</v>
      </c>
      <c r="FI21" s="727">
        <f>+IF(FH20=0,0,FH21/FH20*100)</f>
        <v>83.179696383033317</v>
      </c>
      <c r="FJ21" s="703">
        <f>FJ106</f>
        <v>1957108.0527931908</v>
      </c>
      <c r="FK21" s="727">
        <f>+IF(FJ20=0,0,FJ21/FJ20*100)</f>
        <v>83.0006689822916</v>
      </c>
    </row>
    <row r="22" spans="1:169" s="725" customFormat="1">
      <c r="A22" s="646"/>
      <c r="B22" s="906" t="s">
        <v>4766</v>
      </c>
      <c r="C22" s="895"/>
      <c r="D22" s="896"/>
      <c r="E22" s="728">
        <f>E20-E21</f>
        <v>86072.948079540394</v>
      </c>
      <c r="F22" s="726">
        <f>+IF(E20=0,0,E22/E20*100)</f>
        <v>9.4551148570693506</v>
      </c>
      <c r="G22" s="728">
        <f>G20-G21</f>
        <v>4634.4447195404646</v>
      </c>
      <c r="H22" s="726">
        <f>+IF(G20=0,0,G22/G20*100)</f>
        <v>6.3463351560418824</v>
      </c>
      <c r="I22" s="728">
        <f>I20-I21</f>
        <v>9623.2129749999949</v>
      </c>
      <c r="J22" s="726">
        <f>+IF(I20=0,0,I22/I20*100)</f>
        <v>14.636004256399804</v>
      </c>
      <c r="K22" s="728">
        <f>K20-K21</f>
        <v>6817.4494969999796</v>
      </c>
      <c r="L22" s="726">
        <f>+IF(K20=0,0,K22/K20*100)</f>
        <v>8.4642425743351701</v>
      </c>
      <c r="M22" s="728">
        <f>M20-M21</f>
        <v>21075.107191540417</v>
      </c>
      <c r="N22" s="726">
        <f>+IF(M20=0,0,M22/M20*100)</f>
        <v>9.6092991611360752</v>
      </c>
      <c r="O22" s="728">
        <f>O20-O21</f>
        <v>2591.4516579999981</v>
      </c>
      <c r="P22" s="726">
        <f>+IF(O20=0,0,O22/O20*100)</f>
        <v>4.4864656476526976</v>
      </c>
      <c r="Q22" s="728">
        <f>Q20-Q21</f>
        <v>2623.9178780000148</v>
      </c>
      <c r="R22" s="726">
        <f>+IF(Q20=0,0,Q22/Q20*100)</f>
        <v>4.5909719192580818</v>
      </c>
      <c r="S22" s="728">
        <f>S20-S21</f>
        <v>3286.6881789999898</v>
      </c>
      <c r="T22" s="726">
        <f>+IF(S20=0,0,S22/S20*100)</f>
        <v>4.7706633036454695</v>
      </c>
      <c r="U22" s="728">
        <f>U20-U21</f>
        <v>8502.0577150000026</v>
      </c>
      <c r="V22" s="726">
        <f>+IF(U20=0,0,U22/U20*100)</f>
        <v>4.6254814520920426</v>
      </c>
      <c r="W22" s="728">
        <f>W20-W21</f>
        <v>29577.16490654042</v>
      </c>
      <c r="X22" s="726">
        <f>+IF(W20=0,0,W22/W20*100)</f>
        <v>7.3368972406125135</v>
      </c>
      <c r="Y22" s="728">
        <f>Y20-Y21</f>
        <v>7324.4241060000204</v>
      </c>
      <c r="Z22" s="726">
        <f>+IF(Y20=0,0,Y22/Y20*100)</f>
        <v>9.5981792369370371</v>
      </c>
      <c r="AA22" s="728">
        <f>AA20-AA21</f>
        <v>8050.701167999985</v>
      </c>
      <c r="AB22" s="726">
        <f>+IF(AA20=0,0,AA22/AA20*100)</f>
        <v>10.404504260192446</v>
      </c>
      <c r="AC22" s="728">
        <f>AC20-AC21</f>
        <v>10037.364853999999</v>
      </c>
      <c r="AD22" s="726">
        <f>+IF(AC20=0,0,AC22/AC20*100)</f>
        <v>11.375754517833981</v>
      </c>
      <c r="AE22" s="728">
        <f>AE20-AE21</f>
        <v>25412.490127999976</v>
      </c>
      <c r="AF22" s="726">
        <f>+IF(AE20=0,0,AE22/AE20*100)</f>
        <v>10.504399452588888</v>
      </c>
      <c r="AG22" s="728">
        <f>AG20-AG21</f>
        <v>13850.950953000007</v>
      </c>
      <c r="AH22" s="726">
        <f>+IF(AG20=0,0,AG22/AG20*100)</f>
        <v>15.739580629863509</v>
      </c>
      <c r="AI22" s="728">
        <f>AI20-AI21</f>
        <v>10340.881514999986</v>
      </c>
      <c r="AJ22" s="726">
        <f>+IF(AI20=0,0,AI22/AI20*100)</f>
        <v>11.136769652202009</v>
      </c>
      <c r="AK22" s="728">
        <f>AK20-AK21</f>
        <v>6891.4605769999762</v>
      </c>
      <c r="AL22" s="726">
        <f>+IF(AK20=0,0,AK22/AK20*100)</f>
        <v>8.1626803320501278</v>
      </c>
      <c r="AM22" s="728">
        <f>AM20-AM21</f>
        <v>31083.293044999999</v>
      </c>
      <c r="AN22" s="726">
        <f>+IF(AM20=0,0,AM22/AM20*100)</f>
        <v>11.717132593712561</v>
      </c>
      <c r="AO22" s="728">
        <f>AO20-AO21</f>
        <v>56495.783172999974</v>
      </c>
      <c r="AP22" s="726">
        <f>+IF(AO20=0,0,AO22/AO20*100)</f>
        <v>11.138691190717189</v>
      </c>
      <c r="AQ22" s="651"/>
      <c r="AR22" s="728">
        <f>AR20-AR21</f>
        <v>109018.58513850323</v>
      </c>
      <c r="AS22" s="726">
        <f>+IF(AR20=0,0,AR22/AR20*100)</f>
        <v>10.262261747634852</v>
      </c>
      <c r="AT22" s="728">
        <f>AT20-AT21</f>
        <v>11463.018163999979</v>
      </c>
      <c r="AU22" s="726">
        <f>+IF(AT20=0,0,AT22/AT20*100)</f>
        <v>13.146989413930621</v>
      </c>
      <c r="AV22" s="728">
        <f>AV20-AV21</f>
        <v>12273.531956000006</v>
      </c>
      <c r="AW22" s="726">
        <f>+IF(AV20=0,0,AV22/AV20*100)</f>
        <v>15.619586962023885</v>
      </c>
      <c r="AX22" s="728">
        <f>AX20-AX21</f>
        <v>13160.020013000001</v>
      </c>
      <c r="AY22" s="726">
        <f>+IF(AX20=0,0,AX22/AX20*100)</f>
        <v>13.251371558682628</v>
      </c>
      <c r="AZ22" s="728">
        <f>AZ20-AZ21</f>
        <v>36896.570132999914</v>
      </c>
      <c r="BA22" s="726">
        <f>+IF(AZ20=0,0,AZ22/AZ20*100)</f>
        <v>13.919050165211308</v>
      </c>
      <c r="BB22" s="728">
        <f>BB20-BB21</f>
        <v>10677.531230999986</v>
      </c>
      <c r="BC22" s="726">
        <f>+IF(BB20=0,0,BB22/BB20*100)</f>
        <v>12.648775632906538</v>
      </c>
      <c r="BD22" s="728">
        <f>BD20-BD21</f>
        <v>8944.6002229999722</v>
      </c>
      <c r="BE22" s="726">
        <f>+IF(BD20=0,0,BD22/BD20*100)</f>
        <v>10.64071805842986</v>
      </c>
      <c r="BF22" s="728">
        <f>BF20-BF21</f>
        <v>3755.0936928329029</v>
      </c>
      <c r="BG22" s="726">
        <f>+IF(BF20=0,0,BF22/BF20*100)</f>
        <v>4.6001003655566119</v>
      </c>
      <c r="BH22" s="728">
        <f>BH20-BH21</f>
        <v>23377.225146832934</v>
      </c>
      <c r="BI22" s="726">
        <f>+IF(BH20=0,0,BH22/BH20*100)</f>
        <v>9.3469142157088516</v>
      </c>
      <c r="BJ22" s="728">
        <f>BJ20-BJ21</f>
        <v>60273.795279832848</v>
      </c>
      <c r="BK22" s="726">
        <f>+IF(BJ20=0,0,BJ22/BJ20*100)</f>
        <v>11.699424239258086</v>
      </c>
      <c r="BL22" s="728">
        <f>BL20-BL21</f>
        <v>10793.176463000011</v>
      </c>
      <c r="BM22" s="726">
        <f>+IF(BL20=0,0,BL22/BL20*100)</f>
        <v>11.900688445511291</v>
      </c>
      <c r="BN22" s="728">
        <f>BN20-BN21</f>
        <v>6563.0392340000108</v>
      </c>
      <c r="BO22" s="726">
        <f>+IF(BN20=0,0,BN22/BN20*100)</f>
        <v>7.9971689809893274</v>
      </c>
      <c r="BP22" s="728">
        <f>BP20-BP21</f>
        <v>6622.0654490000015</v>
      </c>
      <c r="BQ22" s="726">
        <f>+IF(BP20=0,0,BP22/BP20*100)</f>
        <v>7.8304431329577966</v>
      </c>
      <c r="BR22" s="728">
        <f>BR20-BR21</f>
        <v>23978.281145999965</v>
      </c>
      <c r="BS22" s="726">
        <f>+IF(BR20=0,0,BR22/BR20*100)</f>
        <v>9.3181434328369779</v>
      </c>
      <c r="BT22" s="728">
        <f>BT20-BT21</f>
        <v>8541.36887999998</v>
      </c>
      <c r="BU22" s="726">
        <f>+IF(BT20=0,0,BT22/BT20*100)</f>
        <v>9.195720495175383</v>
      </c>
      <c r="BV22" s="728">
        <f>BV20-BV21</f>
        <v>8715.4590530000132</v>
      </c>
      <c r="BW22" s="726">
        <f>+IF(BV20=0,0,BV22/BV20*100)</f>
        <v>8.7288145350904411</v>
      </c>
      <c r="BX22" s="728">
        <f>BX20-BX21</f>
        <v>7509.6807796704961</v>
      </c>
      <c r="BY22" s="726">
        <f>+IF(BX20=0,0,BX22/BX20*100)</f>
        <v>7.7356381581489817</v>
      </c>
      <c r="BZ22" s="728">
        <f>BZ20-BZ21</f>
        <v>24766.508712670533</v>
      </c>
      <c r="CA22" s="726">
        <f>+IF(BZ20=0,0,BZ22/BZ20*100)</f>
        <v>8.5457691899448651</v>
      </c>
      <c r="CB22" s="728">
        <f>CB20-CB21</f>
        <v>48744.789858670556</v>
      </c>
      <c r="CC22" s="726">
        <f>+IF(CB20=0,0,CB22/CB20*100)</f>
        <v>8.9090300969315397</v>
      </c>
      <c r="CE22" s="728">
        <f>CE20-CE21</f>
        <v>172033.94463524316</v>
      </c>
      <c r="CF22" s="726">
        <f>+IF(CE20=0,0,CE22/CE20*100)</f>
        <v>12.004952807324596</v>
      </c>
      <c r="CG22" s="728">
        <f>CG20-CG21</f>
        <v>10015.47501699999</v>
      </c>
      <c r="CH22" s="726">
        <f>+IF(CG20=0,0,CG22/CG20*100)</f>
        <v>9.5656193681423893</v>
      </c>
      <c r="CI22" s="728">
        <f>CI20-CI21</f>
        <v>14425.389601999996</v>
      </c>
      <c r="CJ22" s="726">
        <f>+IF(CI20=0,0,CI22/CI20*100)</f>
        <v>14.466451095633051</v>
      </c>
      <c r="CK22" s="728">
        <f>CK20-CK21</f>
        <v>11286.544890000005</v>
      </c>
      <c r="CL22" s="726">
        <f>+IF(CK20=0,0,CK22/CK20*100)</f>
        <v>10.31821240738887</v>
      </c>
      <c r="CM22" s="728">
        <f>CM20-CM21</f>
        <v>35727.409508999903</v>
      </c>
      <c r="CN22" s="726">
        <f>+IF(CM20=0,0,CM22/CM20*100)</f>
        <v>11.385273810849004</v>
      </c>
      <c r="CO22" s="728">
        <f>CO20-CO21</f>
        <v>9664.7465079999965</v>
      </c>
      <c r="CP22" s="726">
        <f>+IF(CO20=0,0,CO22/CO20*100)</f>
        <v>9.0468090947150763</v>
      </c>
      <c r="CQ22" s="728">
        <f>CQ20-CQ21</f>
        <v>13972.709369000004</v>
      </c>
      <c r="CR22" s="726">
        <f>+IF(CQ20=0,0,CQ22/CQ20*100)</f>
        <v>12.744537227379048</v>
      </c>
      <c r="CS22" s="728">
        <f>CS20-CS21</f>
        <v>10542.862771999993</v>
      </c>
      <c r="CT22" s="726">
        <f>+IF(CS20=0,0,CS22/CS20*100)</f>
        <v>9.2502013516781627</v>
      </c>
      <c r="CU22" s="728">
        <f>CU20-CU21</f>
        <v>34180.318649000023</v>
      </c>
      <c r="CV22" s="726">
        <f>+IF(CU20=0,0,CU22/CU20*100)</f>
        <v>10.343826901265198</v>
      </c>
      <c r="CW22" s="728">
        <f>CW20-CW21</f>
        <v>69907.728157999925</v>
      </c>
      <c r="CX22" s="726">
        <f>+IF(CW20=0,0,CW22/CW20*100)</f>
        <v>10.851102363709469</v>
      </c>
      <c r="CY22" s="728">
        <f>CY20-CY21</f>
        <v>12807.653615999967</v>
      </c>
      <c r="CZ22" s="726">
        <f>+IF(CY20=0,0,CY22/CY20*100)</f>
        <v>10.708381480967336</v>
      </c>
      <c r="DA22" s="728">
        <f>DA20-DA21</f>
        <v>18751.035169999988</v>
      </c>
      <c r="DB22" s="726">
        <f>+IF(DA20=0,0,DA22/DA20*100)</f>
        <v>14.5400334931026</v>
      </c>
      <c r="DC22" s="728">
        <f>DC20-DC21</f>
        <v>18104.965036000038</v>
      </c>
      <c r="DD22" s="726">
        <f>+IF(DC20=0,0,DC22/DC20*100)</f>
        <v>13.69733949887223</v>
      </c>
      <c r="DE22" s="728">
        <f>DE20-DE21</f>
        <v>49663.653821999964</v>
      </c>
      <c r="DF22" s="726">
        <f>+IF(DE20=0,0,DE22/DE20*100)</f>
        <v>13.043839377154507</v>
      </c>
      <c r="DG22" s="728">
        <f>DG20-DG21</f>
        <v>18111.039989904311</v>
      </c>
      <c r="DH22" s="726">
        <f>+IF(DG20=0,0,DG22/DG20*100)</f>
        <v>12.300415476960948</v>
      </c>
      <c r="DI22" s="728">
        <f>DI20-DI21</f>
        <v>18136.081353359914</v>
      </c>
      <c r="DJ22" s="726">
        <f>+IF(DI20=0,0,DI22/DI20*100)</f>
        <v>13.333979289693268</v>
      </c>
      <c r="DK22" s="728">
        <f>DK20-DK21</f>
        <v>16215.441311979084</v>
      </c>
      <c r="DL22" s="726">
        <f>+IF(DK20=0,0,DK22/DK20*100)</f>
        <v>12.995023504825307</v>
      </c>
      <c r="DM22" s="728">
        <f>DM20-DM21</f>
        <v>52462.562655243382</v>
      </c>
      <c r="DN22" s="726">
        <f>+IF(DM20=0,0,DM22/DM20*100)</f>
        <v>12.857361783792163</v>
      </c>
      <c r="DO22" s="728">
        <f>DO20-DO21</f>
        <v>102126.21647724346</v>
      </c>
      <c r="DP22" s="726">
        <f>+IF(DO20=0,0,DO22/DO20*100)</f>
        <v>12.94737460054276</v>
      </c>
      <c r="DQ22" s="694"/>
      <c r="DR22" s="728">
        <f>DR20-DR21</f>
        <v>213655.28351136716</v>
      </c>
      <c r="DS22" s="726">
        <f>+IF(DR20=0,0,DR22/DR20*100)</f>
        <v>12.909605333312124</v>
      </c>
      <c r="DT22" s="728">
        <f>DT20-DT21</f>
        <v>16660.503377444678</v>
      </c>
      <c r="DU22" s="726">
        <f>+IF(DT20=0,0,DT22/DT20*100)</f>
        <v>12.108395167768823</v>
      </c>
      <c r="DV22" s="728">
        <f>DV20-DV21</f>
        <v>16980.17395562325</v>
      </c>
      <c r="DW22" s="726">
        <f>+IF(DV20=0,0,DV22/DV20*100)</f>
        <v>12.184662995548507</v>
      </c>
      <c r="DX22" s="728">
        <f>DX20-DX21</f>
        <v>18010.705917375948</v>
      </c>
      <c r="DY22" s="726">
        <f>+IF(DX20=0,0,DX22/DX20*100)</f>
        <v>12.735639045613546</v>
      </c>
      <c r="DZ22" s="728">
        <f>DZ20-DZ21</f>
        <v>51651.383250443963</v>
      </c>
      <c r="EA22" s="726">
        <f>+IF(DZ20=0,0,DZ22/DZ20*100)</f>
        <v>12.345823273838633</v>
      </c>
      <c r="EB22" s="728">
        <f>EB20-EB21</f>
        <v>16752.309908546173</v>
      </c>
      <c r="EC22" s="726">
        <f>+IF(EB20=0,0,EB22/EB20*100)</f>
        <v>12.4536543481334</v>
      </c>
      <c r="ED22" s="728">
        <f>ED20-ED21</f>
        <v>16047.527441408631</v>
      </c>
      <c r="EE22" s="726">
        <f>+IF(ED20=0,0,ED22/ED20*100)</f>
        <v>12.037565307824215</v>
      </c>
      <c r="EF22" s="728">
        <f>EF20-EF21</f>
        <v>16617.095168402142</v>
      </c>
      <c r="EG22" s="726">
        <f>+IF(EF20=0,0,EF22/EF20*100)</f>
        <v>12.500770575135004</v>
      </c>
      <c r="EH22" s="728">
        <f>EH20-EH21</f>
        <v>49416.932518356829</v>
      </c>
      <c r="EI22" s="726">
        <f>+IF(EH20=0,0,EH22/EH20*100)</f>
        <v>12.330870483774111</v>
      </c>
      <c r="EJ22" s="728">
        <f>EJ20-EJ21</f>
        <v>101068.31576880091</v>
      </c>
      <c r="EK22" s="726">
        <f>+IF(EJ20=0,0,EJ22/EJ20*100)</f>
        <v>12.338507641193024</v>
      </c>
      <c r="EL22" s="728">
        <f>EL20-EL21</f>
        <v>17236.281565837693</v>
      </c>
      <c r="EM22" s="726">
        <f>+IF(EL20=0,0,EL22/EL20*100)</f>
        <v>12.644161793723621</v>
      </c>
      <c r="EN22" s="728">
        <f>EN20-EN21</f>
        <v>17549.720677955731</v>
      </c>
      <c r="EO22" s="726">
        <f>+IF(EN20=0,0,EN22/EN20*100)</f>
        <v>12.984201751581647</v>
      </c>
      <c r="EP22" s="728">
        <f>EP20-EP21</f>
        <v>18298.229593246899</v>
      </c>
      <c r="EQ22" s="726">
        <f>+IF(EP20=0,0,EP22/EP20*100)</f>
        <v>13.255354388560251</v>
      </c>
      <c r="ER22" s="728">
        <f>ER20-ER21</f>
        <v>53084.231837040279</v>
      </c>
      <c r="ES22" s="726">
        <f>+IF(ER20=0,0,ER22/ER20*100)</f>
        <v>12.962414054414353</v>
      </c>
      <c r="ET22" s="728">
        <f>ET20-ET21</f>
        <v>20441.665532590545</v>
      </c>
      <c r="EU22" s="726">
        <f>+IF(ET20=0,0,ET22/ET20*100)</f>
        <v>14.173323748280719</v>
      </c>
      <c r="EV22" s="728">
        <f>EV20-EV21</f>
        <v>20863.395239027814</v>
      </c>
      <c r="EW22" s="726">
        <f>+IF(EV20=0,0,EV22/EV20*100)</f>
        <v>14.318828142078244</v>
      </c>
      <c r="EX22" s="728">
        <f>EX20-EX21</f>
        <v>18197.675133907498</v>
      </c>
      <c r="EY22" s="726">
        <f>+IF(EX20=0,0,EX22/EX20*100)</f>
        <v>13.339019765919268</v>
      </c>
      <c r="EZ22" s="728">
        <f>EZ20-EZ21</f>
        <v>59502.73590552574</v>
      </c>
      <c r="FA22" s="726">
        <f>+IF(EZ20=0,0,EZ22/EZ20*100)</f>
        <v>13.95609125605381</v>
      </c>
      <c r="FB22" s="728">
        <f>FB20-FB21</f>
        <v>112586.96774256602</v>
      </c>
      <c r="FC22" s="726">
        <f>+IF(FB20=0,0,FB22/FB20*100)</f>
        <v>13.469257692105149</v>
      </c>
      <c r="FD22" s="728">
        <f>FD20-FD21</f>
        <v>242855.74288628041</v>
      </c>
      <c r="FE22" s="726">
        <f>+IF(FD20=0,0,FD22/FD20*100)</f>
        <v>14.637811502479675</v>
      </c>
      <c r="FF22" s="728">
        <f>FF20-FF21</f>
        <v>293566.54301096569</v>
      </c>
      <c r="FG22" s="726">
        <f>+IF(FF20=0,0,FF22/FF20*100)</f>
        <v>16.120194144588734</v>
      </c>
      <c r="FH22" s="728">
        <f>FH20-FH21</f>
        <v>352480.39855247107</v>
      </c>
      <c r="FI22" s="726">
        <f>+IF(FH20=0,0,FH22/FH20*100)</f>
        <v>16.82030361696668</v>
      </c>
      <c r="FJ22" s="728">
        <f>FJ20-FJ21</f>
        <v>400834.45151450904</v>
      </c>
      <c r="FK22" s="726">
        <f>+IF(FJ20=0,0,FJ22/FJ20*100)</f>
        <v>16.9993310177084</v>
      </c>
    </row>
    <row r="23" spans="1:169">
      <c r="A23" s="646"/>
      <c r="B23" s="729" t="s">
        <v>4767</v>
      </c>
      <c r="C23" s="729"/>
      <c r="D23" s="730"/>
      <c r="E23" s="731">
        <f>E24+E28</f>
        <v>108123.65564263804</v>
      </c>
      <c r="F23" s="726">
        <f>+IF(E20=0,0,E23/E20*100)</f>
        <v>11.877385469853145</v>
      </c>
      <c r="G23" s="731">
        <f>G24+G28</f>
        <v>8748.6135290000002</v>
      </c>
      <c r="H23" s="726">
        <f>+IF(G20=0,0,G23/G20*100)</f>
        <v>11.980212725726865</v>
      </c>
      <c r="I23" s="731">
        <f>I24+I28</f>
        <v>6151.7727050976009</v>
      </c>
      <c r="J23" s="726">
        <f>+IF(I20=0,0,I23/I20*100)</f>
        <v>9.3562692346225109</v>
      </c>
      <c r="K23" s="731">
        <f>K24+K28</f>
        <v>8639.9567125404374</v>
      </c>
      <c r="L23" s="726">
        <f>+IF(K20=0,0,K23/K20*100)</f>
        <v>10.726986606777048</v>
      </c>
      <c r="M23" s="731">
        <f>M24+M28</f>
        <v>23540.342946638037</v>
      </c>
      <c r="N23" s="726">
        <f>+IF(M20=0,0,M23/M20*100)</f>
        <v>10.733335573295873</v>
      </c>
      <c r="O23" s="731">
        <f>O24+O28</f>
        <v>7821.4547453639207</v>
      </c>
      <c r="P23" s="726">
        <f>+IF(O20=0,0,O23/O20*100)</f>
        <v>13.540938694116839</v>
      </c>
      <c r="Q23" s="731">
        <f>Q24+Q28</f>
        <v>8316.2239770000015</v>
      </c>
      <c r="R23" s="726">
        <f>+IF(Q20=0,0,Q23/Q20*100)</f>
        <v>14.5505890534077</v>
      </c>
      <c r="S23" s="731">
        <f>S24+S28</f>
        <v>10250.583256636082</v>
      </c>
      <c r="T23" s="726">
        <f>+IF(S20=0,0,S23/S20*100)</f>
        <v>14.878832040061496</v>
      </c>
      <c r="U23" s="731">
        <f>U24+U28</f>
        <v>26388.261979000003</v>
      </c>
      <c r="V23" s="726">
        <f>+IF(U20=0,0,U23/U20*100)</f>
        <v>14.356338245206812</v>
      </c>
      <c r="W23" s="731">
        <f>W24+W28</f>
        <v>49928.604925638036</v>
      </c>
      <c r="X23" s="726">
        <f>+IF(W20=0,0,W23/W20*100)</f>
        <v>12.385265621775034</v>
      </c>
      <c r="Y23" s="731">
        <f>Y24+Y28</f>
        <v>9003.3041190000004</v>
      </c>
      <c r="Z23" s="726">
        <f>+IF(Y20=0,0,Y23/Y20*100)</f>
        <v>11.798241801430615</v>
      </c>
      <c r="AA23" s="731">
        <f>AA24+AA28</f>
        <v>8416.8425850000003</v>
      </c>
      <c r="AB23" s="726">
        <f>+IF(AA20=0,0,AA23/AA20*100)</f>
        <v>10.877695334300586</v>
      </c>
      <c r="AC23" s="731">
        <f>AC24+AC28</f>
        <v>10096.877911000001</v>
      </c>
      <c r="AD23" s="726">
        <f>+IF(AC20=0,0,AC23/AC20*100)</f>
        <v>11.44320308993287</v>
      </c>
      <c r="AE23" s="731">
        <f>AE24+AE28</f>
        <v>27517.024614999998</v>
      </c>
      <c r="AF23" s="726">
        <f>+IF(AE20=0,0,AE23/AE20*100)</f>
        <v>11.374320928282437</v>
      </c>
      <c r="AG23" s="731">
        <f>AG24+AG28</f>
        <v>9620.6320169999999</v>
      </c>
      <c r="AH23" s="726">
        <f>+IF(AG20=0,0,AG23/AG20*100)</f>
        <v>10.932441668131133</v>
      </c>
      <c r="AI23" s="731">
        <f>AI24+AI28</f>
        <v>11168.515003000002</v>
      </c>
      <c r="AJ23" s="726">
        <f>+IF(AI20=0,0,AI23/AI20*100)</f>
        <v>12.028102126994868</v>
      </c>
      <c r="AK23" s="731">
        <f>AK24+AK28</f>
        <v>9888.8790819999995</v>
      </c>
      <c r="AL23" s="726">
        <f>+IF(AK20=0,0,AK23/AK20*100)</f>
        <v>11.713011760970216</v>
      </c>
      <c r="AM23" s="731">
        <f>AM24+AM28</f>
        <v>30678.026102000003</v>
      </c>
      <c r="AN23" s="726">
        <f>+IF(AM20=0,0,AM23/AM20*100)</f>
        <v>11.564363500035618</v>
      </c>
      <c r="AO23" s="731">
        <f>AO24+AO28</f>
        <v>58195.050717000006</v>
      </c>
      <c r="AP23" s="726">
        <f>+IF(AO20=0,0,AO23/AO20*100)</f>
        <v>11.473718255747247</v>
      </c>
      <c r="AQ23" s="651"/>
      <c r="AR23" s="731">
        <f>AR24+AR28</f>
        <v>153461.25603861167</v>
      </c>
      <c r="AS23" s="726">
        <f>+IF(AR20=0,0,AR23/AR20*100)</f>
        <v>14.445789913602841</v>
      </c>
      <c r="AT23" s="731">
        <f>AT24+AT28</f>
        <v>9695.8377714173203</v>
      </c>
      <c r="AU23" s="726">
        <f>+IF(AT20=0,0,AT23/AT20*100)</f>
        <v>11.120201915088966</v>
      </c>
      <c r="AV23" s="731">
        <f>AV24+AV28</f>
        <v>8525.9672589999991</v>
      </c>
      <c r="AW23" s="726">
        <f>+IF(AV20=0,0,AV23/AV20*100)</f>
        <v>10.850347521376417</v>
      </c>
      <c r="AX23" s="731">
        <f>AX24+AX28</f>
        <v>10903.647315</v>
      </c>
      <c r="AY23" s="726">
        <f>+IF(AX20=0,0,AX23/AX20*100)</f>
        <v>10.97933603240465</v>
      </c>
      <c r="AZ23" s="731">
        <f>AZ24+AZ28</f>
        <v>29125.452345417325</v>
      </c>
      <c r="BA23" s="726">
        <f>+IF(AZ20=0,0,AZ23/AZ20*100)</f>
        <v>10.9874340844964</v>
      </c>
      <c r="BB23" s="731">
        <f>BB24+BB28</f>
        <v>10644.951155999999</v>
      </c>
      <c r="BC23" s="726">
        <f>+IF(BB20=0,0,BB23/BB20*100)</f>
        <v>12.6101807508254</v>
      </c>
      <c r="BD23" s="731">
        <f>BD24+BD28</f>
        <v>10657.290506000001</v>
      </c>
      <c r="BE23" s="726">
        <f>+IF(BD20=0,0,BD23/BD20*100)</f>
        <v>12.678176856862713</v>
      </c>
      <c r="BF23" s="731">
        <f>BF24+BF28</f>
        <v>11417.232823</v>
      </c>
      <c r="BG23" s="726">
        <f>+IF(BF20=0,0,BF23/BF20*100)</f>
        <v>13.986446458837889</v>
      </c>
      <c r="BH23" s="731">
        <f>BH24+BH28</f>
        <v>32719.474484999999</v>
      </c>
      <c r="BI23" s="726">
        <f>+IF(BH20=0,0,BH23/BH20*100)</f>
        <v>13.082225083322252</v>
      </c>
      <c r="BJ23" s="731">
        <f>BJ24+BJ28</f>
        <v>61844.926830417317</v>
      </c>
      <c r="BK23" s="726">
        <f>+IF(BJ20=0,0,BJ23/BJ20*100)</f>
        <v>12.004388186868024</v>
      </c>
      <c r="BL23" s="731">
        <f>BL24+BL28</f>
        <v>12085.512962000001</v>
      </c>
      <c r="BM23" s="726">
        <f>+IF(BL20=0,0,BL23/BL20*100)</f>
        <v>13.325634483786924</v>
      </c>
      <c r="BN23" s="731">
        <f>BN24+BN28</f>
        <v>13886.597909</v>
      </c>
      <c r="BO23" s="726">
        <f>+IF(BN20=0,0,BN23/BN20*100)</f>
        <v>16.921043146292714</v>
      </c>
      <c r="BP23" s="731">
        <f>BP24+BP28</f>
        <v>11753.359392</v>
      </c>
      <c r="BQ23" s="726">
        <f>+IF(BP20=0,0,BP23/BP20*100)</f>
        <v>13.898082561864364</v>
      </c>
      <c r="BR23" s="731">
        <f>BR24+BR28</f>
        <v>37725.470262999996</v>
      </c>
      <c r="BS23" s="726">
        <f>+IF(BR20=0,0,BR23/BR20*100)</f>
        <v>14.660406258540441</v>
      </c>
      <c r="BT23" s="731">
        <f>BT24+BT28</f>
        <v>12216.409398</v>
      </c>
      <c r="BU23" s="726">
        <f>+IF(BT20=0,0,BT23/BT20*100)</f>
        <v>13.152304725029278</v>
      </c>
      <c r="BV23" s="731">
        <f>BV24+BV28</f>
        <v>12105.82426077365</v>
      </c>
      <c r="BW23" s="726">
        <f>+IF(BV20=0,0,BV23/BV20*100)</f>
        <v>12.124375104523983</v>
      </c>
      <c r="BX23" s="731">
        <f>BX24+BX28</f>
        <v>29568.62528642068</v>
      </c>
      <c r="BY23" s="726">
        <f>+IF(BX20=0,0,BX23/BX20*100)</f>
        <v>30.458310114705146</v>
      </c>
      <c r="BZ23" s="731">
        <f>BZ24+BZ28</f>
        <v>53890.858945194326</v>
      </c>
      <c r="CA23" s="726">
        <f>+IF(BZ20=0,0,BZ23/BZ20*100)</f>
        <v>18.595226615768208</v>
      </c>
      <c r="CB23" s="731">
        <f>CB24+CB28</f>
        <v>91616.329208194322</v>
      </c>
      <c r="CC23" s="726">
        <f>+IF(CB20=0,0,CB23/CB20*100)</f>
        <v>16.744612842781727</v>
      </c>
      <c r="CE23" s="731">
        <f>CE24+CE28</f>
        <v>176051.89283849151</v>
      </c>
      <c r="CF23" s="726">
        <f>+IF(CE20=0,0,CE23/CE20*100)</f>
        <v>12.285335139221608</v>
      </c>
      <c r="CG23" s="731">
        <f>CG24+CG28</f>
        <v>11366.227024000002</v>
      </c>
      <c r="CH23" s="726">
        <f>+IF(CG20=0,0,CG23/CG20*100)</f>
        <v>10.855700920718292</v>
      </c>
      <c r="CI23" s="731">
        <f>CI24+CI28</f>
        <v>11238.050084000002</v>
      </c>
      <c r="CJ23" s="726">
        <f>+IF(CI20=0,0,CI23/CI20*100)</f>
        <v>11.270038899186535</v>
      </c>
      <c r="CK23" s="731">
        <f>CK24+CK28</f>
        <v>14132.251975999998</v>
      </c>
      <c r="CL23" s="726">
        <f>+IF(CK20=0,0,CK23/CK20*100)</f>
        <v>12.919771205828162</v>
      </c>
      <c r="CM23" s="731">
        <f>CM24+CM28</f>
        <v>36736.529084000002</v>
      </c>
      <c r="CN23" s="726">
        <f>+IF(CM20=0,0,CM23/CM20*100)</f>
        <v>11.706850517001449</v>
      </c>
      <c r="CO23" s="731">
        <f>CO24+CO28</f>
        <v>14564.092106000002</v>
      </c>
      <c r="CP23" s="726">
        <f>+IF(CO20=0,0,CO23/CO20*100)</f>
        <v>13.632903957880909</v>
      </c>
      <c r="CQ23" s="731">
        <f>CQ24+CQ28</f>
        <v>14383.046592999997</v>
      </c>
      <c r="CR23" s="726">
        <f>+IF(CQ20=0,0,CQ23/CQ20*100)</f>
        <v>13.118806661383712</v>
      </c>
      <c r="CS23" s="731">
        <f>CS24+CS28</f>
        <v>13751.560983999998</v>
      </c>
      <c r="CT23" s="726">
        <f>+IF(CS20=0,0,CS23/CS20*100)</f>
        <v>12.065480766733968</v>
      </c>
      <c r="CU23" s="731">
        <f>CU24+CU28</f>
        <v>42698.699682999999</v>
      </c>
      <c r="CV23" s="726">
        <f>+IF(CU20=0,0,CU23/CU20*100)</f>
        <v>12.921703947981788</v>
      </c>
      <c r="CW23" s="731">
        <f>CW24+CW28</f>
        <v>79435.228766999993</v>
      </c>
      <c r="CX23" s="726">
        <f>+IF(CW20=0,0,CW23/CW20*100)</f>
        <v>12.329964388018197</v>
      </c>
      <c r="CY23" s="731">
        <f>CY24+CY28</f>
        <v>15537.720906999999</v>
      </c>
      <c r="CZ23" s="726">
        <f>+IF(CY20=0,0,CY23/CY20*100)</f>
        <v>12.99096991576214</v>
      </c>
      <c r="DA23" s="731">
        <f>DA24+DA28</f>
        <v>15190.376607999999</v>
      </c>
      <c r="DB23" s="726">
        <f>+IF(DA20=0,0,DA23/DA20*100)</f>
        <v>11.779007540156107</v>
      </c>
      <c r="DC23" s="731">
        <f>DC24+DC28</f>
        <v>16776.048421</v>
      </c>
      <c r="DD23" s="726">
        <f>+IF(DC20=0,0,DC23/DC20*100)</f>
        <v>12.691945563829915</v>
      </c>
      <c r="DE23" s="731">
        <f>DE24+DE28</f>
        <v>47504.145936000001</v>
      </c>
      <c r="DF23" s="726">
        <f>+IF(DE20=0,0,DE23/DE20*100)</f>
        <v>12.47665851487562</v>
      </c>
      <c r="DG23" s="731">
        <f>DG24+DG28</f>
        <v>15474.714746159798</v>
      </c>
      <c r="DH23" s="726">
        <f>+IF(DG20=0,0,DG23/DG20*100)</f>
        <v>10.509911129969597</v>
      </c>
      <c r="DI23" s="731">
        <f>DI24+DI28</f>
        <v>16929.355508809153</v>
      </c>
      <c r="DJ23" s="726">
        <f>+IF(DI20=0,0,DI23/DI20*100)</f>
        <v>12.446772339852554</v>
      </c>
      <c r="DK23" s="731">
        <f>DK24+DK28</f>
        <v>16708.447880522595</v>
      </c>
      <c r="DL23" s="726">
        <f>+IF(DK20=0,0,DK23/DK20*100)</f>
        <v>13.39011802140336</v>
      </c>
      <c r="DM23" s="731">
        <f>DM24+DM28</f>
        <v>49112.518135491555</v>
      </c>
      <c r="DN23" s="726">
        <f>+IF(DM20=0,0,DM23/DM20*100)</f>
        <v>12.036343285986192</v>
      </c>
      <c r="DO23" s="731">
        <f>DO24+DO28</f>
        <v>96616.664071491541</v>
      </c>
      <c r="DP23" s="726">
        <f>+IF(DO20=0,0,DO23/DO20*100)</f>
        <v>12.248883641617567</v>
      </c>
      <c r="DQ23" s="694"/>
      <c r="DR23" s="731">
        <f>DR24+DR28</f>
        <v>196650.85900771685</v>
      </c>
      <c r="DS23" s="726">
        <f>+IF(DR20=0,0,DR23/DR20*100)</f>
        <v>11.882153984323846</v>
      </c>
      <c r="DT23" s="731">
        <f>DT24+DT28</f>
        <v>16256.180351859017</v>
      </c>
      <c r="DU23" s="726">
        <f>+IF(DT20=0,0,DT23/DT20*100)</f>
        <v>11.814544324351511</v>
      </c>
      <c r="DV23" s="731">
        <f>DV24+DV28</f>
        <v>16037.824835207612</v>
      </c>
      <c r="DW23" s="726">
        <f>+IF(DV20=0,0,DV23/DV20*100)</f>
        <v>11.508450461659029</v>
      </c>
      <c r="DX23" s="731">
        <f>DX24+DX28</f>
        <v>17333.073484090135</v>
      </c>
      <c r="DY23" s="726">
        <f>+IF(DX20=0,0,DX23/DX20*100)</f>
        <v>12.256475035301046</v>
      </c>
      <c r="DZ23" s="731">
        <f>DZ24+DZ28</f>
        <v>49627.078671156763</v>
      </c>
      <c r="EA23" s="726">
        <f>+IF(DZ20=0,0,DZ23/DZ20*100)</f>
        <v>11.861969695956239</v>
      </c>
      <c r="EB23" s="731">
        <f>EB24+EB28</f>
        <v>16328.522851034097</v>
      </c>
      <c r="EC23" s="726">
        <f>+IF(EB20=0,0,EB23/EB20*100)</f>
        <v>12.138611374341737</v>
      </c>
      <c r="ED23" s="731">
        <f>ED24+ED28</f>
        <v>15705.552351154638</v>
      </c>
      <c r="EE23" s="726">
        <f>+IF(ED20=0,0,ED23/ED20*100)</f>
        <v>11.781043080483492</v>
      </c>
      <c r="EF23" s="731">
        <f>EF24+EF28</f>
        <v>16366.515999142661</v>
      </c>
      <c r="EG23" s="726">
        <f>+IF(EF20=0,0,EF23/EF20*100)</f>
        <v>12.312263939403802</v>
      </c>
      <c r="EH23" s="731">
        <f>EH24+EH28</f>
        <v>48400.591201331394</v>
      </c>
      <c r="EI23" s="726">
        <f>+IF(EH20=0,0,EH23/EH20*100)</f>
        <v>12.077265646142928</v>
      </c>
      <c r="EJ23" s="731">
        <f>EJ24+EJ28</f>
        <v>98027.669872488157</v>
      </c>
      <c r="EK23" s="726">
        <f>+IF(EJ20=0,0,EJ23/EJ20*100)</f>
        <v>11.967302953151727</v>
      </c>
      <c r="EL23" s="731">
        <f>EL24+EL28</f>
        <v>16608.253106127271</v>
      </c>
      <c r="EM23" s="726">
        <f>+IF(EL20=0,0,EL23/EL20*100)</f>
        <v>12.183453756128062</v>
      </c>
      <c r="EN23" s="731">
        <f>EN24+EN28</f>
        <v>16119.688838418784</v>
      </c>
      <c r="EO23" s="726">
        <f>+IF(EN20=0,0,EN23/EN20*100)</f>
        <v>11.926189361728841</v>
      </c>
      <c r="EP23" s="731">
        <f>EP24+EP28</f>
        <v>16025.420282076242</v>
      </c>
      <c r="EQ23" s="726">
        <f>+IF(EP20=0,0,EP23/EP20*100)</f>
        <v>11.608916807063016</v>
      </c>
      <c r="ER23" s="731">
        <f>ER24+ER28</f>
        <v>48753.362226622296</v>
      </c>
      <c r="ES23" s="726">
        <f>+IF(ER20=0,0,ER23/ER20*100)</f>
        <v>11.904877321505531</v>
      </c>
      <c r="ET23" s="731">
        <f>ET24+ET28</f>
        <v>16934.053390685043</v>
      </c>
      <c r="EU23" s="726">
        <f>+IF(ET20=0,0,ET23/ET20*100)</f>
        <v>11.741304576879728</v>
      </c>
      <c r="EV23" s="731">
        <f>EV24+EV28</f>
        <v>16545.165058144557</v>
      </c>
      <c r="EW23" s="726">
        <f>+IF(EV20=0,0,EV23/EV20*100)</f>
        <v>11.355168817715848</v>
      </c>
      <c r="EX23" s="731">
        <f>EX24+EX28</f>
        <v>16390.608459776795</v>
      </c>
      <c r="EY23" s="726">
        <f>+IF(EX20=0,0,EX23/EX20*100)</f>
        <v>12.014427590974359</v>
      </c>
      <c r="EZ23" s="731">
        <f>EZ24+EZ28</f>
        <v>49869.826908606396</v>
      </c>
      <c r="FA23" s="726">
        <f>+IF(EZ20=0,0,EZ23/EZ20*100)</f>
        <v>11.696737043573243</v>
      </c>
      <c r="FB23" s="731">
        <f>FB24+FB28</f>
        <v>98623.189135228677</v>
      </c>
      <c r="FC23" s="726">
        <f>+IF(FB20=0,0,FB23/FB20*100)</f>
        <v>11.798711480684062</v>
      </c>
      <c r="FD23" s="731">
        <f>FD24+FD28</f>
        <v>203167.51564516404</v>
      </c>
      <c r="FE23" s="726">
        <f>+IF(FD20=0,0,FD23/FD20*100)</f>
        <v>12.245655639420363</v>
      </c>
      <c r="FF23" s="731">
        <f>FF24+FF28</f>
        <v>226399.446918753</v>
      </c>
      <c r="FG23" s="726">
        <f>+IF(FF20=0,0,FF23/FF20*100)</f>
        <v>12.431944734320373</v>
      </c>
      <c r="FH23" s="731">
        <f>FH24+FH28</f>
        <v>247787.984790419</v>
      </c>
      <c r="FI23" s="726">
        <f>+IF(FH20=0,0,FH23/FH20*100)</f>
        <v>11.82439975081545</v>
      </c>
      <c r="FJ23" s="731">
        <f>FJ24+FJ28</f>
        <v>264761.4339085705</v>
      </c>
      <c r="FK23" s="726">
        <f>+IF(FJ20=0,0,FJ23/FJ20*100)</f>
        <v>11.228494054663365</v>
      </c>
    </row>
    <row r="24" spans="1:169" s="693" customFormat="1">
      <c r="A24" s="672"/>
      <c r="B24" s="699"/>
      <c r="C24" s="696" t="s">
        <v>4768</v>
      </c>
      <c r="D24" s="732"/>
      <c r="E24" s="697">
        <f>SUM(E25:E27)</f>
        <v>89047.025742120954</v>
      </c>
      <c r="F24" s="733">
        <f>+IF(E20=0,0,E24/E20*100)</f>
        <v>9.7818173404972146</v>
      </c>
      <c r="G24" s="697">
        <f>SUM(G25:G27)</f>
        <v>7117.6306440947565</v>
      </c>
      <c r="H24" s="733">
        <f>+IF(G20=0,0,G24/G20*100)</f>
        <v>9.7467706096230167</v>
      </c>
      <c r="I24" s="697">
        <f>SUM(I25:I27)</f>
        <v>4616.4948202525502</v>
      </c>
      <c r="J24" s="733">
        <f>+IF(I20=0,0,I24/I20*100)</f>
        <v>7.0212555842207163</v>
      </c>
      <c r="K24" s="697">
        <f>SUM(K25:K27)</f>
        <v>7107.9766116374176</v>
      </c>
      <c r="L24" s="733">
        <f>+IF(K20=0,0,K24/K20*100)</f>
        <v>8.8249481393408349</v>
      </c>
      <c r="M24" s="697">
        <f>SUM(M25:M27)</f>
        <v>18842.102075984723</v>
      </c>
      <c r="N24" s="733">
        <f>+IF(M20=0,0,M24/M20*100)</f>
        <v>8.5911494554807231</v>
      </c>
      <c r="O24" s="697">
        <f>SUM(O25:O27)</f>
        <v>6357.1131659905914</v>
      </c>
      <c r="P24" s="733">
        <f>+IF(O20=0,0,O24/O20*100)</f>
        <v>11.005788878758816</v>
      </c>
      <c r="Q24" s="697">
        <f>SUM(Q25:Q27)</f>
        <v>6753.8236734666798</v>
      </c>
      <c r="R24" s="733">
        <f>+IF(Q20=0,0,Q24/Q20*100)</f>
        <v>11.816915114789966</v>
      </c>
      <c r="S24" s="697">
        <f>SUM(S25:S27)</f>
        <v>8696.067610436814</v>
      </c>
      <c r="T24" s="733">
        <f>+IF(S20=0,0,S24/S20*100)</f>
        <v>12.622435830755755</v>
      </c>
      <c r="U24" s="697">
        <f>SUM(U25:U27)</f>
        <v>21807.004449894084</v>
      </c>
      <c r="V24" s="733">
        <f>+IF(U20=0,0,U24/U20*100)</f>
        <v>11.863939059213232</v>
      </c>
      <c r="W24" s="697">
        <f>SUM(W25:W27)</f>
        <v>40649.106525878808</v>
      </c>
      <c r="X24" s="733">
        <f>+IF(W20=0,0,W24/W20*100)</f>
        <v>10.08339773083304</v>
      </c>
      <c r="Y24" s="697">
        <f>SUM(Y25:Y27)</f>
        <v>7516.9413331945671</v>
      </c>
      <c r="Z24" s="733">
        <f>+IF(Y20=0,0,Y24/Y20*100)</f>
        <v>9.8504604847279289</v>
      </c>
      <c r="AA24" s="697">
        <f>SUM(AA25:AA27)</f>
        <v>6915.1069065252668</v>
      </c>
      <c r="AB24" s="733">
        <f>+IF(AA20=0,0,AA24/AA20*100)</f>
        <v>8.9368935409761665</v>
      </c>
      <c r="AC24" s="697">
        <f>SUM(AC25:AC27)</f>
        <v>8519.0391224933628</v>
      </c>
      <c r="AD24" s="733">
        <f>+IF(AC20=0,0,AC24/AC20*100)</f>
        <v>9.6549741087361607</v>
      </c>
      <c r="AE24" s="697">
        <f>SUM(AE25:AE27)</f>
        <v>22951.087362213195</v>
      </c>
      <c r="AF24" s="733">
        <f>+IF(AE20=0,0,AE24/AE20*100)</f>
        <v>9.4869644143340874</v>
      </c>
      <c r="AG24" s="697">
        <f>SUM(AG25:AG27)</f>
        <v>8065.0461806664025</v>
      </c>
      <c r="AH24" s="733">
        <f>+IF(AG20=0,0,AG24/AG20*100)</f>
        <v>9.1647458051735651</v>
      </c>
      <c r="AI24" s="697">
        <f>SUM(AI25:AI27)</f>
        <v>9555.5734224693679</v>
      </c>
      <c r="AJ24" s="733">
        <f>+IF(AI20=0,0,AI24/AI20*100)</f>
        <v>10.291020155910283</v>
      </c>
      <c r="AK24" s="697">
        <f>SUM(AK25:AK27)</f>
        <v>7826.2122508931798</v>
      </c>
      <c r="AL24" s="733">
        <f>+IF(AK20=0,0,AK24/AK20*100)</f>
        <v>9.2698591395882755</v>
      </c>
      <c r="AM24" s="697">
        <f>SUM(AM25:AM27)</f>
        <v>25446.831854028951</v>
      </c>
      <c r="AN24" s="733">
        <f>+IF(AM20=0,0,AM24/AM20*100)</f>
        <v>9.5924168167094432</v>
      </c>
      <c r="AO24" s="697">
        <f>SUM(AO25:AO27)</f>
        <v>48397.919216242146</v>
      </c>
      <c r="AP24" s="733">
        <f>+IF(AO20=0,0,AO24/AO20*100)</f>
        <v>9.5421188298640303</v>
      </c>
      <c r="AQ24" s="734"/>
      <c r="AR24" s="697">
        <f>SUM(AR25:AR27)</f>
        <v>133231.2265000483</v>
      </c>
      <c r="AS24" s="733">
        <f>+IF(AR20=0,0,AR24/AR20*100)</f>
        <v>12.541473708954173</v>
      </c>
      <c r="AT24" s="697">
        <f>SUM(AT25:AT27)</f>
        <v>8312.494493559303</v>
      </c>
      <c r="AU24" s="733">
        <f>+IF(AT20=0,0,AT24/AT20*100)</f>
        <v>9.5336390073420567</v>
      </c>
      <c r="AV24" s="697">
        <f>SUM(AV25:AV27)</f>
        <v>7118.4187287262157</v>
      </c>
      <c r="AW24" s="733">
        <f>+IF(AV20=0,0,AV24/AV20*100)</f>
        <v>9.0590679817380657</v>
      </c>
      <c r="AX24" s="697">
        <f>SUM(AX25:AX27)</f>
        <v>9395.093302017729</v>
      </c>
      <c r="AY24" s="733">
        <f>+IF(AX20=0,0,AX24/AX20*100)</f>
        <v>9.4603102465302769</v>
      </c>
      <c r="AZ24" s="697">
        <f>SUM(AZ25:AZ27)</f>
        <v>24826.006524303251</v>
      </c>
      <c r="BA24" s="733">
        <f>+IF(AZ20=0,0,AZ24/AZ20*100)</f>
        <v>9.365489230246359</v>
      </c>
      <c r="BB24" s="697">
        <f>SUM(BB25:BB27)</f>
        <v>9092.1501215606258</v>
      </c>
      <c r="BC24" s="733">
        <f>+IF(BB20=0,0,BB24/BB20*100)</f>
        <v>10.770707612114725</v>
      </c>
      <c r="BD24" s="697">
        <f>SUM(BD25:BD27)</f>
        <v>9021.8679253249538</v>
      </c>
      <c r="BE24" s="733">
        <f>+IF(BD20=0,0,BD24/BD20*100)</f>
        <v>10.732637631687998</v>
      </c>
      <c r="BF24" s="697">
        <f>SUM(BF25:BF27)</f>
        <v>9732.3436127421828</v>
      </c>
      <c r="BG24" s="733">
        <f>+IF(BF20=0,0,BF24/BF20*100)</f>
        <v>11.9224075543433</v>
      </c>
      <c r="BH24" s="697">
        <f>SUM(BH25:BH27)</f>
        <v>27846.361659627761</v>
      </c>
      <c r="BI24" s="733">
        <f>+IF(BH20=0,0,BH24/BH20*100)</f>
        <v>11.133808739802728</v>
      </c>
      <c r="BJ24" s="697">
        <f>SUM(BJ25:BJ27)</f>
        <v>52672.368183931008</v>
      </c>
      <c r="BK24" s="733">
        <f>+IF(BJ20=0,0,BJ24/BJ20*100)</f>
        <v>10.223951855183687</v>
      </c>
      <c r="BL24" s="697">
        <f>SUM(BL25:BL27)</f>
        <v>10341.973176253479</v>
      </c>
      <c r="BM24" s="733">
        <f>+IF(BL20=0,0,BL24/BL20*100)</f>
        <v>11.403186180115304</v>
      </c>
      <c r="BN24" s="697">
        <f>SUM(BN25:BN27)</f>
        <v>12196.656945662467</v>
      </c>
      <c r="BO24" s="733">
        <f>+IF(BN20=0,0,BN24/BN20*100)</f>
        <v>14.861822871988602</v>
      </c>
      <c r="BP24" s="697">
        <f>SUM(BP25:BP27)</f>
        <v>10293.634380832949</v>
      </c>
      <c r="BQ24" s="733">
        <f>+IF(BP20=0,0,BP24/BP20*100)</f>
        <v>12.171990638169186</v>
      </c>
      <c r="BR24" s="697">
        <f>SUM(BR25:BR27)</f>
        <v>32832.264502748891</v>
      </c>
      <c r="BS24" s="733">
        <f>+IF(BR20=0,0,BR24/BR20*100)</f>
        <v>12.758869078173776</v>
      </c>
      <c r="BT24" s="697">
        <f>SUM(BT25:BT27)</f>
        <v>10597.697138780935</v>
      </c>
      <c r="BU24" s="733">
        <f>+IF(BT20=0,0,BT24/BT20*100)</f>
        <v>11.409583422739331</v>
      </c>
      <c r="BV24" s="697">
        <f>SUM(BV25:BV27)</f>
        <v>10315.644817033441</v>
      </c>
      <c r="BW24" s="733">
        <f>+IF(BV20=0,0,BV24/BV20*100)</f>
        <v>10.331452407748664</v>
      </c>
      <c r="BX24" s="697">
        <f>SUM(BX25:BX27)</f>
        <v>26813.251857554013</v>
      </c>
      <c r="BY24" s="733">
        <f>+IF(BX20=0,0,BX24/BX20*100)</f>
        <v>27.620030770795935</v>
      </c>
      <c r="BZ24" s="697">
        <f>SUM(BZ25:BZ27)</f>
        <v>47726.593813368389</v>
      </c>
      <c r="CA24" s="733">
        <f>+IF(BZ20=0,0,BZ24/BZ20*100)</f>
        <v>16.468225686676444</v>
      </c>
      <c r="CB24" s="697">
        <f>SUM(CB25:CB27)</f>
        <v>80558.858316117272</v>
      </c>
      <c r="CC24" s="733">
        <f>+IF(CB20=0,0,CB24/CB20*100)</f>
        <v>14.723651397279955</v>
      </c>
      <c r="CE24" s="697">
        <f>SUM(CE25:CE27)</f>
        <v>151742.67820318782</v>
      </c>
      <c r="CF24" s="733">
        <f>+IF(CE20=0,0,CE24/CE20*100)</f>
        <v>10.588978207461992</v>
      </c>
      <c r="CG24" s="697">
        <f>SUM(CG25:CG27)</f>
        <v>9698.5353012660416</v>
      </c>
      <c r="CH24" s="733">
        <f>+IF(CG20=0,0,CG24/CG20*100)</f>
        <v>9.2629153348127442</v>
      </c>
      <c r="CI24" s="697">
        <f>SUM(CI25:CI27)</f>
        <v>9664.9769943179617</v>
      </c>
      <c r="CJ24" s="733">
        <f>+IF(CI20=0,0,CI24/CI20*100)</f>
        <v>9.6924880981609238</v>
      </c>
      <c r="CK24" s="697">
        <f>SUM(CK25:CK27)</f>
        <v>12444.119438520844</v>
      </c>
      <c r="CL24" s="733">
        <f>+IF(CK20=0,0,CK24/CK20*100)</f>
        <v>11.376472502522846</v>
      </c>
      <c r="CM24" s="697">
        <f>SUM(CM25:CM27)</f>
        <v>31807.631734104845</v>
      </c>
      <c r="CN24" s="733">
        <f>+IF(CM20=0,0,CM24/CM20*100)</f>
        <v>10.136156008629991</v>
      </c>
      <c r="CO24" s="697">
        <f>SUM(CO25:CO27)</f>
        <v>12443.383185004615</v>
      </c>
      <c r="CP24" s="733">
        <f>+IF(CO20=0,0,CO24/CO20*100)</f>
        <v>11.647787355202968</v>
      </c>
      <c r="CQ24" s="697">
        <f>SUM(CQ25:CQ27)</f>
        <v>12308.543854595655</v>
      </c>
      <c r="CR24" s="733">
        <f>+IF(CQ20=0,0,CQ24/CQ20*100)</f>
        <v>11.226648406339002</v>
      </c>
      <c r="CS24" s="697">
        <f>SUM(CS25:CS27)</f>
        <v>11704.889125801965</v>
      </c>
      <c r="CT24" s="733">
        <f>+IF(CS20=0,0,CS24/CS20*100)</f>
        <v>10.269751542274598</v>
      </c>
      <c r="CU24" s="697">
        <f>SUM(CU25:CU27)</f>
        <v>36456.816165402233</v>
      </c>
      <c r="CV24" s="733">
        <f>+IF(CU20=0,0,CU24/CU20*100)</f>
        <v>11.032752492996435</v>
      </c>
      <c r="CW24" s="697">
        <f>SUM(CW25:CW27)</f>
        <v>68264.447899507082</v>
      </c>
      <c r="CX24" s="733">
        <f>+IF(CW20=0,0,CW24/CW20*100)</f>
        <v>10.596031819049976</v>
      </c>
      <c r="CY24" s="697">
        <f>SUM(CY25:CY27)</f>
        <v>13417.580208943738</v>
      </c>
      <c r="CZ24" s="733">
        <f>+IF(CY20=0,0,CY24/CY20*100)</f>
        <v>11.218336452303328</v>
      </c>
      <c r="DA24" s="697">
        <f>SUM(DA25:DA27)</f>
        <v>13124.319678571042</v>
      </c>
      <c r="DB24" s="733">
        <f>+IF(DA20=0,0,DA24/DA20*100)</f>
        <v>10.176934018337112</v>
      </c>
      <c r="DC24" s="697">
        <f>SUM(DC25:DC27)</f>
        <v>14871.12469243454</v>
      </c>
      <c r="DD24" s="733">
        <f>+IF(DC20=0,0,DC24/DC20*100)</f>
        <v>11.250772549812138</v>
      </c>
      <c r="DE24" s="697">
        <f>SUM(DE25:DE27)</f>
        <v>41413.02457994932</v>
      </c>
      <c r="DF24" s="733">
        <f>+IF(DE20=0,0,DE24/DE20*100)</f>
        <v>10.876864651946324</v>
      </c>
      <c r="DG24" s="697">
        <f>SUM(DG25:DG27)</f>
        <v>13313.615545855611</v>
      </c>
      <c r="DH24" s="733">
        <f>+IF(DG20=0,0,DG24/DG20*100)</f>
        <v>9.0421644922564983</v>
      </c>
      <c r="DI24" s="697">
        <f>SUM(DI25:DI27)</f>
        <v>14677.168295785825</v>
      </c>
      <c r="DJ24" s="733">
        <f>+IF(DI20=0,0,DI24/DI20*100)</f>
        <v>10.790923037577478</v>
      </c>
      <c r="DK24" s="697">
        <f>SUM(DK25:DK27)</f>
        <v>14074.421882090017</v>
      </c>
      <c r="DL24" s="733">
        <f>+IF(DK20=0,0,DK24/DK20*100)</f>
        <v>11.279214648291608</v>
      </c>
      <c r="DM24" s="697">
        <f>SUM(DM25:DM27)</f>
        <v>42065.205723731458</v>
      </c>
      <c r="DN24" s="733">
        <f>+IF(DM20=0,0,DM24/DM20*100)</f>
        <v>10.309209865591745</v>
      </c>
      <c r="DO24" s="697">
        <f>SUM(DO25:DO27)</f>
        <v>83478.230303680772</v>
      </c>
      <c r="DP24" s="733">
        <f>+IF(DO20=0,0,DO24/DO20*100)</f>
        <v>10.583217081903477</v>
      </c>
      <c r="DQ24" s="694"/>
      <c r="DR24" s="697">
        <f>SUM(DR25:DR27)</f>
        <v>164190.88109227561</v>
      </c>
      <c r="DS24" s="733">
        <f>+IF(DR20=0,0,DR24/DR20*100)</f>
        <v>9.9208380873824087</v>
      </c>
      <c r="DT24" s="697">
        <f>SUM(DT25:DT27)</f>
        <v>13692.822762047734</v>
      </c>
      <c r="DU24" s="733">
        <f>+IF(DT20=0,0,DT24/DT20*100)</f>
        <v>9.9515666008960135</v>
      </c>
      <c r="DV24" s="697">
        <f>SUM(DV25:DV27)</f>
        <v>13735.583874711769</v>
      </c>
      <c r="DW24" s="733">
        <f>+IF(DV20=0,0,DV24/DV20*100)</f>
        <v>9.8564043570960145</v>
      </c>
      <c r="DX24" s="697">
        <f>SUM(DX25:DX27)</f>
        <v>14556.951512250338</v>
      </c>
      <c r="DY24" s="733">
        <f>+IF(DX20=0,0,DX24/DX20*100)</f>
        <v>10.2934377428072</v>
      </c>
      <c r="DZ24" s="697">
        <f>SUM(DZ25:DZ27)</f>
        <v>41985.358149009844</v>
      </c>
      <c r="EA24" s="733">
        <f>+IF(DZ20=0,0,DZ24/DZ20*100)</f>
        <v>10.035429434351903</v>
      </c>
      <c r="EB24" s="697">
        <f>SUM(EB25:EB27)</f>
        <v>13641.728136617716</v>
      </c>
      <c r="EC24" s="733">
        <f>+IF(EB20=0,0,EB24/EB20*100)</f>
        <v>10.141250242629173</v>
      </c>
      <c r="ED24" s="697">
        <f>SUM(ED25:ED27)</f>
        <v>13247.549550772041</v>
      </c>
      <c r="EE24" s="733">
        <f>+IF(ED20=0,0,ED24/ED20*100)</f>
        <v>9.9372469352859927</v>
      </c>
      <c r="EF24" s="697">
        <f>SUM(EF25:EF27)</f>
        <v>13530.6014040638</v>
      </c>
      <c r="EG24" s="733">
        <f>+IF(EF20=0,0,EF24/EF20*100)</f>
        <v>10.178851488883028</v>
      </c>
      <c r="EH24" s="697">
        <f>SUM(EH25:EH27)</f>
        <v>40419.879091453557</v>
      </c>
      <c r="EI24" s="733">
        <f>+IF(EH20=0,0,EH24/EH20*100)</f>
        <v>10.08586062806263</v>
      </c>
      <c r="EJ24" s="697">
        <f>SUM(EJ25:EJ27)</f>
        <v>82405.237240463393</v>
      </c>
      <c r="EK24" s="733">
        <f>+IF(EJ20=0,0,EJ24/EJ20*100)</f>
        <v>10.060102828780368</v>
      </c>
      <c r="EL24" s="697">
        <f>SUM(EL25:EL27)</f>
        <v>13849.398591575344</v>
      </c>
      <c r="EM24" s="733">
        <f>+IF(EL20=0,0,EL24/EL20*100)</f>
        <v>10.15961800512256</v>
      </c>
      <c r="EN24" s="697">
        <f>SUM(EN25:EN27)</f>
        <v>13426.433710656314</v>
      </c>
      <c r="EO24" s="733">
        <f>+IF(EN20=0,0,EN24/EN20*100)</f>
        <v>9.9335782775378902</v>
      </c>
      <c r="EP24" s="697">
        <f>SUM(EP25:EP27)</f>
        <v>13272.97569380343</v>
      </c>
      <c r="EQ24" s="733">
        <f>+IF(EP20=0,0,EP24/EP20*100)</f>
        <v>9.6150283673914601</v>
      </c>
      <c r="ER24" s="697">
        <f>SUM(ER25:ER27)</f>
        <v>40548.807996035088</v>
      </c>
      <c r="ES24" s="733">
        <f>+IF(ER20=0,0,ER24/ER20*100)</f>
        <v>9.9014419248090562</v>
      </c>
      <c r="ET24" s="697">
        <f>SUM(ET25:ET27)</f>
        <v>13922.345565931435</v>
      </c>
      <c r="EU24" s="733">
        <f>+IF(ET20=0,0,ET24/ET20*100)</f>
        <v>9.653122967244828</v>
      </c>
      <c r="EV24" s="697">
        <f>SUM(EV25:EV27)</f>
        <v>13900.739271201875</v>
      </c>
      <c r="EW24" s="733">
        <f>+IF(EV20=0,0,EV24/EV20*100)</f>
        <v>9.540263911592012</v>
      </c>
      <c r="EX24" s="697">
        <f>SUM(EX25:EX27)</f>
        <v>13413.751018643818</v>
      </c>
      <c r="EY24" s="733">
        <f>+IF(EX20=0,0,EX24/EX20*100)</f>
        <v>9.8323708196888582</v>
      </c>
      <c r="EZ24" s="697">
        <f>SUM(EZ25:EZ27)</f>
        <v>41236.835855777128</v>
      </c>
      <c r="FA24" s="733">
        <f>+IF(EZ20=0,0,EZ24/EZ20*100)</f>
        <v>9.6719089560500855</v>
      </c>
      <c r="FB24" s="697">
        <f>SUM(FB25:FB27)</f>
        <v>81785.643851812201</v>
      </c>
      <c r="FC24" s="733">
        <f>+IF(FB20=0,0,FB24/FB20*100)</f>
        <v>9.7843643420046771</v>
      </c>
      <c r="FD24" s="697">
        <f>SUM(FD25:FD27)</f>
        <v>168776.28685052233</v>
      </c>
      <c r="FE24" s="733">
        <f>+IF(FD20=0,0,FD24/FD20*100)</f>
        <v>10.172769413005927</v>
      </c>
      <c r="FF24" s="697">
        <f>SUM(FF25:FF27)</f>
        <v>189442.99011250012</v>
      </c>
      <c r="FG24" s="733">
        <f>+IF(FF20=0,0,FF24/FF20*100)</f>
        <v>10.402608378403782</v>
      </c>
      <c r="FH24" s="697">
        <f>SUM(FH25:FH27)</f>
        <v>206881.83064854477</v>
      </c>
      <c r="FI24" s="733">
        <f>+IF(FH20=0,0,FH24/FH20*100)</f>
        <v>9.872365154581475</v>
      </c>
      <c r="FJ24" s="697">
        <f>SUM(FJ25:FJ27)</f>
        <v>221689.93801725865</v>
      </c>
      <c r="FK24" s="733">
        <f>+IF(FJ20=0,0,FJ24/FJ20*100)</f>
        <v>9.4018381539098463</v>
      </c>
    </row>
    <row r="25" spans="1:169">
      <c r="A25" s="646"/>
      <c r="B25" s="700"/>
      <c r="C25" s="735"/>
      <c r="D25" s="702" t="s">
        <v>4769</v>
      </c>
      <c r="E25" s="703">
        <f>W25+AO25</f>
        <v>37237.388253253834</v>
      </c>
      <c r="F25" s="726">
        <f>+IF(E21=0,0,E25/E20*100)</f>
        <v>4.0905277531151576</v>
      </c>
      <c r="G25" s="703">
        <f>G127+G128</f>
        <v>2950.8852332847478</v>
      </c>
      <c r="H25" s="726">
        <f>+IF(G21=0,0,G25/G20*100)</f>
        <v>4.0408954752397568</v>
      </c>
      <c r="I25" s="703">
        <f>I127+I128</f>
        <v>1926.4608179816139</v>
      </c>
      <c r="J25" s="726">
        <f>+IF(I21=0,0,I25/I20*100)</f>
        <v>2.9299661978816762</v>
      </c>
      <c r="K25" s="703">
        <f>K127+K128</f>
        <v>3279.9253026100791</v>
      </c>
      <c r="L25" s="726">
        <f>+IF(K21=0,0,K25/K20*100)</f>
        <v>4.0722096143445015</v>
      </c>
      <c r="M25" s="703">
        <f>SUM(G25,I25,K25)</f>
        <v>8157.2713538764401</v>
      </c>
      <c r="N25" s="726">
        <f>+IF(M21=0,0,M25/M20*100)</f>
        <v>3.7193481421260977</v>
      </c>
      <c r="O25" s="703">
        <f>O127+O128</f>
        <v>2403.8319254304952</v>
      </c>
      <c r="P25" s="726">
        <f>+IF(O21=0,0,O25/O20*100)</f>
        <v>4.1616479022024526</v>
      </c>
      <c r="Q25" s="703">
        <f>Q127+Q128</f>
        <v>2423.2714296798704</v>
      </c>
      <c r="R25" s="726">
        <f>+IF(Q21=0,0,Q25/Q20*100)</f>
        <v>4.2399082607266747</v>
      </c>
      <c r="S25" s="703">
        <f>S127+S128</f>
        <v>3444.5789375456025</v>
      </c>
      <c r="T25" s="726">
        <f>+IF(S21=0,0,S25/S20*100)</f>
        <v>4.9998434408398298</v>
      </c>
      <c r="U25" s="703">
        <f>SUM(O25,Q25,S25)</f>
        <v>8271.6822926559689</v>
      </c>
      <c r="V25" s="726">
        <f>+IF(U21=0,0,U25/U20*100)</f>
        <v>4.5001474119348952</v>
      </c>
      <c r="W25" s="703">
        <f>M25+U25</f>
        <v>16428.953646532409</v>
      </c>
      <c r="X25" s="726">
        <f>+IF(W21=0,0,W25/W20*100)</f>
        <v>4.0753583061891092</v>
      </c>
      <c r="Y25" s="703">
        <f>Y127+Y128</f>
        <v>3261.4955125066704</v>
      </c>
      <c r="Z25" s="726">
        <f>+IF(Y21=0,0,Y25/Y20*100)</f>
        <v>4.2739767736634606</v>
      </c>
      <c r="AA25" s="703">
        <f>AA127+AA128</f>
        <v>2710.302557593468</v>
      </c>
      <c r="AB25" s="726">
        <f>+IF(AA21=0,0,AA25/AA20*100)</f>
        <v>3.5027203119870878</v>
      </c>
      <c r="AC25" s="703">
        <f>AC127+AC128</f>
        <v>3946.0733740160122</v>
      </c>
      <c r="AD25" s="726">
        <f>+IF(AC21=0,0,AC25/AC20*100)</f>
        <v>4.4722457203773009</v>
      </c>
      <c r="AE25" s="703">
        <f>SUM(Y25,AA25,AC25)</f>
        <v>9917.8714441161501</v>
      </c>
      <c r="AF25" s="726">
        <f>+IF(AE21=0,0,AE25/AE20*100)</f>
        <v>4.0996093985150912</v>
      </c>
      <c r="AG25" s="703">
        <f>AG127+AG128</f>
        <v>3738.3185117292232</v>
      </c>
      <c r="AH25" s="726">
        <f>+IF(AG21=0,0,AG25/AG20*100)</f>
        <v>4.2480524142444738</v>
      </c>
      <c r="AI25" s="703">
        <f>AI127+AI128</f>
        <v>4559.3250434586444</v>
      </c>
      <c r="AJ25" s="726">
        <f>+IF(AI21=0,0,AI25/AI20*100)</f>
        <v>4.9102344616231584</v>
      </c>
      <c r="AK25" s="703">
        <f>AK127+AK128</f>
        <v>2592.919607417407</v>
      </c>
      <c r="AL25" s="726">
        <f>+IF(AK21=0,0,AK25/AK20*100)</f>
        <v>3.0712174357771529</v>
      </c>
      <c r="AM25" s="703">
        <f>SUM(AG25,AI25,AK25)</f>
        <v>10890.563162605275</v>
      </c>
      <c r="AN25" s="726">
        <f>+IF(AM21=0,0,AM25/AM20*100)</f>
        <v>4.1052977370096926</v>
      </c>
      <c r="AO25" s="703">
        <f>AE25+AM25</f>
        <v>20808.434606721425</v>
      </c>
      <c r="AP25" s="726">
        <f>+IF(AO21=0,0,AO25/AO20*100)</f>
        <v>4.1025845510762391</v>
      </c>
      <c r="AQ25" s="651"/>
      <c r="AR25" s="703">
        <f>AR127+AR128</f>
        <v>75747.697968353663</v>
      </c>
      <c r="AS25" s="726">
        <f>+IF(AR21=0,0,AR25/AR20*100)</f>
        <v>7.130368664613056</v>
      </c>
      <c r="AT25" s="703">
        <f>AT127+AT128</f>
        <v>4077.9093430508783</v>
      </c>
      <c r="AU25" s="726">
        <f>+IF(AT21=0,0,AT25/AT20*100)</f>
        <v>4.6769733936590816</v>
      </c>
      <c r="AV25" s="703">
        <f>AV127+AV128</f>
        <v>4010.9561812762458</v>
      </c>
      <c r="AW25" s="726">
        <f>+IF(AV21=0,0,AV25/AV20*100)</f>
        <v>5.1044376711534039</v>
      </c>
      <c r="AX25" s="703">
        <f>AX127+AX128</f>
        <v>4752.281340207107</v>
      </c>
      <c r="AY25" s="726">
        <f>+IF(AX21=0,0,AX25/AX20*100)</f>
        <v>4.7852697585771233</v>
      </c>
      <c r="AZ25" s="703">
        <f>AZ127+AZ128</f>
        <v>12841.146864534232</v>
      </c>
      <c r="BA25" s="726">
        <f>+IF(AZ21=0,0,AZ25/AZ20*100)</f>
        <v>4.8442596897763597</v>
      </c>
      <c r="BB25" s="703">
        <f>BB127+BB128</f>
        <v>4109.7710807546464</v>
      </c>
      <c r="BC25" s="726">
        <f>+IF(BB21=0,0,BB25/BB20*100)</f>
        <v>4.8685010774915716</v>
      </c>
      <c r="BD25" s="703">
        <f>BD127+BD128</f>
        <v>4284.3466876374841</v>
      </c>
      <c r="BE25" s="726">
        <f>+IF(BD21=0,0,BD25/BD20*100)</f>
        <v>5.0967649789973706</v>
      </c>
      <c r="BF25" s="703">
        <f>BF127+BF128</f>
        <v>4824.5339105937983</v>
      </c>
      <c r="BG25" s="726">
        <f>+IF(BF21=0,0,BF25/BF20*100)</f>
        <v>5.9101961285604547</v>
      </c>
      <c r="BH25" s="703">
        <f>BH127+BH128</f>
        <v>13218.651678985929</v>
      </c>
      <c r="BI25" s="726">
        <f>+IF(BH21=0,0,BH25/BH20*100)</f>
        <v>5.2852125312039382</v>
      </c>
      <c r="BJ25" s="703">
        <f>BJ127+BJ128</f>
        <v>26059.798543520159</v>
      </c>
      <c r="BK25" s="726">
        <f>+IF(BJ21=0,0,BJ25/BJ20*100)</f>
        <v>5.0583282060596302</v>
      </c>
      <c r="BL25" s="703">
        <f>BL127+BL128</f>
        <v>5549.4813511842367</v>
      </c>
      <c r="BM25" s="726">
        <f>+IF(BL21=0,0,BL25/BL20*100)</f>
        <v>6.1189260474911</v>
      </c>
      <c r="BN25" s="703">
        <f>BN127+BN128</f>
        <v>7196.1870583856471</v>
      </c>
      <c r="BO25" s="726">
        <f>+IF(BN21=0,0,BN25/BN20*100)</f>
        <v>8.7686697995927965</v>
      </c>
      <c r="BP25" s="703">
        <f>BP127+BP128</f>
        <v>5329.9028595981963</v>
      </c>
      <c r="BQ25" s="726">
        <f>+IF(BP21=0,0,BP25/BP20*100)</f>
        <v>6.3024899961650647</v>
      </c>
      <c r="BR25" s="703">
        <f>BR127+BR128</f>
        <v>18075.571269168082</v>
      </c>
      <c r="BS25" s="726">
        <f>+IF(BR21=0,0,BR25/BR20*100)</f>
        <v>7.0243052323486834</v>
      </c>
      <c r="BT25" s="703">
        <f>BT127+BT128</f>
        <v>5690.7541494591469</v>
      </c>
      <c r="BU25" s="726">
        <f>+IF(BT21=0,0,BT25/BT20*100)</f>
        <v>6.1267210561202168</v>
      </c>
      <c r="BV25" s="703">
        <f>BV127+BV128</f>
        <v>4715.0424712062686</v>
      </c>
      <c r="BW25" s="726">
        <f>+IF(BV21=0,0,BV25/BV20*100)</f>
        <v>4.7222677550263015</v>
      </c>
      <c r="BX25" s="703">
        <f>BX127+BX128</f>
        <v>21206.531535000002</v>
      </c>
      <c r="BY25" s="726">
        <f>+IF(BX21=0,0,BX25/BX20*100)</f>
        <v>21.844610890548879</v>
      </c>
      <c r="BZ25" s="703">
        <f>BZ127+BZ128</f>
        <v>31612.328155665418</v>
      </c>
      <c r="CA25" s="726">
        <f>+IF(BZ21=0,0,BZ25/BZ20*100)</f>
        <v>10.907942783106231</v>
      </c>
      <c r="CB25" s="703">
        <f>CB127+CB128</f>
        <v>49687.899424833493</v>
      </c>
      <c r="CC25" s="726">
        <f>+IF(CB21=0,0,CB25/CB20*100)</f>
        <v>9.0814011653885132</v>
      </c>
      <c r="CE25" s="703">
        <f>CE127+CE128</f>
        <v>82664.37110626974</v>
      </c>
      <c r="CF25" s="726">
        <f>+IF(CE21=0,0,CE25/CE20*100)</f>
        <v>5.7685236252766483</v>
      </c>
      <c r="CG25" s="703">
        <f>CG127+CG128</f>
        <v>4844.9092826537026</v>
      </c>
      <c r="CH25" s="726">
        <f>+IF(CG21=0,0,CG25/CG20*100)</f>
        <v>4.6272950601325586</v>
      </c>
      <c r="CI25" s="703">
        <f>CI127+CI128</f>
        <v>5241.6451460805447</v>
      </c>
      <c r="CJ25" s="726">
        <f>+IF(CI21=0,0,CI25/CI20*100)</f>
        <v>5.2565653516854365</v>
      </c>
      <c r="CK25" s="703">
        <f>CK127+CK128</f>
        <v>6668.9217815744742</v>
      </c>
      <c r="CL25" s="726">
        <f>+IF(CK21=0,0,CK25/CK20*100)</f>
        <v>6.0967596497591741</v>
      </c>
      <c r="CM25" s="703">
        <f>CM127+CM128</f>
        <v>16755.47621030872</v>
      </c>
      <c r="CN25" s="726">
        <f>+IF(CM21=0,0,CM25/CM20*100)</f>
        <v>5.3394770879617406</v>
      </c>
      <c r="CO25" s="703">
        <f>CO127+CO128</f>
        <v>6367.9342943810134</v>
      </c>
      <c r="CP25" s="726">
        <f>+IF(CO21=0,0,CO25/CO20*100)</f>
        <v>5.9607860217821456</v>
      </c>
      <c r="CQ25" s="703">
        <f>CQ127+CQ128</f>
        <v>6863.3823501493989</v>
      </c>
      <c r="CR25" s="726">
        <f>+IF(CQ21=0,0,CQ25/CQ20*100)</f>
        <v>6.260105292197558</v>
      </c>
      <c r="CS25" s="703">
        <f>CS127+CS128</f>
        <v>6695.2168973323996</v>
      </c>
      <c r="CT25" s="726">
        <f>+IF(CS21=0,0,CS25/CS20*100)</f>
        <v>5.8743157084396014</v>
      </c>
      <c r="CU25" s="703">
        <f>CU127+CU128</f>
        <v>19926.533541862809</v>
      </c>
      <c r="CV25" s="726">
        <f>+IF(CU21=0,0,CU25/CU20*100)</f>
        <v>6.0302718595431797</v>
      </c>
      <c r="CW25" s="703">
        <f>CW127+CW128</f>
        <v>36682.009752171536</v>
      </c>
      <c r="CX25" s="726">
        <f>+IF(CW21=0,0,CW25/CW20*100)</f>
        <v>5.6937945662857654</v>
      </c>
      <c r="CY25" s="703">
        <f>CY127+CY128</f>
        <v>7307.1946526956981</v>
      </c>
      <c r="CZ25" s="726">
        <f>+IF(CY21=0,0,CY25/CY20*100)</f>
        <v>6.1094897037969957</v>
      </c>
      <c r="DA25" s="703">
        <f>DA127+DA128</f>
        <v>7327.4533886840645</v>
      </c>
      <c r="DB25" s="726">
        <f>+IF(DA21=0,0,DA25/DA20*100)</f>
        <v>5.6818952513657139</v>
      </c>
      <c r="DC25" s="703">
        <f>DC127+DC128</f>
        <v>8956.5491375756301</v>
      </c>
      <c r="DD25" s="726">
        <f>+IF(DC21=0,0,DC25/DC20*100)</f>
        <v>6.7760912010470689</v>
      </c>
      <c r="DE25" s="703">
        <f>DE127+DE128</f>
        <v>23591.19717895539</v>
      </c>
      <c r="DF25" s="726">
        <f>+IF(DE21=0,0,DE25/DE20*100)</f>
        <v>6.1960762657531481</v>
      </c>
      <c r="DG25" s="703">
        <f>DG127+DG128</f>
        <v>6879.0689395667887</v>
      </c>
      <c r="DH25" s="726">
        <f>+IF(DG21=0,0,DG25/DG20*100)</f>
        <v>4.67203463183208</v>
      </c>
      <c r="DI25" s="703">
        <f>DI127+DI128</f>
        <v>7838.5779892042592</v>
      </c>
      <c r="DJ25" s="726">
        <f>+IF(DI21=0,0,DI25/DI20*100)</f>
        <v>5.7630661515163348</v>
      </c>
      <c r="DK25" s="703">
        <f>DK127+DK128</f>
        <v>7673.5172463717727</v>
      </c>
      <c r="DL25" s="726">
        <f>+IF(DK21=0,0,DK25/DK20*100)</f>
        <v>6.1495419743906492</v>
      </c>
      <c r="DM25" s="703">
        <f>DM127+DM128</f>
        <v>22391.164175142821</v>
      </c>
      <c r="DN25" s="726">
        <f>+IF(DM21=0,0,DM25/DM20*100)</f>
        <v>5.487556916576283</v>
      </c>
      <c r="DO25" s="703">
        <f>DO127+DO128</f>
        <v>45982.361354098211</v>
      </c>
      <c r="DP25" s="726">
        <f>+IF(DO21=0,0,DO25/DO20*100)</f>
        <v>5.8295595196331469</v>
      </c>
      <c r="DQ25" s="694"/>
      <c r="DR25" s="703">
        <f>DR127+DR128</f>
        <v>90816.44548028498</v>
      </c>
      <c r="DS25" s="726">
        <f>+IF(DR21=0,0,DR25/DR20*100)</f>
        <v>5.4873647384543194</v>
      </c>
      <c r="DT25" s="703">
        <f>DT127+DT128</f>
        <v>7612.7194175411769</v>
      </c>
      <c r="DU25" s="726">
        <f>+IF(DT21=0,0,DT25/DT20*100)</f>
        <v>5.5327148838568485</v>
      </c>
      <c r="DV25" s="703">
        <f>DV127+DV128</f>
        <v>7474.6132727395434</v>
      </c>
      <c r="DW25" s="726">
        <f>+IF(DV21=0,0,DV25/DV20*100)</f>
        <v>5.3636460962300161</v>
      </c>
      <c r="DX25" s="703">
        <f>DX127+DX128</f>
        <v>7683.1349395732923</v>
      </c>
      <c r="DY25" s="726">
        <f>+IF(DX21=0,0,DX25/DX20*100)</f>
        <v>5.4328594213925951</v>
      </c>
      <c r="DZ25" s="703">
        <f>DZ127+DZ128</f>
        <v>22770.467629854014</v>
      </c>
      <c r="EA25" s="726">
        <f>+IF(DZ21=0,0,DZ25/DZ20*100)</f>
        <v>5.4426455116944918</v>
      </c>
      <c r="EB25" s="703">
        <f>EB127+EB128</f>
        <v>7307.4829370234993</v>
      </c>
      <c r="EC25" s="726">
        <f>+IF(EB21=0,0,EB25/EB20*100)</f>
        <v>5.432377215404026</v>
      </c>
      <c r="ED25" s="703">
        <f>ED127+ED128</f>
        <v>7188.5717848725189</v>
      </c>
      <c r="EE25" s="726">
        <f>+IF(ED21=0,0,ED25/ED20*100)</f>
        <v>5.3922887900536089</v>
      </c>
      <c r="EF25" s="703">
        <f>EF127+EF128</f>
        <v>7218.8267541723126</v>
      </c>
      <c r="EG25" s="726">
        <f>+IF(EF21=0,0,EF25/EF20*100)</f>
        <v>5.4306060211504406</v>
      </c>
      <c r="EH25" s="703">
        <f>EH127+EH128</f>
        <v>21714.881476068331</v>
      </c>
      <c r="EI25" s="726">
        <f>+IF(EH21=0,0,EH25/EH20*100)</f>
        <v>5.418454311231045</v>
      </c>
      <c r="EJ25" s="703">
        <f>EJ127+EJ128</f>
        <v>44485.349105922345</v>
      </c>
      <c r="EK25" s="726">
        <f>+IF(EJ21=0,0,EJ25/EJ20*100)</f>
        <v>5.4308099990521299</v>
      </c>
      <c r="EL25" s="703">
        <f>EL127+EL128</f>
        <v>7771.0190419997161</v>
      </c>
      <c r="EM25" s="726">
        <f>+IF(EL21=0,0,EL25/EL20*100)</f>
        <v>5.7006507867624379</v>
      </c>
      <c r="EN25" s="703">
        <f>EN127+EN128</f>
        <v>7681.6047469287023</v>
      </c>
      <c r="EO25" s="726">
        <f>+IF(EN21=0,0,EN25/EN20*100)</f>
        <v>5.6832531776595578</v>
      </c>
      <c r="EP25" s="703">
        <f>EP127+EP128</f>
        <v>7448.0448525189158</v>
      </c>
      <c r="EQ25" s="726">
        <f>+IF(EP21=0,0,EP25/EP20*100)</f>
        <v>5.3954112619980439</v>
      </c>
      <c r="ER25" s="703">
        <f>ER127+ER128</f>
        <v>22900.668641447337</v>
      </c>
      <c r="ES25" s="726">
        <f>+IF(ER21=0,0,ER25/ER20*100)</f>
        <v>5.5920174179906494</v>
      </c>
      <c r="ET25" s="703">
        <f>ET127+ET128</f>
        <v>7984.5781604290441</v>
      </c>
      <c r="EU25" s="726">
        <f>+IF(ET21=0,0,ET25/ET20*100)</f>
        <v>5.5361443557907046</v>
      </c>
      <c r="EV25" s="703">
        <f>EV127+EV128</f>
        <v>7932.5559767538825</v>
      </c>
      <c r="EW25" s="726">
        <f>+IF(EV21=0,0,EV25/EV20*100)</f>
        <v>5.4442196228003423</v>
      </c>
      <c r="EX25" s="703">
        <f>EX127+EX128</f>
        <v>7513.2935957323743</v>
      </c>
      <c r="EY25" s="726">
        <f>+IF(EX21=0,0,EX25/EX20*100)</f>
        <v>5.5072953574102552</v>
      </c>
      <c r="EZ25" s="703">
        <f>EZ127+EZ128</f>
        <v>23430.427732915301</v>
      </c>
      <c r="FA25" s="726">
        <f>+IF(EZ21=0,0,EZ25/EZ20*100)</f>
        <v>5.4954983604135954</v>
      </c>
      <c r="FB25" s="703">
        <f>FB127+FB128</f>
        <v>46331.096374362634</v>
      </c>
      <c r="FC25" s="726">
        <f>+IF(FB21=0,0,FB25/FB20*100)</f>
        <v>5.5427860678417993</v>
      </c>
      <c r="FD25" s="703">
        <f>FD127+FD128</f>
        <v>87469.278259840328</v>
      </c>
      <c r="FE25" s="726">
        <f>+IF(FD21=0,0,FD25/FD20*100)</f>
        <v>5.2720960690850402</v>
      </c>
      <c r="FF25" s="703">
        <f>FF127+FF128</f>
        <v>98911.931498675491</v>
      </c>
      <c r="FG25" s="726">
        <f>+IF(FF21=0,0,FF25/FF20*100)</f>
        <v>5.4314075528537034</v>
      </c>
      <c r="FH25" s="703">
        <f>FH127+FH128</f>
        <v>107011.42251910537</v>
      </c>
      <c r="FI25" s="726">
        <f>+IF(FH21=0,0,FH25/FH20*100)</f>
        <v>5.106566562698978</v>
      </c>
      <c r="FJ25" s="703">
        <f>FJ127+FJ128</f>
        <v>114282.38037071275</v>
      </c>
      <c r="FK25" s="726">
        <f>+IF(FJ21=0,0,FJ25/FJ20*100)</f>
        <v>4.8466991948247893</v>
      </c>
    </row>
    <row r="26" spans="1:169">
      <c r="A26" s="646"/>
      <c r="B26" s="700"/>
      <c r="C26" s="735"/>
      <c r="D26" s="735" t="s">
        <v>4770</v>
      </c>
      <c r="E26" s="736">
        <f>W26+AO26</f>
        <v>6410.8230790893031</v>
      </c>
      <c r="F26" s="737">
        <f>+IF(E22=0,0,E26/E20*100)</f>
        <v>0.70422902774430007</v>
      </c>
      <c r="G26" s="736">
        <f>G131+G132</f>
        <v>533.92239850977717</v>
      </c>
      <c r="H26" s="737">
        <f>+IF(G22=0,0,G26/G20*100)</f>
        <v>0.7311448713529568</v>
      </c>
      <c r="I26" s="736">
        <f>I131+I132</f>
        <v>484.46163147972635</v>
      </c>
      <c r="J26" s="737">
        <f>+IF(I22=0,0,I26/I20*100)</f>
        <v>0.73682069791245286</v>
      </c>
      <c r="K26" s="736">
        <f>K131+K132</f>
        <v>639.12460473912051</v>
      </c>
      <c r="L26" s="737">
        <f>+IF(K22=0,0,K26/K20*100)</f>
        <v>0.79350872963834118</v>
      </c>
      <c r="M26" s="736">
        <f>SUM(G26,I26,K26)</f>
        <v>1657.508634728624</v>
      </c>
      <c r="N26" s="737">
        <f>+IF(M22=0,0,M26/M20*100)</f>
        <v>0.75574924428697066</v>
      </c>
      <c r="O26" s="736">
        <f>O131+O132</f>
        <v>601.43796658190922</v>
      </c>
      <c r="P26" s="737">
        <f>+IF(O22=0,0,O26/O20*100)</f>
        <v>1.0412429527419065</v>
      </c>
      <c r="Q26" s="736">
        <f>Q131+Q132</f>
        <v>481.76890849434386</v>
      </c>
      <c r="R26" s="737">
        <f>+IF(Q22=0,0,Q26/Q20*100)</f>
        <v>0.84293321411225075</v>
      </c>
      <c r="S26" s="736">
        <f>S131+S132</f>
        <v>673.82992874139381</v>
      </c>
      <c r="T26" s="737">
        <f>+IF(S22=0,0,S26/S20*100)</f>
        <v>0.97807140162675565</v>
      </c>
      <c r="U26" s="736">
        <f>SUM(O26,Q26,S26)</f>
        <v>1757.0368038176468</v>
      </c>
      <c r="V26" s="737">
        <f>+IF(U22=0,0,U26/U20*100)</f>
        <v>0.95590284365666744</v>
      </c>
      <c r="W26" s="736">
        <f>M26+U26</f>
        <v>3414.5454385462708</v>
      </c>
      <c r="X26" s="737">
        <f>+IF(W22=0,0,W26/W20*100)</f>
        <v>0.84701049222186864</v>
      </c>
      <c r="Y26" s="736">
        <f>Y131+Y132</f>
        <v>320.31135781306267</v>
      </c>
      <c r="Z26" s="737">
        <f>+IF(Y22=0,0,Y26/Y20*100)</f>
        <v>0.41974710631487827</v>
      </c>
      <c r="AA26" s="736">
        <f>AA131+AA132</f>
        <v>477.61396231286142</v>
      </c>
      <c r="AB26" s="737">
        <f>+IF(AA22=0,0,AA26/AA20*100)</f>
        <v>0.617255118767013</v>
      </c>
      <c r="AC26" s="736">
        <f>AC131+AC132</f>
        <v>617.77508912805069</v>
      </c>
      <c r="AD26" s="737">
        <f>+IF(AC22=0,0,AC26/AC20*100)</f>
        <v>0.70014967706918751</v>
      </c>
      <c r="AE26" s="736">
        <f>SUM(Y26,AA26,AC26)</f>
        <v>1415.7004092539748</v>
      </c>
      <c r="AF26" s="737">
        <f>+IF(AE22=0,0,AE26/AE20*100)</f>
        <v>0.58518793432258231</v>
      </c>
      <c r="AG26" s="736">
        <f>AG131+AG132</f>
        <v>362.84362258872466</v>
      </c>
      <c r="AH26" s="737">
        <f>+IF(AG22=0,0,AG26/AG20*100)</f>
        <v>0.41231872621208282</v>
      </c>
      <c r="AI26" s="736">
        <f>AI131+AI132</f>
        <v>486.53158405249633</v>
      </c>
      <c r="AJ26" s="737">
        <f>+IF(AI22=0,0,AI26/AI20*100)</f>
        <v>0.52397759052300852</v>
      </c>
      <c r="AK26" s="736">
        <f>AK131+AK132</f>
        <v>731.20202464783597</v>
      </c>
      <c r="AL26" s="737">
        <f>+IF(AK22=0,0,AK26/AK20*100)</f>
        <v>0.86608177158671185</v>
      </c>
      <c r="AM26" s="736">
        <f>SUM(AG26,AI26,AK26)</f>
        <v>1580.577231289057</v>
      </c>
      <c r="AN26" s="737">
        <f>+IF(AM22=0,0,AM26/AM20*100)</f>
        <v>0.59581309376729741</v>
      </c>
      <c r="AO26" s="736">
        <f>AE26+AM26</f>
        <v>2996.2776405430318</v>
      </c>
      <c r="AP26" s="737">
        <f>+IF(AO22=0,0,AO26/AO20*100)</f>
        <v>0.59074517574985463</v>
      </c>
      <c r="AQ26" s="651"/>
      <c r="AR26" s="736">
        <f>AR131+AR132</f>
        <v>7691.3980243124297</v>
      </c>
      <c r="AS26" s="737">
        <f>+IF(AR22=0,0,AR26/AR20*100)</f>
        <v>0.72401544773725734</v>
      </c>
      <c r="AT26" s="736">
        <f>AT131+AT132</f>
        <v>726.41692974308944</v>
      </c>
      <c r="AU26" s="737">
        <f>+IF(AT22=0,0,AT26/AT20*100)</f>
        <v>0.8331309912275211</v>
      </c>
      <c r="AV26" s="736">
        <f>AV131+AV132</f>
        <v>583.00481471015087</v>
      </c>
      <c r="AW26" s="737">
        <f>+IF(AV22=0,0,AV26/AV20*100)</f>
        <v>0.74194571173884005</v>
      </c>
      <c r="AX26" s="736">
        <f>AX131+AX132</f>
        <v>624.50274316728837</v>
      </c>
      <c r="AY26" s="737">
        <f>+IF(AX22=0,0,AX26/AX20*100)</f>
        <v>0.62883778907261512</v>
      </c>
      <c r="AZ26" s="736">
        <f>AZ131+AZ132</f>
        <v>1933.9244876205287</v>
      </c>
      <c r="BA26" s="737">
        <f>+IF(AZ22=0,0,AZ26/AZ20*100)</f>
        <v>0.72956353021131304</v>
      </c>
      <c r="BB26" s="736">
        <f>BB131+BB132</f>
        <v>583.90935774170725</v>
      </c>
      <c r="BC26" s="737">
        <f>+IF(BB22=0,0,BB26/BB20*100)</f>
        <v>0.69170843861233211</v>
      </c>
      <c r="BD26" s="736">
        <f>BD131+BD132</f>
        <v>640.72487844318584</v>
      </c>
      <c r="BE26" s="737">
        <f>+IF(BD22=0,0,BD26/BD20*100)</f>
        <v>0.76222219155246262</v>
      </c>
      <c r="BF26" s="736">
        <f>BF131+BF132</f>
        <v>590.45583973737894</v>
      </c>
      <c r="BG26" s="737">
        <f>+IF(BF22=0,0,BF26/BF20*100)</f>
        <v>0.72332579328316082</v>
      </c>
      <c r="BH26" s="736">
        <f>BH131+BH132</f>
        <v>1815.090075922272</v>
      </c>
      <c r="BI26" s="737">
        <f>+IF(BH22=0,0,BH26/BH20*100)</f>
        <v>0.7257273319168237</v>
      </c>
      <c r="BJ26" s="736">
        <f>BJ131+BJ132</f>
        <v>3749.0145635428007</v>
      </c>
      <c r="BK26" s="737">
        <f>+IF(BJ22=0,0,BJ26/BJ20*100)</f>
        <v>0.72770117850401694</v>
      </c>
      <c r="BL26" s="736">
        <f>BL131+BL132</f>
        <v>640.58739327894546</v>
      </c>
      <c r="BM26" s="737">
        <f>+IF(BL22=0,0,BL26/BL20*100)</f>
        <v>0.70631949877487477</v>
      </c>
      <c r="BN26" s="736">
        <f>BN131+BN132</f>
        <v>532.34953720424414</v>
      </c>
      <c r="BO26" s="737">
        <f>+IF(BN22=0,0,BN26/BN20*100)</f>
        <v>0.64867648267570888</v>
      </c>
      <c r="BP26" s="736">
        <f>BP131+BP132</f>
        <v>634.95121428161701</v>
      </c>
      <c r="BQ26" s="737">
        <f>+IF(BP22=0,0,BP26/BP20*100)</f>
        <v>0.7508154991711109</v>
      </c>
      <c r="BR26" s="736">
        <f>BR131+BR132</f>
        <v>1807.8881447648066</v>
      </c>
      <c r="BS26" s="737">
        <f>+IF(BR22=0,0,BR26/BR20*100)</f>
        <v>0.70255915930213675</v>
      </c>
      <c r="BT26" s="736">
        <f>BT131+BT132</f>
        <v>628.40111961775972</v>
      </c>
      <c r="BU26" s="737">
        <f>+IF(BT22=0,0,BT26/BT20*100)</f>
        <v>0.67654273407990362</v>
      </c>
      <c r="BV26" s="736">
        <f>BV131+BV132</f>
        <v>660.75505838706272</v>
      </c>
      <c r="BW26" s="737">
        <f>+IF(BV22=0,0,BV26/BV20*100)</f>
        <v>0.66176759281523034</v>
      </c>
      <c r="BX26" s="736">
        <f>BX131+BX132</f>
        <v>845.33913799999993</v>
      </c>
      <c r="BY26" s="737">
        <f>+IF(BX22=0,0,BX26/BX20*100)</f>
        <v>0.87077438899826198</v>
      </c>
      <c r="BZ26" s="736">
        <f>BZ131+BZ132</f>
        <v>2134.4953160048226</v>
      </c>
      <c r="CA26" s="737">
        <f>+IF(BZ22=0,0,BZ26/BZ20*100)</f>
        <v>0.73651496540017392</v>
      </c>
      <c r="CB26" s="736">
        <f>CB131+CB132</f>
        <v>3942.383460769629</v>
      </c>
      <c r="CC26" s="737">
        <f>+IF(CB22=0,0,CB26/CB20*100)</f>
        <v>0.72054496506141419</v>
      </c>
      <c r="CE26" s="736">
        <f>CE131+CE132</f>
        <v>10192.343233992859</v>
      </c>
      <c r="CF26" s="737">
        <f>+IF(CE22=0,0,CE26/CE20*100)</f>
        <v>0.71124684014873085</v>
      </c>
      <c r="CG26" s="736">
        <f>CG131+CG132</f>
        <v>647.93614542759451</v>
      </c>
      <c r="CH26" s="737">
        <f>+IF(CG22=0,0,CG26/CG20*100)</f>
        <v>0.61883340845057866</v>
      </c>
      <c r="CI26" s="736">
        <f>CI131+CI132</f>
        <v>824.19250636477057</v>
      </c>
      <c r="CJ26" s="737">
        <f>+IF(CI22=0,0,CI26/CI20*100)</f>
        <v>0.82653854874464616</v>
      </c>
      <c r="CK26" s="736">
        <f>CK131+CK132</f>
        <v>1298.3685268018571</v>
      </c>
      <c r="CL26" s="737">
        <f>+IF(CK22=0,0,CK26/CK20*100)</f>
        <v>1.186974612086988</v>
      </c>
      <c r="CM26" s="736">
        <f>CM131+CM132</f>
        <v>2770.4971785942221</v>
      </c>
      <c r="CN26" s="737">
        <f>+IF(CM22=0,0,CM26/CM20*100)</f>
        <v>0.88287590407398719</v>
      </c>
      <c r="CO26" s="736">
        <f>CO131+CO132</f>
        <v>870.52186489084602</v>
      </c>
      <c r="CP26" s="737">
        <f>+IF(CO22=0,0,CO26/CO20*100)</f>
        <v>0.81486308181222689</v>
      </c>
      <c r="CQ26" s="736">
        <f>CQ131+CQ132</f>
        <v>826.70575258400879</v>
      </c>
      <c r="CR26" s="737">
        <f>+IF(CQ22=0,0,CQ26/CQ20*100)</f>
        <v>0.75404003344337434</v>
      </c>
      <c r="CS26" s="736">
        <f>CS131+CS132</f>
        <v>243.78498466261695</v>
      </c>
      <c r="CT26" s="737">
        <f>+IF(CS22=0,0,CS26/CS20*100)</f>
        <v>0.21389448420347712</v>
      </c>
      <c r="CU26" s="736">
        <f>CU131+CU132</f>
        <v>1941.0126021374717</v>
      </c>
      <c r="CV26" s="737">
        <f>+IF(CU22=0,0,CU26/CU20*100)</f>
        <v>0.58739939132403984</v>
      </c>
      <c r="CW26" s="736">
        <f>CW131+CW132</f>
        <v>4711.5097807316943</v>
      </c>
      <c r="CX26" s="737">
        <f>+IF(CW22=0,0,CW26/CW20*100)</f>
        <v>0.73132221952327092</v>
      </c>
      <c r="CY26" s="736">
        <f>CY131+CY132</f>
        <v>975.6202453258461</v>
      </c>
      <c r="CZ26" s="737">
        <f>+IF(CY22=0,0,CY26/CY20*100)</f>
        <v>0.81570864427913525</v>
      </c>
      <c r="DA26" s="736">
        <f>DA131+DA132</f>
        <v>958.53964943969243</v>
      </c>
      <c r="DB26" s="737">
        <f>+IF(DA22=0,0,DA26/DA20*100)</f>
        <v>0.74327622347049116</v>
      </c>
      <c r="DC26" s="736">
        <f>DC131+DC132</f>
        <v>959.60252741083275</v>
      </c>
      <c r="DD26" s="737">
        <f>+IF(DC22=0,0,DC26/DC20*100)</f>
        <v>0.72598878682098522</v>
      </c>
      <c r="DE26" s="736">
        <f>DE131+DE132</f>
        <v>2893.7624221763717</v>
      </c>
      <c r="DF26" s="737">
        <f>+IF(DE22=0,0,DE26/DE20*100)</f>
        <v>0.76002809551224704</v>
      </c>
      <c r="DG26" s="736">
        <f>DG131+DG132</f>
        <v>851.13304062068937</v>
      </c>
      <c r="DH26" s="737">
        <f>+IF(DG22=0,0,DG26/DG20*100)</f>
        <v>0.57806122849043928</v>
      </c>
      <c r="DI26" s="736">
        <f>DI131+DI132</f>
        <v>848.93157311312666</v>
      </c>
      <c r="DJ26" s="737">
        <f>+IF(DI22=0,0,DI26/DI20*100)</f>
        <v>0.62415004618183778</v>
      </c>
      <c r="DK26" s="736">
        <f>DK131+DK132</f>
        <v>887.00641735097702</v>
      </c>
      <c r="DL26" s="737">
        <f>+IF(DK22=0,0,DK26/DK20*100)</f>
        <v>0.71084523822928936</v>
      </c>
      <c r="DM26" s="736">
        <f>DM131+DM132</f>
        <v>2587.071031084793</v>
      </c>
      <c r="DN26" s="737">
        <f>+IF(DM22=0,0,DM26/DM20*100)</f>
        <v>0.63403132678843577</v>
      </c>
      <c r="DO26" s="736">
        <f>DO131+DO132</f>
        <v>5480.8334532611643</v>
      </c>
      <c r="DP26" s="737">
        <f>+IF(DO22=0,0,DO26/DO20*100)</f>
        <v>0.69485002274975149</v>
      </c>
      <c r="DQ26" s="694"/>
      <c r="DR26" s="736">
        <f>DR131+DR132</f>
        <v>11454.059163638945</v>
      </c>
      <c r="DS26" s="737">
        <f>+IF(DR22=0,0,DR26/DR20*100)</f>
        <v>0.69208390654715035</v>
      </c>
      <c r="DT26" s="736">
        <f>DT131+DT132</f>
        <v>1053.3177358177686</v>
      </c>
      <c r="DU26" s="737">
        <f>+IF(DT22=0,0,DT26/DT20*100)</f>
        <v>0.76552233108200485</v>
      </c>
      <c r="DV26" s="736">
        <f>DV131+DV132</f>
        <v>1137.6696322526309</v>
      </c>
      <c r="DW26" s="737">
        <f>+IF(DV22=0,0,DV26/DV20*100)</f>
        <v>0.81637096919594587</v>
      </c>
      <c r="DX26" s="736">
        <f>DX131+DX132</f>
        <v>957.59360383633452</v>
      </c>
      <c r="DY26" s="737">
        <f>+IF(DX22=0,0,DX26/DX20*100)</f>
        <v>0.67712873369844184</v>
      </c>
      <c r="DZ26" s="736">
        <f>DZ131+DZ132</f>
        <v>3148.5809719067338</v>
      </c>
      <c r="EA26" s="737">
        <f>+IF(DZ22=0,0,DZ26/DZ20*100)</f>
        <v>0.75258050794210818</v>
      </c>
      <c r="EB26" s="736">
        <f>EB131+EB132</f>
        <v>974.29636243634195</v>
      </c>
      <c r="EC26" s="737">
        <f>+IF(EB22=0,0,EB26/EB20*100)</f>
        <v>0.72429116919786618</v>
      </c>
      <c r="ED26" s="736">
        <f>ED131+ED132</f>
        <v>962.84230913673593</v>
      </c>
      <c r="EE26" s="737">
        <f>+IF(ED22=0,0,ED26/ED20*100)</f>
        <v>0.72224691434161226</v>
      </c>
      <c r="EF26" s="736">
        <f>EF131+EF132</f>
        <v>893.16357476331791</v>
      </c>
      <c r="EG26" s="737">
        <f>+IF(EF22=0,0,EF26/EF20*100)</f>
        <v>0.671912438427546</v>
      </c>
      <c r="EH26" s="736">
        <f>EH131+EH132</f>
        <v>2830.3022463363959</v>
      </c>
      <c r="EI26" s="737">
        <f>+IF(EH22=0,0,EH26/EH20*100)</f>
        <v>0.70623749089534749</v>
      </c>
      <c r="EJ26" s="736">
        <f>EJ131+EJ132</f>
        <v>5978.8832182431297</v>
      </c>
      <c r="EK26" s="737">
        <f>+IF(EJ22=0,0,EJ26/EJ20*100)</f>
        <v>0.72990724850750932</v>
      </c>
      <c r="EL26" s="736">
        <f>EL131+EL132</f>
        <v>882.31313871097632</v>
      </c>
      <c r="EM26" s="737">
        <f>+IF(EL22=0,0,EL26/EL20*100)</f>
        <v>0.64724575518081029</v>
      </c>
      <c r="EN26" s="736">
        <f>EN131+EN132</f>
        <v>856.34193693800421</v>
      </c>
      <c r="EO26" s="737">
        <f>+IF(EN22=0,0,EN26/EN20*100)</f>
        <v>0.6335665781569827</v>
      </c>
      <c r="EP26" s="736">
        <f>EP131+EP132</f>
        <v>913.83259413987821</v>
      </c>
      <c r="EQ26" s="737">
        <f>+IF(EP22=0,0,EP26/EP20*100)</f>
        <v>0.66198616786467113</v>
      </c>
      <c r="ER26" s="736">
        <f>ER131+ER132</f>
        <v>2652.4876697888585</v>
      </c>
      <c r="ES26" s="737">
        <f>+IF(ER22=0,0,ER26/ER20*100)</f>
        <v>0.64769974548338283</v>
      </c>
      <c r="ET26" s="736">
        <f>ET131+ET132</f>
        <v>922.96293319334825</v>
      </c>
      <c r="EU26" s="737">
        <f>+IF(ET22=0,0,ET26/ET20*100)</f>
        <v>0.63994063687991076</v>
      </c>
      <c r="EV26" s="736">
        <f>EV131+EV132</f>
        <v>937.72505677795039</v>
      </c>
      <c r="EW26" s="737">
        <f>+IF(EV22=0,0,EV26/EV20*100)</f>
        <v>0.64357329086144033</v>
      </c>
      <c r="EX26" s="736">
        <f>EX131+EX132</f>
        <v>962.00028563565866</v>
      </c>
      <c r="EY26" s="737">
        <f>+IF(EX22=0,0,EX26/EX20*100)</f>
        <v>0.7051527588270915</v>
      </c>
      <c r="EZ26" s="736">
        <f>EZ131+EZ132</f>
        <v>2822.6882756069572</v>
      </c>
      <c r="FA26" s="737">
        <f>+IF(EZ22=0,0,EZ26/EZ20*100)</f>
        <v>0.66204846823027419</v>
      </c>
      <c r="FB26" s="736">
        <f>FB131+FB132</f>
        <v>5475.1759453958157</v>
      </c>
      <c r="FC26" s="737">
        <f>+IF(FB22=0,0,FB26/FB20*100)</f>
        <v>0.65501857983044465</v>
      </c>
      <c r="FD26" s="736">
        <f>FD131+FD132</f>
        <v>11475.915651477137</v>
      </c>
      <c r="FE26" s="737">
        <f>+IF(FD22=0,0,FD26/FD20*100)</f>
        <v>0.69169577020601036</v>
      </c>
      <c r="FF26" s="736">
        <f>FF131+FF132</f>
        <v>13102.104100272236</v>
      </c>
      <c r="FG26" s="737">
        <f>+IF(FF22=0,0,FF26/FF20*100)</f>
        <v>0.71945685510596891</v>
      </c>
      <c r="FH26" s="736">
        <f>FH131+FH132</f>
        <v>14793.519119764902</v>
      </c>
      <c r="FI26" s="737">
        <f>+IF(FH22=0,0,FH26/FH20*100)</f>
        <v>0.7059441721574361</v>
      </c>
      <c r="FJ26" s="736">
        <f>FJ131+FJ132</f>
        <v>16489.321345092161</v>
      </c>
      <c r="FK26" s="737">
        <f>+IF(FJ22=0,0,FJ26/FJ20*100)</f>
        <v>0.69930972934954927</v>
      </c>
    </row>
    <row r="27" spans="1:169">
      <c r="A27" s="646"/>
      <c r="B27" s="700"/>
      <c r="C27" s="735"/>
      <c r="D27" s="735" t="s">
        <v>4771</v>
      </c>
      <c r="E27" s="736">
        <f>W27+AO27</f>
        <v>45398.81440977782</v>
      </c>
      <c r="F27" s="737">
        <f>+IF(E23=0,0,E27/E20*100)</f>
        <v>4.987060559637758</v>
      </c>
      <c r="G27" s="736">
        <f>G135+G136</f>
        <v>3632.8230123002313</v>
      </c>
      <c r="H27" s="737">
        <f>+IF(G23=0,0,G27/G20*100)</f>
        <v>4.9747302630303016</v>
      </c>
      <c r="I27" s="736">
        <f>I135+I136</f>
        <v>2205.5723707912093</v>
      </c>
      <c r="J27" s="737">
        <f>+IF(I23=0,0,I27/I20*100)</f>
        <v>3.3544686884265866</v>
      </c>
      <c r="K27" s="736">
        <f>K135+K136</f>
        <v>3188.9267042882179</v>
      </c>
      <c r="L27" s="737">
        <f>+IF(K23=0,0,K27/K20*100)</f>
        <v>3.959229795357992</v>
      </c>
      <c r="M27" s="736">
        <f>SUM(G27,I27,K27)</f>
        <v>9027.3220873796581</v>
      </c>
      <c r="N27" s="737">
        <f>+IF(M23=0,0,M27/M20*100)</f>
        <v>4.1160520690676536</v>
      </c>
      <c r="O27" s="736">
        <f>O135+O136</f>
        <v>3351.8432739781865</v>
      </c>
      <c r="P27" s="737">
        <f>+IF(O23=0,0,O27/O20*100)</f>
        <v>5.8028980238144561</v>
      </c>
      <c r="Q27" s="736">
        <f>Q135+Q136</f>
        <v>3848.7833352924654</v>
      </c>
      <c r="R27" s="737">
        <f>+IF(Q23=0,0,Q27/Q20*100)</f>
        <v>6.734073639951041</v>
      </c>
      <c r="S27" s="736">
        <f>S135+S136</f>
        <v>4577.6587441498168</v>
      </c>
      <c r="T27" s="737">
        <f>+IF(S23=0,0,S27/S20*100)</f>
        <v>6.6445209882891669</v>
      </c>
      <c r="U27" s="736">
        <f>SUM(O27,Q27,S27)</f>
        <v>11778.28535342047</v>
      </c>
      <c r="V27" s="737">
        <f>+IF(U23=0,0,U27/U20*100)</f>
        <v>6.4078888036216695</v>
      </c>
      <c r="W27" s="736">
        <f>M27+U27</f>
        <v>20805.60744080013</v>
      </c>
      <c r="X27" s="737">
        <f>+IF(W23=0,0,W27/W20*100)</f>
        <v>5.161028932422064</v>
      </c>
      <c r="Y27" s="736">
        <f>Y135+Y136</f>
        <v>3935.1344628748338</v>
      </c>
      <c r="Z27" s="737">
        <f>+IF(Y23=0,0,Y27/Y20*100)</f>
        <v>5.1567366047495913</v>
      </c>
      <c r="AA27" s="736">
        <f>AA135+AA136</f>
        <v>3727.1903866189373</v>
      </c>
      <c r="AB27" s="737">
        <f>+IF(AA23=0,0,AA27/AA20*100)</f>
        <v>4.8169181102220655</v>
      </c>
      <c r="AC27" s="736">
        <f>AC135+AC136</f>
        <v>3955.1906593492995</v>
      </c>
      <c r="AD27" s="737">
        <f>+IF(AC23=0,0,AC27/AC20*100)</f>
        <v>4.4825787112896709</v>
      </c>
      <c r="AE27" s="736">
        <f>SUM(Y27,AA27,AC27)</f>
        <v>11617.515508843069</v>
      </c>
      <c r="AF27" s="737">
        <f>+IF(AE23=0,0,AE27/AE20*100)</f>
        <v>4.802167081496413</v>
      </c>
      <c r="AG27" s="736">
        <f>AG135+AG136</f>
        <v>3963.8840463484553</v>
      </c>
      <c r="AH27" s="737">
        <f>+IF(AG23=0,0,AG27/AG20*100)</f>
        <v>4.5043746647170089</v>
      </c>
      <c r="AI27" s="736">
        <f>AI135+AI136</f>
        <v>4509.7167949582272</v>
      </c>
      <c r="AJ27" s="737">
        <f>+IF(AI23=0,0,AI27/AI20*100)</f>
        <v>4.8568081037641164</v>
      </c>
      <c r="AK27" s="736">
        <f>AK135+AK136</f>
        <v>4502.0906188279369</v>
      </c>
      <c r="AL27" s="737">
        <f>+IF(AK23=0,0,AK27/AK20*100)</f>
        <v>5.3325599322244104</v>
      </c>
      <c r="AM27" s="736">
        <f>SUM(AG27,AI27,AK27)</f>
        <v>12975.69146013462</v>
      </c>
      <c r="AN27" s="737">
        <f>+IF(AM23=0,0,AM27/AM20*100)</f>
        <v>4.8913059859324539</v>
      </c>
      <c r="AO27" s="736">
        <f>AE27+AM27</f>
        <v>24593.206968977691</v>
      </c>
      <c r="AP27" s="737">
        <f>+IF(AO23=0,0,AO27/AO20*100)</f>
        <v>4.8487891030379382</v>
      </c>
      <c r="AQ27" s="651"/>
      <c r="AR27" s="736">
        <f>AR135+AR136</f>
        <v>49792.1305073822</v>
      </c>
      <c r="AS27" s="737">
        <f>+IF(AR23=0,0,AR27/AR20*100)</f>
        <v>4.6870895966038608</v>
      </c>
      <c r="AT27" s="736">
        <f>AT135+AT136</f>
        <v>3508.1682207653362</v>
      </c>
      <c r="AU27" s="737">
        <f>+IF(AT23=0,0,AT27/AT20*100)</f>
        <v>4.0235346224554567</v>
      </c>
      <c r="AV27" s="736">
        <f>AV135+AV136</f>
        <v>2524.4577327398192</v>
      </c>
      <c r="AW27" s="737">
        <f>+IF(AV23=0,0,AV27/AV20*100)</f>
        <v>3.2126845988458221</v>
      </c>
      <c r="AX27" s="736">
        <f>AX135+AX136</f>
        <v>4018.3092186433332</v>
      </c>
      <c r="AY27" s="737">
        <f>+IF(AX23=0,0,AX27/AX20*100)</f>
        <v>4.0462026988805366</v>
      </c>
      <c r="AZ27" s="736">
        <f>AZ135+AZ136</f>
        <v>10050.935172148489</v>
      </c>
      <c r="BA27" s="737">
        <f>+IF(AZ23=0,0,AZ27/AZ20*100)</f>
        <v>3.7916660102586852</v>
      </c>
      <c r="BB27" s="736">
        <f>BB135+BB136</f>
        <v>4398.4696830642715</v>
      </c>
      <c r="BC27" s="737">
        <f>+IF(BB23=0,0,BB27/BB20*100)</f>
        <v>5.21049809601082</v>
      </c>
      <c r="BD27" s="736">
        <f>BD135+BD136</f>
        <v>4096.7963592442829</v>
      </c>
      <c r="BE27" s="737">
        <f>+IF(BD23=0,0,BD27/BD20*100)</f>
        <v>4.8736504611381646</v>
      </c>
      <c r="BF27" s="736">
        <f>BF135+BF136</f>
        <v>4317.353862411006</v>
      </c>
      <c r="BG27" s="737">
        <f>+IF(BF23=0,0,BF27/BF20*100)</f>
        <v>5.2888856324996842</v>
      </c>
      <c r="BH27" s="736">
        <f>BH135+BH136</f>
        <v>12812.619904719561</v>
      </c>
      <c r="BI27" s="737">
        <f>+IF(BH23=0,0,BH27/BH20*100)</f>
        <v>5.1228688766819666</v>
      </c>
      <c r="BJ27" s="736">
        <f>BJ135+BJ136</f>
        <v>22863.555076868048</v>
      </c>
      <c r="BK27" s="737">
        <f>+IF(BJ23=0,0,BJ27/BJ20*100)</f>
        <v>4.4379224706200402</v>
      </c>
      <c r="BL27" s="736">
        <f>BL135+BL136</f>
        <v>4151.9044317902963</v>
      </c>
      <c r="BM27" s="737">
        <f>+IF(BL23=0,0,BL27/BL20*100)</f>
        <v>4.5779406338493267</v>
      </c>
      <c r="BN27" s="736">
        <f>BN135+BN136</f>
        <v>4468.1203500725751</v>
      </c>
      <c r="BO27" s="737">
        <f>+IF(BN23=0,0,BN27/BN20*100)</f>
        <v>5.4444765897200966</v>
      </c>
      <c r="BP27" s="736">
        <f>BP135+BP136</f>
        <v>4328.7803069531365</v>
      </c>
      <c r="BQ27" s="737">
        <f>+IF(BP23=0,0,BP27/BP20*100)</f>
        <v>5.1186851428330122</v>
      </c>
      <c r="BR27" s="736">
        <f>BR135+BR136</f>
        <v>12948.805088816007</v>
      </c>
      <c r="BS27" s="737">
        <f>+IF(BR23=0,0,BR27/BR20*100)</f>
        <v>5.0320046865229591</v>
      </c>
      <c r="BT27" s="736">
        <f>BT135+BT136</f>
        <v>4278.5418697040286</v>
      </c>
      <c r="BU27" s="737">
        <f>+IF(BT23=0,0,BT27/BT20*100)</f>
        <v>4.6063196325392086</v>
      </c>
      <c r="BV27" s="736">
        <f>BV135+BV136</f>
        <v>4939.8472874401086</v>
      </c>
      <c r="BW27" s="737">
        <f>+IF(BV23=0,0,BV27/BV20*100)</f>
        <v>4.9474170599071305</v>
      </c>
      <c r="BX27" s="736">
        <f>BX135+BX136</f>
        <v>4761.3811845540113</v>
      </c>
      <c r="BY27" s="737">
        <f>+IF(BX23=0,0,BX27/BX20*100)</f>
        <v>4.9046454912487913</v>
      </c>
      <c r="BZ27" s="736">
        <f>BZ135+BZ136</f>
        <v>13979.770341698148</v>
      </c>
      <c r="CA27" s="737">
        <f>+IF(BZ23=0,0,BZ27/BZ20*100)</f>
        <v>4.8237679381700396</v>
      </c>
      <c r="CB27" s="736">
        <f>CB135+CB136</f>
        <v>26928.575430514156</v>
      </c>
      <c r="CC27" s="737">
        <f>+IF(CB23=0,0,CB27/CB20*100)</f>
        <v>4.9217052668300285</v>
      </c>
      <c r="CE27" s="736">
        <f>CE135+CE136</f>
        <v>58885.963862925244</v>
      </c>
      <c r="CF27" s="737">
        <f>+IF(CE23=0,0,CE27/CE20*100)</f>
        <v>4.1092077420366122</v>
      </c>
      <c r="CG27" s="736">
        <f>CG135+CG136</f>
        <v>4205.6898731847441</v>
      </c>
      <c r="CH27" s="737">
        <f>+IF(CG23=0,0,CG27/CG20*100)</f>
        <v>4.0167868662296051</v>
      </c>
      <c r="CI27" s="736">
        <f>CI135+CI136</f>
        <v>3599.1393418726466</v>
      </c>
      <c r="CJ27" s="737">
        <f>+IF(CI23=0,0,CI27/CI20*100)</f>
        <v>3.6093841977308401</v>
      </c>
      <c r="CK27" s="736">
        <f>CK135+CK136</f>
        <v>4476.8291301445133</v>
      </c>
      <c r="CL27" s="737">
        <f>+IF(CK23=0,0,CK27/CK20*100)</f>
        <v>4.0927382406766837</v>
      </c>
      <c r="CM27" s="736">
        <f>CM135+CM136</f>
        <v>12281.658345201904</v>
      </c>
      <c r="CN27" s="737">
        <f>+IF(CM23=0,0,CM27/CM20*100)</f>
        <v>3.9138030165942626</v>
      </c>
      <c r="CO27" s="736">
        <f>CO135+CO136</f>
        <v>5204.9270257327553</v>
      </c>
      <c r="CP27" s="737">
        <f>+IF(CO23=0,0,CO27/CO20*100)</f>
        <v>4.8721382516085949</v>
      </c>
      <c r="CQ27" s="736">
        <f>CQ135+CQ136</f>
        <v>4618.4557518622469</v>
      </c>
      <c r="CR27" s="737">
        <f>+IF(CQ23=0,0,CQ27/CQ20*100)</f>
        <v>4.2125030806980694</v>
      </c>
      <c r="CS27" s="736">
        <f>CS135+CS136</f>
        <v>4765.8872438069493</v>
      </c>
      <c r="CT27" s="737">
        <f>+IF(CS23=0,0,CS27/CS20*100)</f>
        <v>4.1815413496315204</v>
      </c>
      <c r="CU27" s="736">
        <f>CU135+CU136</f>
        <v>14589.270021401951</v>
      </c>
      <c r="CV27" s="737">
        <f>+IF(CU23=0,0,CU27/CU20*100)</f>
        <v>4.4150812421292152</v>
      </c>
      <c r="CW27" s="736">
        <f>CW135+CW136</f>
        <v>26870.928366603854</v>
      </c>
      <c r="CX27" s="737">
        <f>+IF(CW23=0,0,CW27/CW20*100)</f>
        <v>4.1709150332409406</v>
      </c>
      <c r="CY27" s="736">
        <f>CY135+CY136</f>
        <v>5134.7653109221937</v>
      </c>
      <c r="CZ27" s="737">
        <f>+IF(CY23=0,0,CY27/CY20*100)</f>
        <v>4.2931381042271965</v>
      </c>
      <c r="DA27" s="736">
        <f>DA135+DA136</f>
        <v>4838.3266404472852</v>
      </c>
      <c r="DB27" s="737">
        <f>+IF(DA23=0,0,DA27/DA20*100)</f>
        <v>3.7517625435009063</v>
      </c>
      <c r="DC27" s="736">
        <f>DC135+DC136</f>
        <v>4954.973027448078</v>
      </c>
      <c r="DD27" s="737">
        <f>+IF(DC23=0,0,DC27/DC20*100)</f>
        <v>3.7486925619440856</v>
      </c>
      <c r="DE27" s="736">
        <f>DE135+DE136</f>
        <v>14928.064978817558</v>
      </c>
      <c r="DF27" s="737">
        <f>+IF(DE23=0,0,DE27/DE20*100)</f>
        <v>3.9207602906809287</v>
      </c>
      <c r="DG27" s="736">
        <f>DG135+DG136</f>
        <v>5583.4135656681337</v>
      </c>
      <c r="DH27" s="737">
        <f>+IF(DG23=0,0,DG27/DG20*100)</f>
        <v>3.7920686319339794</v>
      </c>
      <c r="DI27" s="736">
        <f>DI135+DI136</f>
        <v>5989.6587334684382</v>
      </c>
      <c r="DJ27" s="737">
        <f>+IF(DI23=0,0,DI27/DI20*100)</f>
        <v>4.4037068398793036</v>
      </c>
      <c r="DK27" s="736">
        <f>DK135+DK136</f>
        <v>5513.8982183672661</v>
      </c>
      <c r="DL27" s="737">
        <f>+IF(DK23=0,0,DK27/DK20*100)</f>
        <v>4.4188274356716706</v>
      </c>
      <c r="DM27" s="736">
        <f>DM135+DM136</f>
        <v>17086.97051750384</v>
      </c>
      <c r="DN27" s="737">
        <f>+IF(DM23=0,0,DM27/DM20*100)</f>
        <v>4.1876216222270255</v>
      </c>
      <c r="DO27" s="736">
        <f>DO135+DO136</f>
        <v>32015.035496321394</v>
      </c>
      <c r="DP27" s="737">
        <f>+IF(DO23=0,0,DO27/DO20*100)</f>
        <v>4.0588075395205783</v>
      </c>
      <c r="DQ27" s="694"/>
      <c r="DR27" s="736">
        <f>DR135+DR136</f>
        <v>61920.376448351679</v>
      </c>
      <c r="DS27" s="737">
        <f>+IF(DR23=0,0,DR27/DR20*100)</f>
        <v>3.7413894423809388</v>
      </c>
      <c r="DT27" s="736">
        <f>DT135+DT136</f>
        <v>5026.7856086887878</v>
      </c>
      <c r="DU27" s="737">
        <f>+IF(DT23=0,0,DT27/DT20*100)</f>
        <v>3.6533293859571612</v>
      </c>
      <c r="DV27" s="736">
        <f>DV135+DV136</f>
        <v>5123.3009697195939</v>
      </c>
      <c r="DW27" s="737">
        <f>+IF(DV23=0,0,DV27/DV20*100)</f>
        <v>3.6763872916700517</v>
      </c>
      <c r="DX27" s="736">
        <f>DX135+DX136</f>
        <v>5916.2229688407115</v>
      </c>
      <c r="DY27" s="737">
        <f>+IF(DX23=0,0,DX27/DX20*100)</f>
        <v>4.1834495877161624</v>
      </c>
      <c r="DZ27" s="736">
        <f>DZ135+DZ136</f>
        <v>16066.309547249093</v>
      </c>
      <c r="EA27" s="737">
        <f>+IF(DZ23=0,0,DZ27/DZ20*100)</f>
        <v>3.8402034147153019</v>
      </c>
      <c r="EB27" s="736">
        <f>EB135+EB136</f>
        <v>5359.9488371578736</v>
      </c>
      <c r="EC27" s="737">
        <f>+IF(EB23=0,0,EB27/EB20*100)</f>
        <v>3.9845818580272798</v>
      </c>
      <c r="ED27" s="736">
        <f>ED135+ED136</f>
        <v>5096.135456762785</v>
      </c>
      <c r="EE27" s="737">
        <f>+IF(ED23=0,0,ED27/ED20*100)</f>
        <v>3.8227112308907705</v>
      </c>
      <c r="EF27" s="736">
        <f>EF135+EF136</f>
        <v>5418.6110751281703</v>
      </c>
      <c r="EG27" s="737">
        <f>+IF(EF23=0,0,EF27/EF20*100)</f>
        <v>4.0763330293050419</v>
      </c>
      <c r="EH27" s="736">
        <f>EH135+EH136</f>
        <v>15874.695369048828</v>
      </c>
      <c r="EI27" s="737">
        <f>+IF(EH23=0,0,EH27/EH20*100)</f>
        <v>3.961168825936237</v>
      </c>
      <c r="EJ27" s="736">
        <f>EJ135+EJ136</f>
        <v>31941.004916297919</v>
      </c>
      <c r="EK27" s="737">
        <f>+IF(EJ23=0,0,EJ27/EJ20*100)</f>
        <v>3.8993855812207281</v>
      </c>
      <c r="EL27" s="736">
        <f>EL135+EL136</f>
        <v>5196.0664108646506</v>
      </c>
      <c r="EM27" s="737">
        <f>+IF(EL23=0,0,EL27/EL20*100)</f>
        <v>3.8117214631793113</v>
      </c>
      <c r="EN27" s="736">
        <f>EN135+EN136</f>
        <v>4888.4870267896076</v>
      </c>
      <c r="EO27" s="737">
        <f>+IF(EN23=0,0,EN27/EN20*100)</f>
        <v>3.6167585217213505</v>
      </c>
      <c r="EP27" s="736">
        <f>EP135+EP136</f>
        <v>4911.0982471446341</v>
      </c>
      <c r="EQ27" s="737">
        <f>+IF(EP23=0,0,EP27/EP20*100)</f>
        <v>3.5576309375287449</v>
      </c>
      <c r="ER27" s="736">
        <f>ER135+ER136</f>
        <v>14995.651684798893</v>
      </c>
      <c r="ES27" s="737">
        <f>+IF(ER23=0,0,ER27/ER20*100)</f>
        <v>3.6617247613350252</v>
      </c>
      <c r="ET27" s="736">
        <f>ET135+ET136</f>
        <v>5014.8044723090425</v>
      </c>
      <c r="EU27" s="737">
        <f>+IF(ET23=0,0,ET27/ET20*100)</f>
        <v>3.4770379745742117</v>
      </c>
      <c r="EV27" s="736">
        <f>EV135+EV136</f>
        <v>5030.4582376700419</v>
      </c>
      <c r="EW27" s="737">
        <f>+IF(EV23=0,0,EV27/EV20*100)</f>
        <v>3.4524709979302277</v>
      </c>
      <c r="EX27" s="736">
        <f>EX135+EX136</f>
        <v>4938.4571372757837</v>
      </c>
      <c r="EY27" s="737">
        <f>+IF(EX23=0,0,EX27/EX20*100)</f>
        <v>3.6199227034515111</v>
      </c>
      <c r="EZ27" s="736">
        <f>EZ135+EZ136</f>
        <v>14983.719847254868</v>
      </c>
      <c r="FA27" s="737">
        <f>+IF(EZ23=0,0,EZ27/EZ20*100)</f>
        <v>3.5143621274062142</v>
      </c>
      <c r="FB27" s="736">
        <f>FB135+FB136</f>
        <v>29979.371532053759</v>
      </c>
      <c r="FC27" s="737">
        <f>+IF(FB23=0,0,FB27/FB20*100)</f>
        <v>3.5865596943324349</v>
      </c>
      <c r="FD27" s="736">
        <f>FD135+FD136</f>
        <v>69831.092939204871</v>
      </c>
      <c r="FE27" s="737">
        <f>+IF(FD23=0,0,FD27/FD20*100)</f>
        <v>4.2089775737148765</v>
      </c>
      <c r="FF27" s="736">
        <f>FF135+FF136</f>
        <v>77428.954513552395</v>
      </c>
      <c r="FG27" s="737">
        <f>+IF(FF23=0,0,FF27/FF20*100)</f>
        <v>4.2517439704441102</v>
      </c>
      <c r="FH27" s="736">
        <f>FH135+FH136</f>
        <v>85076.889009674516</v>
      </c>
      <c r="FI27" s="737">
        <f>+IF(FH23=0,0,FH27/FH20*100)</f>
        <v>4.0598544197250623</v>
      </c>
      <c r="FJ27" s="736">
        <f>FJ135+FJ136</f>
        <v>90918.236301453726</v>
      </c>
      <c r="FK27" s="737">
        <f>+IF(FJ23=0,0,FJ27/FJ20*100)</f>
        <v>3.8558292297355079</v>
      </c>
      <c r="FL27" s="654">
        <f>FD27/DR27</f>
        <v>1.1277562725648411</v>
      </c>
      <c r="FM27" s="654">
        <f>FF27/FD27</f>
        <v>1.1088034177119674</v>
      </c>
    </row>
    <row r="28" spans="1:169" s="693" customFormat="1">
      <c r="A28" s="672"/>
      <c r="B28" s="699"/>
      <c r="C28" s="738" t="s">
        <v>4772</v>
      </c>
      <c r="D28" s="739"/>
      <c r="E28" s="740">
        <f>SUM(E29:E31)</f>
        <v>19076.629900517088</v>
      </c>
      <c r="F28" s="741">
        <f>+IF(E24=0,0,E28/E20*100)</f>
        <v>2.0955681293559296</v>
      </c>
      <c r="G28" s="740">
        <f>SUM(G29:G31)</f>
        <v>1630.9828849052442</v>
      </c>
      <c r="H28" s="741">
        <f>+IF(G24=0,0,G28/G20*100)</f>
        <v>2.2334421161038485</v>
      </c>
      <c r="I28" s="740">
        <f>SUM(I29:I31)</f>
        <v>1535.2778848450503</v>
      </c>
      <c r="J28" s="741">
        <f>+IF(I24=0,0,I28/I20*100)</f>
        <v>2.3350136504017938</v>
      </c>
      <c r="K28" s="740">
        <f>SUM(K29:K31)</f>
        <v>1531.98010090302</v>
      </c>
      <c r="L28" s="741">
        <f>+IF(K24=0,0,K28/K20*100)</f>
        <v>1.9020384674362143</v>
      </c>
      <c r="M28" s="740">
        <f>SUM(M29:M31)</f>
        <v>4698.2408706533142</v>
      </c>
      <c r="N28" s="741">
        <f>+IF(M24=0,0,M28/M20*100)</f>
        <v>2.1421861178151502</v>
      </c>
      <c r="O28" s="740">
        <f>SUM(O29:O31)</f>
        <v>1464.3415793733293</v>
      </c>
      <c r="P28" s="741">
        <f>+IF(O24=0,0,O28/O20*100)</f>
        <v>2.5351498153580234</v>
      </c>
      <c r="Q28" s="740">
        <f>SUM(Q29:Q31)</f>
        <v>1562.4003035333212</v>
      </c>
      <c r="R28" s="741">
        <f>+IF(Q24=0,0,Q28/Q20*100)</f>
        <v>2.7336739386177316</v>
      </c>
      <c r="S28" s="740">
        <f>SUM(S29:S31)</f>
        <v>1554.5156461992678</v>
      </c>
      <c r="T28" s="741">
        <f>+IF(S24=0,0,S28/S20*100)</f>
        <v>2.2563962093057421</v>
      </c>
      <c r="U28" s="740">
        <f>SUM(U29:U31)</f>
        <v>4581.2575291059184</v>
      </c>
      <c r="V28" s="741">
        <f>+IF(U24=0,0,U28/U20*100)</f>
        <v>2.4923991859935808</v>
      </c>
      <c r="W28" s="740">
        <f>SUM(W29:W31)</f>
        <v>9279.4983997592317</v>
      </c>
      <c r="X28" s="741">
        <f>+IF(W24=0,0,W28/W20*100)</f>
        <v>2.3018678909419936</v>
      </c>
      <c r="Y28" s="740">
        <f>SUM(Y29:Y31)</f>
        <v>1486.3627858054324</v>
      </c>
      <c r="Z28" s="741">
        <f>+IF(Y24=0,0,Y28/Y20*100)</f>
        <v>1.9477813167026834</v>
      </c>
      <c r="AA28" s="740">
        <f>SUM(AA29:AA31)</f>
        <v>1501.735678474733</v>
      </c>
      <c r="AB28" s="741">
        <f>+IF(AA24=0,0,AA28/AA20*100)</f>
        <v>1.9408017933244177</v>
      </c>
      <c r="AC28" s="740">
        <f>SUM(AC29:AC31)</f>
        <v>1577.8387885066381</v>
      </c>
      <c r="AD28" s="741">
        <f>+IF(AC24=0,0,AC28/AC20*100)</f>
        <v>1.78822898119671</v>
      </c>
      <c r="AE28" s="740">
        <f>SUM(AE29:AE31)</f>
        <v>4565.9372527868036</v>
      </c>
      <c r="AF28" s="741">
        <f>+IF(AE24=0,0,AE28/AE20*100)</f>
        <v>1.887356513948351</v>
      </c>
      <c r="AG28" s="740">
        <f>SUM(AG29:AG31)</f>
        <v>1555.5858363335969</v>
      </c>
      <c r="AH28" s="741">
        <f>+IF(AG24=0,0,AG28/AG20*100)</f>
        <v>1.767695862957569</v>
      </c>
      <c r="AI28" s="740">
        <f>SUM(AI29:AI31)</f>
        <v>1612.9415805306344</v>
      </c>
      <c r="AJ28" s="741">
        <f>+IF(AI24=0,0,AI28/AI20*100)</f>
        <v>1.7370819710845837</v>
      </c>
      <c r="AK28" s="740">
        <f>SUM(AK29:AK31)</f>
        <v>2062.6668311068206</v>
      </c>
      <c r="AL28" s="741">
        <f>+IF(AK24=0,0,AK28/AK20*100)</f>
        <v>2.4431526213819428</v>
      </c>
      <c r="AM28" s="740">
        <f>SUM(AM29:AM31)</f>
        <v>5231.1942479710524</v>
      </c>
      <c r="AN28" s="741">
        <f>+IF(AM24=0,0,AM28/AM20*100)</f>
        <v>1.9719466833261743</v>
      </c>
      <c r="AO28" s="740">
        <f>SUM(AO29:AO31)</f>
        <v>9797.131500757856</v>
      </c>
      <c r="AP28" s="741">
        <f>+IF(AO24=0,0,AO28/AO20*100)</f>
        <v>1.9315994258832161</v>
      </c>
      <c r="AQ28" s="734"/>
      <c r="AR28" s="740">
        <f>SUM(AR29:AR31)</f>
        <v>20230.029538563358</v>
      </c>
      <c r="AS28" s="741">
        <f>+IF(AR24=0,0,AR28/AR20*100)</f>
        <v>1.9043162046486657</v>
      </c>
      <c r="AT28" s="740">
        <f>SUM(AT29:AT31)</f>
        <v>1383.3432778580177</v>
      </c>
      <c r="AU28" s="741">
        <f>+IF(AT24=0,0,AT28/AT20*100)</f>
        <v>1.5865629077469092</v>
      </c>
      <c r="AV28" s="740">
        <f>SUM(AV29:AV31)</f>
        <v>1407.5485302737834</v>
      </c>
      <c r="AW28" s="741">
        <f>+IF(AV24=0,0,AV28/AV20*100)</f>
        <v>1.7912795396383501</v>
      </c>
      <c r="AX28" s="740">
        <f>SUM(AX29:AX31)</f>
        <v>1508.5540129822716</v>
      </c>
      <c r="AY28" s="741">
        <f>+IF(AX24=0,0,AX28/AX20*100)</f>
        <v>1.5190257858743743</v>
      </c>
      <c r="AZ28" s="740">
        <f>SUM(AZ29:AZ31)</f>
        <v>4299.4458211140727</v>
      </c>
      <c r="BA28" s="741">
        <f>+IF(AZ24=0,0,AZ28/AZ20*100)</f>
        <v>1.6219448542500392</v>
      </c>
      <c r="BB28" s="740">
        <f>SUM(BB29:BB31)</f>
        <v>1552.8010344393742</v>
      </c>
      <c r="BC28" s="741">
        <f>+IF(BB24=0,0,BB28/BB20*100)</f>
        <v>1.8394731387106769</v>
      </c>
      <c r="BD28" s="740">
        <f>SUM(BD29:BD31)</f>
        <v>1635.4225806750464</v>
      </c>
      <c r="BE28" s="741">
        <f>+IF(BD24=0,0,BD28/BD20*100)</f>
        <v>1.9455392251747128</v>
      </c>
      <c r="BF28" s="740">
        <f>SUM(BF29:BF31)</f>
        <v>1684.8892102578175</v>
      </c>
      <c r="BG28" s="741">
        <f>+IF(BF24=0,0,BF28/BF20*100)</f>
        <v>2.0640389044945926</v>
      </c>
      <c r="BH28" s="740">
        <f>SUM(BH29:BH31)</f>
        <v>4873.1128253722381</v>
      </c>
      <c r="BI28" s="741">
        <f>+IF(BH24=0,0,BH28/BH20*100)</f>
        <v>1.9484163435195243</v>
      </c>
      <c r="BJ28" s="740">
        <f>SUM(BJ29:BJ31)</f>
        <v>9172.5586464863118</v>
      </c>
      <c r="BK28" s="741">
        <f>+IF(BJ24=0,0,BJ28/BJ20*100)</f>
        <v>1.7804363316843368</v>
      </c>
      <c r="BL28" s="740">
        <f>SUM(BL29:BL31)</f>
        <v>1743.5397857465214</v>
      </c>
      <c r="BM28" s="741">
        <f>+IF(BL24=0,0,BL28/BL20*100)</f>
        <v>1.9224483036716231</v>
      </c>
      <c r="BN28" s="740">
        <f>SUM(BN29:BN31)</f>
        <v>1689.9409633375317</v>
      </c>
      <c r="BO28" s="741">
        <f>+IF(BN24=0,0,BN28/BN20*100)</f>
        <v>2.059220274304109</v>
      </c>
      <c r="BP28" s="740">
        <f>SUM(BP29:BP31)</f>
        <v>1459.7250111670514</v>
      </c>
      <c r="BQ28" s="741">
        <f>+IF(BP24=0,0,BP28/BP20*100)</f>
        <v>1.7260919236951773</v>
      </c>
      <c r="BR28" s="740">
        <f>SUM(BR29:BR31)</f>
        <v>4893.2057602511049</v>
      </c>
      <c r="BS28" s="741">
        <f>+IF(BR24=0,0,BR28/BR20*100)</f>
        <v>1.9015371803666636</v>
      </c>
      <c r="BT28" s="740">
        <f>SUM(BT29:BT31)</f>
        <v>1618.7122592190651</v>
      </c>
      <c r="BU28" s="741">
        <f>+IF(BT24=0,0,BT28/BT20*100)</f>
        <v>1.7427213022899488</v>
      </c>
      <c r="BV28" s="740">
        <f>SUM(BV29:BV31)</f>
        <v>1790.1794437402086</v>
      </c>
      <c r="BW28" s="741">
        <f>+IF(BV24=0,0,BV28/BV20*100)</f>
        <v>1.7929226967753193</v>
      </c>
      <c r="BX28" s="740">
        <f>SUM(BX29:BX31)</f>
        <v>2755.3734288666674</v>
      </c>
      <c r="BY28" s="741">
        <f>+IF(BX24=0,0,BX28/BX20*100)</f>
        <v>2.8382793439092118</v>
      </c>
      <c r="BZ28" s="740">
        <f>SUM(BZ29:BZ31)</f>
        <v>6164.2651318259404</v>
      </c>
      <c r="CA28" s="741">
        <f>+IF(BZ24=0,0,BZ28/BZ20*100)</f>
        <v>2.1270009290917664</v>
      </c>
      <c r="CB28" s="740">
        <f>SUM(CB29:CB31)</f>
        <v>11057.470892077044</v>
      </c>
      <c r="CC28" s="741">
        <f>+IF(CB24=0,0,CB28/CB20*100)</f>
        <v>2.0209614455017695</v>
      </c>
      <c r="CE28" s="740">
        <f>SUM(CE29:CE31)</f>
        <v>24309.214635303691</v>
      </c>
      <c r="CF28" s="741">
        <f>+IF(CE24=0,0,CE28/CE20*100)</f>
        <v>1.6963569317596188</v>
      </c>
      <c r="CG28" s="740">
        <f>SUM(CG29:CG31)</f>
        <v>1667.6917227339604</v>
      </c>
      <c r="CH28" s="741">
        <f>+IF(CG24=0,0,CG28/CG20*100)</f>
        <v>1.5927855859055491</v>
      </c>
      <c r="CI28" s="740">
        <f>SUM(CI29:CI31)</f>
        <v>1573.073089682041</v>
      </c>
      <c r="CJ28" s="741">
        <f>+IF(CI24=0,0,CI28/CI20*100)</f>
        <v>1.5775508010256123</v>
      </c>
      <c r="CK28" s="740">
        <f>SUM(CK29:CK31)</f>
        <v>1688.1325374791541</v>
      </c>
      <c r="CL28" s="741">
        <f>+IF(CK24=0,0,CK28/CK20*100)</f>
        <v>1.5432987033053176</v>
      </c>
      <c r="CM28" s="740">
        <f>SUM(CM29:CM31)</f>
        <v>4928.8973498951555</v>
      </c>
      <c r="CN28" s="741">
        <f>+IF(CM24=0,0,CM28/CM20*100)</f>
        <v>1.5706945083714587</v>
      </c>
      <c r="CO28" s="740">
        <f>SUM(CO29:CO31)</f>
        <v>2120.708920995387</v>
      </c>
      <c r="CP28" s="741">
        <f>+IF(CO24=0,0,CO28/CO20*100)</f>
        <v>1.9851166026779425</v>
      </c>
      <c r="CQ28" s="740">
        <f>SUM(CQ29:CQ31)</f>
        <v>2074.5027384043428</v>
      </c>
      <c r="CR28" s="741">
        <f>+IF(CQ24=0,0,CQ28/CQ20*100)</f>
        <v>1.8921582550447107</v>
      </c>
      <c r="CS28" s="740">
        <f>SUM(CS29:CS31)</f>
        <v>2046.6718581980338</v>
      </c>
      <c r="CT28" s="741">
        <f>+IF(CS24=0,0,CS28/CS20*100)</f>
        <v>1.7957292244593699</v>
      </c>
      <c r="CU28" s="740">
        <f>SUM(CU29:CU31)</f>
        <v>6241.8835175977638</v>
      </c>
      <c r="CV28" s="741">
        <f>+IF(CU24=0,0,CU28/CU20*100)</f>
        <v>1.888951454985353</v>
      </c>
      <c r="CW28" s="740">
        <f>SUM(CW29:CW31)</f>
        <v>11170.780867492918</v>
      </c>
      <c r="CX28" s="741">
        <f>+IF(CW24=0,0,CW28/CW20*100)</f>
        <v>1.7339325689682221</v>
      </c>
      <c r="CY28" s="740">
        <f>SUM(CY29:CY31)</f>
        <v>2120.1406980562606</v>
      </c>
      <c r="CZ28" s="741">
        <f>+IF(CY24=0,0,CY28/CY20*100)</f>
        <v>1.7726334634588135</v>
      </c>
      <c r="DA28" s="740">
        <f>SUM(DA29:DA31)</f>
        <v>2066.0569294289562</v>
      </c>
      <c r="DB28" s="741">
        <f>+IF(DA24=0,0,DA28/DA20*100)</f>
        <v>1.6020735218189961</v>
      </c>
      <c r="DC28" s="740">
        <f>SUM(DC29:DC31)</f>
        <v>1904.9237285654594</v>
      </c>
      <c r="DD28" s="741">
        <f>+IF(DC24=0,0,DC28/DC20*100)</f>
        <v>1.4411730140177761</v>
      </c>
      <c r="DE28" s="740">
        <f>SUM(DE29:DE31)</f>
        <v>6091.1213560506767</v>
      </c>
      <c r="DF28" s="741">
        <f>+IF(DE24=0,0,DE28/DE20*100)</f>
        <v>1.5997938629292952</v>
      </c>
      <c r="DG28" s="740">
        <f>SUM(DG29:DG31)</f>
        <v>2161.0992003041865</v>
      </c>
      <c r="DH28" s="741">
        <f>+IF(DG24=0,0,DG28/DG20*100)</f>
        <v>1.4677466377130997</v>
      </c>
      <c r="DI28" s="740">
        <f>SUM(DI29:DI31)</f>
        <v>2252.1872130233296</v>
      </c>
      <c r="DJ28" s="741">
        <f>+IF(DI24=0,0,DI28/DI20*100)</f>
        <v>1.6558493022750784</v>
      </c>
      <c r="DK28" s="740">
        <f>SUM(DK29:DK31)</f>
        <v>2634.0259984325799</v>
      </c>
      <c r="DL28" s="741">
        <f>+IF(DK24=0,0,DK28/DK20*100)</f>
        <v>2.110903373111753</v>
      </c>
      <c r="DM28" s="740">
        <f>SUM(DM29:DM31)</f>
        <v>7047.3124117600964</v>
      </c>
      <c r="DN28" s="741">
        <f>+IF(DM24=0,0,DM28/DM20*100)</f>
        <v>1.7271334203944462</v>
      </c>
      <c r="DO28" s="740">
        <f>SUM(DO29:DO31)</f>
        <v>13138.433767810773</v>
      </c>
      <c r="DP28" s="741">
        <f>+IF(DO24=0,0,DO28/DO20*100)</f>
        <v>1.6656665597140901</v>
      </c>
      <c r="DQ28" s="694"/>
      <c r="DR28" s="740">
        <f>SUM(DR29:DR31)</f>
        <v>32459.977915441235</v>
      </c>
      <c r="DS28" s="741">
        <f>+IF(DR24=0,0,DR28/DR20*100)</f>
        <v>1.9613158969414364</v>
      </c>
      <c r="DT28" s="740">
        <f>SUM(DT29:DT31)</f>
        <v>2563.357589811284</v>
      </c>
      <c r="DU28" s="741">
        <f>+IF(DT24=0,0,DT28/DT20*100)</f>
        <v>1.8629777234554956</v>
      </c>
      <c r="DV28" s="740">
        <f>SUM(DV29:DV31)</f>
        <v>2302.240960495842</v>
      </c>
      <c r="DW28" s="741">
        <f>+IF(DV24=0,0,DV28/DV20*100)</f>
        <v>1.6520461045630142</v>
      </c>
      <c r="DX28" s="740">
        <f>SUM(DX29:DX31)</f>
        <v>2776.1219718397961</v>
      </c>
      <c r="DY28" s="741">
        <f>+IF(DX24=0,0,DX28/DX20*100)</f>
        <v>1.963037292493846</v>
      </c>
      <c r="DZ28" s="740">
        <f>SUM(DZ29:DZ31)</f>
        <v>7641.7205221469221</v>
      </c>
      <c r="EA28" s="741">
        <f>+IF(DZ24=0,0,DZ28/DZ20*100)</f>
        <v>1.8265402616043369</v>
      </c>
      <c r="EB28" s="740">
        <f>SUM(EB29:EB31)</f>
        <v>2686.7947144163813</v>
      </c>
      <c r="EC28" s="741">
        <f>+IF(EB24=0,0,EB28/EB20*100)</f>
        <v>1.9973611317125655</v>
      </c>
      <c r="ED28" s="740">
        <f>SUM(ED29:ED31)</f>
        <v>2458.0028003825973</v>
      </c>
      <c r="EE28" s="741">
        <f>+IF(ED24=0,0,ED28/ED20*100)</f>
        <v>1.8437961451974996</v>
      </c>
      <c r="EF28" s="740">
        <f>SUM(EF29:EF31)</f>
        <v>2835.9145950788607</v>
      </c>
      <c r="EG28" s="741">
        <f>+IF(EF24=0,0,EF28/EF20*100)</f>
        <v>2.1334124505207734</v>
      </c>
      <c r="EH28" s="740">
        <f>SUM(EH29:EH31)</f>
        <v>7980.7121098778389</v>
      </c>
      <c r="EI28" s="741">
        <f>+IF(EH24=0,0,EH28/EH20*100)</f>
        <v>1.9914050180802982</v>
      </c>
      <c r="EJ28" s="740">
        <f>SUM(EJ29:EJ31)</f>
        <v>15622.432632024762</v>
      </c>
      <c r="EK28" s="741">
        <f>+IF(EJ24=0,0,EJ28/EJ20*100)</f>
        <v>1.9072001243713579</v>
      </c>
      <c r="EL28" s="740">
        <f>SUM(EL29:EL31)</f>
        <v>2758.8545145519283</v>
      </c>
      <c r="EM28" s="741">
        <f>+IF(EL24=0,0,EL28/EL20*100)</f>
        <v>2.0238357510055023</v>
      </c>
      <c r="EN28" s="740">
        <f>SUM(EN29:EN31)</f>
        <v>2693.2551277624698</v>
      </c>
      <c r="EO28" s="741">
        <f>+IF(EN24=0,0,EN28/EN20*100)</f>
        <v>1.9926110841909508</v>
      </c>
      <c r="EP28" s="740">
        <f>SUM(EP29:EP31)</f>
        <v>2752.4445882728123</v>
      </c>
      <c r="EQ28" s="741">
        <f>+IF(EP24=0,0,EP28/EP20*100)</f>
        <v>1.9938884396715553</v>
      </c>
      <c r="ER28" s="740">
        <f>SUM(ER29:ER31)</f>
        <v>8204.5542305872095</v>
      </c>
      <c r="ES28" s="741">
        <f>+IF(ER24=0,0,ER28/ER20*100)</f>
        <v>2.003435396696474</v>
      </c>
      <c r="ET28" s="740">
        <f>SUM(ET29:ET31)</f>
        <v>3011.7078247536087</v>
      </c>
      <c r="EU28" s="741">
        <f>+IF(ET24=0,0,ET28/ET20*100)</f>
        <v>2.0881816096349004</v>
      </c>
      <c r="EV28" s="740">
        <f>SUM(EV29:EV31)</f>
        <v>2644.425786942681</v>
      </c>
      <c r="EW28" s="741">
        <f>+IF(EV24=0,0,EV28/EV20*100)</f>
        <v>1.8149049061238363</v>
      </c>
      <c r="EX28" s="740">
        <f>SUM(EX29:EX31)</f>
        <v>2976.857441132976</v>
      </c>
      <c r="EY28" s="741">
        <f>+IF(EX24=0,0,EX28/EX20*100)</f>
        <v>2.1820567712855001</v>
      </c>
      <c r="EZ28" s="740">
        <f>SUM(EZ29:EZ31)</f>
        <v>8632.9910528292658</v>
      </c>
      <c r="FA28" s="741">
        <f>+IF(EZ24=0,0,EZ28/EZ20*100)</f>
        <v>2.0248280875231588</v>
      </c>
      <c r="FB28" s="740">
        <f>SUM(FB29:FB31)</f>
        <v>16837.545283416475</v>
      </c>
      <c r="FC28" s="741">
        <f>+IF(FB24=0,0,FB28/FB20*100)</f>
        <v>2.0143471386793856</v>
      </c>
      <c r="FD28" s="740">
        <f>SUM(FD29:FD31)</f>
        <v>34391.228794641713</v>
      </c>
      <c r="FE28" s="741">
        <f>+IF(FD24=0,0,FD28/FD20*100)</f>
        <v>2.0728862264144374</v>
      </c>
      <c r="FF28" s="740">
        <f>SUM(FF29:FF31)</f>
        <v>36956.456806252885</v>
      </c>
      <c r="FG28" s="741">
        <f>+IF(FF24=0,0,FF28/FF20*100)</f>
        <v>2.0293363559165911</v>
      </c>
      <c r="FH28" s="740">
        <f>SUM(FH29:FH31)</f>
        <v>40906.154141874213</v>
      </c>
      <c r="FI28" s="741">
        <f>+IF(FH24=0,0,FH28/FH20*100)</f>
        <v>1.9520345962339747</v>
      </c>
      <c r="FJ28" s="740">
        <f>SUM(FJ29:FJ31)</f>
        <v>43071.495891311824</v>
      </c>
      <c r="FK28" s="741">
        <f>+IF(FJ24=0,0,FJ28/FJ20*100)</f>
        <v>1.8266559007535159</v>
      </c>
    </row>
    <row r="29" spans="1:169">
      <c r="A29" s="646"/>
      <c r="B29" s="700"/>
      <c r="C29" s="735"/>
      <c r="D29" s="701" t="s">
        <v>4769</v>
      </c>
      <c r="E29" s="736">
        <f>W29+AO29</f>
        <v>777.32588938420702</v>
      </c>
      <c r="F29" s="737">
        <f>+IF(E25=0,0,E29/E20*100)</f>
        <v>8.5389262590487389E-2</v>
      </c>
      <c r="G29" s="736">
        <f>G129</f>
        <v>54.251966715252351</v>
      </c>
      <c r="H29" s="737">
        <f>+IF(G25=0,0,G29/G20*100)</f>
        <v>7.4291783478983811E-2</v>
      </c>
      <c r="I29" s="736">
        <f>I129</f>
        <v>79.432931115985767</v>
      </c>
      <c r="J29" s="737">
        <f>+IF(I25=0,0,I29/I20*100)</f>
        <v>0.12081003724349981</v>
      </c>
      <c r="K29" s="736">
        <f>K129</f>
        <v>56.203170930358375</v>
      </c>
      <c r="L29" s="737">
        <f>+IF(K25=0,0,K29/K20*100)</f>
        <v>6.9779361388847216E-2</v>
      </c>
      <c r="M29" s="736">
        <f>SUM(G29,I29,K29)</f>
        <v>189.88806876159649</v>
      </c>
      <c r="N29" s="737">
        <f>+IF(M25=0,0,M29/M20*100)</f>
        <v>8.6580402333279363E-2</v>
      </c>
      <c r="O29" s="736">
        <f>O129</f>
        <v>49.600704933424872</v>
      </c>
      <c r="P29" s="737">
        <f>+IF(O25=0,0,O29/O20*100)</f>
        <v>8.5871506842968306E-2</v>
      </c>
      <c r="Q29" s="736">
        <f>Q129</f>
        <v>64.775955320129782</v>
      </c>
      <c r="R29" s="737">
        <f>+IF(Q25=0,0,Q29/Q20*100)</f>
        <v>0.11333608967385156</v>
      </c>
      <c r="S29" s="736">
        <f>S129</f>
        <v>51.299011090478984</v>
      </c>
      <c r="T29" s="737">
        <f>+IF(S25=0,0,S29/S20*100)</f>
        <v>7.4461067309741516E-2</v>
      </c>
      <c r="U29" s="736">
        <f>SUM(O29,Q29,S29)</f>
        <v>165.67567134403365</v>
      </c>
      <c r="V29" s="737">
        <f>+IF(U25=0,0,U29/U20*100)</f>
        <v>9.0134620412268579E-2</v>
      </c>
      <c r="W29" s="736">
        <f>M29+U29</f>
        <v>355.56374010563013</v>
      </c>
      <c r="X29" s="737">
        <f>+IF(W25=0,0,W29/W20*100)</f>
        <v>8.8200969629309914E-2</v>
      </c>
      <c r="Y29" s="736">
        <f>Y129</f>
        <v>55.753342493329299</v>
      </c>
      <c r="Z29" s="737">
        <f>+IF(Y25=0,0,Y29/Y20*100)</f>
        <v>7.3061112595998429E-2</v>
      </c>
      <c r="AA29" s="736">
        <f>AA129</f>
        <v>72.757191406532115</v>
      </c>
      <c r="AB29" s="737">
        <f>+IF(AA25=0,0,AA29/AA20*100)</f>
        <v>9.4029388515604384E-2</v>
      </c>
      <c r="AC29" s="736">
        <f>AC129</f>
        <v>54.887362983988012</v>
      </c>
      <c r="AD29" s="737">
        <f>+IF(AC25=0,0,AC29/AC20*100)</f>
        <v>6.2206084616747877E-2</v>
      </c>
      <c r="AE29" s="736">
        <f>SUM(Y29,AA29,AC29)</f>
        <v>183.3978968838494</v>
      </c>
      <c r="AF29" s="737">
        <f>+IF(AE25=0,0,AE29/AE20*100)</f>
        <v>7.5808579085684433E-2</v>
      </c>
      <c r="AG29" s="736">
        <f>AG129</f>
        <v>54.159544270776536</v>
      </c>
      <c r="AH29" s="737">
        <f>+IF(AG25=0,0,AG29/AG20*100)</f>
        <v>6.1544403472305706E-2</v>
      </c>
      <c r="AI29" s="736">
        <f>AI129</f>
        <v>75.257167541357759</v>
      </c>
      <c r="AJ29" s="737">
        <f>+IF(AI25=0,0,AI29/AI20*100)</f>
        <v>8.1049351389389387E-2</v>
      </c>
      <c r="AK29" s="736">
        <f>AK129</f>
        <v>108.94754058259321</v>
      </c>
      <c r="AL29" s="737">
        <f>+IF(AK25=0,0,AK29/AK20*100)</f>
        <v>0.12904433491309367</v>
      </c>
      <c r="AM29" s="736">
        <f>SUM(AG29,AI29,AK29)</f>
        <v>238.36425239472749</v>
      </c>
      <c r="AN29" s="737">
        <f>+IF(AM25=0,0,AM29/AM20*100)</f>
        <v>8.9853592631474966E-2</v>
      </c>
      <c r="AO29" s="736">
        <f>AE29+AM29</f>
        <v>421.76214927857689</v>
      </c>
      <c r="AP29" s="737">
        <f>+IF(AO25=0,0,AO29/AO20*100)</f>
        <v>8.3154495307402085E-2</v>
      </c>
      <c r="AQ29" s="651"/>
      <c r="AR29" s="736">
        <f>AR129</f>
        <v>947.46471164634374</v>
      </c>
      <c r="AS29" s="737">
        <f>+IF(AR25=0,0,AR29/AR20*100)</f>
        <v>8.9187828435026525E-2</v>
      </c>
      <c r="AT29" s="736">
        <f>AT129</f>
        <v>47.495540949121349</v>
      </c>
      <c r="AU29" s="737">
        <f>+IF(AT25=0,0,AT29/AT20*100)</f>
        <v>5.4472859166186334E-2</v>
      </c>
      <c r="AV29" s="736">
        <f>AV129</f>
        <v>43.299036723753346</v>
      </c>
      <c r="AW29" s="737">
        <f>+IF(AV25=0,0,AV29/AV20*100)</f>
        <v>5.5103377895057377E-2</v>
      </c>
      <c r="AX29" s="736">
        <f>AX129</f>
        <v>60.349414792893448</v>
      </c>
      <c r="AY29" s="737">
        <f>+IF(AX25=0,0,AX29/AX20*100)</f>
        <v>6.0768336064816054E-2</v>
      </c>
      <c r="AZ29" s="736">
        <f>AZ129</f>
        <v>151.14399246576815</v>
      </c>
      <c r="BA29" s="737">
        <f>+IF(AZ25=0,0,AZ29/AZ20*100)</f>
        <v>5.7018330043088386E-2</v>
      </c>
      <c r="BB29" s="736">
        <f>BB129</f>
        <v>50.476387245353564</v>
      </c>
      <c r="BC29" s="737">
        <f>+IF(BB25=0,0,BB29/BB20*100)</f>
        <v>5.9795142080459003E-2</v>
      </c>
      <c r="BD29" s="736">
        <f>BD129</f>
        <v>95.594490362515003</v>
      </c>
      <c r="BE29" s="737">
        <f>+IF(BD25=0,0,BD29/BD20*100)</f>
        <v>0.1137215744166206</v>
      </c>
      <c r="BF29" s="736">
        <f>BF129</f>
        <v>68.347585406201418</v>
      </c>
      <c r="BG29" s="737">
        <f>+IF(BF25=0,0,BF29/BF20*100)</f>
        <v>8.3727805037744935E-2</v>
      </c>
      <c r="BH29" s="736">
        <f>BH129</f>
        <v>214.41846301406997</v>
      </c>
      <c r="BI29" s="737">
        <f>+IF(BH25=0,0,BH29/BH20*100)</f>
        <v>8.5730918339047127E-2</v>
      </c>
      <c r="BJ29" s="736">
        <f>BJ129</f>
        <v>365.56245547983815</v>
      </c>
      <c r="BK29" s="737">
        <f>+IF(BJ25=0,0,BJ29/BJ20*100)</f>
        <v>7.0957374307480045E-2</v>
      </c>
      <c r="BL29" s="736">
        <f>BL129</f>
        <v>81.749717815762637</v>
      </c>
      <c r="BM29" s="737">
        <f>+IF(BL25=0,0,BL29/BL20*100)</f>
        <v>9.0138239244857046E-2</v>
      </c>
      <c r="BN29" s="736">
        <f>BN129</f>
        <v>62.72097561435271</v>
      </c>
      <c r="BO29" s="737">
        <f>+IF(BN25=0,0,BN29/BN20*100)</f>
        <v>7.6426518683902891E-2</v>
      </c>
      <c r="BP29" s="736">
        <f>BP129</f>
        <v>61.412506401805011</v>
      </c>
      <c r="BQ29" s="737">
        <f>+IF(BP25=0,0,BP29/BP20*100)</f>
        <v>7.2618904590313227E-2</v>
      </c>
      <c r="BR29" s="736">
        <f>BR129</f>
        <v>205.88319983192036</v>
      </c>
      <c r="BS29" s="737">
        <f>+IF(BR25=0,0,BR29/BR20*100)</f>
        <v>8.0007785994506364E-2</v>
      </c>
      <c r="BT29" s="736">
        <f>BT129</f>
        <v>69.431457540853501</v>
      </c>
      <c r="BU29" s="737">
        <f>+IF(BT25=0,0,BT29/BT20*100)</f>
        <v>7.4750579923241467E-2</v>
      </c>
      <c r="BV29" s="736">
        <f>BV129</f>
        <v>68.183468793731691</v>
      </c>
      <c r="BW29" s="737">
        <f>+IF(BV25=0,0,BV29/BV20*100)</f>
        <v>6.8287952457850853E-2</v>
      </c>
      <c r="BX29" s="736">
        <f>BX129</f>
        <v>238.40413000000004</v>
      </c>
      <c r="BY29" s="737">
        <f>+IF(BX25=0,0,BX29/BX20*100)</f>
        <v>0.24557742721645079</v>
      </c>
      <c r="BZ29" s="736">
        <f>BZ129</f>
        <v>376.01905633458523</v>
      </c>
      <c r="CA29" s="737">
        <f>+IF(BZ25=0,0,BZ29/BZ20*100)</f>
        <v>0.12974667135106863</v>
      </c>
      <c r="CB29" s="736">
        <f>CB129</f>
        <v>581.90225616650559</v>
      </c>
      <c r="CC29" s="737">
        <f>+IF(CB25=0,0,CB29/CB20*100)</f>
        <v>0.10635361704688158</v>
      </c>
      <c r="CE29" s="736">
        <f>CE129</f>
        <v>924.06532251492649</v>
      </c>
      <c r="CF29" s="737">
        <f>+IF(CE25=0,0,CE29/CE20*100)</f>
        <v>6.4483556493444907E-2</v>
      </c>
      <c r="CG29" s="736">
        <f>CG129</f>
        <v>55.856668778551558</v>
      </c>
      <c r="CH29" s="737">
        <f>+IF(CG25=0,0,CG29/CG20*100)</f>
        <v>5.3347807448085573E-2</v>
      </c>
      <c r="CI29" s="736">
        <f>CI129</f>
        <v>63.855285919456833</v>
      </c>
      <c r="CJ29" s="737">
        <f>+IF(CI25=0,0,CI29/CI20*100)</f>
        <v>6.4037048318155237E-2</v>
      </c>
      <c r="CK29" s="736">
        <f>CK129</f>
        <v>70.382788070739124</v>
      </c>
      <c r="CL29" s="737">
        <f>+IF(CK25=0,0,CK29/CK20*100)</f>
        <v>6.4344275791749533E-2</v>
      </c>
      <c r="CM29" s="736">
        <f>CM129</f>
        <v>190.09474276874749</v>
      </c>
      <c r="CN29" s="737">
        <f>+IF(CM25=0,0,CM29/CM20*100)</f>
        <v>6.0577599276541633E-2</v>
      </c>
      <c r="CO29" s="736">
        <f>CO129</f>
        <v>61.104518618987541</v>
      </c>
      <c r="CP29" s="737">
        <f>+IF(CO25=0,0,CO29/CO20*100)</f>
        <v>5.7197663106100312E-2</v>
      </c>
      <c r="CQ29" s="736">
        <f>CQ129</f>
        <v>66.317679850598495</v>
      </c>
      <c r="CR29" s="737">
        <f>+IF(CQ25=0,0,CQ29/CQ20*100)</f>
        <v>6.0488493488922122E-2</v>
      </c>
      <c r="CS29" s="736">
        <f>CS129</f>
        <v>68.239753667600496</v>
      </c>
      <c r="CT29" s="737">
        <f>+IF(CS25=0,0,CS29/CS20*100)</f>
        <v>5.9872870895243353E-2</v>
      </c>
      <c r="CU29" s="736">
        <f>CU129</f>
        <v>195.66195213718652</v>
      </c>
      <c r="CV29" s="737">
        <f>+IF(CU25=0,0,CU29/CU20*100)</f>
        <v>5.9212243889654445E-2</v>
      </c>
      <c r="CW29" s="736">
        <f>CW129</f>
        <v>385.75669490593401</v>
      </c>
      <c r="CX29" s="737">
        <f>+IF(CW25=0,0,CW29/CW20*100)</f>
        <v>5.9877291026393047E-2</v>
      </c>
      <c r="CY29" s="736">
        <f>CY129</f>
        <v>84.681845304301177</v>
      </c>
      <c r="CZ29" s="737">
        <f>+IF(CY25=0,0,CY29/CY20*100)</f>
        <v>7.0801844835801334E-2</v>
      </c>
      <c r="DA29" s="736">
        <f>DA129</f>
        <v>101.32880088142173</v>
      </c>
      <c r="DB29" s="737">
        <f>+IF(DA25=0,0,DA29/DA20*100)</f>
        <v>7.8572950521098986E-2</v>
      </c>
      <c r="DC29" s="736">
        <f>DC129</f>
        <v>64.497584424370629</v>
      </c>
      <c r="DD29" s="737">
        <f>+IF(DC25=0,0,DC29/DC20*100)</f>
        <v>4.8795747959807123E-2</v>
      </c>
      <c r="DE29" s="736">
        <f>DE129</f>
        <v>250.50823061009356</v>
      </c>
      <c r="DF29" s="737">
        <f>+IF(DE25=0,0,DE29/DE20*100)</f>
        <v>6.5794376193999762E-2</v>
      </c>
      <c r="DG29" s="736">
        <f>DG129</f>
        <v>69.7057554241281</v>
      </c>
      <c r="DH29" s="737">
        <f>+IF(DG25=0,0,DG29/DG20*100)</f>
        <v>4.7341828703936835E-2</v>
      </c>
      <c r="DI29" s="736">
        <f>DI129</f>
        <v>113.34674829482579</v>
      </c>
      <c r="DJ29" s="737">
        <f>+IF(DI25=0,0,DI29/DI20*100)</f>
        <v>8.3334606019358506E-2</v>
      </c>
      <c r="DK29" s="736">
        <f>DK129</f>
        <v>104.747893279945</v>
      </c>
      <c r="DL29" s="737">
        <f>+IF(DK25=0,0,DK29/DK20*100)</f>
        <v>8.3944760371599425E-2</v>
      </c>
      <c r="DM29" s="736">
        <f>DM129</f>
        <v>287.80039699889892</v>
      </c>
      <c r="DN29" s="737">
        <f>+IF(DM25=0,0,DM29/DM20*100)</f>
        <v>7.0533226713507161E-2</v>
      </c>
      <c r="DO29" s="736">
        <f>DO129</f>
        <v>538.30862760899254</v>
      </c>
      <c r="DP29" s="737">
        <f>+IF(DO25=0,0,DO29/DO20*100)</f>
        <v>6.8245781472877132E-2</v>
      </c>
      <c r="DQ29" s="694"/>
      <c r="DR29" s="736">
        <f>DR129</f>
        <v>1314.9194420253721</v>
      </c>
      <c r="DS29" s="737">
        <f>+IF(DR25=0,0,DR29/DR20*100)</f>
        <v>7.9450836706050465E-2</v>
      </c>
      <c r="DT29" s="736">
        <f>DT129</f>
        <v>125.65644784026085</v>
      </c>
      <c r="DU29" s="737">
        <f>+IF(DT25=0,0,DT29/DT20*100)</f>
        <v>9.1323646792559915E-2</v>
      </c>
      <c r="DV29" s="736">
        <f>DV129</f>
        <v>76.199678452447216</v>
      </c>
      <c r="DW29" s="737">
        <f>+IF(DV25=0,0,DV29/DV20*100)</f>
        <v>5.4679498851939144E-2</v>
      </c>
      <c r="DX29" s="736">
        <f>DX129</f>
        <v>117.60674577238382</v>
      </c>
      <c r="DY29" s="737">
        <f>+IF(DX25=0,0,DX29/DX20*100)</f>
        <v>8.3161485749501218E-2</v>
      </c>
      <c r="DZ29" s="736">
        <f>DZ129</f>
        <v>319.46287206509191</v>
      </c>
      <c r="EA29" s="737">
        <f>+IF(DZ25=0,0,DZ29/DZ20*100)</f>
        <v>7.6358693860045748E-2</v>
      </c>
      <c r="EB29" s="736">
        <f>EB129</f>
        <v>77.106026483649586</v>
      </c>
      <c r="EC29" s="737">
        <f>+IF(EB25=0,0,EB29/EB20*100)</f>
        <v>5.7320560998905618E-2</v>
      </c>
      <c r="ED29" s="736">
        <f>ED129</f>
        <v>111.2882178465744</v>
      </c>
      <c r="EE29" s="737">
        <f>+IF(ED25=0,0,ED29/ED20*100)</f>
        <v>8.347947652438574E-2</v>
      </c>
      <c r="EF29" s="736">
        <f>EF129</f>
        <v>113.34961237990166</v>
      </c>
      <c r="EG29" s="737">
        <f>+IF(EF25=0,0,EF29/EF20*100)</f>
        <v>8.5271070832886361E-2</v>
      </c>
      <c r="EH29" s="736">
        <f>EH129</f>
        <v>301.74385671012567</v>
      </c>
      <c r="EI29" s="737">
        <f>+IF(EH25=0,0,EH29/EH20*100)</f>
        <v>7.5293309939561862E-2</v>
      </c>
      <c r="EJ29" s="736">
        <f>EJ129</f>
        <v>621.20672877521758</v>
      </c>
      <c r="EK29" s="737">
        <f>+IF(EJ25=0,0,EJ29/EJ20*100)</f>
        <v>7.583745619435367E-2</v>
      </c>
      <c r="EL29" s="736">
        <f>EL129</f>
        <v>94.883415935602471</v>
      </c>
      <c r="EM29" s="737">
        <f>+IF(EL25=0,0,EL29/EL20*100)</f>
        <v>6.9604413112441796E-2</v>
      </c>
      <c r="EN29" s="736">
        <f>EN129</f>
        <v>131.97274112685156</v>
      </c>
      <c r="EO29" s="737">
        <f>+IF(EN25=0,0,EN29/EN20*100)</f>
        <v>9.7640340148131666E-2</v>
      </c>
      <c r="EP29" s="736">
        <f>EP129</f>
        <v>103.67940184823686</v>
      </c>
      <c r="EQ29" s="737">
        <f>+IF(EP25=0,0,EP29/EP20*100)</f>
        <v>7.510602090158093E-2</v>
      </c>
      <c r="ER29" s="736">
        <f>ER129</f>
        <v>330.5355589106909</v>
      </c>
      <c r="ES29" s="737">
        <f>+IF(ER25=0,0,ER29/ER20*100)</f>
        <v>8.0712080141998863E-2</v>
      </c>
      <c r="ET29" s="736">
        <f>ET129</f>
        <v>164.26363251700977</v>
      </c>
      <c r="EU29" s="737">
        <f>+IF(ET25=0,0,ET29/ET20*100)</f>
        <v>0.11389295260801319</v>
      </c>
      <c r="EV29" s="736">
        <f>EV129</f>
        <v>84.726254711646149</v>
      </c>
      <c r="EW29" s="737">
        <f>+IF(EV25=0,0,EV29/EV20*100)</f>
        <v>5.8148765646187303E-2</v>
      </c>
      <c r="EX29" s="736">
        <f>EX129</f>
        <v>114.18726711080754</v>
      </c>
      <c r="EY29" s="737">
        <f>+IF(EX25=0,0,EX29/EX20*100)</f>
        <v>8.3700044197915477E-2</v>
      </c>
      <c r="EZ29" s="736">
        <f>EZ129</f>
        <v>363.17715433946341</v>
      </c>
      <c r="FA29" s="737">
        <f>+IF(EZ25=0,0,EZ29/EZ20*100)</f>
        <v>8.5181520327451007E-2</v>
      </c>
      <c r="FB29" s="736">
        <f>FB129</f>
        <v>693.71271325015437</v>
      </c>
      <c r="FC29" s="737">
        <f>+IF(FB25=0,0,FB29/FB20*100)</f>
        <v>8.2991801683660993E-2</v>
      </c>
      <c r="FD29" s="736">
        <f>FD129</f>
        <v>1398.7021529926769</v>
      </c>
      <c r="FE29" s="737">
        <f>+IF(FD25=0,0,FD29/FD20*100)</f>
        <v>8.4304938480315936E-2</v>
      </c>
      <c r="FF29" s="736">
        <f>FF129</f>
        <v>1517.9946754858654</v>
      </c>
      <c r="FG29" s="737">
        <f>+IF(FF25=0,0,FF29/FF20*100)</f>
        <v>8.3355441762210866E-2</v>
      </c>
      <c r="FH29" s="736">
        <f>FH129</f>
        <v>1723.8304878386925</v>
      </c>
      <c r="FI29" s="737">
        <f>+IF(FH25=0,0,FH29/FH20*100)</f>
        <v>8.2260892545246836E-2</v>
      </c>
      <c r="FJ29" s="736">
        <f>FJ129</f>
        <v>1911.1144896702681</v>
      </c>
      <c r="FK29" s="737">
        <f>+IF(FJ25=0,0,FJ29/FJ20*100)</f>
        <v>8.1050088633580916E-2</v>
      </c>
    </row>
    <row r="30" spans="1:169">
      <c r="A30" s="646"/>
      <c r="B30" s="700"/>
      <c r="C30" s="735"/>
      <c r="D30" s="735" t="s">
        <v>4770</v>
      </c>
      <c r="E30" s="736">
        <f>W30+AO30</f>
        <v>7340.6542439106979</v>
      </c>
      <c r="F30" s="737">
        <f>+IF(E26=0,0,E30/E20*100)</f>
        <v>0.80637099751794428</v>
      </c>
      <c r="G30" s="736">
        <f>G133</f>
        <v>624.92856349022281</v>
      </c>
      <c r="H30" s="737">
        <f>+IF(G26=0,0,G30/G20*100)</f>
        <v>0.85576727148576459</v>
      </c>
      <c r="I30" s="736">
        <f>I133</f>
        <v>589.82714952027368</v>
      </c>
      <c r="J30" s="737">
        <f>+IF(I26=0,0,I30/I20*100)</f>
        <v>0.89707176733443261</v>
      </c>
      <c r="K30" s="736">
        <f>K133</f>
        <v>509.88337626087946</v>
      </c>
      <c r="L30" s="737">
        <f>+IF(K26=0,0,K30/K20*100)</f>
        <v>0.63304855917044245</v>
      </c>
      <c r="M30" s="736">
        <f>SUM(G30,I30,K30)</f>
        <v>1724.639089271376</v>
      </c>
      <c r="N30" s="737">
        <f>+IF(M26=0,0,M30/M20*100)</f>
        <v>0.78635770642486591</v>
      </c>
      <c r="O30" s="736">
        <f>O133</f>
        <v>542.49739241809073</v>
      </c>
      <c r="P30" s="737">
        <f>+IF(O26=0,0,O30/O20*100)</f>
        <v>0.9392017433592933</v>
      </c>
      <c r="Q30" s="736">
        <f>Q133</f>
        <v>579.78162550565617</v>
      </c>
      <c r="R30" s="737">
        <f>+IF(Q26=0,0,Q30/Q20*100)</f>
        <v>1.01442243460268</v>
      </c>
      <c r="S30" s="736">
        <f>S133</f>
        <v>588.46551625860616</v>
      </c>
      <c r="T30" s="737">
        <f>+IF(S26=0,0,S30/S20*100)</f>
        <v>0.85416403716457556</v>
      </c>
      <c r="U30" s="736">
        <f>SUM(O30,Q30,S30)</f>
        <v>1710.7445341823529</v>
      </c>
      <c r="V30" s="737">
        <f>+IF(U26=0,0,U30/U20*100)</f>
        <v>0.93071787764596614</v>
      </c>
      <c r="W30" s="736">
        <f>M30+U30</f>
        <v>3435.3836234537289</v>
      </c>
      <c r="X30" s="737">
        <f>+IF(W26=0,0,W30/W20*100)</f>
        <v>0.8521796023049345</v>
      </c>
      <c r="Y30" s="736">
        <f>Y133</f>
        <v>569.1480981869372</v>
      </c>
      <c r="Z30" s="737">
        <f>+IF(Y26=0,0,Y30/Y20*100)</f>
        <v>0.74583139639402618</v>
      </c>
      <c r="AA30" s="736">
        <f>AA133</f>
        <v>596.73467268713864</v>
      </c>
      <c r="AB30" s="737">
        <f>+IF(AA26=0,0,AA30/AA20*100)</f>
        <v>0.77120344111844574</v>
      </c>
      <c r="AC30" s="736">
        <f>AC133</f>
        <v>635.09153287194954</v>
      </c>
      <c r="AD30" s="737">
        <f>+IF(AC26=0,0,AC30/AC20*100)</f>
        <v>0.71977510824736912</v>
      </c>
      <c r="AE30" s="736">
        <f>SUM(Y30,AA30,AC30)</f>
        <v>1800.9743037460255</v>
      </c>
      <c r="AF30" s="737">
        <f>+IF(AE26=0,0,AE30/AE20*100)</f>
        <v>0.74444312206744423</v>
      </c>
      <c r="AG30" s="736">
        <f>AG133</f>
        <v>582.57995441127537</v>
      </c>
      <c r="AH30" s="737">
        <f>+IF(AG26=0,0,AG30/AG20*100)</f>
        <v>0.6620169399858008</v>
      </c>
      <c r="AI30" s="736">
        <f>AI133</f>
        <v>639.46208894750362</v>
      </c>
      <c r="AJ30" s="737">
        <f>+IF(AI26=0,0,AI30/AI20*100)</f>
        <v>0.68867842413570757</v>
      </c>
      <c r="AK30" s="736">
        <f>AK133</f>
        <v>882.25427335216409</v>
      </c>
      <c r="AL30" s="737">
        <f>+IF(AK26=0,0,AK30/AK20*100)</f>
        <v>1.0449975770004192</v>
      </c>
      <c r="AM30" s="736">
        <f>SUM(AG30,AI30,AK30)</f>
        <v>2104.2963167109428</v>
      </c>
      <c r="AN30" s="737">
        <f>+IF(AM26=0,0,AM30/AM20*100)</f>
        <v>0.79323380967607127</v>
      </c>
      <c r="AO30" s="736">
        <f>AE30+AM30</f>
        <v>3905.2706204569686</v>
      </c>
      <c r="AP30" s="737">
        <f>+IF(AO26=0,0,AO30/AO20*100)</f>
        <v>0.7699619513946252</v>
      </c>
      <c r="AQ30" s="651"/>
      <c r="AR30" s="736">
        <f>AR133</f>
        <v>7993.3666746875697</v>
      </c>
      <c r="AS30" s="737">
        <f>+IF(AR26=0,0,AR30/AR20*100)</f>
        <v>0.75244070500685711</v>
      </c>
      <c r="AT30" s="736">
        <f>AT133</f>
        <v>606.52541925691037</v>
      </c>
      <c r="AU30" s="737">
        <f>+IF(AT26=0,0,AT30/AT20*100)</f>
        <v>0.69562685430378302</v>
      </c>
      <c r="AV30" s="736">
        <f>AV133</f>
        <v>581.24983528984922</v>
      </c>
      <c r="AW30" s="737">
        <f>+IF(AV26=0,0,AV30/AV20*100)</f>
        <v>0.73971228343391249</v>
      </c>
      <c r="AX30" s="736">
        <f>AX133</f>
        <v>560.78104883271158</v>
      </c>
      <c r="AY30" s="737">
        <f>+IF(AX26=0,0,AX30/AX20*100)</f>
        <v>0.56467376446306694</v>
      </c>
      <c r="AZ30" s="736">
        <f>AZ133</f>
        <v>1748.5563033794713</v>
      </c>
      <c r="BA30" s="737">
        <f>+IF(AZ26=0,0,AZ30/AZ20*100)</f>
        <v>0.65963429163480503</v>
      </c>
      <c r="BB30" s="736">
        <f>BB133</f>
        <v>638.40633125829277</v>
      </c>
      <c r="BC30" s="737">
        <f>+IF(BB26=0,0,BB30/BB20*100)</f>
        <v>0.75626643200713883</v>
      </c>
      <c r="BD30" s="736">
        <f>BD133</f>
        <v>676.97797155681394</v>
      </c>
      <c r="BE30" s="737">
        <f>+IF(BD26=0,0,BD30/BD20*100)</f>
        <v>0.80534976941515879</v>
      </c>
      <c r="BF30" s="736">
        <f>BF133</f>
        <v>681.63420426262098</v>
      </c>
      <c r="BG30" s="737">
        <f>+IF(BF26=0,0,BF30/BF20*100)</f>
        <v>0.83502197513448373</v>
      </c>
      <c r="BH30" s="736">
        <f>BH133</f>
        <v>1997.0185070777279</v>
      </c>
      <c r="BI30" s="737">
        <f>+IF(BH26=0,0,BH30/BH20*100)</f>
        <v>0.79846776320102664</v>
      </c>
      <c r="BJ30" s="736">
        <f>BJ133</f>
        <v>3745.5748104571994</v>
      </c>
      <c r="BK30" s="737">
        <f>+IF(BJ26=0,0,BJ30/BJ20*100)</f>
        <v>0.72703350641799824</v>
      </c>
      <c r="BL30" s="736">
        <f>BL133</f>
        <v>675.09475672105464</v>
      </c>
      <c r="BM30" s="737">
        <f>+IF(BL26=0,0,BL30/BL20*100)</f>
        <v>0.74436773997692973</v>
      </c>
      <c r="BN30" s="736">
        <f>BN133</f>
        <v>674.04872979575589</v>
      </c>
      <c r="BO30" s="737">
        <f>+IF(BN26=0,0,BN30/BN20*100)</f>
        <v>0.82133923040903567</v>
      </c>
      <c r="BP30" s="736">
        <f>BP133</f>
        <v>591.83703971838304</v>
      </c>
      <c r="BQ30" s="737">
        <f>+IF(BP26=0,0,BP30/BP20*100)</f>
        <v>0.69983395953791372</v>
      </c>
      <c r="BR30" s="736">
        <f>BR133</f>
        <v>1940.9805262351936</v>
      </c>
      <c r="BS30" s="737">
        <f>+IF(BR26=0,0,BR30/BR20*100)</f>
        <v>0.75427987659657902</v>
      </c>
      <c r="BT30" s="736">
        <f>BT133</f>
        <v>601.77719138224018</v>
      </c>
      <c r="BU30" s="737">
        <f>+IF(BT26=0,0,BT30/BT20*100)</f>
        <v>0.64787915497717719</v>
      </c>
      <c r="BV30" s="736">
        <f>BV133</f>
        <v>649.83317761293711</v>
      </c>
      <c r="BW30" s="737">
        <f>+IF(BV26=0,0,BV30/BV20*100)</f>
        <v>0.65082897546048568</v>
      </c>
      <c r="BX30" s="736">
        <f>BX133</f>
        <v>1055.200969</v>
      </c>
      <c r="BY30" s="737">
        <f>+IF(BX26=0,0,BX30/BX20*100)</f>
        <v>1.086950713325838</v>
      </c>
      <c r="BZ30" s="736">
        <f>BZ133</f>
        <v>2306.8113379951774</v>
      </c>
      <c r="CA30" s="737">
        <f>+IF(BZ26=0,0,BZ30/BZ20*100)</f>
        <v>0.79597320268113836</v>
      </c>
      <c r="CB30" s="736">
        <f>CB133</f>
        <v>4247.7918642303712</v>
      </c>
      <c r="CC30" s="737">
        <f>+IF(CB26=0,0,CB30/CB20*100)</f>
        <v>0.77636411344991796</v>
      </c>
      <c r="CE30" s="736">
        <f>CE133</f>
        <v>7867.003568520764</v>
      </c>
      <c r="CF30" s="737">
        <f>+IF(CE26=0,0,CE30/CE20*100)</f>
        <v>0.54897890515380421</v>
      </c>
      <c r="CG30" s="736">
        <f>CG133</f>
        <v>582.93499957240545</v>
      </c>
      <c r="CH30" s="737">
        <f>+IF(CG26=0,0,CG30/CG20*100)</f>
        <v>0.55675185778139336</v>
      </c>
      <c r="CI30" s="736">
        <f>CI133</f>
        <v>560.27495663522961</v>
      </c>
      <c r="CJ30" s="737">
        <f>+IF(CI26=0,0,CI30/CI20*100)</f>
        <v>0.56186976462304627</v>
      </c>
      <c r="CK30" s="736">
        <f>CK133</f>
        <v>478.59920519814295</v>
      </c>
      <c r="CL30" s="737">
        <f>+IF(CK26=0,0,CK30/CK20*100)</f>
        <v>0.43753764374935544</v>
      </c>
      <c r="CM30" s="736">
        <f>CM133</f>
        <v>1621.809161405778</v>
      </c>
      <c r="CN30" s="737">
        <f>+IF(CM26=0,0,CM30/CM20*100)</f>
        <v>0.5168228434501202</v>
      </c>
      <c r="CO30" s="736">
        <f>CO133</f>
        <v>601.101867109154</v>
      </c>
      <c r="CP30" s="737">
        <f>+IF(CO26=0,0,CO30/CO20*100)</f>
        <v>0.56266906056066313</v>
      </c>
      <c r="CQ30" s="736">
        <f>CQ133</f>
        <v>677.47659341599115</v>
      </c>
      <c r="CR30" s="737">
        <f>+IF(CQ26=0,0,CQ30/CQ20*100)</f>
        <v>0.61792780751768861</v>
      </c>
      <c r="CS30" s="736">
        <f>CS133</f>
        <v>569.66072333738293</v>
      </c>
      <c r="CT30" s="737">
        <f>+IF(CS26=0,0,CS30/CS20*100)</f>
        <v>0.49981456715990186</v>
      </c>
      <c r="CU30" s="736">
        <f>CU133</f>
        <v>1848.2391838625281</v>
      </c>
      <c r="CV30" s="737">
        <f>+IF(CU26=0,0,CU30/CU20*100)</f>
        <v>0.55932381398582898</v>
      </c>
      <c r="CW30" s="736">
        <f>CW133</f>
        <v>3470.0483452683061</v>
      </c>
      <c r="CX30" s="737">
        <f>+IF(CW26=0,0,CW30/CW20*100)</f>
        <v>0.53862213511537371</v>
      </c>
      <c r="CY30" s="736">
        <f>CY133</f>
        <v>677.49982867415383</v>
      </c>
      <c r="CZ30" s="737">
        <f>+IF(CY26=0,0,CY30/CY20*100)</f>
        <v>0.56645243822565838</v>
      </c>
      <c r="DA30" s="736">
        <f>DA133</f>
        <v>684.88802856030759</v>
      </c>
      <c r="DB30" s="737">
        <f>+IF(DA26=0,0,DA30/DA20*100)</f>
        <v>0.53107973954548815</v>
      </c>
      <c r="DC30" s="736">
        <f>DC133</f>
        <v>574.92413858916711</v>
      </c>
      <c r="DD30" s="737">
        <f>+IF(DC26=0,0,DC30/DC20*100)</f>
        <v>0.43495975257029901</v>
      </c>
      <c r="DE30" s="736">
        <f>DE133</f>
        <v>1937.3119958236286</v>
      </c>
      <c r="DF30" s="737">
        <f>+IF(DE26=0,0,DE30/DE20*100)</f>
        <v>0.50882254027318374</v>
      </c>
      <c r="DG30" s="736">
        <f>DG133</f>
        <v>736.55418655159099</v>
      </c>
      <c r="DH30" s="737">
        <f>+IF(DG26=0,0,DG30/DG20*100)</f>
        <v>0.50024308493216685</v>
      </c>
      <c r="DI30" s="736">
        <f>DI133</f>
        <v>792.93853417277478</v>
      </c>
      <c r="DJ30" s="737">
        <f>+IF(DI26=0,0,DI30/DI20*100)</f>
        <v>0.58298293808109447</v>
      </c>
      <c r="DK30" s="736">
        <f>DK133</f>
        <v>930.15050670446271</v>
      </c>
      <c r="DL30" s="737">
        <f>+IF(DK26=0,0,DK30/DK20*100)</f>
        <v>0.74542082852350144</v>
      </c>
      <c r="DM30" s="736">
        <f>DM133</f>
        <v>2459.6432274288286</v>
      </c>
      <c r="DN30" s="737">
        <f>+IF(DM26=0,0,DM30/DM20*100)</f>
        <v>0.60280171675803407</v>
      </c>
      <c r="DO30" s="736">
        <f>DO133</f>
        <v>4396.9552232524575</v>
      </c>
      <c r="DP30" s="737">
        <f>+IF(DO26=0,0,DO30/DO20*100)</f>
        <v>0.55743792672421244</v>
      </c>
      <c r="DQ30" s="694"/>
      <c r="DR30" s="736">
        <f>DR133</f>
        <v>11885.17666560515</v>
      </c>
      <c r="DS30" s="737">
        <f>+IF(DR26=0,0,DR30/DR20*100)</f>
        <v>0.71813314207832324</v>
      </c>
      <c r="DT30" s="736">
        <f>DT133</f>
        <v>780.05697204180183</v>
      </c>
      <c r="DU30" s="737">
        <f>+IF(DT26=0,0,DT30/DT20*100)</f>
        <v>0.56692393122061868</v>
      </c>
      <c r="DV30" s="736">
        <f>DV133</f>
        <v>783.19546836540076</v>
      </c>
      <c r="DW30" s="737">
        <f>+IF(DV26=0,0,DV30/DV20*100)</f>
        <v>0.56200677723403858</v>
      </c>
      <c r="DX30" s="736">
        <f>DX133</f>
        <v>1100.1190804644666</v>
      </c>
      <c r="DY30" s="737">
        <f>+IF(DX26=0,0,DX30/DX20*100)</f>
        <v>0.77791062606106931</v>
      </c>
      <c r="DZ30" s="736">
        <f>DZ133</f>
        <v>2663.3715208716694</v>
      </c>
      <c r="EA30" s="737">
        <f>+IF(DZ26=0,0,DZ30/DZ20*100)</f>
        <v>0.63660471491775239</v>
      </c>
      <c r="EB30" s="736">
        <f>EB133</f>
        <v>874.09398726192489</v>
      </c>
      <c r="EC30" s="737">
        <f>+IF(EB26=0,0,EB30/EB20*100)</f>
        <v>0.64980080028178222</v>
      </c>
      <c r="ED30" s="736">
        <f>ED133</f>
        <v>876.85088343430937</v>
      </c>
      <c r="EE30" s="737">
        <f>+IF(ED26=0,0,ED30/ED20*100)</f>
        <v>0.65774305811919764</v>
      </c>
      <c r="EF30" s="736">
        <f>EF133</f>
        <v>1142.5019309499307</v>
      </c>
      <c r="EG30" s="737">
        <f>+IF(EF26=0,0,EF30/EF20*100)</f>
        <v>0.85948563065413042</v>
      </c>
      <c r="EH30" s="736">
        <f>EH133</f>
        <v>2893.4468016461651</v>
      </c>
      <c r="EI30" s="737">
        <f>+IF(EH26=0,0,EH30/EH20*100)</f>
        <v>0.72199377712357571</v>
      </c>
      <c r="EJ30" s="736">
        <f>EJ133</f>
        <v>5556.8183225178345</v>
      </c>
      <c r="EK30" s="737">
        <f>+IF(EJ26=0,0,EJ30/EJ20*100)</f>
        <v>0.67838119999890778</v>
      </c>
      <c r="EL30" s="736">
        <f>EL133</f>
        <v>944.57413819912631</v>
      </c>
      <c r="EM30" s="737">
        <f>+IF(EL26=0,0,EL30/EL20*100)</f>
        <v>0.69291907212913739</v>
      </c>
      <c r="EN30" s="736">
        <f>EN133</f>
        <v>1011.6550623558959</v>
      </c>
      <c r="EO30" s="737">
        <f>+IF(EN26=0,0,EN30/EN20*100)</f>
        <v>0.74847535602874049</v>
      </c>
      <c r="EP30" s="736">
        <f>EP133</f>
        <v>1048.3643769704117</v>
      </c>
      <c r="EQ30" s="737">
        <f>+IF(EP26=0,0,EP30/EP20*100)</f>
        <v>0.75944185060469283</v>
      </c>
      <c r="ER30" s="736">
        <f>ER133</f>
        <v>3004.5935775254338</v>
      </c>
      <c r="ES30" s="737">
        <f>+IF(ER26=0,0,ER30/ER20*100)</f>
        <v>0.73367899787415047</v>
      </c>
      <c r="ET30" s="736">
        <f>ET133</f>
        <v>1103.2731264498591</v>
      </c>
      <c r="EU30" s="737">
        <f>+IF(ET26=0,0,ET30/ET20*100)</f>
        <v>0.76495954691271395</v>
      </c>
      <c r="EV30" s="736">
        <f>EV133</f>
        <v>975.01428316721046</v>
      </c>
      <c r="EW30" s="737">
        <f>+IF(EV26=0,0,EV30/EV20*100)</f>
        <v>0.6691653873587573</v>
      </c>
      <c r="EX30" s="736">
        <f>EX133</f>
        <v>1245.4773559448113</v>
      </c>
      <c r="EY30" s="737">
        <f>+IF(EX26=0,0,EX30/EX20*100)</f>
        <v>0.9129433813222152</v>
      </c>
      <c r="EZ30" s="736">
        <f>EZ133</f>
        <v>3323.7647655618807</v>
      </c>
      <c r="FA30" s="737">
        <f>+IF(EZ26=0,0,EZ30/EZ20*100)</f>
        <v>0.7795736393615168</v>
      </c>
      <c r="FB30" s="736">
        <f>FB133</f>
        <v>6328.358343087315</v>
      </c>
      <c r="FC30" s="737">
        <f>+IF(FB26=0,0,FB30/FB20*100)</f>
        <v>0.75708841795905635</v>
      </c>
      <c r="FD30" s="736">
        <f>FD133</f>
        <v>12687.02805033854</v>
      </c>
      <c r="FE30" s="737">
        <f>+IF(FD26=0,0,FD30/FD20*100)</f>
        <v>0.7646939821986769</v>
      </c>
      <c r="FF30" s="736">
        <f>FF133</f>
        <v>13836.573711119563</v>
      </c>
      <c r="FG30" s="737">
        <f>+IF(FF26=0,0,FF30/FF20*100)</f>
        <v>0.75978772046523158</v>
      </c>
      <c r="FH30" s="736">
        <f>FH133</f>
        <v>15792.633740897221</v>
      </c>
      <c r="FI30" s="737">
        <f>+IF(FH26=0,0,FH30/FH20*100)</f>
        <v>0.75362174896627687</v>
      </c>
      <c r="FJ30" s="736">
        <f>FJ133</f>
        <v>17605.31452531341</v>
      </c>
      <c r="FK30" s="737">
        <f>+IF(FJ26=0,0,FJ30/FJ20*100)</f>
        <v>0.7466388384428565</v>
      </c>
    </row>
    <row r="31" spans="1:169">
      <c r="A31" s="646"/>
      <c r="B31" s="742"/>
      <c r="C31" s="735"/>
      <c r="D31" s="735" t="s">
        <v>4771</v>
      </c>
      <c r="E31" s="736">
        <f>W31+AO31</f>
        <v>10958.649767222183</v>
      </c>
      <c r="F31" s="737">
        <f>+IF(E27=0,0,E31/E20*100)</f>
        <v>1.2038078692474978</v>
      </c>
      <c r="G31" s="736">
        <f>G137</f>
        <v>951.80235469976901</v>
      </c>
      <c r="H31" s="737">
        <f>+IF(G27=0,0,G31/G20*100)</f>
        <v>1.3033830611391004</v>
      </c>
      <c r="I31" s="736">
        <f>I137</f>
        <v>866.01780420879084</v>
      </c>
      <c r="J31" s="737">
        <f>+IF(I27=0,0,I31/I20*100)</f>
        <v>1.3171318458238612</v>
      </c>
      <c r="K31" s="736">
        <f>K137</f>
        <v>965.89355371178215</v>
      </c>
      <c r="L31" s="737">
        <f>+IF(K27=0,0,K31/K20*100)</f>
        <v>1.199210546876925</v>
      </c>
      <c r="M31" s="736">
        <f>SUM(G31,I31,K31)</f>
        <v>2783.713712620342</v>
      </c>
      <c r="N31" s="737">
        <f>+IF(M27=0,0,M31/M20*100)</f>
        <v>1.2692480090570051</v>
      </c>
      <c r="O31" s="736">
        <f>O137</f>
        <v>872.24348202181363</v>
      </c>
      <c r="P31" s="737">
        <f>+IF(O27=0,0,O31/O20*100)</f>
        <v>1.5100765651557617</v>
      </c>
      <c r="Q31" s="736">
        <f>Q137</f>
        <v>917.84272270753513</v>
      </c>
      <c r="R31" s="737">
        <f>+IF(Q27=0,0,Q31/Q20*100)</f>
        <v>1.6059154143412</v>
      </c>
      <c r="S31" s="736">
        <f>S137</f>
        <v>914.75111885018282</v>
      </c>
      <c r="T31" s="737">
        <f>+IF(S27=0,0,S31/S20*100)</f>
        <v>1.3277711048314256</v>
      </c>
      <c r="U31" s="736">
        <f>SUM(O31,Q31,S31)</f>
        <v>2704.8373235795316</v>
      </c>
      <c r="V31" s="737">
        <f>+IF(U27=0,0,U31/U20*100)</f>
        <v>1.4715466879353456</v>
      </c>
      <c r="W31" s="736">
        <f>M31+U31</f>
        <v>5488.5510361998731</v>
      </c>
      <c r="X31" s="737">
        <f>+IF(W27=0,0,W31/W20*100)</f>
        <v>1.3614873190077492</v>
      </c>
      <c r="Y31" s="736">
        <f>Y137</f>
        <v>861.46134512516585</v>
      </c>
      <c r="Z31" s="737">
        <f>+IF(Y27=0,0,Y31/Y20*100)</f>
        <v>1.1288888077126584</v>
      </c>
      <c r="AA31" s="736">
        <f>AA137</f>
        <v>832.24381438106218</v>
      </c>
      <c r="AB31" s="737">
        <f>+IF(AA27=0,0,AA31/AA20*100)</f>
        <v>1.0755689636903674</v>
      </c>
      <c r="AC31" s="736">
        <f>AC137</f>
        <v>887.85989265070066</v>
      </c>
      <c r="AD31" s="737">
        <f>+IF(AC27=0,0,AC31/AC20*100)</f>
        <v>1.0062477883325931</v>
      </c>
      <c r="AE31" s="736">
        <f>SUM(Y31,AA31,AC31)</f>
        <v>2581.5650521569287</v>
      </c>
      <c r="AF31" s="737">
        <f>+IF(AE27=0,0,AE31/AE20*100)</f>
        <v>1.0671048127952223</v>
      </c>
      <c r="AG31" s="736">
        <f>AG137</f>
        <v>918.84633765154513</v>
      </c>
      <c r="AH31" s="737">
        <f>+IF(AG27=0,0,AG31/AG20*100)</f>
        <v>1.0441345194994627</v>
      </c>
      <c r="AI31" s="736">
        <f>AI137</f>
        <v>898.22232404177316</v>
      </c>
      <c r="AJ31" s="737">
        <f>+IF(AI27=0,0,AI31/AI20*100)</f>
        <v>0.96735419555948665</v>
      </c>
      <c r="AK31" s="736">
        <f>AK137</f>
        <v>1071.4650171720634</v>
      </c>
      <c r="AL31" s="737">
        <f>+IF(AK27=0,0,AK31/AK20*100)</f>
        <v>1.2691107094684297</v>
      </c>
      <c r="AM31" s="736">
        <f>SUM(AG31,AI31,AK31)</f>
        <v>2888.5336788653817</v>
      </c>
      <c r="AN31" s="737">
        <f>+IF(AM27=0,0,AM31/AM20*100)</f>
        <v>1.0888592810186279</v>
      </c>
      <c r="AO31" s="736">
        <f>AE31+AM31</f>
        <v>5470.0987310223099</v>
      </c>
      <c r="AP31" s="737">
        <f>+IF(AO27=0,0,AO31/AO20*100)</f>
        <v>1.0784829791811885</v>
      </c>
      <c r="AQ31" s="651"/>
      <c r="AR31" s="736">
        <f>AR137</f>
        <v>11289.198152229443</v>
      </c>
      <c r="AS31" s="737">
        <f>+IF(AR27=0,0,AR31/AR20*100)</f>
        <v>1.0626876712067819</v>
      </c>
      <c r="AT31" s="736">
        <f>AT137</f>
        <v>729.32231765198583</v>
      </c>
      <c r="AU31" s="737">
        <f>+IF(AT27=0,0,AT31/AT20*100)</f>
        <v>0.8364631942769396</v>
      </c>
      <c r="AV31" s="736">
        <f>AV137</f>
        <v>782.99965826018092</v>
      </c>
      <c r="AW31" s="737">
        <f>+IF(AV27=0,0,AV31/AV20*100)</f>
        <v>0.9964638783093801</v>
      </c>
      <c r="AX31" s="736">
        <f>AX137</f>
        <v>887.42354935666651</v>
      </c>
      <c r="AY31" s="737">
        <f>+IF(AX27=0,0,AX31/AX20*100)</f>
        <v>0.89358368534649124</v>
      </c>
      <c r="AZ31" s="736">
        <f>AZ137</f>
        <v>2399.7455252688333</v>
      </c>
      <c r="BA31" s="737">
        <f>+IF(AZ27=0,0,AZ31/AZ20*100)</f>
        <v>0.90529223257214586</v>
      </c>
      <c r="BB31" s="736">
        <f>BB137</f>
        <v>863.91831593572783</v>
      </c>
      <c r="BC31" s="737">
        <f>+IF(BB27=0,0,BB31/BB20*100)</f>
        <v>1.023411564623079</v>
      </c>
      <c r="BD31" s="736">
        <f>BD137</f>
        <v>862.8501187557174</v>
      </c>
      <c r="BE31" s="737">
        <f>+IF(BD27=0,0,BD31/BD20*100)</f>
        <v>1.0264678813429333</v>
      </c>
      <c r="BF31" s="736">
        <f>BF137</f>
        <v>934.90742058899491</v>
      </c>
      <c r="BG31" s="737">
        <f>+IF(BF27=0,0,BF31/BF20*100)</f>
        <v>1.1452891243223633</v>
      </c>
      <c r="BH31" s="736">
        <f>BH137</f>
        <v>2661.6758552804404</v>
      </c>
      <c r="BI31" s="737">
        <f>+IF(BH27=0,0,BH31/BH20*100)</f>
        <v>1.0642176619794506</v>
      </c>
      <c r="BJ31" s="736">
        <f>BJ137</f>
        <v>5061.4213805492736</v>
      </c>
      <c r="BK31" s="737">
        <f>+IF(BJ27=0,0,BJ31/BJ20*100)</f>
        <v>0.98244545095885827</v>
      </c>
      <c r="BL31" s="736">
        <f>BL137</f>
        <v>986.69531120970396</v>
      </c>
      <c r="BM31" s="737">
        <f>+IF(BL27=0,0,BL31/BL20*100)</f>
        <v>1.0879423244498361</v>
      </c>
      <c r="BN31" s="736">
        <f>BN137</f>
        <v>953.17125792742308</v>
      </c>
      <c r="BO31" s="737">
        <f>+IF(BN27=0,0,BN31/BN20*100)</f>
        <v>1.1614545252111703</v>
      </c>
      <c r="BP31" s="736">
        <f>BP137</f>
        <v>806.47546504686352</v>
      </c>
      <c r="BQ31" s="737">
        <f>+IF(BP27=0,0,BP31/BP20*100)</f>
        <v>0.95363905956695061</v>
      </c>
      <c r="BR31" s="736">
        <f>BR137</f>
        <v>2746.3420341839906</v>
      </c>
      <c r="BS31" s="737">
        <f>+IF(BR27=0,0,BR31/BR20*100)</f>
        <v>1.0672495177755781</v>
      </c>
      <c r="BT31" s="736">
        <f>BT137</f>
        <v>947.50361029597138</v>
      </c>
      <c r="BU31" s="737">
        <f>+IF(BT27=0,0,BT31/BT20*100)</f>
        <v>1.0200915673895301</v>
      </c>
      <c r="BV31" s="736">
        <f>BV137</f>
        <v>1072.1627973335399</v>
      </c>
      <c r="BW31" s="737">
        <f>+IF(BV27=0,0,BV31/BV20*100)</f>
        <v>1.0738057688569826</v>
      </c>
      <c r="BX31" s="736">
        <f>BX137</f>
        <v>1461.768329866667</v>
      </c>
      <c r="BY31" s="737">
        <f>+IF(BX27=0,0,BX31/BX20*100)</f>
        <v>1.5057512033669225</v>
      </c>
      <c r="BZ31" s="736">
        <f>BZ137</f>
        <v>3481.4347374961781</v>
      </c>
      <c r="CA31" s="737">
        <f>+IF(BZ27=0,0,BZ31/BZ20*100)</f>
        <v>1.2012810550595596</v>
      </c>
      <c r="CB31" s="736">
        <f>CB137</f>
        <v>6227.7767716801682</v>
      </c>
      <c r="CC31" s="737">
        <f>+IF(CB27=0,0,CB31/CB20*100)</f>
        <v>1.13824371500497</v>
      </c>
      <c r="CE31" s="736">
        <f>CE137</f>
        <v>15518.145744268</v>
      </c>
      <c r="CF31" s="737">
        <f>+IF(CE27=0,0,CE31/CE20*100)</f>
        <v>1.0828944701123695</v>
      </c>
      <c r="CG31" s="736">
        <f>CG137</f>
        <v>1028.9000543830034</v>
      </c>
      <c r="CH31" s="737">
        <f>+IF(CG27=0,0,CG31/CG20*100)</f>
        <v>0.9826859206760703</v>
      </c>
      <c r="CI31" s="736">
        <f>CI137</f>
        <v>948.94284712735453</v>
      </c>
      <c r="CJ31" s="737">
        <f>+IF(CI27=0,0,CI31/CI20*100)</f>
        <v>0.95164398808441053</v>
      </c>
      <c r="CK31" s="736">
        <f>CK137</f>
        <v>1139.1505442102721</v>
      </c>
      <c r="CL31" s="737">
        <f>+IF(CK27=0,0,CK31/CK20*100)</f>
        <v>1.0414167837642125</v>
      </c>
      <c r="CM31" s="736">
        <f>CM137</f>
        <v>3116.99344572063</v>
      </c>
      <c r="CN31" s="737">
        <f>+IF(CM27=0,0,CM31/CM20*100)</f>
        <v>0.99329406564479683</v>
      </c>
      <c r="CO31" s="736">
        <f>CO137</f>
        <v>1458.5025352672455</v>
      </c>
      <c r="CP31" s="737">
        <f>+IF(CO27=0,0,CO31/CO20*100)</f>
        <v>1.3652498790111793</v>
      </c>
      <c r="CQ31" s="736">
        <f>CQ137</f>
        <v>1330.7084651377531</v>
      </c>
      <c r="CR31" s="737">
        <f>+IF(CQ27=0,0,CQ31/CQ20*100)</f>
        <v>1.2137419540380998</v>
      </c>
      <c r="CS31" s="736">
        <f>CS137</f>
        <v>1408.7713811930503</v>
      </c>
      <c r="CT31" s="737">
        <f>+IF(CS27=0,0,CS31/CS20*100)</f>
        <v>1.2360417864042246</v>
      </c>
      <c r="CU31" s="736">
        <f>CU137</f>
        <v>4197.982381598049</v>
      </c>
      <c r="CV31" s="737">
        <f>+IF(CU27=0,0,CU31/CU20*100)</f>
        <v>1.2704153971098695</v>
      </c>
      <c r="CW31" s="736">
        <f>CW137</f>
        <v>7314.975827318679</v>
      </c>
      <c r="CX31" s="737">
        <f>+IF(CW27=0,0,CW31/CW20*100)</f>
        <v>1.1354331428264555</v>
      </c>
      <c r="CY31" s="736">
        <f>CY137</f>
        <v>1357.9590240778057</v>
      </c>
      <c r="CZ31" s="737">
        <f>+IF(CY27=0,0,CY31/CY20*100)</f>
        <v>1.1353791803973541</v>
      </c>
      <c r="DA31" s="736">
        <f>DA137</f>
        <v>1279.8400999872267</v>
      </c>
      <c r="DB31" s="737">
        <f>+IF(DA27=0,0,DA31/DA20*100)</f>
        <v>0.99242083175240858</v>
      </c>
      <c r="DC31" s="736">
        <f>DC137</f>
        <v>1265.5020055519217</v>
      </c>
      <c r="DD31" s="737">
        <f>+IF(DC27=0,0,DC31/DC20*100)</f>
        <v>0.95741751348767012</v>
      </c>
      <c r="DE31" s="736">
        <f>DE137</f>
        <v>3903.3011296169543</v>
      </c>
      <c r="DF31" s="737">
        <f>+IF(DE27=0,0,DE31/DE20*100)</f>
        <v>1.0251769464621114</v>
      </c>
      <c r="DG31" s="736">
        <f>DG137</f>
        <v>1354.8392583284676</v>
      </c>
      <c r="DH31" s="737">
        <f>+IF(DG27=0,0,DG31/DG20*100)</f>
        <v>0.92016172407699615</v>
      </c>
      <c r="DI31" s="736">
        <f>DI137</f>
        <v>1345.9019305557292</v>
      </c>
      <c r="DJ31" s="737">
        <f>+IF(DI27=0,0,DI31/DI20*100)</f>
        <v>0.98953175817462558</v>
      </c>
      <c r="DK31" s="736">
        <f>DK137</f>
        <v>1599.1275984481722</v>
      </c>
      <c r="DL31" s="737">
        <f>+IF(DK27=0,0,DK31/DK20*100)</f>
        <v>1.2815377842166524</v>
      </c>
      <c r="DM31" s="736">
        <f>DM137</f>
        <v>4299.8687873323688</v>
      </c>
      <c r="DN31" s="737">
        <f>+IF(DM27=0,0,DM31/DM20*100)</f>
        <v>1.053798476922905</v>
      </c>
      <c r="DO31" s="736">
        <f>DO137</f>
        <v>8203.1699169493222</v>
      </c>
      <c r="DP31" s="737">
        <f>+IF(DO27=0,0,DO31/DO20*100)</f>
        <v>1.0399828515170004</v>
      </c>
      <c r="DQ31" s="694"/>
      <c r="DR31" s="736">
        <f>DR137</f>
        <v>19259.881807810714</v>
      </c>
      <c r="DS31" s="737">
        <f>+IF(DR27=0,0,DR31/DR20*100)</f>
        <v>1.1637319181570627</v>
      </c>
      <c r="DT31" s="736">
        <f>DT137</f>
        <v>1657.6441699292213</v>
      </c>
      <c r="DU31" s="737">
        <f>+IF(DT27=0,0,DT31/DT20*100)</f>
        <v>1.2047301454423172</v>
      </c>
      <c r="DV31" s="736">
        <f>DV137</f>
        <v>1442.8458136779943</v>
      </c>
      <c r="DW31" s="737">
        <f>+IF(DV27=0,0,DV31/DV20*100)</f>
        <v>1.0353598284770364</v>
      </c>
      <c r="DX31" s="736">
        <f>DX137</f>
        <v>1558.3961456029458</v>
      </c>
      <c r="DY31" s="737">
        <f>+IF(DX27=0,0,DX31/DX20*100)</f>
        <v>1.1019651806832755</v>
      </c>
      <c r="DZ31" s="736">
        <f>DZ137</f>
        <v>4658.886129210161</v>
      </c>
      <c r="EA31" s="737">
        <f>+IF(DZ27=0,0,DZ31/DZ20*100)</f>
        <v>1.1135768528265386</v>
      </c>
      <c r="EB31" s="736">
        <f>EB137</f>
        <v>1735.594700670807</v>
      </c>
      <c r="EC31" s="737">
        <f>+IF(EB27=0,0,EB31/EB20*100)</f>
        <v>1.2902397704318775</v>
      </c>
      <c r="ED31" s="736">
        <f>ED137</f>
        <v>1469.8636991017133</v>
      </c>
      <c r="EE31" s="737">
        <f>+IF(ED27=0,0,ED31/ED20*100)</f>
        <v>1.1025736105539157</v>
      </c>
      <c r="EF31" s="736">
        <f>EF137</f>
        <v>1580.0630517490285</v>
      </c>
      <c r="EG31" s="737">
        <f>+IF(EF27=0,0,EF31/EF20*100)</f>
        <v>1.188655749033757</v>
      </c>
      <c r="EH31" s="736">
        <f>EH137</f>
        <v>4785.5214515215484</v>
      </c>
      <c r="EI31" s="737">
        <f>+IF(EH27=0,0,EH31/EH20*100)</f>
        <v>1.1941179310171606</v>
      </c>
      <c r="EJ31" s="736">
        <f>EJ137</f>
        <v>9444.4075807317095</v>
      </c>
      <c r="EK31" s="737">
        <f>+IF(EJ27=0,0,EJ31/EJ20*100)</f>
        <v>1.1529814681780963</v>
      </c>
      <c r="EL31" s="736">
        <f>EL137</f>
        <v>1719.3969604171996</v>
      </c>
      <c r="EM31" s="737">
        <f>+IF(EL27=0,0,EL31/EL20*100)</f>
        <v>1.2613122657639233</v>
      </c>
      <c r="EN31" s="736">
        <f>EN137</f>
        <v>1549.6273242797226</v>
      </c>
      <c r="EO31" s="737">
        <f>+IF(EN27=0,0,EN31/EN20*100)</f>
        <v>1.1464953880140789</v>
      </c>
      <c r="EP31" s="736">
        <f>EP137</f>
        <v>1600.4008094541637</v>
      </c>
      <c r="EQ31" s="737">
        <f>+IF(EP27=0,0,EP31/EP20*100)</f>
        <v>1.1593405681652815</v>
      </c>
      <c r="ER31" s="736">
        <f>ER137</f>
        <v>4869.4250941510854</v>
      </c>
      <c r="ES31" s="737">
        <f>+IF(ER27=0,0,ER31/ER20*100)</f>
        <v>1.1890443186803248</v>
      </c>
      <c r="ET31" s="736">
        <f>ET137</f>
        <v>1744.17106578674</v>
      </c>
      <c r="EU31" s="737">
        <f>+IF(ET27=0,0,ET31/ET20*100)</f>
        <v>1.2093291101141732</v>
      </c>
      <c r="EV31" s="736">
        <f>EV137</f>
        <v>1584.6852490638244</v>
      </c>
      <c r="EW31" s="737">
        <f>+IF(EV27=0,0,EV31/EV20*100)</f>
        <v>1.0875907531188918</v>
      </c>
      <c r="EX31" s="736">
        <f>EX137</f>
        <v>1617.1928180773571</v>
      </c>
      <c r="EY31" s="737">
        <f>+IF(EX27=0,0,EX31/EX20*100)</f>
        <v>1.1854133457653693</v>
      </c>
      <c r="EZ31" s="736">
        <f>EZ137</f>
        <v>4946.0491329279212</v>
      </c>
      <c r="FA31" s="737">
        <f>+IF(EZ27=0,0,EZ31/EZ20*100)</f>
        <v>1.1600729278341908</v>
      </c>
      <c r="FB31" s="736">
        <f>FB137</f>
        <v>9815.4742270790066</v>
      </c>
      <c r="FC31" s="737">
        <f>+IF(FB27=0,0,FB31/FB20*100)</f>
        <v>1.1742669190366684</v>
      </c>
      <c r="FD31" s="736">
        <f>FD137</f>
        <v>20305.498591310494</v>
      </c>
      <c r="FE31" s="737">
        <f>+IF(FD27=0,0,FD31/FD20*100)</f>
        <v>1.2238873057354445</v>
      </c>
      <c r="FF31" s="736">
        <f>FF137</f>
        <v>21601.888419647457</v>
      </c>
      <c r="FG31" s="737">
        <f>+IF(FF27=0,0,FF31/FF20*100)</f>
        <v>1.1861931936891483</v>
      </c>
      <c r="FH31" s="736">
        <f>FH137</f>
        <v>23389.689913138296</v>
      </c>
      <c r="FI31" s="737">
        <f>+IF(FH27=0,0,FH31/FH20*100)</f>
        <v>1.116151954722451</v>
      </c>
      <c r="FJ31" s="736">
        <f>FJ137</f>
        <v>23555.066876328146</v>
      </c>
      <c r="FK31" s="737">
        <f>+IF(FJ27=0,0,FJ31/FJ20*100)</f>
        <v>0.99896697367707843</v>
      </c>
    </row>
    <row r="32" spans="1:169" s="693" customFormat="1">
      <c r="A32" s="672"/>
      <c r="B32" s="907" t="s">
        <v>4773</v>
      </c>
      <c r="C32" s="908"/>
      <c r="D32" s="909"/>
      <c r="E32" s="743">
        <f>E22-E23</f>
        <v>-22050.707563097647</v>
      </c>
      <c r="F32" s="744">
        <f>+IF(E29=0,0,E32/E20*100)</f>
        <v>-2.4222706127837945</v>
      </c>
      <c r="G32" s="743">
        <f>G22-G23</f>
        <v>-4114.1688094595356</v>
      </c>
      <c r="H32" s="744">
        <f>+IF(G29=0,0,G32/G20*100)</f>
        <v>-5.6338775696849819</v>
      </c>
      <c r="I32" s="743">
        <f>I22-I23</f>
        <v>3471.440269902394</v>
      </c>
      <c r="J32" s="744">
        <f>+IF(I29=0,0,I32/I20*100)</f>
        <v>5.2797350217772925</v>
      </c>
      <c r="K32" s="743">
        <f>K22-K23</f>
        <v>-1822.5072155404578</v>
      </c>
      <c r="L32" s="744">
        <f>+IF(K29=0,0,K32/K20*100)</f>
        <v>-2.2627440324418782</v>
      </c>
      <c r="M32" s="743">
        <f>M22-M23</f>
        <v>-2465.2357550976194</v>
      </c>
      <c r="N32" s="744">
        <f>+IF(M29=0,0,M32/M20*100)</f>
        <v>-1.1240364121597965</v>
      </c>
      <c r="O32" s="743">
        <f>O22-O23</f>
        <v>-5230.0030873639225</v>
      </c>
      <c r="P32" s="744">
        <f>+IF(O29=0,0,O32/O20*100)</f>
        <v>-9.0544730464641408</v>
      </c>
      <c r="Q32" s="743">
        <f>Q22-Q23</f>
        <v>-5692.3060989999867</v>
      </c>
      <c r="R32" s="744">
        <f>+IF(Q29=0,0,Q32/Q20*100)</f>
        <v>-9.9596171341496174</v>
      </c>
      <c r="S32" s="743">
        <f>S22-S23</f>
        <v>-6963.8950776360925</v>
      </c>
      <c r="T32" s="744">
        <f>+IF(S29=0,0,S32/S20*100)</f>
        <v>-10.108168736416028</v>
      </c>
      <c r="U32" s="743">
        <f>U22-U23</f>
        <v>-17886.204264</v>
      </c>
      <c r="V32" s="744">
        <f>+IF(U29=0,0,U32/U20*100)</f>
        <v>-9.7308567931147696</v>
      </c>
      <c r="W32" s="743">
        <f>W22-W23</f>
        <v>-20351.440019097616</v>
      </c>
      <c r="X32" s="744">
        <f>+IF(W29=0,0,W32/W20*100)</f>
        <v>-5.0483683811625202</v>
      </c>
      <c r="Y32" s="743">
        <f>Y22-Y23</f>
        <v>-1678.88001299998</v>
      </c>
      <c r="Z32" s="744">
        <f>+IF(Y29=0,0,Y32/Y20*100)</f>
        <v>-2.2000625644935781</v>
      </c>
      <c r="AA32" s="743">
        <f>AA22-AA23</f>
        <v>-366.14141700001528</v>
      </c>
      <c r="AB32" s="744">
        <f>+IF(AA29=0,0,AA32/AA20*100)</f>
        <v>-0.47319107410813854</v>
      </c>
      <c r="AC32" s="743">
        <f>AC22-AC23</f>
        <v>-59.513057000001936</v>
      </c>
      <c r="AD32" s="744">
        <f>+IF(AC29=0,0,AC32/AC20*100)</f>
        <v>-6.7448572098889978E-2</v>
      </c>
      <c r="AE32" s="743">
        <f>AE22-AE23</f>
        <v>-2104.5344870000226</v>
      </c>
      <c r="AF32" s="744">
        <f>+IF(AE29=0,0,AE32/AE20*100)</f>
        <v>-0.86992147569354872</v>
      </c>
      <c r="AG32" s="743">
        <f>AG22-AG23</f>
        <v>4230.3189360000069</v>
      </c>
      <c r="AH32" s="744">
        <f>+IF(AG29=0,0,AG32/AG20*100)</f>
        <v>4.8071389617323765</v>
      </c>
      <c r="AI32" s="743">
        <f>AI22-AI23</f>
        <v>-827.63348800001586</v>
      </c>
      <c r="AJ32" s="744">
        <f>+IF(AI29=0,0,AI32/AI20*100)</f>
        <v>-0.89133247479285949</v>
      </c>
      <c r="AK32" s="743">
        <f>AK22-AK23</f>
        <v>-2997.4185050000233</v>
      </c>
      <c r="AL32" s="745">
        <f>+IF(AK29=0,0,AK32/AK20*100)</f>
        <v>-3.5503314289200896</v>
      </c>
      <c r="AM32" s="743">
        <f>AM22-AM23</f>
        <v>405.26694299999508</v>
      </c>
      <c r="AN32" s="744">
        <f>+IF(AM29=0,0,AM32/AM20*100)</f>
        <v>0.15276909367694355</v>
      </c>
      <c r="AO32" s="743">
        <f>AO22-AO23</f>
        <v>-1699.2675440000312</v>
      </c>
      <c r="AP32" s="745">
        <f>+IF(AO29=0,0,AO32/AO20*100)</f>
        <v>-0.33502706503005908</v>
      </c>
      <c r="AQ32" s="734"/>
      <c r="AR32" s="743">
        <f>AR22-AR23</f>
        <v>-44442.670900108438</v>
      </c>
      <c r="AS32" s="744">
        <f>+IF(AR29=0,0,AR32/AR20*100)</f>
        <v>-4.1835281659679886</v>
      </c>
      <c r="AT32" s="743">
        <f>AT22-AT23</f>
        <v>1767.1803925826589</v>
      </c>
      <c r="AU32" s="744">
        <f>+IF(AT29=0,0,AT32/AT20*100)</f>
        <v>2.0267874988416548</v>
      </c>
      <c r="AV32" s="743">
        <f>AV22-AV23</f>
        <v>3747.5646970000071</v>
      </c>
      <c r="AW32" s="744">
        <f>+IF(AV29=0,0,AV32/AV20*100)</f>
        <v>4.7692394406474685</v>
      </c>
      <c r="AX32" s="743">
        <f>AX22-AX23</f>
        <v>2256.372698000001</v>
      </c>
      <c r="AY32" s="744">
        <f>+IF(AX29=0,0,AX32/AX20*100)</f>
        <v>2.2720355262779801</v>
      </c>
      <c r="AZ32" s="743">
        <f>AZ22-AZ23</f>
        <v>7771.1177875825888</v>
      </c>
      <c r="BA32" s="744">
        <f>+IF(AZ29=0,0,AZ32/AZ20*100)</f>
        <v>2.9316160807149085</v>
      </c>
      <c r="BB32" s="743">
        <f>BB22-BB23</f>
        <v>32.580074999987119</v>
      </c>
      <c r="BC32" s="744">
        <f>+IF(BB29=0,0,BB32/BB20*100)</f>
        <v>3.8594882081137233E-2</v>
      </c>
      <c r="BD32" s="743">
        <f>BD22-BD23</f>
        <v>-1712.690283000029</v>
      </c>
      <c r="BE32" s="744">
        <f>+IF(BD29=0,0,BD32/BD20*100)</f>
        <v>-2.0374587984328532</v>
      </c>
      <c r="BF32" s="743">
        <f>BF22-BF23</f>
        <v>-7662.1391301670974</v>
      </c>
      <c r="BG32" s="744">
        <f>+IF(BF29=0,0,BF32/BF20*100)</f>
        <v>-9.3863460932812774</v>
      </c>
      <c r="BH32" s="743">
        <f>BH22-BH23</f>
        <v>-9342.2493381670647</v>
      </c>
      <c r="BI32" s="744">
        <f>+IF(BH29=0,0,BH32/BH20*100)</f>
        <v>-3.7353108676134013</v>
      </c>
      <c r="BJ32" s="743">
        <f>BJ22-BJ23</f>
        <v>-1571.1315505844686</v>
      </c>
      <c r="BK32" s="744">
        <f>+IF(BJ29=0,0,BJ32/BJ20*100)</f>
        <v>-0.304963947609938</v>
      </c>
      <c r="BL32" s="743">
        <f>BL22-BL23</f>
        <v>-1292.33649899999</v>
      </c>
      <c r="BM32" s="744">
        <f>+IF(BL29=0,0,BL32/BL20*100)</f>
        <v>-1.4249460382756347</v>
      </c>
      <c r="BN32" s="743">
        <f>BN22-BN23</f>
        <v>-7323.5586749999893</v>
      </c>
      <c r="BO32" s="744">
        <f>+IF(BN29=0,0,BN32/BN20*100)</f>
        <v>-8.9238741653033866</v>
      </c>
      <c r="BP32" s="743">
        <f>BP22-BP23</f>
        <v>-5131.2939429999988</v>
      </c>
      <c r="BQ32" s="744">
        <f>+IF(BP29=0,0,BP32/BP20*100)</f>
        <v>-6.0676394289065669</v>
      </c>
      <c r="BR32" s="743">
        <f>BR22-BR23</f>
        <v>-13747.189117000031</v>
      </c>
      <c r="BS32" s="744">
        <f>+IF(BR29=0,0,BR32/BR20*100)</f>
        <v>-5.3422628257034619</v>
      </c>
      <c r="BT32" s="743">
        <f>BT22-BT23</f>
        <v>-3675.0405180000198</v>
      </c>
      <c r="BU32" s="744">
        <f>+IF(BT29=0,0,BT32/BT20*100)</f>
        <v>-3.956584229853894</v>
      </c>
      <c r="BV32" s="743">
        <f>BV22-BV23</f>
        <v>-3390.3652077736369</v>
      </c>
      <c r="BW32" s="744">
        <f>+IF(BV29=0,0,BV32/BV20*100)</f>
        <v>-3.3955605694335422</v>
      </c>
      <c r="BX32" s="743">
        <f>BX22-BX23</f>
        <v>-22058.944506750184</v>
      </c>
      <c r="BY32" s="744">
        <f>+IF(BX29=0,0,BX32/BX20*100)</f>
        <v>-22.722671956556162</v>
      </c>
      <c r="BZ32" s="743">
        <f>BZ22-BZ23</f>
        <v>-29124.350232523793</v>
      </c>
      <c r="CA32" s="744">
        <f>+IF(BZ29=0,0,BZ32/BZ20*100)</f>
        <v>-10.049457425823343</v>
      </c>
      <c r="CB32" s="743">
        <f>CB22-CB23</f>
        <v>-42871.539349523766</v>
      </c>
      <c r="CC32" s="744">
        <f>+IF(CB29=0,0,CB32/CB20*100)</f>
        <v>-7.8355827458501848</v>
      </c>
      <c r="CE32" s="743">
        <f>CE22-CE23</f>
        <v>-4017.9482032483502</v>
      </c>
      <c r="CF32" s="744">
        <f>+IF(CE29=0,0,CE32/CE20*100)</f>
        <v>-0.28038233189701295</v>
      </c>
      <c r="CG32" s="743">
        <f>CG22-CG23</f>
        <v>-1350.7520070000119</v>
      </c>
      <c r="CH32" s="744">
        <f>+IF(CG29=0,0,CG32/CG20*100)</f>
        <v>-1.2900815525759031</v>
      </c>
      <c r="CI32" s="743">
        <f>CI22-CI23</f>
        <v>3187.3395179999934</v>
      </c>
      <c r="CJ32" s="744">
        <f>+IF(CI29=0,0,CI32/CI20*100)</f>
        <v>3.1964121964465151</v>
      </c>
      <c r="CK32" s="743">
        <f>CK22-CK23</f>
        <v>-2845.7070859999931</v>
      </c>
      <c r="CL32" s="744">
        <f>+IF(CK29=0,0,CK32/CK20*100)</f>
        <v>-2.6015587984392932</v>
      </c>
      <c r="CM32" s="743">
        <f>CM22-CM23</f>
        <v>-1009.1195750000988</v>
      </c>
      <c r="CN32" s="744">
        <f>+IF(CM29=0,0,CM32/CM20*100)</f>
        <v>-0.32157670615244421</v>
      </c>
      <c r="CO32" s="743">
        <f>CO22-CO23</f>
        <v>-4899.3455980000053</v>
      </c>
      <c r="CP32" s="744">
        <f>+IF(CO29=0,0,CO32/CO20*100)</f>
        <v>-4.5860948631658349</v>
      </c>
      <c r="CQ32" s="743">
        <f>CQ22-CQ23</f>
        <v>-410.33722399999351</v>
      </c>
      <c r="CR32" s="744">
        <f>+IF(CQ29=0,0,CQ32/CQ20*100)</f>
        <v>-0.37426943400466373</v>
      </c>
      <c r="CS32" s="743">
        <f>CS22-CS23</f>
        <v>-3208.6982120000048</v>
      </c>
      <c r="CT32" s="744">
        <f>+IF(CS29=0,0,CS32/CS20*100)</f>
        <v>-2.8152794150558038</v>
      </c>
      <c r="CU32" s="743">
        <f>CU22-CU23</f>
        <v>-8518.3810339999764</v>
      </c>
      <c r="CV32" s="744">
        <f>+IF(CU29=0,0,CU32/CU20*100)</f>
        <v>-2.5778770467165915</v>
      </c>
      <c r="CW32" s="743">
        <f>CW22-CW23</f>
        <v>-9527.5006090000679</v>
      </c>
      <c r="CX32" s="744">
        <f>+IF(CW29=0,0,CW32/CW20*100)</f>
        <v>-1.4788620243087283</v>
      </c>
      <c r="CY32" s="743">
        <f>CY22-CY23</f>
        <v>-2730.0672910000321</v>
      </c>
      <c r="CZ32" s="744">
        <f>+IF(CY29=0,0,CY32/CY20*100)</f>
        <v>-2.2825884347948064</v>
      </c>
      <c r="DA32" s="743">
        <f>DA22-DA23</f>
        <v>3560.6585619999896</v>
      </c>
      <c r="DB32" s="744">
        <f>+IF(DA29=0,0,DA32/DA20*100)</f>
        <v>2.7610259529464911</v>
      </c>
      <c r="DC32" s="743">
        <f>DC22-DC23</f>
        <v>1328.9166150000383</v>
      </c>
      <c r="DD32" s="744">
        <f>+IF(DC29=0,0,DC32/DC20*100)</f>
        <v>1.0053939350423149</v>
      </c>
      <c r="DE32" s="743">
        <f>DE22-DE23</f>
        <v>2159.507885999963</v>
      </c>
      <c r="DF32" s="744">
        <f>+IF(DE29=0,0,DE32/DE20*100)</f>
        <v>0.56718086227888542</v>
      </c>
      <c r="DG32" s="743">
        <f>DG22-DG23</f>
        <v>2636.3252437445135</v>
      </c>
      <c r="DH32" s="744">
        <f>+IF(DG29=0,0,DG32/DG20*100)</f>
        <v>1.7905043469913506</v>
      </c>
      <c r="DI32" s="743">
        <f>DI22-DI23</f>
        <v>1206.7258445507614</v>
      </c>
      <c r="DJ32" s="744">
        <f>+IF(DI29=0,0,DI32/DI20*100)</f>
        <v>0.88720694984071247</v>
      </c>
      <c r="DK32" s="743">
        <f>DK22-DK23</f>
        <v>-493.00656854351109</v>
      </c>
      <c r="DL32" s="744">
        <f>+IF(DK29=0,0,DK32/DK20*100)</f>
        <v>-0.39509451657805483</v>
      </c>
      <c r="DM32" s="743">
        <f>DM22-DM23</f>
        <v>3350.0445197518275</v>
      </c>
      <c r="DN32" s="744">
        <f>+IF(DM29=0,0,DM32/DM20*100)</f>
        <v>0.82101849780597014</v>
      </c>
      <c r="DO32" s="743">
        <f>DO22-DO23</f>
        <v>5509.5524057519215</v>
      </c>
      <c r="DP32" s="744">
        <f>+IF(DO29=0,0,DO32/DO20*100)</f>
        <v>0.69849095892519353</v>
      </c>
      <c r="DQ32" s="694"/>
      <c r="DR32" s="743">
        <f>DR22-DR23</f>
        <v>17004.424503650313</v>
      </c>
      <c r="DS32" s="744">
        <f>+IF(DR29=0,0,DR32/DR20*100)</f>
        <v>1.0274513489882793</v>
      </c>
      <c r="DT32" s="743">
        <f>DT22-DT23</f>
        <v>404.32302558566153</v>
      </c>
      <c r="DU32" s="744">
        <f>+IF(DT29=0,0,DT32/DT20*100)</f>
        <v>0.29385084341731194</v>
      </c>
      <c r="DV32" s="743">
        <f>DV22-DV23</f>
        <v>942.34912041563803</v>
      </c>
      <c r="DW32" s="744">
        <f>+IF(DV29=0,0,DV32/DV20*100)</f>
        <v>0.67621253388947744</v>
      </c>
      <c r="DX32" s="743">
        <f>DX22-DX23</f>
        <v>677.63243328581302</v>
      </c>
      <c r="DY32" s="744">
        <f>+IF(DX29=0,0,DX32/DX20*100)</f>
        <v>0.479164010312499</v>
      </c>
      <c r="DZ32" s="743">
        <f>DZ22-DZ23</f>
        <v>2024.3045792871999</v>
      </c>
      <c r="EA32" s="744">
        <f>+IF(DZ29=0,0,DZ32/DZ20*100)</f>
        <v>0.4838535778823933</v>
      </c>
      <c r="EB32" s="743">
        <f>EB22-EB23</f>
        <v>423.78705751207599</v>
      </c>
      <c r="EC32" s="744">
        <f>+IF(EB29=0,0,EB32/EB20*100)</f>
        <v>0.31504297379166279</v>
      </c>
      <c r="ED32" s="743">
        <f>ED22-ED23</f>
        <v>341.97509025399268</v>
      </c>
      <c r="EE32" s="744">
        <f>+IF(ED29=0,0,ED32/ED20*100)</f>
        <v>0.25652222734072305</v>
      </c>
      <c r="EF32" s="743">
        <f>EF22-EF23</f>
        <v>250.5791692594812</v>
      </c>
      <c r="EG32" s="744">
        <f>+IF(EF29=0,0,EF32/EF20*100)</f>
        <v>0.1885066357312018</v>
      </c>
      <c r="EH32" s="743">
        <f>EH22-EH23</f>
        <v>1016.3413170254353</v>
      </c>
      <c r="EI32" s="744">
        <f>+IF(EH29=0,0,EH32/EH20*100)</f>
        <v>0.25360483763118374</v>
      </c>
      <c r="EJ32" s="743">
        <f>EJ22-EJ23</f>
        <v>3040.6458963127516</v>
      </c>
      <c r="EK32" s="744">
        <f>+IF(EJ29=0,0,EJ32/EJ20*100)</f>
        <v>0.37120468804129753</v>
      </c>
      <c r="EL32" s="743">
        <f>EL22-EL23</f>
        <v>628.02845971042188</v>
      </c>
      <c r="EM32" s="744">
        <f>+IF(EL29=0,0,EL32/EL20*100)</f>
        <v>0.46070803759556012</v>
      </c>
      <c r="EN32" s="743">
        <f>EN22-EN23</f>
        <v>1430.0318395369468</v>
      </c>
      <c r="EO32" s="744">
        <f>+IF(EN29=0,0,EN32/EN20*100)</f>
        <v>1.0580123898528062</v>
      </c>
      <c r="EP32" s="743">
        <f>EP22-EP23</f>
        <v>2272.8093111706567</v>
      </c>
      <c r="EQ32" s="744">
        <f>+IF(EP29=0,0,EP32/EP20*100)</f>
        <v>1.6464375814972354</v>
      </c>
      <c r="ER32" s="743">
        <f>ER22-ER23</f>
        <v>4330.8696104179835</v>
      </c>
      <c r="ES32" s="744">
        <f>+IF(ER29=0,0,ER32/ER20*100)</f>
        <v>1.0575367329088226</v>
      </c>
      <c r="ET32" s="743">
        <f>ET22-ET23</f>
        <v>3507.6121419055016</v>
      </c>
      <c r="EU32" s="744">
        <f>+IF(ET29=0,0,ET32/ET20*100)</f>
        <v>2.4320191714009907</v>
      </c>
      <c r="EV32" s="743">
        <f>EV22-EV23</f>
        <v>4318.2301808832563</v>
      </c>
      <c r="EW32" s="744">
        <f>+IF(EV29=0,0,EV32/EV20*100)</f>
        <v>2.9636593243623959</v>
      </c>
      <c r="EX32" s="743">
        <f>EX22-EX23</f>
        <v>1807.0666741307032</v>
      </c>
      <c r="EY32" s="744">
        <f>+IF(EX29=0,0,EX32/EX20*100)</f>
        <v>1.3245921749449103</v>
      </c>
      <c r="EZ32" s="743">
        <f>EZ22-EZ23</f>
        <v>9632.9089969193446</v>
      </c>
      <c r="FA32" s="744">
        <f>+IF(EZ29=0,0,EZ32/EZ20*100)</f>
        <v>2.2593542124805648</v>
      </c>
      <c r="FB32" s="743">
        <f>FB22-FB23</f>
        <v>13963.778607337343</v>
      </c>
      <c r="FC32" s="744">
        <f>+IF(FB29=0,0,FB32/FB20*100)</f>
        <v>1.6705462114210874</v>
      </c>
      <c r="FD32" s="743">
        <f>FD22-FD23</f>
        <v>39688.227241116372</v>
      </c>
      <c r="FE32" s="744">
        <f>+IF(FD29=0,0,FD32/FD20*100)</f>
        <v>2.3921558630593118</v>
      </c>
      <c r="FF32" s="743">
        <f>FF22-FF23</f>
        <v>67167.096092212683</v>
      </c>
      <c r="FG32" s="744">
        <f>+IF(FF29=0,0,FF32/FF20*100)</f>
        <v>3.6882494102683614</v>
      </c>
      <c r="FH32" s="743">
        <f>FH22-FH23</f>
        <v>104692.41376205208</v>
      </c>
      <c r="FI32" s="744">
        <f>+IF(FH29=0,0,FH32/FH20*100)</f>
        <v>4.9959038661512309</v>
      </c>
      <c r="FJ32" s="743">
        <f>FJ22-FJ23</f>
        <v>136073.01760593854</v>
      </c>
      <c r="FK32" s="744">
        <f>+IF(FJ29=0,0,FJ32/FJ20*100)</f>
        <v>5.7708369630450358</v>
      </c>
    </row>
    <row r="33" spans="2:167">
      <c r="B33" s="746"/>
      <c r="C33" s="746"/>
      <c r="D33" s="746"/>
      <c r="E33" s="667"/>
      <c r="F33" s="747"/>
      <c r="G33" s="748"/>
      <c r="H33" s="748"/>
      <c r="I33" s="748"/>
      <c r="J33" s="748"/>
      <c r="K33" s="748"/>
      <c r="L33" s="748"/>
      <c r="M33" s="748"/>
      <c r="N33" s="748"/>
      <c r="O33" s="748"/>
      <c r="P33" s="748"/>
      <c r="Q33" s="748"/>
      <c r="R33" s="748"/>
      <c r="S33" s="749"/>
      <c r="Y33" s="667"/>
      <c r="AA33" s="667"/>
      <c r="AQ33" s="750"/>
      <c r="AR33" s="751"/>
      <c r="AS33" s="747"/>
      <c r="AT33" s="747"/>
      <c r="AU33" s="747"/>
      <c r="AV33" s="747"/>
      <c r="AW33" s="747"/>
      <c r="AX33" s="747"/>
      <c r="AY33" s="747"/>
      <c r="AZ33" s="747"/>
      <c r="BA33" s="747"/>
      <c r="BB33" s="747"/>
      <c r="BC33" s="747"/>
      <c r="BD33" s="747"/>
      <c r="BE33" s="747"/>
      <c r="BF33" s="747"/>
      <c r="BG33" s="747"/>
      <c r="BH33" s="747"/>
      <c r="BI33" s="747"/>
      <c r="BJ33" s="747"/>
      <c r="BK33" s="747"/>
      <c r="BL33" s="747"/>
      <c r="BM33" s="747"/>
      <c r="BN33" s="747"/>
      <c r="BO33" s="747"/>
      <c r="BP33" s="747"/>
      <c r="BQ33" s="747"/>
      <c r="BR33" s="747"/>
      <c r="BS33" s="747"/>
      <c r="BT33" s="747"/>
      <c r="BU33" s="747"/>
      <c r="BV33" s="747"/>
      <c r="BW33" s="747"/>
      <c r="BX33" s="747"/>
      <c r="BY33" s="747"/>
      <c r="BZ33" s="747"/>
      <c r="CA33" s="747"/>
      <c r="CB33" s="747"/>
      <c r="CC33" s="747"/>
      <c r="CE33" s="751"/>
      <c r="CG33" s="747">
        <v>-13.535225210000004</v>
      </c>
      <c r="CH33" s="752"/>
      <c r="CI33" s="654">
        <v>31.697405250000003</v>
      </c>
      <c r="CJ33" s="752"/>
      <c r="CK33" s="654">
        <v>-28.476360080000003</v>
      </c>
      <c r="CL33" s="752"/>
      <c r="CO33" s="654">
        <v>-49.015668599999998</v>
      </c>
      <c r="CP33" s="752"/>
      <c r="CQ33" s="654">
        <v>-4.1068511500000042</v>
      </c>
      <c r="CR33" s="752"/>
      <c r="CS33" s="654">
        <v>-32.124276440000003</v>
      </c>
      <c r="CT33" s="752"/>
      <c r="CX33" s="752"/>
      <c r="CY33" s="747">
        <v>-27.307846039999998</v>
      </c>
      <c r="CZ33" s="747"/>
      <c r="DA33" s="747"/>
      <c r="DB33" s="747"/>
      <c r="DC33" s="747"/>
      <c r="DD33" s="747"/>
      <c r="DE33" s="747"/>
      <c r="DF33" s="747"/>
      <c r="DG33" s="747"/>
      <c r="DH33" s="747"/>
      <c r="DI33" s="747"/>
      <c r="DJ33" s="747"/>
      <c r="DK33" s="747"/>
      <c r="DL33" s="747"/>
      <c r="DM33" s="747"/>
      <c r="DN33" s="747"/>
      <c r="DO33" s="747"/>
      <c r="DP33" s="747"/>
      <c r="DR33" s="751"/>
      <c r="DS33" s="747"/>
      <c r="DT33" s="747"/>
      <c r="DU33" s="752"/>
      <c r="DW33" s="752"/>
      <c r="DY33" s="752"/>
      <c r="EC33" s="752"/>
      <c r="EE33" s="752"/>
      <c r="EG33" s="752"/>
      <c r="EK33" s="752"/>
      <c r="EL33" s="747"/>
      <c r="EM33" s="747"/>
      <c r="EN33" s="747"/>
      <c r="EO33" s="747"/>
      <c r="EP33" s="747"/>
      <c r="EQ33" s="747"/>
      <c r="ER33" s="747"/>
      <c r="ES33" s="747"/>
      <c r="ET33" s="747"/>
      <c r="EU33" s="747"/>
      <c r="EV33" s="747"/>
      <c r="EW33" s="747"/>
      <c r="EX33" s="747"/>
      <c r="EY33" s="747"/>
      <c r="EZ33" s="747"/>
      <c r="FA33" s="747"/>
      <c r="FB33" s="747"/>
      <c r="FC33" s="747"/>
      <c r="FD33" s="747"/>
      <c r="FE33" s="747"/>
      <c r="FF33" s="747"/>
      <c r="FG33" s="747"/>
      <c r="FH33" s="747"/>
      <c r="FI33" s="747"/>
      <c r="FJ33" s="747"/>
      <c r="FK33" s="747"/>
    </row>
    <row r="34" spans="2:167">
      <c r="B34" s="746"/>
      <c r="C34" s="746"/>
      <c r="D34" s="746"/>
      <c r="G34" s="748"/>
      <c r="H34" s="751"/>
      <c r="I34" s="748"/>
      <c r="J34" s="751"/>
      <c r="K34" s="748"/>
      <c r="L34" s="751"/>
      <c r="M34" s="751"/>
      <c r="N34" s="751"/>
      <c r="O34" s="748"/>
      <c r="P34" s="751"/>
      <c r="Q34" s="748"/>
      <c r="R34" s="751"/>
      <c r="S34" s="748"/>
      <c r="Y34" s="748"/>
      <c r="AA34" s="748"/>
      <c r="AQ34" s="750"/>
      <c r="AS34" s="747"/>
      <c r="AT34" s="747"/>
      <c r="AU34" s="747"/>
      <c r="AV34" s="747"/>
      <c r="AW34" s="747"/>
      <c r="AX34" s="747"/>
      <c r="AY34" s="747"/>
      <c r="AZ34" s="747"/>
      <c r="BA34" s="747"/>
      <c r="BB34" s="747"/>
      <c r="BC34" s="747"/>
      <c r="BD34" s="747"/>
      <c r="BE34" s="747"/>
      <c r="BF34" s="747"/>
      <c r="BG34" s="747"/>
      <c r="BH34" s="747"/>
      <c r="BI34" s="747"/>
      <c r="BJ34" s="747"/>
      <c r="BK34" s="747"/>
      <c r="BL34" s="747"/>
      <c r="BM34" s="747"/>
      <c r="BN34" s="747"/>
      <c r="BO34" s="747"/>
      <c r="BP34" s="747"/>
      <c r="BQ34" s="747"/>
      <c r="BR34" s="747"/>
      <c r="BS34" s="747"/>
      <c r="BT34" s="747"/>
      <c r="BU34" s="747"/>
      <c r="BV34" s="747"/>
      <c r="BW34" s="747"/>
      <c r="BX34" s="747"/>
      <c r="BY34" s="747"/>
      <c r="BZ34" s="747"/>
      <c r="CA34" s="747"/>
      <c r="CB34" s="747"/>
      <c r="CC34" s="747"/>
      <c r="CF34" s="747">
        <f>CF19-CF21</f>
        <v>2.1639379680326982</v>
      </c>
      <c r="CG34" s="747"/>
      <c r="CH34" s="747"/>
      <c r="CI34" s="747"/>
      <c r="CJ34" s="747"/>
      <c r="CK34" s="747"/>
      <c r="CL34" s="747"/>
      <c r="CM34" s="747"/>
      <c r="CN34" s="747"/>
      <c r="CO34" s="747"/>
      <c r="CP34" s="747"/>
      <c r="CQ34" s="747"/>
      <c r="CR34" s="747"/>
      <c r="CS34" s="747"/>
      <c r="CT34" s="747"/>
      <c r="CU34" s="747"/>
      <c r="CV34" s="747"/>
      <c r="CW34" s="747"/>
      <c r="CX34" s="747"/>
      <c r="CY34" s="747"/>
      <c r="CZ34" s="747"/>
      <c r="DA34" s="747"/>
      <c r="DB34" s="747"/>
      <c r="DC34" s="747"/>
      <c r="DD34" s="747"/>
      <c r="DE34" s="747"/>
      <c r="DF34" s="747"/>
      <c r="DG34" s="747"/>
      <c r="DH34" s="747"/>
      <c r="DI34" s="747"/>
      <c r="DJ34" s="747"/>
      <c r="DK34" s="747"/>
      <c r="DL34" s="747"/>
      <c r="DM34" s="747"/>
      <c r="DN34" s="747"/>
      <c r="DO34" s="747"/>
      <c r="DP34" s="747"/>
      <c r="DS34" s="747">
        <f>DS19-DS21</f>
        <v>0.65468728621425498</v>
      </c>
      <c r="DT34" s="747"/>
      <c r="DU34" s="747"/>
      <c r="DV34" s="747"/>
      <c r="DW34" s="747"/>
      <c r="DX34" s="747"/>
      <c r="DY34" s="747"/>
      <c r="DZ34" s="747"/>
      <c r="EA34" s="747"/>
      <c r="EB34" s="747"/>
      <c r="EC34" s="747"/>
      <c r="ED34" s="747"/>
      <c r="EE34" s="747"/>
      <c r="EF34" s="747"/>
      <c r="EG34" s="747"/>
      <c r="EH34" s="747"/>
      <c r="EI34" s="747"/>
      <c r="EJ34" s="747"/>
      <c r="EK34" s="747"/>
      <c r="EL34" s="747"/>
      <c r="EM34" s="747"/>
      <c r="EN34" s="747"/>
      <c r="EO34" s="747"/>
      <c r="EP34" s="747"/>
      <c r="EQ34" s="747"/>
      <c r="ER34" s="747"/>
      <c r="ES34" s="747"/>
      <c r="ET34" s="747"/>
      <c r="EU34" s="747"/>
      <c r="EV34" s="747"/>
      <c r="EW34" s="747"/>
      <c r="EX34" s="747"/>
      <c r="EY34" s="747"/>
      <c r="EZ34" s="747"/>
      <c r="FA34" s="747"/>
      <c r="FB34" s="747"/>
      <c r="FC34" s="747"/>
      <c r="FD34" s="747"/>
      <c r="FE34" s="747">
        <f>FE19-FE21</f>
        <v>0.76789995424681479</v>
      </c>
      <c r="FF34" s="747"/>
      <c r="FG34" s="747">
        <f>FG19-FG21</f>
        <v>0.73908715468682828</v>
      </c>
      <c r="FH34" s="747"/>
      <c r="FI34" s="747">
        <f>FI19-FI21</f>
        <v>0.64022092273270914</v>
      </c>
      <c r="FJ34" s="747"/>
      <c r="FK34" s="747">
        <f>FK19-FK21</f>
        <v>0.21255573889769153</v>
      </c>
    </row>
    <row r="35" spans="2:167">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c r="AV35" s="746"/>
      <c r="AW35" s="746"/>
      <c r="AX35" s="746"/>
      <c r="AY35" s="746"/>
      <c r="AZ35" s="746"/>
      <c r="BA35" s="746"/>
      <c r="BB35" s="746"/>
      <c r="BC35" s="746"/>
      <c r="BD35" s="746"/>
      <c r="BE35" s="746"/>
      <c r="BF35" s="746"/>
      <c r="BG35" s="746"/>
      <c r="BH35" s="746"/>
      <c r="BI35" s="746"/>
      <c r="BJ35" s="746"/>
      <c r="BK35" s="746"/>
      <c r="BL35" s="746"/>
      <c r="BM35" s="746"/>
      <c r="BN35" s="746"/>
      <c r="BO35" s="746"/>
      <c r="BP35" s="746"/>
      <c r="BQ35" s="746"/>
      <c r="BR35" s="746"/>
      <c r="BS35" s="746"/>
      <c r="BT35" s="746"/>
      <c r="BU35" s="746"/>
      <c r="BV35" s="746"/>
      <c r="BW35" s="746"/>
      <c r="BX35" s="746"/>
      <c r="BY35" s="746"/>
      <c r="BZ35" s="746"/>
      <c r="CA35" s="746"/>
      <c r="CB35" s="746"/>
      <c r="CC35" s="746"/>
      <c r="CD35" s="746"/>
      <c r="CG35" s="746"/>
      <c r="CH35" s="746"/>
      <c r="CI35" s="746"/>
      <c r="CJ35" s="746"/>
      <c r="CK35" s="746"/>
      <c r="CL35" s="746"/>
      <c r="CM35" s="746"/>
      <c r="CN35" s="746"/>
      <c r="CO35" s="746"/>
      <c r="CP35" s="746"/>
      <c r="CQ35" s="746"/>
      <c r="CR35" s="746"/>
      <c r="CS35" s="746"/>
      <c r="CT35" s="746"/>
      <c r="CU35" s="746"/>
      <c r="CV35" s="746"/>
      <c r="CW35" s="746"/>
      <c r="CX35" s="746"/>
      <c r="CY35" s="746"/>
      <c r="CZ35" s="746"/>
      <c r="DA35" s="746"/>
      <c r="DB35" s="746"/>
      <c r="DC35" s="746"/>
      <c r="DD35" s="746"/>
      <c r="DE35" s="746"/>
      <c r="DF35" s="746"/>
      <c r="DG35" s="746"/>
      <c r="DH35" s="746"/>
      <c r="DI35" s="746"/>
      <c r="DJ35" s="746"/>
      <c r="DK35" s="746"/>
      <c r="DL35" s="746"/>
      <c r="DM35" s="746"/>
      <c r="DN35" s="746"/>
      <c r="DO35" s="746"/>
      <c r="DP35" s="746"/>
      <c r="DR35" s="746"/>
      <c r="DS35" s="746"/>
      <c r="DT35" s="746"/>
      <c r="DU35" s="746"/>
      <c r="DV35" s="746"/>
      <c r="DW35" s="746"/>
      <c r="DX35" s="746"/>
      <c r="DY35" s="746"/>
      <c r="DZ35" s="746"/>
      <c r="EA35" s="746"/>
      <c r="EB35" s="746"/>
      <c r="EC35" s="746"/>
      <c r="ED35" s="746"/>
      <c r="EE35" s="746"/>
      <c r="EF35" s="746"/>
      <c r="EG35" s="746"/>
      <c r="EH35" s="746"/>
      <c r="EI35" s="746"/>
      <c r="EJ35" s="746"/>
      <c r="EK35" s="746"/>
      <c r="EL35" s="746"/>
      <c r="EM35" s="746"/>
      <c r="EN35" s="746"/>
      <c r="EO35" s="746"/>
      <c r="EP35" s="746"/>
      <c r="EQ35" s="746"/>
      <c r="ER35" s="746"/>
      <c r="ES35" s="746"/>
      <c r="ET35" s="746"/>
      <c r="EU35" s="746"/>
      <c r="EV35" s="746"/>
      <c r="EW35" s="746"/>
      <c r="EX35" s="746"/>
      <c r="EY35" s="746"/>
      <c r="EZ35" s="746"/>
      <c r="FA35" s="746"/>
      <c r="FB35" s="746"/>
      <c r="FC35" s="746"/>
      <c r="FD35" s="746"/>
      <c r="FE35" s="746"/>
      <c r="FF35" s="746"/>
      <c r="FG35" s="746"/>
      <c r="FH35" s="746"/>
      <c r="FI35" s="746"/>
      <c r="FJ35" s="746"/>
      <c r="FK35" s="746"/>
    </row>
    <row r="36" spans="2:167">
      <c r="B36" s="746"/>
      <c r="C36" s="746"/>
      <c r="D36" s="746"/>
      <c r="G36" s="753"/>
      <c r="I36" s="753"/>
      <c r="K36" s="753"/>
      <c r="M36" s="753"/>
      <c r="O36" s="753"/>
      <c r="Q36" s="753"/>
      <c r="AQ36" s="750"/>
      <c r="AR36" s="747"/>
      <c r="CE36" s="747"/>
      <c r="DR36" s="747"/>
    </row>
    <row r="37" spans="2:167" s="646" customFormat="1" ht="12.75">
      <c r="D37" s="647"/>
      <c r="E37" s="648"/>
      <c r="F37" s="649"/>
      <c r="G37" s="648"/>
      <c r="H37" s="649"/>
      <c r="I37" s="648"/>
      <c r="J37" s="649"/>
      <c r="K37" s="648"/>
      <c r="L37" s="649"/>
      <c r="O37" s="648"/>
      <c r="Q37" s="648"/>
      <c r="R37" s="649"/>
      <c r="S37" s="648"/>
      <c r="T37" s="650"/>
      <c r="U37" s="648"/>
      <c r="V37" s="649"/>
      <c r="W37" s="648"/>
      <c r="X37" s="649"/>
      <c r="Y37" s="648"/>
      <c r="Z37" s="649"/>
      <c r="AA37" s="648"/>
      <c r="AB37" s="649"/>
      <c r="AC37" s="648"/>
      <c r="AD37" s="649"/>
      <c r="AE37" s="648"/>
      <c r="AF37" s="649"/>
      <c r="AG37" s="648"/>
      <c r="AH37" s="649"/>
      <c r="AI37" s="648"/>
      <c r="AJ37" s="649"/>
      <c r="AK37" s="648"/>
      <c r="AL37" s="649"/>
      <c r="AM37" s="648"/>
      <c r="AN37" s="649"/>
      <c r="AO37" s="648"/>
      <c r="AP37" s="649"/>
      <c r="AQ37" s="651"/>
      <c r="AR37" s="648"/>
      <c r="AS37" s="648"/>
      <c r="AT37" s="648"/>
      <c r="AU37" s="648"/>
      <c r="AV37" s="648"/>
      <c r="AW37" s="648"/>
      <c r="AX37" s="648"/>
      <c r="AY37" s="648"/>
      <c r="AZ37" s="648"/>
      <c r="BA37" s="648"/>
      <c r="BB37" s="648"/>
      <c r="BC37" s="648"/>
      <c r="BD37" s="648"/>
      <c r="BE37" s="648"/>
      <c r="BF37" s="648"/>
      <c r="BG37" s="648"/>
      <c r="BH37" s="648"/>
      <c r="BI37" s="648"/>
      <c r="BJ37" s="648"/>
      <c r="BK37" s="648"/>
      <c r="BL37" s="648"/>
      <c r="BM37" s="648"/>
      <c r="BN37" s="648"/>
      <c r="BO37" s="648"/>
      <c r="BP37" s="648"/>
      <c r="BQ37" s="648"/>
      <c r="BR37" s="648"/>
      <c r="BS37" s="648"/>
      <c r="BT37" s="648"/>
      <c r="BU37" s="648"/>
      <c r="BV37" s="648"/>
      <c r="BW37" s="648"/>
      <c r="BX37" s="648"/>
      <c r="BY37" s="648"/>
      <c r="BZ37" s="648"/>
      <c r="CA37" s="648"/>
      <c r="CB37" s="648"/>
      <c r="CC37" s="648"/>
      <c r="CE37" s="648"/>
      <c r="CF37" s="648"/>
      <c r="CG37" s="648"/>
      <c r="CH37" s="648"/>
      <c r="CI37" s="648"/>
      <c r="CJ37" s="648"/>
      <c r="CK37" s="648"/>
      <c r="CL37" s="648"/>
      <c r="CM37" s="648"/>
      <c r="CN37" s="648"/>
      <c r="CO37" s="648">
        <f>CO28-CK28</f>
        <v>432.57638351623291</v>
      </c>
      <c r="CP37" s="648"/>
      <c r="CQ37" s="648"/>
      <c r="CR37" s="648"/>
      <c r="CS37" s="648"/>
      <c r="CT37" s="648"/>
      <c r="CU37" s="648"/>
      <c r="CV37" s="648"/>
      <c r="CW37" s="648"/>
      <c r="CX37" s="648"/>
      <c r="CY37" s="648"/>
      <c r="CZ37" s="648"/>
      <c r="DA37" s="648"/>
      <c r="DB37" s="648"/>
      <c r="DC37" s="648"/>
      <c r="DD37" s="648"/>
      <c r="DE37" s="648"/>
      <c r="DF37" s="648"/>
      <c r="DG37" s="648"/>
      <c r="DH37" s="648"/>
      <c r="DI37" s="648"/>
      <c r="DJ37" s="648"/>
      <c r="DK37" s="648"/>
      <c r="DL37" s="648"/>
      <c r="DM37" s="648"/>
      <c r="DN37" s="648"/>
      <c r="DO37" s="648"/>
      <c r="DP37" s="648"/>
      <c r="DR37" s="648"/>
      <c r="DS37" s="648"/>
      <c r="DT37" s="648"/>
      <c r="DU37" s="648"/>
      <c r="DV37" s="648"/>
      <c r="DW37" s="648"/>
      <c r="DX37" s="648"/>
      <c r="DY37" s="648"/>
      <c r="DZ37" s="648"/>
      <c r="EA37" s="648"/>
      <c r="EB37" s="648">
        <f>EB28-DX28</f>
        <v>-89.327257423414721</v>
      </c>
      <c r="EC37" s="648"/>
      <c r="ED37" s="648"/>
      <c r="EE37" s="648"/>
      <c r="EF37" s="648"/>
      <c r="EG37" s="648"/>
      <c r="EH37" s="648"/>
      <c r="EI37" s="648"/>
      <c r="EJ37" s="648"/>
      <c r="EK37" s="648"/>
      <c r="EL37" s="648"/>
      <c r="EM37" s="648"/>
      <c r="EN37" s="648"/>
      <c r="EO37" s="648"/>
      <c r="EP37" s="648"/>
      <c r="EQ37" s="648"/>
      <c r="ER37" s="648"/>
      <c r="ES37" s="648"/>
      <c r="ET37" s="648"/>
      <c r="EU37" s="648"/>
      <c r="EV37" s="648"/>
      <c r="EW37" s="648"/>
      <c r="EX37" s="648"/>
      <c r="EY37" s="648"/>
      <c r="EZ37" s="648"/>
      <c r="FA37" s="648"/>
      <c r="FB37" s="648"/>
      <c r="FC37" s="648"/>
      <c r="FD37" s="648"/>
      <c r="FE37" s="648"/>
      <c r="FF37" s="648"/>
      <c r="FG37" s="648"/>
      <c r="FH37" s="648"/>
      <c r="FI37" s="648"/>
      <c r="FJ37" s="648"/>
      <c r="FK37" s="648"/>
    </row>
    <row r="38" spans="2:167" s="648" customFormat="1" ht="20.100000000000001" customHeight="1" thickBot="1">
      <c r="B38" s="754" t="s">
        <v>4774</v>
      </c>
      <c r="C38" s="754"/>
      <c r="D38" s="754"/>
      <c r="E38" s="755"/>
      <c r="F38" s="755"/>
      <c r="G38" s="756"/>
      <c r="H38" s="755"/>
      <c r="I38" s="755"/>
      <c r="J38" s="755"/>
      <c r="K38" s="755"/>
      <c r="L38" s="755"/>
      <c r="M38" s="755"/>
      <c r="N38" s="755"/>
      <c r="O38" s="755"/>
      <c r="P38" s="755"/>
      <c r="Q38" s="755"/>
      <c r="R38" s="755"/>
      <c r="S38" s="755"/>
      <c r="T38" s="755"/>
      <c r="U38" s="755"/>
      <c r="V38" s="755"/>
      <c r="W38" s="755"/>
      <c r="X38" s="755"/>
      <c r="Y38" s="755"/>
      <c r="Z38" s="755"/>
      <c r="AA38" s="755"/>
      <c r="AB38" s="755"/>
      <c r="AC38" s="755"/>
      <c r="AD38" s="755"/>
      <c r="AE38" s="756"/>
      <c r="AF38" s="755"/>
      <c r="AG38" s="755"/>
      <c r="AH38" s="755"/>
      <c r="AI38" s="755"/>
      <c r="AJ38" s="755"/>
      <c r="AK38" s="755"/>
      <c r="AL38" s="755"/>
      <c r="AM38" s="756"/>
      <c r="AN38" s="755"/>
      <c r="AO38" s="756"/>
      <c r="AP38" s="755"/>
      <c r="AQ38" s="757"/>
      <c r="AR38" s="754" t="s">
        <v>4775</v>
      </c>
      <c r="AS38" s="755"/>
      <c r="AT38" s="755"/>
      <c r="AU38" s="755"/>
      <c r="AV38" s="755"/>
      <c r="AW38" s="755"/>
      <c r="AX38" s="755"/>
      <c r="AY38" s="755"/>
      <c r="AZ38" s="755"/>
      <c r="BA38" s="755"/>
      <c r="BB38" s="755"/>
      <c r="BC38" s="755"/>
      <c r="BD38" s="755"/>
      <c r="BE38" s="755"/>
      <c r="BF38" s="755"/>
      <c r="BG38" s="755"/>
      <c r="BH38" s="755"/>
      <c r="BI38" s="755"/>
      <c r="BJ38" s="755"/>
      <c r="BK38" s="755"/>
      <c r="BL38" s="755"/>
      <c r="BM38" s="755"/>
      <c r="BN38" s="755"/>
      <c r="BO38" s="755"/>
      <c r="BP38" s="755"/>
      <c r="BQ38" s="755"/>
      <c r="BR38" s="755"/>
      <c r="BS38" s="755"/>
      <c r="BT38" s="755"/>
      <c r="BU38" s="755"/>
      <c r="BV38" s="755"/>
      <c r="BW38" s="755"/>
      <c r="BX38" s="755"/>
      <c r="BY38" s="755"/>
      <c r="BZ38" s="755"/>
      <c r="CA38" s="755"/>
      <c r="CB38" s="755"/>
      <c r="CC38" s="755"/>
      <c r="CE38" s="754" t="s">
        <v>4776</v>
      </c>
      <c r="CF38" s="755"/>
      <c r="CG38" s="755"/>
      <c r="CH38" s="755"/>
      <c r="CI38" s="755"/>
      <c r="CJ38" s="755"/>
      <c r="CK38" s="755"/>
      <c r="CL38" s="755"/>
      <c r="CM38" s="755"/>
      <c r="CN38" s="755"/>
      <c r="CO38" s="755"/>
      <c r="CP38" s="755"/>
      <c r="CQ38" s="755"/>
      <c r="CR38" s="755"/>
      <c r="CS38" s="755"/>
      <c r="CT38" s="755"/>
      <c r="CU38" s="755"/>
      <c r="CV38" s="755"/>
      <c r="CW38" s="755"/>
      <c r="CX38" s="755"/>
      <c r="CY38" s="755"/>
      <c r="CZ38" s="755"/>
      <c r="DA38" s="755"/>
      <c r="DB38" s="755"/>
      <c r="DC38" s="755"/>
      <c r="DD38" s="755"/>
      <c r="DE38" s="755"/>
      <c r="DF38" s="755"/>
      <c r="DG38" s="755"/>
      <c r="DH38" s="755"/>
      <c r="DI38" s="755"/>
      <c r="DJ38" s="755"/>
      <c r="DK38" s="755"/>
      <c r="DL38" s="755"/>
      <c r="DM38" s="755"/>
      <c r="DN38" s="755"/>
      <c r="DO38" s="755"/>
      <c r="DP38" s="755"/>
      <c r="DR38" s="754" t="s">
        <v>4777</v>
      </c>
      <c r="DS38" s="755"/>
      <c r="DT38" s="755"/>
      <c r="DU38" s="755"/>
      <c r="DV38" s="755"/>
      <c r="DW38" s="755"/>
      <c r="DX38" s="755"/>
      <c r="DY38" s="755"/>
      <c r="DZ38" s="755"/>
      <c r="EA38" s="755"/>
      <c r="EB38" s="755"/>
      <c r="EC38" s="755"/>
      <c r="ED38" s="755"/>
      <c r="EE38" s="755"/>
      <c r="EF38" s="755"/>
      <c r="EG38" s="755"/>
      <c r="EH38" s="755"/>
      <c r="EI38" s="755"/>
      <c r="EJ38" s="755"/>
      <c r="EK38" s="755"/>
      <c r="EL38" s="755"/>
      <c r="EM38" s="755"/>
      <c r="EN38" s="755"/>
      <c r="EO38" s="755"/>
      <c r="EP38" s="755"/>
      <c r="EQ38" s="755"/>
      <c r="ER38" s="755"/>
      <c r="ES38" s="755"/>
      <c r="ET38" s="755"/>
      <c r="EU38" s="755"/>
      <c r="EV38" s="755"/>
      <c r="EW38" s="755"/>
      <c r="EX38" s="755"/>
      <c r="EY38" s="755"/>
      <c r="EZ38" s="755"/>
      <c r="FA38" s="755"/>
      <c r="FB38" s="755"/>
      <c r="FC38" s="755"/>
      <c r="FD38" s="755"/>
      <c r="FE38" s="755"/>
      <c r="FF38" s="755"/>
      <c r="FG38" s="755"/>
      <c r="FH38" s="755"/>
      <c r="FI38" s="755"/>
      <c r="FJ38" s="755"/>
      <c r="FK38" s="755"/>
    </row>
    <row r="39" spans="2:167" s="648" customFormat="1" ht="20.100000000000001" customHeight="1">
      <c r="E39" s="649">
        <f>+E43/E49</f>
        <v>8.5807191768798976</v>
      </c>
      <c r="G39" s="649"/>
      <c r="Q39" s="649"/>
      <c r="R39" s="649"/>
      <c r="S39" s="650"/>
      <c r="Y39" s="650"/>
      <c r="AE39" s="649"/>
      <c r="AM39" s="649"/>
      <c r="AO39" s="649"/>
      <c r="AQ39" s="757"/>
      <c r="AR39" s="649"/>
      <c r="CE39" s="649"/>
      <c r="DR39" s="649"/>
    </row>
    <row r="40" spans="2:167" s="648" customFormat="1" ht="12" customHeight="1">
      <c r="B40" s="672" t="s">
        <v>4778</v>
      </c>
      <c r="C40" s="758"/>
      <c r="D40" s="759"/>
      <c r="E40" s="672" t="s">
        <v>4779</v>
      </c>
      <c r="G40" s="760"/>
      <c r="Q40" s="761"/>
      <c r="X40" s="675"/>
      <c r="Z40" s="675"/>
      <c r="AB40" s="675"/>
      <c r="AE40" s="649"/>
      <c r="AH40" s="675"/>
      <c r="AJ40" s="675"/>
      <c r="AM40" s="649"/>
      <c r="AO40" s="649"/>
      <c r="AP40" s="675" t="s">
        <v>4780</v>
      </c>
      <c r="AQ40" s="676"/>
      <c r="AR40" s="672" t="s">
        <v>4779</v>
      </c>
      <c r="AS40" s="761"/>
      <c r="AT40" s="761"/>
      <c r="AU40" s="761"/>
      <c r="AV40" s="761"/>
      <c r="AW40" s="761"/>
      <c r="AX40" s="761"/>
      <c r="AY40" s="761"/>
      <c r="AZ40" s="761"/>
      <c r="BA40" s="761"/>
      <c r="BB40" s="761"/>
      <c r="BC40" s="761"/>
      <c r="BD40" s="761"/>
      <c r="BE40" s="761"/>
      <c r="BF40" s="761"/>
      <c r="BG40" s="761"/>
      <c r="BH40" s="761"/>
      <c r="BI40" s="761"/>
      <c r="BJ40" s="761"/>
      <c r="BK40" s="761"/>
      <c r="BL40" s="761"/>
      <c r="BM40" s="761"/>
      <c r="BN40" s="761"/>
      <c r="BO40" s="761"/>
      <c r="BP40" s="761"/>
      <c r="BQ40" s="761"/>
      <c r="BR40" s="761"/>
      <c r="BS40" s="761"/>
      <c r="BT40" s="761"/>
      <c r="BU40" s="761"/>
      <c r="BV40" s="761"/>
      <c r="BW40" s="761"/>
      <c r="BX40" s="761"/>
      <c r="BY40" s="761"/>
      <c r="BZ40" s="761"/>
      <c r="CA40" s="761"/>
      <c r="CB40" s="761"/>
      <c r="CC40" s="761"/>
      <c r="CE40" s="672" t="s">
        <v>4779</v>
      </c>
      <c r="CG40" s="761">
        <f>CG46+CI46+CK46+CO46+CQ46+CS46+CY46+DA46+DC46+DG46+DI46+DK46</f>
        <v>986328.89814103057</v>
      </c>
      <c r="CH40" s="761"/>
      <c r="CI40" s="761"/>
      <c r="CJ40" s="761"/>
      <c r="CK40" s="761"/>
      <c r="CL40" s="761"/>
      <c r="CM40" s="761"/>
      <c r="CN40" s="761"/>
      <c r="CO40" s="761"/>
      <c r="CP40" s="761"/>
      <c r="CQ40" s="761"/>
      <c r="CR40" s="761"/>
      <c r="CS40" s="761"/>
      <c r="CT40" s="761"/>
      <c r="CU40" s="761"/>
      <c r="CV40" s="761"/>
      <c r="CW40" s="761"/>
      <c r="CX40" s="761"/>
      <c r="CY40" s="761"/>
      <c r="CZ40" s="761"/>
      <c r="DA40" s="761"/>
      <c r="DB40" s="761"/>
      <c r="DC40" s="761"/>
      <c r="DD40" s="761"/>
      <c r="DE40" s="761"/>
      <c r="DF40" s="761"/>
      <c r="DG40" s="761"/>
      <c r="DH40" s="761"/>
      <c r="DI40" s="761"/>
      <c r="DJ40" s="761"/>
      <c r="DK40" s="761"/>
      <c r="DL40" s="761"/>
      <c r="DM40" s="761"/>
      <c r="DN40" s="761"/>
      <c r="DO40" s="761"/>
      <c r="DP40" s="761"/>
      <c r="DR40" s="672" t="s">
        <v>4781</v>
      </c>
      <c r="DS40" s="761"/>
      <c r="DT40" s="761"/>
      <c r="DU40" s="761"/>
      <c r="DV40" s="761"/>
      <c r="DW40" s="761"/>
      <c r="DX40" s="761"/>
      <c r="DY40" s="761"/>
      <c r="DZ40" s="761"/>
      <c r="EA40" s="761"/>
      <c r="EB40" s="761"/>
      <c r="EC40" s="761"/>
      <c r="ED40" s="761"/>
      <c r="EE40" s="761"/>
      <c r="EF40" s="761"/>
      <c r="EG40" s="761"/>
      <c r="EH40" s="761"/>
      <c r="EI40" s="761"/>
      <c r="EJ40" s="761"/>
      <c r="EK40" s="761"/>
      <c r="EL40" s="761"/>
      <c r="EM40" s="761"/>
      <c r="EN40" s="761"/>
      <c r="EO40" s="761"/>
      <c r="EP40" s="761"/>
      <c r="EQ40" s="761"/>
      <c r="ER40" s="761"/>
      <c r="ES40" s="761"/>
      <c r="ET40" s="761"/>
      <c r="EU40" s="761"/>
      <c r="EV40" s="761"/>
      <c r="EW40" s="761"/>
      <c r="EX40" s="761"/>
      <c r="EY40" s="761"/>
      <c r="EZ40" s="761"/>
      <c r="FA40" s="761"/>
      <c r="FB40" s="761"/>
      <c r="FC40" s="761"/>
      <c r="FD40" s="761"/>
      <c r="FE40" s="761"/>
      <c r="FF40" s="761"/>
      <c r="FG40" s="761"/>
      <c r="FH40" s="761"/>
      <c r="FI40" s="761"/>
      <c r="FJ40" s="761"/>
      <c r="FK40" s="761"/>
    </row>
    <row r="41" spans="2:167" s="763" customFormat="1" ht="13.5" customHeight="1">
      <c r="B41" s="888" t="s">
        <v>4719</v>
      </c>
      <c r="C41" s="889"/>
      <c r="D41" s="890"/>
      <c r="E41" s="678" t="s">
        <v>4782</v>
      </c>
      <c r="F41" s="679"/>
      <c r="G41" s="678" t="s">
        <v>4721</v>
      </c>
      <c r="H41" s="679"/>
      <c r="I41" s="678" t="s">
        <v>4722</v>
      </c>
      <c r="J41" s="679"/>
      <c r="K41" s="678" t="s">
        <v>4723</v>
      </c>
      <c r="L41" s="679"/>
      <c r="M41" s="678" t="s">
        <v>4724</v>
      </c>
      <c r="N41" s="679"/>
      <c r="O41" s="678" t="s">
        <v>4725</v>
      </c>
      <c r="P41" s="679"/>
      <c r="Q41" s="678" t="s">
        <v>4726</v>
      </c>
      <c r="R41" s="679"/>
      <c r="S41" s="678" t="s">
        <v>4727</v>
      </c>
      <c r="T41" s="679"/>
      <c r="U41" s="680" t="s">
        <v>4728</v>
      </c>
      <c r="V41" s="681"/>
      <c r="W41" s="678" t="s">
        <v>4729</v>
      </c>
      <c r="X41" s="679"/>
      <c r="Y41" s="678" t="s">
        <v>4730</v>
      </c>
      <c r="Z41" s="679"/>
      <c r="AA41" s="678" t="s">
        <v>4731</v>
      </c>
      <c r="AB41" s="679"/>
      <c r="AC41" s="680" t="s">
        <v>4732</v>
      </c>
      <c r="AD41" s="679"/>
      <c r="AE41" s="678" t="s">
        <v>4733</v>
      </c>
      <c r="AF41" s="679"/>
      <c r="AG41" s="678" t="s">
        <v>4734</v>
      </c>
      <c r="AH41" s="679"/>
      <c r="AI41" s="678" t="s">
        <v>4735</v>
      </c>
      <c r="AJ41" s="679"/>
      <c r="AK41" s="678" t="s">
        <v>4736</v>
      </c>
      <c r="AL41" s="679"/>
      <c r="AM41" s="680" t="s">
        <v>4737</v>
      </c>
      <c r="AN41" s="679"/>
      <c r="AO41" s="678" t="s">
        <v>4738</v>
      </c>
      <c r="AP41" s="679"/>
      <c r="AQ41" s="762"/>
      <c r="AR41" s="678" t="s">
        <v>4739</v>
      </c>
      <c r="AS41" s="679"/>
      <c r="AT41" s="678" t="s">
        <v>4721</v>
      </c>
      <c r="AU41" s="679"/>
      <c r="AV41" s="678" t="s">
        <v>4722</v>
      </c>
      <c r="AW41" s="679"/>
      <c r="AX41" s="678" t="s">
        <v>4723</v>
      </c>
      <c r="AY41" s="679"/>
      <c r="AZ41" s="678" t="s">
        <v>4724</v>
      </c>
      <c r="BA41" s="679"/>
      <c r="BB41" s="678" t="s">
        <v>4725</v>
      </c>
      <c r="BC41" s="679"/>
      <c r="BD41" s="678" t="s">
        <v>4726</v>
      </c>
      <c r="BE41" s="679"/>
      <c r="BF41" s="678" t="s">
        <v>4727</v>
      </c>
      <c r="BG41" s="679"/>
      <c r="BH41" s="680" t="s">
        <v>4728</v>
      </c>
      <c r="BI41" s="681"/>
      <c r="BJ41" s="678" t="s">
        <v>4729</v>
      </c>
      <c r="BK41" s="679"/>
      <c r="BL41" s="678" t="s">
        <v>4730</v>
      </c>
      <c r="BM41" s="679"/>
      <c r="BN41" s="678" t="s">
        <v>4731</v>
      </c>
      <c r="BO41" s="679"/>
      <c r="BP41" s="680" t="s">
        <v>4732</v>
      </c>
      <c r="BQ41" s="679"/>
      <c r="BR41" s="678" t="s">
        <v>4733</v>
      </c>
      <c r="BS41" s="679"/>
      <c r="BT41" s="678" t="s">
        <v>4734</v>
      </c>
      <c r="BU41" s="679"/>
      <c r="BV41" s="678" t="s">
        <v>4735</v>
      </c>
      <c r="BW41" s="679"/>
      <c r="BX41" s="678" t="s">
        <v>4736</v>
      </c>
      <c r="BY41" s="679"/>
      <c r="BZ41" s="680" t="s">
        <v>4737</v>
      </c>
      <c r="CA41" s="679"/>
      <c r="CB41" s="678" t="s">
        <v>4738</v>
      </c>
      <c r="CC41" s="682"/>
      <c r="CE41" s="678" t="str">
        <f>+CE$5</f>
        <v>22년</v>
      </c>
      <c r="CF41" s="679"/>
      <c r="CG41" s="678" t="s">
        <v>4721</v>
      </c>
      <c r="CH41" s="679"/>
      <c r="CI41" s="678" t="s">
        <v>4722</v>
      </c>
      <c r="CJ41" s="679"/>
      <c r="CK41" s="678" t="s">
        <v>4723</v>
      </c>
      <c r="CL41" s="679"/>
      <c r="CM41" s="678" t="s">
        <v>4724</v>
      </c>
      <c r="CN41" s="679"/>
      <c r="CO41" s="678" t="s">
        <v>4725</v>
      </c>
      <c r="CP41" s="679"/>
      <c r="CQ41" s="678" t="s">
        <v>4741</v>
      </c>
      <c r="CR41" s="679"/>
      <c r="CS41" s="678" t="s">
        <v>4727</v>
      </c>
      <c r="CT41" s="679"/>
      <c r="CU41" s="680" t="s">
        <v>4728</v>
      </c>
      <c r="CV41" s="681"/>
      <c r="CW41" s="678" t="s">
        <v>4729</v>
      </c>
      <c r="CX41" s="679"/>
      <c r="CY41" s="678" t="s">
        <v>4730</v>
      </c>
      <c r="CZ41" s="679"/>
      <c r="DA41" s="678" t="s">
        <v>4731</v>
      </c>
      <c r="DB41" s="679"/>
      <c r="DC41" s="680" t="s">
        <v>4732</v>
      </c>
      <c r="DD41" s="679"/>
      <c r="DE41" s="678" t="s">
        <v>4733</v>
      </c>
      <c r="DF41" s="679"/>
      <c r="DG41" s="678" t="s">
        <v>4734</v>
      </c>
      <c r="DH41" s="679"/>
      <c r="DI41" s="678" t="s">
        <v>4735</v>
      </c>
      <c r="DJ41" s="679"/>
      <c r="DK41" s="678" t="s">
        <v>4736</v>
      </c>
      <c r="DL41" s="679"/>
      <c r="DM41" s="680" t="s">
        <v>4737</v>
      </c>
      <c r="DN41" s="679"/>
      <c r="DO41" s="678" t="s">
        <v>4738</v>
      </c>
      <c r="DP41" s="682"/>
      <c r="DR41" s="678" t="str">
        <f>+DR$5</f>
        <v>23년</v>
      </c>
      <c r="DS41" s="679"/>
      <c r="DT41" s="678" t="s">
        <v>4721</v>
      </c>
      <c r="DU41" s="679"/>
      <c r="DV41" s="678" t="s">
        <v>4722</v>
      </c>
      <c r="DW41" s="679"/>
      <c r="DX41" s="678" t="s">
        <v>4723</v>
      </c>
      <c r="DY41" s="679"/>
      <c r="DZ41" s="678" t="s">
        <v>4724</v>
      </c>
      <c r="EA41" s="679"/>
      <c r="EB41" s="678" t="s">
        <v>4725</v>
      </c>
      <c r="EC41" s="679"/>
      <c r="ED41" s="678" t="s">
        <v>4741</v>
      </c>
      <c r="EE41" s="679"/>
      <c r="EF41" s="678" t="s">
        <v>4727</v>
      </c>
      <c r="EG41" s="679"/>
      <c r="EH41" s="680" t="s">
        <v>4728</v>
      </c>
      <c r="EI41" s="681"/>
      <c r="EJ41" s="678" t="s">
        <v>4729</v>
      </c>
      <c r="EK41" s="679"/>
      <c r="EL41" s="678" t="s">
        <v>4730</v>
      </c>
      <c r="EM41" s="679"/>
      <c r="EN41" s="678" t="s">
        <v>4731</v>
      </c>
      <c r="EO41" s="679"/>
      <c r="EP41" s="680" t="s">
        <v>4732</v>
      </c>
      <c r="EQ41" s="679"/>
      <c r="ER41" s="678" t="s">
        <v>4733</v>
      </c>
      <c r="ES41" s="679"/>
      <c r="ET41" s="678" t="s">
        <v>4734</v>
      </c>
      <c r="EU41" s="679"/>
      <c r="EV41" s="678" t="s">
        <v>4735</v>
      </c>
      <c r="EW41" s="679"/>
      <c r="EX41" s="678" t="s">
        <v>4736</v>
      </c>
      <c r="EY41" s="679"/>
      <c r="EZ41" s="680" t="s">
        <v>4737</v>
      </c>
      <c r="FA41" s="679"/>
      <c r="FB41" s="678" t="s">
        <v>4738</v>
      </c>
      <c r="FC41" s="682"/>
      <c r="FD41" s="678" t="s">
        <v>4743</v>
      </c>
      <c r="FE41" s="679"/>
      <c r="FF41" s="678" t="s">
        <v>4744</v>
      </c>
      <c r="FG41" s="679"/>
      <c r="FH41" s="678" t="s">
        <v>4745</v>
      </c>
      <c r="FI41" s="679"/>
      <c r="FJ41" s="678" t="s">
        <v>4746</v>
      </c>
      <c r="FK41" s="679"/>
    </row>
    <row r="42" spans="2:167" s="758" customFormat="1" ht="13.5" customHeight="1">
      <c r="B42" s="891"/>
      <c r="C42" s="892"/>
      <c r="D42" s="893"/>
      <c r="E42" s="684" t="s">
        <v>4747</v>
      </c>
      <c r="F42" s="685" t="s">
        <v>4748</v>
      </c>
      <c r="G42" s="684" t="s">
        <v>4747</v>
      </c>
      <c r="H42" s="685" t="s">
        <v>4748</v>
      </c>
      <c r="I42" s="684" t="s">
        <v>4747</v>
      </c>
      <c r="J42" s="685" t="s">
        <v>4748</v>
      </c>
      <c r="K42" s="684" t="s">
        <v>4747</v>
      </c>
      <c r="L42" s="685" t="s">
        <v>4748</v>
      </c>
      <c r="M42" s="684" t="s">
        <v>4747</v>
      </c>
      <c r="N42" s="685" t="s">
        <v>4748</v>
      </c>
      <c r="O42" s="684" t="s">
        <v>4747</v>
      </c>
      <c r="P42" s="685" t="s">
        <v>4748</v>
      </c>
      <c r="Q42" s="684" t="s">
        <v>4747</v>
      </c>
      <c r="R42" s="685" t="s">
        <v>4748</v>
      </c>
      <c r="S42" s="684" t="s">
        <v>4747</v>
      </c>
      <c r="T42" s="685" t="s">
        <v>4748</v>
      </c>
      <c r="U42" s="686" t="s">
        <v>4747</v>
      </c>
      <c r="V42" s="687" t="s">
        <v>4748</v>
      </c>
      <c r="W42" s="684" t="s">
        <v>4747</v>
      </c>
      <c r="X42" s="685" t="s">
        <v>4748</v>
      </c>
      <c r="Y42" s="684" t="s">
        <v>4747</v>
      </c>
      <c r="Z42" s="685" t="s">
        <v>4748</v>
      </c>
      <c r="AA42" s="684" t="s">
        <v>4747</v>
      </c>
      <c r="AB42" s="685" t="s">
        <v>4748</v>
      </c>
      <c r="AC42" s="686" t="s">
        <v>4747</v>
      </c>
      <c r="AD42" s="685" t="s">
        <v>4748</v>
      </c>
      <c r="AE42" s="684" t="s">
        <v>4747</v>
      </c>
      <c r="AF42" s="685" t="s">
        <v>4748</v>
      </c>
      <c r="AG42" s="684" t="s">
        <v>4747</v>
      </c>
      <c r="AH42" s="685" t="s">
        <v>4748</v>
      </c>
      <c r="AI42" s="684" t="s">
        <v>4747</v>
      </c>
      <c r="AJ42" s="685" t="s">
        <v>4748</v>
      </c>
      <c r="AK42" s="684" t="s">
        <v>4747</v>
      </c>
      <c r="AL42" s="685" t="s">
        <v>4748</v>
      </c>
      <c r="AM42" s="686" t="s">
        <v>4747</v>
      </c>
      <c r="AN42" s="685" t="s">
        <v>4748</v>
      </c>
      <c r="AO42" s="684" t="s">
        <v>4747</v>
      </c>
      <c r="AP42" s="685" t="s">
        <v>4748</v>
      </c>
      <c r="AQ42" s="764"/>
      <c r="AR42" s="684" t="s">
        <v>4747</v>
      </c>
      <c r="AS42" s="685" t="s">
        <v>4748</v>
      </c>
      <c r="AT42" s="684" t="s">
        <v>4747</v>
      </c>
      <c r="AU42" s="685" t="s">
        <v>4748</v>
      </c>
      <c r="AV42" s="684" t="s">
        <v>4747</v>
      </c>
      <c r="AW42" s="685" t="s">
        <v>4748</v>
      </c>
      <c r="AX42" s="684" t="s">
        <v>4747</v>
      </c>
      <c r="AY42" s="685" t="s">
        <v>4748</v>
      </c>
      <c r="AZ42" s="684" t="s">
        <v>4747</v>
      </c>
      <c r="BA42" s="685" t="s">
        <v>4748</v>
      </c>
      <c r="BB42" s="684" t="s">
        <v>4747</v>
      </c>
      <c r="BC42" s="685" t="s">
        <v>4748</v>
      </c>
      <c r="BD42" s="684" t="s">
        <v>4747</v>
      </c>
      <c r="BE42" s="685" t="s">
        <v>4748</v>
      </c>
      <c r="BF42" s="684" t="s">
        <v>4747</v>
      </c>
      <c r="BG42" s="685" t="s">
        <v>4748</v>
      </c>
      <c r="BH42" s="686" t="s">
        <v>4747</v>
      </c>
      <c r="BI42" s="687" t="s">
        <v>4748</v>
      </c>
      <c r="BJ42" s="684" t="s">
        <v>4747</v>
      </c>
      <c r="BK42" s="685" t="s">
        <v>4748</v>
      </c>
      <c r="BL42" s="684" t="s">
        <v>4747</v>
      </c>
      <c r="BM42" s="685" t="s">
        <v>4748</v>
      </c>
      <c r="BN42" s="684" t="s">
        <v>4747</v>
      </c>
      <c r="BO42" s="685" t="s">
        <v>4748</v>
      </c>
      <c r="BP42" s="686" t="s">
        <v>4747</v>
      </c>
      <c r="BQ42" s="685" t="s">
        <v>4748</v>
      </c>
      <c r="BR42" s="684" t="s">
        <v>4747</v>
      </c>
      <c r="BS42" s="685" t="s">
        <v>4748</v>
      </c>
      <c r="BT42" s="684" t="s">
        <v>4747</v>
      </c>
      <c r="BU42" s="685" t="s">
        <v>4748</v>
      </c>
      <c r="BV42" s="684" t="s">
        <v>4747</v>
      </c>
      <c r="BW42" s="685" t="s">
        <v>4748</v>
      </c>
      <c r="BX42" s="684" t="s">
        <v>4747</v>
      </c>
      <c r="BY42" s="685" t="s">
        <v>4748</v>
      </c>
      <c r="BZ42" s="686" t="s">
        <v>4747</v>
      </c>
      <c r="CA42" s="685" t="s">
        <v>4748</v>
      </c>
      <c r="CB42" s="684" t="s">
        <v>4747</v>
      </c>
      <c r="CC42" s="688" t="s">
        <v>4748</v>
      </c>
      <c r="CE42" s="684" t="s">
        <v>4747</v>
      </c>
      <c r="CF42" s="685" t="s">
        <v>4748</v>
      </c>
      <c r="CG42" s="684" t="s">
        <v>4747</v>
      </c>
      <c r="CH42" s="685" t="s">
        <v>4748</v>
      </c>
      <c r="CI42" s="684" t="s">
        <v>4747</v>
      </c>
      <c r="CJ42" s="685" t="s">
        <v>4748</v>
      </c>
      <c r="CK42" s="684" t="s">
        <v>4747</v>
      </c>
      <c r="CL42" s="685" t="s">
        <v>4748</v>
      </c>
      <c r="CM42" s="684" t="s">
        <v>4747</v>
      </c>
      <c r="CN42" s="685" t="s">
        <v>4748</v>
      </c>
      <c r="CO42" s="684" t="s">
        <v>4747</v>
      </c>
      <c r="CP42" s="685" t="s">
        <v>4748</v>
      </c>
      <c r="CQ42" s="684" t="s">
        <v>4747</v>
      </c>
      <c r="CR42" s="685" t="s">
        <v>4748</v>
      </c>
      <c r="CS42" s="684" t="s">
        <v>4747</v>
      </c>
      <c r="CT42" s="685" t="s">
        <v>4748</v>
      </c>
      <c r="CU42" s="686" t="s">
        <v>4747</v>
      </c>
      <c r="CV42" s="687" t="s">
        <v>4748</v>
      </c>
      <c r="CW42" s="684" t="s">
        <v>4747</v>
      </c>
      <c r="CX42" s="685" t="s">
        <v>4748</v>
      </c>
      <c r="CY42" s="684" t="s">
        <v>4747</v>
      </c>
      <c r="CZ42" s="685" t="s">
        <v>4748</v>
      </c>
      <c r="DA42" s="684" t="s">
        <v>4747</v>
      </c>
      <c r="DB42" s="685" t="s">
        <v>4748</v>
      </c>
      <c r="DC42" s="686" t="s">
        <v>4747</v>
      </c>
      <c r="DD42" s="685" t="s">
        <v>4748</v>
      </c>
      <c r="DE42" s="684" t="s">
        <v>4747</v>
      </c>
      <c r="DF42" s="685" t="s">
        <v>4748</v>
      </c>
      <c r="DG42" s="684" t="s">
        <v>4747</v>
      </c>
      <c r="DH42" s="685" t="s">
        <v>4748</v>
      </c>
      <c r="DI42" s="684" t="s">
        <v>4747</v>
      </c>
      <c r="DJ42" s="685" t="s">
        <v>4748</v>
      </c>
      <c r="DK42" s="684" t="s">
        <v>4747</v>
      </c>
      <c r="DL42" s="685" t="s">
        <v>4748</v>
      </c>
      <c r="DM42" s="686" t="s">
        <v>4747</v>
      </c>
      <c r="DN42" s="685" t="s">
        <v>4748</v>
      </c>
      <c r="DO42" s="684" t="s">
        <v>4747</v>
      </c>
      <c r="DP42" s="688" t="s">
        <v>4748</v>
      </c>
      <c r="DR42" s="684" t="s">
        <v>4749</v>
      </c>
      <c r="DS42" s="685" t="s">
        <v>4750</v>
      </c>
      <c r="DT42" s="684" t="s">
        <v>4747</v>
      </c>
      <c r="DU42" s="685" t="s">
        <v>4748</v>
      </c>
      <c r="DV42" s="684" t="s">
        <v>4747</v>
      </c>
      <c r="DW42" s="685" t="s">
        <v>4748</v>
      </c>
      <c r="DX42" s="684" t="s">
        <v>4747</v>
      </c>
      <c r="DY42" s="685" t="s">
        <v>4748</v>
      </c>
      <c r="DZ42" s="684" t="s">
        <v>4747</v>
      </c>
      <c r="EA42" s="685" t="s">
        <v>4748</v>
      </c>
      <c r="EB42" s="684" t="s">
        <v>4747</v>
      </c>
      <c r="EC42" s="685" t="s">
        <v>4748</v>
      </c>
      <c r="ED42" s="684" t="s">
        <v>4747</v>
      </c>
      <c r="EE42" s="685" t="s">
        <v>4748</v>
      </c>
      <c r="EF42" s="684" t="s">
        <v>4747</v>
      </c>
      <c r="EG42" s="685" t="s">
        <v>4748</v>
      </c>
      <c r="EH42" s="686" t="s">
        <v>4747</v>
      </c>
      <c r="EI42" s="687" t="s">
        <v>4748</v>
      </c>
      <c r="EJ42" s="684" t="s">
        <v>4747</v>
      </c>
      <c r="EK42" s="685" t="s">
        <v>4748</v>
      </c>
      <c r="EL42" s="684" t="s">
        <v>4747</v>
      </c>
      <c r="EM42" s="685" t="s">
        <v>4748</v>
      </c>
      <c r="EN42" s="684" t="s">
        <v>4747</v>
      </c>
      <c r="EO42" s="685" t="s">
        <v>4748</v>
      </c>
      <c r="EP42" s="686" t="s">
        <v>4747</v>
      </c>
      <c r="EQ42" s="685" t="s">
        <v>4748</v>
      </c>
      <c r="ER42" s="684" t="s">
        <v>4747</v>
      </c>
      <c r="ES42" s="685" t="s">
        <v>4748</v>
      </c>
      <c r="ET42" s="684" t="s">
        <v>4747</v>
      </c>
      <c r="EU42" s="685" t="s">
        <v>4748</v>
      </c>
      <c r="EV42" s="684" t="s">
        <v>4747</v>
      </c>
      <c r="EW42" s="685" t="s">
        <v>4748</v>
      </c>
      <c r="EX42" s="684" t="s">
        <v>4747</v>
      </c>
      <c r="EY42" s="685" t="s">
        <v>4748</v>
      </c>
      <c r="EZ42" s="686" t="s">
        <v>4747</v>
      </c>
      <c r="FA42" s="685" t="s">
        <v>4748</v>
      </c>
      <c r="FB42" s="684" t="s">
        <v>4747</v>
      </c>
      <c r="FC42" s="688" t="s">
        <v>4748</v>
      </c>
      <c r="FD42" s="684" t="s">
        <v>4747</v>
      </c>
      <c r="FE42" s="685" t="s">
        <v>4748</v>
      </c>
      <c r="FF42" s="684" t="s">
        <v>4747</v>
      </c>
      <c r="FG42" s="685" t="s">
        <v>4748</v>
      </c>
      <c r="FH42" s="684" t="s">
        <v>4747</v>
      </c>
      <c r="FI42" s="685" t="s">
        <v>4748</v>
      </c>
      <c r="FJ42" s="684" t="s">
        <v>4747</v>
      </c>
      <c r="FK42" s="685" t="s">
        <v>4748</v>
      </c>
    </row>
    <row r="43" spans="2:167" s="758" customFormat="1" ht="13.5" customHeight="1">
      <c r="B43" s="765" t="s">
        <v>4783</v>
      </c>
      <c r="C43" s="766"/>
      <c r="D43" s="766"/>
      <c r="E43" s="767">
        <f t="shared" ref="E43:E86" si="7">+W43+AO43</f>
        <v>842675.37035878003</v>
      </c>
      <c r="F43" s="768">
        <f>+IF(E43=0,0,E43/E43*100)</f>
        <v>100</v>
      </c>
      <c r="G43" s="767">
        <f>SUM(G44:G45)</f>
        <v>58966.031168000001</v>
      </c>
      <c r="H43" s="768">
        <f>+IF(G43=0,0,G43/G43*100)</f>
        <v>100</v>
      </c>
      <c r="I43" s="767">
        <f>SUM(I44:I45)</f>
        <v>63969.794047000003</v>
      </c>
      <c r="J43" s="768">
        <f>+IF(I43=0,0,I43/I43*100)</f>
        <v>100</v>
      </c>
      <c r="K43" s="767">
        <f>SUM(K44:K45)</f>
        <v>70935.518584000005</v>
      </c>
      <c r="L43" s="768">
        <f>+IF(K43=0,0,K43/K43*100)</f>
        <v>100</v>
      </c>
      <c r="M43" s="767">
        <f>SUM(M44:M45)</f>
        <v>193871.34379900002</v>
      </c>
      <c r="N43" s="768">
        <f>+IF(M43=0,0,M43/M43*100)</f>
        <v>100</v>
      </c>
      <c r="O43" s="767">
        <f>SUM(O44:O45)</f>
        <v>59691.607866000006</v>
      </c>
      <c r="P43" s="768">
        <f>+IF(O43=0,0,O43/O43*100)</f>
        <v>100</v>
      </c>
      <c r="Q43" s="767">
        <f>SUM(Q44:Q45)</f>
        <v>45566.499620000002</v>
      </c>
      <c r="R43" s="768">
        <f>+IF(Q43=0,0,Q43/Q43*100)</f>
        <v>100</v>
      </c>
      <c r="S43" s="767">
        <f>SUM(S44:S45)</f>
        <v>60666.391507999986</v>
      </c>
      <c r="T43" s="768">
        <f>+IF(S43=0,0,S43/S43*100)</f>
        <v>100</v>
      </c>
      <c r="U43" s="767">
        <f t="shared" ref="U43:U48" si="8">+O43+Q43+S43</f>
        <v>165924.49899399999</v>
      </c>
      <c r="V43" s="768">
        <f>+IF(U43=0,0,U43/U43*100)</f>
        <v>100</v>
      </c>
      <c r="W43" s="767">
        <f t="shared" ref="W43:W81" si="9">+M43+U43</f>
        <v>359795.84279300005</v>
      </c>
      <c r="X43" s="768">
        <f>+IF(W43=0,0,W43/W43*100)</f>
        <v>100</v>
      </c>
      <c r="Y43" s="767">
        <f>SUM(Y44:Y45)</f>
        <v>69375.704806000009</v>
      </c>
      <c r="Z43" s="768">
        <f>+IF(Y43=0,0,Y43/Y43*100)</f>
        <v>100</v>
      </c>
      <c r="AA43" s="767">
        <f>SUM(AA44:AA45)</f>
        <v>74858.493006000004</v>
      </c>
      <c r="AB43" s="768">
        <f>+IF(AA43=0,0,AA43/AA43*100)</f>
        <v>100</v>
      </c>
      <c r="AC43" s="767">
        <f>SUM(AC44:AC45)</f>
        <v>80794.328322780013</v>
      </c>
      <c r="AD43" s="768">
        <f>+IF(AC43=0,0,AC43/AC43*100)</f>
        <v>100</v>
      </c>
      <c r="AE43" s="767">
        <f t="shared" ref="AE43:AE48" si="10">+Y43+AA43+AC43</f>
        <v>225028.52613478003</v>
      </c>
      <c r="AF43" s="768">
        <f>+IF(AE43=0,0,AE43/AE43*100)</f>
        <v>100</v>
      </c>
      <c r="AG43" s="767">
        <f>SUM(AG44:AG45)</f>
        <v>81986.12307300001</v>
      </c>
      <c r="AH43" s="768">
        <f>+IF(AG43=0,0,AG43/AG43*100)</f>
        <v>100</v>
      </c>
      <c r="AI43" s="767">
        <f>SUM(AI44:AI45)</f>
        <v>88694.995077999993</v>
      </c>
      <c r="AJ43" s="768">
        <f>+IF(AI43=0,0,AI43/AI43*100)</f>
        <v>100</v>
      </c>
      <c r="AK43" s="767">
        <f>SUM(AK44:AK45)</f>
        <v>87169.883280000009</v>
      </c>
      <c r="AL43" s="768">
        <f>+IF(AK43=0,0,AK43/AK43*100)</f>
        <v>100</v>
      </c>
      <c r="AM43" s="767">
        <f t="shared" ref="AM43:AM48" si="11">+AG43+AI43+AK43</f>
        <v>257851.00143100001</v>
      </c>
      <c r="AN43" s="768">
        <f>+IF(AM43=0,0,AM43/AM43*100)</f>
        <v>100</v>
      </c>
      <c r="AO43" s="767">
        <f t="shared" ref="AO43:AO81" si="12">+AE43+AM43</f>
        <v>482879.52756578004</v>
      </c>
      <c r="AP43" s="768">
        <f>+IF(AO43=0,0,AO43/AO43*100)</f>
        <v>100</v>
      </c>
      <c r="AQ43" s="734"/>
      <c r="AR43" s="767">
        <f>SUM(AR44:AR45)</f>
        <v>1020187.6134554717</v>
      </c>
      <c r="AS43" s="768">
        <f>+IF(AR43=0,0,AR43/AR43*100)</f>
        <v>100</v>
      </c>
      <c r="AT43" s="767">
        <f>SUM(AT44:AT45)</f>
        <v>83648.530154000007</v>
      </c>
      <c r="AU43" s="768">
        <f>+IF(AT43=0,0,AT43/AT43*100)</f>
        <v>100</v>
      </c>
      <c r="AV43" s="767">
        <f>SUM(AV44:AV45)</f>
        <v>78589.063215999995</v>
      </c>
      <c r="AW43" s="768">
        <f>+IF(AV43=0,0,AV43/AV43*100)</f>
        <v>100</v>
      </c>
      <c r="AX43" s="767">
        <f>SUM(AX44:AX45)</f>
        <v>94577.64401199999</v>
      </c>
      <c r="AY43" s="768">
        <f>+IF(AX43=0,0,AX43/AX43*100)</f>
        <v>100</v>
      </c>
      <c r="AZ43" s="767">
        <f>SUM(AZ44:AZ45)</f>
        <v>256815.23738200002</v>
      </c>
      <c r="BA43" s="768">
        <f>+IF(AZ43=0,0,AZ43/AZ43*100)</f>
        <v>100</v>
      </c>
      <c r="BB43" s="767">
        <f>SUM(BB44:BB45)</f>
        <v>85230.790915096004</v>
      </c>
      <c r="BC43" s="768">
        <f>+IF(BB43=0,0,BB43/BB43*100)</f>
        <v>100</v>
      </c>
      <c r="BD43" s="767">
        <f>SUM(BD44:BD45)</f>
        <v>80314.491294000007</v>
      </c>
      <c r="BE43" s="768">
        <f>+IF(BD43=0,0,BD43/BD43*100)</f>
        <v>100</v>
      </c>
      <c r="BF43" s="767">
        <f>SUM(BF44:BF45)</f>
        <v>81290.160092000006</v>
      </c>
      <c r="BG43" s="768">
        <f>+IF(BF43=0,0,BF43/BF43*100)</f>
        <v>100</v>
      </c>
      <c r="BH43" s="767">
        <f>SUM(BH44:BH45)</f>
        <v>246835.44230109602</v>
      </c>
      <c r="BI43" s="768">
        <f>+IF(BH43=0,0,BH43/BH43*100)</f>
        <v>100</v>
      </c>
      <c r="BJ43" s="767">
        <f t="shared" ref="BJ43:BJ81" si="13">+AZ43+BH43</f>
        <v>503650.67968309601</v>
      </c>
      <c r="BK43" s="768">
        <f>+IF(BJ43=0,0,BJ43/BJ43*100)</f>
        <v>100</v>
      </c>
      <c r="BL43" s="767">
        <f>SUM(BL44:BL45)</f>
        <v>86456.406119000007</v>
      </c>
      <c r="BM43" s="768">
        <f>+IF(BL43=0,0,BL43/BL43*100)</f>
        <v>100</v>
      </c>
      <c r="BN43" s="767">
        <f>SUM(BN44:BN45)</f>
        <v>81547.650766139996</v>
      </c>
      <c r="BO43" s="768">
        <f>+IF(BN43=0,0,BN43/BN43*100)</f>
        <v>100</v>
      </c>
      <c r="BP43" s="767">
        <f>SUM(BP44:BP45)</f>
        <v>79800.059817857793</v>
      </c>
      <c r="BQ43" s="768">
        <f>+IF(BP43=0,0,BP43/BP43*100)</f>
        <v>100</v>
      </c>
      <c r="BR43" s="767">
        <f>SUM(BR44:BR45)</f>
        <v>247804.11670299782</v>
      </c>
      <c r="BS43" s="768">
        <f>+IF(BR43=0,0,BR43/BR43*100)</f>
        <v>100</v>
      </c>
      <c r="BT43" s="767">
        <f>SUM(BT44:BT45)</f>
        <v>82524.971970059996</v>
      </c>
      <c r="BU43" s="768">
        <f>+IF(BT43=0,0,BT43/BT43*100)</f>
        <v>100</v>
      </c>
      <c r="BV43" s="767">
        <f>SUM(BV44:BV45)</f>
        <v>96691.735845599411</v>
      </c>
      <c r="BW43" s="768">
        <f>+IF(BV43=0,0,BV43/BV43*100)</f>
        <v>100</v>
      </c>
      <c r="BX43" s="767">
        <f>SUM(BX44:BX45)</f>
        <v>89516.109253718401</v>
      </c>
      <c r="BY43" s="768">
        <f>+IF(BX43=0,0,BX43/BX43*100)</f>
        <v>100</v>
      </c>
      <c r="BZ43" s="767">
        <f>SUM(BZ44:BZ45)</f>
        <v>268732.81706937781</v>
      </c>
      <c r="CA43" s="768">
        <f>+IF(BZ43=0,0,BZ43/BZ43*100)</f>
        <v>100</v>
      </c>
      <c r="CB43" s="767">
        <f t="shared" ref="CB43:CB81" si="14">+BR43+BZ43</f>
        <v>516536.93377237563</v>
      </c>
      <c r="CC43" s="768">
        <f>+IF(CB43=0,0,CB43/CB43*100)</f>
        <v>100</v>
      </c>
      <c r="CE43" s="767">
        <f t="shared" ref="CE43:CE86" si="15">+CW43+DO43</f>
        <v>1373473.9916623621</v>
      </c>
      <c r="CF43" s="768">
        <f>+IF(CE43=0,0,CE43/CE43*100)</f>
        <v>100</v>
      </c>
      <c r="CG43" s="767">
        <f>SUM(CG44:CG45)</f>
        <v>92195.147089000006</v>
      </c>
      <c r="CH43" s="768">
        <f>+IF(CG43=0,0,CG43/CG43*100)</f>
        <v>100</v>
      </c>
      <c r="CI43" s="767">
        <f>SUM(CI44:CI45)</f>
        <v>94209.153168999997</v>
      </c>
      <c r="CJ43" s="768">
        <f>+IF(CI43=0,0,CI43/CI43*100)</f>
        <v>100</v>
      </c>
      <c r="CK43" s="767">
        <f>SUM(CK44:CK45)</f>
        <v>106908.535567</v>
      </c>
      <c r="CL43" s="768">
        <f>+IF(CK43=0,0,CK43/CK43*100)</f>
        <v>100</v>
      </c>
      <c r="CM43" s="767">
        <f>SUM(CM44:CM45)</f>
        <v>293312.83582500002</v>
      </c>
      <c r="CN43" s="768">
        <f>+IF(CM43=0,0,CM43/CM43*100)</f>
        <v>100</v>
      </c>
      <c r="CO43" s="767">
        <f>SUM(CO44:CO45)</f>
        <v>102132.154243</v>
      </c>
      <c r="CP43" s="768">
        <f>+IF(CO43=0,0,CO43/CO43*100)</f>
        <v>100</v>
      </c>
      <c r="CQ43" s="767">
        <f>SUM(CQ44:CQ45)</f>
        <v>111094.77644</v>
      </c>
      <c r="CR43" s="768">
        <f>+IF(CQ43=0,0,CQ43/CQ43*100)</f>
        <v>100</v>
      </c>
      <c r="CS43" s="767">
        <f>SUM(CS44:CS45)</f>
        <v>113044.37637699999</v>
      </c>
      <c r="CT43" s="768">
        <f>+IF(CS43=0,0,CS43/CS43*100)</f>
        <v>100</v>
      </c>
      <c r="CU43" s="767">
        <f>SUM(CU44:CU45)</f>
        <v>326271.30706000002</v>
      </c>
      <c r="CV43" s="768">
        <f>+IF(CU43=0,0,CU43/CU43*100)</f>
        <v>100</v>
      </c>
      <c r="CW43" s="767">
        <f t="shared" ref="CW43:CW81" si="16">+CM43+CU43</f>
        <v>619584.14288499998</v>
      </c>
      <c r="CX43" s="768">
        <f>+IF(CW43=0,0,CW43/CW43*100)</f>
        <v>100</v>
      </c>
      <c r="CY43" s="767">
        <f>SUM(CY44:CY45)</f>
        <v>116117.61425700001</v>
      </c>
      <c r="CZ43" s="768">
        <f>+IF(CY43=0,0,CY43/CY43*100)</f>
        <v>100</v>
      </c>
      <c r="DA43" s="767">
        <f>SUM(DA44:DA45)</f>
        <v>122477.87942300001</v>
      </c>
      <c r="DB43" s="768">
        <f>+IF(DA43=0,0,DA43/DA43*100)</f>
        <v>100</v>
      </c>
      <c r="DC43" s="767">
        <f>SUM(DC44:DC45)</f>
        <v>129066.35382699998</v>
      </c>
      <c r="DD43" s="768">
        <f>+IF(DC43=0,0,DC43/DC43*100)</f>
        <v>100</v>
      </c>
      <c r="DE43" s="767">
        <f>SUM(DE44:DE45)</f>
        <v>367661.84750699997</v>
      </c>
      <c r="DF43" s="768">
        <f>+IF(DE43=0,0,DE43/DE43*100)</f>
        <v>100</v>
      </c>
      <c r="DG43" s="767">
        <f>SUM(DG44:DG45)</f>
        <v>133341.82923477568</v>
      </c>
      <c r="DH43" s="768">
        <f>+IF(DG43=0,0,DG43/DG43*100)</f>
        <v>100</v>
      </c>
      <c r="DI43" s="767">
        <f>SUM(DI44:DI45)</f>
        <v>131389.86772683458</v>
      </c>
      <c r="DJ43" s="768">
        <f>+IF(DI43=0,0,DI43/DI43*100)</f>
        <v>100</v>
      </c>
      <c r="DK43" s="767">
        <f>SUM(DK44:DK45)</f>
        <v>121496.30430875183</v>
      </c>
      <c r="DL43" s="768">
        <f>+IF(DK43=0,0,DK43/DK43*100)</f>
        <v>100</v>
      </c>
      <c r="DM43" s="767">
        <f>SUM(DM44:DM45)</f>
        <v>386228.00127036206</v>
      </c>
      <c r="DN43" s="768">
        <f>+IF(DM43=0,0,DM43/DM43*100)</f>
        <v>100</v>
      </c>
      <c r="DO43" s="767">
        <f t="shared" ref="DO43:DO81" si="17">+DE43+DM43</f>
        <v>753889.84877736203</v>
      </c>
      <c r="DP43" s="768">
        <f>+IF(DO43=0,0,DO43/DO43*100)</f>
        <v>100</v>
      </c>
      <c r="DR43" s="767">
        <f t="shared" ref="DR43:DR86" si="18">+EJ43+FB43</f>
        <v>1661886.8423796995</v>
      </c>
      <c r="DS43" s="768">
        <f>+IF(DR43=0,0,DR43/DR43*100)</f>
        <v>100</v>
      </c>
      <c r="DT43" s="767">
        <f>SUM(DT44:DT45)</f>
        <v>137054.56109027908</v>
      </c>
      <c r="DU43" s="768">
        <f>+IF(DT43=0,0,DT43/DT43*100)</f>
        <v>100</v>
      </c>
      <c r="DV43" s="767">
        <f>SUM(DV44:DV45)</f>
        <v>142026.70666922923</v>
      </c>
      <c r="DW43" s="768">
        <f>+IF(DV43=0,0,DV43/DV43*100)</f>
        <v>100</v>
      </c>
      <c r="DX43" s="767">
        <f>SUM(DX44:DX45)</f>
        <v>139448.77173144073</v>
      </c>
      <c r="DY43" s="768">
        <f>+IF(DX43=0,0,DX43/DX43*100)</f>
        <v>100</v>
      </c>
      <c r="DZ43" s="767">
        <f>SUM(DZ44:DZ45)</f>
        <v>418530.03949094907</v>
      </c>
      <c r="EA43" s="768">
        <f>+IF(DZ43=0,0,DZ43/DZ43*100)</f>
        <v>100</v>
      </c>
      <c r="EB43" s="767">
        <f>SUM(EB44:EB45)</f>
        <v>133963.96350197468</v>
      </c>
      <c r="EC43" s="768">
        <f>+IF(EB43=0,0,EB43/EB43*100)</f>
        <v>100</v>
      </c>
      <c r="ED43" s="767">
        <f>SUM(ED44:ED45)</f>
        <v>134236.28483180271</v>
      </c>
      <c r="EE43" s="768">
        <f>+IF(ED43=0,0,ED43/ED43*100)</f>
        <v>100</v>
      </c>
      <c r="EF43" s="767">
        <f>SUM(EF44:EF45)</f>
        <v>133326.37467870308</v>
      </c>
      <c r="EG43" s="768">
        <f>+IF(EF43=0,0,EF43/EF43*100)</f>
        <v>100</v>
      </c>
      <c r="EH43" s="767">
        <f>SUM(EH44:EH45)</f>
        <v>401526.6230124805</v>
      </c>
      <c r="EI43" s="768">
        <f>+IF(EH43=0,0,EH43/EH43*100)</f>
        <v>100</v>
      </c>
      <c r="EJ43" s="767">
        <f t="shared" ref="EJ43:EJ81" si="19">+DZ43+EH43</f>
        <v>820056.66250342957</v>
      </c>
      <c r="EK43" s="768">
        <f>+IF(EJ43=0,0,EJ43/EJ43*100)</f>
        <v>100</v>
      </c>
      <c r="EL43" s="767">
        <f>SUM(EL44:EL45)</f>
        <v>140032.06442817795</v>
      </c>
      <c r="EM43" s="768">
        <f>+IF(EL43=0,0,EL43/EL43*100)</f>
        <v>100</v>
      </c>
      <c r="EN43" s="767">
        <f>SUM(EN44:EN45)</f>
        <v>137498.98442480207</v>
      </c>
      <c r="EO43" s="768">
        <f>+IF(EN43=0,0,EN43/EN43*100)</f>
        <v>100</v>
      </c>
      <c r="EP43" s="767">
        <f>SUM(EP44:EP45)</f>
        <v>141185.91991088123</v>
      </c>
      <c r="EQ43" s="768">
        <f>+IF(EP43=0,0,EP43/EP43*100)</f>
        <v>100</v>
      </c>
      <c r="ER43" s="767">
        <f>SUM(ER44:ER45)</f>
        <v>418716.96876386122</v>
      </c>
      <c r="ES43" s="768">
        <f>+IF(ER43=0,0,ER43/ER43*100)</f>
        <v>100</v>
      </c>
      <c r="ET43" s="767">
        <f>SUM(ET44:ET45)</f>
        <v>144430.98867433824</v>
      </c>
      <c r="EU43" s="768">
        <f>+IF(ET43=0,0,ET43/ET43*100)</f>
        <v>100</v>
      </c>
      <c r="EV43" s="767">
        <f>SUM(EV44:EV45)</f>
        <v>141004.93200479849</v>
      </c>
      <c r="EW43" s="768">
        <f>+IF(EV43=0,0,EV43/EV43*100)</f>
        <v>100</v>
      </c>
      <c r="EX43" s="767">
        <f>SUM(EX44:EX45)</f>
        <v>137677.29043327196</v>
      </c>
      <c r="EY43" s="768">
        <f>+IF(EX43=0,0,EX43/EX43*100)</f>
        <v>100</v>
      </c>
      <c r="EZ43" s="767">
        <f>SUM(EZ44:EZ45)</f>
        <v>423113.21111240872</v>
      </c>
      <c r="FA43" s="768">
        <f>+IF(EZ43=0,0,EZ43/EZ43*100)</f>
        <v>100</v>
      </c>
      <c r="FB43" s="767">
        <f t="shared" ref="FB43:FB81" si="20">+ER43+EZ43</f>
        <v>841830.17987627001</v>
      </c>
      <c r="FC43" s="768">
        <f>+IF(FB43=0,0,FB43/FB43*100)</f>
        <v>100</v>
      </c>
      <c r="FD43" s="767">
        <f>SUM(FD44:FD45)</f>
        <v>1669379.5327430156</v>
      </c>
      <c r="FE43" s="768">
        <f>+IF(FD43=0,0,FD43/FD43*100)</f>
        <v>100</v>
      </c>
      <c r="FF43" s="767">
        <f>SUM(FF44:FF45)</f>
        <v>1805925.7091458801</v>
      </c>
      <c r="FG43" s="768">
        <f>+IF(FF43=0,0,FF43/FF43*100)</f>
        <v>100</v>
      </c>
      <c r="FH43" s="767">
        <f>SUM(FH44:FH45)</f>
        <v>2095196.4983715559</v>
      </c>
      <c r="FI43" s="768">
        <f>+IF(FH43=0,0,FH43/FH43*100)</f>
        <v>100</v>
      </c>
      <c r="FJ43" s="767">
        <f>SUM(FJ44:FJ45)</f>
        <v>2359188.5518438653</v>
      </c>
      <c r="FK43" s="768">
        <f>+IF(FJ43=0,0,FJ43/FJ43*100)</f>
        <v>100</v>
      </c>
    </row>
    <row r="44" spans="2:167" s="648" customFormat="1" ht="13.5" customHeight="1">
      <c r="B44" s="769"/>
      <c r="C44" s="731" t="s">
        <v>4784</v>
      </c>
      <c r="D44" s="731"/>
      <c r="E44" s="770">
        <f t="shared" si="7"/>
        <v>842675.37035878003</v>
      </c>
      <c r="F44" s="726">
        <f>+IF(E43=0,0,E44/E43*100)</f>
        <v>100</v>
      </c>
      <c r="G44" s="770">
        <v>58966.031168000001</v>
      </c>
      <c r="H44" s="726">
        <f>+IF(G43=0,0,G44/G43*100)</f>
        <v>100</v>
      </c>
      <c r="I44" s="770">
        <v>63969.794047000003</v>
      </c>
      <c r="J44" s="726">
        <f>+IF(I43=0,0,I44/I43*100)</f>
        <v>100</v>
      </c>
      <c r="K44" s="770">
        <v>70935.518584000005</v>
      </c>
      <c r="L44" s="726">
        <f>+IF(K43=0,0,K44/K43*100)</f>
        <v>100</v>
      </c>
      <c r="M44" s="770">
        <f>+G44+I44+K44</f>
        <v>193871.34379900002</v>
      </c>
      <c r="N44" s="726">
        <f>+IF(M43=0,0,M44/M43*100)</f>
        <v>100</v>
      </c>
      <c r="O44" s="770">
        <v>59691.607866000006</v>
      </c>
      <c r="P44" s="726">
        <f>+IF(O43=0,0,O44/O43*100)</f>
        <v>100</v>
      </c>
      <c r="Q44" s="770">
        <v>45566.499620000002</v>
      </c>
      <c r="R44" s="726">
        <f>+IF(Q43=0,0,Q44/Q43*100)</f>
        <v>100</v>
      </c>
      <c r="S44" s="770">
        <v>60666.391507999986</v>
      </c>
      <c r="T44" s="726">
        <f>+IF(S43=0,0,S44/S43*100)</f>
        <v>100</v>
      </c>
      <c r="U44" s="770">
        <f t="shared" si="8"/>
        <v>165924.49899399999</v>
      </c>
      <c r="V44" s="726">
        <f>+IF(U43=0,0,U44/U43*100)</f>
        <v>100</v>
      </c>
      <c r="W44" s="770">
        <f t="shared" si="9"/>
        <v>359795.84279300005</v>
      </c>
      <c r="X44" s="726">
        <f>+IF(W43=0,0,W44/W43*100)</f>
        <v>100</v>
      </c>
      <c r="Y44" s="770">
        <v>69375.704806000009</v>
      </c>
      <c r="Z44" s="726">
        <f>+IF(Y43=0,0,Y44/Y43*100)</f>
        <v>100</v>
      </c>
      <c r="AA44" s="770">
        <v>74858.493006000004</v>
      </c>
      <c r="AB44" s="726">
        <f>+IF(AA43=0,0,AA44/AA43*100)</f>
        <v>100</v>
      </c>
      <c r="AC44" s="770">
        <v>80794.328322780013</v>
      </c>
      <c r="AD44" s="726">
        <f>+IF(AC43=0,0,AC44/AC43*100)</f>
        <v>100</v>
      </c>
      <c r="AE44" s="770">
        <f t="shared" si="10"/>
        <v>225028.52613478003</v>
      </c>
      <c r="AF44" s="726">
        <f>+IF(AE43=0,0,AE44/AE43*100)</f>
        <v>100</v>
      </c>
      <c r="AG44" s="770">
        <v>81986.12307300001</v>
      </c>
      <c r="AH44" s="726">
        <f>+IF(AG43=0,0,AG44/AG43*100)</f>
        <v>100</v>
      </c>
      <c r="AI44" s="770">
        <v>88694.995077999993</v>
      </c>
      <c r="AJ44" s="726">
        <f>+IF(AI43=0,0,AI44/AI43*100)</f>
        <v>100</v>
      </c>
      <c r="AK44" s="770">
        <v>87169.883280000009</v>
      </c>
      <c r="AL44" s="726">
        <f>+IF(AK43=0,0,AK44/AK43*100)</f>
        <v>100</v>
      </c>
      <c r="AM44" s="770">
        <f t="shared" si="11"/>
        <v>257851.00143100001</v>
      </c>
      <c r="AN44" s="726">
        <f>+IF(AM43=0,0,AM44/AM43*100)</f>
        <v>100</v>
      </c>
      <c r="AO44" s="770">
        <f t="shared" si="12"/>
        <v>482879.52756578004</v>
      </c>
      <c r="AP44" s="726">
        <f>+IF(AO43=0,0,AO44/AO43*100)</f>
        <v>100</v>
      </c>
      <c r="AQ44" s="651"/>
      <c r="AR44" s="770">
        <v>1020187.6134554717</v>
      </c>
      <c r="AS44" s="726">
        <f>+IF(AR43=0,0,AR44/AR43*100)</f>
        <v>100</v>
      </c>
      <c r="AT44" s="770">
        <v>83648.530154000007</v>
      </c>
      <c r="AU44" s="726">
        <f>+IF(AT43=0,0,AT44/AT43*100)</f>
        <v>100</v>
      </c>
      <c r="AV44" s="770">
        <v>78589.063215999995</v>
      </c>
      <c r="AW44" s="726">
        <f>+IF(AV43=0,0,AV44/AV43*100)</f>
        <v>100</v>
      </c>
      <c r="AX44" s="770">
        <v>94577.64401199999</v>
      </c>
      <c r="AY44" s="726">
        <f>+IF(AX43=0,0,AX44/AX43*100)</f>
        <v>100</v>
      </c>
      <c r="AZ44" s="770">
        <f>+AT44+AV44+AX44</f>
        <v>256815.23738200002</v>
      </c>
      <c r="BA44" s="726">
        <f>+IF(AZ43=0,0,AZ44/AZ43*100)</f>
        <v>100</v>
      </c>
      <c r="BB44" s="770">
        <v>85230.790915096004</v>
      </c>
      <c r="BC44" s="726">
        <f>+IF(BB43=0,0,BB44/BB43*100)</f>
        <v>100</v>
      </c>
      <c r="BD44" s="770">
        <v>80314.491294000007</v>
      </c>
      <c r="BE44" s="726">
        <f>+IF(BD43=0,0,BD44/BD43*100)</f>
        <v>100</v>
      </c>
      <c r="BF44" s="770">
        <v>81290.160092000006</v>
      </c>
      <c r="BG44" s="726">
        <f>+IF(BF43=0,0,BF44/BF43*100)</f>
        <v>100</v>
      </c>
      <c r="BH44" s="770">
        <f>+BB44+BD44+BF44</f>
        <v>246835.44230109602</v>
      </c>
      <c r="BI44" s="726">
        <f>+IF(BH43=0,0,BH44/BH43*100)</f>
        <v>100</v>
      </c>
      <c r="BJ44" s="770">
        <f t="shared" si="13"/>
        <v>503650.67968309601</v>
      </c>
      <c r="BK44" s="726">
        <f>+IF(BJ43=0,0,BJ44/BJ43*100)</f>
        <v>100</v>
      </c>
      <c r="BL44" s="770">
        <v>86456.406119000007</v>
      </c>
      <c r="BM44" s="726">
        <f>+IF(BL43=0,0,BL44/BL43*100)</f>
        <v>100</v>
      </c>
      <c r="BN44" s="770">
        <v>81547.650766139996</v>
      </c>
      <c r="BO44" s="726">
        <f>+IF(BN43=0,0,BN44/BN43*100)</f>
        <v>100</v>
      </c>
      <c r="BP44" s="770">
        <v>79800.059817857793</v>
      </c>
      <c r="BQ44" s="726">
        <f>+IF(BP43=0,0,BP44/BP43*100)</f>
        <v>100</v>
      </c>
      <c r="BR44" s="770">
        <f>+BL44+BN44+BP44</f>
        <v>247804.11670299782</v>
      </c>
      <c r="BS44" s="726">
        <f>+IF(BR43=0,0,BR44/BR43*100)</f>
        <v>100</v>
      </c>
      <c r="BT44" s="770">
        <v>82524.971970059996</v>
      </c>
      <c r="BU44" s="726">
        <f>+IF(BT43=0,0,BT44/BT43*100)</f>
        <v>100</v>
      </c>
      <c r="BV44" s="770">
        <v>96691.735845599411</v>
      </c>
      <c r="BW44" s="726">
        <f>+IF(BV43=0,0,BV44/BV43*100)</f>
        <v>100</v>
      </c>
      <c r="BX44" s="770">
        <v>89516.109253718401</v>
      </c>
      <c r="BY44" s="726">
        <f>+IF(BX43=0,0,BX44/BX43*100)</f>
        <v>100</v>
      </c>
      <c r="BZ44" s="770">
        <f>+BT44+BV44+BX44</f>
        <v>268732.81706937781</v>
      </c>
      <c r="CA44" s="726">
        <f>+IF(BZ43=0,0,BZ44/BZ43*100)</f>
        <v>100</v>
      </c>
      <c r="CB44" s="770">
        <f t="shared" si="14"/>
        <v>516536.93377237563</v>
      </c>
      <c r="CC44" s="726">
        <f>+IF(CB43=0,0,CB44/CB43*100)</f>
        <v>100</v>
      </c>
      <c r="CE44" s="770">
        <f t="shared" si="15"/>
        <v>1373473.9916623621</v>
      </c>
      <c r="CF44" s="726">
        <f>+IF(CE43=0,0,CE44/CE43*100)</f>
        <v>100</v>
      </c>
      <c r="CG44" s="770">
        <v>92195.147089000006</v>
      </c>
      <c r="CH44" s="726">
        <f>+IF(CG43=0,0,CG44/CG43*100)</f>
        <v>100</v>
      </c>
      <c r="CI44" s="770">
        <v>94209.153168999997</v>
      </c>
      <c r="CJ44" s="726">
        <f>+IF(CI43=0,0,CI44/CI43*100)</f>
        <v>100</v>
      </c>
      <c r="CK44" s="770">
        <v>106908.535567</v>
      </c>
      <c r="CL44" s="726">
        <f>+IF(CK43=0,0,CK44/CK43*100)</f>
        <v>100</v>
      </c>
      <c r="CM44" s="770">
        <f>+CG44+CI44+CK44</f>
        <v>293312.83582500002</v>
      </c>
      <c r="CN44" s="726">
        <f>+IF(CM43=0,0,CM44/CM43*100)</f>
        <v>100</v>
      </c>
      <c r="CO44" s="770">
        <v>102132.154243</v>
      </c>
      <c r="CP44" s="726">
        <f>+IF(CO43=0,0,CO44/CO43*100)</f>
        <v>100</v>
      </c>
      <c r="CQ44" s="770">
        <v>111094.77644</v>
      </c>
      <c r="CR44" s="726">
        <f>+IF(CQ43=0,0,CQ44/CQ43*100)</f>
        <v>100</v>
      </c>
      <c r="CS44" s="770">
        <v>113044.37637699999</v>
      </c>
      <c r="CT44" s="726">
        <f>+IF(CS43=0,0,CS44/CS43*100)</f>
        <v>100</v>
      </c>
      <c r="CU44" s="770">
        <f>+CO44+CQ44+CS44</f>
        <v>326271.30706000002</v>
      </c>
      <c r="CV44" s="726">
        <f>+IF(CU43=0,0,CU44/CU43*100)</f>
        <v>100</v>
      </c>
      <c r="CW44" s="770">
        <f t="shared" si="16"/>
        <v>619584.14288499998</v>
      </c>
      <c r="CX44" s="726">
        <f>+IF(CW43=0,0,CW44/CW43*100)</f>
        <v>100</v>
      </c>
      <c r="CY44" s="770">
        <v>116117.61425700001</v>
      </c>
      <c r="CZ44" s="726">
        <f>+IF(CY43=0,0,CY44/CY43*100)</f>
        <v>100</v>
      </c>
      <c r="DA44" s="770">
        <v>122477.87942300001</v>
      </c>
      <c r="DB44" s="726">
        <f>+IF(DA43=0,0,DA44/DA43*100)</f>
        <v>100</v>
      </c>
      <c r="DC44" s="770">
        <v>129066.35382699998</v>
      </c>
      <c r="DD44" s="726">
        <f>+IF(DC43=0,0,DC44/DC43*100)</f>
        <v>100</v>
      </c>
      <c r="DE44" s="770">
        <f>+CY44+DA44+DC44</f>
        <v>367661.84750699997</v>
      </c>
      <c r="DF44" s="726">
        <f>+IF(DE43=0,0,DE44/DE43*100)</f>
        <v>100</v>
      </c>
      <c r="DG44" s="770">
        <v>133341.82923477568</v>
      </c>
      <c r="DH44" s="726">
        <f>+IF(DG43=0,0,DG44/DG43*100)</f>
        <v>100</v>
      </c>
      <c r="DI44" s="770">
        <v>131389.86772683458</v>
      </c>
      <c r="DJ44" s="726">
        <f>+IF(DI43=0,0,DI44/DI43*100)</f>
        <v>100</v>
      </c>
      <c r="DK44" s="770">
        <v>121496.30430875183</v>
      </c>
      <c r="DL44" s="726">
        <f>+IF(DK43=0,0,DK44/DK43*100)</f>
        <v>100</v>
      </c>
      <c r="DM44" s="770">
        <f>+DG44+DI44+DK44</f>
        <v>386228.00127036206</v>
      </c>
      <c r="DN44" s="726">
        <f>+IF(DM43=0,0,DM44/DM43*100)</f>
        <v>100</v>
      </c>
      <c r="DO44" s="770">
        <f t="shared" si="17"/>
        <v>753889.84877736203</v>
      </c>
      <c r="DP44" s="726">
        <f>+IF(DO43=0,0,DO44/DO43*100)</f>
        <v>100</v>
      </c>
      <c r="DR44" s="770">
        <f t="shared" si="18"/>
        <v>1661886.8423796995</v>
      </c>
      <c r="DS44" s="726">
        <f>+IF(DR43=0,0,DR44/DR43*100)</f>
        <v>100</v>
      </c>
      <c r="DT44" s="770">
        <v>137054.56109027908</v>
      </c>
      <c r="DU44" s="726">
        <f>+IF(DT43=0,0,DT44/DT43*100)</f>
        <v>100</v>
      </c>
      <c r="DV44" s="770">
        <v>142026.70666922923</v>
      </c>
      <c r="DW44" s="726">
        <f>+IF(DV43=0,0,DV44/DV43*100)</f>
        <v>100</v>
      </c>
      <c r="DX44" s="770">
        <v>139448.77173144073</v>
      </c>
      <c r="DY44" s="726">
        <f>+IF(DX43=0,0,DX44/DX43*100)</f>
        <v>100</v>
      </c>
      <c r="DZ44" s="770">
        <f>+DT44+DV44+DX44</f>
        <v>418530.03949094907</v>
      </c>
      <c r="EA44" s="726">
        <f>+IF(DZ43=0,0,DZ44/DZ43*100)</f>
        <v>100</v>
      </c>
      <c r="EB44" s="770">
        <v>133963.96350197468</v>
      </c>
      <c r="EC44" s="726">
        <f>+IF(EB43=0,0,EB44/EB43*100)</f>
        <v>100</v>
      </c>
      <c r="ED44" s="770">
        <v>134236.28483180271</v>
      </c>
      <c r="EE44" s="726">
        <f>+IF(ED43=0,0,ED44/ED43*100)</f>
        <v>100</v>
      </c>
      <c r="EF44" s="770">
        <v>133326.37467870308</v>
      </c>
      <c r="EG44" s="726">
        <f>+IF(EF43=0,0,EF44/EF43*100)</f>
        <v>100</v>
      </c>
      <c r="EH44" s="770">
        <f>+EB44+ED44+EF44</f>
        <v>401526.6230124805</v>
      </c>
      <c r="EI44" s="726">
        <f>+IF(EH43=0,0,EH44/EH43*100)</f>
        <v>100</v>
      </c>
      <c r="EJ44" s="770">
        <f t="shared" si="19"/>
        <v>820056.66250342957</v>
      </c>
      <c r="EK44" s="726">
        <f>+IF(EJ43=0,0,EJ44/EJ43*100)</f>
        <v>100</v>
      </c>
      <c r="EL44" s="770">
        <v>140032.06442817795</v>
      </c>
      <c r="EM44" s="726">
        <f>+IF(EL43=0,0,EL44/EL43*100)</f>
        <v>100</v>
      </c>
      <c r="EN44" s="770">
        <v>137498.98442480207</v>
      </c>
      <c r="EO44" s="726">
        <f>+IF(EN43=0,0,EN44/EN43*100)</f>
        <v>100</v>
      </c>
      <c r="EP44" s="770">
        <v>141185.91991088123</v>
      </c>
      <c r="EQ44" s="726">
        <f>+IF(EP43=0,0,EP44/EP43*100)</f>
        <v>100</v>
      </c>
      <c r="ER44" s="770">
        <f>+EL44+EN44+EP44</f>
        <v>418716.96876386122</v>
      </c>
      <c r="ES44" s="726">
        <f>+IF(ER43=0,0,ER44/ER43*100)</f>
        <v>100</v>
      </c>
      <c r="ET44" s="770">
        <v>144430.98867433824</v>
      </c>
      <c r="EU44" s="726">
        <f>+IF(ET43=0,0,ET44/ET43*100)</f>
        <v>100</v>
      </c>
      <c r="EV44" s="770">
        <v>141004.93200479849</v>
      </c>
      <c r="EW44" s="726">
        <f>+IF(EV43=0,0,EV44/EV43*100)</f>
        <v>100</v>
      </c>
      <c r="EX44" s="770">
        <v>137677.29043327196</v>
      </c>
      <c r="EY44" s="726">
        <f>+IF(EX43=0,0,EX44/EX43*100)</f>
        <v>100</v>
      </c>
      <c r="EZ44" s="770">
        <f>+ET44+EV44+EX44</f>
        <v>423113.21111240872</v>
      </c>
      <c r="FA44" s="726">
        <f>+IF(EZ43=0,0,EZ44/EZ43*100)</f>
        <v>100</v>
      </c>
      <c r="FB44" s="770">
        <f t="shared" si="20"/>
        <v>841830.17987627001</v>
      </c>
      <c r="FC44" s="726">
        <f>+IF(FB43=0,0,FB44/FB43*100)</f>
        <v>100</v>
      </c>
      <c r="FD44" s="770">
        <v>1669379.5327430156</v>
      </c>
      <c r="FE44" s="726">
        <f>+IF(FD43=0,0,FD44/FD43*100)</f>
        <v>100</v>
      </c>
      <c r="FF44" s="770">
        <v>1805925.7091458801</v>
      </c>
      <c r="FG44" s="726">
        <f>+IF(FF43=0,0,FF44/FF43*100)</f>
        <v>100</v>
      </c>
      <c r="FH44" s="770">
        <v>2095196.4983715559</v>
      </c>
      <c r="FI44" s="726">
        <f>+IF(FH43=0,0,FH44/FH43*100)</f>
        <v>100</v>
      </c>
      <c r="FJ44" s="770">
        <v>2359188.5518438653</v>
      </c>
      <c r="FK44" s="726">
        <f>+IF(FJ43=0,0,FJ44/FJ43*100)</f>
        <v>100</v>
      </c>
    </row>
    <row r="45" spans="2:167" s="648" customFormat="1" ht="13.5" customHeight="1">
      <c r="B45" s="769"/>
      <c r="C45" s="771" t="s">
        <v>4785</v>
      </c>
      <c r="D45" s="769"/>
      <c r="E45" s="772">
        <f t="shared" si="7"/>
        <v>0</v>
      </c>
      <c r="F45" s="737">
        <f>+IF(E43=0,0,E45/E43*100)</f>
        <v>0</v>
      </c>
      <c r="G45" s="772">
        <v>0</v>
      </c>
      <c r="H45" s="737">
        <f>+IF(G43=0,0,G45/G43*100)</f>
        <v>0</v>
      </c>
      <c r="I45" s="772">
        <v>0</v>
      </c>
      <c r="J45" s="737">
        <f>+IF(I43=0,0,I45/I43*100)</f>
        <v>0</v>
      </c>
      <c r="K45" s="772">
        <v>0</v>
      </c>
      <c r="L45" s="737">
        <f>+IF(K43=0,0,K45/K43*100)</f>
        <v>0</v>
      </c>
      <c r="M45" s="772">
        <f>+G45+I45+K45</f>
        <v>0</v>
      </c>
      <c r="N45" s="737">
        <f>+IF(M43=0,0,M45/M43*100)</f>
        <v>0</v>
      </c>
      <c r="O45" s="772">
        <v>0</v>
      </c>
      <c r="P45" s="737">
        <f>+IF(O43=0,0,O45/O43*100)</f>
        <v>0</v>
      </c>
      <c r="Q45" s="772">
        <v>0</v>
      </c>
      <c r="R45" s="737">
        <f>+IF(Q43=0,0,Q45/Q43*100)</f>
        <v>0</v>
      </c>
      <c r="S45" s="772">
        <v>0</v>
      </c>
      <c r="T45" s="737">
        <f>+IF(S43=0,0,S45/S43*100)</f>
        <v>0</v>
      </c>
      <c r="U45" s="772">
        <f t="shared" si="8"/>
        <v>0</v>
      </c>
      <c r="V45" s="737">
        <f>+IF(U43=0,0,U45/U43*100)</f>
        <v>0</v>
      </c>
      <c r="W45" s="772">
        <f t="shared" si="9"/>
        <v>0</v>
      </c>
      <c r="X45" s="737">
        <f>+IF(W43=0,0,W45/W43*100)</f>
        <v>0</v>
      </c>
      <c r="Y45" s="772">
        <v>0</v>
      </c>
      <c r="Z45" s="737">
        <f>+IF(Y43=0,0,Y45/Y43*100)</f>
        <v>0</v>
      </c>
      <c r="AA45" s="772">
        <v>0</v>
      </c>
      <c r="AB45" s="737">
        <f>+IF(AA43=0,0,AA45/AA43*100)</f>
        <v>0</v>
      </c>
      <c r="AC45" s="772">
        <v>0</v>
      </c>
      <c r="AD45" s="737">
        <f>+IF(AC43=0,0,AC45/AC43*100)</f>
        <v>0</v>
      </c>
      <c r="AE45" s="772">
        <f t="shared" si="10"/>
        <v>0</v>
      </c>
      <c r="AF45" s="737">
        <f>+IF(AE43=0,0,AE45/AE43*100)</f>
        <v>0</v>
      </c>
      <c r="AG45" s="772">
        <v>0</v>
      </c>
      <c r="AH45" s="737">
        <f>+IF(AG43=0,0,AG45/AG43*100)</f>
        <v>0</v>
      </c>
      <c r="AI45" s="772">
        <v>0</v>
      </c>
      <c r="AJ45" s="737">
        <f>+IF(AI43=0,0,AI45/AI43*100)</f>
        <v>0</v>
      </c>
      <c r="AK45" s="772">
        <v>0</v>
      </c>
      <c r="AL45" s="737">
        <f>+IF(AK43=0,0,AK45/AK43*100)</f>
        <v>0</v>
      </c>
      <c r="AM45" s="772">
        <f t="shared" si="11"/>
        <v>0</v>
      </c>
      <c r="AN45" s="737">
        <f>+IF(AM43=0,0,AM45/AM43*100)</f>
        <v>0</v>
      </c>
      <c r="AO45" s="772">
        <f t="shared" si="12"/>
        <v>0</v>
      </c>
      <c r="AP45" s="737">
        <f>+IF(AO43=0,0,AO45/AO43*100)</f>
        <v>0</v>
      </c>
      <c r="AQ45" s="651"/>
      <c r="AR45" s="772">
        <v>0</v>
      </c>
      <c r="AS45" s="737">
        <f>+IF(AR43=0,0,AR45/AR43*100)</f>
        <v>0</v>
      </c>
      <c r="AT45" s="772">
        <v>0</v>
      </c>
      <c r="AU45" s="737">
        <f>+IF(AT43=0,0,AT45/AT43*100)</f>
        <v>0</v>
      </c>
      <c r="AV45" s="772">
        <v>0</v>
      </c>
      <c r="AW45" s="737">
        <f>+IF(AV43=0,0,AV45/AV43*100)</f>
        <v>0</v>
      </c>
      <c r="AX45" s="772">
        <v>0</v>
      </c>
      <c r="AY45" s="737">
        <f>+IF(AX43=0,0,AX45/AX43*100)</f>
        <v>0</v>
      </c>
      <c r="AZ45" s="772">
        <f>+AT45+AV45+AX45</f>
        <v>0</v>
      </c>
      <c r="BA45" s="737">
        <f>+IF(AZ43=0,0,AZ45/AZ43*100)</f>
        <v>0</v>
      </c>
      <c r="BB45" s="772">
        <v>0</v>
      </c>
      <c r="BC45" s="737">
        <f>+IF(BB43=0,0,BB45/BB43*100)</f>
        <v>0</v>
      </c>
      <c r="BD45" s="772">
        <v>0</v>
      </c>
      <c r="BE45" s="737">
        <f>+IF(BD43=0,0,BD45/BD43*100)</f>
        <v>0</v>
      </c>
      <c r="BF45" s="772">
        <v>0</v>
      </c>
      <c r="BG45" s="737">
        <f>+IF(BF43=0,0,BF45/BF43*100)</f>
        <v>0</v>
      </c>
      <c r="BH45" s="772">
        <f>+BB45+BD45+BF45</f>
        <v>0</v>
      </c>
      <c r="BI45" s="737">
        <f>+IF(BH43=0,0,BH45/BH43*100)</f>
        <v>0</v>
      </c>
      <c r="BJ45" s="772">
        <f t="shared" si="13"/>
        <v>0</v>
      </c>
      <c r="BK45" s="737">
        <f>+IF(BJ43=0,0,BJ45/BJ43*100)</f>
        <v>0</v>
      </c>
      <c r="BL45" s="772">
        <v>0</v>
      </c>
      <c r="BM45" s="737">
        <f>+IF(BL43=0,0,BL45/BL43*100)</f>
        <v>0</v>
      </c>
      <c r="BN45" s="772">
        <v>0</v>
      </c>
      <c r="BO45" s="737">
        <f>+IF(BN43=0,0,BN45/BN43*100)</f>
        <v>0</v>
      </c>
      <c r="BP45" s="772">
        <v>0</v>
      </c>
      <c r="BQ45" s="737">
        <f>+IF(BP43=0,0,BP45/BP43*100)</f>
        <v>0</v>
      </c>
      <c r="BR45" s="772">
        <f>+BL45+BN45+BP45</f>
        <v>0</v>
      </c>
      <c r="BS45" s="737">
        <f>+IF(BR43=0,0,BR45/BR43*100)</f>
        <v>0</v>
      </c>
      <c r="BT45" s="772">
        <v>0</v>
      </c>
      <c r="BU45" s="737">
        <f>+IF(BT43=0,0,BT45/BT43*100)</f>
        <v>0</v>
      </c>
      <c r="BV45" s="772">
        <v>0</v>
      </c>
      <c r="BW45" s="737">
        <f>+IF(BV43=0,0,BV45/BV43*100)</f>
        <v>0</v>
      </c>
      <c r="BX45" s="772">
        <v>0</v>
      </c>
      <c r="BY45" s="737">
        <f>+IF(BX43=0,0,BX45/BX43*100)</f>
        <v>0</v>
      </c>
      <c r="BZ45" s="772">
        <f>+BT45+BV45+BX45</f>
        <v>0</v>
      </c>
      <c r="CA45" s="737">
        <f>+IF(BZ43=0,0,BZ45/BZ43*100)</f>
        <v>0</v>
      </c>
      <c r="CB45" s="772">
        <f t="shared" si="14"/>
        <v>0</v>
      </c>
      <c r="CC45" s="737">
        <f>+IF(CB43=0,0,CB45/CB43*100)</f>
        <v>0</v>
      </c>
      <c r="CE45" s="772">
        <f t="shared" si="15"/>
        <v>0</v>
      </c>
      <c r="CF45" s="737">
        <f>+IF(CE43=0,0,CE45/CE43*100)</f>
        <v>0</v>
      </c>
      <c r="CG45" s="772">
        <v>0</v>
      </c>
      <c r="CH45" s="737">
        <f>+IF(CG43=0,0,CG45/CG43*100)</f>
        <v>0</v>
      </c>
      <c r="CI45" s="772">
        <v>0</v>
      </c>
      <c r="CJ45" s="737">
        <f>+IF(CI43=0,0,CI45/CI43*100)</f>
        <v>0</v>
      </c>
      <c r="CK45" s="772">
        <v>0</v>
      </c>
      <c r="CL45" s="737">
        <f>+IF(CK43=0,0,CK45/CK43*100)</f>
        <v>0</v>
      </c>
      <c r="CM45" s="772">
        <f>+CG45+CI45+CK45</f>
        <v>0</v>
      </c>
      <c r="CN45" s="737">
        <f>+IF(CM43=0,0,CM45/CM43*100)</f>
        <v>0</v>
      </c>
      <c r="CO45" s="772">
        <v>0</v>
      </c>
      <c r="CP45" s="737">
        <f>+IF(CO43=0,0,CO45/CO43*100)</f>
        <v>0</v>
      </c>
      <c r="CQ45" s="772">
        <v>0</v>
      </c>
      <c r="CR45" s="737">
        <f>+IF(CQ43=0,0,CQ45/CQ43*100)</f>
        <v>0</v>
      </c>
      <c r="CS45" s="772">
        <v>0</v>
      </c>
      <c r="CT45" s="737">
        <f>+IF(CS43=0,0,CS45/CS43*100)</f>
        <v>0</v>
      </c>
      <c r="CU45" s="772">
        <f>+CO45+CQ45+CS45</f>
        <v>0</v>
      </c>
      <c r="CV45" s="737">
        <f>+IF(CU43=0,0,CU45/CU43*100)</f>
        <v>0</v>
      </c>
      <c r="CW45" s="772">
        <f t="shared" si="16"/>
        <v>0</v>
      </c>
      <c r="CX45" s="737">
        <f>+IF(CW43=0,0,CW45/CW43*100)</f>
        <v>0</v>
      </c>
      <c r="CY45" s="772">
        <v>0</v>
      </c>
      <c r="CZ45" s="737">
        <f>+IF(CY43=0,0,CY45/CY43*100)</f>
        <v>0</v>
      </c>
      <c r="DA45" s="772">
        <v>0</v>
      </c>
      <c r="DB45" s="737">
        <f>+IF(DA43=0,0,DA45/DA43*100)</f>
        <v>0</v>
      </c>
      <c r="DC45" s="772">
        <v>0</v>
      </c>
      <c r="DD45" s="737">
        <f>+IF(DC43=0,0,DC45/DC43*100)</f>
        <v>0</v>
      </c>
      <c r="DE45" s="772">
        <f>+CY45+DA45+DC45</f>
        <v>0</v>
      </c>
      <c r="DF45" s="737">
        <f>+IF(DE43=0,0,DE45/DE43*100)</f>
        <v>0</v>
      </c>
      <c r="DG45" s="772">
        <v>0</v>
      </c>
      <c r="DH45" s="737">
        <f>+IF(DG43=0,0,DG45/DG43*100)</f>
        <v>0</v>
      </c>
      <c r="DI45" s="772">
        <v>0</v>
      </c>
      <c r="DJ45" s="737">
        <f>+IF(DI43=0,0,DI45/DI43*100)</f>
        <v>0</v>
      </c>
      <c r="DK45" s="772">
        <v>0</v>
      </c>
      <c r="DL45" s="737">
        <f>+IF(DK43=0,0,DK45/DK43*100)</f>
        <v>0</v>
      </c>
      <c r="DM45" s="772">
        <f>+DG45+DI45+DK45</f>
        <v>0</v>
      </c>
      <c r="DN45" s="737">
        <f>+IF(DM43=0,0,DM45/DM43*100)</f>
        <v>0</v>
      </c>
      <c r="DO45" s="772">
        <f t="shared" si="17"/>
        <v>0</v>
      </c>
      <c r="DP45" s="737">
        <f>+IF(DO43=0,0,DO45/DO43*100)</f>
        <v>0</v>
      </c>
      <c r="DR45" s="772">
        <f t="shared" si="18"/>
        <v>0</v>
      </c>
      <c r="DS45" s="737">
        <f>+IF(DR43=0,0,DR45/DR43*100)</f>
        <v>0</v>
      </c>
      <c r="DT45" s="772">
        <v>0</v>
      </c>
      <c r="DU45" s="737">
        <f>+IF(DT43=0,0,DT45/DT43*100)</f>
        <v>0</v>
      </c>
      <c r="DV45" s="772">
        <v>0</v>
      </c>
      <c r="DW45" s="737">
        <f>+IF(DV43=0,0,DV45/DV43*100)</f>
        <v>0</v>
      </c>
      <c r="DX45" s="772">
        <v>0</v>
      </c>
      <c r="DY45" s="737">
        <f>+IF(DX43=0,0,DX45/DX43*100)</f>
        <v>0</v>
      </c>
      <c r="DZ45" s="772">
        <f>+DT45+DV45+DX45</f>
        <v>0</v>
      </c>
      <c r="EA45" s="737">
        <f>+IF(DZ43=0,0,DZ45/DZ43*100)</f>
        <v>0</v>
      </c>
      <c r="EB45" s="772">
        <v>0</v>
      </c>
      <c r="EC45" s="737">
        <f>+IF(EB43=0,0,EB45/EB43*100)</f>
        <v>0</v>
      </c>
      <c r="ED45" s="772">
        <v>0</v>
      </c>
      <c r="EE45" s="737">
        <f>+IF(ED43=0,0,ED45/ED43*100)</f>
        <v>0</v>
      </c>
      <c r="EF45" s="772">
        <v>0</v>
      </c>
      <c r="EG45" s="737">
        <f>+IF(EF43=0,0,EF45/EF43*100)</f>
        <v>0</v>
      </c>
      <c r="EH45" s="772">
        <f>+EB45+ED45+EF45</f>
        <v>0</v>
      </c>
      <c r="EI45" s="737">
        <f>+IF(EH43=0,0,EH45/EH43*100)</f>
        <v>0</v>
      </c>
      <c r="EJ45" s="772">
        <f t="shared" si="19"/>
        <v>0</v>
      </c>
      <c r="EK45" s="737">
        <f>+IF(EJ43=0,0,EJ45/EJ43*100)</f>
        <v>0</v>
      </c>
      <c r="EL45" s="772">
        <v>0</v>
      </c>
      <c r="EM45" s="737">
        <f>+IF(EL43=0,0,EL45/EL43*100)</f>
        <v>0</v>
      </c>
      <c r="EN45" s="772">
        <v>0</v>
      </c>
      <c r="EO45" s="737">
        <f>+IF(EN43=0,0,EN45/EN43*100)</f>
        <v>0</v>
      </c>
      <c r="EP45" s="772">
        <v>0</v>
      </c>
      <c r="EQ45" s="737">
        <f>+IF(EP43=0,0,EP45/EP43*100)</f>
        <v>0</v>
      </c>
      <c r="ER45" s="772">
        <f>+EL45+EN45+EP45</f>
        <v>0</v>
      </c>
      <c r="ES45" s="737">
        <f>+IF(ER43=0,0,ER45/ER43*100)</f>
        <v>0</v>
      </c>
      <c r="ET45" s="772">
        <v>0</v>
      </c>
      <c r="EU45" s="737">
        <f>+IF(ET43=0,0,ET45/ET43*100)</f>
        <v>0</v>
      </c>
      <c r="EV45" s="772">
        <v>0</v>
      </c>
      <c r="EW45" s="737">
        <f>+IF(EV43=0,0,EV45/EV43*100)</f>
        <v>0</v>
      </c>
      <c r="EX45" s="772">
        <v>0</v>
      </c>
      <c r="EY45" s="737">
        <f>+IF(EX43=0,0,EX45/EX43*100)</f>
        <v>0</v>
      </c>
      <c r="EZ45" s="772">
        <f>+ET45+EV45+EX45</f>
        <v>0</v>
      </c>
      <c r="FA45" s="737">
        <f>+IF(EZ43=0,0,EZ45/EZ43*100)</f>
        <v>0</v>
      </c>
      <c r="FB45" s="772">
        <f t="shared" si="20"/>
        <v>0</v>
      </c>
      <c r="FC45" s="737">
        <f>+IF(FB43=0,0,FB45/FB43*100)</f>
        <v>0</v>
      </c>
      <c r="FD45" s="772">
        <v>0</v>
      </c>
      <c r="FE45" s="737">
        <f>+IF(FD43=0,0,FD45/FD43*100)</f>
        <v>0</v>
      </c>
      <c r="FF45" s="772">
        <v>0</v>
      </c>
      <c r="FG45" s="737">
        <f>+IF(FF43=0,0,FF45/FF43*100)</f>
        <v>0</v>
      </c>
      <c r="FH45" s="772">
        <v>0</v>
      </c>
      <c r="FI45" s="737">
        <f>+IF(FH43=0,0,FH45/FH43*100)</f>
        <v>0</v>
      </c>
      <c r="FJ45" s="772">
        <v>0</v>
      </c>
      <c r="FK45" s="737">
        <f>+IF(FJ43=0,0,FJ45/FJ43*100)</f>
        <v>0</v>
      </c>
    </row>
    <row r="46" spans="2:167" s="758" customFormat="1" ht="13.5" customHeight="1">
      <c r="B46" s="765" t="s">
        <v>4786</v>
      </c>
      <c r="C46" s="773"/>
      <c r="D46" s="773"/>
      <c r="E46" s="774">
        <f t="shared" si="7"/>
        <v>599737.85594599997</v>
      </c>
      <c r="F46" s="775">
        <f>+IF(E43=0,0,E46/E43*100)</f>
        <v>71.170687674264627</v>
      </c>
      <c r="G46" s="767">
        <f>SUM(G47:G48)</f>
        <v>42040.808180000007</v>
      </c>
      <c r="H46" s="775">
        <f>+IF(G43=0,0,G46/G43*100)</f>
        <v>71.296655629105558</v>
      </c>
      <c r="I46" s="767">
        <f>SUM(I47:I48)</f>
        <v>44614.415004000002</v>
      </c>
      <c r="J46" s="775">
        <f>+IF(I43=0,0,I46/I43*100)</f>
        <v>69.742939880689349</v>
      </c>
      <c r="K46" s="767">
        <f>SUM(K47:K48)</f>
        <v>50409.799166999997</v>
      </c>
      <c r="L46" s="775">
        <f>+IF(K43=0,0,K46/K43*100)</f>
        <v>71.064256910035866</v>
      </c>
      <c r="M46" s="774">
        <f>+G46+I46+K46</f>
        <v>137065.02235099999</v>
      </c>
      <c r="N46" s="775">
        <f>+IF(M43=0,0,M46/M43*100)</f>
        <v>70.698959250576436</v>
      </c>
      <c r="O46" s="767">
        <f>SUM(O47:O48)</f>
        <v>42821.524372</v>
      </c>
      <c r="P46" s="775">
        <f>+IF(O43=0,0,O46/O43*100)</f>
        <v>71.737930846374283</v>
      </c>
      <c r="Q46" s="767">
        <f>SUM(Q47:Q48)</f>
        <v>32361.573662000003</v>
      </c>
      <c r="R46" s="775">
        <f>+IF(Q43=0,0,Q46/Q43*100)</f>
        <v>71.020539062420966</v>
      </c>
      <c r="S46" s="767">
        <f>SUM(S47:S48)</f>
        <v>44139.566170999999</v>
      </c>
      <c r="T46" s="775">
        <f>+IF(S43=0,0,S46/S43*100)</f>
        <v>72.757856654749915</v>
      </c>
      <c r="U46" s="774">
        <f t="shared" si="8"/>
        <v>119322.66420499999</v>
      </c>
      <c r="V46" s="775">
        <f>+IF(U43=0,0,U46/U43*100)</f>
        <v>71.913831247617523</v>
      </c>
      <c r="W46" s="774">
        <f t="shared" si="9"/>
        <v>256387.68655599997</v>
      </c>
      <c r="X46" s="775">
        <f>+IF(W43=0,0,W46/W43*100)</f>
        <v>71.259213159810329</v>
      </c>
      <c r="Y46" s="767">
        <f>SUM(Y47:Y48)</f>
        <v>50088.075116</v>
      </c>
      <c r="Z46" s="775">
        <f>+IF(Y43=0,0,Y46/Y43*100)</f>
        <v>72.198293705360811</v>
      </c>
      <c r="AA46" s="767">
        <f>SUM(AA47:AA48)</f>
        <v>53923.233328000002</v>
      </c>
      <c r="AB46" s="775">
        <f>+IF(AA43=0,0,AA46/AA43*100)</f>
        <v>72.033554460785069</v>
      </c>
      <c r="AC46" s="767">
        <f>SUM(AC47:AC48)</f>
        <v>57007.834471999995</v>
      </c>
      <c r="AD46" s="775">
        <f>+IF(AC43=0,0,AC46/AC43*100)</f>
        <v>70.559203418647144</v>
      </c>
      <c r="AE46" s="774">
        <f t="shared" si="10"/>
        <v>161019.14291599998</v>
      </c>
      <c r="AF46" s="775">
        <f>+IF(AE43=0,0,AE46/AE43*100)</f>
        <v>71.554991574516265</v>
      </c>
      <c r="AG46" s="767">
        <f>SUM(AG47:AG48)</f>
        <v>57843.031397999999</v>
      </c>
      <c r="AH46" s="775">
        <f>+IF(AG43=0,0,AG46/AG43*100)</f>
        <v>70.552221802824931</v>
      </c>
      <c r="AI46" s="767">
        <f>SUM(AI47:AI48)</f>
        <v>62839.155990999992</v>
      </c>
      <c r="AJ46" s="775">
        <f>+IF(AI43=0,0,AI46/AI43*100)</f>
        <v>70.848592906215387</v>
      </c>
      <c r="AK46" s="767">
        <f>SUM(AK47:AK48)</f>
        <v>61648.839085</v>
      </c>
      <c r="AL46" s="775">
        <f>+IF(AK43=0,0,AK46/AK43*100)</f>
        <v>70.722635806424805</v>
      </c>
      <c r="AM46" s="774">
        <f t="shared" si="11"/>
        <v>182331.02647400001</v>
      </c>
      <c r="AN46" s="775">
        <f>+IF(AM43=0,0,AM46/AM43*100)</f>
        <v>70.711777523497858</v>
      </c>
      <c r="AO46" s="774">
        <f t="shared" si="12"/>
        <v>343350.16939</v>
      </c>
      <c r="AP46" s="775">
        <f>+IF(AO43=0,0,AO46/AO43*100)</f>
        <v>71.104726912082086</v>
      </c>
      <c r="AQ46" s="734"/>
      <c r="AR46" s="767">
        <f>SUM(AR47:AR48)</f>
        <v>727221.19761432556</v>
      </c>
      <c r="AS46" s="775">
        <f>+IF(AR43=0,0,AR46/AR43*100)</f>
        <v>71.283084407500183</v>
      </c>
      <c r="AT46" s="767">
        <f>SUM(AT47:AT48)</f>
        <v>58824.212286499998</v>
      </c>
      <c r="AU46" s="775">
        <f>+IF(AT43=0,0,AT46/AT43*100)</f>
        <v>70.323067456418514</v>
      </c>
      <c r="AV46" s="767">
        <f>SUM(AV47:AV48)</f>
        <v>55275.71900641</v>
      </c>
      <c r="AW46" s="775">
        <f>+IF(AV43=0,0,AV46/AV43*100)</f>
        <v>70.335129017235033</v>
      </c>
      <c r="AX46" s="767">
        <f>SUM(AX47:AX48)</f>
        <v>66149.523952419986</v>
      </c>
      <c r="AY46" s="775">
        <f>+IF(AX43=0,0,AX46/AX43*100)</f>
        <v>69.942029793031153</v>
      </c>
      <c r="AZ46" s="774">
        <f>+AT46+AV46+AX46</f>
        <v>180249.45524533</v>
      </c>
      <c r="BA46" s="775">
        <f>+IF(AZ43=0,0,AZ46/AZ43*100)</f>
        <v>70.186433282857678</v>
      </c>
      <c r="BB46" s="767">
        <f>SUM(BB47:BB48)</f>
        <v>60244.391205749998</v>
      </c>
      <c r="BC46" s="775">
        <f>+IF(BB43=0,0,BB46/BB43*100)</f>
        <v>70.683834514410876</v>
      </c>
      <c r="BD46" s="767">
        <f>SUM(BD47:BD48)</f>
        <v>57435.836112980003</v>
      </c>
      <c r="BE46" s="775">
        <f>+IF(BD43=0,0,BD46/BD43*100)</f>
        <v>71.5136648288412</v>
      </c>
      <c r="BF46" s="767">
        <f>SUM(BF47:BF48)</f>
        <v>58302.025102730004</v>
      </c>
      <c r="BG46" s="775">
        <f>+IF(BF43=0,0,BF46/BF43*100)</f>
        <v>71.72088852666397</v>
      </c>
      <c r="BH46" s="774">
        <f>+BB46+BD46+BF46</f>
        <v>175982.25242146</v>
      </c>
      <c r="BI46" s="775">
        <f>+IF(BH43=0,0,BH46/BH43*100)</f>
        <v>71.295374270763133</v>
      </c>
      <c r="BJ46" s="774">
        <f t="shared" si="13"/>
        <v>356231.70766679</v>
      </c>
      <c r="BK46" s="775">
        <f>+IF(BJ43=0,0,BJ46/BJ43*100)</f>
        <v>70.729916991462403</v>
      </c>
      <c r="BL46" s="767">
        <f>SUM(BL47:BL48)</f>
        <v>61692.00953055999</v>
      </c>
      <c r="BM46" s="775">
        <f>+IF(BL43=0,0,BL46/BL43*100)</f>
        <v>71.356204010661855</v>
      </c>
      <c r="BN46" s="767">
        <f>SUM(BN47:BN48)</f>
        <v>57779.37378175</v>
      </c>
      <c r="BO46" s="775">
        <f>+IF(BN43=0,0,BN46/BN43*100)</f>
        <v>70.853511093100678</v>
      </c>
      <c r="BP46" s="767">
        <f>SUM(BP47:BP48)</f>
        <v>57017.284406472201</v>
      </c>
      <c r="BQ46" s="775">
        <f>+IF(BP43=0,0,BP46/BP43*100)</f>
        <v>71.45017752695064</v>
      </c>
      <c r="BR46" s="774">
        <f>+BL46+BN46+BP46</f>
        <v>176488.66771878221</v>
      </c>
      <c r="BS46" s="775">
        <f>+IF(BR43=0,0,BR46/BR43*100)</f>
        <v>71.221039451217123</v>
      </c>
      <c r="BT46" s="767">
        <f>SUM(BT47:BT48)</f>
        <v>60044.787155325401</v>
      </c>
      <c r="BU46" s="775">
        <f>+IF(BT43=0,0,BT46/BT43*100)</f>
        <v>72.759536564410595</v>
      </c>
      <c r="BV46" s="767">
        <f>SUM(BV47:BV48)</f>
        <v>69838.586084340001</v>
      </c>
      <c r="BW46" s="775">
        <f>+IF(BV43=0,0,BV46/BV43*100)</f>
        <v>72.228081824759656</v>
      </c>
      <c r="BX46" s="767">
        <f>SUM(BX47:BX48)</f>
        <v>64617.448989088007</v>
      </c>
      <c r="BY46" s="775">
        <f>+IF(BX43=0,0,BX46/BX43*100)</f>
        <v>72.185274279449175</v>
      </c>
      <c r="BZ46" s="774">
        <f>+BT46+BV46+BX46</f>
        <v>194500.82222875342</v>
      </c>
      <c r="CA46" s="775">
        <f>+IF(BZ43=0,0,BZ46/BZ43*100)</f>
        <v>72.377026501582733</v>
      </c>
      <c r="CB46" s="774">
        <f t="shared" si="14"/>
        <v>370989.48994753562</v>
      </c>
      <c r="CC46" s="775">
        <f>+IF(CB43=0,0,CB46/CB43*100)</f>
        <v>71.822451734113756</v>
      </c>
      <c r="CE46" s="774">
        <f t="shared" si="15"/>
        <v>986328.89814103046</v>
      </c>
      <c r="CF46" s="775">
        <f>+IF(CE43=0,0,CE46/CE43*100)</f>
        <v>71.812710260879655</v>
      </c>
      <c r="CG46" s="767">
        <f>SUM(CG47:CG48)</f>
        <v>65772.409465801204</v>
      </c>
      <c r="CH46" s="775">
        <f>+IF(CG43=0,0,CG46/CG43*100)</f>
        <v>71.340424678001995</v>
      </c>
      <c r="CI46" s="767">
        <f>SUM(CI47:CI48)</f>
        <v>67338.67352406001</v>
      </c>
      <c r="CJ46" s="775">
        <f>+IF(CI43=0,0,CI46/CI43*100)</f>
        <v>71.477846110411861</v>
      </c>
      <c r="CK46" s="767">
        <f>SUM(CK47:CK48)</f>
        <v>76199.334471094</v>
      </c>
      <c r="CL46" s="775">
        <f>+IF(CK43=0,0,CK46/CK43*100)</f>
        <v>71.27525792675327</v>
      </c>
      <c r="CM46" s="774">
        <f>+CG46+CI46+CK46</f>
        <v>209310.41746095521</v>
      </c>
      <c r="CN46" s="775">
        <f>+IF(CM43=0,0,CM46/CM43*100)</f>
        <v>71.36081067581938</v>
      </c>
      <c r="CO46" s="767">
        <f>SUM(CO47:CO48)</f>
        <v>73594.439655679991</v>
      </c>
      <c r="CP46" s="775">
        <f>+IF(CO43=0,0,CO46/CO43*100)</f>
        <v>72.058050866702501</v>
      </c>
      <c r="CQ46" s="767">
        <f>SUM(CQ47:CQ48)</f>
        <v>80245.428429990003</v>
      </c>
      <c r="CR46" s="775">
        <f>+IF(CQ43=0,0,CQ46/CQ43*100)</f>
        <v>72.231504487818015</v>
      </c>
      <c r="CS46" s="767">
        <f>SUM(CS47:CS48)</f>
        <v>81802.711762812003</v>
      </c>
      <c r="CT46" s="775">
        <f>+IF(CS43=0,0,CS46/CS43*100)</f>
        <v>72.363362410883781</v>
      </c>
      <c r="CU46" s="774">
        <f>+CO46+CQ46+CS46</f>
        <v>235642.57984848198</v>
      </c>
      <c r="CV46" s="775">
        <f>+IF(CU43=0,0,CU46/CU43*100)</f>
        <v>72.222893876827555</v>
      </c>
      <c r="CW46" s="774">
        <f t="shared" si="16"/>
        <v>444952.9973094372</v>
      </c>
      <c r="CX46" s="775">
        <f>+IF(CW43=0,0,CW46/CW43*100)</f>
        <v>71.814781320512949</v>
      </c>
      <c r="CY46" s="767">
        <f>SUM(CY47:CY48)</f>
        <v>84054.312558310005</v>
      </c>
      <c r="CZ46" s="775">
        <f>+IF(CY43=0,0,CY46/CY43*100)</f>
        <v>72.387219713518093</v>
      </c>
      <c r="DA46" s="767">
        <f>SUM(DA47:DA48)</f>
        <v>87998.618901837181</v>
      </c>
      <c r="DB46" s="775">
        <f>+IF(DA43=0,0,DA46/DA43*100)</f>
        <v>71.848581406212688</v>
      </c>
      <c r="DC46" s="767">
        <f>SUM(DC47:DC48)</f>
        <v>94515.846635840004</v>
      </c>
      <c r="DD46" s="775">
        <f>+IF(DC43=0,0,DC46/DC43*100)</f>
        <v>73.230430575677886</v>
      </c>
      <c r="DE46" s="774">
        <f>+CY46+DA46+DC46</f>
        <v>266568.77809598722</v>
      </c>
      <c r="DF46" s="775">
        <f>+IF(DE43=0,0,DE46/DE43*100)</f>
        <v>72.503791161227838</v>
      </c>
      <c r="DG46" s="767">
        <f>SUM(DG47:DG48)</f>
        <v>94297.107389223078</v>
      </c>
      <c r="DH46" s="775">
        <f>+IF(DG43=0,0,DG46/DG43*100)</f>
        <v>70.718324422558837</v>
      </c>
      <c r="DI46" s="767">
        <f>SUM(DI47:DI48)</f>
        <v>93664.187289664027</v>
      </c>
      <c r="DJ46" s="775">
        <f>+IF(DI43=0,0,DI46/DI43*100)</f>
        <v>71.287222454927857</v>
      </c>
      <c r="DK46" s="767">
        <f>SUM(DK47:DK48)</f>
        <v>86845.828056718994</v>
      </c>
      <c r="DL46" s="775">
        <f>+IF(DK43=0,0,DK46/DK43*100)</f>
        <v>71.480222012368785</v>
      </c>
      <c r="DM46" s="774">
        <f>+DG46+DI46+DK46</f>
        <v>274807.1227356061</v>
      </c>
      <c r="DN46" s="775">
        <f>+IF(DM43=0,0,DM46/DM43*100)</f>
        <v>71.151527551530208</v>
      </c>
      <c r="DO46" s="774">
        <f t="shared" si="17"/>
        <v>541375.90083159332</v>
      </c>
      <c r="DP46" s="775">
        <f>+IF(DO43=0,0,DO46/DO43*100)</f>
        <v>71.811008161150056</v>
      </c>
      <c r="DR46" s="767">
        <f t="shared" si="18"/>
        <v>1163699.5708510114</v>
      </c>
      <c r="DS46" s="775">
        <f>+IF(DR43=0,0,DR46/DR43*100)</f>
        <v>70.022792236845646</v>
      </c>
      <c r="DT46" s="767">
        <f>SUM(DT47:DT48)</f>
        <v>98580.358454594883</v>
      </c>
      <c r="DU46" s="775">
        <f>+IF(DT43=0,0,DT46/DT43*100)</f>
        <v>71.927820329641648</v>
      </c>
      <c r="DV46" s="767">
        <f>SUM(DV47:DV48)</f>
        <v>101359.33982473356</v>
      </c>
      <c r="DW46" s="775">
        <f>+IF(DV43=0,0,DV46/DV43*100)</f>
        <v>71.366394533665229</v>
      </c>
      <c r="DX46" s="767">
        <f>SUM(DX47:DX48)</f>
        <v>99188.178530489182</v>
      </c>
      <c r="DY46" s="775">
        <f>+IF(DX43=0,0,DX46/DX43*100)</f>
        <v>71.128757391647767</v>
      </c>
      <c r="DZ46" s="774">
        <f>+DT46+DV46+DX46</f>
        <v>299127.87680981762</v>
      </c>
      <c r="EA46" s="775">
        <f>+IF(DZ43=0,0,DZ46/DZ43*100)</f>
        <v>71.471065057514565</v>
      </c>
      <c r="EB46" s="767">
        <f>SUM(EB47:EB48)</f>
        <v>94854.232337576366</v>
      </c>
      <c r="EC46" s="775">
        <f>+IF(EB43=0,0,EB46/EB43*100)</f>
        <v>70.805782285008448</v>
      </c>
      <c r="ED46" s="767">
        <f>SUM(ED47:ED48)</f>
        <v>94975.193798456574</v>
      </c>
      <c r="EE46" s="775">
        <f>+IF(ED43=0,0,ED46/ED43*100)</f>
        <v>70.752251462754614</v>
      </c>
      <c r="EF46" s="767">
        <f>SUM(EF47:EF48)</f>
        <v>93387.516944314571</v>
      </c>
      <c r="EG46" s="775">
        <f>+IF(EF43=0,0,EF46/EF43*100)</f>
        <v>70.044293313580852</v>
      </c>
      <c r="EH46" s="774">
        <f>+EB46+ED46+EF46</f>
        <v>283216.9430803475</v>
      </c>
      <c r="EI46" s="775">
        <f>+IF(EH43=0,0,EH46/EH43*100)</f>
        <v>70.535034751990622</v>
      </c>
      <c r="EJ46" s="774">
        <f t="shared" si="19"/>
        <v>582344.81989016512</v>
      </c>
      <c r="EK46" s="775">
        <f>+IF(EJ43=0,0,EJ46/EJ43*100)</f>
        <v>71.012753937320724</v>
      </c>
      <c r="EL46" s="767">
        <f>SUM(EL47:EL48)</f>
        <v>96978.882560132261</v>
      </c>
      <c r="EM46" s="775">
        <f>+IF(EL43=0,0,EL46/EL43*100)</f>
        <v>69.254768867506371</v>
      </c>
      <c r="EN46" s="767">
        <f>SUM(EN47:EN48)</f>
        <v>95274.544350290118</v>
      </c>
      <c r="EO46" s="775">
        <f>+IF(EN43=0,0,EN46/EN43*100)</f>
        <v>69.291089493388654</v>
      </c>
      <c r="EP46" s="767">
        <f>SUM(EP47:EP48)</f>
        <v>97920.587918943624</v>
      </c>
      <c r="EQ46" s="775">
        <f>+IF(EP43=0,0,EP46/EP43*100)</f>
        <v>69.355774273208425</v>
      </c>
      <c r="ER46" s="774">
        <f>+EL46+EN46+EP46</f>
        <v>290174.014829366</v>
      </c>
      <c r="ES46" s="775">
        <f>+IF(ER43=0,0,ER46/ER43*100)</f>
        <v>69.300753605954753</v>
      </c>
      <c r="ET46" s="767">
        <f>SUM(ET47:ET48)</f>
        <v>99611.921307797369</v>
      </c>
      <c r="EU46" s="775">
        <f>+IF(ET43=0,0,ET46/ET43*100)</f>
        <v>68.968524152667456</v>
      </c>
      <c r="EV46" s="767">
        <f>SUM(EV47:EV48)</f>
        <v>97816.329941677977</v>
      </c>
      <c r="EW46" s="775">
        <f>+IF(EV43=0,0,EV46/EV43*100)</f>
        <v>69.370857140195085</v>
      </c>
      <c r="EX46" s="767">
        <f>SUM(EX47:EX48)</f>
        <v>93752.484882004996</v>
      </c>
      <c r="EY46" s="775">
        <f>+IF(EX43=0,0,EX46/EX43*100)</f>
        <v>68.095823637264274</v>
      </c>
      <c r="EZ46" s="774">
        <f>+ET46+EV46+EX46</f>
        <v>291180.73613148031</v>
      </c>
      <c r="FA46" s="775">
        <f>+IF(EZ43=0,0,EZ46/EZ43*100)</f>
        <v>68.818634938374018</v>
      </c>
      <c r="FB46" s="774">
        <f t="shared" si="20"/>
        <v>581354.75096084632</v>
      </c>
      <c r="FC46" s="775">
        <f>+IF(FB43=0,0,FB46/FB43*100)</f>
        <v>69.058435401578535</v>
      </c>
      <c r="FD46" s="767">
        <f>SUM(FD47:FD48)</f>
        <v>1134441.7103564825</v>
      </c>
      <c r="FE46" s="775">
        <f>+IF(FD43=0,0,FD46/FD43*100)</f>
        <v>67.955889485025736</v>
      </c>
      <c r="FF46" s="767">
        <f>SUM(FF47:FF48)</f>
        <v>1203553.2494192529</v>
      </c>
      <c r="FG46" s="775">
        <f>+IF(FF43=0,0,FF46/FF43*100)</f>
        <v>66.644671113767927</v>
      </c>
      <c r="FH46" s="767">
        <f>SUM(FH47:FH48)</f>
        <v>1388172.4602946495</v>
      </c>
      <c r="FI46" s="775">
        <f>+IF(FH43=0,0,FH46/FH43*100)</f>
        <v>66.255000968814855</v>
      </c>
      <c r="FJ46" s="767">
        <f>SUM(FJ47:FJ48)</f>
        <v>1555846.6748803551</v>
      </c>
      <c r="FK46" s="775">
        <f>+IF(FJ43=0,0,FJ46/FJ43*100)</f>
        <v>65.948381856310547</v>
      </c>
    </row>
    <row r="47" spans="2:167" s="758" customFormat="1" ht="13.5" customHeight="1">
      <c r="B47" s="771"/>
      <c r="C47" s="731" t="s">
        <v>4787</v>
      </c>
      <c r="D47" s="731"/>
      <c r="E47" s="770">
        <f t="shared" si="7"/>
        <v>598687.5279349999</v>
      </c>
      <c r="F47" s="726">
        <f>+IF(E43=0,0,E47/E43*100)</f>
        <v>71.046045605925428</v>
      </c>
      <c r="G47" s="770">
        <v>41965.038557000007</v>
      </c>
      <c r="H47" s="726">
        <f>+IF(G43=0,0,G47/G43*100)</f>
        <v>71.168158557996719</v>
      </c>
      <c r="I47" s="770">
        <v>44503.035565999999</v>
      </c>
      <c r="J47" s="726">
        <f>+IF(I43=0,0,I47/I43*100)</f>
        <v>69.568827333260828</v>
      </c>
      <c r="K47" s="770">
        <v>50262.811438999997</v>
      </c>
      <c r="L47" s="726">
        <f>+IF(K43=0,0,K47/K43*100)</f>
        <v>70.857043752320038</v>
      </c>
      <c r="M47" s="770">
        <f>+G47+I47+K47</f>
        <v>136730.88556199998</v>
      </c>
      <c r="N47" s="726">
        <f>+IF(M43=0,0,M47/M43*100)</f>
        <v>70.526609494056245</v>
      </c>
      <c r="O47" s="770">
        <v>42821.524372</v>
      </c>
      <c r="P47" s="726">
        <f>+IF(O43=0,0,O47/O43*100)</f>
        <v>71.737930846374283</v>
      </c>
      <c r="Q47" s="770">
        <v>32361.573662000003</v>
      </c>
      <c r="R47" s="726">
        <f>+IF(Q43=0,0,Q47/Q43*100)</f>
        <v>71.020539062420966</v>
      </c>
      <c r="S47" s="770">
        <v>44139.566170999999</v>
      </c>
      <c r="T47" s="726">
        <f>+IF(S43=0,0,S47/S43*100)</f>
        <v>72.757856654749915</v>
      </c>
      <c r="U47" s="770">
        <f t="shared" si="8"/>
        <v>119322.66420499999</v>
      </c>
      <c r="V47" s="726">
        <f>+IF(U43=0,0,U47/U43*100)</f>
        <v>71.913831247617523</v>
      </c>
      <c r="W47" s="770">
        <f t="shared" si="9"/>
        <v>256053.54976699996</v>
      </c>
      <c r="X47" s="726">
        <f>+IF(W43=0,0,W47/W43*100)</f>
        <v>71.166344719083995</v>
      </c>
      <c r="Y47" s="770">
        <v>49940.907722000004</v>
      </c>
      <c r="Z47" s="726">
        <f>+IF(Y43=0,0,Y47/Y43*100)</f>
        <v>71.986162679936953</v>
      </c>
      <c r="AA47" s="770">
        <v>53862.071133000005</v>
      </c>
      <c r="AB47" s="726">
        <f>+IF(AA43=0,0,AA47/AA43*100)</f>
        <v>71.951850712093403</v>
      </c>
      <c r="AC47" s="770">
        <v>56901.394587999996</v>
      </c>
      <c r="AD47" s="726">
        <f>+IF(AC43=0,0,AC47/AC43*100)</f>
        <v>70.427461641458578</v>
      </c>
      <c r="AE47" s="770">
        <f t="shared" si="10"/>
        <v>160704.37344300002</v>
      </c>
      <c r="AF47" s="726">
        <f>+IF(AE43=0,0,AE47/AE43*100)</f>
        <v>71.415111765317576</v>
      </c>
      <c r="AG47" s="770">
        <v>57700.925015000001</v>
      </c>
      <c r="AH47" s="726">
        <f>+IF(AG43=0,0,AG47/AG43*100)</f>
        <v>70.378892003008119</v>
      </c>
      <c r="AI47" s="770">
        <v>62646.016298999995</v>
      </c>
      <c r="AJ47" s="726">
        <f>+IF(AI43=0,0,AI47/AI43*100)</f>
        <v>70.630835757877833</v>
      </c>
      <c r="AK47" s="770">
        <v>61582.663411000001</v>
      </c>
      <c r="AL47" s="726">
        <f>+IF(AK43=0,0,AK47/AK43*100)</f>
        <v>70.646720052600259</v>
      </c>
      <c r="AM47" s="770">
        <f t="shared" si="11"/>
        <v>181929.60472499998</v>
      </c>
      <c r="AN47" s="726">
        <f>+IF(AM43=0,0,AM47/AM43*100)</f>
        <v>70.556097791105017</v>
      </c>
      <c r="AO47" s="770">
        <f t="shared" si="12"/>
        <v>342633.978168</v>
      </c>
      <c r="AP47" s="726">
        <f>+IF(AO43=0,0,AO47/AO43*100)</f>
        <v>70.956410162020148</v>
      </c>
      <c r="AQ47" s="651"/>
      <c r="AR47" s="770">
        <v>722867.30441117554</v>
      </c>
      <c r="AS47" s="726">
        <f>+IF(AR43=0,0,AR47/AR43*100)</f>
        <v>70.856310631213788</v>
      </c>
      <c r="AT47" s="770">
        <v>58474.871418629999</v>
      </c>
      <c r="AU47" s="726">
        <f>+IF(AT43=0,0,AT47/AT43*100)</f>
        <v>69.905438040543714</v>
      </c>
      <c r="AV47" s="770">
        <v>54857.557928499999</v>
      </c>
      <c r="AW47" s="726">
        <f>+IF(AV43=0,0,AV47/AV43*100)</f>
        <v>69.803043430770302</v>
      </c>
      <c r="AX47" s="770">
        <v>65722.008219529991</v>
      </c>
      <c r="AY47" s="726">
        <f>+IF(AX43=0,0,AX47/AX43*100)</f>
        <v>69.49000359026833</v>
      </c>
      <c r="AZ47" s="770">
        <f>+AT47+AV47+AX47</f>
        <v>179054.43756666</v>
      </c>
      <c r="BA47" s="726">
        <f>+IF(AZ43=0,0,AZ47/AZ43*100)</f>
        <v>69.721111329669796</v>
      </c>
      <c r="BB47" s="770">
        <v>59844.220330129996</v>
      </c>
      <c r="BC47" s="726">
        <f>+IF(BB43=0,0,BB47/BB43*100)</f>
        <v>70.214320068606142</v>
      </c>
      <c r="BD47" s="770">
        <v>57091.446774650001</v>
      </c>
      <c r="BE47" s="726">
        <f>+IF(BD43=0,0,BD47/BD43*100)</f>
        <v>71.08486383317863</v>
      </c>
      <c r="BF47" s="770">
        <v>57993.322652810006</v>
      </c>
      <c r="BG47" s="726">
        <f>+IF(BF43=0,0,BF47/BF43*100)</f>
        <v>71.341134753795728</v>
      </c>
      <c r="BH47" s="770">
        <f>+BB47+BD47+BF47</f>
        <v>174928.98975759</v>
      </c>
      <c r="BI47" s="726">
        <f>+IF(BH43=0,0,BH47/BH43*100)</f>
        <v>70.868667856947084</v>
      </c>
      <c r="BJ47" s="770">
        <f t="shared" si="13"/>
        <v>353983.42732424999</v>
      </c>
      <c r="BK47" s="726">
        <f>+IF(BJ43=0,0,BJ47/BJ43*100)</f>
        <v>70.28352022615779</v>
      </c>
      <c r="BL47" s="770">
        <v>61374.907256009988</v>
      </c>
      <c r="BM47" s="726">
        <f>+IF(BL43=0,0,BL47/BL43*100)</f>
        <v>70.989426939089469</v>
      </c>
      <c r="BN47" s="770">
        <v>57580.31304999</v>
      </c>
      <c r="BO47" s="726">
        <f>+IF(BN43=0,0,BN47/BN43*100)</f>
        <v>70.609407516983126</v>
      </c>
      <c r="BP47" s="770">
        <v>56485.502299652202</v>
      </c>
      <c r="BQ47" s="726">
        <f>+IF(BP43=0,0,BP47/BP43*100)</f>
        <v>70.783784408908147</v>
      </c>
      <c r="BR47" s="770">
        <f>+BL47+BN47+BP47</f>
        <v>175440.72260565218</v>
      </c>
      <c r="BS47" s="726">
        <f>+IF(BR43=0,0,BR47/BR43*100)</f>
        <v>70.798146915341292</v>
      </c>
      <c r="BT47" s="770">
        <v>59649.762948075397</v>
      </c>
      <c r="BU47" s="726">
        <f>+IF(BT43=0,0,BT47/BT43*100)</f>
        <v>72.280864233090909</v>
      </c>
      <c r="BV47" s="770">
        <v>69523.991541199997</v>
      </c>
      <c r="BW47" s="726">
        <f>+IF(BV43=0,0,BV47/BV43*100)</f>
        <v>71.90272357114182</v>
      </c>
      <c r="BX47" s="770">
        <v>64269.399991998005</v>
      </c>
      <c r="BY47" s="726">
        <f>+IF(BX43=0,0,BX47/BX43*100)</f>
        <v>71.796462701296775</v>
      </c>
      <c r="BZ47" s="770">
        <f>+BT47+BV47+BX47</f>
        <v>193443.15448127341</v>
      </c>
      <c r="CA47" s="726">
        <f>+IF(BZ43=0,0,BZ47/BZ43*100)</f>
        <v>71.983450547959265</v>
      </c>
      <c r="CB47" s="770">
        <f t="shared" si="14"/>
        <v>368883.87708692555</v>
      </c>
      <c r="CC47" s="726">
        <f>+IF(CB43=0,0,CB47/CB43*100)</f>
        <v>71.414811404266985</v>
      </c>
      <c r="CE47" s="770">
        <f t="shared" si="15"/>
        <v>971780.9794383453</v>
      </c>
      <c r="CF47" s="726">
        <f>+IF(CE43=0,0,CE47/CE43*100)</f>
        <v>70.753504277293658</v>
      </c>
      <c r="CG47" s="770">
        <v>65433.466338541199</v>
      </c>
      <c r="CH47" s="726">
        <f>+IF(CG43=0,0,CG47/CG43*100)</f>
        <v>70.97278805290631</v>
      </c>
      <c r="CI47" s="770">
        <v>67100.506309300006</v>
      </c>
      <c r="CJ47" s="726">
        <f>+IF(CI43=0,0,CI47/CI43*100)</f>
        <v>71.225039236824145</v>
      </c>
      <c r="CK47" s="770">
        <v>75825.015275523998</v>
      </c>
      <c r="CL47" s="726">
        <f>+IF(CK43=0,0,CK47/CK43*100)</f>
        <v>70.925127608734442</v>
      </c>
      <c r="CM47" s="770">
        <f>+CG47+CI47+CK47</f>
        <v>208358.9879233652</v>
      </c>
      <c r="CN47" s="726">
        <f>+IF(CM43=0,0,CM47/CM43*100)</f>
        <v>71.036437030556328</v>
      </c>
      <c r="CO47" s="770">
        <v>73156.521639679995</v>
      </c>
      <c r="CP47" s="726">
        <f>+IF(CO43=0,0,CO47/CO43*100)</f>
        <v>71.629275013254741</v>
      </c>
      <c r="CQ47" s="770">
        <v>79440.594465729999</v>
      </c>
      <c r="CR47" s="726">
        <f>+IF(CQ43=0,0,CQ47/CQ43*100)</f>
        <v>71.507047416072012</v>
      </c>
      <c r="CS47" s="770">
        <v>80704.694280812007</v>
      </c>
      <c r="CT47" s="726">
        <f>+IF(CS43=0,0,CS47/CS43*100)</f>
        <v>71.392046970708208</v>
      </c>
      <c r="CU47" s="770">
        <f>+CO47+CQ47+CS47</f>
        <v>233301.81038622197</v>
      </c>
      <c r="CV47" s="726">
        <f>+IF(CU43=0,0,CU47/CU43*100)</f>
        <v>71.505463501673688</v>
      </c>
      <c r="CW47" s="770">
        <f t="shared" si="16"/>
        <v>441660.79830958718</v>
      </c>
      <c r="CX47" s="726">
        <f>+IF(CW43=0,0,CW47/CW43*100)</f>
        <v>71.283425081387719</v>
      </c>
      <c r="CY47" s="770">
        <v>82938.545617900003</v>
      </c>
      <c r="CZ47" s="726">
        <f>+IF(CY43=0,0,CY47/CY43*100)</f>
        <v>71.426325927033204</v>
      </c>
      <c r="DA47" s="770">
        <v>86000.790112907183</v>
      </c>
      <c r="DB47" s="726">
        <f>+IF(DA43=0,0,DA47/DA43*100)</f>
        <v>70.217406210869754</v>
      </c>
      <c r="DC47" s="770">
        <v>90909.261538530001</v>
      </c>
      <c r="DD47" s="726">
        <f>+IF(DC43=0,0,DC47/DC43*100)</f>
        <v>70.436065514320177</v>
      </c>
      <c r="DE47" s="770">
        <f>+CY47+DA47+DC47</f>
        <v>259848.59726933719</v>
      </c>
      <c r="DF47" s="726">
        <f>+IF(DE43=0,0,DE47/DE43*100)</f>
        <v>70.67597550066435</v>
      </c>
      <c r="DG47" s="770">
        <v>92837.081957194576</v>
      </c>
      <c r="DH47" s="726">
        <f>+IF(DG43=0,0,DG47/DG43*100)</f>
        <v>69.623375117897794</v>
      </c>
      <c r="DI47" s="770">
        <v>92055.077082357369</v>
      </c>
      <c r="DJ47" s="726">
        <f>+IF(DI43=0,0,DI47/DI43*100)</f>
        <v>70.062538820530662</v>
      </c>
      <c r="DK47" s="770">
        <v>85379.424819868989</v>
      </c>
      <c r="DL47" s="726">
        <f>+IF(DK43=0,0,DK47/DK43*100)</f>
        <v>70.273269055903938</v>
      </c>
      <c r="DM47" s="770">
        <f>+DG47+DI47+DK47</f>
        <v>270271.58385942096</v>
      </c>
      <c r="DN47" s="726">
        <f>+IF(DM43=0,0,DM47/DM43*100)</f>
        <v>69.977211121528484</v>
      </c>
      <c r="DO47" s="770">
        <f t="shared" si="17"/>
        <v>530120.18112875812</v>
      </c>
      <c r="DP47" s="726">
        <f>+IF(DO43=0,0,DO47/DO43*100)</f>
        <v>70.317989025650434</v>
      </c>
      <c r="DR47" s="770">
        <f t="shared" si="18"/>
        <v>1163699.5708510114</v>
      </c>
      <c r="DS47" s="726">
        <f>+IF(DR43=0,0,DR47/DR43*100)</f>
        <v>70.022792236845646</v>
      </c>
      <c r="DT47" s="770">
        <v>98580.358454594883</v>
      </c>
      <c r="DU47" s="726">
        <f>+IF(DT43=0,0,DT47/DT43*100)</f>
        <v>71.927820329641648</v>
      </c>
      <c r="DV47" s="770">
        <v>101359.33982473356</v>
      </c>
      <c r="DW47" s="726">
        <f>+IF(DV43=0,0,DV47/DV43*100)</f>
        <v>71.366394533665229</v>
      </c>
      <c r="DX47" s="770">
        <v>99188.178530489182</v>
      </c>
      <c r="DY47" s="726">
        <f>+IF(DX43=0,0,DX47/DX43*100)</f>
        <v>71.128757391647767</v>
      </c>
      <c r="DZ47" s="770">
        <f>+DT47+DV47+DX47</f>
        <v>299127.87680981762</v>
      </c>
      <c r="EA47" s="726">
        <f>+IF(DZ43=0,0,DZ47/DZ43*100)</f>
        <v>71.471065057514565</v>
      </c>
      <c r="EB47" s="770">
        <v>94854.232337576366</v>
      </c>
      <c r="EC47" s="726">
        <f>+IF(EB43=0,0,EB47/EB43*100)</f>
        <v>70.805782285008448</v>
      </c>
      <c r="ED47" s="770">
        <v>94975.193798456574</v>
      </c>
      <c r="EE47" s="726">
        <f>+IF(ED43=0,0,ED47/ED43*100)</f>
        <v>70.752251462754614</v>
      </c>
      <c r="EF47" s="770">
        <v>93387.516944314571</v>
      </c>
      <c r="EG47" s="726">
        <f>+IF(EF43=0,0,EF47/EF43*100)</f>
        <v>70.044293313580852</v>
      </c>
      <c r="EH47" s="770">
        <f>+EB47+ED47+EF47</f>
        <v>283216.9430803475</v>
      </c>
      <c r="EI47" s="726">
        <f>+IF(EH43=0,0,EH47/EH43*100)</f>
        <v>70.535034751990622</v>
      </c>
      <c r="EJ47" s="770">
        <f t="shared" si="19"/>
        <v>582344.81989016512</v>
      </c>
      <c r="EK47" s="726">
        <f>+IF(EJ43=0,0,EJ47/EJ43*100)</f>
        <v>71.012753937320724</v>
      </c>
      <c r="EL47" s="770">
        <v>96978.882560132261</v>
      </c>
      <c r="EM47" s="726">
        <f>+IF(EL43=0,0,EL47/EL43*100)</f>
        <v>69.254768867506371</v>
      </c>
      <c r="EN47" s="770">
        <v>95274.544350290118</v>
      </c>
      <c r="EO47" s="726">
        <f>+IF(EN43=0,0,EN47/EN43*100)</f>
        <v>69.291089493388654</v>
      </c>
      <c r="EP47" s="770">
        <v>97920.587918943624</v>
      </c>
      <c r="EQ47" s="726">
        <f>+IF(EP43=0,0,EP47/EP43*100)</f>
        <v>69.355774273208425</v>
      </c>
      <c r="ER47" s="770">
        <f>+EL47+EN47+EP47</f>
        <v>290174.014829366</v>
      </c>
      <c r="ES47" s="726">
        <f>+IF(ER43=0,0,ER47/ER43*100)</f>
        <v>69.300753605954753</v>
      </c>
      <c r="ET47" s="770">
        <v>99611.921307797369</v>
      </c>
      <c r="EU47" s="726">
        <f>+IF(ET43=0,0,ET47/ET43*100)</f>
        <v>68.968524152667456</v>
      </c>
      <c r="EV47" s="770">
        <v>97816.329941677977</v>
      </c>
      <c r="EW47" s="726">
        <f>+IF(EV43=0,0,EV47/EV43*100)</f>
        <v>69.370857140195085</v>
      </c>
      <c r="EX47" s="770">
        <v>93752.484882004996</v>
      </c>
      <c r="EY47" s="726">
        <f>+IF(EX43=0,0,EX47/EX43*100)</f>
        <v>68.095823637264274</v>
      </c>
      <c r="EZ47" s="770">
        <f>+ET47+EV47+EX47</f>
        <v>291180.73613148031</v>
      </c>
      <c r="FA47" s="726">
        <f>+IF(EZ43=0,0,EZ47/EZ43*100)</f>
        <v>68.818634938374018</v>
      </c>
      <c r="FB47" s="770">
        <f t="shared" si="20"/>
        <v>581354.75096084632</v>
      </c>
      <c r="FC47" s="726">
        <f>+IF(FB43=0,0,FB47/FB43*100)</f>
        <v>69.058435401578535</v>
      </c>
      <c r="FD47" s="770">
        <v>1134441.7103564825</v>
      </c>
      <c r="FE47" s="726">
        <f>+IF(FD43=0,0,FD47/FD43*100)</f>
        <v>67.955889485025736</v>
      </c>
      <c r="FF47" s="770">
        <v>1203553.2494192529</v>
      </c>
      <c r="FG47" s="726">
        <f>+IF(FF43=0,0,FF47/FF43*100)</f>
        <v>66.644671113767927</v>
      </c>
      <c r="FH47" s="770">
        <v>1388172.4602946495</v>
      </c>
      <c r="FI47" s="726">
        <f>+IF(FH43=0,0,FH47/FH43*100)</f>
        <v>66.255000968814855</v>
      </c>
      <c r="FJ47" s="770">
        <v>1555846.6748803551</v>
      </c>
      <c r="FK47" s="726">
        <f>+IF(FJ43=0,0,FJ47/FJ43*100)</f>
        <v>65.948381856310547</v>
      </c>
    </row>
    <row r="48" spans="2:167" s="758" customFormat="1" ht="13.5" customHeight="1">
      <c r="B48" s="769"/>
      <c r="C48" s="771" t="s">
        <v>4788</v>
      </c>
      <c r="D48" s="769"/>
      <c r="E48" s="772">
        <f t="shared" si="7"/>
        <v>1050.3280110000001</v>
      </c>
      <c r="F48" s="737">
        <f>+IF(E43=0,0,E48/E43*100)</f>
        <v>0.1246420683391766</v>
      </c>
      <c r="G48" s="772">
        <v>75.769622999999996</v>
      </c>
      <c r="H48" s="737">
        <f>+IF(G43=0,0,G48/G43*100)</f>
        <v>0.1284970711088303</v>
      </c>
      <c r="I48" s="772">
        <v>111.37943799999999</v>
      </c>
      <c r="J48" s="737">
        <f>+IF(I43=0,0,I48/I43*100)</f>
        <v>0.17411254742850524</v>
      </c>
      <c r="K48" s="772">
        <v>146.987728</v>
      </c>
      <c r="L48" s="737">
        <f>+IF(K43=0,0,K48/K43*100)</f>
        <v>0.2072131577158218</v>
      </c>
      <c r="M48" s="772">
        <f>+G48+I48+K48</f>
        <v>334.13678900000002</v>
      </c>
      <c r="N48" s="737">
        <f>+IF(M43=0,0,M48/M43*100)</f>
        <v>0.17234975652019155</v>
      </c>
      <c r="O48" s="772">
        <v>0</v>
      </c>
      <c r="P48" s="737">
        <f>+IF(O43=0,0,O48/O43*100)</f>
        <v>0</v>
      </c>
      <c r="Q48" s="772">
        <v>0</v>
      </c>
      <c r="R48" s="737">
        <f>+IF(Q43=0,0,Q48/Q43*100)</f>
        <v>0</v>
      </c>
      <c r="S48" s="772">
        <v>0</v>
      </c>
      <c r="T48" s="737">
        <f>+IF(S43=0,0,S48/S43*100)</f>
        <v>0</v>
      </c>
      <c r="U48" s="772">
        <f t="shared" si="8"/>
        <v>0</v>
      </c>
      <c r="V48" s="737">
        <f>+IF(U43=0,0,U48/U43*100)</f>
        <v>0</v>
      </c>
      <c r="W48" s="772">
        <f t="shared" si="9"/>
        <v>334.13678900000002</v>
      </c>
      <c r="X48" s="737">
        <f>+IF(W43=0,0,W48/W43*100)</f>
        <v>9.2868440726325358E-2</v>
      </c>
      <c r="Y48" s="772">
        <v>147.167394</v>
      </c>
      <c r="Z48" s="737">
        <f>+IF(Y43=0,0,Y48/Y43*100)</f>
        <v>0.21213102542386297</v>
      </c>
      <c r="AA48" s="772">
        <v>61.162194999999997</v>
      </c>
      <c r="AB48" s="737">
        <f>+IF(AA43=0,0,AA48/AA43*100)</f>
        <v>8.170374869167854E-2</v>
      </c>
      <c r="AC48" s="772">
        <v>106.43988399999999</v>
      </c>
      <c r="AD48" s="737">
        <f>+IF(AC43=0,0,AC48/AC43*100)</f>
        <v>0.13174177718857177</v>
      </c>
      <c r="AE48" s="772">
        <f t="shared" si="10"/>
        <v>314.769473</v>
      </c>
      <c r="AF48" s="737">
        <f>+IF(AE43=0,0,AE48/AE43*100)</f>
        <v>0.13987980919871018</v>
      </c>
      <c r="AG48" s="772">
        <v>142.10638299999999</v>
      </c>
      <c r="AH48" s="737">
        <f>+IF(AG43=0,0,AG48/AG43*100)</f>
        <v>0.17332979981681684</v>
      </c>
      <c r="AI48" s="772">
        <v>193.139692</v>
      </c>
      <c r="AJ48" s="737">
        <f>+IF(AI43=0,0,AI48/AI43*100)</f>
        <v>0.21775714833756904</v>
      </c>
      <c r="AK48" s="772">
        <v>66.175674000000001</v>
      </c>
      <c r="AL48" s="737">
        <f>+IF(AK43=0,0,AK48/AK43*100)</f>
        <v>7.5915753824558743E-2</v>
      </c>
      <c r="AM48" s="772">
        <f t="shared" si="11"/>
        <v>401.42174900000003</v>
      </c>
      <c r="AN48" s="737">
        <f>+IF(AM43=0,0,AM48/AM43*100)</f>
        <v>0.15567973239282495</v>
      </c>
      <c r="AO48" s="772">
        <f t="shared" si="12"/>
        <v>716.19122200000004</v>
      </c>
      <c r="AP48" s="737">
        <f>+IF(AO43=0,0,AO48/AO43*100)</f>
        <v>0.14831675006193698</v>
      </c>
      <c r="AQ48" s="651"/>
      <c r="AR48" s="772">
        <v>4353.8932031500026</v>
      </c>
      <c r="AS48" s="737">
        <f>+IF(AR43=0,0,AR48/AR43*100)</f>
        <v>0.42677377628639851</v>
      </c>
      <c r="AT48" s="772">
        <v>349.34086787000012</v>
      </c>
      <c r="AU48" s="737">
        <f>+IF(AT43=0,0,AT48/AT43*100)</f>
        <v>0.41762941587479274</v>
      </c>
      <c r="AV48" s="772">
        <v>418.16107790999968</v>
      </c>
      <c r="AW48" s="737">
        <f>+IF(AV43=0,0,AV48/AV43*100)</f>
        <v>0.53208558646474113</v>
      </c>
      <c r="AX48" s="772">
        <v>427.51573289000038</v>
      </c>
      <c r="AY48" s="737">
        <f>+IF(AX43=0,0,AX48/AX43*100)</f>
        <v>0.45202620276284028</v>
      </c>
      <c r="AZ48" s="772">
        <f>+AT48+AV48+AX48</f>
        <v>1195.0176786700001</v>
      </c>
      <c r="BA48" s="737">
        <f>+IF(AZ43=0,0,AZ48/AZ43*100)</f>
        <v>0.46532195318787495</v>
      </c>
      <c r="BB48" s="772">
        <v>400.1708756200004</v>
      </c>
      <c r="BC48" s="737">
        <f>+IF(BB43=0,0,BB48/BB43*100)</f>
        <v>0.46951444580472912</v>
      </c>
      <c r="BD48" s="772">
        <v>344.38933832999993</v>
      </c>
      <c r="BE48" s="737">
        <f>+IF(BD43=0,0,BD48/BD43*100)</f>
        <v>0.42880099566256979</v>
      </c>
      <c r="BF48" s="772">
        <v>308.70244991999982</v>
      </c>
      <c r="BG48" s="737">
        <f>+IF(BF43=0,0,BF48/BF43*100)</f>
        <v>0.37975377286823686</v>
      </c>
      <c r="BH48" s="772">
        <f>+BB48+BD48+BF48</f>
        <v>1053.2626638700003</v>
      </c>
      <c r="BI48" s="737">
        <f>+IF(BH43=0,0,BH48/BH43*100)</f>
        <v>0.42670641381605334</v>
      </c>
      <c r="BJ48" s="772">
        <f t="shared" si="13"/>
        <v>2248.2803425400007</v>
      </c>
      <c r="BK48" s="737">
        <f>+IF(BJ43=0,0,BJ48/BJ43*100)</f>
        <v>0.44639676530460559</v>
      </c>
      <c r="BL48" s="772">
        <v>317.10227455000029</v>
      </c>
      <c r="BM48" s="737">
        <f>+IF(BL43=0,0,BL48/BL43*100)</f>
        <v>0.36677707157238937</v>
      </c>
      <c r="BN48" s="772">
        <v>199.06073176000004</v>
      </c>
      <c r="BO48" s="737">
        <f>+IF(BN43=0,0,BN48/BN43*100)</f>
        <v>0.24410357611755201</v>
      </c>
      <c r="BP48" s="772">
        <v>531.78210682000042</v>
      </c>
      <c r="BQ48" s="737">
        <f>+IF(BP43=0,0,BP48/BP43*100)</f>
        <v>0.66639311804249712</v>
      </c>
      <c r="BR48" s="772">
        <f>+BL48+BN48+BP48</f>
        <v>1047.9451131300007</v>
      </c>
      <c r="BS48" s="737">
        <f>+IF(BR43=0,0,BR48/BR43*100)</f>
        <v>0.42289253587582676</v>
      </c>
      <c r="BT48" s="772">
        <v>395.02420725000081</v>
      </c>
      <c r="BU48" s="737">
        <f>+IF(BT43=0,0,BT48/BT43*100)</f>
        <v>0.47867233131968268</v>
      </c>
      <c r="BV48" s="772">
        <v>314.5945431400001</v>
      </c>
      <c r="BW48" s="737">
        <f>+IF(BV43=0,0,BV48/BV43*100)</f>
        <v>0.32535825361782228</v>
      </c>
      <c r="BX48" s="772">
        <v>348.04899709000046</v>
      </c>
      <c r="BY48" s="737">
        <f>+IF(BX43=0,0,BX48/BX43*100)</f>
        <v>0.38881157815239037</v>
      </c>
      <c r="BZ48" s="772">
        <f>+BT48+BV48+BX48</f>
        <v>1057.6677474800015</v>
      </c>
      <c r="CA48" s="737">
        <f>+IF(BZ43=0,0,BZ48/BZ43*100)</f>
        <v>0.39357595362346354</v>
      </c>
      <c r="CB48" s="772">
        <f t="shared" si="14"/>
        <v>2105.6128606100019</v>
      </c>
      <c r="CC48" s="737">
        <f>+IF(CB43=0,0,CB48/CB43*100)</f>
        <v>0.40764032984675025</v>
      </c>
      <c r="CE48" s="772">
        <f t="shared" si="15"/>
        <v>14547.918702685158</v>
      </c>
      <c r="CF48" s="737">
        <f>+IF(CE43=0,0,CE48/CE43*100)</f>
        <v>1.0592059835859955</v>
      </c>
      <c r="CG48" s="772">
        <v>338.94312726000015</v>
      </c>
      <c r="CH48" s="737">
        <f>+IF(CG43=0,0,CG48/CG43*100)</f>
        <v>0.36763662509568268</v>
      </c>
      <c r="CI48" s="772">
        <v>238.16721475999981</v>
      </c>
      <c r="CJ48" s="737">
        <f>+IF(CI43=0,0,CI48/CI43*100)</f>
        <v>0.25280687358770354</v>
      </c>
      <c r="CK48" s="772">
        <v>374.31919556999981</v>
      </c>
      <c r="CL48" s="737">
        <f>+IF(CK43=0,0,CK48/CK43*100)</f>
        <v>0.35013031801881944</v>
      </c>
      <c r="CM48" s="772">
        <f>+CG48+CI48+CK48</f>
        <v>951.42953758999977</v>
      </c>
      <c r="CN48" s="737">
        <f>+IF(CM43=0,0,CM48/CM43*100)</f>
        <v>0.32437364526305751</v>
      </c>
      <c r="CO48" s="772">
        <v>437.91801600000065</v>
      </c>
      <c r="CP48" s="737">
        <f>+IF(CO43=0,0,CO48/CO43*100)</f>
        <v>0.42877585344775493</v>
      </c>
      <c r="CQ48" s="772">
        <v>804.83396425999956</v>
      </c>
      <c r="CR48" s="737">
        <f>+IF(CQ43=0,0,CQ48/CQ43*100)</f>
        <v>0.72445707174600948</v>
      </c>
      <c r="CS48" s="772">
        <v>1098.0174820000002</v>
      </c>
      <c r="CT48" s="737">
        <f>+IF(CS43=0,0,CS48/CS43*100)</f>
        <v>0.97131544017558302</v>
      </c>
      <c r="CU48" s="772">
        <f>+CO48+CQ48+CS48</f>
        <v>2340.7694622600002</v>
      </c>
      <c r="CV48" s="737">
        <f>+IF(CU43=0,0,CU48/CU43*100)</f>
        <v>0.71743037515387209</v>
      </c>
      <c r="CW48" s="772">
        <f t="shared" si="16"/>
        <v>3292.1989998499998</v>
      </c>
      <c r="CX48" s="737">
        <f>+IF(CW43=0,0,CW48/CW43*100)</f>
        <v>0.53135623912522556</v>
      </c>
      <c r="CY48" s="772">
        <v>1115.7669404099997</v>
      </c>
      <c r="CZ48" s="737">
        <f>+IF(CY43=0,0,CY48/CY43*100)</f>
        <v>0.96089378648488466</v>
      </c>
      <c r="DA48" s="772">
        <v>1997.8287889300007</v>
      </c>
      <c r="DB48" s="737">
        <f>+IF(DA43=0,0,DA48/DA43*100)</f>
        <v>1.6311751953429316</v>
      </c>
      <c r="DC48" s="772">
        <v>3606.5850973100005</v>
      </c>
      <c r="DD48" s="737">
        <f>+IF(DC43=0,0,DC48/DC43*100)</f>
        <v>2.7943650613577047</v>
      </c>
      <c r="DE48" s="772">
        <f>+CY48+DA48+DC48</f>
        <v>6720.1808266500011</v>
      </c>
      <c r="DF48" s="737">
        <f>+IF(DE43=0,0,DE48/DE43*100)</f>
        <v>1.8278156605634897</v>
      </c>
      <c r="DG48" s="772">
        <v>1460.025432028503</v>
      </c>
      <c r="DH48" s="737">
        <f>+IF(DG43=0,0,DG48/DG43*100)</f>
        <v>1.0949493046610514</v>
      </c>
      <c r="DI48" s="772">
        <v>1609.1102073066511</v>
      </c>
      <c r="DJ48" s="737">
        <f>+IF(DI43=0,0,DI48/DI43*100)</f>
        <v>1.2246836343971845</v>
      </c>
      <c r="DK48" s="772">
        <v>1466.4032368500025</v>
      </c>
      <c r="DL48" s="737">
        <f>+IF(DK43=0,0,DK48/DK43*100)</f>
        <v>1.2069529564648429</v>
      </c>
      <c r="DM48" s="772">
        <f>+DG48+DI48+DK48</f>
        <v>4535.5388761851573</v>
      </c>
      <c r="DN48" s="737">
        <f>+IF(DM43=0,0,DM48/DM43*100)</f>
        <v>1.1743164300017312</v>
      </c>
      <c r="DO48" s="772">
        <f t="shared" si="17"/>
        <v>11255.719702835158</v>
      </c>
      <c r="DP48" s="737">
        <f>+IF(DO43=0,0,DO48/DO43*100)</f>
        <v>1.4930191354996194</v>
      </c>
      <c r="DR48" s="772">
        <f t="shared" si="18"/>
        <v>0</v>
      </c>
      <c r="DS48" s="737">
        <f>+IF(DR43=0,0,DR48/DR43*100)</f>
        <v>0</v>
      </c>
      <c r="DT48" s="772">
        <v>0</v>
      </c>
      <c r="DU48" s="737">
        <f>+IF(DT43=0,0,DT48/DT43*100)</f>
        <v>0</v>
      </c>
      <c r="DV48" s="772">
        <v>0</v>
      </c>
      <c r="DW48" s="737">
        <f>+IF(DV43=0,0,DV48/DV43*100)</f>
        <v>0</v>
      </c>
      <c r="DX48" s="772">
        <v>0</v>
      </c>
      <c r="DY48" s="737">
        <f>+IF(DX43=0,0,DX48/DX43*100)</f>
        <v>0</v>
      </c>
      <c r="DZ48" s="772">
        <f>+DT48+DV48+DX48</f>
        <v>0</v>
      </c>
      <c r="EA48" s="737">
        <f>+IF(DZ43=0,0,DZ48/DZ43*100)</f>
        <v>0</v>
      </c>
      <c r="EB48" s="772">
        <v>0</v>
      </c>
      <c r="EC48" s="737">
        <f>+IF(EB43=0,0,EB48/EB43*100)</f>
        <v>0</v>
      </c>
      <c r="ED48" s="772">
        <v>0</v>
      </c>
      <c r="EE48" s="737">
        <f>+IF(ED43=0,0,ED48/ED43*100)</f>
        <v>0</v>
      </c>
      <c r="EF48" s="772">
        <v>0</v>
      </c>
      <c r="EG48" s="737">
        <f>+IF(EF43=0,0,EF48/EF43*100)</f>
        <v>0</v>
      </c>
      <c r="EH48" s="772">
        <f>+EB48+ED48+EF48</f>
        <v>0</v>
      </c>
      <c r="EI48" s="737">
        <f>+IF(EH43=0,0,EH48/EH43*100)</f>
        <v>0</v>
      </c>
      <c r="EJ48" s="772">
        <f t="shared" si="19"/>
        <v>0</v>
      </c>
      <c r="EK48" s="737">
        <f>+IF(EJ43=0,0,EJ48/EJ43*100)</f>
        <v>0</v>
      </c>
      <c r="EL48" s="772">
        <v>0</v>
      </c>
      <c r="EM48" s="737">
        <f>+IF(EL43=0,0,EL48/EL43*100)</f>
        <v>0</v>
      </c>
      <c r="EN48" s="772">
        <v>0</v>
      </c>
      <c r="EO48" s="737">
        <f>+IF(EN43=0,0,EN48/EN43*100)</f>
        <v>0</v>
      </c>
      <c r="EP48" s="772">
        <v>0</v>
      </c>
      <c r="EQ48" s="737">
        <f>+IF(EP43=0,0,EP48/EP43*100)</f>
        <v>0</v>
      </c>
      <c r="ER48" s="772">
        <f>+EL48+EN48+EP48</f>
        <v>0</v>
      </c>
      <c r="ES48" s="737">
        <f>+IF(ER43=0,0,ER48/ER43*100)</f>
        <v>0</v>
      </c>
      <c r="ET48" s="772">
        <v>0</v>
      </c>
      <c r="EU48" s="737">
        <f>+IF(ET43=0,0,ET48/ET43*100)</f>
        <v>0</v>
      </c>
      <c r="EV48" s="772">
        <v>0</v>
      </c>
      <c r="EW48" s="737">
        <f>+IF(EV43=0,0,EV48/EV43*100)</f>
        <v>0</v>
      </c>
      <c r="EX48" s="772">
        <v>0</v>
      </c>
      <c r="EY48" s="737">
        <f>+IF(EX43=0,0,EX48/EX43*100)</f>
        <v>0</v>
      </c>
      <c r="EZ48" s="772">
        <f>+ET48+EV48+EX48</f>
        <v>0</v>
      </c>
      <c r="FA48" s="737">
        <f>+IF(EZ43=0,0,EZ48/EZ43*100)</f>
        <v>0</v>
      </c>
      <c r="FB48" s="772">
        <f t="shared" si="20"/>
        <v>0</v>
      </c>
      <c r="FC48" s="737">
        <f>+IF(FB43=0,0,FB48/FB43*100)</f>
        <v>0</v>
      </c>
      <c r="FD48" s="772">
        <v>0</v>
      </c>
      <c r="FE48" s="737">
        <f>+IF(FD43=0,0,FD48/FD43*100)</f>
        <v>0</v>
      </c>
      <c r="FF48" s="772">
        <v>0</v>
      </c>
      <c r="FG48" s="737">
        <f>+IF(FF43=0,0,FF48/FF43*100)</f>
        <v>0</v>
      </c>
      <c r="FH48" s="772">
        <v>0</v>
      </c>
      <c r="FI48" s="737">
        <f>+IF(FH43=0,0,FH48/FH43*100)</f>
        <v>0</v>
      </c>
      <c r="FJ48" s="772">
        <v>0</v>
      </c>
      <c r="FK48" s="737">
        <f>+IF(FJ43=0,0,FJ48/FJ43*100)</f>
        <v>0</v>
      </c>
    </row>
    <row r="49" spans="2:167" s="758" customFormat="1" ht="13.5" customHeight="1">
      <c r="B49" s="776" t="s">
        <v>4789</v>
      </c>
      <c r="C49" s="766"/>
      <c r="D49" s="766"/>
      <c r="E49" s="767">
        <f t="shared" si="7"/>
        <v>98205.68101439625</v>
      </c>
      <c r="F49" s="768">
        <f>+IF(E43=0,0,E49/E43*100)</f>
        <v>11.654034812075247</v>
      </c>
      <c r="G49" s="767">
        <f>G50+G57</f>
        <v>8243.4016999999985</v>
      </c>
      <c r="H49" s="768">
        <f>+IF(G43=0,0,G49/G43*100)</f>
        <v>13.979916125800868</v>
      </c>
      <c r="I49" s="767">
        <f>I50+I57</f>
        <v>7822.5071469999984</v>
      </c>
      <c r="J49" s="768">
        <f>+IF(I43=0,0,I49/I43*100)</f>
        <v>12.228438849205347</v>
      </c>
      <c r="K49" s="767">
        <f>K50+K57</f>
        <v>8775.7033670000001</v>
      </c>
      <c r="L49" s="768">
        <f>+IF(K43=0,0,K49/K43*100)</f>
        <v>12.371381139066516</v>
      </c>
      <c r="M49" s="767">
        <f>+M50+M57</f>
        <v>24841.612214000001</v>
      </c>
      <c r="N49" s="768">
        <f>+IF(M43=0,0,M49/M43*100)</f>
        <v>12.81345232730993</v>
      </c>
      <c r="O49" s="767">
        <f>O50+O57</f>
        <v>7842.0208330000005</v>
      </c>
      <c r="P49" s="768">
        <f>+IF(O43=0,0,O49/O43*100)</f>
        <v>13.13756005803082</v>
      </c>
      <c r="Q49" s="767">
        <f>Q50+Q57</f>
        <v>7282.5869354735541</v>
      </c>
      <c r="R49" s="768">
        <f>+IF(Q43=0,0,Q49/Q43*100)</f>
        <v>15.982326920449005</v>
      </c>
      <c r="S49" s="767">
        <f>S50+S57</f>
        <v>7623.5303540000023</v>
      </c>
      <c r="T49" s="768">
        <f>+IF(S43=0,0,S49/S43*100)</f>
        <v>12.566315820835822</v>
      </c>
      <c r="U49" s="767">
        <f>+U50+U57</f>
        <v>22748.138122473552</v>
      </c>
      <c r="V49" s="768">
        <f>+IF(U43=0,0,U49/U43*100)</f>
        <v>13.709933289173982</v>
      </c>
      <c r="W49" s="767">
        <f t="shared" si="9"/>
        <v>47589.750336473553</v>
      </c>
      <c r="X49" s="768">
        <f>+IF(W43=0,0,W49/W43*100)</f>
        <v>13.226876099247534</v>
      </c>
      <c r="Y49" s="767">
        <f>Y50+Y57</f>
        <v>8034.1868300000006</v>
      </c>
      <c r="Z49" s="768">
        <f>+IF(Y43=0,0,Y49/Y43*100)</f>
        <v>11.580692192557239</v>
      </c>
      <c r="AA49" s="767">
        <f>AA50+AA57</f>
        <v>8048.5365149999998</v>
      </c>
      <c r="AB49" s="768">
        <f>+IF(AA43=0,0,AA49/AA43*100)</f>
        <v>10.751667835946014</v>
      </c>
      <c r="AC49" s="767">
        <f>AC50+AC57</f>
        <v>8355.8101079227108</v>
      </c>
      <c r="AD49" s="768">
        <f>+IF(AC43=0,0,AC49/AC43*100)</f>
        <v>10.342075095346495</v>
      </c>
      <c r="AE49" s="767">
        <f>+AE50+AE57</f>
        <v>24438.533452922708</v>
      </c>
      <c r="AF49" s="768">
        <f>+IF(AE43=0,0,AE49/AE43*100)</f>
        <v>10.860193537545252</v>
      </c>
      <c r="AG49" s="767">
        <f>AG50+AG57</f>
        <v>8395.2764310000002</v>
      </c>
      <c r="AH49" s="768">
        <f>+IF(AG43=0,0,AG49/AG43*100)</f>
        <v>10.239874891418992</v>
      </c>
      <c r="AI49" s="767">
        <f>AI50+AI57</f>
        <v>8784.8431970000001</v>
      </c>
      <c r="AJ49" s="768">
        <f>+IF(AI43=0,0,AI49/AI43*100)</f>
        <v>9.9045534522826788</v>
      </c>
      <c r="AK49" s="767">
        <f>AK50+AK57</f>
        <v>8997.2775970000002</v>
      </c>
      <c r="AL49" s="768">
        <f>+IF(AK43=0,0,AK49/AK43*100)</f>
        <v>10.321543701165318</v>
      </c>
      <c r="AM49" s="767">
        <f>+AM50+AM57</f>
        <v>26177.397225000001</v>
      </c>
      <c r="AN49" s="768">
        <f>+IF(AM43=0,0,AM49/AM43*100)</f>
        <v>10.152140996049216</v>
      </c>
      <c r="AO49" s="767">
        <f t="shared" si="12"/>
        <v>50615.930677922704</v>
      </c>
      <c r="AP49" s="768">
        <f>+IF(AO43=0,0,AO49/AO43*100)</f>
        <v>10.482103255252952</v>
      </c>
      <c r="AQ49" s="734"/>
      <c r="AR49" s="767">
        <f>AR50+AR57</f>
        <v>117007.18468452379</v>
      </c>
      <c r="AS49" s="768">
        <f>+IF(AR43=0,0,AR49/AR43*100)</f>
        <v>11.469183034697846</v>
      </c>
      <c r="AT49" s="767">
        <f>AT50+AT57</f>
        <v>9064.2554369999998</v>
      </c>
      <c r="AU49" s="768">
        <f>+IF(AT43=0,0,AT49/AT43*100)</f>
        <v>10.836120396033706</v>
      </c>
      <c r="AV49" s="767">
        <f>AV50+AV57</f>
        <v>8857.1855320000013</v>
      </c>
      <c r="AW49" s="768">
        <f>+IF(AV43=0,0,AV49/AV43*100)</f>
        <v>11.270252080313336</v>
      </c>
      <c r="AX49" s="767">
        <f>AX50+AX57</f>
        <v>10496.381291</v>
      </c>
      <c r="AY49" s="768">
        <f>+IF(AX43=0,0,AX49/AX43*100)</f>
        <v>11.09816320828231</v>
      </c>
      <c r="AZ49" s="767">
        <f>+AZ50+AZ57</f>
        <v>28417.822260000004</v>
      </c>
      <c r="BA49" s="768">
        <f>+IF(AZ43=0,0,AZ49/AZ43*100)</f>
        <v>11.065473587040279</v>
      </c>
      <c r="BB49" s="767">
        <f>BB50+BB57</f>
        <v>9758.2284090000012</v>
      </c>
      <c r="BC49" s="768">
        <f>+IF(BB43=0,0,BB49/BB43*100)</f>
        <v>11.449182043518539</v>
      </c>
      <c r="BD49" s="767">
        <f>BD50+BD57</f>
        <v>9426.338737</v>
      </c>
      <c r="BE49" s="768">
        <f>+IF(BD43=0,0,BD49/BD43*100)</f>
        <v>11.736784464579191</v>
      </c>
      <c r="BF49" s="767">
        <f>BF50+BF57</f>
        <v>9487.8132631280005</v>
      </c>
      <c r="BG49" s="768">
        <f>+IF(BF43=0,0,BF49/BF43*100)</f>
        <v>11.67153964562277</v>
      </c>
      <c r="BH49" s="767">
        <f>+BH50+BH57</f>
        <v>28672.380409128004</v>
      </c>
      <c r="BI49" s="768">
        <f>+IF(BH43=0,0,BH49/BH43*100)</f>
        <v>11.615990046580393</v>
      </c>
      <c r="BJ49" s="767">
        <f t="shared" si="13"/>
        <v>57090.202669128004</v>
      </c>
      <c r="BK49" s="768">
        <f>+IF(BJ43=0,0,BJ49/BJ43*100)</f>
        <v>11.335277598562946</v>
      </c>
      <c r="BL49" s="767">
        <f>BL50+BL57</f>
        <v>9706.8355670000019</v>
      </c>
      <c r="BM49" s="768">
        <f>+IF(BL43=0,0,BL49/BL43*100)</f>
        <v>11.227433573446662</v>
      </c>
      <c r="BN49" s="767">
        <f>BN50+BN57</f>
        <v>9400.8872572992041</v>
      </c>
      <c r="BO49" s="768">
        <f>+IF(BN43=0,0,BN49/BN43*100)</f>
        <v>11.528090838887312</v>
      </c>
      <c r="BP49" s="767">
        <f>BP50+BP57</f>
        <v>9995.0462779482004</v>
      </c>
      <c r="BQ49" s="768">
        <f>+IF(BP43=0,0,BP49/BP43*100)</f>
        <v>12.525111260269373</v>
      </c>
      <c r="BR49" s="767">
        <f>+BR50+BR57</f>
        <v>29102.769102247403</v>
      </c>
      <c r="BS49" s="768">
        <f>+IF(BR43=0,0,BR49/BR43*100)</f>
        <v>11.7442637715047</v>
      </c>
      <c r="BT49" s="767">
        <f>BT50+BT57</f>
        <v>9731.1000340811679</v>
      </c>
      <c r="BU49" s="768">
        <f>+IF(BT43=0,0,BT49/BT43*100)</f>
        <v>11.7917035314009</v>
      </c>
      <c r="BV49" s="767">
        <f>BV50+BV57</f>
        <v>10552.196154662801</v>
      </c>
      <c r="BW49" s="768">
        <f>+IF(BV43=0,0,BV49/BV43*100)</f>
        <v>10.913234789282198</v>
      </c>
      <c r="BX49" s="767">
        <f>BX50+BX57</f>
        <v>10530.9167244044</v>
      </c>
      <c r="BY49" s="768">
        <f>+IF(BX43=0,0,BX49/BX43*100)</f>
        <v>11.764269931076072</v>
      </c>
      <c r="BZ49" s="767">
        <f>+BZ50+BZ57</f>
        <v>30814.212913148371</v>
      </c>
      <c r="CA49" s="768">
        <f>+IF(BZ43=0,0,BZ49/BZ43*100)</f>
        <v>11.466486768972906</v>
      </c>
      <c r="CB49" s="767">
        <f t="shared" si="14"/>
        <v>59916.98201539577</v>
      </c>
      <c r="CC49" s="768">
        <f>+IF(CB43=0,0,CB49/CB43*100)</f>
        <v>11.59974787820296</v>
      </c>
      <c r="CE49" s="767">
        <f t="shared" si="15"/>
        <v>146430.82528654521</v>
      </c>
      <c r="CF49" s="768">
        <f>+IF(CE43=0,0,CE49/CE43*100)</f>
        <v>10.661346787449176</v>
      </c>
      <c r="CG49" s="767">
        <f>CG50+CG57</f>
        <v>10905.015475999999</v>
      </c>
      <c r="CH49" s="768">
        <f>+IF(CG43=0,0,CG49/CG43*100)</f>
        <v>11.828188164256531</v>
      </c>
      <c r="CI49" s="767">
        <f>CI50+CI57</f>
        <v>10738.873463975</v>
      </c>
      <c r="CJ49" s="768">
        <f>+IF(CI43=0,0,CI49/CI43*100)</f>
        <v>11.39897037892989</v>
      </c>
      <c r="CK49" s="767">
        <f>CK50+CK57</f>
        <v>12096.232679819001</v>
      </c>
      <c r="CL49" s="768">
        <f>+IF(CK43=0,0,CK49/CK43*100)</f>
        <v>11.314562130764802</v>
      </c>
      <c r="CM49" s="767">
        <f>+CM50+CM57</f>
        <v>33740.121619794008</v>
      </c>
      <c r="CN49" s="768">
        <f>+IF(CM43=0,0,CM49/CM43*100)</f>
        <v>11.50311800194263</v>
      </c>
      <c r="CO49" s="767">
        <f>CO50+CO57</f>
        <v>11823.7992122736</v>
      </c>
      <c r="CP49" s="768">
        <f>+IF(CO43=0,0,CO49/CO43*100)</f>
        <v>11.576960556556543</v>
      </c>
      <c r="CQ49" s="767">
        <f>CQ50+CQ57</f>
        <v>12079.136874</v>
      </c>
      <c r="CR49" s="768">
        <f>+IF(CQ43=0,0,CQ49/CQ43*100)</f>
        <v>10.872821622287249</v>
      </c>
      <c r="CS49" s="767">
        <f>CS50+CS57</f>
        <v>11816.892548629003</v>
      </c>
      <c r="CT49" s="768">
        <f>+IF(CS43=0,0,CS49/CS43*100)</f>
        <v>10.453321896544397</v>
      </c>
      <c r="CU49" s="767">
        <f>+CU50+CU57</f>
        <v>35719.828634902602</v>
      </c>
      <c r="CV49" s="768">
        <f>+IF(CU43=0,0,CU49/CU43*100)</f>
        <v>10.947891482328192</v>
      </c>
      <c r="CW49" s="767">
        <f t="shared" si="16"/>
        <v>69459.950254696611</v>
      </c>
      <c r="CX49" s="768">
        <f>+IF(CW43=0,0,CW49/CW43*100)</f>
        <v>11.21073724244569</v>
      </c>
      <c r="CY49" s="767">
        <f>CY50+CY57</f>
        <v>12159.430858936998</v>
      </c>
      <c r="CZ49" s="768">
        <f>+IF(CY43=0,0,CY49/CY43*100)</f>
        <v>10.471650607654455</v>
      </c>
      <c r="DA49" s="767">
        <f>DA50+DA57</f>
        <v>12531.5496854635</v>
      </c>
      <c r="DB49" s="768">
        <f>+IF(DA43=0,0,DA49/DA43*100)</f>
        <v>10.231684075932989</v>
      </c>
      <c r="DC49" s="767">
        <f>DC50+DC57</f>
        <v>12822.4378115523</v>
      </c>
      <c r="DD49" s="768">
        <f>+IF(DC43=0,0,DC49/DC43*100)</f>
        <v>9.9347641204302111</v>
      </c>
      <c r="DE49" s="767">
        <f>+DE50+DE57</f>
        <v>37513.418355952803</v>
      </c>
      <c r="DF49" s="768">
        <f>+IF(DE43=0,0,DE49/DE43*100)</f>
        <v>10.203239365280778</v>
      </c>
      <c r="DG49" s="767">
        <f>DG50+DG57</f>
        <v>12929.109701222398</v>
      </c>
      <c r="DH49" s="768">
        <f>+IF(DG43=0,0,DG49/DG43*100)</f>
        <v>9.6962144402999346</v>
      </c>
      <c r="DI49" s="767">
        <f>DI50+DI57</f>
        <v>12737.183962252322</v>
      </c>
      <c r="DJ49" s="768">
        <f>+IF(DI43=0,0,DI49/DI43*100)</f>
        <v>9.6941904140839075</v>
      </c>
      <c r="DK49" s="767">
        <f>DK50+DK57</f>
        <v>13791.163012421064</v>
      </c>
      <c r="DL49" s="768">
        <f>+IF(DK43=0,0,DK49/DK43*100)</f>
        <v>11.35109671926674</v>
      </c>
      <c r="DM49" s="767">
        <f>+DM50+DM57</f>
        <v>39457.456675895788</v>
      </c>
      <c r="DN49" s="768">
        <f>+IF(DM43=0,0,DM49/DM43*100)</f>
        <v>10.216104618545074</v>
      </c>
      <c r="DO49" s="767">
        <f t="shared" si="17"/>
        <v>76970.875031848584</v>
      </c>
      <c r="DP49" s="768">
        <f>+IF(DO43=0,0,DO49/DO43*100)</f>
        <v>10.209830409134417</v>
      </c>
      <c r="DR49" s="767">
        <f t="shared" si="18"/>
        <v>170117.5419062479</v>
      </c>
      <c r="DS49" s="768">
        <f>+IF(DR43=0,0,DR49/DR43*100)</f>
        <v>10.236409457496643</v>
      </c>
      <c r="DT49" s="767">
        <f>DT50+DT57</f>
        <v>13271.749479574788</v>
      </c>
      <c r="DU49" s="768">
        <f>+IF(DT43=0,0,DT49/DT43*100)</f>
        <v>9.6835518453359359</v>
      </c>
      <c r="DV49" s="767">
        <f>DV50+DV57</f>
        <v>13672.305022746168</v>
      </c>
      <c r="DW49" s="768">
        <f>+IF(DV43=0,0,DV49/DV43*100)</f>
        <v>9.6265732997583751</v>
      </c>
      <c r="DX49" s="767">
        <f>DX50+DX57</f>
        <v>14019.449900376945</v>
      </c>
      <c r="DY49" s="768">
        <f>+IF(DX43=0,0,DX49/DX43*100)</f>
        <v>10.053476790298655</v>
      </c>
      <c r="DZ49" s="767">
        <f>+DZ50+DZ57</f>
        <v>40963.504402697901</v>
      </c>
      <c r="EA49" s="768">
        <f>+IF(DZ43=0,0,DZ49/DZ43*100)</f>
        <v>9.7874705606606192</v>
      </c>
      <c r="EB49" s="767">
        <f>EB50+EB57</f>
        <v>13683.85812833218</v>
      </c>
      <c r="EC49" s="768">
        <f>+IF(EB43=0,0,EB49/EB43*100)</f>
        <v>10.214581422212456</v>
      </c>
      <c r="ED49" s="767">
        <f>ED50+ED57</f>
        <v>13752.590078841053</v>
      </c>
      <c r="EE49" s="768">
        <f>+IF(ED43=0,0,ED49/ED43*100)</f>
        <v>10.245061606161828</v>
      </c>
      <c r="EF49" s="767">
        <f>EF50+EF57</f>
        <v>14338.009828609594</v>
      </c>
      <c r="EG49" s="768">
        <f>+IF(EF43=0,0,EF49/EF43*100)</f>
        <v>10.754068625327948</v>
      </c>
      <c r="EH49" s="767">
        <f>+EH50+EH57</f>
        <v>41774.458035782831</v>
      </c>
      <c r="EI49" s="768">
        <f>+IF(EH43=0,0,EH49/EH43*100)</f>
        <v>10.403907397812667</v>
      </c>
      <c r="EJ49" s="767">
        <f t="shared" si="19"/>
        <v>82737.962438480725</v>
      </c>
      <c r="EK49" s="768">
        <f>+IF(EJ43=0,0,EJ49/EJ43*100)</f>
        <v>10.089298242624144</v>
      </c>
      <c r="EL49" s="767">
        <f>EL50+EL57</f>
        <v>14217.473129896589</v>
      </c>
      <c r="EM49" s="768">
        <f>+IF(EL43=0,0,EL49/EL43*100)</f>
        <v>10.153012588905085</v>
      </c>
      <c r="EN49" s="767">
        <f>EN50+EN57</f>
        <v>14401.671772991063</v>
      </c>
      <c r="EO49" s="768">
        <f>+IF(EN43=0,0,EN49/EN43*100)</f>
        <v>10.474020468760123</v>
      </c>
      <c r="EP49" s="767">
        <f>EP50+EP57</f>
        <v>14889.879162917277</v>
      </c>
      <c r="EQ49" s="768">
        <f>+IF(EP43=0,0,EP49/EP43*100)</f>
        <v>10.546291848589437</v>
      </c>
      <c r="ER49" s="767">
        <f>+ER50+ER57</f>
        <v>43509.02406580493</v>
      </c>
      <c r="ES49" s="768">
        <f>+IF(ER43=0,0,ER49/ER43*100)</f>
        <v>10.391034352931177</v>
      </c>
      <c r="ET49" s="767">
        <f>ET50+ET57</f>
        <v>14748.660312034495</v>
      </c>
      <c r="EU49" s="768">
        <f>+IF(ET43=0,0,ET49/ET43*100)</f>
        <v>10.211562246720923</v>
      </c>
      <c r="EV49" s="767">
        <f>EV50+EV57</f>
        <v>14130.368345452995</v>
      </c>
      <c r="EW49" s="768">
        <f>+IF(EV43=0,0,EV49/EV43*100)</f>
        <v>10.021187304974644</v>
      </c>
      <c r="EX49" s="767">
        <f>EX50+EX57</f>
        <v>14991.526744474764</v>
      </c>
      <c r="EY49" s="768">
        <f>+IF(EX43=0,0,EX49/EX43*100)</f>
        <v>10.888888572179379</v>
      </c>
      <c r="EZ49" s="767">
        <f>+EZ50+EZ57</f>
        <v>43870.555401962265</v>
      </c>
      <c r="FA49" s="768">
        <f>+IF(EZ43=0,0,EZ49/EZ43*100)</f>
        <v>10.368514678759853</v>
      </c>
      <c r="FB49" s="767">
        <f t="shared" si="20"/>
        <v>87379.579467767195</v>
      </c>
      <c r="FC49" s="768">
        <f>+IF(FB43=0,0,FB49/FB43*100)</f>
        <v>10.379715714232294</v>
      </c>
      <c r="FD49" s="767">
        <f>FD50+FD57</f>
        <v>170903.94362180113</v>
      </c>
      <c r="FE49" s="768">
        <f>+IF(FD43=0,0,FD49/FD43*100)</f>
        <v>10.237572719067838</v>
      </c>
      <c r="FF49" s="767">
        <f>FF50+FF57</f>
        <v>184946.75907258969</v>
      </c>
      <c r="FG49" s="768">
        <f>+IF(FF43=0,0,FF49/FF43*100)</f>
        <v>10.241105607830402</v>
      </c>
      <c r="FH49" s="767">
        <f>FH50+FH57</f>
        <v>207017.99245020468</v>
      </c>
      <c r="FI49" s="768">
        <f>+IF(FH43=0,0,FH49/FH43*100)</f>
        <v>9.8806003451754876</v>
      </c>
      <c r="FJ49" s="767">
        <f>FJ50+FJ57</f>
        <v>224517.54048729563</v>
      </c>
      <c r="FK49" s="768">
        <f>+IF(FJ43=0,0,FJ49/FJ43*100)</f>
        <v>9.516727279463101</v>
      </c>
    </row>
    <row r="50" spans="2:167" s="758" customFormat="1" ht="13.5" customHeight="1">
      <c r="B50" s="777"/>
      <c r="C50" s="778" t="s">
        <v>4790</v>
      </c>
      <c r="D50" s="778"/>
      <c r="E50" s="779">
        <f t="shared" si="7"/>
        <v>80888.521716473551</v>
      </c>
      <c r="F50" s="733">
        <f>+IF(E43=0,0,E50/E43*100)</f>
        <v>9.5990133996718345</v>
      </c>
      <c r="G50" s="779">
        <f>SUM(G51:G56)</f>
        <v>6744.048878999999</v>
      </c>
      <c r="H50" s="733">
        <f>+IF(G43=0,0,G50/G43*100)</f>
        <v>11.437176193502903</v>
      </c>
      <c r="I50" s="779">
        <f>SUM(I51:I56)</f>
        <v>6418.6951449999979</v>
      </c>
      <c r="J50" s="733">
        <f>+IF(I43=0,0,I50/I43*100)</f>
        <v>10.033946866053753</v>
      </c>
      <c r="K50" s="779">
        <f>SUM(K51:K56)</f>
        <v>7274.0896590000002</v>
      </c>
      <c r="L50" s="733">
        <f>+IF(K43=0,0,K50/K43*100)</f>
        <v>10.254509735325627</v>
      </c>
      <c r="M50" s="779">
        <f>SUM(M51:M56)</f>
        <v>20436.833683000001</v>
      </c>
      <c r="N50" s="733">
        <f>+IF(M43=0,0,M50/M43*100)</f>
        <v>10.541441185959021</v>
      </c>
      <c r="O50" s="779">
        <f>SUM(O51:O56)</f>
        <v>6572.254715</v>
      </c>
      <c r="P50" s="733">
        <f>+IF(O43=0,0,O50/O43*100)</f>
        <v>11.010349611881569</v>
      </c>
      <c r="Q50" s="779">
        <f>SUM(Q51:Q56)</f>
        <v>6315.8904264735538</v>
      </c>
      <c r="R50" s="733">
        <f>+IF(Q43=0,0,Q50/Q43*100)</f>
        <v>13.860819854815858</v>
      </c>
      <c r="S50" s="779">
        <f>SUM(S51:S56)</f>
        <v>6528.9876050000021</v>
      </c>
      <c r="T50" s="733">
        <f>+IF(S43=0,0,S50/S43*100)</f>
        <v>10.762116293234673</v>
      </c>
      <c r="U50" s="779">
        <f>SUM(U51:U56)</f>
        <v>19417.132746473551</v>
      </c>
      <c r="V50" s="733">
        <f>+IF(U43=0,0,U50/U43*100)</f>
        <v>11.702390463252623</v>
      </c>
      <c r="W50" s="779">
        <f t="shared" si="9"/>
        <v>39853.966429473556</v>
      </c>
      <c r="X50" s="733">
        <f>+IF(W43=0,0,W50/W43*100)</f>
        <v>11.076827936670348</v>
      </c>
      <c r="Y50" s="779">
        <f>SUM(Y51:Y56)</f>
        <v>6710.9448980000006</v>
      </c>
      <c r="Z50" s="733">
        <f>+IF(Y43=0,0,Y50/Y43*100)</f>
        <v>9.6733358122505155</v>
      </c>
      <c r="AA50" s="779">
        <f>SUM(AA51:AA56)</f>
        <v>6744.6635549999992</v>
      </c>
      <c r="AB50" s="733">
        <f>+IF(AA43=0,0,AA50/AA43*100)</f>
        <v>9.0098842284460705</v>
      </c>
      <c r="AC50" s="779">
        <f>SUM(AC51:AC56)</f>
        <v>6804.7092170000005</v>
      </c>
      <c r="AD50" s="733">
        <f>+IF(AC43=0,0,AC50/AC43*100)</f>
        <v>8.422261015420073</v>
      </c>
      <c r="AE50" s="779">
        <f>SUM(AE51:AE56)</f>
        <v>20260.317669999997</v>
      </c>
      <c r="AF50" s="733">
        <f>+IF(AE43=0,0,AE50/AE43*100)</f>
        <v>9.0034441490609733</v>
      </c>
      <c r="AG50" s="779">
        <f>SUM(AG51:AG56)</f>
        <v>6820.7179759999999</v>
      </c>
      <c r="AH50" s="733">
        <f>+IF(AG43=0,0,AG50/AG43*100)</f>
        <v>8.3193566427416847</v>
      </c>
      <c r="AI50" s="779">
        <f>SUM(AI51:AI56)</f>
        <v>6893.2869110000001</v>
      </c>
      <c r="AJ50" s="733">
        <f>+IF(AI43=0,0,AI50/AI43*100)</f>
        <v>7.7719006635469325</v>
      </c>
      <c r="AK50" s="779">
        <f>SUM(AK51:AK56)</f>
        <v>7060.2327299999997</v>
      </c>
      <c r="AL50" s="733">
        <f>+IF(AK43=0,0,AK50/AK43*100)</f>
        <v>8.0993944976634822</v>
      </c>
      <c r="AM50" s="779">
        <f>SUM(AM51:AM56)</f>
        <v>20774.237617000003</v>
      </c>
      <c r="AN50" s="733">
        <f>+IF(AM43=0,0,AM50/AM43*100)</f>
        <v>8.0566829299513554</v>
      </c>
      <c r="AO50" s="779">
        <f t="shared" si="12"/>
        <v>41034.555286999996</v>
      </c>
      <c r="AP50" s="733">
        <f>+IF(AO43=0,0,AO50/AO43*100)</f>
        <v>8.497886728364163</v>
      </c>
      <c r="AQ50" s="734"/>
      <c r="AR50" s="779">
        <f>SUM(AR51:AR56)</f>
        <v>96641.585154119486</v>
      </c>
      <c r="AS50" s="733">
        <f>+IF(AR43=0,0,AR50/AR43*100)</f>
        <v>9.4729228114018476</v>
      </c>
      <c r="AT50" s="779">
        <f>SUM(AT51:AT56)</f>
        <v>7123.8927489999996</v>
      </c>
      <c r="AU50" s="733">
        <f>+IF(AT43=0,0,AT50/AT43*100)</f>
        <v>8.5164589693144066</v>
      </c>
      <c r="AV50" s="779">
        <f>SUM(AV51:AV56)</f>
        <v>7198.5462100000013</v>
      </c>
      <c r="AW50" s="733">
        <f>+IF(AV43=0,0,AV50/AV43*100)</f>
        <v>9.1597302670665304</v>
      </c>
      <c r="AX50" s="779">
        <f>SUM(AX51:AX56)</f>
        <v>8564.5397780000003</v>
      </c>
      <c r="AY50" s="733">
        <f>+IF(AX43=0,0,AX50/AX43*100)</f>
        <v>9.0555647346357393</v>
      </c>
      <c r="AZ50" s="779">
        <f>SUM(AZ51:AZ56)</f>
        <v>22886.978737000005</v>
      </c>
      <c r="BA50" s="733">
        <f>+IF(AZ43=0,0,AZ50/AZ43*100)</f>
        <v>8.9118461078525311</v>
      </c>
      <c r="BB50" s="779">
        <f>SUM(BB51:BB56)</f>
        <v>7812.2990230000014</v>
      </c>
      <c r="BC50" s="733">
        <f>+IF(BB43=0,0,BB50/BB43*100)</f>
        <v>9.1660524783611912</v>
      </c>
      <c r="BD50" s="779">
        <f>SUM(BD51:BD56)</f>
        <v>7812.8849800000007</v>
      </c>
      <c r="BE50" s="733">
        <f>+IF(BD43=0,0,BD50/BD43*100)</f>
        <v>9.7278646158637532</v>
      </c>
      <c r="BF50" s="779">
        <f>SUM(BF51:BF56)</f>
        <v>7849.4055920000001</v>
      </c>
      <c r="BG50" s="733">
        <f>+IF(BF43=0,0,BF50/BF43*100)</f>
        <v>9.6560341166956096</v>
      </c>
      <c r="BH50" s="779">
        <f>SUM(BH51:BH56)</f>
        <v>23474.589595000001</v>
      </c>
      <c r="BI50" s="733">
        <f>+IF(BH43=0,0,BH50/BH43*100)</f>
        <v>9.5102183771344766</v>
      </c>
      <c r="BJ50" s="779">
        <f t="shared" si="13"/>
        <v>46361.56833200001</v>
      </c>
      <c r="BK50" s="733">
        <f>+IF(BJ43=0,0,BJ50/BJ43*100)</f>
        <v>9.2051038948604926</v>
      </c>
      <c r="BL50" s="779">
        <f>SUM(BL51:BL56)</f>
        <v>8067.2926300000017</v>
      </c>
      <c r="BM50" s="733">
        <f>+IF(BL43=0,0,BL50/BL43*100)</f>
        <v>9.3310524831393629</v>
      </c>
      <c r="BN50" s="779">
        <f>SUM(BN51:BN56)</f>
        <v>8072.7944572992037</v>
      </c>
      <c r="BO50" s="733">
        <f>+IF(BN43=0,0,BN50/BN43*100)</f>
        <v>9.8994813234413481</v>
      </c>
      <c r="BP50" s="779">
        <f>SUM(BP51:BP56)</f>
        <v>8527.5570633038005</v>
      </c>
      <c r="BQ50" s="733">
        <f>+IF(BP43=0,0,BP50/BP43*100)</f>
        <v>10.686153723152335</v>
      </c>
      <c r="BR50" s="779">
        <f>SUM(BR51:BR56)</f>
        <v>24667.644150603002</v>
      </c>
      <c r="BS50" s="733">
        <f>+IF(BR43=0,0,BR50/BR43*100)</f>
        <v>9.954493282356589</v>
      </c>
      <c r="BT50" s="779">
        <f>SUM(BT51:BT56)</f>
        <v>8328.1761092813686</v>
      </c>
      <c r="BU50" s="733">
        <f>+IF(BT43=0,0,BT50/BT43*100)</f>
        <v>10.091704256867637</v>
      </c>
      <c r="BV50" s="779">
        <f>SUM(BV51:BV56)</f>
        <v>8821.5286976712014</v>
      </c>
      <c r="BW50" s="733">
        <f>+IF(BV43=0,0,BV50/BV43*100)</f>
        <v>9.123353325415227</v>
      </c>
      <c r="BX50" s="779">
        <f>SUM(BX51:BX56)</f>
        <v>8462.6678645639004</v>
      </c>
      <c r="BY50" s="733">
        <f>+IF(BX43=0,0,BX50/BX43*100)</f>
        <v>9.4537932167917251</v>
      </c>
      <c r="BZ50" s="779">
        <f>SUM(BZ51:BZ56)</f>
        <v>25612.37267151647</v>
      </c>
      <c r="CA50" s="733">
        <f>+IF(BZ43=0,0,BZ50/BZ43*100)</f>
        <v>9.5307945456115295</v>
      </c>
      <c r="CB50" s="779">
        <f t="shared" si="14"/>
        <v>50280.016822119476</v>
      </c>
      <c r="CC50" s="733">
        <f>+IF(CB43=0,0,CB50/CB43*100)</f>
        <v>9.7340603419999709</v>
      </c>
      <c r="CE50" s="780">
        <f t="shared" si="15"/>
        <v>118219.12776677134</v>
      </c>
      <c r="CF50" s="733">
        <f>+IF(CE43=0,0,CE50/CE43*100)</f>
        <v>8.6073073450547639</v>
      </c>
      <c r="CG50" s="779">
        <f>SUM(CG51:CG56)</f>
        <v>8873.2924569999996</v>
      </c>
      <c r="CH50" s="733">
        <f>+IF(CG43=0,0,CG50/CG43*100)</f>
        <v>9.6244680302253034</v>
      </c>
      <c r="CI50" s="779">
        <f>SUM(CI51:CI56)</f>
        <v>8479.3103019999999</v>
      </c>
      <c r="CJ50" s="733">
        <f>+IF(CI43=0,0,CI50/CI43*100)</f>
        <v>9.0005164219968385</v>
      </c>
      <c r="CK50" s="779">
        <f>SUM(CK51:CK56)</f>
        <v>9765.9972376365004</v>
      </c>
      <c r="CL50" s="733">
        <f>+IF(CK43=0,0,CK50/CK43*100)</f>
        <v>9.1349088132594538</v>
      </c>
      <c r="CM50" s="779">
        <f>SUM(CM51:CM56)</f>
        <v>27118.599996636505</v>
      </c>
      <c r="CN50" s="733">
        <f>+IF(CM43=0,0,CM50/CM43*100)</f>
        <v>9.2456233360398663</v>
      </c>
      <c r="CO50" s="779">
        <f>SUM(CO51:CO56)</f>
        <v>9344.7101320000002</v>
      </c>
      <c r="CP50" s="733">
        <f>+IF(CO43=0,0,CO50/CO43*100)</f>
        <v>9.149625993168037</v>
      </c>
      <c r="CQ50" s="779">
        <f>SUM(CQ51:CQ56)</f>
        <v>9696.052400999999</v>
      </c>
      <c r="CR50" s="733">
        <f>+IF(CQ43=0,0,CQ50/CQ43*100)</f>
        <v>8.7277302423274925</v>
      </c>
      <c r="CS50" s="779">
        <f>SUM(CS51:CS56)</f>
        <v>9470.4073830000016</v>
      </c>
      <c r="CT50" s="733">
        <f>+IF(CS43=0,0,CS50/CS43*100)</f>
        <v>8.3776015105930117</v>
      </c>
      <c r="CU50" s="779">
        <f>SUM(CU51:CU56)</f>
        <v>28511.169916000003</v>
      </c>
      <c r="CV50" s="733">
        <f>+IF(CU43=0,0,CU50/CU43*100)</f>
        <v>8.7384852112530105</v>
      </c>
      <c r="CW50" s="779">
        <f t="shared" si="16"/>
        <v>55629.769912636504</v>
      </c>
      <c r="CX50" s="733">
        <f>+IF(CW43=0,0,CW50/CW43*100)</f>
        <v>8.9785657931148588</v>
      </c>
      <c r="CY50" s="779">
        <f>SUM(CY51:CY56)</f>
        <v>9854.7315049999979</v>
      </c>
      <c r="CZ50" s="733">
        <f>+IF(CY43=0,0,CY50/CY43*100)</f>
        <v>8.4868532376050929</v>
      </c>
      <c r="DA50" s="779">
        <f>SUM(DA51:DA56)</f>
        <v>10227.658234</v>
      </c>
      <c r="DB50" s="733">
        <f>+IF(DA43=0,0,DA50/DA43*100)</f>
        <v>8.3506166845662726</v>
      </c>
      <c r="DC50" s="779">
        <f>SUM(DC51:DC56)</f>
        <v>10437.316944</v>
      </c>
      <c r="DD50" s="733">
        <f>+IF(DC43=0,0,DC50/DC43*100)</f>
        <v>8.0867837623972374</v>
      </c>
      <c r="DE50" s="779">
        <f>SUM(DE51:DE56)</f>
        <v>30519.706683</v>
      </c>
      <c r="DF50" s="733">
        <f>+IF(DE43=0,0,DE50/DE43*100)</f>
        <v>8.3010263071745367</v>
      </c>
      <c r="DG50" s="779">
        <f>SUM(DG51:DG56)</f>
        <v>10362.228289279334</v>
      </c>
      <c r="DH50" s="733">
        <f>+IF(DG43=0,0,DG50/DG43*100)</f>
        <v>7.7711760433663333</v>
      </c>
      <c r="DI50" s="779">
        <f>SUM(DI51:DI56)</f>
        <v>10330.57384100598</v>
      </c>
      <c r="DJ50" s="733">
        <f>+IF(DI43=0,0,DI50/DI43*100)</f>
        <v>7.8625346229008368</v>
      </c>
      <c r="DK50" s="779">
        <f>SUM(DK51:DK56)</f>
        <v>11376.849040849516</v>
      </c>
      <c r="DL50" s="733">
        <f>+IF(DK43=0,0,DK50/DK43*100)</f>
        <v>9.3639465871638023</v>
      </c>
      <c r="DM50" s="779">
        <f>SUM(DM51:DM56)</f>
        <v>32069.651171134836</v>
      </c>
      <c r="DN50" s="733">
        <f>+IF(DM43=0,0,DM50/DM43*100)</f>
        <v>8.3032952208677049</v>
      </c>
      <c r="DO50" s="779">
        <f t="shared" si="17"/>
        <v>62589.35785413484</v>
      </c>
      <c r="DP50" s="733">
        <f>+IF(DO43=0,0,DO50/DO43*100)</f>
        <v>8.3021887024530905</v>
      </c>
      <c r="DR50" s="779">
        <f t="shared" si="18"/>
        <v>134809.58448197949</v>
      </c>
      <c r="DS50" s="733">
        <f>+IF(DR43=0,0,DR50/DR43*100)</f>
        <v>8.1118389678651113</v>
      </c>
      <c r="DT50" s="779">
        <f>SUM(DT51:DT56)</f>
        <v>10787.306983812898</v>
      </c>
      <c r="DU50" s="733">
        <f>+IF(DT43=0,0,DT50/DT43*100)</f>
        <v>7.8708121043174923</v>
      </c>
      <c r="DV50" s="779">
        <f>SUM(DV51:DV56)</f>
        <v>10592.520529511241</v>
      </c>
      <c r="DW50" s="733">
        <f>+IF(DV43=0,0,DV50/DV43*100)</f>
        <v>7.4581188129501017</v>
      </c>
      <c r="DX50" s="779">
        <f>SUM(DX51:DX56)</f>
        <v>11306.753449241465</v>
      </c>
      <c r="DY50" s="733">
        <f>+IF(DX43=0,0,DX50/DX43*100)</f>
        <v>8.108177152694271</v>
      </c>
      <c r="DZ50" s="779">
        <f>SUM(DZ51:DZ56)</f>
        <v>32686.580962565607</v>
      </c>
      <c r="EA50" s="733">
        <f>+IF(DZ43=0,0,DZ50/DZ43*100)</f>
        <v>7.8098530280697975</v>
      </c>
      <c r="EB50" s="779">
        <f>SUM(EB51:EB56)</f>
        <v>11222.486819561333</v>
      </c>
      <c r="EC50" s="733">
        <f>+IF(EB43=0,0,EB50/EB43*100)</f>
        <v>8.3772430481992348</v>
      </c>
      <c r="ED50" s="779">
        <f>SUM(ED51:ED56)</f>
        <v>11197.054601035919</v>
      </c>
      <c r="EE50" s="733">
        <f>+IF(ED43=0,0,ED50/ED43*100)</f>
        <v>8.3413025137471308</v>
      </c>
      <c r="EF50" s="779">
        <f>SUM(EF51:EF56)</f>
        <v>11177.275086773419</v>
      </c>
      <c r="EG50" s="733">
        <f>+IF(EF43=0,0,EF50/EF43*100)</f>
        <v>8.3833938436479691</v>
      </c>
      <c r="EH50" s="779">
        <f>SUM(EH51:EH56)</f>
        <v>33596.816507370677</v>
      </c>
      <c r="EI50" s="733">
        <f>+IF(EH43=0,0,EH50/EH43*100)</f>
        <v>8.3672699596625257</v>
      </c>
      <c r="EJ50" s="779">
        <f t="shared" si="19"/>
        <v>66283.397469936288</v>
      </c>
      <c r="EK50" s="733">
        <f>+IF(EJ43=0,0,EJ50/EJ43*100)</f>
        <v>8.082782629628241</v>
      </c>
      <c r="EL50" s="779">
        <f>SUM(EL51:EL56)</f>
        <v>11134.446652521754</v>
      </c>
      <c r="EM50" s="733">
        <f>+IF(EL43=0,0,EL50/EL43*100)</f>
        <v>7.9513550685618721</v>
      </c>
      <c r="EN50" s="779">
        <f>SUM(EN51:EN56)</f>
        <v>11245.091527363329</v>
      </c>
      <c r="EO50" s="733">
        <f>+IF(EN43=0,0,EN50/EN43*100)</f>
        <v>8.1783087885374517</v>
      </c>
      <c r="EP50" s="779">
        <f>SUM(EP51:EP56)</f>
        <v>11565.589757535332</v>
      </c>
      <c r="EQ50" s="733">
        <f>+IF(EP43=0,0,EP50/EP43*100)</f>
        <v>8.1917444493301552</v>
      </c>
      <c r="ER50" s="779">
        <f>SUM(ER51:ER56)</f>
        <v>33945.127937420417</v>
      </c>
      <c r="ES50" s="733">
        <f>+IF(ER43=0,0,ER50/ER43*100)</f>
        <v>8.1069386888316064</v>
      </c>
      <c r="ET50" s="779">
        <f>SUM(ET51:ET56)</f>
        <v>11569.843941802641</v>
      </c>
      <c r="EU50" s="733">
        <f>+IF(ET43=0,0,ET50/ET43*100)</f>
        <v>8.0106381933659865</v>
      </c>
      <c r="EV50" s="779">
        <f>SUM(EV51:EV56)</f>
        <v>11212.691322106815</v>
      </c>
      <c r="EW50" s="733">
        <f>+IF(EV43=0,0,EV50/EV43*100)</f>
        <v>7.9519851984505339</v>
      </c>
      <c r="EX50" s="779">
        <f>SUM(EX51:EX56)</f>
        <v>11798.523810713317</v>
      </c>
      <c r="EY50" s="733">
        <f>+IF(EX43=0,0,EX50/EX43*100)</f>
        <v>8.5696949537452625</v>
      </c>
      <c r="EZ50" s="779">
        <f>SUM(EZ51:EZ56)</f>
        <v>34581.059074622783</v>
      </c>
      <c r="FA50" s="733">
        <f>+IF(EZ43=0,0,EZ50/EZ43*100)</f>
        <v>8.1730038595830123</v>
      </c>
      <c r="FB50" s="779">
        <f t="shared" si="20"/>
        <v>68526.1870120432</v>
      </c>
      <c r="FC50" s="733">
        <f>+IF(FB43=0,0,FB50/FB43*100)</f>
        <v>8.1401437784179933</v>
      </c>
      <c r="FD50" s="779">
        <f>SUM(FD51:FD56)</f>
        <v>137265.82649658696</v>
      </c>
      <c r="FE50" s="733">
        <f>+IF(FD43=0,0,FD50/FD43*100)</f>
        <v>8.2225655582970223</v>
      </c>
      <c r="FF50" s="779">
        <f>SUM(FF51:FF56)</f>
        <v>145442.29714674409</v>
      </c>
      <c r="FG50" s="733">
        <f>+IF(FF43=0,0,FF50/FF43*100)</f>
        <v>8.05361463155268</v>
      </c>
      <c r="FH50" s="779">
        <f>SUM(FH51:FH56)</f>
        <v>164515.79435297233</v>
      </c>
      <c r="FI50" s="733">
        <f>+IF(FH43=0,0,FH50/FH43*100)</f>
        <v>7.852046072091019</v>
      </c>
      <c r="FJ50" s="779">
        <f>SUM(FJ51:FJ56)</f>
        <v>175119.15396364205</v>
      </c>
      <c r="FK50" s="733">
        <f>+IF(FJ43=0,0,FJ50/FJ43*100)</f>
        <v>7.4228553638400196</v>
      </c>
    </row>
    <row r="51" spans="2:167" s="648" customFormat="1" ht="13.5" customHeight="1">
      <c r="B51" s="769"/>
      <c r="C51" s="731" t="s">
        <v>4791</v>
      </c>
      <c r="D51" s="731"/>
      <c r="E51" s="770">
        <f t="shared" si="7"/>
        <v>21990.375113866001</v>
      </c>
      <c r="F51" s="726">
        <f>+IF(E43=0,0,E51/E43*100)</f>
        <v>2.609590346102475</v>
      </c>
      <c r="G51" s="770">
        <v>1728.4057379999999</v>
      </c>
      <c r="H51" s="726">
        <f>+IF(G43=0,0,G51/G43*100)</f>
        <v>2.9311888620680655</v>
      </c>
      <c r="I51" s="770">
        <v>1919.5365649999999</v>
      </c>
      <c r="J51" s="726">
        <f>+IF(I43=0,0,I51/I43*100)</f>
        <v>3.000692113514817</v>
      </c>
      <c r="K51" s="770">
        <v>2063.9608170000001</v>
      </c>
      <c r="L51" s="726">
        <f>+IF(K43=0,0,K51/K43*100)</f>
        <v>2.9096295596343755</v>
      </c>
      <c r="M51" s="770">
        <f t="shared" ref="M51:M56" si="21">+G51+I51+K51</f>
        <v>5711.9031199999999</v>
      </c>
      <c r="N51" s="726">
        <f>+IF(M43=0,0,M51/M43*100)</f>
        <v>2.9462338311957694</v>
      </c>
      <c r="O51" s="770">
        <v>1795.5283529999999</v>
      </c>
      <c r="P51" s="726">
        <f>+IF(O43=0,0,O51/O43*100)</f>
        <v>3.0080080218826248</v>
      </c>
      <c r="Q51" s="770">
        <v>1804.1648358659986</v>
      </c>
      <c r="R51" s="726">
        <f>+IF(Q43=0,0,Q51/Q43*100)</f>
        <v>3.9594106435907057</v>
      </c>
      <c r="S51" s="770">
        <v>1818.480485</v>
      </c>
      <c r="T51" s="726">
        <f>+IF(S43=0,0,S51/S43*100)</f>
        <v>2.9975089003937208</v>
      </c>
      <c r="U51" s="770">
        <f t="shared" ref="U51:U56" si="22">+O51+Q51+S51</f>
        <v>5418.1736738659984</v>
      </c>
      <c r="V51" s="726">
        <f>+IF(U43=0,0,U51/U43*100)</f>
        <v>3.2654452517358061</v>
      </c>
      <c r="W51" s="770">
        <f t="shared" si="9"/>
        <v>11130.076793865999</v>
      </c>
      <c r="X51" s="726">
        <f>+IF(W43=0,0,W51/W43*100)</f>
        <v>3.0934422997959494</v>
      </c>
      <c r="Y51" s="770">
        <v>1811.812424</v>
      </c>
      <c r="Z51" s="726">
        <f>+IF(Y43=0,0,Y51/Y43*100)</f>
        <v>2.6115949799234386</v>
      </c>
      <c r="AA51" s="770">
        <v>1820.5744279999999</v>
      </c>
      <c r="AB51" s="726">
        <f>+IF(AA43=0,0,AA51/AA43*100)</f>
        <v>2.4320212108118162</v>
      </c>
      <c r="AC51" s="770">
        <v>1786.8855629999998</v>
      </c>
      <c r="AD51" s="726">
        <f>+IF(AC43=0,0,AC51/AC43*100)</f>
        <v>2.2116472778401528</v>
      </c>
      <c r="AE51" s="770">
        <f t="shared" ref="AE51:AE56" si="23">+Y51+AA51+AC51</f>
        <v>5419.2724149999995</v>
      </c>
      <c r="AF51" s="726">
        <f>+IF(AE43=0,0,AE51/AE43*100)</f>
        <v>2.4082601917563755</v>
      </c>
      <c r="AG51" s="770">
        <v>1795.384648</v>
      </c>
      <c r="AH51" s="726">
        <f>+IF(AG43=0,0,AG51/AG43*100)</f>
        <v>2.1898640656558417</v>
      </c>
      <c r="AI51" s="770">
        <v>1771.7096750000001</v>
      </c>
      <c r="AJ51" s="726">
        <f>+IF(AI43=0,0,AI51/AI43*100)</f>
        <v>1.9975306086233233</v>
      </c>
      <c r="AK51" s="770">
        <v>1873.9315820000002</v>
      </c>
      <c r="AL51" s="726">
        <f>+IF(AK43=0,0,AK51/AK43*100)</f>
        <v>2.1497465770152631</v>
      </c>
      <c r="AM51" s="770">
        <f t="shared" ref="AM51:AM56" si="24">+AG51+AI51+AK51</f>
        <v>5441.0259050000004</v>
      </c>
      <c r="AN51" s="726">
        <f>+IF(AM43=0,0,AM51/AM43*100)</f>
        <v>2.1101434063873508</v>
      </c>
      <c r="AO51" s="770">
        <f t="shared" si="12"/>
        <v>10860.29832</v>
      </c>
      <c r="AP51" s="726">
        <f>+IF(AO43=0,0,AO51/AO43*100)</f>
        <v>2.2490699439562718</v>
      </c>
      <c r="AQ51" s="651"/>
      <c r="AR51" s="770">
        <v>25849.326655724901</v>
      </c>
      <c r="AS51" s="726">
        <f>+IF(AR43=0,0,AR51/AR43*100)</f>
        <v>2.5337816608232275</v>
      </c>
      <c r="AT51" s="770">
        <v>1916.0117319999999</v>
      </c>
      <c r="AU51" s="726">
        <f>+IF(AT43=0,0,AT51/AT43*100)</f>
        <v>2.2905503880015012</v>
      </c>
      <c r="AV51" s="770">
        <v>2035.1906670000003</v>
      </c>
      <c r="AW51" s="726">
        <f>+IF(AV43=0,0,AV51/AV43*100)</f>
        <v>2.5896614410663372</v>
      </c>
      <c r="AX51" s="770">
        <v>2384.4146060000003</v>
      </c>
      <c r="AY51" s="726">
        <f>+IF(AX43=0,0,AX51/AX43*100)</f>
        <v>2.5211186331702935</v>
      </c>
      <c r="AZ51" s="770">
        <f t="shared" ref="AZ51:AZ56" si="25">+AT51+AV51+AX51</f>
        <v>6335.6170050000001</v>
      </c>
      <c r="BA51" s="726">
        <f>+IF(AZ43=0,0,AZ51/AZ43*100)</f>
        <v>2.4669941976908798</v>
      </c>
      <c r="BB51" s="770">
        <v>2146.6158220000002</v>
      </c>
      <c r="BC51" s="726">
        <f>+IF(BB43=0,0,BB51/BB43*100)</f>
        <v>2.5185919301609969</v>
      </c>
      <c r="BD51" s="770">
        <v>2051.5008659999999</v>
      </c>
      <c r="BE51" s="726">
        <f>+IF(BD43=0,0,BD51/BD43*100)</f>
        <v>2.5543346324516403</v>
      </c>
      <c r="BF51" s="770">
        <v>2173.617119</v>
      </c>
      <c r="BG51" s="726">
        <f>+IF(BF43=0,0,BF51/BF43*100)</f>
        <v>2.6738994197329817</v>
      </c>
      <c r="BH51" s="770">
        <f t="shared" ref="BH51:BH56" si="26">+BB51+BD51+BF51</f>
        <v>6371.7338070000005</v>
      </c>
      <c r="BI51" s="726">
        <f>+IF(BH43=0,0,BH51/BH43*100)</f>
        <v>2.5813690884907854</v>
      </c>
      <c r="BJ51" s="770">
        <f t="shared" si="13"/>
        <v>12707.350812000001</v>
      </c>
      <c r="BK51" s="726">
        <f>+IF(BJ43=0,0,BJ51/BJ43*100)</f>
        <v>2.5230484787582617</v>
      </c>
      <c r="BL51" s="770">
        <v>2193.7264620000001</v>
      </c>
      <c r="BM51" s="726">
        <f>+IF(BL43=0,0,BL51/BL43*100)</f>
        <v>2.5373787327922459</v>
      </c>
      <c r="BN51" s="770">
        <v>2181.5619390000002</v>
      </c>
      <c r="BO51" s="726">
        <f>+IF(BN43=0,0,BN51/BN43*100)</f>
        <v>2.6751990014479028</v>
      </c>
      <c r="BP51" s="770">
        <v>2223.3015993325998</v>
      </c>
      <c r="BQ51" s="726">
        <f>+IF(BP43=0,0,BP51/BP43*100)</f>
        <v>2.7860901412946881</v>
      </c>
      <c r="BR51" s="770">
        <f t="shared" ref="BR51:BR56" si="27">+BL51+BN51+BP51</f>
        <v>6598.5900003325996</v>
      </c>
      <c r="BS51" s="726">
        <f>+IF(BR43=0,0,BR51/BR43*100)</f>
        <v>2.6628250119997996</v>
      </c>
      <c r="BT51" s="770">
        <v>2205.6137720583001</v>
      </c>
      <c r="BU51" s="726">
        <f>+IF(BT43=0,0,BT51/BT43*100)</f>
        <v>2.6726622492625571</v>
      </c>
      <c r="BV51" s="770">
        <v>2186.8764736031999</v>
      </c>
      <c r="BW51" s="726">
        <f>+IF(BV43=0,0,BV51/BV43*100)</f>
        <v>2.2616994663279986</v>
      </c>
      <c r="BX51" s="770">
        <v>2150.8955977308001</v>
      </c>
      <c r="BY51" s="726">
        <f>+IF(BX43=0,0,BX51/BX43*100)</f>
        <v>2.4028028202548963</v>
      </c>
      <c r="BZ51" s="770">
        <f t="shared" ref="BZ51:BZ56" si="28">+BT51+BV51+BX51</f>
        <v>6543.3858433922996</v>
      </c>
      <c r="CA51" s="726">
        <f>+IF(BZ43=0,0,BZ51/BZ43*100)</f>
        <v>2.4349038999963359</v>
      </c>
      <c r="CB51" s="770">
        <f t="shared" si="14"/>
        <v>13141.9758437249</v>
      </c>
      <c r="CC51" s="726">
        <f>+IF(CB43=0,0,CB51/CB43*100)</f>
        <v>2.5442470778897346</v>
      </c>
      <c r="CE51" s="770">
        <f t="shared" si="15"/>
        <v>32533.861159066983</v>
      </c>
      <c r="CF51" s="726">
        <f>+IF(CE43=0,0,CE51/CE43*100)</f>
        <v>2.3687278650023904</v>
      </c>
      <c r="CG51" s="770">
        <v>2365.7672390000002</v>
      </c>
      <c r="CH51" s="726">
        <f>+IF(CG43=0,0,CG51/CG43*100)</f>
        <v>2.566043131007993</v>
      </c>
      <c r="CI51" s="770">
        <v>2413.0131920000003</v>
      </c>
      <c r="CJ51" s="726">
        <f>+IF(CI43=0,0,CI51/CI43*100)</f>
        <v>2.5613362511298048</v>
      </c>
      <c r="CK51" s="770">
        <v>2703.1962954825003</v>
      </c>
      <c r="CL51" s="726">
        <f>+IF(CK43=0,0,CK51/CK43*100)</f>
        <v>2.5285130706784367</v>
      </c>
      <c r="CM51" s="770">
        <f t="shared" ref="CM51:CM56" si="29">+CG51+CI51+CK51</f>
        <v>7481.9767264825014</v>
      </c>
      <c r="CN51" s="726">
        <f>+IF(CM43=0,0,CM51/CM43*100)</f>
        <v>2.550852132140065</v>
      </c>
      <c r="CO51" s="770">
        <v>2640.3905060000002</v>
      </c>
      <c r="CP51" s="726">
        <f>+IF(CO43=0,0,CO51/CO43*100)</f>
        <v>2.5852685920222513</v>
      </c>
      <c r="CQ51" s="770">
        <v>2675.2042040000001</v>
      </c>
      <c r="CR51" s="726">
        <f>+IF(CQ43=0,0,CQ51/CQ43*100)</f>
        <v>2.4080377941485152</v>
      </c>
      <c r="CS51" s="770">
        <v>2614.8402029999997</v>
      </c>
      <c r="CT51" s="726">
        <f>+IF(CS43=0,0,CS51/CS43*100)</f>
        <v>2.3131094945223785</v>
      </c>
      <c r="CU51" s="770">
        <f t="shared" ref="CU51:CU56" si="30">+CO51+CQ51+CS51</f>
        <v>7930.4349130000001</v>
      </c>
      <c r="CV51" s="726">
        <f>+IF(CU43=0,0,CU51/CU43*100)</f>
        <v>2.4306259059248578</v>
      </c>
      <c r="CW51" s="770">
        <f t="shared" si="16"/>
        <v>15412.411639482501</v>
      </c>
      <c r="CX51" s="726">
        <f>+IF(CW43=0,0,CW51/CW43*100)</f>
        <v>2.4875413317902124</v>
      </c>
      <c r="CY51" s="770">
        <v>2688.9446209999996</v>
      </c>
      <c r="CZ51" s="726">
        <f>+IF(CY43=0,0,CY51/CY43*100)</f>
        <v>2.3157077745746912</v>
      </c>
      <c r="DA51" s="770">
        <v>2777.4914010000002</v>
      </c>
      <c r="DB51" s="726">
        <f>+IF(DA43=0,0,DA51/DA43*100)</f>
        <v>2.2677494206177591</v>
      </c>
      <c r="DC51" s="770">
        <v>2780.5207460000001</v>
      </c>
      <c r="DD51" s="726">
        <f>+IF(DC43=0,0,DC51/DC43*100)</f>
        <v>2.1543343121995981</v>
      </c>
      <c r="DE51" s="770">
        <f t="shared" ref="DE51:DE56" si="31">+CY51+DA51+DC51</f>
        <v>8246.956768</v>
      </c>
      <c r="DF51" s="726">
        <f>+IF(DE43=0,0,DE51/DE43*100)</f>
        <v>2.2430820124307256</v>
      </c>
      <c r="DG51" s="770">
        <v>2931.2186604801682</v>
      </c>
      <c r="DH51" s="726">
        <f>+IF(DG43=0,0,DG51/DG43*100)</f>
        <v>2.1982739229706798</v>
      </c>
      <c r="DI51" s="770">
        <v>2931.6424241884838</v>
      </c>
      <c r="DJ51" s="726">
        <f>+IF(DI43=0,0,DI51/DI43*100)</f>
        <v>2.2312545669682078</v>
      </c>
      <c r="DK51" s="770">
        <v>3011.6316669158264</v>
      </c>
      <c r="DL51" s="726">
        <f>+IF(DK43=0,0,DK51/DK43*100)</f>
        <v>2.4787845885933564</v>
      </c>
      <c r="DM51" s="770">
        <f t="shared" ref="DM51:DM56" si="32">+DG51+DI51+DK51</f>
        <v>8874.4927515844774</v>
      </c>
      <c r="DN51" s="726">
        <f>+IF(DM43=0,0,DM51/DM43*100)</f>
        <v>2.2977341680030796</v>
      </c>
      <c r="DO51" s="770">
        <f t="shared" si="17"/>
        <v>17121.449519584479</v>
      </c>
      <c r="DP51" s="726">
        <f>+IF(DO43=0,0,DO51/DO43*100)</f>
        <v>2.271081053465779</v>
      </c>
      <c r="DR51" s="770">
        <f t="shared" si="18"/>
        <v>39393.018796396842</v>
      </c>
      <c r="DS51" s="726">
        <f>+IF(DR43=0,0,DR51/DR43*100)</f>
        <v>2.3703791252110125</v>
      </c>
      <c r="DT51" s="770">
        <v>3129.5280823190674</v>
      </c>
      <c r="DU51" s="726">
        <f>+IF(DT43=0,0,DT51/DT43*100)</f>
        <v>2.2834176822890404</v>
      </c>
      <c r="DV51" s="770">
        <v>3137.5133660985775</v>
      </c>
      <c r="DW51" s="726">
        <f>+IF(DV43=0,0,DV51/DV43*100)</f>
        <v>2.2091009780334048</v>
      </c>
      <c r="DX51" s="770">
        <v>3300.5927495386868</v>
      </c>
      <c r="DY51" s="726">
        <f>+IF(DX43=0,0,DX51/DX43*100)</f>
        <v>2.3668854939039385</v>
      </c>
      <c r="DZ51" s="770">
        <f t="shared" ref="DZ51:DZ56" si="33">+DT51+DV51+DX51</f>
        <v>9567.6341979563331</v>
      </c>
      <c r="EA51" s="726">
        <f>+IF(DZ43=0,0,DZ51/DZ43*100)</f>
        <v>2.2860089587818555</v>
      </c>
      <c r="EB51" s="770">
        <v>3296.0880844354333</v>
      </c>
      <c r="EC51" s="726">
        <f>+IF(EB43=0,0,EB51/EB43*100)</f>
        <v>2.4604289080972492</v>
      </c>
      <c r="ED51" s="770">
        <v>3302.2445773150512</v>
      </c>
      <c r="EE51" s="726">
        <f>+IF(ED43=0,0,ED51/ED43*100)</f>
        <v>2.4600238165506028</v>
      </c>
      <c r="EF51" s="770">
        <v>3314.1488664289845</v>
      </c>
      <c r="EG51" s="726">
        <f>+IF(EF43=0,0,EF51/EF43*100)</f>
        <v>2.4857413804399879</v>
      </c>
      <c r="EH51" s="770">
        <f t="shared" ref="EH51:EH56" si="34">+EB51+ED51+EF51</f>
        <v>9912.481528179469</v>
      </c>
      <c r="EI51" s="726">
        <f>+IF(EH43=0,0,EH51/EH43*100)</f>
        <v>2.4686984523741939</v>
      </c>
      <c r="EJ51" s="770">
        <f t="shared" si="19"/>
        <v>19480.115726135802</v>
      </c>
      <c r="EK51" s="726">
        <f>+IF(EJ43=0,0,EJ51/EJ43*100)</f>
        <v>2.3754597233156844</v>
      </c>
      <c r="EL51" s="770">
        <v>3301.4762357019085</v>
      </c>
      <c r="EM51" s="726">
        <f>+IF(EL43=0,0,EL51/EL43*100)</f>
        <v>2.357657333114036</v>
      </c>
      <c r="EN51" s="770">
        <v>3305.2575783861034</v>
      </c>
      <c r="EO51" s="726">
        <f>+IF(EN43=0,0,EN51/EN43*100)</f>
        <v>2.4038414481481079</v>
      </c>
      <c r="EP51" s="770">
        <v>3303.8773847027619</v>
      </c>
      <c r="EQ51" s="726">
        <f>+IF(EP43=0,0,EP51/EP43*100)</f>
        <v>2.3400898522942097</v>
      </c>
      <c r="ER51" s="770">
        <f t="shared" ref="ER51:ER56" si="35">+EL51+EN51+EP51</f>
        <v>9910.6111987907734</v>
      </c>
      <c r="ES51" s="726">
        <f>+IF(ER43=0,0,ER51/ER43*100)</f>
        <v>2.366899824492172</v>
      </c>
      <c r="ET51" s="770">
        <v>3325.6889152552385</v>
      </c>
      <c r="EU51" s="726">
        <f>+IF(ET43=0,0,ET51/ET43*100)</f>
        <v>2.302614519072478</v>
      </c>
      <c r="EV51" s="770">
        <v>3332.9287586586975</v>
      </c>
      <c r="EW51" s="726">
        <f>+IF(EV43=0,0,EV51/EV43*100)</f>
        <v>2.3636965822906646</v>
      </c>
      <c r="EX51" s="770">
        <v>3343.6741975563309</v>
      </c>
      <c r="EY51" s="726">
        <f>+IF(EX43=0,0,EX51/EX43*100)</f>
        <v>2.4286316116723032</v>
      </c>
      <c r="EZ51" s="770">
        <f t="shared" ref="EZ51:EZ56" si="36">+ET51+EV51+EX51</f>
        <v>10002.291871470266</v>
      </c>
      <c r="FA51" s="726">
        <f>+IF(EZ43=0,0,EZ51/EZ43*100)</f>
        <v>2.3639753164816573</v>
      </c>
      <c r="FB51" s="770">
        <f t="shared" si="20"/>
        <v>19912.90307026104</v>
      </c>
      <c r="FC51" s="726">
        <f>+IF(FB43=0,0,FB51/FB43*100)</f>
        <v>2.3654299342401557</v>
      </c>
      <c r="FD51" s="770">
        <v>40548.695161100506</v>
      </c>
      <c r="FE51" s="726">
        <f>+IF(FD43=0,0,FD51/FD43*100)</f>
        <v>2.428968030683444</v>
      </c>
      <c r="FF51" s="770">
        <v>42740.53701896561</v>
      </c>
      <c r="FG51" s="726">
        <f>+IF(FF43=0,0,FF51/FF43*100)</f>
        <v>2.3666830148389617</v>
      </c>
      <c r="FH51" s="770">
        <v>47398.753237154931</v>
      </c>
      <c r="FI51" s="726">
        <f>+IF(FH43=0,0,FH51/FH43*100)</f>
        <v>2.2622581354061322</v>
      </c>
      <c r="FJ51" s="770">
        <v>51556.115468261887</v>
      </c>
      <c r="FK51" s="726">
        <f>+IF(FJ43=0,0,FJ51/FJ43*100)</f>
        <v>2.1853325554656196</v>
      </c>
    </row>
    <row r="52" spans="2:167" s="648" customFormat="1" ht="13.5" customHeight="1">
      <c r="B52" s="769"/>
      <c r="C52" s="771" t="s">
        <v>4792</v>
      </c>
      <c r="D52" s="769"/>
      <c r="E52" s="772">
        <f t="shared" si="7"/>
        <v>28085.773791541971</v>
      </c>
      <c r="F52" s="737">
        <f>+IF(E43=0,0,E52/E43*100)</f>
        <v>3.3329292369829302</v>
      </c>
      <c r="G52" s="772">
        <v>2306.412347</v>
      </c>
      <c r="H52" s="737">
        <f>+IF(G43=0,0,G52/G43*100)</f>
        <v>3.9114254449800177</v>
      </c>
      <c r="I52" s="772">
        <v>2229.8432359999997</v>
      </c>
      <c r="J52" s="737">
        <f>+IF(I43=0,0,I52/I43*100)</f>
        <v>3.485775230668533</v>
      </c>
      <c r="K52" s="772">
        <v>2435.6568619999998</v>
      </c>
      <c r="L52" s="737">
        <f>+IF(K43=0,0,K52/K43*100)</f>
        <v>3.4336209992117812</v>
      </c>
      <c r="M52" s="772">
        <f t="shared" si="21"/>
        <v>6971.9124449999999</v>
      </c>
      <c r="N52" s="737">
        <f>+IF(M43=0,0,M52/M43*100)</f>
        <v>3.5961541857512831</v>
      </c>
      <c r="O52" s="772">
        <v>2309.143196</v>
      </c>
      <c r="P52" s="737">
        <f>+IF(O43=0,0,O52/O43*100)</f>
        <v>3.868455346660673</v>
      </c>
      <c r="Q52" s="772">
        <v>2023.204912541973</v>
      </c>
      <c r="R52" s="737">
        <f>+IF(Q43=0,0,Q52/Q43*100)</f>
        <v>4.4401148418562091</v>
      </c>
      <c r="S52" s="772">
        <v>2180.1020140000001</v>
      </c>
      <c r="T52" s="737">
        <f>+IF(S43=0,0,S52/S43*100)</f>
        <v>3.5935910473800194</v>
      </c>
      <c r="U52" s="772">
        <f t="shared" si="22"/>
        <v>6512.4501225419735</v>
      </c>
      <c r="V52" s="737">
        <f>+IF(U43=0,0,U52/U43*100)</f>
        <v>3.9249478901711017</v>
      </c>
      <c r="W52" s="772">
        <f t="shared" si="9"/>
        <v>13484.362567541973</v>
      </c>
      <c r="X52" s="737">
        <f>+IF(W43=0,0,W52/W43*100)</f>
        <v>3.7477816482998887</v>
      </c>
      <c r="Y52" s="772">
        <v>2285.8206599999999</v>
      </c>
      <c r="Z52" s="737">
        <f>+IF(Y43=0,0,Y52/Y43*100)</f>
        <v>3.2948431535102891</v>
      </c>
      <c r="AA52" s="772">
        <v>2475.5425259999997</v>
      </c>
      <c r="AB52" s="737">
        <f>+IF(AA43=0,0,AA52/AA43*100)</f>
        <v>3.3069628128922952</v>
      </c>
      <c r="AC52" s="772">
        <v>2322.4573259999997</v>
      </c>
      <c r="AD52" s="737">
        <f>+IF(AC43=0,0,AC52/AC43*100)</f>
        <v>2.8745301486034895</v>
      </c>
      <c r="AE52" s="772">
        <f t="shared" si="23"/>
        <v>7083.8205119999993</v>
      </c>
      <c r="AF52" s="737">
        <f>+IF(AE43=0,0,AE52/AE43*100)</f>
        <v>3.1479655640446094</v>
      </c>
      <c r="AG52" s="772">
        <v>2416.0069290000001</v>
      </c>
      <c r="AH52" s="737">
        <f>+IF(AG43=0,0,AG52/AG43*100)</f>
        <v>2.9468486110128667</v>
      </c>
      <c r="AI52" s="772">
        <v>2502.5947660000002</v>
      </c>
      <c r="AJ52" s="737">
        <f>+IF(AI43=0,0,AI52/AI43*100)</f>
        <v>2.8215738258953316</v>
      </c>
      <c r="AK52" s="772">
        <v>2598.9890169999999</v>
      </c>
      <c r="AL52" s="737">
        <f>+IF(AK43=0,0,AK52/AK43*100)</f>
        <v>2.9815217357257882</v>
      </c>
      <c r="AM52" s="772">
        <f t="shared" si="24"/>
        <v>7517.5907120000002</v>
      </c>
      <c r="AN52" s="737">
        <f>+IF(AM43=0,0,AM52/AM43*100)</f>
        <v>2.91547857882246</v>
      </c>
      <c r="AO52" s="772">
        <f t="shared" si="12"/>
        <v>14601.411223999999</v>
      </c>
      <c r="AP52" s="737">
        <f>+IF(AO43=0,0,AO52/AO43*100)</f>
        <v>3.0238207234848922</v>
      </c>
      <c r="AQ52" s="651"/>
      <c r="AR52" s="772">
        <v>34397.258656530605</v>
      </c>
      <c r="AS52" s="737">
        <f>+IF(AR43=0,0,AR52/AR43*100)</f>
        <v>3.3716600949529121</v>
      </c>
      <c r="AT52" s="772">
        <v>2677.883742</v>
      </c>
      <c r="AU52" s="737">
        <f>+IF(AT43=0,0,AT52/AT43*100)</f>
        <v>3.2013518194162143</v>
      </c>
      <c r="AV52" s="772">
        <v>2499.2491520000003</v>
      </c>
      <c r="AW52" s="737">
        <f>+IF(AV43=0,0,AV52/AV43*100)</f>
        <v>3.180148801533464</v>
      </c>
      <c r="AX52" s="772">
        <v>3085.7408000000005</v>
      </c>
      <c r="AY52" s="737">
        <f>+IF(AX43=0,0,AX52/AX43*100)</f>
        <v>3.2626534867039849</v>
      </c>
      <c r="AZ52" s="772">
        <f t="shared" si="25"/>
        <v>8262.8736940000017</v>
      </c>
      <c r="BA52" s="737">
        <f>+IF(AZ43=0,0,AZ52/AZ43*100)</f>
        <v>3.2174390344718464</v>
      </c>
      <c r="BB52" s="772">
        <v>2899.4735890000002</v>
      </c>
      <c r="BC52" s="737">
        <f>+IF(BB43=0,0,BB52/BB43*100)</f>
        <v>3.4019085800674502</v>
      </c>
      <c r="BD52" s="772">
        <v>2900.9981189999999</v>
      </c>
      <c r="BE52" s="737">
        <f>+IF(BD43=0,0,BD52/BD43*100)</f>
        <v>3.6120481774336062</v>
      </c>
      <c r="BF52" s="772">
        <v>2835.923487</v>
      </c>
      <c r="BG52" s="737">
        <f>+IF(BF43=0,0,BF52/BF43*100)</f>
        <v>3.4886430089329976</v>
      </c>
      <c r="BH52" s="772">
        <f t="shared" si="26"/>
        <v>8636.395195000001</v>
      </c>
      <c r="BI52" s="737">
        <f>+IF(BH43=0,0,BH52/BH43*100)</f>
        <v>3.4988472945733262</v>
      </c>
      <c r="BJ52" s="772">
        <f t="shared" si="13"/>
        <v>16899.268889000003</v>
      </c>
      <c r="BK52" s="737">
        <f>+IF(BJ43=0,0,BJ52/BJ43*100)</f>
        <v>3.3553551242367545</v>
      </c>
      <c r="BL52" s="772">
        <v>2941.276194</v>
      </c>
      <c r="BM52" s="737">
        <f>+IF(BL43=0,0,BL52/BL43*100)</f>
        <v>3.4020338411379019</v>
      </c>
      <c r="BN52" s="772">
        <v>2980.1929579999996</v>
      </c>
      <c r="BO52" s="737">
        <f>+IF(BN43=0,0,BN52/BN43*100)</f>
        <v>3.6545417679124945</v>
      </c>
      <c r="BP52" s="772">
        <v>2989.4114128448</v>
      </c>
      <c r="BQ52" s="737">
        <f>+IF(BP43=0,0,BP52/BP43*100)</f>
        <v>3.7461267819448731</v>
      </c>
      <c r="BR52" s="772">
        <f t="shared" si="27"/>
        <v>8910.8805648447997</v>
      </c>
      <c r="BS52" s="737">
        <f>+IF(BR43=0,0,BR52/BR43*100)</f>
        <v>3.5959372602049267</v>
      </c>
      <c r="BT52" s="772">
        <v>2945.6505393329999</v>
      </c>
      <c r="BU52" s="737">
        <f>+IF(BT43=0,0,BT52/BT43*100)</f>
        <v>3.5694050770495021</v>
      </c>
      <c r="BV52" s="772">
        <v>2871.9317779605999</v>
      </c>
      <c r="BW52" s="737">
        <f>+IF(BV43=0,0,BV52/BV43*100)</f>
        <v>2.9701936291086928</v>
      </c>
      <c r="BX52" s="772">
        <v>2769.5268853921998</v>
      </c>
      <c r="BY52" s="737">
        <f>+IF(BX43=0,0,BX52/BX43*100)</f>
        <v>3.0938865735802259</v>
      </c>
      <c r="BZ52" s="772">
        <f t="shared" si="28"/>
        <v>8587.1092026857987</v>
      </c>
      <c r="CA52" s="737">
        <f>+IF(BZ43=0,0,BZ52/BZ43*100)</f>
        <v>3.1954077273967227</v>
      </c>
      <c r="CB52" s="772">
        <f t="shared" si="14"/>
        <v>17497.989767530598</v>
      </c>
      <c r="CC52" s="737">
        <f>+IF(CB43=0,0,CB52/CB43*100)</f>
        <v>3.3875582990240747</v>
      </c>
      <c r="CE52" s="772">
        <f t="shared" si="15"/>
        <v>40273.704702142779</v>
      </c>
      <c r="CF52" s="737">
        <f>+IF(CE43=0,0,CE52/CE43*100)</f>
        <v>2.9322509888518637</v>
      </c>
      <c r="CG52" s="772">
        <v>2934.5773079999999</v>
      </c>
      <c r="CH52" s="737">
        <f>+IF(CG43=0,0,CG52/CG43*100)</f>
        <v>3.1830062651422688</v>
      </c>
      <c r="CI52" s="772">
        <v>2946.9761369999997</v>
      </c>
      <c r="CJ52" s="737">
        <f>+IF(CI43=0,0,CI52/CI43*100)</f>
        <v>3.1281208225207959</v>
      </c>
      <c r="CK52" s="772">
        <v>3407.2207373270003</v>
      </c>
      <c r="CL52" s="737">
        <f>+IF(CK43=0,0,CK52/CK43*100)</f>
        <v>3.1870427550583011</v>
      </c>
      <c r="CM52" s="772">
        <f t="shared" si="29"/>
        <v>9288.7741823270007</v>
      </c>
      <c r="CN52" s="737">
        <f>+IF(CM43=0,0,CM52/CM43*100)</f>
        <v>3.166848854807359</v>
      </c>
      <c r="CO52" s="772">
        <v>3470.734152</v>
      </c>
      <c r="CP52" s="737">
        <f>+IF(CO43=0,0,CO52/CO43*100)</f>
        <v>3.3982776312954148</v>
      </c>
      <c r="CQ52" s="772">
        <v>3439.142296</v>
      </c>
      <c r="CR52" s="737">
        <f>+IF(CQ43=0,0,CQ52/CQ43*100)</f>
        <v>3.0956831690978825</v>
      </c>
      <c r="CS52" s="772">
        <v>3303.5903840000001</v>
      </c>
      <c r="CT52" s="737">
        <f>+IF(CS43=0,0,CS52/CS43*100)</f>
        <v>2.92238366018546</v>
      </c>
      <c r="CU52" s="772">
        <f t="shared" si="30"/>
        <v>10213.466832</v>
      </c>
      <c r="CV52" s="737">
        <f>+IF(CU43=0,0,CU52/CU43*100)</f>
        <v>3.1303601055307579</v>
      </c>
      <c r="CW52" s="772">
        <f t="shared" si="16"/>
        <v>19502.241014327003</v>
      </c>
      <c r="CX52" s="737">
        <f>+IF(CW43=0,0,CW52/CW43*100)</f>
        <v>3.1476339797073831</v>
      </c>
      <c r="CY52" s="772">
        <v>3407.64858</v>
      </c>
      <c r="CZ52" s="737">
        <f>+IF(CY43=0,0,CY52/CY43*100)</f>
        <v>2.9346525949611251</v>
      </c>
      <c r="DA52" s="772">
        <v>3493.6878189999998</v>
      </c>
      <c r="DB52" s="737">
        <f>+IF(DA43=0,0,DA52/DA43*100)</f>
        <v>2.8525051506924797</v>
      </c>
      <c r="DC52" s="772">
        <v>3573.1391370000001</v>
      </c>
      <c r="DD52" s="737">
        <f>+IF(DC43=0,0,DC52/DC43*100)</f>
        <v>2.7684512896284508</v>
      </c>
      <c r="DE52" s="772">
        <f t="shared" si="31"/>
        <v>10474.475536</v>
      </c>
      <c r="DF52" s="737">
        <f>+IF(DE43=0,0,DE52/DE43*100)</f>
        <v>2.8489427464459918</v>
      </c>
      <c r="DG52" s="772">
        <v>3439.7937114543993</v>
      </c>
      <c r="DH52" s="737">
        <f>+IF(DG43=0,0,DG52/DG43*100)</f>
        <v>2.5796809082301819</v>
      </c>
      <c r="DI52" s="772">
        <v>3443.1850004228472</v>
      </c>
      <c r="DJ52" s="737">
        <f>+IF(DI43=0,0,DI52/DI43*100)</f>
        <v>2.6205863967999292</v>
      </c>
      <c r="DK52" s="772">
        <v>3414.009439938528</v>
      </c>
      <c r="DL52" s="737">
        <f>+IF(DK43=0,0,DK52/DK43*100)</f>
        <v>2.8099697841530182</v>
      </c>
      <c r="DM52" s="772">
        <f t="shared" si="32"/>
        <v>10296.988151815774</v>
      </c>
      <c r="DN52" s="737">
        <f>+IF(DM43=0,0,DM52/DM43*100)</f>
        <v>2.666038743422908</v>
      </c>
      <c r="DO52" s="772">
        <f t="shared" si="17"/>
        <v>20771.463687815776</v>
      </c>
      <c r="DP52" s="737">
        <f>+IF(DO43=0,0,DO52/DO43*100)</f>
        <v>2.7552385433365858</v>
      </c>
      <c r="DR52" s="772">
        <f t="shared" si="18"/>
        <v>43885.076683867665</v>
      </c>
      <c r="DS52" s="737">
        <f>+IF(DR43=0,0,DR52/DR43*100)</f>
        <v>2.6406777865229061</v>
      </c>
      <c r="DT52" s="772">
        <v>3420.7597777853039</v>
      </c>
      <c r="DU52" s="737">
        <f>+IF(DT43=0,0,DT52/DT43*100)</f>
        <v>2.49591093545002</v>
      </c>
      <c r="DV52" s="772">
        <v>3446.6274840876977</v>
      </c>
      <c r="DW52" s="737">
        <f>+IF(DV43=0,0,DV52/DV43*100)</f>
        <v>2.4267460429922267</v>
      </c>
      <c r="DX52" s="772">
        <v>3781.7618223660302</v>
      </c>
      <c r="DY52" s="737">
        <f>+IF(DX43=0,0,DX52/DX43*100)</f>
        <v>2.7119362726616094</v>
      </c>
      <c r="DZ52" s="772">
        <f t="shared" si="33"/>
        <v>10649.149084239032</v>
      </c>
      <c r="EA52" s="737">
        <f>+IF(DZ43=0,0,DZ52/DZ43*100)</f>
        <v>2.5444169066553526</v>
      </c>
      <c r="EB52" s="772">
        <v>3756.915883750592</v>
      </c>
      <c r="EC52" s="737">
        <f>+IF(EB43=0,0,EB52/EB43*100)</f>
        <v>2.8044227608234462</v>
      </c>
      <c r="ED52" s="772">
        <v>3705.1238348427842</v>
      </c>
      <c r="EE52" s="737">
        <f>+IF(ED43=0,0,ED52/ED43*100)</f>
        <v>2.7601507591522538</v>
      </c>
      <c r="EF52" s="772">
        <v>3630.9874774444529</v>
      </c>
      <c r="EG52" s="737">
        <f>+IF(EF43=0,0,EF52/EF43*100)</f>
        <v>2.7233827411827538</v>
      </c>
      <c r="EH52" s="772">
        <f t="shared" si="34"/>
        <v>11093.027196037829</v>
      </c>
      <c r="EI52" s="737">
        <f>+IF(EH43=0,0,EH52/EH43*100)</f>
        <v>2.762712746868849</v>
      </c>
      <c r="EJ52" s="772">
        <f t="shared" si="19"/>
        <v>21742.176280276861</v>
      </c>
      <c r="EK52" s="737">
        <f>+IF(EJ43=0,0,EJ52/EJ43*100)</f>
        <v>2.6513017056532884</v>
      </c>
      <c r="EL52" s="772">
        <v>3649.1285556058806</v>
      </c>
      <c r="EM52" s="737">
        <f>+IF(EL43=0,0,EL52/EL43*100)</f>
        <v>2.6059235579416229</v>
      </c>
      <c r="EN52" s="772">
        <v>3663.9220878557135</v>
      </c>
      <c r="EO52" s="737">
        <f>+IF(EN43=0,0,EN52/EN43*100)</f>
        <v>2.6646902907559333</v>
      </c>
      <c r="EP52" s="772">
        <v>3701.2786975688923</v>
      </c>
      <c r="EQ52" s="737">
        <f>+IF(EP43=0,0,EP52/EP43*100)</f>
        <v>2.6215636091086116</v>
      </c>
      <c r="ER52" s="772">
        <f t="shared" si="35"/>
        <v>11014.329341030487</v>
      </c>
      <c r="ES52" s="737">
        <f>+IF(ER43=0,0,ER52/ER43*100)</f>
        <v>2.6304950987649383</v>
      </c>
      <c r="ET52" s="772">
        <v>3770.7332974257492</v>
      </c>
      <c r="EU52" s="737">
        <f>+IF(ET43=0,0,ET52/ET43*100)</f>
        <v>2.6107508728116282</v>
      </c>
      <c r="EV52" s="772">
        <v>3702.6258650981576</v>
      </c>
      <c r="EW52" s="737">
        <f>+IF(EV43=0,0,EV52/EV43*100)</f>
        <v>2.6258839406923404</v>
      </c>
      <c r="EX52" s="772">
        <v>3655.2119000364096</v>
      </c>
      <c r="EY52" s="737">
        <f>+IF(EX43=0,0,EX52/EX43*100)</f>
        <v>2.6549127227398337</v>
      </c>
      <c r="EZ52" s="772">
        <f t="shared" si="36"/>
        <v>11128.571062560317</v>
      </c>
      <c r="FA52" s="737">
        <f>+IF(EZ43=0,0,EZ52/EZ43*100)</f>
        <v>2.6301639301930906</v>
      </c>
      <c r="FB52" s="772">
        <f t="shared" si="20"/>
        <v>22142.900403590804</v>
      </c>
      <c r="FC52" s="737">
        <f>+IF(FB43=0,0,FB52/FB43*100)</f>
        <v>2.6303286497575211</v>
      </c>
      <c r="FD52" s="772">
        <v>44952.496013436365</v>
      </c>
      <c r="FE52" s="737">
        <f>+IF(FD43=0,0,FD52/FD43*100)</f>
        <v>2.6927666915607475</v>
      </c>
      <c r="FF52" s="772">
        <v>49193.406803971367</v>
      </c>
      <c r="FG52" s="737">
        <f>+IF(FF43=0,0,FF52/FF43*100)</f>
        <v>2.7239994732251525</v>
      </c>
      <c r="FH52" s="772">
        <v>54509.190879367241</v>
      </c>
      <c r="FI52" s="737">
        <f>+IF(FH43=0,0,FH52/FH43*100)</f>
        <v>2.6016266694667194</v>
      </c>
      <c r="FJ52" s="772">
        <v>56356.108269557488</v>
      </c>
      <c r="FK52" s="737">
        <f>+IF(FJ43=0,0,FJ52/FJ43*100)</f>
        <v>2.3887920372244675</v>
      </c>
    </row>
    <row r="53" spans="2:167" s="648" customFormat="1" ht="13.5" customHeight="1">
      <c r="B53" s="769"/>
      <c r="C53" s="771" t="s">
        <v>4793</v>
      </c>
      <c r="D53" s="769"/>
      <c r="E53" s="772">
        <f t="shared" si="7"/>
        <v>13928.316492087843</v>
      </c>
      <c r="F53" s="737">
        <f>+IF(E43=0,0,E53/E43*100)</f>
        <v>1.652868587598292</v>
      </c>
      <c r="G53" s="772">
        <v>1280.2225819999999</v>
      </c>
      <c r="H53" s="737">
        <f>+IF(G43=0,0,G53/G43*100)</f>
        <v>2.171118789311969</v>
      </c>
      <c r="I53" s="772">
        <v>933.95103400000005</v>
      </c>
      <c r="J53" s="737">
        <f>+IF(I43=0,0,I53/I43*100)</f>
        <v>1.4599875580556128</v>
      </c>
      <c r="K53" s="772">
        <v>1151.592787</v>
      </c>
      <c r="L53" s="737">
        <f>+IF(K43=0,0,K53/K43*100)</f>
        <v>1.623436058532953</v>
      </c>
      <c r="M53" s="772">
        <f t="shared" si="21"/>
        <v>3365.7664030000001</v>
      </c>
      <c r="N53" s="737">
        <f>+IF(M43=0,0,M53/M43*100)</f>
        <v>1.7360824643014416</v>
      </c>
      <c r="O53" s="772">
        <v>1073.0067180000001</v>
      </c>
      <c r="P53" s="737">
        <f>+IF(O43=0,0,O53/O43*100)</f>
        <v>1.7975838754566007</v>
      </c>
      <c r="Q53" s="772">
        <v>1167.3448620878428</v>
      </c>
      <c r="R53" s="737">
        <f>+IF(Q43=0,0,Q53/Q43*100)</f>
        <v>2.5618488842085054</v>
      </c>
      <c r="S53" s="772">
        <v>1222.4502889999999</v>
      </c>
      <c r="T53" s="737">
        <f>+IF(S43=0,0,S53/S43*100)</f>
        <v>2.0150370882678876</v>
      </c>
      <c r="U53" s="772">
        <f t="shared" si="22"/>
        <v>3462.801869087843</v>
      </c>
      <c r="V53" s="737">
        <f>+IF(U43=0,0,U53/U43*100)</f>
        <v>2.0869744311917806</v>
      </c>
      <c r="W53" s="772">
        <f t="shared" si="9"/>
        <v>6828.5682720878431</v>
      </c>
      <c r="X53" s="737">
        <f>+IF(W43=0,0,W53/W43*100)</f>
        <v>1.8979008259460344</v>
      </c>
      <c r="Y53" s="772">
        <v>1301.3269249999998</v>
      </c>
      <c r="Z53" s="737">
        <f>+IF(Y43=0,0,Y53/Y43*100)</f>
        <v>1.8757675019504143</v>
      </c>
      <c r="AA53" s="772">
        <v>1155.948308</v>
      </c>
      <c r="AB53" s="737">
        <f>+IF(AA43=0,0,AA53/AA43*100)</f>
        <v>1.5441779036446128</v>
      </c>
      <c r="AC53" s="772">
        <v>1174.5160679999999</v>
      </c>
      <c r="AD53" s="737">
        <f>+IF(AC43=0,0,AC53/AC43*100)</f>
        <v>1.4537110368783701</v>
      </c>
      <c r="AE53" s="772">
        <f t="shared" si="23"/>
        <v>3631.7913009999997</v>
      </c>
      <c r="AF53" s="737">
        <f>+IF(AE43=0,0,AE53/AE43*100)</f>
        <v>1.613924849165457</v>
      </c>
      <c r="AG53" s="772">
        <v>1174.677385</v>
      </c>
      <c r="AH53" s="737">
        <f>+IF(AG43=0,0,AG53/AG43*100)</f>
        <v>1.4327758661719783</v>
      </c>
      <c r="AI53" s="772">
        <v>1227.455653</v>
      </c>
      <c r="AJ53" s="737">
        <f>+IF(AI43=0,0,AI53/AI43*100)</f>
        <v>1.3839063319419018</v>
      </c>
      <c r="AK53" s="772">
        <v>1065.823881</v>
      </c>
      <c r="AL53" s="737">
        <f>+IF(AK43=0,0,AK53/AK43*100)</f>
        <v>1.2226973822787479</v>
      </c>
      <c r="AM53" s="772">
        <f t="shared" si="24"/>
        <v>3467.9569190000002</v>
      </c>
      <c r="AN53" s="737">
        <f>+IF(AM43=0,0,AM53/AM43*100)</f>
        <v>1.3449460734120953</v>
      </c>
      <c r="AO53" s="772">
        <f t="shared" si="12"/>
        <v>7099.7482199999995</v>
      </c>
      <c r="AP53" s="737">
        <f>+IF(AO43=0,0,AO53/AO43*100)</f>
        <v>1.4702938962416126</v>
      </c>
      <c r="AQ53" s="651"/>
      <c r="AR53" s="772">
        <v>16147.174595168201</v>
      </c>
      <c r="AS53" s="737">
        <f>+IF(AR43=0,0,AR53/AR43*100)</f>
        <v>1.5827652073206608</v>
      </c>
      <c r="AT53" s="772">
        <v>1157.3179049999999</v>
      </c>
      <c r="AU53" s="737">
        <f>+IF(AT43=0,0,AT53/AT43*100)</f>
        <v>1.3835484052969433</v>
      </c>
      <c r="AV53" s="772">
        <v>1205.4653330000001</v>
      </c>
      <c r="AW53" s="737">
        <f>+IF(AV43=0,0,AV53/AV43*100)</f>
        <v>1.5338843392073653</v>
      </c>
      <c r="AX53" s="772">
        <v>1347.0576449999999</v>
      </c>
      <c r="AY53" s="737">
        <f>+IF(AX43=0,0,AX53/AX43*100)</f>
        <v>1.4242875883322759</v>
      </c>
      <c r="AZ53" s="772">
        <f t="shared" si="25"/>
        <v>3709.8408829999998</v>
      </c>
      <c r="BA53" s="737">
        <f>+IF(AZ43=0,0,AZ53/AZ43*100)</f>
        <v>1.4445563747768573</v>
      </c>
      <c r="BB53" s="772">
        <v>1214.3366020000001</v>
      </c>
      <c r="BC53" s="737">
        <f>+IF(BB43=0,0,BB53/BB43*100)</f>
        <v>1.4247627987046145</v>
      </c>
      <c r="BD53" s="772">
        <v>1370.0400789999999</v>
      </c>
      <c r="BE53" s="737">
        <f>+IF(BD43=0,0,BD53/BD43*100)</f>
        <v>1.7058441844384196</v>
      </c>
      <c r="BF53" s="772">
        <v>1366.1736099999998</v>
      </c>
      <c r="BG53" s="737">
        <f>+IF(BF43=0,0,BF53/BF43*100)</f>
        <v>1.6806137525794451</v>
      </c>
      <c r="BH53" s="772">
        <f t="shared" si="26"/>
        <v>3950.5502909999996</v>
      </c>
      <c r="BI53" s="737">
        <f>+IF(BH43=0,0,BH53/BH43*100)</f>
        <v>1.6004793534394546</v>
      </c>
      <c r="BJ53" s="772">
        <f t="shared" si="13"/>
        <v>7660.3911739999994</v>
      </c>
      <c r="BK53" s="737">
        <f>+IF(BJ43=0,0,BJ53/BJ43*100)</f>
        <v>1.520973063874355</v>
      </c>
      <c r="BL53" s="772">
        <v>1503.7573110000001</v>
      </c>
      <c r="BM53" s="737">
        <f>+IF(BL43=0,0,BL53/BL43*100)</f>
        <v>1.7393243352380436</v>
      </c>
      <c r="BN53" s="772">
        <v>1353.6431659999998</v>
      </c>
      <c r="BO53" s="737">
        <f>+IF(BN43=0,0,BN53/BN43*100)</f>
        <v>1.6599413389380628</v>
      </c>
      <c r="BP53" s="772">
        <v>1582.5737666800001</v>
      </c>
      <c r="BQ53" s="737">
        <f>+IF(BP43=0,0,BP53/BP43*100)</f>
        <v>1.9831736596340859</v>
      </c>
      <c r="BR53" s="772">
        <f t="shared" si="27"/>
        <v>4439.9742436800007</v>
      </c>
      <c r="BS53" s="737">
        <f>+IF(BR43=0,0,BR53/BR43*100)</f>
        <v>1.7917273945055039</v>
      </c>
      <c r="BT53" s="772">
        <v>1355.1425960451002</v>
      </c>
      <c r="BU53" s="737">
        <f>+IF(BT43=0,0,BT53/BT43*100)</f>
        <v>1.6421000379578985</v>
      </c>
      <c r="BV53" s="772">
        <v>1435.9026817622</v>
      </c>
      <c r="BW53" s="737">
        <f>+IF(BV43=0,0,BV53/BV43*100)</f>
        <v>1.4850314447297723</v>
      </c>
      <c r="BX53" s="772">
        <v>1255.7638996809001</v>
      </c>
      <c r="BY53" s="737">
        <f>+IF(BX43=0,0,BX53/BX43*100)</f>
        <v>1.4028356573470455</v>
      </c>
      <c r="BZ53" s="772">
        <f t="shared" si="28"/>
        <v>4046.8091774882005</v>
      </c>
      <c r="CA53" s="737">
        <f>+IF(BZ43=0,0,BZ53/BZ43*100)</f>
        <v>1.5058857424337013</v>
      </c>
      <c r="CB53" s="772">
        <f t="shared" si="14"/>
        <v>8486.783421168202</v>
      </c>
      <c r="CC53" s="737">
        <f>+IF(CB43=0,0,CB53/CB43*100)</f>
        <v>1.6430157973772515</v>
      </c>
      <c r="CE53" s="772">
        <f t="shared" si="15"/>
        <v>19438.195695678605</v>
      </c>
      <c r="CF53" s="737">
        <f>+IF(CE43=0,0,CE53/CE43*100)</f>
        <v>1.4152576469359932</v>
      </c>
      <c r="CG53" s="772">
        <v>1586.9345370000001</v>
      </c>
      <c r="CH53" s="737">
        <f>+IF(CG43=0,0,CG53/CG43*100)</f>
        <v>1.7212777321869912</v>
      </c>
      <c r="CI53" s="772">
        <v>1251.105892</v>
      </c>
      <c r="CJ53" s="737">
        <f>+IF(CI43=0,0,CI53/CI43*100)</f>
        <v>1.3280088504305576</v>
      </c>
      <c r="CK53" s="772">
        <v>1608.1953785685</v>
      </c>
      <c r="CL53" s="737">
        <f>+IF(CK43=0,0,CK53/CK43*100)</f>
        <v>1.5042721986970233</v>
      </c>
      <c r="CM53" s="772">
        <f t="shared" si="29"/>
        <v>4446.2358075685006</v>
      </c>
      <c r="CN53" s="737">
        <f>+IF(CM43=0,0,CM53/CM43*100)</f>
        <v>1.5158681327609098</v>
      </c>
      <c r="CO53" s="772">
        <v>1405.022455</v>
      </c>
      <c r="CP53" s="737">
        <f>+IF(CO43=0,0,CO53/CO43*100)</f>
        <v>1.3756906093031895</v>
      </c>
      <c r="CQ53" s="772">
        <v>1506.1465629999998</v>
      </c>
      <c r="CR53" s="737">
        <f>+IF(CQ43=0,0,CQ53/CQ43*100)</f>
        <v>1.3557312155116839</v>
      </c>
      <c r="CS53" s="772">
        <v>1579.829412</v>
      </c>
      <c r="CT53" s="737">
        <f>+IF(CS43=0,0,CS53/CS43*100)</f>
        <v>1.3975302997216872</v>
      </c>
      <c r="CU53" s="772">
        <f t="shared" si="30"/>
        <v>4490.9984299999996</v>
      </c>
      <c r="CV53" s="737">
        <f>+IF(CU43=0,0,CU53/CU43*100)</f>
        <v>1.3764613476030003</v>
      </c>
      <c r="CW53" s="772">
        <f t="shared" si="16"/>
        <v>8937.2342375685002</v>
      </c>
      <c r="CX53" s="737">
        <f>+IF(CW43=0,0,CW53/CW43*100)</f>
        <v>1.4424569027789542</v>
      </c>
      <c r="CY53" s="772">
        <v>1672.6250789999999</v>
      </c>
      <c r="CZ53" s="737">
        <f>+IF(CY43=0,0,CY53/CY43*100)</f>
        <v>1.4404576684619299</v>
      </c>
      <c r="DA53" s="772">
        <v>1699.1206540000001</v>
      </c>
      <c r="DB53" s="737">
        <f>+IF(DA43=0,0,DA53/DA43*100)</f>
        <v>1.3872877796420469</v>
      </c>
      <c r="DC53" s="772">
        <v>1774.2022939999999</v>
      </c>
      <c r="DD53" s="737">
        <f>+IF(DC43=0,0,DC53/DC43*100)</f>
        <v>1.3746435390730365</v>
      </c>
      <c r="DE53" s="772">
        <f t="shared" si="31"/>
        <v>5145.9480269999995</v>
      </c>
      <c r="DF53" s="737">
        <f>+IF(DE43=0,0,DE53/DE43*100)</f>
        <v>1.3996415624555727</v>
      </c>
      <c r="DG53" s="772">
        <v>1726.6975371306175</v>
      </c>
      <c r="DH53" s="737">
        <f>+IF(DG43=0,0,DG53/DG43*100)</f>
        <v>1.2949406401875676</v>
      </c>
      <c r="DI53" s="772">
        <v>1752.3573840463127</v>
      </c>
      <c r="DJ53" s="737">
        <f>+IF(DI43=0,0,DI53/DI43*100)</f>
        <v>1.3337081575342948</v>
      </c>
      <c r="DK53" s="772">
        <v>1875.9585099331739</v>
      </c>
      <c r="DL53" s="737">
        <f>+IF(DK43=0,0,DK53/DK43*100)</f>
        <v>1.5440457391740117</v>
      </c>
      <c r="DM53" s="772">
        <f t="shared" si="32"/>
        <v>5355.0134311101046</v>
      </c>
      <c r="DN53" s="737">
        <f>+IF(DM43=0,0,DM53/DM43*100)</f>
        <v>1.3864902113509789</v>
      </c>
      <c r="DO53" s="772">
        <f t="shared" si="17"/>
        <v>10500.961458110105</v>
      </c>
      <c r="DP53" s="737">
        <f>+IF(DO43=0,0,DO53/DO43*100)</f>
        <v>1.3929039467954474</v>
      </c>
      <c r="DR53" s="772">
        <f t="shared" si="18"/>
        <v>21747.42645937929</v>
      </c>
      <c r="DS53" s="737">
        <f>+IF(DR43=0,0,DR53/DR43*100)</f>
        <v>1.3085985101271143</v>
      </c>
      <c r="DT53" s="772">
        <v>1890.7376254157953</v>
      </c>
      <c r="DU53" s="737">
        <f>+IF(DT43=0,0,DT53/DT43*100)</f>
        <v>1.3795510418440939</v>
      </c>
      <c r="DV53" s="772">
        <v>1645.9310069200212</v>
      </c>
      <c r="DW53" s="737">
        <f>+IF(DV43=0,0,DV53/DV43*100)</f>
        <v>1.1588883848115166</v>
      </c>
      <c r="DX53" s="772">
        <v>1721.2874865082022</v>
      </c>
      <c r="DY53" s="737">
        <f>+IF(DX43=0,0,DX53/DX43*100)</f>
        <v>1.2343511277554791</v>
      </c>
      <c r="DZ53" s="772">
        <f t="shared" si="33"/>
        <v>5257.9561188440184</v>
      </c>
      <c r="EA53" s="737">
        <f>+IF(DZ43=0,0,DZ53/DZ43*100)</f>
        <v>1.2562912151393435</v>
      </c>
      <c r="EB53" s="772">
        <v>1715.0376773773005</v>
      </c>
      <c r="EC53" s="737">
        <f>+IF(EB43=0,0,EB53/EB43*100)</f>
        <v>1.2802231529615948</v>
      </c>
      <c r="ED53" s="772">
        <v>1708.2446452784475</v>
      </c>
      <c r="EE53" s="737">
        <f>+IF(ED43=0,0,ED53/ED43*100)</f>
        <v>1.2725654970404374</v>
      </c>
      <c r="EF53" s="772">
        <v>1812.0287841110044</v>
      </c>
      <c r="EG53" s="737">
        <f>+IF(EF43=0,0,EF53/EF43*100)</f>
        <v>1.3590925189991303</v>
      </c>
      <c r="EH53" s="772">
        <f t="shared" si="34"/>
        <v>5235.3111067667523</v>
      </c>
      <c r="EI53" s="737">
        <f>+IF(EH43=0,0,EH53/EH43*100)</f>
        <v>1.3038515522304546</v>
      </c>
      <c r="EJ53" s="772">
        <f t="shared" si="19"/>
        <v>10493.267225610771</v>
      </c>
      <c r="EK53" s="737">
        <f>+IF(EJ43=0,0,EJ53/EJ43*100)</f>
        <v>1.2795783151834204</v>
      </c>
      <c r="EL53" s="772">
        <v>1770.7163143884795</v>
      </c>
      <c r="EM53" s="737">
        <f>+IF(EL43=0,0,EL53/EL43*100)</f>
        <v>1.2645077551482324</v>
      </c>
      <c r="EN53" s="772">
        <v>1857.8980001480459</v>
      </c>
      <c r="EO53" s="737">
        <f>+IF(EN43=0,0,EN53/EN43*100)</f>
        <v>1.3512085255903301</v>
      </c>
      <c r="EP53" s="772">
        <v>1983.3078950780537</v>
      </c>
      <c r="EQ53" s="737">
        <f>+IF(EP43=0,0,EP53/EP43*100)</f>
        <v>1.4047490686960489</v>
      </c>
      <c r="ER53" s="772">
        <f t="shared" si="35"/>
        <v>5611.9222096145786</v>
      </c>
      <c r="ES53" s="737">
        <f>+IF(ER43=0,0,ER53/ER43*100)</f>
        <v>1.340266248626639</v>
      </c>
      <c r="ET53" s="772">
        <v>2003.3695915622686</v>
      </c>
      <c r="EU53" s="737">
        <f>+IF(ET43=0,0,ET53/ET43*100)</f>
        <v>1.3870773924281923</v>
      </c>
      <c r="EV53" s="772">
        <v>1749.5306561206473</v>
      </c>
      <c r="EW53" s="737">
        <f>+IF(EV43=0,0,EV53/EV43*100)</f>
        <v>1.2407584835834746</v>
      </c>
      <c r="EX53" s="772">
        <v>1889.3367764710226</v>
      </c>
      <c r="EY53" s="737">
        <f>+IF(EX43=0,0,EX53/EX43*100)</f>
        <v>1.3722936952966309</v>
      </c>
      <c r="EZ53" s="772">
        <f t="shared" si="36"/>
        <v>5642.2370241539384</v>
      </c>
      <c r="FA53" s="737">
        <f>+IF(EZ43=0,0,EZ53/EZ43*100)</f>
        <v>1.3335052832124785</v>
      </c>
      <c r="FB53" s="772">
        <f t="shared" si="20"/>
        <v>11254.159233768518</v>
      </c>
      <c r="FC53" s="737">
        <f>+IF(FB43=0,0,FB53/FB43*100)</f>
        <v>1.3368681122150581</v>
      </c>
      <c r="FD53" s="772">
        <v>21621.721355426056</v>
      </c>
      <c r="FE53" s="737">
        <f>+IF(FD43=0,0,FD53/FD43*100)</f>
        <v>1.2951950668700636</v>
      </c>
      <c r="FF53" s="772">
        <v>21792.775398555699</v>
      </c>
      <c r="FG53" s="737">
        <f>+IF(FF43=0,0,FF53/FF43*100)</f>
        <v>1.2067370926826597</v>
      </c>
      <c r="FH53" s="772">
        <v>25855.174909889531</v>
      </c>
      <c r="FI53" s="737">
        <f>+IF(FH43=0,0,FH53/FH43*100)</f>
        <v>1.2340214834257732</v>
      </c>
      <c r="FJ53" s="772">
        <v>28011.014739686878</v>
      </c>
      <c r="FK53" s="737">
        <f>+IF(FJ43=0,0,FJ53/FJ43*100)</f>
        <v>1.1873156436688528</v>
      </c>
    </row>
    <row r="54" spans="2:167" s="648" customFormat="1" ht="13.5" customHeight="1">
      <c r="B54" s="769"/>
      <c r="C54" s="771" t="s">
        <v>4794</v>
      </c>
      <c r="D54" s="769"/>
      <c r="E54" s="772">
        <f t="shared" si="7"/>
        <v>4067.9280838802692</v>
      </c>
      <c r="F54" s="737">
        <f>+IF(E43=0,0,E54/E43*100)</f>
        <v>0.48273964411091019</v>
      </c>
      <c r="G54" s="772">
        <v>346.10439600000001</v>
      </c>
      <c r="H54" s="737">
        <f>+IF(G43=0,0,G54/G43*100)</f>
        <v>0.58695555584182801</v>
      </c>
      <c r="I54" s="772">
        <v>345.39597299999997</v>
      </c>
      <c r="J54" s="737">
        <f>+IF(I43=0,0,I54/I43*100)</f>
        <v>0.5399360403540302</v>
      </c>
      <c r="K54" s="772">
        <v>346.25942599999996</v>
      </c>
      <c r="L54" s="737">
        <f>+IF(K43=0,0,K54/K43*100)</f>
        <v>0.48813264907617265</v>
      </c>
      <c r="M54" s="772">
        <f t="shared" si="21"/>
        <v>1037.7597949999999</v>
      </c>
      <c r="N54" s="737">
        <f>+IF(M43=0,0,M54/M43*100)</f>
        <v>0.53528271618930856</v>
      </c>
      <c r="O54" s="772">
        <v>342.81863899999996</v>
      </c>
      <c r="P54" s="737">
        <f>+IF(O43=0,0,O54/O43*100)</f>
        <v>0.57431630886804697</v>
      </c>
      <c r="Q54" s="772">
        <v>352.74149488026956</v>
      </c>
      <c r="R54" s="737">
        <f>+IF(Q43=0,0,Q54/Q43*100)</f>
        <v>0.77412462625381173</v>
      </c>
      <c r="S54" s="772">
        <v>344.209203</v>
      </c>
      <c r="T54" s="737">
        <f>+IF(S43=0,0,S54/S43*100)</f>
        <v>0.56738038054333539</v>
      </c>
      <c r="U54" s="772">
        <f t="shared" si="22"/>
        <v>1039.7693368802695</v>
      </c>
      <c r="V54" s="737">
        <f>+IF(U43=0,0,U54/U43*100)</f>
        <v>0.62665208765697022</v>
      </c>
      <c r="W54" s="772">
        <f t="shared" si="9"/>
        <v>2077.5291318802692</v>
      </c>
      <c r="X54" s="737">
        <f>+IF(W43=0,0,W54/W43*100)</f>
        <v>0.5774188817060697</v>
      </c>
      <c r="Y54" s="772">
        <v>336.41984600000001</v>
      </c>
      <c r="Z54" s="737">
        <f>+IF(Y43=0,0,Y54/Y43*100)</f>
        <v>0.48492458122155824</v>
      </c>
      <c r="AA54" s="772">
        <v>332.17221600000005</v>
      </c>
      <c r="AB54" s="737">
        <f>+IF(AA43=0,0,AA54/AA43*100)</f>
        <v>0.44373350659540528</v>
      </c>
      <c r="AC54" s="772">
        <v>321.99580600000002</v>
      </c>
      <c r="AD54" s="737">
        <f>+IF(AC43=0,0,AC54/AC43*100)</f>
        <v>0.39853763585186347</v>
      </c>
      <c r="AE54" s="772">
        <f t="shared" si="23"/>
        <v>990.58786800000007</v>
      </c>
      <c r="AF54" s="737">
        <f>+IF(AE43=0,0,AE54/AE43*100)</f>
        <v>0.44020546417599116</v>
      </c>
      <c r="AG54" s="772">
        <v>316.99845800000003</v>
      </c>
      <c r="AH54" s="737">
        <f>+IF(AG43=0,0,AG54/AG43*100)</f>
        <v>0.38664891827821435</v>
      </c>
      <c r="AI54" s="772">
        <v>307.668094</v>
      </c>
      <c r="AJ54" s="737">
        <f>+IF(AI43=0,0,AI54/AI43*100)</f>
        <v>0.34688326407756276</v>
      </c>
      <c r="AK54" s="772">
        <v>375.14453199999997</v>
      </c>
      <c r="AL54" s="737">
        <f>+IF(AK43=0,0,AK54/AK43*100)</f>
        <v>0.43036025503784514</v>
      </c>
      <c r="AM54" s="772">
        <f t="shared" si="24"/>
        <v>999.81108399999994</v>
      </c>
      <c r="AN54" s="737">
        <f>+IF(AM43=0,0,AM54/AM43*100)</f>
        <v>0.38774760557505367</v>
      </c>
      <c r="AO54" s="772">
        <f t="shared" si="12"/>
        <v>1990.398952</v>
      </c>
      <c r="AP54" s="737">
        <f>+IF(AO43=0,0,AO54/AO43*100)</f>
        <v>0.41219369187873861</v>
      </c>
      <c r="AQ54" s="651"/>
      <c r="AR54" s="772">
        <v>4127.7231454812691</v>
      </c>
      <c r="AS54" s="737">
        <f>+IF(AR43=0,0,AR54/AR43*100)</f>
        <v>0.40460431895465593</v>
      </c>
      <c r="AT54" s="772">
        <v>311.81278800000001</v>
      </c>
      <c r="AU54" s="737">
        <f>+IF(AT43=0,0,AT54/AT43*100)</f>
        <v>0.37276541192767076</v>
      </c>
      <c r="AV54" s="772">
        <v>316.801017</v>
      </c>
      <c r="AW54" s="737">
        <f>+IF(AV43=0,0,AV54/AV43*100)</f>
        <v>0.4031108197959819</v>
      </c>
      <c r="AX54" s="772">
        <v>325.60953800000004</v>
      </c>
      <c r="AY54" s="737">
        <f>+IF(AX43=0,0,AX54/AX43*100)</f>
        <v>0.34427748904242828</v>
      </c>
      <c r="AZ54" s="772">
        <f t="shared" si="25"/>
        <v>954.223343</v>
      </c>
      <c r="BA54" s="737">
        <f>+IF(AZ43=0,0,AZ54/AZ43*100)</f>
        <v>0.37156025192564401</v>
      </c>
      <c r="BB54" s="772">
        <v>330.88583799999998</v>
      </c>
      <c r="BC54" s="737">
        <f>+IF(BB43=0,0,BB54/BB43*100)</f>
        <v>0.38822335736578711</v>
      </c>
      <c r="BD54" s="772">
        <v>331.38819699999999</v>
      </c>
      <c r="BE54" s="737">
        <f>+IF(BD43=0,0,BD54/BD43*100)</f>
        <v>0.41261320548855512</v>
      </c>
      <c r="BF54" s="772">
        <v>336.82111500000002</v>
      </c>
      <c r="BG54" s="737">
        <f>+IF(BF43=0,0,BF54/BF43*100)</f>
        <v>0.41434426333864177</v>
      </c>
      <c r="BH54" s="772">
        <f t="shared" si="26"/>
        <v>999.09514999999988</v>
      </c>
      <c r="BI54" s="737">
        <f>+IF(BH43=0,0,BH54/BH43*100)</f>
        <v>0.40476162608013105</v>
      </c>
      <c r="BJ54" s="772">
        <f t="shared" si="13"/>
        <v>1953.3184929999998</v>
      </c>
      <c r="BK54" s="737">
        <f>+IF(BJ43=0,0,BJ54/BJ43*100)</f>
        <v>0.38783199781027894</v>
      </c>
      <c r="BL54" s="772">
        <v>334.21124700000001</v>
      </c>
      <c r="BM54" s="737">
        <f>+IF(BL43=0,0,BL54/BL43*100)</f>
        <v>0.38656620371194494</v>
      </c>
      <c r="BN54" s="772">
        <v>331.37183500000003</v>
      </c>
      <c r="BO54" s="737">
        <f>+IF(BN43=0,0,BN54/BN43*100)</f>
        <v>0.40635362501158817</v>
      </c>
      <c r="BP54" s="772">
        <v>324.58724699999999</v>
      </c>
      <c r="BQ54" s="737">
        <f>+IF(BP43=0,0,BP54/BP43*100)</f>
        <v>0.40675063119108507</v>
      </c>
      <c r="BR54" s="772">
        <f t="shared" si="27"/>
        <v>990.17032900000004</v>
      </c>
      <c r="BS54" s="737">
        <f>+IF(BR43=0,0,BR54/BR43*100)</f>
        <v>0.3995778367906434</v>
      </c>
      <c r="BT54" s="772">
        <v>313.321532481269</v>
      </c>
      <c r="BU54" s="737">
        <f>+IF(BT43=0,0,BT54/BT43*100)</f>
        <v>0.37966875359247848</v>
      </c>
      <c r="BV54" s="772">
        <v>495.736401</v>
      </c>
      <c r="BW54" s="737">
        <f>+IF(BV43=0,0,BV54/BV43*100)</f>
        <v>0.51269779848777186</v>
      </c>
      <c r="BX54" s="772">
        <v>375.17639000000003</v>
      </c>
      <c r="BY54" s="737">
        <f>+IF(BX43=0,0,BX54/BX43*100)</f>
        <v>0.41911605981067102</v>
      </c>
      <c r="BZ54" s="772">
        <f t="shared" si="28"/>
        <v>1184.234323481269</v>
      </c>
      <c r="CA54" s="737">
        <f>+IF(BZ43=0,0,BZ54/BZ43*100)</f>
        <v>0.44067350478283396</v>
      </c>
      <c r="CB54" s="772">
        <f t="shared" si="14"/>
        <v>2174.4046524812693</v>
      </c>
      <c r="CC54" s="737">
        <f>+IF(CB43=0,0,CB54/CB43*100)</f>
        <v>0.42095821427543317</v>
      </c>
      <c r="CE54" s="772">
        <f t="shared" si="15"/>
        <v>5151.4557890032711</v>
      </c>
      <c r="CF54" s="737">
        <f>+IF(CE43=0,0,CE54/CE43*100)</f>
        <v>0.37506758921355982</v>
      </c>
      <c r="CG54" s="772">
        <v>435.11129900000003</v>
      </c>
      <c r="CH54" s="737">
        <f>+IF(CG43=0,0,CG54/CG43*100)</f>
        <v>0.47194598928289372</v>
      </c>
      <c r="CI54" s="772">
        <v>421.93815499999999</v>
      </c>
      <c r="CJ54" s="737">
        <f>+IF(CI43=0,0,CI54/CI43*100)</f>
        <v>0.44787384325925655</v>
      </c>
      <c r="CK54" s="772">
        <v>429.52655900000002</v>
      </c>
      <c r="CL54" s="737">
        <f>+IF(CK43=0,0,CK54/CK43*100)</f>
        <v>0.4017701268864674</v>
      </c>
      <c r="CM54" s="772">
        <f t="shared" si="29"/>
        <v>1286.5760129999999</v>
      </c>
      <c r="CN54" s="737">
        <f>+IF(CM43=0,0,CM54/CM43*100)</f>
        <v>0.43863610993404084</v>
      </c>
      <c r="CO54" s="772">
        <v>426.66277300000002</v>
      </c>
      <c r="CP54" s="737">
        <f>+IF(CO43=0,0,CO54/CO43*100)</f>
        <v>0.41775557968243177</v>
      </c>
      <c r="CQ54" s="772">
        <v>444.10742700000003</v>
      </c>
      <c r="CR54" s="737">
        <f>+IF(CQ43=0,0,CQ54/CQ43*100)</f>
        <v>0.39975545316467087</v>
      </c>
      <c r="CS54" s="772">
        <v>424.55134099999998</v>
      </c>
      <c r="CT54" s="737">
        <f>+IF(CS43=0,0,CS54/CS43*100)</f>
        <v>0.37556166401779467</v>
      </c>
      <c r="CU54" s="772">
        <f t="shared" si="30"/>
        <v>1295.321541</v>
      </c>
      <c r="CV54" s="737">
        <f>+IF(CU43=0,0,CU54/CU43*100)</f>
        <v>0.39700749436780702</v>
      </c>
      <c r="CW54" s="772">
        <f t="shared" si="16"/>
        <v>2581.8975540000001</v>
      </c>
      <c r="CX54" s="737">
        <f>+IF(CW43=0,0,CW54/CW43*100)</f>
        <v>0.41671459537001448</v>
      </c>
      <c r="CY54" s="772">
        <v>436.74812800000001</v>
      </c>
      <c r="CZ54" s="737">
        <f>+IF(CY43=0,0,CY54/CY43*100)</f>
        <v>0.37612564708172275</v>
      </c>
      <c r="DA54" s="772">
        <v>418.15589999999997</v>
      </c>
      <c r="DB54" s="737">
        <f>+IF(DA43=0,0,DA54/DA43*100)</f>
        <v>0.34141340621666155</v>
      </c>
      <c r="DC54" s="772">
        <v>421.92053899999996</v>
      </c>
      <c r="DD54" s="737">
        <f>+IF(DC43=0,0,DC54/DC43*100)</f>
        <v>0.32690203642503185</v>
      </c>
      <c r="DE54" s="772">
        <f t="shared" si="31"/>
        <v>1276.8245669999999</v>
      </c>
      <c r="DF54" s="737">
        <f>+IF(DE43=0,0,DE54/DE43*100)</f>
        <v>0.34728231271690224</v>
      </c>
      <c r="DG54" s="772">
        <v>431.4367487288265</v>
      </c>
      <c r="DH54" s="737">
        <f>+IF(DG43=0,0,DG54/DG43*100)</f>
        <v>0.32355694473726881</v>
      </c>
      <c r="DI54" s="772">
        <v>429.86724615661751</v>
      </c>
      <c r="DJ54" s="737">
        <f>+IF(DI43=0,0,DI54/DI43*100)</f>
        <v>0.32716925101890715</v>
      </c>
      <c r="DK54" s="772">
        <v>431.42967311782741</v>
      </c>
      <c r="DL54" s="737">
        <f>+IF(DK43=0,0,DK54/DK43*100)</f>
        <v>0.35509695177349515</v>
      </c>
      <c r="DM54" s="772">
        <f t="shared" si="32"/>
        <v>1292.7336680032713</v>
      </c>
      <c r="DN54" s="737">
        <f>+IF(DM43=0,0,DM54/DM43*100)</f>
        <v>0.33470739142456674</v>
      </c>
      <c r="DO54" s="772">
        <f t="shared" si="17"/>
        <v>2569.558235003271</v>
      </c>
      <c r="DP54" s="737">
        <f>+IF(DO43=0,0,DO54/DO43*100)</f>
        <v>0.34084000987286278</v>
      </c>
      <c r="DR54" s="772">
        <f t="shared" si="18"/>
        <v>5935.1145413974036</v>
      </c>
      <c r="DS54" s="737">
        <f>+IF(DR43=0,0,DR54/DR43*100)</f>
        <v>0.35713108678920386</v>
      </c>
      <c r="DT54" s="772">
        <v>466.06120038085379</v>
      </c>
      <c r="DU54" s="737">
        <f>+IF(DT43=0,0,DT54/DT43*100)</f>
        <v>0.34005522813199557</v>
      </c>
      <c r="DV54" s="772">
        <v>470.78608097514763</v>
      </c>
      <c r="DW54" s="737">
        <f>+IF(DV43=0,0,DV54/DV43*100)</f>
        <v>0.33147715103440167</v>
      </c>
      <c r="DX54" s="772">
        <v>504.25408398443767</v>
      </c>
      <c r="DY54" s="737">
        <f>+IF(DX43=0,0,DX54/DX43*100)</f>
        <v>0.36160525311442832</v>
      </c>
      <c r="DZ54" s="772">
        <f t="shared" si="33"/>
        <v>1441.1013653404391</v>
      </c>
      <c r="EA54" s="737">
        <f>+IF(DZ43=0,0,DZ54/DZ43*100)</f>
        <v>0.34432447599059463</v>
      </c>
      <c r="EB54" s="772">
        <v>501.62099173915601</v>
      </c>
      <c r="EC54" s="737">
        <f>+IF(EB43=0,0,EB54/EB43*100)</f>
        <v>0.37444472276438873</v>
      </c>
      <c r="ED54" s="772">
        <v>494.62530616126145</v>
      </c>
      <c r="EE54" s="737">
        <f>+IF(ED43=0,0,ED54/ED43*100)</f>
        <v>0.36847362602520184</v>
      </c>
      <c r="EF54" s="772">
        <v>494.10223474175643</v>
      </c>
      <c r="EG54" s="737">
        <f>+IF(EF43=0,0,EF54/EF43*100)</f>
        <v>0.3705960174290121</v>
      </c>
      <c r="EH54" s="772">
        <f t="shared" si="34"/>
        <v>1490.3485326421737</v>
      </c>
      <c r="EI54" s="737">
        <f>+IF(EH43=0,0,EH54/EH43*100)</f>
        <v>0.3711705394428727</v>
      </c>
      <c r="EJ54" s="772">
        <f t="shared" si="19"/>
        <v>2931.449897982613</v>
      </c>
      <c r="EK54" s="737">
        <f>+IF(EJ43=0,0,EJ54/EJ43*100)</f>
        <v>0.35746918865747934</v>
      </c>
      <c r="EL54" s="772">
        <v>499.15831713406203</v>
      </c>
      <c r="EM54" s="737">
        <f>+IF(EL43=0,0,EL54/EL43*100)</f>
        <v>0.35646001447766906</v>
      </c>
      <c r="EN54" s="772">
        <v>498.69792167574803</v>
      </c>
      <c r="EO54" s="737">
        <f>+IF(EN43=0,0,EN54/EN43*100)</f>
        <v>0.36269207642656076</v>
      </c>
      <c r="EP54" s="772">
        <v>502.71685242979316</v>
      </c>
      <c r="EQ54" s="737">
        <f>+IF(EP43=0,0,EP54/EP43*100)</f>
        <v>0.35606727125985077</v>
      </c>
      <c r="ER54" s="772">
        <f t="shared" si="35"/>
        <v>1500.5730912396032</v>
      </c>
      <c r="ES54" s="737">
        <f>+IF(ER43=0,0,ER54/ER43*100)</f>
        <v>0.35837408158298528</v>
      </c>
      <c r="ET54" s="772">
        <v>505.69341869069723</v>
      </c>
      <c r="EU54" s="737">
        <f>+IF(ET43=0,0,ET54/ET43*100)</f>
        <v>0.35012806000444296</v>
      </c>
      <c r="EV54" s="772">
        <v>502.42327793704339</v>
      </c>
      <c r="EW54" s="737">
        <f>+IF(EV43=0,0,EV54/EV43*100)</f>
        <v>0.35631610241827966</v>
      </c>
      <c r="EX54" s="772">
        <v>494.97485554744651</v>
      </c>
      <c r="EY54" s="737">
        <f>+IF(EX43=0,0,EX54/EX43*100)</f>
        <v>0.35951815581912977</v>
      </c>
      <c r="EZ54" s="772">
        <f t="shared" si="36"/>
        <v>1503.0915521751872</v>
      </c>
      <c r="FA54" s="737">
        <f>+IF(EZ43=0,0,EZ54/EZ43*100)</f>
        <v>0.35524571502350466</v>
      </c>
      <c r="FB54" s="772">
        <f t="shared" si="20"/>
        <v>3003.6646434147906</v>
      </c>
      <c r="FC54" s="737">
        <f>+IF(FB43=0,0,FB54/FB43*100)</f>
        <v>0.35680172975697561</v>
      </c>
      <c r="FD54" s="772">
        <v>6219.8624359553769</v>
      </c>
      <c r="FE54" s="737">
        <f>+IF(FD43=0,0,FD54/FD43*100)</f>
        <v>0.37258528177443895</v>
      </c>
      <c r="FF54" s="772">
        <v>6242.9176045238346</v>
      </c>
      <c r="FG54" s="737">
        <f>+IF(FF43=0,0,FF54/FF43*100)</f>
        <v>0.34569072099186449</v>
      </c>
      <c r="FH54" s="772">
        <v>8175.6643069121055</v>
      </c>
      <c r="FI54" s="737">
        <f>+IF(FH43=0,0,FH54/FH43*100)</f>
        <v>0.39020990695939289</v>
      </c>
      <c r="FJ54" s="772">
        <v>8967.5504597211257</v>
      </c>
      <c r="FK54" s="737">
        <f>+IF(FJ43=0,0,FJ54/FJ43*100)</f>
        <v>0.38011164697761773</v>
      </c>
    </row>
    <row r="55" spans="2:167" s="648" customFormat="1" ht="13.5" customHeight="1">
      <c r="B55" s="769"/>
      <c r="C55" s="771" t="s">
        <v>4795</v>
      </c>
      <c r="D55" s="769"/>
      <c r="E55" s="772">
        <f t="shared" si="7"/>
        <v>13291.555705097468</v>
      </c>
      <c r="F55" s="737">
        <f>+IF(E43=0,0,E55/E43*100)</f>
        <v>1.5773044012712054</v>
      </c>
      <c r="G55" s="772">
        <v>1105.5705840000001</v>
      </c>
      <c r="H55" s="737">
        <f>+IF(G43=0,0,G55/G43*100)</f>
        <v>1.87492792392644</v>
      </c>
      <c r="I55" s="772">
        <v>975.31762500000002</v>
      </c>
      <c r="J55" s="737">
        <f>+IF(I43=0,0,I55/I43*100)</f>
        <v>1.5246533766912129</v>
      </c>
      <c r="K55" s="772">
        <v>1311.1648970000001</v>
      </c>
      <c r="L55" s="737">
        <f>+IF(K43=0,0,K55/K43*100)</f>
        <v>1.8483898097500375</v>
      </c>
      <c r="M55" s="772">
        <f t="shared" si="21"/>
        <v>3392.0531060000003</v>
      </c>
      <c r="N55" s="737">
        <f>+IF(M43=0,0,M55/M43*100)</f>
        <v>1.7496413031091274</v>
      </c>
      <c r="O55" s="772">
        <v>1088.360318</v>
      </c>
      <c r="P55" s="737">
        <f>+IF(O43=0,0,O55/O43*100)</f>
        <v>1.8233054141266043</v>
      </c>
      <c r="Q55" s="772">
        <v>1003.8542830974683</v>
      </c>
      <c r="R55" s="737">
        <f>+IF(Q43=0,0,Q55/Q43*100)</f>
        <v>2.2030533209025727</v>
      </c>
      <c r="S55" s="772">
        <v>1005.5370809999999</v>
      </c>
      <c r="T55" s="737">
        <f>+IF(S43=0,0,S55/S43*100)</f>
        <v>1.6574862226104239</v>
      </c>
      <c r="U55" s="772">
        <f t="shared" si="22"/>
        <v>3097.7516820974683</v>
      </c>
      <c r="V55" s="737">
        <f>+IF(U43=0,0,U55/U43*100)</f>
        <v>1.866964613953414</v>
      </c>
      <c r="W55" s="772">
        <f t="shared" si="9"/>
        <v>6489.8047880974682</v>
      </c>
      <c r="X55" s="737">
        <f>+IF(W43=0,0,W55/W43*100)</f>
        <v>1.8037464629159772</v>
      </c>
      <c r="Y55" s="772">
        <v>1031.4096220000001</v>
      </c>
      <c r="Z55" s="737">
        <f>+IF(Y43=0,0,Y55/Y43*100)</f>
        <v>1.4867014683082511</v>
      </c>
      <c r="AA55" s="772">
        <v>1012.644209</v>
      </c>
      <c r="AB55" s="737">
        <f>+IF(AA43=0,0,AA55/AA43*100)</f>
        <v>1.3527445829277318</v>
      </c>
      <c r="AC55" s="772">
        <v>1257.247664</v>
      </c>
      <c r="AD55" s="737">
        <f>+IF(AC43=0,0,AC55/AC43*100)</f>
        <v>1.5561088136993872</v>
      </c>
      <c r="AE55" s="772">
        <f t="shared" si="23"/>
        <v>3301.3014950000002</v>
      </c>
      <c r="AF55" s="737">
        <f>+IF(AE43=0,0,AE55/AE43*100)</f>
        <v>1.4670591109958644</v>
      </c>
      <c r="AG55" s="772">
        <v>1138.0998500000001</v>
      </c>
      <c r="AH55" s="737">
        <f>+IF(AG43=0,0,AG55/AG43*100)</f>
        <v>1.3881615660575168</v>
      </c>
      <c r="AI55" s="772">
        <v>1134.330813</v>
      </c>
      <c r="AJ55" s="737">
        <f>+IF(AI43=0,0,AI55/AI43*100)</f>
        <v>1.2789118619404047</v>
      </c>
      <c r="AK55" s="772">
        <v>1228.018759</v>
      </c>
      <c r="AL55" s="737">
        <f>+IF(AK43=0,0,AK55/AK43*100)</f>
        <v>1.4087649458649132</v>
      </c>
      <c r="AM55" s="772">
        <f t="shared" si="24"/>
        <v>3500.4494220000001</v>
      </c>
      <c r="AN55" s="737">
        <f>+IF(AM43=0,0,AM55/AM43*100)</f>
        <v>1.3575473442311634</v>
      </c>
      <c r="AO55" s="772">
        <f t="shared" si="12"/>
        <v>6801.7509170000003</v>
      </c>
      <c r="AP55" s="737">
        <f>+IF(AO43=0,0,AO55/AO43*100)</f>
        <v>1.4085813393845807</v>
      </c>
      <c r="AQ55" s="651"/>
      <c r="AR55" s="772">
        <v>16933.5995729153</v>
      </c>
      <c r="AS55" s="737">
        <f>+IF(AR43=0,0,AR55/AR43*100)</f>
        <v>1.6598515164832868</v>
      </c>
      <c r="AT55" s="772">
        <v>1101.0243849999999</v>
      </c>
      <c r="AU55" s="737">
        <f>+IF(AT43=0,0,AT55/AT43*100)</f>
        <v>1.3162507254735663</v>
      </c>
      <c r="AV55" s="772">
        <v>1194.4535420000002</v>
      </c>
      <c r="AW55" s="737">
        <f>+IF(AV43=0,0,AV55/AV43*100)</f>
        <v>1.5198724773154195</v>
      </c>
      <c r="AX55" s="772">
        <v>1508.6759689999999</v>
      </c>
      <c r="AY55" s="737">
        <f>+IF(AX43=0,0,AX55/AX43*100)</f>
        <v>1.5951718662061187</v>
      </c>
      <c r="AZ55" s="772">
        <f t="shared" si="25"/>
        <v>3804.1538959999998</v>
      </c>
      <c r="BA55" s="737">
        <f>+IF(AZ43=0,0,AZ55/AZ43*100)</f>
        <v>1.4812804469002392</v>
      </c>
      <c r="BB55" s="772">
        <v>1298.9644069999999</v>
      </c>
      <c r="BC55" s="737">
        <f>+IF(BB43=0,0,BB55/BB43*100)</f>
        <v>1.5240553244354893</v>
      </c>
      <c r="BD55" s="772">
        <v>1232.826534</v>
      </c>
      <c r="BE55" s="737">
        <f>+IF(BD43=0,0,BD55/BD43*100)</f>
        <v>1.5349988702376303</v>
      </c>
      <c r="BF55" s="772">
        <v>1201.4680619999999</v>
      </c>
      <c r="BG55" s="737">
        <f>+IF(BF43=0,0,BF55/BF43*100)</f>
        <v>1.47799937980223</v>
      </c>
      <c r="BH55" s="772">
        <f t="shared" si="26"/>
        <v>3733.2590030000001</v>
      </c>
      <c r="BI55" s="737">
        <f>+IF(BH43=0,0,BH55/BH43*100)</f>
        <v>1.5124485236792202</v>
      </c>
      <c r="BJ55" s="772">
        <f t="shared" si="13"/>
        <v>7537.4128989999999</v>
      </c>
      <c r="BK55" s="737">
        <f>+IF(BJ43=0,0,BJ55/BJ43*100)</f>
        <v>1.4965556889037943</v>
      </c>
      <c r="BL55" s="772">
        <v>1189.9981630000002</v>
      </c>
      <c r="BM55" s="737">
        <f>+IF(BL43=0,0,BL55/BL43*100)</f>
        <v>1.3764140986407269</v>
      </c>
      <c r="BN55" s="772">
        <v>1286.0109130000001</v>
      </c>
      <c r="BO55" s="737">
        <f>+IF(BN43=0,0,BN55/BN43*100)</f>
        <v>1.5770054697075029</v>
      </c>
      <c r="BP55" s="772">
        <v>1458.8300794463998</v>
      </c>
      <c r="BQ55" s="737">
        <f>+IF(BP43=0,0,BP55/BP43*100)</f>
        <v>1.82810649863691</v>
      </c>
      <c r="BR55" s="772">
        <f t="shared" si="27"/>
        <v>3934.8391554464001</v>
      </c>
      <c r="BS55" s="737">
        <f>+IF(BR43=0,0,BR55/BR43*100)</f>
        <v>1.5878828841905186</v>
      </c>
      <c r="BT55" s="772">
        <v>1559.9661443637001</v>
      </c>
      <c r="BU55" s="737">
        <f>+IF(BT43=0,0,BT55/BT43*100)</f>
        <v>1.8902958790820976</v>
      </c>
      <c r="BV55" s="772">
        <v>1900.1051743452001</v>
      </c>
      <c r="BW55" s="737">
        <f>+IF(BV43=0,0,BV55/BV43*100)</f>
        <v>1.965116416339191</v>
      </c>
      <c r="BX55" s="772">
        <v>2001.2761997599996</v>
      </c>
      <c r="BY55" s="737">
        <f>+IF(BX43=0,0,BX55/BX43*100)</f>
        <v>2.2356603927989296</v>
      </c>
      <c r="BZ55" s="772">
        <f t="shared" si="28"/>
        <v>5461.3475184688996</v>
      </c>
      <c r="CA55" s="737">
        <f>+IF(BZ43=0,0,BZ55/BZ43*100)</f>
        <v>2.0322592447125514</v>
      </c>
      <c r="CB55" s="772">
        <f t="shared" si="14"/>
        <v>9396.1866739152993</v>
      </c>
      <c r="CC55" s="737">
        <f>+IF(CB43=0,0,CB55/CB43*100)</f>
        <v>1.819073537548034</v>
      </c>
      <c r="CE55" s="772">
        <f t="shared" si="15"/>
        <v>20940.533853745543</v>
      </c>
      <c r="CF55" s="737">
        <f>+IF(CE43=0,0,CE55/CE43*100)</f>
        <v>1.524639999072753</v>
      </c>
      <c r="CG55" s="772">
        <v>1605.6415350000002</v>
      </c>
      <c r="CH55" s="737">
        <f>+IF(CG43=0,0,CG55/CG43*100)</f>
        <v>1.7415683858609219</v>
      </c>
      <c r="CI55" s="772">
        <v>1478.442933</v>
      </c>
      <c r="CJ55" s="737">
        <f>+IF(CI43=0,0,CI55/CI43*100)</f>
        <v>1.5693198412980631</v>
      </c>
      <c r="CK55" s="772">
        <v>1651.6481272584999</v>
      </c>
      <c r="CL55" s="737">
        <f>+IF(CK43=0,0,CK55/CK43*100)</f>
        <v>1.5449169876837434</v>
      </c>
      <c r="CM55" s="772">
        <f t="shared" si="29"/>
        <v>4735.7325952584997</v>
      </c>
      <c r="CN55" s="737">
        <f>+IF(CM43=0,0,CM55/CM43*100)</f>
        <v>1.6145671163480864</v>
      </c>
      <c r="CO55" s="772">
        <v>1441.758321</v>
      </c>
      <c r="CP55" s="737">
        <f>+IF(CO43=0,0,CO55/CO43*100)</f>
        <v>1.4116595617572771</v>
      </c>
      <c r="CQ55" s="772">
        <v>1663.9820829999999</v>
      </c>
      <c r="CR55" s="737">
        <f>+IF(CQ43=0,0,CQ55/CQ43*100)</f>
        <v>1.4978040699318409</v>
      </c>
      <c r="CS55" s="772">
        <v>1593.408218</v>
      </c>
      <c r="CT55" s="737">
        <f>+IF(CS43=0,0,CS55/CS43*100)</f>
        <v>1.4095422249807685</v>
      </c>
      <c r="CU55" s="772">
        <f t="shared" si="30"/>
        <v>4699.1486220000006</v>
      </c>
      <c r="CV55" s="737">
        <f>+IF(CU43=0,0,CU55/CU43*100)</f>
        <v>1.4402580062413657</v>
      </c>
      <c r="CW55" s="772">
        <f t="shared" si="16"/>
        <v>9434.8812172585003</v>
      </c>
      <c r="CX55" s="737">
        <f>+IF(CW43=0,0,CW55/CW43*100)</f>
        <v>1.5227764179577612</v>
      </c>
      <c r="CY55" s="772">
        <v>1710.339747</v>
      </c>
      <c r="CZ55" s="737">
        <f>+IF(CY43=0,0,CY55/CY43*100)</f>
        <v>1.4729373815884219</v>
      </c>
      <c r="DA55" s="772">
        <v>1895.5417179999999</v>
      </c>
      <c r="DB55" s="737">
        <f>+IF(DA43=0,0,DA55/DA43*100)</f>
        <v>1.5476604648365899</v>
      </c>
      <c r="DC55" s="772">
        <v>1923.971223</v>
      </c>
      <c r="DD55" s="737">
        <f>+IF(DC43=0,0,DC55/DC43*100)</f>
        <v>1.4906837963199016</v>
      </c>
      <c r="DE55" s="772">
        <f t="shared" si="31"/>
        <v>5529.8526879999999</v>
      </c>
      <c r="DF55" s="737">
        <f>+IF(DE43=0,0,DE55/DE43*100)</f>
        <v>1.5040594300159784</v>
      </c>
      <c r="DG55" s="772">
        <v>1825.7270083257793</v>
      </c>
      <c r="DH55" s="737">
        <f>+IF(DG43=0,0,DG55/DG43*100)</f>
        <v>1.3692080113219474</v>
      </c>
      <c r="DI55" s="772">
        <v>1763.1713411227029</v>
      </c>
      <c r="DJ55" s="737">
        <f>+IF(DI43=0,0,DI55/DI43*100)</f>
        <v>1.3419385920902325</v>
      </c>
      <c r="DK55" s="772">
        <v>2386.9015990385606</v>
      </c>
      <c r="DL55" s="737">
        <f>+IF(DK43=0,0,DK55/DK43*100)</f>
        <v>1.9645878223364388</v>
      </c>
      <c r="DM55" s="772">
        <f t="shared" si="32"/>
        <v>5975.7999484870425</v>
      </c>
      <c r="DN55" s="737">
        <f>+IF(DM43=0,0,DM55/DM43*100)</f>
        <v>1.5472207941505371</v>
      </c>
      <c r="DO55" s="772">
        <f t="shared" si="17"/>
        <v>11505.652636487042</v>
      </c>
      <c r="DP55" s="737">
        <f>+IF(DO43=0,0,DO55/DO43*100)</f>
        <v>1.5261715826452094</v>
      </c>
      <c r="DR55" s="772">
        <f t="shared" si="18"/>
        <v>23678.948000938279</v>
      </c>
      <c r="DS55" s="737">
        <f>+IF(DR43=0,0,DR55/DR43*100)</f>
        <v>1.4248231225557915</v>
      </c>
      <c r="DT55" s="772">
        <v>1866.0536312452091</v>
      </c>
      <c r="DU55" s="737">
        <f>+IF(DT43=0,0,DT55/DT43*100)</f>
        <v>1.361540700579839</v>
      </c>
      <c r="DV55" s="772">
        <v>1877.4959247631296</v>
      </c>
      <c r="DW55" s="737">
        <f>+IF(DV43=0,0,DV55/DV43*100)</f>
        <v>1.3219316062405733</v>
      </c>
      <c r="DX55" s="772">
        <v>1984.6906401774436</v>
      </c>
      <c r="DY55" s="737">
        <f>+IF(DX43=0,0,DX55/DX43*100)</f>
        <v>1.4232399579679957</v>
      </c>
      <c r="DZ55" s="772">
        <f t="shared" si="33"/>
        <v>5728.2401961857822</v>
      </c>
      <c r="EA55" s="737">
        <f>+IF(DZ43=0,0,DZ55/DZ43*100)</f>
        <v>1.3686568837813753</v>
      </c>
      <c r="EB55" s="772">
        <v>1938.6575155921855</v>
      </c>
      <c r="EC55" s="737">
        <f>+IF(EB43=0,0,EB55/EB43*100)</f>
        <v>1.4471485203284606</v>
      </c>
      <c r="ED55" s="772">
        <v>1972.6495707717104</v>
      </c>
      <c r="EE55" s="737">
        <f>+IF(ED43=0,0,ED55/ED43*100)</f>
        <v>1.4695352849219783</v>
      </c>
      <c r="EF55" s="772">
        <v>1911.8410573805568</v>
      </c>
      <c r="EG55" s="737">
        <f>+IF(EF43=0,0,EF55/EF43*100)</f>
        <v>1.4339556310503545</v>
      </c>
      <c r="EH55" s="772">
        <f t="shared" si="34"/>
        <v>5823.1481437444527</v>
      </c>
      <c r="EI55" s="737">
        <f>+IF(EH43=0,0,EH55/EH43*100)</f>
        <v>1.4502520654934141</v>
      </c>
      <c r="EJ55" s="772">
        <f t="shared" si="19"/>
        <v>11551.388339930236</v>
      </c>
      <c r="EK55" s="737">
        <f>+IF(EJ43=0,0,EJ55/EJ43*100)</f>
        <v>1.40860855939719</v>
      </c>
      <c r="EL55" s="772">
        <v>1899.8005630247574</v>
      </c>
      <c r="EM55" s="737">
        <f>+IF(EL43=0,0,EL55/EL43*100)</f>
        <v>1.3566896773125554</v>
      </c>
      <c r="EN55" s="772">
        <v>1905.149272631053</v>
      </c>
      <c r="EO55" s="737">
        <f>+IF(EN43=0,0,EN55/EN43*100)</f>
        <v>1.3855733412147313</v>
      </c>
      <c r="EP55" s="772">
        <v>2060.2422610891635</v>
      </c>
      <c r="EQ55" s="737">
        <f>+IF(EP43=0,0,EP55/EP43*100)</f>
        <v>1.4592405973553317</v>
      </c>
      <c r="ER55" s="772">
        <f t="shared" si="35"/>
        <v>5865.1920967449742</v>
      </c>
      <c r="ES55" s="737">
        <f>+IF(ER43=0,0,ER55/ER43*100)</f>
        <v>1.4007533809915156</v>
      </c>
      <c r="ET55" s="772">
        <v>1950.1920522020225</v>
      </c>
      <c r="EU55" s="737">
        <f>+IF(ET43=0,0,ET55/ET43*100)</f>
        <v>1.3502587430176076</v>
      </c>
      <c r="EV55" s="772">
        <v>1911.0160976256038</v>
      </c>
      <c r="EW55" s="737">
        <f>+IF(EV43=0,0,EV55/EV43*100)</f>
        <v>1.3552831595710217</v>
      </c>
      <c r="EX55" s="772">
        <v>2401.1594144354412</v>
      </c>
      <c r="EY55" s="737">
        <f>+IF(EX43=0,0,EX55/EX43*100)</f>
        <v>1.744049005379875</v>
      </c>
      <c r="EZ55" s="772">
        <f t="shared" si="36"/>
        <v>6262.3675642630678</v>
      </c>
      <c r="FA55" s="737">
        <f>+IF(EZ43=0,0,EZ55/EZ43*100)</f>
        <v>1.4800690216688461</v>
      </c>
      <c r="FB55" s="772">
        <f t="shared" si="20"/>
        <v>12127.559661008043</v>
      </c>
      <c r="FC55" s="737">
        <f>+IF(FB43=0,0,FB55/FB43*100)</f>
        <v>1.440618304132375</v>
      </c>
      <c r="FD55" s="772">
        <v>23804.051530668661</v>
      </c>
      <c r="FE55" s="737">
        <f>+IF(FD43=0,0,FD55/FD43*100)</f>
        <v>1.4259220904401169</v>
      </c>
      <c r="FF55" s="772">
        <v>24332.240320727578</v>
      </c>
      <c r="FG55" s="737">
        <f>+IF(FF43=0,0,FF55/FF43*100)</f>
        <v>1.3473555527505952</v>
      </c>
      <c r="FH55" s="772">
        <v>28506.801019648537</v>
      </c>
      <c r="FI55" s="737">
        <f>+IF(FH43=0,0,FH55/FH43*100)</f>
        <v>1.360578878487283</v>
      </c>
      <c r="FJ55" s="772">
        <v>30258.155026414654</v>
      </c>
      <c r="FK55" s="737">
        <f>+IF(FJ43=0,0,FJ55/FJ43*100)</f>
        <v>1.28256620280587</v>
      </c>
    </row>
    <row r="56" spans="2:167" s="648" customFormat="1" ht="13.5" customHeight="1">
      <c r="B56" s="781"/>
      <c r="C56" s="771" t="s">
        <v>4796</v>
      </c>
      <c r="D56" s="769"/>
      <c r="E56" s="772">
        <f t="shared" si="7"/>
        <v>-475.4274699999977</v>
      </c>
      <c r="F56" s="737">
        <f>+IF(E43=0,0,E56/E43*100)</f>
        <v>-5.6418816393978416E-2</v>
      </c>
      <c r="G56" s="772">
        <v>-22.666768000000189</v>
      </c>
      <c r="H56" s="737">
        <f>+IF(G43=0,0,G56/G43*100)</f>
        <v>-3.8440382625414195E-2</v>
      </c>
      <c r="I56" s="772">
        <v>14.650711999999999</v>
      </c>
      <c r="J56" s="737">
        <f>+IF(I43=0,0,I56/I43*100)</f>
        <v>2.2902546769551582E-2</v>
      </c>
      <c r="K56" s="772">
        <v>-34.545129999999602</v>
      </c>
      <c r="L56" s="737">
        <f>+IF(K43=0,0,K56/K43*100)</f>
        <v>-4.8699340879692243E-2</v>
      </c>
      <c r="M56" s="772">
        <f t="shared" si="21"/>
        <v>-42.561185999999793</v>
      </c>
      <c r="N56" s="737">
        <f>+IF(M43=0,0,M56/M43*100)</f>
        <v>-2.1953314587908335E-2</v>
      </c>
      <c r="O56" s="772">
        <v>-36.6025089999996</v>
      </c>
      <c r="P56" s="737">
        <f>+IF(O43=0,0,O56/O43*100)</f>
        <v>-6.1319355112979257E-2</v>
      </c>
      <c r="Q56" s="772">
        <v>-35.419961999999487</v>
      </c>
      <c r="R56" s="737">
        <f>+IF(Q43=0,0,Q56/Q43*100)</f>
        <v>-7.7732461995946231E-2</v>
      </c>
      <c r="S56" s="772">
        <v>-41.791466999999557</v>
      </c>
      <c r="T56" s="737">
        <f>+IF(S43=0,0,S56/S43*100)</f>
        <v>-6.8887345960717938E-2</v>
      </c>
      <c r="U56" s="772">
        <f t="shared" si="22"/>
        <v>-113.81393799999864</v>
      </c>
      <c r="V56" s="737">
        <f>+IF(U43=0,0,U56/U43*100)</f>
        <v>-6.8593811456446996E-2</v>
      </c>
      <c r="W56" s="772">
        <f t="shared" si="9"/>
        <v>-156.37512399999844</v>
      </c>
      <c r="X56" s="737">
        <f>+IF(W43=0,0,W56/W43*100)</f>
        <v>-4.3462181993571596E-2</v>
      </c>
      <c r="Y56" s="772">
        <v>-55.844578999999726</v>
      </c>
      <c r="Z56" s="737">
        <f>+IF(Y43=0,0,Y56/Y43*100)</f>
        <v>-8.0495872663437024E-2</v>
      </c>
      <c r="AA56" s="772">
        <v>-52.218131999999741</v>
      </c>
      <c r="AB56" s="737">
        <f>+IF(AA43=0,0,AA56/AA43*100)</f>
        <v>-6.9755788425789431E-2</v>
      </c>
      <c r="AC56" s="772">
        <v>-58.393209999999669</v>
      </c>
      <c r="AD56" s="737">
        <f>+IF(AC43=0,0,AC56/AC43*100)</f>
        <v>-7.2273897453189989E-2</v>
      </c>
      <c r="AE56" s="772">
        <f t="shared" si="23"/>
        <v>-166.45592099999914</v>
      </c>
      <c r="AF56" s="737">
        <f>+IF(AE43=0,0,AE56/AE43*100)</f>
        <v>-7.3971031077322585E-2</v>
      </c>
      <c r="AG56" s="772">
        <v>-20.449293999999867</v>
      </c>
      <c r="AH56" s="737">
        <f>+IF(AG43=0,0,AG56/AG43*100)</f>
        <v>-2.494238443473162E-2</v>
      </c>
      <c r="AI56" s="772">
        <v>-50.472090000000037</v>
      </c>
      <c r="AJ56" s="737">
        <f>+IF(AI43=0,0,AI56/AI43*100)</f>
        <v>-5.6905228931591868E-2</v>
      </c>
      <c r="AK56" s="772">
        <v>-81.67504100000022</v>
      </c>
      <c r="AL56" s="737">
        <f>+IF(AK43=0,0,AK56/AK43*100)</f>
        <v>-9.3696398259075664E-2</v>
      </c>
      <c r="AM56" s="772">
        <f t="shared" si="24"/>
        <v>-152.59642500000012</v>
      </c>
      <c r="AN56" s="737">
        <f>+IF(AM43=0,0,AM56/AM43*100)</f>
        <v>-5.918007847676883E-2</v>
      </c>
      <c r="AO56" s="772">
        <f t="shared" si="12"/>
        <v>-319.05234599999926</v>
      </c>
      <c r="AP56" s="737">
        <f>+IF(AO43=0,0,AO56/AO43*100)</f>
        <v>-6.6072866581931552E-2</v>
      </c>
      <c r="AQ56" s="651"/>
      <c r="AR56" s="772">
        <v>-813.4974717007932</v>
      </c>
      <c r="AS56" s="737">
        <f>+IF(AR43=0,0,AR56/AR43*100)</f>
        <v>-7.9739987132896137E-2</v>
      </c>
      <c r="AT56" s="772">
        <v>-40.157802999999831</v>
      </c>
      <c r="AU56" s="737">
        <f>+IF(AT43=0,0,AT56/AT43*100)</f>
        <v>-4.800778080148909E-2</v>
      </c>
      <c r="AV56" s="772">
        <v>-52.613500999999538</v>
      </c>
      <c r="AW56" s="737">
        <f>+IF(AV43=0,0,AV56/AV43*100)</f>
        <v>-6.6947611852036848E-2</v>
      </c>
      <c r="AX56" s="772">
        <v>-86.958779999999805</v>
      </c>
      <c r="AY56" s="737">
        <f>+IF(AX43=0,0,AX56/AX43*100)</f>
        <v>-9.1944328819362944E-2</v>
      </c>
      <c r="AZ56" s="772">
        <f t="shared" si="25"/>
        <v>-179.73008399999918</v>
      </c>
      <c r="BA56" s="737">
        <f>+IF(AZ43=0,0,AZ56/AZ43*100)</f>
        <v>-6.9984197912937515E-2</v>
      </c>
      <c r="BB56" s="772">
        <v>-77.977234999999851</v>
      </c>
      <c r="BC56" s="737">
        <f>+IF(BB43=0,0,BB56/BB43*100)</f>
        <v>-9.1489512373149395E-2</v>
      </c>
      <c r="BD56" s="772">
        <v>-73.868814999999955</v>
      </c>
      <c r="BE56" s="737">
        <f>+IF(BD43=0,0,BD56/BD43*100)</f>
        <v>-9.1974454186100799E-2</v>
      </c>
      <c r="BF56" s="772">
        <v>-64.597800999999762</v>
      </c>
      <c r="BG56" s="737">
        <f>+IF(BF43=0,0,BF56/BF43*100)</f>
        <v>-7.9465707690686435E-2</v>
      </c>
      <c r="BH56" s="772">
        <f t="shared" si="26"/>
        <v>-216.4438509999996</v>
      </c>
      <c r="BI56" s="737">
        <f>+IF(BH43=0,0,BH56/BH43*100)</f>
        <v>-8.7687509128440311E-2</v>
      </c>
      <c r="BJ56" s="772">
        <f t="shared" si="13"/>
        <v>-396.17393499999878</v>
      </c>
      <c r="BK56" s="737">
        <f>+IF(BJ43=0,0,BJ56/BJ43*100)</f>
        <v>-7.8660458722953949E-2</v>
      </c>
      <c r="BL56" s="772">
        <v>-95.676746999999651</v>
      </c>
      <c r="BM56" s="737">
        <f>+IF(BL43=0,0,BL56/BL43*100)</f>
        <v>-0.11066472838150201</v>
      </c>
      <c r="BN56" s="772">
        <v>-59.986353700795782</v>
      </c>
      <c r="BO56" s="737">
        <f>+IF(BN43=0,0,BN56/BN43*100)</f>
        <v>-7.355987957620376E-2</v>
      </c>
      <c r="BP56" s="772">
        <v>-51.147041999999935</v>
      </c>
      <c r="BQ56" s="737">
        <f>+IF(BP43=0,0,BP56/BP43*100)</f>
        <v>-6.4093989549308783E-2</v>
      </c>
      <c r="BR56" s="772">
        <f t="shared" si="27"/>
        <v>-206.81014270079538</v>
      </c>
      <c r="BS56" s="737">
        <f>+IF(BR43=0,0,BR56/BR43*100)</f>
        <v>-8.3457105334801523E-2</v>
      </c>
      <c r="BT56" s="772">
        <v>-51.518474999999924</v>
      </c>
      <c r="BU56" s="737">
        <f>+IF(BT43=0,0,BT56/BT43*100)</f>
        <v>-6.2427740076895506E-2</v>
      </c>
      <c r="BV56" s="772">
        <v>-69.023810999999412</v>
      </c>
      <c r="BW56" s="737">
        <f>+IF(BV43=0,0,BV56/BV43*100)</f>
        <v>-7.1385429578199877E-2</v>
      </c>
      <c r="BX56" s="772">
        <v>-89.971107999999703</v>
      </c>
      <c r="BY56" s="737">
        <f>+IF(BX43=0,0,BX56/BX43*100)</f>
        <v>-0.10050828700004341</v>
      </c>
      <c r="BZ56" s="772">
        <f t="shared" si="28"/>
        <v>-210.51339399999904</v>
      </c>
      <c r="CA56" s="737">
        <f>+IF(BZ43=0,0,BZ56/BZ43*100)</f>
        <v>-7.8335573710616654E-2</v>
      </c>
      <c r="CB56" s="772">
        <f t="shared" si="14"/>
        <v>-417.32353670079442</v>
      </c>
      <c r="CC56" s="737">
        <f>+IF(CB43=0,0,CB56/CB43*100)</f>
        <v>-8.0792584114555879E-2</v>
      </c>
      <c r="CE56" s="772">
        <f t="shared" si="15"/>
        <v>-118.62343286583845</v>
      </c>
      <c r="CF56" s="737">
        <f>+IF(CE43=0,0,CE56/CE43*100)</f>
        <v>-8.6367440217972012E-3</v>
      </c>
      <c r="CG56" s="772">
        <v>-54.739461000000574</v>
      </c>
      <c r="CH56" s="737">
        <f>+IF(CG43=0,0,CG56/CG43*100)</f>
        <v>-5.9373473255764947E-2</v>
      </c>
      <c r="CI56" s="772">
        <v>-32.166007000000135</v>
      </c>
      <c r="CJ56" s="737">
        <f>+IF(CI43=0,0,CI56/CI43*100)</f>
        <v>-3.4143186641639955E-2</v>
      </c>
      <c r="CK56" s="772">
        <v>-33.789860000000537</v>
      </c>
      <c r="CL56" s="737">
        <f>+IF(CK43=0,0,CK56/CK43*100)</f>
        <v>-3.160632574451859E-2</v>
      </c>
      <c r="CM56" s="772">
        <f t="shared" si="29"/>
        <v>-120.69532800000124</v>
      </c>
      <c r="CN56" s="737">
        <f>+IF(CM43=0,0,CM56/CM43*100)</f>
        <v>-4.1149009950594867E-2</v>
      </c>
      <c r="CO56" s="772">
        <v>-39.858074999999339</v>
      </c>
      <c r="CP56" s="737">
        <f>+IF(CO43=0,0,CO56/CO43*100)</f>
        <v>-3.9025980892526957E-2</v>
      </c>
      <c r="CQ56" s="772">
        <v>-32.530172000000221</v>
      </c>
      <c r="CR56" s="737">
        <f>+IF(CQ43=0,0,CQ56/CQ43*100)</f>
        <v>-2.9281459527099457E-2</v>
      </c>
      <c r="CS56" s="772">
        <v>-45.812174999999911</v>
      </c>
      <c r="CT56" s="737">
        <f>+IF(CS43=0,0,CS56/CS43*100)</f>
        <v>-4.0525832835078428E-2</v>
      </c>
      <c r="CU56" s="772">
        <f t="shared" si="30"/>
        <v>-118.20042199999946</v>
      </c>
      <c r="CV56" s="737">
        <f>+IF(CU43=0,0,CU56/CU43*100)</f>
        <v>-3.6227648414778588E-2</v>
      </c>
      <c r="CW56" s="772">
        <f t="shared" si="16"/>
        <v>-238.8957500000007</v>
      </c>
      <c r="CX56" s="737">
        <f>+IF(CW43=0,0,CW56/CW43*100)</f>
        <v>-3.8557434489465581E-2</v>
      </c>
      <c r="CY56" s="772">
        <v>-61.574650000000375</v>
      </c>
      <c r="CZ56" s="737">
        <f>+IF(CY43=0,0,CY56/CY43*100)</f>
        <v>-5.3027829062797356E-2</v>
      </c>
      <c r="DA56" s="772">
        <v>-56.339257999999099</v>
      </c>
      <c r="DB56" s="737">
        <f>+IF(DA43=0,0,DA56/DA43*100)</f>
        <v>-4.5999537439263667E-2</v>
      </c>
      <c r="DC56" s="772">
        <v>-36.436994999999648</v>
      </c>
      <c r="DD56" s="737">
        <f>+IF(DC43=0,0,DC56/DC43*100)</f>
        <v>-2.8231211248781113E-2</v>
      </c>
      <c r="DE56" s="772">
        <f t="shared" si="31"/>
        <v>-154.35090299999914</v>
      </c>
      <c r="DF56" s="737">
        <f>+IF(DE43=0,0,DE56/DE43*100)</f>
        <v>-4.198175689063316E-2</v>
      </c>
      <c r="DG56" s="772">
        <v>7.3546231595435057</v>
      </c>
      <c r="DH56" s="737">
        <f>+IF(DG43=0,0,DG56/DG43*100)</f>
        <v>5.515615918688337E-3</v>
      </c>
      <c r="DI56" s="772">
        <v>10.350445069017733</v>
      </c>
      <c r="DJ56" s="737">
        <f>+IF(DI43=0,0,DI56/DI43*100)</f>
        <v>7.8776584892655283E-3</v>
      </c>
      <c r="DK56" s="772">
        <v>256.91815190560015</v>
      </c>
      <c r="DL56" s="737">
        <f>+IF(DK43=0,0,DK56/DK43*100)</f>
        <v>0.21146170113348328</v>
      </c>
      <c r="DM56" s="772">
        <f t="shared" si="32"/>
        <v>274.62322013416139</v>
      </c>
      <c r="DN56" s="737">
        <f>+IF(DM43=0,0,DM56/DM43*100)</f>
        <v>7.1103912515634346E-2</v>
      </c>
      <c r="DO56" s="772">
        <f t="shared" si="17"/>
        <v>120.27231713416225</v>
      </c>
      <c r="DP56" s="737">
        <f>+IF(DO43=0,0,DO56/DO43*100)</f>
        <v>1.5953566337206505E-2</v>
      </c>
      <c r="DR56" s="772">
        <f t="shared" si="18"/>
        <v>170</v>
      </c>
      <c r="DS56" s="737">
        <f>+IF(DR43=0,0,DR56/DR43*100)</f>
        <v>1.0229336659081585E-2</v>
      </c>
      <c r="DT56" s="772">
        <v>14.166666666666666</v>
      </c>
      <c r="DU56" s="737">
        <f>+IF(DT43=0,0,DT56/DT43*100)</f>
        <v>1.0336516022502129E-2</v>
      </c>
      <c r="DV56" s="772">
        <v>14.166666666666666</v>
      </c>
      <c r="DW56" s="737">
        <f>+IF(DV43=0,0,DV56/DV43*100)</f>
        <v>9.9746498379772279E-3</v>
      </c>
      <c r="DX56" s="772">
        <v>14.166666666666666</v>
      </c>
      <c r="DY56" s="737">
        <f>+IF(DX43=0,0,DX56/DX43*100)</f>
        <v>1.0159047290821413E-2</v>
      </c>
      <c r="DZ56" s="772">
        <f t="shared" si="33"/>
        <v>42.5</v>
      </c>
      <c r="EA56" s="737">
        <f>+IF(DZ43=0,0,DZ56/DZ43*100)</f>
        <v>1.0154587721276118E-2</v>
      </c>
      <c r="EB56" s="772">
        <v>14.166666666666666</v>
      </c>
      <c r="EC56" s="737">
        <f>+IF(EB43=0,0,EB56/EB43*100)</f>
        <v>1.057498322409507E-2</v>
      </c>
      <c r="ED56" s="772">
        <v>14.166666666666666</v>
      </c>
      <c r="EE56" s="737">
        <f>+IF(ED43=0,0,ED56/ED43*100)</f>
        <v>1.0553530056658985E-2</v>
      </c>
      <c r="EF56" s="772">
        <v>14.166666666666666</v>
      </c>
      <c r="EG56" s="737">
        <f>+IF(EF43=0,0,EF56/EF43*100)</f>
        <v>1.0625554546732592E-2</v>
      </c>
      <c r="EH56" s="772">
        <f t="shared" si="34"/>
        <v>42.5</v>
      </c>
      <c r="EI56" s="737">
        <f>+IF(EH43=0,0,EH56/EH43*100)</f>
        <v>1.0584603252740974E-2</v>
      </c>
      <c r="EJ56" s="772">
        <f t="shared" si="19"/>
        <v>85</v>
      </c>
      <c r="EK56" s="737">
        <f>+IF(EJ43=0,0,EJ56/EJ43*100)</f>
        <v>1.0365137421177225E-2</v>
      </c>
      <c r="EL56" s="772">
        <v>14.166666666666666</v>
      </c>
      <c r="EM56" s="737">
        <f>+IF(EL43=0,0,EL56/EL43*100)</f>
        <v>1.0116730567757007E-2</v>
      </c>
      <c r="EN56" s="772">
        <v>14.166666666666666</v>
      </c>
      <c r="EO56" s="737">
        <f>+IF(EN43=0,0,EN56/EN43*100)</f>
        <v>1.0303106401789018E-2</v>
      </c>
      <c r="EP56" s="772">
        <v>14.166666666666666</v>
      </c>
      <c r="EQ56" s="737">
        <f>+IF(EP43=0,0,EP56/EP43*100)</f>
        <v>1.0034050616101724E-2</v>
      </c>
      <c r="ER56" s="772">
        <f t="shared" si="35"/>
        <v>42.5</v>
      </c>
      <c r="ES56" s="737">
        <f>+IF(ER43=0,0,ER56/ER43*100)</f>
        <v>1.0150054373356006E-2</v>
      </c>
      <c r="ET56" s="772">
        <v>14.166666666666666</v>
      </c>
      <c r="EU56" s="737">
        <f>+IF(ET43=0,0,ET56/ET43*100)</f>
        <v>9.8086060316387811E-3</v>
      </c>
      <c r="EV56" s="772">
        <v>14.166666666666666</v>
      </c>
      <c r="EW56" s="737">
        <f>+IF(EV43=0,0,EV56/EV43*100)</f>
        <v>1.0046929894753302E-2</v>
      </c>
      <c r="EX56" s="772">
        <v>14.166666666666666</v>
      </c>
      <c r="EY56" s="737">
        <f>+IF(EX43=0,0,EX56/EX43*100)</f>
        <v>1.0289762837490489E-2</v>
      </c>
      <c r="EZ56" s="772">
        <f t="shared" si="36"/>
        <v>42.5</v>
      </c>
      <c r="FA56" s="737">
        <f>+IF(EZ43=0,0,EZ56/EZ43*100)</f>
        <v>1.0044593003433543E-2</v>
      </c>
      <c r="FB56" s="772">
        <f t="shared" si="20"/>
        <v>85</v>
      </c>
      <c r="FC56" s="737">
        <f>+IF(FB43=0,0,FB56/FB43*100)</f>
        <v>1.0097048315907738E-2</v>
      </c>
      <c r="FD56" s="772">
        <v>118.99999999999999</v>
      </c>
      <c r="FE56" s="737">
        <f>+IF(FD43=0,0,FD56/FD43*100)</f>
        <v>7.1283969682117126E-3</v>
      </c>
      <c r="FF56" s="772">
        <v>1140.42</v>
      </c>
      <c r="FG56" s="737">
        <f>+IF(FF43=0,0,FF56/FF43*100)</f>
        <v>6.3148777063446668E-2</v>
      </c>
      <c r="FH56" s="772">
        <v>70.20999999999998</v>
      </c>
      <c r="FI56" s="737">
        <f>+IF(FH43=0,0,FH56/FH43*100)</f>
        <v>3.3509983457193212E-3</v>
      </c>
      <c r="FJ56" s="772">
        <v>-29.79000000000002</v>
      </c>
      <c r="FK56" s="737">
        <f>+IF(FJ43=0,0,FJ56/FJ43*100)</f>
        <v>-1.2627223024084752E-3</v>
      </c>
    </row>
    <row r="57" spans="2:167" s="758" customFormat="1" ht="13.5" customHeight="1">
      <c r="B57" s="777"/>
      <c r="C57" s="782" t="s">
        <v>4797</v>
      </c>
      <c r="D57" s="782"/>
      <c r="E57" s="783">
        <f t="shared" si="7"/>
        <v>17317.15929792271</v>
      </c>
      <c r="F57" s="741">
        <f>+IF(E43=0,0,E57/E43*100)</f>
        <v>2.055021412403415</v>
      </c>
      <c r="G57" s="783">
        <f>SUM(G58:G59)</f>
        <v>1499.3528209999999</v>
      </c>
      <c r="H57" s="741">
        <f>+IF(G43=0,0,G57/G43*100)</f>
        <v>2.5427399322979647</v>
      </c>
      <c r="I57" s="783">
        <f>SUM(I58:I59)</f>
        <v>1403.8120020000001</v>
      </c>
      <c r="J57" s="741">
        <f>+IF(I43=0,0,I57/I43*100)</f>
        <v>2.1944919831515932</v>
      </c>
      <c r="K57" s="783">
        <f>SUM(K58:K59)</f>
        <v>1501.6137080000001</v>
      </c>
      <c r="L57" s="741">
        <f>+IF(K43=0,0,K57/K43*100)</f>
        <v>2.1168714037408889</v>
      </c>
      <c r="M57" s="783">
        <f>SUM(M58:M59)</f>
        <v>4404.7785309999999</v>
      </c>
      <c r="N57" s="741">
        <f>+IF(M43=0,0,M57/M43*100)</f>
        <v>2.2720111413509061</v>
      </c>
      <c r="O57" s="783">
        <f>SUM(O58:O59)</f>
        <v>1269.766118</v>
      </c>
      <c r="P57" s="741">
        <f>+IF(O43=0,0,O57/O43*100)</f>
        <v>2.1272104461492507</v>
      </c>
      <c r="Q57" s="783">
        <f>SUM(Q58:Q59)</f>
        <v>966.69650900000011</v>
      </c>
      <c r="R57" s="741">
        <f>+IF(Q43=0,0,Q57/Q43*100)</f>
        <v>2.1215070656331445</v>
      </c>
      <c r="S57" s="783">
        <f>SUM(S58:S59)</f>
        <v>1094.5427490000002</v>
      </c>
      <c r="T57" s="741">
        <f>+IF(S43=0,0,S57/S43*100)</f>
        <v>1.8041995276011504</v>
      </c>
      <c r="U57" s="783">
        <f>SUM(U58:U59)</f>
        <v>3331.0053760000001</v>
      </c>
      <c r="V57" s="741">
        <f>+IF(U43=0,0,U57/U43*100)</f>
        <v>2.0075428259213561</v>
      </c>
      <c r="W57" s="783">
        <f t="shared" si="9"/>
        <v>7735.783907</v>
      </c>
      <c r="X57" s="741">
        <f>+IF(W43=0,0,W57/W43*100)</f>
        <v>2.1500481625771863</v>
      </c>
      <c r="Y57" s="783">
        <f>SUM(Y58:Y59)</f>
        <v>1323.2419320000001</v>
      </c>
      <c r="Z57" s="741">
        <f>+IF(Y43=0,0,Y57/Y43*100)</f>
        <v>1.9073563803067246</v>
      </c>
      <c r="AA57" s="783">
        <f>SUM(AA58:AA59)</f>
        <v>1303.8729600000001</v>
      </c>
      <c r="AB57" s="741">
        <f>+IF(AA43=0,0,AA57/AA43*100)</f>
        <v>1.741783607499944</v>
      </c>
      <c r="AC57" s="783">
        <f>SUM(AC58:AC59)</f>
        <v>1551.1008909227105</v>
      </c>
      <c r="AD57" s="741">
        <f>+IF(AC43=0,0,AC57/AC43*100)</f>
        <v>1.9198140799264205</v>
      </c>
      <c r="AE57" s="783">
        <f>SUM(AE58:AE59)</f>
        <v>4178.2157829227108</v>
      </c>
      <c r="AF57" s="741">
        <f>+IF(AE43=0,0,AE57/AE43*100)</f>
        <v>1.8567493884842776</v>
      </c>
      <c r="AG57" s="783">
        <f>SUM(AG58:AG59)</f>
        <v>1574.5584550000001</v>
      </c>
      <c r="AH57" s="741">
        <f>+IF(AG43=0,0,AG57/AG43*100)</f>
        <v>1.9205182486773054</v>
      </c>
      <c r="AI57" s="783">
        <f>SUM(AI58:AI59)</f>
        <v>1891.556286</v>
      </c>
      <c r="AJ57" s="741">
        <f>+IF(AI43=0,0,AI57/AI43*100)</f>
        <v>2.1326527887357467</v>
      </c>
      <c r="AK57" s="783">
        <f>SUM(AK58:AK59)</f>
        <v>1937.0448669999998</v>
      </c>
      <c r="AL57" s="741">
        <f>+IF(AK43=0,0,AK57/AK43*100)</f>
        <v>2.2221492035018353</v>
      </c>
      <c r="AM57" s="783">
        <f>SUM(AM58:AM59)</f>
        <v>5403.1596079999999</v>
      </c>
      <c r="AN57" s="741">
        <f>+IF(AM43=0,0,AM57/AM43*100)</f>
        <v>2.0954580660978603</v>
      </c>
      <c r="AO57" s="783">
        <f t="shared" si="12"/>
        <v>9581.3753909227107</v>
      </c>
      <c r="AP57" s="741">
        <f>+IF(AO43=0,0,AO57/AO43*100)</f>
        <v>1.9842165268887886</v>
      </c>
      <c r="AQ57" s="734"/>
      <c r="AR57" s="783">
        <f>SUM(AR58:AR59)</f>
        <v>20365.599530404299</v>
      </c>
      <c r="AS57" s="741">
        <f>+IF(AR43=0,0,AR57/AR43*100)</f>
        <v>1.9962602232959967</v>
      </c>
      <c r="AT57" s="783">
        <f>SUM(AT58:AT59)</f>
        <v>1940.3626880000002</v>
      </c>
      <c r="AU57" s="741">
        <f>+IF(AT43=0,0,AT57/AT43*100)</f>
        <v>2.3196614267192999</v>
      </c>
      <c r="AV57" s="783">
        <f>SUM(AV58:AV59)</f>
        <v>1658.6393220000002</v>
      </c>
      <c r="AW57" s="741">
        <f>+IF(AV43=0,0,AV57/AV43*100)</f>
        <v>2.110521813246804</v>
      </c>
      <c r="AX57" s="783">
        <f>SUM(AX58:AX59)</f>
        <v>1931.8415130000001</v>
      </c>
      <c r="AY57" s="741">
        <f>+IF(AX43=0,0,AX57/AX43*100)</f>
        <v>2.0425984736465721</v>
      </c>
      <c r="AZ57" s="783">
        <f>SUM(AZ58:AZ59)</f>
        <v>5530.8435230000005</v>
      </c>
      <c r="BA57" s="741">
        <f>+IF(AZ43=0,0,AZ57/AZ43*100)</f>
        <v>2.1536274791877488</v>
      </c>
      <c r="BB57" s="783">
        <f>SUM(BB58:BB59)</f>
        <v>1945.9293860000002</v>
      </c>
      <c r="BC57" s="741">
        <f>+IF(BB43=0,0,BB57/BB43*100)</f>
        <v>2.2831295651573482</v>
      </c>
      <c r="BD57" s="783">
        <f>SUM(BD58:BD59)</f>
        <v>1613.453757</v>
      </c>
      <c r="BE57" s="741">
        <f>+IF(BD43=0,0,BD57/BD43*100)</f>
        <v>2.0089198487154398</v>
      </c>
      <c r="BF57" s="783">
        <f>SUM(BF58:BF59)</f>
        <v>1638.4076711279999</v>
      </c>
      <c r="BG57" s="741">
        <f>+IF(BF43=0,0,BF57/BF43*100)</f>
        <v>2.01550552892716</v>
      </c>
      <c r="BH57" s="783">
        <f>SUM(BH58:BH59)</f>
        <v>5197.7908141280004</v>
      </c>
      <c r="BI57" s="741">
        <f>+IF(BH43=0,0,BH57/BH43*100)</f>
        <v>2.1057716694459163</v>
      </c>
      <c r="BJ57" s="783">
        <f t="shared" si="13"/>
        <v>10728.634337128002</v>
      </c>
      <c r="BK57" s="741">
        <f>+IF(BJ43=0,0,BJ57/BJ43*100)</f>
        <v>2.1301737037024564</v>
      </c>
      <c r="BL57" s="783">
        <f>SUM(BL58:BL59)</f>
        <v>1639.5429369999997</v>
      </c>
      <c r="BM57" s="741">
        <f>+IF(BL43=0,0,BL57/BL43*100)</f>
        <v>1.8963810903073002</v>
      </c>
      <c r="BN57" s="783">
        <f>SUM(BN58:BN59)</f>
        <v>1328.0928000000001</v>
      </c>
      <c r="BO57" s="741">
        <f>+IF(BN43=0,0,BN57/BN43*100)</f>
        <v>1.6286095154459648</v>
      </c>
      <c r="BP57" s="783">
        <f>SUM(BP58:BP59)</f>
        <v>1467.4892146443999</v>
      </c>
      <c r="BQ57" s="741">
        <f>+IF(BP43=0,0,BP57/BP43*100)</f>
        <v>1.838957537117037</v>
      </c>
      <c r="BR57" s="783">
        <f>SUM(BR58:BR59)</f>
        <v>4435.1249516443995</v>
      </c>
      <c r="BS57" s="741">
        <f>+IF(BR43=0,0,BR57/BR43*100)</f>
        <v>1.7897704891481108</v>
      </c>
      <c r="BT57" s="783">
        <f>SUM(BT58:BT59)</f>
        <v>1402.9239247998</v>
      </c>
      <c r="BU57" s="741">
        <f>+IF(BT43=0,0,BT57/BT43*100)</f>
        <v>1.6999992745332648</v>
      </c>
      <c r="BV57" s="783">
        <f>SUM(BV58:BV59)</f>
        <v>1730.6674569915999</v>
      </c>
      <c r="BW57" s="741">
        <f>+IF(BV43=0,0,BV57/BV43*100)</f>
        <v>1.7898814638669713</v>
      </c>
      <c r="BX57" s="783">
        <f>SUM(BX58:BX59)</f>
        <v>2068.2488598405002</v>
      </c>
      <c r="BY57" s="741">
        <f>+IF(BX43=0,0,BX57/BX43*100)</f>
        <v>2.3104767142843481</v>
      </c>
      <c r="BZ57" s="783">
        <f>SUM(BZ58:BZ59)</f>
        <v>5201.8402416319004</v>
      </c>
      <c r="CA57" s="741">
        <f>+IF(BZ43=0,0,BZ57/BZ43*100)</f>
        <v>1.9356922233613765</v>
      </c>
      <c r="CB57" s="783">
        <f t="shared" si="14"/>
        <v>9636.9651932763009</v>
      </c>
      <c r="CC57" s="741">
        <f>+IF(CB43=0,0,CB57/CB43*100)</f>
        <v>1.8656875362029892</v>
      </c>
      <c r="CE57" s="783">
        <f t="shared" si="15"/>
        <v>28211.697519773854</v>
      </c>
      <c r="CF57" s="741">
        <f>+IF(CE43=0,0,CE57/CE43*100)</f>
        <v>2.0540394423944122</v>
      </c>
      <c r="CG57" s="783">
        <f>SUM(CG58:CG59)</f>
        <v>2031.7230189999998</v>
      </c>
      <c r="CH57" s="741">
        <f>+IF(CG43=0,0,CG57/CG43*100)</f>
        <v>2.2037201340312293</v>
      </c>
      <c r="CI57" s="783">
        <f>SUM(CI58:CI59)</f>
        <v>2259.5631619749997</v>
      </c>
      <c r="CJ57" s="741">
        <f>+IF(CI43=0,0,CI57/CI43*100)</f>
        <v>2.3984539569330514</v>
      </c>
      <c r="CK57" s="783">
        <f>SUM(CK58:CK59)</f>
        <v>2330.2354421825003</v>
      </c>
      <c r="CL57" s="741">
        <f>+IF(CK43=0,0,CK57/CK43*100)</f>
        <v>2.1796533175053479</v>
      </c>
      <c r="CM57" s="783">
        <f>SUM(CM58:CM59)</f>
        <v>6621.5216231574996</v>
      </c>
      <c r="CN57" s="741">
        <f>+IF(CM43=0,0,CM57/CM43*100)</f>
        <v>2.2574946659027617</v>
      </c>
      <c r="CO57" s="783">
        <f>SUM(CO58:CO59)</f>
        <v>2479.0890802735998</v>
      </c>
      <c r="CP57" s="741">
        <f>+IF(CO43=0,0,CO57/CO43*100)</f>
        <v>2.4273345633885066</v>
      </c>
      <c r="CQ57" s="783">
        <f>SUM(CQ58:CQ59)</f>
        <v>2383.0844729999999</v>
      </c>
      <c r="CR57" s="741">
        <f>+IF(CQ43=0,0,CQ57/CQ43*100)</f>
        <v>2.1450913799597542</v>
      </c>
      <c r="CS57" s="783">
        <f>SUM(CS58:CS59)</f>
        <v>2346.4851656290002</v>
      </c>
      <c r="CT57" s="741">
        <f>+IF(CS43=0,0,CS57/CS43*100)</f>
        <v>2.0757203859513846</v>
      </c>
      <c r="CU57" s="783">
        <f>SUM(CU58:CU59)</f>
        <v>7208.6587189025995</v>
      </c>
      <c r="CV57" s="741">
        <f>+IF(CU43=0,0,CU57/CU43*100)</f>
        <v>2.2094062710751809</v>
      </c>
      <c r="CW57" s="783">
        <f t="shared" si="16"/>
        <v>13830.180342060099</v>
      </c>
      <c r="CX57" s="741">
        <f>+IF(CW43=0,0,CW57/CW43*100)</f>
        <v>2.2321714493308291</v>
      </c>
      <c r="CY57" s="783">
        <f>SUM(CY58:CY59)</f>
        <v>2304.6993539370005</v>
      </c>
      <c r="CZ57" s="741">
        <f>+IF(CY43=0,0,CY57/CY43*100)</f>
        <v>1.9847973700493633</v>
      </c>
      <c r="DA57" s="783">
        <f>SUM(DA58:DA59)</f>
        <v>2303.8914514634998</v>
      </c>
      <c r="DB57" s="741">
        <f>+IF(DA43=0,0,DA57/DA43*100)</f>
        <v>1.8810673913667173</v>
      </c>
      <c r="DC57" s="783">
        <f>SUM(DC58:DC59)</f>
        <v>2385.1208675522998</v>
      </c>
      <c r="DD57" s="741">
        <f>+IF(DC43=0,0,DC57/DC43*100)</f>
        <v>1.8479803580329741</v>
      </c>
      <c r="DE57" s="783">
        <f>SUM(DE58:DE59)</f>
        <v>6993.7116729527997</v>
      </c>
      <c r="DF57" s="741">
        <f>+IF(DE43=0,0,DE57/DE43*100)</f>
        <v>1.9022130581062386</v>
      </c>
      <c r="DG57" s="783">
        <f>SUM(DG58:DG59)</f>
        <v>2566.8814119430654</v>
      </c>
      <c r="DH57" s="741">
        <f>+IF(DG43=0,0,DG57/DG43*100)</f>
        <v>1.9250383969336009</v>
      </c>
      <c r="DI57" s="783">
        <f>SUM(DI58:DI59)</f>
        <v>2406.6101212463418</v>
      </c>
      <c r="DJ57" s="741">
        <f>+IF(DI43=0,0,DI57/DI43*100)</f>
        <v>1.8316557911830706</v>
      </c>
      <c r="DK57" s="783">
        <f>SUM(DK58:DK59)</f>
        <v>2414.3139715715483</v>
      </c>
      <c r="DL57" s="741">
        <f>+IF(DK43=0,0,DK57/DK43*100)</f>
        <v>1.987150132102937</v>
      </c>
      <c r="DM57" s="783">
        <f>SUM(DM58:DM59)</f>
        <v>7387.8055047609541</v>
      </c>
      <c r="DN57" s="741">
        <f>+IF(DM43=0,0,DM57/DM43*100)</f>
        <v>1.9128093976773692</v>
      </c>
      <c r="DO57" s="783">
        <f t="shared" si="17"/>
        <v>14381.517177713755</v>
      </c>
      <c r="DP57" s="741">
        <f>+IF(DO43=0,0,DO57/DO43*100)</f>
        <v>1.9076417066813283</v>
      </c>
      <c r="DR57" s="783">
        <f t="shared" si="18"/>
        <v>35307.957424268447</v>
      </c>
      <c r="DS57" s="741">
        <f>+IF(DR43=0,0,DR57/DR43*100)</f>
        <v>2.1245704896315356</v>
      </c>
      <c r="DT57" s="783">
        <f>SUM(DT58:DT59)</f>
        <v>2484.4424957618899</v>
      </c>
      <c r="DU57" s="741">
        <f>+IF(DT43=0,0,DT57/DT43*100)</f>
        <v>1.8127397410184438</v>
      </c>
      <c r="DV57" s="783">
        <f>SUM(DV58:DV59)</f>
        <v>3079.7844932349271</v>
      </c>
      <c r="DW57" s="741">
        <f>+IF(DV43=0,0,DV57/DV43*100)</f>
        <v>2.1684544868082738</v>
      </c>
      <c r="DX57" s="783">
        <f>SUM(DX58:DX59)</f>
        <v>2712.6964511354809</v>
      </c>
      <c r="DY57" s="741">
        <f>+IF(DX43=0,0,DX57/DX43*100)</f>
        <v>1.9452996376043838</v>
      </c>
      <c r="DZ57" s="783">
        <f>SUM(DZ58:DZ59)</f>
        <v>8276.9234401322974</v>
      </c>
      <c r="EA57" s="741">
        <f>+IF(DZ43=0,0,DZ57/DZ43*100)</f>
        <v>1.9776175325908214</v>
      </c>
      <c r="EB57" s="783">
        <f>SUM(EB58:EB59)</f>
        <v>2461.3713087708475</v>
      </c>
      <c r="EC57" s="741">
        <f>+IF(EB43=0,0,EB57/EB43*100)</f>
        <v>1.8373383740132219</v>
      </c>
      <c r="ED57" s="783">
        <f>SUM(ED58:ED59)</f>
        <v>2555.5354778051328</v>
      </c>
      <c r="EE57" s="741">
        <f>+IF(ED43=0,0,ED57/ED43*100)</f>
        <v>1.9037590924146954</v>
      </c>
      <c r="EF57" s="783">
        <f>SUM(EF58:EF59)</f>
        <v>3160.7347418361746</v>
      </c>
      <c r="EG57" s="741">
        <f>+IF(EF43=0,0,EF57/EF43*100)</f>
        <v>2.3706747816799787</v>
      </c>
      <c r="EH57" s="783">
        <f>SUM(EH58:EH59)</f>
        <v>8177.6415284121549</v>
      </c>
      <c r="EI57" s="741">
        <f>+IF(EH43=0,0,EH57/EH43*100)</f>
        <v>2.0366374381501404</v>
      </c>
      <c r="EJ57" s="783">
        <f t="shared" si="19"/>
        <v>16454.564968544451</v>
      </c>
      <c r="EK57" s="741">
        <f>+IF(EJ43=0,0,EJ57/EJ43*100)</f>
        <v>2.006515612995905</v>
      </c>
      <c r="EL57" s="783">
        <f>SUM(EL58:EL59)</f>
        <v>3083.0264773748354</v>
      </c>
      <c r="EM57" s="741">
        <f>+IF(EL43=0,0,EL57/EL43*100)</f>
        <v>2.2016575203432147</v>
      </c>
      <c r="EN57" s="783">
        <f>SUM(EN58:EN59)</f>
        <v>3156.5802456277338</v>
      </c>
      <c r="EO57" s="741">
        <f>+IF(EN43=0,0,EN57/EN43*100)</f>
        <v>2.2957116802226722</v>
      </c>
      <c r="EP57" s="783">
        <f>SUM(EP58:EP59)</f>
        <v>3324.2894053819464</v>
      </c>
      <c r="EQ57" s="741">
        <f>+IF(EP43=0,0,EP57/EP43*100)</f>
        <v>2.3545473992592818</v>
      </c>
      <c r="ER57" s="783">
        <f>SUM(ER58:ER59)</f>
        <v>9563.8961283845165</v>
      </c>
      <c r="ES57" s="741">
        <f>+IF(ER43=0,0,ER57/ER43*100)</f>
        <v>2.2840956640995729</v>
      </c>
      <c r="ET57" s="783">
        <f>SUM(ET58:ET59)</f>
        <v>3178.8163702318534</v>
      </c>
      <c r="EU57" s="741">
        <f>+IF(ET43=0,0,ET57/ET43*100)</f>
        <v>2.2009240533549357</v>
      </c>
      <c r="EV57" s="783">
        <f>SUM(EV58:EV59)</f>
        <v>2917.6770233461798</v>
      </c>
      <c r="EW57" s="741">
        <f>+IF(EV43=0,0,EV57/EV43*100)</f>
        <v>2.0692021065241102</v>
      </c>
      <c r="EX57" s="783">
        <f>SUM(EX58:EX59)</f>
        <v>3193.0029337614465</v>
      </c>
      <c r="EY57" s="741">
        <f>+IF(EX43=0,0,EX57/EX43*100)</f>
        <v>2.3191936184341158</v>
      </c>
      <c r="EZ57" s="783">
        <f>SUM(EZ58:EZ59)</f>
        <v>9289.4963273394806</v>
      </c>
      <c r="FA57" s="741">
        <f>+IF(EZ43=0,0,EZ57/EZ43*100)</f>
        <v>2.1955108191768407</v>
      </c>
      <c r="FB57" s="783">
        <f t="shared" si="20"/>
        <v>18853.392455723995</v>
      </c>
      <c r="FC57" s="741">
        <f>+IF(FB43=0,0,FB57/FB43*100)</f>
        <v>2.2395719358143014</v>
      </c>
      <c r="FD57" s="783">
        <f>SUM(FD58:FD59)</f>
        <v>33638.117125214165</v>
      </c>
      <c r="FE57" s="741">
        <f>+IF(FD43=0,0,FD57/FD43*100)</f>
        <v>2.0150071607708169</v>
      </c>
      <c r="FF57" s="783">
        <f>SUM(FF58:FF59)</f>
        <v>39504.461925845593</v>
      </c>
      <c r="FG57" s="741">
        <f>+IF(FF43=0,0,FF57/FF43*100)</f>
        <v>2.1874909762777226</v>
      </c>
      <c r="FH57" s="783">
        <f>SUM(FH58:FH59)</f>
        <v>42502.198097232351</v>
      </c>
      <c r="FI57" s="741">
        <f>+IF(FH43=0,0,FH57/FH43*100)</f>
        <v>2.0285542730844686</v>
      </c>
      <c r="FJ57" s="783">
        <f>SUM(FJ58:FJ59)</f>
        <v>49398.386523653571</v>
      </c>
      <c r="FK57" s="741">
        <f>+IF(FJ43=0,0,FJ57/FJ43*100)</f>
        <v>2.0938719156230809</v>
      </c>
    </row>
    <row r="58" spans="2:167" s="648" customFormat="1" ht="13.5" customHeight="1">
      <c r="B58" s="769"/>
      <c r="C58" s="771" t="s">
        <v>4798</v>
      </c>
      <c r="D58" s="769"/>
      <c r="E58" s="772">
        <f t="shared" si="7"/>
        <v>1004.2965729227105</v>
      </c>
      <c r="F58" s="737">
        <f>+IF(E43=0,0,E58/E43*100)</f>
        <v>0.1191795332163462</v>
      </c>
      <c r="G58" s="772">
        <v>0</v>
      </c>
      <c r="H58" s="737">
        <f>+IF(G43=0,0,G58/G43*100)</f>
        <v>0</v>
      </c>
      <c r="I58" s="772">
        <v>0</v>
      </c>
      <c r="J58" s="737">
        <f>+IF(I43=0,0,I58/I43*100)</f>
        <v>0</v>
      </c>
      <c r="K58" s="772">
        <v>0</v>
      </c>
      <c r="L58" s="737">
        <f>+IF(K43=0,0,K58/K43*100)</f>
        <v>0</v>
      </c>
      <c r="M58" s="772">
        <f t="shared" ref="M58:M81" si="37">+G58+I58+K58</f>
        <v>0</v>
      </c>
      <c r="N58" s="737">
        <f>+IF(M43=0,0,M58/M43*100)</f>
        <v>0</v>
      </c>
      <c r="O58" s="772">
        <v>34.940722000000001</v>
      </c>
      <c r="P58" s="737">
        <f>+IF(O43=0,0,O58/O43*100)</f>
        <v>5.8535400953576983E-2</v>
      </c>
      <c r="Q58" s="772">
        <v>151.12204400000002</v>
      </c>
      <c r="R58" s="737">
        <f>+IF(Q43=0,0,Q58/Q43*100)</f>
        <v>0.33165164157939769</v>
      </c>
      <c r="S58" s="772">
        <v>201.15209100000001</v>
      </c>
      <c r="T58" s="737">
        <f>+IF(S43=0,0,S58/S43*100)</f>
        <v>0.33157088463630541</v>
      </c>
      <c r="U58" s="772">
        <f t="shared" ref="U58:U81" si="38">+O58+Q58+S58</f>
        <v>387.21485700000005</v>
      </c>
      <c r="V58" s="737">
        <f>+IF(U43=0,0,U58/U43*100)</f>
        <v>0.23336810377471875</v>
      </c>
      <c r="W58" s="772">
        <f t="shared" si="9"/>
        <v>387.21485700000005</v>
      </c>
      <c r="X58" s="737">
        <f>+IF(W43=0,0,W58/W43*100)</f>
        <v>0.1076207145680599</v>
      </c>
      <c r="Y58" s="772">
        <v>80.029145999999997</v>
      </c>
      <c r="Z58" s="737">
        <f>+IF(Y43=0,0,Y58/Y43*100)</f>
        <v>0.11535615562218926</v>
      </c>
      <c r="AA58" s="772">
        <v>94.847442999999998</v>
      </c>
      <c r="AB58" s="737">
        <f>+IF(AA43=0,0,AA58/AA43*100)</f>
        <v>0.12670231418150224</v>
      </c>
      <c r="AC58" s="772">
        <v>92.080201922710557</v>
      </c>
      <c r="AD58" s="737">
        <f>+IF(AC43=0,0,AC58/AC43*100)</f>
        <v>0.11396864586192554</v>
      </c>
      <c r="AE58" s="772">
        <f t="shared" ref="AE58:AE81" si="39">+Y58+AA58+AC58</f>
        <v>266.95679092271052</v>
      </c>
      <c r="AF58" s="737">
        <f>+IF(AE43=0,0,AE58/AE43*100)</f>
        <v>0.1186324220791535</v>
      </c>
      <c r="AG58" s="772">
        <v>91.050318000000004</v>
      </c>
      <c r="AH58" s="737">
        <f>+IF(AG43=0,0,AG58/AG43*100)</f>
        <v>0.11105576722896053</v>
      </c>
      <c r="AI58" s="772">
        <v>135.56509599999998</v>
      </c>
      <c r="AJ58" s="737">
        <f>+IF(AI43=0,0,AI58/AI43*100)</f>
        <v>0.15284413272787439</v>
      </c>
      <c r="AK58" s="772">
        <v>123.509511</v>
      </c>
      <c r="AL58" s="737">
        <f>+IF(AK43=0,0,AK58/AK43*100)</f>
        <v>0.14168828310033729</v>
      </c>
      <c r="AM58" s="772">
        <f t="shared" ref="AM58:AM81" si="40">+AG58+AI58+AK58</f>
        <v>350.12492499999996</v>
      </c>
      <c r="AN58" s="737">
        <f>+IF(AM43=0,0,AM58/AM43*100)</f>
        <v>0.13578575342228877</v>
      </c>
      <c r="AO58" s="772">
        <f t="shared" si="12"/>
        <v>617.08171592271049</v>
      </c>
      <c r="AP58" s="737">
        <f>+IF(AO43=0,0,AO58/AO43*100)</f>
        <v>0.12779206420977307</v>
      </c>
      <c r="AQ58" s="651"/>
      <c r="AR58" s="772">
        <v>1675.7547012763</v>
      </c>
      <c r="AS58" s="737">
        <f>+IF(AR43=0,0,AR58/AR43*100)</f>
        <v>0.16425946357066235</v>
      </c>
      <c r="AT58" s="772">
        <v>143.815675</v>
      </c>
      <c r="AU58" s="737">
        <f>+IF(AT43=0,0,AT58/AT43*100)</f>
        <v>0.17192851414750515</v>
      </c>
      <c r="AV58" s="772">
        <v>151.51226399999999</v>
      </c>
      <c r="AW58" s="737">
        <f>+IF(AV43=0,0,AV58/AV43*100)</f>
        <v>0.19279052046157169</v>
      </c>
      <c r="AX58" s="772">
        <v>145.653741</v>
      </c>
      <c r="AY58" s="737">
        <f>+IF(AX43=0,0,AX58/AX43*100)</f>
        <v>0.15400440825267278</v>
      </c>
      <c r="AZ58" s="772">
        <f t="shared" ref="AZ58:AZ81" si="41">+AT58+AV58+AX58</f>
        <v>440.98167999999998</v>
      </c>
      <c r="BA58" s="737">
        <f>+IF(AZ43=0,0,AZ58/AZ43*100)</f>
        <v>0.1717116493925403</v>
      </c>
      <c r="BB58" s="772">
        <v>131.28155100000001</v>
      </c>
      <c r="BC58" s="737">
        <f>+IF(BB43=0,0,BB58/BB43*100)</f>
        <v>0.15403066144344266</v>
      </c>
      <c r="BD58" s="772">
        <v>137.054633</v>
      </c>
      <c r="BE58" s="737">
        <f>+IF(BD43=0,0,BD58/BD43*100)</f>
        <v>0.17064745202493592</v>
      </c>
      <c r="BF58" s="772">
        <v>131.82637700000001</v>
      </c>
      <c r="BG58" s="737">
        <f>+IF(BF43=0,0,BF58/BF43*100)</f>
        <v>0.16216769268359876</v>
      </c>
      <c r="BH58" s="772">
        <f t="shared" ref="BH58:BH81" si="42">+BB58+BD58+BF58</f>
        <v>400.16256099999998</v>
      </c>
      <c r="BI58" s="737">
        <f>+IF(BH43=0,0,BH58/BH43*100)</f>
        <v>0.16211714058140472</v>
      </c>
      <c r="BJ58" s="772">
        <f t="shared" si="13"/>
        <v>841.14424099999997</v>
      </c>
      <c r="BK58" s="737">
        <f>+IF(BJ43=0,0,BJ58/BJ43*100)</f>
        <v>0.16700945217214033</v>
      </c>
      <c r="BL58" s="772">
        <v>105.428878</v>
      </c>
      <c r="BM58" s="737">
        <f>+IF(BL43=0,0,BL58/BL43*100)</f>
        <v>0.12194455302119078</v>
      </c>
      <c r="BN58" s="772">
        <v>115.255196</v>
      </c>
      <c r="BO58" s="737">
        <f>+IF(BN43=0,0,BN58/BN43*100)</f>
        <v>0.14133478391735102</v>
      </c>
      <c r="BP58" s="772">
        <v>112.9739586444</v>
      </c>
      <c r="BQ58" s="737">
        <f>+IF(BP43=0,0,BP58/BP43*100)</f>
        <v>0.14157127062593816</v>
      </c>
      <c r="BR58" s="772">
        <f t="shared" ref="BR58:BR81" si="43">+BL58+BN58+BP58</f>
        <v>333.65803264440001</v>
      </c>
      <c r="BS58" s="737">
        <f>+IF(BR43=0,0,BR58/BR43*100)</f>
        <v>0.13464587960994256</v>
      </c>
      <c r="BT58" s="772">
        <v>122.7751077998</v>
      </c>
      <c r="BU58" s="737">
        <f>+IF(BT43=0,0,BT58/BT43*100)</f>
        <v>0.14877328021915928</v>
      </c>
      <c r="BV58" s="772">
        <v>180.96305299159997</v>
      </c>
      <c r="BW58" s="737">
        <f>+IF(BV43=0,0,BV58/BV43*100)</f>
        <v>0.18715462227358065</v>
      </c>
      <c r="BX58" s="772">
        <v>197.21426684050002</v>
      </c>
      <c r="BY58" s="737">
        <f>+IF(BX43=0,0,BX58/BX43*100)</f>
        <v>0.22031148190492644</v>
      </c>
      <c r="BZ58" s="772">
        <f t="shared" ref="BZ58:BZ81" si="44">+BT58+BV58+BX58</f>
        <v>500.95242763190004</v>
      </c>
      <c r="CA58" s="737">
        <f>+IF(BZ43=0,0,BZ58/BZ43*100)</f>
        <v>0.18641282188567648</v>
      </c>
      <c r="CB58" s="772">
        <f t="shared" si="14"/>
        <v>834.61046027630005</v>
      </c>
      <c r="CC58" s="737">
        <f>+IF(CB43=0,0,CB58/CB43*100)</f>
        <v>0.16157808003794966</v>
      </c>
      <c r="CE58" s="772">
        <f t="shared" si="15"/>
        <v>2802.2177729866071</v>
      </c>
      <c r="CF58" s="737">
        <f>+IF(CE43=0,0,CE58/CE43*100)</f>
        <v>0.20402408709574382</v>
      </c>
      <c r="CG58" s="772">
        <v>175.465103</v>
      </c>
      <c r="CH58" s="737">
        <f>+IF(CG43=0,0,CG58/CG43*100)</f>
        <v>0.19031923972160472</v>
      </c>
      <c r="CI58" s="772">
        <v>181.648270975</v>
      </c>
      <c r="CJ58" s="737">
        <f>+IF(CI43=0,0,CI58/CI43*100)</f>
        <v>0.19281382420362556</v>
      </c>
      <c r="CK58" s="772">
        <v>248.65277918250001</v>
      </c>
      <c r="CL58" s="737">
        <f>+IF(CK43=0,0,CK58/CK43*100)</f>
        <v>0.23258459005517698</v>
      </c>
      <c r="CM58" s="772">
        <f t="shared" ref="CM58:CM81" si="45">+CG58+CI58+CK58</f>
        <v>605.76615315749996</v>
      </c>
      <c r="CN58" s="737">
        <f>+IF(CM43=0,0,CM58/CM43*100)</f>
        <v>0.20652562014671591</v>
      </c>
      <c r="CO58" s="772">
        <v>266.3694142736</v>
      </c>
      <c r="CP58" s="737">
        <f>+IF(CO43=0,0,CO58/CO43*100)</f>
        <v>0.26080857321371598</v>
      </c>
      <c r="CQ58" s="772">
        <v>269.29401899999999</v>
      </c>
      <c r="CR58" s="737">
        <f>+IF(CQ43=0,0,CQ58/CQ43*100)</f>
        <v>0.24240025285566882</v>
      </c>
      <c r="CS58" s="772">
        <v>218.16141162900001</v>
      </c>
      <c r="CT58" s="737">
        <f>+IF(CS43=0,0,CS58/CS43*100)</f>
        <v>0.19298740779588849</v>
      </c>
      <c r="CU58" s="772">
        <f t="shared" ref="CU58:CU81" si="46">+CO58+CQ58+CS58</f>
        <v>753.82484490260003</v>
      </c>
      <c r="CV58" s="737">
        <f>+IF(CU43=0,0,CU58/CU43*100)</f>
        <v>0.23104233458199086</v>
      </c>
      <c r="CW58" s="772">
        <f t="shared" si="16"/>
        <v>1359.5909980601</v>
      </c>
      <c r="CX58" s="737">
        <f>+IF(CW43=0,0,CW58/CW43*100)</f>
        <v>0.21943605459774518</v>
      </c>
      <c r="CY58" s="772">
        <v>234.35337293699999</v>
      </c>
      <c r="CZ58" s="737">
        <f>+IF(CY43=0,0,CY58/CY43*100)</f>
        <v>0.20182413704979502</v>
      </c>
      <c r="DA58" s="772">
        <v>211.06160346350001</v>
      </c>
      <c r="DB58" s="737">
        <f>+IF(DA43=0,0,DA58/DA43*100)</f>
        <v>0.1723263045194959</v>
      </c>
      <c r="DC58" s="772">
        <v>292.24788855230003</v>
      </c>
      <c r="DD58" s="737">
        <f>+IF(DC43=0,0,DC58/DC43*100)</f>
        <v>0.22643228067326357</v>
      </c>
      <c r="DE58" s="772">
        <f t="shared" ref="DE58:DE81" si="47">+CY58+DA58+DC58</f>
        <v>737.66286495279996</v>
      </c>
      <c r="DF58" s="737">
        <f>+IF(DE43=0,0,DE58/DE43*100)</f>
        <v>0.2006362286309176</v>
      </c>
      <c r="DG58" s="772">
        <v>217.08552546264838</v>
      </c>
      <c r="DH58" s="737">
        <f>+IF(DG43=0,0,DG58/DG43*100)</f>
        <v>0.16280377036108057</v>
      </c>
      <c r="DI58" s="772">
        <v>239.56785907596475</v>
      </c>
      <c r="DJ58" s="737">
        <f>+IF(DI43=0,0,DI58/DI43*100)</f>
        <v>0.18233358722457735</v>
      </c>
      <c r="DK58" s="772">
        <v>248.31052543509384</v>
      </c>
      <c r="DL58" s="737">
        <f>+IF(DK43=0,0,DK58/DK43*100)</f>
        <v>0.20437701940634839</v>
      </c>
      <c r="DM58" s="772">
        <f t="shared" ref="DM58:DM81" si="48">+DG58+DI58+DK58</f>
        <v>704.9639099737069</v>
      </c>
      <c r="DN58" s="737">
        <f>+IF(DM43=0,0,DM58/DM43*100)</f>
        <v>0.18252532381261183</v>
      </c>
      <c r="DO58" s="772">
        <f t="shared" si="17"/>
        <v>1442.6267749265069</v>
      </c>
      <c r="DP58" s="737">
        <f>+IF(DO43=0,0,DO58/DO43*100)</f>
        <v>0.19135776629253193</v>
      </c>
      <c r="DR58" s="772">
        <f t="shared" si="18"/>
        <v>1088.5911200281314</v>
      </c>
      <c r="DS58" s="737">
        <f>+IF(DR43=0,0,DR58/DR43*100)</f>
        <v>6.550332382855556E-2</v>
      </c>
      <c r="DT58" s="772">
        <v>79.040538584295874</v>
      </c>
      <c r="DU58" s="737">
        <f>+IF(DT43=0,0,DT58/DT43*100)</f>
        <v>5.7670856012030973E-2</v>
      </c>
      <c r="DV58" s="772">
        <v>93.436524803390498</v>
      </c>
      <c r="DW58" s="737">
        <f>+IF(DV43=0,0,DV58/DV43*100)</f>
        <v>6.5787996493503129E-2</v>
      </c>
      <c r="DX58" s="772">
        <v>81.897886676566486</v>
      </c>
      <c r="DY58" s="737">
        <f>+IF(DX43=0,0,DX58/DX43*100)</f>
        <v>5.8729729677569786E-2</v>
      </c>
      <c r="DZ58" s="772">
        <f t="shared" ref="DZ58:DZ81" si="49">+DT58+DV58+DX58</f>
        <v>254.37495006425286</v>
      </c>
      <c r="EA58" s="737">
        <f>+IF(DZ43=0,0,DZ58/DZ43*100)</f>
        <v>6.077818222406324E-2</v>
      </c>
      <c r="EB58" s="772">
        <v>80.005263734900907</v>
      </c>
      <c r="EC58" s="737">
        <f>+IF(EB43=0,0,EB58/EB43*100)</f>
        <v>5.9721481541356154E-2</v>
      </c>
      <c r="ED58" s="772">
        <v>87.823454475549156</v>
      </c>
      <c r="EE58" s="737">
        <f>+IF(ED43=0,0,ED58/ED43*100)</f>
        <v>6.5424527046164485E-2</v>
      </c>
      <c r="EF58" s="772">
        <v>96.131594634819635</v>
      </c>
      <c r="EG58" s="737">
        <f>+IF(EF43=0,0,EF58/EF43*100)</f>
        <v>7.2102458996940857E-2</v>
      </c>
      <c r="EH58" s="772">
        <f t="shared" ref="EH58:EH81" si="50">+EB58+ED58+EF58</f>
        <v>263.9603128452697</v>
      </c>
      <c r="EI58" s="737">
        <f>+IF(EH43=0,0,EH58/EH43*100)</f>
        <v>6.5739180845566278E-2</v>
      </c>
      <c r="EJ58" s="772">
        <f t="shared" si="19"/>
        <v>518.3352629095225</v>
      </c>
      <c r="EK58" s="737">
        <f>+IF(EJ43=0,0,EJ58/EJ43*100)</f>
        <v>6.3207249768226198E-2</v>
      </c>
      <c r="EL58" s="772">
        <v>95.903034919955175</v>
      </c>
      <c r="EM58" s="737">
        <f>+IF(EL43=0,0,EL58/EL43*100)</f>
        <v>6.8486482229320828E-2</v>
      </c>
      <c r="EN58" s="772">
        <v>88.657743320358051</v>
      </c>
      <c r="EO58" s="737">
        <f>+IF(EN43=0,0,EN58/EN43*100)</f>
        <v>6.4478835019210493E-2</v>
      </c>
      <c r="EP58" s="772">
        <v>102.94779700623386</v>
      </c>
      <c r="EQ58" s="737">
        <f>+IF(EP43=0,0,EP58/EP43*100)</f>
        <v>7.2916475716003487E-2</v>
      </c>
      <c r="ER58" s="772">
        <f t="shared" ref="ER58:ER81" si="51">+EL58+EN58+EP58</f>
        <v>287.50857524654708</v>
      </c>
      <c r="ES58" s="737">
        <f>+IF(ER43=0,0,ER58/ER43*100)</f>
        <v>6.8664180507260461E-2</v>
      </c>
      <c r="ET58" s="772">
        <v>98.323291526186736</v>
      </c>
      <c r="EU58" s="737">
        <f>+IF(ET43=0,0,ET58/ET43*100)</f>
        <v>6.8076312728070604E-2</v>
      </c>
      <c r="EV58" s="772">
        <v>82.628251179137919</v>
      </c>
      <c r="EW58" s="737">
        <f>+IF(EV43=0,0,EV58/EV43*100)</f>
        <v>5.8599546841614038E-2</v>
      </c>
      <c r="EX58" s="772">
        <v>101.79573916673723</v>
      </c>
      <c r="EY58" s="737">
        <f>+IF(EX43=0,0,EX58/EX43*100)</f>
        <v>7.393793039243067E-2</v>
      </c>
      <c r="EZ58" s="772">
        <f t="shared" ref="EZ58:EZ81" si="52">+ET58+EV58+EX58</f>
        <v>282.74728187206188</v>
      </c>
      <c r="FA58" s="737">
        <f>+IF(EZ43=0,0,EZ58/EZ43*100)</f>
        <v>6.6825443981928578E-2</v>
      </c>
      <c r="FB58" s="772">
        <f t="shared" si="20"/>
        <v>570.2558571186089</v>
      </c>
      <c r="FC58" s="737">
        <f>+IF(FB43=0,0,FB58/FB43*100)</f>
        <v>6.7740011079482049E-2</v>
      </c>
      <c r="FD58" s="772">
        <v>1185.7920248047571</v>
      </c>
      <c r="FE58" s="737">
        <f>+IF(FD43=0,0,FD58/FD43*100)</f>
        <v>7.1031901466788741E-2</v>
      </c>
      <c r="FF58" s="772">
        <v>1255.2707673628938</v>
      </c>
      <c r="FG58" s="737">
        <f>+IF(FF43=0,0,FF58/FF43*100)</f>
        <v>6.9508438858018093E-2</v>
      </c>
      <c r="FH58" s="772">
        <v>1239.1381843800905</v>
      </c>
      <c r="FI58" s="737">
        <f>+IF(FH43=0,0,FH58/FH43*100)</f>
        <v>5.9141860218990559E-2</v>
      </c>
      <c r="FJ58" s="772">
        <v>1198.7421229414404</v>
      </c>
      <c r="FK58" s="737">
        <f>+IF(FJ43=0,0,FJ58/FJ43*100)</f>
        <v>5.0811628515429273E-2</v>
      </c>
    </row>
    <row r="59" spans="2:167" s="648" customFormat="1" ht="13.5" customHeight="1">
      <c r="B59" s="784"/>
      <c r="C59" s="771" t="s">
        <v>4799</v>
      </c>
      <c r="D59" s="784"/>
      <c r="E59" s="785">
        <f t="shared" si="7"/>
        <v>16312.862725000001</v>
      </c>
      <c r="F59" s="786">
        <f>+IF(E43=0,0,E59/E43*100)</f>
        <v>1.9358418791870688</v>
      </c>
      <c r="G59" s="785">
        <v>1499.3528209999999</v>
      </c>
      <c r="H59" s="786">
        <f>+IF(G43=0,0,G59/G43*100)</f>
        <v>2.5427399322979647</v>
      </c>
      <c r="I59" s="785">
        <v>1403.8120020000001</v>
      </c>
      <c r="J59" s="786">
        <f>+IF(I43=0,0,I59/I43*100)</f>
        <v>2.1944919831515932</v>
      </c>
      <c r="K59" s="785">
        <v>1501.6137080000001</v>
      </c>
      <c r="L59" s="786">
        <f>+IF(K43=0,0,K59/K43*100)</f>
        <v>2.1168714037408889</v>
      </c>
      <c r="M59" s="785">
        <f t="shared" si="37"/>
        <v>4404.7785309999999</v>
      </c>
      <c r="N59" s="786">
        <f>+IF(M43=0,0,M59/M43*100)</f>
        <v>2.2720111413509061</v>
      </c>
      <c r="O59" s="785">
        <v>1234.825396</v>
      </c>
      <c r="P59" s="786">
        <f>+IF(O43=0,0,O59/O43*100)</f>
        <v>2.0686750451956737</v>
      </c>
      <c r="Q59" s="785">
        <v>815.57446500000003</v>
      </c>
      <c r="R59" s="786">
        <f>+IF(Q43=0,0,Q59/Q43*100)</f>
        <v>1.789855424053747</v>
      </c>
      <c r="S59" s="785">
        <v>893.39065800000014</v>
      </c>
      <c r="T59" s="786">
        <f>+IF(S43=0,0,S59/S43*100)</f>
        <v>1.472628642964845</v>
      </c>
      <c r="U59" s="785">
        <f t="shared" si="38"/>
        <v>2943.7905190000001</v>
      </c>
      <c r="V59" s="786">
        <f>+IF(U43=0,0,U59/U43*100)</f>
        <v>1.774174722146638</v>
      </c>
      <c r="W59" s="785">
        <f t="shared" si="9"/>
        <v>7348.5690500000001</v>
      </c>
      <c r="X59" s="786">
        <f>+IF(W43=0,0,W59/W43*100)</f>
        <v>2.0424274480091267</v>
      </c>
      <c r="Y59" s="785">
        <v>1243.2127860000001</v>
      </c>
      <c r="Z59" s="786">
        <f>+IF(Y43=0,0,Y59/Y43*100)</f>
        <v>1.792000224684535</v>
      </c>
      <c r="AA59" s="785">
        <v>1209.025517</v>
      </c>
      <c r="AB59" s="786">
        <f>+IF(AA43=0,0,AA59/AA43*100)</f>
        <v>1.6150812933184415</v>
      </c>
      <c r="AC59" s="785">
        <v>1459.0206889999999</v>
      </c>
      <c r="AD59" s="786">
        <f>+IF(AC43=0,0,AC59/AC43*100)</f>
        <v>1.8058454340644952</v>
      </c>
      <c r="AE59" s="785">
        <f t="shared" si="39"/>
        <v>3911.258992</v>
      </c>
      <c r="AF59" s="786">
        <f>+IF(AE43=0,0,AE59/AE43*100)</f>
        <v>1.7381169664051239</v>
      </c>
      <c r="AG59" s="785">
        <v>1483.508137</v>
      </c>
      <c r="AH59" s="786">
        <f>+IF(AG43=0,0,AG59/AG43*100)</f>
        <v>1.8094624814483449</v>
      </c>
      <c r="AI59" s="785">
        <v>1755.99119</v>
      </c>
      <c r="AJ59" s="786">
        <f>+IF(AI43=0,0,AI59/AI43*100)</f>
        <v>1.9798086560078723</v>
      </c>
      <c r="AK59" s="785">
        <v>1813.5353559999999</v>
      </c>
      <c r="AL59" s="786">
        <f>+IF(AK43=0,0,AK59/AK43*100)</f>
        <v>2.0804609204014981</v>
      </c>
      <c r="AM59" s="785">
        <f t="shared" si="40"/>
        <v>5053.0346829999999</v>
      </c>
      <c r="AN59" s="786">
        <f>+IF(AM43=0,0,AM59/AM43*100)</f>
        <v>1.959672312675572</v>
      </c>
      <c r="AO59" s="785">
        <f t="shared" si="12"/>
        <v>8964.2936750000008</v>
      </c>
      <c r="AP59" s="786">
        <f>+IF(AO43=0,0,AO59/AO43*100)</f>
        <v>1.8564244626790156</v>
      </c>
      <c r="AQ59" s="651"/>
      <c r="AR59" s="785">
        <v>18689.844829128</v>
      </c>
      <c r="AS59" s="786">
        <f>+IF(AR43=0,0,AR59/AR43*100)</f>
        <v>1.8320007597253343</v>
      </c>
      <c r="AT59" s="785">
        <v>1796.5470130000001</v>
      </c>
      <c r="AU59" s="786">
        <f>+IF(AT43=0,0,AT59/AT43*100)</f>
        <v>2.1477329125717946</v>
      </c>
      <c r="AV59" s="785">
        <v>1507.1270580000003</v>
      </c>
      <c r="AW59" s="786">
        <f>+IF(AV43=0,0,AV59/AV43*100)</f>
        <v>1.9177312927852324</v>
      </c>
      <c r="AX59" s="785">
        <v>1786.187772</v>
      </c>
      <c r="AY59" s="786">
        <f>+IF(AX43=0,0,AX59/AX43*100)</f>
        <v>1.8885940653938991</v>
      </c>
      <c r="AZ59" s="785">
        <f t="shared" si="41"/>
        <v>5089.8618430000006</v>
      </c>
      <c r="BA59" s="786">
        <f>+IF(AZ43=0,0,AZ59/AZ43*100)</f>
        <v>1.9819158297952086</v>
      </c>
      <c r="BB59" s="785">
        <v>1814.6478350000002</v>
      </c>
      <c r="BC59" s="786">
        <f>+IF(BB43=0,0,BB59/BB43*100)</f>
        <v>2.1290989037139059</v>
      </c>
      <c r="BD59" s="785">
        <v>1476.399124</v>
      </c>
      <c r="BE59" s="786">
        <f>+IF(BD43=0,0,BD59/BD43*100)</f>
        <v>1.8382723966905039</v>
      </c>
      <c r="BF59" s="785">
        <v>1506.5812941279999</v>
      </c>
      <c r="BG59" s="786">
        <f>+IF(BF43=0,0,BF59/BF43*100)</f>
        <v>1.8533378362435613</v>
      </c>
      <c r="BH59" s="785">
        <f t="shared" si="42"/>
        <v>4797.6282531280003</v>
      </c>
      <c r="BI59" s="786">
        <f>+IF(BH43=0,0,BH59/BH43*100)</f>
        <v>1.9436545288645115</v>
      </c>
      <c r="BJ59" s="785">
        <f t="shared" si="13"/>
        <v>9887.490096128</v>
      </c>
      <c r="BK59" s="786">
        <f>+IF(BJ43=0,0,BJ59/BJ43*100)</f>
        <v>1.9631642515303158</v>
      </c>
      <c r="BL59" s="785">
        <v>1534.1140589999998</v>
      </c>
      <c r="BM59" s="786">
        <f>+IF(BL43=0,0,BL59/BL43*100)</f>
        <v>1.7744365372861095</v>
      </c>
      <c r="BN59" s="785">
        <v>1212.8376040000001</v>
      </c>
      <c r="BO59" s="786">
        <f>+IF(BN43=0,0,BN59/BN43*100)</f>
        <v>1.4872747315286137</v>
      </c>
      <c r="BP59" s="785">
        <v>1354.5152559999999</v>
      </c>
      <c r="BQ59" s="786">
        <f>+IF(BP43=0,0,BP59/BP43*100)</f>
        <v>1.6973862664910986</v>
      </c>
      <c r="BR59" s="785">
        <f t="shared" si="43"/>
        <v>4101.4669189999995</v>
      </c>
      <c r="BS59" s="786">
        <f>+IF(BR43=0,0,BR59/BR43*100)</f>
        <v>1.6551246095381684</v>
      </c>
      <c r="BT59" s="785">
        <v>1280.148817</v>
      </c>
      <c r="BU59" s="786">
        <f>+IF(BT43=0,0,BT59/BT43*100)</f>
        <v>1.5512259943141056</v>
      </c>
      <c r="BV59" s="785">
        <v>1549.7044040000001</v>
      </c>
      <c r="BW59" s="786">
        <f>+IF(BV43=0,0,BV59/BV43*100)</f>
        <v>1.6027268415933911</v>
      </c>
      <c r="BX59" s="785">
        <v>1871.0345930000001</v>
      </c>
      <c r="BY59" s="786">
        <f>+IF(BX43=0,0,BX59/BX43*100)</f>
        <v>2.0901652323794218</v>
      </c>
      <c r="BZ59" s="785">
        <f t="shared" si="44"/>
        <v>4700.8878140000006</v>
      </c>
      <c r="CA59" s="786">
        <f>+IF(BZ43=0,0,BZ59/BZ43*100)</f>
        <v>1.7492794014757003</v>
      </c>
      <c r="CB59" s="785">
        <f t="shared" si="14"/>
        <v>8802.3547330000001</v>
      </c>
      <c r="CC59" s="786">
        <f>+IF(CB43=0,0,CB59/CB43*100)</f>
        <v>1.7041094561650392</v>
      </c>
      <c r="CE59" s="785">
        <f t="shared" si="15"/>
        <v>25409.479746787249</v>
      </c>
      <c r="CF59" s="786">
        <f>+IF(CE43=0,0,CE59/CE43*100)</f>
        <v>1.8500153552986682</v>
      </c>
      <c r="CG59" s="785">
        <v>1856.2579159999998</v>
      </c>
      <c r="CH59" s="786">
        <f>+IF(CG43=0,0,CG59/CG43*100)</f>
        <v>2.0134008943096244</v>
      </c>
      <c r="CI59" s="785">
        <v>2077.9148909999999</v>
      </c>
      <c r="CJ59" s="786">
        <f>+IF(CI43=0,0,CI59/CI43*100)</f>
        <v>2.2056401327294259</v>
      </c>
      <c r="CK59" s="785">
        <v>2081.5826630000001</v>
      </c>
      <c r="CL59" s="786">
        <f>+IF(CK43=0,0,CK59/CK43*100)</f>
        <v>1.9470687274501706</v>
      </c>
      <c r="CM59" s="785">
        <f t="shared" si="45"/>
        <v>6015.7554700000001</v>
      </c>
      <c r="CN59" s="786">
        <f>+IF(CM43=0,0,CM59/CM43*100)</f>
        <v>2.0509690457560459</v>
      </c>
      <c r="CO59" s="785">
        <v>2212.719666</v>
      </c>
      <c r="CP59" s="786">
        <f>+IF(CO43=0,0,CO59/CO43*100)</f>
        <v>2.1665259901747906</v>
      </c>
      <c r="CQ59" s="785">
        <v>2113.790454</v>
      </c>
      <c r="CR59" s="786">
        <f>+IF(CQ43=0,0,CQ59/CQ43*100)</f>
        <v>1.9026911271040854</v>
      </c>
      <c r="CS59" s="785">
        <v>2128.323754</v>
      </c>
      <c r="CT59" s="786">
        <f>+IF(CS43=0,0,CS59/CS43*100)</f>
        <v>1.882732978155496</v>
      </c>
      <c r="CU59" s="785">
        <f t="shared" si="46"/>
        <v>6454.8338739999999</v>
      </c>
      <c r="CV59" s="786">
        <f>+IF(CU43=0,0,CU59/CU43*100)</f>
        <v>1.97836393649319</v>
      </c>
      <c r="CW59" s="785">
        <f t="shared" si="16"/>
        <v>12470.589344</v>
      </c>
      <c r="CX59" s="786">
        <f>+IF(CW43=0,0,CW59/CW43*100)</f>
        <v>2.0127353947330837</v>
      </c>
      <c r="CY59" s="785">
        <v>2070.3459810000004</v>
      </c>
      <c r="CZ59" s="786">
        <f>+IF(CY43=0,0,CY59/CY43*100)</f>
        <v>1.782973232999568</v>
      </c>
      <c r="DA59" s="785">
        <v>2092.8298479999999</v>
      </c>
      <c r="DB59" s="786">
        <f>+IF(DA43=0,0,DA59/DA43*100)</f>
        <v>1.7087410868472215</v>
      </c>
      <c r="DC59" s="785">
        <v>2092.8729789999998</v>
      </c>
      <c r="DD59" s="786">
        <f>+IF(DC43=0,0,DC59/DC43*100)</f>
        <v>1.6215480773597108</v>
      </c>
      <c r="DE59" s="785">
        <f t="shared" si="47"/>
        <v>6256.0488079999996</v>
      </c>
      <c r="DF59" s="786">
        <f>+IF(DE43=0,0,DE59/DE43*100)</f>
        <v>1.7015768294753209</v>
      </c>
      <c r="DG59" s="785">
        <v>2349.7958864804168</v>
      </c>
      <c r="DH59" s="786">
        <f>+IF(DG43=0,0,DG59/DG43*100)</f>
        <v>1.7622346265725204</v>
      </c>
      <c r="DI59" s="785">
        <v>2167.0422621703769</v>
      </c>
      <c r="DJ59" s="786">
        <f>+IF(DI43=0,0,DI59/DI43*100)</f>
        <v>1.6493222039584932</v>
      </c>
      <c r="DK59" s="785">
        <v>2166.0034461364544</v>
      </c>
      <c r="DL59" s="786">
        <f>+IF(DK43=0,0,DK59/DK43*100)</f>
        <v>1.7827731126965884</v>
      </c>
      <c r="DM59" s="785">
        <f t="shared" si="48"/>
        <v>6682.8415947872472</v>
      </c>
      <c r="DN59" s="786">
        <f>+IF(DM43=0,0,DM59/DM43*100)</f>
        <v>1.7302840738647574</v>
      </c>
      <c r="DO59" s="785">
        <f t="shared" si="17"/>
        <v>12938.890402787247</v>
      </c>
      <c r="DP59" s="786">
        <f>+IF(DO43=0,0,DO59/DO43*100)</f>
        <v>1.7162839403887964</v>
      </c>
      <c r="DR59" s="785">
        <f t="shared" si="18"/>
        <v>34219.36630424032</v>
      </c>
      <c r="DS59" s="786">
        <f>+IF(DR43=0,0,DR59/DR43*100)</f>
        <v>2.05906716580298</v>
      </c>
      <c r="DT59" s="785">
        <v>2405.4019571775939</v>
      </c>
      <c r="DU59" s="786">
        <f>+IF(DT43=0,0,DT59/DT43*100)</f>
        <v>1.7550688850064129</v>
      </c>
      <c r="DV59" s="785">
        <v>2986.3479684315366</v>
      </c>
      <c r="DW59" s="786">
        <f>+IF(DV43=0,0,DV59/DV43*100)</f>
        <v>2.1026664903147707</v>
      </c>
      <c r="DX59" s="785">
        <v>2630.7985644589144</v>
      </c>
      <c r="DY59" s="786">
        <f>+IF(DX43=0,0,DX59/DX43*100)</f>
        <v>1.8865699079268141</v>
      </c>
      <c r="DZ59" s="785">
        <f t="shared" si="49"/>
        <v>8022.5484900680449</v>
      </c>
      <c r="EA59" s="786">
        <f>+IF(DZ43=0,0,DZ59/DZ43*100)</f>
        <v>1.9168393503667582</v>
      </c>
      <c r="EB59" s="785">
        <v>2381.3660450359466</v>
      </c>
      <c r="EC59" s="786">
        <f>+IF(EB43=0,0,EB59/EB43*100)</f>
        <v>1.7776168924718658</v>
      </c>
      <c r="ED59" s="785">
        <v>2467.7120233295836</v>
      </c>
      <c r="EE59" s="786">
        <f>+IF(ED43=0,0,ED59/ED43*100)</f>
        <v>1.838334565368531</v>
      </c>
      <c r="EF59" s="785">
        <v>3064.6031472013551</v>
      </c>
      <c r="EG59" s="786">
        <f>+IF(EF43=0,0,EF59/EF43*100)</f>
        <v>2.2985723226830377</v>
      </c>
      <c r="EH59" s="785">
        <f t="shared" si="50"/>
        <v>7913.6812155668849</v>
      </c>
      <c r="EI59" s="786">
        <f>+IF(EH43=0,0,EH59/EH43*100)</f>
        <v>1.9708982573045739</v>
      </c>
      <c r="EJ59" s="785">
        <f t="shared" si="19"/>
        <v>15936.229705634931</v>
      </c>
      <c r="EK59" s="786">
        <f>+IF(EJ43=0,0,EJ59/EJ43*100)</f>
        <v>1.9433083632276793</v>
      </c>
      <c r="EL59" s="785">
        <v>2987.1234424548802</v>
      </c>
      <c r="EM59" s="786">
        <f>+IF(EL43=0,0,EL59/EL43*100)</f>
        <v>2.1331710381138937</v>
      </c>
      <c r="EN59" s="785">
        <v>3067.9225023073759</v>
      </c>
      <c r="EO59" s="786">
        <f>+IF(EN43=0,0,EN59/EN43*100)</f>
        <v>2.2312328452034618</v>
      </c>
      <c r="EP59" s="785">
        <v>3221.3416083757124</v>
      </c>
      <c r="EQ59" s="786">
        <f>+IF(EP43=0,0,EP59/EP43*100)</f>
        <v>2.2816309235432781</v>
      </c>
      <c r="ER59" s="785">
        <f t="shared" si="51"/>
        <v>9276.387553137969</v>
      </c>
      <c r="ES59" s="786">
        <f>+IF(ER43=0,0,ER59/ER43*100)</f>
        <v>2.2154314835923121</v>
      </c>
      <c r="ET59" s="785">
        <v>3080.4930787056664</v>
      </c>
      <c r="EU59" s="786">
        <f>+IF(ET43=0,0,ET59/ET43*100)</f>
        <v>2.1328477406268651</v>
      </c>
      <c r="EV59" s="785">
        <v>2835.048772167042</v>
      </c>
      <c r="EW59" s="786">
        <f>+IF(EV43=0,0,EV59/EV43*100)</f>
        <v>2.0106025596824963</v>
      </c>
      <c r="EX59" s="785">
        <v>3091.2071945947091</v>
      </c>
      <c r="EY59" s="786">
        <f>+IF(EX43=0,0,EX59/EX43*100)</f>
        <v>2.2452556880416847</v>
      </c>
      <c r="EZ59" s="785">
        <f t="shared" si="52"/>
        <v>9006.7490454674189</v>
      </c>
      <c r="FA59" s="786">
        <f>+IF(EZ43=0,0,EZ59/EZ43*100)</f>
        <v>2.1286853751949124</v>
      </c>
      <c r="FB59" s="785">
        <f t="shared" si="20"/>
        <v>18283.136598605386</v>
      </c>
      <c r="FC59" s="786">
        <f>+IF(FB43=0,0,FB59/FB43*100)</f>
        <v>2.1718319247348195</v>
      </c>
      <c r="FD59" s="785">
        <v>32452.325100409409</v>
      </c>
      <c r="FE59" s="786">
        <f>+IF(FD43=0,0,FD59/FD43*100)</f>
        <v>1.943975259304028</v>
      </c>
      <c r="FF59" s="785">
        <v>38249.191158482703</v>
      </c>
      <c r="FG59" s="786">
        <f>+IF(FF43=0,0,FF59/FF43*100)</f>
        <v>2.1179825374197043</v>
      </c>
      <c r="FH59" s="785">
        <v>41263.059912852259</v>
      </c>
      <c r="FI59" s="786">
        <f>+IF(FH43=0,0,FH59/FH43*100)</f>
        <v>1.9694124128654777</v>
      </c>
      <c r="FJ59" s="785">
        <v>48199.644400712132</v>
      </c>
      <c r="FK59" s="786">
        <f>+IF(FJ43=0,0,FJ59/FJ43*100)</f>
        <v>2.043060287107652</v>
      </c>
    </row>
    <row r="60" spans="2:167" s="758" customFormat="1" ht="13.5" customHeight="1">
      <c r="B60" s="765" t="s">
        <v>4800</v>
      </c>
      <c r="C60" s="766"/>
      <c r="D60" s="766"/>
      <c r="E60" s="767">
        <f t="shared" si="7"/>
        <v>86119.759775549901</v>
      </c>
      <c r="F60" s="768">
        <f>+IF(E43=0,0,E60/E43*100)</f>
        <v>10.219802643440651</v>
      </c>
      <c r="G60" s="767">
        <f>SUM(G61:G81)</f>
        <v>6742.5884150000011</v>
      </c>
      <c r="H60" s="768">
        <f>+IF(G43=0,0,G60/G43*100)</f>
        <v>11.434699404797493</v>
      </c>
      <c r="I60" s="767">
        <f>SUM(I61:I81)</f>
        <v>6224.8444820000004</v>
      </c>
      <c r="J60" s="768">
        <f>+IF(I43=0,0,I60/I43*100)</f>
        <v>9.7309121824379652</v>
      </c>
      <c r="K60" s="767">
        <f>SUM(K61:K81)</f>
        <v>7559.9305359999989</v>
      </c>
      <c r="L60" s="768">
        <f>+IF(K43=0,0,K60/K43*100)</f>
        <v>10.657468482517295</v>
      </c>
      <c r="M60" s="767">
        <f t="shared" si="37"/>
        <v>20527.363433000002</v>
      </c>
      <c r="N60" s="768">
        <f>+IF(M43=0,0,M60/M43*100)</f>
        <v>10.588136973085694</v>
      </c>
      <c r="O60" s="767">
        <f>SUM(O61:O81)</f>
        <v>6297.9788849999995</v>
      </c>
      <c r="P60" s="768">
        <f>+IF(O43=0,0,O60/O43*100)</f>
        <v>10.550861519994827</v>
      </c>
      <c r="Q60" s="767">
        <f>SUM(Q61:Q81)</f>
        <v>6670.6503432922182</v>
      </c>
      <c r="R60" s="768">
        <f>+IF(Q43=0,0,Q60/Q43*100)</f>
        <v>14.639374099221664</v>
      </c>
      <c r="S60" s="767">
        <f>SUM(S61:S81)</f>
        <v>6797.757939257679</v>
      </c>
      <c r="T60" s="768">
        <f>+IF(S43=0,0,S60/S43*100)</f>
        <v>11.205146326135566</v>
      </c>
      <c r="U60" s="767">
        <f t="shared" si="38"/>
        <v>19766.387167549896</v>
      </c>
      <c r="V60" s="768">
        <f>+IF(U43=0,0,U60/U43*100)</f>
        <v>11.912880428986361</v>
      </c>
      <c r="W60" s="767">
        <f t="shared" si="9"/>
        <v>40293.750600549902</v>
      </c>
      <c r="X60" s="768">
        <f>+IF(W43=0,0,W60/W43*100)</f>
        <v>11.19905952435697</v>
      </c>
      <c r="Y60" s="767">
        <f>SUM(Y61:Y81)</f>
        <v>7155.5232720000013</v>
      </c>
      <c r="Z60" s="768">
        <f>+IF(Y43=0,0,Y60/Y43*100)</f>
        <v>10.314162994105034</v>
      </c>
      <c r="AA60" s="767">
        <f>SUM(AA61:AA81)</f>
        <v>6880.1866600000021</v>
      </c>
      <c r="AB60" s="768">
        <f>+IF(AA43=0,0,AA60/AA43*100)</f>
        <v>9.1909232790039557</v>
      </c>
      <c r="AC60" s="767">
        <f>SUM(AC61:AC81)</f>
        <v>7380.5230509999983</v>
      </c>
      <c r="AD60" s="768">
        <f>+IF(AC43=0,0,AC60/AC43*100)</f>
        <v>9.1349519257270124</v>
      </c>
      <c r="AE60" s="767">
        <f t="shared" si="39"/>
        <v>21416.232983000002</v>
      </c>
      <c r="AF60" s="768">
        <f>+IF(AE43=0,0,AE60/AE43*100)</f>
        <v>9.517119163004617</v>
      </c>
      <c r="AG60" s="767">
        <f>SUM(AG61:AG81)</f>
        <v>6906.5230459999993</v>
      </c>
      <c r="AH60" s="768">
        <f>+IF(AG43=0,0,AG60/AG43*100)</f>
        <v>8.4240146833757059</v>
      </c>
      <c r="AI60" s="767">
        <f>SUM(AI61:AI81)</f>
        <v>8240.1012800000026</v>
      </c>
      <c r="AJ60" s="768">
        <f>+IF(AI43=0,0,AI60/AI43*100)</f>
        <v>9.2903790938299373</v>
      </c>
      <c r="AK60" s="767">
        <f>SUM(AK61:AK81)</f>
        <v>9263.1518659999983</v>
      </c>
      <c r="AL60" s="768">
        <f>+IF(AK43=0,0,AK60/AK43*100)</f>
        <v>10.626550727670079</v>
      </c>
      <c r="AM60" s="767">
        <f t="shared" si="40"/>
        <v>24409.776191999998</v>
      </c>
      <c r="AN60" s="768">
        <f>+IF(AM43=0,0,AM60/AM43*100)</f>
        <v>9.4666206671809121</v>
      </c>
      <c r="AO60" s="767">
        <f t="shared" si="12"/>
        <v>45826.009174999999</v>
      </c>
      <c r="AP60" s="768">
        <f>+IF(AO43=0,0,AO60/AO43*100)</f>
        <v>9.4901536633808465</v>
      </c>
      <c r="AQ60" s="734"/>
      <c r="AR60" s="767">
        <f>SUM(AR61:AR81)</f>
        <v>91441.587668453765</v>
      </c>
      <c r="AS60" s="768">
        <f>+IF(AR43=0,0,AR60/AR43*100)</f>
        <v>8.9632128897088332</v>
      </c>
      <c r="AT60" s="767">
        <f>SUM(AT61:AT81)</f>
        <v>6184.0056510000004</v>
      </c>
      <c r="AU60" s="768">
        <f>+IF(AT43=0,0,AT60/AT43*100)</f>
        <v>7.3928443687115832</v>
      </c>
      <c r="AV60" s="767">
        <f>SUM(AV61:AV81)</f>
        <v>6858.8686349999989</v>
      </c>
      <c r="AW60" s="768">
        <f>+IF(AV43=0,0,AV60/AV43*100)</f>
        <v>8.7275103612681786</v>
      </c>
      <c r="AX60" s="767">
        <f>SUM(AX61:AX81)</f>
        <v>7117.3516699999991</v>
      </c>
      <c r="AY60" s="768">
        <f>+IF(AX43=0,0,AX60/AX43*100)</f>
        <v>7.5254059713064443</v>
      </c>
      <c r="AZ60" s="767">
        <f t="shared" si="41"/>
        <v>20160.225955999998</v>
      </c>
      <c r="BA60" s="768">
        <f>+IF(AZ43=0,0,AZ60/AZ43*100)</f>
        <v>7.8500894890487576</v>
      </c>
      <c r="BB60" s="767">
        <f>SUM(BB61:BB81)</f>
        <v>7224.7313219999996</v>
      </c>
      <c r="BC60" s="768">
        <f>+IF(BB43=0,0,BB60/BB43*100)</f>
        <v>8.4766681670208008</v>
      </c>
      <c r="BD60" s="767">
        <f>SUM(BD61:BD81)</f>
        <v>7409.4061460000003</v>
      </c>
      <c r="BE60" s="768">
        <f>+IF(BD43=0,0,BD60/BD43*100)</f>
        <v>9.2254909750683183</v>
      </c>
      <c r="BF60" s="767">
        <f>SUM(BF61:BF81)</f>
        <v>7580.9684911666664</v>
      </c>
      <c r="BG60" s="768">
        <f>+IF(BF43=0,0,BF60/BF43*100)</f>
        <v>9.3258132135389058</v>
      </c>
      <c r="BH60" s="767">
        <f t="shared" si="42"/>
        <v>22215.105959166667</v>
      </c>
      <c r="BI60" s="768">
        <f>+IF(BH43=0,0,BH60/BH43*100)</f>
        <v>8.9999660308377134</v>
      </c>
      <c r="BJ60" s="767">
        <f t="shared" si="13"/>
        <v>42375.331915166666</v>
      </c>
      <c r="BK60" s="768">
        <f>+IF(BJ43=0,0,BJ60/BJ43*100)</f>
        <v>8.413635407348167</v>
      </c>
      <c r="BL60" s="767">
        <f>SUM(BL61:BL81)</f>
        <v>7640.0745909999996</v>
      </c>
      <c r="BM60" s="768">
        <f>+IF(BL43=0,0,BL60/BL43*100)</f>
        <v>8.836909760607071</v>
      </c>
      <c r="BN60" s="767">
        <f>SUM(BN61:BN81)</f>
        <v>8104.0966424649005</v>
      </c>
      <c r="BO60" s="768">
        <f>+IF(BN43=0,0,BN60/BN43*100)</f>
        <v>9.9378664698822483</v>
      </c>
      <c r="BP60" s="767">
        <f>SUM(BP61:BP81)</f>
        <v>7784.4650510245992</v>
      </c>
      <c r="BQ60" s="768">
        <f>+IF(BP43=0,0,BP60/BP43*100)</f>
        <v>9.7549614233278792</v>
      </c>
      <c r="BR60" s="767">
        <f t="shared" si="43"/>
        <v>23528.636284489497</v>
      </c>
      <c r="BS60" s="768">
        <f>+IF(BR43=0,0,BR60/BR43*100)</f>
        <v>9.4948528690866816</v>
      </c>
      <c r="BT60" s="767">
        <f>SUM(BT61:BT81)</f>
        <v>7547.9675794519999</v>
      </c>
      <c r="BU60" s="768">
        <f>+IF(BT43=0,0,BT60/BT43*100)</f>
        <v>9.1462831180244404</v>
      </c>
      <c r="BV60" s="767">
        <f>SUM(BV61:BV81)</f>
        <v>8349.7612173544003</v>
      </c>
      <c r="BW60" s="768">
        <f>+IF(BV43=0,0,BV60/BV43*100)</f>
        <v>8.6354445334269077</v>
      </c>
      <c r="BX60" s="767">
        <f>SUM(BX61:BX81)</f>
        <v>9639.8906719911975</v>
      </c>
      <c r="BY60" s="768">
        <f>+IF(BX43=0,0,BX60/BX43*100)</f>
        <v>10.768889256199177</v>
      </c>
      <c r="BZ60" s="767">
        <f t="shared" si="44"/>
        <v>25537.619468797599</v>
      </c>
      <c r="CA60" s="768">
        <f>+IF(BZ43=0,0,BZ60/BZ43*100)</f>
        <v>9.5029776218974558</v>
      </c>
      <c r="CB60" s="767">
        <f t="shared" si="14"/>
        <v>49066.2557532871</v>
      </c>
      <c r="CC60" s="768">
        <f>+IF(CB43=0,0,CB60/CB43*100)</f>
        <v>9.4990798421607785</v>
      </c>
      <c r="CE60" s="767">
        <f t="shared" si="15"/>
        <v>106134.7243339524</v>
      </c>
      <c r="CF60" s="768">
        <f>+IF(CE43=0,0,CE60/CE43*100)</f>
        <v>7.7274651706723585</v>
      </c>
      <c r="CG60" s="767">
        <f>SUM(CG61:CG81)</f>
        <v>7879.7085740000002</v>
      </c>
      <c r="CH60" s="768">
        <f>+IF(CG43=0,0,CG60/CG43*100)</f>
        <v>8.5467715197562111</v>
      </c>
      <c r="CI60" s="767">
        <f>SUM(CI61:CI81)</f>
        <v>7230.8070040000002</v>
      </c>
      <c r="CJ60" s="768">
        <f>+IF(CI43=0,0,CI60/CI43*100)</f>
        <v>7.6752701417757088</v>
      </c>
      <c r="CK60" s="767">
        <f>SUM(CK61:CK81)</f>
        <v>8593.3147399999998</v>
      </c>
      <c r="CL60" s="768">
        <f>+IF(CK43=0,0,CK60/CK43*100)</f>
        <v>8.0380062213222772</v>
      </c>
      <c r="CM60" s="767">
        <f t="shared" si="45"/>
        <v>23703.830318</v>
      </c>
      <c r="CN60" s="768">
        <f>+IF(CM43=0,0,CM60/CM43*100)</f>
        <v>8.0814159569008694</v>
      </c>
      <c r="CO60" s="767">
        <f>SUM(CO61:CO81)</f>
        <v>8342.5354779999998</v>
      </c>
      <c r="CP60" s="768">
        <f>+IF(CO43=0,0,CO60/CO43*100)</f>
        <v>8.1683731630205827</v>
      </c>
      <c r="CQ60" s="767">
        <f>SUM(CQ61:CQ81)</f>
        <v>9026.6557379999977</v>
      </c>
      <c r="CR60" s="768">
        <f>+IF(CQ43=0,0,CQ60/CQ43*100)</f>
        <v>8.1251846641728545</v>
      </c>
      <c r="CS60" s="767">
        <f>SUM(CS61:CS81)</f>
        <v>8641.7382119999984</v>
      </c>
      <c r="CT60" s="768">
        <f>+IF(CS43=0,0,CS60/CS43*100)</f>
        <v>7.6445538371409398</v>
      </c>
      <c r="CU60" s="767">
        <f t="shared" si="46"/>
        <v>26010.929427999996</v>
      </c>
      <c r="CV60" s="768">
        <f>+IF(CU43=0,0,CU60/CU43*100)</f>
        <v>7.9721780203052566</v>
      </c>
      <c r="CW60" s="767">
        <f t="shared" si="16"/>
        <v>49714.759745999996</v>
      </c>
      <c r="CX60" s="768">
        <f>+IF(CW43=0,0,CW60/CW43*100)</f>
        <v>8.0238915596694778</v>
      </c>
      <c r="CY60" s="767">
        <f>SUM(CY61:CY81)</f>
        <v>8875.186357999999</v>
      </c>
      <c r="CZ60" s="768">
        <f>+IF(CY43=0,0,CY60/CY43*100)</f>
        <v>7.6432730854741697</v>
      </c>
      <c r="DA60" s="767">
        <f>SUM(DA61:DA81)</f>
        <v>9523.236089</v>
      </c>
      <c r="DB60" s="768">
        <f>+IF(DA43=0,0,DA60/DA43*100)</f>
        <v>7.7754743418684962</v>
      </c>
      <c r="DC60" s="767">
        <f>SUM(DC61:DC81)</f>
        <v>8985.3762949999982</v>
      </c>
      <c r="DD60" s="768">
        <f>+IF(DC43=0,0,DC60/DC43*100)</f>
        <v>6.9618270204207979</v>
      </c>
      <c r="DE60" s="767">
        <f t="shared" si="47"/>
        <v>27383.798741999995</v>
      </c>
      <c r="DF60" s="768">
        <f>+IF(DE43=0,0,DE60/DE43*100)</f>
        <v>7.4480936566252307</v>
      </c>
      <c r="DG60" s="767">
        <f>SUM(DG61:DG81)</f>
        <v>9883.0476541122407</v>
      </c>
      <c r="DH60" s="768">
        <f>+IF(DG43=0,0,DG60/DG43*100)</f>
        <v>7.4118134653088532</v>
      </c>
      <c r="DI60" s="767">
        <f>SUM(DI61:DI81)</f>
        <v>9611.7880035332255</v>
      </c>
      <c r="DJ60" s="768">
        <f>+IF(DI43=0,0,DI60/DI43*100)</f>
        <v>7.3154712534733379</v>
      </c>
      <c r="DK60" s="767">
        <f>SUM(DK61:DK81)</f>
        <v>9541.3301883069344</v>
      </c>
      <c r="DL60" s="768">
        <f>+IF(DK43=0,0,DK60/DK43*100)</f>
        <v>7.8531855290512205</v>
      </c>
      <c r="DM60" s="767">
        <f t="shared" si="48"/>
        <v>29036.165845952404</v>
      </c>
      <c r="DN60" s="768">
        <f>+IF(DM43=0,0,DM60/DM43*100)</f>
        <v>7.5178821189680916</v>
      </c>
      <c r="DO60" s="767">
        <f t="shared" si="17"/>
        <v>56419.964587952403</v>
      </c>
      <c r="DP60" s="768">
        <f>+IF(DO43=0,0,DO60/DO43*100)</f>
        <v>7.4838472330477401</v>
      </c>
      <c r="DR60" s="767">
        <f t="shared" si="18"/>
        <v>124409.90431730535</v>
      </c>
      <c r="DS60" s="768">
        <f>+IF(DR43=0,0,DR60/DR43*100)</f>
        <v>7.4860634999167299</v>
      </c>
      <c r="DT60" s="767">
        <f>SUM(DT61:DT81)</f>
        <v>9454.8055680620328</v>
      </c>
      <c r="DU60" s="768">
        <f>+IF(DT43=0,0,DT60/DT43*100)</f>
        <v>6.8985705348646276</v>
      </c>
      <c r="DV60" s="767">
        <f>SUM(DV61:DV81)</f>
        <v>9740.5593960254173</v>
      </c>
      <c r="DW60" s="768">
        <f>+IF(DV43=0,0,DV60/DV43*100)</f>
        <v>6.8582590024498238</v>
      </c>
      <c r="DX60" s="767">
        <f>SUM(DX61:DX81)</f>
        <v>9972.7954156202068</v>
      </c>
      <c r="DY60" s="768">
        <f>+IF(DX43=0,0,DX60/DX43*100)</f>
        <v>7.1515835469863065</v>
      </c>
      <c r="DZ60" s="767">
        <f t="shared" si="49"/>
        <v>29168.160379707657</v>
      </c>
      <c r="EA60" s="768">
        <f>+IF(DZ43=0,0,DZ60/DZ43*100)</f>
        <v>6.9691916057409857</v>
      </c>
      <c r="EB60" s="767">
        <f>SUM(EB61:EB81)</f>
        <v>9915.1888986737049</v>
      </c>
      <c r="EC60" s="768">
        <f>+IF(EB43=0,0,EB60/EB43*100)</f>
        <v>7.4013851482735138</v>
      </c>
      <c r="ED60" s="767">
        <f>SUM(ED61:ED81)</f>
        <v>10038.206081634431</v>
      </c>
      <c r="EE60" s="768">
        <f>+IF(ED43=0,0,ED60/ED43*100)</f>
        <v>7.4780124421740704</v>
      </c>
      <c r="EF60" s="767">
        <f>SUM(EF61:EF81)</f>
        <v>10903.777583161465</v>
      </c>
      <c r="EG60" s="768">
        <f>+IF(EF43=0,0,EF60/EF43*100)</f>
        <v>8.1782600100227452</v>
      </c>
      <c r="EH60" s="767">
        <f t="shared" si="50"/>
        <v>30857.172563469598</v>
      </c>
      <c r="EI60" s="768">
        <f>+IF(EH43=0,0,EH60/EH43*100)</f>
        <v>7.6849630373103492</v>
      </c>
      <c r="EJ60" s="767">
        <f t="shared" si="19"/>
        <v>60025.332943177258</v>
      </c>
      <c r="EK60" s="768">
        <f>+IF(EJ43=0,0,EJ60/EJ43*100)</f>
        <v>7.3196567612699841</v>
      </c>
      <c r="EL60" s="767">
        <f>SUM(EL61:EL81)</f>
        <v>10256.055258098655</v>
      </c>
      <c r="EM60" s="768">
        <f>+IF(EL43=0,0,EL60/EL43*100)</f>
        <v>7.3240763106502351</v>
      </c>
      <c r="EN60" s="767">
        <f>SUM(EN61:EN81)</f>
        <v>10530.654256034732</v>
      </c>
      <c r="EO60" s="768">
        <f>+IF(EN43=0,0,EN60/EN43*100)</f>
        <v>7.658714208026697</v>
      </c>
      <c r="EP60" s="767">
        <f>SUM(EP61:EP81)</f>
        <v>10367.863734547807</v>
      </c>
      <c r="EQ60" s="768">
        <f>+IF(EP43=0,0,EP60/EP43*100)</f>
        <v>7.3434119642328115</v>
      </c>
      <c r="ER60" s="767">
        <f t="shared" si="51"/>
        <v>31154.57324868119</v>
      </c>
      <c r="ES60" s="768">
        <f>+IF(ER43=0,0,ER60/ER43*100)</f>
        <v>7.4404849988898016</v>
      </c>
      <c r="ET60" s="767">
        <f>SUM(ET61:ET81)</f>
        <v>10984.905498733846</v>
      </c>
      <c r="EU60" s="768">
        <f>+IF(ET43=0,0,ET60/ET43*100)</f>
        <v>7.6056430822491405</v>
      </c>
      <c r="EV60" s="767">
        <f>SUM(EV61:EV81)</f>
        <v>10995.011405593719</v>
      </c>
      <c r="EW60" s="768">
        <f>+IF(EV43=0,0,EV60/EV43*100)</f>
        <v>7.7976076788715094</v>
      </c>
      <c r="EX60" s="767">
        <f>SUM(EX61:EX81)</f>
        <v>11250.081221119339</v>
      </c>
      <c r="EY60" s="768">
        <f>+IF(EX43=0,0,EX60/EX43*100)</f>
        <v>8.1713412471404752</v>
      </c>
      <c r="EZ60" s="767">
        <f t="shared" si="52"/>
        <v>33229.998125446902</v>
      </c>
      <c r="FA60" s="768">
        <f>+IF(EZ43=0,0,EZ60/EZ43*100)</f>
        <v>7.8536895688229107</v>
      </c>
      <c r="FB60" s="767">
        <f t="shared" si="20"/>
        <v>64384.571374128092</v>
      </c>
      <c r="FC60" s="768">
        <f>+IF(FB43=0,0,FB60/FB43*100)</f>
        <v>7.648166211336255</v>
      </c>
      <c r="FD60" s="767">
        <f>SUM(FD61:FD81)</f>
        <v>132495.45943197288</v>
      </c>
      <c r="FE60" s="768">
        <f>+IF(FD43=0,0,FD60/FD43*100)</f>
        <v>7.9368086665268374</v>
      </c>
      <c r="FF60" s="767">
        <f>SUM(FF61:FF81)</f>
        <v>139656.87289116488</v>
      </c>
      <c r="FG60" s="768">
        <f>+IF(FF43=0,0,FF60/FF43*100)</f>
        <v>7.7332568102824215</v>
      </c>
      <c r="FH60" s="767">
        <f>SUM(FH61:FH81)</f>
        <v>161001.51958348922</v>
      </c>
      <c r="FI60" s="768">
        <f>+IF(FH43=0,0,FH60/FH43*100)</f>
        <v>7.684315991775664</v>
      </c>
      <c r="FJ60" s="767">
        <f>SUM(FJ61:FJ81)</f>
        <v>182792.65587475622</v>
      </c>
      <c r="FK60" s="768">
        <f>+IF(FJ43=0,0,FJ60/FJ43*100)</f>
        <v>7.748115585415646</v>
      </c>
    </row>
    <row r="61" spans="2:167" s="648" customFormat="1" ht="13.5" customHeight="1">
      <c r="B61" s="769"/>
      <c r="C61" s="731" t="s">
        <v>4801</v>
      </c>
      <c r="D61" s="728"/>
      <c r="E61" s="770">
        <f t="shared" si="7"/>
        <v>288.30439277972323</v>
      </c>
      <c r="F61" s="726">
        <f>+IF(E43=0,0,E61/E43*100)</f>
        <v>3.4212984373445478E-2</v>
      </c>
      <c r="G61" s="770">
        <v>28.757055999999999</v>
      </c>
      <c r="H61" s="726">
        <f>+IF(G43=0,0,G61/G43*100)</f>
        <v>4.8768851201920517E-2</v>
      </c>
      <c r="I61" s="770">
        <v>26.382368999999997</v>
      </c>
      <c r="J61" s="726">
        <f>+IF(I43=0,0,I61/I43*100)</f>
        <v>4.1241916427957069E-2</v>
      </c>
      <c r="K61" s="770">
        <v>25.717399</v>
      </c>
      <c r="L61" s="726">
        <f>+IF(K43=0,0,K61/K43*100)</f>
        <v>3.6254614773198732E-2</v>
      </c>
      <c r="M61" s="770">
        <f t="shared" si="37"/>
        <v>80.856823999999989</v>
      </c>
      <c r="N61" s="726">
        <f>+IF(M43=0,0,M61/M43*100)</f>
        <v>4.1706433976044399E-2</v>
      </c>
      <c r="O61" s="770">
        <v>20.964935000000001</v>
      </c>
      <c r="P61" s="726">
        <f>+IF(O43=0,0,O61/O43*100)</f>
        <v>3.5122081226331828E-2</v>
      </c>
      <c r="Q61" s="770">
        <v>20.084651363824481</v>
      </c>
      <c r="R61" s="726">
        <f>+IF(Q43=0,0,Q61/Q43*100)</f>
        <v>4.4077670067526858E-2</v>
      </c>
      <c r="S61" s="770">
        <v>15.349526415898771</v>
      </c>
      <c r="T61" s="726">
        <f>+IF(S43=0,0,S61/S43*100)</f>
        <v>2.5301531926247258E-2</v>
      </c>
      <c r="U61" s="770">
        <f t="shared" si="38"/>
        <v>56.399112779723254</v>
      </c>
      <c r="V61" s="726">
        <f>+IF(U43=0,0,U61/U43*100)</f>
        <v>3.3990829034694095E-2</v>
      </c>
      <c r="W61" s="770">
        <f t="shared" si="9"/>
        <v>137.25593677972324</v>
      </c>
      <c r="X61" s="726">
        <f>+IF(W43=0,0,W61/W43*100)</f>
        <v>3.8148283124741431E-2</v>
      </c>
      <c r="Y61" s="770">
        <v>30.015463999999998</v>
      </c>
      <c r="Z61" s="726">
        <f>+IF(Y43=0,0,Y61/Y43*100)</f>
        <v>4.326509414777735E-2</v>
      </c>
      <c r="AA61" s="770">
        <v>18.942318999999998</v>
      </c>
      <c r="AB61" s="726">
        <f>+IF(AA43=0,0,AA61/AA43*100)</f>
        <v>2.5304168223746832E-2</v>
      </c>
      <c r="AC61" s="770">
        <v>33.597738000000007</v>
      </c>
      <c r="AD61" s="726">
        <f>+IF(AC43=0,0,AC61/AC43*100)</f>
        <v>4.1584277878732118E-2</v>
      </c>
      <c r="AE61" s="770">
        <f t="shared" si="39"/>
        <v>82.555520999999999</v>
      </c>
      <c r="AF61" s="726">
        <f>+IF(AE43=0,0,AE61/AE43*100)</f>
        <v>3.6686691424425745E-2</v>
      </c>
      <c r="AG61" s="770">
        <v>20.762355999999997</v>
      </c>
      <c r="AH61" s="726">
        <f>+IF(AG43=0,0,AG61/AG43*100)</f>
        <v>2.5324231981933464E-2</v>
      </c>
      <c r="AI61" s="770">
        <v>19.388786</v>
      </c>
      <c r="AJ61" s="726">
        <f>+IF(AI43=0,0,AI61/AI43*100)</f>
        <v>2.1860067733189621E-2</v>
      </c>
      <c r="AK61" s="770">
        <v>28.341792999999999</v>
      </c>
      <c r="AL61" s="726">
        <f>+IF(AK43=0,0,AK61/AK43*100)</f>
        <v>3.2513285476089025E-2</v>
      </c>
      <c r="AM61" s="770">
        <f t="shared" si="40"/>
        <v>68.492934999999989</v>
      </c>
      <c r="AN61" s="726">
        <f>+IF(AM43=0,0,AM61/AM43*100)</f>
        <v>2.656298971882351E-2</v>
      </c>
      <c r="AO61" s="770">
        <f t="shared" si="12"/>
        <v>151.04845599999999</v>
      </c>
      <c r="AP61" s="726">
        <f>+IF(AO43=0,0,AO61/AO43*100)</f>
        <v>3.1280774474213652E-2</v>
      </c>
      <c r="AQ61" s="651"/>
      <c r="AR61" s="770">
        <v>338.71193792780002</v>
      </c>
      <c r="AS61" s="726">
        <f>+IF(AR43=0,0,AR61/AR43*100)</f>
        <v>3.3200945929989359E-2</v>
      </c>
      <c r="AT61" s="770">
        <v>42.099528999999997</v>
      </c>
      <c r="AU61" s="726">
        <f>+IF(AT43=0,0,AT61/AT43*100)</f>
        <v>5.0329072038077918E-2</v>
      </c>
      <c r="AV61" s="770">
        <v>35.265236999999999</v>
      </c>
      <c r="AW61" s="726">
        <f>+IF(AV43=0,0,AV61/AV43*100)</f>
        <v>4.4872957580718846E-2</v>
      </c>
      <c r="AX61" s="770">
        <v>32.920698999999999</v>
      </c>
      <c r="AY61" s="726">
        <f>+IF(AX43=0,0,AX61/AX43*100)</f>
        <v>3.4808119132067855E-2</v>
      </c>
      <c r="AZ61" s="770">
        <f t="shared" si="41"/>
        <v>110.285465</v>
      </c>
      <c r="BA61" s="726">
        <f>+IF(AZ43=0,0,AZ61/AZ43*100)</f>
        <v>4.2943505270271715E-2</v>
      </c>
      <c r="BB61" s="770">
        <v>23.029143000000001</v>
      </c>
      <c r="BC61" s="726">
        <f>+IF(BB43=0,0,BB61/BB43*100)</f>
        <v>2.7019745742991926E-2</v>
      </c>
      <c r="BD61" s="770">
        <v>24.446588000000002</v>
      </c>
      <c r="BE61" s="726">
        <f>+IF(BD43=0,0,BD61/BD43*100)</f>
        <v>3.0438576657991375E-2</v>
      </c>
      <c r="BF61" s="770">
        <v>24.626964999999998</v>
      </c>
      <c r="BG61" s="726">
        <f>+IF(BF43=0,0,BF61/BF43*100)</f>
        <v>3.0295136548050185E-2</v>
      </c>
      <c r="BH61" s="770">
        <f t="shared" si="42"/>
        <v>72.102696000000009</v>
      </c>
      <c r="BI61" s="726">
        <f>+IF(BH43=0,0,BH61/BH43*100)</f>
        <v>2.9210835902587821E-2</v>
      </c>
      <c r="BJ61" s="770">
        <f t="shared" si="13"/>
        <v>182.38816100000003</v>
      </c>
      <c r="BK61" s="726">
        <f>+IF(BJ43=0,0,BJ61/BJ43*100)</f>
        <v>3.621322642009759E-2</v>
      </c>
      <c r="BL61" s="770">
        <v>26.729538999999999</v>
      </c>
      <c r="BM61" s="726">
        <f>+IF(BL43=0,0,BL61/BL43*100)</f>
        <v>3.0916782457055904E-2</v>
      </c>
      <c r="BN61" s="770">
        <v>29.872742000000002</v>
      </c>
      <c r="BO61" s="726">
        <f>+IF(BN43=0,0,BN61/BN43*100)</f>
        <v>3.6632253313670787E-2</v>
      </c>
      <c r="BP61" s="770">
        <v>27.004771261000002</v>
      </c>
      <c r="BQ61" s="726">
        <f>+IF(BP43=0,0,BP61/BP43*100)</f>
        <v>3.3840540123200293E-2</v>
      </c>
      <c r="BR61" s="770">
        <f t="shared" si="43"/>
        <v>83.607052261000007</v>
      </c>
      <c r="BS61" s="726">
        <f>+IF(BR43=0,0,BR61/BR43*100)</f>
        <v>3.3739170024042045E-2</v>
      </c>
      <c r="BT61" s="770">
        <v>23.5435950062</v>
      </c>
      <c r="BU61" s="726">
        <f>+IF(BT43=0,0,BT61/BT43*100)</f>
        <v>2.8529055441232503E-2</v>
      </c>
      <c r="BV61" s="770">
        <v>20.586436066400005</v>
      </c>
      <c r="BW61" s="726">
        <f>+IF(BV43=0,0,BV61/BV43*100)</f>
        <v>2.1290791696276002E-2</v>
      </c>
      <c r="BX61" s="770">
        <v>28.5866935942</v>
      </c>
      <c r="BY61" s="726">
        <f>+IF(BX43=0,0,BX61/BX43*100)</f>
        <v>3.1934691791815711E-2</v>
      </c>
      <c r="BZ61" s="770">
        <f t="shared" si="44"/>
        <v>72.716724666800005</v>
      </c>
      <c r="CA61" s="726">
        <f>+IF(BZ43=0,0,BZ61/BZ43*100)</f>
        <v>2.7059115987321709E-2</v>
      </c>
      <c r="CB61" s="770">
        <f t="shared" si="14"/>
        <v>156.3237769278</v>
      </c>
      <c r="CC61" s="726">
        <f>+IF(CB43=0,0,CB61/CB43*100)</f>
        <v>3.0263814009607259E-2</v>
      </c>
      <c r="CE61" s="770">
        <f t="shared" si="15"/>
        <v>355.16254492756536</v>
      </c>
      <c r="CF61" s="726">
        <f>+IF(CE43=0,0,CE61/CE43*100)</f>
        <v>2.5858701881766255E-2</v>
      </c>
      <c r="CG61" s="770">
        <v>30.653841</v>
      </c>
      <c r="CH61" s="726">
        <f>+IF(CG43=0,0,CG61/CG43*100)</f>
        <v>3.3248866093145341E-2</v>
      </c>
      <c r="CI61" s="770">
        <v>26.273440999999998</v>
      </c>
      <c r="CJ61" s="726">
        <f>+IF(CI43=0,0,CI61/CI43*100)</f>
        <v>2.7888416482067909E-2</v>
      </c>
      <c r="CK61" s="770">
        <v>26.849443999999998</v>
      </c>
      <c r="CL61" s="726">
        <f>+IF(CK43=0,0,CK61/CK43*100)</f>
        <v>2.511440630778573E-2</v>
      </c>
      <c r="CM61" s="770">
        <f t="shared" si="45"/>
        <v>83.776725999999996</v>
      </c>
      <c r="CN61" s="726">
        <f>+IF(CM43=0,0,CM61/CM43*100)</f>
        <v>2.856224336870955E-2</v>
      </c>
      <c r="CO61" s="770">
        <v>23.717103999999999</v>
      </c>
      <c r="CP61" s="726">
        <f>+IF(CO43=0,0,CO61/CO43*100)</f>
        <v>2.3221975660643171E-2</v>
      </c>
      <c r="CQ61" s="770">
        <v>25.940376999999998</v>
      </c>
      <c r="CR61" s="726">
        <f>+IF(CQ43=0,0,CQ61/CQ43*100)</f>
        <v>2.3349771997614902E-2</v>
      </c>
      <c r="CS61" s="770">
        <v>26.047537000000002</v>
      </c>
      <c r="CT61" s="726">
        <f>+IF(CS43=0,0,CS61/CS43*100)</f>
        <v>2.3041868896805762E-2</v>
      </c>
      <c r="CU61" s="770">
        <f t="shared" si="46"/>
        <v>75.705017999999995</v>
      </c>
      <c r="CV61" s="726">
        <f>+IF(CU43=0,0,CU61/CU43*100)</f>
        <v>2.3203087848015436E-2</v>
      </c>
      <c r="CW61" s="770">
        <f t="shared" si="16"/>
        <v>159.48174399999999</v>
      </c>
      <c r="CX61" s="726">
        <f>+IF(CW43=0,0,CW61/CW43*100)</f>
        <v>2.5740126798177457E-2</v>
      </c>
      <c r="CY61" s="770">
        <v>32.665917999999998</v>
      </c>
      <c r="CZ61" s="726">
        <f>+IF(CY43=0,0,CY61/CY43*100)</f>
        <v>2.813175090533758E-2</v>
      </c>
      <c r="DA61" s="770">
        <v>32.321538000000004</v>
      </c>
      <c r="DB61" s="726">
        <f>+IF(DA43=0,0,DA61/DA43*100)</f>
        <v>2.6389694328697182E-2</v>
      </c>
      <c r="DC61" s="770">
        <v>28.604171999999998</v>
      </c>
      <c r="DD61" s="726">
        <f>+IF(DC43=0,0,DC61/DC43*100)</f>
        <v>2.2162377065630064E-2</v>
      </c>
      <c r="DE61" s="770">
        <f t="shared" si="47"/>
        <v>93.591628000000014</v>
      </c>
      <c r="DF61" s="726">
        <f>+IF(DE43=0,0,DE61/DE43*100)</f>
        <v>2.5455898846893029E-2</v>
      </c>
      <c r="DG61" s="770">
        <v>40.227817442146218</v>
      </c>
      <c r="DH61" s="726">
        <f>+IF(DG43=0,0,DG61/DG43*100)</f>
        <v>3.0168940739006125E-2</v>
      </c>
      <c r="DI61" s="770">
        <v>33.206615579656464</v>
      </c>
      <c r="DJ61" s="726">
        <f>+IF(DI43=0,0,DI61/DI43*100)</f>
        <v>2.5273345771756543E-2</v>
      </c>
      <c r="DK61" s="770">
        <v>28.65473990576265</v>
      </c>
      <c r="DL61" s="726">
        <f>+IF(DK43=0,0,DK61/DK43*100)</f>
        <v>2.3584865456437214E-2</v>
      </c>
      <c r="DM61" s="770">
        <f t="shared" si="48"/>
        <v>102.08917292756533</v>
      </c>
      <c r="DN61" s="726">
        <f>+IF(DM43=0,0,DM61/DM43*100)</f>
        <v>2.6432359277882147E-2</v>
      </c>
      <c r="DO61" s="770">
        <f t="shared" si="17"/>
        <v>195.68080092756534</v>
      </c>
      <c r="DP61" s="726">
        <f>+IF(DO43=0,0,DO61/DO43*100)</f>
        <v>2.5956152778143272E-2</v>
      </c>
      <c r="DR61" s="770">
        <f t="shared" si="18"/>
        <v>411.40523788551445</v>
      </c>
      <c r="DS61" s="726">
        <f>+IF(DR43=0,0,DR61/DR43*100)</f>
        <v>2.4755309892002784E-2</v>
      </c>
      <c r="DT61" s="770">
        <v>33.236699544643017</v>
      </c>
      <c r="DU61" s="726">
        <f>+IF(DT43=0,0,DT61/DT43*100)</f>
        <v>2.4250706638467654E-2</v>
      </c>
      <c r="DV61" s="770">
        <v>33.892646031995866</v>
      </c>
      <c r="DW61" s="726">
        <f>+IF(DV43=0,0,DV61/DV43*100)</f>
        <v>2.386357244129415E-2</v>
      </c>
      <c r="DX61" s="770">
        <v>30.416696508677791</v>
      </c>
      <c r="DY61" s="726">
        <f>+IF(DX43=0,0,DX61/DX43*100)</f>
        <v>2.1812093524392017E-2</v>
      </c>
      <c r="DZ61" s="770">
        <f t="shared" si="49"/>
        <v>97.546042085316671</v>
      </c>
      <c r="EA61" s="726">
        <f>+IF(DZ43=0,0,DZ61/DZ43*100)</f>
        <v>2.3306819793379768E-2</v>
      </c>
      <c r="EB61" s="770">
        <v>26.477683086099649</v>
      </c>
      <c r="EC61" s="726">
        <f>+IF(EB43=0,0,EB61/EB43*100)</f>
        <v>1.9764780314005387E-2</v>
      </c>
      <c r="ED61" s="770">
        <v>28.397003763020873</v>
      </c>
      <c r="EE61" s="726">
        <f>+IF(ED43=0,0,ED61/ED43*100)</f>
        <v>2.1154491722265821E-2</v>
      </c>
      <c r="EF61" s="770">
        <v>30.616389651621034</v>
      </c>
      <c r="EG61" s="726">
        <f>+IF(EF43=0,0,EF61/EF43*100)</f>
        <v>2.2963490701222486E-2</v>
      </c>
      <c r="EH61" s="770">
        <f t="shared" si="50"/>
        <v>85.491076500741556</v>
      </c>
      <c r="EI61" s="726">
        <f>+IF(EH43=0,0,EH61/EH43*100)</f>
        <v>2.1291508856707685E-2</v>
      </c>
      <c r="EJ61" s="770">
        <f t="shared" si="19"/>
        <v>183.03711858605823</v>
      </c>
      <c r="EK61" s="726">
        <f>+IF(EJ43=0,0,EJ61/EJ43*100)</f>
        <v>2.2320057497891829E-2</v>
      </c>
      <c r="EL61" s="770">
        <v>31.974488253707047</v>
      </c>
      <c r="EM61" s="726">
        <f>+IF(EL43=0,0,EL61/EL43*100)</f>
        <v>2.283369054385874E-2</v>
      </c>
      <c r="EN61" s="770">
        <v>38.81564257392786</v>
      </c>
      <c r="EO61" s="726">
        <f>+IF(EN43=0,0,EN61/EN43*100)</f>
        <v>2.8229766740681679E-2</v>
      </c>
      <c r="EP61" s="770">
        <v>49.733180158473218</v>
      </c>
      <c r="EQ61" s="726">
        <f>+IF(EP43=0,0,EP61/EP43*100)</f>
        <v>3.52253115536348E-2</v>
      </c>
      <c r="ER61" s="770">
        <f t="shared" si="51"/>
        <v>120.52331098610813</v>
      </c>
      <c r="ES61" s="726">
        <f>+IF(ER43=0,0,ER61/ER43*100)</f>
        <v>2.8783956700373949E-2</v>
      </c>
      <c r="ET61" s="770">
        <v>43.005409245612611</v>
      </c>
      <c r="EU61" s="726">
        <f>+IF(ET43=0,0,ET61/ET43*100)</f>
        <v>2.9775749401384242E-2</v>
      </c>
      <c r="EV61" s="770">
        <v>34.040778655669335</v>
      </c>
      <c r="EW61" s="726">
        <f>+IF(EV43=0,0,EV61/EV43*100)</f>
        <v>2.4141551768211131E-2</v>
      </c>
      <c r="EX61" s="770">
        <v>30.798620412066185</v>
      </c>
      <c r="EY61" s="726">
        <f>+IF(EX43=0,0,EX61/EX43*100)</f>
        <v>2.2370152924380327E-2</v>
      </c>
      <c r="EZ61" s="770">
        <f t="shared" si="52"/>
        <v>107.84480831334812</v>
      </c>
      <c r="FA61" s="726">
        <f>+IF(EZ43=0,0,EZ61/EZ43*100)</f>
        <v>2.5488404871550307E-2</v>
      </c>
      <c r="FB61" s="770">
        <f t="shared" si="20"/>
        <v>228.36811929945625</v>
      </c>
      <c r="FC61" s="726">
        <f>+IF(FB43=0,0,FB61/FB43*100)</f>
        <v>2.7127575698583439E-2</v>
      </c>
      <c r="FD61" s="770">
        <v>424.04577221379293</v>
      </c>
      <c r="FE61" s="726">
        <f>+IF(FD43=0,0,FD61/FD43*100)</f>
        <v>2.5401399975057116E-2</v>
      </c>
      <c r="FF61" s="770">
        <v>559.63637301102358</v>
      </c>
      <c r="FG61" s="726">
        <f>+IF(FF43=0,0,FF61/FF43*100)</f>
        <v>3.0988892299213453E-2</v>
      </c>
      <c r="FH61" s="770">
        <v>672.32337095572359</v>
      </c>
      <c r="FI61" s="726">
        <f>+IF(FH43=0,0,FH61/FH43*100)</f>
        <v>3.2088797947031303E-2</v>
      </c>
      <c r="FJ61" s="770">
        <v>753.94313680938649</v>
      </c>
      <c r="FK61" s="726">
        <f>+IF(FJ43=0,0,FJ61/FJ43*100)</f>
        <v>3.1957731238570521E-2</v>
      </c>
    </row>
    <row r="62" spans="2:167" s="648" customFormat="1" ht="13.5" customHeight="1">
      <c r="B62" s="769"/>
      <c r="C62" s="771" t="s">
        <v>4802</v>
      </c>
      <c r="D62" s="769"/>
      <c r="E62" s="772">
        <f t="shared" si="7"/>
        <v>5371.9255730879759</v>
      </c>
      <c r="F62" s="737">
        <f>+IF(E43=0,0,E62/E43*100)</f>
        <v>0.63748458327443569</v>
      </c>
      <c r="G62" s="772">
        <v>481.37502000000001</v>
      </c>
      <c r="H62" s="737">
        <f>+IF(G43=0,0,G62/G43*100)</f>
        <v>0.816359877822734</v>
      </c>
      <c r="I62" s="772">
        <v>426.67036700000006</v>
      </c>
      <c r="J62" s="737">
        <f>+IF(I43=0,0,I62/I43*100)</f>
        <v>0.66698724508400953</v>
      </c>
      <c r="K62" s="772">
        <v>403.05105600000002</v>
      </c>
      <c r="L62" s="737">
        <f>+IF(K43=0,0,K62/K43*100)</f>
        <v>0.56819357078882482</v>
      </c>
      <c r="M62" s="772">
        <f t="shared" si="37"/>
        <v>1311.0964430000001</v>
      </c>
      <c r="N62" s="737">
        <f>+IF(M43=0,0,M62/M43*100)</f>
        <v>0.67627139592084606</v>
      </c>
      <c r="O62" s="772">
        <v>340.70129300000002</v>
      </c>
      <c r="P62" s="737">
        <f>+IF(O43=0,0,O62/O43*100)</f>
        <v>0.57076916702399882</v>
      </c>
      <c r="Q62" s="772">
        <v>380.91840724572251</v>
      </c>
      <c r="R62" s="737">
        <f>+IF(Q43=0,0,Q62/Q43*100)</f>
        <v>0.83596152968162196</v>
      </c>
      <c r="S62" s="772">
        <v>408.78527184225277</v>
      </c>
      <c r="T62" s="737">
        <f>+IF(S43=0,0,S62/S43*100)</f>
        <v>0.67382493285157219</v>
      </c>
      <c r="U62" s="772">
        <f t="shared" si="38"/>
        <v>1130.4049720879752</v>
      </c>
      <c r="V62" s="737">
        <f>+IF(U43=0,0,U62/U43*100)</f>
        <v>0.68127671256602795</v>
      </c>
      <c r="W62" s="772">
        <f t="shared" si="9"/>
        <v>2441.5014150879751</v>
      </c>
      <c r="X62" s="737">
        <f>+IF(W43=0,0,W62/W43*100)</f>
        <v>0.67857966232606937</v>
      </c>
      <c r="Y62" s="772">
        <v>591.32676200000003</v>
      </c>
      <c r="Z62" s="737">
        <f>+IF(Y43=0,0,Y62/Y43*100)</f>
        <v>0.85235424080168587</v>
      </c>
      <c r="AA62" s="772">
        <v>569.905079</v>
      </c>
      <c r="AB62" s="737">
        <f>+IF(AA43=0,0,AA62/AA43*100)</f>
        <v>0.76130984757377018</v>
      </c>
      <c r="AC62" s="772">
        <v>434.20379500000001</v>
      </c>
      <c r="AD62" s="737">
        <f>+IF(AC43=0,0,AC62/AC43*100)</f>
        <v>0.53741865798465449</v>
      </c>
      <c r="AE62" s="772">
        <f t="shared" si="39"/>
        <v>1595.4356360000002</v>
      </c>
      <c r="AF62" s="737">
        <f>+IF(AE43=0,0,AE62/AE43*100)</f>
        <v>0.70899261680468884</v>
      </c>
      <c r="AG62" s="772">
        <v>390.54516999999998</v>
      </c>
      <c r="AH62" s="737">
        <f>+IF(AG43=0,0,AG62/AG43*100)</f>
        <v>0.47635521154264193</v>
      </c>
      <c r="AI62" s="772">
        <v>481.61895100000004</v>
      </c>
      <c r="AJ62" s="737">
        <f>+IF(AI43=0,0,AI62/AI43*100)</f>
        <v>0.54300578130305499</v>
      </c>
      <c r="AK62" s="772">
        <v>462.82440099999997</v>
      </c>
      <c r="AL62" s="737">
        <f>+IF(AK43=0,0,AK62/AK43*100)</f>
        <v>0.53094530310813093</v>
      </c>
      <c r="AM62" s="772">
        <f t="shared" si="40"/>
        <v>1334.9885220000001</v>
      </c>
      <c r="AN62" s="737">
        <f>+IF(AM43=0,0,AM62/AM43*100)</f>
        <v>0.51773641156760764</v>
      </c>
      <c r="AO62" s="772">
        <f t="shared" si="12"/>
        <v>2930.4241580000003</v>
      </c>
      <c r="AP62" s="737">
        <f>+IF(AO43=0,0,AO62/AO43*100)</f>
        <v>0.60686444355436142</v>
      </c>
      <c r="AQ62" s="651"/>
      <c r="AR62" s="772">
        <v>6047.6551308044</v>
      </c>
      <c r="AS62" s="737">
        <f>+IF(AR43=0,0,AR62/AR43*100)</f>
        <v>0.5927983295465058</v>
      </c>
      <c r="AT62" s="772">
        <v>512.53844800000002</v>
      </c>
      <c r="AU62" s="737">
        <f>+IF(AT43=0,0,AT62/AT43*100)</f>
        <v>0.6127285764094097</v>
      </c>
      <c r="AV62" s="772">
        <v>427.65037600000005</v>
      </c>
      <c r="AW62" s="737">
        <f>+IF(AV43=0,0,AV62/AV43*100)</f>
        <v>0.54416016491329611</v>
      </c>
      <c r="AX62" s="772">
        <v>421.01548200000002</v>
      </c>
      <c r="AY62" s="737">
        <f>+IF(AX43=0,0,AX62/AX43*100)</f>
        <v>0.44515327739246885</v>
      </c>
      <c r="AZ62" s="772">
        <f t="shared" si="41"/>
        <v>1361.2043060000001</v>
      </c>
      <c r="BA62" s="737">
        <f>+IF(AZ43=0,0,AZ62/AZ43*100)</f>
        <v>0.53003253228906966</v>
      </c>
      <c r="BB62" s="772">
        <v>429.77184899999997</v>
      </c>
      <c r="BC62" s="737">
        <f>+IF(BB43=0,0,BB62/BB43*100)</f>
        <v>0.50424482089826439</v>
      </c>
      <c r="BD62" s="772">
        <v>419.52846699999998</v>
      </c>
      <c r="BE62" s="737">
        <f>+IF(BD43=0,0,BD62/BD43*100)</f>
        <v>0.52235712415119462</v>
      </c>
      <c r="BF62" s="772">
        <v>556.48746499999993</v>
      </c>
      <c r="BG62" s="737">
        <f>+IF(BF43=0,0,BF62/BF43*100)</f>
        <v>0.68456928165745545</v>
      </c>
      <c r="BH62" s="772">
        <f t="shared" si="42"/>
        <v>1405.787781</v>
      </c>
      <c r="BI62" s="737">
        <f>+IF(BH43=0,0,BH62/BH43*100)</f>
        <v>0.56952428220789508</v>
      </c>
      <c r="BJ62" s="772">
        <f t="shared" si="13"/>
        <v>2766.9920870000001</v>
      </c>
      <c r="BK62" s="737">
        <f>+IF(BJ43=0,0,BJ62/BJ43*100)</f>
        <v>0.5493871444273698</v>
      </c>
      <c r="BL62" s="772">
        <v>616.32850400000007</v>
      </c>
      <c r="BM62" s="737">
        <f>+IF(BL43=0,0,BL62/BL43*100)</f>
        <v>0.71287777466909208</v>
      </c>
      <c r="BN62" s="772">
        <v>633.66977400000007</v>
      </c>
      <c r="BO62" s="737">
        <f>+IF(BN43=0,0,BN62/BN43*100)</f>
        <v>0.77705460310220331</v>
      </c>
      <c r="BP62" s="772">
        <v>468.37532493380002</v>
      </c>
      <c r="BQ62" s="737">
        <f>+IF(BP43=0,0,BP62/BP43*100)</f>
        <v>0.58693605744514266</v>
      </c>
      <c r="BR62" s="772">
        <f t="shared" si="43"/>
        <v>1718.3736029338002</v>
      </c>
      <c r="BS62" s="737">
        <f>+IF(BR43=0,0,BR62/BR43*100)</f>
        <v>0.69344029703644228</v>
      </c>
      <c r="BT62" s="772">
        <v>458.77219752740001</v>
      </c>
      <c r="BU62" s="737">
        <f>+IF(BT43=0,0,BT62/BT43*100)</f>
        <v>0.5559192406558372</v>
      </c>
      <c r="BV62" s="772">
        <v>540.43335447959998</v>
      </c>
      <c r="BW62" s="737">
        <f>+IF(BV43=0,0,BV62/BV43*100)</f>
        <v>0.55892403808178803</v>
      </c>
      <c r="BX62" s="772">
        <v>563.0838888635999</v>
      </c>
      <c r="BY62" s="737">
        <f>+IF(BX43=0,0,BX62/BX43*100)</f>
        <v>0.62903078960640813</v>
      </c>
      <c r="BZ62" s="772">
        <f t="shared" si="44"/>
        <v>1562.2894408705999</v>
      </c>
      <c r="CA62" s="737">
        <f>+IF(BZ43=0,0,BZ62/BZ43*100)</f>
        <v>0.5813541709970127</v>
      </c>
      <c r="CB62" s="772">
        <f t="shared" si="14"/>
        <v>3280.6630438044003</v>
      </c>
      <c r="CC62" s="737">
        <f>+IF(CB43=0,0,CB62/CB43*100)</f>
        <v>0.63512651841661005</v>
      </c>
      <c r="CE62" s="772">
        <f t="shared" si="15"/>
        <v>8489.2332058648517</v>
      </c>
      <c r="CF62" s="737">
        <f>+IF(CE43=0,0,CE62/CE43*100)</f>
        <v>0.61808474404309943</v>
      </c>
      <c r="CG62" s="772">
        <v>592.81940499999996</v>
      </c>
      <c r="CH62" s="737">
        <f>+IF(CG43=0,0,CG62/CG43*100)</f>
        <v>0.64300499941469313</v>
      </c>
      <c r="CI62" s="772">
        <v>534.97038799999996</v>
      </c>
      <c r="CJ62" s="737">
        <f>+IF(CI43=0,0,CI62/CI43*100)</f>
        <v>0.56785393988238786</v>
      </c>
      <c r="CK62" s="772">
        <v>516.90955899999994</v>
      </c>
      <c r="CL62" s="737">
        <f>+IF(CK43=0,0,CK62/CK43*100)</f>
        <v>0.48350635078716492</v>
      </c>
      <c r="CM62" s="772">
        <f t="shared" si="45"/>
        <v>1644.6993519999999</v>
      </c>
      <c r="CN62" s="737">
        <f>+IF(CM43=0,0,CM62/CM43*100)</f>
        <v>0.56073214367654922</v>
      </c>
      <c r="CO62" s="772">
        <v>579.25814300000002</v>
      </c>
      <c r="CP62" s="737">
        <f>+IF(CO43=0,0,CO62/CO43*100)</f>
        <v>0.56716530390790387</v>
      </c>
      <c r="CQ62" s="772">
        <v>578.46242899999993</v>
      </c>
      <c r="CR62" s="737">
        <f>+IF(CQ43=0,0,CQ62/CQ43*100)</f>
        <v>0.52069273420106799</v>
      </c>
      <c r="CS62" s="772">
        <v>735.13959199999999</v>
      </c>
      <c r="CT62" s="737">
        <f>+IF(CS43=0,0,CS62/CS43*100)</f>
        <v>0.65031062628744041</v>
      </c>
      <c r="CU62" s="772">
        <f t="shared" si="46"/>
        <v>1892.8601639999999</v>
      </c>
      <c r="CV62" s="737">
        <f>+IF(CU43=0,0,CU62/CU43*100)</f>
        <v>0.58014913449067418</v>
      </c>
      <c r="CW62" s="772">
        <f t="shared" si="16"/>
        <v>3537.5595159999998</v>
      </c>
      <c r="CX62" s="737">
        <f>+IF(CW43=0,0,CW62/CW43*100)</f>
        <v>0.57095707768244175</v>
      </c>
      <c r="CY62" s="772">
        <v>883.395849</v>
      </c>
      <c r="CZ62" s="737">
        <f>+IF(CY43=0,0,CY62/CY43*100)</f>
        <v>0.76077678193146792</v>
      </c>
      <c r="DA62" s="772">
        <v>894.3197909999999</v>
      </c>
      <c r="DB62" s="737">
        <f>+IF(DA43=0,0,DA62/DA43*100)</f>
        <v>0.73018882692384079</v>
      </c>
      <c r="DC62" s="772">
        <v>712.23264199999994</v>
      </c>
      <c r="DD62" s="737">
        <f>+IF(DC43=0,0,DC62/DC43*100)</f>
        <v>0.55183447961555776</v>
      </c>
      <c r="DE62" s="772">
        <f t="shared" si="47"/>
        <v>2489.9482819999998</v>
      </c>
      <c r="DF62" s="737">
        <f>+IF(DE43=0,0,DE62/DE43*100)</f>
        <v>0.67723869062932707</v>
      </c>
      <c r="DG62" s="772">
        <v>800.16358428724641</v>
      </c>
      <c r="DH62" s="737">
        <f>+IF(DG43=0,0,DG62/DG43*100)</f>
        <v>0.60008445127777121</v>
      </c>
      <c r="DI62" s="772">
        <v>869.58746884727077</v>
      </c>
      <c r="DJ62" s="737">
        <f>+IF(DI43=0,0,DI62/DI43*100)</f>
        <v>0.6618375403613177</v>
      </c>
      <c r="DK62" s="772">
        <v>791.97435473033556</v>
      </c>
      <c r="DL62" s="737">
        <f>+IF(DK43=0,0,DK62/DK43*100)</f>
        <v>0.6518505721110126</v>
      </c>
      <c r="DM62" s="772">
        <f t="shared" si="48"/>
        <v>2461.725407864853</v>
      </c>
      <c r="DN62" s="737">
        <f>+IF(DM43=0,0,DM62/DM43*100)</f>
        <v>0.63737621295397207</v>
      </c>
      <c r="DO62" s="772">
        <f t="shared" si="17"/>
        <v>4951.6736898648523</v>
      </c>
      <c r="DP62" s="737">
        <f>+IF(DO43=0,0,DO62/DO43*100)</f>
        <v>0.65681660230540861</v>
      </c>
      <c r="DR62" s="772">
        <f t="shared" si="18"/>
        <v>10073.738022091136</v>
      </c>
      <c r="DS62" s="737">
        <f>+IF(DR43=0,0,DR62/DR43*100)</f>
        <v>0.60616269201976991</v>
      </c>
      <c r="DT62" s="772">
        <v>775.19458352694778</v>
      </c>
      <c r="DU62" s="737">
        <f>+IF(DT43=0,0,DT62/DT43*100)</f>
        <v>0.565610204695282</v>
      </c>
      <c r="DV62" s="772">
        <v>734.97770567571524</v>
      </c>
      <c r="DW62" s="737">
        <f>+IF(DV43=0,0,DV62/DV43*100)</f>
        <v>0.51749260608248104</v>
      </c>
      <c r="DX62" s="772">
        <v>682.62539858680202</v>
      </c>
      <c r="DY62" s="737">
        <f>+IF(DX43=0,0,DX62/DX43*100)</f>
        <v>0.48951696749358631</v>
      </c>
      <c r="DZ62" s="772">
        <f t="shared" si="49"/>
        <v>2192.7976877894653</v>
      </c>
      <c r="EA62" s="737">
        <f>+IF(DZ43=0,0,DZ62/DZ43*100)</f>
        <v>0.52392838766281324</v>
      </c>
      <c r="EB62" s="772">
        <v>700.74490081475801</v>
      </c>
      <c r="EC62" s="737">
        <f>+IF(EB43=0,0,EB62/EB43*100)</f>
        <v>0.52308462850491044</v>
      </c>
      <c r="ED62" s="772">
        <v>739.91447612285378</v>
      </c>
      <c r="EE62" s="737">
        <f>+IF(ED43=0,0,ED62/ED43*100)</f>
        <v>0.55120303504373824</v>
      </c>
      <c r="EF62" s="772">
        <v>889.45414539775697</v>
      </c>
      <c r="EG62" s="737">
        <f>+IF(EF43=0,0,EF62/EF43*100)</f>
        <v>0.66712542626409099</v>
      </c>
      <c r="EH62" s="772">
        <f t="shared" si="50"/>
        <v>2330.1135223353685</v>
      </c>
      <c r="EI62" s="737">
        <f>+IF(EH43=0,0,EH62/EH43*100)</f>
        <v>0.58031358041803938</v>
      </c>
      <c r="EJ62" s="772">
        <f t="shared" si="19"/>
        <v>4522.9112101248338</v>
      </c>
      <c r="EK62" s="737">
        <f>+IF(EJ43=0,0,EJ62/EJ43*100)</f>
        <v>0.55153642631443389</v>
      </c>
      <c r="EL62" s="772">
        <v>986.35910024047598</v>
      </c>
      <c r="EM62" s="737">
        <f>+IF(EL43=0,0,EL62/EL43*100)</f>
        <v>0.70438088895445561</v>
      </c>
      <c r="EN62" s="772">
        <v>1014.0173573165457</v>
      </c>
      <c r="EO62" s="737">
        <f>+IF(EN43=0,0,EN62/EN43*100)</f>
        <v>0.73747261593129065</v>
      </c>
      <c r="EP62" s="772">
        <v>840.79949593843594</v>
      </c>
      <c r="EQ62" s="737">
        <f>+IF(EP43=0,0,EP62/EP43*100)</f>
        <v>0.59552644942864108</v>
      </c>
      <c r="ER62" s="772">
        <f t="shared" si="51"/>
        <v>2841.1759534954576</v>
      </c>
      <c r="ES62" s="737">
        <f>+IF(ER43=0,0,ER62/ER43*100)</f>
        <v>0.67854330381765859</v>
      </c>
      <c r="ET62" s="772">
        <v>815.34829094375777</v>
      </c>
      <c r="EU62" s="737">
        <f>+IF(ET43=0,0,ET62/ET43*100)</f>
        <v>0.56452448219557516</v>
      </c>
      <c r="EV62" s="772">
        <v>937.95251847755594</v>
      </c>
      <c r="EW62" s="737">
        <f>+IF(EV43=0,0,EV62/EV43*100)</f>
        <v>0.66519128454715104</v>
      </c>
      <c r="EX62" s="772">
        <v>956.35004904953053</v>
      </c>
      <c r="EY62" s="737">
        <f>+IF(EX43=0,0,EX62/EX43*100)</f>
        <v>0.69463166077708705</v>
      </c>
      <c r="EZ62" s="772">
        <f t="shared" si="52"/>
        <v>2709.6508584708445</v>
      </c>
      <c r="FA62" s="737">
        <f>+IF(EZ43=0,0,EZ62/EZ43*100)</f>
        <v>0.64040800128809261</v>
      </c>
      <c r="FB62" s="772">
        <f t="shared" si="20"/>
        <v>5550.8268119663026</v>
      </c>
      <c r="FC62" s="737">
        <f>+IF(FB43=0,0,FB62/FB43*100)</f>
        <v>0.65937607663129261</v>
      </c>
      <c r="FD62" s="772">
        <v>9829.2824719088876</v>
      </c>
      <c r="FE62" s="737">
        <f>+IF(FD43=0,0,FD62/FD43*100)</f>
        <v>0.58879854934833498</v>
      </c>
      <c r="FF62" s="772">
        <v>11408.848254821412</v>
      </c>
      <c r="FG62" s="737">
        <f>+IF(FF43=0,0,FF62/FF43*100)</f>
        <v>0.63174515967311162</v>
      </c>
      <c r="FH62" s="772">
        <v>13594.999095397328</v>
      </c>
      <c r="FI62" s="737">
        <f>+IF(FH43=0,0,FH62/FH43*100)</f>
        <v>0.64886511150451687</v>
      </c>
      <c r="FJ62" s="772">
        <v>15957.994462130046</v>
      </c>
      <c r="FK62" s="737">
        <f>+IF(FJ43=0,0,FJ62/FJ43*100)</f>
        <v>0.67641878177383463</v>
      </c>
    </row>
    <row r="63" spans="2:167" s="648" customFormat="1" ht="13.5" customHeight="1">
      <c r="B63" s="769"/>
      <c r="C63" s="771" t="s">
        <v>4803</v>
      </c>
      <c r="D63" s="769"/>
      <c r="E63" s="772">
        <f t="shared" si="7"/>
        <v>740.18131542654362</v>
      </c>
      <c r="F63" s="737">
        <f>+IF(E43=0,0,E63/E43*100)</f>
        <v>8.7837065311568527E-2</v>
      </c>
      <c r="G63" s="772">
        <v>89.206452999999996</v>
      </c>
      <c r="H63" s="737">
        <f>+IF(G43=0,0,G63/G43*100)</f>
        <v>0.15128447893303529</v>
      </c>
      <c r="I63" s="772">
        <v>83.349737000000005</v>
      </c>
      <c r="J63" s="737">
        <f>+IF(I43=0,0,I63/I43*100)</f>
        <v>0.13029545935189527</v>
      </c>
      <c r="K63" s="772">
        <v>70.588923999999992</v>
      </c>
      <c r="L63" s="737">
        <f>+IF(K43=0,0,K63/K43*100)</f>
        <v>9.9511394868299172E-2</v>
      </c>
      <c r="M63" s="772">
        <f t="shared" si="37"/>
        <v>243.14511400000001</v>
      </c>
      <c r="N63" s="737">
        <f>+IF(M43=0,0,M63/M43*100)</f>
        <v>0.12541570571259131</v>
      </c>
      <c r="O63" s="772">
        <v>56.769193000000001</v>
      </c>
      <c r="P63" s="737">
        <f>+IF(O43=0,0,O63/O43*100)</f>
        <v>9.5104144501249738E-2</v>
      </c>
      <c r="Q63" s="772">
        <v>39.976626816128999</v>
      </c>
      <c r="R63" s="737">
        <f>+IF(Q43=0,0,Q63/Q43*100)</f>
        <v>8.7732494594740598E-2</v>
      </c>
      <c r="S63" s="772">
        <v>49.236801610414631</v>
      </c>
      <c r="T63" s="737">
        <f>+IF(S43=0,0,S63/S43*100)</f>
        <v>8.1159931201647037E-2</v>
      </c>
      <c r="U63" s="772">
        <f t="shared" si="38"/>
        <v>145.98262142654363</v>
      </c>
      <c r="V63" s="737">
        <f>+IF(U43=0,0,U63/U43*100)</f>
        <v>8.7981354357937538E-2</v>
      </c>
      <c r="W63" s="772">
        <f t="shared" si="9"/>
        <v>389.12773542654361</v>
      </c>
      <c r="X63" s="737">
        <f>+IF(W43=0,0,W63/W43*100)</f>
        <v>0.10815237119079749</v>
      </c>
      <c r="Y63" s="772">
        <v>67.415953000000002</v>
      </c>
      <c r="Z63" s="737">
        <f>+IF(Y43=0,0,Y63/Y43*100)</f>
        <v>9.7175161230462173E-2</v>
      </c>
      <c r="AA63" s="772">
        <v>47.128926</v>
      </c>
      <c r="AB63" s="737">
        <f>+IF(AA43=0,0,AA63/AA43*100)</f>
        <v>6.2957353411085312E-2</v>
      </c>
      <c r="AC63" s="772">
        <v>48.059122000000002</v>
      </c>
      <c r="AD63" s="737">
        <f>+IF(AC43=0,0,AC63/AC43*100)</f>
        <v>5.9483286757456344E-2</v>
      </c>
      <c r="AE63" s="772">
        <f t="shared" si="39"/>
        <v>162.60400100000001</v>
      </c>
      <c r="AF63" s="737">
        <f>+IF(AE43=0,0,AE63/AE43*100)</f>
        <v>7.225928365304625E-2</v>
      </c>
      <c r="AG63" s="772">
        <v>38.381454000000005</v>
      </c>
      <c r="AH63" s="737">
        <f>+IF(AG43=0,0,AG63/AG43*100)</f>
        <v>4.6814573688068357E-2</v>
      </c>
      <c r="AI63" s="772">
        <v>47.211767999999992</v>
      </c>
      <c r="AJ63" s="737">
        <f>+IF(AI43=0,0,AI63/AI43*100)</f>
        <v>5.3229348463778713E-2</v>
      </c>
      <c r="AK63" s="772">
        <v>102.856357</v>
      </c>
      <c r="AL63" s="737">
        <f>+IF(AK43=0,0,AK63/AK43*100)</f>
        <v>0.11799529049455439</v>
      </c>
      <c r="AM63" s="772">
        <f t="shared" si="40"/>
        <v>188.449579</v>
      </c>
      <c r="AN63" s="737">
        <f>+IF(AM43=0,0,AM63/AM43*100)</f>
        <v>7.3084679894263829E-2</v>
      </c>
      <c r="AO63" s="772">
        <f t="shared" si="12"/>
        <v>351.05358000000001</v>
      </c>
      <c r="AP63" s="737">
        <f>+IF(AO43=0,0,AO63/AO43*100)</f>
        <v>7.2700033851026719E-2</v>
      </c>
      <c r="AQ63" s="651"/>
      <c r="AR63" s="772">
        <v>1041.2770723598001</v>
      </c>
      <c r="AS63" s="737">
        <f>+IF(AR43=0,0,AR63/AR43*100)</f>
        <v>0.10206721377775765</v>
      </c>
      <c r="AT63" s="772">
        <v>107.62031999999999</v>
      </c>
      <c r="AU63" s="737">
        <f>+IF(AT43=0,0,AT63/AT43*100)</f>
        <v>0.12865775382049993</v>
      </c>
      <c r="AV63" s="772">
        <v>91.781698000000006</v>
      </c>
      <c r="AW63" s="737">
        <f>+IF(AV43=0,0,AV63/AV43*100)</f>
        <v>0.1167868584305941</v>
      </c>
      <c r="AX63" s="772">
        <v>93.483411000000004</v>
      </c>
      <c r="AY63" s="737">
        <f>+IF(AX43=0,0,AX63/AX43*100)</f>
        <v>9.8843032068063413E-2</v>
      </c>
      <c r="AZ63" s="772">
        <f t="shared" si="41"/>
        <v>292.88542899999999</v>
      </c>
      <c r="BA63" s="737">
        <f>+IF(AZ43=0,0,AZ63/AZ43*100)</f>
        <v>0.11404519139351041</v>
      </c>
      <c r="BB63" s="772">
        <v>58.791767</v>
      </c>
      <c r="BC63" s="737">
        <f>+IF(BB43=0,0,BB63/BB43*100)</f>
        <v>6.8979492468357301E-2</v>
      </c>
      <c r="BD63" s="772">
        <v>47.103659</v>
      </c>
      <c r="BE63" s="737">
        <f>+IF(BD43=0,0,BD63/BD43*100)</f>
        <v>5.8649016187591711E-2</v>
      </c>
      <c r="BF63" s="772">
        <v>54.923409000000007</v>
      </c>
      <c r="BG63" s="737">
        <f>+IF(BF43=0,0,BF63/BF43*100)</f>
        <v>6.7564646124254807E-2</v>
      </c>
      <c r="BH63" s="772">
        <f t="shared" si="42"/>
        <v>160.81883500000001</v>
      </c>
      <c r="BI63" s="737">
        <f>+IF(BH43=0,0,BH63/BH43*100)</f>
        <v>6.5152246168858202E-2</v>
      </c>
      <c r="BJ63" s="772">
        <f t="shared" si="13"/>
        <v>453.70426399999997</v>
      </c>
      <c r="BK63" s="737">
        <f>+IF(BJ43=0,0,BJ63/BJ43*100)</f>
        <v>9.0083123542189392E-2</v>
      </c>
      <c r="BL63" s="772">
        <v>67.606920000000002</v>
      </c>
      <c r="BM63" s="737">
        <f>+IF(BL43=0,0,BL63/BL43*100)</f>
        <v>7.8197698741889338E-2</v>
      </c>
      <c r="BN63" s="772">
        <v>91.103844000000009</v>
      </c>
      <c r="BO63" s="737">
        <f>+IF(BN43=0,0,BN63/BN43*100)</f>
        <v>0.11171853896964487</v>
      </c>
      <c r="BP63" s="772">
        <v>85.821136460200009</v>
      </c>
      <c r="BQ63" s="737">
        <f>+IF(BP43=0,0,BP63/BP43*100)</f>
        <v>0.10754520316912695</v>
      </c>
      <c r="BR63" s="772">
        <f t="shared" si="43"/>
        <v>244.53190046020001</v>
      </c>
      <c r="BS63" s="737">
        <f>+IF(BR43=0,0,BR63/BR43*100)</f>
        <v>9.8679514978873534E-2</v>
      </c>
      <c r="BT63" s="772">
        <v>82.6540842693</v>
      </c>
      <c r="BU63" s="737">
        <f>+IF(BT43=0,0,BT63/BT43*100)</f>
        <v>0.10015645239999216</v>
      </c>
      <c r="BV63" s="772">
        <v>87.657647913800005</v>
      </c>
      <c r="BW63" s="737">
        <f>+IF(BV43=0,0,BV63/BV43*100)</f>
        <v>9.0656814822080198E-2</v>
      </c>
      <c r="BX63" s="772">
        <v>172.72917571649998</v>
      </c>
      <c r="BY63" s="737">
        <f>+IF(BX43=0,0,BX63/BX43*100)</f>
        <v>0.19295876145256505</v>
      </c>
      <c r="BZ63" s="772">
        <f t="shared" si="44"/>
        <v>343.04090789959997</v>
      </c>
      <c r="CA63" s="737">
        <f>+IF(BZ43=0,0,BZ63/BZ43*100)</f>
        <v>0.12765129009570808</v>
      </c>
      <c r="CB63" s="772">
        <f t="shared" si="14"/>
        <v>587.57280835979998</v>
      </c>
      <c r="CC63" s="737">
        <f>+IF(CB43=0,0,CB63/CB43*100)</f>
        <v>0.11375233210694823</v>
      </c>
      <c r="CE63" s="772">
        <f t="shared" si="15"/>
        <v>1646.9829393047983</v>
      </c>
      <c r="CF63" s="737">
        <f>+IF(CE43=0,0,CE63/CE43*100)</f>
        <v>0.11991366049177232</v>
      </c>
      <c r="CG63" s="772">
        <v>189.31167400000001</v>
      </c>
      <c r="CH63" s="737">
        <f>+IF(CG43=0,0,CG63/CG43*100)</f>
        <v>0.20533800311338424</v>
      </c>
      <c r="CI63" s="772">
        <v>183.85133400000001</v>
      </c>
      <c r="CJ63" s="737">
        <f>+IF(CI43=0,0,CI63/CI43*100)</f>
        <v>0.19515230507400125</v>
      </c>
      <c r="CK63" s="772">
        <v>130.49270999999999</v>
      </c>
      <c r="CL63" s="737">
        <f>+IF(CK43=0,0,CK63/CK43*100)</f>
        <v>0.12206014169768484</v>
      </c>
      <c r="CM63" s="772">
        <f t="shared" si="45"/>
        <v>503.65571799999998</v>
      </c>
      <c r="CN63" s="737">
        <f>+IF(CM43=0,0,CM63/CM43*100)</f>
        <v>0.17171281187997425</v>
      </c>
      <c r="CO63" s="772">
        <v>104.273286</v>
      </c>
      <c r="CP63" s="737">
        <f>+IF(CO43=0,0,CO63/CO43*100)</f>
        <v>0.10209643258077732</v>
      </c>
      <c r="CQ63" s="772">
        <v>79.242407000000014</v>
      </c>
      <c r="CR63" s="737">
        <f>+IF(CQ43=0,0,CQ63/CQ43*100)</f>
        <v>7.1328652470710185E-2</v>
      </c>
      <c r="CS63" s="772">
        <v>94.701815999999994</v>
      </c>
      <c r="CT63" s="737">
        <f>+IF(CS43=0,0,CS63/CS43*100)</f>
        <v>8.3774017810644516E-2</v>
      </c>
      <c r="CU63" s="772">
        <f t="shared" si="46"/>
        <v>278.21750900000001</v>
      </c>
      <c r="CV63" s="737">
        <f>+IF(CU43=0,0,CU63/CU43*100)</f>
        <v>8.5271828377123243E-2</v>
      </c>
      <c r="CW63" s="772">
        <f t="shared" si="16"/>
        <v>781.87322700000004</v>
      </c>
      <c r="CX63" s="737">
        <f>+IF(CW43=0,0,CW63/CW43*100)</f>
        <v>0.12619322750245437</v>
      </c>
      <c r="CY63" s="772">
        <v>112.729134</v>
      </c>
      <c r="CZ63" s="737">
        <f>+IF(CY43=0,0,CY63/CY43*100)</f>
        <v>9.7081855084018204E-2</v>
      </c>
      <c r="DA63" s="772">
        <v>158.533582</v>
      </c>
      <c r="DB63" s="737">
        <f>+IF(DA43=0,0,DA63/DA43*100)</f>
        <v>0.12943854249180373</v>
      </c>
      <c r="DC63" s="772">
        <v>148.92366899999999</v>
      </c>
      <c r="DD63" s="737">
        <f>+IF(DC43=0,0,DC63/DC43*100)</f>
        <v>0.11538535379996608</v>
      </c>
      <c r="DE63" s="772">
        <f t="shared" si="47"/>
        <v>420.18638499999997</v>
      </c>
      <c r="DF63" s="737">
        <f>+IF(DE43=0,0,DE63/DE43*100)</f>
        <v>0.11428609953661292</v>
      </c>
      <c r="DG63" s="772">
        <v>135.46279805719959</v>
      </c>
      <c r="DH63" s="737">
        <f>+IF(DG43=0,0,DG63/DG43*100)</f>
        <v>0.10159062526335191</v>
      </c>
      <c r="DI63" s="772">
        <v>132.44088587667008</v>
      </c>
      <c r="DJ63" s="737">
        <f>+IF(DI43=0,0,DI63/DI43*100)</f>
        <v>0.10079992328786008</v>
      </c>
      <c r="DK63" s="772">
        <v>177.01964337092855</v>
      </c>
      <c r="DL63" s="737">
        <f>+IF(DK43=0,0,DK63/DK43*100)</f>
        <v>0.14569961150511898</v>
      </c>
      <c r="DM63" s="772">
        <f t="shared" si="48"/>
        <v>444.92332730479825</v>
      </c>
      <c r="DN63" s="737">
        <f>+IF(DM43=0,0,DM63/DM43*100)</f>
        <v>0.11519706645851116</v>
      </c>
      <c r="DO63" s="772">
        <f t="shared" si="17"/>
        <v>865.10971230479822</v>
      </c>
      <c r="DP63" s="737">
        <f>+IF(DO43=0,0,DO63/DO43*100)</f>
        <v>0.11475280025428243</v>
      </c>
      <c r="DR63" s="772">
        <f t="shared" si="18"/>
        <v>2002.1109120191456</v>
      </c>
      <c r="DS63" s="737">
        <f>+IF(DR43=0,0,DR63/DR43*100)</f>
        <v>0.12047215616391009</v>
      </c>
      <c r="DT63" s="772">
        <v>199.81246113929552</v>
      </c>
      <c r="DU63" s="737">
        <f>+IF(DT43=0,0,DT63/DT43*100)</f>
        <v>0.14579044983966438</v>
      </c>
      <c r="DV63" s="772">
        <v>213.57766454305471</v>
      </c>
      <c r="DW63" s="737">
        <f>+IF(DV43=0,0,DV63/DV43*100)</f>
        <v>0.15037852355505427</v>
      </c>
      <c r="DX63" s="772">
        <v>141.58580085437151</v>
      </c>
      <c r="DY63" s="737">
        <f>+IF(DX43=0,0,DX63/DX43*100)</f>
        <v>0.10153248328859175</v>
      </c>
      <c r="DZ63" s="772">
        <f t="shared" si="49"/>
        <v>554.97592653672177</v>
      </c>
      <c r="EA63" s="737">
        <f>+IF(DZ43=0,0,DZ63/DZ43*100)</f>
        <v>0.1326012171579678</v>
      </c>
      <c r="EB63" s="772">
        <v>125.14637626489856</v>
      </c>
      <c r="EC63" s="737">
        <f>+IF(EB43=0,0,EB63/EB43*100)</f>
        <v>9.3417940909947664E-2</v>
      </c>
      <c r="ED63" s="772">
        <v>110.05966529120953</v>
      </c>
      <c r="EE63" s="737">
        <f>+IF(ED43=0,0,ED63/ED43*100)</f>
        <v>8.1989504871289948E-2</v>
      </c>
      <c r="EF63" s="772">
        <v>131.15125525674833</v>
      </c>
      <c r="EG63" s="737">
        <f>+IF(EF43=0,0,EF63/EF43*100)</f>
        <v>9.8368575289625573E-2</v>
      </c>
      <c r="EH63" s="772">
        <f t="shared" si="50"/>
        <v>366.35729681285642</v>
      </c>
      <c r="EI63" s="737">
        <f>+IF(EH43=0,0,EH63/EH43*100)</f>
        <v>9.1241097306135305E-2</v>
      </c>
      <c r="EJ63" s="772">
        <f t="shared" si="19"/>
        <v>921.33322334957825</v>
      </c>
      <c r="EK63" s="737">
        <f>+IF(EJ43=0,0,EJ63/EJ43*100)</f>
        <v>0.1123499467142888</v>
      </c>
      <c r="EL63" s="772">
        <v>175.58930757260276</v>
      </c>
      <c r="EM63" s="737">
        <f>+IF(EL43=0,0,EL63/EL43*100)</f>
        <v>0.12539221519701441</v>
      </c>
      <c r="EN63" s="772">
        <v>192.42237157111032</v>
      </c>
      <c r="EO63" s="737">
        <f>+IF(EN43=0,0,EN63/EN43*100)</f>
        <v>0.13994457659165166</v>
      </c>
      <c r="EP63" s="772">
        <v>176.90024162698936</v>
      </c>
      <c r="EQ63" s="737">
        <f>+IF(EP43=0,0,EP63/EP43*100)</f>
        <v>0.12529595142252964</v>
      </c>
      <c r="ER63" s="772">
        <f t="shared" si="51"/>
        <v>544.91192077070241</v>
      </c>
      <c r="ES63" s="737">
        <f>+IF(ER43=0,0,ER63/ER43*100)</f>
        <v>0.13013848528264682</v>
      </c>
      <c r="ET63" s="772">
        <v>163.66305797383546</v>
      </c>
      <c r="EU63" s="737">
        <f>+IF(ET43=0,0,ET63/ET43*100)</f>
        <v>0.11331574994813719</v>
      </c>
      <c r="EV63" s="772">
        <v>160.50326994437941</v>
      </c>
      <c r="EW63" s="737">
        <f>+IF(EV43=0,0,EV63/EV43*100)</f>
        <v>0.1138281247771655</v>
      </c>
      <c r="EX63" s="772">
        <v>211.69943998065006</v>
      </c>
      <c r="EY63" s="737">
        <f>+IF(EX43=0,0,EX63/EX43*100)</f>
        <v>0.15376496683979585</v>
      </c>
      <c r="EZ63" s="772">
        <f t="shared" si="52"/>
        <v>535.86576789886487</v>
      </c>
      <c r="FA63" s="737">
        <f>+IF(EZ43=0,0,EZ63/EZ43*100)</f>
        <v>0.12664831865921131</v>
      </c>
      <c r="FB63" s="772">
        <f t="shared" si="20"/>
        <v>1080.7776886695674</v>
      </c>
      <c r="FC63" s="737">
        <f>+IF(FB43=0,0,FB63/FB43*100)</f>
        <v>0.12838428872060839</v>
      </c>
      <c r="FD63" s="772">
        <v>2083.5816827204972</v>
      </c>
      <c r="FE63" s="737">
        <f>+IF(FD43=0,0,FD63/FD43*100)</f>
        <v>0.12481174243803575</v>
      </c>
      <c r="FF63" s="772">
        <v>2122.5629236400205</v>
      </c>
      <c r="FG63" s="737">
        <f>+IF(FF43=0,0,FF63/FF43*100)</f>
        <v>0.11753323588509602</v>
      </c>
      <c r="FH63" s="772">
        <v>2510.2842557313616</v>
      </c>
      <c r="FI63" s="737">
        <f>+IF(FH43=0,0,FH63/FH43*100)</f>
        <v>0.11981139991797539</v>
      </c>
      <c r="FJ63" s="772">
        <v>2510.8796960846576</v>
      </c>
      <c r="FK63" s="737">
        <f>+IF(FJ43=0,0,FJ63/FJ43*100)</f>
        <v>0.10642980164184991</v>
      </c>
    </row>
    <row r="64" spans="2:167" s="648" customFormat="1" ht="13.5" customHeight="1">
      <c r="B64" s="769"/>
      <c r="C64" s="771" t="s">
        <v>4804</v>
      </c>
      <c r="D64" s="769"/>
      <c r="E64" s="772">
        <f t="shared" si="7"/>
        <v>427.16835749447097</v>
      </c>
      <c r="F64" s="737">
        <f>+IF(E43=0,0,E64/E43*100)</f>
        <v>5.0691923903341152E-2</v>
      </c>
      <c r="G64" s="772">
        <v>37.588673999999997</v>
      </c>
      <c r="H64" s="737">
        <f>+IF(G43=0,0,G64/G43*100)</f>
        <v>6.3746318440368127E-2</v>
      </c>
      <c r="I64" s="772">
        <v>33.804906000000003</v>
      </c>
      <c r="J64" s="737">
        <f>+IF(I43=0,0,I64/I43*100)</f>
        <v>5.2845106825203783E-2</v>
      </c>
      <c r="K64" s="772">
        <v>31.310727000000004</v>
      </c>
      <c r="L64" s="737">
        <f>+IF(K43=0,0,K64/K43*100)</f>
        <v>4.4139702683533143E-2</v>
      </c>
      <c r="M64" s="772">
        <f t="shared" si="37"/>
        <v>102.704307</v>
      </c>
      <c r="N64" s="737">
        <f>+IF(M43=0,0,M64/M43*100)</f>
        <v>5.297549652643907E-2</v>
      </c>
      <c r="O64" s="772">
        <v>27.061273999999997</v>
      </c>
      <c r="P64" s="737">
        <f>+IF(O43=0,0,O64/O43*100)</f>
        <v>4.5335140009545534E-2</v>
      </c>
      <c r="Q64" s="772">
        <v>17.816738380675943</v>
      </c>
      <c r="R64" s="737">
        <f>+IF(Q43=0,0,Q64/Q43*100)</f>
        <v>3.9100520183156309E-2</v>
      </c>
      <c r="S64" s="772">
        <v>27.63658311379503</v>
      </c>
      <c r="T64" s="737">
        <f>+IF(S43=0,0,S64/S43*100)</f>
        <v>4.5555013948951679E-2</v>
      </c>
      <c r="U64" s="772">
        <f t="shared" si="38"/>
        <v>72.514595494470967</v>
      </c>
      <c r="V64" s="737">
        <f>+IF(U43=0,0,U64/U43*100)</f>
        <v>4.3703368661124099E-2</v>
      </c>
      <c r="W64" s="772">
        <f t="shared" si="9"/>
        <v>175.21890249447097</v>
      </c>
      <c r="X64" s="737">
        <f>+IF(W43=0,0,W64/W43*100)</f>
        <v>4.8699535029169023E-2</v>
      </c>
      <c r="Y64" s="772">
        <v>21.990046</v>
      </c>
      <c r="Z64" s="737">
        <f>+IF(Y43=0,0,Y64/Y43*100)</f>
        <v>3.1697041581764479E-2</v>
      </c>
      <c r="AA64" s="772">
        <v>28.186285000000002</v>
      </c>
      <c r="AB64" s="737">
        <f>+IF(AA43=0,0,AA64/AA43*100)</f>
        <v>3.7652755042424955E-2</v>
      </c>
      <c r="AC64" s="772">
        <v>45.155518000000001</v>
      </c>
      <c r="AD64" s="737">
        <f>+IF(AC43=0,0,AC64/AC43*100)</f>
        <v>5.5889465185724393E-2</v>
      </c>
      <c r="AE64" s="772">
        <f t="shared" si="39"/>
        <v>95.331849000000005</v>
      </c>
      <c r="AF64" s="737">
        <f>+IF(AE43=0,0,AE64/AE43*100)</f>
        <v>4.2364339596172501E-2</v>
      </c>
      <c r="AG64" s="772">
        <v>55.712994999999999</v>
      </c>
      <c r="AH64" s="737">
        <f>+IF(AG43=0,0,AG64/AG43*100)</f>
        <v>6.795417677012662E-2</v>
      </c>
      <c r="AI64" s="772">
        <v>47.804239000000003</v>
      </c>
      <c r="AJ64" s="737">
        <f>+IF(AI43=0,0,AI64/AI43*100)</f>
        <v>5.3897335422320142E-2</v>
      </c>
      <c r="AK64" s="772">
        <v>53.100371999999993</v>
      </c>
      <c r="AL64" s="737">
        <f>+IF(AK43=0,0,AK64/AK43*100)</f>
        <v>6.091596088230989E-2</v>
      </c>
      <c r="AM64" s="772">
        <f t="shared" si="40"/>
        <v>156.61760599999999</v>
      </c>
      <c r="AN64" s="737">
        <f>+IF(AM43=0,0,AM64/AM43*100)</f>
        <v>6.0739576395211436E-2</v>
      </c>
      <c r="AO64" s="772">
        <f t="shared" si="12"/>
        <v>251.949455</v>
      </c>
      <c r="AP64" s="737">
        <f>+IF(AO43=0,0,AO64/AO43*100)</f>
        <v>5.2176462371492503E-2</v>
      </c>
      <c r="AQ64" s="651"/>
      <c r="AR64" s="772">
        <v>1204.6007440000001</v>
      </c>
      <c r="AS64" s="737">
        <f>+IF(AR43=0,0,AR64/AR43*100)</f>
        <v>0.11807639380367535</v>
      </c>
      <c r="AT64" s="772">
        <v>51.488062999999997</v>
      </c>
      <c r="AU64" s="737">
        <f>+IF(AT43=0,0,AT64/AT43*100)</f>
        <v>6.1552860409153143E-2</v>
      </c>
      <c r="AV64" s="772">
        <v>44.388723999999996</v>
      </c>
      <c r="AW64" s="737">
        <f>+IF(AV43=0,0,AV64/AV43*100)</f>
        <v>5.6482062749620449E-2</v>
      </c>
      <c r="AX64" s="772">
        <v>43.018330000000006</v>
      </c>
      <c r="AY64" s="737">
        <f>+IF(AX43=0,0,AX64/AX43*100)</f>
        <v>4.5484670769068695E-2</v>
      </c>
      <c r="AZ64" s="772">
        <f t="shared" si="41"/>
        <v>138.895117</v>
      </c>
      <c r="BA64" s="737">
        <f>+IF(AZ43=0,0,AZ64/AZ43*100)</f>
        <v>5.4083674479719575E-2</v>
      </c>
      <c r="BB64" s="772">
        <v>61.632528000000001</v>
      </c>
      <c r="BC64" s="737">
        <f>+IF(BB43=0,0,BB64/BB43*100)</f>
        <v>7.231251445430821E-2</v>
      </c>
      <c r="BD64" s="772">
        <v>63.139716999999997</v>
      </c>
      <c r="BE64" s="737">
        <f>+IF(BD43=0,0,BD64/BD43*100)</f>
        <v>7.8615597238697738E-2</v>
      </c>
      <c r="BF64" s="772">
        <v>166.66365000000002</v>
      </c>
      <c r="BG64" s="737">
        <f>+IF(BF43=0,0,BF64/BF43*100)</f>
        <v>0.20502315386189263</v>
      </c>
      <c r="BH64" s="772">
        <f t="shared" si="42"/>
        <v>291.43589500000002</v>
      </c>
      <c r="BI64" s="737">
        <f>+IF(BH43=0,0,BH64/BH43*100)</f>
        <v>0.11806890140375353</v>
      </c>
      <c r="BJ64" s="772">
        <f t="shared" si="13"/>
        <v>430.33101199999999</v>
      </c>
      <c r="BK64" s="737">
        <f>+IF(BJ43=0,0,BJ64/BJ43*100)</f>
        <v>8.5442357046111847E-2</v>
      </c>
      <c r="BL64" s="772">
        <v>65.942453</v>
      </c>
      <c r="BM64" s="737">
        <f>+IF(BL43=0,0,BL64/BL43*100)</f>
        <v>7.6272489177072356E-2</v>
      </c>
      <c r="BN64" s="772">
        <v>68.103473000000008</v>
      </c>
      <c r="BO64" s="737">
        <f>+IF(BN43=0,0,BN64/BN43*100)</f>
        <v>8.3513715429160779E-2</v>
      </c>
      <c r="BP64" s="772">
        <v>61.883895000000003</v>
      </c>
      <c r="BQ64" s="737">
        <f>+IF(BP43=0,0,BP64/BP43*100)</f>
        <v>7.7548682471227329E-2</v>
      </c>
      <c r="BR64" s="772">
        <f t="shared" si="43"/>
        <v>195.929821</v>
      </c>
      <c r="BS64" s="737">
        <f>+IF(BR43=0,0,BR64/BR43*100)</f>
        <v>7.9066410843702389E-2</v>
      </c>
      <c r="BT64" s="772">
        <v>73.614148</v>
      </c>
      <c r="BU64" s="737">
        <f>+IF(BT43=0,0,BT64/BT43*100)</f>
        <v>8.9202269619318583E-2</v>
      </c>
      <c r="BV64" s="772">
        <v>87.061869999999999</v>
      </c>
      <c r="BW64" s="737">
        <f>+IF(BV43=0,0,BV64/BV43*100)</f>
        <v>9.0040652635529572E-2</v>
      </c>
      <c r="BX64" s="772">
        <v>417.66389299999997</v>
      </c>
      <c r="BY64" s="737">
        <f>+IF(BX43=0,0,BX64/BX43*100)</f>
        <v>0.46657958716257614</v>
      </c>
      <c r="BZ64" s="772">
        <f t="shared" si="44"/>
        <v>578.33991100000003</v>
      </c>
      <c r="CA64" s="737">
        <f>+IF(BZ43=0,0,BZ64/BZ43*100)</f>
        <v>0.21521000572501423</v>
      </c>
      <c r="CB64" s="772">
        <f t="shared" si="14"/>
        <v>774.26973199999998</v>
      </c>
      <c r="CC64" s="737">
        <f>+IF(CB43=0,0,CB64/CB43*100)</f>
        <v>0.14989629615550404</v>
      </c>
      <c r="CE64" s="772">
        <f t="shared" si="15"/>
        <v>1861.6417520259738</v>
      </c>
      <c r="CF64" s="737">
        <f>+IF(CE43=0,0,CE64/CE43*100)</f>
        <v>0.13554255583484082</v>
      </c>
      <c r="CG64" s="772">
        <v>347.05762200000004</v>
      </c>
      <c r="CH64" s="737">
        <f>+IF(CG43=0,0,CG64/CG43*100)</f>
        <v>0.37643805878954795</v>
      </c>
      <c r="CI64" s="772">
        <v>190.07592499999998</v>
      </c>
      <c r="CJ64" s="737">
        <f>+IF(CI43=0,0,CI64/CI43*100)</f>
        <v>0.20175950914135318</v>
      </c>
      <c r="CK64" s="772">
        <v>107.74738000000001</v>
      </c>
      <c r="CL64" s="737">
        <f>+IF(CK43=0,0,CK64/CK43*100)</f>
        <v>0.10078463747403434</v>
      </c>
      <c r="CM64" s="772">
        <f t="shared" si="45"/>
        <v>644.88092700000004</v>
      </c>
      <c r="CN64" s="737">
        <f>+IF(CM43=0,0,CM64/CM43*100)</f>
        <v>0.21986113399577131</v>
      </c>
      <c r="CO64" s="772">
        <v>114.501879</v>
      </c>
      <c r="CP64" s="737">
        <f>+IF(CO43=0,0,CO64/CO43*100)</f>
        <v>0.11211148912767382</v>
      </c>
      <c r="CQ64" s="772">
        <v>136.896085</v>
      </c>
      <c r="CR64" s="737">
        <f>+IF(CQ43=0,0,CQ64/CQ43*100)</f>
        <v>0.12322459199864788</v>
      </c>
      <c r="CS64" s="772">
        <v>208.21572599999999</v>
      </c>
      <c r="CT64" s="737">
        <f>+IF(CS43=0,0,CS64/CS43*100)</f>
        <v>0.18418937117721459</v>
      </c>
      <c r="CU64" s="772">
        <f t="shared" si="46"/>
        <v>459.61369000000002</v>
      </c>
      <c r="CV64" s="737">
        <f>+IF(CU43=0,0,CU64/CU43*100)</f>
        <v>0.14086855940276685</v>
      </c>
      <c r="CW64" s="772">
        <f t="shared" si="16"/>
        <v>1104.4946170000001</v>
      </c>
      <c r="CX64" s="737">
        <f>+IF(CW43=0,0,CW64/CW43*100)</f>
        <v>0.17826386128235752</v>
      </c>
      <c r="CY64" s="772">
        <v>126.331102</v>
      </c>
      <c r="CZ64" s="737">
        <f>+IF(CY43=0,0,CY64/CY43*100)</f>
        <v>0.10879581259772937</v>
      </c>
      <c r="DA64" s="772">
        <v>126.86132600000001</v>
      </c>
      <c r="DB64" s="737">
        <f>+IF(DA43=0,0,DA64/DA43*100)</f>
        <v>0.10357897001291225</v>
      </c>
      <c r="DC64" s="772">
        <v>124.71939400000001</v>
      </c>
      <c r="DD64" s="737">
        <f>+IF(DC43=0,0,DC64/DC43*100)</f>
        <v>9.663199610269721E-2</v>
      </c>
      <c r="DE64" s="772">
        <f t="shared" si="47"/>
        <v>377.91182200000003</v>
      </c>
      <c r="DF64" s="737">
        <f>+IF(DE43=0,0,DE64/DE43*100)</f>
        <v>0.10278788091897539</v>
      </c>
      <c r="DG64" s="772">
        <v>143.9962204543277</v>
      </c>
      <c r="DH64" s="737">
        <f>+IF(DG43=0,0,DG64/DG43*100)</f>
        <v>0.107990284279656</v>
      </c>
      <c r="DI64" s="772">
        <v>120.04038172460717</v>
      </c>
      <c r="DJ64" s="737">
        <f>+IF(DI43=0,0,DI64/DI43*100)</f>
        <v>9.136197775476608E-2</v>
      </c>
      <c r="DK64" s="772">
        <v>115.19871084703883</v>
      </c>
      <c r="DL64" s="737">
        <f>+IF(DK43=0,0,DK64/DK43*100)</f>
        <v>9.4816637841337717E-2</v>
      </c>
      <c r="DM64" s="772">
        <f t="shared" si="48"/>
        <v>379.23531302597371</v>
      </c>
      <c r="DN64" s="737">
        <f>+IF(DM43=0,0,DM64/DM43*100)</f>
        <v>9.8189492159711789E-2</v>
      </c>
      <c r="DO64" s="772">
        <f t="shared" si="17"/>
        <v>757.14713502597374</v>
      </c>
      <c r="DP64" s="737">
        <f>+IF(DO43=0,0,DO64/DO43*100)</f>
        <v>0.10043206394858535</v>
      </c>
      <c r="DR64" s="772">
        <f t="shared" si="18"/>
        <v>1655.457648854212</v>
      </c>
      <c r="DS64" s="737">
        <f>+IF(DR43=0,0,DR64/DR43*100)</f>
        <v>9.9613138911655297E-2</v>
      </c>
      <c r="DT64" s="772">
        <v>143.3364920445062</v>
      </c>
      <c r="DU64" s="737">
        <f>+IF(DT43=0,0,DT64/DT43*100)</f>
        <v>0.10458352564427913</v>
      </c>
      <c r="DV64" s="772">
        <v>140.99444256627794</v>
      </c>
      <c r="DW64" s="737">
        <f>+IF(DV43=0,0,DV64/DV43*100)</f>
        <v>9.9273190143488052E-2</v>
      </c>
      <c r="DX64" s="772">
        <v>141.36562787601164</v>
      </c>
      <c r="DY64" s="737">
        <f>+IF(DX43=0,0,DX64/DX43*100)</f>
        <v>0.10137459521569864</v>
      </c>
      <c r="DZ64" s="772">
        <f t="shared" si="49"/>
        <v>425.69656248679576</v>
      </c>
      <c r="EA64" s="737">
        <f>+IF(DZ43=0,0,DZ64/DZ43*100)</f>
        <v>0.10171230791571452</v>
      </c>
      <c r="EB64" s="772">
        <v>143.89786776101397</v>
      </c>
      <c r="EC64" s="737">
        <f>+IF(EB43=0,0,EB64/EB43*100)</f>
        <v>0.10741535559217227</v>
      </c>
      <c r="ED64" s="772">
        <v>145.40841596416806</v>
      </c>
      <c r="EE64" s="737">
        <f>+IF(ED43=0,0,ED64/ED43*100)</f>
        <v>0.10832273564957788</v>
      </c>
      <c r="EF64" s="772">
        <v>155.10534165375591</v>
      </c>
      <c r="EG64" s="737">
        <f>+IF(EF43=0,0,EF64/EF43*100)</f>
        <v>0.11633507775752316</v>
      </c>
      <c r="EH64" s="772">
        <f t="shared" si="50"/>
        <v>444.41162537893797</v>
      </c>
      <c r="EI64" s="737">
        <f>+IF(EH43=0,0,EH64/EH43*100)</f>
        <v>0.1106804878951014</v>
      </c>
      <c r="EJ64" s="772">
        <f t="shared" si="19"/>
        <v>870.10818786573373</v>
      </c>
      <c r="EK64" s="737">
        <f>+IF(EJ43=0,0,EJ64/EJ43*100)</f>
        <v>0.10610342280611552</v>
      </c>
      <c r="EL64" s="772">
        <v>123.0883559214536</v>
      </c>
      <c r="EM64" s="737">
        <f>+IF(EL43=0,0,EL64/EL43*100)</f>
        <v>8.7900122321331098E-2</v>
      </c>
      <c r="EN64" s="772">
        <v>123.34591744914084</v>
      </c>
      <c r="EO64" s="737">
        <f>+IF(EN43=0,0,EN64/EN43*100)</f>
        <v>8.9706784355631716E-2</v>
      </c>
      <c r="EP64" s="772">
        <v>124.52703838934762</v>
      </c>
      <c r="EQ64" s="737">
        <f>+IF(EP43=0,0,EP64/EP43*100)</f>
        <v>8.8200748678020482E-2</v>
      </c>
      <c r="ER64" s="772">
        <f t="shared" si="51"/>
        <v>370.96131175994208</v>
      </c>
      <c r="ES64" s="737">
        <f>+IF(ER43=0,0,ER64/ER43*100)</f>
        <v>8.8594764347644253E-2</v>
      </c>
      <c r="ET64" s="772">
        <v>138.27618276198547</v>
      </c>
      <c r="EU64" s="737">
        <f>+IF(ET43=0,0,ET64/ET43*100)</f>
        <v>9.5738583548555106E-2</v>
      </c>
      <c r="EV64" s="772">
        <v>137.77054009728198</v>
      </c>
      <c r="EW64" s="737">
        <f>+IF(EV43=0,0,EV64/EV43*100)</f>
        <v>9.7706185264919337E-2</v>
      </c>
      <c r="EX64" s="772">
        <v>138.34142636926876</v>
      </c>
      <c r="EY64" s="737">
        <f>+IF(EX43=0,0,EX64/EX43*100)</f>
        <v>0.10048238597223025</v>
      </c>
      <c r="EZ64" s="772">
        <f t="shared" si="52"/>
        <v>414.38814922853624</v>
      </c>
      <c r="FA64" s="737">
        <f>+IF(EZ43=0,0,EZ64/EZ43*100)</f>
        <v>9.7937889516393636E-2</v>
      </c>
      <c r="FB64" s="772">
        <f t="shared" si="20"/>
        <v>785.34946098847831</v>
      </c>
      <c r="FC64" s="737">
        <f>+IF(FB43=0,0,FB64/FB43*100)</f>
        <v>9.3290722970267817E-2</v>
      </c>
      <c r="FD64" s="772">
        <v>1424.494271121225</v>
      </c>
      <c r="FE64" s="737">
        <f>+IF(FD43=0,0,FD64/FD43*100)</f>
        <v>8.533076171004618E-2</v>
      </c>
      <c r="FF64" s="772">
        <v>1479.5036204498936</v>
      </c>
      <c r="FG64" s="737">
        <f>+IF(FF43=0,0,FF64/FF43*100)</f>
        <v>8.1924943698244976E-2</v>
      </c>
      <c r="FH64" s="772">
        <v>1692.1373377394943</v>
      </c>
      <c r="FI64" s="737">
        <f>+IF(FH43=0,0,FH64/FH43*100)</f>
        <v>8.0762703596281765E-2</v>
      </c>
      <c r="FJ64" s="772">
        <v>1956.7951439034327</v>
      </c>
      <c r="FK64" s="737">
        <f>+IF(FJ43=0,0,FJ64/FJ43*100)</f>
        <v>8.2943567286051179E-2</v>
      </c>
    </row>
    <row r="65" spans="2:167" s="648" customFormat="1" ht="13.5" customHeight="1">
      <c r="B65" s="769"/>
      <c r="C65" s="771" t="s">
        <v>4805</v>
      </c>
      <c r="D65" s="769"/>
      <c r="E65" s="772">
        <f t="shared" si="7"/>
        <v>44623.462224272502</v>
      </c>
      <c r="F65" s="737">
        <f>+IF(E43=0,0,E65/E43*100)</f>
        <v>5.2954511065481222</v>
      </c>
      <c r="G65" s="772">
        <v>3452.2643050000001</v>
      </c>
      <c r="H65" s="737">
        <f>+IF(G43=0,0,G65/G43*100)</f>
        <v>5.8546662147977377</v>
      </c>
      <c r="I65" s="772">
        <v>3565.6754300000002</v>
      </c>
      <c r="J65" s="737">
        <f>+IF(I43=0,0,I65/I43*100)</f>
        <v>5.5739986084373205</v>
      </c>
      <c r="K65" s="772">
        <v>3758.2939429999997</v>
      </c>
      <c r="L65" s="737">
        <f>+IF(K43=0,0,K65/K43*100)</f>
        <v>5.2981835024572712</v>
      </c>
      <c r="M65" s="772">
        <f t="shared" si="37"/>
        <v>10776.233678000001</v>
      </c>
      <c r="N65" s="737">
        <f>+IF(M43=0,0,M65/M43*100)</f>
        <v>5.5584458573581017</v>
      </c>
      <c r="O65" s="772">
        <v>3756.0462470000002</v>
      </c>
      <c r="P65" s="737">
        <f>+IF(O43=0,0,O65/O43*100)</f>
        <v>6.2924192885402617</v>
      </c>
      <c r="Q65" s="772">
        <v>3760.2159447771091</v>
      </c>
      <c r="R65" s="737">
        <f>+IF(Q43=0,0,Q65/Q43*100)</f>
        <v>8.2521501017968895</v>
      </c>
      <c r="S65" s="772">
        <v>3688.3938524953855</v>
      </c>
      <c r="T65" s="737">
        <f>+IF(S43=0,0,S65/S43*100)</f>
        <v>6.0797976619542347</v>
      </c>
      <c r="U65" s="772">
        <f t="shared" si="38"/>
        <v>11204.656044272495</v>
      </c>
      <c r="V65" s="737">
        <f>+IF(U43=0,0,U65/U43*100)</f>
        <v>6.7528641714793833</v>
      </c>
      <c r="W65" s="772">
        <f t="shared" si="9"/>
        <v>21980.889722272495</v>
      </c>
      <c r="X65" s="737">
        <f>+IF(W43=0,0,W65/W43*100)</f>
        <v>6.1092672865924902</v>
      </c>
      <c r="Y65" s="772">
        <v>3651.9347740000003</v>
      </c>
      <c r="Z65" s="737">
        <f>+IF(Y43=0,0,Y65/Y43*100)</f>
        <v>5.2639966458173699</v>
      </c>
      <c r="AA65" s="772">
        <v>3709.899801</v>
      </c>
      <c r="AB65" s="737">
        <f>+IF(AA43=0,0,AA65/AA43*100)</f>
        <v>4.9558836306024041</v>
      </c>
      <c r="AC65" s="772">
        <v>3739.1550349999998</v>
      </c>
      <c r="AD65" s="737">
        <f>+IF(AC43=0,0,AC65/AC43*100)</f>
        <v>4.6279919799094893</v>
      </c>
      <c r="AE65" s="772">
        <f t="shared" si="39"/>
        <v>11100.989610000001</v>
      </c>
      <c r="AF65" s="737">
        <f>+IF(AE43=0,0,AE65/AE43*100)</f>
        <v>4.9331477216142376</v>
      </c>
      <c r="AG65" s="772">
        <v>3844.8381909999998</v>
      </c>
      <c r="AH65" s="737">
        <f>+IF(AG43=0,0,AG65/AG43*100)</f>
        <v>4.6896206905363442</v>
      </c>
      <c r="AI65" s="772">
        <v>3753.2869890000002</v>
      </c>
      <c r="AJ65" s="737">
        <f>+IF(AI43=0,0,AI65/AI43*100)</f>
        <v>4.2316784455529781</v>
      </c>
      <c r="AK65" s="772">
        <v>3943.4577119999999</v>
      </c>
      <c r="AL65" s="737">
        <f>+IF(AK43=0,0,AK65/AK43*100)</f>
        <v>4.5238763247314973</v>
      </c>
      <c r="AM65" s="772">
        <f t="shared" si="40"/>
        <v>11541.582892</v>
      </c>
      <c r="AN65" s="737">
        <f>+IF(AM43=0,0,AM65/AM43*100)</f>
        <v>4.4760667315416596</v>
      </c>
      <c r="AO65" s="772">
        <f t="shared" si="12"/>
        <v>22642.572502000003</v>
      </c>
      <c r="AP65" s="737">
        <f>+IF(AO43=0,0,AO65/AO43*100)</f>
        <v>4.6890727830484655</v>
      </c>
      <c r="AQ65" s="651"/>
      <c r="AR65" s="772">
        <v>42760.489818221002</v>
      </c>
      <c r="AS65" s="737">
        <f>+IF(AR43=0,0,AR65/AR43*100)</f>
        <v>4.1914339337435385</v>
      </c>
      <c r="AT65" s="772">
        <v>3127.5391200000004</v>
      </c>
      <c r="AU65" s="737">
        <f>+IF(AT43=0,0,AT65/AT43*100)</f>
        <v>3.7389050521773499</v>
      </c>
      <c r="AV65" s="772">
        <v>3059.4898939999998</v>
      </c>
      <c r="AW65" s="737">
        <f>+IF(AV43=0,0,AV65/AV43*100)</f>
        <v>3.8930224751389026</v>
      </c>
      <c r="AX65" s="772">
        <v>3362.2956869999998</v>
      </c>
      <c r="AY65" s="737">
        <f>+IF(AX43=0,0,AX65/AX43*100)</f>
        <v>3.555063907675045</v>
      </c>
      <c r="AZ65" s="772">
        <f t="shared" si="41"/>
        <v>9549.3247009999995</v>
      </c>
      <c r="BA65" s="737">
        <f>+IF(AZ43=0,0,AZ65/AZ43*100)</f>
        <v>3.7183637537814196</v>
      </c>
      <c r="BB65" s="772">
        <v>3358.9455109999999</v>
      </c>
      <c r="BC65" s="737">
        <f>+IF(BB43=0,0,BB65/BB43*100)</f>
        <v>3.9410000481469969</v>
      </c>
      <c r="BD65" s="772">
        <v>3623.434092</v>
      </c>
      <c r="BE65" s="737">
        <f>+IF(BD43=0,0,BD65/BD43*100)</f>
        <v>4.5115570473278872</v>
      </c>
      <c r="BF65" s="772">
        <v>3627.7467580000002</v>
      </c>
      <c r="BG65" s="737">
        <f>+IF(BF43=0,0,BF65/BF43*100)</f>
        <v>4.4627132655346031</v>
      </c>
      <c r="BH65" s="772">
        <f t="shared" si="42"/>
        <v>10610.126360999999</v>
      </c>
      <c r="BI65" s="737">
        <f>+IF(BH43=0,0,BH65/BH43*100)</f>
        <v>4.2984614616475953</v>
      </c>
      <c r="BJ65" s="772">
        <f t="shared" si="13"/>
        <v>20159.451062</v>
      </c>
      <c r="BK65" s="737">
        <f>+IF(BJ43=0,0,BJ65/BJ43*100)</f>
        <v>4.0026653145161264</v>
      </c>
      <c r="BL65" s="772">
        <v>3715.1512629999997</v>
      </c>
      <c r="BM65" s="737">
        <f>+IF(BL43=0,0,BL65/BL43*100)</f>
        <v>4.2971382107722649</v>
      </c>
      <c r="BN65" s="772">
        <v>3780.1301224649001</v>
      </c>
      <c r="BO65" s="737">
        <f>+IF(BN43=0,0,BN65/BN43*100)</f>
        <v>4.6354862303825879</v>
      </c>
      <c r="BP65" s="772">
        <v>3893.3903102661998</v>
      </c>
      <c r="BQ65" s="737">
        <f>+IF(BP43=0,0,BP65/BP43*100)</f>
        <v>4.8789315686639751</v>
      </c>
      <c r="BR65" s="772">
        <f t="shared" si="43"/>
        <v>11388.6716957311</v>
      </c>
      <c r="BS65" s="737">
        <f>+IF(BR43=0,0,BR65/BR43*100)</f>
        <v>4.5958363594826128</v>
      </c>
      <c r="BT65" s="772">
        <v>3650.8599492863</v>
      </c>
      <c r="BU65" s="737">
        <f>+IF(BT43=0,0,BT65/BT43*100)</f>
        <v>4.4239457004733422</v>
      </c>
      <c r="BV65" s="772">
        <v>3922.5802734869999</v>
      </c>
      <c r="BW65" s="737">
        <f>+IF(BV43=0,0,BV65/BV43*100)</f>
        <v>4.0567895892888988</v>
      </c>
      <c r="BX65" s="772">
        <v>3638.9268377165999</v>
      </c>
      <c r="BY65" s="737">
        <f>+IF(BX43=0,0,BX65/BX43*100)</f>
        <v>4.0651083565335391</v>
      </c>
      <c r="BZ65" s="772">
        <f t="shared" si="44"/>
        <v>11212.3670604899</v>
      </c>
      <c r="CA65" s="737">
        <f>+IF(BZ43=0,0,BZ65/BZ43*100)</f>
        <v>4.1723103202521195</v>
      </c>
      <c r="CB65" s="772">
        <f t="shared" si="14"/>
        <v>22601.038756221002</v>
      </c>
      <c r="CC65" s="737">
        <f>+IF(CB43=0,0,CB65/CB43*100)</f>
        <v>4.3754932665048676</v>
      </c>
      <c r="CE65" s="772">
        <f t="shared" si="15"/>
        <v>49091.880744856317</v>
      </c>
      <c r="CF65" s="737">
        <f>+IF(CE43=0,0,CE65/CE43*100)</f>
        <v>3.5742854282547238</v>
      </c>
      <c r="CG65" s="772">
        <v>3746.0692309999999</v>
      </c>
      <c r="CH65" s="737">
        <f>+IF(CG43=0,0,CG65/CG43*100)</f>
        <v>4.0631956770823905</v>
      </c>
      <c r="CI65" s="772">
        <v>3507.8972919999997</v>
      </c>
      <c r="CJ65" s="737">
        <f>+IF(CI43=0,0,CI65/CI43*100)</f>
        <v>3.7235206707646018</v>
      </c>
      <c r="CK65" s="772">
        <v>3781.0020669999999</v>
      </c>
      <c r="CL65" s="737">
        <f>+IF(CK43=0,0,CK65/CK43*100)</f>
        <v>3.5366699646076727</v>
      </c>
      <c r="CM65" s="772">
        <f t="shared" si="45"/>
        <v>11034.968589999999</v>
      </c>
      <c r="CN65" s="737">
        <f>+IF(CM43=0,0,CM65/CM43*100)</f>
        <v>3.7621840036294283</v>
      </c>
      <c r="CO65" s="772">
        <v>3967.3835129999998</v>
      </c>
      <c r="CP65" s="737">
        <f>+IF(CO43=0,0,CO65/CO43*100)</f>
        <v>3.8845587292328352</v>
      </c>
      <c r="CQ65" s="772">
        <v>3995.0893449999999</v>
      </c>
      <c r="CR65" s="737">
        <f>+IF(CQ43=0,0,CQ65/CQ43*100)</f>
        <v>3.596109081832183</v>
      </c>
      <c r="CS65" s="772">
        <v>3973.8903380000002</v>
      </c>
      <c r="CT65" s="737">
        <f>+IF(CS43=0,0,CS65/CS43*100)</f>
        <v>3.5153366008647624</v>
      </c>
      <c r="CU65" s="772">
        <f t="shared" si="46"/>
        <v>11936.363195999998</v>
      </c>
      <c r="CV65" s="737">
        <f>+IF(CU43=0,0,CU65/CU43*100)</f>
        <v>3.6584164582406715</v>
      </c>
      <c r="CW65" s="772">
        <f t="shared" si="16"/>
        <v>22971.331785999995</v>
      </c>
      <c r="CX65" s="737">
        <f>+IF(CW43=0,0,CW65/CW43*100)</f>
        <v>3.7075402993752324</v>
      </c>
      <c r="CY65" s="772">
        <v>4015.7360170000002</v>
      </c>
      <c r="CZ65" s="737">
        <f>+IF(CY43=0,0,CY65/CY43*100)</f>
        <v>3.4583349328139645</v>
      </c>
      <c r="DA65" s="772">
        <v>4294.4473280000002</v>
      </c>
      <c r="DB65" s="737">
        <f>+IF(DA43=0,0,DA65/DA43*100)</f>
        <v>3.506304443080968</v>
      </c>
      <c r="DC65" s="772">
        <v>4137.3561199999995</v>
      </c>
      <c r="DD65" s="737">
        <f>+IF(DC43=0,0,DC65/DC43*100)</f>
        <v>3.2056039372939091</v>
      </c>
      <c r="DE65" s="772">
        <f t="shared" si="47"/>
        <v>12447.539465000002</v>
      </c>
      <c r="DF65" s="737">
        <f>+IF(DE43=0,0,DE65/DE43*100)</f>
        <v>3.3855945481977185</v>
      </c>
      <c r="DG65" s="772">
        <v>4435.5511081216282</v>
      </c>
      <c r="DH65" s="737">
        <f>+IF(DG43=0,0,DG65/DG43*100)</f>
        <v>3.326451372068647</v>
      </c>
      <c r="DI65" s="772">
        <v>4577.5559589343193</v>
      </c>
      <c r="DJ65" s="737">
        <f>+IF(DI43=0,0,DI65/DI43*100)</f>
        <v>3.4839489818585276</v>
      </c>
      <c r="DK65" s="772">
        <v>4659.9024268003759</v>
      </c>
      <c r="DL65" s="737">
        <f>+IF(DK43=0,0,DK65/DK43*100)</f>
        <v>3.835427302346929</v>
      </c>
      <c r="DM65" s="772">
        <f t="shared" si="48"/>
        <v>13673.009493856323</v>
      </c>
      <c r="DN65" s="737">
        <f>+IF(DM43=0,0,DM65/DM43*100)</f>
        <v>3.5401393603994884</v>
      </c>
      <c r="DO65" s="772">
        <f t="shared" si="17"/>
        <v>26120.548958856325</v>
      </c>
      <c r="DP65" s="737">
        <f>+IF(DO43=0,0,DO65/DO43*100)</f>
        <v>3.4647699529603586</v>
      </c>
      <c r="DR65" s="772">
        <f t="shared" si="18"/>
        <v>61352.720682067164</v>
      </c>
      <c r="DS65" s="737">
        <f>+IF(DR43=0,0,DR65/DR43*100)</f>
        <v>3.6917507929850739</v>
      </c>
      <c r="DT65" s="772">
        <v>4792.0509185871306</v>
      </c>
      <c r="DU65" s="737">
        <f>+IF(DT43=0,0,DT65/DT43*100)</f>
        <v>3.4964549012203707</v>
      </c>
      <c r="DV65" s="772">
        <v>4848.3794658447823</v>
      </c>
      <c r="DW65" s="737">
        <f>+IF(DV43=0,0,DV65/DV43*100)</f>
        <v>3.4137097025958201</v>
      </c>
      <c r="DX65" s="772">
        <v>4942.2876057074754</v>
      </c>
      <c r="DY65" s="737">
        <f>+IF(DX43=0,0,DX65/DX43*100)</f>
        <v>3.5441600125569019</v>
      </c>
      <c r="DZ65" s="772">
        <f t="shared" si="49"/>
        <v>14582.717990139388</v>
      </c>
      <c r="EA65" s="737">
        <f>+IF(DZ43=0,0,DZ65/DZ43*100)</f>
        <v>3.4842703304823948</v>
      </c>
      <c r="EB65" s="772">
        <v>4847.2795654585789</v>
      </c>
      <c r="EC65" s="737">
        <f>+IF(EB43=0,0,EB65/EB43*100)</f>
        <v>3.6183458885098814</v>
      </c>
      <c r="ED65" s="772">
        <v>4884.8669932813573</v>
      </c>
      <c r="EE65" s="737">
        <f>+IF(ED43=0,0,ED65/ED43*100)</f>
        <v>3.6390063978618508</v>
      </c>
      <c r="EF65" s="772">
        <v>4922.4420299477333</v>
      </c>
      <c r="EG65" s="737">
        <f>+IF(EF43=0,0,EF65/EF43*100)</f>
        <v>3.6920242088709707</v>
      </c>
      <c r="EH65" s="772">
        <f t="shared" si="50"/>
        <v>14654.588588687669</v>
      </c>
      <c r="EI65" s="737">
        <f>+IF(EH43=0,0,EH65/EH43*100)</f>
        <v>3.6497177892565706</v>
      </c>
      <c r="EJ65" s="772">
        <f t="shared" si="19"/>
        <v>29237.306578827058</v>
      </c>
      <c r="EK65" s="737">
        <f>+IF(EJ43=0,0,EJ65/EJ43*100)</f>
        <v>3.5652788295838991</v>
      </c>
      <c r="EL65" s="772">
        <v>4993.1412722742853</v>
      </c>
      <c r="EM65" s="737">
        <f>+IF(EL43=0,0,EL65/EL43*100)</f>
        <v>3.5657128191773912</v>
      </c>
      <c r="EN65" s="772">
        <v>5105.594713924499</v>
      </c>
      <c r="EO65" s="737">
        <f>+IF(EN43=0,0,EN65/EN43*100)</f>
        <v>3.7131872175512242</v>
      </c>
      <c r="EP65" s="772">
        <v>5318.4601127511614</v>
      </c>
      <c r="EQ65" s="737">
        <f>+IF(EP43=0,0,EP65/EP43*100)</f>
        <v>3.7669904450162286</v>
      </c>
      <c r="ER65" s="772">
        <f t="shared" si="51"/>
        <v>15417.196098949946</v>
      </c>
      <c r="ES65" s="737">
        <f>+IF(ER43=0,0,ER65/ER43*100)</f>
        <v>3.6820089103302132</v>
      </c>
      <c r="ET65" s="772">
        <v>5456.7992201309899</v>
      </c>
      <c r="EU65" s="737">
        <f>+IF(ET43=0,0,ET65/ET43*100)</f>
        <v>3.7781360289895503</v>
      </c>
      <c r="EV65" s="772">
        <v>5503.4405833573874</v>
      </c>
      <c r="EW65" s="737">
        <f>+IF(EV43=0,0,EV65/EV43*100)</f>
        <v>3.9030128273598983</v>
      </c>
      <c r="EX65" s="772">
        <v>5737.978200801781</v>
      </c>
      <c r="EY65" s="737">
        <f>+IF(EX43=0,0,EX65/EX43*100)</f>
        <v>4.1677012837369904</v>
      </c>
      <c r="EZ65" s="772">
        <f t="shared" si="52"/>
        <v>16698.21800429016</v>
      </c>
      <c r="FA65" s="737">
        <f>+IF(EZ43=0,0,EZ65/EZ43*100)</f>
        <v>3.9465130290753168</v>
      </c>
      <c r="FB65" s="772">
        <f t="shared" si="20"/>
        <v>32115.414103240106</v>
      </c>
      <c r="FC65" s="737">
        <f>+IF(FB43=0,0,FB65/FB43*100)</f>
        <v>3.8149516221858839</v>
      </c>
      <c r="FD65" s="772">
        <v>69583.101469527959</v>
      </c>
      <c r="FE65" s="737">
        <f>+IF(FD43=0,0,FD65/FD43*100)</f>
        <v>4.1682014248247992</v>
      </c>
      <c r="FF65" s="772">
        <v>75775.323587823063</v>
      </c>
      <c r="FG65" s="737">
        <f>+IF(FF43=0,0,FF65/FF43*100)</f>
        <v>4.1959269533662775</v>
      </c>
      <c r="FH65" s="772">
        <v>85331.660055634915</v>
      </c>
      <c r="FI65" s="737">
        <f>+IF(FH43=0,0,FH65/FH43*100)</f>
        <v>4.0727282678239014</v>
      </c>
      <c r="FJ65" s="772">
        <v>94560.583174147221</v>
      </c>
      <c r="FK65" s="737">
        <f>+IF(FJ43=0,0,FJ65/FJ43*100)</f>
        <v>4.0081825210724142</v>
      </c>
    </row>
    <row r="66" spans="2:167" s="648" customFormat="1" ht="13.5" customHeight="1">
      <c r="B66" s="769"/>
      <c r="C66" s="771" t="s">
        <v>4806</v>
      </c>
      <c r="D66" s="769"/>
      <c r="E66" s="772">
        <f t="shared" si="7"/>
        <v>4034.3993741952891</v>
      </c>
      <c r="F66" s="737">
        <f>+IF(E43=0,0,E66/E43*100)</f>
        <v>0.47876080352005435</v>
      </c>
      <c r="G66" s="772">
        <v>144.68386799999999</v>
      </c>
      <c r="H66" s="737">
        <f>+IF(G43=0,0,G66/G43*100)</f>
        <v>0.245368163897247</v>
      </c>
      <c r="I66" s="772">
        <v>183.531192</v>
      </c>
      <c r="J66" s="737">
        <f>+IF(I43=0,0,I66/I43*100)</f>
        <v>0.28690289649073381</v>
      </c>
      <c r="K66" s="772">
        <v>177.94649500000003</v>
      </c>
      <c r="L66" s="737">
        <f>+IF(K43=0,0,K66/K43*100)</f>
        <v>0.25085669147435696</v>
      </c>
      <c r="M66" s="772">
        <f t="shared" si="37"/>
        <v>506.16155500000002</v>
      </c>
      <c r="N66" s="737">
        <f>+IF(M43=0,0,M66/M43*100)</f>
        <v>0.26108116087789285</v>
      </c>
      <c r="O66" s="772">
        <v>189.613654</v>
      </c>
      <c r="P66" s="737">
        <f>+IF(O43=0,0,O66/O43*100)</f>
        <v>0.31765546410754808</v>
      </c>
      <c r="Q66" s="772">
        <v>273.76496991477057</v>
      </c>
      <c r="R66" s="737">
        <f>+IF(Q43=0,0,Q66/Q43*100)</f>
        <v>0.60080316065052741</v>
      </c>
      <c r="S66" s="772">
        <v>274.03527728051841</v>
      </c>
      <c r="T66" s="737">
        <f>+IF(S43=0,0,S66/S43*100)</f>
        <v>0.45170854977319985</v>
      </c>
      <c r="U66" s="772">
        <f t="shared" si="38"/>
        <v>737.41390119528899</v>
      </c>
      <c r="V66" s="737">
        <f>+IF(U43=0,0,U66/U43*100)</f>
        <v>0.44442737851627001</v>
      </c>
      <c r="W66" s="772">
        <f t="shared" si="9"/>
        <v>1243.575456195289</v>
      </c>
      <c r="X66" s="737">
        <f>+IF(W43=0,0,W66/W43*100)</f>
        <v>0.34563363671512748</v>
      </c>
      <c r="Y66" s="772">
        <v>355.88477899999998</v>
      </c>
      <c r="Z66" s="737">
        <f>+IF(Y43=0,0,Y66/Y43*100)</f>
        <v>0.51298185725850964</v>
      </c>
      <c r="AA66" s="772">
        <v>465.165662</v>
      </c>
      <c r="AB66" s="737">
        <f>+IF(AA43=0,0,AA66/AA43*100)</f>
        <v>0.62139330264465298</v>
      </c>
      <c r="AC66" s="772">
        <v>303.15752799999996</v>
      </c>
      <c r="AD66" s="737">
        <f>+IF(AC43=0,0,AC66/AC43*100)</f>
        <v>0.37522129868926024</v>
      </c>
      <c r="AE66" s="772">
        <f t="shared" si="39"/>
        <v>1124.207969</v>
      </c>
      <c r="AF66" s="737">
        <f>+IF(AE43=0,0,AE66/AE43*100)</f>
        <v>0.49958464747116538</v>
      </c>
      <c r="AG66" s="772">
        <v>316.263307</v>
      </c>
      <c r="AH66" s="737">
        <f>+IF(AG43=0,0,AG66/AG43*100)</f>
        <v>0.38575224092301669</v>
      </c>
      <c r="AI66" s="772">
        <v>378.28508200000005</v>
      </c>
      <c r="AJ66" s="737">
        <f>+IF(AI43=0,0,AI66/AI43*100)</f>
        <v>0.42650104627361357</v>
      </c>
      <c r="AK66" s="772">
        <v>972.06755999999996</v>
      </c>
      <c r="AL66" s="737">
        <f>+IF(AK43=0,0,AK66/AK43*100)</f>
        <v>1.1151415184044742</v>
      </c>
      <c r="AM66" s="772">
        <f t="shared" si="40"/>
        <v>1666.615949</v>
      </c>
      <c r="AN66" s="737">
        <f>+IF(AM43=0,0,AM66/AM43*100)</f>
        <v>0.64634844920157519</v>
      </c>
      <c r="AO66" s="772">
        <f t="shared" si="12"/>
        <v>2790.823918</v>
      </c>
      <c r="AP66" s="737">
        <f>+IF(AO43=0,0,AO66/AO43*100)</f>
        <v>0.57795449147920674</v>
      </c>
      <c r="AQ66" s="651"/>
      <c r="AR66" s="772">
        <v>7586.0974630797</v>
      </c>
      <c r="AS66" s="737">
        <f>+IF(AR43=0,0,AR66/AR43*100)</f>
        <v>0.74359827183010707</v>
      </c>
      <c r="AT66" s="772">
        <v>233.34938399999999</v>
      </c>
      <c r="AU66" s="737">
        <f>+IF(AT43=0,0,AT66/AT43*100)</f>
        <v>0.27896411756476197</v>
      </c>
      <c r="AV66" s="772">
        <v>223.56189600000002</v>
      </c>
      <c r="AW66" s="737">
        <f>+IF(AV43=0,0,AV66/AV43*100)</f>
        <v>0.28446947558790203</v>
      </c>
      <c r="AX66" s="772">
        <v>428.26549299999999</v>
      </c>
      <c r="AY66" s="737">
        <f>+IF(AX43=0,0,AX66/AX43*100)</f>
        <v>0.45281894836126579</v>
      </c>
      <c r="AZ66" s="772">
        <f t="shared" si="41"/>
        <v>885.17677300000003</v>
      </c>
      <c r="BA66" s="737">
        <f>+IF(AZ43=0,0,AZ66/AZ43*100)</f>
        <v>0.3446745535909706</v>
      </c>
      <c r="BB66" s="772">
        <v>829.51559899999995</v>
      </c>
      <c r="BC66" s="737">
        <f>+IF(BB43=0,0,BB66/BB43*100)</f>
        <v>0.97325812666262235</v>
      </c>
      <c r="BD66" s="772">
        <v>675.47404399999994</v>
      </c>
      <c r="BE66" s="737">
        <f>+IF(BD43=0,0,BD66/BD43*100)</f>
        <v>0.84103632248301619</v>
      </c>
      <c r="BF66" s="772">
        <v>512.29918499999997</v>
      </c>
      <c r="BG66" s="737">
        <f>+IF(BF43=0,0,BF66/BF43*100)</f>
        <v>0.6302105745888632</v>
      </c>
      <c r="BH66" s="772">
        <f t="shared" si="42"/>
        <v>2017.2888279999997</v>
      </c>
      <c r="BI66" s="737">
        <f>+IF(BH43=0,0,BH66/BH43*100)</f>
        <v>0.8172606045525912</v>
      </c>
      <c r="BJ66" s="772">
        <f t="shared" si="13"/>
        <v>2902.4656009999999</v>
      </c>
      <c r="BK66" s="737">
        <f>+IF(BJ43=0,0,BJ66/BJ43*100)</f>
        <v>0.57628545301006473</v>
      </c>
      <c r="BL66" s="772">
        <v>936.51906299999996</v>
      </c>
      <c r="BM66" s="737">
        <f>+IF(BL43=0,0,BL66/BL43*100)</f>
        <v>1.0832269175183615</v>
      </c>
      <c r="BN66" s="772">
        <v>1048.8165239999998</v>
      </c>
      <c r="BO66" s="737">
        <f>+IF(BN43=0,0,BN66/BN43*100)</f>
        <v>1.2861394707834879</v>
      </c>
      <c r="BP66" s="772">
        <v>625.91572690040005</v>
      </c>
      <c r="BQ66" s="737">
        <f>+IF(BP43=0,0,BP66/BP43*100)</f>
        <v>0.78435495954394197</v>
      </c>
      <c r="BR66" s="772">
        <f t="shared" si="43"/>
        <v>2611.2513139004</v>
      </c>
      <c r="BS66" s="737">
        <f>+IF(BR43=0,0,BR66/BR43*100)</f>
        <v>1.0537562283640667</v>
      </c>
      <c r="BT66" s="772">
        <v>514.56952022580003</v>
      </c>
      <c r="BU66" s="737">
        <f>+IF(BT43=0,0,BT66/BT43*100)</f>
        <v>0.62353189336736226</v>
      </c>
      <c r="BV66" s="772">
        <v>522.5472056957999</v>
      </c>
      <c r="BW66" s="737">
        <f>+IF(BV43=0,0,BV66/BV43*100)</f>
        <v>0.54042592278022672</v>
      </c>
      <c r="BX66" s="772">
        <v>1035.2638222577</v>
      </c>
      <c r="BY66" s="737">
        <f>+IF(BX43=0,0,BX66/BX43*100)</f>
        <v>1.1565111921066835</v>
      </c>
      <c r="BZ66" s="772">
        <f t="shared" si="44"/>
        <v>2072.3805481792997</v>
      </c>
      <c r="CA66" s="737">
        <f>+IF(BZ43=0,0,BZ66/BZ43*100)</f>
        <v>0.7711676492582149</v>
      </c>
      <c r="CB66" s="772">
        <f t="shared" si="14"/>
        <v>4683.6318620796992</v>
      </c>
      <c r="CC66" s="737">
        <f>+IF(CB43=0,0,CB66/CB43*100)</f>
        <v>0.90673707064355902</v>
      </c>
      <c r="CE66" s="772">
        <f t="shared" si="15"/>
        <v>8142.666676936673</v>
      </c>
      <c r="CF66" s="737">
        <f>+IF(CE43=0,0,CE66/CE43*100)</f>
        <v>0.59285190155521816</v>
      </c>
      <c r="CG66" s="772">
        <v>364.93285499999996</v>
      </c>
      <c r="CH66" s="737">
        <f>+IF(CG43=0,0,CG66/CG43*100)</f>
        <v>0.39582653374121129</v>
      </c>
      <c r="CI66" s="772">
        <v>366.90486699999997</v>
      </c>
      <c r="CJ66" s="737">
        <f>+IF(CI43=0,0,CI66/CI43*100)</f>
        <v>0.38945776992795633</v>
      </c>
      <c r="CK66" s="772">
        <v>853.88866800000005</v>
      </c>
      <c r="CL66" s="737">
        <f>+IF(CK43=0,0,CK66/CK43*100)</f>
        <v>0.7987095356524313</v>
      </c>
      <c r="CM66" s="772">
        <f t="shared" si="45"/>
        <v>1585.72639</v>
      </c>
      <c r="CN66" s="737">
        <f>+IF(CM43=0,0,CM66/CM43*100)</f>
        <v>0.54062631986078369</v>
      </c>
      <c r="CO66" s="772">
        <v>647.70733399999995</v>
      </c>
      <c r="CP66" s="737">
        <f>+IF(CO43=0,0,CO66/CO43*100)</f>
        <v>0.63418552051582999</v>
      </c>
      <c r="CQ66" s="772">
        <v>998.32898200000011</v>
      </c>
      <c r="CR66" s="737">
        <f>+IF(CQ43=0,0,CQ66/CQ43*100)</f>
        <v>0.89862819296384921</v>
      </c>
      <c r="CS66" s="772">
        <v>525.02065099999993</v>
      </c>
      <c r="CT66" s="737">
        <f>+IF(CS43=0,0,CS66/CS43*100)</f>
        <v>0.4644376552169831</v>
      </c>
      <c r="CU66" s="772">
        <f t="shared" si="46"/>
        <v>2171.056967</v>
      </c>
      <c r="CV66" s="737">
        <f>+IF(CU43=0,0,CU66/CU43*100)</f>
        <v>0.66541461661559809</v>
      </c>
      <c r="CW66" s="772">
        <f t="shared" si="16"/>
        <v>3756.7833570000003</v>
      </c>
      <c r="CX66" s="737">
        <f>+IF(CW43=0,0,CW66/CW43*100)</f>
        <v>0.60633949402047416</v>
      </c>
      <c r="CY66" s="772">
        <v>627.40276200000005</v>
      </c>
      <c r="CZ66" s="737">
        <f>+IF(CY43=0,0,CY66/CY43*100)</f>
        <v>0.540316614335002</v>
      </c>
      <c r="DA66" s="772">
        <v>913.154405</v>
      </c>
      <c r="DB66" s="737">
        <f>+IF(DA43=0,0,DA66/DA43*100)</f>
        <v>0.74556679892068711</v>
      </c>
      <c r="DC66" s="772">
        <v>741.73723800000005</v>
      </c>
      <c r="DD66" s="737">
        <f>+IF(DC43=0,0,DC66/DC43*100)</f>
        <v>0.57469450093416419</v>
      </c>
      <c r="DE66" s="772">
        <f t="shared" si="47"/>
        <v>2282.2944050000001</v>
      </c>
      <c r="DF66" s="737">
        <f>+IF(DE43=0,0,DE66/DE43*100)</f>
        <v>0.62075910798891021</v>
      </c>
      <c r="DG66" s="772">
        <v>707.56003650013884</v>
      </c>
      <c r="DH66" s="737">
        <f>+IF(DG43=0,0,DG66/DG43*100)</f>
        <v>0.53063621562768126</v>
      </c>
      <c r="DI66" s="772">
        <v>857.61641372053259</v>
      </c>
      <c r="DJ66" s="737">
        <f>+IF(DI43=0,0,DI66/DI43*100)</f>
        <v>0.65272644577400407</v>
      </c>
      <c r="DK66" s="772">
        <v>538.41246471600107</v>
      </c>
      <c r="DL66" s="737">
        <f>+IF(DK43=0,0,DK66/DK43*100)</f>
        <v>0.44315131046929895</v>
      </c>
      <c r="DM66" s="772">
        <f t="shared" si="48"/>
        <v>2103.5889149366726</v>
      </c>
      <c r="DN66" s="737">
        <f>+IF(DM43=0,0,DM66/DM43*100)</f>
        <v>0.54464950962065206</v>
      </c>
      <c r="DO66" s="772">
        <f t="shared" si="17"/>
        <v>4385.8833199366727</v>
      </c>
      <c r="DP66" s="737">
        <f>+IF(DO43=0,0,DO66/DO43*100)</f>
        <v>0.58176712779056228</v>
      </c>
      <c r="DR66" s="772">
        <f t="shared" si="18"/>
        <v>9671.5030702153272</v>
      </c>
      <c r="DS66" s="737">
        <f>+IF(DR43=0,0,DR66/DR43*100)</f>
        <v>0.58195918179161032</v>
      </c>
      <c r="DT66" s="772">
        <v>473.13469903407054</v>
      </c>
      <c r="DU66" s="737">
        <f>+IF(DT43=0,0,DT66/DT43*100)</f>
        <v>0.34521631040240425</v>
      </c>
      <c r="DV66" s="772">
        <v>578.24916703059421</v>
      </c>
      <c r="DW66" s="737">
        <f>+IF(DV43=0,0,DV66/DV43*100)</f>
        <v>0.40714115013403646</v>
      </c>
      <c r="DX66" s="772">
        <v>811.64043549547796</v>
      </c>
      <c r="DY66" s="737">
        <f>+IF(DX43=0,0,DX66/DX43*100)</f>
        <v>0.58203484004763162</v>
      </c>
      <c r="DZ66" s="772">
        <f t="shared" si="49"/>
        <v>1863.0243015601427</v>
      </c>
      <c r="EA66" s="737">
        <f>+IF(DZ43=0,0,DZ66/DZ43*100)</f>
        <v>0.44513514581321506</v>
      </c>
      <c r="EB66" s="772">
        <v>933.25694314286261</v>
      </c>
      <c r="EC66" s="737">
        <f>+IF(EB43=0,0,EB66/EB43*100)</f>
        <v>0.69664775417689562</v>
      </c>
      <c r="ED66" s="772">
        <v>953.69167128499771</v>
      </c>
      <c r="EE66" s="737">
        <f>+IF(ED43=0,0,ED66/ED43*100)</f>
        <v>0.7104574388958752</v>
      </c>
      <c r="EF66" s="772">
        <v>1015.9151372751672</v>
      </c>
      <c r="EG66" s="737">
        <f>+IF(EF43=0,0,EF66/EF43*100)</f>
        <v>0.76197612042131424</v>
      </c>
      <c r="EH66" s="772">
        <f t="shared" si="50"/>
        <v>2902.8637517030274</v>
      </c>
      <c r="EI66" s="737">
        <f>+IF(EH43=0,0,EH66/EH43*100)</f>
        <v>0.7229567319656407</v>
      </c>
      <c r="EJ66" s="772">
        <f t="shared" si="19"/>
        <v>4765.8880532631701</v>
      </c>
      <c r="EK66" s="737">
        <f>+IF(EJ43=0,0,EJ66/EJ43*100)</f>
        <v>0.58116570124728895</v>
      </c>
      <c r="EL66" s="772">
        <v>681.58800508090678</v>
      </c>
      <c r="EM66" s="737">
        <f>+IF(EL43=0,0,EL66/EL43*100)</f>
        <v>0.48673709686719024</v>
      </c>
      <c r="EN66" s="772">
        <v>795.22220035346072</v>
      </c>
      <c r="EO66" s="737">
        <f>+IF(EN43=0,0,EN66/EN43*100)</f>
        <v>0.57834769011575227</v>
      </c>
      <c r="EP66" s="772">
        <v>646.6491951346211</v>
      </c>
      <c r="EQ66" s="737">
        <f>+IF(EP43=0,0,EP66/EP43*100)</f>
        <v>0.45801252387121622</v>
      </c>
      <c r="ER66" s="772">
        <f t="shared" si="51"/>
        <v>2123.4594005689887</v>
      </c>
      <c r="ES66" s="737">
        <f>+IF(ER43=0,0,ER66/ER43*100)</f>
        <v>0.50713478530327494</v>
      </c>
      <c r="ET66" s="772">
        <v>1031.7201018146693</v>
      </c>
      <c r="EU66" s="737">
        <f>+IF(ET43=0,0,ET66/ET43*100)</f>
        <v>0.71433430684393018</v>
      </c>
      <c r="EV66" s="772">
        <v>1008.8961957729864</v>
      </c>
      <c r="EW66" s="737">
        <f>+IF(EV43=0,0,EV66/EV43*100)</f>
        <v>0.71550418941278804</v>
      </c>
      <c r="EX66" s="772">
        <v>741.5393187955134</v>
      </c>
      <c r="EY66" s="737">
        <f>+IF(EX43=0,0,EX66/EX43*100)</f>
        <v>0.5386068511821237</v>
      </c>
      <c r="EZ66" s="772">
        <f t="shared" si="52"/>
        <v>2782.1556163831692</v>
      </c>
      <c r="FA66" s="737">
        <f>+IF(EZ43=0,0,EZ66/EZ43*100)</f>
        <v>0.65754401973613452</v>
      </c>
      <c r="FB66" s="772">
        <f t="shared" si="20"/>
        <v>4905.6150169521579</v>
      </c>
      <c r="FC66" s="737">
        <f>+IF(FB43=0,0,FB66/FB43*100)</f>
        <v>0.58273213935774704</v>
      </c>
      <c r="FD66" s="772">
        <v>9930.5032974920796</v>
      </c>
      <c r="FE66" s="737">
        <f>+IF(FD43=0,0,FD66/FD43*100)</f>
        <v>0.59486192940049554</v>
      </c>
      <c r="FF66" s="772">
        <v>10389.169485411066</v>
      </c>
      <c r="FG66" s="737">
        <f>+IF(FF43=0,0,FF66/FF43*100)</f>
        <v>0.5752822185761266</v>
      </c>
      <c r="FH66" s="772">
        <v>12318.398998900524</v>
      </c>
      <c r="FI66" s="737">
        <f>+IF(FH43=0,0,FH66/FH43*100)</f>
        <v>0.58793526089198411</v>
      </c>
      <c r="FJ66" s="772">
        <v>14025.563177229234</v>
      </c>
      <c r="FK66" s="737">
        <f>+IF(FJ43=0,0,FJ66/FJ43*100)</f>
        <v>0.59450793647957079</v>
      </c>
    </row>
    <row r="67" spans="2:167" s="648" customFormat="1" ht="13.5" customHeight="1">
      <c r="B67" s="769"/>
      <c r="C67" s="771" t="s">
        <v>4807</v>
      </c>
      <c r="D67" s="769"/>
      <c r="E67" s="772">
        <f t="shared" si="7"/>
        <v>13903.510921055597</v>
      </c>
      <c r="F67" s="737">
        <f>+IF(E43=0,0,E67/E43*100)</f>
        <v>1.6499249189086889</v>
      </c>
      <c r="G67" s="772">
        <v>1121.64029</v>
      </c>
      <c r="H67" s="737">
        <f>+IF(G43=0,0,G67/G43*100)</f>
        <v>1.9021804041793773</v>
      </c>
      <c r="I67" s="772">
        <v>606.50124900000003</v>
      </c>
      <c r="J67" s="737">
        <f>+IF(I43=0,0,I67/I43*100)</f>
        <v>0.94810567711753202</v>
      </c>
      <c r="K67" s="772">
        <v>1701.4195560000001</v>
      </c>
      <c r="L67" s="737">
        <f>+IF(K43=0,0,K67/K43*100)</f>
        <v>2.3985439029182865</v>
      </c>
      <c r="M67" s="772">
        <f t="shared" si="37"/>
        <v>3429.561095</v>
      </c>
      <c r="N67" s="737">
        <f>+IF(M43=0,0,M67/M43*100)</f>
        <v>1.7689881484267553</v>
      </c>
      <c r="O67" s="772">
        <v>693.58050700000001</v>
      </c>
      <c r="P67" s="737">
        <f>+IF(O43=0,0,O67/O43*100)</f>
        <v>1.1619397295462357</v>
      </c>
      <c r="Q67" s="772">
        <v>980.2571429368586</v>
      </c>
      <c r="R67" s="737">
        <f>+IF(Q43=0,0,Q67/Q43*100)</f>
        <v>2.1512671614270875</v>
      </c>
      <c r="S67" s="772">
        <v>833.3247551187377</v>
      </c>
      <c r="T67" s="737">
        <f>+IF(S43=0,0,S67/S43*100)</f>
        <v>1.3736184638719584</v>
      </c>
      <c r="U67" s="772">
        <f t="shared" si="38"/>
        <v>2507.1624050555965</v>
      </c>
      <c r="V67" s="737">
        <f>+IF(U43=0,0,U67/U43*100)</f>
        <v>1.5110260511597255</v>
      </c>
      <c r="W67" s="772">
        <f t="shared" si="9"/>
        <v>5936.7235000555966</v>
      </c>
      <c r="X67" s="737">
        <f>+IF(W43=0,0,W67/W43*100)</f>
        <v>1.6500255961743138</v>
      </c>
      <c r="Y67" s="772">
        <v>1177.048016</v>
      </c>
      <c r="Z67" s="737">
        <f>+IF(Y43=0,0,Y67/Y43*100)</f>
        <v>1.6966285521587985</v>
      </c>
      <c r="AA67" s="772">
        <v>976.82739500000002</v>
      </c>
      <c r="AB67" s="737">
        <f>+IF(AA43=0,0,AA67/AA43*100)</f>
        <v>1.3048985569636113</v>
      </c>
      <c r="AC67" s="772">
        <v>1422.7778819999999</v>
      </c>
      <c r="AD67" s="737">
        <f>+IF(AC43=0,0,AC67/AC43*100)</f>
        <v>1.7609873261349294</v>
      </c>
      <c r="AE67" s="772">
        <f t="shared" si="39"/>
        <v>3576.6532929999998</v>
      </c>
      <c r="AF67" s="737">
        <f>+IF(AE43=0,0,AE67/AE43*100)</f>
        <v>1.5894221743503647</v>
      </c>
      <c r="AG67" s="772">
        <v>959.56760199999997</v>
      </c>
      <c r="AH67" s="737">
        <f>+IF(AG43=0,0,AG67/AG43*100)</f>
        <v>1.1704024608476804</v>
      </c>
      <c r="AI67" s="772">
        <v>1615.0326570000002</v>
      </c>
      <c r="AJ67" s="737">
        <f>+IF(AI43=0,0,AI67/AI43*100)</f>
        <v>1.8208836423968582</v>
      </c>
      <c r="AK67" s="772">
        <v>1815.5338689999999</v>
      </c>
      <c r="AL67" s="737">
        <f>+IF(AK43=0,0,AK67/AK43*100)</f>
        <v>2.0827535849374601</v>
      </c>
      <c r="AM67" s="772">
        <f t="shared" si="40"/>
        <v>4390.1341279999997</v>
      </c>
      <c r="AN67" s="737">
        <f>+IF(AM43=0,0,AM67/AM43*100)</f>
        <v>1.7025856419544616</v>
      </c>
      <c r="AO67" s="772">
        <f t="shared" si="12"/>
        <v>7966.7874209999991</v>
      </c>
      <c r="AP67" s="737">
        <f>+IF(AO43=0,0,AO67/AO43*100)</f>
        <v>1.6498499037971177</v>
      </c>
      <c r="AQ67" s="651"/>
      <c r="AR67" s="772">
        <v>10897.7252297716</v>
      </c>
      <c r="AS67" s="737">
        <f>+IF(AR43=0,0,AR67/AR43*100)</f>
        <v>1.0682079537174518</v>
      </c>
      <c r="AT67" s="772">
        <v>658.13403199999993</v>
      </c>
      <c r="AU67" s="737">
        <f>+IF(AT43=0,0,AT67/AT43*100)</f>
        <v>0.78678493308651209</v>
      </c>
      <c r="AV67" s="772">
        <v>1256.9182430000001</v>
      </c>
      <c r="AW67" s="737">
        <f>+IF(AV43=0,0,AV67/AV43*100)</f>
        <v>1.5993551666920791</v>
      </c>
      <c r="AX67" s="772">
        <v>950.17804100000001</v>
      </c>
      <c r="AY67" s="737">
        <f>+IF(AX43=0,0,AX67/AX43*100)</f>
        <v>1.0046539548811784</v>
      </c>
      <c r="AZ67" s="772">
        <f t="shared" si="41"/>
        <v>2865.2303160000001</v>
      </c>
      <c r="BA67" s="737">
        <f>+IF(AZ43=0,0,AZ67/AZ43*100)</f>
        <v>1.1156776931183843</v>
      </c>
      <c r="BB67" s="772">
        <v>809.93796500000008</v>
      </c>
      <c r="BC67" s="737">
        <f>+IF(BB43=0,0,BB67/BB43*100)</f>
        <v>0.95028798431171724</v>
      </c>
      <c r="BD67" s="772">
        <v>715.83993499999997</v>
      </c>
      <c r="BE67" s="737">
        <f>+IF(BD43=0,0,BD67/BD43*100)</f>
        <v>0.8912961079210342</v>
      </c>
      <c r="BF67" s="772">
        <v>686.31968899999993</v>
      </c>
      <c r="BG67" s="737">
        <f>+IF(BF43=0,0,BF67/BF43*100)</f>
        <v>0.84428384471534912</v>
      </c>
      <c r="BH67" s="772">
        <f t="shared" si="42"/>
        <v>2212.097589</v>
      </c>
      <c r="BI67" s="737">
        <f>+IF(BH43=0,0,BH67/BH43*100)</f>
        <v>0.89618312847537851</v>
      </c>
      <c r="BJ67" s="772">
        <f t="shared" si="13"/>
        <v>5077.3279050000001</v>
      </c>
      <c r="BK67" s="737">
        <f>+IF(BJ43=0,0,BJ67/BJ43*100)</f>
        <v>1.0081050437963721</v>
      </c>
      <c r="BL67" s="772">
        <v>578.54510099999993</v>
      </c>
      <c r="BM67" s="737">
        <f>+IF(BL43=0,0,BL67/BL43*100)</f>
        <v>0.66917551511877682</v>
      </c>
      <c r="BN67" s="772">
        <v>727.08980100000008</v>
      </c>
      <c r="BO67" s="737">
        <f>+IF(BN43=0,0,BN67/BN43*100)</f>
        <v>0.8916134237700204</v>
      </c>
      <c r="BP67" s="772">
        <v>644.56417607959997</v>
      </c>
      <c r="BQ67" s="737">
        <f>+IF(BP43=0,0,BP67/BP43*100)</f>
        <v>0.80772392596046427</v>
      </c>
      <c r="BR67" s="772">
        <f t="shared" si="43"/>
        <v>1950.1990780796</v>
      </c>
      <c r="BS67" s="737">
        <f>+IF(BR43=0,0,BR67/BR43*100)</f>
        <v>0.78699220336883413</v>
      </c>
      <c r="BT67" s="772">
        <v>927.77356775830003</v>
      </c>
      <c r="BU67" s="737">
        <f>+IF(BT43=0,0,BT67/BT43*100)</f>
        <v>1.1242337266044704</v>
      </c>
      <c r="BV67" s="772">
        <v>1363.5311926754</v>
      </c>
      <c r="BW67" s="737">
        <f>+IF(BV43=0,0,BV67/BV43*100)</f>
        <v>1.410183797768128</v>
      </c>
      <c r="BX67" s="772">
        <v>1578.8934862583001</v>
      </c>
      <c r="BY67" s="737">
        <f>+IF(BX43=0,0,BX67/BX43*100)</f>
        <v>1.7638093293165718</v>
      </c>
      <c r="BZ67" s="772">
        <f t="shared" si="44"/>
        <v>3870.1982466919999</v>
      </c>
      <c r="CA67" s="737">
        <f>+IF(BZ43=0,0,BZ67/BZ43*100)</f>
        <v>1.4401658453544379</v>
      </c>
      <c r="CB67" s="772">
        <f t="shared" si="14"/>
        <v>5820.3973247716003</v>
      </c>
      <c r="CC67" s="737">
        <f>+IF(CB43=0,0,CB67/CB43*100)</f>
        <v>1.1268114522351846</v>
      </c>
      <c r="CE67" s="772">
        <f t="shared" si="15"/>
        <v>11650.726259568186</v>
      </c>
      <c r="CF67" s="737">
        <f>+IF(CE43=0,0,CE67/CE43*100)</f>
        <v>0.84826697340420099</v>
      </c>
      <c r="CG67" s="772">
        <v>839.60283300000003</v>
      </c>
      <c r="CH67" s="737">
        <f>+IF(CG43=0,0,CG67/CG43*100)</f>
        <v>0.91068007320330502</v>
      </c>
      <c r="CI67" s="772">
        <v>798.18406299999992</v>
      </c>
      <c r="CJ67" s="737">
        <f>+IF(CI43=0,0,CI67/CI43*100)</f>
        <v>0.84724682915698524</v>
      </c>
      <c r="CK67" s="772">
        <v>1023.968042</v>
      </c>
      <c r="CL67" s="737">
        <f>+IF(CK43=0,0,CK67/CK43*100)</f>
        <v>0.95779821187268555</v>
      </c>
      <c r="CM67" s="772">
        <f t="shared" si="45"/>
        <v>2661.754938</v>
      </c>
      <c r="CN67" s="737">
        <f>+IF(CM43=0,0,CM67/CM43*100)</f>
        <v>0.90747986889605126</v>
      </c>
      <c r="CO67" s="772">
        <v>934.93463699999995</v>
      </c>
      <c r="CP67" s="737">
        <f>+IF(CO43=0,0,CO67/CO43*100)</f>
        <v>0.91541654430938346</v>
      </c>
      <c r="CQ67" s="772">
        <v>848.03172100000006</v>
      </c>
      <c r="CR67" s="737">
        <f>+IF(CQ43=0,0,CQ67/CQ43*100)</f>
        <v>0.76334076918369287</v>
      </c>
      <c r="CS67" s="772">
        <v>990.19639500000005</v>
      </c>
      <c r="CT67" s="737">
        <f>+IF(CS43=0,0,CS67/CS43*100)</f>
        <v>0.87593600560696738</v>
      </c>
      <c r="CU67" s="772">
        <f t="shared" si="46"/>
        <v>2773.1627530000001</v>
      </c>
      <c r="CV67" s="737">
        <f>+IF(CU43=0,0,CU67/CU43*100)</f>
        <v>0.84995606202356799</v>
      </c>
      <c r="CW67" s="772">
        <f t="shared" si="16"/>
        <v>5434.9176910000006</v>
      </c>
      <c r="CX67" s="737">
        <f>+IF(CW43=0,0,CW67/CW43*100)</f>
        <v>0.87718799026926786</v>
      </c>
      <c r="CY67" s="772">
        <v>862.777019</v>
      </c>
      <c r="CZ67" s="737">
        <f>+IF(CY43=0,0,CY67/CY43*100)</f>
        <v>0.74301993243715692</v>
      </c>
      <c r="DA67" s="772">
        <v>887.89123600000005</v>
      </c>
      <c r="DB67" s="737">
        <f>+IF(DA43=0,0,DA67/DA43*100)</f>
        <v>0.72494007912523006</v>
      </c>
      <c r="DC67" s="772">
        <v>1067.8557310000001</v>
      </c>
      <c r="DD67" s="737">
        <f>+IF(DC43=0,0,DC67/DC43*100)</f>
        <v>0.82736956560448705</v>
      </c>
      <c r="DE67" s="772">
        <f t="shared" si="47"/>
        <v>2818.5239860000001</v>
      </c>
      <c r="DF67" s="737">
        <f>+IF(DE43=0,0,DE67/DE43*100)</f>
        <v>0.7666076872298635</v>
      </c>
      <c r="DG67" s="772">
        <v>1113.7303877543593</v>
      </c>
      <c r="DH67" s="737">
        <f>+IF(DG43=0,0,DG67/DG43*100)</f>
        <v>0.83524456964918958</v>
      </c>
      <c r="DI67" s="772">
        <v>1093.6306529962401</v>
      </c>
      <c r="DJ67" s="737">
        <f>+IF(DI43=0,0,DI67/DI43*100)</f>
        <v>0.83235539537184644</v>
      </c>
      <c r="DK67" s="772">
        <v>1189.9235418175865</v>
      </c>
      <c r="DL67" s="737">
        <f>+IF(DK43=0,0,DK67/DK43*100)</f>
        <v>0.97939073010295008</v>
      </c>
      <c r="DM67" s="772">
        <f t="shared" si="48"/>
        <v>3397.2845825681861</v>
      </c>
      <c r="DN67" s="737">
        <f>+IF(DM43=0,0,DM67/DM43*100)</f>
        <v>0.87960597662365381</v>
      </c>
      <c r="DO67" s="772">
        <f t="shared" si="17"/>
        <v>6215.8085685681863</v>
      </c>
      <c r="DP67" s="737">
        <f>+IF(DO43=0,0,DO67/DO43*100)</f>
        <v>0.82449824449139542</v>
      </c>
      <c r="DR67" s="772">
        <f t="shared" si="18"/>
        <v>12281.238264859978</v>
      </c>
      <c r="DS67" s="737">
        <f>+IF(DR43=0,0,DR67/DR43*100)</f>
        <v>0.73899365177439824</v>
      </c>
      <c r="DT67" s="772">
        <v>912.09902698511405</v>
      </c>
      <c r="DU67" s="737">
        <f>+IF(DT43=0,0,DT67/DT43*100)</f>
        <v>0.66550067340284003</v>
      </c>
      <c r="DV67" s="772">
        <v>1002.9964466002403</v>
      </c>
      <c r="DW67" s="737">
        <f>+IF(DV43=0,0,DV67/DV43*100)</f>
        <v>0.70620270660514051</v>
      </c>
      <c r="DX67" s="772">
        <v>1009.6735492149373</v>
      </c>
      <c r="DY67" s="737">
        <f>+IF(DX43=0,0,DX67/DX43*100)</f>
        <v>0.72404621186583884</v>
      </c>
      <c r="DZ67" s="772">
        <f t="shared" si="49"/>
        <v>2924.7690228002916</v>
      </c>
      <c r="EA67" s="737">
        <f>+IF(DZ43=0,0,DZ67/DZ43*100)</f>
        <v>0.69881937897639035</v>
      </c>
      <c r="EB67" s="772">
        <v>988.79110188023719</v>
      </c>
      <c r="EC67" s="737">
        <f>+IF(EB43=0,0,EB67/EB43*100)</f>
        <v>0.738102304554211</v>
      </c>
      <c r="ED67" s="772">
        <v>949.67493328196474</v>
      </c>
      <c r="EE67" s="737">
        <f>+IF(ED43=0,0,ED67/ED43*100)</f>
        <v>0.70746514958448226</v>
      </c>
      <c r="EF67" s="772">
        <v>1058.4867270429347</v>
      </c>
      <c r="EG67" s="737">
        <f>+IF(EF43=0,0,EF67/EF43*100)</f>
        <v>0.79390647918968149</v>
      </c>
      <c r="EH67" s="772">
        <f t="shared" si="50"/>
        <v>2996.9527622051364</v>
      </c>
      <c r="EI67" s="737">
        <f>+IF(EH43=0,0,EH67/EH43*100)</f>
        <v>0.74638955188582434</v>
      </c>
      <c r="EJ67" s="772">
        <f t="shared" si="19"/>
        <v>5921.7217850054276</v>
      </c>
      <c r="EK67" s="737">
        <f>+IF(EJ43=0,0,EJ67/EJ43*100)</f>
        <v>0.72211129495953119</v>
      </c>
      <c r="EL67" s="772">
        <v>1056.7243673765663</v>
      </c>
      <c r="EM67" s="737">
        <f>+IF(EL43=0,0,EL67/EL43*100)</f>
        <v>0.75463028535050791</v>
      </c>
      <c r="EN67" s="772">
        <v>1038.4393764336651</v>
      </c>
      <c r="EO67" s="737">
        <f>+IF(EN43=0,0,EN67/EN43*100)</f>
        <v>0.75523421556730519</v>
      </c>
      <c r="EP67" s="772">
        <v>1035.4370648494346</v>
      </c>
      <c r="EQ67" s="737">
        <f>+IF(EP43=0,0,EP67/EP43*100)</f>
        <v>0.73338550012849624</v>
      </c>
      <c r="ER67" s="772">
        <f t="shared" si="51"/>
        <v>3130.6008086596662</v>
      </c>
      <c r="ES67" s="737">
        <f>+IF(ER43=0,0,ER67/ER43*100)</f>
        <v>0.74766513950983282</v>
      </c>
      <c r="ET67" s="772">
        <v>1055.3007405885623</v>
      </c>
      <c r="EU67" s="737">
        <f>+IF(ET43=0,0,ET67/ET43*100)</f>
        <v>0.73066088536445972</v>
      </c>
      <c r="EV67" s="772">
        <v>1029.3897203424153</v>
      </c>
      <c r="EW67" s="737">
        <f>+IF(EV43=0,0,EV67/EV43*100)</f>
        <v>0.73003809562305566</v>
      </c>
      <c r="EX67" s="772">
        <v>1144.2252102639068</v>
      </c>
      <c r="EY67" s="737">
        <f>+IF(EX43=0,0,EX67/EX43*100)</f>
        <v>0.83109219150305569</v>
      </c>
      <c r="EZ67" s="772">
        <f t="shared" si="52"/>
        <v>3228.9156711948845</v>
      </c>
      <c r="FA67" s="737">
        <f>+IF(EZ43=0,0,EZ67/EZ43*100)</f>
        <v>0.76313279434261305</v>
      </c>
      <c r="FB67" s="772">
        <f t="shared" si="20"/>
        <v>6359.5164798545502</v>
      </c>
      <c r="FC67" s="737">
        <f>+IF(FB43=0,0,FB67/FB43*100)</f>
        <v>0.75543935485768099</v>
      </c>
      <c r="FD67" s="772">
        <v>12600.982938260429</v>
      </c>
      <c r="FE67" s="737">
        <f>+IF(FD43=0,0,FD67/FD43*100)</f>
        <v>0.75483032414775786</v>
      </c>
      <c r="FF67" s="772">
        <v>13849.042417120369</v>
      </c>
      <c r="FG67" s="737">
        <f>+IF(FF43=0,0,FF67/FF43*100)</f>
        <v>0.76686667380522144</v>
      </c>
      <c r="FH67" s="772">
        <v>16697.481142406676</v>
      </c>
      <c r="FI67" s="737">
        <f>+IF(FH43=0,0,FH67/FH43*100)</f>
        <v>0.79694105805276105</v>
      </c>
      <c r="FJ67" s="772">
        <v>19407.850063941274</v>
      </c>
      <c r="FK67" s="737">
        <f>+IF(FJ43=0,0,FJ67/FJ43*100)</f>
        <v>0.82264938293180201</v>
      </c>
    </row>
    <row r="68" spans="2:167" s="648" customFormat="1" ht="13.5" customHeight="1">
      <c r="B68" s="769"/>
      <c r="C68" s="771" t="s">
        <v>4808</v>
      </c>
      <c r="D68" s="769"/>
      <c r="E68" s="772">
        <f t="shared" si="7"/>
        <v>1153.6275230409847</v>
      </c>
      <c r="F68" s="737">
        <f>+IF(E43=0,0,E68/E43*100)</f>
        <v>0.13690058634914329</v>
      </c>
      <c r="G68" s="772">
        <v>139.052717</v>
      </c>
      <c r="H68" s="737">
        <f>+IF(G43=0,0,G68/G43*100)</f>
        <v>0.23581834192609161</v>
      </c>
      <c r="I68" s="772">
        <v>60.58023399999999</v>
      </c>
      <c r="J68" s="737">
        <f>+IF(I43=0,0,I68/I43*100)</f>
        <v>9.4701311615120048E-2</v>
      </c>
      <c r="K68" s="772">
        <v>67.347852000000003</v>
      </c>
      <c r="L68" s="737">
        <f>+IF(K43=0,0,K68/K43*100)</f>
        <v>9.4942355176058119E-2</v>
      </c>
      <c r="M68" s="772">
        <f t="shared" si="37"/>
        <v>266.98080299999998</v>
      </c>
      <c r="N68" s="737">
        <f>+IF(M43=0,0,M68/M43*100)</f>
        <v>0.13771029682282374</v>
      </c>
      <c r="O68" s="772">
        <v>55.795549999999999</v>
      </c>
      <c r="P68" s="737">
        <f>+IF(O43=0,0,O68/O43*100)</f>
        <v>9.3473022414229223E-2</v>
      </c>
      <c r="Q68" s="772">
        <v>58.828853825202899</v>
      </c>
      <c r="R68" s="737">
        <f>+IF(Q43=0,0,Q68/Q43*100)</f>
        <v>0.12910549266633112</v>
      </c>
      <c r="S68" s="772">
        <v>409.12364221578173</v>
      </c>
      <c r="T68" s="737">
        <f>+IF(S43=0,0,S68/S43*100)</f>
        <v>0.67438268874427976</v>
      </c>
      <c r="U68" s="772">
        <f t="shared" si="38"/>
        <v>523.7480460409846</v>
      </c>
      <c r="V68" s="737">
        <f>+IF(U43=0,0,U68/U43*100)</f>
        <v>0.31565443874561522</v>
      </c>
      <c r="W68" s="772">
        <f t="shared" si="9"/>
        <v>790.72884904098464</v>
      </c>
      <c r="X68" s="737">
        <f>+IF(W43=0,0,W68/W43*100)</f>
        <v>0.21977153568611732</v>
      </c>
      <c r="Y68" s="772">
        <v>54.074304999999995</v>
      </c>
      <c r="Z68" s="737">
        <f>+IF(Y43=0,0,Y68/Y43*100)</f>
        <v>7.7944152280991802E-2</v>
      </c>
      <c r="AA68" s="772">
        <v>75.808235999999994</v>
      </c>
      <c r="AB68" s="737">
        <f>+IF(AA43=0,0,AA68/AA43*100)</f>
        <v>0.10126871775781522</v>
      </c>
      <c r="AC68" s="772">
        <v>1.8680839999999996</v>
      </c>
      <c r="AD68" s="737">
        <f>+IF(AC43=0,0,AC68/AC43*100)</f>
        <v>2.312147447450581E-3</v>
      </c>
      <c r="AE68" s="772">
        <f t="shared" si="39"/>
        <v>131.75062500000001</v>
      </c>
      <c r="AF68" s="737">
        <f>+IF(AE43=0,0,AE68/AE43*100)</f>
        <v>5.8548410400683357E-2</v>
      </c>
      <c r="AG68" s="772">
        <v>52.277579000000003</v>
      </c>
      <c r="AH68" s="737">
        <f>+IF(AG43=0,0,AG68/AG43*100)</f>
        <v>6.3763935944930974E-2</v>
      </c>
      <c r="AI68" s="772">
        <v>74.861705000000001</v>
      </c>
      <c r="AJ68" s="737">
        <f>+IF(AI43=0,0,AI68/AI43*100)</f>
        <v>8.4403527994071428E-2</v>
      </c>
      <c r="AK68" s="772">
        <v>104.00876500000001</v>
      </c>
      <c r="AL68" s="737">
        <f>+IF(AK43=0,0,AK68/AK43*100)</f>
        <v>0.11931731589672034</v>
      </c>
      <c r="AM68" s="772">
        <f t="shared" si="40"/>
        <v>231.14804900000001</v>
      </c>
      <c r="AN68" s="737">
        <f>+IF(AM43=0,0,AM68/AM43*100)</f>
        <v>8.9644037726126252E-2</v>
      </c>
      <c r="AO68" s="772">
        <f t="shared" si="12"/>
        <v>362.89867400000003</v>
      </c>
      <c r="AP68" s="737">
        <f>+IF(AO43=0,0,AO68/AO43*100)</f>
        <v>7.5153046108496352E-2</v>
      </c>
      <c r="AQ68" s="651"/>
      <c r="AR68" s="772">
        <v>1139.7821069510001</v>
      </c>
      <c r="AS68" s="737">
        <f>+IF(AR43=0,0,AR68/AR43*100)</f>
        <v>0.11172279411337396</v>
      </c>
      <c r="AT68" s="772">
        <v>56.328680999999996</v>
      </c>
      <c r="AU68" s="737">
        <f>+IF(AT43=0,0,AT68/AT43*100)</f>
        <v>6.7339714034779605E-2</v>
      </c>
      <c r="AV68" s="772">
        <v>100.878592</v>
      </c>
      <c r="AW68" s="737">
        <f>+IF(AV43=0,0,AV68/AV43*100)</f>
        <v>0.12836212555777363</v>
      </c>
      <c r="AX68" s="772">
        <v>77.189172999999997</v>
      </c>
      <c r="AY68" s="737">
        <f>+IF(AX43=0,0,AX68/AX43*100)</f>
        <v>8.1614607560118804E-2</v>
      </c>
      <c r="AZ68" s="772">
        <f t="shared" si="41"/>
        <v>234.39644599999997</v>
      </c>
      <c r="BA68" s="737">
        <f>+IF(AZ43=0,0,AZ68/AZ43*100)</f>
        <v>9.1270459023171893E-2</v>
      </c>
      <c r="BB68" s="772">
        <v>31.025379000000001</v>
      </c>
      <c r="BC68" s="737">
        <f>+IF(BB43=0,0,BB68/BB43*100)</f>
        <v>3.640160869902806E-2</v>
      </c>
      <c r="BD68" s="772">
        <v>54.354809000000003</v>
      </c>
      <c r="BE68" s="737">
        <f>+IF(BD43=0,0,BD68/BD43*100)</f>
        <v>6.7677461594107924E-2</v>
      </c>
      <c r="BF68" s="772">
        <v>319.99524299999996</v>
      </c>
      <c r="BG68" s="737">
        <f>+IF(BF43=0,0,BF68/BF43*100)</f>
        <v>0.39364572863166447</v>
      </c>
      <c r="BH68" s="772">
        <f t="shared" si="42"/>
        <v>405.37543099999994</v>
      </c>
      <c r="BI68" s="737">
        <f>+IF(BH43=0,0,BH68/BH43*100)</f>
        <v>0.16422902125437597</v>
      </c>
      <c r="BJ68" s="772">
        <f t="shared" si="13"/>
        <v>639.7718769999999</v>
      </c>
      <c r="BK68" s="737">
        <f>+IF(BJ43=0,0,BJ68/BJ43*100)</f>
        <v>0.12702690630787061</v>
      </c>
      <c r="BL68" s="772">
        <v>55.457253000000001</v>
      </c>
      <c r="BM68" s="737">
        <f>+IF(BL43=0,0,BL68/BL43*100)</f>
        <v>6.4144758600846452E-2</v>
      </c>
      <c r="BN68" s="772">
        <v>81.777025999999992</v>
      </c>
      <c r="BO68" s="737">
        <f>+IF(BN43=0,0,BN68/BN43*100)</f>
        <v>0.1002812775496351</v>
      </c>
      <c r="BP68" s="772">
        <v>81.551299672799999</v>
      </c>
      <c r="BQ68" s="737">
        <f>+IF(BP43=0,0,BP68/BP43*100)</f>
        <v>0.10219453451405848</v>
      </c>
      <c r="BR68" s="772">
        <f t="shared" si="43"/>
        <v>218.7855786728</v>
      </c>
      <c r="BS68" s="737">
        <f>+IF(BR43=0,0,BR68/BR43*100)</f>
        <v>8.8289727218302194E-2</v>
      </c>
      <c r="BT68" s="772">
        <v>87.022387194000004</v>
      </c>
      <c r="BU68" s="737">
        <f>+IF(BT43=0,0,BT68/BT43*100)</f>
        <v>0.10544976280097576</v>
      </c>
      <c r="BV68" s="772">
        <v>90.005264264999994</v>
      </c>
      <c r="BW68" s="737">
        <f>+IF(BV43=0,0,BV68/BV43*100)</f>
        <v>9.3084753808457224E-2</v>
      </c>
      <c r="BX68" s="772">
        <v>104.19699981919999</v>
      </c>
      <c r="BY68" s="737">
        <f>+IF(BX43=0,0,BX68/BX43*100)</f>
        <v>0.11640027776885506</v>
      </c>
      <c r="BZ68" s="772">
        <f t="shared" si="44"/>
        <v>281.22465127819999</v>
      </c>
      <c r="CA68" s="737">
        <f>+IF(BZ43=0,0,BZ68/BZ43*100)</f>
        <v>0.10464842156051124</v>
      </c>
      <c r="CB68" s="772">
        <f t="shared" si="14"/>
        <v>500.01022995099999</v>
      </c>
      <c r="CC68" s="737">
        <f>+IF(CB43=0,0,CB68/CB43*100)</f>
        <v>9.6800479744850426E-2</v>
      </c>
      <c r="CE68" s="772">
        <f t="shared" si="15"/>
        <v>1106.4800206967539</v>
      </c>
      <c r="CF68" s="737">
        <f>+IF(CE43=0,0,CE68/CE43*100)</f>
        <v>8.0560682431091657E-2</v>
      </c>
      <c r="CG68" s="772">
        <v>64.353676000000007</v>
      </c>
      <c r="CH68" s="737">
        <f>+IF(CG43=0,0,CG68/CG43*100)</f>
        <v>6.9801587211392582E-2</v>
      </c>
      <c r="CI68" s="772">
        <v>114.423283</v>
      </c>
      <c r="CJ68" s="737">
        <f>+IF(CI43=0,0,CI68/CI43*100)</f>
        <v>0.12145665166391874</v>
      </c>
      <c r="CK68" s="772">
        <v>80.24824000000001</v>
      </c>
      <c r="CL68" s="737">
        <f>+IF(CK43=0,0,CK68/CK43*100)</f>
        <v>7.506251916593519E-2</v>
      </c>
      <c r="CM68" s="772">
        <f t="shared" si="45"/>
        <v>259.02519900000004</v>
      </c>
      <c r="CN68" s="737">
        <f>+IF(CM43=0,0,CM68/CM43*100)</f>
        <v>8.8310216043372511E-2</v>
      </c>
      <c r="CO68" s="772">
        <v>63.491213000000002</v>
      </c>
      <c r="CP68" s="737">
        <f>+IF(CO43=0,0,CO68/CO43*100)</f>
        <v>6.2165743463059871E-2</v>
      </c>
      <c r="CQ68" s="772">
        <v>54.507469</v>
      </c>
      <c r="CR68" s="737">
        <f>+IF(CQ43=0,0,CQ68/CQ43*100)</f>
        <v>4.9063935089187889E-2</v>
      </c>
      <c r="CS68" s="772">
        <v>308.65997100000004</v>
      </c>
      <c r="CT68" s="737">
        <f>+IF(CS43=0,0,CS68/CS43*100)</f>
        <v>0.27304318966794711</v>
      </c>
      <c r="CU68" s="772">
        <f t="shared" si="46"/>
        <v>426.65865300000007</v>
      </c>
      <c r="CV68" s="737">
        <f>+IF(CU43=0,0,CU68/CU43*100)</f>
        <v>0.13076805829007182</v>
      </c>
      <c r="CW68" s="772">
        <f t="shared" si="16"/>
        <v>685.68385200000012</v>
      </c>
      <c r="CX68" s="737">
        <f>+IF(CW43=0,0,CW68/CW43*100)</f>
        <v>0.11066839909866265</v>
      </c>
      <c r="CY68" s="772">
        <v>46.229222999999998</v>
      </c>
      <c r="CZ68" s="737">
        <f>+IF(CY43=0,0,CY68/CY43*100)</f>
        <v>3.9812412006400767E-2</v>
      </c>
      <c r="DA68" s="772">
        <v>74.950783000000001</v>
      </c>
      <c r="DB68" s="737">
        <f>+IF(DA43=0,0,DA68/DA43*100)</f>
        <v>6.1195363075436347E-2</v>
      </c>
      <c r="DC68" s="772">
        <v>81.365685999999997</v>
      </c>
      <c r="DD68" s="737">
        <f>+IF(DC43=0,0,DC68/DC43*100)</f>
        <v>6.3041748362289859E-2</v>
      </c>
      <c r="DE68" s="772">
        <f t="shared" si="47"/>
        <v>202.54569199999997</v>
      </c>
      <c r="DF68" s="737">
        <f>+IF(DE43=0,0,DE68/DE43*100)</f>
        <v>5.5090212208146964E-2</v>
      </c>
      <c r="DG68" s="772">
        <v>72.34332401698282</v>
      </c>
      <c r="DH68" s="737">
        <f>+IF(DG43=0,0,DG68/DG43*100)</f>
        <v>5.4254035985667734E-2</v>
      </c>
      <c r="DI68" s="772">
        <v>72.541084774007956</v>
      </c>
      <c r="DJ68" s="737">
        <f>+IF(DI43=0,0,DI68/DI43*100)</f>
        <v>5.521056229756173E-2</v>
      </c>
      <c r="DK68" s="772">
        <v>73.366067905762833</v>
      </c>
      <c r="DL68" s="737">
        <f>+IF(DK43=0,0,DK68/DK43*100)</f>
        <v>6.0385431740641024E-2</v>
      </c>
      <c r="DM68" s="772">
        <f t="shared" si="48"/>
        <v>218.25047669675362</v>
      </c>
      <c r="DN68" s="737">
        <f>+IF(DM43=0,0,DM68/DM43*100)</f>
        <v>5.6508196189529229E-2</v>
      </c>
      <c r="DO68" s="772">
        <f t="shared" si="17"/>
        <v>420.79616869675363</v>
      </c>
      <c r="DP68" s="737">
        <f>+IF(DO43=0,0,DO68/DO43*100)</f>
        <v>5.5816664646591199E-2</v>
      </c>
      <c r="DR68" s="772">
        <f t="shared" si="18"/>
        <v>1259.8964309968981</v>
      </c>
      <c r="DS68" s="737">
        <f>+IF(DR43=0,0,DR68/DR43*100)</f>
        <v>7.581120440142719E-2</v>
      </c>
      <c r="DT68" s="772">
        <v>75.221352404246915</v>
      </c>
      <c r="DU68" s="737">
        <f>+IF(DT43=0,0,DT68/DT43*100)</f>
        <v>5.4884238660760747E-2</v>
      </c>
      <c r="DV68" s="772">
        <v>110.97968408323794</v>
      </c>
      <c r="DW68" s="737">
        <f>+IF(DV43=0,0,DV68/DV43*100)</f>
        <v>7.8140010907738824E-2</v>
      </c>
      <c r="DX68" s="772">
        <v>69.797764455709029</v>
      </c>
      <c r="DY68" s="737">
        <f>+IF(DX43=0,0,DX68/DX43*100)</f>
        <v>5.0052620463470254E-2</v>
      </c>
      <c r="DZ68" s="772">
        <f t="shared" si="49"/>
        <v>255.99880094319388</v>
      </c>
      <c r="EA68" s="737">
        <f>+IF(DZ43=0,0,DZ68/DZ43*100)</f>
        <v>6.1166171311039193E-2</v>
      </c>
      <c r="EB68" s="772">
        <v>68.542972360156284</v>
      </c>
      <c r="EC68" s="737">
        <f>+IF(EB43=0,0,EB68/EB43*100)</f>
        <v>5.1165231729759869E-2</v>
      </c>
      <c r="ED68" s="772">
        <v>67.786649027044319</v>
      </c>
      <c r="EE68" s="737">
        <f>+IF(ED43=0,0,ED68/ED43*100)</f>
        <v>5.0498007384501588E-2</v>
      </c>
      <c r="EF68" s="772">
        <v>397.9010427352722</v>
      </c>
      <c r="EG68" s="737">
        <f>+IF(EF43=0,0,EF68/EF43*100)</f>
        <v>0.29844135767897018</v>
      </c>
      <c r="EH68" s="772">
        <f t="shared" si="50"/>
        <v>534.23066412247283</v>
      </c>
      <c r="EI68" s="737">
        <f>+IF(EH43=0,0,EH68/EH43*100)</f>
        <v>0.13304987353375755</v>
      </c>
      <c r="EJ68" s="772">
        <f t="shared" si="19"/>
        <v>790.22946506566677</v>
      </c>
      <c r="EK68" s="737">
        <f>+IF(EJ43=0,0,EJ68/EJ43*100)</f>
        <v>9.6362788231400043E-2</v>
      </c>
      <c r="EL68" s="772">
        <v>77.193997129265284</v>
      </c>
      <c r="EM68" s="737">
        <f>+IF(EL43=0,0,EL68/EL43*100)</f>
        <v>5.5125943793293053E-2</v>
      </c>
      <c r="EN68" s="772">
        <v>80.3695364736176</v>
      </c>
      <c r="EO68" s="737">
        <f>+IF(EN43=0,0,EN68/EN43*100)</f>
        <v>5.8451003700010273E-2</v>
      </c>
      <c r="EP68" s="772">
        <v>79.353209725162344</v>
      </c>
      <c r="EQ68" s="737">
        <f>+IF(EP43=0,0,EP68/EP43*100)</f>
        <v>5.6204761618758682E-2</v>
      </c>
      <c r="ER68" s="772">
        <f t="shared" si="51"/>
        <v>236.91674332804524</v>
      </c>
      <c r="ES68" s="737">
        <f>+IF(ER43=0,0,ER68/ER43*100)</f>
        <v>5.6581595923249128E-2</v>
      </c>
      <c r="ET68" s="772">
        <v>79.082627455028472</v>
      </c>
      <c r="EU68" s="737">
        <f>+IF(ET43=0,0,ET68/ET43*100)</f>
        <v>5.4754611999051885E-2</v>
      </c>
      <c r="EV68" s="772">
        <v>75.914883419107426</v>
      </c>
      <c r="EW68" s="737">
        <f>+IF(EV43=0,0,EV68/EV43*100)</f>
        <v>5.383845964801004E-2</v>
      </c>
      <c r="EX68" s="772">
        <v>77.752711729050077</v>
      </c>
      <c r="EY68" s="737">
        <f>+IF(EX43=0,0,EX68/EX43*100)</f>
        <v>5.6474609199789909E-2</v>
      </c>
      <c r="EZ68" s="772">
        <f t="shared" si="52"/>
        <v>232.75022260318599</v>
      </c>
      <c r="FA68" s="737">
        <f>+IF(EZ43=0,0,EZ68/EZ43*100)</f>
        <v>5.5008970764883799E-2</v>
      </c>
      <c r="FB68" s="772">
        <f t="shared" si="20"/>
        <v>469.66696593123123</v>
      </c>
      <c r="FC68" s="737">
        <f>+IF(FB43=0,0,FB68/FB43*100)</f>
        <v>5.5791177028158064E-2</v>
      </c>
      <c r="FD68" s="772">
        <v>1494.3611471510687</v>
      </c>
      <c r="FE68" s="737">
        <f>+IF(FD43=0,0,FD68/FD43*100)</f>
        <v>8.9515961939202165E-2</v>
      </c>
      <c r="FF68" s="772">
        <v>1525.1405707538343</v>
      </c>
      <c r="FG68" s="737">
        <f>+IF(FF43=0,0,FF68/FF43*100)</f>
        <v>8.4452010568870847E-2</v>
      </c>
      <c r="FH68" s="772">
        <v>1831.7548625576701</v>
      </c>
      <c r="FI68" s="737">
        <f>+IF(FH43=0,0,FH68/FH43*100)</f>
        <v>8.742639957547467E-2</v>
      </c>
      <c r="FJ68" s="772">
        <v>1948.114889676222</v>
      </c>
      <c r="FK68" s="737">
        <f>+IF(FJ43=0,0,FJ68/FJ43*100)</f>
        <v>8.2575633395373951E-2</v>
      </c>
    </row>
    <row r="69" spans="2:167" s="648" customFormat="1" ht="13.5" customHeight="1">
      <c r="B69" s="769"/>
      <c r="C69" s="771" t="s">
        <v>4809</v>
      </c>
      <c r="D69" s="769"/>
      <c r="E69" s="772">
        <f t="shared" si="7"/>
        <v>823.61084370831361</v>
      </c>
      <c r="F69" s="737">
        <f>+IF(E43=0,0,E69/E43*100)</f>
        <v>9.7737619097334069E-2</v>
      </c>
      <c r="G69" s="772">
        <v>78.335869000000002</v>
      </c>
      <c r="H69" s="737">
        <f>+IF(G43=0,0,G69/G43*100)</f>
        <v>0.13284914627680033</v>
      </c>
      <c r="I69" s="772">
        <v>85.053379000000007</v>
      </c>
      <c r="J69" s="737">
        <f>+IF(I43=0,0,I69/I43*100)</f>
        <v>0.13295865692096717</v>
      </c>
      <c r="K69" s="772">
        <v>32.225422999999999</v>
      </c>
      <c r="L69" s="737">
        <f>+IF(K43=0,0,K69/K43*100)</f>
        <v>4.5429177996125433E-2</v>
      </c>
      <c r="M69" s="772">
        <f t="shared" si="37"/>
        <v>195.61467100000002</v>
      </c>
      <c r="N69" s="737">
        <f>+IF(M43=0,0,M69/M43*100)</f>
        <v>0.10089921860902117</v>
      </c>
      <c r="O69" s="772">
        <v>69.041066000000001</v>
      </c>
      <c r="P69" s="737">
        <f>+IF(O43=0,0,O69/O43*100)</f>
        <v>0.11566293565921081</v>
      </c>
      <c r="Q69" s="772">
        <v>64.254608395345613</v>
      </c>
      <c r="R69" s="737">
        <f>+IF(Q43=0,0,Q69/Q43*100)</f>
        <v>0.14101282506050355</v>
      </c>
      <c r="S69" s="772">
        <v>55.796967312967922</v>
      </c>
      <c r="T69" s="737">
        <f>+IF(S43=0,0,S69/S43*100)</f>
        <v>9.1973440196471981E-2</v>
      </c>
      <c r="U69" s="772">
        <f t="shared" si="38"/>
        <v>189.09264170831352</v>
      </c>
      <c r="V69" s="737">
        <f>+IF(U43=0,0,U69/U43*100)</f>
        <v>0.11396306323344771</v>
      </c>
      <c r="W69" s="772">
        <f t="shared" si="9"/>
        <v>384.70731270831357</v>
      </c>
      <c r="X69" s="737">
        <f>+IF(W43=0,0,W69/W43*100)</f>
        <v>0.10692377925268184</v>
      </c>
      <c r="Y69" s="772">
        <v>54.762608</v>
      </c>
      <c r="Z69" s="737">
        <f>+IF(Y43=0,0,Y69/Y43*100)</f>
        <v>7.8936290669963494E-2</v>
      </c>
      <c r="AA69" s="772">
        <v>58.019432000000009</v>
      </c>
      <c r="AB69" s="737">
        <f>+IF(AA43=0,0,AA69/AA43*100)</f>
        <v>7.7505476894050851E-2</v>
      </c>
      <c r="AC69" s="772">
        <v>62.537943999999996</v>
      </c>
      <c r="AD69" s="737">
        <f>+IF(AC43=0,0,AC69/AC43*100)</f>
        <v>7.7403878834360437E-2</v>
      </c>
      <c r="AE69" s="772">
        <f t="shared" si="39"/>
        <v>175.31998400000001</v>
      </c>
      <c r="AF69" s="737">
        <f>+IF(AE43=0,0,AE69/AE43*100)</f>
        <v>7.7910115224677223E-2</v>
      </c>
      <c r="AG69" s="772">
        <v>66.029933999999997</v>
      </c>
      <c r="AH69" s="737">
        <f>+IF(AG43=0,0,AG69/AG43*100)</f>
        <v>8.0537939257363453E-2</v>
      </c>
      <c r="AI69" s="772">
        <v>86.385584999999992</v>
      </c>
      <c r="AJ69" s="737">
        <f>+IF(AI43=0,0,AI69/AI43*100)</f>
        <v>9.7396234053602385E-2</v>
      </c>
      <c r="AK69" s="772">
        <v>111.16802800000001</v>
      </c>
      <c r="AL69" s="737">
        <f>+IF(AK43=0,0,AK69/AK43*100)</f>
        <v>0.12753031645449739</v>
      </c>
      <c r="AM69" s="772">
        <f t="shared" si="40"/>
        <v>263.58354700000001</v>
      </c>
      <c r="AN69" s="737">
        <f>+IF(AM43=0,0,AM69/AM43*100)</f>
        <v>0.10222320081643507</v>
      </c>
      <c r="AO69" s="772">
        <f t="shared" si="12"/>
        <v>438.90353100000004</v>
      </c>
      <c r="AP69" s="737">
        <f>+IF(AO43=0,0,AO69/AO43*100)</f>
        <v>9.0892967281618831E-2</v>
      </c>
      <c r="AQ69" s="651"/>
      <c r="AR69" s="772">
        <v>1063.1428500321999</v>
      </c>
      <c r="AS69" s="737">
        <f>+IF(AR43=0,0,AR69/AR43*100)</f>
        <v>0.10421052324201768</v>
      </c>
      <c r="AT69" s="772">
        <v>92.398225999999994</v>
      </c>
      <c r="AU69" s="737">
        <f>+IF(AT43=0,0,AT69/AT43*100)</f>
        <v>0.11046007124081136</v>
      </c>
      <c r="AV69" s="772">
        <v>89.77679599999999</v>
      </c>
      <c r="AW69" s="737">
        <f>+IF(AV43=0,0,AV69/AV43*100)</f>
        <v>0.11423573755199347</v>
      </c>
      <c r="AX69" s="772">
        <v>94.962513999999999</v>
      </c>
      <c r="AY69" s="737">
        <f>+IF(AX43=0,0,AX69/AX43*100)</f>
        <v>0.10040693547827347</v>
      </c>
      <c r="AZ69" s="772">
        <f t="shared" si="41"/>
        <v>277.13753599999995</v>
      </c>
      <c r="BA69" s="737">
        <f>+IF(AZ43=0,0,AZ69/AZ43*100)</f>
        <v>0.10791319815177924</v>
      </c>
      <c r="BB69" s="772">
        <v>89.875018000000011</v>
      </c>
      <c r="BC69" s="737">
        <f>+IF(BB43=0,0,BB69/BB43*100)</f>
        <v>0.10544900151112106</v>
      </c>
      <c r="BD69" s="772">
        <v>89.800331999999997</v>
      </c>
      <c r="BE69" s="737">
        <f>+IF(BD43=0,0,BD69/BD43*100)</f>
        <v>0.11181087068244762</v>
      </c>
      <c r="BF69" s="772">
        <v>96.646200999999991</v>
      </c>
      <c r="BG69" s="737">
        <f>+IF(BF43=0,0,BF69/BF43*100)</f>
        <v>0.11889040554308272</v>
      </c>
      <c r="BH69" s="772">
        <f t="shared" si="42"/>
        <v>276.321551</v>
      </c>
      <c r="BI69" s="737">
        <f>+IF(BH43=0,0,BH69/BH43*100)</f>
        <v>0.11194565432906353</v>
      </c>
      <c r="BJ69" s="772">
        <f t="shared" si="13"/>
        <v>553.45908699999995</v>
      </c>
      <c r="BK69" s="737">
        <f>+IF(BJ43=0,0,BJ69/BJ43*100)</f>
        <v>0.10988947485353223</v>
      </c>
      <c r="BL69" s="772">
        <v>86.879898999999995</v>
      </c>
      <c r="BM69" s="737">
        <f>+IF(BL43=0,0,BL69/BL43*100)</f>
        <v>0.10048983401000625</v>
      </c>
      <c r="BN69" s="772">
        <v>78.326829000000004</v>
      </c>
      <c r="BO69" s="737">
        <f>+IF(BN43=0,0,BN69/BN43*100)</f>
        <v>9.6050380684323367E-2</v>
      </c>
      <c r="BP69" s="772">
        <v>77.432033552199997</v>
      </c>
      <c r="BQ69" s="737">
        <f>+IF(BP43=0,0,BP69/BP43*100)</f>
        <v>9.7032550763667624E-2</v>
      </c>
      <c r="BR69" s="772">
        <f t="shared" si="43"/>
        <v>242.63876155219998</v>
      </c>
      <c r="BS69" s="737">
        <f>+IF(BR43=0,0,BR69/BR43*100)</f>
        <v>9.7915549095986695E-2</v>
      </c>
      <c r="BT69" s="772">
        <v>86.092232262899998</v>
      </c>
      <c r="BU69" s="737">
        <f>+IF(BT43=0,0,BT69/BT43*100)</f>
        <v>0.10432264344680323</v>
      </c>
      <c r="BV69" s="772">
        <v>87.061929711199994</v>
      </c>
      <c r="BW69" s="737">
        <f>+IF(BV43=0,0,BV69/BV43*100)</f>
        <v>9.004071438972136E-2</v>
      </c>
      <c r="BX69" s="772">
        <v>93.890839505900004</v>
      </c>
      <c r="BY69" s="737">
        <f>+IF(BX43=0,0,BX69/BX43*100)</f>
        <v>0.10488708712728138</v>
      </c>
      <c r="BZ69" s="772">
        <f t="shared" si="44"/>
        <v>267.04500148</v>
      </c>
      <c r="CA69" s="737">
        <f>+IF(BZ43=0,0,BZ69/BZ43*100)</f>
        <v>9.9371935438409054E-2</v>
      </c>
      <c r="CB69" s="772">
        <f t="shared" si="14"/>
        <v>509.68376303219998</v>
      </c>
      <c r="CC69" s="737">
        <f>+IF(CB43=0,0,CB69/CB43*100)</f>
        <v>9.867324671439745E-2</v>
      </c>
      <c r="CE69" s="772">
        <f t="shared" si="15"/>
        <v>1706.0560071090699</v>
      </c>
      <c r="CF69" s="737">
        <f>+IF(CE43=0,0,CE69/CE43*100)</f>
        <v>0.12421465695496516</v>
      </c>
      <c r="CG69" s="772">
        <v>140.38229699999999</v>
      </c>
      <c r="CH69" s="737">
        <f>+IF(CG43=0,0,CG69/CG43*100)</f>
        <v>0.15226647110230523</v>
      </c>
      <c r="CI69" s="772">
        <v>133.77498900000001</v>
      </c>
      <c r="CJ69" s="737">
        <f>+IF(CI43=0,0,CI69/CI43*100)</f>
        <v>0.14199786804157299</v>
      </c>
      <c r="CK69" s="772">
        <v>126.71779799999999</v>
      </c>
      <c r="CL69" s="737">
        <f>+IF(CK43=0,0,CK69/CK43*100)</f>
        <v>0.11852916825390938</v>
      </c>
      <c r="CM69" s="772">
        <f t="shared" si="45"/>
        <v>400.87508400000002</v>
      </c>
      <c r="CN69" s="737">
        <f>+IF(CM43=0,0,CM69/CM43*100)</f>
        <v>0.13667151076851444</v>
      </c>
      <c r="CO69" s="772">
        <v>147.33710099999999</v>
      </c>
      <c r="CP69" s="737">
        <f>+IF(CO43=0,0,CO69/CO43*100)</f>
        <v>0.14426122908310071</v>
      </c>
      <c r="CQ69" s="772">
        <v>150.19596999999999</v>
      </c>
      <c r="CR69" s="737">
        <f>+IF(CQ43=0,0,CQ69/CQ43*100)</f>
        <v>0.13519624847628883</v>
      </c>
      <c r="CS69" s="772">
        <v>104.56752299999999</v>
      </c>
      <c r="CT69" s="737">
        <f>+IF(CS43=0,0,CS69/CS43*100)</f>
        <v>9.2501304665762479E-2</v>
      </c>
      <c r="CU69" s="772">
        <f t="shared" si="46"/>
        <v>402.10059399999994</v>
      </c>
      <c r="CV69" s="737">
        <f>+IF(CU43=0,0,CU69/CU43*100)</f>
        <v>0.12324117545710361</v>
      </c>
      <c r="CW69" s="772">
        <f t="shared" si="16"/>
        <v>802.97567800000002</v>
      </c>
      <c r="CX69" s="737">
        <f>+IF(CW43=0,0,CW69/CW43*100)</f>
        <v>0.12959913309935034</v>
      </c>
      <c r="CY69" s="772">
        <v>126.57244499999999</v>
      </c>
      <c r="CZ69" s="737">
        <f>+IF(CY43=0,0,CY69/CY43*100)</f>
        <v>0.10900365617214679</v>
      </c>
      <c r="DA69" s="772">
        <v>149.33397600000001</v>
      </c>
      <c r="DB69" s="737">
        <f>+IF(DA43=0,0,DA69/DA43*100)</f>
        <v>0.12192730369232432</v>
      </c>
      <c r="DC69" s="772">
        <v>168.415098</v>
      </c>
      <c r="DD69" s="737">
        <f>+IF(DC43=0,0,DC69/DC43*100)</f>
        <v>0.1304872207250411</v>
      </c>
      <c r="DE69" s="772">
        <f t="shared" si="47"/>
        <v>444.32151900000002</v>
      </c>
      <c r="DF69" s="737">
        <f>+IF(DE43=0,0,DE69/DE43*100)</f>
        <v>0.12085059192646866</v>
      </c>
      <c r="DG69" s="772">
        <v>165.626707104698</v>
      </c>
      <c r="DH69" s="737">
        <f>+IF(DG43=0,0,DG69/DG43*100)</f>
        <v>0.12421211562433133</v>
      </c>
      <c r="DI69" s="772">
        <v>146.81259598538122</v>
      </c>
      <c r="DJ69" s="737">
        <f>+IF(DI43=0,0,DI69/DI43*100)</f>
        <v>0.11173814124739907</v>
      </c>
      <c r="DK69" s="772">
        <v>146.31950701899069</v>
      </c>
      <c r="DL69" s="737">
        <f>+IF(DK43=0,0,DK69/DK43*100)</f>
        <v>0.12043124097598643</v>
      </c>
      <c r="DM69" s="772">
        <f t="shared" si="48"/>
        <v>458.75881010906988</v>
      </c>
      <c r="DN69" s="737">
        <f>+IF(DM43=0,0,DM69/DM43*100)</f>
        <v>0.11877927250228959</v>
      </c>
      <c r="DO69" s="772">
        <f t="shared" si="17"/>
        <v>903.08032910906991</v>
      </c>
      <c r="DP69" s="737">
        <f>+IF(DO43=0,0,DO69/DO43*100)</f>
        <v>0.11978942687365546</v>
      </c>
      <c r="DR69" s="772">
        <f t="shared" si="18"/>
        <v>1671.0272003980294</v>
      </c>
      <c r="DS69" s="737">
        <f>+IF(DR43=0,0,DR69/DR43*100)</f>
        <v>0.10054999881972961</v>
      </c>
      <c r="DT69" s="772">
        <v>169.57447749973858</v>
      </c>
      <c r="DU69" s="737">
        <f>+IF(DT43=0,0,DT69/DT43*100)</f>
        <v>0.12372771555412762</v>
      </c>
      <c r="DV69" s="772">
        <v>148.20420974763752</v>
      </c>
      <c r="DW69" s="737">
        <f>+IF(DV43=0,0,DV69/DV43*100)</f>
        <v>0.10434953624095171</v>
      </c>
      <c r="DX69" s="772">
        <v>149.12109539514327</v>
      </c>
      <c r="DY69" s="737">
        <f>+IF(DX43=0,0,DX69/DX43*100)</f>
        <v>0.10693611248317778</v>
      </c>
      <c r="DZ69" s="772">
        <f t="shared" si="49"/>
        <v>466.89978264251931</v>
      </c>
      <c r="EA69" s="737">
        <f>+IF(DZ43=0,0,DZ69/DZ43*100)</f>
        <v>0.11155705411501683</v>
      </c>
      <c r="EB69" s="772">
        <v>146.79475915076549</v>
      </c>
      <c r="EC69" s="737">
        <f>+IF(EB43=0,0,EB69/EB43*100)</f>
        <v>0.10957779638148858</v>
      </c>
      <c r="ED69" s="772">
        <v>149.62903050976635</v>
      </c>
      <c r="EE69" s="737">
        <f>+IF(ED43=0,0,ED69/ED43*100)</f>
        <v>0.11146690382354567</v>
      </c>
      <c r="EF69" s="772">
        <v>130.2164676181514</v>
      </c>
      <c r="EG69" s="737">
        <f>+IF(EF43=0,0,EF69/EF43*100)</f>
        <v>9.7667447968906307E-2</v>
      </c>
      <c r="EH69" s="772">
        <f t="shared" si="50"/>
        <v>426.64025727868324</v>
      </c>
      <c r="EI69" s="737">
        <f>+IF(EH43=0,0,EH69/EH43*100)</f>
        <v>0.1062545377633458</v>
      </c>
      <c r="EJ69" s="772">
        <f t="shared" si="19"/>
        <v>893.54003992120261</v>
      </c>
      <c r="EK69" s="737">
        <f>+IF(EJ43=0,0,EJ69/EJ43*100)</f>
        <v>0.10896076829538175</v>
      </c>
      <c r="EL69" s="772">
        <v>134.09422782535131</v>
      </c>
      <c r="EM69" s="737">
        <f>+IF(EL43=0,0,EL69/EL43*100)</f>
        <v>9.5759659312976753E-2</v>
      </c>
      <c r="EN69" s="772">
        <v>128.06006208310248</v>
      </c>
      <c r="EO69" s="737">
        <f>+IF(EN43=0,0,EN69/EN43*100)</f>
        <v>9.3135278503193808E-2</v>
      </c>
      <c r="EP69" s="772">
        <v>130.60675021031645</v>
      </c>
      <c r="EQ69" s="737">
        <f>+IF(EP43=0,0,EP69/EP43*100)</f>
        <v>9.2506922993990826E-2</v>
      </c>
      <c r="ER69" s="772">
        <f t="shared" si="51"/>
        <v>392.76104011877021</v>
      </c>
      <c r="ES69" s="737">
        <f>+IF(ER43=0,0,ER69/ER43*100)</f>
        <v>9.3801080304503001E-2</v>
      </c>
      <c r="ET69" s="772">
        <v>127.03332891799683</v>
      </c>
      <c r="EU69" s="737">
        <f>+IF(ET43=0,0,ET69/ET43*100)</f>
        <v>8.7954344205474141E-2</v>
      </c>
      <c r="EV69" s="772">
        <v>125.58809110511467</v>
      </c>
      <c r="EW69" s="737">
        <f>+IF(EV43=0,0,EV69/EV43*100)</f>
        <v>8.9066452725810194E-2</v>
      </c>
      <c r="EX69" s="772">
        <v>132.10470033494508</v>
      </c>
      <c r="EY69" s="737">
        <f>+IF(EX43=0,0,EX69/EX43*100)</f>
        <v>9.5952426082188375E-2</v>
      </c>
      <c r="EZ69" s="772">
        <f t="shared" si="52"/>
        <v>384.72612035805662</v>
      </c>
      <c r="FA69" s="737">
        <f>+IF(EZ43=0,0,EZ69/EZ43*100)</f>
        <v>9.09274658067451E-2</v>
      </c>
      <c r="FB69" s="772">
        <f t="shared" si="20"/>
        <v>777.48716047682683</v>
      </c>
      <c r="FC69" s="737">
        <f>+IF(FB43=0,0,FB69/FB43*100)</f>
        <v>9.2356769698028626E-2</v>
      </c>
      <c r="FD69" s="772">
        <v>1656.736576979803</v>
      </c>
      <c r="FE69" s="737">
        <f>+IF(FD43=0,0,FD69/FD43*100)</f>
        <v>9.9242655398893112E-2</v>
      </c>
      <c r="FF69" s="772">
        <v>1696.929710758621</v>
      </c>
      <c r="FG69" s="737">
        <f>+IF(FF43=0,0,FF69/FF43*100)</f>
        <v>9.3964535870148871E-2</v>
      </c>
      <c r="FH69" s="772">
        <v>1856.1476259878698</v>
      </c>
      <c r="FI69" s="737">
        <f>+IF(FH43=0,0,FH69/FH43*100)</f>
        <v>8.8590622761660714E-2</v>
      </c>
      <c r="FJ69" s="772">
        <v>1886.2702912155155</v>
      </c>
      <c r="FK69" s="737">
        <f>+IF(FJ43=0,0,FJ69/FJ43*100)</f>
        <v>7.9954198223845557E-2</v>
      </c>
    </row>
    <row r="70" spans="2:167" s="648" customFormat="1" ht="13.5" customHeight="1">
      <c r="B70" s="769"/>
      <c r="C70" s="771" t="s">
        <v>4810</v>
      </c>
      <c r="D70" s="769"/>
      <c r="E70" s="772">
        <f t="shared" si="7"/>
        <v>481.7853400210214</v>
      </c>
      <c r="F70" s="737">
        <f>+IF(E43=0,0,E70/E43*100)</f>
        <v>5.7173302670029978E-2</v>
      </c>
      <c r="G70" s="772">
        <v>39.670867000000001</v>
      </c>
      <c r="H70" s="737">
        <f>+IF(G43=0,0,G70/G43*100)</f>
        <v>6.7277492166589625E-2</v>
      </c>
      <c r="I70" s="772">
        <v>35.167437</v>
      </c>
      <c r="J70" s="737">
        <f>+IF(I43=0,0,I70/I43*100)</f>
        <v>5.4975066785679691E-2</v>
      </c>
      <c r="K70" s="772">
        <v>38.439667999999998</v>
      </c>
      <c r="L70" s="737">
        <f>+IF(K43=0,0,K70/K43*100)</f>
        <v>5.4189591853735078E-2</v>
      </c>
      <c r="M70" s="772">
        <f t="shared" si="37"/>
        <v>113.27797199999999</v>
      </c>
      <c r="N70" s="737">
        <f>+IF(M43=0,0,M70/M43*100)</f>
        <v>5.8429456246738135E-2</v>
      </c>
      <c r="O70" s="772">
        <v>37.775751</v>
      </c>
      <c r="P70" s="737">
        <f>+IF(O43=0,0,O70/O43*100)</f>
        <v>6.3284860888320693E-2</v>
      </c>
      <c r="Q70" s="772">
        <v>38.382091303063511</v>
      </c>
      <c r="R70" s="737">
        <f>+IF(Q43=0,0,Q70/Q43*100)</f>
        <v>8.4233135358540642E-2</v>
      </c>
      <c r="S70" s="772">
        <v>41.984528717957907</v>
      </c>
      <c r="T70" s="737">
        <f>+IF(S43=0,0,S70/S43*100)</f>
        <v>6.9205581005129455E-2</v>
      </c>
      <c r="U70" s="772">
        <f t="shared" si="38"/>
        <v>118.14237102102143</v>
      </c>
      <c r="V70" s="737">
        <f>+IF(U43=0,0,U70/U43*100)</f>
        <v>7.1202487720209165E-2</v>
      </c>
      <c r="W70" s="772">
        <f t="shared" si="9"/>
        <v>231.42034302102144</v>
      </c>
      <c r="X70" s="737">
        <f>+IF(W43=0,0,W70/W43*100)</f>
        <v>6.4319904650528059E-2</v>
      </c>
      <c r="Y70" s="772">
        <v>39.72045</v>
      </c>
      <c r="Z70" s="737">
        <f>+IF(Y43=0,0,Y70/Y43*100)</f>
        <v>5.7254121037145486E-2</v>
      </c>
      <c r="AA70" s="772">
        <v>41.66348</v>
      </c>
      <c r="AB70" s="737">
        <f>+IF(AA43=0,0,AA70/AA43*100)</f>
        <v>5.5656316774451528E-2</v>
      </c>
      <c r="AC70" s="772">
        <v>39.291560000000004</v>
      </c>
      <c r="AD70" s="737">
        <f>+IF(AC43=0,0,AC70/AC43*100)</f>
        <v>4.8631581963311798E-2</v>
      </c>
      <c r="AE70" s="772">
        <f t="shared" si="39"/>
        <v>120.67549</v>
      </c>
      <c r="AF70" s="737">
        <f>+IF(AE43=0,0,AE70/AE43*100)</f>
        <v>5.3626752160178065E-2</v>
      </c>
      <c r="AG70" s="772">
        <v>38.560589</v>
      </c>
      <c r="AH70" s="737">
        <f>+IF(AG43=0,0,AG70/AG43*100)</f>
        <v>4.7033067981109261E-2</v>
      </c>
      <c r="AI70" s="772">
        <v>38.162714999999999</v>
      </c>
      <c r="AJ70" s="737">
        <f>+IF(AI43=0,0,AI70/AI43*100)</f>
        <v>4.302690920320703E-2</v>
      </c>
      <c r="AK70" s="772">
        <v>52.966203</v>
      </c>
      <c r="AL70" s="737">
        <f>+IF(AK43=0,0,AK70/AK43*100)</f>
        <v>6.076204419118731E-2</v>
      </c>
      <c r="AM70" s="772">
        <f t="shared" si="40"/>
        <v>129.68950699999999</v>
      </c>
      <c r="AN70" s="737">
        <f>+IF(AM43=0,0,AM70/AM43*100)</f>
        <v>5.0296297582813315E-2</v>
      </c>
      <c r="AO70" s="772">
        <f t="shared" si="12"/>
        <v>250.36499699999999</v>
      </c>
      <c r="AP70" s="737">
        <f>+IF(AO43=0,0,AO70/AO43*100)</f>
        <v>5.1848335393737337E-2</v>
      </c>
      <c r="AQ70" s="651"/>
      <c r="AR70" s="772">
        <v>565.09186549099991</v>
      </c>
      <c r="AS70" s="737">
        <f>+IF(AR43=0,0,AR70/AR43*100)</f>
        <v>5.5390974957731591E-2</v>
      </c>
      <c r="AT70" s="772">
        <v>37.942892000000001</v>
      </c>
      <c r="AU70" s="737">
        <f>+IF(AT43=0,0,AT70/AT43*100)</f>
        <v>4.5359902834091345E-2</v>
      </c>
      <c r="AV70" s="772">
        <v>43.068842000000004</v>
      </c>
      <c r="AW70" s="737">
        <f>+IF(AV43=0,0,AV70/AV43*100)</f>
        <v>5.4802589873894303E-2</v>
      </c>
      <c r="AX70" s="772">
        <v>38.540019000000001</v>
      </c>
      <c r="AY70" s="737">
        <f>+IF(AX43=0,0,AX70/AX43*100)</f>
        <v>4.0749607798551267E-2</v>
      </c>
      <c r="AZ70" s="772">
        <f t="shared" si="41"/>
        <v>119.55175300000001</v>
      </c>
      <c r="BA70" s="737">
        <f>+IF(AZ43=0,0,AZ70/AZ43*100)</f>
        <v>4.6551658779565581E-2</v>
      </c>
      <c r="BB70" s="772">
        <v>37.458247</v>
      </c>
      <c r="BC70" s="737">
        <f>+IF(BB43=0,0,BB70/BB43*100)</f>
        <v>4.3949195587442834E-2</v>
      </c>
      <c r="BD70" s="772">
        <v>37.336891999999999</v>
      </c>
      <c r="BE70" s="737">
        <f>+IF(BD43=0,0,BD70/BD43*100)</f>
        <v>4.6488362683297355E-2</v>
      </c>
      <c r="BF70" s="772">
        <v>51.685046</v>
      </c>
      <c r="BG70" s="737">
        <f>+IF(BF43=0,0,BF70/BF43*100)</f>
        <v>6.3580937645473373E-2</v>
      </c>
      <c r="BH70" s="772">
        <f t="shared" si="42"/>
        <v>126.48018500000001</v>
      </c>
      <c r="BI70" s="737">
        <f>+IF(BH43=0,0,BH70/BH43*100)</f>
        <v>5.1240690486302337E-2</v>
      </c>
      <c r="BJ70" s="772">
        <f t="shared" si="13"/>
        <v>246.03193800000003</v>
      </c>
      <c r="BK70" s="737">
        <f>+IF(BJ43=0,0,BJ70/BJ43*100)</f>
        <v>4.8849718252104164E-2</v>
      </c>
      <c r="BL70" s="772">
        <v>49.783627000000003</v>
      </c>
      <c r="BM70" s="737">
        <f>+IF(BL43=0,0,BL70/BL43*100)</f>
        <v>5.758234610339575E-2</v>
      </c>
      <c r="BN70" s="772">
        <v>52.008154000000005</v>
      </c>
      <c r="BO70" s="737">
        <f>+IF(BN43=0,0,BN70/BN43*100)</f>
        <v>6.3776397617078498E-2</v>
      </c>
      <c r="BP70" s="772">
        <v>48.198140610599999</v>
      </c>
      <c r="BQ70" s="737">
        <f>+IF(BP43=0,0,BP70/BP43*100)</f>
        <v>6.039862716971816E-2</v>
      </c>
      <c r="BR70" s="772">
        <f t="shared" si="43"/>
        <v>149.98992161060002</v>
      </c>
      <c r="BS70" s="737">
        <f>+IF(BR43=0,0,BR70/BR43*100)</f>
        <v>6.0527614959023597E-2</v>
      </c>
      <c r="BT70" s="772">
        <v>48.444043869300003</v>
      </c>
      <c r="BU70" s="737">
        <f>+IF(BT43=0,0,BT70/BT43*100)</f>
        <v>5.8702284548337036E-2</v>
      </c>
      <c r="BV70" s="772">
        <v>47.841534421199995</v>
      </c>
      <c r="BW70" s="737">
        <f>+IF(BV43=0,0,BV70/BV43*100)</f>
        <v>4.9478410954990976E-2</v>
      </c>
      <c r="BX70" s="772">
        <v>72.784427589899991</v>
      </c>
      <c r="BY70" s="737">
        <f>+IF(BX43=0,0,BX70/BX43*100)</f>
        <v>8.1308747885371929E-2</v>
      </c>
      <c r="BZ70" s="772">
        <f t="shared" si="44"/>
        <v>169.0700058804</v>
      </c>
      <c r="CA70" s="737">
        <f>+IF(BZ43=0,0,BZ70/BZ43*100)</f>
        <v>6.2913792116707432E-2</v>
      </c>
      <c r="CB70" s="772">
        <f t="shared" si="14"/>
        <v>319.05992749100005</v>
      </c>
      <c r="CC70" s="737">
        <f>+IF(CB43=0,0,CB70/CB43*100)</f>
        <v>6.1769044308378818E-2</v>
      </c>
      <c r="CE70" s="772">
        <f t="shared" si="15"/>
        <v>681.09314211395645</v>
      </c>
      <c r="CF70" s="737">
        <f>+IF(CE43=0,0,CE70/CE43*100)</f>
        <v>4.9589081864564934E-2</v>
      </c>
      <c r="CG70" s="772">
        <v>68.650689</v>
      </c>
      <c r="CH70" s="737">
        <f>+IF(CG43=0,0,CG70/CG43*100)</f>
        <v>7.4462367236887733E-2</v>
      </c>
      <c r="CI70" s="772">
        <v>34.393363999999998</v>
      </c>
      <c r="CJ70" s="737">
        <f>+IF(CI43=0,0,CI70/CI43*100)</f>
        <v>3.6507454788710821E-2</v>
      </c>
      <c r="CK70" s="772">
        <v>53.565277000000002</v>
      </c>
      <c r="CL70" s="737">
        <f>+IF(CK43=0,0,CK70/CK43*100)</f>
        <v>5.0103835690865337E-2</v>
      </c>
      <c r="CM70" s="772">
        <f t="shared" si="45"/>
        <v>156.60933</v>
      </c>
      <c r="CN70" s="737">
        <f>+IF(CM43=0,0,CM70/CM43*100)</f>
        <v>5.3393275326497555E-2</v>
      </c>
      <c r="CO70" s="772">
        <v>53.414566000000001</v>
      </c>
      <c r="CP70" s="737">
        <f>+IF(CO43=0,0,CO70/CO43*100)</f>
        <v>5.2299460826912857E-2</v>
      </c>
      <c r="CQ70" s="772">
        <v>54.082448999999997</v>
      </c>
      <c r="CR70" s="737">
        <f>+IF(CQ43=0,0,CQ70/CQ43*100)</f>
        <v>4.8681360846167969E-2</v>
      </c>
      <c r="CS70" s="772">
        <v>44.297176999999998</v>
      </c>
      <c r="CT70" s="737">
        <f>+IF(CS43=0,0,CS70/CS43*100)</f>
        <v>3.918565294417662E-2</v>
      </c>
      <c r="CU70" s="772">
        <f t="shared" si="46"/>
        <v>151.79419200000001</v>
      </c>
      <c r="CV70" s="737">
        <f>+IF(CU43=0,0,CU70/CU43*100)</f>
        <v>4.6523916971983575E-2</v>
      </c>
      <c r="CW70" s="772">
        <f t="shared" si="16"/>
        <v>308.40352200000001</v>
      </c>
      <c r="CX70" s="737">
        <f>+IF(CW43=0,0,CW70/CW43*100)</f>
        <v>4.9775890093630482E-2</v>
      </c>
      <c r="CY70" s="772">
        <v>59.267198999999998</v>
      </c>
      <c r="CZ70" s="737">
        <f>+IF(CY43=0,0,CY70/CY43*100)</f>
        <v>5.1040661986755512E-2</v>
      </c>
      <c r="DA70" s="772">
        <v>58.179775999999997</v>
      </c>
      <c r="DB70" s="737">
        <f>+IF(DA43=0,0,DA70/DA43*100)</f>
        <v>4.7502272470823385E-2</v>
      </c>
      <c r="DC70" s="772">
        <v>57.498665000000003</v>
      </c>
      <c r="DD70" s="737">
        <f>+IF(DC43=0,0,DC70/DC43*100)</f>
        <v>4.4549693467804151E-2</v>
      </c>
      <c r="DE70" s="772">
        <f t="shared" si="47"/>
        <v>174.94564</v>
      </c>
      <c r="DF70" s="737">
        <f>+IF(DE43=0,0,DE70/DE43*100)</f>
        <v>4.7583300031333597E-2</v>
      </c>
      <c r="DG70" s="772">
        <v>66.012546400423631</v>
      </c>
      <c r="DH70" s="737">
        <f>+IF(DG43=0,0,DG70/DG43*100)</f>
        <v>4.9506255298324267E-2</v>
      </c>
      <c r="DI70" s="772">
        <v>65.550870367633138</v>
      </c>
      <c r="DJ70" s="737">
        <f>+IF(DI43=0,0,DI70/DI43*100)</f>
        <v>4.9890354181584488E-2</v>
      </c>
      <c r="DK70" s="772">
        <v>66.180563345899628</v>
      </c>
      <c r="DL70" s="737">
        <f>+IF(DK43=0,0,DK70/DK43*100)</f>
        <v>5.447125632539293E-2</v>
      </c>
      <c r="DM70" s="772">
        <f t="shared" si="48"/>
        <v>197.74398011395638</v>
      </c>
      <c r="DN70" s="737">
        <f>+IF(DM43=0,0,DM70/DM43*100)</f>
        <v>5.1198768464105822E-2</v>
      </c>
      <c r="DO70" s="772">
        <f t="shared" si="17"/>
        <v>372.68962011395638</v>
      </c>
      <c r="DP70" s="737">
        <f>+IF(DO43=0,0,DO70/DO43*100)</f>
        <v>4.9435553578334318E-2</v>
      </c>
      <c r="DR70" s="772">
        <f t="shared" si="18"/>
        <v>670.50479957406901</v>
      </c>
      <c r="DS70" s="737">
        <f>+IF(DR43=0,0,DR70/DR43*100)</f>
        <v>4.0345996037489271E-2</v>
      </c>
      <c r="DT70" s="772">
        <v>60.601594811311173</v>
      </c>
      <c r="DU70" s="737">
        <f>+IF(DT43=0,0,DT70/DT43*100)</f>
        <v>4.4217130994562349E-2</v>
      </c>
      <c r="DV70" s="772">
        <v>58.433490835790991</v>
      </c>
      <c r="DW70" s="737">
        <f>+IF(DV43=0,0,DV70/DV43*100)</f>
        <v>4.1142607757482338E-2</v>
      </c>
      <c r="DX70" s="772">
        <v>51.967586767564271</v>
      </c>
      <c r="DY70" s="737">
        <f>+IF(DX43=0,0,DX70/DX43*100)</f>
        <v>3.7266435639638863E-2</v>
      </c>
      <c r="DZ70" s="772">
        <f t="shared" si="49"/>
        <v>171.00267241466645</v>
      </c>
      <c r="EA70" s="737">
        <f>+IF(DZ43=0,0,DZ70/DZ43*100)</f>
        <v>4.0857920884879398E-2</v>
      </c>
      <c r="EB70" s="772">
        <v>50.558008601364847</v>
      </c>
      <c r="EC70" s="737">
        <f>+IF(EB43=0,0,EB70/EB43*100)</f>
        <v>3.7740006550806185E-2</v>
      </c>
      <c r="ED70" s="772">
        <v>51.625401420102037</v>
      </c>
      <c r="EE70" s="737">
        <f>+IF(ED43=0,0,ED70/ED43*100)</f>
        <v>3.8458604158174051E-2</v>
      </c>
      <c r="EF70" s="772">
        <v>56.556129814449079</v>
      </c>
      <c r="EG70" s="737">
        <f>+IF(EF43=0,0,EF70/EF43*100)</f>
        <v>4.2419311220860102E-2</v>
      </c>
      <c r="EH70" s="772">
        <f t="shared" si="50"/>
        <v>158.73953983591596</v>
      </c>
      <c r="EI70" s="737">
        <f>+IF(EH43=0,0,EH70/EH43*100)</f>
        <v>3.9534001169078625E-2</v>
      </c>
      <c r="EJ70" s="772">
        <f t="shared" si="19"/>
        <v>329.74221225058238</v>
      </c>
      <c r="EK70" s="737">
        <f>+IF(EJ43=0,0,EJ70/EJ43*100)</f>
        <v>4.0209686394591465E-2</v>
      </c>
      <c r="EL70" s="772">
        <v>56.996707476244993</v>
      </c>
      <c r="EM70" s="737">
        <f>+IF(EL43=0,0,EL70/EL43*100)</f>
        <v>4.0702611726101089E-2</v>
      </c>
      <c r="EN70" s="772">
        <v>56.173966948253955</v>
      </c>
      <c r="EO70" s="737">
        <f>+IF(EN43=0,0,EN70/EN43*100)</f>
        <v>4.0854095892595768E-2</v>
      </c>
      <c r="EP70" s="772">
        <v>55.986241710872264</v>
      </c>
      <c r="EQ70" s="737">
        <f>+IF(EP43=0,0,EP70/EP43*100)</f>
        <v>3.9654267044625741E-2</v>
      </c>
      <c r="ER70" s="772">
        <f t="shared" si="51"/>
        <v>169.1569161353712</v>
      </c>
      <c r="ES70" s="737">
        <f>+IF(ER43=0,0,ER70/ER43*100)</f>
        <v>4.0398868150664465E-2</v>
      </c>
      <c r="ET70" s="772">
        <v>57.219771430576621</v>
      </c>
      <c r="EU70" s="737">
        <f>+IF(ET43=0,0,ET70/ET43*100)</f>
        <v>3.9617378483502094E-2</v>
      </c>
      <c r="EV70" s="772">
        <v>57.136965613378436</v>
      </c>
      <c r="EW70" s="737">
        <f>+IF(EV43=0,0,EV70/EV43*100)</f>
        <v>4.0521253264697174E-2</v>
      </c>
      <c r="EX70" s="772">
        <v>57.248934144160401</v>
      </c>
      <c r="EY70" s="737">
        <f>+IF(EX43=0,0,EX70/EX43*100)</f>
        <v>4.1581973297119205E-2</v>
      </c>
      <c r="EZ70" s="772">
        <f t="shared" si="52"/>
        <v>171.60567118811548</v>
      </c>
      <c r="FA70" s="737">
        <f>+IF(EZ43=0,0,EZ70/EZ43*100)</f>
        <v>4.0557861745074392E-2</v>
      </c>
      <c r="FB70" s="772">
        <f t="shared" si="20"/>
        <v>340.76258732348668</v>
      </c>
      <c r="FC70" s="737">
        <f>+IF(FB43=0,0,FB70/FB43*100)</f>
        <v>4.0478780099517352E-2</v>
      </c>
      <c r="FD70" s="772">
        <v>657.04374220912393</v>
      </c>
      <c r="FE70" s="737">
        <f>+IF(FD43=0,0,FD70/FD43*100)</f>
        <v>3.9358559831478977E-2</v>
      </c>
      <c r="FF70" s="772">
        <v>701.69805213672976</v>
      </c>
      <c r="FG70" s="737">
        <f>+IF(FF43=0,0,FF70/FF43*100)</f>
        <v>3.8855311078582561E-2</v>
      </c>
      <c r="FH70" s="772">
        <v>1086.7975904466794</v>
      </c>
      <c r="FI70" s="737">
        <f>+IF(FH43=0,0,FH70/FH43*100)</f>
        <v>5.1870914794453327E-2</v>
      </c>
      <c r="FJ70" s="772">
        <v>1671.8150685570859</v>
      </c>
      <c r="FK70" s="737">
        <f>+IF(FJ43=0,0,FJ70/FJ43*100)</f>
        <v>7.086398699461513E-2</v>
      </c>
    </row>
    <row r="71" spans="2:167" s="648" customFormat="1" ht="13.5" customHeight="1">
      <c r="B71" s="769"/>
      <c r="C71" s="771" t="s">
        <v>4811</v>
      </c>
      <c r="D71" s="769"/>
      <c r="E71" s="772">
        <f t="shared" si="7"/>
        <v>1529.9267230244054</v>
      </c>
      <c r="F71" s="737">
        <f>+IF(E43=0,0,E71/E43*100)</f>
        <v>0.18155588460749947</v>
      </c>
      <c r="G71" s="772">
        <v>169.42993300000001</v>
      </c>
      <c r="H71" s="737">
        <f>+IF(G43=0,0,G71/G43*100)</f>
        <v>0.28733480894665869</v>
      </c>
      <c r="I71" s="772">
        <v>187.16176899999999</v>
      </c>
      <c r="J71" s="737">
        <f>+IF(I43=0,0,I71/I43*100)</f>
        <v>0.29257835168656032</v>
      </c>
      <c r="K71" s="772">
        <v>174.62144499999999</v>
      </c>
      <c r="L71" s="737">
        <f>+IF(K43=0,0,K71/K43*100)</f>
        <v>0.24616926539166384</v>
      </c>
      <c r="M71" s="772">
        <f t="shared" si="37"/>
        <v>531.21314699999994</v>
      </c>
      <c r="N71" s="737">
        <f>+IF(M43=0,0,M71/M43*100)</f>
        <v>0.27400292203614462</v>
      </c>
      <c r="O71" s="772">
        <v>62.288229999999999</v>
      </c>
      <c r="P71" s="737">
        <f>+IF(O43=0,0,O71/O43*100)</f>
        <v>0.10435006230662955</v>
      </c>
      <c r="Q71" s="772">
        <v>43.350434265829307</v>
      </c>
      <c r="R71" s="737">
        <f>+IF(Q43=0,0,Q71/Q43*100)</f>
        <v>9.5136634649026192E-2</v>
      </c>
      <c r="S71" s="772">
        <v>71.640700758576187</v>
      </c>
      <c r="T71" s="737">
        <f>+IF(S43=0,0,S71/S43*100)</f>
        <v>0.11808960278959239</v>
      </c>
      <c r="U71" s="772">
        <f t="shared" si="38"/>
        <v>177.27936502440548</v>
      </c>
      <c r="V71" s="737">
        <f>+IF(U43=0,0,U71/U43*100)</f>
        <v>0.1068433932898698</v>
      </c>
      <c r="W71" s="772">
        <f t="shared" si="9"/>
        <v>708.49251202440541</v>
      </c>
      <c r="X71" s="737">
        <f>+IF(W43=0,0,W71/W43*100)</f>
        <v>0.19691514680229913</v>
      </c>
      <c r="Y71" s="772">
        <v>110.78932</v>
      </c>
      <c r="Z71" s="737">
        <f>+IF(Y43=0,0,Y71/Y43*100)</f>
        <v>0.15969469472030257</v>
      </c>
      <c r="AA71" s="772">
        <v>115.244367</v>
      </c>
      <c r="AB71" s="737">
        <f>+IF(AA43=0,0,AA71/AA43*100)</f>
        <v>0.1539496219764443</v>
      </c>
      <c r="AC71" s="772">
        <v>152.224346</v>
      </c>
      <c r="AD71" s="737">
        <f>+IF(AC43=0,0,AC71/AC43*100)</f>
        <v>0.1884096930564868</v>
      </c>
      <c r="AE71" s="772">
        <f t="shared" si="39"/>
        <v>378.25803299999995</v>
      </c>
      <c r="AF71" s="737">
        <f>+IF(AE43=0,0,AE71/AE43*100)</f>
        <v>0.16809336998165453</v>
      </c>
      <c r="AG71" s="772">
        <v>106.400334</v>
      </c>
      <c r="AH71" s="737">
        <f>+IF(AG43=0,0,AG71/AG43*100)</f>
        <v>0.12977846739412438</v>
      </c>
      <c r="AI71" s="772">
        <v>141.19244800000001</v>
      </c>
      <c r="AJ71" s="737">
        <f>+IF(AI43=0,0,AI71/AI43*100)</f>
        <v>0.15918874326091659</v>
      </c>
      <c r="AK71" s="772">
        <v>195.58339599999999</v>
      </c>
      <c r="AL71" s="737">
        <f>+IF(AK43=0,0,AK71/AK43*100)</f>
        <v>0.22437037729161907</v>
      </c>
      <c r="AM71" s="772">
        <f t="shared" si="40"/>
        <v>443.17617799999999</v>
      </c>
      <c r="AN71" s="737">
        <f>+IF(AM43=0,0,AM71/AM43*100)</f>
        <v>0.1718729714216729</v>
      </c>
      <c r="AO71" s="772">
        <f t="shared" si="12"/>
        <v>821.434211</v>
      </c>
      <c r="AP71" s="737">
        <f>+IF(AO43=0,0,AO71/AO43*100)</f>
        <v>0.17011162497215221</v>
      </c>
      <c r="AQ71" s="651"/>
      <c r="AR71" s="772">
        <v>2119.5414016127997</v>
      </c>
      <c r="AS71" s="737">
        <f>+IF(AR43=0,0,AR71/AR43*100)</f>
        <v>0.20775996234983807</v>
      </c>
      <c r="AT71" s="772">
        <v>102.834828</v>
      </c>
      <c r="AU71" s="737">
        <f>+IF(AT43=0,0,AT71/AT43*100)</f>
        <v>0.12293680212990871</v>
      </c>
      <c r="AV71" s="772">
        <v>164.94544300000001</v>
      </c>
      <c r="AW71" s="737">
        <f>+IF(AV43=0,0,AV71/AV43*100)</f>
        <v>0.20988345737962513</v>
      </c>
      <c r="AX71" s="772">
        <v>186.33385199999998</v>
      </c>
      <c r="AY71" s="737">
        <f>+IF(AX43=0,0,AX71/AX43*100)</f>
        <v>0.19701680449595252</v>
      </c>
      <c r="AZ71" s="772">
        <f t="shared" si="41"/>
        <v>454.11412300000001</v>
      </c>
      <c r="BA71" s="737">
        <f>+IF(AZ43=0,0,AZ71/AZ43*100)</f>
        <v>0.17682522564832381</v>
      </c>
      <c r="BB71" s="772">
        <v>168.36365499999999</v>
      </c>
      <c r="BC71" s="737">
        <f>+IF(BB43=0,0,BB71/BB43*100)</f>
        <v>0.19753853412872599</v>
      </c>
      <c r="BD71" s="772">
        <v>185.55216200000001</v>
      </c>
      <c r="BE71" s="737">
        <f>+IF(BD43=0,0,BD71/BD43*100)</f>
        <v>0.23103198315826465</v>
      </c>
      <c r="BF71" s="772">
        <v>159.90338800000001</v>
      </c>
      <c r="BG71" s="737">
        <f>+IF(BF43=0,0,BF71/BF43*100)</f>
        <v>0.19670694192142024</v>
      </c>
      <c r="BH71" s="772">
        <f t="shared" si="42"/>
        <v>513.81920500000001</v>
      </c>
      <c r="BI71" s="737">
        <f>+IF(BH43=0,0,BH71/BH43*100)</f>
        <v>0.20816265290347996</v>
      </c>
      <c r="BJ71" s="772">
        <f t="shared" si="13"/>
        <v>967.93332800000007</v>
      </c>
      <c r="BK71" s="737">
        <f>+IF(BJ43=0,0,BJ71/BJ43*100)</f>
        <v>0.1921834650573761</v>
      </c>
      <c r="BL71" s="772">
        <v>222.79312300000001</v>
      </c>
      <c r="BM71" s="737">
        <f>+IF(BL43=0,0,BL71/BL43*100)</f>
        <v>0.25769417559798163</v>
      </c>
      <c r="BN71" s="772">
        <v>206.44629199999997</v>
      </c>
      <c r="BO71" s="737">
        <f>+IF(BN43=0,0,BN71/BN43*100)</f>
        <v>0.25316031799866401</v>
      </c>
      <c r="BP71" s="772">
        <v>176.12028447559999</v>
      </c>
      <c r="BQ71" s="737">
        <f>+IF(BP43=0,0,BP71/BP43*100)</f>
        <v>0.22070194543411542</v>
      </c>
      <c r="BR71" s="772">
        <f t="shared" si="43"/>
        <v>605.3596994756</v>
      </c>
      <c r="BS71" s="737">
        <f>+IF(BR43=0,0,BR71/BR43*100)</f>
        <v>0.24428960564894303</v>
      </c>
      <c r="BT71" s="772">
        <v>142.1471288278</v>
      </c>
      <c r="BU71" s="737">
        <f>+IF(BT43=0,0,BT71/BT43*100)</f>
        <v>0.1722474124309559</v>
      </c>
      <c r="BV71" s="772">
        <v>206.71731693819999</v>
      </c>
      <c r="BW71" s="737">
        <f>+IF(BV43=0,0,BV71/BV43*100)</f>
        <v>0.21379005675137849</v>
      </c>
      <c r="BX71" s="772">
        <v>197.3839283712</v>
      </c>
      <c r="BY71" s="737">
        <f>+IF(BX43=0,0,BX71/BX43*100)</f>
        <v>0.22050101374686465</v>
      </c>
      <c r="BZ71" s="772">
        <f t="shared" si="44"/>
        <v>546.24837413720002</v>
      </c>
      <c r="CA71" s="737">
        <f>+IF(BZ43=0,0,BZ71/BZ43*100)</f>
        <v>0.20326820523604935</v>
      </c>
      <c r="CB71" s="772">
        <f t="shared" si="14"/>
        <v>1151.6080736128001</v>
      </c>
      <c r="CC71" s="737">
        <f>+IF(CB43=0,0,CB71/CB43*100)</f>
        <v>0.22294786651602416</v>
      </c>
      <c r="CE71" s="772">
        <f t="shared" si="15"/>
        <v>2391.0368762018243</v>
      </c>
      <c r="CF71" s="737">
        <f>+IF(CE43=0,0,CE71/CE43*100)</f>
        <v>0.17408679674435415</v>
      </c>
      <c r="CG71" s="772">
        <v>118.99803</v>
      </c>
      <c r="CH71" s="737">
        <f>+IF(CG43=0,0,CG71/CG43*100)</f>
        <v>0.12907190210904051</v>
      </c>
      <c r="CI71" s="772">
        <v>122.83249899999998</v>
      </c>
      <c r="CJ71" s="737">
        <f>+IF(CI43=0,0,CI71/CI43*100)</f>
        <v>0.13038276522839889</v>
      </c>
      <c r="CK71" s="772">
        <v>174.49029400000001</v>
      </c>
      <c r="CL71" s="737">
        <f>+IF(CK43=0,0,CK71/CK43*100)</f>
        <v>0.16321455819647462</v>
      </c>
      <c r="CM71" s="772">
        <f t="shared" si="45"/>
        <v>416.32082300000002</v>
      </c>
      <c r="CN71" s="737">
        <f>+IF(CM43=0,0,CM71/CM43*100)</f>
        <v>0.14193747158354519</v>
      </c>
      <c r="CO71" s="772">
        <v>147.593909</v>
      </c>
      <c r="CP71" s="737">
        <f>+IF(CO43=0,0,CO71/CO43*100)</f>
        <v>0.1445126758501874</v>
      </c>
      <c r="CQ71" s="772">
        <v>152.498718</v>
      </c>
      <c r="CR71" s="737">
        <f>+IF(CQ43=0,0,CQ71/CQ43*100)</f>
        <v>0.13726902639959981</v>
      </c>
      <c r="CS71" s="772">
        <v>209.51875200000001</v>
      </c>
      <c r="CT71" s="737">
        <f>+IF(CS43=0,0,CS71/CS43*100)</f>
        <v>0.18534203886556949</v>
      </c>
      <c r="CU71" s="772">
        <f t="shared" si="46"/>
        <v>509.611379</v>
      </c>
      <c r="CV71" s="737">
        <f>+IF(CU43=0,0,CU71/CU43*100)</f>
        <v>0.15619252075582743</v>
      </c>
      <c r="CW71" s="772">
        <f t="shared" si="16"/>
        <v>925.93220199999996</v>
      </c>
      <c r="CX71" s="737">
        <f>+IF(CW43=0,0,CW71/CW43*100)</f>
        <v>0.14944414130557579</v>
      </c>
      <c r="CY71" s="772">
        <v>172.121521</v>
      </c>
      <c r="CZ71" s="737">
        <f>+IF(CY43=0,0,CY71/CY43*100)</f>
        <v>0.14823032844874684</v>
      </c>
      <c r="DA71" s="772">
        <v>235.077506</v>
      </c>
      <c r="DB71" s="737">
        <f>+IF(DA43=0,0,DA71/DA43*100)</f>
        <v>0.19193466371843063</v>
      </c>
      <c r="DC71" s="772">
        <v>252.05197200000001</v>
      </c>
      <c r="DD71" s="737">
        <f>+IF(DC43=0,0,DC71/DC43*100)</f>
        <v>0.19528867479889411</v>
      </c>
      <c r="DE71" s="772">
        <f t="shared" si="47"/>
        <v>659.25099899999998</v>
      </c>
      <c r="DF71" s="737">
        <f>+IF(DE43=0,0,DE71/DE43*100)</f>
        <v>0.17930905898182661</v>
      </c>
      <c r="DG71" s="772">
        <v>311.03270623006256</v>
      </c>
      <c r="DH71" s="737">
        <f>+IF(DG43=0,0,DG71/DG43*100)</f>
        <v>0.2332596665390165</v>
      </c>
      <c r="DI71" s="772">
        <v>254.79324852710707</v>
      </c>
      <c r="DJ71" s="737">
        <f>+IF(DI43=0,0,DI71/DI43*100)</f>
        <v>0.19392153514975269</v>
      </c>
      <c r="DK71" s="772">
        <v>240.02772044465473</v>
      </c>
      <c r="DL71" s="737">
        <f>+IF(DK43=0,0,DK71/DK43*100)</f>
        <v>0.19755968859323128</v>
      </c>
      <c r="DM71" s="772">
        <f t="shared" si="48"/>
        <v>805.85367520182433</v>
      </c>
      <c r="DN71" s="737">
        <f>+IF(DM43=0,0,DM71/DM43*100)</f>
        <v>0.20864713913834582</v>
      </c>
      <c r="DO71" s="772">
        <f t="shared" si="17"/>
        <v>1465.1046742018243</v>
      </c>
      <c r="DP71" s="737">
        <f>+IF(DO43=0,0,DO71/DO43*100)</f>
        <v>0.19433935562043861</v>
      </c>
      <c r="DR71" s="772">
        <f t="shared" si="18"/>
        <v>2702.0179684595487</v>
      </c>
      <c r="DS71" s="737">
        <f>+IF(DR43=0,0,DR71/DR43*100)</f>
        <v>0.16258736151917888</v>
      </c>
      <c r="DT71" s="772">
        <v>161.02073395712358</v>
      </c>
      <c r="DU71" s="737">
        <f>+IF(DT43=0,0,DT71/DT43*100)</f>
        <v>0.11748659269431957</v>
      </c>
      <c r="DV71" s="772">
        <v>219.54361186721457</v>
      </c>
      <c r="DW71" s="737">
        <f>+IF(DV43=0,0,DV71/DV43*100)</f>
        <v>0.15457910488519394</v>
      </c>
      <c r="DX71" s="772">
        <v>216.30657938390073</v>
      </c>
      <c r="DY71" s="737">
        <f>+IF(DX43=0,0,DX71/DX43*100)</f>
        <v>0.1551154425371904</v>
      </c>
      <c r="DZ71" s="772">
        <f t="shared" si="49"/>
        <v>596.87092520823887</v>
      </c>
      <c r="EA71" s="737">
        <f>+IF(DZ43=0,0,DZ71/DZ43*100)</f>
        <v>0.14261125101897174</v>
      </c>
      <c r="EB71" s="772">
        <v>229.67705602889816</v>
      </c>
      <c r="EC71" s="737">
        <f>+IF(EB43=0,0,EB71/EB43*100)</f>
        <v>0.17144689513871589</v>
      </c>
      <c r="ED71" s="772">
        <v>225.25594138814768</v>
      </c>
      <c r="EE71" s="737">
        <f>+IF(ED43=0,0,ED71/ED43*100)</f>
        <v>0.16780555396805868</v>
      </c>
      <c r="EF71" s="772">
        <v>297.86229180444343</v>
      </c>
      <c r="EG71" s="737">
        <f>+IF(EF43=0,0,EF71/EF43*100)</f>
        <v>0.22340837851643958</v>
      </c>
      <c r="EH71" s="772">
        <f t="shared" si="50"/>
        <v>752.79528922148927</v>
      </c>
      <c r="EI71" s="737">
        <f>+IF(EH43=0,0,EH71/EH43*100)</f>
        <v>0.18748328157510255</v>
      </c>
      <c r="EJ71" s="772">
        <f t="shared" si="19"/>
        <v>1349.6662144297281</v>
      </c>
      <c r="EK71" s="737">
        <f>+IF(EJ43=0,0,EJ71/EJ43*100)</f>
        <v>0.16458206806216683</v>
      </c>
      <c r="EL71" s="772">
        <v>221.81276661177489</v>
      </c>
      <c r="EM71" s="737">
        <f>+IF(EL43=0,0,EL71/EL43*100)</f>
        <v>0.15840141150353604</v>
      </c>
      <c r="EN71" s="772">
        <v>217.57009778907224</v>
      </c>
      <c r="EO71" s="737">
        <f>+IF(EN43=0,0,EN71/EN43*100)</f>
        <v>0.15823396710836138</v>
      </c>
      <c r="EP71" s="772">
        <v>227.63671708644461</v>
      </c>
      <c r="EQ71" s="737">
        <f>+IF(EP43=0,0,EP71/EP43*100)</f>
        <v>0.16123188291731388</v>
      </c>
      <c r="ER71" s="772">
        <f t="shared" si="51"/>
        <v>667.0195814872917</v>
      </c>
      <c r="ES71" s="737">
        <f>+IF(ER43=0,0,ER71/ER43*100)</f>
        <v>0.15930082400445125</v>
      </c>
      <c r="ET71" s="772">
        <v>239.22343076470577</v>
      </c>
      <c r="EU71" s="737">
        <f>+IF(ET43=0,0,ET71/ET43*100)</f>
        <v>0.16563165076997757</v>
      </c>
      <c r="EV71" s="772">
        <v>218.0582682414373</v>
      </c>
      <c r="EW71" s="737">
        <f>+IF(EV43=0,0,EV71/EV43*100)</f>
        <v>0.15464584475244925</v>
      </c>
      <c r="EX71" s="772">
        <v>228.05047353638543</v>
      </c>
      <c r="EY71" s="737">
        <f>+IF(EX43=0,0,EX71/EX43*100)</f>
        <v>0.16564131442353933</v>
      </c>
      <c r="EZ71" s="772">
        <f t="shared" si="52"/>
        <v>685.3321725425285</v>
      </c>
      <c r="FA71" s="737">
        <f>+IF(EZ43=0,0,EZ71/EZ43*100)</f>
        <v>0.16197371165526095</v>
      </c>
      <c r="FB71" s="772">
        <f t="shared" si="20"/>
        <v>1352.3517540298203</v>
      </c>
      <c r="FC71" s="737">
        <f>+IF(FB43=0,0,FB71/FB43*100)</f>
        <v>0.16064424706519614</v>
      </c>
      <c r="FD71" s="772">
        <v>2916.3023830076622</v>
      </c>
      <c r="FE71" s="737">
        <f>+IF(FD43=0,0,FD71/FD43*100)</f>
        <v>0.17469379046571779</v>
      </c>
      <c r="FF71" s="772">
        <v>2119.0487168152913</v>
      </c>
      <c r="FG71" s="737">
        <f>+IF(FF43=0,0,FF71/FF43*100)</f>
        <v>0.11733864278489639</v>
      </c>
      <c r="FH71" s="772">
        <v>2777.7126416909709</v>
      </c>
      <c r="FI71" s="737">
        <f>+IF(FH43=0,0,FH71/FH43*100)</f>
        <v>0.13257528083164921</v>
      </c>
      <c r="FJ71" s="772">
        <v>3067.5408839247789</v>
      </c>
      <c r="FK71" s="737">
        <f>+IF(FJ43=0,0,FJ71/FJ43*100)</f>
        <v>0.13002525302724482</v>
      </c>
    </row>
    <row r="72" spans="2:167" s="648" customFormat="1" ht="13.5" customHeight="1">
      <c r="B72" s="769"/>
      <c r="C72" s="771" t="s">
        <v>4812</v>
      </c>
      <c r="D72" s="769"/>
      <c r="E72" s="772">
        <f t="shared" si="7"/>
        <v>631.65300525016835</v>
      </c>
      <c r="F72" s="737">
        <f>+IF(E43=0,0,E72/E43*100)</f>
        <v>7.4958047602748129E-2</v>
      </c>
      <c r="G72" s="772">
        <v>53.971066999999991</v>
      </c>
      <c r="H72" s="737">
        <f>+IF(G43=0,0,G72/G43*100)</f>
        <v>9.1529081966244485E-2</v>
      </c>
      <c r="I72" s="772">
        <v>49.112802000000002</v>
      </c>
      <c r="J72" s="737">
        <f>+IF(I43=0,0,I72/I43*100)</f>
        <v>7.677498846395496E-2</v>
      </c>
      <c r="K72" s="772">
        <v>52.182361</v>
      </c>
      <c r="L72" s="737">
        <f>+IF(K43=0,0,K72/K43*100)</f>
        <v>7.3563092286704018E-2</v>
      </c>
      <c r="M72" s="772">
        <f t="shared" si="37"/>
        <v>155.26623000000001</v>
      </c>
      <c r="N72" s="737">
        <f>+IF(M43=0,0,M72/M43*100)</f>
        <v>8.0087251141651633E-2</v>
      </c>
      <c r="O72" s="772">
        <v>57.797443000000001</v>
      </c>
      <c r="P72" s="737">
        <f>+IF(O43=0,0,O72/O43*100)</f>
        <v>9.6826748459763121E-2</v>
      </c>
      <c r="Q72" s="772">
        <v>46.358198192458957</v>
      </c>
      <c r="R72" s="737">
        <f>+IF(Q43=0,0,Q72/Q43*100)</f>
        <v>0.10173745751607276</v>
      </c>
      <c r="S72" s="772">
        <v>41.792740057709381</v>
      </c>
      <c r="T72" s="737">
        <f>+IF(S43=0,0,S72/S43*100)</f>
        <v>6.8889444417010087E-2</v>
      </c>
      <c r="U72" s="772">
        <f t="shared" si="38"/>
        <v>145.94838125016832</v>
      </c>
      <c r="V72" s="737">
        <f>+IF(U43=0,0,U72/U43*100)</f>
        <v>8.7960718359888487E-2</v>
      </c>
      <c r="W72" s="772">
        <f t="shared" si="9"/>
        <v>301.21461125016833</v>
      </c>
      <c r="X72" s="737">
        <f>+IF(W43=0,0,W72/W43*100)</f>
        <v>8.3718202220436702E-2</v>
      </c>
      <c r="Y72" s="772">
        <v>43.235208999999998</v>
      </c>
      <c r="Z72" s="737">
        <f>+IF(Y43=0,0,Y72/Y43*100)</f>
        <v>6.2320388846357017E-2</v>
      </c>
      <c r="AA72" s="772">
        <v>45.975059999999999</v>
      </c>
      <c r="AB72" s="737">
        <f>+IF(AA43=0,0,AA72/AA43*100)</f>
        <v>6.141595716643005E-2</v>
      </c>
      <c r="AC72" s="772">
        <v>52.533719000000005</v>
      </c>
      <c r="AD72" s="737">
        <f>+IF(AC43=0,0,AC72/AC43*100)</f>
        <v>6.5021543084216829E-2</v>
      </c>
      <c r="AE72" s="772">
        <f t="shared" si="39"/>
        <v>141.743988</v>
      </c>
      <c r="AF72" s="737">
        <f>+IF(AE43=0,0,AE72/AE43*100)</f>
        <v>6.2989342033508658E-2</v>
      </c>
      <c r="AG72" s="772">
        <v>48.493336999999997</v>
      </c>
      <c r="AH72" s="737">
        <f>+IF(AG43=0,0,AG72/AG43*100)</f>
        <v>5.914822555619783E-2</v>
      </c>
      <c r="AI72" s="772">
        <v>79.410357000000005</v>
      </c>
      <c r="AJ72" s="737">
        <f>+IF(AI43=0,0,AI72/AI43*100)</f>
        <v>8.9531948144497997E-2</v>
      </c>
      <c r="AK72" s="772">
        <v>60.790711999999999</v>
      </c>
      <c r="AL72" s="737">
        <f>+IF(AK43=0,0,AK72/AK43*100)</f>
        <v>6.9738205114641516E-2</v>
      </c>
      <c r="AM72" s="772">
        <f t="shared" si="40"/>
        <v>188.69440600000001</v>
      </c>
      <c r="AN72" s="737">
        <f>+IF(AM43=0,0,AM72/AM43*100)</f>
        <v>7.3179628914683104E-2</v>
      </c>
      <c r="AO72" s="772">
        <f t="shared" si="12"/>
        <v>330.43839400000002</v>
      </c>
      <c r="AP72" s="737">
        <f>+IF(AO43=0,0,AO72/AO43*100)</f>
        <v>6.8430814548249036E-2</v>
      </c>
      <c r="AQ72" s="651"/>
      <c r="AR72" s="772">
        <v>450.55662437349997</v>
      </c>
      <c r="AS72" s="737">
        <f>+IF(AR43=0,0,AR72/AR43*100)</f>
        <v>4.4164094763650595E-2</v>
      </c>
      <c r="AT72" s="772">
        <v>59.992688999999999</v>
      </c>
      <c r="AU72" s="737">
        <f>+IF(AT43=0,0,AT72/AT43*100)</f>
        <v>7.1719955974780744E-2</v>
      </c>
      <c r="AV72" s="772">
        <v>37.367330000000003</v>
      </c>
      <c r="AW72" s="737">
        <f>+IF(AV43=0,0,AV72/AV43*100)</f>
        <v>4.7547748339100145E-2</v>
      </c>
      <c r="AX72" s="772">
        <v>39.438567000000006</v>
      </c>
      <c r="AY72" s="737">
        <f>+IF(AX43=0,0,AX72/AX43*100)</f>
        <v>4.1699671642271029E-2</v>
      </c>
      <c r="AZ72" s="772">
        <f t="shared" si="41"/>
        <v>136.798586</v>
      </c>
      <c r="BA72" s="737">
        <f>+IF(AZ43=0,0,AZ72/AZ43*100)</f>
        <v>5.32673167661461E-2</v>
      </c>
      <c r="BB72" s="772">
        <v>32.844932</v>
      </c>
      <c r="BC72" s="737">
        <f>+IF(BB43=0,0,BB72/BB43*100)</f>
        <v>3.8536462758768715E-2</v>
      </c>
      <c r="BD72" s="772">
        <v>31.351413000000001</v>
      </c>
      <c r="BE72" s="737">
        <f>+IF(BD43=0,0,BD72/BD43*100)</f>
        <v>3.9035810966211205E-2</v>
      </c>
      <c r="BF72" s="772">
        <v>31.164342999999999</v>
      </c>
      <c r="BG72" s="737">
        <f>+IF(BF43=0,0,BF72/BF43*100)</f>
        <v>3.8337165242053654E-2</v>
      </c>
      <c r="BH72" s="772">
        <f t="shared" si="42"/>
        <v>95.36068800000001</v>
      </c>
      <c r="BI72" s="737">
        <f>+IF(BH43=0,0,BH72/BH43*100)</f>
        <v>3.8633304484562904E-2</v>
      </c>
      <c r="BJ72" s="772">
        <f t="shared" si="13"/>
        <v>232.15927400000001</v>
      </c>
      <c r="BK72" s="737">
        <f>+IF(BJ43=0,0,BJ72/BJ43*100)</f>
        <v>4.6095296475342364E-2</v>
      </c>
      <c r="BL72" s="772">
        <v>33.802063000000004</v>
      </c>
      <c r="BM72" s="737">
        <f>+IF(BL43=0,0,BL72/BL43*100)</f>
        <v>3.9097233527697527E-2</v>
      </c>
      <c r="BN72" s="772">
        <v>34.506430999999999</v>
      </c>
      <c r="BO72" s="737">
        <f>+IF(BN43=0,0,BN72/BN43*100)</f>
        <v>4.2314439074347523E-2</v>
      </c>
      <c r="BP72" s="772">
        <v>39.713463520799998</v>
      </c>
      <c r="BQ72" s="737">
        <f>+IF(BP43=0,0,BP72/BP43*100)</f>
        <v>4.9766207708923108E-2</v>
      </c>
      <c r="BR72" s="772">
        <f t="shared" si="43"/>
        <v>108.02195752079999</v>
      </c>
      <c r="BS72" s="737">
        <f>+IF(BR43=0,0,BR72/BR43*100)</f>
        <v>4.3591671905220279E-2</v>
      </c>
      <c r="BT72" s="772">
        <v>32.1105604173</v>
      </c>
      <c r="BU72" s="737">
        <f>+IF(BT43=0,0,BT72/BT43*100)</f>
        <v>3.891011369134386E-2</v>
      </c>
      <c r="BV72" s="772">
        <v>40.5885070498</v>
      </c>
      <c r="BW72" s="737">
        <f>+IF(BV43=0,0,BV72/BV43*100)</f>
        <v>4.1977224521662415E-2</v>
      </c>
      <c r="BX72" s="772">
        <v>37.676325385600002</v>
      </c>
      <c r="BY72" s="737">
        <f>+IF(BX43=0,0,BX72/BX43*100)</f>
        <v>4.208887729784231E-2</v>
      </c>
      <c r="BZ72" s="772">
        <f t="shared" si="44"/>
        <v>110.3753928527</v>
      </c>
      <c r="CA72" s="737">
        <f>+IF(BZ43=0,0,BZ72/BZ43*100)</f>
        <v>4.107253965346732E-2</v>
      </c>
      <c r="CB72" s="772">
        <f t="shared" si="14"/>
        <v>218.39735037349999</v>
      </c>
      <c r="CC72" s="737">
        <f>+IF(CB43=0,0,CB72/CB43*100)</f>
        <v>4.2281071515738317E-2</v>
      </c>
      <c r="CE72" s="772">
        <f t="shared" si="15"/>
        <v>398.69091003443191</v>
      </c>
      <c r="CF72" s="737">
        <f>+IF(CE43=0,0,CE72/CE43*100)</f>
        <v>2.9027918435636541E-2</v>
      </c>
      <c r="CG72" s="772">
        <v>30.656044000000001</v>
      </c>
      <c r="CH72" s="737">
        <f>+IF(CG43=0,0,CG72/CG43*100)</f>
        <v>3.3251255589848323E-2</v>
      </c>
      <c r="CI72" s="772">
        <v>42.722977</v>
      </c>
      <c r="CJ72" s="737">
        <f>+IF(CI43=0,0,CI72/CI43*100)</f>
        <v>4.534907231716654E-2</v>
      </c>
      <c r="CK72" s="772">
        <v>31.990791999999999</v>
      </c>
      <c r="CL72" s="737">
        <f>+IF(CK43=0,0,CK72/CK43*100)</f>
        <v>2.9923515302434613E-2</v>
      </c>
      <c r="CM72" s="772">
        <f t="shared" si="45"/>
        <v>105.36981299999999</v>
      </c>
      <c r="CN72" s="737">
        <f>+IF(CM43=0,0,CM72/CM43*100)</f>
        <v>3.5924037454285518E-2</v>
      </c>
      <c r="CO72" s="772">
        <v>30.959335000000003</v>
      </c>
      <c r="CP72" s="737">
        <f>+IF(CO43=0,0,CO72/CO43*100)</f>
        <v>3.0313014769412751E-2</v>
      </c>
      <c r="CQ72" s="772">
        <v>32.173757999999999</v>
      </c>
      <c r="CR72" s="737">
        <f>+IF(CQ43=0,0,CQ72/CQ43*100)</f>
        <v>2.8960639762731225E-2</v>
      </c>
      <c r="CS72" s="772">
        <v>31.896725999999997</v>
      </c>
      <c r="CT72" s="737">
        <f>+IF(CS43=0,0,CS72/CS43*100)</f>
        <v>2.8216110365035112E-2</v>
      </c>
      <c r="CU72" s="772">
        <f t="shared" si="46"/>
        <v>95.029819000000003</v>
      </c>
      <c r="CV72" s="737">
        <f>+IF(CU43=0,0,CU72/CU43*100)</f>
        <v>2.9126011679146642E-2</v>
      </c>
      <c r="CW72" s="772">
        <f t="shared" si="16"/>
        <v>200.399632</v>
      </c>
      <c r="CX72" s="737">
        <f>+IF(CW43=0,0,CW72/CW43*100)</f>
        <v>3.2344215761699352E-2</v>
      </c>
      <c r="CY72" s="772">
        <v>30.871104000000003</v>
      </c>
      <c r="CZ72" s="737">
        <f>+IF(CY43=0,0,CY72/CY43*100)</f>
        <v>2.6586064653097177E-2</v>
      </c>
      <c r="DA72" s="772">
        <v>31.137658000000002</v>
      </c>
      <c r="DB72" s="737">
        <f>+IF(DA43=0,0,DA72/DA43*100)</f>
        <v>2.5423087129440202E-2</v>
      </c>
      <c r="DC72" s="772">
        <v>31.553405999999999</v>
      </c>
      <c r="DD72" s="737">
        <f>+IF(DC43=0,0,DC72/DC43*100)</f>
        <v>2.4447429608412164E-2</v>
      </c>
      <c r="DE72" s="772">
        <f t="shared" si="47"/>
        <v>93.562168</v>
      </c>
      <c r="DF72" s="737">
        <f>+IF(DE43=0,0,DE72/DE43*100)</f>
        <v>2.544788604920957E-2</v>
      </c>
      <c r="DG72" s="772">
        <v>34.902564360932047</v>
      </c>
      <c r="DH72" s="737">
        <f>+IF(DG43=0,0,DG72/DG43*100)</f>
        <v>2.6175255402773056E-2</v>
      </c>
      <c r="DI72" s="772">
        <v>35.056795092705286</v>
      </c>
      <c r="DJ72" s="737">
        <f>+IF(DI43=0,0,DI72/DI43*100)</f>
        <v>2.6681505734970322E-2</v>
      </c>
      <c r="DK72" s="772">
        <v>34.769750580794579</v>
      </c>
      <c r="DL72" s="737">
        <f>+IF(DK43=0,0,DK72/DK43*100)</f>
        <v>2.8617949145544493E-2</v>
      </c>
      <c r="DM72" s="772">
        <f t="shared" si="48"/>
        <v>104.72911003443191</v>
      </c>
      <c r="DN72" s="737">
        <f>+IF(DM43=0,0,DM72/DM43*100)</f>
        <v>2.7115877070011004E-2</v>
      </c>
      <c r="DO72" s="772">
        <f t="shared" si="17"/>
        <v>198.29127803443191</v>
      </c>
      <c r="DP72" s="737">
        <f>+IF(DO43=0,0,DO72/DO43*100)</f>
        <v>2.6302420487026756E-2</v>
      </c>
      <c r="DR72" s="772">
        <f t="shared" si="18"/>
        <v>501.26314686027087</v>
      </c>
      <c r="DS72" s="737">
        <f>+IF(DR43=0,0,DR72/DR43*100)</f>
        <v>3.0162291082496264E-2</v>
      </c>
      <c r="DT72" s="772">
        <v>43.887054313498439</v>
      </c>
      <c r="DU72" s="737">
        <f>+IF(DT43=0,0,DT72/DT43*100)</f>
        <v>3.2021593418251615E-2</v>
      </c>
      <c r="DV72" s="772">
        <v>43.912135204703972</v>
      </c>
      <c r="DW72" s="737">
        <f>+IF(DV43=0,0,DV72/DV43*100)</f>
        <v>3.0918223927400092E-2</v>
      </c>
      <c r="DX72" s="772">
        <v>41.315573100920176</v>
      </c>
      <c r="DY72" s="737">
        <f>+IF(DX43=0,0,DX72/DX43*100)</f>
        <v>2.9627778422092035E-2</v>
      </c>
      <c r="DZ72" s="772">
        <f t="shared" si="49"/>
        <v>129.11476261912259</v>
      </c>
      <c r="EA72" s="737">
        <f>+IF(DZ43=0,0,DZ72/DZ43*100)</f>
        <v>3.084958077947348E-2</v>
      </c>
      <c r="EB72" s="772">
        <v>41.218262006959868</v>
      </c>
      <c r="EC72" s="737">
        <f>+IF(EB43=0,0,EB72/EB43*100)</f>
        <v>3.0768171476467474E-2</v>
      </c>
      <c r="ED72" s="772">
        <v>42.156811407542911</v>
      </c>
      <c r="EE72" s="737">
        <f>+IF(ED43=0,0,ED72/ED43*100)</f>
        <v>3.1404930090522955E-2</v>
      </c>
      <c r="EF72" s="772">
        <v>41.399849413551777</v>
      </c>
      <c r="EG72" s="737">
        <f>+IF(EF43=0,0,EF72/EF43*100)</f>
        <v>3.1051507635544214E-2</v>
      </c>
      <c r="EH72" s="772">
        <f t="shared" si="50"/>
        <v>124.77492282805456</v>
      </c>
      <c r="EI72" s="737">
        <f>+IF(EH43=0,0,EH72/EH43*100)</f>
        <v>3.1075130682972477E-2</v>
      </c>
      <c r="EJ72" s="772">
        <f t="shared" si="19"/>
        <v>253.88968544717716</v>
      </c>
      <c r="EK72" s="737">
        <f>+IF(EJ43=0,0,EJ72/EJ43*100)</f>
        <v>3.0960017405640593E-2</v>
      </c>
      <c r="EL72" s="772">
        <v>40.957434150363213</v>
      </c>
      <c r="EM72" s="737">
        <f>+IF(EL43=0,0,EL72/EL43*100)</f>
        <v>2.924861125029701E-2</v>
      </c>
      <c r="EN72" s="772">
        <v>40.714808408074987</v>
      </c>
      <c r="EO72" s="737">
        <f>+IF(EN43=0,0,EN72/EN43*100)</f>
        <v>2.9610988458130639E-2</v>
      </c>
      <c r="EP72" s="772">
        <v>40.740420250174466</v>
      </c>
      <c r="EQ72" s="737">
        <f>+IF(EP43=0,0,EP72/EP43*100)</f>
        <v>2.8855866276106326E-2</v>
      </c>
      <c r="ER72" s="772">
        <f t="shared" si="51"/>
        <v>122.41266280861267</v>
      </c>
      <c r="ES72" s="737">
        <f>+IF(ER43=0,0,ER72/ER43*100)</f>
        <v>2.9235180788110895E-2</v>
      </c>
      <c r="ET72" s="772">
        <v>41.495399816947973</v>
      </c>
      <c r="EU72" s="737">
        <f>+IF(ET43=0,0,ET72/ET43*100)</f>
        <v>2.8730260865631439E-2</v>
      </c>
      <c r="EV72" s="772">
        <v>41.668787837707839</v>
      </c>
      <c r="EW72" s="737">
        <f>+IF(EV43=0,0,EV72/EV43*100)</f>
        <v>2.9551298132103505E-2</v>
      </c>
      <c r="EX72" s="772">
        <v>41.796610949825215</v>
      </c>
      <c r="EY72" s="737">
        <f>+IF(EX43=0,0,EX72/EX43*100)</f>
        <v>3.0358391582439494E-2</v>
      </c>
      <c r="EZ72" s="772">
        <f t="shared" si="52"/>
        <v>124.96079860448103</v>
      </c>
      <c r="FA72" s="737">
        <f>+IF(EZ43=0,0,EZ72/EZ43*100)</f>
        <v>2.9533655608612663E-2</v>
      </c>
      <c r="FB72" s="772">
        <f t="shared" si="20"/>
        <v>247.37346141309371</v>
      </c>
      <c r="FC72" s="737">
        <f>+IF(FB43=0,0,FB72/FB43*100)</f>
        <v>2.938519755248642E-2</v>
      </c>
      <c r="FD72" s="772">
        <v>548.40576988227485</v>
      </c>
      <c r="FE72" s="737">
        <f>+IF(FD43=0,0,FD72/FD43*100)</f>
        <v>3.285087417965226E-2</v>
      </c>
      <c r="FF72" s="772">
        <v>527.95035173826625</v>
      </c>
      <c r="FG72" s="737">
        <f>+IF(FF43=0,0,FF72/FF43*100)</f>
        <v>2.9234333896711758E-2</v>
      </c>
      <c r="FH72" s="772">
        <v>782.30616881873868</v>
      </c>
      <c r="FI72" s="737">
        <f>+IF(FH43=0,0,FH72/FH43*100)</f>
        <v>3.7338081150229512E-2</v>
      </c>
      <c r="FJ72" s="772">
        <v>1183.0143002921866</v>
      </c>
      <c r="FK72" s="737">
        <f>+IF(FJ43=0,0,FJ72/FJ43*100)</f>
        <v>5.014496613115476E-2</v>
      </c>
    </row>
    <row r="73" spans="2:167" s="648" customFormat="1" ht="13.5" customHeight="1">
      <c r="B73" s="769"/>
      <c r="C73" s="771" t="s">
        <v>4813</v>
      </c>
      <c r="D73" s="769"/>
      <c r="E73" s="772">
        <f t="shared" si="7"/>
        <v>10453.262668293411</v>
      </c>
      <c r="F73" s="737">
        <f>+IF(E43=0,0,E73/E43*100)</f>
        <v>1.2404851305720255</v>
      </c>
      <c r="G73" s="772">
        <v>769.53504999999996</v>
      </c>
      <c r="H73" s="737">
        <f>+IF(G43=0,0,G73/G43*100)</f>
        <v>1.3050480670939497</v>
      </c>
      <c r="I73" s="772">
        <v>837.53832000000011</v>
      </c>
      <c r="J73" s="737">
        <f>+IF(I43=0,0,I73/I43*100)</f>
        <v>1.309271559299757</v>
      </c>
      <c r="K73" s="772">
        <v>835.601135</v>
      </c>
      <c r="L73" s="737">
        <f>+IF(K43=0,0,K73/K43*100)</f>
        <v>1.1779728289580385</v>
      </c>
      <c r="M73" s="772">
        <f t="shared" si="37"/>
        <v>2442.674505</v>
      </c>
      <c r="N73" s="737">
        <f>+IF(M43=0,0,M73/M43*100)</f>
        <v>1.2599461359965047</v>
      </c>
      <c r="O73" s="772">
        <v>873.10529999999994</v>
      </c>
      <c r="P73" s="737">
        <f>+IF(O43=0,0,O73/O43*100)</f>
        <v>1.4626935531038288</v>
      </c>
      <c r="Q73" s="772">
        <v>861.73325061615014</v>
      </c>
      <c r="R73" s="737">
        <f>+IF(Q43=0,0,Q73/Q43*100)</f>
        <v>1.8911552517804531</v>
      </c>
      <c r="S73" s="772">
        <v>813.28906067726075</v>
      </c>
      <c r="T73" s="737">
        <f>+IF(S43=0,0,S73/S43*100)</f>
        <v>1.3405924441212456</v>
      </c>
      <c r="U73" s="772">
        <f t="shared" si="38"/>
        <v>2548.1276112934111</v>
      </c>
      <c r="V73" s="737">
        <f>+IF(U43=0,0,U73/U43*100)</f>
        <v>1.5357151154547433</v>
      </c>
      <c r="W73" s="772">
        <f t="shared" si="9"/>
        <v>4990.802116293411</v>
      </c>
      <c r="X73" s="737">
        <f>+IF(W43=0,0,W73/W43*100)</f>
        <v>1.3871205619139824</v>
      </c>
      <c r="Y73" s="772">
        <v>801.39787200000001</v>
      </c>
      <c r="Z73" s="737">
        <f>+IF(Y43=0,0,Y73/Y43*100)</f>
        <v>1.1551563681277233</v>
      </c>
      <c r="AA73" s="772">
        <v>750.26817300000005</v>
      </c>
      <c r="AB73" s="737">
        <f>+IF(AA43=0,0,AA73/AA43*100)</f>
        <v>1.002248566425008</v>
      </c>
      <c r="AC73" s="772">
        <v>867.12633699999992</v>
      </c>
      <c r="AD73" s="737">
        <f>+IF(AC43=0,0,AC73/AC43*100)</f>
        <v>1.0732514954957713</v>
      </c>
      <c r="AE73" s="772">
        <f t="shared" si="39"/>
        <v>2418.7923819999996</v>
      </c>
      <c r="AF73" s="737">
        <f>+IF(AE43=0,0,AE73/AE43*100)</f>
        <v>1.0748825598010061</v>
      </c>
      <c r="AG73" s="772">
        <v>835.05210499999998</v>
      </c>
      <c r="AH73" s="737">
        <f>+IF(AG43=0,0,AG73/AG43*100)</f>
        <v>1.0185285920355984</v>
      </c>
      <c r="AI73" s="772">
        <v>1328.6416100000001</v>
      </c>
      <c r="AJ73" s="737">
        <f>+IF(AI43=0,0,AI73/AI43*100)</f>
        <v>1.4979893835402647</v>
      </c>
      <c r="AK73" s="772">
        <v>879.97445500000003</v>
      </c>
      <c r="AL73" s="737">
        <f>+IF(AK43=0,0,AK73/AK43*100)</f>
        <v>1.0094936713100988</v>
      </c>
      <c r="AM73" s="772">
        <f t="shared" si="40"/>
        <v>3043.6681700000004</v>
      </c>
      <c r="AN73" s="737">
        <f>+IF(AM43=0,0,AM73/AM43*100)</f>
        <v>1.1803980411588493</v>
      </c>
      <c r="AO73" s="772">
        <f t="shared" si="12"/>
        <v>5462.4605520000005</v>
      </c>
      <c r="AP73" s="737">
        <f>+IF(AO43=0,0,AO73/AO43*100)</f>
        <v>1.1312263701748837</v>
      </c>
      <c r="AQ73" s="651"/>
      <c r="AR73" s="772">
        <v>13752.7430241948</v>
      </c>
      <c r="AS73" s="737">
        <f>+IF(AR43=0,0,AR73/AR43*100)</f>
        <v>1.3480601845000806</v>
      </c>
      <c r="AT73" s="772">
        <v>964.88929600000006</v>
      </c>
      <c r="AU73" s="737">
        <f>+IF(AT43=0,0,AT73/AT43*100)</f>
        <v>1.1535041849792262</v>
      </c>
      <c r="AV73" s="772">
        <v>1104.6965290000001</v>
      </c>
      <c r="AW73" s="737">
        <f>+IF(AV43=0,0,AV73/AV43*100)</f>
        <v>1.4056619124772749</v>
      </c>
      <c r="AX73" s="772">
        <v>1141.0849579999999</v>
      </c>
      <c r="AY73" s="737">
        <f>+IF(AX43=0,0,AX73/AX43*100)</f>
        <v>1.2065060088145347</v>
      </c>
      <c r="AZ73" s="772">
        <f t="shared" si="41"/>
        <v>3210.670783</v>
      </c>
      <c r="BA73" s="737">
        <f>+IF(AZ43=0,0,AZ73/AZ43*100)</f>
        <v>1.2501870277363198</v>
      </c>
      <c r="BB73" s="772">
        <v>1091.935528</v>
      </c>
      <c r="BC73" s="737">
        <f>+IF(BB43=0,0,BB73/BB43*100)</f>
        <v>1.2811514668305128</v>
      </c>
      <c r="BD73" s="772">
        <v>1044.6390289999999</v>
      </c>
      <c r="BE73" s="737">
        <f>+IF(BD43=0,0,BD73/BD43*100)</f>
        <v>1.3006856075026163</v>
      </c>
      <c r="BF73" s="772">
        <v>1099.809178</v>
      </c>
      <c r="BG73" s="737">
        <f>+IF(BF43=0,0,BF73/BF43*100)</f>
        <v>1.3529425661793417</v>
      </c>
      <c r="BH73" s="772">
        <f t="shared" si="42"/>
        <v>3236.3837349999999</v>
      </c>
      <c r="BI73" s="737">
        <f>+IF(BH43=0,0,BH73/BH43*100)</f>
        <v>1.3111503375808482</v>
      </c>
      <c r="BJ73" s="772">
        <f t="shared" si="13"/>
        <v>6447.0545179999999</v>
      </c>
      <c r="BK73" s="737">
        <f>+IF(BJ43=0,0,BJ73/BJ43*100)</f>
        <v>1.2800646912770128</v>
      </c>
      <c r="BL73" s="772">
        <v>1059.755138</v>
      </c>
      <c r="BM73" s="737">
        <f>+IF(BL43=0,0,BL73/BL43*100)</f>
        <v>1.2257682057028092</v>
      </c>
      <c r="BN73" s="772">
        <v>1068.7633000000001</v>
      </c>
      <c r="BO73" s="737">
        <f>+IF(BN43=0,0,BN73/BN43*100)</f>
        <v>1.3105997413278878</v>
      </c>
      <c r="BP73" s="772">
        <v>1293.8356703632001</v>
      </c>
      <c r="BQ73" s="737">
        <f>+IF(BP43=0,0,BP73/BP43*100)</f>
        <v>1.6213467424916181</v>
      </c>
      <c r="BR73" s="772">
        <f t="shared" si="43"/>
        <v>3422.3541083631999</v>
      </c>
      <c r="BS73" s="737">
        <f>+IF(BR43=0,0,BR73/BR43*100)</f>
        <v>1.3810723380616856</v>
      </c>
      <c r="BT73" s="772">
        <v>1218.3310309562999</v>
      </c>
      <c r="BU73" s="737">
        <f>+IF(BT43=0,0,BT73/BT43*100)</f>
        <v>1.4763180185002782</v>
      </c>
      <c r="BV73" s="772">
        <v>1116.7839233975999</v>
      </c>
      <c r="BW73" s="737">
        <f>+IF(BV43=0,0,BV73/BV43*100)</f>
        <v>1.1549941819029061</v>
      </c>
      <c r="BX73" s="772">
        <v>1548.2194434777</v>
      </c>
      <c r="BY73" s="737">
        <f>+IF(BX43=0,0,BX73/BX43*100)</f>
        <v>1.7295428235040149</v>
      </c>
      <c r="BZ73" s="772">
        <f t="shared" si="44"/>
        <v>3883.3343978315997</v>
      </c>
      <c r="CA73" s="737">
        <f>+IF(BZ43=0,0,BZ73/BZ43*100)</f>
        <v>1.4450540280791433</v>
      </c>
      <c r="CB73" s="772">
        <f t="shared" si="14"/>
        <v>7305.6885061947996</v>
      </c>
      <c r="CC73" s="737">
        <f>+IF(CB43=0,0,CB73/CB43*100)</f>
        <v>1.4143593668781536</v>
      </c>
      <c r="CE73" s="772">
        <f t="shared" si="15"/>
        <v>14710.790618161664</v>
      </c>
      <c r="CF73" s="737">
        <f>+IF(CE43=0,0,CE73/CE43*100)</f>
        <v>1.0710643745322541</v>
      </c>
      <c r="CG73" s="772">
        <v>1207.612975</v>
      </c>
      <c r="CH73" s="737">
        <f>+IF(CG43=0,0,CG73/CG43*100)</f>
        <v>1.3098444041032209</v>
      </c>
      <c r="CI73" s="772">
        <v>1015.0735400000001</v>
      </c>
      <c r="CJ73" s="737">
        <f>+IF(CI43=0,0,CI73/CI43*100)</f>
        <v>1.0774680653153512</v>
      </c>
      <c r="CK73" s="772">
        <v>1172.0844179999999</v>
      </c>
      <c r="CL73" s="737">
        <f>+IF(CK43=0,0,CK73/CK43*100)</f>
        <v>1.0963431607997753</v>
      </c>
      <c r="CM73" s="772">
        <f t="shared" si="45"/>
        <v>3394.7709330000002</v>
      </c>
      <c r="CN73" s="737">
        <f>+IF(CM43=0,0,CM73/CM43*100)</f>
        <v>1.1573891485013057</v>
      </c>
      <c r="CO73" s="772">
        <v>1165.6224</v>
      </c>
      <c r="CP73" s="737">
        <f>+IF(CO43=0,0,CO73/CO43*100)</f>
        <v>1.1412883715608988</v>
      </c>
      <c r="CQ73" s="772">
        <v>1323.180554</v>
      </c>
      <c r="CR73" s="737">
        <f>+IF(CQ43=0,0,CQ73/CQ43*100)</f>
        <v>1.1910375954666261</v>
      </c>
      <c r="CS73" s="772">
        <v>1166.9022129999998</v>
      </c>
      <c r="CT73" s="737">
        <f>+IF(CS43=0,0,CS73/CS43*100)</f>
        <v>1.0322514488543968</v>
      </c>
      <c r="CU73" s="772">
        <f t="shared" si="46"/>
        <v>3655.7051669999996</v>
      </c>
      <c r="CV73" s="737">
        <f>+IF(CU43=0,0,CU73/CU43*100)</f>
        <v>1.1204494811208543</v>
      </c>
      <c r="CW73" s="772">
        <f t="shared" si="16"/>
        <v>7050.4760999999999</v>
      </c>
      <c r="CX73" s="737">
        <f>+IF(CW43=0,0,CW73/CW43*100)</f>
        <v>1.1379368211669401</v>
      </c>
      <c r="CY73" s="772">
        <v>1424.2988970000001</v>
      </c>
      <c r="CZ73" s="737">
        <f>+IF(CY43=0,0,CY73/CY43*100)</f>
        <v>1.2266002071379434</v>
      </c>
      <c r="DA73" s="772">
        <v>1167.9438319999999</v>
      </c>
      <c r="DB73" s="737">
        <f>+IF(DA43=0,0,DA73/DA43*100)</f>
        <v>0.95359573296194167</v>
      </c>
      <c r="DC73" s="772">
        <v>1067.5790360000001</v>
      </c>
      <c r="DD73" s="737">
        <f>+IF(DC43=0,0,DC73/DC43*100)</f>
        <v>0.82715518362824336</v>
      </c>
      <c r="DE73" s="772">
        <f t="shared" si="47"/>
        <v>3659.8217650000001</v>
      </c>
      <c r="DF73" s="737">
        <f>+IF(DE43=0,0,DE73/DE43*100)</f>
        <v>0.99543147863073289</v>
      </c>
      <c r="DG73" s="772">
        <v>1582.5413382512584</v>
      </c>
      <c r="DH73" s="737">
        <f>+IF(DG43=0,0,DG73/DG43*100)</f>
        <v>1.1868303797339312</v>
      </c>
      <c r="DI73" s="772">
        <v>1202.8537836731753</v>
      </c>
      <c r="DJ73" s="737">
        <f>+IF(DI43=0,0,DI73/DI43*100)</f>
        <v>0.91548443154989867</v>
      </c>
      <c r="DK73" s="772">
        <v>1215.0976312372309</v>
      </c>
      <c r="DL73" s="737">
        <f>+IF(DK43=0,0,DK73/DK43*100)</f>
        <v>1.0001107755091632</v>
      </c>
      <c r="DM73" s="772">
        <f t="shared" si="48"/>
        <v>4000.4927531616645</v>
      </c>
      <c r="DN73" s="737">
        <f>+IF(DM43=0,0,DM73/DM43*100)</f>
        <v>1.0357852719128187</v>
      </c>
      <c r="DO73" s="772">
        <f t="shared" si="17"/>
        <v>7660.3145181616646</v>
      </c>
      <c r="DP73" s="737">
        <f>+IF(DO43=0,0,DO73/DO43*100)</f>
        <v>1.0161052746080816</v>
      </c>
      <c r="DR73" s="772">
        <f t="shared" si="18"/>
        <v>16746.85430718468</v>
      </c>
      <c r="DS73" s="737">
        <f>+IF(DR43=0,0,DR73/DR43*100)</f>
        <v>1.0077012393457798</v>
      </c>
      <c r="DT73" s="772">
        <v>1337.1719323066063</v>
      </c>
      <c r="DU73" s="737">
        <f>+IF(DT43=0,0,DT73/DT43*100)</f>
        <v>0.97564934845604956</v>
      </c>
      <c r="DV73" s="772">
        <v>1328.2149149752299</v>
      </c>
      <c r="DW73" s="737">
        <f>+IF(DV43=0,0,DV73/DV43*100)</f>
        <v>0.93518673080870229</v>
      </c>
      <c r="DX73" s="772">
        <v>1379.0154034290551</v>
      </c>
      <c r="DY73" s="737">
        <f>+IF(DX43=0,0,DX73/DX43*100)</f>
        <v>0.9889046610499016</v>
      </c>
      <c r="DZ73" s="772">
        <f t="shared" si="49"/>
        <v>4044.4022507108912</v>
      </c>
      <c r="EA73" s="737">
        <f>+IF(DZ43=0,0,DZ73/DZ43*100)</f>
        <v>0.96633499846988968</v>
      </c>
      <c r="EB73" s="772">
        <v>1340.1394254854276</v>
      </c>
      <c r="EC73" s="737">
        <f>+IF(EB43=0,0,EB73/EB43*100)</f>
        <v>1.0003730782910685</v>
      </c>
      <c r="ED73" s="772">
        <v>1335.8347215191845</v>
      </c>
      <c r="EE73" s="737">
        <f>+IF(ED43=0,0,ED73/ED43*100)</f>
        <v>0.99513683889045179</v>
      </c>
      <c r="EF73" s="772">
        <v>1490.2489380260556</v>
      </c>
      <c r="EG73" s="737">
        <f>+IF(EF43=0,0,EF73/EF43*100)</f>
        <v>1.1177450385322003</v>
      </c>
      <c r="EH73" s="772">
        <f t="shared" si="50"/>
        <v>4166.2230850306678</v>
      </c>
      <c r="EI73" s="737">
        <f>+IF(EH43=0,0,EH73/EH43*100)</f>
        <v>1.0375957274696503</v>
      </c>
      <c r="EJ73" s="772">
        <f t="shared" si="19"/>
        <v>8210.625335741559</v>
      </c>
      <c r="EK73" s="737">
        <f>+IF(EJ43=0,0,EJ73/EJ43*100)</f>
        <v>1.001226587279537</v>
      </c>
      <c r="EL73" s="772">
        <v>1414.1790903794172</v>
      </c>
      <c r="EM73" s="737">
        <f>+IF(EL43=0,0,EL73/EL43*100)</f>
        <v>1.0098966234299471</v>
      </c>
      <c r="EN73" s="772">
        <v>1423.0883279858804</v>
      </c>
      <c r="EO73" s="737">
        <f>+IF(EN43=0,0,EN73/EN43*100)</f>
        <v>1.0349809738152391</v>
      </c>
      <c r="EP73" s="772">
        <v>1370.2816523076278</v>
      </c>
      <c r="EQ73" s="737">
        <f>+IF(EP43=0,0,EP73/EP43*100)</f>
        <v>0.97055120876966428</v>
      </c>
      <c r="ER73" s="772">
        <f t="shared" si="51"/>
        <v>4207.5490706729252</v>
      </c>
      <c r="ES73" s="737">
        <f>+IF(ER43=0,0,ER73/ER43*100)</f>
        <v>1.0048671022563229</v>
      </c>
      <c r="ET73" s="772">
        <v>1436.6096148848669</v>
      </c>
      <c r="EU73" s="737">
        <f>+IF(ET43=0,0,ET73/ET43*100)</f>
        <v>0.99466854590611575</v>
      </c>
      <c r="EV73" s="772">
        <v>1403.7699016573126</v>
      </c>
      <c r="EW73" s="737">
        <f>+IF(EV43=0,0,EV73/EV43*100)</f>
        <v>0.99554666755170051</v>
      </c>
      <c r="EX73" s="772">
        <v>1488.3003842280136</v>
      </c>
      <c r="EY73" s="737">
        <f>+IF(EX43=0,0,EX73/EX43*100)</f>
        <v>1.0810064459754516</v>
      </c>
      <c r="EZ73" s="772">
        <f t="shared" si="52"/>
        <v>4328.6799007701939</v>
      </c>
      <c r="FA73" s="737">
        <f>+IF(EZ43=0,0,EZ73/EZ43*100)</f>
        <v>1.0230547728324633</v>
      </c>
      <c r="FB73" s="772">
        <f t="shared" si="20"/>
        <v>8536.228971443119</v>
      </c>
      <c r="FC73" s="737">
        <f>+IF(FB43=0,0,FB73/FB43*100)</f>
        <v>1.0140084277683834</v>
      </c>
      <c r="FD73" s="772">
        <v>15575.001253261838</v>
      </c>
      <c r="FE73" s="737">
        <f>+IF(FD43=0,0,FD73/FD43*100)</f>
        <v>0.93298144297180952</v>
      </c>
      <c r="FF73" s="772">
        <v>14289.576323365465</v>
      </c>
      <c r="FG73" s="737">
        <f>+IF(FF43=0,0,FF73/FF43*100)</f>
        <v>0.791260473838859</v>
      </c>
      <c r="FH73" s="772">
        <v>16000.645231258861</v>
      </c>
      <c r="FI73" s="737">
        <f>+IF(FH43=0,0,FH73/FH43*100)</f>
        <v>0.76368232018786775</v>
      </c>
      <c r="FJ73" s="772">
        <v>18018.96135759748</v>
      </c>
      <c r="FK73" s="737">
        <f>+IF(FJ43=0,0,FJ73/FJ43*100)</f>
        <v>0.76377792455437454</v>
      </c>
    </row>
    <row r="74" spans="2:167" s="648" customFormat="1" ht="13.5" customHeight="1">
      <c r="B74" s="769"/>
      <c r="C74" s="771" t="s">
        <v>4814</v>
      </c>
      <c r="D74" s="769"/>
      <c r="E74" s="772">
        <f t="shared" si="7"/>
        <v>434.69326363263775</v>
      </c>
      <c r="F74" s="737">
        <f>+IF(E43=0,0,E74/E43*100)</f>
        <v>5.1584901959049953E-2</v>
      </c>
      <c r="G74" s="772">
        <v>6.0883059999999993</v>
      </c>
      <c r="H74" s="737">
        <f>+IF(G43=0,0,G74/G43*100)</f>
        <v>1.0325107319252704E-2</v>
      </c>
      <c r="I74" s="772">
        <v>6.6295499999999992</v>
      </c>
      <c r="J74" s="737">
        <f>+IF(I43=0,0,I74/I43*100)</f>
        <v>1.0363563145332504E-2</v>
      </c>
      <c r="K74" s="772">
        <v>4.3622130000000006</v>
      </c>
      <c r="L74" s="737">
        <f>+IF(K43=0,0,K74/K43*100)</f>
        <v>6.1495469224410911E-3</v>
      </c>
      <c r="M74" s="772">
        <f t="shared" si="37"/>
        <v>17.080068999999998</v>
      </c>
      <c r="N74" s="737">
        <f>+IF(M43=0,0,M74/M43*100)</f>
        <v>8.8100018627343402E-3</v>
      </c>
      <c r="O74" s="772">
        <v>4.2346680000000001</v>
      </c>
      <c r="P74" s="737">
        <f>+IF(O43=0,0,O74/O43*100)</f>
        <v>7.0942434814392774E-3</v>
      </c>
      <c r="Q74" s="772">
        <v>5.3787469217673989</v>
      </c>
      <c r="R74" s="737">
        <f>+IF(Q43=0,0,Q74/Q43*100)</f>
        <v>1.1804169656706668E-2</v>
      </c>
      <c r="S74" s="772">
        <v>5.3546587108703783</v>
      </c>
      <c r="T74" s="737">
        <f>+IF(S43=0,0,S74/S43*100)</f>
        <v>8.8264005452908263E-3</v>
      </c>
      <c r="U74" s="772">
        <f t="shared" si="38"/>
        <v>14.968073632637777</v>
      </c>
      <c r="V74" s="737">
        <f>+IF(U43=0,0,U74/U43*100)</f>
        <v>9.0210148129957826E-3</v>
      </c>
      <c r="W74" s="772">
        <f t="shared" si="9"/>
        <v>32.048142632637777</v>
      </c>
      <c r="X74" s="737">
        <f>+IF(W43=0,0,W74/W43*100)</f>
        <v>8.9073132095847784E-3</v>
      </c>
      <c r="Y74" s="772">
        <v>5.8358340000000002</v>
      </c>
      <c r="Z74" s="737">
        <f>+IF(Y43=0,0,Y74/Y43*100)</f>
        <v>8.4119275131245702E-3</v>
      </c>
      <c r="AA74" s="772">
        <v>5.5146309999999996</v>
      </c>
      <c r="AB74" s="737">
        <f>+IF(AA43=0,0,AA74/AA43*100)</f>
        <v>7.3667406042464611E-3</v>
      </c>
      <c r="AC74" s="772">
        <v>9.2845639999999996</v>
      </c>
      <c r="AD74" s="737">
        <f>+IF(AC43=0,0,AC74/AC43*100)</f>
        <v>1.1491603671618384E-2</v>
      </c>
      <c r="AE74" s="772">
        <f t="shared" si="39"/>
        <v>20.635028999999999</v>
      </c>
      <c r="AF74" s="737">
        <f>+IF(AE43=0,0,AE74/AE43*100)</f>
        <v>9.1699614064221901E-3</v>
      </c>
      <c r="AG74" s="772">
        <v>10.290638</v>
      </c>
      <c r="AH74" s="737">
        <f>+IF(AG43=0,0,AG74/AG43*100)</f>
        <v>1.2551682668098928E-2</v>
      </c>
      <c r="AI74" s="772">
        <v>7.5783810000000003</v>
      </c>
      <c r="AJ74" s="737">
        <f>+IF(AI43=0,0,AI74/AI43*100)</f>
        <v>8.5443163882420129E-3</v>
      </c>
      <c r="AK74" s="772">
        <v>364.14107300000001</v>
      </c>
      <c r="AL74" s="737">
        <f>+IF(AK43=0,0,AK74/AK43*100)</f>
        <v>0.41773724972228726</v>
      </c>
      <c r="AM74" s="772">
        <f t="shared" si="40"/>
        <v>382.01009199999999</v>
      </c>
      <c r="AN74" s="737">
        <f>+IF(AM43=0,0,AM74/AM43*100)</f>
        <v>0.14815148666476075</v>
      </c>
      <c r="AO74" s="772">
        <f t="shared" si="12"/>
        <v>402.64512099999996</v>
      </c>
      <c r="AP74" s="737">
        <f>+IF(AO43=0,0,AO74/AO43*100)</f>
        <v>8.3384177214916172E-2</v>
      </c>
      <c r="AQ74" s="651"/>
      <c r="AR74" s="772">
        <v>103.94658855439999</v>
      </c>
      <c r="AS74" s="737">
        <f>+IF(AR43=0,0,AR74/AR43*100)</f>
        <v>1.0188967909767409E-2</v>
      </c>
      <c r="AT74" s="772">
        <v>3.71014</v>
      </c>
      <c r="AU74" s="737">
        <f>+IF(AT43=0,0,AT74/AT43*100)</f>
        <v>4.4353917434884942E-3</v>
      </c>
      <c r="AV74" s="772">
        <v>5.9618099999999998</v>
      </c>
      <c r="AW74" s="737">
        <f>+IF(AV43=0,0,AV74/AV43*100)</f>
        <v>7.5860555604462671E-3</v>
      </c>
      <c r="AX74" s="772">
        <v>8.7547369999999987</v>
      </c>
      <c r="AY74" s="737">
        <f>+IF(AX43=0,0,AX74/AX43*100)</f>
        <v>9.2566664051064746E-3</v>
      </c>
      <c r="AZ74" s="772">
        <f t="shared" si="41"/>
        <v>18.426686999999998</v>
      </c>
      <c r="BA74" s="737">
        <f>+IF(AZ43=0,0,AZ74/AZ43*100)</f>
        <v>7.1750754308208004E-3</v>
      </c>
      <c r="BB74" s="772">
        <v>9.4157219999999988</v>
      </c>
      <c r="BC74" s="737">
        <f>+IF(BB43=0,0,BB74/BB43*100)</f>
        <v>1.1047324445668491E-2</v>
      </c>
      <c r="BD74" s="772">
        <v>8.0821310000000004</v>
      </c>
      <c r="BE74" s="737">
        <f>+IF(BD43=0,0,BD74/BD43*100)</f>
        <v>1.0063104266469763E-2</v>
      </c>
      <c r="BF74" s="772">
        <v>7.862438</v>
      </c>
      <c r="BG74" s="737">
        <f>+IF(BF43=0,0,BF74/BF43*100)</f>
        <v>9.6720660792175821E-3</v>
      </c>
      <c r="BH74" s="772">
        <f t="shared" si="42"/>
        <v>25.360291</v>
      </c>
      <c r="BI74" s="737">
        <f>+IF(BH43=0,0,BH74/BH43*100)</f>
        <v>1.0274169205030487E-2</v>
      </c>
      <c r="BJ74" s="772">
        <f t="shared" si="13"/>
        <v>43.786977999999998</v>
      </c>
      <c r="BK74" s="737">
        <f>+IF(BJ43=0,0,BJ74/BJ43*100)</f>
        <v>8.6939181790743076E-3</v>
      </c>
      <c r="BL74" s="772">
        <v>7.5645240000000005</v>
      </c>
      <c r="BM74" s="737">
        <f>+IF(BL43=0,0,BL74/BL43*100)</f>
        <v>8.7495239966232999E-3</v>
      </c>
      <c r="BN74" s="772">
        <v>10.367487000000001</v>
      </c>
      <c r="BO74" s="737">
        <f>+IF(BN43=0,0,BN74/BN43*100)</f>
        <v>1.2713409770358168E-2</v>
      </c>
      <c r="BP74" s="772">
        <v>9.4187816382000005</v>
      </c>
      <c r="BQ74" s="737">
        <f>+IF(BP43=0,0,BP74/BP43*100)</f>
        <v>1.1802975661544868E-2</v>
      </c>
      <c r="BR74" s="772">
        <f t="shared" si="43"/>
        <v>27.350792638200005</v>
      </c>
      <c r="BS74" s="737">
        <f>+IF(BR43=0,0,BR74/BR43*100)</f>
        <v>1.1037263223104932E-2</v>
      </c>
      <c r="BT74" s="772">
        <v>10.043010605199999</v>
      </c>
      <c r="BU74" s="737">
        <f>+IF(BT43=0,0,BT74/BT43*100)</f>
        <v>1.2169662546318218E-2</v>
      </c>
      <c r="BV74" s="772">
        <v>11.0445231062</v>
      </c>
      <c r="BW74" s="737">
        <f>+IF(BV43=0,0,BV74/BV43*100)</f>
        <v>1.1422406485530742E-2</v>
      </c>
      <c r="BX74" s="772">
        <v>11.7212842048</v>
      </c>
      <c r="BY74" s="737">
        <f>+IF(BX43=0,0,BX74/BX43*100)</f>
        <v>1.3094050112899774E-2</v>
      </c>
      <c r="BZ74" s="772">
        <f t="shared" si="44"/>
        <v>32.808817916199999</v>
      </c>
      <c r="CA74" s="737">
        <f>+IF(BZ43=0,0,BZ74/BZ43*100)</f>
        <v>1.2208712830085752E-2</v>
      </c>
      <c r="CB74" s="772">
        <f t="shared" si="14"/>
        <v>60.159610554400004</v>
      </c>
      <c r="CC74" s="737">
        <f>+IF(CB43=0,0,CB74/CB43*100)</f>
        <v>1.1646720035108037E-2</v>
      </c>
      <c r="CE74" s="772">
        <f t="shared" si="15"/>
        <v>148.20241920436246</v>
      </c>
      <c r="CF74" s="737">
        <f>+IF(CE43=0,0,CE74/CE43*100)</f>
        <v>1.0790333133646603E-2</v>
      </c>
      <c r="CG74" s="772">
        <v>6.516058000000001</v>
      </c>
      <c r="CH74" s="737">
        <f>+IF(CG43=0,0,CG74/CG43*100)</f>
        <v>7.067680030609166E-3</v>
      </c>
      <c r="CI74" s="772">
        <v>6.4545000000000003</v>
      </c>
      <c r="CJ74" s="737">
        <f>+IF(CI43=0,0,CI74/CI43*100)</f>
        <v>6.8512451103571606E-3</v>
      </c>
      <c r="CK74" s="772">
        <v>8.6156220000000001</v>
      </c>
      <c r="CL74" s="737">
        <f>+IF(CK43=0,0,CK74/CK43*100)</f>
        <v>8.0588719640636696E-3</v>
      </c>
      <c r="CM74" s="772">
        <f t="shared" si="45"/>
        <v>21.586179999999999</v>
      </c>
      <c r="CN74" s="737">
        <f>+IF(CM43=0,0,CM74/CM43*100)</f>
        <v>7.3594392619349995E-3</v>
      </c>
      <c r="CO74" s="772">
        <v>11.349726</v>
      </c>
      <c r="CP74" s="737">
        <f>+IF(CO43=0,0,CO74/CO43*100)</f>
        <v>1.1112784298073195E-2</v>
      </c>
      <c r="CQ74" s="772">
        <v>13.249853999999999</v>
      </c>
      <c r="CR74" s="737">
        <f>+IF(CQ43=0,0,CQ74/CQ43*100)</f>
        <v>1.192662195702421E-2</v>
      </c>
      <c r="CS74" s="772">
        <v>17.432447</v>
      </c>
      <c r="CT74" s="737">
        <f>+IF(CS43=0,0,CS74/CS43*100)</f>
        <v>1.5420888290686174E-2</v>
      </c>
      <c r="CU74" s="772">
        <f t="shared" si="46"/>
        <v>42.032026999999999</v>
      </c>
      <c r="CV74" s="737">
        <f>+IF(CU43=0,0,CU74/CU43*100)</f>
        <v>1.2882538577709034E-2</v>
      </c>
      <c r="CW74" s="772">
        <f t="shared" si="16"/>
        <v>63.618206999999998</v>
      </c>
      <c r="CX74" s="737">
        <f>+IF(CW43=0,0,CW74/CW43*100)</f>
        <v>1.0267888184447625E-2</v>
      </c>
      <c r="CY74" s="772">
        <v>12.205718000000001</v>
      </c>
      <c r="CZ74" s="737">
        <f>+IF(CY43=0,0,CY74/CY43*100)</f>
        <v>1.0511512898452608E-2</v>
      </c>
      <c r="DA74" s="772">
        <v>12.368162999999999</v>
      </c>
      <c r="DB74" s="737">
        <f>+IF(DA43=0,0,DA74/DA43*100)</f>
        <v>1.0098283100807339E-2</v>
      </c>
      <c r="DC74" s="772">
        <v>13.997001000000001</v>
      </c>
      <c r="DD74" s="737">
        <f>+IF(DC43=0,0,DC74/DC43*100)</f>
        <v>1.0844810118957512E-2</v>
      </c>
      <c r="DE74" s="772">
        <f t="shared" si="47"/>
        <v>38.570881999999997</v>
      </c>
      <c r="DF74" s="737">
        <f>+IF(DE43=0,0,DE74/DE43*100)</f>
        <v>1.0490857906942777E-2</v>
      </c>
      <c r="DG74" s="772">
        <v>15.335657993034548</v>
      </c>
      <c r="DH74" s="737">
        <f>+IF(DG43=0,0,DG74/DG43*100)</f>
        <v>1.1501010658878073E-2</v>
      </c>
      <c r="DI74" s="772">
        <v>15.483838258254536</v>
      </c>
      <c r="DJ74" s="737">
        <f>+IF(DI43=0,0,DI74/DI43*100)</f>
        <v>1.1784651682918298E-2</v>
      </c>
      <c r="DK74" s="772">
        <v>15.193833953073353</v>
      </c>
      <c r="DL74" s="737">
        <f>+IF(DK43=0,0,DK74/DK43*100)</f>
        <v>1.2505593515389657E-2</v>
      </c>
      <c r="DM74" s="772">
        <f t="shared" si="48"/>
        <v>46.01333020436244</v>
      </c>
      <c r="DN74" s="737">
        <f>+IF(DM43=0,0,DM74/DM43*100)</f>
        <v>1.1913514828810357E-2</v>
      </c>
      <c r="DO74" s="772">
        <f t="shared" si="17"/>
        <v>84.584212204362444</v>
      </c>
      <c r="DP74" s="737">
        <f>+IF(DO43=0,0,DO74/DO43*100)</f>
        <v>1.121970435621846E-2</v>
      </c>
      <c r="DR74" s="772">
        <f t="shared" si="18"/>
        <v>265.02881881685738</v>
      </c>
      <c r="DS74" s="737">
        <f>+IF(DR43=0,0,DR74/DR43*100)</f>
        <v>1.5947464776684534E-2</v>
      </c>
      <c r="DT74" s="772">
        <v>23.029868540692931</v>
      </c>
      <c r="DU74" s="737">
        <f>+IF(DT43=0,0,DT74/DT43*100)</f>
        <v>1.6803430952964014E-2</v>
      </c>
      <c r="DV74" s="772">
        <v>23.005865513221128</v>
      </c>
      <c r="DW74" s="737">
        <f>+IF(DV43=0,0,DV74/DV43*100)</f>
        <v>1.6198267250398378E-2</v>
      </c>
      <c r="DX74" s="772">
        <v>21.762582930928126</v>
      </c>
      <c r="DY74" s="737">
        <f>+IF(DX43=0,0,DX74/DX43*100)</f>
        <v>1.5606148882286237E-2</v>
      </c>
      <c r="DZ74" s="772">
        <f t="shared" si="49"/>
        <v>67.798316984842188</v>
      </c>
      <c r="EA74" s="737">
        <f>+IF(DZ43=0,0,DZ74/DZ43*100)</f>
        <v>1.61991519335874E-2</v>
      </c>
      <c r="EB74" s="772">
        <v>23.933560746333072</v>
      </c>
      <c r="EC74" s="737">
        <f>+IF(EB43=0,0,EB74/EB43*100)</f>
        <v>1.7865670827199944E-2</v>
      </c>
      <c r="ED74" s="772">
        <v>21.465480886571463</v>
      </c>
      <c r="EE74" s="737">
        <f>+IF(ED43=0,0,ED74/ED43*100)</f>
        <v>1.5990818662381476E-2</v>
      </c>
      <c r="EF74" s="772">
        <v>22.297800703392571</v>
      </c>
      <c r="EG74" s="737">
        <f>+IF(EF43=0,0,EF74/EF43*100)</f>
        <v>1.6724223363252008E-2</v>
      </c>
      <c r="EH74" s="772">
        <f t="shared" si="50"/>
        <v>67.696842336297109</v>
      </c>
      <c r="EI74" s="737">
        <f>+IF(EH43=0,0,EH74/EH43*100)</f>
        <v>1.6859863943366193E-2</v>
      </c>
      <c r="EJ74" s="772">
        <f t="shared" si="19"/>
        <v>135.49515932113928</v>
      </c>
      <c r="EK74" s="737">
        <f>+IF(EJ43=0,0,EJ74/EJ43*100)</f>
        <v>1.6522658191387186E-2</v>
      </c>
      <c r="EL74" s="772">
        <v>21.623626103787281</v>
      </c>
      <c r="EM74" s="737">
        <f>+IF(EL43=0,0,EL74/EL43*100)</f>
        <v>1.5441910531054107E-2</v>
      </c>
      <c r="EN74" s="772">
        <v>21.423725743594638</v>
      </c>
      <c r="EO74" s="737">
        <f>+IF(EN43=0,0,EN74/EN43*100)</f>
        <v>1.5581006531223678E-2</v>
      </c>
      <c r="EP74" s="772">
        <v>21.483505756543842</v>
      </c>
      <c r="EQ74" s="737">
        <f>+IF(EP43=0,0,EP74/EP43*100)</f>
        <v>1.5216464765115789E-2</v>
      </c>
      <c r="ER74" s="772">
        <f t="shared" si="51"/>
        <v>64.530857603925767</v>
      </c>
      <c r="ES74" s="737">
        <f>+IF(ER43=0,0,ER74/ER43*100)</f>
        <v>1.5411569727979775E-2</v>
      </c>
      <c r="ET74" s="772">
        <v>21.634078682739982</v>
      </c>
      <c r="EU74" s="737">
        <f>+IF(ET43=0,0,ET74/ET43*100)</f>
        <v>1.4978834446339158E-2</v>
      </c>
      <c r="EV74" s="772">
        <v>21.615779200201985</v>
      </c>
      <c r="EW74" s="737">
        <f>+IF(EV43=0,0,EV74/EV43*100)</f>
        <v>1.5329803640816184E-2</v>
      </c>
      <c r="EX74" s="772">
        <v>21.752944008850349</v>
      </c>
      <c r="EY74" s="737">
        <f>+IF(EX43=0,0,EX74/EX43*100)</f>
        <v>1.579995069658445E-2</v>
      </c>
      <c r="EZ74" s="772">
        <f t="shared" si="52"/>
        <v>65.002801891792316</v>
      </c>
      <c r="FA74" s="737">
        <f>+IF(EZ43=0,0,EZ74/EZ43*100)</f>
        <v>1.5362980919667618E-2</v>
      </c>
      <c r="FB74" s="772">
        <f t="shared" si="20"/>
        <v>129.5336594957181</v>
      </c>
      <c r="FC74" s="737">
        <f>+IF(FB43=0,0,FB74/FB43*100)</f>
        <v>1.5387148452524787E-2</v>
      </c>
      <c r="FD74" s="772">
        <v>255.9989075104603</v>
      </c>
      <c r="FE74" s="737">
        <f>+IF(FD43=0,0,FD74/FD43*100)</f>
        <v>1.5334973413135096E-2</v>
      </c>
      <c r="FF74" s="772">
        <v>236.57821241287542</v>
      </c>
      <c r="FG74" s="737">
        <f>+IF(FF43=0,0,FF74/FF43*100)</f>
        <v>1.3100107674128303E-2</v>
      </c>
      <c r="FH74" s="772">
        <v>310.31851785536014</v>
      </c>
      <c r="FI74" s="737">
        <f>+IF(FH43=0,0,FH74/FH43*100)</f>
        <v>1.4810950576547268E-2</v>
      </c>
      <c r="FJ74" s="772">
        <v>337.92649687857858</v>
      </c>
      <c r="FK74" s="737">
        <f>+IF(FJ43=0,0,FJ74/FJ43*100)</f>
        <v>1.4323844383462535E-2</v>
      </c>
    </row>
    <row r="75" spans="2:167" s="648" customFormat="1" ht="13.5" customHeight="1">
      <c r="B75" s="769"/>
      <c r="C75" s="771" t="s">
        <v>4815</v>
      </c>
      <c r="D75" s="769"/>
      <c r="E75" s="772">
        <f t="shared" si="7"/>
        <v>3.240116035900142</v>
      </c>
      <c r="F75" s="737">
        <f>+IF(E43=0,0,E75/E43*100)</f>
        <v>3.8450346952950817E-4</v>
      </c>
      <c r="G75" s="772">
        <v>0.164434</v>
      </c>
      <c r="H75" s="737">
        <f>+IF(G43=0,0,G75/G43*100)</f>
        <v>2.7886224787880228E-4</v>
      </c>
      <c r="I75" s="772">
        <v>0.24943900000000002</v>
      </c>
      <c r="J75" s="737">
        <f>+IF(I43=0,0,I75/I43*100)</f>
        <v>3.8993247315558297E-4</v>
      </c>
      <c r="K75" s="772">
        <v>8.8722999999999996E-2</v>
      </c>
      <c r="L75" s="737">
        <f>+IF(K43=0,0,K75/K43*100)</f>
        <v>1.2507556407716469E-4</v>
      </c>
      <c r="M75" s="772">
        <f t="shared" si="37"/>
        <v>0.50259600000000004</v>
      </c>
      <c r="N75" s="737">
        <f>+IF(M43=0,0,M75/M43*100)</f>
        <v>2.5924202625895884E-4</v>
      </c>
      <c r="O75" s="772">
        <v>4.6158999999999999E-2</v>
      </c>
      <c r="P75" s="737">
        <f>+IF(O43=0,0,O75/O43*100)</f>
        <v>7.7329128248012732E-5</v>
      </c>
      <c r="Q75" s="772">
        <v>0.11533467298162227</v>
      </c>
      <c r="R75" s="737">
        <f>+IF(Q43=0,0,Q75/Q43*100)</f>
        <v>2.5311286568740446E-4</v>
      </c>
      <c r="S75" s="772">
        <v>5.332036291852002E-2</v>
      </c>
      <c r="T75" s="737">
        <f>+IF(S43=0,0,S75/S43*100)</f>
        <v>8.7891106744809012E-5</v>
      </c>
      <c r="U75" s="772">
        <f t="shared" si="38"/>
        <v>0.21481403590014228</v>
      </c>
      <c r="V75" s="737">
        <f>+IF(U43=0,0,U75/U43*100)</f>
        <v>1.2946492965328174E-4</v>
      </c>
      <c r="W75" s="772">
        <f t="shared" si="9"/>
        <v>0.7174100359001423</v>
      </c>
      <c r="X75" s="737">
        <f>+IF(W43=0,0,W75/W43*100)</f>
        <v>1.9939364233090572E-4</v>
      </c>
      <c r="Y75" s="772">
        <v>0.20669799999999999</v>
      </c>
      <c r="Z75" s="737">
        <f>+IF(Y43=0,0,Y75/Y43*100)</f>
        <v>2.9794003618125917E-4</v>
      </c>
      <c r="AA75" s="772">
        <v>0.32840400000000003</v>
      </c>
      <c r="AB75" s="737">
        <f>+IF(AA43=0,0,AA75/AA43*100)</f>
        <v>4.386997210505935E-4</v>
      </c>
      <c r="AC75" s="772">
        <v>0.53372300000000006</v>
      </c>
      <c r="AD75" s="737">
        <f>+IF(AC43=0,0,AC75/AC43*100)</f>
        <v>6.6059463712320578E-4</v>
      </c>
      <c r="AE75" s="772">
        <f t="shared" si="39"/>
        <v>1.0688249999999999</v>
      </c>
      <c r="AF75" s="737">
        <f>+IF(AE43=0,0,AE75/AE43*100)</f>
        <v>4.7497311490181068E-4</v>
      </c>
      <c r="AG75" s="772">
        <v>0.27304</v>
      </c>
      <c r="AH75" s="737">
        <f>+IF(AG43=0,0,AG75/AG43*100)</f>
        <v>3.330319690283277E-4</v>
      </c>
      <c r="AI75" s="772">
        <v>0.580017</v>
      </c>
      <c r="AJ75" s="737">
        <f>+IF(AI43=0,0,AI75/AI43*100)</f>
        <v>6.5394558000699194E-4</v>
      </c>
      <c r="AK75" s="772">
        <v>0.60082400000000002</v>
      </c>
      <c r="AL75" s="737">
        <f>+IF(AK43=0,0,AK75/AK43*100)</f>
        <v>6.8925640071133517E-4</v>
      </c>
      <c r="AM75" s="772">
        <f t="shared" si="40"/>
        <v>1.453881</v>
      </c>
      <c r="AN75" s="737">
        <f>+IF(AM43=0,0,AM75/AM43*100)</f>
        <v>5.6384539595788746E-4</v>
      </c>
      <c r="AO75" s="772">
        <f t="shared" si="12"/>
        <v>2.5227059999999999</v>
      </c>
      <c r="AP75" s="737">
        <f>+IF(AO43=0,0,AO75/AO43*100)</f>
        <v>5.2242968607865562E-4</v>
      </c>
      <c r="AQ75" s="651"/>
      <c r="AR75" s="772">
        <v>16.994876000000001</v>
      </c>
      <c r="AS75" s="737">
        <f>+IF(AR43=0,0,AR75/AR43*100)</f>
        <v>1.6658579045511787E-3</v>
      </c>
      <c r="AT75" s="772">
        <v>0.21539800000000001</v>
      </c>
      <c r="AU75" s="737">
        <f>+IF(AT43=0,0,AT75/AT43*100)</f>
        <v>2.5750362810134786E-4</v>
      </c>
      <c r="AV75" s="772">
        <v>0.40500599999999998</v>
      </c>
      <c r="AW75" s="737">
        <f>+IF(AV43=0,0,AV75/AV43*100)</f>
        <v>5.1534651696617318E-4</v>
      </c>
      <c r="AX75" s="772">
        <v>0.21643100000000001</v>
      </c>
      <c r="AY75" s="737">
        <f>+IF(AX43=0,0,AX75/AX43*100)</f>
        <v>2.2883949189148685E-4</v>
      </c>
      <c r="AZ75" s="772">
        <f t="shared" si="41"/>
        <v>0.836835</v>
      </c>
      <c r="BA75" s="737">
        <f>+IF(AZ43=0,0,AZ75/AZ43*100)</f>
        <v>3.2585099253875234E-4</v>
      </c>
      <c r="BB75" s="772">
        <v>0.43780200000000002</v>
      </c>
      <c r="BC75" s="737">
        <f>+IF(BB43=0,0,BB75/BB43*100)</f>
        <v>5.136664758116857E-4</v>
      </c>
      <c r="BD75" s="772">
        <v>0.28999999999999998</v>
      </c>
      <c r="BE75" s="737">
        <f>+IF(BD43=0,0,BD75/BD43*100)</f>
        <v>3.6108054141614765E-4</v>
      </c>
      <c r="BF75" s="772">
        <v>4.0744000000000002E-2</v>
      </c>
      <c r="BG75" s="737">
        <f>+IF(BF43=0,0,BF75/BF43*100)</f>
        <v>5.0121687488237261E-5</v>
      </c>
      <c r="BH75" s="772">
        <f t="shared" si="42"/>
        <v>0.76854600000000006</v>
      </c>
      <c r="BI75" s="737">
        <f>+IF(BH43=0,0,BH75/BH43*100)</f>
        <v>3.1135966246796458E-4</v>
      </c>
      <c r="BJ75" s="772">
        <f t="shared" si="13"/>
        <v>1.6053809999999999</v>
      </c>
      <c r="BK75" s="737">
        <f>+IF(BJ43=0,0,BJ75/BJ43*100)</f>
        <v>3.1874889973545313E-4</v>
      </c>
      <c r="BL75" s="772">
        <v>8.987914</v>
      </c>
      <c r="BM75" s="737">
        <f>+IF(BL43=0,0,BL75/BL43*100)</f>
        <v>1.0395891297666118E-2</v>
      </c>
      <c r="BN75" s="772">
        <v>4.3682410000000003</v>
      </c>
      <c r="BO75" s="737">
        <f>+IF(BN43=0,0,BN75/BN43*100)</f>
        <v>5.3566730113748049E-3</v>
      </c>
      <c r="BP75" s="772">
        <v>8.7726999999999999E-2</v>
      </c>
      <c r="BQ75" s="737">
        <f>+IF(BP43=0,0,BP75/BP43*100)</f>
        <v>1.099335015540531E-4</v>
      </c>
      <c r="BR75" s="772">
        <f t="shared" si="43"/>
        <v>13.443882</v>
      </c>
      <c r="BS75" s="737">
        <f>+IF(BR43=0,0,BR75/BR43*100)</f>
        <v>5.425205270545597E-3</v>
      </c>
      <c r="BT75" s="772">
        <v>0.82021799999999989</v>
      </c>
      <c r="BU75" s="737">
        <f>+IF(BT43=0,0,BT75/BT43*100)</f>
        <v>9.9390279138486027E-4</v>
      </c>
      <c r="BV75" s="772">
        <v>0.37526700000000002</v>
      </c>
      <c r="BW75" s="737">
        <f>+IF(BV43=0,0,BV75/BV43*100)</f>
        <v>3.8810659123881993E-4</v>
      </c>
      <c r="BX75" s="772">
        <v>0.75012800000000002</v>
      </c>
      <c r="BY75" s="737">
        <f>+IF(BX43=0,0,BX75/BX43*100)</f>
        <v>8.3798101398027474E-4</v>
      </c>
      <c r="BZ75" s="772">
        <f t="shared" si="44"/>
        <v>1.9456129999999998</v>
      </c>
      <c r="CA75" s="737">
        <f>+IF(BZ43=0,0,BZ75/BZ43*100)</f>
        <v>7.2399531297203193E-4</v>
      </c>
      <c r="CB75" s="772">
        <f t="shared" si="14"/>
        <v>15.389495</v>
      </c>
      <c r="CC75" s="737">
        <f>+IF(CB43=0,0,CB75/CB43*100)</f>
        <v>2.9793600406475E-3</v>
      </c>
      <c r="CE75" s="772">
        <f t="shared" si="15"/>
        <v>11.415403606340718</v>
      </c>
      <c r="CF75" s="737">
        <f>+IF(CE43=0,0,CE75/CE43*100)</f>
        <v>8.3113358357257781E-4</v>
      </c>
      <c r="CG75" s="772">
        <v>0.48240400000000005</v>
      </c>
      <c r="CH75" s="737">
        <f>+IF(CG43=0,0,CG75/CG43*100)</f>
        <v>5.2324229119599368E-4</v>
      </c>
      <c r="CI75" s="772">
        <v>0.34610000000000002</v>
      </c>
      <c r="CJ75" s="737">
        <f>+IF(CI43=0,0,CI75/CI43*100)</f>
        <v>3.6737406967148707E-4</v>
      </c>
      <c r="CK75" s="772">
        <v>0.50251299999999999</v>
      </c>
      <c r="CL75" s="737">
        <f>+IF(CK43=0,0,CK75/CK43*100)</f>
        <v>4.7004011170377797E-4</v>
      </c>
      <c r="CM75" s="772">
        <f t="shared" si="45"/>
        <v>1.3310170000000001</v>
      </c>
      <c r="CN75" s="737">
        <f>+IF(CM43=0,0,CM75/CM43*100)</f>
        <v>4.5378750515852919E-4</v>
      </c>
      <c r="CO75" s="772">
        <v>0.44320300000000001</v>
      </c>
      <c r="CP75" s="737">
        <f>+IF(CO43=0,0,CO75/CO43*100)</f>
        <v>4.3395050587643569E-4</v>
      </c>
      <c r="CQ75" s="772">
        <v>1.757795</v>
      </c>
      <c r="CR75" s="737">
        <f>+IF(CQ43=0,0,CQ75/CQ43*100)</f>
        <v>1.5822481095223669E-3</v>
      </c>
      <c r="CS75" s="772">
        <v>0.96333299999999988</v>
      </c>
      <c r="CT75" s="737">
        <f>+IF(CS43=0,0,CS75/CS43*100)</f>
        <v>8.5217242190563272E-4</v>
      </c>
      <c r="CU75" s="772">
        <f t="shared" si="46"/>
        <v>3.1643310000000002</v>
      </c>
      <c r="CV75" s="737">
        <f>+IF(CU43=0,0,CU75/CU43*100)</f>
        <v>9.6984654535315663E-4</v>
      </c>
      <c r="CW75" s="772">
        <f t="shared" si="16"/>
        <v>4.4953479999999999</v>
      </c>
      <c r="CX75" s="737">
        <f>+IF(CW43=0,0,CW75/CW43*100)</f>
        <v>7.2554277762308292E-4</v>
      </c>
      <c r="CY75" s="772">
        <v>0.51589000000000007</v>
      </c>
      <c r="CZ75" s="737">
        <f>+IF(CY43=0,0,CY75/CY43*100)</f>
        <v>4.4428229369076984E-4</v>
      </c>
      <c r="DA75" s="772">
        <v>0.51738399999999996</v>
      </c>
      <c r="DB75" s="737">
        <f>+IF(DA43=0,0,DA75/DA43*100)</f>
        <v>4.2243056659490208E-4</v>
      </c>
      <c r="DC75" s="772">
        <v>0.51771400000000001</v>
      </c>
      <c r="DD75" s="737">
        <f>+IF(DC43=0,0,DC75/DC43*100)</f>
        <v>4.0112235656237859E-4</v>
      </c>
      <c r="DE75" s="772">
        <f t="shared" si="47"/>
        <v>1.550988</v>
      </c>
      <c r="DF75" s="737">
        <f>+IF(DE43=0,0,DE75/DE43*100)</f>
        <v>4.2185176692027332E-4</v>
      </c>
      <c r="DG75" s="772">
        <v>0.72647892271673653</v>
      </c>
      <c r="DH75" s="737">
        <f>+IF(DG43=0,0,DG75/DG43*100)</f>
        <v>5.4482447622465201E-4</v>
      </c>
      <c r="DI75" s="772">
        <v>3.5073677799507506</v>
      </c>
      <c r="DJ75" s="737">
        <f>+IF(DI43=0,0,DI75/DI43*100)</f>
        <v>2.6694355056683101E-3</v>
      </c>
      <c r="DK75" s="772">
        <v>1.1352209036732315</v>
      </c>
      <c r="DL75" s="737">
        <f>+IF(DK43=0,0,DK75/DK43*100)</f>
        <v>9.3436661315092961E-4</v>
      </c>
      <c r="DM75" s="772">
        <f t="shared" si="48"/>
        <v>5.3690676063407183</v>
      </c>
      <c r="DN75" s="737">
        <f>+IF(DM43=0,0,DM75/DM43*100)</f>
        <v>1.3901290400180843E-3</v>
      </c>
      <c r="DO75" s="772">
        <f t="shared" si="17"/>
        <v>6.9200556063407186</v>
      </c>
      <c r="DP75" s="737">
        <f>+IF(DO43=0,0,DO75/DO43*100)</f>
        <v>9.1791335532153339E-4</v>
      </c>
      <c r="DR75" s="772">
        <f t="shared" si="18"/>
        <v>20.239868078321962</v>
      </c>
      <c r="DS75" s="737">
        <f>+IF(DR43=0,0,DR75/DR43*100)</f>
        <v>1.2178848500503177E-3</v>
      </c>
      <c r="DT75" s="772">
        <v>1.0825684141151237</v>
      </c>
      <c r="DU75" s="737">
        <f>+IF(DT43=0,0,DT75/DT43*100)</f>
        <v>7.8988134762040217E-4</v>
      </c>
      <c r="DV75" s="772">
        <v>1.5076243729148486</v>
      </c>
      <c r="DW75" s="737">
        <f>+IF(DV43=0,0,DV75/DV43*100)</f>
        <v>1.0615076616723965E-3</v>
      </c>
      <c r="DX75" s="772">
        <v>3.5668741020605204</v>
      </c>
      <c r="DY75" s="737">
        <f>+IF(DX43=0,0,DX75/DX43*100)</f>
        <v>2.5578383070521643E-3</v>
      </c>
      <c r="DZ75" s="772">
        <f t="shared" si="49"/>
        <v>6.1570668890904923</v>
      </c>
      <c r="EA75" s="737">
        <f>+IF(DZ43=0,0,DZ75/DZ43*100)</f>
        <v>1.4711170783772718E-3</v>
      </c>
      <c r="EB75" s="772">
        <v>1.0328718951804283</v>
      </c>
      <c r="EC75" s="737">
        <f>+IF(EB43=0,0,EB75/EB43*100)</f>
        <v>7.7100726805922205E-4</v>
      </c>
      <c r="ED75" s="772">
        <v>0.94747848201090878</v>
      </c>
      <c r="EE75" s="737">
        <f>+IF(ED43=0,0,ED75/ED43*100)</f>
        <v>7.0582889208986512E-4</v>
      </c>
      <c r="EF75" s="772">
        <v>3.2357770493110527</v>
      </c>
      <c r="EG75" s="737">
        <f>+IF(EF43=0,0,EF75/EF43*100)</f>
        <v>2.4269594497778844E-3</v>
      </c>
      <c r="EH75" s="772">
        <f t="shared" si="50"/>
        <v>5.21612742650239</v>
      </c>
      <c r="EI75" s="737">
        <f>+IF(EH43=0,0,EH75/EH43*100)</f>
        <v>1.2990738664769084E-3</v>
      </c>
      <c r="EJ75" s="772">
        <f t="shared" si="19"/>
        <v>11.373194315592883</v>
      </c>
      <c r="EK75" s="737">
        <f>+IF(EJ43=0,0,EJ75/EJ43*100)</f>
        <v>1.3868790823396693E-3</v>
      </c>
      <c r="EL75" s="772">
        <v>1.3022918856444876</v>
      </c>
      <c r="EM75" s="737">
        <f>+IF(EL43=0,0,EL75/EL43*100)</f>
        <v>9.2999549136292949E-4</v>
      </c>
      <c r="EN75" s="772">
        <v>0.86182710594931966</v>
      </c>
      <c r="EO75" s="737">
        <f>+IF(EN43=0,0,EN75/EN43*100)</f>
        <v>6.2678797923824037E-4</v>
      </c>
      <c r="EP75" s="772">
        <v>2.1968052300747631</v>
      </c>
      <c r="EQ75" s="737">
        <f>+IF(EP43=0,0,EP75/EP43*100)</f>
        <v>1.5559662262790944E-3</v>
      </c>
      <c r="ER75" s="772">
        <f t="shared" si="51"/>
        <v>4.3609242216685704</v>
      </c>
      <c r="ES75" s="737">
        <f>+IF(ER43=0,0,ER75/ER43*100)</f>
        <v>1.041496893365205E-3</v>
      </c>
      <c r="ET75" s="772">
        <v>0.86529107925457205</v>
      </c>
      <c r="EU75" s="737">
        <f>+IF(ET43=0,0,ET75/ET43*100)</f>
        <v>5.9910347993644424E-4</v>
      </c>
      <c r="EV75" s="772">
        <v>1.4060166944573731</v>
      </c>
      <c r="EW75" s="737">
        <f>+IF(EV43=0,0,EV75/EV43*100)</f>
        <v>9.971400818870118E-4</v>
      </c>
      <c r="EX75" s="772">
        <v>2.2344417673485619</v>
      </c>
      <c r="EY75" s="737">
        <f>+IF(EX43=0,0,EX75/EX43*100)</f>
        <v>1.6229559430729274E-3</v>
      </c>
      <c r="EZ75" s="772">
        <f t="shared" si="52"/>
        <v>4.5057495410605073</v>
      </c>
      <c r="FA75" s="737">
        <f>+IF(EZ43=0,0,EZ75/EZ43*100)</f>
        <v>1.0649040074202415E-3</v>
      </c>
      <c r="FB75" s="772">
        <f t="shared" si="20"/>
        <v>8.8666737627290786</v>
      </c>
      <c r="FC75" s="737">
        <f>+IF(FB43=0,0,FB75/FB43*100)</f>
        <v>1.0532615692196113E-3</v>
      </c>
      <c r="FD75" s="772">
        <v>20.992326081592743</v>
      </c>
      <c r="FE75" s="737">
        <f>+IF(FD43=0,0,FD75/FD43*100)</f>
        <v>1.257492719291911E-3</v>
      </c>
      <c r="FF75" s="772">
        <v>19.320588716636713</v>
      </c>
      <c r="FG75" s="737">
        <f>+IF(FF43=0,0,FF75/FF43*100)</f>
        <v>1.0698440483343284E-3</v>
      </c>
      <c r="FH75" s="772">
        <v>25.255680342045238</v>
      </c>
      <c r="FI75" s="737">
        <f>+IF(FH43=0,0,FH75/FH43*100)</f>
        <v>1.2054086746362284E-3</v>
      </c>
      <c r="FJ75" s="772">
        <v>27.623074777343668</v>
      </c>
      <c r="FK75" s="737">
        <f>+IF(FJ43=0,0,FJ75/FJ43*100)</f>
        <v>1.1708718557384642E-3</v>
      </c>
    </row>
    <row r="76" spans="2:167" s="648" customFormat="1" ht="13.5" customHeight="1">
      <c r="B76" s="769"/>
      <c r="C76" s="771" t="s">
        <v>4816</v>
      </c>
      <c r="D76" s="769"/>
      <c r="E76" s="772">
        <f t="shared" si="7"/>
        <v>157.85334786226733</v>
      </c>
      <c r="F76" s="737">
        <f>+IF(E43=0,0,E76/E43*100)</f>
        <v>1.8732403178588122E-2</v>
      </c>
      <c r="G76" s="772">
        <v>2.4022109999999999</v>
      </c>
      <c r="H76" s="737">
        <f>+IF(G43=0,0,G76/G43*100)</f>
        <v>4.073889580860318E-3</v>
      </c>
      <c r="I76" s="772">
        <v>3.6502930000000005</v>
      </c>
      <c r="J76" s="737">
        <f>+IF(I43=0,0,I76/I43*100)</f>
        <v>5.7062759922566746E-3</v>
      </c>
      <c r="K76" s="772">
        <v>7.0009860000000002</v>
      </c>
      <c r="L76" s="737">
        <f>+IF(K43=0,0,K76/K43*100)</f>
        <v>9.8695070392833088E-3</v>
      </c>
      <c r="M76" s="772">
        <f t="shared" si="37"/>
        <v>13.05349</v>
      </c>
      <c r="N76" s="737">
        <f>+IF(M43=0,0,M76/M43*100)</f>
        <v>6.7330683040673954E-3</v>
      </c>
      <c r="O76" s="772">
        <v>6.9289690000000004</v>
      </c>
      <c r="P76" s="737">
        <f>+IF(O43=0,0,O76/O43*100)</f>
        <v>1.1607944982072934E-2</v>
      </c>
      <c r="Q76" s="772">
        <v>35.051474073560669</v>
      </c>
      <c r="R76" s="737">
        <f>+IF(Q43=0,0,Q76/Q43*100)</f>
        <v>7.6923780333953751E-2</v>
      </c>
      <c r="S76" s="772">
        <v>11.822161788706662</v>
      </c>
      <c r="T76" s="737">
        <f>+IF(S43=0,0,S76/S43*100)</f>
        <v>1.9487168257152215E-2</v>
      </c>
      <c r="U76" s="772">
        <f t="shared" si="38"/>
        <v>53.80260486226733</v>
      </c>
      <c r="V76" s="737">
        <f>+IF(U43=0,0,U76/U43*100)</f>
        <v>3.2425955894682487E-2</v>
      </c>
      <c r="W76" s="772">
        <f t="shared" si="9"/>
        <v>66.856094862267327</v>
      </c>
      <c r="X76" s="737">
        <f>+IF(W43=0,0,W76/W43*100)</f>
        <v>1.8581675192042558E-2</v>
      </c>
      <c r="Y76" s="772">
        <v>19.756995</v>
      </c>
      <c r="Z76" s="737">
        <f>+IF(Y43=0,0,Y76/Y43*100)</f>
        <v>2.8478262030271009E-2</v>
      </c>
      <c r="AA76" s="772">
        <v>14.473804000000001</v>
      </c>
      <c r="AB76" s="737">
        <f>+IF(AA43=0,0,AA76/AA43*100)</f>
        <v>1.9334885620580028E-2</v>
      </c>
      <c r="AC76" s="772">
        <v>17.727654999999999</v>
      </c>
      <c r="AD76" s="737">
        <f>+IF(AC43=0,0,AC76/AC43*100)</f>
        <v>2.1941707255955581E-2</v>
      </c>
      <c r="AE76" s="772">
        <f t="shared" si="39"/>
        <v>51.958454000000003</v>
      </c>
      <c r="AF76" s="737">
        <f>+IF(AE43=0,0,AE76/AE43*100)</f>
        <v>2.3089718842525624E-2</v>
      </c>
      <c r="AG76" s="772">
        <v>19.824860000000001</v>
      </c>
      <c r="AH76" s="737">
        <f>+IF(AG43=0,0,AG76/AG43*100)</f>
        <v>2.4180750664777807E-2</v>
      </c>
      <c r="AI76" s="772">
        <v>11.727997999999999</v>
      </c>
      <c r="AJ76" s="737">
        <f>+IF(AI43=0,0,AI76/AI43*100)</f>
        <v>1.322284080368479E-2</v>
      </c>
      <c r="AK76" s="772">
        <v>7.4859409999999995</v>
      </c>
      <c r="AL76" s="737">
        <f>+IF(AK43=0,0,AK76/AK43*100)</f>
        <v>8.5877607246005704E-3</v>
      </c>
      <c r="AM76" s="772">
        <f t="shared" si="40"/>
        <v>39.038798999999997</v>
      </c>
      <c r="AN76" s="737">
        <f>+IF(AM43=0,0,AM76/AM43*100)</f>
        <v>1.514006103654658E-2</v>
      </c>
      <c r="AO76" s="772">
        <f t="shared" si="12"/>
        <v>90.997253000000001</v>
      </c>
      <c r="AP76" s="737">
        <f>+IF(AO43=0,0,AO76/AO43*100)</f>
        <v>1.884471132141835E-2</v>
      </c>
      <c r="AQ76" s="651"/>
      <c r="AR76" s="772">
        <v>163.43804468979999</v>
      </c>
      <c r="AS76" s="737">
        <f>+IF(AR43=0,0,AR76/AR43*100)</f>
        <v>1.6020391007906861E-2</v>
      </c>
      <c r="AT76" s="772">
        <v>10.756987000000001</v>
      </c>
      <c r="AU76" s="737">
        <f>+IF(AT43=0,0,AT76/AT43*100)</f>
        <v>1.2859744194184874E-2</v>
      </c>
      <c r="AV76" s="772">
        <v>1.3862290000000002</v>
      </c>
      <c r="AW76" s="737">
        <f>+IF(AV43=0,0,AV76/AV43*100)</f>
        <v>1.7638955641830032E-3</v>
      </c>
      <c r="AX76" s="772">
        <v>19.553735</v>
      </c>
      <c r="AY76" s="737">
        <f>+IF(AX43=0,0,AX76/AX43*100)</f>
        <v>2.0674796041143747E-2</v>
      </c>
      <c r="AZ76" s="772">
        <f t="shared" si="41"/>
        <v>31.696950999999999</v>
      </c>
      <c r="BA76" s="737">
        <f>+IF(AZ43=0,0,AZ76/AZ43*100)</f>
        <v>1.2342317116041033E-2</v>
      </c>
      <c r="BB76" s="772">
        <v>29.479419</v>
      </c>
      <c r="BC76" s="737">
        <f>+IF(BB43=0,0,BB76/BB43*100)</f>
        <v>3.4587757174946776E-2</v>
      </c>
      <c r="BD76" s="772">
        <v>6.9200999999999997</v>
      </c>
      <c r="BE76" s="737">
        <f>+IF(BD43=0,0,BD76/BD43*100)</f>
        <v>8.6162532919099432E-3</v>
      </c>
      <c r="BF76" s="772">
        <v>11.613405999999999</v>
      </c>
      <c r="BG76" s="737">
        <f>+IF(BF43=0,0,BF76/BF43*100)</f>
        <v>1.4286361334331914E-2</v>
      </c>
      <c r="BH76" s="772">
        <f t="shared" si="42"/>
        <v>48.012924999999996</v>
      </c>
      <c r="BI76" s="737">
        <f>+IF(BH43=0,0,BH76/BH43*100)</f>
        <v>1.9451390186273426E-2</v>
      </c>
      <c r="BJ76" s="772">
        <f t="shared" si="13"/>
        <v>79.709875999999994</v>
      </c>
      <c r="BK76" s="737">
        <f>+IF(BJ43=0,0,BJ76/BJ43*100)</f>
        <v>1.5826420814155268E-2</v>
      </c>
      <c r="BL76" s="772">
        <v>14.684792999999999</v>
      </c>
      <c r="BM76" s="737">
        <f>+IF(BL43=0,0,BL76/BL43*100)</f>
        <v>1.6985199430783197E-2</v>
      </c>
      <c r="BN76" s="772">
        <v>10.448132999999999</v>
      </c>
      <c r="BO76" s="737">
        <f>+IF(BN43=0,0,BN76/BN43*100)</f>
        <v>1.2812304096856025E-2</v>
      </c>
      <c r="BP76" s="772">
        <v>14.578082</v>
      </c>
      <c r="BQ76" s="737">
        <f>+IF(BP43=0,0,BP76/BP43*100)</f>
        <v>1.8268259489120951E-2</v>
      </c>
      <c r="BR76" s="772">
        <f t="shared" si="43"/>
        <v>39.711008</v>
      </c>
      <c r="BS76" s="737">
        <f>+IF(BR43=0,0,BR76/BR43*100)</f>
        <v>1.6025160731125011E-2</v>
      </c>
      <c r="BT76" s="772">
        <v>11.362413</v>
      </c>
      <c r="BU76" s="737">
        <f>+IF(BT43=0,0,BT76/BT43*100)</f>
        <v>1.3768454237248666E-2</v>
      </c>
      <c r="BV76" s="772">
        <v>13.7005106898</v>
      </c>
      <c r="BW76" s="737">
        <f>+IF(BV43=0,0,BV76/BV43*100)</f>
        <v>1.4169267487014022E-2</v>
      </c>
      <c r="BX76" s="772">
        <v>18.954236999999999</v>
      </c>
      <c r="BY76" s="737">
        <f>+IF(BX43=0,0,BX76/BX43*100)</f>
        <v>2.1174107273001994E-2</v>
      </c>
      <c r="BZ76" s="772">
        <f t="shared" si="44"/>
        <v>44.017160689800001</v>
      </c>
      <c r="CA76" s="737">
        <f>+IF(BZ43=0,0,BZ76/BZ43*100)</f>
        <v>1.6379525645517364E-2</v>
      </c>
      <c r="CB76" s="772">
        <f t="shared" si="14"/>
        <v>83.7281686898</v>
      </c>
      <c r="CC76" s="737">
        <f>+IF(CB43=0,0,CB76/CB43*100)</f>
        <v>1.6209522149426166E-2</v>
      </c>
      <c r="CE76" s="772">
        <f t="shared" si="15"/>
        <v>236.83443388182761</v>
      </c>
      <c r="CF76" s="737">
        <f>+IF(CE43=0,0,CE76/CE43*100)</f>
        <v>1.7243459673756099E-2</v>
      </c>
      <c r="CG76" s="772">
        <v>11.389607999999999</v>
      </c>
      <c r="CH76" s="737">
        <f>+IF(CG43=0,0,CG76/CG43*100)</f>
        <v>1.2353804250678306E-2</v>
      </c>
      <c r="CI76" s="772">
        <v>13.249393</v>
      </c>
      <c r="CJ76" s="737">
        <f>+IF(CI43=0,0,CI76/CI43*100)</f>
        <v>1.4063806492594371E-2</v>
      </c>
      <c r="CK76" s="772">
        <v>7.6416919999999999</v>
      </c>
      <c r="CL76" s="737">
        <f>+IF(CK43=0,0,CK76/CK43*100)</f>
        <v>7.1478782863047662E-3</v>
      </c>
      <c r="CM76" s="772">
        <f t="shared" si="45"/>
        <v>32.280692999999999</v>
      </c>
      <c r="CN76" s="737">
        <f>+IF(CM43=0,0,CM76/CM43*100)</f>
        <v>1.1005550748982466E-2</v>
      </c>
      <c r="CO76" s="772">
        <v>10.463279</v>
      </c>
      <c r="CP76" s="737">
        <f>+IF(CO43=0,0,CO76/CO43*100)</f>
        <v>1.0244843142253744E-2</v>
      </c>
      <c r="CQ76" s="772">
        <v>13.509107</v>
      </c>
      <c r="CR76" s="737">
        <f>+IF(CQ43=0,0,CQ76/CQ43*100)</f>
        <v>1.2159983964048921E-2</v>
      </c>
      <c r="CS76" s="772">
        <v>18.499547</v>
      </c>
      <c r="CT76" s="737">
        <f>+IF(CS43=0,0,CS76/CS43*100)</f>
        <v>1.6364853867922188E-2</v>
      </c>
      <c r="CU76" s="772">
        <f t="shared" si="46"/>
        <v>42.471933</v>
      </c>
      <c r="CV76" s="737">
        <f>+IF(CU43=0,0,CU76/CU43*100)</f>
        <v>1.3017366860331846E-2</v>
      </c>
      <c r="CW76" s="772">
        <f t="shared" si="16"/>
        <v>74.752625999999992</v>
      </c>
      <c r="CX76" s="737">
        <f>+IF(CW43=0,0,CW76/CW43*100)</f>
        <v>1.2064967584858722E-2</v>
      </c>
      <c r="CY76" s="772">
        <v>25.044301000000001</v>
      </c>
      <c r="CZ76" s="737">
        <f>+IF(CY43=0,0,CY76/CY43*100)</f>
        <v>2.1568046467584253E-2</v>
      </c>
      <c r="DA76" s="772">
        <v>17.109968000000002</v>
      </c>
      <c r="DB76" s="737">
        <f>+IF(DA43=0,0,DA76/DA43*100)</f>
        <v>1.3969843436713631E-2</v>
      </c>
      <c r="DC76" s="772">
        <v>26.251986000000002</v>
      </c>
      <c r="DD76" s="737">
        <f>+IF(DC43=0,0,DC76/DC43*100)</f>
        <v>2.0339914487076977E-2</v>
      </c>
      <c r="DE76" s="772">
        <f t="shared" si="47"/>
        <v>68.406255000000002</v>
      </c>
      <c r="DF76" s="737">
        <f>+IF(DE43=0,0,DE76/DE43*100)</f>
        <v>1.8605752939512606E-2</v>
      </c>
      <c r="DG76" s="772">
        <v>45.827395459063588</v>
      </c>
      <c r="DH76" s="737">
        <f>+IF(DG43=0,0,DG76/DG43*100)</f>
        <v>3.4368356668015292E-2</v>
      </c>
      <c r="DI76" s="772">
        <v>25.792799111071659</v>
      </c>
      <c r="DJ76" s="737">
        <f>+IF(DI43=0,0,DI76/DI43*100)</f>
        <v>1.96307367967643E-2</v>
      </c>
      <c r="DK76" s="772">
        <v>22.055358311692366</v>
      </c>
      <c r="DL76" s="737">
        <f>+IF(DK43=0,0,DK76/DK43*100)</f>
        <v>1.8153110448235778E-2</v>
      </c>
      <c r="DM76" s="772">
        <f t="shared" si="48"/>
        <v>93.675552881827628</v>
      </c>
      <c r="DN76" s="737">
        <f>+IF(DM43=0,0,DM76/DM43*100)</f>
        <v>2.4253951700476045E-2</v>
      </c>
      <c r="DO76" s="772">
        <f t="shared" si="17"/>
        <v>162.08180788182761</v>
      </c>
      <c r="DP76" s="737">
        <f>+IF(DO43=0,0,DO76/DO43*100)</f>
        <v>2.1499401821723357E-2</v>
      </c>
      <c r="DR76" s="772">
        <f t="shared" si="18"/>
        <v>485.46272905647675</v>
      </c>
      <c r="DS76" s="737">
        <f>+IF(DR43=0,0,DR76/DR43*100)</f>
        <v>2.9211539358560048E-2</v>
      </c>
      <c r="DT76" s="772">
        <v>30.594639706270907</v>
      </c>
      <c r="DU76" s="737">
        <f>+IF(DT43=0,0,DT76/DT43*100)</f>
        <v>2.2322963543050526E-2</v>
      </c>
      <c r="DV76" s="772">
        <v>36.883293418018084</v>
      </c>
      <c r="DW76" s="737">
        <f>+IF(DV43=0,0,DV76/DV43*100)</f>
        <v>2.5969266121136519E-2</v>
      </c>
      <c r="DX76" s="772">
        <v>50.482042598085343</v>
      </c>
      <c r="DY76" s="737">
        <f>+IF(DX43=0,0,DX76/DX43*100)</f>
        <v>3.6201138218203061E-2</v>
      </c>
      <c r="DZ76" s="772">
        <f t="shared" si="49"/>
        <v>117.95997572237434</v>
      </c>
      <c r="EA76" s="737">
        <f>+IF(DZ43=0,0,DZ76/DZ43*100)</f>
        <v>2.8184351084057681E-2</v>
      </c>
      <c r="EB76" s="772">
        <v>35.359337968778135</v>
      </c>
      <c r="EC76" s="737">
        <f>+IF(EB43=0,0,EB76/EB43*100)</f>
        <v>2.6394663941289649E-2</v>
      </c>
      <c r="ED76" s="772">
        <v>43.24165453546739</v>
      </c>
      <c r="EE76" s="737">
        <f>+IF(ED43=0,0,ED76/ED43*100)</f>
        <v>3.2213089471039021E-2</v>
      </c>
      <c r="EF76" s="772">
        <v>49.800180592390845</v>
      </c>
      <c r="EG76" s="737">
        <f>+IF(EF43=0,0,EF76/EF43*100)</f>
        <v>3.7352084846229372E-2</v>
      </c>
      <c r="EH76" s="772">
        <f t="shared" si="50"/>
        <v>128.40117309663637</v>
      </c>
      <c r="EI76" s="737">
        <f>+IF(EH43=0,0,EH76/EH43*100)</f>
        <v>3.1978246456809745E-2</v>
      </c>
      <c r="EJ76" s="772">
        <f t="shared" si="19"/>
        <v>246.36114881901071</v>
      </c>
      <c r="EK76" s="737">
        <f>+IF(EJ43=0,0,EJ76/EJ43*100)</f>
        <v>3.0041966620566345E-2</v>
      </c>
      <c r="EL76" s="772">
        <v>30.602611416422327</v>
      </c>
      <c r="EM76" s="737">
        <f>+IF(EL43=0,0,EL76/EL43*100)</f>
        <v>2.1854002896685366E-2</v>
      </c>
      <c r="EN76" s="772">
        <v>42.170341016307567</v>
      </c>
      <c r="EO76" s="737">
        <f>+IF(EN43=0,0,EN76/EN43*100)</f>
        <v>3.0669565446405495E-2</v>
      </c>
      <c r="EP76" s="772">
        <v>39.680530104493407</v>
      </c>
      <c r="EQ76" s="737">
        <f>+IF(EP43=0,0,EP76/EP43*100)</f>
        <v>2.8105161002981306E-2</v>
      </c>
      <c r="ER76" s="772">
        <f t="shared" si="51"/>
        <v>112.45348253722329</v>
      </c>
      <c r="ES76" s="737">
        <f>+IF(ER43=0,0,ER76/ER43*100)</f>
        <v>2.6856681464142509E-2</v>
      </c>
      <c r="ET76" s="772">
        <v>68.581336251030748</v>
      </c>
      <c r="EU76" s="737">
        <f>+IF(ET43=0,0,ET76/ET43*100)</f>
        <v>4.7483810005391126E-2</v>
      </c>
      <c r="EV76" s="772">
        <v>28.463413643018399</v>
      </c>
      <c r="EW76" s="737">
        <f>+IF(EV43=0,0,EV76/EV43*100)</f>
        <v>2.0186112101419098E-2</v>
      </c>
      <c r="EX76" s="772">
        <v>29.603347806193643</v>
      </c>
      <c r="EY76" s="737">
        <f>+IF(EX43=0,0,EX76/EX43*100)</f>
        <v>2.1501983161516018E-2</v>
      </c>
      <c r="EZ76" s="772">
        <f t="shared" si="52"/>
        <v>126.64809770024279</v>
      </c>
      <c r="FA76" s="737">
        <f>+IF(EZ43=0,0,EZ76/EZ43*100)</f>
        <v>2.9932437554306503E-2</v>
      </c>
      <c r="FB76" s="772">
        <f t="shared" si="20"/>
        <v>239.10158023746607</v>
      </c>
      <c r="FC76" s="737">
        <f>+IF(FB43=0,0,FB76/FB43*100)</f>
        <v>2.8402590683148064E-2</v>
      </c>
      <c r="FD76" s="772">
        <v>476.75331761198208</v>
      </c>
      <c r="FE76" s="737">
        <f>+IF(FD43=0,0,FD76/FD43*100)</f>
        <v>2.855871347773218E-2</v>
      </c>
      <c r="FF76" s="772">
        <v>382.71474069308942</v>
      </c>
      <c r="FG76" s="737">
        <f>+IF(FF43=0,0,FF76/FF43*100)</f>
        <v>2.1192164149105332E-2</v>
      </c>
      <c r="FH76" s="772">
        <v>489.83740186829971</v>
      </c>
      <c r="FI76" s="737">
        <f>+IF(FH43=0,0,FH76/FH43*100)</f>
        <v>2.3379067416779989E-2</v>
      </c>
      <c r="FJ76" s="772">
        <v>511.54756087403803</v>
      </c>
      <c r="FK76" s="737">
        <f>+IF(FJ43=0,0,FJ76/FJ43*100)</f>
        <v>2.1683199525287161E-2</v>
      </c>
    </row>
    <row r="77" spans="2:167" s="648" customFormat="1" ht="13.5" customHeight="1">
      <c r="B77" s="769"/>
      <c r="C77" s="771" t="s">
        <v>4817</v>
      </c>
      <c r="D77" s="769"/>
      <c r="E77" s="772">
        <f t="shared" si="7"/>
        <v>22.998798205571394</v>
      </c>
      <c r="F77" s="737">
        <f>+IF(E43=0,0,E77/E43*100)</f>
        <v>2.7292595719012598E-3</v>
      </c>
      <c r="G77" s="772">
        <v>1.9323429999999999</v>
      </c>
      <c r="H77" s="737">
        <f>+IF(G43=0,0,G77/G43*100)</f>
        <v>3.2770443621931507E-3</v>
      </c>
      <c r="I77" s="772">
        <v>2.1082239999999999</v>
      </c>
      <c r="J77" s="737">
        <f>+IF(I43=0,0,I77/I43*100)</f>
        <v>3.295655443960069E-3</v>
      </c>
      <c r="K77" s="772">
        <v>2.0801539999999998</v>
      </c>
      <c r="L77" s="737">
        <f>+IF(K43=0,0,K77/K43*100)</f>
        <v>2.9324575918011162E-3</v>
      </c>
      <c r="M77" s="772">
        <f t="shared" si="37"/>
        <v>6.1207209999999996</v>
      </c>
      <c r="N77" s="737">
        <f>+IF(M43=0,0,M77/M43*100)</f>
        <v>3.1571045416313717E-3</v>
      </c>
      <c r="O77" s="772">
        <v>1.2390889999999999</v>
      </c>
      <c r="P77" s="737">
        <f>+IF(O43=0,0,O77/O43*100)</f>
        <v>2.0758177645031706E-3</v>
      </c>
      <c r="Q77" s="772">
        <v>1.4275820379410518</v>
      </c>
      <c r="R77" s="737">
        <f>+IF(Q43=0,0,Q77/Q43*100)</f>
        <v>3.1329640192824001E-3</v>
      </c>
      <c r="S77" s="772">
        <v>1.935058167630344</v>
      </c>
      <c r="T77" s="737">
        <f>+IF(S43=0,0,S77/S43*100)</f>
        <v>3.1896707872845391E-3</v>
      </c>
      <c r="U77" s="772">
        <f t="shared" si="38"/>
        <v>4.6017292055713952</v>
      </c>
      <c r="V77" s="737">
        <f>+IF(U43=0,0,U77/U43*100)</f>
        <v>2.7733874343280666E-3</v>
      </c>
      <c r="W77" s="772">
        <f t="shared" si="9"/>
        <v>10.722450205571395</v>
      </c>
      <c r="X77" s="737">
        <f>+IF(W43=0,0,W77/W43*100)</f>
        <v>2.9801484426100777E-3</v>
      </c>
      <c r="Y77" s="772">
        <v>2.1017939999999999</v>
      </c>
      <c r="Z77" s="737">
        <f>+IF(Y43=0,0,Y77/Y43*100)</f>
        <v>3.0295821943393426E-3</v>
      </c>
      <c r="AA77" s="772">
        <v>1.444785</v>
      </c>
      <c r="AB77" s="737">
        <f>+IF(AA43=0,0,AA77/AA43*100)</f>
        <v>1.9300214871867626E-3</v>
      </c>
      <c r="AC77" s="772">
        <v>2.1462569999999999</v>
      </c>
      <c r="AD77" s="737">
        <f>+IF(AC43=0,0,AC77/AC43*100)</f>
        <v>2.656445129942198E-3</v>
      </c>
      <c r="AE77" s="772">
        <f t="shared" si="39"/>
        <v>5.6928359999999998</v>
      </c>
      <c r="AF77" s="737">
        <f>+IF(AE43=0,0,AE77/AE43*100)</f>
        <v>2.529828594526854E-3</v>
      </c>
      <c r="AG77" s="772">
        <v>1.5671659999999998</v>
      </c>
      <c r="AH77" s="737">
        <f>+IF(AG43=0,0,AG77/AG43*100)</f>
        <v>1.9115015337468799E-3</v>
      </c>
      <c r="AI77" s="772">
        <v>2.2486760000000001</v>
      </c>
      <c r="AJ77" s="737">
        <f>+IF(AI43=0,0,AI77/AI43*100)</f>
        <v>2.5352907433192524E-3</v>
      </c>
      <c r="AK77" s="772">
        <v>2.7676699999999999</v>
      </c>
      <c r="AL77" s="737">
        <f>+IF(AK43=0,0,AK77/AK43*100)</f>
        <v>3.1750300629747497E-3</v>
      </c>
      <c r="AM77" s="772">
        <f t="shared" si="40"/>
        <v>6.5835119999999998</v>
      </c>
      <c r="AN77" s="737">
        <f>+IF(AM43=0,0,AM77/AM43*100)</f>
        <v>2.5532233590187252E-3</v>
      </c>
      <c r="AO77" s="772">
        <f t="shared" si="12"/>
        <v>12.276347999999999</v>
      </c>
      <c r="AP77" s="737">
        <f>+IF(AO43=0,0,AO77/AO43*100)</f>
        <v>2.5423210757941398E-3</v>
      </c>
      <c r="AQ77" s="651"/>
      <c r="AR77" s="772">
        <v>34.238408030000002</v>
      </c>
      <c r="AS77" s="737">
        <f>+IF(AR43=0,0,AR77/AR43*100)</f>
        <v>3.3560893681144864E-3</v>
      </c>
      <c r="AT77" s="772">
        <v>1.3059179999999999</v>
      </c>
      <c r="AU77" s="737">
        <f>+IF(AT43=0,0,AT77/AT43*100)</f>
        <v>1.561196589582336E-3</v>
      </c>
      <c r="AV77" s="772">
        <v>1.9348109999999998</v>
      </c>
      <c r="AW77" s="737">
        <f>+IF(AV43=0,0,AV77/AV43*100)</f>
        <v>2.4619341684761174E-3</v>
      </c>
      <c r="AX77" s="772">
        <v>2.5974279999999998</v>
      </c>
      <c r="AY77" s="737">
        <f>+IF(AX43=0,0,AX77/AX43*100)</f>
        <v>2.7463445797724024E-3</v>
      </c>
      <c r="AZ77" s="772">
        <f t="shared" si="41"/>
        <v>5.8381569999999998</v>
      </c>
      <c r="BA77" s="737">
        <f>+IF(AZ43=0,0,AZ77/AZ43*100)</f>
        <v>2.2732907359838735E-3</v>
      </c>
      <c r="BB77" s="772">
        <v>2.3134329999999999</v>
      </c>
      <c r="BC77" s="737">
        <f>+IF(BB43=0,0,BB77/BB43*100)</f>
        <v>2.7143160061773482E-3</v>
      </c>
      <c r="BD77" s="772">
        <v>2.0138729999999998</v>
      </c>
      <c r="BE77" s="737">
        <f>+IF(BD43=0,0,BD77/BD43*100)</f>
        <v>2.5074839764943498E-3</v>
      </c>
      <c r="BF77" s="772">
        <v>3.8993389999999999</v>
      </c>
      <c r="BG77" s="737">
        <f>+IF(BF43=0,0,BF77/BF43*100)</f>
        <v>4.7968155009006372E-3</v>
      </c>
      <c r="BH77" s="772">
        <f t="shared" si="42"/>
        <v>8.2266449999999995</v>
      </c>
      <c r="BI77" s="737">
        <f>+IF(BH43=0,0,BH77/BH43*100)</f>
        <v>3.3328459330264786E-3</v>
      </c>
      <c r="BJ77" s="772">
        <f t="shared" si="13"/>
        <v>14.064802</v>
      </c>
      <c r="BK77" s="737">
        <f>+IF(BJ43=0,0,BJ77/BJ43*100)</f>
        <v>2.7925708367652299E-3</v>
      </c>
      <c r="BL77" s="772">
        <v>1.8101799999999999</v>
      </c>
      <c r="BM77" s="737">
        <f>+IF(BL43=0,0,BL77/BL43*100)</f>
        <v>2.0937488397429322E-3</v>
      </c>
      <c r="BN77" s="772">
        <v>1.8228819999999999</v>
      </c>
      <c r="BO77" s="737">
        <f>+IF(BN43=0,0,BN77/BN43*100)</f>
        <v>2.2353580794468356E-3</v>
      </c>
      <c r="BP77" s="772">
        <v>3.091853027</v>
      </c>
      <c r="BQ77" s="737">
        <f>+IF(BP43=0,0,BP77/BP43*100)</f>
        <v>3.8744996357861126E-3</v>
      </c>
      <c r="BR77" s="772">
        <f t="shared" si="43"/>
        <v>6.7249150269999998</v>
      </c>
      <c r="BS77" s="737">
        <f>+IF(BR43=0,0,BR77/BR43*100)</f>
        <v>2.7138027876510433E-3</v>
      </c>
      <c r="BT77" s="772">
        <v>3.2319030893999998</v>
      </c>
      <c r="BU77" s="737">
        <f>+IF(BT43=0,0,BT77/BT43*100)</f>
        <v>3.9162728714073744E-3</v>
      </c>
      <c r="BV77" s="772">
        <v>4.390354716</v>
      </c>
      <c r="BW77" s="737">
        <f>+IF(BV43=0,0,BV77/BV43*100)</f>
        <v>4.5405687234849777E-3</v>
      </c>
      <c r="BX77" s="772">
        <v>5.8264331976000001</v>
      </c>
      <c r="BY77" s="737">
        <f>+IF(BX43=0,0,BX77/BX43*100)</f>
        <v>6.5088096948963141E-3</v>
      </c>
      <c r="BZ77" s="772">
        <f t="shared" si="44"/>
        <v>13.448691003</v>
      </c>
      <c r="CA77" s="737">
        <f>+IF(BZ43=0,0,BZ77/BZ43*100)</f>
        <v>5.0044840632649636E-3</v>
      </c>
      <c r="CB77" s="772">
        <f t="shared" si="14"/>
        <v>20.173606030000002</v>
      </c>
      <c r="CC77" s="737">
        <f>+IF(CB43=0,0,CB77/CB43*100)</f>
        <v>3.9055495766136222E-3</v>
      </c>
      <c r="CE77" s="772">
        <f t="shared" si="15"/>
        <v>49.83457559212755</v>
      </c>
      <c r="CF77" s="737">
        <f>+IF(CE43=0,0,CE77/CE43*100)</f>
        <v>3.6283596118053228E-3</v>
      </c>
      <c r="CG77" s="772">
        <v>2.8828199999999997</v>
      </c>
      <c r="CH77" s="737">
        <f>+IF(CG43=0,0,CG77/CG43*100)</f>
        <v>3.1268674014013858E-3</v>
      </c>
      <c r="CI77" s="772">
        <v>3.6962280000000005</v>
      </c>
      <c r="CJ77" s="737">
        <f>+IF(CI43=0,0,CI77/CI43*100)</f>
        <v>3.92342768793326E-3</v>
      </c>
      <c r="CK77" s="772">
        <v>3.132733</v>
      </c>
      <c r="CL77" s="737">
        <f>+IF(CK43=0,0,CK77/CK43*100)</f>
        <v>2.9302926874690037E-3</v>
      </c>
      <c r="CM77" s="772">
        <f t="shared" si="45"/>
        <v>9.7117810000000002</v>
      </c>
      <c r="CN77" s="737">
        <f>+IF(CM43=0,0,CM77/CM43*100)</f>
        <v>3.3110658020416009E-3</v>
      </c>
      <c r="CO77" s="772">
        <v>2.216971</v>
      </c>
      <c r="CP77" s="737">
        <f>+IF(CO43=0,0,CO77/CO43*100)</f>
        <v>2.1706885715200202E-3</v>
      </c>
      <c r="CQ77" s="772">
        <v>5.6116779999999995</v>
      </c>
      <c r="CR77" s="737">
        <f>+IF(CQ43=0,0,CQ77/CQ43*100)</f>
        <v>5.0512527949779446E-3</v>
      </c>
      <c r="CS77" s="772">
        <v>4.1324230000000002</v>
      </c>
      <c r="CT77" s="737">
        <f>+IF(CS43=0,0,CS77/CS43*100)</f>
        <v>3.6555759184503612E-3</v>
      </c>
      <c r="CU77" s="772">
        <f t="shared" si="46"/>
        <v>11.961072</v>
      </c>
      <c r="CV77" s="737">
        <f>+IF(CU43=0,0,CU77/CU43*100)</f>
        <v>3.6659895434201953E-3</v>
      </c>
      <c r="CW77" s="772">
        <f t="shared" si="16"/>
        <v>21.672853</v>
      </c>
      <c r="CX77" s="737">
        <f>+IF(CW43=0,0,CW77/CW43*100)</f>
        <v>3.497967668940595E-3</v>
      </c>
      <c r="CY77" s="772">
        <v>6.6994699999999998</v>
      </c>
      <c r="CZ77" s="737">
        <f>+IF(CY43=0,0,CY77/CY43*100)</f>
        <v>5.7695553279042081E-3</v>
      </c>
      <c r="DA77" s="772">
        <v>3.0619459999999998</v>
      </c>
      <c r="DB77" s="737">
        <f>+IF(DA43=0,0,DA77/DA43*100)</f>
        <v>2.4999991953036705E-3</v>
      </c>
      <c r="DC77" s="772">
        <v>5.2388859999999999</v>
      </c>
      <c r="DD77" s="737">
        <f>+IF(DC43=0,0,DC77/DC43*100)</f>
        <v>4.0590640741445146E-3</v>
      </c>
      <c r="DE77" s="772">
        <f t="shared" si="47"/>
        <v>15.000302000000001</v>
      </c>
      <c r="DF77" s="737">
        <f>+IF(DE43=0,0,DE77/DE43*100)</f>
        <v>4.0799180284036432E-3</v>
      </c>
      <c r="DG77" s="772">
        <v>4.3863397982314494</v>
      </c>
      <c r="DH77" s="737">
        <f>+IF(DG43=0,0,DG77/DG43*100)</f>
        <v>3.2895452412823869E-3</v>
      </c>
      <c r="DI77" s="772">
        <v>4.3922943173472611</v>
      </c>
      <c r="DJ77" s="737">
        <f>+IF(DI43=0,0,DI77/DI43*100)</f>
        <v>3.3429475143996932E-3</v>
      </c>
      <c r="DK77" s="772">
        <v>4.3827864765488407</v>
      </c>
      <c r="DL77" s="737">
        <f>+IF(DK43=0,0,DK77/DK43*100)</f>
        <v>3.6073413932090547E-3</v>
      </c>
      <c r="DM77" s="772">
        <f t="shared" si="48"/>
        <v>13.161420592127552</v>
      </c>
      <c r="DN77" s="737">
        <f>+IF(DM43=0,0,DM77/DM43*100)</f>
        <v>3.4076816152214906E-3</v>
      </c>
      <c r="DO77" s="772">
        <f t="shared" si="17"/>
        <v>28.161722592127553</v>
      </c>
      <c r="DP77" s="737">
        <f>+IF(DO43=0,0,DO77/DO43*100)</f>
        <v>3.7355221903835772E-3</v>
      </c>
      <c r="DR77" s="772">
        <f t="shared" si="18"/>
        <v>72.024912800270286</v>
      </c>
      <c r="DS77" s="737">
        <f>+IF(DR43=0,0,DR77/DR43*100)</f>
        <v>4.3339240051468199E-3</v>
      </c>
      <c r="DT77" s="772">
        <v>6.5148068741243286</v>
      </c>
      <c r="DU77" s="737">
        <f>+IF(DT43=0,0,DT77/DT43*100)</f>
        <v>4.7534403979689272E-3</v>
      </c>
      <c r="DV77" s="772">
        <v>6.4939227347969748</v>
      </c>
      <c r="DW77" s="737">
        <f>+IF(DV43=0,0,DV77/DV43*100)</f>
        <v>4.5723250838455966E-3</v>
      </c>
      <c r="DX77" s="772">
        <v>5.9477574761211196</v>
      </c>
      <c r="DY77" s="737">
        <f>+IF(DX43=0,0,DX77/DX43*100)</f>
        <v>4.265191727594193E-3</v>
      </c>
      <c r="DZ77" s="772">
        <f t="shared" si="49"/>
        <v>18.956487085042422</v>
      </c>
      <c r="EA77" s="737">
        <f>+IF(DZ43=0,0,DZ77/DZ43*100)</f>
        <v>4.5293014351129668E-3</v>
      </c>
      <c r="EB77" s="772">
        <v>5.9314806717290161</v>
      </c>
      <c r="EC77" s="737">
        <f>+IF(EB43=0,0,EB77/EB43*100)</f>
        <v>4.4276688421820126E-3</v>
      </c>
      <c r="ED77" s="772">
        <v>5.8868322138827249</v>
      </c>
      <c r="EE77" s="737">
        <f>+IF(ED43=0,0,ED77/ED43*100)</f>
        <v>4.3854254617213904E-3</v>
      </c>
      <c r="EF77" s="772">
        <v>5.8708246479616548</v>
      </c>
      <c r="EG77" s="737">
        <f>+IF(EF43=0,0,EF77/EF43*100)</f>
        <v>4.4033482963213222E-3</v>
      </c>
      <c r="EH77" s="772">
        <f t="shared" si="50"/>
        <v>17.689137533573394</v>
      </c>
      <c r="EI77" s="737">
        <f>+IF(EH43=0,0,EH77/EH43*100)</f>
        <v>4.4054706512010218E-3</v>
      </c>
      <c r="EJ77" s="772">
        <f t="shared" si="19"/>
        <v>36.645624618615813</v>
      </c>
      <c r="EK77" s="737">
        <f>+IF(EJ43=0,0,EJ77/EJ43*100)</f>
        <v>4.4686698241979779E-3</v>
      </c>
      <c r="EL77" s="772">
        <v>5.91885785804668</v>
      </c>
      <c r="EM77" s="737">
        <f>+IF(EL43=0,0,EL77/EL43*100)</f>
        <v>4.2267875448500905E-3</v>
      </c>
      <c r="EN77" s="772">
        <v>5.8615312171928196</v>
      </c>
      <c r="EO77" s="737">
        <f>+IF(EN43=0,0,EN77/EN43*100)</f>
        <v>4.262963280574978E-3</v>
      </c>
      <c r="EP77" s="772">
        <v>5.8654444103533079</v>
      </c>
      <c r="EQ77" s="737">
        <f>+IF(EP43=0,0,EP77/EP43*100)</f>
        <v>4.154411724664661E-3</v>
      </c>
      <c r="ER77" s="772">
        <f t="shared" si="51"/>
        <v>17.645833485592807</v>
      </c>
      <c r="ES77" s="737">
        <f>+IF(ER43=0,0,ER77/ER43*100)</f>
        <v>4.2142628080459564E-3</v>
      </c>
      <c r="ET77" s="772">
        <v>5.9100491467224057</v>
      </c>
      <c r="EU77" s="737">
        <f>+IF(ET43=0,0,ET77/ET43*100)</f>
        <v>4.0919536734933901E-3</v>
      </c>
      <c r="EV77" s="772">
        <v>5.9119208779406076</v>
      </c>
      <c r="EW77" s="737">
        <f>+IF(EV43=0,0,EV77/EV43*100)</f>
        <v>4.1927050308704248E-3</v>
      </c>
      <c r="EX77" s="772">
        <v>5.9114846713986573</v>
      </c>
      <c r="EY77" s="737">
        <f>+IF(EX43=0,0,EX77/EX43*100)</f>
        <v>4.2937253143166525E-3</v>
      </c>
      <c r="EZ77" s="772">
        <f t="shared" si="52"/>
        <v>17.733454696061671</v>
      </c>
      <c r="FA77" s="737">
        <f>+IF(EZ43=0,0,EZ77/EZ43*100)</f>
        <v>4.1911843521592173E-3</v>
      </c>
      <c r="FB77" s="772">
        <f t="shared" si="20"/>
        <v>35.379288181654474</v>
      </c>
      <c r="FC77" s="737">
        <f>+IF(FB43=0,0,FB77/FB43*100)</f>
        <v>4.2026633194422215E-3</v>
      </c>
      <c r="FD77" s="772">
        <v>69.527659665952896</v>
      </c>
      <c r="FE77" s="737">
        <f>+IF(FD43=0,0,FD77/FD43*100)</f>
        <v>4.1648803224339035E-3</v>
      </c>
      <c r="FF77" s="772">
        <v>58.430150159339419</v>
      </c>
      <c r="FG77" s="737">
        <f>+IF(FF43=0,0,FF77/FF43*100)</f>
        <v>3.2354680961363689E-3</v>
      </c>
      <c r="FH77" s="772">
        <v>77.632793188097025</v>
      </c>
      <c r="FI77" s="737">
        <f>+IF(FH43=0,0,FH77/FH43*100)</f>
        <v>3.7052750540789541E-3</v>
      </c>
      <c r="FJ77" s="772">
        <v>79.218686933129192</v>
      </c>
      <c r="FK77" s="737">
        <f>+IF(FJ43=0,0,FJ77/FJ43*100)</f>
        <v>3.3578785752929516E-3</v>
      </c>
    </row>
    <row r="78" spans="2:167" s="648" customFormat="1" ht="13.5" customHeight="1">
      <c r="B78" s="769"/>
      <c r="C78" s="771" t="s">
        <v>4818</v>
      </c>
      <c r="D78" s="769"/>
      <c r="E78" s="772">
        <f t="shared" si="7"/>
        <v>129.18224855080183</v>
      </c>
      <c r="F78" s="737">
        <f>+IF(E43=0,0,E78/E43*100)</f>
        <v>1.5330013560951806E-2</v>
      </c>
      <c r="G78" s="772">
        <v>15.254615000000001</v>
      </c>
      <c r="H78" s="737">
        <f>+IF(G43=0,0,G78/G43*100)</f>
        <v>2.5870174230546581E-2</v>
      </c>
      <c r="I78" s="772">
        <v>-32.013801000000001</v>
      </c>
      <c r="J78" s="737">
        <f>+IF(I43=0,0,I78/I43*100)</f>
        <v>-5.0045183788584281E-2</v>
      </c>
      <c r="K78" s="772">
        <v>48.27176</v>
      </c>
      <c r="L78" s="737">
        <f>+IF(K43=0,0,K78/K43*100)</f>
        <v>6.8050196803506602E-2</v>
      </c>
      <c r="M78" s="772">
        <f t="shared" si="37"/>
        <v>31.512574000000001</v>
      </c>
      <c r="N78" s="737">
        <f>+IF(M43=0,0,M78/M43*100)</f>
        <v>1.6254374361107896E-2</v>
      </c>
      <c r="O78" s="772">
        <v>12.638833</v>
      </c>
      <c r="P78" s="737">
        <f>+IF(O43=0,0,O78/O43*100)</f>
        <v>2.1173550942659408E-2</v>
      </c>
      <c r="Q78" s="772">
        <v>10.75615128871258</v>
      </c>
      <c r="R78" s="737">
        <f>+IF(Q43=0,0,Q78/Q43*100)</f>
        <v>2.3605392949673714E-2</v>
      </c>
      <c r="S78" s="772">
        <v>9.0486962620892513</v>
      </c>
      <c r="T78" s="737">
        <f>+IF(S43=0,0,S78/S43*100)</f>
        <v>1.491550104953253E-2</v>
      </c>
      <c r="U78" s="772">
        <f t="shared" si="38"/>
        <v>32.44368055080183</v>
      </c>
      <c r="V78" s="737">
        <f>+IF(U43=0,0,U78/U43*100)</f>
        <v>1.9553279200785791E-2</v>
      </c>
      <c r="W78" s="772">
        <f t="shared" si="9"/>
        <v>63.95625455080183</v>
      </c>
      <c r="X78" s="737">
        <f>+IF(W43=0,0,W78/W43*100)</f>
        <v>1.7775706927107976E-2</v>
      </c>
      <c r="Y78" s="772">
        <v>11.494839000000001</v>
      </c>
      <c r="Z78" s="737">
        <f>+IF(Y43=0,0,Y78/Y43*100)</f>
        <v>1.6568968967081196E-2</v>
      </c>
      <c r="AA78" s="772">
        <v>9.9051919999999996</v>
      </c>
      <c r="AB78" s="737">
        <f>+IF(AA43=0,0,AA78/AA43*100)</f>
        <v>1.323188806272935E-2</v>
      </c>
      <c r="AC78" s="772">
        <v>20.766975000000002</v>
      </c>
      <c r="AD78" s="737">
        <f>+IF(AC43=0,0,AC78/AC43*100)</f>
        <v>2.5703505965213574E-2</v>
      </c>
      <c r="AE78" s="772">
        <f t="shared" si="39"/>
        <v>42.167006000000001</v>
      </c>
      <c r="AF78" s="737">
        <f>+IF(AE43=0,0,AE78/AE43*100)</f>
        <v>1.8738515833652228E-2</v>
      </c>
      <c r="AG78" s="772">
        <v>1.688078</v>
      </c>
      <c r="AH78" s="737">
        <f>+IF(AG43=0,0,AG78/AG43*100)</f>
        <v>2.0589801502102303E-3</v>
      </c>
      <c r="AI78" s="772">
        <v>10.839977000000001</v>
      </c>
      <c r="AJ78" s="737">
        <f>+IF(AI43=0,0,AI78/AI43*100)</f>
        <v>1.2221633239245492E-2</v>
      </c>
      <c r="AK78" s="772">
        <v>10.530932999999999</v>
      </c>
      <c r="AL78" s="737">
        <f>+IF(AK43=0,0,AK78/AK43*100)</f>
        <v>1.2080930481658892E-2</v>
      </c>
      <c r="AM78" s="772">
        <f t="shared" si="40"/>
        <v>23.058987999999999</v>
      </c>
      <c r="AN78" s="737">
        <f>+IF(AM43=0,0,AM78/AM43*100)</f>
        <v>8.9427568138301383E-3</v>
      </c>
      <c r="AO78" s="772">
        <f t="shared" si="12"/>
        <v>65.225994</v>
      </c>
      <c r="AP78" s="737">
        <f>+IF(AO43=0,0,AO78/AO43*100)</f>
        <v>1.350771575030474E-2</v>
      </c>
      <c r="AQ78" s="651"/>
      <c r="AR78" s="772">
        <v>95.8165125214</v>
      </c>
      <c r="AS78" s="737">
        <f>+IF(AR43=0,0,AR78/AR43*100)</f>
        <v>9.3920482132556406E-3</v>
      </c>
      <c r="AT78" s="772">
        <v>10.371088</v>
      </c>
      <c r="AU78" s="737">
        <f>+IF(AT43=0,0,AT78/AT43*100)</f>
        <v>1.2398410325807813E-2</v>
      </c>
      <c r="AV78" s="772">
        <v>6.0981419999999993</v>
      </c>
      <c r="AW78" s="737">
        <f>+IF(AV43=0,0,AV78/AV43*100)</f>
        <v>7.7595300802090162E-3</v>
      </c>
      <c r="AX78" s="772">
        <v>7.5289960000000002</v>
      </c>
      <c r="AY78" s="737">
        <f>+IF(AX43=0,0,AX78/AX43*100)</f>
        <v>7.9606508267902332E-3</v>
      </c>
      <c r="AZ78" s="772">
        <f t="shared" si="41"/>
        <v>23.998225999999999</v>
      </c>
      <c r="BA78" s="737">
        <f>+IF(AZ43=0,0,AZ78/AZ43*100)</f>
        <v>9.344549118128773E-3</v>
      </c>
      <c r="BB78" s="772">
        <v>7.1008420000000001</v>
      </c>
      <c r="BC78" s="737">
        <f>+IF(BB43=0,0,BB78/BB43*100)</f>
        <v>8.3313106962407697E-3</v>
      </c>
      <c r="BD78" s="772">
        <v>7.6366460000000007</v>
      </c>
      <c r="BE78" s="737">
        <f>+IF(BD43=0,0,BD78/BD43*100)</f>
        <v>9.5084285251153741E-3</v>
      </c>
      <c r="BF78" s="772">
        <v>7.5925270000000005</v>
      </c>
      <c r="BG78" s="737">
        <f>+IF(BF43=0,0,BF78/BF43*100)</f>
        <v>9.3400320425094142E-3</v>
      </c>
      <c r="BH78" s="772">
        <f t="shared" si="42"/>
        <v>22.330015000000003</v>
      </c>
      <c r="BI78" s="737">
        <f>+IF(BH43=0,0,BH78/BH43*100)</f>
        <v>9.0465189244425016E-3</v>
      </c>
      <c r="BJ78" s="772">
        <f t="shared" si="13"/>
        <v>46.328241000000006</v>
      </c>
      <c r="BK78" s="737">
        <f>+IF(BJ43=0,0,BJ78/BJ43*100)</f>
        <v>9.1984867426666388E-3</v>
      </c>
      <c r="BL78" s="772">
        <v>6.9957440000000002</v>
      </c>
      <c r="BM78" s="737">
        <f>+IF(BL43=0,0,BL78/BL43*100)</f>
        <v>8.0916433079243951E-3</v>
      </c>
      <c r="BN78" s="772">
        <v>7.8096690000000004</v>
      </c>
      <c r="BO78" s="737">
        <f>+IF(BN43=0,0,BN78/BN43*100)</f>
        <v>9.5768166545917369E-3</v>
      </c>
      <c r="BP78" s="772">
        <v>7.6357652630000006</v>
      </c>
      <c r="BQ78" s="737">
        <f>+IF(BP43=0,0,BP78/BP43*100)</f>
        <v>9.5686209765111687E-3</v>
      </c>
      <c r="BR78" s="772">
        <f t="shared" si="43"/>
        <v>22.441178263000001</v>
      </c>
      <c r="BS78" s="737">
        <f>+IF(BR43=0,0,BR78/BR43*100)</f>
        <v>9.0560151145094026E-3</v>
      </c>
      <c r="BT78" s="772">
        <v>7.1560581564999994</v>
      </c>
      <c r="BU78" s="737">
        <f>+IF(BT43=0,0,BT78/BT43*100)</f>
        <v>8.6713851403623764E-3</v>
      </c>
      <c r="BV78" s="772">
        <v>9.656573741399999</v>
      </c>
      <c r="BW78" s="737">
        <f>+IF(BV43=0,0,BV78/BV43*100)</f>
        <v>9.9869690588862102E-3</v>
      </c>
      <c r="BX78" s="772">
        <v>10.234461360499999</v>
      </c>
      <c r="BY78" s="737">
        <f>+IF(BX43=0,0,BX78/BX43*100)</f>
        <v>1.1433094496424252E-2</v>
      </c>
      <c r="BZ78" s="772">
        <f t="shared" si="44"/>
        <v>27.047093258399997</v>
      </c>
      <c r="CA78" s="737">
        <f>+IF(BZ43=0,0,BZ78/BZ43*100)</f>
        <v>1.0064678200957251E-2</v>
      </c>
      <c r="CB78" s="772">
        <f t="shared" si="14"/>
        <v>49.488271521399994</v>
      </c>
      <c r="CC78" s="737">
        <f>+IF(CB43=0,0,CB78/CB43*100)</f>
        <v>9.5807808281930494E-3</v>
      </c>
      <c r="CE78" s="772">
        <f t="shared" si="15"/>
        <v>184.55090164613384</v>
      </c>
      <c r="CF78" s="737">
        <f>+IF(CE43=0,0,CE78/CE43*100)</f>
        <v>1.3436796238330341E-2</v>
      </c>
      <c r="CG78" s="772">
        <v>12.851747</v>
      </c>
      <c r="CH78" s="737">
        <f>+IF(CG43=0,0,CG78/CG43*100)</f>
        <v>1.393972178122743E-2</v>
      </c>
      <c r="CI78" s="772">
        <v>10.343727000000001</v>
      </c>
      <c r="CJ78" s="737">
        <f>+IF(CI43=0,0,CI78/CI43*100)</f>
        <v>1.097953505796256E-2</v>
      </c>
      <c r="CK78" s="772">
        <v>12.079834</v>
      </c>
      <c r="CL78" s="737">
        <f>+IF(CK43=0,0,CK78/CK43*100)</f>
        <v>1.1299223149894819E-2</v>
      </c>
      <c r="CM78" s="772">
        <f t="shared" si="45"/>
        <v>35.275308000000003</v>
      </c>
      <c r="CN78" s="737">
        <f>+IF(CM43=0,0,CM78/CM43*100)</f>
        <v>1.2026513568961707E-2</v>
      </c>
      <c r="CO78" s="772">
        <v>13.312791999999998</v>
      </c>
      <c r="CP78" s="737">
        <f>+IF(CO43=0,0,CO78/CO43*100)</f>
        <v>1.3034868498245193E-2</v>
      </c>
      <c r="CQ78" s="772">
        <v>11.633351000000001</v>
      </c>
      <c r="CR78" s="737">
        <f>+IF(CQ43=0,0,CQ78/CQ43*100)</f>
        <v>1.0471555344713199E-2</v>
      </c>
      <c r="CS78" s="772">
        <v>12.039901</v>
      </c>
      <c r="CT78" s="737">
        <f>+IF(CS43=0,0,CS78/CS43*100)</f>
        <v>1.0650597036200412E-2</v>
      </c>
      <c r="CU78" s="772">
        <f t="shared" si="46"/>
        <v>36.986044</v>
      </c>
      <c r="CV78" s="737">
        <f>+IF(CU43=0,0,CU78/CU43*100)</f>
        <v>1.1335978126080946E-2</v>
      </c>
      <c r="CW78" s="772">
        <f t="shared" si="16"/>
        <v>72.261352000000002</v>
      </c>
      <c r="CX78" s="737">
        <f>+IF(CW43=0,0,CW78/CW43*100)</f>
        <v>1.1662879502294221E-2</v>
      </c>
      <c r="CY78" s="772">
        <v>12.432663999999999</v>
      </c>
      <c r="CZ78" s="737">
        <f>+IF(CY43=0,0,CY78/CY43*100)</f>
        <v>1.0706957837148735E-2</v>
      </c>
      <c r="DA78" s="772">
        <v>11.76097</v>
      </c>
      <c r="DB78" s="737">
        <f>+IF(DA43=0,0,DA78/DA43*100)</f>
        <v>9.6025258237704414E-3</v>
      </c>
      <c r="DC78" s="772">
        <v>15.465426999999998</v>
      </c>
      <c r="DD78" s="737">
        <f>+IF(DC43=0,0,DC78/DC43*100)</f>
        <v>1.1982539632854117E-2</v>
      </c>
      <c r="DE78" s="772">
        <f t="shared" si="47"/>
        <v>39.659060999999994</v>
      </c>
      <c r="DF78" s="737">
        <f>+IF(DE43=0,0,DE78/DE43*100)</f>
        <v>1.0786830689372771E-2</v>
      </c>
      <c r="DG78" s="772">
        <v>23.617150947821944</v>
      </c>
      <c r="DH78" s="737">
        <f>+IF(DG43=0,0,DG78/DG43*100)</f>
        <v>1.7711734632227895E-2</v>
      </c>
      <c r="DI78" s="772">
        <v>24.783527411413502</v>
      </c>
      <c r="DJ78" s="737">
        <f>+IF(DI43=0,0,DI78/DI43*100)</f>
        <v>1.8862586468950227E-2</v>
      </c>
      <c r="DK78" s="772">
        <v>24.229810286898392</v>
      </c>
      <c r="DL78" s="737">
        <f>+IF(DK43=0,0,DK78/DK43*100)</f>
        <v>1.9942837294313509E-2</v>
      </c>
      <c r="DM78" s="772">
        <f t="shared" si="48"/>
        <v>72.630488646133841</v>
      </c>
      <c r="DN78" s="737">
        <f>+IF(DM43=0,0,DM78/DM43*100)</f>
        <v>1.8805081042089448E-2</v>
      </c>
      <c r="DO78" s="772">
        <f t="shared" si="17"/>
        <v>112.28954964613384</v>
      </c>
      <c r="DP78" s="737">
        <f>+IF(DO43=0,0,DO78/DO43*100)</f>
        <v>1.4894689168217607E-2</v>
      </c>
      <c r="DR78" s="772">
        <f t="shared" si="18"/>
        <v>334.64491297309024</v>
      </c>
      <c r="DS78" s="737">
        <f>+IF(DR43=0,0,DR78/DR43*100)</f>
        <v>2.0136443976769405E-2</v>
      </c>
      <c r="DT78" s="772">
        <v>37.688678609910198</v>
      </c>
      <c r="DU78" s="737">
        <f>+IF(DT43=0,0,DT78/DT43*100)</f>
        <v>2.7499032728348471E-2</v>
      </c>
      <c r="DV78" s="772">
        <v>37.766270290705215</v>
      </c>
      <c r="DW78" s="737">
        <f>+IF(DV43=0,0,DV78/DV43*100)</f>
        <v>2.6590963894319083E-2</v>
      </c>
      <c r="DX78" s="772">
        <v>28.206837337336744</v>
      </c>
      <c r="DY78" s="737">
        <f>+IF(DX43=0,0,DX78/DX43*100)</f>
        <v>2.0227383136553728E-2</v>
      </c>
      <c r="DZ78" s="772">
        <f t="shared" si="49"/>
        <v>103.66178623795216</v>
      </c>
      <c r="EA78" s="737">
        <f>+IF(DZ43=0,0,DZ78/DZ43*100)</f>
        <v>2.4768063569351965E-2</v>
      </c>
      <c r="EB78" s="772">
        <v>27.122091483114765</v>
      </c>
      <c r="EC78" s="737">
        <f>+IF(EB43=0,0,EB78/EB43*100)</f>
        <v>2.02458114660925E-2</v>
      </c>
      <c r="ED78" s="772">
        <v>26.696182239711828</v>
      </c>
      <c r="EE78" s="737">
        <f>+IF(ED43=0,0,ED78/ED43*100)</f>
        <v>1.9887456117518444E-2</v>
      </c>
      <c r="EF78" s="772">
        <v>26.440793383337937</v>
      </c>
      <c r="EG78" s="737">
        <f>+IF(EF43=0,0,EF78/EF43*100)</f>
        <v>1.983163004848542E-2</v>
      </c>
      <c r="EH78" s="772">
        <f t="shared" si="50"/>
        <v>80.259067106164522</v>
      </c>
      <c r="EI78" s="737">
        <f>+IF(EH43=0,0,EH78/EH43*100)</f>
        <v>1.9988479594208592E-2</v>
      </c>
      <c r="EJ78" s="772">
        <f t="shared" si="19"/>
        <v>183.92085334411667</v>
      </c>
      <c r="EK78" s="737">
        <f>+IF(EJ43=0,0,EJ78/EJ43*100)</f>
        <v>2.2427822582728848E-2</v>
      </c>
      <c r="EL78" s="772">
        <v>24.462986945140948</v>
      </c>
      <c r="EM78" s="737">
        <f>+IF(EL43=0,0,EL78/EL43*100)</f>
        <v>1.7469561021638685E-2</v>
      </c>
      <c r="EN78" s="772">
        <v>24.356625490212608</v>
      </c>
      <c r="EO78" s="737">
        <f>+IF(EN43=0,0,EN78/EN43*100)</f>
        <v>1.7714040283354385E-2</v>
      </c>
      <c r="EP78" s="772">
        <v>24.995633044223439</v>
      </c>
      <c r="EQ78" s="737">
        <f>+IF(EP43=0,0,EP78/EP43*100)</f>
        <v>1.7704055092746553E-2</v>
      </c>
      <c r="ER78" s="772">
        <f t="shared" si="51"/>
        <v>73.815245479576987</v>
      </c>
      <c r="ES78" s="737">
        <f>+IF(ER43=0,0,ER78/ER43*100)</f>
        <v>1.7628911887066532E-2</v>
      </c>
      <c r="ET78" s="772">
        <v>25.56714672386056</v>
      </c>
      <c r="EU78" s="737">
        <f>+IF(ET43=0,0,ET78/ET43*100)</f>
        <v>1.7701981381231937E-2</v>
      </c>
      <c r="EV78" s="772">
        <v>25.52520491742424</v>
      </c>
      <c r="EW78" s="737">
        <f>+IF(EV43=0,0,EV78/EV43*100)</f>
        <v>1.8102349013264019E-2</v>
      </c>
      <c r="EX78" s="772">
        <v>25.81646250811178</v>
      </c>
      <c r="EY78" s="737">
        <f>+IF(EX43=0,0,EX78/EX43*100)</f>
        <v>1.8751431283160123E-2</v>
      </c>
      <c r="EZ78" s="772">
        <f t="shared" si="52"/>
        <v>76.908814149396576</v>
      </c>
      <c r="FA78" s="737">
        <f>+IF(EZ43=0,0,EZ78/EZ43*100)</f>
        <v>1.8176887917821162E-2</v>
      </c>
      <c r="FB78" s="772">
        <f t="shared" si="20"/>
        <v>150.72405962897358</v>
      </c>
      <c r="FC78" s="737">
        <f>+IF(FB43=0,0,FB78/FB43*100)</f>
        <v>1.7904330734629471E-2</v>
      </c>
      <c r="FD78" s="772">
        <v>262.38957218418682</v>
      </c>
      <c r="FE78" s="737">
        <f>+IF(FD43=0,0,FD78/FD43*100)</f>
        <v>1.5717790175194337E-2</v>
      </c>
      <c r="FF78" s="772">
        <v>237.48529575988255</v>
      </c>
      <c r="FG78" s="737">
        <f>+IF(FF43=0,0,FF78/FF43*100)</f>
        <v>1.3150335839241261E-2</v>
      </c>
      <c r="FH78" s="772">
        <v>294.95205282004491</v>
      </c>
      <c r="FI78" s="737">
        <f>+IF(FH43=0,0,FH78/FH43*100)</f>
        <v>1.4077536548447352E-2</v>
      </c>
      <c r="FJ78" s="772">
        <v>312.76064445747181</v>
      </c>
      <c r="FK78" s="737">
        <f>+IF(FJ43=0,0,FJ78/FJ43*100)</f>
        <v>1.3257127931255356E-2</v>
      </c>
    </row>
    <row r="79" spans="2:167" s="648" customFormat="1" ht="13.5" customHeight="1">
      <c r="B79" s="769"/>
      <c r="C79" s="771" t="s">
        <v>4819</v>
      </c>
      <c r="D79" s="769"/>
      <c r="E79" s="772">
        <f t="shared" si="7"/>
        <v>636.12714261232429</v>
      </c>
      <c r="F79" s="737">
        <f>+IF(E43=0,0,E79/E43*100)</f>
        <v>7.5488991963949884E-2</v>
      </c>
      <c r="G79" s="772">
        <v>12.993216</v>
      </c>
      <c r="H79" s="737">
        <f>+IF(G43=0,0,G79/G43*100)</f>
        <v>2.2035086544965277E-2</v>
      </c>
      <c r="I79" s="772">
        <v>29.416464000000001</v>
      </c>
      <c r="J79" s="737">
        <f>+IF(I43=0,0,I79/I43*100)</f>
        <v>4.5984928415412879E-2</v>
      </c>
      <c r="K79" s="772">
        <v>29.090918000000002</v>
      </c>
      <c r="L79" s="737">
        <f>+IF(K43=0,0,K79/K43*100)</f>
        <v>4.1010369108038999E-2</v>
      </c>
      <c r="M79" s="772">
        <f t="shared" si="37"/>
        <v>71.500597999999997</v>
      </c>
      <c r="N79" s="737">
        <f>+IF(M43=0,0,M79/M43*100)</f>
        <v>3.6880436581762009E-2</v>
      </c>
      <c r="O79" s="772">
        <v>32.146433999999999</v>
      </c>
      <c r="P79" s="737">
        <f>+IF(O43=0,0,O79/O43*100)</f>
        <v>5.3854193494275802E-2</v>
      </c>
      <c r="Q79" s="772">
        <v>53.18745126411546</v>
      </c>
      <c r="R79" s="737">
        <f>+IF(Q43=0,0,Q79/Q43*100)</f>
        <v>0.11672490032736786</v>
      </c>
      <c r="S79" s="772">
        <v>35.679089348208869</v>
      </c>
      <c r="T79" s="737">
        <f>+IF(S43=0,0,S79/S43*100)</f>
        <v>5.8811952485263476E-2</v>
      </c>
      <c r="U79" s="772">
        <f t="shared" si="38"/>
        <v>121.01297461232431</v>
      </c>
      <c r="V79" s="737">
        <f>+IF(U43=0,0,U79/U43*100)</f>
        <v>7.2932553869998598E-2</v>
      </c>
      <c r="W79" s="772">
        <f t="shared" si="9"/>
        <v>192.51357261232431</v>
      </c>
      <c r="X79" s="737">
        <f>+IF(W43=0,0,W79/W43*100)</f>
        <v>5.3506336014861176E-2</v>
      </c>
      <c r="Y79" s="772">
        <v>103.99214500000001</v>
      </c>
      <c r="Z79" s="737">
        <f>+IF(Y43=0,0,Y79/Y43*100)</f>
        <v>0.14989706452828161</v>
      </c>
      <c r="AA79" s="772">
        <v>39.192474000000004</v>
      </c>
      <c r="AB79" s="737">
        <f>+IF(AA43=0,0,AA79/AA43*100)</f>
        <v>5.2355414096913064E-2</v>
      </c>
      <c r="AC79" s="772">
        <v>111.421007</v>
      </c>
      <c r="AD79" s="737">
        <f>+IF(AC43=0,0,AC79/AC43*100)</f>
        <v>0.13790696613611772</v>
      </c>
      <c r="AE79" s="772">
        <f t="shared" si="39"/>
        <v>254.605626</v>
      </c>
      <c r="AF79" s="737">
        <f>+IF(AE43=0,0,AE79/AE43*100)</f>
        <v>0.11314371132107262</v>
      </c>
      <c r="AG79" s="772">
        <v>63.877821999999995</v>
      </c>
      <c r="AH79" s="737">
        <f>+IF(AG43=0,0,AG79/AG43*100)</f>
        <v>7.7912968202098698E-2</v>
      </c>
      <c r="AI79" s="772">
        <v>47.764195999999998</v>
      </c>
      <c r="AJ79" s="737">
        <f>+IF(AI43=0,0,AI79/AI43*100)</f>
        <v>5.3852188568244801E-2</v>
      </c>
      <c r="AK79" s="772">
        <v>77.365926000000002</v>
      </c>
      <c r="AL79" s="737">
        <f>+IF(AK43=0,0,AK79/AK43*100)</f>
        <v>8.8753045305213343E-2</v>
      </c>
      <c r="AM79" s="772">
        <f t="shared" si="40"/>
        <v>189.00794400000001</v>
      </c>
      <c r="AN79" s="737">
        <f>+IF(AM43=0,0,AM79/AM43*100)</f>
        <v>7.3301225494979444E-2</v>
      </c>
      <c r="AO79" s="772">
        <f t="shared" si="12"/>
        <v>443.61356999999998</v>
      </c>
      <c r="AP79" s="737">
        <f>+IF(AO43=0,0,AO79/AO43*100)</f>
        <v>9.18683739267801E-2</v>
      </c>
      <c r="AQ79" s="651"/>
      <c r="AR79" s="772">
        <v>1352.2320986719001</v>
      </c>
      <c r="AS79" s="737">
        <f>+IF(AR43=0,0,AR79/AR43*100)</f>
        <v>0.13254739430640239</v>
      </c>
      <c r="AT79" s="772">
        <v>69.098892000000006</v>
      </c>
      <c r="AU79" s="737">
        <f>+IF(AT43=0,0,AT79/AT43*100)</f>
        <v>8.260622377080197E-2</v>
      </c>
      <c r="AV79" s="772">
        <v>90.789546000000001</v>
      </c>
      <c r="AW79" s="737">
        <f>+IF(AV43=0,0,AV79/AV43*100)</f>
        <v>0.11552440286820483</v>
      </c>
      <c r="AX79" s="772">
        <v>110.45518200000001</v>
      </c>
      <c r="AY79" s="737">
        <f>+IF(AX43=0,0,AX79/AX43*100)</f>
        <v>0.11678783411646994</v>
      </c>
      <c r="AZ79" s="772">
        <f t="shared" si="41"/>
        <v>270.34361999999999</v>
      </c>
      <c r="BA79" s="737">
        <f>+IF(AZ43=0,0,AZ79/AZ43*100)</f>
        <v>0.10526774920207602</v>
      </c>
      <c r="BB79" s="772">
        <v>88.402388999999999</v>
      </c>
      <c r="BC79" s="737">
        <f>+IF(BB43=0,0,BB79/BB43*100)</f>
        <v>0.10372118814204533</v>
      </c>
      <c r="BD79" s="772">
        <v>270.59893099999999</v>
      </c>
      <c r="BE79" s="737">
        <f>+IF(BD43=0,0,BD79/BD43*100)</f>
        <v>0.33692416728314062</v>
      </c>
      <c r="BF79" s="772">
        <v>77.030608000000001</v>
      </c>
      <c r="BG79" s="737">
        <f>+IF(BF43=0,0,BF79/BF43*100)</f>
        <v>9.4760064333519259E-2</v>
      </c>
      <c r="BH79" s="772">
        <f t="shared" si="42"/>
        <v>436.03192799999999</v>
      </c>
      <c r="BI79" s="737">
        <f>+IF(BH43=0,0,BH79/BH43*100)</f>
        <v>0.17664883289658109</v>
      </c>
      <c r="BJ79" s="772">
        <f t="shared" si="13"/>
        <v>706.37554799999998</v>
      </c>
      <c r="BK79" s="737">
        <f>+IF(BJ43=0,0,BJ79/BJ43*100)</f>
        <v>0.14025108601947311</v>
      </c>
      <c r="BL79" s="772">
        <v>44.715352000000003</v>
      </c>
      <c r="BM79" s="737">
        <f>+IF(BL43=0,0,BL79/BL43*100)</f>
        <v>5.1720114225489625E-2</v>
      </c>
      <c r="BN79" s="772">
        <v>64.424052000000003</v>
      </c>
      <c r="BO79" s="737">
        <f>+IF(BN43=0,0,BN79/BN43*100)</f>
        <v>7.90017264688022E-2</v>
      </c>
      <c r="BP79" s="772">
        <v>198.99639099999999</v>
      </c>
      <c r="BQ79" s="737">
        <f>+IF(BP43=0,0,BP79/BP43*100)</f>
        <v>0.24936872410146771</v>
      </c>
      <c r="BR79" s="772">
        <f t="shared" si="43"/>
        <v>308.13579500000003</v>
      </c>
      <c r="BS79" s="737">
        <f>+IF(BR43=0,0,BR79/BR43*100)</f>
        <v>0.12434651978333028</v>
      </c>
      <c r="BT79" s="772">
        <v>144.08494100000001</v>
      </c>
      <c r="BU79" s="737">
        <f>+IF(BT43=0,0,BT79/BT43*100)</f>
        <v>0.17459556490643091</v>
      </c>
      <c r="BV79" s="772">
        <v>127.632181</v>
      </c>
      <c r="BW79" s="737">
        <f>+IF(BV43=0,0,BV79/BV43*100)</f>
        <v>0.13199905853775065</v>
      </c>
      <c r="BX79" s="772">
        <v>66.003633671899991</v>
      </c>
      <c r="BY79" s="737">
        <f>+IF(BX43=0,0,BX79/BX43*100)</f>
        <v>7.3733805258251059E-2</v>
      </c>
      <c r="BZ79" s="772">
        <f t="shared" si="44"/>
        <v>337.72075567190001</v>
      </c>
      <c r="CA79" s="737">
        <f>+IF(BZ43=0,0,BZ79/BZ43*100)</f>
        <v>0.12567157199290321</v>
      </c>
      <c r="CB79" s="772">
        <f t="shared" si="14"/>
        <v>645.8565506719001</v>
      </c>
      <c r="CC79" s="737">
        <f>+IF(CB43=0,0,CB79/CB43*100)</f>
        <v>0.12503588968073912</v>
      </c>
      <c r="CE79" s="772">
        <f t="shared" si="15"/>
        <v>2888.7182160359343</v>
      </c>
      <c r="CF79" s="737">
        <f>+IF(CE43=0,0,CE79/CE43*100)</f>
        <v>0.2103220180048419</v>
      </c>
      <c r="CG79" s="772">
        <v>84.410640000000001</v>
      </c>
      <c r="CH79" s="737">
        <f>+IF(CG43=0,0,CG79/CG43*100)</f>
        <v>9.1556489322062382E-2</v>
      </c>
      <c r="CI79" s="772">
        <v>116.06843000000001</v>
      </c>
      <c r="CJ79" s="737">
        <f>+IF(CI43=0,0,CI79/CI43*100)</f>
        <v>0.12320292253533696</v>
      </c>
      <c r="CK79" s="772">
        <v>437.10589499999998</v>
      </c>
      <c r="CL79" s="737">
        <f>+IF(CK43=0,0,CK79/CK43*100)</f>
        <v>0.40885967867931738</v>
      </c>
      <c r="CM79" s="772">
        <f t="shared" si="45"/>
        <v>637.58496500000001</v>
      </c>
      <c r="CN79" s="737">
        <f>+IF(CM43=0,0,CM79/CM43*100)</f>
        <v>0.21737370040648477</v>
      </c>
      <c r="CO79" s="772">
        <v>296.13168300000001</v>
      </c>
      <c r="CP79" s="737">
        <f>+IF(CO43=0,0,CO79/CO43*100)</f>
        <v>0.28994951217363213</v>
      </c>
      <c r="CQ79" s="772">
        <v>436.03169100000002</v>
      </c>
      <c r="CR79" s="737">
        <f>+IF(CQ43=0,0,CQ79/CQ43*100)</f>
        <v>0.3924862221001828</v>
      </c>
      <c r="CS79" s="772">
        <v>156.539435</v>
      </c>
      <c r="CT79" s="737">
        <f>+IF(CS43=0,0,CS79/CS43*100)</f>
        <v>0.13847609232496902</v>
      </c>
      <c r="CU79" s="772">
        <f t="shared" si="46"/>
        <v>888.702809</v>
      </c>
      <c r="CV79" s="737">
        <f>+IF(CU43=0,0,CU79/CU43*100)</f>
        <v>0.27238153946420152</v>
      </c>
      <c r="CW79" s="772">
        <f t="shared" si="16"/>
        <v>1526.2877739999999</v>
      </c>
      <c r="CX79" s="737">
        <f>+IF(CW43=0,0,CW79/CW43*100)</f>
        <v>0.24634067729575379</v>
      </c>
      <c r="CY79" s="772">
        <v>268.70137999999997</v>
      </c>
      <c r="CZ79" s="737">
        <f>+IF(CY43=0,0,CY79/CY43*100)</f>
        <v>0.23140449596672766</v>
      </c>
      <c r="DA79" s="772">
        <v>412.83722699999998</v>
      </c>
      <c r="DB79" s="737">
        <f>+IF(DA43=0,0,DA79/DA43*100)</f>
        <v>0.33707084817674732</v>
      </c>
      <c r="DC79" s="772">
        <v>271.45862399999999</v>
      </c>
      <c r="DD79" s="737">
        <f>+IF(DC43=0,0,DC79/DC43*100)</f>
        <v>0.21032485690566732</v>
      </c>
      <c r="DE79" s="772">
        <f t="shared" si="47"/>
        <v>952.99723099999994</v>
      </c>
      <c r="DF79" s="737">
        <f>+IF(DE43=0,0,DE79/DE43*100)</f>
        <v>0.25920482026132879</v>
      </c>
      <c r="DG79" s="772">
        <v>168.13436086597304</v>
      </c>
      <c r="DH79" s="737">
        <f>+IF(DG43=0,0,DG79/DG43*100)</f>
        <v>0.12609273611354016</v>
      </c>
      <c r="DI79" s="772">
        <v>60.420554097255319</v>
      </c>
      <c r="DJ79" s="737">
        <f>+IF(DI43=0,0,DI79/DI43*100)</f>
        <v>4.5985702811477333E-2</v>
      </c>
      <c r="DK79" s="772">
        <v>180.87829607270641</v>
      </c>
      <c r="DL79" s="737">
        <f>+IF(DK43=0,0,DK79/DK43*100)</f>
        <v>0.14887555395351812</v>
      </c>
      <c r="DM79" s="772">
        <f t="shared" si="48"/>
        <v>409.43321103593473</v>
      </c>
      <c r="DN79" s="737">
        <f>+IF(DM43=0,0,DM79/DM43*100)</f>
        <v>0.10600816349131789</v>
      </c>
      <c r="DO79" s="772">
        <f t="shared" si="17"/>
        <v>1362.4304420359347</v>
      </c>
      <c r="DP79" s="737">
        <f>+IF(DO43=0,0,DO79/DO43*100)</f>
        <v>0.18072009382345275</v>
      </c>
      <c r="DR79" s="772">
        <f t="shared" si="18"/>
        <v>1293.4754167289311</v>
      </c>
      <c r="DS79" s="737">
        <f>+IF(DR43=0,0,DR79/DR43*100)</f>
        <v>7.7831738223329908E-2</v>
      </c>
      <c r="DT79" s="772">
        <v>111.26508698976635</v>
      </c>
      <c r="DU79" s="737">
        <f>+IF(DT43=0,0,DT79/DT43*100)</f>
        <v>8.1183060311633873E-2</v>
      </c>
      <c r="DV79" s="772">
        <v>104.2589419163596</v>
      </c>
      <c r="DW79" s="737">
        <f>+IF(DV43=0,0,DV79/DV43*100)</f>
        <v>7.3407983865437204E-2</v>
      </c>
      <c r="DX79" s="772">
        <v>106.28858557409217</v>
      </c>
      <c r="DY79" s="737">
        <f>+IF(DX43=0,0,DX79/DX43*100)</f>
        <v>7.6220524752121488E-2</v>
      </c>
      <c r="DZ79" s="772">
        <f t="shared" si="49"/>
        <v>321.81261448021814</v>
      </c>
      <c r="EA79" s="737">
        <f>+IF(DZ43=0,0,DZ79/DZ43*100)</f>
        <v>7.6891162907119726E-2</v>
      </c>
      <c r="EB79" s="772">
        <v>109.24446783390657</v>
      </c>
      <c r="EC79" s="737">
        <f>+IF(EB43=0,0,EB79/EB43*100)</f>
        <v>8.154765280014746E-2</v>
      </c>
      <c r="ED79" s="772">
        <v>106.19730422036992</v>
      </c>
      <c r="EE79" s="737">
        <f>+IF(ED43=0,0,ED79/ED43*100)</f>
        <v>7.9112219437117562E-2</v>
      </c>
      <c r="EF79" s="772">
        <v>107.86046131167618</v>
      </c>
      <c r="EG79" s="737">
        <f>+IF(EF43=0,0,EF79/EF43*100)</f>
        <v>8.0899568124914514E-2</v>
      </c>
      <c r="EH79" s="772">
        <f t="shared" si="50"/>
        <v>323.3022333659527</v>
      </c>
      <c r="EI79" s="737">
        <f>+IF(EH43=0,0,EH79/EH43*100)</f>
        <v>8.0518255785969051E-2</v>
      </c>
      <c r="EJ79" s="772">
        <f t="shared" si="19"/>
        <v>645.11484784617085</v>
      </c>
      <c r="EK79" s="737">
        <f>+IF(EJ43=0,0,EJ79/EJ43*100)</f>
        <v>7.8667106474910556E-2</v>
      </c>
      <c r="EL79" s="772">
        <v>107.69005170197143</v>
      </c>
      <c r="EM79" s="737">
        <f>+IF(EL43=0,0,EL79/EL43*100)</f>
        <v>7.6903852086823543E-2</v>
      </c>
      <c r="EN79" s="772">
        <v>111.62217175336852</v>
      </c>
      <c r="EO79" s="737">
        <f>+IF(EN43=0,0,EN79/EN43*100)</f>
        <v>8.1180360873439383E-2</v>
      </c>
      <c r="EP79" s="772">
        <v>105.84889704926744</v>
      </c>
      <c r="EQ79" s="737">
        <f>+IF(EP43=0,0,EP79/EP43*100)</f>
        <v>7.4971284045945177E-2</v>
      </c>
      <c r="ER79" s="772">
        <f t="shared" si="51"/>
        <v>325.16112050460742</v>
      </c>
      <c r="ES79" s="737">
        <f>+IF(ER43=0,0,ER79/ER43*100)</f>
        <v>7.7656542428779535E-2</v>
      </c>
      <c r="ET79" s="772">
        <v>106.65351949910959</v>
      </c>
      <c r="EU79" s="737">
        <f>+IF(ET43=0,0,ET79/ET43*100)</f>
        <v>7.3843930916786177E-2</v>
      </c>
      <c r="EV79" s="772">
        <v>108.08789116938944</v>
      </c>
      <c r="EW79" s="737">
        <f>+IF(EV43=0,0,EV79/EV43*100)</f>
        <v>7.6655397532982131E-2</v>
      </c>
      <c r="EX79" s="772">
        <v>108.45803770965372</v>
      </c>
      <c r="EY79" s="737">
        <f>+IF(EX43=0,0,EX79/EX43*100)</f>
        <v>7.8776999001313186E-2</v>
      </c>
      <c r="EZ79" s="772">
        <f t="shared" si="52"/>
        <v>323.19944837815274</v>
      </c>
      <c r="FA79" s="737">
        <f>+IF(EZ43=0,0,EZ79/EZ43*100)</f>
        <v>7.6386045126888777E-2</v>
      </c>
      <c r="FB79" s="772">
        <f t="shared" si="20"/>
        <v>648.36056888276016</v>
      </c>
      <c r="FC79" s="737">
        <f>+IF(FB43=0,0,FB79/FB43*100)</f>
        <v>7.7017976354572415E-2</v>
      </c>
      <c r="FD79" s="772">
        <v>1266.6886979284498</v>
      </c>
      <c r="FE79" s="737">
        <f>+IF(FD43=0,0,FD79/FD43*100)</f>
        <v>7.5877814067068949E-2</v>
      </c>
      <c r="FF79" s="772">
        <v>1161.2160193226366</v>
      </c>
      <c r="FG79" s="737">
        <f>+IF(FF43=0,0,FF79/FF43*100)</f>
        <v>6.4300320519377202E-2</v>
      </c>
      <c r="FH79" s="772">
        <v>1238.0597048796915</v>
      </c>
      <c r="FI79" s="737">
        <f>+IF(FH43=0,0,FH79/FH43*100)</f>
        <v>5.9090386311830195E-2</v>
      </c>
      <c r="FJ79" s="772">
        <v>1469.3778535848414</v>
      </c>
      <c r="FK79" s="737">
        <f>+IF(FJ43=0,0,FJ79/FJ43*100)</f>
        <v>6.2283188532617426E-2</v>
      </c>
    </row>
    <row r="80" spans="2:167" s="648" customFormat="1" ht="13.5" customHeight="1">
      <c r="B80" s="771"/>
      <c r="C80" s="771" t="s">
        <v>4820</v>
      </c>
      <c r="D80" s="769"/>
      <c r="E80" s="772">
        <f t="shared" si="7"/>
        <v>-41.54515</v>
      </c>
      <c r="F80" s="737">
        <f>+IF(E43=0,0,E80/E43*100)</f>
        <v>-4.9301488403905303E-3</v>
      </c>
      <c r="G80" s="772">
        <v>82.667219000000003</v>
      </c>
      <c r="H80" s="737">
        <f>+IF(G43=0,0,G80/G43*100)</f>
        <v>0.14019464658300132</v>
      </c>
      <c r="I80" s="772">
        <v>0</v>
      </c>
      <c r="J80" s="737">
        <f>+IF(I43=0,0,I80/I43*100)</f>
        <v>0</v>
      </c>
      <c r="K80" s="772">
        <v>0</v>
      </c>
      <c r="L80" s="737">
        <f>+IF(K43=0,0,K80/K43*100)</f>
        <v>0</v>
      </c>
      <c r="M80" s="772">
        <f t="shared" si="37"/>
        <v>82.667219000000003</v>
      </c>
      <c r="N80" s="737">
        <f>+IF(M43=0,0,M80/M43*100)</f>
        <v>4.2640246557380287E-2</v>
      </c>
      <c r="O80" s="772">
        <v>0</v>
      </c>
      <c r="P80" s="737">
        <f>+IF(O43=0,0,O80/O43*100)</f>
        <v>0</v>
      </c>
      <c r="Q80" s="772">
        <v>-24.848987999999999</v>
      </c>
      <c r="R80" s="737">
        <f>+IF(Q43=0,0,Q80/Q43*100)</f>
        <v>-5.4533458148479992E-2</v>
      </c>
      <c r="S80" s="772">
        <v>0</v>
      </c>
      <c r="T80" s="737">
        <f>+IF(S43=0,0,S80/S43*100)</f>
        <v>0</v>
      </c>
      <c r="U80" s="772">
        <f t="shared" si="38"/>
        <v>-24.848987999999999</v>
      </c>
      <c r="V80" s="737">
        <f>+IF(U43=0,0,U80/U43*100)</f>
        <v>-1.497608138078426E-2</v>
      </c>
      <c r="W80" s="772">
        <f t="shared" si="9"/>
        <v>57.818231000000004</v>
      </c>
      <c r="X80" s="737">
        <f>+IF(W43=0,0,W80/W43*100)</f>
        <v>1.606973292164033E-2</v>
      </c>
      <c r="Y80" s="772">
        <v>0</v>
      </c>
      <c r="Z80" s="737">
        <f>+IF(Y43=0,0,Y80/Y43*100)</f>
        <v>0</v>
      </c>
      <c r="AA80" s="772">
        <v>-99.363381000000004</v>
      </c>
      <c r="AB80" s="737">
        <f>+IF(AA43=0,0,AA80/AA43*100)</f>
        <v>-0.1327349469779413</v>
      </c>
      <c r="AC80" s="772">
        <v>0</v>
      </c>
      <c r="AD80" s="737">
        <f>+IF(AC43=0,0,AC80/AC43*100)</f>
        <v>0</v>
      </c>
      <c r="AE80" s="772">
        <f t="shared" si="39"/>
        <v>-99.363381000000004</v>
      </c>
      <c r="AF80" s="737">
        <f>+IF(AE43=0,0,AE80/AE43*100)</f>
        <v>-4.4155904456525064E-2</v>
      </c>
      <c r="AG80" s="772">
        <v>0</v>
      </c>
      <c r="AH80" s="737">
        <f>+IF(AG43=0,0,AG80/AG43*100)</f>
        <v>0</v>
      </c>
      <c r="AI80" s="772">
        <v>0</v>
      </c>
      <c r="AJ80" s="737">
        <f>+IF(AI43=0,0,AI80/AI43*100)</f>
        <v>0</v>
      </c>
      <c r="AK80" s="772">
        <v>0</v>
      </c>
      <c r="AL80" s="737">
        <f>+IF(AK43=0,0,AK80/AK43*100)</f>
        <v>0</v>
      </c>
      <c r="AM80" s="772">
        <f t="shared" si="40"/>
        <v>0</v>
      </c>
      <c r="AN80" s="737">
        <f>+IF(AM43=0,0,AM80/AM43*100)</f>
        <v>0</v>
      </c>
      <c r="AO80" s="772">
        <f t="shared" si="12"/>
        <v>-99.363381000000004</v>
      </c>
      <c r="AP80" s="737">
        <f>+IF(AO43=0,0,AO80/AO43*100)</f>
        <v>-2.0577261061552103E-2</v>
      </c>
      <c r="AQ80" s="651"/>
      <c r="AR80" s="772">
        <v>0</v>
      </c>
      <c r="AS80" s="737">
        <f>+IF(AR43=0,0,AR80/AR43*100)</f>
        <v>0</v>
      </c>
      <c r="AT80" s="772">
        <v>0</v>
      </c>
      <c r="AU80" s="737">
        <f>+IF(AT43=0,0,AT80/AT43*100)</f>
        <v>0</v>
      </c>
      <c r="AV80" s="772">
        <v>0</v>
      </c>
      <c r="AW80" s="737">
        <f>+IF(AV43=0,0,AV80/AV43*100)</f>
        <v>0</v>
      </c>
      <c r="AX80" s="772">
        <v>0</v>
      </c>
      <c r="AY80" s="737">
        <f>+IF(AX43=0,0,AX80/AX43*100)</f>
        <v>0</v>
      </c>
      <c r="AZ80" s="772">
        <f t="shared" si="41"/>
        <v>0</v>
      </c>
      <c r="BA80" s="737">
        <f>+IF(AZ43=0,0,AZ80/AZ43*100)</f>
        <v>0</v>
      </c>
      <c r="BB80" s="772">
        <v>0</v>
      </c>
      <c r="BC80" s="737">
        <f>+IF(BB43=0,0,BB80/BB43*100)</f>
        <v>0</v>
      </c>
      <c r="BD80" s="772">
        <v>0</v>
      </c>
      <c r="BE80" s="737">
        <f>+IF(BD43=0,0,BD80/BD43*100)</f>
        <v>0</v>
      </c>
      <c r="BF80" s="772">
        <v>0</v>
      </c>
      <c r="BG80" s="737">
        <f>+IF(BF43=0,0,BF80/BF43*100)</f>
        <v>0</v>
      </c>
      <c r="BH80" s="772">
        <f t="shared" si="42"/>
        <v>0</v>
      </c>
      <c r="BI80" s="737">
        <f>+IF(BH43=0,0,BH80/BH43*100)</f>
        <v>0</v>
      </c>
      <c r="BJ80" s="772">
        <f t="shared" si="13"/>
        <v>0</v>
      </c>
      <c r="BK80" s="737">
        <f>+IF(BJ43=0,0,BJ80/BJ43*100)</f>
        <v>0</v>
      </c>
      <c r="BL80" s="772">
        <v>0</v>
      </c>
      <c r="BM80" s="737">
        <f>+IF(BL43=0,0,BL80/BL43*100)</f>
        <v>0</v>
      </c>
      <c r="BN80" s="772">
        <v>0</v>
      </c>
      <c r="BO80" s="737">
        <f>+IF(BN43=0,0,BN80/BN43*100)</f>
        <v>0</v>
      </c>
      <c r="BP80" s="772">
        <v>0</v>
      </c>
      <c r="BQ80" s="737">
        <f>+IF(BP43=0,0,BP80/BP43*100)</f>
        <v>0</v>
      </c>
      <c r="BR80" s="772">
        <f t="shared" si="43"/>
        <v>0</v>
      </c>
      <c r="BS80" s="737">
        <f>+IF(BR43=0,0,BR80/BR43*100)</f>
        <v>0</v>
      </c>
      <c r="BT80" s="772">
        <v>0</v>
      </c>
      <c r="BU80" s="737">
        <f>+IF(BT43=0,0,BT80/BT43*100)</f>
        <v>0</v>
      </c>
      <c r="BV80" s="772">
        <v>0</v>
      </c>
      <c r="BW80" s="737">
        <f>+IF(BV43=0,0,BV80/BV43*100)</f>
        <v>0</v>
      </c>
      <c r="BX80" s="772">
        <v>0</v>
      </c>
      <c r="BY80" s="737">
        <f>+IF(BX43=0,0,BX80/BX43*100)</f>
        <v>0</v>
      </c>
      <c r="BZ80" s="772">
        <f t="shared" si="44"/>
        <v>0</v>
      </c>
      <c r="CA80" s="737">
        <f>+IF(BZ43=0,0,BZ80/BZ43*100)</f>
        <v>0</v>
      </c>
      <c r="CB80" s="772">
        <f t="shared" si="14"/>
        <v>0</v>
      </c>
      <c r="CC80" s="737">
        <f>+IF(CB43=0,0,CB80/CB43*100)</f>
        <v>0</v>
      </c>
      <c r="CE80" s="772">
        <f t="shared" si="15"/>
        <v>3.1977571835966221</v>
      </c>
      <c r="CF80" s="737">
        <f>+IF(CE43=0,0,CE80/CE43*100)</f>
        <v>2.3282255091894882E-4</v>
      </c>
      <c r="CG80" s="772">
        <v>0</v>
      </c>
      <c r="CH80" s="737">
        <f>+IF(CG43=0,0,CG80/CG43*100)</f>
        <v>0</v>
      </c>
      <c r="CI80" s="772">
        <v>0</v>
      </c>
      <c r="CJ80" s="737">
        <f>+IF(CI43=0,0,CI80/CI43*100)</f>
        <v>0</v>
      </c>
      <c r="CK80" s="772">
        <v>0</v>
      </c>
      <c r="CL80" s="737">
        <f>+IF(CK43=0,0,CK80/CK43*100)</f>
        <v>0</v>
      </c>
      <c r="CM80" s="772">
        <f t="shared" si="45"/>
        <v>0</v>
      </c>
      <c r="CN80" s="737">
        <f>+IF(CM43=0,0,CM80/CM43*100)</f>
        <v>0</v>
      </c>
      <c r="CO80" s="772">
        <v>0</v>
      </c>
      <c r="CP80" s="737">
        <f>+IF(CO43=0,0,CO80/CO43*100)</f>
        <v>0</v>
      </c>
      <c r="CQ80" s="772">
        <v>0</v>
      </c>
      <c r="CR80" s="737">
        <f>+IF(CQ43=0,0,CQ80/CQ43*100)</f>
        <v>0</v>
      </c>
      <c r="CS80" s="772">
        <v>0</v>
      </c>
      <c r="CT80" s="737">
        <f>+IF(CS43=0,0,CS80/CS43*100)</f>
        <v>0</v>
      </c>
      <c r="CU80" s="772">
        <f t="shared" si="46"/>
        <v>0</v>
      </c>
      <c r="CV80" s="737">
        <f>+IF(CU43=0,0,CU80/CU43*100)</f>
        <v>0</v>
      </c>
      <c r="CW80" s="772">
        <f t="shared" si="16"/>
        <v>0</v>
      </c>
      <c r="CX80" s="737">
        <f>+IF(CW43=0,0,CW80/CW43*100)</f>
        <v>0</v>
      </c>
      <c r="CY80" s="772">
        <v>0</v>
      </c>
      <c r="CZ80" s="737">
        <f>+IF(CY43=0,0,CY80/CY43*100)</f>
        <v>0</v>
      </c>
      <c r="DA80" s="772">
        <v>0</v>
      </c>
      <c r="DB80" s="737">
        <f>+IF(DA43=0,0,DA80/DA43*100)</f>
        <v>0</v>
      </c>
      <c r="DC80" s="772">
        <v>0</v>
      </c>
      <c r="DD80" s="737">
        <f>+IF(DC43=0,0,DC80/DC43*100)</f>
        <v>0</v>
      </c>
      <c r="DE80" s="772">
        <f t="shared" si="47"/>
        <v>0</v>
      </c>
      <c r="DF80" s="737">
        <f>+IF(DE43=0,0,DE80/DE43*100)</f>
        <v>0</v>
      </c>
      <c r="DG80" s="772">
        <v>0.86913114399189462</v>
      </c>
      <c r="DH80" s="737">
        <f>+IF(DG43=0,0,DG80/DG43*100)</f>
        <v>6.5180682534481419E-4</v>
      </c>
      <c r="DI80" s="772">
        <v>0.72086645862528276</v>
      </c>
      <c r="DJ80" s="737">
        <f>+IF(DI43=0,0,DI80/DI43*100)</f>
        <v>5.4864691706973663E-4</v>
      </c>
      <c r="DK80" s="772">
        <v>1.6077595809794447</v>
      </c>
      <c r="DL80" s="737">
        <f>+IF(DK43=0,0,DK80/DK43*100)</f>
        <v>1.3232991654575223E-3</v>
      </c>
      <c r="DM80" s="772">
        <f t="shared" si="48"/>
        <v>3.1977571835966221</v>
      </c>
      <c r="DN80" s="737">
        <f>+IF(DM43=0,0,DM80/DM43*100)</f>
        <v>8.2794545529550341E-4</v>
      </c>
      <c r="DO80" s="772">
        <f t="shared" si="17"/>
        <v>3.1977571835966221</v>
      </c>
      <c r="DP80" s="737">
        <f>+IF(DO43=0,0,DO80/DO43*100)</f>
        <v>4.2416769356725748E-4</v>
      </c>
      <c r="DR80" s="772">
        <f t="shared" si="18"/>
        <v>369.15688765167772</v>
      </c>
      <c r="DS80" s="737">
        <f>+IF(DR43=0,0,DR80/DR43*100)</f>
        <v>2.2213118140045701E-2</v>
      </c>
      <c r="DT80" s="772">
        <v>30.904664950642147</v>
      </c>
      <c r="DU80" s="737">
        <f>+IF(DT43=0,0,DT80/DT43*100)</f>
        <v>2.2549169254049827E-2</v>
      </c>
      <c r="DV80" s="772">
        <v>30.904664950642147</v>
      </c>
      <c r="DW80" s="737">
        <f>+IF(DV43=0,0,DV80/DV43*100)</f>
        <v>2.1759756087717404E-2</v>
      </c>
      <c r="DX80" s="772">
        <v>31.064513455490275</v>
      </c>
      <c r="DY80" s="737">
        <f>+IF(DX43=0,0,DX80/DX43*100)</f>
        <v>2.2276649030165917E-2</v>
      </c>
      <c r="DZ80" s="772">
        <f t="shared" si="49"/>
        <v>92.873843356774572</v>
      </c>
      <c r="EA80" s="737">
        <f>+IF(DZ43=0,0,DZ80/DZ43*100)</f>
        <v>2.2190484455962934E-2</v>
      </c>
      <c r="EB80" s="772">
        <v>30.904664950642147</v>
      </c>
      <c r="EC80" s="737">
        <f>+IF(EB43=0,0,EB80/EB43*100)</f>
        <v>2.306938682818727E-2</v>
      </c>
      <c r="ED80" s="772">
        <v>30.904664950642147</v>
      </c>
      <c r="EE80" s="737">
        <f>+IF(ED43=0,0,ED80/ED43*100)</f>
        <v>2.3022586619828995E-2</v>
      </c>
      <c r="EF80" s="772">
        <v>30.904664950642147</v>
      </c>
      <c r="EG80" s="737">
        <f>+IF(EF43=0,0,EF80/EF43*100)</f>
        <v>2.3179708459873626E-2</v>
      </c>
      <c r="EH80" s="772">
        <f t="shared" si="50"/>
        <v>92.713994851926444</v>
      </c>
      <c r="EI80" s="737">
        <f>+IF(EH43=0,0,EH80/EH43*100)</f>
        <v>2.3090372976101427E-2</v>
      </c>
      <c r="EJ80" s="772">
        <f t="shared" si="19"/>
        <v>185.58783820870102</v>
      </c>
      <c r="EK80" s="737">
        <f>+IF(EJ43=0,0,EJ80/EJ43*100)</f>
        <v>2.2631099373322253E-2</v>
      </c>
      <c r="EL80" s="772">
        <v>30.904664950642147</v>
      </c>
      <c r="EM80" s="737">
        <f>+IF(EL43=0,0,EL80/EL43*100)</f>
        <v>2.2069706018290589E-2</v>
      </c>
      <c r="EN80" s="772">
        <v>30.904664950642147</v>
      </c>
      <c r="EO80" s="737">
        <f>+IF(EN43=0,0,EN80/EN43*100)</f>
        <v>2.2476285973983941E-2</v>
      </c>
      <c r="EP80" s="772">
        <v>30.904664950642147</v>
      </c>
      <c r="EQ80" s="737">
        <f>+IF(EP43=0,0,EP80/EP43*100)</f>
        <v>2.1889339227417051E-2</v>
      </c>
      <c r="ER80" s="772">
        <f t="shared" si="51"/>
        <v>92.713994851926444</v>
      </c>
      <c r="ES80" s="737">
        <f>+IF(ER43=0,0,ER80/ER43*100)</f>
        <v>2.2142402092190643E-2</v>
      </c>
      <c r="ET80" s="772">
        <v>30.904664950642147</v>
      </c>
      <c r="EU80" s="737">
        <f>+IF(ET43=0,0,ET80/ET43*100)</f>
        <v>2.1397530567574884E-2</v>
      </c>
      <c r="EV80" s="772">
        <v>29.975194820204056</v>
      </c>
      <c r="EW80" s="737">
        <f>+IF(EV43=0,0,EV80/EV43*100)</f>
        <v>2.1258259831070291E-2</v>
      </c>
      <c r="EX80" s="772">
        <v>29.975194820204056</v>
      </c>
      <c r="EY80" s="737">
        <f>+IF(EX43=0,0,EX80/EX43*100)</f>
        <v>2.1772069108762806E-2</v>
      </c>
      <c r="EZ80" s="772">
        <f t="shared" si="52"/>
        <v>90.855054591050262</v>
      </c>
      <c r="FA80" s="737">
        <f>+IF(EZ43=0,0,EZ80/EZ43*100)</f>
        <v>2.1472989309925552E-2</v>
      </c>
      <c r="FB80" s="772">
        <f t="shared" si="20"/>
        <v>183.56904944297671</v>
      </c>
      <c r="FC80" s="737">
        <f>+IF(FB43=0,0,FB80/FB43*100)</f>
        <v>2.1805947782717557E-2</v>
      </c>
      <c r="FD80" s="772">
        <v>959.25160419016117</v>
      </c>
      <c r="FE80" s="737">
        <f>+IF(FD43=0,0,FD80/FD43*100)</f>
        <v>5.74615649332888E-2</v>
      </c>
      <c r="FF80" s="772">
        <v>357.22991385183815</v>
      </c>
      <c r="FG80" s="737">
        <f>+IF(FF43=0,0,FF80/FF43*100)</f>
        <v>1.9780986119345489E-2</v>
      </c>
      <c r="FH80" s="772">
        <v>757.9401094564646</v>
      </c>
      <c r="FI80" s="737">
        <f>+IF(FH43=0,0,FH80/FH43*100)</f>
        <v>3.6175132501679745E-2</v>
      </c>
      <c r="FJ80" s="772">
        <v>1950</v>
      </c>
      <c r="FK80" s="737">
        <f>+IF(FJ43=0,0,FJ80/FJ43*100)</f>
        <v>8.2655538425529543E-2</v>
      </c>
    </row>
    <row r="81" spans="2:167" s="648" customFormat="1" ht="13.5" customHeight="1">
      <c r="B81" s="769"/>
      <c r="C81" s="781" t="s">
        <v>4821</v>
      </c>
      <c r="E81" s="772">
        <f t="shared" si="7"/>
        <v>314.39174700000001</v>
      </c>
      <c r="F81" s="737">
        <f>+IF(E43=0,0,E81/E43*100)</f>
        <v>3.7308761838635872E-2</v>
      </c>
      <c r="G81" s="772">
        <v>15.574902</v>
      </c>
      <c r="H81" s="737">
        <f>+IF(G43=0,0,G81/G43*100)</f>
        <v>2.6413346280039735E-2</v>
      </c>
      <c r="I81" s="772">
        <v>34.275122000000003</v>
      </c>
      <c r="J81" s="737">
        <f>+IF(I43=0,0,I81/I43*100)</f>
        <v>5.3580166249741754E-2</v>
      </c>
      <c r="K81" s="772">
        <v>100.28979800000002</v>
      </c>
      <c r="L81" s="737">
        <f>+IF(K43=0,0,K81/K43*100)</f>
        <v>0.14138163786205277</v>
      </c>
      <c r="M81" s="772">
        <f t="shared" si="37"/>
        <v>150.13982200000004</v>
      </c>
      <c r="N81" s="737">
        <f>+IF(M43=0,0,M81/M43*100)</f>
        <v>7.7443019199196605E-2</v>
      </c>
      <c r="O81" s="772">
        <v>0.20429</v>
      </c>
      <c r="P81" s="737">
        <f>+IF(O43=0,0,O81/O43*100)</f>
        <v>3.4224241447575817E-4</v>
      </c>
      <c r="Q81" s="772">
        <v>3.640673</v>
      </c>
      <c r="R81" s="737">
        <f>+IF(Q43=0,0,Q81/Q43*100)</f>
        <v>7.9898017849982916E-3</v>
      </c>
      <c r="S81" s="772">
        <v>3.475247</v>
      </c>
      <c r="T81" s="737">
        <f>+IF(S43=0,0,S81/S43*100)</f>
        <v>5.7284551027593656E-3</v>
      </c>
      <c r="U81" s="772">
        <f t="shared" si="38"/>
        <v>7.3202099999999994</v>
      </c>
      <c r="V81" s="737">
        <f>+IF(U43=0,0,U81/U43*100)</f>
        <v>4.4117716457680589E-3</v>
      </c>
      <c r="W81" s="772">
        <f t="shared" si="9"/>
        <v>157.46003200000004</v>
      </c>
      <c r="X81" s="737">
        <f>+IF(W43=0,0,W81/W43*100)</f>
        <v>4.3763716328037432E-2</v>
      </c>
      <c r="Y81" s="772">
        <v>12.539408999999999</v>
      </c>
      <c r="Z81" s="737">
        <f>+IF(Y43=0,0,Y81/Y43*100)</f>
        <v>1.807464015690334E-2</v>
      </c>
      <c r="AA81" s="772">
        <v>5.656536</v>
      </c>
      <c r="AB81" s="737">
        <f>+IF(AA43=0,0,AA81/AA43*100)</f>
        <v>7.5563049332914318E-3</v>
      </c>
      <c r="AC81" s="772">
        <v>16.954262</v>
      </c>
      <c r="AD81" s="737">
        <f>+IF(AC43=0,0,AC81/AC43*100)</f>
        <v>2.0984470509200007E-2</v>
      </c>
      <c r="AE81" s="772">
        <f t="shared" si="39"/>
        <v>35.150206999999995</v>
      </c>
      <c r="AF81" s="737">
        <f>+IF(AE43=0,0,AE81/AE43*100)</f>
        <v>1.5620333832230189E-2</v>
      </c>
      <c r="AG81" s="772">
        <v>36.116489000000001</v>
      </c>
      <c r="AH81" s="737">
        <f>+IF(AG43=0,0,AG81/AG43*100)</f>
        <v>4.4051953728610968E-2</v>
      </c>
      <c r="AI81" s="772">
        <v>68.079143000000002</v>
      </c>
      <c r="AJ81" s="737">
        <f>+IF(AI43=0,0,AI81/AI43*100)</f>
        <v>7.6756465164838181E-2</v>
      </c>
      <c r="AK81" s="772">
        <v>17.585875999999999</v>
      </c>
      <c r="AL81" s="737">
        <f>+IF(AK43=0,0,AK81/AK43*100)</f>
        <v>2.017425667935344E-2</v>
      </c>
      <c r="AM81" s="772">
        <f t="shared" si="40"/>
        <v>121.781508</v>
      </c>
      <c r="AN81" s="737">
        <f>+IF(AM43=0,0,AM81/AM43*100)</f>
        <v>4.7229410521637351E-2</v>
      </c>
      <c r="AO81" s="772">
        <f t="shared" si="12"/>
        <v>156.931715</v>
      </c>
      <c r="AP81" s="737">
        <f>+IF(AO43=0,0,AO81/AO43*100)</f>
        <v>3.2499144412085693E-2</v>
      </c>
      <c r="AQ81" s="651"/>
      <c r="AR81" s="772">
        <v>707.50587116666668</v>
      </c>
      <c r="AS81" s="737">
        <f>+IF(AR43=0,0,AR81/AR43*100)</f>
        <v>6.9350564723117694E-2</v>
      </c>
      <c r="AT81" s="772">
        <v>41.391719999999999</v>
      </c>
      <c r="AU81" s="737">
        <f>+IF(AT43=0,0,AT81/AT43*100)</f>
        <v>4.9482901760253682E-2</v>
      </c>
      <c r="AV81" s="772">
        <v>72.503490999999997</v>
      </c>
      <c r="AW81" s="737">
        <f>+IF(AV43=0,0,AV81/AV43*100)</f>
        <v>9.2256464236920646E-2</v>
      </c>
      <c r="AX81" s="772">
        <v>59.518934999999999</v>
      </c>
      <c r="AY81" s="737">
        <f>+IF(AX43=0,0,AX81/AX43*100)</f>
        <v>6.2931293776411101E-2</v>
      </c>
      <c r="AZ81" s="772">
        <f t="shared" si="41"/>
        <v>173.41414599999999</v>
      </c>
      <c r="BA81" s="737">
        <f>+IF(AZ43=0,0,AZ81/AZ43*100)</f>
        <v>6.75248664245163E-2</v>
      </c>
      <c r="BB81" s="772">
        <v>64.454594</v>
      </c>
      <c r="BC81" s="737">
        <f>+IF(BB43=0,0,BB81/BB43*100)</f>
        <v>7.5623601879052676E-2</v>
      </c>
      <c r="BD81" s="772">
        <v>101.863326</v>
      </c>
      <c r="BE81" s="737">
        <f>+IF(BD43=0,0,BD81/BD43*100)</f>
        <v>0.12683056862941225</v>
      </c>
      <c r="BF81" s="772">
        <v>84.65890916666666</v>
      </c>
      <c r="BG81" s="737">
        <f>+IF(BF43=0,0,BF81/BF43*100)</f>
        <v>0.10414410436743399</v>
      </c>
      <c r="BH81" s="772">
        <f t="shared" si="42"/>
        <v>250.97682916666668</v>
      </c>
      <c r="BI81" s="737">
        <f>+IF(BH43=0,0,BH81/BH43*100)</f>
        <v>0.10167779263259888</v>
      </c>
      <c r="BJ81" s="772">
        <f t="shared" si="13"/>
        <v>424.39097516666664</v>
      </c>
      <c r="BK81" s="737">
        <f>+IF(BJ43=0,0,BJ81/BJ43*100)</f>
        <v>8.4262960874727552E-2</v>
      </c>
      <c r="BL81" s="772">
        <v>40.022137999999998</v>
      </c>
      <c r="BM81" s="737">
        <f>+IF(BL43=0,0,BL81/BL43*100)</f>
        <v>4.6291697511590846E-2</v>
      </c>
      <c r="BN81" s="772">
        <v>104.24186599999999</v>
      </c>
      <c r="BO81" s="737">
        <f>+IF(BN43=0,0,BN81/BN43*100)</f>
        <v>0.12782939179810565</v>
      </c>
      <c r="BP81" s="772">
        <v>26.850218000000002</v>
      </c>
      <c r="BQ81" s="737">
        <f>+IF(BP43=0,0,BP81/BP43*100)</f>
        <v>3.3646864502714841E-2</v>
      </c>
      <c r="BR81" s="772">
        <f t="shared" si="43"/>
        <v>171.11422200000001</v>
      </c>
      <c r="BS81" s="737">
        <f>+IF(BR43=0,0,BR81/BR43*100)</f>
        <v>6.905221118868117E-2</v>
      </c>
      <c r="BT81" s="772">
        <v>25.334589999999999</v>
      </c>
      <c r="BU81" s="737">
        <f>+IF(BT43=0,0,BT81/BT43*100)</f>
        <v>3.0699301551040056E-2</v>
      </c>
      <c r="BV81" s="772">
        <v>49.565350999999993</v>
      </c>
      <c r="BW81" s="737">
        <f>+IF(BV43=0,0,BV81/BV43*100)</f>
        <v>5.1261207140957318E-2</v>
      </c>
      <c r="BX81" s="772">
        <v>37.100732999999998</v>
      </c>
      <c r="BY81" s="737">
        <f>+IF(BX43=0,0,BX81/BX43*100)</f>
        <v>4.1445873049334829E-2</v>
      </c>
      <c r="BZ81" s="772">
        <f t="shared" si="44"/>
        <v>112.00067399999998</v>
      </c>
      <c r="CA81" s="737">
        <f>+IF(BZ43=0,0,BZ81/BZ43*100)</f>
        <v>4.167733409763838E-2</v>
      </c>
      <c r="CB81" s="772">
        <f t="shared" si="14"/>
        <v>283.11489599999999</v>
      </c>
      <c r="CC81" s="737">
        <f>+IF(CB43=0,0,CB81/CB43*100)</f>
        <v>5.4810194100226986E-2</v>
      </c>
      <c r="CE81" s="772">
        <f t="shared" si="15"/>
        <v>379.52892899999995</v>
      </c>
      <c r="CF81" s="737">
        <f>+IF(CE43=0,0,CE81/CE43*100)</f>
        <v>2.7632771446996472E-2</v>
      </c>
      <c r="CG81" s="772">
        <v>20.074124999999999</v>
      </c>
      <c r="CH81" s="737">
        <f>+IF(CG43=0,0,CG81/CG43*100)</f>
        <v>2.177351588866339E-2</v>
      </c>
      <c r="CI81" s="772">
        <v>9.270664</v>
      </c>
      <c r="CJ81" s="737">
        <f>+IF(CI43=0,0,CI81/CI43*100)</f>
        <v>9.8405130373792164E-3</v>
      </c>
      <c r="CK81" s="772">
        <v>44.281762000000001</v>
      </c>
      <c r="CL81" s="737">
        <f>+IF(CK43=0,0,CK81/CK43*100)</f>
        <v>4.1420230634670367E-2</v>
      </c>
      <c r="CM81" s="772">
        <f t="shared" si="45"/>
        <v>73.626551000000006</v>
      </c>
      <c r="CN81" s="737">
        <f>+IF(CM43=0,0,CM81/CM43*100)</f>
        <v>2.5101714622515873E-2</v>
      </c>
      <c r="CO81" s="772">
        <v>28.423403999999998</v>
      </c>
      <c r="CP81" s="737">
        <f>+IF(CO43=0,0,CO81/CO43*100)</f>
        <v>2.7830024942363439E-2</v>
      </c>
      <c r="CQ81" s="772">
        <v>116.23199799999999</v>
      </c>
      <c r="CR81" s="737">
        <f>+IF(CQ43=0,0,CQ81/CQ43*100)</f>
        <v>0.10462417921401958</v>
      </c>
      <c r="CS81" s="772">
        <v>13.076708999999999</v>
      </c>
      <c r="CT81" s="737">
        <f>+IF(CS43=0,0,CS81/CS43*100)</f>
        <v>1.1567766057100906E-2</v>
      </c>
      <c r="CU81" s="772">
        <f t="shared" si="46"/>
        <v>157.73211099999997</v>
      </c>
      <c r="CV81" s="737">
        <f>+IF(CU43=0,0,CU81/CU43*100)</f>
        <v>4.8343849914756265E-2</v>
      </c>
      <c r="CW81" s="772">
        <f t="shared" si="16"/>
        <v>231.35866199999998</v>
      </c>
      <c r="CX81" s="737">
        <f>+IF(CW43=0,0,CW81/CW43*100)</f>
        <v>3.7340959199296697E-2</v>
      </c>
      <c r="CY81" s="772">
        <v>29.188744999999997</v>
      </c>
      <c r="CZ81" s="737">
        <f>+IF(CY43=0,0,CY81/CY43*100)</f>
        <v>2.5137224172895361E-2</v>
      </c>
      <c r="DA81" s="772">
        <v>41.427694000000002</v>
      </c>
      <c r="DB81" s="737">
        <f>+IF(DA43=0,0,DA81/DA43*100)</f>
        <v>3.3824633636023206E-2</v>
      </c>
      <c r="DC81" s="772">
        <v>32.553828000000003</v>
      </c>
      <c r="DD81" s="737">
        <f>+IF(DC43=0,0,DC81/DC43*100)</f>
        <v>2.5222551838440421E-2</v>
      </c>
      <c r="DE81" s="772">
        <f t="shared" si="47"/>
        <v>103.170267</v>
      </c>
      <c r="DF81" s="737">
        <f>+IF(DE43=0,0,DE81/DE43*100)</f>
        <v>2.8061183856732841E-2</v>
      </c>
      <c r="DG81" s="772">
        <v>15</v>
      </c>
      <c r="DH81" s="737">
        <f>+IF(DG43=0,0,DG81/DG43*100)</f>
        <v>1.1249283203989515E-2</v>
      </c>
      <c r="DI81" s="772">
        <v>15</v>
      </c>
      <c r="DJ81" s="737">
        <f>+IF(DI43=0,0,DI81/DI43*100)</f>
        <v>1.1416405434843478E-2</v>
      </c>
      <c r="DK81" s="772">
        <v>15</v>
      </c>
      <c r="DL81" s="737">
        <f>+IF(DK43=0,0,DK81/DK43*100)</f>
        <v>1.2346054544903135E-2</v>
      </c>
      <c r="DM81" s="772">
        <f t="shared" si="48"/>
        <v>45</v>
      </c>
      <c r="DN81" s="737">
        <f>+IF(DM43=0,0,DM81/DM43*100)</f>
        <v>1.1651149023889574E-2</v>
      </c>
      <c r="DO81" s="772">
        <f t="shared" si="17"/>
        <v>148.170267</v>
      </c>
      <c r="DP81" s="737">
        <f>+IF(DO43=0,0,DO81/DO43*100)</f>
        <v>1.9654100295991316E-2</v>
      </c>
      <c r="DR81" s="772">
        <f t="shared" si="18"/>
        <v>570.13307973377584</v>
      </c>
      <c r="DS81" s="737">
        <f>+IF(DR43=0,0,DR81/DR43*100)</f>
        <v>3.4306371841622336E-2</v>
      </c>
      <c r="DT81" s="772">
        <v>37.383227822282976</v>
      </c>
      <c r="DU81" s="737">
        <f>+IF(DT43=0,0,DT81/DT43*100)</f>
        <v>2.7276164707614733E-2</v>
      </c>
      <c r="DV81" s="772">
        <v>37.383227822282976</v>
      </c>
      <c r="DW81" s="737">
        <f>+IF(DV43=0,0,DV81/DV43*100)</f>
        <v>2.6321266400512994E-2</v>
      </c>
      <c r="DX81" s="772">
        <v>58.357105370047563</v>
      </c>
      <c r="DY81" s="737">
        <f>+IF(DX43=0,0,DX81/DX43*100)</f>
        <v>4.1848418344218458E-2</v>
      </c>
      <c r="DZ81" s="772">
        <f t="shared" si="49"/>
        <v>133.12356101461353</v>
      </c>
      <c r="EA81" s="737">
        <f>+IF(DZ43=0,0,DZ81/DZ43*100)</f>
        <v>3.1807408896271684E-2</v>
      </c>
      <c r="EB81" s="772">
        <v>39.135501082000978</v>
      </c>
      <c r="EC81" s="737">
        <f>+IF(EB43=0,0,EB81/EB43*100)</f>
        <v>2.9213454170026933E-2</v>
      </c>
      <c r="ED81" s="772">
        <v>118.56476984441605</v>
      </c>
      <c r="EE81" s="737">
        <f>+IF(ED43=0,0,ED81/ED43*100)</f>
        <v>8.8325425568039975E-2</v>
      </c>
      <c r="EF81" s="772">
        <v>40.011334885111737</v>
      </c>
      <c r="EG81" s="737">
        <f>+IF(EF43=0,0,EF81/EF43*100)</f>
        <v>3.0010067386541602E-2</v>
      </c>
      <c r="EH81" s="772">
        <f t="shared" si="50"/>
        <v>197.71160581152878</v>
      </c>
      <c r="EI81" s="737">
        <f>+IF(EH43=0,0,EH81/EH43*100)</f>
        <v>4.9239974258290554E-2</v>
      </c>
      <c r="EJ81" s="772">
        <f t="shared" si="19"/>
        <v>330.83516682614231</v>
      </c>
      <c r="EK81" s="737">
        <f>+IF(EJ43=0,0,EJ81/EJ43*100)</f>
        <v>4.0342964328365385E-2</v>
      </c>
      <c r="EL81" s="772">
        <v>39.851046944590443</v>
      </c>
      <c r="EM81" s="737">
        <f>+IF(EL43=0,0,EL81/EL43*100)</f>
        <v>2.8458515631632306E-2</v>
      </c>
      <c r="EN81" s="772">
        <v>39.618989447111638</v>
      </c>
      <c r="EO81" s="737">
        <f>+IF(EN43=0,0,EN81/EN43*100)</f>
        <v>2.8814023327408053E-2</v>
      </c>
      <c r="EP81" s="772">
        <v>39.776933863148628</v>
      </c>
      <c r="EQ81" s="737">
        <f>+IF(EP43=0,0,EP81/EP43*100)</f>
        <v>2.817344242843511E-2</v>
      </c>
      <c r="ER81" s="772">
        <f t="shared" si="51"/>
        <v>119.24697025485071</v>
      </c>
      <c r="ES81" s="737">
        <f>+IF(ER43=0,0,ER81/ER43*100)</f>
        <v>2.8479134869287086E-2</v>
      </c>
      <c r="ET81" s="772">
        <v>40.012235670951696</v>
      </c>
      <c r="EU81" s="737">
        <f>+IF(ET43=0,0,ET81/ET43*100)</f>
        <v>2.7703359257043477E-2</v>
      </c>
      <c r="EV81" s="772">
        <v>39.895479749348588</v>
      </c>
      <c r="EW81" s="737">
        <f>+IF(EV43=0,0,EV81/EV43*100)</f>
        <v>2.8293676811241553E-2</v>
      </c>
      <c r="EX81" s="772">
        <v>40.143227232482502</v>
      </c>
      <c r="EY81" s="737">
        <f>+IF(EX43=0,0,EX81/EX43*100)</f>
        <v>2.9157479135557739E-2</v>
      </c>
      <c r="EZ81" s="772">
        <f t="shared" si="52"/>
        <v>120.05094265278279</v>
      </c>
      <c r="FA81" s="737">
        <f>+IF(EZ43=0,0,EZ81/EZ43*100)</f>
        <v>2.8373243732370435E-2</v>
      </c>
      <c r="FB81" s="772">
        <f t="shared" si="20"/>
        <v>239.2979129076335</v>
      </c>
      <c r="FC81" s="737">
        <f>+IF(FB43=0,0,FB81/FB43*100)</f>
        <v>2.8425912806167734E-2</v>
      </c>
      <c r="FD81" s="772">
        <v>460.01457106347584</v>
      </c>
      <c r="FE81" s="737">
        <f>+IF(FD43=0,0,FD81/FD43*100)</f>
        <v>2.7556020787412545E-2</v>
      </c>
      <c r="FF81" s="772">
        <v>759.4675824034997</v>
      </c>
      <c r="FG81" s="737">
        <f>+IF(FF43=0,0,FF81/FF43*100)</f>
        <v>4.2054198495390653E-2</v>
      </c>
      <c r="FH81" s="772">
        <v>654.87494555242188</v>
      </c>
      <c r="FI81" s="737">
        <f>+IF(FH43=0,0,FH81/FH43*100)</f>
        <v>3.1256015655878037E-2</v>
      </c>
      <c r="FJ81" s="772">
        <v>1154.875911742321</v>
      </c>
      <c r="FK81" s="737">
        <f>+IF(FJ43=0,0,FJ81/FJ43*100)</f>
        <v>4.8952251435761991E-2</v>
      </c>
    </row>
    <row r="82" spans="2:167" s="758" customFormat="1" ht="13.5" customHeight="1">
      <c r="B82" s="765" t="s">
        <v>4822</v>
      </c>
      <c r="C82" s="766"/>
      <c r="D82" s="766"/>
      <c r="E82" s="767">
        <f t="shared" si="7"/>
        <v>-3549.0095655601608</v>
      </c>
      <c r="F82" s="768">
        <f>+IF(E43=0,0,E82/E43*100)</f>
        <v>-0.42115975978378528</v>
      </c>
      <c r="G82" s="767">
        <f>G83-G84-G85</f>
        <v>-412.14060200000023</v>
      </c>
      <c r="H82" s="768">
        <f>+IF(G43=0,0,G82/G43*100)</f>
        <v>-0.69894580631647274</v>
      </c>
      <c r="I82" s="767">
        <f>I83-I84-I85</f>
        <v>-110.0457670000001</v>
      </c>
      <c r="J82" s="768">
        <f>+IF(I43=0,0,I82/I43*100)</f>
        <v>-0.17202770251088673</v>
      </c>
      <c r="K82" s="767">
        <f>K83-K84-K85</f>
        <v>-452.76516599999752</v>
      </c>
      <c r="L82" s="768">
        <f>+IF(K43=0,0,K82/K43*100)</f>
        <v>-0.63827709310934932</v>
      </c>
      <c r="M82" s="767">
        <f>+M83-M84-M85</f>
        <v>-974.95153499999788</v>
      </c>
      <c r="N82" s="768">
        <f>+IF(M43=0,0,M82/M43*100)</f>
        <v>-0.50288583959617994</v>
      </c>
      <c r="O82" s="767">
        <f>O83-O84-O85</f>
        <v>-419.10103500000025</v>
      </c>
      <c r="P82" s="768">
        <f>+IF(O43=0,0,O82/O43*100)</f>
        <v>-0.70211048082475558</v>
      </c>
      <c r="Q82" s="767">
        <f>Q83-Q84-Q85</f>
        <v>-632.44179476576949</v>
      </c>
      <c r="R82" s="768">
        <f>+IF(Q43=0,0,Q82/Q43*100)</f>
        <v>-1.3879534307879529</v>
      </c>
      <c r="S82" s="767">
        <f>S83-S84-S85</f>
        <v>263.11717174232172</v>
      </c>
      <c r="T82" s="768">
        <f>+IF(S43=0,0,S82/S43*100)</f>
        <v>0.43371159088574579</v>
      </c>
      <c r="U82" s="767">
        <f>+U83-U84-U85</f>
        <v>-788.42565802344848</v>
      </c>
      <c r="V82" s="768">
        <f>+IF(U43=0,0,U82/U43*100)</f>
        <v>-0.47517133563980735</v>
      </c>
      <c r="W82" s="767">
        <f>+W83-W84-W85</f>
        <v>-1763.3771930234454</v>
      </c>
      <c r="X82" s="768">
        <f>+IF(W43=0,0,W82/W43*100)</f>
        <v>-0.49010493821574319</v>
      </c>
      <c r="Y82" s="767">
        <f>Y83-Y84-Y85</f>
        <v>-205.74293800000203</v>
      </c>
      <c r="Z82" s="768">
        <f>+IF(Y43=0,0,Y82/Y43*100)</f>
        <v>-0.29656338422122697</v>
      </c>
      <c r="AA82" s="767">
        <f>AA83-AA84-AA85</f>
        <v>-209.51369799999651</v>
      </c>
      <c r="AB82" s="768">
        <f>+IF(AA43=0,0,AA82/AA43*100)</f>
        <v>-0.27987966306402096</v>
      </c>
      <c r="AC82" s="767">
        <f>AC83-AC84-AC85</f>
        <v>-138.67965899999848</v>
      </c>
      <c r="AD82" s="768">
        <f>+IF(AC43=0,0,AC82/AC43*100)</f>
        <v>-0.17164528981039584</v>
      </c>
      <c r="AE82" s="767">
        <f>+AE83-AE84-AE85</f>
        <v>-553.93629499999679</v>
      </c>
      <c r="AF82" s="768">
        <f>+IF(AE43=0,0,AE82/AE43*100)</f>
        <v>-0.24616269968733592</v>
      </c>
      <c r="AG82" s="767">
        <f>AG83-AG84-AG85</f>
        <v>-207.10694500000233</v>
      </c>
      <c r="AH82" s="768">
        <f>+IF(AG43=0,0,AG82/AG43*100)</f>
        <v>-0.2526121948900979</v>
      </c>
      <c r="AI82" s="767">
        <f>AI83-AI84-AI85</f>
        <v>-631.82097399999941</v>
      </c>
      <c r="AJ82" s="768">
        <f>+IF(AI43=0,0,AI82/AI43*100)</f>
        <v>-0.71235245398499047</v>
      </c>
      <c r="AK82" s="767">
        <f>AK83-AK84-AK85</f>
        <v>-392.76815853671707</v>
      </c>
      <c r="AL82" s="768">
        <f>+IF(AK43=0,0,AK82/AK43*100)</f>
        <v>-0.45057781857421919</v>
      </c>
      <c r="AM82" s="767">
        <f>+AM83-AM84-AM85</f>
        <v>-1231.6960775367188</v>
      </c>
      <c r="AN82" s="768">
        <f>+IF(AM43=0,0,AM82/AM43*100)</f>
        <v>-0.4776774457733941</v>
      </c>
      <c r="AO82" s="767">
        <f>+AO83-AO84-AO85</f>
        <v>-1785.6323725367156</v>
      </c>
      <c r="AP82" s="768">
        <f>+IF(AO43=0,0,AO82/AO43*100)</f>
        <v>-0.36978837797041803</v>
      </c>
      <c r="AQ82" s="734"/>
      <c r="AR82" s="767">
        <f>AR83-AR84-AR85</f>
        <v>-2072.2621966417323</v>
      </c>
      <c r="AS82" s="768">
        <f>+IF(AR43=0,0,AR82/AR43*100)</f>
        <v>-0.20312559859678994</v>
      </c>
      <c r="AT82" s="767">
        <f>AT83-AT84-AT85</f>
        <v>-152.10557751999931</v>
      </c>
      <c r="AU82" s="768">
        <f>+IF(AT43=0,0,AT82/AT43*100)</f>
        <v>-0.1818389124590323</v>
      </c>
      <c r="AV82" s="767">
        <f>AV83-AV84-AV85</f>
        <v>-189.57555313666583</v>
      </c>
      <c r="AW82" s="768">
        <f>+IF(AV43=0,0,AV82/AV43*100)</f>
        <v>-0.24122383621703489</v>
      </c>
      <c r="AX82" s="767">
        <f>AX83-AX84-AX85</f>
        <v>-45.326605196665312</v>
      </c>
      <c r="AY82" s="768">
        <f>+IF(AX43=0,0,AX82/AX43*100)</f>
        <v>-4.7925284743733185E-2</v>
      </c>
      <c r="AZ82" s="767">
        <f>+AZ83-AZ84-AZ85</f>
        <v>-387.00773585333025</v>
      </c>
      <c r="BA82" s="768">
        <f>+IF(AZ43=0,0,AZ82/AZ43*100)</f>
        <v>-0.15069500540486827</v>
      </c>
      <c r="BB82" s="767">
        <f>BB83-BB84-BB85</f>
        <v>-196.23713797999972</v>
      </c>
      <c r="BC82" s="768">
        <f>+IF(BB43=0,0,BB82/BB43*100)</f>
        <v>-0.23024207082096002</v>
      </c>
      <c r="BD82" s="767">
        <f>BD83-BD84-BD85</f>
        <v>-1.8340486500007813</v>
      </c>
      <c r="BE82" s="768">
        <f>+IF(BD43=0,0,BD82/BD43*100)</f>
        <v>-2.2835837225028853E-3</v>
      </c>
      <c r="BF82" s="767">
        <f>BF83-BF84-BF85</f>
        <v>-518.35431895666636</v>
      </c>
      <c r="BG82" s="768">
        <f>+IF(BF43=0,0,BF82/BF43*100)</f>
        <v>-0.63765936537708834</v>
      </c>
      <c r="BH82" s="767">
        <f>+BH83-BH84-BH85</f>
        <v>-716.4255055866671</v>
      </c>
      <c r="BI82" s="768">
        <f>+IF(BH43=0,0,BH82/BH43*100)</f>
        <v>-0.29024418005286023</v>
      </c>
      <c r="BJ82" s="767">
        <f>+BJ83-BJ84-BJ85</f>
        <v>-1103.4332414399969</v>
      </c>
      <c r="BK82" s="768">
        <f>+IF(BJ43=0,0,BJ82/BJ43*100)</f>
        <v>-0.21908701525714061</v>
      </c>
      <c r="BL82" s="767">
        <f>BL83-BL84-BL85</f>
        <v>-126.58718425000004</v>
      </c>
      <c r="BM82" s="768">
        <f>+IF(BL43=0,0,BL82/BL43*100)</f>
        <v>-0.14641735636774372</v>
      </c>
      <c r="BN82" s="767">
        <f>BN83-BN84-BN85</f>
        <v>-303.99018519489636</v>
      </c>
      <c r="BO82" s="768">
        <f>+IF(BN43=0,0,BN82/BN43*100)</f>
        <v>-0.37277614050056529</v>
      </c>
      <c r="BP82" s="767">
        <f>BP83-BP84-BP85</f>
        <v>-203.93526460820067</v>
      </c>
      <c r="BQ82" s="768">
        <f>+IF(BP43=0,0,BP82/BP43*100)</f>
        <v>-0.25555778413409619</v>
      </c>
      <c r="BR82" s="767">
        <f>+BR83-BR84-BR85</f>
        <v>-634.5126340530968</v>
      </c>
      <c r="BS82" s="768">
        <f>+IF(BR43=0,0,BR82/BR43*100)</f>
        <v>-0.2560541134244283</v>
      </c>
      <c r="BT82" s="767">
        <f>BT83-BT84-BT85</f>
        <v>356.27808159736304</v>
      </c>
      <c r="BU82" s="768">
        <f>+IF(BT43=0,0,BT82/BT43*100)</f>
        <v>0.43172154208864255</v>
      </c>
      <c r="BV82" s="767">
        <f>BV83-BV84-BV85</f>
        <v>-84.872015326199943</v>
      </c>
      <c r="BW82" s="768">
        <f>+IF(BV43=0,0,BV82/BV43*100)</f>
        <v>-8.7775873071227528E-2</v>
      </c>
      <c r="BX82" s="767">
        <f>BX83-BX84-BX85</f>
        <v>-605.722387419798</v>
      </c>
      <c r="BY82" s="768">
        <f>+IF(BX43=0,0,BX82/BX43*100)</f>
        <v>-0.6766629967160207</v>
      </c>
      <c r="BZ82" s="767">
        <f>+BZ83-BZ84-BZ85</f>
        <v>-334.31632114863498</v>
      </c>
      <c r="CA82" s="768">
        <f>+IF(BZ43=0,0,BZ82/BZ43*100)</f>
        <v>-0.1244047246608983</v>
      </c>
      <c r="CB82" s="767">
        <f>+CB83-CB84-CB85</f>
        <v>-968.82895520173179</v>
      </c>
      <c r="CC82" s="768">
        <f>+IF(CB43=0,0,CB82/CB43*100)</f>
        <v>-0.18756237780059101</v>
      </c>
      <c r="CE82" s="767">
        <f t="shared" si="15"/>
        <v>-584.23543247359407</v>
      </c>
      <c r="CF82" s="768">
        <f>+IF(CE43=0,0,CE82/CE43*100)</f>
        <v>-4.2537058293071431E-2</v>
      </c>
      <c r="CG82" s="767">
        <f>CG83-CG84-CG85</f>
        <v>60.637097969999644</v>
      </c>
      <c r="CH82" s="768">
        <f>+IF(CG43=0,0,CG82/CG43*100)</f>
        <v>6.5770379336196519E-2</v>
      </c>
      <c r="CI82" s="767">
        <f>CI83-CI84-CI85</f>
        <v>-158.04318996999703</v>
      </c>
      <c r="CJ82" s="768">
        <f>+IF(CI43=0,0,CI82/CI43*100)</f>
        <v>-0.16775778642918737</v>
      </c>
      <c r="CK82" s="767">
        <f>CK83-CK84-CK85</f>
        <v>9.1352066700034129</v>
      </c>
      <c r="CL82" s="768">
        <f>+IF(CK43=0,0,CK82/CK43*100)</f>
        <v>8.5448805575288628E-3</v>
      </c>
      <c r="CM82" s="767">
        <f>+CM83-CM84-CM85</f>
        <v>-88.270885329994201</v>
      </c>
      <c r="CN82" s="768">
        <f>+IF(CM43=0,0,CM82/CM43*100)</f>
        <v>-3.0094450207647745E-2</v>
      </c>
      <c r="CO82" s="767">
        <f>CO83-CO84-CO85</f>
        <v>-98.336574929999671</v>
      </c>
      <c r="CP82" s="768">
        <f>+IF(CO43=0,0,CO82/CO43*100)</f>
        <v>-9.6283658813296341E-2</v>
      </c>
      <c r="CQ82" s="767">
        <f>CQ83-CQ84-CQ85</f>
        <v>13.289368289999487</v>
      </c>
      <c r="CR82" s="768">
        <f>+IF(CQ43=0,0,CQ82/CQ43*100)</f>
        <v>1.196219004696121E-2</v>
      </c>
      <c r="CS82" s="767">
        <f>CS83-CS84-CS85</f>
        <v>264.5975566799969</v>
      </c>
      <c r="CT82" s="768">
        <f>+IF(CS43=0,0,CS82/CS43*100)</f>
        <v>0.23406520975229328</v>
      </c>
      <c r="CU82" s="767">
        <f>+CU83-CU84-CU85</f>
        <v>179.55035003999717</v>
      </c>
      <c r="CV82" s="768">
        <f>+IF(CU43=0,0,CU82/CU43*100)</f>
        <v>5.5030996031464871E-2</v>
      </c>
      <c r="CW82" s="767">
        <f>+CW83-CW84-CW85</f>
        <v>91.279464710002969</v>
      </c>
      <c r="CX82" s="768">
        <f>+IF(CW43=0,0,CW82/CW43*100)</f>
        <v>1.4732375861811749E-2</v>
      </c>
      <c r="CY82" s="767">
        <f>CY83-CY84-CY85</f>
        <v>-274.56237598000212</v>
      </c>
      <c r="CZ82" s="768">
        <f>+IF(CY43=0,0,CY82/CY43*100)</f>
        <v>-0.23645196100250612</v>
      </c>
      <c r="DA82" s="767">
        <f>DA83-DA84-DA85</f>
        <v>-298.65197732999997</v>
      </c>
      <c r="DB82" s="768">
        <f>+IF(DA43=0,0,DA82/DA43*100)</f>
        <v>-0.24384156448247291</v>
      </c>
      <c r="DC82" s="767">
        <f>DC83-DC84-DC85</f>
        <v>-99.762843689998235</v>
      </c>
      <c r="DD82" s="768">
        <f>+IF(DC43=0,0,DC82/DC43*100)</f>
        <v>-7.7295779056189923E-2</v>
      </c>
      <c r="DE82" s="767">
        <f>+DE83-DE84-DE85</f>
        <v>-672.9771970000005</v>
      </c>
      <c r="DF82" s="768">
        <f>+IF(DE43=0,0,DE82/DE43*100)</f>
        <v>-0.18304243466197226</v>
      </c>
      <c r="DG82" s="767">
        <f>DG83-DG84-DG85</f>
        <v>-0.64911214399189476</v>
      </c>
      <c r="DH82" s="768">
        <f>+IF(DG43=0,0,DG82/DG43*100)</f>
        <v>-4.8680308926090971E-4</v>
      </c>
      <c r="DI82" s="767">
        <f>DI83-DI84-DI85</f>
        <v>-0.50084745862528268</v>
      </c>
      <c r="DJ82" s="768">
        <f>+IF(DI43=0,0,DI82/DI43*100)</f>
        <v>-3.8119184324514804E-4</v>
      </c>
      <c r="DK82" s="767">
        <f>DK83-DK84-DK85</f>
        <v>-1.3877405809794445</v>
      </c>
      <c r="DL82" s="768">
        <f>+IF(DK43=0,0,DK82/DK43*100)</f>
        <v>-1.1422080604631859E-3</v>
      </c>
      <c r="DM82" s="767">
        <f>+DM83-DM84-DM85</f>
        <v>-2.537700183596622</v>
      </c>
      <c r="DN82" s="768">
        <f>+IF(DM43=0,0,DM82/DM43*100)</f>
        <v>-6.5704717815635947E-4</v>
      </c>
      <c r="DO82" s="767">
        <f>+DO83-DO84-DO85</f>
        <v>-675.5148971835971</v>
      </c>
      <c r="DP82" s="768">
        <f>+IF(DO43=0,0,DO82/DO43*100)</f>
        <v>-8.9603925331947193E-2</v>
      </c>
      <c r="DR82" s="767">
        <f t="shared" si="18"/>
        <v>-3.045264</v>
      </c>
      <c r="DS82" s="768">
        <f>+IF(DR43=0,0,DR82/DR43*100)</f>
        <v>-1.8324135689283191E-4</v>
      </c>
      <c r="DT82" s="767">
        <f>DT83-DT84-DT85</f>
        <v>-0.253772</v>
      </c>
      <c r="DU82" s="768">
        <f>+IF(DT43=0,0,DT82/DT43*100)</f>
        <v>-1.8516129487499368E-4</v>
      </c>
      <c r="DV82" s="767">
        <f>DV83-DV84-DV85</f>
        <v>-0.253772</v>
      </c>
      <c r="DW82" s="768">
        <f>+IF(DV43=0,0,DV82/DV43*100)</f>
        <v>-1.7867907096586993E-4</v>
      </c>
      <c r="DX82" s="767">
        <f>DX83-DX84-DX85</f>
        <v>-0.253772</v>
      </c>
      <c r="DY82" s="768">
        <f>+IF(DX43=0,0,DX82/DX43*100)</f>
        <v>-1.8198224111197635E-4</v>
      </c>
      <c r="DZ82" s="767">
        <f>+DZ83-DZ84-DZ85</f>
        <v>-0.76131599999999999</v>
      </c>
      <c r="EA82" s="768">
        <f>+IF(DZ43=0,0,DZ82/DZ43*100)</f>
        <v>-1.819023554261423E-4</v>
      </c>
      <c r="EB82" s="767">
        <f>EB83-EB84-EB85</f>
        <v>-0.253772</v>
      </c>
      <c r="EC82" s="768">
        <f>+IF(EB43=0,0,EB82/EB43*100)</f>
        <v>-1.8943303360553326E-4</v>
      </c>
      <c r="ED82" s="767">
        <f>ED83-ED84-ED85</f>
        <v>-0.253772</v>
      </c>
      <c r="EE82" s="768">
        <f>+IF(ED43=0,0,ED82/ED43*100)</f>
        <v>-1.8904873620271512E-4</v>
      </c>
      <c r="EF82" s="767">
        <f>EF83-EF84-EF85</f>
        <v>-0.253772</v>
      </c>
      <c r="EG82" s="768">
        <f>+IF(EF43=0,0,EF82/EF43*100)</f>
        <v>-1.9033893377177105E-4</v>
      </c>
      <c r="EH82" s="767">
        <f>+EH83-EH84-EH85</f>
        <v>-0.76131599999999999</v>
      </c>
      <c r="EI82" s="768">
        <f>+IF(EH43=0,0,EH82/EH43*100)</f>
        <v>-1.8960536023444112E-4</v>
      </c>
      <c r="EJ82" s="767">
        <f>+EJ83-EJ84-EJ85</f>
        <v>-1.522632</v>
      </c>
      <c r="EK82" s="768">
        <f>+IF(EJ43=0,0,EJ82/EJ43*100)</f>
        <v>-1.8567399908096376E-4</v>
      </c>
      <c r="EL82" s="767">
        <f>EL83-EL84-EL85</f>
        <v>-0.253772</v>
      </c>
      <c r="EM82" s="768">
        <f>+IF(EL43=0,0,EL82/EL43*100)</f>
        <v>-1.8122420820994105E-4</v>
      </c>
      <c r="EN82" s="767">
        <f>EN83-EN84-EN85</f>
        <v>-0.253772</v>
      </c>
      <c r="EO82" s="768">
        <f>+IF(EN43=0,0,EN82/EN43*100)</f>
        <v>-1.8456281772669195E-4</v>
      </c>
      <c r="EP82" s="767">
        <f>EP83-EP84-EP85</f>
        <v>-0.253772</v>
      </c>
      <c r="EQ82" s="768">
        <f>+IF(EP43=0,0,EP82/EP43*100)</f>
        <v>-1.7974313597289649E-4</v>
      </c>
      <c r="ER82" s="767">
        <f>+ER83-ER84-ER85</f>
        <v>-0.76131599999999999</v>
      </c>
      <c r="ES82" s="768">
        <f>+IF(ER43=0,0,ER82/ER43*100)</f>
        <v>-1.8182114812484473E-4</v>
      </c>
      <c r="ET82" s="767">
        <f>ET83-ET84-ET85</f>
        <v>-0.253772</v>
      </c>
      <c r="EU82" s="768">
        <f>+IF(ET43=0,0,ET82/ET43*100)</f>
        <v>-1.757046755196026E-4</v>
      </c>
      <c r="EV82" s="767">
        <f>EV83-EV84-EV85</f>
        <v>-0.253772</v>
      </c>
      <c r="EW82" s="768">
        <f>+IF(EV43=0,0,EV82/EV43*100)</f>
        <v>-1.7997384658244718E-4</v>
      </c>
      <c r="EX82" s="767">
        <f>EX83-EX84-EX85</f>
        <v>-0.253772</v>
      </c>
      <c r="EY82" s="768">
        <f>+IF(EX43=0,0,EX82/EX43*100)</f>
        <v>-1.8432379022086844E-4</v>
      </c>
      <c r="EZ82" s="767">
        <f>+EZ83-EZ84-EZ85</f>
        <v>-0.76131599999999999</v>
      </c>
      <c r="FA82" s="768">
        <f>+IF(EZ43=0,0,EZ82/EZ43*100)</f>
        <v>-1.7993198510592965E-4</v>
      </c>
      <c r="FB82" s="767">
        <f>+FB83-FB84-FB85</f>
        <v>-1.522632</v>
      </c>
      <c r="FC82" s="768">
        <f>+IF(FB43=0,0,FB82/FB43*100)</f>
        <v>-1.8087163378055566E-4</v>
      </c>
      <c r="FD82" s="767">
        <f>FD83-FD84-FD85</f>
        <v>-3.0452629999999998</v>
      </c>
      <c r="FE82" s="768">
        <f>+IF(FD43=0,0,FD82/FD43*100)</f>
        <v>-1.8241885324880091E-4</v>
      </c>
      <c r="FF82" s="767">
        <f>FF83-FF84-FF85</f>
        <v>-2.5377190000000001</v>
      </c>
      <c r="FG82" s="768">
        <f>+IF(FF43=0,0,FF82/FF43*100)</f>
        <v>-1.4052178265961033E-4</v>
      </c>
      <c r="FH82" s="767">
        <f>FH83-FH84-FH85</f>
        <v>0</v>
      </c>
      <c r="FI82" s="768">
        <f>+IF(FH43=0,0,FH82/FH43*100)</f>
        <v>0</v>
      </c>
      <c r="FJ82" s="767">
        <f>FJ83-FJ84-FJ85</f>
        <v>0</v>
      </c>
      <c r="FK82" s="768">
        <f>+IF(FJ43=0,0,FJ82/FJ43*100)</f>
        <v>0</v>
      </c>
    </row>
    <row r="83" spans="2:167" s="648" customFormat="1" ht="13.5" customHeight="1">
      <c r="B83" s="769"/>
      <c r="C83" s="728" t="s">
        <v>4823</v>
      </c>
      <c r="D83" s="787"/>
      <c r="E83" s="770">
        <f t="shared" si="7"/>
        <v>16781.679040000003</v>
      </c>
      <c r="F83" s="726">
        <f>+IF(E43=0,0,E83/E43*100)</f>
        <v>1.9914761520625652</v>
      </c>
      <c r="G83" s="770">
        <v>1197.4813239999999</v>
      </c>
      <c r="H83" s="726">
        <f>+IF(G43=0,0,G83/G43*100)</f>
        <v>2.0307985806069571</v>
      </c>
      <c r="I83" s="770">
        <v>1413.4947579999998</v>
      </c>
      <c r="J83" s="726">
        <f>+IF(I43=0,0,I83/I43*100)</f>
        <v>2.2096284333219431</v>
      </c>
      <c r="K83" s="770">
        <v>1323.282884</v>
      </c>
      <c r="L83" s="726">
        <f>+IF(K43=0,0,K83/K43*100)</f>
        <v>1.8654729117585891</v>
      </c>
      <c r="M83" s="770">
        <f>+G83+I83+K83</f>
        <v>3934.2589659999994</v>
      </c>
      <c r="N83" s="726">
        <f>+IF(M43=0,0,M83/M43*100)</f>
        <v>2.0293143323331582</v>
      </c>
      <c r="O83" s="770">
        <v>1528.1068319999999</v>
      </c>
      <c r="P83" s="726">
        <f>+IF(O43=0,0,O83/O43*100)</f>
        <v>2.560002798769307</v>
      </c>
      <c r="Q83" s="770">
        <v>1740.5986480000001</v>
      </c>
      <c r="R83" s="726">
        <f>+IF(Q43=0,0,Q83/Q43*100)</f>
        <v>3.8199086225969801</v>
      </c>
      <c r="S83" s="770">
        <v>2107.5903290000001</v>
      </c>
      <c r="T83" s="726">
        <f>+IF(S43=0,0,S83/S43*100)</f>
        <v>3.474065749768676</v>
      </c>
      <c r="U83" s="770">
        <f>+O83+Q83+S83</f>
        <v>5376.2958090000002</v>
      </c>
      <c r="V83" s="726">
        <f>+IF(U43=0,0,U83/U43*100)</f>
        <v>3.2402061429122728</v>
      </c>
      <c r="W83" s="770">
        <f>+M83+U83</f>
        <v>9310.5547750000005</v>
      </c>
      <c r="X83" s="726">
        <f>+IF(W43=0,0,W83/W43*100)</f>
        <v>2.587732727183456</v>
      </c>
      <c r="Y83" s="770">
        <v>1583.016689</v>
      </c>
      <c r="Z83" s="726">
        <f>+IF(Y43=0,0,Y83/Y43*100)</f>
        <v>2.2818026763500234</v>
      </c>
      <c r="AA83" s="770">
        <v>1422.489464</v>
      </c>
      <c r="AB83" s="726">
        <f>+IF(AA43=0,0,AA83/AA43*100)</f>
        <v>1.9002379113963537</v>
      </c>
      <c r="AC83" s="770">
        <v>1275.694209</v>
      </c>
      <c r="AD83" s="726">
        <f>+IF(AC43=0,0,AC83/AC43*100)</f>
        <v>1.5789402987589629</v>
      </c>
      <c r="AE83" s="770">
        <f>+Y83+AA83+AC83</f>
        <v>4281.2003620000005</v>
      </c>
      <c r="AF83" s="726">
        <f>+IF(AE43=0,0,AE83/AE43*100)</f>
        <v>1.9025145102873717</v>
      </c>
      <c r="AG83" s="770">
        <v>1069.3770770000001</v>
      </c>
      <c r="AH83" s="726">
        <f>+IF(AG43=0,0,AG83/AG43*100)</f>
        <v>1.3043391209605464</v>
      </c>
      <c r="AI83" s="770">
        <v>1008.9279919999999</v>
      </c>
      <c r="AJ83" s="726">
        <f>+IF(AI43=0,0,AI83/AI43*100)</f>
        <v>1.1375252810068146</v>
      </c>
      <c r="AK83" s="770">
        <v>1111.6188339999999</v>
      </c>
      <c r="AL83" s="726">
        <f>+IF(AK43=0,0,AK83/AK43*100)</f>
        <v>1.2752326746031635</v>
      </c>
      <c r="AM83" s="770">
        <f>+AG83+AI83+AK83</f>
        <v>3189.9239029999999</v>
      </c>
      <c r="AN83" s="726">
        <f>+IF(AM43=0,0,AM83/AM43*100)</f>
        <v>1.2371190669405299</v>
      </c>
      <c r="AO83" s="770">
        <f>+AE83+AM83</f>
        <v>7471.1242650000004</v>
      </c>
      <c r="AP83" s="726">
        <f>+IF(AO43=0,0,AO83/AO43*100)</f>
        <v>1.5472025295133784</v>
      </c>
      <c r="AQ83" s="651"/>
      <c r="AR83" s="770">
        <v>18141.744389295498</v>
      </c>
      <c r="AS83" s="726">
        <f>+IF(AR43=0,0,AR83/AR43*100)</f>
        <v>1.778275304465587</v>
      </c>
      <c r="AT83" s="770">
        <v>961.69249799999989</v>
      </c>
      <c r="AU83" s="726">
        <f>+IF(AT43=0,0,AT83/AT43*100)</f>
        <v>1.1496824824411005</v>
      </c>
      <c r="AV83" s="770">
        <v>1147.0874630000001</v>
      </c>
      <c r="AW83" s="726">
        <f>+IF(AV43=0,0,AV83/AV43*100)</f>
        <v>1.4596019039535566</v>
      </c>
      <c r="AX83" s="770">
        <v>1223.7880150000001</v>
      </c>
      <c r="AY83" s="726">
        <f>+IF(AX43=0,0,AX83/AX43*100)</f>
        <v>1.2939506241503818</v>
      </c>
      <c r="AZ83" s="770">
        <f>+AT83+AV83+AX83</f>
        <v>3332.5679760000003</v>
      </c>
      <c r="BA83" s="726">
        <f>+IF(AZ43=0,0,AZ83/AZ43*100)</f>
        <v>1.2976519656592531</v>
      </c>
      <c r="BB83" s="770">
        <v>1191.686289</v>
      </c>
      <c r="BC83" s="726">
        <f>+IF(BB43=0,0,BB83/BB43*100)</f>
        <v>1.3981875284803083</v>
      </c>
      <c r="BD83" s="770">
        <v>1313.4247210000001</v>
      </c>
      <c r="BE83" s="726">
        <f>+IF(BD43=0,0,BD83/BD43*100)</f>
        <v>1.6353521012690782</v>
      </c>
      <c r="BF83" s="770">
        <v>1414.8106299999999</v>
      </c>
      <c r="BG83" s="726">
        <f>+IF(BF43=0,0,BF83/BF43*100)</f>
        <v>1.7404451269363848</v>
      </c>
      <c r="BH83" s="770">
        <f>+BB83+BD83+BF83</f>
        <v>3919.92164</v>
      </c>
      <c r="BI83" s="726">
        <f>+IF(BH43=0,0,BH83/BH43*100)</f>
        <v>1.5880708229972833</v>
      </c>
      <c r="BJ83" s="770">
        <f>+AZ83+BH83</f>
        <v>7252.4896160000008</v>
      </c>
      <c r="BK83" s="726">
        <f>+IF(BJ43=0,0,BJ83/BJ43*100)</f>
        <v>1.439984081936188</v>
      </c>
      <c r="BL83" s="770">
        <v>1849.2863339999999</v>
      </c>
      <c r="BM83" s="726">
        <f>+IF(BL43=0,0,BL83/BL43*100)</f>
        <v>2.1389812704620317</v>
      </c>
      <c r="BN83" s="770">
        <v>1888.44</v>
      </c>
      <c r="BO83" s="726">
        <f>+IF(BN43=0,0,BN83/BN43*100)</f>
        <v>2.3157503401485027</v>
      </c>
      <c r="BP83" s="770">
        <v>1903.136422</v>
      </c>
      <c r="BQ83" s="726">
        <f>+IF(BP43=0,0,BP83/BP43*100)</f>
        <v>2.384880946635723</v>
      </c>
      <c r="BR83" s="770">
        <f>+BL83+BN83+BP83</f>
        <v>5640.8627560000004</v>
      </c>
      <c r="BS83" s="726">
        <f>+IF(BR43=0,0,BR83/BR43*100)</f>
        <v>2.2763394051119734</v>
      </c>
      <c r="BT83" s="770">
        <v>2029.8799556609001</v>
      </c>
      <c r="BU83" s="726">
        <f>+IF(BT43=0,0,BT83/BT43*100)</f>
        <v>2.4597160195308385</v>
      </c>
      <c r="BV83" s="770">
        <v>1617.4302372542002</v>
      </c>
      <c r="BW83" s="726">
        <f>+IF(BV43=0,0,BV83/BV43*100)</f>
        <v>1.6727698837023328</v>
      </c>
      <c r="BX83" s="770">
        <v>1601.0818243804001</v>
      </c>
      <c r="BY83" s="726">
        <f>+IF(BX43=0,0,BX83/BX43*100)</f>
        <v>1.7885963071098212</v>
      </c>
      <c r="BZ83" s="770">
        <f>+BT83+BV83+BX83</f>
        <v>5248.3920172955004</v>
      </c>
      <c r="CA83" s="726">
        <f>+IF(BZ43=0,0,BZ83/BZ43*100)</f>
        <v>1.9530149218584425</v>
      </c>
      <c r="CB83" s="770">
        <f>+BR83+BZ83</f>
        <v>10889.254773295501</v>
      </c>
      <c r="CC83" s="726">
        <f>+IF(CB43=0,0,CB83/CB43*100)</f>
        <v>2.1081270401651686</v>
      </c>
      <c r="CE83" s="770">
        <f t="shared" si="15"/>
        <v>23584.945409878004</v>
      </c>
      <c r="CF83" s="726">
        <f>+IF(CE43=0,0,CE83/CE43*100)</f>
        <v>1.7171745189970686</v>
      </c>
      <c r="CG83" s="770">
        <v>2034.1577426378001</v>
      </c>
      <c r="CH83" s="726">
        <f>+IF(CG43=0,0,CG83/CG43*100)</f>
        <v>2.2063609711193788</v>
      </c>
      <c r="CI83" s="770">
        <v>1983.7935010808001</v>
      </c>
      <c r="CJ83" s="726">
        <f>+IF(CI43=0,0,CI83/CI43*100)</f>
        <v>2.1057332906093644</v>
      </c>
      <c r="CK83" s="770">
        <v>2023.3763623432999</v>
      </c>
      <c r="CL83" s="726">
        <f>+IF(CK43=0,0,CK83/CK43*100)</f>
        <v>1.8926237756528261</v>
      </c>
      <c r="CM83" s="770">
        <f>+CG83+CI83+CK83</f>
        <v>6041.3276060619</v>
      </c>
      <c r="CN83" s="726">
        <f>+IF(CM43=0,0,CM83/CM43*100)</f>
        <v>2.0596874286355313</v>
      </c>
      <c r="CO83" s="770">
        <v>1933.5343998928001</v>
      </c>
      <c r="CP83" s="726">
        <f>+IF(CO43=0,0,CO83/CO43*100)</f>
        <v>1.8931691142951896</v>
      </c>
      <c r="CQ83" s="770">
        <v>1958.6832997264</v>
      </c>
      <c r="CR83" s="726">
        <f>+IF(CQ43=0,0,CQ83/CQ43*100)</f>
        <v>1.7630741628831166</v>
      </c>
      <c r="CS83" s="770">
        <v>1901.3227997084</v>
      </c>
      <c r="CT83" s="726">
        <f>+IF(CS43=0,0,CS83/CS43*100)</f>
        <v>1.6819260370525102</v>
      </c>
      <c r="CU83" s="770">
        <f>+CO83+CQ83+CS83</f>
        <v>5793.5404993276006</v>
      </c>
      <c r="CV83" s="726">
        <f>+IF(CU43=0,0,CU83/CU43*100)</f>
        <v>1.7756818861985282</v>
      </c>
      <c r="CW83" s="770">
        <f>+CM83+CU83</f>
        <v>11834.868105389502</v>
      </c>
      <c r="CX83" s="726">
        <f>+IF(CW43=0,0,CW83/CW43*100)</f>
        <v>1.9101308904198588</v>
      </c>
      <c r="CY83" s="770">
        <v>1573.4987270664001</v>
      </c>
      <c r="CZ83" s="726">
        <f>+IF(CY43=0,0,CY83/CY43*100)</f>
        <v>1.3550904719621757</v>
      </c>
      <c r="DA83" s="770">
        <v>1604.38912289</v>
      </c>
      <c r="DB83" s="726">
        <f>+IF(DA43=0,0,DA83/DA43*100)</f>
        <v>1.3099419507002936</v>
      </c>
      <c r="DC83" s="770">
        <v>1574.9356897416999</v>
      </c>
      <c r="DD83" s="726">
        <f>+IF(DC43=0,0,DC83/DC43*100)</f>
        <v>1.2202527173369577</v>
      </c>
      <c r="DE83" s="770">
        <f>+CY83+DA83+DC83</f>
        <v>4752.8235396980999</v>
      </c>
      <c r="DF83" s="726">
        <f>+IF(DE43=0,0,DE83/DE43*100)</f>
        <v>1.2927160030135056</v>
      </c>
      <c r="DG83" s="770">
        <v>2332.4179215968002</v>
      </c>
      <c r="DH83" s="726">
        <f>+IF(DG43=0,0,DG83/DG43*100)</f>
        <v>1.749201983340201</v>
      </c>
      <c r="DI83" s="770">
        <v>2332.4179215968002</v>
      </c>
      <c r="DJ83" s="726">
        <f>+IF(DI43=0,0,DI83/DI43*100)</f>
        <v>1.775188575762936</v>
      </c>
      <c r="DK83" s="770">
        <v>2332.4179215968002</v>
      </c>
      <c r="DL83" s="726">
        <f>+IF(DK43=0,0,DK83/DK43*100)</f>
        <v>1.9197439254362469</v>
      </c>
      <c r="DM83" s="770">
        <f>+DG83+DI83+DK83</f>
        <v>6997.253764790401</v>
      </c>
      <c r="DN83" s="726">
        <f>+IF(DM43=0,0,DM83/DM43*100)</f>
        <v>1.8116899193676741</v>
      </c>
      <c r="DO83" s="770">
        <f>+DE83+DM83</f>
        <v>11750.077304488501</v>
      </c>
      <c r="DP83" s="726">
        <f>+IF(DO43=0,0,DO83/DO43*100)</f>
        <v>1.5585933838404185</v>
      </c>
      <c r="DR83" s="770">
        <f t="shared" si="18"/>
        <v>29381.235043993202</v>
      </c>
      <c r="DS83" s="726">
        <f>+IF(DR43=0,0,DR83/DR43*100)</f>
        <v>1.7679443807330129</v>
      </c>
      <c r="DT83" s="770">
        <v>2448.4362536661001</v>
      </c>
      <c r="DU83" s="726">
        <f>+IF(DT43=0,0,DT83/DT43*100)</f>
        <v>1.786468275253746</v>
      </c>
      <c r="DV83" s="770">
        <v>2448.4362536661001</v>
      </c>
      <c r="DW83" s="726">
        <f>+IF(DV43=0,0,DV83/DV43*100)</f>
        <v>1.7239266551243391</v>
      </c>
      <c r="DX83" s="770">
        <v>2448.4362536661001</v>
      </c>
      <c r="DY83" s="726">
        <f>+IF(DX43=0,0,DX83/DX43*100)</f>
        <v>1.7557962133803899</v>
      </c>
      <c r="DZ83" s="770">
        <f>+DT83+DV83+DX83</f>
        <v>7345.3087609983004</v>
      </c>
      <c r="EA83" s="726">
        <f>+IF(DZ43=0,0,DZ83/DZ43*100)</f>
        <v>1.7550254624332997</v>
      </c>
      <c r="EB83" s="770">
        <v>2448.4362536661001</v>
      </c>
      <c r="EC83" s="726">
        <f>+IF(EB43=0,0,EB83/EB43*100)</f>
        <v>1.8276827511377782</v>
      </c>
      <c r="ED83" s="770">
        <v>2448.4362536661001</v>
      </c>
      <c r="EE83" s="726">
        <f>+IF(ED43=0,0,ED83/ED43*100)</f>
        <v>1.8239749831679093</v>
      </c>
      <c r="EF83" s="770">
        <v>2448.4362536661001</v>
      </c>
      <c r="EG83" s="726">
        <f>+IF(EF43=0,0,EF83/EF43*100)</f>
        <v>1.8364230330018878</v>
      </c>
      <c r="EH83" s="770">
        <f>+EB83+ED83+EF83</f>
        <v>7345.3087609983004</v>
      </c>
      <c r="EI83" s="726">
        <f>+IF(EH43=0,0,EH83/EH43*100)</f>
        <v>1.8293453883305739</v>
      </c>
      <c r="EJ83" s="770">
        <f>+DZ83+EH83</f>
        <v>14690.617521996601</v>
      </c>
      <c r="EK83" s="726">
        <f>+IF(EJ43=0,0,EJ83/EJ43*100)</f>
        <v>1.7914149343229273</v>
      </c>
      <c r="EL83" s="770">
        <v>2448.4362536661001</v>
      </c>
      <c r="EM83" s="726">
        <f>+IF(EL43=0,0,EL83/EL43*100)</f>
        <v>1.7484825805177615</v>
      </c>
      <c r="EN83" s="770">
        <v>2448.4362536661001</v>
      </c>
      <c r="EO83" s="726">
        <f>+IF(EN43=0,0,EN83/EN43*100)</f>
        <v>1.7806940639660835</v>
      </c>
      <c r="EP83" s="770">
        <v>2448.4362536661001</v>
      </c>
      <c r="EQ83" s="726">
        <f>+IF(EP43=0,0,EP83/EP43*100)</f>
        <v>1.7341929387941741</v>
      </c>
      <c r="ER83" s="770">
        <f>+EL83+EN83+EP83</f>
        <v>7345.3087609983004</v>
      </c>
      <c r="ES83" s="726">
        <f>+IF(ER43=0,0,ER83/ER43*100)</f>
        <v>1.7542419603110821</v>
      </c>
      <c r="ET83" s="770">
        <v>2448.4362536661001</v>
      </c>
      <c r="EU83" s="726">
        <f>+IF(ET43=0,0,ET83/ET43*100)</f>
        <v>1.6952291721735795</v>
      </c>
      <c r="EV83" s="770">
        <v>2448.4362536661001</v>
      </c>
      <c r="EW83" s="726">
        <f>+IF(EV43=0,0,EV83/EV43*100)</f>
        <v>1.7364188747545215</v>
      </c>
      <c r="EX83" s="770">
        <v>2448.4362536661001</v>
      </c>
      <c r="EY83" s="726">
        <f>+IF(EX43=0,0,EX83/EX43*100)</f>
        <v>1.7783878851485559</v>
      </c>
      <c r="EZ83" s="770">
        <f>+ET83+EV83+EX83</f>
        <v>7345.3087609983004</v>
      </c>
      <c r="FA83" s="726">
        <f>+IF(EZ43=0,0,EZ83/EZ43*100)</f>
        <v>1.736014987971356</v>
      </c>
      <c r="FB83" s="770">
        <f>+ER83+EZ83</f>
        <v>14690.617521996601</v>
      </c>
      <c r="FC83" s="726">
        <f>+IF(FB43=0,0,FB83/FB43*100)</f>
        <v>1.745080881295535</v>
      </c>
      <c r="FD83" s="770">
        <v>2134.7066221206001</v>
      </c>
      <c r="FE83" s="726">
        <f>+IF(FD43=0,0,FD83/FD43*100)</f>
        <v>0.12787425389198281</v>
      </c>
      <c r="FF83" s="770">
        <v>2214.3472131205999</v>
      </c>
      <c r="FG83" s="726">
        <f>+IF(FF43=0,0,FF83/FF43*100)</f>
        <v>0.12261563152383961</v>
      </c>
      <c r="FH83" s="770">
        <v>2200.9925381205999</v>
      </c>
      <c r="FI83" s="726">
        <f>+IF(FH43=0,0,FH83/FH43*100)</f>
        <v>0.10504945668968384</v>
      </c>
      <c r="FJ83" s="770">
        <v>2200.9925381205999</v>
      </c>
      <c r="FK83" s="726">
        <f>+IF(FJ43=0,0,FJ83/FJ43*100)</f>
        <v>9.3294473491759511E-2</v>
      </c>
    </row>
    <row r="84" spans="2:167" s="648" customFormat="1" ht="13.5" customHeight="1">
      <c r="B84" s="769"/>
      <c r="C84" s="769" t="s">
        <v>4824</v>
      </c>
      <c r="E84" s="772">
        <f t="shared" si="7"/>
        <v>16756.501292000001</v>
      </c>
      <c r="F84" s="737">
        <f>+IF(E43=0,0,E84/E43*100)</f>
        <v>1.9884883172586025</v>
      </c>
      <c r="G84" s="772">
        <v>1410.2461430000001</v>
      </c>
      <c r="H84" s="737">
        <f>+IF(G43=0,0,G84/G43*100)</f>
        <v>2.3916246609544922</v>
      </c>
      <c r="I84" s="772">
        <v>1320.2663779999998</v>
      </c>
      <c r="J84" s="737">
        <f>+IF(I43=0,0,I84/I43*100)</f>
        <v>2.0638903058371132</v>
      </c>
      <c r="K84" s="772">
        <v>1529.7723550000001</v>
      </c>
      <c r="L84" s="737">
        <f>+IF(K43=0,0,K84/K43*100)</f>
        <v>2.1565675215138991</v>
      </c>
      <c r="M84" s="772">
        <f>+G84+I84+K84</f>
        <v>4260.2848759999997</v>
      </c>
      <c r="N84" s="737">
        <f>+IF(M43=0,0,M84/M43*100)</f>
        <v>2.1974804488985931</v>
      </c>
      <c r="O84" s="772">
        <v>1738.7822470000001</v>
      </c>
      <c r="P84" s="737">
        <f>+IF(O43=0,0,O84/O43*100)</f>
        <v>2.9129425545100793</v>
      </c>
      <c r="Q84" s="772">
        <v>2114.5956699999997</v>
      </c>
      <c r="R84" s="737">
        <f>+IF(Q43=0,0,Q84/Q43*100)</f>
        <v>4.6406805166834966</v>
      </c>
      <c r="S84" s="772">
        <v>1586.198011</v>
      </c>
      <c r="T84" s="737">
        <f>+IF(S43=0,0,S84/S43*100)</f>
        <v>2.61462396488644</v>
      </c>
      <c r="U84" s="772">
        <f>+O84+Q84+S84</f>
        <v>5439.5759280000002</v>
      </c>
      <c r="V84" s="737">
        <f>+IF(U43=0,0,U84/U43*100)</f>
        <v>3.2783440426098265</v>
      </c>
      <c r="W84" s="772">
        <f>+M84+U84</f>
        <v>9699.8608039999999</v>
      </c>
      <c r="X84" s="737">
        <f>+IF(W43=0,0,W84/W43*100)</f>
        <v>2.6959346524691736</v>
      </c>
      <c r="Y84" s="772">
        <v>1423.462884</v>
      </c>
      <c r="Z84" s="737">
        <f>+IF(Y43=0,0,Y84/Y43*100)</f>
        <v>2.0518175461864145</v>
      </c>
      <c r="AA84" s="772">
        <v>1277.3584249999999</v>
      </c>
      <c r="AB84" s="737">
        <f>+IF(AA43=0,0,AA84/AA43*100)</f>
        <v>1.7063640659953145</v>
      </c>
      <c r="AC84" s="772">
        <v>1075.2856650000001</v>
      </c>
      <c r="AD84" s="737">
        <f>+IF(AC43=0,0,AC84/AC43*100)</f>
        <v>1.3308925110487275</v>
      </c>
      <c r="AE84" s="772">
        <f>+Y84+AA84+AC84</f>
        <v>3776.1069740000003</v>
      </c>
      <c r="AF84" s="737">
        <f>+IF(AE43=0,0,AE84/AE43*100)</f>
        <v>1.6780570174193445</v>
      </c>
      <c r="AG84" s="772">
        <v>1011.4752379999999</v>
      </c>
      <c r="AH84" s="737">
        <f>+IF(AG43=0,0,AG84/AG43*100)</f>
        <v>1.2337151704312055</v>
      </c>
      <c r="AI84" s="772">
        <v>1112.0658959999998</v>
      </c>
      <c r="AJ84" s="737">
        <f>+IF(AI43=0,0,AI84/AI43*100)</f>
        <v>1.2538090734680449</v>
      </c>
      <c r="AK84" s="772">
        <v>1156.9923799999999</v>
      </c>
      <c r="AL84" s="737">
        <f>+IF(AK43=0,0,AK84/AK43*100)</f>
        <v>1.327284535053928</v>
      </c>
      <c r="AM84" s="772">
        <f>+AG84+AI84+AK84</f>
        <v>3280.5335139999997</v>
      </c>
      <c r="AN84" s="737">
        <f>+IF(AM43=0,0,AM84/AM43*100)</f>
        <v>1.2722593652124554</v>
      </c>
      <c r="AO84" s="772">
        <f>+AE84+AM84</f>
        <v>7056.640488</v>
      </c>
      <c r="AP84" s="737">
        <f>+IF(AO43=0,0,AO84/AO43*100)</f>
        <v>1.4613666732927939</v>
      </c>
      <c r="AQ84" s="651"/>
      <c r="AR84" s="772">
        <v>19197.2560169885</v>
      </c>
      <c r="AS84" s="737">
        <f>+IF(AR43=0,0,AR84/AR43*100)</f>
        <v>1.8817378062418912</v>
      </c>
      <c r="AT84" s="772">
        <v>1145.837145</v>
      </c>
      <c r="AU84" s="737">
        <f>+IF(AT43=0,0,AT84/AT43*100)</f>
        <v>1.3698234062098544</v>
      </c>
      <c r="AV84" s="772">
        <v>1221.9352329999999</v>
      </c>
      <c r="AW84" s="737">
        <f>+IF(AV43=0,0,AV84/AV43*100)</f>
        <v>1.5548413265107166</v>
      </c>
      <c r="AX84" s="772">
        <v>1192.737484</v>
      </c>
      <c r="AY84" s="737">
        <f>+IF(AX43=0,0,AX84/AX43*100)</f>
        <v>1.2611198940932231</v>
      </c>
      <c r="AZ84" s="772">
        <f>+AT84+AV84+AX84</f>
        <v>3560.5098619999999</v>
      </c>
      <c r="BA84" s="737">
        <f>+IF(AZ43=0,0,AZ84/AZ43*100)</f>
        <v>1.3864091158671854</v>
      </c>
      <c r="BB84" s="772">
        <v>1311.6120820000001</v>
      </c>
      <c r="BC84" s="737">
        <f>+IF(BB43=0,0,BB84/BB43*100)</f>
        <v>1.5388946505337291</v>
      </c>
      <c r="BD84" s="772">
        <v>1415.0065169999998</v>
      </c>
      <c r="BE84" s="737">
        <f>+IF(BD43=0,0,BD84/BD43*100)</f>
        <v>1.761832135399094</v>
      </c>
      <c r="BF84" s="772">
        <v>1845.7328749999999</v>
      </c>
      <c r="BG84" s="737">
        <f>+IF(BF43=0,0,BF84/BF43*100)</f>
        <v>2.2705489482504335</v>
      </c>
      <c r="BH84" s="772">
        <f>+BB84+BD84+BF84</f>
        <v>4572.3514740000001</v>
      </c>
      <c r="BI84" s="737">
        <f>+IF(BH43=0,0,BH84/BH43*100)</f>
        <v>1.852388551406865</v>
      </c>
      <c r="BJ84" s="772">
        <f>+AZ84+BH84</f>
        <v>8132.8613359999999</v>
      </c>
      <c r="BK84" s="737">
        <f>+IF(BJ43=0,0,BJ84/BJ43*100)</f>
        <v>1.6147821623346781</v>
      </c>
      <c r="BL84" s="772">
        <v>1884.4885469999999</v>
      </c>
      <c r="BM84" s="737">
        <f>+IF(BL43=0,0,BL84/BL43*100)</f>
        <v>2.1796979906915852</v>
      </c>
      <c r="BN84" s="772">
        <v>1901.3089249999998</v>
      </c>
      <c r="BO84" s="737">
        <f>+IF(BN43=0,0,BN84/BN43*100)</f>
        <v>2.3315312055432704</v>
      </c>
      <c r="BP84" s="772">
        <v>2028.0960786782</v>
      </c>
      <c r="BQ84" s="737">
        <f>+IF(BP43=0,0,BP84/BP43*100)</f>
        <v>2.5414718777245193</v>
      </c>
      <c r="BR84" s="772">
        <f>+BL84+BN84+BP84</f>
        <v>5813.8935506782</v>
      </c>
      <c r="BS84" s="737">
        <f>+IF(BR43=0,0,BR84/BR43*100)</f>
        <v>2.346165038753719</v>
      </c>
      <c r="BT84" s="772">
        <v>1617.9793159997002</v>
      </c>
      <c r="BU84" s="737">
        <f>+IF(BT43=0,0,BT84/BT43*100)</f>
        <v>1.9605935965500261</v>
      </c>
      <c r="BV84" s="772">
        <v>1600.9323873804001</v>
      </c>
      <c r="BW84" s="737">
        <f>+IF(BV43=0,0,BV84/BV43*100)</f>
        <v>1.6557075673321475</v>
      </c>
      <c r="BX84" s="772">
        <v>2031.5894269301998</v>
      </c>
      <c r="BY84" s="737">
        <f>+IF(BX43=0,0,BX84/BX43*100)</f>
        <v>2.2695238252279268</v>
      </c>
      <c r="BZ84" s="772">
        <f>+BT84+BV84+BX84</f>
        <v>5250.5011303103001</v>
      </c>
      <c r="CA84" s="737">
        <f>+IF(BZ43=0,0,BZ84/BZ43*100)</f>
        <v>1.9537997582761903</v>
      </c>
      <c r="CB84" s="772">
        <f>+BR84+BZ84</f>
        <v>11064.3946809885</v>
      </c>
      <c r="CC84" s="737">
        <f>+IF(CB43=0,0,CB84/CB43*100)</f>
        <v>2.142033600614567</v>
      </c>
      <c r="CE84" s="772">
        <f t="shared" si="15"/>
        <v>23255.900921881403</v>
      </c>
      <c r="CF84" s="737">
        <f>+IF(CE43=0,0,CE84/CE43*100)</f>
        <v>1.6932174226127135</v>
      </c>
      <c r="CG84" s="772">
        <v>1982.8986930808001</v>
      </c>
      <c r="CH84" s="737">
        <f>+IF(CG43=0,0,CG84/CG43*100)</f>
        <v>2.150762546283072</v>
      </c>
      <c r="CI84" s="772">
        <v>2022.1388313432999</v>
      </c>
      <c r="CJ84" s="737">
        <f>+IF(CI43=0,0,CI84/CI43*100)</f>
        <v>2.1464356310642385</v>
      </c>
      <c r="CK84" s="772">
        <v>1932.2382388928002</v>
      </c>
      <c r="CL84" s="737">
        <f>+IF(CK43=0,0,CK84/CK43*100)</f>
        <v>1.8073750881021644</v>
      </c>
      <c r="CM84" s="772">
        <f>+CG84+CI84+CK84</f>
        <v>5937.2757633169003</v>
      </c>
      <c r="CN84" s="737">
        <f>+IF(CM43=0,0,CM84/CM43*100)</f>
        <v>2.0242127306216058</v>
      </c>
      <c r="CO84" s="772">
        <v>1956.2871177264001</v>
      </c>
      <c r="CP84" s="737">
        <f>+IF(CO43=0,0,CO84/CO43*100)</f>
        <v>1.9154468367247639</v>
      </c>
      <c r="CQ84" s="772">
        <v>1900.1456167084002</v>
      </c>
      <c r="CR84" s="737">
        <f>+IF(CQ43=0,0,CQ84/CQ43*100)</f>
        <v>1.7103825018583387</v>
      </c>
      <c r="CS84" s="772">
        <v>1571.0852840664002</v>
      </c>
      <c r="CT84" s="737">
        <f>+IF(CS43=0,0,CS84/CS43*100)</f>
        <v>1.3897951710811978</v>
      </c>
      <c r="CU84" s="772">
        <f>+CO84+CQ84+CS84</f>
        <v>5427.5180185012005</v>
      </c>
      <c r="CV84" s="737">
        <f>+IF(CU43=0,0,CU84/CU43*100)</f>
        <v>1.6634984140677445</v>
      </c>
      <c r="CW84" s="772">
        <f>+CM84+CU84</f>
        <v>11364.793781818102</v>
      </c>
      <c r="CX84" s="737">
        <f>+IF(CW43=0,0,CW84/CW43*100)</f>
        <v>1.8342615627474994</v>
      </c>
      <c r="CY84" s="772">
        <v>1603.4264778899999</v>
      </c>
      <c r="CZ84" s="737">
        <f>+IF(CY43=0,0,CY84/CY43*100)</f>
        <v>1.380864124835685</v>
      </c>
      <c r="DA84" s="772">
        <v>1569.9309887416998</v>
      </c>
      <c r="DB84" s="737">
        <f>+IF(DA43=0,0,DA84/DA43*100)</f>
        <v>1.2818077812399518</v>
      </c>
      <c r="DC84" s="772">
        <v>1720.4959086412</v>
      </c>
      <c r="DD84" s="737">
        <f>+IF(DC43=0,0,DC84/DC43*100)</f>
        <v>1.3330320859201972</v>
      </c>
      <c r="DE84" s="772">
        <f>+CY84+DA84+DC84</f>
        <v>4893.8533752728999</v>
      </c>
      <c r="DF84" s="737">
        <f>+IF(DE43=0,0,DE84/DE43*100)</f>
        <v>1.3310745753078785</v>
      </c>
      <c r="DG84" s="772">
        <v>2332.4179215968002</v>
      </c>
      <c r="DH84" s="737">
        <f>+IF(DG43=0,0,DG84/DG43*100)</f>
        <v>1.749201983340201</v>
      </c>
      <c r="DI84" s="772">
        <v>2332.4179215968002</v>
      </c>
      <c r="DJ84" s="737">
        <f>+IF(DI43=0,0,DI84/DI43*100)</f>
        <v>1.775188575762936</v>
      </c>
      <c r="DK84" s="772">
        <v>2332.4179215968002</v>
      </c>
      <c r="DL84" s="737">
        <f>+IF(DK43=0,0,DK84/DK43*100)</f>
        <v>1.9197439254362469</v>
      </c>
      <c r="DM84" s="772">
        <f>+DG84+DI84+DK84</f>
        <v>6997.253764790401</v>
      </c>
      <c r="DN84" s="737">
        <f>+IF(DM43=0,0,DM84/DM43*100)</f>
        <v>1.8116899193676741</v>
      </c>
      <c r="DO84" s="772">
        <f>+DE84+DM84</f>
        <v>11891.107140063301</v>
      </c>
      <c r="DP84" s="737">
        <f>+IF(DO43=0,0,DO84/DO43*100)</f>
        <v>1.5773003389484519</v>
      </c>
      <c r="DR84" s="772">
        <f t="shared" si="18"/>
        <v>29381.235043993202</v>
      </c>
      <c r="DS84" s="737">
        <f>+IF(DR43=0,0,DR84/DR43*100)</f>
        <v>1.7679443807330129</v>
      </c>
      <c r="DT84" s="772">
        <v>2448.4362536661001</v>
      </c>
      <c r="DU84" s="737">
        <f>+IF(DT43=0,0,DT84/DT43*100)</f>
        <v>1.786468275253746</v>
      </c>
      <c r="DV84" s="772">
        <v>2448.4362536661001</v>
      </c>
      <c r="DW84" s="737">
        <f>+IF(DV43=0,0,DV84/DV43*100)</f>
        <v>1.7239266551243391</v>
      </c>
      <c r="DX84" s="772">
        <v>2448.4362536661001</v>
      </c>
      <c r="DY84" s="737">
        <f>+IF(DX43=0,0,DX84/DX43*100)</f>
        <v>1.7557962133803899</v>
      </c>
      <c r="DZ84" s="772">
        <f>+DT84+DV84+DX84</f>
        <v>7345.3087609983004</v>
      </c>
      <c r="EA84" s="737">
        <f>+IF(DZ43=0,0,DZ84/DZ43*100)</f>
        <v>1.7550254624332997</v>
      </c>
      <c r="EB84" s="772">
        <v>2448.4362536661001</v>
      </c>
      <c r="EC84" s="737">
        <f>+IF(EB43=0,0,EB84/EB43*100)</f>
        <v>1.8276827511377782</v>
      </c>
      <c r="ED84" s="772">
        <v>2448.4362536661001</v>
      </c>
      <c r="EE84" s="737">
        <f>+IF(ED43=0,0,ED84/ED43*100)</f>
        <v>1.8239749831679093</v>
      </c>
      <c r="EF84" s="772">
        <v>2448.4362536661001</v>
      </c>
      <c r="EG84" s="737">
        <f>+IF(EF43=0,0,EF84/EF43*100)</f>
        <v>1.8364230330018878</v>
      </c>
      <c r="EH84" s="772">
        <f>+EB84+ED84+EF84</f>
        <v>7345.3087609983004</v>
      </c>
      <c r="EI84" s="737">
        <f>+IF(EH43=0,0,EH84/EH43*100)</f>
        <v>1.8293453883305739</v>
      </c>
      <c r="EJ84" s="772">
        <f>+DZ84+EH84</f>
        <v>14690.617521996601</v>
      </c>
      <c r="EK84" s="737">
        <f>+IF(EJ43=0,0,EJ84/EJ43*100)</f>
        <v>1.7914149343229273</v>
      </c>
      <c r="EL84" s="772">
        <v>2448.4362536661001</v>
      </c>
      <c r="EM84" s="737">
        <f>+IF(EL43=0,0,EL84/EL43*100)</f>
        <v>1.7484825805177615</v>
      </c>
      <c r="EN84" s="772">
        <v>2448.4362536661001</v>
      </c>
      <c r="EO84" s="737">
        <f>+IF(EN43=0,0,EN84/EN43*100)</f>
        <v>1.7806940639660835</v>
      </c>
      <c r="EP84" s="772">
        <v>2448.4362536661001</v>
      </c>
      <c r="EQ84" s="737">
        <f>+IF(EP43=0,0,EP84/EP43*100)</f>
        <v>1.7341929387941741</v>
      </c>
      <c r="ER84" s="772">
        <f>+EL84+EN84+EP84</f>
        <v>7345.3087609983004</v>
      </c>
      <c r="ES84" s="737">
        <f>+IF(ER43=0,0,ER84/ER43*100)</f>
        <v>1.7542419603110821</v>
      </c>
      <c r="ET84" s="772">
        <v>2448.4362536661001</v>
      </c>
      <c r="EU84" s="737">
        <f>+IF(ET43=0,0,ET84/ET43*100)</f>
        <v>1.6952291721735795</v>
      </c>
      <c r="EV84" s="772">
        <v>2448.4362536661001</v>
      </c>
      <c r="EW84" s="737">
        <f>+IF(EV43=0,0,EV84/EV43*100)</f>
        <v>1.7364188747545215</v>
      </c>
      <c r="EX84" s="772">
        <v>2448.4362536661001</v>
      </c>
      <c r="EY84" s="737">
        <f>+IF(EX43=0,0,EX84/EX43*100)</f>
        <v>1.7783878851485559</v>
      </c>
      <c r="EZ84" s="772">
        <f>+ET84+EV84+EX84</f>
        <v>7345.3087609983004</v>
      </c>
      <c r="FA84" s="737">
        <f>+IF(EZ43=0,0,EZ84/EZ43*100)</f>
        <v>1.736014987971356</v>
      </c>
      <c r="FB84" s="772">
        <f>+ER84+EZ84</f>
        <v>14690.617521996601</v>
      </c>
      <c r="FC84" s="737">
        <f>+IF(FB43=0,0,FB84/FB43*100)</f>
        <v>1.745080881295535</v>
      </c>
      <c r="FD84" s="772">
        <v>2134.7066221206001</v>
      </c>
      <c r="FE84" s="737">
        <f>+IF(FD43=0,0,FD84/FD43*100)</f>
        <v>0.12787425389198281</v>
      </c>
      <c r="FF84" s="772">
        <v>2214.3472131205999</v>
      </c>
      <c r="FG84" s="737">
        <f>+IF(FF43=0,0,FF84/FF43*100)</f>
        <v>0.12261563152383961</v>
      </c>
      <c r="FH84" s="772">
        <v>2200.9925381205999</v>
      </c>
      <c r="FI84" s="737">
        <f>+IF(FH43=0,0,FH84/FH43*100)</f>
        <v>0.10504945668968384</v>
      </c>
      <c r="FJ84" s="772">
        <v>2200.9925381205999</v>
      </c>
      <c r="FK84" s="737">
        <f>+IF(FJ43=0,0,FJ84/FJ43*100)</f>
        <v>9.3294473491759511E-2</v>
      </c>
    </row>
    <row r="85" spans="2:167" s="648" customFormat="1" ht="13.5" customHeight="1">
      <c r="B85" s="784"/>
      <c r="C85" s="784" t="s">
        <v>4825</v>
      </c>
      <c r="D85" s="788"/>
      <c r="E85" s="785">
        <f t="shared" si="7"/>
        <v>3574.1873135601618</v>
      </c>
      <c r="F85" s="786">
        <f>+IF(E43=0,0,E85/E43*100)</f>
        <v>0.42414759458774792</v>
      </c>
      <c r="G85" s="785">
        <v>199.37578300000001</v>
      </c>
      <c r="H85" s="786">
        <f>+IF(G43=0,0,G85/G43*100)</f>
        <v>0.33811972596893769</v>
      </c>
      <c r="I85" s="785">
        <v>203.27414700000011</v>
      </c>
      <c r="J85" s="786">
        <f>+IF(I43=0,0,I85/I43*100)</f>
        <v>0.31776582999571668</v>
      </c>
      <c r="K85" s="785">
        <v>246.27569499999746</v>
      </c>
      <c r="L85" s="786">
        <f>+IF(K43=0,0,K85/K43*100)</f>
        <v>0.34718248335403956</v>
      </c>
      <c r="M85" s="785">
        <f>+G85+I85+K85</f>
        <v>648.92562499999758</v>
      </c>
      <c r="N85" s="786">
        <f>+IF(M43=0,0,M85/M43*100)</f>
        <v>0.33471972303074571</v>
      </c>
      <c r="O85" s="785">
        <v>208.42562000000009</v>
      </c>
      <c r="P85" s="786">
        <f>+IF(O43=0,0,O85/O43*100)</f>
        <v>0.34917072508398306</v>
      </c>
      <c r="Q85" s="785">
        <v>258.44477276576993</v>
      </c>
      <c r="R85" s="786">
        <f>+IF(Q43=0,0,Q85/Q43*100)</f>
        <v>0.56718153670143578</v>
      </c>
      <c r="S85" s="785">
        <v>258.27514625767844</v>
      </c>
      <c r="T85" s="786">
        <f>+IF(S43=0,0,S85/S43*100)</f>
        <v>0.42573019399648993</v>
      </c>
      <c r="U85" s="785">
        <f>+O85+Q85+S85</f>
        <v>725.14553902344846</v>
      </c>
      <c r="V85" s="786">
        <f>+IF(U43=0,0,U85/U43*100)</f>
        <v>0.4370334359422538</v>
      </c>
      <c r="W85" s="785">
        <f>+M85+U85</f>
        <v>1374.071164023446</v>
      </c>
      <c r="X85" s="786">
        <f>+IF(W43=0,0,W85/W43*100)</f>
        <v>0.38190301293002571</v>
      </c>
      <c r="Y85" s="785">
        <v>365.29674300000204</v>
      </c>
      <c r="Z85" s="786">
        <f>+IF(Y43=0,0,Y85/Y43*100)</f>
        <v>0.52654851438483563</v>
      </c>
      <c r="AA85" s="785">
        <v>354.64473699999661</v>
      </c>
      <c r="AB85" s="786">
        <f>+IF(AA43=0,0,AA85/AA43*100)</f>
        <v>0.47375350846506004</v>
      </c>
      <c r="AC85" s="785">
        <v>339.08820299999837</v>
      </c>
      <c r="AD85" s="786">
        <f>+IF(AC43=0,0,AC85/AC43*100)</f>
        <v>0.41969307752063112</v>
      </c>
      <c r="AE85" s="785">
        <f>+Y85+AA85+AC85</f>
        <v>1059.029682999997</v>
      </c>
      <c r="AF85" s="786">
        <f>+IF(AE43=0,0,AE85/AE43*100)</f>
        <v>0.47062019255536297</v>
      </c>
      <c r="AG85" s="785">
        <v>265.00878400000255</v>
      </c>
      <c r="AH85" s="786">
        <f>+IF(AG43=0,0,AG85/AG43*100)</f>
        <v>0.32323614541943901</v>
      </c>
      <c r="AI85" s="785">
        <v>528.68306999999947</v>
      </c>
      <c r="AJ85" s="786">
        <f>+IF(AI43=0,0,AI85/AI43*100)</f>
        <v>0.59606866152376015</v>
      </c>
      <c r="AK85" s="785">
        <v>347.39461253671703</v>
      </c>
      <c r="AL85" s="786">
        <f>+IF(AK43=0,0,AK85/AK43*100)</f>
        <v>0.39852595812345454</v>
      </c>
      <c r="AM85" s="785">
        <f>+AG85+AI85+AK85</f>
        <v>1141.0864665367189</v>
      </c>
      <c r="AN85" s="786">
        <f>+IF(AM43=0,0,AM85/AM43*100)</f>
        <v>0.44253714750146883</v>
      </c>
      <c r="AO85" s="785">
        <f>+AE85+AM85</f>
        <v>2200.116149536716</v>
      </c>
      <c r="AP85" s="786">
        <f>+IF(AO43=0,0,AO85/AO43*100)</f>
        <v>0.45562423419100251</v>
      </c>
      <c r="AQ85" s="651"/>
      <c r="AR85" s="785">
        <v>1016.7505689487303</v>
      </c>
      <c r="AS85" s="786">
        <f>+IF(AR43=0,0,AR85/AR43*100)</f>
        <v>9.9663096820485811E-2</v>
      </c>
      <c r="AT85" s="785">
        <v>-32.039069480000748</v>
      </c>
      <c r="AU85" s="786">
        <f>+IF(AT43=0,0,AT85/AT43*100)</f>
        <v>-3.8302011309721336E-2</v>
      </c>
      <c r="AV85" s="785">
        <v>114.72778313666598</v>
      </c>
      <c r="AW85" s="786">
        <f>+IF(AV43=0,0,AV85/AV43*100)</f>
        <v>0.14598441365987486</v>
      </c>
      <c r="AX85" s="785">
        <v>76.377136196665404</v>
      </c>
      <c r="AY85" s="786">
        <f>+IF(AX43=0,0,AX85/AX43*100)</f>
        <v>8.0756014800891729E-2</v>
      </c>
      <c r="AZ85" s="785">
        <f>+AT85+AV85+AX85</f>
        <v>159.06584985333063</v>
      </c>
      <c r="BA85" s="786">
        <f>+IF(AZ43=0,0,AZ85/AZ43*100)</f>
        <v>6.1937855196936002E-2</v>
      </c>
      <c r="BB85" s="785">
        <v>76.311344979999603</v>
      </c>
      <c r="BC85" s="786">
        <f>+IF(BB43=0,0,BB85/BB43*100)</f>
        <v>8.9534948767539133E-2</v>
      </c>
      <c r="BD85" s="785">
        <v>-99.747747349998932</v>
      </c>
      <c r="BE85" s="786">
        <f>+IF(BD43=0,0,BD85/BD43*100)</f>
        <v>-0.12419645040751283</v>
      </c>
      <c r="BF85" s="785">
        <v>87.432073956666429</v>
      </c>
      <c r="BG85" s="786">
        <f>+IF(BF43=0,0,BF85/BF43*100)</f>
        <v>0.10755554406303952</v>
      </c>
      <c r="BH85" s="785">
        <f>+BB85+BD85+BF85</f>
        <v>63.9956715866671</v>
      </c>
      <c r="BI85" s="786">
        <f>+IF(BH43=0,0,BH85/BH43*100)</f>
        <v>2.592645164327884E-2</v>
      </c>
      <c r="BJ85" s="785">
        <f>+AZ85+BH85</f>
        <v>223.06152143999773</v>
      </c>
      <c r="BK85" s="786">
        <f>+IF(BJ43=0,0,BJ85/BJ43*100)</f>
        <v>4.4288934858650666E-2</v>
      </c>
      <c r="BL85" s="785">
        <v>91.384971250000007</v>
      </c>
      <c r="BM85" s="786">
        <f>+IF(BL43=0,0,BL85/BL43*100)</f>
        <v>0.10570063613818997</v>
      </c>
      <c r="BN85" s="785">
        <v>291.12126019489659</v>
      </c>
      <c r="BO85" s="786">
        <f>+IF(BN43=0,0,BN85/BN43*100)</f>
        <v>0.35699527510579765</v>
      </c>
      <c r="BP85" s="785">
        <v>78.975607930000706</v>
      </c>
      <c r="BQ85" s="786">
        <f>+IF(BP43=0,0,BP85/BP43*100)</f>
        <v>9.8966853045299855E-2</v>
      </c>
      <c r="BR85" s="785">
        <f>+BL85+BN85+BP85</f>
        <v>461.48183937489728</v>
      </c>
      <c r="BS85" s="786">
        <f>+IF(BR43=0,0,BR85/BR43*100)</f>
        <v>0.1862284797826825</v>
      </c>
      <c r="BT85" s="785">
        <v>55.622558063836848</v>
      </c>
      <c r="BU85" s="786">
        <f>+IF(BT43=0,0,BT85/BT43*100)</f>
        <v>6.7400880892170043E-2</v>
      </c>
      <c r="BV85" s="785">
        <v>101.36986520000002</v>
      </c>
      <c r="BW85" s="786">
        <f>+IF(BV43=0,0,BV85/BV43*100)</f>
        <v>0.10483818944141286</v>
      </c>
      <c r="BX85" s="785">
        <v>175.21478486999837</v>
      </c>
      <c r="BY85" s="786">
        <f>+IF(BX43=0,0,BX85/BX43*100)</f>
        <v>0.19573547859791521</v>
      </c>
      <c r="BZ85" s="785">
        <f>+BT85+BV85+BX85</f>
        <v>332.20720813383525</v>
      </c>
      <c r="CA85" s="786">
        <f>+IF(BZ43=0,0,BZ85/BZ43*100)</f>
        <v>0.12361988824315064</v>
      </c>
      <c r="CB85" s="785">
        <f>+BR85+BZ85</f>
        <v>793.68904750873253</v>
      </c>
      <c r="CC85" s="786">
        <f>+IF(CB43=0,0,CB85/CB43*100)</f>
        <v>0.15365581735119269</v>
      </c>
      <c r="CE85" s="785">
        <f t="shared" si="15"/>
        <v>913.27992047019393</v>
      </c>
      <c r="CF85" s="786">
        <f>+IF(CE43=0,0,CE85/CE43*100)</f>
        <v>6.649415467742642E-2</v>
      </c>
      <c r="CG85" s="785">
        <v>-9.3780484129996218</v>
      </c>
      <c r="CH85" s="786">
        <f>+IF(CG43=0,0,CG85/CG43*100)</f>
        <v>-1.0171954499889871E-2</v>
      </c>
      <c r="CI85" s="785">
        <v>119.6978597074972</v>
      </c>
      <c r="CJ85" s="786">
        <f>+IF(CI43=0,0,CI85/CI43*100)</f>
        <v>0.12705544597431367</v>
      </c>
      <c r="CK85" s="785">
        <v>82.002916780496321</v>
      </c>
      <c r="CL85" s="786">
        <f>+IF(CK43=0,0,CK85/CK43*100)</f>
        <v>7.6703806993132714E-2</v>
      </c>
      <c r="CM85" s="785">
        <f>+CG85+CI85+CK85</f>
        <v>192.3227280749939</v>
      </c>
      <c r="CN85" s="786">
        <f>+IF(CM43=0,0,CM85/CM43*100)</f>
        <v>6.5569148221573198E-2</v>
      </c>
      <c r="CO85" s="785">
        <v>75.583857096399726</v>
      </c>
      <c r="CP85" s="786">
        <f>+IF(CO43=0,0,CO85/CO43*100)</f>
        <v>7.4005936383722312E-2</v>
      </c>
      <c r="CQ85" s="785">
        <v>45.248314728000338</v>
      </c>
      <c r="CR85" s="786">
        <f>+IF(CQ43=0,0,CQ85/CQ43*100)</f>
        <v>4.0729470977816873E-2</v>
      </c>
      <c r="CS85" s="785">
        <v>65.639958962002922</v>
      </c>
      <c r="CT85" s="786">
        <f>+IF(CS43=0,0,CS85/CS43*100)</f>
        <v>5.8065656219019157E-2</v>
      </c>
      <c r="CU85" s="785">
        <f>+CO85+CQ85+CS85</f>
        <v>186.472130786403</v>
      </c>
      <c r="CV85" s="786">
        <f>+IF(CU43=0,0,CU85/CU43*100)</f>
        <v>5.7152476099319241E-2</v>
      </c>
      <c r="CW85" s="785">
        <f>+CM85+CU85</f>
        <v>378.7948588613969</v>
      </c>
      <c r="CX85" s="786">
        <f>+IF(CW43=0,0,CW85/CW43*100)</f>
        <v>6.113695181054761E-2</v>
      </c>
      <c r="CY85" s="785">
        <v>244.63462515640231</v>
      </c>
      <c r="CZ85" s="786">
        <f>+IF(CY43=0,0,CY85/CY43*100)</f>
        <v>0.21067830812899671</v>
      </c>
      <c r="DA85" s="785">
        <v>333.1101114783001</v>
      </c>
      <c r="DB85" s="786">
        <f>+IF(DA43=0,0,DA85/DA43*100)</f>
        <v>0.27197573394281482</v>
      </c>
      <c r="DC85" s="785">
        <v>-45.79737520950188</v>
      </c>
      <c r="DD85" s="786">
        <f>+IF(DC43=0,0,DC85/DC43*100)</f>
        <v>-3.5483589527049393E-2</v>
      </c>
      <c r="DE85" s="785">
        <f>+CY85+DA85+DC85</f>
        <v>531.94736142520048</v>
      </c>
      <c r="DF85" s="786">
        <f>+IF(DE43=0,0,DE85/DE43*100)</f>
        <v>0.14468386236759925</v>
      </c>
      <c r="DG85" s="785">
        <v>0.64911214399189476</v>
      </c>
      <c r="DH85" s="786">
        <f>+IF(DG43=0,0,DG85/DG43*100)</f>
        <v>4.8680308926090971E-4</v>
      </c>
      <c r="DI85" s="785">
        <v>0.50084745862528268</v>
      </c>
      <c r="DJ85" s="786">
        <f>+IF(DI43=0,0,DI85/DI43*100)</f>
        <v>3.8119184324514804E-4</v>
      </c>
      <c r="DK85" s="785">
        <v>1.3877405809794445</v>
      </c>
      <c r="DL85" s="786">
        <f>+IF(DK43=0,0,DK85/DK43*100)</f>
        <v>1.1422080604631859E-3</v>
      </c>
      <c r="DM85" s="785">
        <f>+DG85+DI85+DK85</f>
        <v>2.537700183596622</v>
      </c>
      <c r="DN85" s="786">
        <f>+IF(DM43=0,0,DM85/DM43*100)</f>
        <v>6.5704717815635947E-4</v>
      </c>
      <c r="DO85" s="785">
        <f>+DE85+DM85</f>
        <v>534.48506160879708</v>
      </c>
      <c r="DP85" s="786">
        <f>+IF(DO43=0,0,DO85/DO43*100)</f>
        <v>7.0896970223914058E-2</v>
      </c>
      <c r="DR85" s="785">
        <f t="shared" si="18"/>
        <v>3.045264</v>
      </c>
      <c r="DS85" s="786">
        <f>+IF(DR43=0,0,DR85/DR43*100)</f>
        <v>1.8324135689283191E-4</v>
      </c>
      <c r="DT85" s="785">
        <v>0.253772</v>
      </c>
      <c r="DU85" s="786">
        <f>+IF(DT43=0,0,DT85/DT43*100)</f>
        <v>1.8516129487499368E-4</v>
      </c>
      <c r="DV85" s="785">
        <v>0.253772</v>
      </c>
      <c r="DW85" s="786">
        <f>+IF(DV43=0,0,DV85/DV43*100)</f>
        <v>1.7867907096586993E-4</v>
      </c>
      <c r="DX85" s="785">
        <v>0.253772</v>
      </c>
      <c r="DY85" s="786">
        <f>+IF(DX43=0,0,DX85/DX43*100)</f>
        <v>1.8198224111197635E-4</v>
      </c>
      <c r="DZ85" s="785">
        <f>+DT85+DV85+DX85</f>
        <v>0.76131599999999999</v>
      </c>
      <c r="EA85" s="786">
        <f>+IF(DZ43=0,0,DZ85/DZ43*100)</f>
        <v>1.819023554261423E-4</v>
      </c>
      <c r="EB85" s="785">
        <v>0.253772</v>
      </c>
      <c r="EC85" s="786">
        <f>+IF(EB43=0,0,EB85/EB43*100)</f>
        <v>1.8943303360553326E-4</v>
      </c>
      <c r="ED85" s="785">
        <v>0.253772</v>
      </c>
      <c r="EE85" s="786">
        <f>+IF(ED43=0,0,ED85/ED43*100)</f>
        <v>1.8904873620271512E-4</v>
      </c>
      <c r="EF85" s="785">
        <v>0.253772</v>
      </c>
      <c r="EG85" s="786">
        <f>+IF(EF43=0,0,EF85/EF43*100)</f>
        <v>1.9033893377177105E-4</v>
      </c>
      <c r="EH85" s="785">
        <f>+EB85+ED85+EF85</f>
        <v>0.76131599999999999</v>
      </c>
      <c r="EI85" s="786">
        <f>+IF(EH43=0,0,EH85/EH43*100)</f>
        <v>1.8960536023444112E-4</v>
      </c>
      <c r="EJ85" s="785">
        <f>+DZ85+EH85</f>
        <v>1.522632</v>
      </c>
      <c r="EK85" s="786">
        <f>+IF(EJ43=0,0,EJ85/EJ43*100)</f>
        <v>1.8567399908096376E-4</v>
      </c>
      <c r="EL85" s="785">
        <v>0.253772</v>
      </c>
      <c r="EM85" s="786">
        <f>+IF(EL43=0,0,EL85/EL43*100)</f>
        <v>1.8122420820994105E-4</v>
      </c>
      <c r="EN85" s="785">
        <v>0.253772</v>
      </c>
      <c r="EO85" s="786">
        <f>+IF(EN43=0,0,EN85/EN43*100)</f>
        <v>1.8456281772669195E-4</v>
      </c>
      <c r="EP85" s="785">
        <v>0.253772</v>
      </c>
      <c r="EQ85" s="786">
        <f>+IF(EP43=0,0,EP85/EP43*100)</f>
        <v>1.7974313597289649E-4</v>
      </c>
      <c r="ER85" s="785">
        <f>+EL85+EN85+EP85</f>
        <v>0.76131599999999999</v>
      </c>
      <c r="ES85" s="786">
        <f>+IF(ER43=0,0,ER85/ER43*100)</f>
        <v>1.8182114812484473E-4</v>
      </c>
      <c r="ET85" s="785">
        <v>0.253772</v>
      </c>
      <c r="EU85" s="786">
        <f>+IF(ET43=0,0,ET85/ET43*100)</f>
        <v>1.757046755196026E-4</v>
      </c>
      <c r="EV85" s="785">
        <v>0.253772</v>
      </c>
      <c r="EW85" s="786">
        <f>+IF(EV43=0,0,EV85/EV43*100)</f>
        <v>1.7997384658244718E-4</v>
      </c>
      <c r="EX85" s="785">
        <v>0.253772</v>
      </c>
      <c r="EY85" s="786">
        <f>+IF(EX43=0,0,EX85/EX43*100)</f>
        <v>1.8432379022086844E-4</v>
      </c>
      <c r="EZ85" s="785">
        <f>+ET85+EV85+EX85</f>
        <v>0.76131599999999999</v>
      </c>
      <c r="FA85" s="786">
        <f>+IF(EZ43=0,0,EZ85/EZ43*100)</f>
        <v>1.7993198510592965E-4</v>
      </c>
      <c r="FB85" s="785">
        <f>+ER85+EZ85</f>
        <v>1.522632</v>
      </c>
      <c r="FC85" s="786">
        <f>+IF(FB43=0,0,FB85/FB43*100)</f>
        <v>1.8087163378055566E-4</v>
      </c>
      <c r="FD85" s="785">
        <v>3.0452629999999998</v>
      </c>
      <c r="FE85" s="786">
        <f>+IF(FD43=0,0,FD85/FD43*100)</f>
        <v>1.8241885324880091E-4</v>
      </c>
      <c r="FF85" s="785">
        <v>2.5377190000000001</v>
      </c>
      <c r="FG85" s="786">
        <f>+IF(FF43=0,0,FF85/FF43*100)</f>
        <v>1.4052178265961033E-4</v>
      </c>
      <c r="FH85" s="785">
        <v>0</v>
      </c>
      <c r="FI85" s="786">
        <f>+IF(FH43=0,0,FH85/FH43*100)</f>
        <v>0</v>
      </c>
      <c r="FJ85" s="785">
        <v>0</v>
      </c>
      <c r="FK85" s="786">
        <f>+IF(FJ43=0,0,FJ85/FJ43*100)</f>
        <v>0</v>
      </c>
    </row>
    <row r="86" spans="2:167" s="758" customFormat="1" ht="13.5" customHeight="1">
      <c r="B86" s="776" t="s">
        <v>4826</v>
      </c>
      <c r="C86" s="773"/>
      <c r="D86" s="773"/>
      <c r="E86" s="774">
        <f t="shared" si="7"/>
        <v>780514.28717038594</v>
      </c>
      <c r="F86" s="775">
        <f>+IF(E43=0,0,E86/E43*100)</f>
        <v>92.623365369996719</v>
      </c>
      <c r="G86" s="774">
        <f>G46+G49+G60+G82</f>
        <v>56614.657693000008</v>
      </c>
      <c r="H86" s="775">
        <f>+IF(G43=0,0,G86/G43*100)</f>
        <v>96.012325353387439</v>
      </c>
      <c r="I86" s="774">
        <f>I46+I49+I60+I82</f>
        <v>58551.720865999996</v>
      </c>
      <c r="J86" s="775">
        <f>+IF(I43=0,0,I86/I43*100)</f>
        <v>91.530263209821754</v>
      </c>
      <c r="K86" s="774">
        <f>K46+K49+K60+K82</f>
        <v>66292.667904000002</v>
      </c>
      <c r="L86" s="775">
        <f>+IF(K43=0,0,K86/K43*100)</f>
        <v>93.45482943851033</v>
      </c>
      <c r="M86" s="774">
        <f>+M46+M49+M60+M82</f>
        <v>181459.04646299998</v>
      </c>
      <c r="N86" s="775">
        <f>+IF(M43=0,0,M86/M43*100)</f>
        <v>93.597662711375875</v>
      </c>
      <c r="O86" s="774">
        <f>O46+O49+O60+O82</f>
        <v>56542.423054999999</v>
      </c>
      <c r="P86" s="775">
        <f>+IF(O43=0,0,O86/O43*100)</f>
        <v>94.72424194357518</v>
      </c>
      <c r="Q86" s="774">
        <f>Q46+Q49+Q60+Q82</f>
        <v>45682.369146000005</v>
      </c>
      <c r="R86" s="775">
        <f>+IF(Q43=0,0,Q86/Q43*100)</f>
        <v>100.25428665130367</v>
      </c>
      <c r="S86" s="774">
        <f>S46+S49+S60+S82</f>
        <v>58823.971636000002</v>
      </c>
      <c r="T86" s="775">
        <f>+IF(S43=0,0,S86/S43*100)</f>
        <v>96.963030392607038</v>
      </c>
      <c r="U86" s="774">
        <f>+U46+U49+U60+U82</f>
        <v>161048.76383699998</v>
      </c>
      <c r="V86" s="775">
        <f>+IF(U43=0,0,U86/U43*100)</f>
        <v>97.061473630138053</v>
      </c>
      <c r="W86" s="774">
        <f>+M86+U86</f>
        <v>342507.81029999995</v>
      </c>
      <c r="X86" s="775">
        <f>+IF(W43=0,0,W86/W43*100)</f>
        <v>95.195043845199081</v>
      </c>
      <c r="Y86" s="774">
        <f>Y46+Y49+Y60+Y82</f>
        <v>65072.042279999994</v>
      </c>
      <c r="Z86" s="775">
        <f>+IF(Y43=0,0,Y86/Y43*100)</f>
        <v>93.796585507801851</v>
      </c>
      <c r="AA86" s="774">
        <f>AA46+AA49+AA60+AA82</f>
        <v>68642.442805000013</v>
      </c>
      <c r="AB86" s="775">
        <f>+IF(AA43=0,0,AA86/AA43*100)</f>
        <v>91.696265912671038</v>
      </c>
      <c r="AC86" s="774">
        <f>AC46+AC49+AC60+AC82</f>
        <v>72605.487971922703</v>
      </c>
      <c r="AD86" s="775">
        <f>+IF(AC43=0,0,AC86/AC43*100)</f>
        <v>89.864585149910255</v>
      </c>
      <c r="AE86" s="774">
        <f>+AE46+AE49+AE60+AE82</f>
        <v>206319.9730569227</v>
      </c>
      <c r="AF86" s="775">
        <f>+IF(AE43=0,0,AE86/AE43*100)</f>
        <v>91.686141575378798</v>
      </c>
      <c r="AG86" s="774">
        <f>AG46+AG49+AG60+AG82</f>
        <v>72937.723929999993</v>
      </c>
      <c r="AH86" s="775">
        <f>+IF(AG43=0,0,AG86/AG43*100)</f>
        <v>88.963499182729535</v>
      </c>
      <c r="AI86" s="774">
        <f>AI46+AI49+AI60+AI82</f>
        <v>79232.279493999988</v>
      </c>
      <c r="AJ86" s="775">
        <f>+IF(AI43=0,0,AI86/AI43*100)</f>
        <v>89.331172998343007</v>
      </c>
      <c r="AK86" s="774">
        <f>AK46+AK49+AK60+AK82</f>
        <v>79516.500389463283</v>
      </c>
      <c r="AL86" s="775">
        <f>+IF(AK43=0,0,AK86/AK43*100)</f>
        <v>91.220152416685991</v>
      </c>
      <c r="AM86" s="774">
        <f>+AM46+AM49+AM60+AM82</f>
        <v>231686.50381346326</v>
      </c>
      <c r="AN86" s="775">
        <f>+IF(AM43=0,0,AM86/AM43*100)</f>
        <v>89.85286174095458</v>
      </c>
      <c r="AO86" s="774">
        <f>+AE86+AM86</f>
        <v>438006.47687038593</v>
      </c>
      <c r="AP86" s="775">
        <f>+IF(AO43=0,0,AO86/AO43*100)</f>
        <v>90.707195452745452</v>
      </c>
      <c r="AQ86" s="734"/>
      <c r="AR86" s="774">
        <f>AR46+AR49+AR60+AR82</f>
        <v>933597.70777066133</v>
      </c>
      <c r="AS86" s="775">
        <f>+IF(AR43=0,0,AR86/AR43*100)</f>
        <v>91.512354733310062</v>
      </c>
      <c r="AT86" s="774">
        <f>AT46+AT49+AT60+AT82</f>
        <v>73920.367796980005</v>
      </c>
      <c r="AU86" s="775">
        <f>+IF(AT43=0,0,AT86/AT43*100)</f>
        <v>88.370193308704771</v>
      </c>
      <c r="AV86" s="774">
        <f>AV46+AV49+AV60+AV82</f>
        <v>70802.197620273349</v>
      </c>
      <c r="AW86" s="775">
        <f>+IF(AV43=0,0,AV86/AV43*100)</f>
        <v>90.09166762259953</v>
      </c>
      <c r="AX86" s="774">
        <f>AX46+AX49+AX60+AX82</f>
        <v>83717.930308223324</v>
      </c>
      <c r="AY86" s="775">
        <f>+IF(AX43=0,0,AX86/AX43*100)</f>
        <v>88.517673687876183</v>
      </c>
      <c r="AZ86" s="774">
        <f>+AZ46+AZ49+AZ60+AZ82</f>
        <v>228440.49572547671</v>
      </c>
      <c r="BA86" s="775">
        <f>+IF(AZ43=0,0,AZ86/AZ43*100)</f>
        <v>88.951301353541851</v>
      </c>
      <c r="BB86" s="774">
        <f>BB46+BB49+BB60+BB82</f>
        <v>77031.113798770006</v>
      </c>
      <c r="BC86" s="775">
        <f>+IF(BB43=0,0,BB86/BB43*100)</f>
        <v>90.379442654129264</v>
      </c>
      <c r="BD86" s="774">
        <f>BD46+BD49+BD60+BD82</f>
        <v>74269.746947330001</v>
      </c>
      <c r="BE86" s="775">
        <f>+IF(BD43=0,0,BD86/BD43*100)</f>
        <v>92.473656684766198</v>
      </c>
      <c r="BF86" s="774">
        <f>BF46+BF49+BF60+BF82</f>
        <v>74852.452538067999</v>
      </c>
      <c r="BG86" s="775">
        <f>+IF(BF43=0,0,BF86/BF43*100)</f>
        <v>92.08058202044856</v>
      </c>
      <c r="BH86" s="774">
        <f>+BH46+BH49+BH60+BH82</f>
        <v>226153.31328416799</v>
      </c>
      <c r="BI86" s="775">
        <f>+IF(BH43=0,0,BH86/BH43*100)</f>
        <v>91.621086168128386</v>
      </c>
      <c r="BJ86" s="774">
        <f>+AZ86+BH86</f>
        <v>454593.80900964467</v>
      </c>
      <c r="BK86" s="775">
        <f>+IF(BJ43=0,0,BJ86/BJ43*100)</f>
        <v>90.259742982116379</v>
      </c>
      <c r="BL86" s="774">
        <f>BL46+BL49+BL60+BL82</f>
        <v>78912.33250430999</v>
      </c>
      <c r="BM86" s="775">
        <f>+IF(BL43=0,0,BL86/BL43*100)</f>
        <v>91.274129988347852</v>
      </c>
      <c r="BN86" s="774">
        <f>BN46+BN49+BN60+BN82</f>
        <v>74980.367496319202</v>
      </c>
      <c r="BO86" s="775">
        <f>+IF(BN43=0,0,BN86/BN43*100)</f>
        <v>91.946692261369662</v>
      </c>
      <c r="BP86" s="774">
        <f>BP46+BP49+BP60+BP82</f>
        <v>74592.860470836808</v>
      </c>
      <c r="BQ86" s="775">
        <f>+IF(BP43=0,0,BP86/BP43*100)</f>
        <v>93.47469242641381</v>
      </c>
      <c r="BR86" s="774">
        <f>+BR46+BR49+BR60+BR82</f>
        <v>228485.56047146601</v>
      </c>
      <c r="BS86" s="775">
        <f>+IF(BR43=0,0,BR86/BR43*100)</f>
        <v>92.204101978384074</v>
      </c>
      <c r="BT86" s="774">
        <f>BT46+BT49+BT60+BT82</f>
        <v>77680.132850455935</v>
      </c>
      <c r="BU86" s="775">
        <f>+IF(BT43=0,0,BT86/BT43*100)</f>
        <v>94.129244755924589</v>
      </c>
      <c r="BV86" s="774">
        <f>BV46+BV49+BV60+BV82</f>
        <v>88655.671441031009</v>
      </c>
      <c r="BW86" s="775">
        <f>+IF(BV43=0,0,BV86/BV43*100)</f>
        <v>91.688985274397538</v>
      </c>
      <c r="BX86" s="774">
        <f>BX46+BX49+BX60+BX82</f>
        <v>84182.533998063809</v>
      </c>
      <c r="BY86" s="775">
        <f>+IF(BX43=0,0,BX86/BX43*100)</f>
        <v>94.041770470008402</v>
      </c>
      <c r="BZ86" s="774">
        <f>+BZ46+BZ49+BZ60+BZ82</f>
        <v>250518.33828955077</v>
      </c>
      <c r="CA86" s="775">
        <f>+IF(BZ43=0,0,BZ86/BZ43*100)</f>
        <v>93.222086167792199</v>
      </c>
      <c r="CB86" s="774">
        <f>+BR86+BZ86</f>
        <v>479003.89876101678</v>
      </c>
      <c r="CC86" s="775">
        <f>+IF(CB43=0,0,CB86/CB43*100)</f>
        <v>92.733717076676896</v>
      </c>
      <c r="CE86" s="774">
        <f t="shared" si="15"/>
        <v>1238310.2123290547</v>
      </c>
      <c r="CF86" s="775">
        <f>+IF(CE43=0,0,CE86/CE43*100)</f>
        <v>90.158985160708127</v>
      </c>
      <c r="CG86" s="774">
        <f>CG46+CG49+CG60+CG82</f>
        <v>84617.770613771208</v>
      </c>
      <c r="CH86" s="775">
        <f>+IF(CG43=0,0,CG86/CG43*100)</f>
        <v>91.781154741350946</v>
      </c>
      <c r="CI86" s="774">
        <f>CI46+CI49+CI60+CI82</f>
        <v>85150.310802065025</v>
      </c>
      <c r="CJ86" s="775">
        <f>+IF(CI43=0,0,CI86/CI43*100)</f>
        <v>90.384328844688284</v>
      </c>
      <c r="CK86" s="774">
        <f>CK46+CK49+CK60+CK82</f>
        <v>96898.017097583011</v>
      </c>
      <c r="CL86" s="775">
        <f>+IF(CK43=0,0,CK86/CK43*100)</f>
        <v>90.636371159397882</v>
      </c>
      <c r="CM86" s="774">
        <f>+CM46+CM49+CM60+CM82</f>
        <v>266666.09851341922</v>
      </c>
      <c r="CN86" s="775">
        <f>+IF(CM43=0,0,CM86/CM43*100)</f>
        <v>90.915250184455246</v>
      </c>
      <c r="CO86" s="774">
        <f>CO46+CO49+CO60+CO82</f>
        <v>93662.4377710236</v>
      </c>
      <c r="CP86" s="775">
        <f>+IF(CO43=0,0,CO86/CO43*100)</f>
        <v>91.707100927466328</v>
      </c>
      <c r="CQ86" s="774">
        <f>CQ46+CQ49+CQ60+CQ82</f>
        <v>101364.51041028001</v>
      </c>
      <c r="CR86" s="775">
        <f>+IF(CQ43=0,0,CQ86/CQ43*100)</f>
        <v>91.241472964325098</v>
      </c>
      <c r="CS86" s="774">
        <f>CS46+CS49+CS60+CS82</f>
        <v>102525.940080121</v>
      </c>
      <c r="CT86" s="775">
        <f>+IF(CS43=0,0,CS86/CS43*100)</f>
        <v>90.69530335432141</v>
      </c>
      <c r="CU86" s="774">
        <f>+CU46+CU49+CU60+CU82</f>
        <v>297552.88826142461</v>
      </c>
      <c r="CV86" s="775">
        <f>+IF(CU43=0,0,CU86/CU43*100)</f>
        <v>91.19799437549247</v>
      </c>
      <c r="CW86" s="774">
        <f>+CM86+CU86</f>
        <v>564218.98677484388</v>
      </c>
      <c r="CX86" s="775">
        <f>+IF(CW43=0,0,CW86/CW43*100)</f>
        <v>91.064142498489943</v>
      </c>
      <c r="CY86" s="774">
        <f>CY46+CY49+CY60+CY82</f>
        <v>104814.36739926699</v>
      </c>
      <c r="CZ86" s="775">
        <f>+IF(CY43=0,0,CY86/CY43*100)</f>
        <v>90.265691445644208</v>
      </c>
      <c r="DA86" s="774">
        <f>DA46+DA49+DA60+DA82</f>
        <v>109754.75269897068</v>
      </c>
      <c r="DB86" s="775">
        <f>+IF(DA43=0,0,DA86/DA43*100)</f>
        <v>89.611898259531714</v>
      </c>
      <c r="DC86" s="774">
        <f>DC46+DC49+DC60+DC82</f>
        <v>116223.8978987023</v>
      </c>
      <c r="DD86" s="775">
        <f>+IF(DC43=0,0,DC86/DC43*100)</f>
        <v>90.049725937472701</v>
      </c>
      <c r="DE86" s="774">
        <f>+DE46+DE49+DE60+DE82</f>
        <v>330793.01799694001</v>
      </c>
      <c r="DF86" s="775">
        <f>+IF(DE43=0,0,DE86/DE43*100)</f>
        <v>89.972081748471879</v>
      </c>
      <c r="DG86" s="774">
        <f>DG46+DG49+DG60+DG82</f>
        <v>117108.61563241374</v>
      </c>
      <c r="DH86" s="775">
        <f>+IF(DG43=0,0,DG86/DG43*100)</f>
        <v>87.825865525078385</v>
      </c>
      <c r="DI86" s="774">
        <f>DI46+DI49+DI60+DI82</f>
        <v>116012.65840799095</v>
      </c>
      <c r="DJ86" s="775">
        <f>+IF(DI43=0,0,DI86/DI43*100)</f>
        <v>88.29650293064185</v>
      </c>
      <c r="DK86" s="774">
        <f>DK46+DK49+DK60+DK82</f>
        <v>110176.93351686602</v>
      </c>
      <c r="DL86" s="775">
        <f>+IF(DK43=0,0,DK86/DK43*100)</f>
        <v>90.683362052626293</v>
      </c>
      <c r="DM86" s="774">
        <f>+DM46+DM49+DM60+DM82</f>
        <v>343298.20755727071</v>
      </c>
      <c r="DN86" s="775">
        <f>+IF(DM43=0,0,DM86/DM43*100)</f>
        <v>88.88485724186522</v>
      </c>
      <c r="DO86" s="774">
        <f>+DE86+DM86</f>
        <v>674091.22555421072</v>
      </c>
      <c r="DP86" s="775">
        <f>+IF(DO43=0,0,DO86/DO43*100)</f>
        <v>89.415081878000279</v>
      </c>
      <c r="DR86" s="774">
        <f t="shared" si="18"/>
        <v>1458223.9718105646</v>
      </c>
      <c r="DS86" s="775">
        <f>+IF(DR43=0,0,DR86/DR43*100)</f>
        <v>87.745081952902126</v>
      </c>
      <c r="DT86" s="774">
        <f>DT46+DT49+DT60+DT82</f>
        <v>121306.65973023171</v>
      </c>
      <c r="DU86" s="775">
        <f>+IF(DT43=0,0,DT86/DT43*100)</f>
        <v>88.509757548547341</v>
      </c>
      <c r="DV86" s="774">
        <f>DV46+DV49+DV60+DV82</f>
        <v>124771.95047150514</v>
      </c>
      <c r="DW86" s="775">
        <f>+IF(DV43=0,0,DV86/DV43*100)</f>
        <v>87.851048156802463</v>
      </c>
      <c r="DX86" s="774">
        <f>DX46+DX49+DX60+DX82</f>
        <v>123180.17007448633</v>
      </c>
      <c r="DY86" s="775">
        <f>+IF(DX43=0,0,DX86/DX43*100)</f>
        <v>88.333635746691613</v>
      </c>
      <c r="DZ86" s="774">
        <f>+DZ46+DZ49+DZ60+DZ82</f>
        <v>369258.78027622314</v>
      </c>
      <c r="EA86" s="775">
        <f>+IF(DZ43=0,0,DZ86/DZ43*100)</f>
        <v>88.22754532156074</v>
      </c>
      <c r="EB86" s="774">
        <f>EB46+EB49+EB60+EB82</f>
        <v>118453.02559258226</v>
      </c>
      <c r="EC86" s="775">
        <f>+IF(EB43=0,0,EB86/EB43*100)</f>
        <v>88.421559422460817</v>
      </c>
      <c r="ED86" s="774">
        <f>ED46+ED49+ED60+ED82</f>
        <v>118765.73618693206</v>
      </c>
      <c r="EE86" s="775">
        <f>+IF(ED43=0,0,ED86/ED43*100)</f>
        <v>88.475136462354314</v>
      </c>
      <c r="EF86" s="774">
        <f>EF46+EF49+EF60+EF82</f>
        <v>118629.05058408563</v>
      </c>
      <c r="EG86" s="775">
        <f>+IF(EF43=0,0,EF86/EF43*100)</f>
        <v>88.976431609997775</v>
      </c>
      <c r="EH86" s="774">
        <f>+EH46+EH49+EH60+EH82</f>
        <v>355847.81236359995</v>
      </c>
      <c r="EI86" s="775">
        <f>+IF(EH43=0,0,EH86/EH43*100)</f>
        <v>88.623715581753402</v>
      </c>
      <c r="EJ86" s="774">
        <f>+DZ86+EH86</f>
        <v>725106.59263982309</v>
      </c>
      <c r="EK86" s="775">
        <f>+IF(EJ43=0,0,EJ86/EJ43*100)</f>
        <v>88.421523267215775</v>
      </c>
      <c r="EL86" s="774">
        <f>EL46+EL49+EL60+EL82</f>
        <v>121452.15717612751</v>
      </c>
      <c r="EM86" s="775">
        <f>+IF(EL43=0,0,EL86/EL43*100)</f>
        <v>86.731676542853492</v>
      </c>
      <c r="EN86" s="774">
        <f>EN46+EN49+EN60+EN82</f>
        <v>120206.61660731591</v>
      </c>
      <c r="EO86" s="775">
        <f>+IF(EN43=0,0,EN86/EN43*100)</f>
        <v>87.423639607357742</v>
      </c>
      <c r="EP86" s="774">
        <f>EP46+EP49+EP60+EP82</f>
        <v>123178.07704440871</v>
      </c>
      <c r="EQ86" s="775">
        <f>+IF(EP43=0,0,EP86/EP43*100)</f>
        <v>87.245298342894699</v>
      </c>
      <c r="ER86" s="774">
        <f>+ER46+ER49+ER60+ER82</f>
        <v>364836.85082785209</v>
      </c>
      <c r="ES86" s="775">
        <f>+IF(ER43=0,0,ER86/ER43*100)</f>
        <v>87.132091136627594</v>
      </c>
      <c r="ET86" s="774">
        <f>ET46+ET49+ET60+ET82</f>
        <v>125345.23334656571</v>
      </c>
      <c r="EU86" s="775">
        <f>+IF(ET43=0,0,ET86/ET43*100)</f>
        <v>86.785553776962004</v>
      </c>
      <c r="EV86" s="774">
        <f>EV46+EV49+EV60+EV82</f>
        <v>122941.45592072469</v>
      </c>
      <c r="EW86" s="775">
        <f>+IF(EV43=0,0,EV86/EV43*100)</f>
        <v>87.189472150194661</v>
      </c>
      <c r="EX86" s="774">
        <f>EX46+EX49+EX60+EX82</f>
        <v>119993.8390755991</v>
      </c>
      <c r="EY86" s="775">
        <f>+IF(EX43=0,0,EX86/EX43*100)</f>
        <v>87.15586913279391</v>
      </c>
      <c r="EZ86" s="774">
        <f>+EZ46+EZ49+EZ60+EZ82</f>
        <v>368280.52834288945</v>
      </c>
      <c r="FA86" s="775">
        <f>+IF(EZ43=0,0,EZ86/EZ43*100)</f>
        <v>87.040659253971668</v>
      </c>
      <c r="FB86" s="774">
        <f>+ER86+EZ86</f>
        <v>733117.37917074154</v>
      </c>
      <c r="FC86" s="775">
        <f>+IF(FB43=0,0,FB86/FB43*100)</f>
        <v>87.086136455513298</v>
      </c>
      <c r="FD86" s="774">
        <f>FD46+FD49+FD60+FD82</f>
        <v>1437838.0681472565</v>
      </c>
      <c r="FE86" s="775">
        <f>+IF(FD43=0,0,FD86/FD43*100)</f>
        <v>86.130088451767151</v>
      </c>
      <c r="FF86" s="774">
        <f>FF46+FF49+FF60+FF82</f>
        <v>1528154.3436640075</v>
      </c>
      <c r="FG86" s="775">
        <f>+IF(FF43=0,0,FF86/FF43*100)</f>
        <v>84.618893010098091</v>
      </c>
      <c r="FH86" s="774">
        <f>FH46+FH49+FH60+FH82</f>
        <v>1756191.9723283434</v>
      </c>
      <c r="FI86" s="775">
        <f>+IF(FH43=0,0,FH86/FH43*100)</f>
        <v>83.819917305766026</v>
      </c>
      <c r="FJ86" s="774">
        <f>FJ46+FJ49+FJ60+FJ82</f>
        <v>1963156.871242407</v>
      </c>
      <c r="FK86" s="775">
        <f>+IF(FJ43=0,0,FJ86/FJ43*100)</f>
        <v>83.213224721189292</v>
      </c>
    </row>
    <row r="87" spans="2:167" s="758" customFormat="1" ht="12" customHeight="1">
      <c r="E87" s="673"/>
      <c r="F87" s="673"/>
      <c r="G87" s="673"/>
      <c r="H87" s="673"/>
      <c r="I87" s="673"/>
      <c r="J87" s="673"/>
      <c r="K87" s="673"/>
      <c r="L87" s="673"/>
      <c r="M87" s="673"/>
      <c r="N87" s="673"/>
      <c r="O87" s="673"/>
      <c r="P87" s="673"/>
      <c r="Q87" s="673"/>
      <c r="R87" s="673"/>
      <c r="S87" s="673"/>
      <c r="T87" s="673"/>
      <c r="U87" s="673"/>
      <c r="V87" s="673"/>
      <c r="W87" s="673"/>
      <c r="X87" s="673"/>
      <c r="Y87" s="673"/>
      <c r="Z87" s="673"/>
      <c r="AA87" s="673"/>
      <c r="AB87" s="673"/>
      <c r="AC87" s="673"/>
      <c r="AD87" s="673"/>
      <c r="AE87" s="673"/>
      <c r="AF87" s="673"/>
      <c r="AG87" s="673"/>
      <c r="AH87" s="673"/>
      <c r="AI87" s="673"/>
      <c r="AJ87" s="673"/>
      <c r="AK87" s="673"/>
      <c r="AL87" s="673"/>
      <c r="AM87" s="673"/>
      <c r="AN87" s="673"/>
      <c r="AO87" s="673"/>
      <c r="AP87" s="673"/>
      <c r="AQ87" s="734"/>
      <c r="AR87" s="673"/>
      <c r="AS87" s="673"/>
      <c r="AT87" s="673"/>
      <c r="AU87" s="673"/>
      <c r="AV87" s="673"/>
      <c r="AW87" s="673"/>
      <c r="AX87" s="673"/>
      <c r="AY87" s="673"/>
      <c r="AZ87" s="673"/>
      <c r="BA87" s="673"/>
      <c r="BB87" s="673"/>
      <c r="BC87" s="673"/>
      <c r="BD87" s="673"/>
      <c r="BE87" s="673"/>
      <c r="BF87" s="673"/>
      <c r="BG87" s="673"/>
      <c r="BH87" s="673"/>
      <c r="BI87" s="673"/>
      <c r="BJ87" s="673"/>
      <c r="BK87" s="673"/>
      <c r="BL87" s="673"/>
      <c r="BM87" s="673"/>
      <c r="BN87" s="673"/>
      <c r="BO87" s="673"/>
      <c r="BP87" s="673"/>
      <c r="BQ87" s="673"/>
      <c r="BR87" s="673"/>
      <c r="BS87" s="673"/>
      <c r="BT87" s="673"/>
      <c r="BU87" s="673"/>
      <c r="BV87" s="673"/>
      <c r="BW87" s="673"/>
      <c r="BX87" s="673"/>
      <c r="BY87" s="673"/>
      <c r="BZ87" s="673"/>
      <c r="CA87" s="673"/>
      <c r="CB87" s="673"/>
      <c r="CC87" s="673"/>
      <c r="CE87" s="673"/>
      <c r="CF87" s="673"/>
      <c r="CG87" s="673"/>
      <c r="CH87" s="673"/>
      <c r="CI87" s="673"/>
      <c r="CJ87" s="673"/>
      <c r="CK87" s="673"/>
      <c r="CL87" s="673"/>
      <c r="CM87" s="673"/>
      <c r="CN87" s="673"/>
      <c r="CO87" s="673"/>
      <c r="CP87" s="673"/>
      <c r="CQ87" s="673"/>
      <c r="CR87" s="673"/>
      <c r="CS87" s="673"/>
      <c r="CT87" s="673"/>
      <c r="CU87" s="673"/>
      <c r="CV87" s="673"/>
      <c r="CW87" s="673"/>
      <c r="CX87" s="673"/>
      <c r="CY87" s="673"/>
      <c r="CZ87" s="673"/>
      <c r="DA87" s="673"/>
      <c r="DB87" s="673"/>
      <c r="DC87" s="673"/>
      <c r="DD87" s="673"/>
      <c r="DE87" s="673"/>
      <c r="DF87" s="673"/>
      <c r="DG87" s="673"/>
      <c r="DH87" s="673"/>
      <c r="DI87" s="673"/>
      <c r="DJ87" s="673"/>
      <c r="DK87" s="673"/>
      <c r="DL87" s="673"/>
      <c r="DM87" s="673"/>
      <c r="DN87" s="673"/>
      <c r="DO87" s="673"/>
      <c r="DP87" s="673"/>
      <c r="DR87" s="673"/>
      <c r="DS87" s="673"/>
      <c r="DT87" s="673"/>
      <c r="DU87" s="673"/>
      <c r="DV87" s="673"/>
      <c r="DW87" s="673"/>
      <c r="DX87" s="673"/>
      <c r="DY87" s="673"/>
      <c r="DZ87" s="673"/>
      <c r="EA87" s="673"/>
      <c r="EB87" s="673"/>
      <c r="EC87" s="673"/>
      <c r="ED87" s="673"/>
      <c r="EE87" s="673"/>
      <c r="EF87" s="673"/>
      <c r="EG87" s="673"/>
      <c r="EH87" s="673"/>
      <c r="EI87" s="673"/>
      <c r="EJ87" s="673"/>
      <c r="EK87" s="673"/>
      <c r="EL87" s="673"/>
      <c r="EM87" s="673"/>
      <c r="EN87" s="673"/>
      <c r="EO87" s="673"/>
      <c r="EP87" s="673"/>
      <c r="EQ87" s="673"/>
      <c r="ER87" s="673"/>
      <c r="ES87" s="673"/>
      <c r="ET87" s="673"/>
      <c r="EU87" s="673"/>
      <c r="EV87" s="673"/>
      <c r="EW87" s="673"/>
      <c r="EX87" s="673"/>
      <c r="EY87" s="673"/>
      <c r="EZ87" s="673"/>
      <c r="FA87" s="673"/>
      <c r="FB87" s="673"/>
      <c r="FC87" s="673"/>
      <c r="FD87" s="673"/>
      <c r="FE87" s="673"/>
      <c r="FF87" s="673"/>
      <c r="FG87" s="673"/>
      <c r="FH87" s="673"/>
      <c r="FI87" s="673"/>
      <c r="FJ87" s="673"/>
      <c r="FK87" s="673"/>
    </row>
    <row r="88" spans="2:167" s="648" customFormat="1" ht="12" customHeight="1">
      <c r="C88" s="789"/>
      <c r="D88" s="789"/>
      <c r="F88" s="675"/>
      <c r="G88" s="649"/>
      <c r="H88" s="649"/>
      <c r="I88" s="649"/>
      <c r="J88" s="649"/>
      <c r="K88" s="649"/>
      <c r="L88" s="649"/>
      <c r="M88" s="649"/>
      <c r="N88" s="649"/>
      <c r="O88" s="649"/>
      <c r="P88" s="649"/>
      <c r="Q88" s="649"/>
      <c r="R88" s="649"/>
      <c r="S88" s="649"/>
      <c r="T88" s="649"/>
      <c r="Y88" s="649"/>
      <c r="AA88" s="649"/>
      <c r="AB88" s="649"/>
      <c r="AC88" s="649"/>
      <c r="AD88" s="649"/>
      <c r="AE88" s="649"/>
      <c r="AF88" s="649"/>
      <c r="AG88" s="649"/>
      <c r="AI88" s="649"/>
      <c r="AJ88" s="649"/>
      <c r="AK88" s="649"/>
      <c r="AL88" s="649"/>
      <c r="AM88" s="649"/>
      <c r="AO88" s="649"/>
      <c r="AQ88" s="757"/>
      <c r="AR88" s="649"/>
      <c r="AS88" s="649"/>
      <c r="AT88" s="649"/>
      <c r="AU88" s="649"/>
      <c r="AV88" s="649"/>
      <c r="AW88" s="649"/>
      <c r="AX88" s="649"/>
      <c r="AY88" s="649"/>
      <c r="AZ88" s="649"/>
      <c r="BA88" s="649"/>
      <c r="BB88" s="649"/>
      <c r="BC88" s="649"/>
      <c r="BD88" s="649"/>
      <c r="BE88" s="649"/>
      <c r="BF88" s="649"/>
      <c r="BG88" s="649"/>
      <c r="BH88" s="649"/>
      <c r="BI88" s="649"/>
      <c r="BL88" s="649"/>
      <c r="BM88" s="649"/>
      <c r="BN88" s="649"/>
      <c r="BO88" s="649"/>
      <c r="BP88" s="649"/>
      <c r="BQ88" s="649"/>
      <c r="BR88" s="649"/>
      <c r="BS88" s="649"/>
      <c r="BT88" s="649"/>
      <c r="BU88" s="649"/>
      <c r="BV88" s="649"/>
      <c r="BW88" s="649"/>
      <c r="BX88" s="649"/>
      <c r="BY88" s="649"/>
      <c r="BZ88" s="649"/>
      <c r="CA88" s="649"/>
      <c r="CE88" s="649"/>
      <c r="CF88" s="649"/>
      <c r="CG88" s="649"/>
      <c r="CH88" s="649"/>
      <c r="CI88" s="649"/>
      <c r="CJ88" s="649"/>
      <c r="CK88" s="649"/>
      <c r="CL88" s="649"/>
      <c r="CM88" s="649"/>
      <c r="CN88" s="649"/>
      <c r="CO88" s="649"/>
      <c r="CP88" s="649"/>
      <c r="CQ88" s="649"/>
      <c r="CR88" s="649"/>
      <c r="CS88" s="649"/>
      <c r="CT88" s="649"/>
      <c r="CU88" s="649"/>
      <c r="CV88" s="649"/>
      <c r="CY88" s="649"/>
      <c r="CZ88" s="649"/>
      <c r="DA88" s="649"/>
      <c r="DB88" s="649"/>
      <c r="DC88" s="649"/>
      <c r="DD88" s="649"/>
      <c r="DE88" s="649"/>
      <c r="DF88" s="649"/>
      <c r="DG88" s="649"/>
      <c r="DH88" s="649"/>
      <c r="DI88" s="649"/>
      <c r="DJ88" s="649"/>
      <c r="DK88" s="649"/>
      <c r="DL88" s="649"/>
      <c r="DM88" s="649"/>
      <c r="DN88" s="649"/>
      <c r="DR88" s="649"/>
      <c r="DS88" s="649"/>
      <c r="DT88" s="649"/>
      <c r="DU88" s="649"/>
      <c r="DV88" s="649"/>
      <c r="DW88" s="649"/>
      <c r="DX88" s="649"/>
      <c r="DY88" s="649"/>
      <c r="DZ88" s="649"/>
      <c r="EA88" s="649"/>
      <c r="EB88" s="649"/>
      <c r="EC88" s="649"/>
      <c r="ED88" s="649"/>
      <c r="EE88" s="649"/>
      <c r="EF88" s="649"/>
      <c r="EG88" s="649"/>
      <c r="EH88" s="649"/>
      <c r="EI88" s="649"/>
      <c r="EL88" s="649"/>
      <c r="EM88" s="649"/>
      <c r="EN88" s="649"/>
      <c r="EO88" s="649"/>
      <c r="EP88" s="649"/>
      <c r="EQ88" s="649"/>
      <c r="ER88" s="649"/>
      <c r="ES88" s="649"/>
      <c r="ET88" s="649"/>
      <c r="EU88" s="649"/>
      <c r="EV88" s="649"/>
      <c r="EW88" s="649"/>
      <c r="EX88" s="649"/>
      <c r="EY88" s="649"/>
      <c r="EZ88" s="649"/>
      <c r="FA88" s="649"/>
      <c r="FD88" s="649"/>
      <c r="FE88" s="649"/>
      <c r="FF88" s="649"/>
      <c r="FG88" s="649"/>
      <c r="FH88" s="649"/>
      <c r="FI88" s="649"/>
      <c r="FJ88" s="649"/>
      <c r="FK88" s="649"/>
    </row>
    <row r="89" spans="2:167" s="648" customFormat="1" ht="12" customHeight="1">
      <c r="C89" s="789"/>
      <c r="D89" s="789"/>
      <c r="F89" s="675"/>
      <c r="G89" s="649"/>
      <c r="H89" s="649"/>
      <c r="I89" s="649"/>
      <c r="J89" s="649"/>
      <c r="K89" s="649"/>
      <c r="L89" s="649"/>
      <c r="M89" s="649"/>
      <c r="N89" s="649"/>
      <c r="O89" s="649"/>
      <c r="P89" s="649"/>
      <c r="Q89" s="649"/>
      <c r="R89" s="649"/>
      <c r="S89" s="649"/>
      <c r="T89" s="649"/>
      <c r="Y89" s="649"/>
      <c r="AA89" s="649"/>
      <c r="AB89" s="649"/>
      <c r="AC89" s="649"/>
      <c r="AD89" s="649"/>
      <c r="AE89" s="649"/>
      <c r="AF89" s="649"/>
      <c r="AG89" s="649"/>
      <c r="AI89" s="649"/>
      <c r="AJ89" s="649"/>
      <c r="AK89" s="649"/>
      <c r="AL89" s="649"/>
      <c r="AM89" s="649"/>
      <c r="AO89" s="649"/>
      <c r="AQ89" s="757"/>
      <c r="AR89" s="649"/>
      <c r="AS89" s="649"/>
      <c r="AT89" s="649"/>
      <c r="AU89" s="649"/>
      <c r="AV89" s="649"/>
      <c r="AW89" s="649"/>
      <c r="AX89" s="649"/>
      <c r="AY89" s="649"/>
      <c r="AZ89" s="649"/>
      <c r="BA89" s="649"/>
      <c r="BB89" s="649"/>
      <c r="BC89" s="649"/>
      <c r="BD89" s="649"/>
      <c r="BE89" s="649"/>
      <c r="BF89" s="649"/>
      <c r="BG89" s="649"/>
      <c r="BH89" s="649"/>
      <c r="BI89" s="649"/>
      <c r="BL89" s="649"/>
      <c r="BM89" s="649"/>
      <c r="BN89" s="649"/>
      <c r="BO89" s="649"/>
      <c r="BP89" s="649"/>
      <c r="BQ89" s="649"/>
      <c r="BR89" s="649"/>
      <c r="BS89" s="649"/>
      <c r="BT89" s="649"/>
      <c r="BU89" s="649"/>
      <c r="BV89" s="649"/>
      <c r="BW89" s="649"/>
      <c r="BX89" s="649"/>
      <c r="BY89" s="649"/>
      <c r="BZ89" s="649"/>
      <c r="CA89" s="649"/>
      <c r="CE89" s="649"/>
      <c r="CF89" s="649"/>
      <c r="CG89" s="649"/>
      <c r="CH89" s="649"/>
      <c r="CI89" s="649"/>
      <c r="CJ89" s="649"/>
      <c r="CK89" s="649"/>
      <c r="CL89" s="649"/>
      <c r="CM89" s="649"/>
      <c r="CN89" s="649"/>
      <c r="CO89" s="649"/>
      <c r="CP89" s="649"/>
      <c r="CQ89" s="649"/>
      <c r="CR89" s="649"/>
      <c r="CS89" s="649"/>
      <c r="CT89" s="649"/>
      <c r="CU89" s="649"/>
      <c r="CV89" s="649"/>
      <c r="CY89" s="649"/>
      <c r="CZ89" s="649"/>
      <c r="DA89" s="649"/>
      <c r="DB89" s="649"/>
      <c r="DC89" s="649"/>
      <c r="DD89" s="649"/>
      <c r="DE89" s="649"/>
      <c r="DF89" s="649"/>
      <c r="DG89" s="649"/>
      <c r="DH89" s="649"/>
      <c r="DI89" s="649"/>
      <c r="DJ89" s="649"/>
      <c r="DK89" s="649"/>
      <c r="DL89" s="649"/>
      <c r="DM89" s="649"/>
      <c r="DN89" s="649"/>
      <c r="DR89" s="649"/>
      <c r="DS89" s="649"/>
      <c r="DT89" s="649"/>
      <c r="DU89" s="649"/>
      <c r="DV89" s="649"/>
      <c r="DW89" s="649"/>
      <c r="DX89" s="649"/>
      <c r="DY89" s="649"/>
      <c r="DZ89" s="649"/>
      <c r="EA89" s="649"/>
      <c r="EB89" s="649"/>
      <c r="EC89" s="649"/>
      <c r="ED89" s="649"/>
      <c r="EE89" s="649"/>
      <c r="EF89" s="649"/>
      <c r="EG89" s="649"/>
      <c r="EH89" s="649"/>
      <c r="EI89" s="649"/>
      <c r="EL89" s="649"/>
      <c r="EM89" s="649"/>
      <c r="EN89" s="649"/>
      <c r="EO89" s="649"/>
      <c r="EP89" s="649"/>
      <c r="EQ89" s="649"/>
      <c r="ER89" s="649"/>
      <c r="ES89" s="649"/>
      <c r="ET89" s="649"/>
      <c r="EU89" s="649"/>
      <c r="EV89" s="649"/>
      <c r="EW89" s="649"/>
      <c r="EX89" s="649"/>
      <c r="EY89" s="649"/>
      <c r="EZ89" s="649"/>
      <c r="FA89" s="649"/>
      <c r="FD89" s="649"/>
      <c r="FE89" s="649"/>
      <c r="FF89" s="649"/>
      <c r="FG89" s="649"/>
      <c r="FH89" s="649"/>
      <c r="FI89" s="649"/>
      <c r="FJ89" s="649"/>
      <c r="FK89" s="649"/>
    </row>
    <row r="90" spans="2:167" s="648" customFormat="1" ht="20.100000000000001" customHeight="1" thickBot="1">
      <c r="B90" s="754" t="s">
        <v>4827</v>
      </c>
      <c r="C90" s="754"/>
      <c r="D90" s="754"/>
      <c r="E90" s="756"/>
      <c r="F90" s="755"/>
      <c r="G90" s="756"/>
      <c r="H90" s="755"/>
      <c r="I90" s="756"/>
      <c r="J90" s="755"/>
      <c r="K90" s="756"/>
      <c r="L90" s="755"/>
      <c r="M90" s="790"/>
      <c r="N90" s="755"/>
      <c r="O90" s="756"/>
      <c r="P90" s="755"/>
      <c r="Q90" s="756"/>
      <c r="R90" s="755"/>
      <c r="S90" s="756"/>
      <c r="T90" s="755"/>
      <c r="U90" s="755"/>
      <c r="V90" s="755"/>
      <c r="W90" s="755"/>
      <c r="X90" s="755"/>
      <c r="Y90" s="756"/>
      <c r="Z90" s="755"/>
      <c r="AA90" s="756"/>
      <c r="AB90" s="755"/>
      <c r="AC90" s="756"/>
      <c r="AD90" s="755"/>
      <c r="AE90" s="755"/>
      <c r="AF90" s="755"/>
      <c r="AG90" s="756"/>
      <c r="AH90" s="755"/>
      <c r="AI90" s="756"/>
      <c r="AJ90" s="755"/>
      <c r="AK90" s="756"/>
      <c r="AL90" s="755"/>
      <c r="AM90" s="755"/>
      <c r="AN90" s="755"/>
      <c r="AO90" s="755"/>
      <c r="AP90" s="755"/>
      <c r="AQ90" s="757"/>
      <c r="AR90" s="754" t="s">
        <v>4828</v>
      </c>
      <c r="AS90" s="755"/>
      <c r="AT90" s="755"/>
      <c r="AU90" s="755"/>
      <c r="AV90" s="755"/>
      <c r="AW90" s="755"/>
      <c r="AX90" s="755"/>
      <c r="AY90" s="755"/>
      <c r="AZ90" s="790"/>
      <c r="BA90" s="755"/>
      <c r="BB90" s="755"/>
      <c r="BC90" s="755"/>
      <c r="BD90" s="755"/>
      <c r="BE90" s="755"/>
      <c r="BF90" s="755"/>
      <c r="BG90" s="755"/>
      <c r="BH90" s="790"/>
      <c r="BI90" s="755"/>
      <c r="BJ90" s="755"/>
      <c r="BK90" s="755"/>
      <c r="BL90" s="755"/>
      <c r="BM90" s="755"/>
      <c r="BN90" s="755"/>
      <c r="BO90" s="755"/>
      <c r="BP90" s="755"/>
      <c r="BQ90" s="755"/>
      <c r="BR90" s="790"/>
      <c r="BS90" s="755"/>
      <c r="BT90" s="755"/>
      <c r="BU90" s="755"/>
      <c r="BV90" s="755"/>
      <c r="BW90" s="755"/>
      <c r="BX90" s="755"/>
      <c r="BY90" s="755"/>
      <c r="BZ90" s="790"/>
      <c r="CA90" s="755"/>
      <c r="CB90" s="755"/>
      <c r="CC90" s="755"/>
      <c r="CE90" s="754" t="s">
        <v>4829</v>
      </c>
      <c r="CF90" s="755"/>
      <c r="CG90" s="755"/>
      <c r="CH90" s="755"/>
      <c r="CI90" s="755"/>
      <c r="CJ90" s="755"/>
      <c r="CK90" s="755"/>
      <c r="CL90" s="755"/>
      <c r="CM90" s="790"/>
      <c r="CN90" s="755"/>
      <c r="CO90" s="755"/>
      <c r="CP90" s="755"/>
      <c r="CQ90" s="755"/>
      <c r="CR90" s="755"/>
      <c r="CS90" s="755"/>
      <c r="CT90" s="755"/>
      <c r="CU90" s="790"/>
      <c r="CV90" s="755"/>
      <c r="CW90" s="755"/>
      <c r="CX90" s="755"/>
      <c r="CY90" s="755"/>
      <c r="CZ90" s="755"/>
      <c r="DA90" s="755"/>
      <c r="DB90" s="755"/>
      <c r="DC90" s="755"/>
      <c r="DD90" s="755"/>
      <c r="DE90" s="790"/>
      <c r="DF90" s="755"/>
      <c r="DG90" s="755"/>
      <c r="DH90" s="755"/>
      <c r="DI90" s="755"/>
      <c r="DJ90" s="755"/>
      <c r="DK90" s="755"/>
      <c r="DL90" s="755"/>
      <c r="DM90" s="790"/>
      <c r="DN90" s="755"/>
      <c r="DO90" s="755"/>
      <c r="DP90" s="755"/>
      <c r="DR90" s="754" t="s">
        <v>4830</v>
      </c>
      <c r="DS90" s="755"/>
      <c r="DT90" s="755"/>
      <c r="DU90" s="755"/>
      <c r="DV90" s="755"/>
      <c r="DW90" s="755"/>
      <c r="DX90" s="755"/>
      <c r="DY90" s="755"/>
      <c r="DZ90" s="790"/>
      <c r="EA90" s="755"/>
      <c r="EB90" s="755"/>
      <c r="EC90" s="755"/>
      <c r="ED90" s="755"/>
      <c r="EE90" s="755"/>
      <c r="EF90" s="755"/>
      <c r="EG90" s="755"/>
      <c r="EH90" s="790"/>
      <c r="EI90" s="755"/>
      <c r="EJ90" s="755"/>
      <c r="EK90" s="755"/>
      <c r="EL90" s="755"/>
      <c r="EM90" s="755"/>
      <c r="EN90" s="755"/>
      <c r="EO90" s="755"/>
      <c r="EP90" s="755"/>
      <c r="EQ90" s="755"/>
      <c r="ER90" s="790"/>
      <c r="ES90" s="755"/>
      <c r="ET90" s="755"/>
      <c r="EU90" s="755"/>
      <c r="EV90" s="755"/>
      <c r="EW90" s="755"/>
      <c r="EX90" s="755"/>
      <c r="EY90" s="755"/>
      <c r="EZ90" s="790"/>
      <c r="FA90" s="755"/>
      <c r="FB90" s="755"/>
      <c r="FC90" s="755"/>
      <c r="FD90" s="755"/>
      <c r="FE90" s="755"/>
      <c r="FF90" s="755"/>
      <c r="FG90" s="755"/>
      <c r="FH90" s="755"/>
      <c r="FI90" s="755"/>
      <c r="FJ90" s="755"/>
      <c r="FK90" s="755"/>
    </row>
    <row r="91" spans="2:167" s="648" customFormat="1" ht="20.100000000000001" customHeight="1">
      <c r="B91" s="791"/>
      <c r="C91" s="791"/>
      <c r="D91" s="791"/>
      <c r="E91" s="649"/>
      <c r="G91" s="649"/>
      <c r="I91" s="649"/>
      <c r="K91" s="649"/>
      <c r="M91" s="650"/>
      <c r="O91" s="649"/>
      <c r="Q91" s="649"/>
      <c r="S91" s="649"/>
      <c r="Y91" s="649"/>
      <c r="AA91" s="649"/>
      <c r="AC91" s="649"/>
      <c r="AG91" s="649"/>
      <c r="AI91" s="649"/>
      <c r="AK91" s="649"/>
      <c r="AQ91" s="757"/>
      <c r="AR91" s="649"/>
      <c r="AZ91" s="650"/>
      <c r="BH91" s="650"/>
      <c r="BR91" s="650"/>
      <c r="BZ91" s="650"/>
      <c r="CE91" s="649"/>
      <c r="CM91" s="650"/>
      <c r="CU91" s="650"/>
      <c r="DE91" s="650"/>
      <c r="DM91" s="650"/>
      <c r="DR91" s="649"/>
      <c r="DZ91" s="650"/>
      <c r="EH91" s="650"/>
      <c r="ER91" s="650"/>
      <c r="EZ91" s="650"/>
    </row>
    <row r="92" spans="2:167" s="648" customFormat="1" ht="12" customHeight="1">
      <c r="B92" s="672" t="s">
        <v>4778</v>
      </c>
      <c r="C92" s="672"/>
      <c r="D92" s="672"/>
      <c r="E92" s="672" t="s">
        <v>4779</v>
      </c>
      <c r="F92" s="646"/>
      <c r="G92" s="649"/>
      <c r="I92" s="649"/>
      <c r="K92" s="649"/>
      <c r="M92" s="649"/>
      <c r="O92" s="649"/>
      <c r="Q92" s="649"/>
      <c r="S92" s="649"/>
      <c r="X92" s="675"/>
      <c r="Y92" s="649"/>
      <c r="AA92" s="649"/>
      <c r="AB92" s="649"/>
      <c r="AC92" s="649"/>
      <c r="AD92" s="649"/>
      <c r="AE92" s="649"/>
      <c r="AF92" s="647"/>
      <c r="AG92" s="649"/>
      <c r="AI92" s="649"/>
      <c r="AK92" s="649"/>
      <c r="AP92" s="675" t="s">
        <v>4780</v>
      </c>
      <c r="AQ92" s="676"/>
      <c r="AR92" s="672" t="s">
        <v>4779</v>
      </c>
      <c r="AZ92" s="649"/>
      <c r="BH92" s="649"/>
      <c r="BK92" s="675"/>
      <c r="BR92" s="649"/>
      <c r="BZ92" s="649"/>
      <c r="CC92" s="675"/>
      <c r="CE92" s="672" t="s">
        <v>4779</v>
      </c>
      <c r="CM92" s="649"/>
      <c r="CU92" s="649"/>
      <c r="CX92" s="675"/>
      <c r="DE92" s="649"/>
      <c r="DM92" s="649"/>
      <c r="DP92" s="675"/>
      <c r="DR92" s="672" t="s">
        <v>4781</v>
      </c>
      <c r="DZ92" s="649"/>
      <c r="EH92" s="649"/>
      <c r="EK92" s="675"/>
      <c r="ER92" s="649"/>
      <c r="EZ92" s="649"/>
      <c r="FC92" s="675"/>
    </row>
    <row r="93" spans="2:167" s="758" customFormat="1" ht="13.5" customHeight="1">
      <c r="B93" s="888" t="s">
        <v>4719</v>
      </c>
      <c r="C93" s="889"/>
      <c r="D93" s="890"/>
      <c r="E93" s="678" t="s">
        <v>4782</v>
      </c>
      <c r="F93" s="679"/>
      <c r="G93" s="678" t="s">
        <v>4721</v>
      </c>
      <c r="H93" s="679"/>
      <c r="I93" s="678" t="s">
        <v>4722</v>
      </c>
      <c r="J93" s="679"/>
      <c r="K93" s="678" t="s">
        <v>4723</v>
      </c>
      <c r="L93" s="679"/>
      <c r="M93" s="678" t="s">
        <v>4724</v>
      </c>
      <c r="N93" s="679"/>
      <c r="O93" s="678" t="s">
        <v>4725</v>
      </c>
      <c r="P93" s="679"/>
      <c r="Q93" s="678" t="s">
        <v>4726</v>
      </c>
      <c r="R93" s="679"/>
      <c r="S93" s="678" t="s">
        <v>4727</v>
      </c>
      <c r="T93" s="679"/>
      <c r="U93" s="680" t="s">
        <v>4728</v>
      </c>
      <c r="V93" s="681"/>
      <c r="W93" s="678" t="s">
        <v>4729</v>
      </c>
      <c r="X93" s="679"/>
      <c r="Y93" s="678" t="s">
        <v>4730</v>
      </c>
      <c r="Z93" s="679"/>
      <c r="AA93" s="678" t="s">
        <v>4731</v>
      </c>
      <c r="AB93" s="679"/>
      <c r="AC93" s="680" t="s">
        <v>4732</v>
      </c>
      <c r="AD93" s="679"/>
      <c r="AE93" s="678" t="s">
        <v>4733</v>
      </c>
      <c r="AF93" s="679"/>
      <c r="AG93" s="678" t="s">
        <v>4734</v>
      </c>
      <c r="AH93" s="679"/>
      <c r="AI93" s="678" t="s">
        <v>4735</v>
      </c>
      <c r="AJ93" s="679"/>
      <c r="AK93" s="678" t="s">
        <v>4736</v>
      </c>
      <c r="AL93" s="679"/>
      <c r="AM93" s="680" t="s">
        <v>4737</v>
      </c>
      <c r="AN93" s="679"/>
      <c r="AO93" s="678" t="s">
        <v>4738</v>
      </c>
      <c r="AP93" s="679"/>
      <c r="AQ93" s="762"/>
      <c r="AR93" s="678" t="s">
        <v>4739</v>
      </c>
      <c r="AS93" s="679"/>
      <c r="AT93" s="678" t="s">
        <v>4721</v>
      </c>
      <c r="AU93" s="679"/>
      <c r="AV93" s="678" t="s">
        <v>4722</v>
      </c>
      <c r="AW93" s="679"/>
      <c r="AX93" s="678" t="s">
        <v>4723</v>
      </c>
      <c r="AY93" s="679"/>
      <c r="AZ93" s="678" t="s">
        <v>4724</v>
      </c>
      <c r="BA93" s="679"/>
      <c r="BB93" s="678" t="s">
        <v>4725</v>
      </c>
      <c r="BC93" s="679"/>
      <c r="BD93" s="678" t="s">
        <v>4726</v>
      </c>
      <c r="BE93" s="679"/>
      <c r="BF93" s="678" t="s">
        <v>4727</v>
      </c>
      <c r="BG93" s="679"/>
      <c r="BH93" s="680" t="s">
        <v>4728</v>
      </c>
      <c r="BI93" s="681"/>
      <c r="BJ93" s="678" t="s">
        <v>4729</v>
      </c>
      <c r="BK93" s="679"/>
      <c r="BL93" s="678" t="s">
        <v>4730</v>
      </c>
      <c r="BM93" s="679"/>
      <c r="BN93" s="678" t="s">
        <v>4731</v>
      </c>
      <c r="BO93" s="679"/>
      <c r="BP93" s="680" t="s">
        <v>4732</v>
      </c>
      <c r="BQ93" s="679"/>
      <c r="BR93" s="678" t="s">
        <v>4733</v>
      </c>
      <c r="BS93" s="679"/>
      <c r="BT93" s="678" t="s">
        <v>4734</v>
      </c>
      <c r="BU93" s="679"/>
      <c r="BV93" s="678" t="s">
        <v>4735</v>
      </c>
      <c r="BW93" s="679"/>
      <c r="BX93" s="678" t="s">
        <v>4736</v>
      </c>
      <c r="BY93" s="679"/>
      <c r="BZ93" s="680" t="s">
        <v>4737</v>
      </c>
      <c r="CA93" s="679"/>
      <c r="CB93" s="678" t="s">
        <v>4738</v>
      </c>
      <c r="CC93" s="682"/>
      <c r="CE93" s="678" t="str">
        <f>+CE$5</f>
        <v>22년</v>
      </c>
      <c r="CF93" s="679"/>
      <c r="CG93" s="678" t="s">
        <v>4721</v>
      </c>
      <c r="CH93" s="679"/>
      <c r="CI93" s="678" t="s">
        <v>4722</v>
      </c>
      <c r="CJ93" s="679"/>
      <c r="CK93" s="678" t="s">
        <v>4723</v>
      </c>
      <c r="CL93" s="679"/>
      <c r="CM93" s="678" t="s">
        <v>4724</v>
      </c>
      <c r="CN93" s="679"/>
      <c r="CO93" s="678" t="s">
        <v>4725</v>
      </c>
      <c r="CP93" s="679"/>
      <c r="CQ93" s="678" t="s">
        <v>4741</v>
      </c>
      <c r="CR93" s="679"/>
      <c r="CS93" s="678" t="s">
        <v>4727</v>
      </c>
      <c r="CT93" s="679"/>
      <c r="CU93" s="680" t="s">
        <v>4728</v>
      </c>
      <c r="CV93" s="681"/>
      <c r="CW93" s="678" t="s">
        <v>4729</v>
      </c>
      <c r="CX93" s="679"/>
      <c r="CY93" s="678" t="s">
        <v>4730</v>
      </c>
      <c r="CZ93" s="679"/>
      <c r="DA93" s="678" t="s">
        <v>4731</v>
      </c>
      <c r="DB93" s="679"/>
      <c r="DC93" s="680" t="s">
        <v>4732</v>
      </c>
      <c r="DD93" s="679"/>
      <c r="DE93" s="678" t="s">
        <v>4733</v>
      </c>
      <c r="DF93" s="679"/>
      <c r="DG93" s="678" t="s">
        <v>4734</v>
      </c>
      <c r="DH93" s="679"/>
      <c r="DI93" s="678" t="s">
        <v>4735</v>
      </c>
      <c r="DJ93" s="679"/>
      <c r="DK93" s="678" t="s">
        <v>4736</v>
      </c>
      <c r="DL93" s="679"/>
      <c r="DM93" s="680" t="s">
        <v>4737</v>
      </c>
      <c r="DN93" s="679"/>
      <c r="DO93" s="678" t="s">
        <v>4738</v>
      </c>
      <c r="DP93" s="682"/>
      <c r="DR93" s="678" t="str">
        <f>+DR$5</f>
        <v>23년</v>
      </c>
      <c r="DS93" s="679"/>
      <c r="DT93" s="678" t="s">
        <v>4721</v>
      </c>
      <c r="DU93" s="679"/>
      <c r="DV93" s="678" t="s">
        <v>4722</v>
      </c>
      <c r="DW93" s="679"/>
      <c r="DX93" s="678" t="s">
        <v>4723</v>
      </c>
      <c r="DY93" s="679"/>
      <c r="DZ93" s="678" t="s">
        <v>4724</v>
      </c>
      <c r="EA93" s="679"/>
      <c r="EB93" s="678" t="s">
        <v>4725</v>
      </c>
      <c r="EC93" s="679"/>
      <c r="ED93" s="678" t="s">
        <v>4741</v>
      </c>
      <c r="EE93" s="679"/>
      <c r="EF93" s="678" t="s">
        <v>4727</v>
      </c>
      <c r="EG93" s="679"/>
      <c r="EH93" s="680" t="s">
        <v>4728</v>
      </c>
      <c r="EI93" s="681"/>
      <c r="EJ93" s="678" t="s">
        <v>4729</v>
      </c>
      <c r="EK93" s="679"/>
      <c r="EL93" s="678" t="s">
        <v>4730</v>
      </c>
      <c r="EM93" s="679"/>
      <c r="EN93" s="678" t="s">
        <v>4731</v>
      </c>
      <c r="EO93" s="679"/>
      <c r="EP93" s="680" t="s">
        <v>4732</v>
      </c>
      <c r="EQ93" s="679"/>
      <c r="ER93" s="678" t="s">
        <v>4733</v>
      </c>
      <c r="ES93" s="679"/>
      <c r="ET93" s="678" t="s">
        <v>4734</v>
      </c>
      <c r="EU93" s="679"/>
      <c r="EV93" s="678" t="s">
        <v>4735</v>
      </c>
      <c r="EW93" s="679"/>
      <c r="EX93" s="678" t="s">
        <v>4736</v>
      </c>
      <c r="EY93" s="679"/>
      <c r="EZ93" s="680" t="s">
        <v>4737</v>
      </c>
      <c r="FA93" s="679"/>
      <c r="FB93" s="678" t="s">
        <v>4738</v>
      </c>
      <c r="FC93" s="682"/>
      <c r="FD93" s="678" t="s">
        <v>4743</v>
      </c>
      <c r="FE93" s="679"/>
      <c r="FF93" s="678" t="s">
        <v>4744</v>
      </c>
      <c r="FG93" s="679"/>
      <c r="FH93" s="678" t="s">
        <v>4745</v>
      </c>
      <c r="FI93" s="679"/>
      <c r="FJ93" s="678" t="s">
        <v>4746</v>
      </c>
      <c r="FK93" s="679"/>
    </row>
    <row r="94" spans="2:167" s="758" customFormat="1" ht="13.5" customHeight="1">
      <c r="B94" s="891"/>
      <c r="C94" s="892"/>
      <c r="D94" s="893"/>
      <c r="E94" s="684" t="s">
        <v>4747</v>
      </c>
      <c r="F94" s="685" t="s">
        <v>4748</v>
      </c>
      <c r="G94" s="684" t="s">
        <v>4747</v>
      </c>
      <c r="H94" s="685" t="s">
        <v>4748</v>
      </c>
      <c r="I94" s="684" t="s">
        <v>4747</v>
      </c>
      <c r="J94" s="685" t="s">
        <v>4748</v>
      </c>
      <c r="K94" s="684" t="s">
        <v>4747</v>
      </c>
      <c r="L94" s="685" t="s">
        <v>4748</v>
      </c>
      <c r="M94" s="684" t="s">
        <v>4747</v>
      </c>
      <c r="N94" s="685" t="s">
        <v>4748</v>
      </c>
      <c r="O94" s="684" t="s">
        <v>4747</v>
      </c>
      <c r="P94" s="685" t="s">
        <v>4748</v>
      </c>
      <c r="Q94" s="684" t="s">
        <v>4747</v>
      </c>
      <c r="R94" s="685" t="s">
        <v>4748</v>
      </c>
      <c r="S94" s="684" t="s">
        <v>4747</v>
      </c>
      <c r="T94" s="685" t="s">
        <v>4748</v>
      </c>
      <c r="U94" s="686" t="s">
        <v>4747</v>
      </c>
      <c r="V94" s="687" t="s">
        <v>4748</v>
      </c>
      <c r="W94" s="684" t="s">
        <v>4747</v>
      </c>
      <c r="X94" s="685" t="s">
        <v>4748</v>
      </c>
      <c r="Y94" s="684" t="s">
        <v>4747</v>
      </c>
      <c r="Z94" s="685" t="s">
        <v>4748</v>
      </c>
      <c r="AA94" s="684" t="s">
        <v>4747</v>
      </c>
      <c r="AB94" s="685" t="s">
        <v>4748</v>
      </c>
      <c r="AC94" s="686" t="s">
        <v>4747</v>
      </c>
      <c r="AD94" s="685" t="s">
        <v>4748</v>
      </c>
      <c r="AE94" s="684" t="s">
        <v>4747</v>
      </c>
      <c r="AF94" s="685" t="s">
        <v>4748</v>
      </c>
      <c r="AG94" s="684" t="s">
        <v>4747</v>
      </c>
      <c r="AH94" s="685" t="s">
        <v>4748</v>
      </c>
      <c r="AI94" s="684" t="s">
        <v>4747</v>
      </c>
      <c r="AJ94" s="685" t="s">
        <v>4748</v>
      </c>
      <c r="AK94" s="684" t="s">
        <v>4747</v>
      </c>
      <c r="AL94" s="685" t="s">
        <v>4748</v>
      </c>
      <c r="AM94" s="686" t="s">
        <v>4747</v>
      </c>
      <c r="AN94" s="685" t="s">
        <v>4748</v>
      </c>
      <c r="AO94" s="684" t="s">
        <v>4747</v>
      </c>
      <c r="AP94" s="685" t="s">
        <v>4748</v>
      </c>
      <c r="AQ94" s="764"/>
      <c r="AR94" s="684" t="s">
        <v>4747</v>
      </c>
      <c r="AS94" s="685" t="s">
        <v>4748</v>
      </c>
      <c r="AT94" s="684" t="s">
        <v>4747</v>
      </c>
      <c r="AU94" s="685" t="s">
        <v>4748</v>
      </c>
      <c r="AV94" s="684" t="s">
        <v>4747</v>
      </c>
      <c r="AW94" s="685" t="s">
        <v>4748</v>
      </c>
      <c r="AX94" s="684" t="s">
        <v>4747</v>
      </c>
      <c r="AY94" s="685" t="s">
        <v>4748</v>
      </c>
      <c r="AZ94" s="684" t="s">
        <v>4747</v>
      </c>
      <c r="BA94" s="685" t="s">
        <v>4748</v>
      </c>
      <c r="BB94" s="684" t="s">
        <v>4747</v>
      </c>
      <c r="BC94" s="685" t="s">
        <v>4748</v>
      </c>
      <c r="BD94" s="684" t="s">
        <v>4747</v>
      </c>
      <c r="BE94" s="685" t="s">
        <v>4748</v>
      </c>
      <c r="BF94" s="684" t="s">
        <v>4747</v>
      </c>
      <c r="BG94" s="685" t="s">
        <v>4748</v>
      </c>
      <c r="BH94" s="684" t="s">
        <v>4747</v>
      </c>
      <c r="BI94" s="685" t="s">
        <v>4748</v>
      </c>
      <c r="BJ94" s="684" t="s">
        <v>4747</v>
      </c>
      <c r="BK94" s="685" t="s">
        <v>4748</v>
      </c>
      <c r="BL94" s="684" t="s">
        <v>4747</v>
      </c>
      <c r="BM94" s="685" t="s">
        <v>4748</v>
      </c>
      <c r="BN94" s="684" t="s">
        <v>4747</v>
      </c>
      <c r="BO94" s="685" t="s">
        <v>4748</v>
      </c>
      <c r="BP94" s="686" t="s">
        <v>4747</v>
      </c>
      <c r="BQ94" s="685" t="s">
        <v>4748</v>
      </c>
      <c r="BR94" s="684" t="s">
        <v>4747</v>
      </c>
      <c r="BS94" s="685" t="s">
        <v>4748</v>
      </c>
      <c r="BT94" s="684" t="s">
        <v>4747</v>
      </c>
      <c r="BU94" s="685" t="s">
        <v>4748</v>
      </c>
      <c r="BV94" s="684" t="s">
        <v>4747</v>
      </c>
      <c r="BW94" s="685" t="s">
        <v>4748</v>
      </c>
      <c r="BX94" s="684" t="s">
        <v>4747</v>
      </c>
      <c r="BY94" s="685" t="s">
        <v>4748</v>
      </c>
      <c r="BZ94" s="684" t="s">
        <v>4747</v>
      </c>
      <c r="CA94" s="685" t="s">
        <v>4748</v>
      </c>
      <c r="CB94" s="684" t="s">
        <v>4747</v>
      </c>
      <c r="CC94" s="685" t="s">
        <v>4748</v>
      </c>
      <c r="CE94" s="684" t="s">
        <v>4747</v>
      </c>
      <c r="CF94" s="685" t="s">
        <v>4748</v>
      </c>
      <c r="CG94" s="684" t="s">
        <v>4747</v>
      </c>
      <c r="CH94" s="685" t="s">
        <v>4748</v>
      </c>
      <c r="CI94" s="684" t="s">
        <v>4747</v>
      </c>
      <c r="CJ94" s="685" t="s">
        <v>4748</v>
      </c>
      <c r="CK94" s="684" t="s">
        <v>4747</v>
      </c>
      <c r="CL94" s="685" t="s">
        <v>4748</v>
      </c>
      <c r="CM94" s="684" t="s">
        <v>4747</v>
      </c>
      <c r="CN94" s="685" t="s">
        <v>4748</v>
      </c>
      <c r="CO94" s="684" t="s">
        <v>4747</v>
      </c>
      <c r="CP94" s="685" t="s">
        <v>4748</v>
      </c>
      <c r="CQ94" s="684" t="s">
        <v>4747</v>
      </c>
      <c r="CR94" s="685" t="s">
        <v>4748</v>
      </c>
      <c r="CS94" s="684" t="s">
        <v>4747</v>
      </c>
      <c r="CT94" s="685" t="s">
        <v>4748</v>
      </c>
      <c r="CU94" s="684" t="s">
        <v>4747</v>
      </c>
      <c r="CV94" s="685" t="s">
        <v>4748</v>
      </c>
      <c r="CW94" s="684" t="s">
        <v>4747</v>
      </c>
      <c r="CX94" s="685" t="s">
        <v>4748</v>
      </c>
      <c r="CY94" s="684" t="s">
        <v>4747</v>
      </c>
      <c r="CZ94" s="685" t="s">
        <v>4748</v>
      </c>
      <c r="DA94" s="684" t="s">
        <v>4747</v>
      </c>
      <c r="DB94" s="685" t="s">
        <v>4748</v>
      </c>
      <c r="DC94" s="686" t="s">
        <v>4747</v>
      </c>
      <c r="DD94" s="685" t="s">
        <v>4748</v>
      </c>
      <c r="DE94" s="684" t="s">
        <v>4747</v>
      </c>
      <c r="DF94" s="685" t="s">
        <v>4748</v>
      </c>
      <c r="DG94" s="684" t="s">
        <v>4747</v>
      </c>
      <c r="DH94" s="685" t="s">
        <v>4748</v>
      </c>
      <c r="DI94" s="684" t="s">
        <v>4747</v>
      </c>
      <c r="DJ94" s="685" t="s">
        <v>4748</v>
      </c>
      <c r="DK94" s="684" t="s">
        <v>4747</v>
      </c>
      <c r="DL94" s="685" t="s">
        <v>4748</v>
      </c>
      <c r="DM94" s="684" t="s">
        <v>4747</v>
      </c>
      <c r="DN94" s="685" t="s">
        <v>4748</v>
      </c>
      <c r="DO94" s="684" t="s">
        <v>4747</v>
      </c>
      <c r="DP94" s="685" t="s">
        <v>4748</v>
      </c>
      <c r="DR94" s="684" t="s">
        <v>4749</v>
      </c>
      <c r="DS94" s="685" t="s">
        <v>4750</v>
      </c>
      <c r="DT94" s="684" t="s">
        <v>4747</v>
      </c>
      <c r="DU94" s="685" t="s">
        <v>4748</v>
      </c>
      <c r="DV94" s="684" t="s">
        <v>4747</v>
      </c>
      <c r="DW94" s="685" t="s">
        <v>4748</v>
      </c>
      <c r="DX94" s="684" t="s">
        <v>4747</v>
      </c>
      <c r="DY94" s="685" t="s">
        <v>4748</v>
      </c>
      <c r="DZ94" s="684" t="s">
        <v>4747</v>
      </c>
      <c r="EA94" s="685" t="s">
        <v>4748</v>
      </c>
      <c r="EB94" s="684" t="s">
        <v>4747</v>
      </c>
      <c r="EC94" s="685" t="s">
        <v>4748</v>
      </c>
      <c r="ED94" s="684" t="s">
        <v>4747</v>
      </c>
      <c r="EE94" s="685" t="s">
        <v>4748</v>
      </c>
      <c r="EF94" s="684" t="s">
        <v>4747</v>
      </c>
      <c r="EG94" s="685" t="s">
        <v>4748</v>
      </c>
      <c r="EH94" s="684" t="s">
        <v>4747</v>
      </c>
      <c r="EI94" s="685" t="s">
        <v>4748</v>
      </c>
      <c r="EJ94" s="684" t="s">
        <v>4747</v>
      </c>
      <c r="EK94" s="685" t="s">
        <v>4748</v>
      </c>
      <c r="EL94" s="684" t="s">
        <v>4747</v>
      </c>
      <c r="EM94" s="685" t="s">
        <v>4748</v>
      </c>
      <c r="EN94" s="684" t="s">
        <v>4747</v>
      </c>
      <c r="EO94" s="685" t="s">
        <v>4748</v>
      </c>
      <c r="EP94" s="686" t="s">
        <v>4747</v>
      </c>
      <c r="EQ94" s="685" t="s">
        <v>4748</v>
      </c>
      <c r="ER94" s="684" t="s">
        <v>4747</v>
      </c>
      <c r="ES94" s="685" t="s">
        <v>4748</v>
      </c>
      <c r="ET94" s="684" t="s">
        <v>4747</v>
      </c>
      <c r="EU94" s="685" t="s">
        <v>4748</v>
      </c>
      <c r="EV94" s="684" t="s">
        <v>4747</v>
      </c>
      <c r="EW94" s="685" t="s">
        <v>4748</v>
      </c>
      <c r="EX94" s="684" t="s">
        <v>4747</v>
      </c>
      <c r="EY94" s="685" t="s">
        <v>4748</v>
      </c>
      <c r="EZ94" s="684" t="s">
        <v>4747</v>
      </c>
      <c r="FA94" s="685" t="s">
        <v>4748</v>
      </c>
      <c r="FB94" s="684" t="s">
        <v>4747</v>
      </c>
      <c r="FC94" s="685" t="s">
        <v>4748</v>
      </c>
      <c r="FD94" s="684" t="s">
        <v>4747</v>
      </c>
      <c r="FE94" s="685" t="s">
        <v>4748</v>
      </c>
      <c r="FF94" s="684" t="s">
        <v>4747</v>
      </c>
      <c r="FG94" s="685" t="s">
        <v>4748</v>
      </c>
      <c r="FH94" s="684" t="s">
        <v>4747</v>
      </c>
      <c r="FI94" s="685" t="s">
        <v>4748</v>
      </c>
      <c r="FJ94" s="684" t="s">
        <v>4747</v>
      </c>
      <c r="FK94" s="685" t="s">
        <v>4748</v>
      </c>
    </row>
    <row r="95" spans="2:167" s="758" customFormat="1" ht="13.5" customHeight="1">
      <c r="B95" s="792" t="s">
        <v>4764</v>
      </c>
      <c r="C95" s="793"/>
      <c r="D95" s="793"/>
      <c r="E95" s="794">
        <f t="shared" ref="E95:E107" si="53">+W95+AO95</f>
        <v>910332.12584599992</v>
      </c>
      <c r="F95" s="795">
        <f>+IF(E95=0,0,E95/E95*100)</f>
        <v>100</v>
      </c>
      <c r="G95" s="794">
        <f>G96+G97+G100+G105</f>
        <v>73025.527419999999</v>
      </c>
      <c r="H95" s="795">
        <f>+IF(G95=0,0,G95/G95*100)</f>
        <v>100</v>
      </c>
      <c r="I95" s="794">
        <f>I96+I97+I100+I105</f>
        <v>65750.274504000001</v>
      </c>
      <c r="J95" s="795">
        <f>+IF(I95=0,0,I95/I95*100)</f>
        <v>100</v>
      </c>
      <c r="K95" s="794">
        <f>K96+K97+K100+K105</f>
        <v>80544.117646999977</v>
      </c>
      <c r="L95" s="795">
        <f>+IF(K95=0,0,K95/K95*100)</f>
        <v>100</v>
      </c>
      <c r="M95" s="794">
        <f>M96+M97+M100+M105</f>
        <v>219319.91957100001</v>
      </c>
      <c r="N95" s="795">
        <f>+IF(M95=0,0,M95/M95*100)</f>
        <v>100</v>
      </c>
      <c r="O95" s="794">
        <f>O96+O97+O100+O105</f>
        <v>57761.540185999991</v>
      </c>
      <c r="P95" s="795">
        <f>+IF(O95=0,0,O95/O95*100)</f>
        <v>100</v>
      </c>
      <c r="Q95" s="794">
        <f>Q96+Q97+Q100+Q105</f>
        <v>57153.864675000012</v>
      </c>
      <c r="R95" s="795">
        <f>+IF(Q95=0,0,Q95/Q95*100)</f>
        <v>100</v>
      </c>
      <c r="S95" s="794">
        <f>S96+S97+S100+S105</f>
        <v>68893.735939999999</v>
      </c>
      <c r="T95" s="795">
        <f>+IF(S95=0,0,S95/S95*100)</f>
        <v>100</v>
      </c>
      <c r="U95" s="794">
        <f t="shared" ref="U95:U105" si="54">+O95+Q95+S95</f>
        <v>183809.140801</v>
      </c>
      <c r="V95" s="795">
        <f>+IF(U95=0,0,U95/U95*100)</f>
        <v>100</v>
      </c>
      <c r="W95" s="794">
        <f t="shared" ref="W95:W105" si="55">+M95+U95</f>
        <v>403129.06037199998</v>
      </c>
      <c r="X95" s="795">
        <f>+IF(W95=0,0,W95/W95*100)</f>
        <v>100</v>
      </c>
      <c r="Y95" s="794">
        <f>Y96+Y97+Y100+Y105</f>
        <v>76310.557713000002</v>
      </c>
      <c r="Z95" s="795">
        <f>+IF(Y95=0,0,Y95/Y95*100)</f>
        <v>100</v>
      </c>
      <c r="AA95" s="794">
        <f>AA96+AA97+AA100+AA105</f>
        <v>77377.075991999984</v>
      </c>
      <c r="AB95" s="795">
        <f>+IF(AA95=0,0,AA95/AA95*100)</f>
        <v>100</v>
      </c>
      <c r="AC95" s="794">
        <f>AC96+AC97+AC100+AC105</f>
        <v>88234.717427000011</v>
      </c>
      <c r="AD95" s="795">
        <f>+IF(AC95=0,0,AC95/AC95*100)</f>
        <v>100</v>
      </c>
      <c r="AE95" s="792">
        <f t="shared" ref="AE95:AE105" si="56">+Y95+AA95+AC95</f>
        <v>241922.35113199998</v>
      </c>
      <c r="AF95" s="795">
        <f>+IF(AE95=0,0,AE95/AE95*100)</f>
        <v>100</v>
      </c>
      <c r="AG95" s="794">
        <f>AG96+AG97+AG100+AG105</f>
        <v>88000.762401</v>
      </c>
      <c r="AH95" s="795">
        <f>+IF(AG95=0,0,AG95/AG95*100)</f>
        <v>100</v>
      </c>
      <c r="AI95" s="794">
        <f>AI96+AI97+AI100+AI105</f>
        <v>92853.509931000008</v>
      </c>
      <c r="AJ95" s="795">
        <f>+IF(AI95=0,0,AI95/AI95*100)</f>
        <v>100</v>
      </c>
      <c r="AK95" s="794">
        <f>AK96+AK97+AK100+AK105</f>
        <v>84426.442009999999</v>
      </c>
      <c r="AL95" s="795">
        <f>+IF(AK95=0,0,AK95/AK95*100)</f>
        <v>100</v>
      </c>
      <c r="AM95" s="792">
        <f t="shared" ref="AM95:AM105" si="57">+AG95+AI95+AK95</f>
        <v>265280.71434200002</v>
      </c>
      <c r="AN95" s="795">
        <f>+IF(AM95=0,0,AM95/AM95*100)</f>
        <v>100</v>
      </c>
      <c r="AO95" s="792">
        <f t="shared" ref="AO95:AO105" si="58">+AE95+AM95</f>
        <v>507203.065474</v>
      </c>
      <c r="AP95" s="795">
        <f>+IF(AO95=0,0,AO95/AO95*100)</f>
        <v>100</v>
      </c>
      <c r="AQ95" s="734"/>
      <c r="AR95" s="794">
        <f>AR96+AR97+AR100+AR105</f>
        <v>1062325.1269499999</v>
      </c>
      <c r="AS95" s="795">
        <f>+IF(AR95=0,0,AR95/AR95*100)</f>
        <v>100</v>
      </c>
      <c r="AT95" s="794">
        <f>AT96+AT97+AT100+AT105</f>
        <v>87191.202510999996</v>
      </c>
      <c r="AU95" s="795">
        <f>+IF(AT95=0,0,AT95/AT95*100)</f>
        <v>100</v>
      </c>
      <c r="AV95" s="794">
        <f>AV96+AV97+AV100+AV105</f>
        <v>78577.826583000002</v>
      </c>
      <c r="AW95" s="795">
        <f>+IF(AV95=0,0,AV95/AV95*100)</f>
        <v>100</v>
      </c>
      <c r="AX95" s="794">
        <f>AX96+AX97+AX100+AX105</f>
        <v>99310.625732</v>
      </c>
      <c r="AY95" s="795">
        <f>+IF(AX95=0,0,AX95/AX95*100)</f>
        <v>100</v>
      </c>
      <c r="AZ95" s="794">
        <f>AZ96+AZ97+AZ100+AZ105</f>
        <v>265079.65482599998</v>
      </c>
      <c r="BA95" s="795">
        <f>+IF(AZ95=0,0,AZ95/AZ95*100)</f>
        <v>100</v>
      </c>
      <c r="BB95" s="794">
        <f>BB96+BB97+BB100+BB105</f>
        <v>84415.531912999999</v>
      </c>
      <c r="BC95" s="795">
        <f>+IF(BB95=0,0,BB95/BB95*100)</f>
        <v>100</v>
      </c>
      <c r="BD95" s="794">
        <f>BD96+BD97+BD100+BD105</f>
        <v>84060.118629999997</v>
      </c>
      <c r="BE95" s="795">
        <f>+IF(BD95=0,0,BD95/BD95*100)</f>
        <v>100</v>
      </c>
      <c r="BF95" s="794">
        <f>BF96+BF97+BF100+BF105</f>
        <v>81630.690516000002</v>
      </c>
      <c r="BG95" s="795">
        <f>+IF(BF95=0,0,BF95/BF95*100)</f>
        <v>100</v>
      </c>
      <c r="BH95" s="794">
        <f>BH96+BH97+BH100+BH105</f>
        <v>250106.341059</v>
      </c>
      <c r="BI95" s="795">
        <f>+IF(BH95=0,0,BH95/BH95*100)</f>
        <v>100</v>
      </c>
      <c r="BJ95" s="794">
        <f t="shared" ref="BJ95:BJ105" si="59">+AZ95+BH95</f>
        <v>515185.99588499998</v>
      </c>
      <c r="BK95" s="795">
        <f>+IF(BJ95=0,0,BJ95/BJ95*100)</f>
        <v>100</v>
      </c>
      <c r="BL95" s="794">
        <f>BL96+BL97+BL100+BL105</f>
        <v>90693.715010000014</v>
      </c>
      <c r="BM95" s="795">
        <f>+IF(BL95=0,0,BL95/BL95*100)</f>
        <v>100</v>
      </c>
      <c r="BN95" s="794">
        <f>BN96+BN97+BN100+BN105</f>
        <v>82067.032091000015</v>
      </c>
      <c r="BO95" s="795">
        <f>+IF(BN95=0,0,BN95/BN95*100)</f>
        <v>100</v>
      </c>
      <c r="BP95" s="794">
        <f>BP96+BP97+BP100+BP105</f>
        <v>84568.208165999997</v>
      </c>
      <c r="BQ95" s="795">
        <f>+IF(BP95=0,0,BP95/BP95*100)</f>
        <v>100</v>
      </c>
      <c r="BR95" s="794">
        <f>BR96+BR97+BR100+BR105</f>
        <v>257328.95526699998</v>
      </c>
      <c r="BS95" s="795">
        <f>+IF(BR95=0,0,BR95/BR95*100)</f>
        <v>100</v>
      </c>
      <c r="BT95" s="794">
        <f>BT96+BT97+BT100+BT105</f>
        <v>92884.172419999988</v>
      </c>
      <c r="BU95" s="795">
        <f>+IF(BT95=0,0,BT95/BT95*100)</f>
        <v>100</v>
      </c>
      <c r="BV95" s="794">
        <f>BV96+BV97+BV100+BV105</f>
        <v>99846.995465</v>
      </c>
      <c r="BW95" s="795">
        <f>+IF(BV95=0,0,BV95/BV95*100)</f>
        <v>100</v>
      </c>
      <c r="BX95" s="794">
        <f>BX96+BX97+BX100+BX105</f>
        <v>97079.007912999979</v>
      </c>
      <c r="BY95" s="795">
        <f>+IF(BX95=0,0,BX95/BX95*100)</f>
        <v>100</v>
      </c>
      <c r="BZ95" s="794">
        <f>BZ96+BZ97+BZ100+BZ105</f>
        <v>289810.17579799995</v>
      </c>
      <c r="CA95" s="795">
        <f>+IF(BZ95=0,0,BZ95/BZ95*100)</f>
        <v>100</v>
      </c>
      <c r="CB95" s="794">
        <f t="shared" ref="CB95:CB105" si="60">+BR95+BZ95</f>
        <v>547139.13106499997</v>
      </c>
      <c r="CC95" s="795">
        <f>+IF(CB95=0,0,CB95/CB95*100)</f>
        <v>100</v>
      </c>
      <c r="CE95" s="794">
        <f t="shared" ref="CE95:CE108" si="61">+CW95+DO95</f>
        <v>1433024.747338281</v>
      </c>
      <c r="CF95" s="795">
        <f>+IF(CE95=0,0,CE95/CE95*100)</f>
        <v>100</v>
      </c>
      <c r="CG95" s="794">
        <f>CG96+CG97+CG100+CG105</f>
        <v>104702.83869286931</v>
      </c>
      <c r="CH95" s="795">
        <f>+IF(CG95=0,0,CG95/CG95*100)</f>
        <v>100</v>
      </c>
      <c r="CI95" s="794">
        <f>CI96+CI97+CI100+CI105</f>
        <v>99716.160560999997</v>
      </c>
      <c r="CJ95" s="795">
        <f>+IF(CI95=0,0,CI95/CI95*100)</f>
        <v>100</v>
      </c>
      <c r="CK95" s="794">
        <f>CK96+CK97+CK100+CK105</f>
        <v>109384.69227400002</v>
      </c>
      <c r="CL95" s="795">
        <f>+IF(CK95=0,0,CK95/CK95*100)</f>
        <v>100</v>
      </c>
      <c r="CM95" s="794">
        <f>CM96+CM97+CM100+CM105</f>
        <v>313803.69152786932</v>
      </c>
      <c r="CN95" s="795">
        <f>+IF(CM95=0,0,CM95/CM95*100)</f>
        <v>100</v>
      </c>
      <c r="CO95" s="794">
        <f>CO96+CO97+CO100+CO105</f>
        <v>106830.44603699999</v>
      </c>
      <c r="CP95" s="795">
        <f>+IF(CO95=0,0,CO95/CO95*100)</f>
        <v>100</v>
      </c>
      <c r="CQ95" s="794">
        <f>CQ96+CQ97+CQ100+CQ105</f>
        <v>109636.85161500001</v>
      </c>
      <c r="CR95" s="795">
        <f>+IF(CQ95=0,0,CQ95/CQ95*100)</f>
        <v>100</v>
      </c>
      <c r="CS95" s="794">
        <f>CS96+CS97+CS100+CS105</f>
        <v>113974.41386599997</v>
      </c>
      <c r="CT95" s="795">
        <f>+IF(CS95=0,0,CS95/CS95*100)</f>
        <v>100</v>
      </c>
      <c r="CU95" s="794">
        <f>CU96+CU97+CU100+CU105</f>
        <v>330441.711518</v>
      </c>
      <c r="CV95" s="795">
        <f>+IF(CU95=0,0,CU95/CU95*100)</f>
        <v>100</v>
      </c>
      <c r="CW95" s="794">
        <f t="shared" ref="CW95:CW105" si="62">+CM95+CU95</f>
        <v>644245.40304586932</v>
      </c>
      <c r="CX95" s="795">
        <f>+IF(CW95=0,0,CW95/CW95*100)</f>
        <v>100</v>
      </c>
      <c r="CY95" s="794">
        <f>CY96+CY97+CY100+CY105</f>
        <v>119604.009614</v>
      </c>
      <c r="CZ95" s="795">
        <f>+IF(CY95=0,0,CY95/CY95*100)</f>
        <v>100</v>
      </c>
      <c r="DA95" s="794">
        <f>DA96+DA97+DA100+DA105</f>
        <v>128961.430377</v>
      </c>
      <c r="DB95" s="795">
        <f>+IF(DA95=0,0,DA95/DA95*100)</f>
        <v>100</v>
      </c>
      <c r="DC95" s="794">
        <f>DC96+DC97+DC100+DC105</f>
        <v>132178.69818800001</v>
      </c>
      <c r="DD95" s="795">
        <f>+IF(DC95=0,0,DC95/DC95*100)</f>
        <v>100</v>
      </c>
      <c r="DE95" s="794">
        <f>DE96+DE97+DE100+DE105</f>
        <v>380744.138179</v>
      </c>
      <c r="DF95" s="795">
        <f>+IF(DE95=0,0,DE95/DE95*100)</f>
        <v>100</v>
      </c>
      <c r="DG95" s="794">
        <f>DG96+DG97+DG100+DG105</f>
        <v>147239.25402216567</v>
      </c>
      <c r="DH95" s="795">
        <f>+IF(DG95=0,0,DG95/DG95*100)</f>
        <v>100</v>
      </c>
      <c r="DI95" s="794">
        <f>DI96+DI97+DI100+DI105</f>
        <v>136014.02071607023</v>
      </c>
      <c r="DJ95" s="795">
        <f>+IF(DI95=0,0,DI95/DI95*100)</f>
        <v>100</v>
      </c>
      <c r="DK95" s="794">
        <f>DK96+DK97+DK100+DK105</f>
        <v>124781.93137517585</v>
      </c>
      <c r="DL95" s="795">
        <f>+IF(DK95=0,0,DK95/DK95*100)</f>
        <v>100</v>
      </c>
      <c r="DM95" s="794">
        <f>DM96+DM97+DM100+DM105</f>
        <v>408035.20611341175</v>
      </c>
      <c r="DN95" s="795">
        <f>+IF(DM95=0,0,DM95/DM95*100)</f>
        <v>100</v>
      </c>
      <c r="DO95" s="794">
        <f t="shared" ref="DO95:DO105" si="63">+DE95+DM95</f>
        <v>788779.34429241181</v>
      </c>
      <c r="DP95" s="795">
        <f>+IF(DO95=0,0,DO95/DO95*100)</f>
        <v>100</v>
      </c>
      <c r="DR95" s="794">
        <f t="shared" ref="DR95:DR112" si="64">+EJ95+FB95</f>
        <v>1655010.1881120107</v>
      </c>
      <c r="DS95" s="795">
        <f>+IF(DR95=0,0,DR95/DR95*100)</f>
        <v>100</v>
      </c>
      <c r="DT95" s="794">
        <f>DT96+DT97+DT100+DT105</f>
        <v>137594.6452573092</v>
      </c>
      <c r="DU95" s="795">
        <f>+IF(DT95=0,0,DT95/DT95*100)</f>
        <v>100</v>
      </c>
      <c r="DV95" s="794">
        <f>DV96+DV97+DV100+DV105</f>
        <v>139356.94374006664</v>
      </c>
      <c r="DW95" s="795">
        <f>+IF(DV95=0,0,DV95/DV95*100)</f>
        <v>100</v>
      </c>
      <c r="DX95" s="794">
        <f>DX96+DX97+DX100+DX105</f>
        <v>141419.72658670208</v>
      </c>
      <c r="DY95" s="795">
        <f>+IF(DX95=0,0,DX95/DX95*100)</f>
        <v>100</v>
      </c>
      <c r="DZ95" s="794">
        <f>DZ96+DZ97+DZ100+DZ105</f>
        <v>418371.31558407791</v>
      </c>
      <c r="EA95" s="795">
        <f>+IF(DZ95=0,0,DZ95/DZ95*100)</f>
        <v>100</v>
      </c>
      <c r="EB95" s="794">
        <f>EB96+EB97+EB100+EB105</f>
        <v>134517.22233688837</v>
      </c>
      <c r="EC95" s="795">
        <f>+IF(EB95=0,0,EB95/EB95*100)</f>
        <v>100</v>
      </c>
      <c r="ED95" s="794">
        <f>ED96+ED97+ED100+ED105</f>
        <v>133312.06960080215</v>
      </c>
      <c r="EE95" s="795">
        <f>+IF(ED95=0,0,ED95/ED95*100)</f>
        <v>100</v>
      </c>
      <c r="EF95" s="794">
        <f>EF96+EF97+EF100+EF105</f>
        <v>132928.56683135059</v>
      </c>
      <c r="EG95" s="795">
        <f>+IF(EF95=0,0,EF95/EF95*100)</f>
        <v>100</v>
      </c>
      <c r="EH95" s="794">
        <f>EH96+EH97+EH100+EH105</f>
        <v>400757.85876904108</v>
      </c>
      <c r="EI95" s="795">
        <f>+IF(EH95=0,0,EH95/EH95*100)</f>
        <v>100</v>
      </c>
      <c r="EJ95" s="794">
        <f t="shared" ref="EJ95:EJ105" si="65">+DZ95+EH95</f>
        <v>819129.17435311899</v>
      </c>
      <c r="EK95" s="795">
        <f>+IF(EJ95=0,0,EJ95/EJ95*100)</f>
        <v>100</v>
      </c>
      <c r="EL95" s="794">
        <f>EL96+EL97+EL100+EL105</f>
        <v>136318.10354082572</v>
      </c>
      <c r="EM95" s="795">
        <f>+IF(EL95=0,0,EL95/EL95*100)</f>
        <v>100</v>
      </c>
      <c r="EN95" s="794">
        <f>EN96+EN97+EN100+EN105</f>
        <v>135162.10710310275</v>
      </c>
      <c r="EO95" s="795">
        <f>+IF(EN95=0,0,EN95/EN95*100)</f>
        <v>100</v>
      </c>
      <c r="EP95" s="794">
        <f>EP96+EP97+EP100+EP105</f>
        <v>138044.06171923093</v>
      </c>
      <c r="EQ95" s="795">
        <f>+IF(EP95=0,0,EP95/EP95*100)</f>
        <v>100</v>
      </c>
      <c r="ER95" s="794">
        <f>ER96+ER97+ER100+ER105</f>
        <v>409524.27236315934</v>
      </c>
      <c r="ES95" s="795">
        <f>+IF(ER95=0,0,ER95/ER95*100)</f>
        <v>100</v>
      </c>
      <c r="ET95" s="794">
        <f>ET96+ET97+ET100+ET105</f>
        <v>144226.33600724884</v>
      </c>
      <c r="EU95" s="795">
        <f>+IF(ET95=0,0,ET95/ET95*100)</f>
        <v>100</v>
      </c>
      <c r="EV95" s="794">
        <f>EV96+EV97+EV100+EV105</f>
        <v>145706.02448755759</v>
      </c>
      <c r="EW95" s="795">
        <f>+IF(EV95=0,0,EV95/EV95*100)</f>
        <v>100</v>
      </c>
      <c r="EX95" s="794">
        <f>EX96+EX97+EX100+EX105</f>
        <v>136424.3809009259</v>
      </c>
      <c r="EY95" s="795">
        <f>+IF(EX95=0,0,EX95/EX95*100)</f>
        <v>100</v>
      </c>
      <c r="EZ95" s="794">
        <f>EZ96+EZ97+EZ100+EZ105</f>
        <v>426356.74139573227</v>
      </c>
      <c r="FA95" s="795">
        <f>+IF(EZ95=0,0,EZ95/EZ95*100)</f>
        <v>100</v>
      </c>
      <c r="FB95" s="794">
        <f t="shared" ref="FB95:FB105" si="66">+ER95+EZ95</f>
        <v>835881.01375889161</v>
      </c>
      <c r="FC95" s="795">
        <f>+IF(FB95=0,0,FB95/FB95*100)</f>
        <v>100</v>
      </c>
      <c r="FD95" s="794">
        <f>FD96+FD97+FD100+FD105</f>
        <v>1659098.7173536164</v>
      </c>
      <c r="FE95" s="795">
        <f>+IF(FD95=0,0,FD95/FD95*100)</f>
        <v>100</v>
      </c>
      <c r="FF95" s="794">
        <f>FF96+FF97+FF100+FF105</f>
        <v>1821110.4678879492</v>
      </c>
      <c r="FG95" s="795">
        <f>+IF(FF95=0,0,FF95/FF95*100)</f>
        <v>100</v>
      </c>
      <c r="FH95" s="794">
        <f>FH96+FH97+FH100+FH105</f>
        <v>2095565.0182017121</v>
      </c>
      <c r="FI95" s="795">
        <f>+IF(FH95=0,0,FH95/FH95*100)</f>
        <v>100</v>
      </c>
      <c r="FJ95" s="794">
        <f>FJ96+FJ97+FJ100+FJ105</f>
        <v>2357942.5043076999</v>
      </c>
      <c r="FK95" s="795">
        <f>+IF(FJ95=0,0,FJ95/FJ95*100)</f>
        <v>100</v>
      </c>
    </row>
    <row r="96" spans="2:167" s="648" customFormat="1" ht="13.5" customHeight="1">
      <c r="B96" s="769"/>
      <c r="C96" s="731" t="s">
        <v>4831</v>
      </c>
      <c r="D96" s="728"/>
      <c r="E96" s="770">
        <f t="shared" si="53"/>
        <v>834303.34714051941</v>
      </c>
      <c r="F96" s="726">
        <f>+IF(E96=0,0,E96/E96*100)</f>
        <v>100</v>
      </c>
      <c r="G96" s="770">
        <v>65410.235673999996</v>
      </c>
      <c r="H96" s="726">
        <f>+IF(G96=0,0,G96/G96*100)</f>
        <v>100</v>
      </c>
      <c r="I96" s="770">
        <v>61050.177880000003</v>
      </c>
      <c r="J96" s="726">
        <f>+IF(I96=0,0,I96/I96*100)</f>
        <v>100</v>
      </c>
      <c r="K96" s="770">
        <v>73797.92918351946</v>
      </c>
      <c r="L96" s="726">
        <f>+IF(K96=0,0,K96/K96*100)</f>
        <v>100</v>
      </c>
      <c r="M96" s="770">
        <f>+G96+I96+K96</f>
        <v>200258.34273751947</v>
      </c>
      <c r="N96" s="726">
        <f>+IF(M96=0,0,M96/M96*100)</f>
        <v>100</v>
      </c>
      <c r="O96" s="770">
        <v>54379.095870999998</v>
      </c>
      <c r="P96" s="726">
        <f>+IF(O96=0,0,O96/O96*100)</f>
        <v>100</v>
      </c>
      <c r="Q96" s="770">
        <v>51480.796576000008</v>
      </c>
      <c r="R96" s="726">
        <f>+IF(Q96=0,0,Q96/Q96*100)</f>
        <v>100</v>
      </c>
      <c r="S96" s="770">
        <v>64324.191387999992</v>
      </c>
      <c r="T96" s="726">
        <f>+IF(S96=0,0,S96/S96*100)</f>
        <v>100</v>
      </c>
      <c r="U96" s="770">
        <f t="shared" si="54"/>
        <v>170184.083835</v>
      </c>
      <c r="V96" s="726">
        <f>+IF(U96=0,0,U96/U96*100)</f>
        <v>100</v>
      </c>
      <c r="W96" s="770">
        <f t="shared" si="55"/>
        <v>370442.42657251947</v>
      </c>
      <c r="X96" s="726">
        <f>+IF(W96=0,0,W96/W96*100)</f>
        <v>100</v>
      </c>
      <c r="Y96" s="770">
        <v>69357.857996999999</v>
      </c>
      <c r="Z96" s="726">
        <f>+IF(Y96=0,0,Y96/Y96*100)</f>
        <v>100</v>
      </c>
      <c r="AA96" s="770">
        <v>71323.965052999993</v>
      </c>
      <c r="AB96" s="726">
        <f>+IF(AA96=0,0,AA96/AA96*100)</f>
        <v>100</v>
      </c>
      <c r="AC96" s="770">
        <v>81141.973565000008</v>
      </c>
      <c r="AD96" s="726">
        <f>+IF(AC96=0,0,AC96/AC96*100)</f>
        <v>100</v>
      </c>
      <c r="AE96" s="728">
        <f t="shared" si="56"/>
        <v>221823.796615</v>
      </c>
      <c r="AF96" s="726">
        <f>+IF(AE96=0,0,AE96/AE96*100)</f>
        <v>100</v>
      </c>
      <c r="AG96" s="770">
        <v>78417.032629000008</v>
      </c>
      <c r="AH96" s="726">
        <f>+IF(AG96=0,0,AG96/AG96*100)</f>
        <v>100</v>
      </c>
      <c r="AI96" s="770">
        <v>85674.681905999998</v>
      </c>
      <c r="AJ96" s="726">
        <f>+IF(AI96=0,0,AI96/AI96*100)</f>
        <v>100</v>
      </c>
      <c r="AK96" s="770">
        <v>77945.409417999996</v>
      </c>
      <c r="AL96" s="726">
        <f>+IF(AK96=0,0,AK96/AK96*100)</f>
        <v>100</v>
      </c>
      <c r="AM96" s="728">
        <f t="shared" si="57"/>
        <v>242037.123953</v>
      </c>
      <c r="AN96" s="726">
        <f>+IF(AM96=0,0,AM96/AM96*100)</f>
        <v>100</v>
      </c>
      <c r="AO96" s="728">
        <f t="shared" si="58"/>
        <v>463860.920568</v>
      </c>
      <c r="AP96" s="726">
        <f>+IF(AO96=0,0,AO96/AO96*100)</f>
        <v>100</v>
      </c>
      <c r="AQ96" s="651"/>
      <c r="AR96" s="770">
        <v>995524.13991100003</v>
      </c>
      <c r="AS96" s="726">
        <f>+IF(AR96=0,0,AR96/AR96*100)</f>
        <v>100</v>
      </c>
      <c r="AT96" s="770">
        <v>81587.961865000005</v>
      </c>
      <c r="AU96" s="726">
        <f>+IF(AT96=0,0,AT96/AT96*100)</f>
        <v>100</v>
      </c>
      <c r="AV96" s="770">
        <v>74086.128981000002</v>
      </c>
      <c r="AW96" s="726">
        <f>+IF(AV96=0,0,AV96/AV96*100)</f>
        <v>100</v>
      </c>
      <c r="AX96" s="770">
        <v>92606.182846000011</v>
      </c>
      <c r="AY96" s="726">
        <f>+IF(AX96=0,0,AX96/AX96*100)</f>
        <v>100</v>
      </c>
      <c r="AZ96" s="770">
        <f>+AT96+AV96+AX96</f>
        <v>248280.27369200002</v>
      </c>
      <c r="BA96" s="726">
        <f>+IF(AZ96=0,0,AZ96/AZ96*100)</f>
        <v>100</v>
      </c>
      <c r="BB96" s="770">
        <v>80240.473102999997</v>
      </c>
      <c r="BC96" s="726">
        <f>+IF(BB96=0,0,BB96/BB96*100)</f>
        <v>100</v>
      </c>
      <c r="BD96" s="770">
        <v>79535.993170000002</v>
      </c>
      <c r="BE96" s="726">
        <f>+IF(BD96=0,0,BD96/BD96*100)</f>
        <v>100</v>
      </c>
      <c r="BF96" s="770">
        <v>77940.829572999995</v>
      </c>
      <c r="BG96" s="726">
        <f>+IF(BF96=0,0,BF96/BF96*100)</f>
        <v>100</v>
      </c>
      <c r="BH96" s="770">
        <f>+BB96+BD96+BF96</f>
        <v>237717.29584599999</v>
      </c>
      <c r="BI96" s="726">
        <f>+IF(BH96=0,0,BH96/BH96*100)</f>
        <v>100</v>
      </c>
      <c r="BJ96" s="770">
        <f t="shared" si="59"/>
        <v>485997.56953800004</v>
      </c>
      <c r="BK96" s="726">
        <f>+IF(BJ96=0,0,BJ96/BJ96*100)</f>
        <v>100</v>
      </c>
      <c r="BL96" s="770">
        <v>83245.948188000009</v>
      </c>
      <c r="BM96" s="726">
        <f>+IF(BL96=0,0,BL96/BL96*100)</f>
        <v>100</v>
      </c>
      <c r="BN96" s="770">
        <v>76820.026846000008</v>
      </c>
      <c r="BO96" s="726">
        <f>+IF(BN96=0,0,BN96/BN96*100)</f>
        <v>100</v>
      </c>
      <c r="BP96" s="770">
        <v>79442.976798999996</v>
      </c>
      <c r="BQ96" s="726">
        <f>+IF(BP96=0,0,BP96/BP96*100)</f>
        <v>100</v>
      </c>
      <c r="BR96" s="770">
        <f>+BL96+BN96+BP96</f>
        <v>239508.951833</v>
      </c>
      <c r="BS96" s="726">
        <f>+IF(BR96=0,0,BR96/BR96*100)</f>
        <v>100</v>
      </c>
      <c r="BT96" s="770">
        <v>88781.958759000001</v>
      </c>
      <c r="BU96" s="726">
        <f>+IF(BT96=0,0,BT96/BT96*100)</f>
        <v>100</v>
      </c>
      <c r="BV96" s="770">
        <v>92279.018220999991</v>
      </c>
      <c r="BW96" s="726">
        <f>+IF(BV96=0,0,BV96/BV96*100)</f>
        <v>100</v>
      </c>
      <c r="BX96" s="770">
        <v>88956.641559999989</v>
      </c>
      <c r="BY96" s="726">
        <f>+IF(BX96=0,0,BX96/BX96*100)</f>
        <v>100</v>
      </c>
      <c r="BZ96" s="770">
        <f>+BT96+BV96+BX96</f>
        <v>270017.61853999994</v>
      </c>
      <c r="CA96" s="726">
        <f>+IF(BZ96=0,0,BZ96/BZ96*100)</f>
        <v>100</v>
      </c>
      <c r="CB96" s="770">
        <f t="shared" si="60"/>
        <v>509526.57037299994</v>
      </c>
      <c r="CC96" s="726">
        <f>+IF(CB96=0,0,CB96/CB96*100)</f>
        <v>100</v>
      </c>
      <c r="CE96" s="770">
        <f t="shared" si="61"/>
        <v>1327834.5643024938</v>
      </c>
      <c r="CF96" s="726">
        <f>+IF(CE96=0,0,CE96/CE96*100)</f>
        <v>100</v>
      </c>
      <c r="CG96" s="770">
        <v>100582.96054333358</v>
      </c>
      <c r="CH96" s="726">
        <f>+IF(CG96=0,0,CG96/CG96*100)</f>
        <v>100</v>
      </c>
      <c r="CI96" s="770">
        <v>93203.006775333575</v>
      </c>
      <c r="CJ96" s="726">
        <f>+IF(CI96=0,0,CI96/CI96*100)</f>
        <v>100</v>
      </c>
      <c r="CK96" s="770">
        <v>101557.97880300001</v>
      </c>
      <c r="CL96" s="726">
        <f>+IF(CK96=0,0,CK96/CK96*100)</f>
        <v>100</v>
      </c>
      <c r="CM96" s="770">
        <f>+CG96+CI96+CK96</f>
        <v>295343.94612166716</v>
      </c>
      <c r="CN96" s="726">
        <f>+IF(CM96=0,0,CM96/CM96*100)</f>
        <v>100</v>
      </c>
      <c r="CO96" s="770">
        <v>100636.230272</v>
      </c>
      <c r="CP96" s="726">
        <f>+IF(CO96=0,0,CO96/CO96*100)</f>
        <v>100</v>
      </c>
      <c r="CQ96" s="770">
        <v>100466.901919</v>
      </c>
      <c r="CR96" s="726">
        <f>+IF(CQ96=0,0,CQ96/CQ96*100)</f>
        <v>100</v>
      </c>
      <c r="CS96" s="770">
        <v>102508.53194799999</v>
      </c>
      <c r="CT96" s="726">
        <f>+IF(CS96=0,0,CS96/CS96*100)</f>
        <v>100</v>
      </c>
      <c r="CU96" s="770">
        <f>+CO96+CQ96+CS96</f>
        <v>303611.664139</v>
      </c>
      <c r="CV96" s="726">
        <f>+IF(CU96=0,0,CU96/CU96*100)</f>
        <v>100</v>
      </c>
      <c r="CW96" s="770">
        <f t="shared" si="62"/>
        <v>598955.61026066716</v>
      </c>
      <c r="CX96" s="726">
        <f>+IF(CW96=0,0,CW96/CW96*100)</f>
        <v>100</v>
      </c>
      <c r="CY96" s="770">
        <v>110382.06586999999</v>
      </c>
      <c r="CZ96" s="726">
        <f>+IF(CY96=0,0,CY96/CY96*100)</f>
        <v>100</v>
      </c>
      <c r="DA96" s="770">
        <v>112517.456267</v>
      </c>
      <c r="DB96" s="726">
        <f>+IF(DA96=0,0,DA96/DA96*100)</f>
        <v>100</v>
      </c>
      <c r="DC96" s="770">
        <v>118802.06101</v>
      </c>
      <c r="DD96" s="726">
        <f>+IF(DC96=0,0,DC96/DC96*100)</f>
        <v>100</v>
      </c>
      <c r="DE96" s="770">
        <f>+CY96+DA96+DC96</f>
        <v>341701.583147</v>
      </c>
      <c r="DF96" s="726">
        <f>+IF(DE96=0,0,DE96/DE96*100)</f>
        <v>100</v>
      </c>
      <c r="DG96" s="770">
        <v>133378.12205693568</v>
      </c>
      <c r="DH96" s="726">
        <f>+IF(DG96=0,0,DG96/DG96*100)</f>
        <v>100</v>
      </c>
      <c r="DI96" s="770">
        <v>132623.12457002522</v>
      </c>
      <c r="DJ96" s="726">
        <f>+IF(DI96=0,0,DI96/DI96*100)</f>
        <v>100</v>
      </c>
      <c r="DK96" s="770">
        <v>121176.12426786585</v>
      </c>
      <c r="DL96" s="726">
        <f>+IF(DK96=0,0,DK96/DK96*100)</f>
        <v>100</v>
      </c>
      <c r="DM96" s="770">
        <f>+DG96+DI96+DK96</f>
        <v>387177.37089482677</v>
      </c>
      <c r="DN96" s="726">
        <f>+IF(DM96=0,0,DM96/DM96*100)</f>
        <v>100</v>
      </c>
      <c r="DO96" s="770">
        <f t="shared" si="63"/>
        <v>728878.95404182677</v>
      </c>
      <c r="DP96" s="726">
        <f>+IF(DO96=0,0,DO96/DO96*100)</f>
        <v>100</v>
      </c>
      <c r="DR96" s="770">
        <f t="shared" si="64"/>
        <v>1643093.4801245374</v>
      </c>
      <c r="DS96" s="726">
        <f>+IF(DR96=0,0,DR96/DR96*100)</f>
        <v>100</v>
      </c>
      <c r="DT96" s="770">
        <v>136790.50731015488</v>
      </c>
      <c r="DU96" s="726">
        <f>+IF(DT96=0,0,DT96/DT96*100)</f>
        <v>100</v>
      </c>
      <c r="DV96" s="770">
        <v>139254.51329291231</v>
      </c>
      <c r="DW96" s="726">
        <f>+IF(DV96=0,0,DV96/DV96*100)</f>
        <v>100</v>
      </c>
      <c r="DX96" s="770">
        <v>140386.46856927749</v>
      </c>
      <c r="DY96" s="726">
        <f>+IF(DX96=0,0,DX96/DX96*100)</f>
        <v>100</v>
      </c>
      <c r="DZ96" s="770">
        <f>+DT96+DV96+DX96</f>
        <v>416431.48917234468</v>
      </c>
      <c r="EA96" s="726">
        <f>+IF(DZ96=0,0,DZ96/DZ96*100)</f>
        <v>100</v>
      </c>
      <c r="EB96" s="770">
        <v>133865.95138973405</v>
      </c>
      <c r="EC96" s="726">
        <f>+IF(EB96=0,0,EB96/EB96*100)</f>
        <v>100</v>
      </c>
      <c r="ED96" s="770">
        <v>131491.96155364782</v>
      </c>
      <c r="EE96" s="726">
        <f>+IF(ED96=0,0,ED96/ED96*100)</f>
        <v>100</v>
      </c>
      <c r="EF96" s="770">
        <v>131156.33711392601</v>
      </c>
      <c r="EG96" s="726">
        <f>+IF(EF96=0,0,EF96/EF96*100)</f>
        <v>100</v>
      </c>
      <c r="EH96" s="770">
        <f>+EB96+ED96+EF96</f>
        <v>396514.25005730789</v>
      </c>
      <c r="EI96" s="726">
        <f>+IF(EH96=0,0,EH96/EH96*100)</f>
        <v>100</v>
      </c>
      <c r="EJ96" s="770">
        <f t="shared" si="65"/>
        <v>812945.73922965256</v>
      </c>
      <c r="EK96" s="726">
        <f>+IF(EJ96=0,0,EJ96/EJ96*100)</f>
        <v>100</v>
      </c>
      <c r="EL96" s="770">
        <v>135849.3179936714</v>
      </c>
      <c r="EM96" s="726">
        <f>+IF(EL96=0,0,EL96/EL96*100)</f>
        <v>100</v>
      </c>
      <c r="EN96" s="770">
        <v>134744.67665594842</v>
      </c>
      <c r="EO96" s="726">
        <f>+IF(EN96=0,0,EN96/EN96*100)</f>
        <v>100</v>
      </c>
      <c r="EP96" s="770">
        <v>137367.63600180636</v>
      </c>
      <c r="EQ96" s="726">
        <f>+IF(EP96=0,0,EP96/EP96*100)</f>
        <v>100</v>
      </c>
      <c r="ER96" s="770">
        <f>+EL96+EN96+EP96</f>
        <v>407961.63065142615</v>
      </c>
      <c r="ES96" s="726">
        <f>+IF(ER96=0,0,ER96/ER96*100)</f>
        <v>100</v>
      </c>
      <c r="ET96" s="770">
        <v>143607.90556009451</v>
      </c>
      <c r="EU96" s="726">
        <f>+IF(ET96=0,0,ET96/ET96*100)</f>
        <v>100</v>
      </c>
      <c r="EV96" s="770">
        <v>143348.05349986273</v>
      </c>
      <c r="EW96" s="726">
        <f>+IF(EV96=0,0,EV96/EV96*100)</f>
        <v>100</v>
      </c>
      <c r="EX96" s="770">
        <v>135230.15118350132</v>
      </c>
      <c r="EY96" s="726">
        <f>+IF(EX96=0,0,EX96/EX96*100)</f>
        <v>100</v>
      </c>
      <c r="EZ96" s="770">
        <f>+ET96+EV96+EX96</f>
        <v>422186.11024345853</v>
      </c>
      <c r="FA96" s="726">
        <f>+IF(EZ96=0,0,EZ96/EZ96*100)</f>
        <v>100</v>
      </c>
      <c r="FB96" s="770">
        <f t="shared" si="66"/>
        <v>830147.74089488469</v>
      </c>
      <c r="FC96" s="726">
        <f>+IF(FB96=0,0,FB96/FB96*100)</f>
        <v>100</v>
      </c>
      <c r="FD96" s="770">
        <v>1658904.359571381</v>
      </c>
      <c r="FE96" s="726">
        <f>+IF(FD96=0,0,FD96/FD96*100)</f>
        <v>100</v>
      </c>
      <c r="FF96" s="770">
        <v>1820951.7667657139</v>
      </c>
      <c r="FG96" s="726">
        <f>+IF(FF96=0,0,FF96/FF96*100)</f>
        <v>100</v>
      </c>
      <c r="FH96" s="770">
        <v>2096482.5666409815</v>
      </c>
      <c r="FI96" s="726">
        <f>+IF(FH96=0,0,FH96/FH96*100)</f>
        <v>100</v>
      </c>
      <c r="FJ96" s="770">
        <v>2358845.227930991</v>
      </c>
      <c r="FK96" s="726">
        <f>+IF(FJ96=0,0,FJ96/FJ96*100)</f>
        <v>100</v>
      </c>
    </row>
    <row r="97" spans="2:167" s="648" customFormat="1" ht="13.5" customHeight="1">
      <c r="B97" s="769"/>
      <c r="C97" s="731" t="s">
        <v>4832</v>
      </c>
      <c r="D97" s="796"/>
      <c r="E97" s="797">
        <f t="shared" si="53"/>
        <v>43019.206139000002</v>
      </c>
      <c r="F97" s="727">
        <f>+IF(E97=0,0,E97/E97*100)</f>
        <v>100</v>
      </c>
      <c r="G97" s="797">
        <f>G98+G99</f>
        <v>5676.975238</v>
      </c>
      <c r="H97" s="727">
        <f>+IF(G97=0,0,G97/G97*100)</f>
        <v>100</v>
      </c>
      <c r="I97" s="797">
        <f>I98+I99</f>
        <v>3572.2909290000002</v>
      </c>
      <c r="J97" s="727">
        <f>+IF(I97=0,0,I97/I97*100)</f>
        <v>100</v>
      </c>
      <c r="K97" s="797">
        <f>K98+K99</f>
        <v>5028.5072010000004</v>
      </c>
      <c r="L97" s="727">
        <f>+IF(K97=0,0,K97/K97*100)</f>
        <v>100</v>
      </c>
      <c r="M97" s="797">
        <f>M98+M99</f>
        <v>14277.773368</v>
      </c>
      <c r="N97" s="727">
        <f>+IF(M97=0,0,M97/M97*100)</f>
        <v>100</v>
      </c>
      <c r="O97" s="797">
        <f>O98+O99</f>
        <v>1933.3520149999999</v>
      </c>
      <c r="P97" s="727">
        <f>+IF(O97=0,0,O97/O97*100)</f>
        <v>100</v>
      </c>
      <c r="Q97" s="797">
        <f>Q98+Q99</f>
        <v>2330.0116279999997</v>
      </c>
      <c r="R97" s="727">
        <f>+IF(Q97=0,0,Q97/Q97*100)</f>
        <v>100</v>
      </c>
      <c r="S97" s="797">
        <f>S98+S99</f>
        <v>2084.1185660000001</v>
      </c>
      <c r="T97" s="727">
        <f>+IF(S97=0,0,S97/S97*100)</f>
        <v>100</v>
      </c>
      <c r="U97" s="797">
        <f t="shared" si="54"/>
        <v>6347.4822089999998</v>
      </c>
      <c r="V97" s="727">
        <f>+IF(U97=0,0,U97/U97*100)</f>
        <v>100</v>
      </c>
      <c r="W97" s="797">
        <f t="shared" si="55"/>
        <v>20625.255577</v>
      </c>
      <c r="X97" s="727">
        <f>+IF(W97=0,0,W97/W97*100)</f>
        <v>100</v>
      </c>
      <c r="Y97" s="797">
        <f>Y98+Y99</f>
        <v>3492.5541320000002</v>
      </c>
      <c r="Z97" s="727">
        <f>+IF(Y97=0,0,Y97/Y97*100)</f>
        <v>100</v>
      </c>
      <c r="AA97" s="797">
        <f>AA98+AA99</f>
        <v>2306.3167290000001</v>
      </c>
      <c r="AB97" s="727">
        <f>+IF(AA97=0,0,AA97/AA97*100)</f>
        <v>100</v>
      </c>
      <c r="AC97" s="797">
        <f>AC98+AC99</f>
        <v>4297.7021690000001</v>
      </c>
      <c r="AD97" s="727">
        <f>+IF(AC97=0,0,AC97/AC97*100)</f>
        <v>100</v>
      </c>
      <c r="AE97" s="797">
        <f t="shared" si="56"/>
        <v>10096.57303</v>
      </c>
      <c r="AF97" s="727">
        <f>+IF(AE97=0,0,AE97/AE97*100)</f>
        <v>100</v>
      </c>
      <c r="AG97" s="797">
        <f>AG98+AG99</f>
        <v>3001.265003</v>
      </c>
      <c r="AH97" s="727">
        <f>+IF(AG97=0,0,AG97/AG97*100)</f>
        <v>100</v>
      </c>
      <c r="AI97" s="797">
        <f>AI98+AI99</f>
        <v>4343.6617220000007</v>
      </c>
      <c r="AJ97" s="727">
        <f>+IF(AI97=0,0,AI97/AI97*100)</f>
        <v>100</v>
      </c>
      <c r="AK97" s="797">
        <f>AK98+AK99</f>
        <v>4952.4508070000002</v>
      </c>
      <c r="AL97" s="727">
        <f>+IF(AK97=0,0,AK97/AK97*100)</f>
        <v>100</v>
      </c>
      <c r="AM97" s="797">
        <f t="shared" si="57"/>
        <v>12297.377532000002</v>
      </c>
      <c r="AN97" s="727">
        <f>+IF(AM97=0,0,AM97/AM97*100)</f>
        <v>100</v>
      </c>
      <c r="AO97" s="797">
        <f t="shared" si="58"/>
        <v>22393.950562000002</v>
      </c>
      <c r="AP97" s="727">
        <f>+IF(AO97=0,0,AO97/AO97*100)</f>
        <v>100</v>
      </c>
      <c r="AQ97" s="651"/>
      <c r="AR97" s="797">
        <f>AR98+AR99</f>
        <v>17305.059007</v>
      </c>
      <c r="AS97" s="727">
        <f>+IF(AR97=0,0,AR97/AR97*100)</f>
        <v>100</v>
      </c>
      <c r="AT97" s="797">
        <f>AT98+AT99</f>
        <v>2688.3049559999999</v>
      </c>
      <c r="AU97" s="727">
        <f>+IF(AT97=0,0,AT97/AT97*100)</f>
        <v>100</v>
      </c>
      <c r="AV97" s="797">
        <f>AV98+AV99</f>
        <v>2163.9821569999999</v>
      </c>
      <c r="AW97" s="727">
        <f>+IF(AV97=0,0,AV97/AV97*100)</f>
        <v>100</v>
      </c>
      <c r="AX97" s="797">
        <f>AX98+AX99</f>
        <v>2259.9497719999999</v>
      </c>
      <c r="AY97" s="727">
        <f>+IF(AX97=0,0,AX97/AX97*100)</f>
        <v>100</v>
      </c>
      <c r="AZ97" s="797">
        <f>AZ98+AZ99</f>
        <v>7112.2368850000003</v>
      </c>
      <c r="BA97" s="727">
        <f>+IF(AZ97=0,0,AZ97/AZ97*100)</f>
        <v>100</v>
      </c>
      <c r="BB97" s="797">
        <f>BB98+BB99</f>
        <v>1148.555758</v>
      </c>
      <c r="BC97" s="727">
        <f>+IF(BB97=0,0,BB97/BB97*100)</f>
        <v>100</v>
      </c>
      <c r="BD97" s="797">
        <f>BD98+BD99</f>
        <v>1079.2033919999999</v>
      </c>
      <c r="BE97" s="727">
        <f>+IF(BD97=0,0,BD97/BD97*100)</f>
        <v>100</v>
      </c>
      <c r="BF97" s="797">
        <f>BF98+BF99</f>
        <v>1243.3452320000001</v>
      </c>
      <c r="BG97" s="727">
        <f>+IF(BF97=0,0,BF97/BF97*100)</f>
        <v>100</v>
      </c>
      <c r="BH97" s="797">
        <f>BH98+BH99</f>
        <v>3471.104382</v>
      </c>
      <c r="BI97" s="727">
        <f>+IF(BH97=0,0,BH97/BH97*100)</f>
        <v>100</v>
      </c>
      <c r="BJ97" s="797">
        <f t="shared" si="59"/>
        <v>10583.341267</v>
      </c>
      <c r="BK97" s="727">
        <f>+IF(BJ97=0,0,BJ97/BJ97*100)</f>
        <v>100</v>
      </c>
      <c r="BL97" s="797">
        <f>BL98+BL99</f>
        <v>1119.637956</v>
      </c>
      <c r="BM97" s="727">
        <f>+IF(BL97=0,0,BL97/BL97*100)</f>
        <v>100</v>
      </c>
      <c r="BN97" s="797">
        <f>BN98+BN99</f>
        <v>1068.3573980000001</v>
      </c>
      <c r="BO97" s="727">
        <f>+IF(BN97=0,0,BN97/BN97*100)</f>
        <v>100</v>
      </c>
      <c r="BP97" s="797">
        <f>BP98+BP99</f>
        <v>1157.7259369999999</v>
      </c>
      <c r="BQ97" s="727">
        <f>+IF(BP97=0,0,BP97/BP97*100)</f>
        <v>100</v>
      </c>
      <c r="BR97" s="797">
        <f>BR98+BR99</f>
        <v>3345.7212909999998</v>
      </c>
      <c r="BS97" s="727">
        <f>+IF(BR97=0,0,BR97/BR97*100)</f>
        <v>100</v>
      </c>
      <c r="BT97" s="797">
        <f>BT98+BT99</f>
        <v>1205.7575919999999</v>
      </c>
      <c r="BU97" s="727">
        <f>+IF(BT97=0,0,BT97/BT97*100)</f>
        <v>100</v>
      </c>
      <c r="BV97" s="797">
        <f>BV98+BV99</f>
        <v>1386.5130650000001</v>
      </c>
      <c r="BW97" s="727">
        <f>+IF(BV97=0,0,BV97/BV97*100)</f>
        <v>100</v>
      </c>
      <c r="BX97" s="797">
        <f>BX98+BX99</f>
        <v>783.72579199999996</v>
      </c>
      <c r="BY97" s="727">
        <f>+IF(BX97=0,0,BX97/BX97*100)</f>
        <v>100</v>
      </c>
      <c r="BZ97" s="797">
        <f>BZ98+BZ99</f>
        <v>3375.9964490000002</v>
      </c>
      <c r="CA97" s="727">
        <f>+IF(BZ97=0,0,BZ97/BZ97*100)</f>
        <v>100</v>
      </c>
      <c r="CB97" s="797">
        <f t="shared" si="60"/>
        <v>6721.71774</v>
      </c>
      <c r="CC97" s="727">
        <f>+IF(CB97=0,0,CB97/CB97*100)</f>
        <v>100</v>
      </c>
      <c r="CE97" s="797">
        <f t="shared" si="61"/>
        <v>40114.599720084996</v>
      </c>
      <c r="CF97" s="727">
        <f>+IF(CE97=0,0,CE97/CE97*100)</f>
        <v>100</v>
      </c>
      <c r="CG97" s="797">
        <f>CG98+CG99</f>
        <v>963.50652100000002</v>
      </c>
      <c r="CH97" s="727">
        <f>+IF(CG97=0,0,CG97/CG97*100)</f>
        <v>100</v>
      </c>
      <c r="CI97" s="797">
        <f>CI98+CI99</f>
        <v>1153.796106</v>
      </c>
      <c r="CJ97" s="727">
        <f>+IF(CI97=0,0,CI97/CI97*100)</f>
        <v>100</v>
      </c>
      <c r="CK97" s="797">
        <f>CK98+CK99</f>
        <v>927.82133099999999</v>
      </c>
      <c r="CL97" s="727">
        <f>+IF(CK97=0,0,CK97/CK97*100)</f>
        <v>100</v>
      </c>
      <c r="CM97" s="797">
        <f>CM98+CM99</f>
        <v>3045.1239580000001</v>
      </c>
      <c r="CN97" s="727">
        <f>+IF(CM97=0,0,CM97/CM97*100)</f>
        <v>100</v>
      </c>
      <c r="CO97" s="797">
        <f>CO98+CO99</f>
        <v>1128.4626949999999</v>
      </c>
      <c r="CP97" s="727">
        <f>+IF(CO97=0,0,CO97/CO97*100)</f>
        <v>100</v>
      </c>
      <c r="CQ97" s="797">
        <f>CQ98+CQ99</f>
        <v>1495.7060280000001</v>
      </c>
      <c r="CR97" s="727">
        <f>+IF(CQ97=0,0,CQ97/CQ97*100)</f>
        <v>100</v>
      </c>
      <c r="CS97" s="797">
        <f>CS98+CS99</f>
        <v>6148.8915969999998</v>
      </c>
      <c r="CT97" s="727">
        <f>+IF(CS97=0,0,CS97/CS97*100)</f>
        <v>100</v>
      </c>
      <c r="CU97" s="797">
        <f>CU98+CU99</f>
        <v>8773.0603200000005</v>
      </c>
      <c r="CV97" s="727">
        <f>+IF(CU97=0,0,CU97/CU97*100)</f>
        <v>100</v>
      </c>
      <c r="CW97" s="797">
        <f t="shared" si="62"/>
        <v>11818.184278000001</v>
      </c>
      <c r="CX97" s="727">
        <f>+IF(CW97=0,0,CW97/CW97*100)</f>
        <v>100</v>
      </c>
      <c r="CY97" s="797">
        <f>CY98+CY99</f>
        <v>5697.0107939999989</v>
      </c>
      <c r="CZ97" s="727">
        <f>+IF(CY97=0,0,CY97/CY97*100)</f>
        <v>100</v>
      </c>
      <c r="DA97" s="797">
        <f>DA98+DA99</f>
        <v>8507.2453349999996</v>
      </c>
      <c r="DB97" s="727">
        <f>+IF(DA97=0,0,DA97/DA97*100)</f>
        <v>100</v>
      </c>
      <c r="DC97" s="797">
        <f>DC98+DC99</f>
        <v>8041.7179740000001</v>
      </c>
      <c r="DD97" s="727">
        <f>+IF(DC97=0,0,DC97/DC97*100)</f>
        <v>100</v>
      </c>
      <c r="DE97" s="797">
        <f>DE98+DE99</f>
        <v>22245.974102999997</v>
      </c>
      <c r="DF97" s="727">
        <f>+IF(DE97=0,0,DE97/DE97*100)</f>
        <v>100</v>
      </c>
      <c r="DG97" s="797">
        <f>DG98+DG99</f>
        <v>1870.7504412300002</v>
      </c>
      <c r="DH97" s="727">
        <f>+IF(DG97=0,0,DG97/DG97*100)</f>
        <v>100</v>
      </c>
      <c r="DI97" s="797">
        <f>DI98+DI99</f>
        <v>2060.1413490450004</v>
      </c>
      <c r="DJ97" s="727">
        <f>+IF(DI97=0,0,DI97/DI97*100)</f>
        <v>100</v>
      </c>
      <c r="DK97" s="797">
        <f>DK98+DK99</f>
        <v>2119.5495488100005</v>
      </c>
      <c r="DL97" s="727">
        <f>+IF(DK97=0,0,DK97/DK97*100)</f>
        <v>100</v>
      </c>
      <c r="DM97" s="797">
        <f>DM98+DM99</f>
        <v>6050.4413390850013</v>
      </c>
      <c r="DN97" s="727">
        <f>+IF(DM97=0,0,DM97/DM97*100)</f>
        <v>100</v>
      </c>
      <c r="DO97" s="797">
        <f t="shared" si="63"/>
        <v>28296.415442084999</v>
      </c>
      <c r="DP97" s="727">
        <f>+IF(DO97=0,0,DO97/DO97*100)</f>
        <v>100</v>
      </c>
      <c r="DR97" s="797">
        <f t="shared" si="64"/>
        <v>0</v>
      </c>
      <c r="DS97" s="727">
        <f>+IF(DR97=0,0,DR97/DR97*100)</f>
        <v>0</v>
      </c>
      <c r="DT97" s="797">
        <f>DT98+DT99</f>
        <v>0</v>
      </c>
      <c r="DU97" s="727">
        <f>+IF(DT97=0,0,DT97/DT97*100)</f>
        <v>0</v>
      </c>
      <c r="DV97" s="797">
        <f>DV98+DV99</f>
        <v>0</v>
      </c>
      <c r="DW97" s="727">
        <f>+IF(DV97=0,0,DV97/DV97*100)</f>
        <v>0</v>
      </c>
      <c r="DX97" s="797">
        <f>DX98+DX99</f>
        <v>0</v>
      </c>
      <c r="DY97" s="727">
        <f>+IF(DX97=0,0,DX97/DX97*100)</f>
        <v>0</v>
      </c>
      <c r="DZ97" s="797">
        <f>DZ98+DZ99</f>
        <v>0</v>
      </c>
      <c r="EA97" s="727">
        <f>+IF(DZ97=0,0,DZ97/DZ97*100)</f>
        <v>0</v>
      </c>
      <c r="EB97" s="797">
        <f>EB98+EB99</f>
        <v>0</v>
      </c>
      <c r="EC97" s="727">
        <f>+IF(EB97=0,0,EB97/EB97*100)</f>
        <v>0</v>
      </c>
      <c r="ED97" s="797">
        <f>ED98+ED99</f>
        <v>0</v>
      </c>
      <c r="EE97" s="727">
        <f>+IF(ED97=0,0,ED97/ED97*100)</f>
        <v>0</v>
      </c>
      <c r="EF97" s="797">
        <f>EF98+EF99</f>
        <v>0</v>
      </c>
      <c r="EG97" s="727">
        <f>+IF(EF97=0,0,EF97/EF97*100)</f>
        <v>0</v>
      </c>
      <c r="EH97" s="797">
        <f>EH98+EH99</f>
        <v>0</v>
      </c>
      <c r="EI97" s="727">
        <f>+IF(EH97=0,0,EH97/EH97*100)</f>
        <v>0</v>
      </c>
      <c r="EJ97" s="797">
        <f t="shared" si="65"/>
        <v>0</v>
      </c>
      <c r="EK97" s="727">
        <f>+IF(EJ97=0,0,EJ97/EJ97*100)</f>
        <v>0</v>
      </c>
      <c r="EL97" s="797">
        <f>EL98+EL99</f>
        <v>0</v>
      </c>
      <c r="EM97" s="727">
        <f>+IF(EL97=0,0,EL97/EL97*100)</f>
        <v>0</v>
      </c>
      <c r="EN97" s="797">
        <f>EN98+EN99</f>
        <v>0</v>
      </c>
      <c r="EO97" s="727">
        <f>+IF(EN97=0,0,EN97/EN97*100)</f>
        <v>0</v>
      </c>
      <c r="EP97" s="797">
        <f>EP98+EP99</f>
        <v>0</v>
      </c>
      <c r="EQ97" s="727">
        <f>+IF(EP97=0,0,EP97/EP97*100)</f>
        <v>0</v>
      </c>
      <c r="ER97" s="797">
        <f>ER98+ER99</f>
        <v>0</v>
      </c>
      <c r="ES97" s="727">
        <f>+IF(ER97=0,0,ER97/ER97*100)</f>
        <v>0</v>
      </c>
      <c r="ET97" s="797">
        <f>ET98+ET99</f>
        <v>0</v>
      </c>
      <c r="EU97" s="727">
        <f>+IF(ET97=0,0,ET97/ET97*100)</f>
        <v>0</v>
      </c>
      <c r="EV97" s="797">
        <f>EV98+EV99</f>
        <v>0</v>
      </c>
      <c r="EW97" s="727">
        <f>+IF(EV97=0,0,EV97/EV97*100)</f>
        <v>0</v>
      </c>
      <c r="EX97" s="797">
        <f>EX98+EX99</f>
        <v>0</v>
      </c>
      <c r="EY97" s="727">
        <f>+IF(EX97=0,0,EX97/EX97*100)</f>
        <v>0</v>
      </c>
      <c r="EZ97" s="797">
        <f>EZ98+EZ99</f>
        <v>0</v>
      </c>
      <c r="FA97" s="727">
        <f>+IF(EZ97=0,0,EZ97/EZ97*100)</f>
        <v>0</v>
      </c>
      <c r="FB97" s="797">
        <f t="shared" si="66"/>
        <v>0</v>
      </c>
      <c r="FC97" s="727">
        <f>+IF(FB97=0,0,FB97/FB97*100)</f>
        <v>0</v>
      </c>
      <c r="FD97" s="797">
        <f>FD98+FD99</f>
        <v>0</v>
      </c>
      <c r="FE97" s="727">
        <f>+IF(FD97=0,0,FD97/FD97*100)</f>
        <v>0</v>
      </c>
      <c r="FF97" s="797">
        <f>FF98+FF99</f>
        <v>0</v>
      </c>
      <c r="FG97" s="727">
        <f>+IF(FF97=0,0,FF97/FF97*100)</f>
        <v>0</v>
      </c>
      <c r="FH97" s="797">
        <f>FH98+FH99</f>
        <v>0</v>
      </c>
      <c r="FI97" s="727">
        <f>+IF(FH97=0,0,FH97/FH97*100)</f>
        <v>0</v>
      </c>
      <c r="FJ97" s="797">
        <f>FJ98+FJ99</f>
        <v>0</v>
      </c>
      <c r="FK97" s="727">
        <f>+IF(FJ97=0,0,FJ97/FJ97*100)</f>
        <v>0</v>
      </c>
    </row>
    <row r="98" spans="2:167" s="648" customFormat="1" ht="13.5" customHeight="1">
      <c r="B98" s="769"/>
      <c r="C98" s="771"/>
      <c r="D98" s="769" t="s">
        <v>4833</v>
      </c>
      <c r="E98" s="772">
        <f t="shared" si="53"/>
        <v>0</v>
      </c>
      <c r="F98" s="737">
        <f>+IF(E98=0,0,E98/E97*100)</f>
        <v>0</v>
      </c>
      <c r="G98" s="772">
        <v>0</v>
      </c>
      <c r="H98" s="737">
        <f>+IF(G98=0,0,G98/G97*100)</f>
        <v>0</v>
      </c>
      <c r="I98" s="772">
        <v>0</v>
      </c>
      <c r="J98" s="737">
        <f>+IF(I98=0,0,I98/I97*100)</f>
        <v>0</v>
      </c>
      <c r="K98" s="772">
        <v>0</v>
      </c>
      <c r="L98" s="737">
        <f>+IF(K98=0,0,K98/K97*100)</f>
        <v>0</v>
      </c>
      <c r="M98" s="772">
        <f>+G98+I98+K98</f>
        <v>0</v>
      </c>
      <c r="N98" s="737">
        <f>+IF(M98=0,0,M98/M97*100)</f>
        <v>0</v>
      </c>
      <c r="O98" s="772">
        <v>0</v>
      </c>
      <c r="P98" s="737">
        <f>+IF(O98=0,0,O98/O97*100)</f>
        <v>0</v>
      </c>
      <c r="Q98" s="772">
        <v>0</v>
      </c>
      <c r="R98" s="737">
        <f>+IF(Q98=0,0,Q98/Q97*100)</f>
        <v>0</v>
      </c>
      <c r="S98" s="772">
        <v>0</v>
      </c>
      <c r="T98" s="737">
        <f>+IF(S98=0,0,S98/S97*100)</f>
        <v>0</v>
      </c>
      <c r="U98" s="772">
        <f t="shared" si="54"/>
        <v>0</v>
      </c>
      <c r="V98" s="737">
        <f>+IF(U98=0,0,U98/U97*100)</f>
        <v>0</v>
      </c>
      <c r="W98" s="772">
        <f t="shared" si="55"/>
        <v>0</v>
      </c>
      <c r="X98" s="737">
        <f>+IF(W98=0,0,W98/W97*100)</f>
        <v>0</v>
      </c>
      <c r="Y98" s="772">
        <v>0</v>
      </c>
      <c r="Z98" s="737">
        <f>+IF(Y98=0,0,Y98/Y97*100)</f>
        <v>0</v>
      </c>
      <c r="AA98" s="772">
        <v>0</v>
      </c>
      <c r="AB98" s="737">
        <f>+IF(AA98=0,0,AA98/AA97*100)</f>
        <v>0</v>
      </c>
      <c r="AC98" s="772">
        <v>0</v>
      </c>
      <c r="AD98" s="737">
        <f>+IF(AC98=0,0,AC98/AC97*100)</f>
        <v>0</v>
      </c>
      <c r="AE98" s="772">
        <f t="shared" si="56"/>
        <v>0</v>
      </c>
      <c r="AF98" s="737">
        <f>+IF(AE98=0,0,AE98/AE97*100)</f>
        <v>0</v>
      </c>
      <c r="AG98" s="772">
        <v>0</v>
      </c>
      <c r="AH98" s="737">
        <f>+IF(AG98=0,0,AG98/AG97*100)</f>
        <v>0</v>
      </c>
      <c r="AI98" s="772">
        <v>0</v>
      </c>
      <c r="AJ98" s="737">
        <f>+IF(AI98=0,0,AI98/AI97*100)</f>
        <v>0</v>
      </c>
      <c r="AK98" s="772">
        <v>0</v>
      </c>
      <c r="AL98" s="737">
        <f>+IF(AK98=0,0,AK98/AK97*100)</f>
        <v>0</v>
      </c>
      <c r="AM98" s="772">
        <f t="shared" si="57"/>
        <v>0</v>
      </c>
      <c r="AN98" s="737">
        <f>+IF(AM98=0,0,AM98/AM97*100)</f>
        <v>0</v>
      </c>
      <c r="AO98" s="772">
        <f t="shared" si="58"/>
        <v>0</v>
      </c>
      <c r="AP98" s="737">
        <f>+IF(AO98=0,0,AO98/AO97*100)</f>
        <v>0</v>
      </c>
      <c r="AQ98" s="651"/>
      <c r="AR98" s="772">
        <v>0</v>
      </c>
      <c r="AS98" s="737">
        <f>+IF(AR98=0,0,AR98/AR97*100)</f>
        <v>0</v>
      </c>
      <c r="AT98" s="772">
        <v>0</v>
      </c>
      <c r="AU98" s="737">
        <f>+IF(AT98=0,0,AT98/AT97*100)</f>
        <v>0</v>
      </c>
      <c r="AV98" s="772">
        <v>0</v>
      </c>
      <c r="AW98" s="737">
        <f>+IF(AV98=0,0,AV98/AV97*100)</f>
        <v>0</v>
      </c>
      <c r="AX98" s="772">
        <v>0</v>
      </c>
      <c r="AY98" s="737">
        <f>+IF(AX98=0,0,AX98/AX97*100)</f>
        <v>0</v>
      </c>
      <c r="AZ98" s="772">
        <f>+AT98+AV98+AX98</f>
        <v>0</v>
      </c>
      <c r="BA98" s="737">
        <f>+IF(AZ98=0,0,AZ98/AZ97*100)</f>
        <v>0</v>
      </c>
      <c r="BB98" s="772">
        <v>0</v>
      </c>
      <c r="BC98" s="737">
        <f>+IF(BB98=0,0,BB98/BB97*100)</f>
        <v>0</v>
      </c>
      <c r="BD98" s="772">
        <v>0</v>
      </c>
      <c r="BE98" s="737">
        <f>+IF(BD98=0,0,BD98/BD97*100)</f>
        <v>0</v>
      </c>
      <c r="BF98" s="772">
        <v>0</v>
      </c>
      <c r="BG98" s="737">
        <f>+IF(BF98=0,0,BF98/BF97*100)</f>
        <v>0</v>
      </c>
      <c r="BH98" s="772">
        <f>+BB98+BD98+BF98</f>
        <v>0</v>
      </c>
      <c r="BI98" s="737">
        <f>+IF(BH98=0,0,BH98/BH97*100)</f>
        <v>0</v>
      </c>
      <c r="BJ98" s="772">
        <f t="shared" si="59"/>
        <v>0</v>
      </c>
      <c r="BK98" s="737">
        <f>+IF(BJ98=0,0,BJ98/BJ97*100)</f>
        <v>0</v>
      </c>
      <c r="BL98" s="772">
        <v>0</v>
      </c>
      <c r="BM98" s="737">
        <f>+IF(BL98=0,0,BL98/BL97*100)</f>
        <v>0</v>
      </c>
      <c r="BN98" s="772">
        <v>0</v>
      </c>
      <c r="BO98" s="737">
        <f>+IF(BN98=0,0,BN98/BN97*100)</f>
        <v>0</v>
      </c>
      <c r="BP98" s="772">
        <v>0</v>
      </c>
      <c r="BQ98" s="737">
        <f>+IF(BP98=0,0,BP98/BP97*100)</f>
        <v>0</v>
      </c>
      <c r="BR98" s="772">
        <f>+BL98+BN98+BP98</f>
        <v>0</v>
      </c>
      <c r="BS98" s="737">
        <f>+IF(BR98=0,0,BR98/BR97*100)</f>
        <v>0</v>
      </c>
      <c r="BT98" s="772">
        <v>0</v>
      </c>
      <c r="BU98" s="737">
        <f>+IF(BT98=0,0,BT98/BT97*100)</f>
        <v>0</v>
      </c>
      <c r="BV98" s="772">
        <v>0</v>
      </c>
      <c r="BW98" s="737">
        <f>+IF(BV98=0,0,BV98/BV97*100)</f>
        <v>0</v>
      </c>
      <c r="BX98" s="772">
        <v>0</v>
      </c>
      <c r="BY98" s="737">
        <f>+IF(BX98=0,0,BX98/BX97*100)</f>
        <v>0</v>
      </c>
      <c r="BZ98" s="772">
        <f>+BT98+BV98+BX98</f>
        <v>0</v>
      </c>
      <c r="CA98" s="737">
        <f>+IF(BZ98=0,0,BZ98/BZ97*100)</f>
        <v>0</v>
      </c>
      <c r="CB98" s="772">
        <f t="shared" si="60"/>
        <v>0</v>
      </c>
      <c r="CC98" s="737">
        <f>+IF(CB98=0,0,CB98/CB97*100)</f>
        <v>0</v>
      </c>
      <c r="CE98" s="772">
        <f t="shared" si="61"/>
        <v>0</v>
      </c>
      <c r="CF98" s="737">
        <f>+IF(CE98=0,0,CE98/CE97*100)</f>
        <v>0</v>
      </c>
      <c r="CG98" s="772">
        <v>0</v>
      </c>
      <c r="CH98" s="737">
        <f>+IF(CG98=0,0,CG98/CG97*100)</f>
        <v>0</v>
      </c>
      <c r="CI98" s="772">
        <v>0</v>
      </c>
      <c r="CJ98" s="737">
        <f>+IF(CI98=0,0,CI98/CI97*100)</f>
        <v>0</v>
      </c>
      <c r="CK98" s="772">
        <v>0</v>
      </c>
      <c r="CL98" s="737">
        <f>+IF(CK98=0,0,CK98/CK97*100)</f>
        <v>0</v>
      </c>
      <c r="CM98" s="772">
        <f>+CG98+CI98+CK98</f>
        <v>0</v>
      </c>
      <c r="CN98" s="737">
        <f>+IF(CM98=0,0,CM98/CM97*100)</f>
        <v>0</v>
      </c>
      <c r="CO98" s="772">
        <v>0</v>
      </c>
      <c r="CP98" s="737">
        <f>+IF(CO98=0,0,CO98/CO97*100)</f>
        <v>0</v>
      </c>
      <c r="CQ98" s="772">
        <v>0</v>
      </c>
      <c r="CR98" s="737">
        <f>+IF(CQ98=0,0,CQ98/CQ97*100)</f>
        <v>0</v>
      </c>
      <c r="CS98" s="772">
        <v>0</v>
      </c>
      <c r="CT98" s="737">
        <f>+IF(CS98=0,0,CS98/CS97*100)</f>
        <v>0</v>
      </c>
      <c r="CU98" s="772">
        <f>+CO98+CQ98+CS98</f>
        <v>0</v>
      </c>
      <c r="CV98" s="737">
        <f>+IF(CU98=0,0,CU98/CU97*100)</f>
        <v>0</v>
      </c>
      <c r="CW98" s="772">
        <f t="shared" si="62"/>
        <v>0</v>
      </c>
      <c r="CX98" s="737">
        <f>+IF(CW98=0,0,CW98/CW97*100)</f>
        <v>0</v>
      </c>
      <c r="CY98" s="772">
        <v>0</v>
      </c>
      <c r="CZ98" s="737">
        <f>+IF(CY98=0,0,CY98/CY97*100)</f>
        <v>0</v>
      </c>
      <c r="DA98" s="772">
        <v>0</v>
      </c>
      <c r="DB98" s="737">
        <f>+IF(DA98=0,0,DA98/DA97*100)</f>
        <v>0</v>
      </c>
      <c r="DC98" s="772">
        <v>0</v>
      </c>
      <c r="DD98" s="737">
        <f>+IF(DC98=0,0,DC98/DC97*100)</f>
        <v>0</v>
      </c>
      <c r="DE98" s="772">
        <f>+CY98+DA98+DC98</f>
        <v>0</v>
      </c>
      <c r="DF98" s="737">
        <f>+IF(DE98=0,0,DE98/DE97*100)</f>
        <v>0</v>
      </c>
      <c r="DG98" s="772">
        <v>0</v>
      </c>
      <c r="DH98" s="737">
        <f>+IF(DG98=0,0,DG98/DG97*100)</f>
        <v>0</v>
      </c>
      <c r="DI98" s="772">
        <v>0</v>
      </c>
      <c r="DJ98" s="737">
        <f>+IF(DI98=0,0,DI98/DI97*100)</f>
        <v>0</v>
      </c>
      <c r="DK98" s="772">
        <v>0</v>
      </c>
      <c r="DL98" s="737">
        <f>+IF(DK98=0,0,DK98/DK97*100)</f>
        <v>0</v>
      </c>
      <c r="DM98" s="772">
        <f>+DG98+DI98+DK98</f>
        <v>0</v>
      </c>
      <c r="DN98" s="737">
        <f>+IF(DM98=0,0,DM98/DM97*100)</f>
        <v>0</v>
      </c>
      <c r="DO98" s="772">
        <f t="shared" si="63"/>
        <v>0</v>
      </c>
      <c r="DP98" s="737">
        <f>+IF(DO98=0,0,DO98/DO97*100)</f>
        <v>0</v>
      </c>
      <c r="DR98" s="772">
        <f t="shared" si="64"/>
        <v>0</v>
      </c>
      <c r="DS98" s="737">
        <f>+IF(DR98=0,0,DR98/DR97*100)</f>
        <v>0</v>
      </c>
      <c r="DT98" s="772">
        <v>0</v>
      </c>
      <c r="DU98" s="737">
        <f>+IF(DT98=0,0,DT98/DT97*100)</f>
        <v>0</v>
      </c>
      <c r="DV98" s="772">
        <v>0</v>
      </c>
      <c r="DW98" s="737">
        <f>+IF(DV98=0,0,DV98/DV97*100)</f>
        <v>0</v>
      </c>
      <c r="DX98" s="772">
        <v>0</v>
      </c>
      <c r="DY98" s="737">
        <f>+IF(DX98=0,0,DX98/DX97*100)</f>
        <v>0</v>
      </c>
      <c r="DZ98" s="772">
        <f>+DT98+DV98+DX98</f>
        <v>0</v>
      </c>
      <c r="EA98" s="737">
        <f>+IF(DZ98=0,0,DZ98/DZ97*100)</f>
        <v>0</v>
      </c>
      <c r="EB98" s="772">
        <v>0</v>
      </c>
      <c r="EC98" s="737">
        <f>+IF(EB98=0,0,EB98/EB97*100)</f>
        <v>0</v>
      </c>
      <c r="ED98" s="772">
        <v>0</v>
      </c>
      <c r="EE98" s="737">
        <f>+IF(ED98=0,0,ED98/ED97*100)</f>
        <v>0</v>
      </c>
      <c r="EF98" s="772">
        <v>0</v>
      </c>
      <c r="EG98" s="737">
        <f>+IF(EF98=0,0,EF98/EF97*100)</f>
        <v>0</v>
      </c>
      <c r="EH98" s="772">
        <f>+EB98+ED98+EF98</f>
        <v>0</v>
      </c>
      <c r="EI98" s="737">
        <f>+IF(EH98=0,0,EH98/EH97*100)</f>
        <v>0</v>
      </c>
      <c r="EJ98" s="772">
        <f t="shared" si="65"/>
        <v>0</v>
      </c>
      <c r="EK98" s="737">
        <f>+IF(EJ98=0,0,EJ98/EJ97*100)</f>
        <v>0</v>
      </c>
      <c r="EL98" s="772">
        <v>0</v>
      </c>
      <c r="EM98" s="737">
        <f>+IF(EL98=0,0,EL98/EL97*100)</f>
        <v>0</v>
      </c>
      <c r="EN98" s="772">
        <v>0</v>
      </c>
      <c r="EO98" s="737">
        <f>+IF(EN98=0,0,EN98/EN97*100)</f>
        <v>0</v>
      </c>
      <c r="EP98" s="772">
        <v>0</v>
      </c>
      <c r="EQ98" s="737">
        <f>+IF(EP98=0,0,EP98/EP97*100)</f>
        <v>0</v>
      </c>
      <c r="ER98" s="772">
        <f>+EL98+EN98+EP98</f>
        <v>0</v>
      </c>
      <c r="ES98" s="737">
        <f>+IF(ER98=0,0,ER98/ER97*100)</f>
        <v>0</v>
      </c>
      <c r="ET98" s="772">
        <v>0</v>
      </c>
      <c r="EU98" s="737">
        <f>+IF(ET98=0,0,ET98/ET97*100)</f>
        <v>0</v>
      </c>
      <c r="EV98" s="772">
        <v>0</v>
      </c>
      <c r="EW98" s="737">
        <f>+IF(EV98=0,0,EV98/EV97*100)</f>
        <v>0</v>
      </c>
      <c r="EX98" s="772">
        <v>0</v>
      </c>
      <c r="EY98" s="737">
        <f>+IF(EX98=0,0,EX98/EX97*100)</f>
        <v>0</v>
      </c>
      <c r="EZ98" s="772">
        <f>+ET98+EV98+EX98</f>
        <v>0</v>
      </c>
      <c r="FA98" s="737">
        <f>+IF(EZ98=0,0,EZ98/EZ97*100)</f>
        <v>0</v>
      </c>
      <c r="FB98" s="772">
        <f t="shared" si="66"/>
        <v>0</v>
      </c>
      <c r="FC98" s="737">
        <f>+IF(FB98=0,0,FB98/FB97*100)</f>
        <v>0</v>
      </c>
      <c r="FD98" s="772">
        <v>0</v>
      </c>
      <c r="FE98" s="737">
        <f>+IF(FD98=0,0,FD98/FD97*100)</f>
        <v>0</v>
      </c>
      <c r="FF98" s="772">
        <v>0</v>
      </c>
      <c r="FG98" s="737">
        <f>+IF(FF98=0,0,FF98/FF97*100)</f>
        <v>0</v>
      </c>
      <c r="FH98" s="772">
        <v>0</v>
      </c>
      <c r="FI98" s="737">
        <f>+IF(FH98=0,0,FH98/FH97*100)</f>
        <v>0</v>
      </c>
      <c r="FJ98" s="772">
        <v>0</v>
      </c>
      <c r="FK98" s="737">
        <f>+IF(FJ98=0,0,FJ98/FJ97*100)</f>
        <v>0</v>
      </c>
    </row>
    <row r="99" spans="2:167" s="648" customFormat="1" ht="13.5" customHeight="1">
      <c r="B99" s="769"/>
      <c r="C99" s="781"/>
      <c r="D99" s="784" t="s">
        <v>4834</v>
      </c>
      <c r="E99" s="785">
        <f t="shared" si="53"/>
        <v>43019.206139000002</v>
      </c>
      <c r="F99" s="786">
        <f>+IF(E99=0,0,E99/E97*100)</f>
        <v>100</v>
      </c>
      <c r="G99" s="785">
        <v>5676.975238</v>
      </c>
      <c r="H99" s="786">
        <f>+IF(G99=0,0,G99/G97*100)</f>
        <v>100</v>
      </c>
      <c r="I99" s="785">
        <v>3572.2909290000002</v>
      </c>
      <c r="J99" s="786">
        <f>+IF(I99=0,0,I99/I97*100)</f>
        <v>100</v>
      </c>
      <c r="K99" s="785">
        <v>5028.5072010000004</v>
      </c>
      <c r="L99" s="786">
        <f>+IF(K99=0,0,K99/K97*100)</f>
        <v>100</v>
      </c>
      <c r="M99" s="785">
        <f>+G99+I99+K99</f>
        <v>14277.773368</v>
      </c>
      <c r="N99" s="786">
        <f>+IF(M99=0,0,M99/M97*100)</f>
        <v>100</v>
      </c>
      <c r="O99" s="785">
        <v>1933.3520149999999</v>
      </c>
      <c r="P99" s="786">
        <f>+IF(O99=0,0,O99/O97*100)</f>
        <v>100</v>
      </c>
      <c r="Q99" s="785">
        <v>2330.0116279999997</v>
      </c>
      <c r="R99" s="786">
        <f>+IF(Q99=0,0,Q99/Q97*100)</f>
        <v>100</v>
      </c>
      <c r="S99" s="785">
        <v>2084.1185660000001</v>
      </c>
      <c r="T99" s="786">
        <f>+IF(S99=0,0,S99/S97*100)</f>
        <v>100</v>
      </c>
      <c r="U99" s="785">
        <f t="shared" si="54"/>
        <v>6347.4822089999998</v>
      </c>
      <c r="V99" s="786">
        <f>+IF(U99=0,0,U99/U97*100)</f>
        <v>100</v>
      </c>
      <c r="W99" s="785">
        <f t="shared" si="55"/>
        <v>20625.255577</v>
      </c>
      <c r="X99" s="786">
        <f>+IF(W99=0,0,W99/W97*100)</f>
        <v>100</v>
      </c>
      <c r="Y99" s="785">
        <v>3492.5541320000002</v>
      </c>
      <c r="Z99" s="786">
        <f>+IF(Y99=0,0,Y99/Y97*100)</f>
        <v>100</v>
      </c>
      <c r="AA99" s="785">
        <v>2306.3167290000001</v>
      </c>
      <c r="AB99" s="786">
        <f>+IF(AA99=0,0,AA99/AA97*100)</f>
        <v>100</v>
      </c>
      <c r="AC99" s="785">
        <v>4297.7021690000001</v>
      </c>
      <c r="AD99" s="786">
        <f>+IF(AC99=0,0,AC99/AC97*100)</f>
        <v>100</v>
      </c>
      <c r="AE99" s="785">
        <f t="shared" si="56"/>
        <v>10096.57303</v>
      </c>
      <c r="AF99" s="786">
        <f>+IF(AE99=0,0,AE99/AE97*100)</f>
        <v>100</v>
      </c>
      <c r="AG99" s="785">
        <v>3001.265003</v>
      </c>
      <c r="AH99" s="786">
        <f>+IF(AG99=0,0,AG99/AG97*100)</f>
        <v>100</v>
      </c>
      <c r="AI99" s="785">
        <v>4343.6617220000007</v>
      </c>
      <c r="AJ99" s="786">
        <f>+IF(AI99=0,0,AI99/AI97*100)</f>
        <v>100</v>
      </c>
      <c r="AK99" s="785">
        <v>4952.4508070000002</v>
      </c>
      <c r="AL99" s="786">
        <f>+IF(AK99=0,0,AK99/AK97*100)</f>
        <v>100</v>
      </c>
      <c r="AM99" s="785">
        <f t="shared" si="57"/>
        <v>12297.377532000002</v>
      </c>
      <c r="AN99" s="786">
        <f>+IF(AM99=0,0,AM99/AM97*100)</f>
        <v>100</v>
      </c>
      <c r="AO99" s="785">
        <f t="shared" si="58"/>
        <v>22393.950562000002</v>
      </c>
      <c r="AP99" s="786">
        <f>+IF(AO99=0,0,AO99/AO97*100)</f>
        <v>100</v>
      </c>
      <c r="AQ99" s="651"/>
      <c r="AR99" s="785">
        <v>17305.059007</v>
      </c>
      <c r="AS99" s="786">
        <f>+IF(AR99=0,0,AR99/AR97*100)</f>
        <v>100</v>
      </c>
      <c r="AT99" s="785">
        <v>2688.3049559999999</v>
      </c>
      <c r="AU99" s="786">
        <f>+IF(AT99=0,0,AT99/AT97*100)</f>
        <v>100</v>
      </c>
      <c r="AV99" s="785">
        <v>2163.9821569999999</v>
      </c>
      <c r="AW99" s="786">
        <f>+IF(AV99=0,0,AV99/AV97*100)</f>
        <v>100</v>
      </c>
      <c r="AX99" s="785">
        <v>2259.9497719999999</v>
      </c>
      <c r="AY99" s="786">
        <f>+IF(AX99=0,0,AX99/AX97*100)</f>
        <v>100</v>
      </c>
      <c r="AZ99" s="785">
        <f>+AT99+AV99+AX99</f>
        <v>7112.2368850000003</v>
      </c>
      <c r="BA99" s="786">
        <f>+IF(AZ99=0,0,AZ99/AZ97*100)</f>
        <v>100</v>
      </c>
      <c r="BB99" s="785">
        <v>1148.555758</v>
      </c>
      <c r="BC99" s="786">
        <f>+IF(BB99=0,0,BB99/BB97*100)</f>
        <v>100</v>
      </c>
      <c r="BD99" s="785">
        <v>1079.2033919999999</v>
      </c>
      <c r="BE99" s="786">
        <f>+IF(BD99=0,0,BD99/BD97*100)</f>
        <v>100</v>
      </c>
      <c r="BF99" s="785">
        <v>1243.3452320000001</v>
      </c>
      <c r="BG99" s="786">
        <f>+IF(BF99=0,0,BF99/BF97*100)</f>
        <v>100</v>
      </c>
      <c r="BH99" s="785">
        <f>+BB99+BD99+BF99</f>
        <v>3471.104382</v>
      </c>
      <c r="BI99" s="786">
        <f>+IF(BH99=0,0,BH99/BH97*100)</f>
        <v>100</v>
      </c>
      <c r="BJ99" s="785">
        <f t="shared" si="59"/>
        <v>10583.341267</v>
      </c>
      <c r="BK99" s="786">
        <f>+IF(BJ99=0,0,BJ99/BJ97*100)</f>
        <v>100</v>
      </c>
      <c r="BL99" s="785">
        <v>1119.637956</v>
      </c>
      <c r="BM99" s="786">
        <f>+IF(BL99=0,0,BL99/BL97*100)</f>
        <v>100</v>
      </c>
      <c r="BN99" s="785">
        <v>1068.3573980000001</v>
      </c>
      <c r="BO99" s="786">
        <f>+IF(BN99=0,0,BN99/BN97*100)</f>
        <v>100</v>
      </c>
      <c r="BP99" s="785">
        <v>1157.7259369999999</v>
      </c>
      <c r="BQ99" s="786">
        <f>+IF(BP99=0,0,BP99/BP97*100)</f>
        <v>100</v>
      </c>
      <c r="BR99" s="785">
        <f>+BL99+BN99+BP99</f>
        <v>3345.7212909999998</v>
      </c>
      <c r="BS99" s="786">
        <f>+IF(BR99=0,0,BR99/BR97*100)</f>
        <v>100</v>
      </c>
      <c r="BT99" s="785">
        <v>1205.7575919999999</v>
      </c>
      <c r="BU99" s="786">
        <f>+IF(BT99=0,0,BT99/BT97*100)</f>
        <v>100</v>
      </c>
      <c r="BV99" s="785">
        <v>1386.5130650000001</v>
      </c>
      <c r="BW99" s="786">
        <f>+IF(BV99=0,0,BV99/BV97*100)</f>
        <v>100</v>
      </c>
      <c r="BX99" s="785">
        <v>783.72579199999996</v>
      </c>
      <c r="BY99" s="786">
        <f>+IF(BX99=0,0,BX99/BX97*100)</f>
        <v>100</v>
      </c>
      <c r="BZ99" s="785">
        <f>+BT99+BV99+BX99</f>
        <v>3375.9964490000002</v>
      </c>
      <c r="CA99" s="786">
        <f>+IF(BZ99=0,0,BZ99/BZ97*100)</f>
        <v>100</v>
      </c>
      <c r="CB99" s="785">
        <f t="shared" si="60"/>
        <v>6721.71774</v>
      </c>
      <c r="CC99" s="786">
        <f>+IF(CB99=0,0,CB99/CB97*100)</f>
        <v>100</v>
      </c>
      <c r="CE99" s="785">
        <f t="shared" si="61"/>
        <v>40114.599720084996</v>
      </c>
      <c r="CF99" s="786">
        <f>+IF(CE99=0,0,CE99/CE97*100)</f>
        <v>100</v>
      </c>
      <c r="CG99" s="785">
        <v>963.50652100000002</v>
      </c>
      <c r="CH99" s="786">
        <f>+IF(CG99=0,0,CG99/CG97*100)</f>
        <v>100</v>
      </c>
      <c r="CI99" s="785">
        <v>1153.796106</v>
      </c>
      <c r="CJ99" s="786">
        <f>+IF(CI99=0,0,CI99/CI97*100)</f>
        <v>100</v>
      </c>
      <c r="CK99" s="785">
        <v>927.82133099999999</v>
      </c>
      <c r="CL99" s="786">
        <f>+IF(CK99=0,0,CK99/CK97*100)</f>
        <v>100</v>
      </c>
      <c r="CM99" s="785">
        <f>+CG99+CI99+CK99</f>
        <v>3045.1239580000001</v>
      </c>
      <c r="CN99" s="786">
        <f>+IF(CM99=0,0,CM99/CM97*100)</f>
        <v>100</v>
      </c>
      <c r="CO99" s="785">
        <v>1128.4626949999999</v>
      </c>
      <c r="CP99" s="786">
        <f>+IF(CO99=0,0,CO99/CO97*100)</f>
        <v>100</v>
      </c>
      <c r="CQ99" s="785">
        <v>1495.7060280000001</v>
      </c>
      <c r="CR99" s="786">
        <f>+IF(CQ99=0,0,CQ99/CQ97*100)</f>
        <v>100</v>
      </c>
      <c r="CS99" s="785">
        <v>6148.8915969999998</v>
      </c>
      <c r="CT99" s="786">
        <f>+IF(CS99=0,0,CS99/CS97*100)</f>
        <v>100</v>
      </c>
      <c r="CU99" s="785">
        <f>+CO99+CQ99+CS99</f>
        <v>8773.0603200000005</v>
      </c>
      <c r="CV99" s="786">
        <f>+IF(CU99=0,0,CU99/CU97*100)</f>
        <v>100</v>
      </c>
      <c r="CW99" s="785">
        <f t="shared" si="62"/>
        <v>11818.184278000001</v>
      </c>
      <c r="CX99" s="786">
        <f>+IF(CW99=0,0,CW99/CW97*100)</f>
        <v>100</v>
      </c>
      <c r="CY99" s="785">
        <v>5697.0107939999989</v>
      </c>
      <c r="CZ99" s="786">
        <f>+IF(CY99=0,0,CY99/CY97*100)</f>
        <v>100</v>
      </c>
      <c r="DA99" s="785">
        <v>8507.2453349999996</v>
      </c>
      <c r="DB99" s="786">
        <f>+IF(DA99=0,0,DA99/DA97*100)</f>
        <v>100</v>
      </c>
      <c r="DC99" s="785">
        <v>8041.7179740000001</v>
      </c>
      <c r="DD99" s="786">
        <f>+IF(DC99=0,0,DC99/DC97*100)</f>
        <v>100</v>
      </c>
      <c r="DE99" s="785">
        <f>+CY99+DA99+DC99</f>
        <v>22245.974102999997</v>
      </c>
      <c r="DF99" s="786">
        <f>+IF(DE99=0,0,DE99/DE97*100)</f>
        <v>100</v>
      </c>
      <c r="DG99" s="785">
        <v>1870.7504412300002</v>
      </c>
      <c r="DH99" s="786">
        <f>+IF(DG99=0,0,DG99/DG97*100)</f>
        <v>100</v>
      </c>
      <c r="DI99" s="785">
        <v>2060.1413490450004</v>
      </c>
      <c r="DJ99" s="786">
        <f>+IF(DI99=0,0,DI99/DI97*100)</f>
        <v>100</v>
      </c>
      <c r="DK99" s="785">
        <v>2119.5495488100005</v>
      </c>
      <c r="DL99" s="786">
        <f>+IF(DK99=0,0,DK99/DK97*100)</f>
        <v>100</v>
      </c>
      <c r="DM99" s="785">
        <f>+DG99+DI99+DK99</f>
        <v>6050.4413390850013</v>
      </c>
      <c r="DN99" s="786">
        <f>+IF(DM99=0,0,DM99/DM97*100)</f>
        <v>100</v>
      </c>
      <c r="DO99" s="785">
        <f t="shared" si="63"/>
        <v>28296.415442084999</v>
      </c>
      <c r="DP99" s="786">
        <f>+IF(DO99=0,0,DO99/DO97*100)</f>
        <v>100</v>
      </c>
      <c r="DR99" s="785">
        <f t="shared" si="64"/>
        <v>0</v>
      </c>
      <c r="DS99" s="786">
        <f>+IF(DR99=0,0,DR99/DR97*100)</f>
        <v>0</v>
      </c>
      <c r="DT99" s="785">
        <v>0</v>
      </c>
      <c r="DU99" s="786">
        <f>+IF(DT99=0,0,DT99/DT97*100)</f>
        <v>0</v>
      </c>
      <c r="DV99" s="785">
        <v>0</v>
      </c>
      <c r="DW99" s="786">
        <f>+IF(DV99=0,0,DV99/DV97*100)</f>
        <v>0</v>
      </c>
      <c r="DX99" s="785">
        <v>0</v>
      </c>
      <c r="DY99" s="786">
        <f>+IF(DX99=0,0,DX99/DX97*100)</f>
        <v>0</v>
      </c>
      <c r="DZ99" s="785">
        <f>+DT99+DV99+DX99</f>
        <v>0</v>
      </c>
      <c r="EA99" s="786">
        <f>+IF(DZ99=0,0,DZ99/DZ97*100)</f>
        <v>0</v>
      </c>
      <c r="EB99" s="785">
        <v>0</v>
      </c>
      <c r="EC99" s="786">
        <f>+IF(EB99=0,0,EB99/EB97*100)</f>
        <v>0</v>
      </c>
      <c r="ED99" s="785">
        <v>0</v>
      </c>
      <c r="EE99" s="786">
        <f>+IF(ED99=0,0,ED99/ED97*100)</f>
        <v>0</v>
      </c>
      <c r="EF99" s="785">
        <v>0</v>
      </c>
      <c r="EG99" s="786">
        <f>+IF(EF99=0,0,EF99/EF97*100)</f>
        <v>0</v>
      </c>
      <c r="EH99" s="785">
        <f>+EB99+ED99+EF99</f>
        <v>0</v>
      </c>
      <c r="EI99" s="786">
        <f>+IF(EH99=0,0,EH99/EH97*100)</f>
        <v>0</v>
      </c>
      <c r="EJ99" s="785">
        <f t="shared" si="65"/>
        <v>0</v>
      </c>
      <c r="EK99" s="786">
        <f>+IF(EJ99=0,0,EJ99/EJ97*100)</f>
        <v>0</v>
      </c>
      <c r="EL99" s="785">
        <v>0</v>
      </c>
      <c r="EM99" s="786">
        <f>+IF(EL99=0,0,EL99/EL97*100)</f>
        <v>0</v>
      </c>
      <c r="EN99" s="785">
        <v>0</v>
      </c>
      <c r="EO99" s="786">
        <f>+IF(EN99=0,0,EN99/EN97*100)</f>
        <v>0</v>
      </c>
      <c r="EP99" s="785">
        <v>0</v>
      </c>
      <c r="EQ99" s="786">
        <f>+IF(EP99=0,0,EP99/EP97*100)</f>
        <v>0</v>
      </c>
      <c r="ER99" s="785">
        <f>+EL99+EN99+EP99</f>
        <v>0</v>
      </c>
      <c r="ES99" s="786">
        <f>+IF(ER99=0,0,ER99/ER97*100)</f>
        <v>0</v>
      </c>
      <c r="ET99" s="785">
        <v>0</v>
      </c>
      <c r="EU99" s="786">
        <f>+IF(ET99=0,0,ET99/ET97*100)</f>
        <v>0</v>
      </c>
      <c r="EV99" s="785">
        <v>0</v>
      </c>
      <c r="EW99" s="786">
        <f>+IF(EV99=0,0,EV99/EV97*100)</f>
        <v>0</v>
      </c>
      <c r="EX99" s="785">
        <v>0</v>
      </c>
      <c r="EY99" s="786">
        <f>+IF(EX99=0,0,EX99/EX97*100)</f>
        <v>0</v>
      </c>
      <c r="EZ99" s="785">
        <f>+ET99+EV99+EX99</f>
        <v>0</v>
      </c>
      <c r="FA99" s="786">
        <f>+IF(EZ99=0,0,EZ99/EZ97*100)</f>
        <v>0</v>
      </c>
      <c r="FB99" s="785">
        <f t="shared" si="66"/>
        <v>0</v>
      </c>
      <c r="FC99" s="786">
        <f>+IF(FB99=0,0,FB99/FB97*100)</f>
        <v>0</v>
      </c>
      <c r="FD99" s="785">
        <v>0</v>
      </c>
      <c r="FE99" s="786">
        <f>+IF(FD99=0,0,FD99/FD97*100)</f>
        <v>0</v>
      </c>
      <c r="FF99" s="785">
        <v>0</v>
      </c>
      <c r="FG99" s="786">
        <f>+IF(FF99=0,0,FF99/FF97*100)</f>
        <v>0</v>
      </c>
      <c r="FH99" s="785">
        <v>0</v>
      </c>
      <c r="FI99" s="786">
        <f>+IF(FH99=0,0,FH99/FH97*100)</f>
        <v>0</v>
      </c>
      <c r="FJ99" s="785">
        <v>0</v>
      </c>
      <c r="FK99" s="786">
        <f>+IF(FJ99=0,0,FJ99/FJ97*100)</f>
        <v>0</v>
      </c>
    </row>
    <row r="100" spans="2:167" s="648" customFormat="1" ht="13.5" customHeight="1">
      <c r="B100" s="769"/>
      <c r="C100" s="771" t="s">
        <v>4835</v>
      </c>
      <c r="D100" s="769"/>
      <c r="E100" s="772">
        <f t="shared" si="53"/>
        <v>32926.959035480511</v>
      </c>
      <c r="F100" s="737">
        <f>+IF(E100=0,0,E100/E100*100)</f>
        <v>100</v>
      </c>
      <c r="G100" s="772">
        <f>SUM(G101:G104)</f>
        <v>1930.0458719999999</v>
      </c>
      <c r="H100" s="737">
        <f>+IF(G100=0,0,G100/G100*100)</f>
        <v>100</v>
      </c>
      <c r="I100" s="772">
        <f>SUM(I101:I104)</f>
        <v>1123.2204020000001</v>
      </c>
      <c r="J100" s="737">
        <f>+IF(I100=0,0,I100/I100*100)</f>
        <v>100</v>
      </c>
      <c r="K100" s="772">
        <f>SUM(K101:K104)</f>
        <v>1717.5034754805197</v>
      </c>
      <c r="L100" s="737">
        <f>+IF(K100=0,0,K100/K100*100)</f>
        <v>100</v>
      </c>
      <c r="M100" s="772">
        <f>SUM(M101:M104)</f>
        <v>4770.7697494805188</v>
      </c>
      <c r="N100" s="737">
        <f>+IF(M100=0,0,M100/M100*100)</f>
        <v>100</v>
      </c>
      <c r="O100" s="772">
        <f>SUM(O101:O104)</f>
        <v>1442.9771929999999</v>
      </c>
      <c r="P100" s="737">
        <f>+IF(O100=0,0,O100/O100*100)</f>
        <v>100</v>
      </c>
      <c r="Q100" s="772">
        <f>SUM(Q101:Q104)</f>
        <v>3340.4171470000001</v>
      </c>
      <c r="R100" s="737">
        <f>+IF(Q100=0,0,Q100/Q100*100)</f>
        <v>100</v>
      </c>
      <c r="S100" s="772">
        <f>SUM(S101:S104)</f>
        <v>2471.9876329999997</v>
      </c>
      <c r="T100" s="737">
        <f>+IF(S100=0,0,S100/S100*100)</f>
        <v>100</v>
      </c>
      <c r="U100" s="772">
        <f t="shared" si="54"/>
        <v>7255.3819729999996</v>
      </c>
      <c r="V100" s="737">
        <f>+IF(U100=0,0,U100/U100*100)</f>
        <v>100</v>
      </c>
      <c r="W100" s="772">
        <f t="shared" si="55"/>
        <v>12026.151722480517</v>
      </c>
      <c r="X100" s="737">
        <f>+IF(W100=0,0,W100/W100*100)</f>
        <v>100</v>
      </c>
      <c r="Y100" s="772">
        <f>SUM(Y101:Y104)</f>
        <v>3453.8279600000001</v>
      </c>
      <c r="Z100" s="737">
        <f>+IF(Y100=0,0,Y100/Y100*100)</f>
        <v>100</v>
      </c>
      <c r="AA100" s="772">
        <f>SUM(AA101:AA104)</f>
        <v>3744.9743090000002</v>
      </c>
      <c r="AB100" s="737">
        <f>+IF(AA100=0,0,AA100/AA100*100)</f>
        <v>100</v>
      </c>
      <c r="AC100" s="772">
        <f>SUM(AC101:AC104)</f>
        <v>2760.8782740000001</v>
      </c>
      <c r="AD100" s="737">
        <f>+IF(AC100=0,0,AC100/AC100*100)</f>
        <v>100</v>
      </c>
      <c r="AE100" s="772">
        <f t="shared" si="56"/>
        <v>9959.6805430000004</v>
      </c>
      <c r="AF100" s="737">
        <f>+IF(AE100=0,0,AE100/AE100*100)</f>
        <v>100</v>
      </c>
      <c r="AG100" s="772">
        <f>SUM(AG101:AG104)</f>
        <v>6580.1233750000001</v>
      </c>
      <c r="AH100" s="737">
        <f>+IF(AG100=0,0,AG100/AG100*100)</f>
        <v>100</v>
      </c>
      <c r="AI100" s="772">
        <f>SUM(AI101:AI104)</f>
        <v>2833.1279509999999</v>
      </c>
      <c r="AJ100" s="737">
        <f>+IF(AI100=0,0,AI100/AI100*100)</f>
        <v>100</v>
      </c>
      <c r="AK100" s="772">
        <f>SUM(AK101:AK104)</f>
        <v>1527.8754439999998</v>
      </c>
      <c r="AL100" s="737">
        <f>+IF(AK100=0,0,AK100/AK100*100)</f>
        <v>100</v>
      </c>
      <c r="AM100" s="772">
        <f t="shared" si="57"/>
        <v>10941.126769999999</v>
      </c>
      <c r="AN100" s="737">
        <f>+IF(AM100=0,0,AM100/AM100*100)</f>
        <v>100</v>
      </c>
      <c r="AO100" s="772">
        <f t="shared" si="58"/>
        <v>20900.807312999998</v>
      </c>
      <c r="AP100" s="737">
        <f>+IF(AO100=0,0,AO100/AO100*100)</f>
        <v>100</v>
      </c>
      <c r="AQ100" s="651"/>
      <c r="AR100" s="772">
        <f>SUM(AR101:AR104)</f>
        <v>49495.928032000003</v>
      </c>
      <c r="AS100" s="737">
        <f>+IF(AR100=0,0,AR100/AR100*100)</f>
        <v>100</v>
      </c>
      <c r="AT100" s="772">
        <f>SUM(AT101:AT104)</f>
        <v>2914.9356900000002</v>
      </c>
      <c r="AU100" s="737">
        <f>+IF(AT100=0,0,AT100/AT100*100)</f>
        <v>100</v>
      </c>
      <c r="AV100" s="772">
        <f>SUM(AV101:AV104)</f>
        <v>2327.7154450000003</v>
      </c>
      <c r="AW100" s="737">
        <f>+IF(AV100=0,0,AV100/AV100*100)</f>
        <v>100</v>
      </c>
      <c r="AX100" s="772">
        <f>SUM(AX101:AX104)</f>
        <v>4444.4931139999999</v>
      </c>
      <c r="AY100" s="737">
        <f>+IF(AX100=0,0,AX100/AX100*100)</f>
        <v>100</v>
      </c>
      <c r="AZ100" s="772">
        <f>SUM(AZ101:AZ104)</f>
        <v>9687.144248999999</v>
      </c>
      <c r="BA100" s="737">
        <f>+IF(AZ100=0,0,AZ100/AZ100*100)</f>
        <v>100</v>
      </c>
      <c r="BB100" s="772">
        <f>SUM(BB101:BB104)</f>
        <v>3026.503052</v>
      </c>
      <c r="BC100" s="737">
        <f>+IF(BB100=0,0,BB100/BB100*100)</f>
        <v>100</v>
      </c>
      <c r="BD100" s="772">
        <f>SUM(BD101:BD104)</f>
        <v>3444.9220679999999</v>
      </c>
      <c r="BE100" s="737">
        <f>+IF(BD100=0,0,BD100/BD100*100)</f>
        <v>100</v>
      </c>
      <c r="BF100" s="772">
        <f>SUM(BF101:BF104)</f>
        <v>2446.515711</v>
      </c>
      <c r="BG100" s="737">
        <f>+IF(BF100=0,0,BF100/BF100*100)</f>
        <v>100</v>
      </c>
      <c r="BH100" s="772">
        <f>SUM(BH101:BH104)</f>
        <v>8917.9408309999999</v>
      </c>
      <c r="BI100" s="737">
        <f>+IF(BH100=0,0,BH100/BH100*100)</f>
        <v>100</v>
      </c>
      <c r="BJ100" s="772">
        <f t="shared" si="59"/>
        <v>18605.085079999997</v>
      </c>
      <c r="BK100" s="737">
        <f>+IF(BJ100=0,0,BJ100/BJ100*100)</f>
        <v>100</v>
      </c>
      <c r="BL100" s="772">
        <f>SUM(BL101:BL104)</f>
        <v>6328.1288660000009</v>
      </c>
      <c r="BM100" s="737">
        <f>+IF(BL100=0,0,BL100/BL100*100)</f>
        <v>100</v>
      </c>
      <c r="BN100" s="772">
        <f>SUM(BN101:BN104)</f>
        <v>4178.6478470000002</v>
      </c>
      <c r="BO100" s="737">
        <f>+IF(BN100=0,0,BN100/BN100*100)</f>
        <v>100</v>
      </c>
      <c r="BP100" s="772">
        <f>SUM(BP101:BP104)</f>
        <v>3967.5054300000002</v>
      </c>
      <c r="BQ100" s="737">
        <f>+IF(BP100=0,0,BP100/BP100*100)</f>
        <v>100</v>
      </c>
      <c r="BR100" s="772">
        <f>SUM(BR101:BR104)</f>
        <v>14474.282143000002</v>
      </c>
      <c r="BS100" s="737">
        <f>+IF(BR100=0,0,BR100/BR100*100)</f>
        <v>100</v>
      </c>
      <c r="BT100" s="772">
        <f>SUM(BT101:BT104)</f>
        <v>2896.4560689999998</v>
      </c>
      <c r="BU100" s="737">
        <f>+IF(BT100=0,0,BT100/BT100*100)</f>
        <v>100</v>
      </c>
      <c r="BV100" s="772">
        <f>SUM(BV101:BV104)</f>
        <v>6181.4641790000005</v>
      </c>
      <c r="BW100" s="737">
        <f>+IF(BV100=0,0,BV100/BV100*100)</f>
        <v>100</v>
      </c>
      <c r="BX100" s="772">
        <f>SUM(BX101:BX104)</f>
        <v>7338.6405610000002</v>
      </c>
      <c r="BY100" s="737">
        <f>+IF(BX100=0,0,BX100/BX100*100)</f>
        <v>100</v>
      </c>
      <c r="BZ100" s="772">
        <f>SUM(BZ101:BZ104)</f>
        <v>16416.560809000002</v>
      </c>
      <c r="CA100" s="737">
        <f>+IF(BZ100=0,0,BZ100/BZ100*100)</f>
        <v>100</v>
      </c>
      <c r="CB100" s="772">
        <f t="shared" si="60"/>
        <v>30890.842952000006</v>
      </c>
      <c r="CC100" s="737">
        <f>+IF(CB100=0,0,CB100/CB100*100)</f>
        <v>100</v>
      </c>
      <c r="CE100" s="772">
        <f t="shared" si="61"/>
        <v>65046.563447702138</v>
      </c>
      <c r="CF100" s="737">
        <f>+IF(CE100=0,0,CE100/CE100*100)</f>
        <v>100</v>
      </c>
      <c r="CG100" s="772">
        <f>SUM(CG101:CG104)</f>
        <v>3153.6159625357213</v>
      </c>
      <c r="CH100" s="737">
        <f>+IF(CG100=0,0,CG100/CG100*100)</f>
        <v>100</v>
      </c>
      <c r="CI100" s="772">
        <f>SUM(CI101:CI104)</f>
        <v>5341.7889316664205</v>
      </c>
      <c r="CJ100" s="737">
        <f>+IF(CI100=0,0,CI100/CI100*100)</f>
        <v>100</v>
      </c>
      <c r="CK100" s="772">
        <f>SUM(CK101:CK104)</f>
        <v>6896.908066</v>
      </c>
      <c r="CL100" s="737">
        <f>+IF(CK100=0,0,CK100/CK100*100)</f>
        <v>100</v>
      </c>
      <c r="CM100" s="772">
        <f>SUM(CM101:CM104)</f>
        <v>15392.312960202144</v>
      </c>
      <c r="CN100" s="737">
        <f>+IF(CM100=0,0,CM100/CM100*100)</f>
        <v>100</v>
      </c>
      <c r="CO100" s="772">
        <f>SUM(CO101:CO104)</f>
        <v>5063.4823910000005</v>
      </c>
      <c r="CP100" s="737">
        <f>+IF(CO100=0,0,CO100/CO100*100)</f>
        <v>100</v>
      </c>
      <c r="CQ100" s="772">
        <f>SUM(CQ101:CQ104)</f>
        <v>7673.3146700000007</v>
      </c>
      <c r="CR100" s="737">
        <f>+IF(CQ100=0,0,CQ100/CQ100*100)</f>
        <v>100</v>
      </c>
      <c r="CS100" s="772">
        <f>SUM(CS101:CS104)</f>
        <v>5313.4786180000001</v>
      </c>
      <c r="CT100" s="737">
        <f>+IF(CS100=0,0,CS100/CS100*100)</f>
        <v>100</v>
      </c>
      <c r="CU100" s="772">
        <f>SUM(CU101:CU104)</f>
        <v>18050.275678999998</v>
      </c>
      <c r="CV100" s="737">
        <f>+IF(CU100=0,0,CU100/CU100*100)</f>
        <v>100</v>
      </c>
      <c r="CW100" s="772">
        <f t="shared" si="62"/>
        <v>33442.588639202142</v>
      </c>
      <c r="CX100" s="737">
        <f>+IF(CW100=0,0,CW100/CW100*100)</f>
        <v>100</v>
      </c>
      <c r="CY100" s="772">
        <f>SUM(CY101:CY104)</f>
        <v>3524.9329499999999</v>
      </c>
      <c r="CZ100" s="737">
        <f>+IF(CY100=0,0,CY100/CY100*100)</f>
        <v>100</v>
      </c>
      <c r="DA100" s="772">
        <f>SUM(DA101:DA104)</f>
        <v>7936.7287749999996</v>
      </c>
      <c r="DB100" s="737">
        <f>+IF(DA100=0,0,DA100/DA100*100)</f>
        <v>100</v>
      </c>
      <c r="DC100" s="772">
        <f>SUM(DC101:DC104)</f>
        <v>5334.9192039999998</v>
      </c>
      <c r="DD100" s="737">
        <f>+IF(DC100=0,0,DC100/DC100*100)</f>
        <v>100</v>
      </c>
      <c r="DE100" s="772">
        <f>SUM(DE101:DE104)</f>
        <v>16796.580928999996</v>
      </c>
      <c r="DF100" s="737">
        <f>+IF(DE100=0,0,DE100/DE100*100)</f>
        <v>100</v>
      </c>
      <c r="DG100" s="772">
        <f>SUM(DG101:DG104)</f>
        <v>11990.381524000002</v>
      </c>
      <c r="DH100" s="737">
        <f>+IF(DG100=0,0,DG100/DG100*100)</f>
        <v>100</v>
      </c>
      <c r="DI100" s="772">
        <f>SUM(DI101:DI104)</f>
        <v>1330.7547969999998</v>
      </c>
      <c r="DJ100" s="737">
        <f>+IF(DI100=0,0,DI100/DI100*100)</f>
        <v>100</v>
      </c>
      <c r="DK100" s="772">
        <f>SUM(DK101:DK104)</f>
        <v>1486.2575585</v>
      </c>
      <c r="DL100" s="737">
        <f>+IF(DK100=0,0,DK100/DK100*100)</f>
        <v>100</v>
      </c>
      <c r="DM100" s="772">
        <f>SUM(DM101:DM104)</f>
        <v>14807.393879499999</v>
      </c>
      <c r="DN100" s="737">
        <f>+IF(DM100=0,0,DM100/DM100*100)</f>
        <v>100</v>
      </c>
      <c r="DO100" s="772">
        <f t="shared" si="63"/>
        <v>31603.974808499996</v>
      </c>
      <c r="DP100" s="737">
        <f>+IF(DO100=0,0,DO100/DO100*100)</f>
        <v>100</v>
      </c>
      <c r="DR100" s="772">
        <f t="shared" si="64"/>
        <v>11916.707987473408</v>
      </c>
      <c r="DS100" s="737">
        <f>+IF(DR100=0,0,DR100/DR100*100)</f>
        <v>100</v>
      </c>
      <c r="DT100" s="772">
        <f>SUM(DT101:DT104)</f>
        <v>804.13794715431538</v>
      </c>
      <c r="DU100" s="737">
        <f>+IF(DT100=0,0,DT100/DT100*100)</f>
        <v>100</v>
      </c>
      <c r="DV100" s="772">
        <f>SUM(DV101:DV104)</f>
        <v>102.4304471543154</v>
      </c>
      <c r="DW100" s="737">
        <f>+IF(DV100=0,0,DV100/DV100*100)</f>
        <v>100</v>
      </c>
      <c r="DX100" s="772">
        <f>SUM(DX101:DX104)</f>
        <v>1033.2580174245857</v>
      </c>
      <c r="DY100" s="737">
        <f>+IF(DX100=0,0,DX100/DX100*100)</f>
        <v>100</v>
      </c>
      <c r="DZ100" s="772">
        <f>SUM(DZ101:DZ104)</f>
        <v>1939.8264117332162</v>
      </c>
      <c r="EA100" s="737">
        <f>+IF(DZ100=0,0,DZ100/DZ100*100)</f>
        <v>100</v>
      </c>
      <c r="EB100" s="772">
        <f>SUM(EB101:EB104)</f>
        <v>651.27094715431542</v>
      </c>
      <c r="EC100" s="737">
        <f>+IF(EB100=0,0,EB100/EB100*100)</f>
        <v>100</v>
      </c>
      <c r="ED100" s="772">
        <f>SUM(ED101:ED104)</f>
        <v>1820.1080471543155</v>
      </c>
      <c r="EE100" s="737">
        <f>+IF(ED100=0,0,ED100/ED100*100)</f>
        <v>100</v>
      </c>
      <c r="EF100" s="772">
        <f>SUM(EF101:EF104)</f>
        <v>1772.2297174245857</v>
      </c>
      <c r="EG100" s="737">
        <f>+IF(EF100=0,0,EF100/EF100*100)</f>
        <v>100</v>
      </c>
      <c r="EH100" s="772">
        <f>SUM(EH101:EH104)</f>
        <v>4243.6087117332172</v>
      </c>
      <c r="EI100" s="737">
        <f>+IF(EH100=0,0,EH100/EH100*100)</f>
        <v>100</v>
      </c>
      <c r="EJ100" s="772">
        <f t="shared" si="65"/>
        <v>6183.4351234664337</v>
      </c>
      <c r="EK100" s="737">
        <f>+IF(EJ100=0,0,EJ100/EJ100*100)</f>
        <v>100</v>
      </c>
      <c r="EL100" s="772">
        <f>SUM(EL101:EL104)</f>
        <v>468.7855471543154</v>
      </c>
      <c r="EM100" s="737">
        <f>+IF(EL100=0,0,EL100/EL100*100)</f>
        <v>100</v>
      </c>
      <c r="EN100" s="772">
        <f>SUM(EN101:EN104)</f>
        <v>417.4304471543154</v>
      </c>
      <c r="EO100" s="737">
        <f>+IF(EN100=0,0,EN100/EN100*100)</f>
        <v>100</v>
      </c>
      <c r="EP100" s="772">
        <f>SUM(EP101:EP104)</f>
        <v>676.42571742458563</v>
      </c>
      <c r="EQ100" s="737">
        <f>+IF(EP100=0,0,EP100/EP100*100)</f>
        <v>100</v>
      </c>
      <c r="ER100" s="772">
        <f>SUM(ER101:ER104)</f>
        <v>1562.6417117332164</v>
      </c>
      <c r="ES100" s="737">
        <f>+IF(ER100=0,0,ER100/ER100*100)</f>
        <v>100</v>
      </c>
      <c r="ET100" s="772">
        <f>SUM(ET101:ET104)</f>
        <v>618.43044715431529</v>
      </c>
      <c r="EU100" s="737">
        <f>+IF(ET100=0,0,ET100/ET100*100)</f>
        <v>100</v>
      </c>
      <c r="EV100" s="772">
        <f>SUM(EV101:EV104)</f>
        <v>2357.9709876948564</v>
      </c>
      <c r="EW100" s="737">
        <f>+IF(EV100=0,0,EV100/EV100*100)</f>
        <v>100</v>
      </c>
      <c r="EX100" s="772">
        <f>SUM(EX101:EX104)</f>
        <v>1194.2297174245857</v>
      </c>
      <c r="EY100" s="737">
        <f>+IF(EX100=0,0,EX100/EX100*100)</f>
        <v>100</v>
      </c>
      <c r="EZ100" s="772">
        <f>SUM(EZ101:EZ104)</f>
        <v>4170.6311522737578</v>
      </c>
      <c r="FA100" s="737">
        <f>+IF(EZ100=0,0,EZ100/EZ100*100)</f>
        <v>100</v>
      </c>
      <c r="FB100" s="772">
        <f t="shared" si="66"/>
        <v>5733.2728640069745</v>
      </c>
      <c r="FC100" s="737">
        <f>+IF(FB100=0,0,FB100/FB100*100)</f>
        <v>100</v>
      </c>
      <c r="FD100" s="772">
        <f>SUM(FD101:FD104)</f>
        <v>194.35778223538</v>
      </c>
      <c r="FE100" s="737">
        <f>+IF(FD100=0,0,FD100/FD100*100)</f>
        <v>100</v>
      </c>
      <c r="FF100" s="772">
        <f>SUM(FF101:FF104)</f>
        <v>158.7011222353799</v>
      </c>
      <c r="FG100" s="737">
        <f>+IF(FF100=0,0,FF100/FF100*100)</f>
        <v>100</v>
      </c>
      <c r="FH100" s="772">
        <f>SUM(FH101:FH104)</f>
        <v>-917.54843926934018</v>
      </c>
      <c r="FI100" s="737">
        <f>+IF(FH100=0,0,FH100/FH100*100)</f>
        <v>100</v>
      </c>
      <c r="FJ100" s="772">
        <f>SUM(FJ101:FJ104)</f>
        <v>-902.7236232910609</v>
      </c>
      <c r="FK100" s="737">
        <f>+IF(FJ100=0,0,FJ100/FJ100*100)</f>
        <v>100</v>
      </c>
    </row>
    <row r="101" spans="2:167" s="648" customFormat="1" ht="13.5" customHeight="1">
      <c r="B101" s="769"/>
      <c r="C101" s="771"/>
      <c r="D101" s="728" t="s">
        <v>4836</v>
      </c>
      <c r="E101" s="770">
        <f t="shared" si="53"/>
        <v>0</v>
      </c>
      <c r="F101" s="726">
        <f>+IF(E101=0,0,E101/E100*100)</f>
        <v>0</v>
      </c>
      <c r="G101" s="770">
        <v>0</v>
      </c>
      <c r="H101" s="726">
        <f>+IF(G101=0,0,G101/G100*100)</f>
        <v>0</v>
      </c>
      <c r="I101" s="770">
        <v>0</v>
      </c>
      <c r="J101" s="726">
        <f>+IF(I101=0,0,I101/I100*100)</f>
        <v>0</v>
      </c>
      <c r="K101" s="770">
        <v>0</v>
      </c>
      <c r="L101" s="726">
        <f>+IF(K101=0,0,K101/K100*100)</f>
        <v>0</v>
      </c>
      <c r="M101" s="770">
        <f>+G101+I101+K101</f>
        <v>0</v>
      </c>
      <c r="N101" s="726">
        <f>+IF(M101=0,0,M101/M100*100)</f>
        <v>0</v>
      </c>
      <c r="O101" s="770">
        <v>0</v>
      </c>
      <c r="P101" s="726">
        <f>+IF(O101=0,0,O101/O100*100)</f>
        <v>0</v>
      </c>
      <c r="Q101" s="770">
        <v>0</v>
      </c>
      <c r="R101" s="726">
        <f>+IF(Q101=0,0,Q101/Q100*100)</f>
        <v>0</v>
      </c>
      <c r="S101" s="770">
        <v>0</v>
      </c>
      <c r="T101" s="726">
        <f>+IF(S101=0,0,S101/S100*100)</f>
        <v>0</v>
      </c>
      <c r="U101" s="770">
        <f t="shared" si="54"/>
        <v>0</v>
      </c>
      <c r="V101" s="726">
        <f>+IF(U101=0,0,U101/U100*100)</f>
        <v>0</v>
      </c>
      <c r="W101" s="770">
        <f t="shared" si="55"/>
        <v>0</v>
      </c>
      <c r="X101" s="726">
        <f>+IF(W101=0,0,W101/W100*100)</f>
        <v>0</v>
      </c>
      <c r="Y101" s="770">
        <v>0</v>
      </c>
      <c r="Z101" s="726">
        <f>+IF(Y101=0,0,Y101/Y100*100)</f>
        <v>0</v>
      </c>
      <c r="AA101" s="770">
        <v>0</v>
      </c>
      <c r="AB101" s="726">
        <f>+IF(AA101=0,0,AA101/AA100*100)</f>
        <v>0</v>
      </c>
      <c r="AC101" s="770">
        <v>0</v>
      </c>
      <c r="AD101" s="726">
        <f>+IF(AC101=0,0,AC101/AC100*100)</f>
        <v>0</v>
      </c>
      <c r="AE101" s="770">
        <f t="shared" si="56"/>
        <v>0</v>
      </c>
      <c r="AF101" s="726">
        <f>+IF(AE101=0,0,AE101/AE100*100)</f>
        <v>0</v>
      </c>
      <c r="AG101" s="770">
        <v>0</v>
      </c>
      <c r="AH101" s="726">
        <f>+IF(AG101=0,0,AG101/AG100*100)</f>
        <v>0</v>
      </c>
      <c r="AI101" s="770">
        <v>0</v>
      </c>
      <c r="AJ101" s="726">
        <f>+IF(AI101=0,0,AI101/AI100*100)</f>
        <v>0</v>
      </c>
      <c r="AK101" s="770">
        <v>0</v>
      </c>
      <c r="AL101" s="726">
        <f>+IF(AK101=0,0,AK101/AK100*100)</f>
        <v>0</v>
      </c>
      <c r="AM101" s="770">
        <f t="shared" si="57"/>
        <v>0</v>
      </c>
      <c r="AN101" s="726">
        <f>+IF(AM101=0,0,AM101/AM100*100)</f>
        <v>0</v>
      </c>
      <c r="AO101" s="770">
        <f t="shared" si="58"/>
        <v>0</v>
      </c>
      <c r="AP101" s="726">
        <f>+IF(AO101=0,0,AO101/AO100*100)</f>
        <v>0</v>
      </c>
      <c r="AQ101" s="651"/>
      <c r="AR101" s="770">
        <v>0</v>
      </c>
      <c r="AS101" s="726">
        <f>+IF(AR101=0,0,AR101/AR100*100)</f>
        <v>0</v>
      </c>
      <c r="AT101" s="770">
        <v>0</v>
      </c>
      <c r="AU101" s="726">
        <f>+IF(AT101=0,0,AT101/AT100*100)</f>
        <v>0</v>
      </c>
      <c r="AV101" s="770">
        <v>0</v>
      </c>
      <c r="AW101" s="726">
        <f>+IF(AV101=0,0,AV101/AV100*100)</f>
        <v>0</v>
      </c>
      <c r="AX101" s="770">
        <v>0</v>
      </c>
      <c r="AY101" s="726">
        <f>+IF(AX101=0,0,AX101/AX100*100)</f>
        <v>0</v>
      </c>
      <c r="AZ101" s="770">
        <f>+AT101+AV101+AX101</f>
        <v>0</v>
      </c>
      <c r="BA101" s="726">
        <f>+IF(AZ101=0,0,AZ101/AZ100*100)</f>
        <v>0</v>
      </c>
      <c r="BB101" s="770">
        <v>0</v>
      </c>
      <c r="BC101" s="726">
        <f>+IF(BB101=0,0,BB101/BB100*100)</f>
        <v>0</v>
      </c>
      <c r="BD101" s="770">
        <v>0</v>
      </c>
      <c r="BE101" s="726">
        <f>+IF(BD101=0,0,BD101/BD100*100)</f>
        <v>0</v>
      </c>
      <c r="BF101" s="770">
        <v>0</v>
      </c>
      <c r="BG101" s="726">
        <f>+IF(BF101=0,0,BF101/BF100*100)</f>
        <v>0</v>
      </c>
      <c r="BH101" s="770">
        <f>+BB101+BD101+BF101</f>
        <v>0</v>
      </c>
      <c r="BI101" s="726">
        <f>+IF(BH101=0,0,BH101/BH100*100)</f>
        <v>0</v>
      </c>
      <c r="BJ101" s="770">
        <f t="shared" si="59"/>
        <v>0</v>
      </c>
      <c r="BK101" s="726">
        <f>+IF(BJ101=0,0,BJ101/BJ100*100)</f>
        <v>0</v>
      </c>
      <c r="BL101" s="770">
        <v>0</v>
      </c>
      <c r="BM101" s="726">
        <f>+IF(BL101=0,0,BL101/BL100*100)</f>
        <v>0</v>
      </c>
      <c r="BN101" s="770">
        <v>0</v>
      </c>
      <c r="BO101" s="726">
        <f>+IF(BN101=0,0,BN101/BN100*100)</f>
        <v>0</v>
      </c>
      <c r="BP101" s="770">
        <v>0</v>
      </c>
      <c r="BQ101" s="726">
        <f>+IF(BP101=0,0,BP101/BP100*100)</f>
        <v>0</v>
      </c>
      <c r="BR101" s="770">
        <f>+BL101+BN101+BP101</f>
        <v>0</v>
      </c>
      <c r="BS101" s="726">
        <f>+IF(BR101=0,0,BR101/BR100*100)</f>
        <v>0</v>
      </c>
      <c r="BT101" s="770">
        <v>0</v>
      </c>
      <c r="BU101" s="726">
        <f>+IF(BT101=0,0,BT101/BT100*100)</f>
        <v>0</v>
      </c>
      <c r="BV101" s="770">
        <v>0</v>
      </c>
      <c r="BW101" s="726">
        <f>+IF(BV101=0,0,BV101/BV100*100)</f>
        <v>0</v>
      </c>
      <c r="BX101" s="770">
        <v>0</v>
      </c>
      <c r="BY101" s="726">
        <f>+IF(BX101=0,0,BX101/BX100*100)</f>
        <v>0</v>
      </c>
      <c r="BZ101" s="770">
        <f>+BT101+BV101+BX101</f>
        <v>0</v>
      </c>
      <c r="CA101" s="726">
        <f>+IF(BZ101=0,0,BZ101/BZ100*100)</f>
        <v>0</v>
      </c>
      <c r="CB101" s="770">
        <f t="shared" si="60"/>
        <v>0</v>
      </c>
      <c r="CC101" s="726">
        <f>+IF(CB101=0,0,CB101/CB100*100)</f>
        <v>0</v>
      </c>
      <c r="CE101" s="770">
        <f t="shared" si="61"/>
        <v>0</v>
      </c>
      <c r="CF101" s="726">
        <f>+IF(CE101=0,0,CE101/CE100*100)</f>
        <v>0</v>
      </c>
      <c r="CG101" s="770">
        <v>0</v>
      </c>
      <c r="CH101" s="726">
        <f>+IF(CG101=0,0,CG101/CG100*100)</f>
        <v>0</v>
      </c>
      <c r="CI101" s="770">
        <v>0</v>
      </c>
      <c r="CJ101" s="726">
        <f>+IF(CI101=0,0,CI101/CI100*100)</f>
        <v>0</v>
      </c>
      <c r="CK101" s="770">
        <v>0</v>
      </c>
      <c r="CL101" s="726">
        <f>+IF(CK101=0,0,CK101/CK100*100)</f>
        <v>0</v>
      </c>
      <c r="CM101" s="770">
        <f>+CG101+CI101+CK101</f>
        <v>0</v>
      </c>
      <c r="CN101" s="726">
        <f>+IF(CM101=0,0,CM101/CM100*100)</f>
        <v>0</v>
      </c>
      <c r="CO101" s="770">
        <v>0</v>
      </c>
      <c r="CP101" s="726">
        <f>+IF(CO101=0,0,CO101/CO100*100)</f>
        <v>0</v>
      </c>
      <c r="CQ101" s="770">
        <v>0</v>
      </c>
      <c r="CR101" s="726">
        <f>+IF(CQ101=0,0,CQ101/CQ100*100)</f>
        <v>0</v>
      </c>
      <c r="CS101" s="770">
        <v>0</v>
      </c>
      <c r="CT101" s="726">
        <f>+IF(CS101=0,0,CS101/CS100*100)</f>
        <v>0</v>
      </c>
      <c r="CU101" s="770">
        <f>+CO101+CQ101+CS101</f>
        <v>0</v>
      </c>
      <c r="CV101" s="726">
        <f>+IF(CU101=0,0,CU101/CU100*100)</f>
        <v>0</v>
      </c>
      <c r="CW101" s="770">
        <f t="shared" si="62"/>
        <v>0</v>
      </c>
      <c r="CX101" s="726">
        <f>+IF(CW101=0,0,CW101/CW100*100)</f>
        <v>0</v>
      </c>
      <c r="CY101" s="770">
        <v>0</v>
      </c>
      <c r="CZ101" s="726">
        <f>+IF(CY101=0,0,CY101/CY100*100)</f>
        <v>0</v>
      </c>
      <c r="DA101" s="770">
        <v>0</v>
      </c>
      <c r="DB101" s="726">
        <f>+IF(DA101=0,0,DA101/DA100*100)</f>
        <v>0</v>
      </c>
      <c r="DC101" s="770">
        <v>0</v>
      </c>
      <c r="DD101" s="726">
        <f>+IF(DC101=0,0,DC101/DC100*100)</f>
        <v>0</v>
      </c>
      <c r="DE101" s="770">
        <f>+CY101+DA101+DC101</f>
        <v>0</v>
      </c>
      <c r="DF101" s="726">
        <f>+IF(DE101=0,0,DE101/DE100*100)</f>
        <v>0</v>
      </c>
      <c r="DG101" s="770">
        <v>0</v>
      </c>
      <c r="DH101" s="726">
        <f>+IF(DG101=0,0,DG101/DG100*100)</f>
        <v>0</v>
      </c>
      <c r="DI101" s="770">
        <v>0</v>
      </c>
      <c r="DJ101" s="726">
        <f>+IF(DI101=0,0,DI101/DI100*100)</f>
        <v>0</v>
      </c>
      <c r="DK101" s="770">
        <v>0</v>
      </c>
      <c r="DL101" s="726">
        <f>+IF(DK101=0,0,DK101/DK100*100)</f>
        <v>0</v>
      </c>
      <c r="DM101" s="770">
        <f>+DG101+DI101+DK101</f>
        <v>0</v>
      </c>
      <c r="DN101" s="726">
        <f>+IF(DM101=0,0,DM101/DM100*100)</f>
        <v>0</v>
      </c>
      <c r="DO101" s="770">
        <f t="shared" si="63"/>
        <v>0</v>
      </c>
      <c r="DP101" s="726">
        <f>+IF(DO101=0,0,DO101/DO100*100)</f>
        <v>0</v>
      </c>
      <c r="DR101" s="770">
        <f t="shared" si="64"/>
        <v>0</v>
      </c>
      <c r="DS101" s="726">
        <f>+IF(DR101=0,0,DR101/DR100*100)</f>
        <v>0</v>
      </c>
      <c r="DT101" s="770">
        <v>0</v>
      </c>
      <c r="DU101" s="726">
        <f>+IF(DT101=0,0,DT101/DT100*100)</f>
        <v>0</v>
      </c>
      <c r="DV101" s="770">
        <v>0</v>
      </c>
      <c r="DW101" s="726">
        <f>+IF(DV101=0,0,DV101/DV100*100)</f>
        <v>0</v>
      </c>
      <c r="DX101" s="770">
        <v>0</v>
      </c>
      <c r="DY101" s="726">
        <f>+IF(DX101=0,0,DX101/DX100*100)</f>
        <v>0</v>
      </c>
      <c r="DZ101" s="770">
        <f>+DT101+DV101+DX101</f>
        <v>0</v>
      </c>
      <c r="EA101" s="726">
        <f>+IF(DZ101=0,0,DZ101/DZ100*100)</f>
        <v>0</v>
      </c>
      <c r="EB101" s="770">
        <v>0</v>
      </c>
      <c r="EC101" s="726">
        <f>+IF(EB101=0,0,EB101/EB100*100)</f>
        <v>0</v>
      </c>
      <c r="ED101" s="770">
        <v>0</v>
      </c>
      <c r="EE101" s="726">
        <f>+IF(ED101=0,0,ED101/ED100*100)</f>
        <v>0</v>
      </c>
      <c r="EF101" s="770">
        <v>0</v>
      </c>
      <c r="EG101" s="726">
        <f>+IF(EF101=0,0,EF101/EF100*100)</f>
        <v>0</v>
      </c>
      <c r="EH101" s="770">
        <f>+EB101+ED101+EF101</f>
        <v>0</v>
      </c>
      <c r="EI101" s="726">
        <f>+IF(EH101=0,0,EH101/EH100*100)</f>
        <v>0</v>
      </c>
      <c r="EJ101" s="770">
        <f t="shared" si="65"/>
        <v>0</v>
      </c>
      <c r="EK101" s="726">
        <f>+IF(EJ101=0,0,EJ101/EJ100*100)</f>
        <v>0</v>
      </c>
      <c r="EL101" s="770">
        <v>0</v>
      </c>
      <c r="EM101" s="726">
        <f>+IF(EL101=0,0,EL101/EL100*100)</f>
        <v>0</v>
      </c>
      <c r="EN101" s="770">
        <v>0</v>
      </c>
      <c r="EO101" s="726">
        <f>+IF(EN101=0,0,EN101/EN100*100)</f>
        <v>0</v>
      </c>
      <c r="EP101" s="770">
        <v>0</v>
      </c>
      <c r="EQ101" s="726">
        <f>+IF(EP101=0,0,EP101/EP100*100)</f>
        <v>0</v>
      </c>
      <c r="ER101" s="770">
        <f>+EL101+EN101+EP101</f>
        <v>0</v>
      </c>
      <c r="ES101" s="726">
        <f>+IF(ER101=0,0,ER101/ER100*100)</f>
        <v>0</v>
      </c>
      <c r="ET101" s="770">
        <v>0</v>
      </c>
      <c r="EU101" s="726">
        <f>+IF(ET101=0,0,ET101/ET100*100)</f>
        <v>0</v>
      </c>
      <c r="EV101" s="770">
        <v>0</v>
      </c>
      <c r="EW101" s="726">
        <f>+IF(EV101=0,0,EV101/EV100*100)</f>
        <v>0</v>
      </c>
      <c r="EX101" s="770">
        <v>0</v>
      </c>
      <c r="EY101" s="726">
        <f>+IF(EX101=0,0,EX101/EX100*100)</f>
        <v>0</v>
      </c>
      <c r="EZ101" s="770">
        <f>+ET101+EV101+EX101</f>
        <v>0</v>
      </c>
      <c r="FA101" s="726">
        <f>+IF(EZ101=0,0,EZ101/EZ100*100)</f>
        <v>0</v>
      </c>
      <c r="FB101" s="770">
        <f t="shared" si="66"/>
        <v>0</v>
      </c>
      <c r="FC101" s="726">
        <f>+IF(FB101=0,0,FB101/FB100*100)</f>
        <v>0</v>
      </c>
      <c r="FD101" s="770">
        <v>0</v>
      </c>
      <c r="FE101" s="726">
        <f>+IF(FD101=0,0,FD101/FD100*100)</f>
        <v>0</v>
      </c>
      <c r="FF101" s="770">
        <v>0</v>
      </c>
      <c r="FG101" s="726">
        <f>+IF(FF101=0,0,FF101/FF100*100)</f>
        <v>0</v>
      </c>
      <c r="FH101" s="770">
        <v>0</v>
      </c>
      <c r="FI101" s="726">
        <f>+IF(FH101=0,0,FH101/FH100*100)</f>
        <v>0</v>
      </c>
      <c r="FJ101" s="770">
        <v>0</v>
      </c>
      <c r="FK101" s="726">
        <f>+IF(FJ101=0,0,FJ101/FJ100*100)</f>
        <v>0</v>
      </c>
    </row>
    <row r="102" spans="2:167" s="648" customFormat="1" ht="13.5" customHeight="1">
      <c r="B102" s="769"/>
      <c r="C102" s="771"/>
      <c r="D102" s="769" t="s">
        <v>4837</v>
      </c>
      <c r="E102" s="772">
        <f t="shared" si="53"/>
        <v>-1251.7551035194806</v>
      </c>
      <c r="F102" s="737">
        <f>+IF(E102=0,0,E102/E100*100)</f>
        <v>-3.8016116282425272</v>
      </c>
      <c r="G102" s="772">
        <v>-78.884040999999996</v>
      </c>
      <c r="H102" s="737">
        <f>+IF(G102=0,0,G102/G100*100)</f>
        <v>-4.0871588672789843</v>
      </c>
      <c r="I102" s="772">
        <v>-78.884040999999996</v>
      </c>
      <c r="J102" s="737">
        <f>+IF(I102=0,0,I102/I100*100)</f>
        <v>-7.0230242310003899</v>
      </c>
      <c r="K102" s="772">
        <v>-100.90404151948053</v>
      </c>
      <c r="L102" s="737">
        <f>+IF(K102=0,0,K102/K100*100)</f>
        <v>-5.8750414750252427</v>
      </c>
      <c r="M102" s="772">
        <f>+G102+I102+K102</f>
        <v>-258.67212351948052</v>
      </c>
      <c r="N102" s="737">
        <f>+IF(M102=0,0,M102/M100*100)</f>
        <v>-5.4220207032134988</v>
      </c>
      <c r="O102" s="772">
        <v>-100.90404100000001</v>
      </c>
      <c r="P102" s="737">
        <f>+IF(O102=0,0,O102/O100*100)</f>
        <v>-6.9927675565139724</v>
      </c>
      <c r="Q102" s="772">
        <v>-100.90404100000001</v>
      </c>
      <c r="R102" s="737">
        <f>+IF(Q102=0,0,Q102/Q100*100)</f>
        <v>-3.0207018033846778</v>
      </c>
      <c r="S102" s="772">
        <v>-100.90404100000001</v>
      </c>
      <c r="T102" s="737">
        <f>+IF(S102=0,0,S102/S100*100)</f>
        <v>-4.0818991022840612</v>
      </c>
      <c r="U102" s="772">
        <f t="shared" si="54"/>
        <v>-302.71212300000002</v>
      </c>
      <c r="V102" s="737">
        <f>+IF(U102=0,0,U102/U100*100)</f>
        <v>-4.1722424005587229</v>
      </c>
      <c r="W102" s="772">
        <f t="shared" si="55"/>
        <v>-561.38424651948048</v>
      </c>
      <c r="X102" s="737">
        <f>+IF(W102=0,0,W102/W100*100)</f>
        <v>-4.6680289711469669</v>
      </c>
      <c r="Y102" s="772">
        <v>-105.752526</v>
      </c>
      <c r="Z102" s="737">
        <f>+IF(Y102=0,0,Y102/Y100*100)</f>
        <v>-3.0618932739197584</v>
      </c>
      <c r="AA102" s="772">
        <v>-105.752526</v>
      </c>
      <c r="AB102" s="737">
        <f>+IF(AA102=0,0,AA102/AA100*100)</f>
        <v>-2.8238518418097911</v>
      </c>
      <c r="AC102" s="772">
        <v>-118.77033900000001</v>
      </c>
      <c r="AD102" s="737">
        <f>+IF(AC102=0,0,AC102/AC100*100)</f>
        <v>-4.3019042207870983</v>
      </c>
      <c r="AE102" s="772">
        <f t="shared" si="56"/>
        <v>-330.27539100000001</v>
      </c>
      <c r="AF102" s="737">
        <f>+IF(AE102=0,0,AE102/AE100*100)</f>
        <v>-3.3161243432865799</v>
      </c>
      <c r="AG102" s="772">
        <v>-118.77033900000001</v>
      </c>
      <c r="AH102" s="737">
        <f>+IF(AG102=0,0,AG102/AG100*100)</f>
        <v>-1.8049865060470844</v>
      </c>
      <c r="AI102" s="772">
        <v>-123.874094</v>
      </c>
      <c r="AJ102" s="737">
        <f>+IF(AI102=0,0,AI102/AI100*100)</f>
        <v>-4.3723437890010075</v>
      </c>
      <c r="AK102" s="772">
        <v>-117.451033</v>
      </c>
      <c r="AL102" s="737">
        <f>+IF(AK102=0,0,AK102/AK100*100)</f>
        <v>-7.6872125578843988</v>
      </c>
      <c r="AM102" s="772">
        <f t="shared" si="57"/>
        <v>-360.09546599999999</v>
      </c>
      <c r="AN102" s="737">
        <f>+IF(AM102=0,0,AM102/AM100*100)</f>
        <v>-3.2912100697650541</v>
      </c>
      <c r="AO102" s="772">
        <f t="shared" si="58"/>
        <v>-690.370857</v>
      </c>
      <c r="AP102" s="737">
        <f>+IF(AO102=0,0,AO102/AO100*100)</f>
        <v>-3.3030822525721257</v>
      </c>
      <c r="AQ102" s="651"/>
      <c r="AR102" s="772">
        <v>-680.65028800000005</v>
      </c>
      <c r="AS102" s="737">
        <f>+IF(AR102=0,0,AR102/AR100*100)</f>
        <v>-1.3751642105991981</v>
      </c>
      <c r="AT102" s="772">
        <v>-52.758000000000003</v>
      </c>
      <c r="AU102" s="737">
        <f>+IF(AT102=0,0,AT102/AT100*100)</f>
        <v>-1.8099198613880911</v>
      </c>
      <c r="AV102" s="772">
        <v>-52.758000000000003</v>
      </c>
      <c r="AW102" s="737">
        <f>+IF(AV102=0,0,AV102/AV100*100)</f>
        <v>-2.2665141528929453</v>
      </c>
      <c r="AX102" s="772">
        <v>-52.758000000000003</v>
      </c>
      <c r="AY102" s="737">
        <f>+IF(AX102=0,0,AX102/AX100*100)</f>
        <v>-1.1870420011185105</v>
      </c>
      <c r="AZ102" s="772">
        <f>+AT102+AV102+AX102</f>
        <v>-158.274</v>
      </c>
      <c r="BA102" s="737">
        <f>+IF(AZ102=0,0,AZ102/AZ100*100)</f>
        <v>-1.63385612861436</v>
      </c>
      <c r="BB102" s="772">
        <v>-52.758000000000003</v>
      </c>
      <c r="BC102" s="737">
        <f>+IF(BB102=0,0,BB102/BB100*100)</f>
        <v>-1.7431999602688657</v>
      </c>
      <c r="BD102" s="772">
        <v>-57.959249999999997</v>
      </c>
      <c r="BE102" s="737">
        <f>+IF(BD102=0,0,BD102/BD100*100)</f>
        <v>-1.6824546058207084</v>
      </c>
      <c r="BF102" s="772">
        <v>-59.445321999999997</v>
      </c>
      <c r="BG102" s="737">
        <f>+IF(BF102=0,0,BF102/BF100*100)</f>
        <v>-2.4297952280756885</v>
      </c>
      <c r="BH102" s="772">
        <f>+BB102+BD102+BF102</f>
        <v>-170.16257200000001</v>
      </c>
      <c r="BI102" s="737">
        <f>+IF(BH102=0,0,BH102/BH100*100)</f>
        <v>-1.9080926328698133</v>
      </c>
      <c r="BJ102" s="772">
        <f t="shared" si="59"/>
        <v>-328.43657200000001</v>
      </c>
      <c r="BK102" s="737">
        <f>+IF(BJ102=0,0,BJ102/BJ100*100)</f>
        <v>-1.7653054021938397</v>
      </c>
      <c r="BL102" s="772">
        <v>-58.702286000000001</v>
      </c>
      <c r="BM102" s="737">
        <f>+IF(BL102=0,0,BL102/BL100*100)</f>
        <v>-0.92764049599871079</v>
      </c>
      <c r="BN102" s="772">
        <v>-58.702286000000001</v>
      </c>
      <c r="BO102" s="737">
        <f>+IF(BN102=0,0,BN102/BN100*100)</f>
        <v>-1.4048153409755373</v>
      </c>
      <c r="BP102" s="772">
        <v>-58.702286000000001</v>
      </c>
      <c r="BQ102" s="737">
        <f>+IF(BP102=0,0,BP102/BP100*100)</f>
        <v>-1.4795767021798378</v>
      </c>
      <c r="BR102" s="772">
        <f>+BL102+BN102+BP102</f>
        <v>-176.10685799999999</v>
      </c>
      <c r="BS102" s="737">
        <f>+IF(BR102=0,0,BR102/BR100*100)</f>
        <v>-1.2166880281877615</v>
      </c>
      <c r="BT102" s="772">
        <v>-58.702286000000001</v>
      </c>
      <c r="BU102" s="737">
        <f>+IF(BT102=0,0,BT102/BT100*100)</f>
        <v>-2.0266934695911663</v>
      </c>
      <c r="BV102" s="772">
        <v>-58.702286000000001</v>
      </c>
      <c r="BW102" s="737">
        <f>+IF(BV102=0,0,BV102/BV100*100)</f>
        <v>-0.94965018481262953</v>
      </c>
      <c r="BX102" s="772">
        <v>-58.702286000000001</v>
      </c>
      <c r="BY102" s="737">
        <f>+IF(BX102=0,0,BX102/BX100*100)</f>
        <v>-0.79990681532985353</v>
      </c>
      <c r="BZ102" s="772">
        <f>+BT102+BV102+BX102</f>
        <v>-176.10685799999999</v>
      </c>
      <c r="CA102" s="737">
        <f>+IF(BZ102=0,0,BZ102/BZ100*100)</f>
        <v>-1.072739047166648</v>
      </c>
      <c r="CB102" s="772">
        <f t="shared" si="60"/>
        <v>-352.21371599999998</v>
      </c>
      <c r="CC102" s="737">
        <f>+IF(CB102=0,0,CB102/CB100*100)</f>
        <v>-1.1401881021741305</v>
      </c>
      <c r="CE102" s="772">
        <f t="shared" si="61"/>
        <v>-741.16751666715754</v>
      </c>
      <c r="CF102" s="737">
        <f>+IF(CE102=0,0,CE102/CE100*100)</f>
        <v>-1.1394414668240866</v>
      </c>
      <c r="CG102" s="772">
        <v>-53.586083333578799</v>
      </c>
      <c r="CH102" s="737">
        <f>+IF(CG102=0,0,CG102/CG100*100)</f>
        <v>-1.6991949549396608</v>
      </c>
      <c r="CI102" s="772">
        <v>-53.586083333578799</v>
      </c>
      <c r="CJ102" s="737">
        <f>+IF(CI102=0,0,CI102/CI100*100)</f>
        <v>-1.0031486458762444</v>
      </c>
      <c r="CK102" s="772">
        <v>-53.586084999999997</v>
      </c>
      <c r="CL102" s="737">
        <f>+IF(CK102=0,0,CK102/CK100*100)</f>
        <v>-0.7769580874097155</v>
      </c>
      <c r="CM102" s="772">
        <f>+CG102+CI102+CK102</f>
        <v>-160.75825166715759</v>
      </c>
      <c r="CN102" s="737">
        <f>+IF(CM102=0,0,CM102/CM100*100)</f>
        <v>-1.044406075180571</v>
      </c>
      <c r="CO102" s="772">
        <v>-53.586084999999997</v>
      </c>
      <c r="CP102" s="737">
        <f>+IF(CO102=0,0,CO102/CO100*100)</f>
        <v>-1.0582852049657694</v>
      </c>
      <c r="CQ102" s="772">
        <v>-53.586084999999997</v>
      </c>
      <c r="CR102" s="737">
        <f>+IF(CQ102=0,0,CQ102/CQ100*100)</f>
        <v>-0.69834337968053106</v>
      </c>
      <c r="CS102" s="772">
        <v>-53.586084999999997</v>
      </c>
      <c r="CT102" s="737">
        <f>+IF(CS102=0,0,CS102/CS100*100)</f>
        <v>-1.0084934720254857</v>
      </c>
      <c r="CU102" s="772">
        <f>+CO102+CQ102+CS102</f>
        <v>-160.75825499999999</v>
      </c>
      <c r="CV102" s="737">
        <f>+IF(CU102=0,0,CU102/CU100*100)</f>
        <v>-0.89061384911161734</v>
      </c>
      <c r="CW102" s="772">
        <f t="shared" si="62"/>
        <v>-321.51650666715761</v>
      </c>
      <c r="CX102" s="737">
        <f>+IF(CW102=0,0,CW102/CW100*100)</f>
        <v>-0.96139838376706532</v>
      </c>
      <c r="CY102" s="772">
        <v>-69.941834999999998</v>
      </c>
      <c r="CZ102" s="737">
        <f>+IF(CY102=0,0,CY102/CY100*100)</f>
        <v>-1.9842032739941906</v>
      </c>
      <c r="DA102" s="772">
        <v>-69.941834999999998</v>
      </c>
      <c r="DB102" s="737">
        <f>+IF(DA102=0,0,DA102/DA100*100)</f>
        <v>-0.88124259985185149</v>
      </c>
      <c r="DC102" s="772">
        <v>-69.941834999999998</v>
      </c>
      <c r="DD102" s="737">
        <f>+IF(DC102=0,0,DC102/DC100*100)</f>
        <v>-1.3110195735965264</v>
      </c>
      <c r="DE102" s="772">
        <f>+CY102+DA102+DC102</f>
        <v>-209.82550499999999</v>
      </c>
      <c r="DF102" s="737">
        <f>+IF(DE102=0,0,DE102/DE100*100)</f>
        <v>-1.2492155748062246</v>
      </c>
      <c r="DG102" s="772">
        <v>-69.941834999999998</v>
      </c>
      <c r="DH102" s="737">
        <f>+IF(DG102=0,0,DG102/DG100*100)</f>
        <v>-0.58331617605331498</v>
      </c>
      <c r="DI102" s="772">
        <v>-69.941834999999998</v>
      </c>
      <c r="DJ102" s="737">
        <f>+IF(DI102=0,0,DI102/DI100*100)</f>
        <v>-5.2558018319884372</v>
      </c>
      <c r="DK102" s="772">
        <v>-69.941834999999998</v>
      </c>
      <c r="DL102" s="737">
        <f>+IF(DK102=0,0,DK102/DK100*100)</f>
        <v>-4.7059027286353077</v>
      </c>
      <c r="DM102" s="772">
        <f>+DG102+DI102+DK102</f>
        <v>-209.82550499999999</v>
      </c>
      <c r="DN102" s="737">
        <f>+IF(DM102=0,0,DM102/DM100*100)</f>
        <v>-1.4170319686740525</v>
      </c>
      <c r="DO102" s="772">
        <f t="shared" si="63"/>
        <v>-419.65100999999999</v>
      </c>
      <c r="DP102" s="737">
        <f>+IF(DO102=0,0,DO102/DO100*100)</f>
        <v>-1.3278425025422227</v>
      </c>
      <c r="DR102" s="772">
        <f t="shared" si="64"/>
        <v>-1081.8660252865384</v>
      </c>
      <c r="DS102" s="737">
        <f>+IF(DR102=0,0,DR102/DR100*100)</f>
        <v>-9.0785645366469758</v>
      </c>
      <c r="DT102" s="772">
        <v>-90.155502107211532</v>
      </c>
      <c r="DU102" s="737">
        <f>+IF(DT102=0,0,DT102/DT100*100)</f>
        <v>-11.211447292874805</v>
      </c>
      <c r="DV102" s="772">
        <v>-90.155502107211532</v>
      </c>
      <c r="DW102" s="737">
        <f>+IF(DV102=0,0,DV102/DV100*100)</f>
        <v>-88.016312153151887</v>
      </c>
      <c r="DX102" s="772">
        <v>-90.155502107211532</v>
      </c>
      <c r="DY102" s="737">
        <f>+IF(DX102=0,0,DX102/DX100*100)</f>
        <v>-8.7253619702778362</v>
      </c>
      <c r="DZ102" s="772">
        <f>+DT102+DV102+DX102</f>
        <v>-270.4665063216346</v>
      </c>
      <c r="EA102" s="737">
        <f>+IF(DZ102=0,0,DZ102/DZ100*100)</f>
        <v>-13.942820073264977</v>
      </c>
      <c r="EB102" s="772">
        <v>-90.155502107211532</v>
      </c>
      <c r="EC102" s="737">
        <f>+IF(EB102=0,0,EB102/EB100*100)</f>
        <v>-13.84300996400038</v>
      </c>
      <c r="ED102" s="772">
        <v>-90.155502107211532</v>
      </c>
      <c r="EE102" s="737">
        <f>+IF(ED102=0,0,ED102/ED100*100)</f>
        <v>-4.9533049561627376</v>
      </c>
      <c r="EF102" s="772">
        <v>-90.155502107211532</v>
      </c>
      <c r="EG102" s="737">
        <f>+IF(EF102=0,0,EF102/EF100*100)</f>
        <v>-5.0871228047245491</v>
      </c>
      <c r="EH102" s="772">
        <f>+EB102+ED102+EF102</f>
        <v>-270.4665063216346</v>
      </c>
      <c r="EI102" s="737">
        <f>+IF(EH102=0,0,EH102/EH100*100)</f>
        <v>-6.3735024761782988</v>
      </c>
      <c r="EJ102" s="772">
        <f t="shared" si="65"/>
        <v>-540.93301264326919</v>
      </c>
      <c r="EK102" s="737">
        <f>+IF(EJ102=0,0,EJ102/EJ100*100)</f>
        <v>-8.7480987807311568</v>
      </c>
      <c r="EL102" s="772">
        <v>-90.155502107211532</v>
      </c>
      <c r="EM102" s="737">
        <f>+IF(EL102=0,0,EL102/EL100*100)</f>
        <v>-19.231715366330189</v>
      </c>
      <c r="EN102" s="772">
        <v>-90.155502107211532</v>
      </c>
      <c r="EO102" s="737">
        <f>+IF(EN102=0,0,EN102/EN100*100)</f>
        <v>-21.597730285803255</v>
      </c>
      <c r="EP102" s="772">
        <v>-90.155502107211532</v>
      </c>
      <c r="EQ102" s="737">
        <f>+IF(EP102=0,0,EP102/EP100*100)</f>
        <v>-13.328219165064926</v>
      </c>
      <c r="ER102" s="772">
        <f>+EL102+EN102+EP102</f>
        <v>-270.4665063216346</v>
      </c>
      <c r="ES102" s="737">
        <f>+IF(ER102=0,0,ER102/ER100*100)</f>
        <v>-17.308286620715155</v>
      </c>
      <c r="ET102" s="772">
        <v>-90.155502107211532</v>
      </c>
      <c r="EU102" s="737">
        <f>+IF(ET102=0,0,ET102/ET100*100)</f>
        <v>-14.578115052720758</v>
      </c>
      <c r="EV102" s="772">
        <v>-90.155502107211532</v>
      </c>
      <c r="EW102" s="737">
        <f>+IF(EV102=0,0,EV102/EV100*100)</f>
        <v>-3.8234355968623355</v>
      </c>
      <c r="EX102" s="772">
        <v>-90.155502107211532</v>
      </c>
      <c r="EY102" s="737">
        <f>+IF(EX102=0,0,EX102/EX100*100)</f>
        <v>-7.5492596434156942</v>
      </c>
      <c r="EZ102" s="772">
        <f>+ET102+EV102+EX102</f>
        <v>-270.4665063216346</v>
      </c>
      <c r="FA102" s="737">
        <f>+IF(EZ102=0,0,EZ102/EZ100*100)</f>
        <v>-6.4850258017705746</v>
      </c>
      <c r="FB102" s="772">
        <f t="shared" si="66"/>
        <v>-540.93301264326919</v>
      </c>
      <c r="FC102" s="737">
        <f>+IF(FB102=0,0,FB102/FB100*100)</f>
        <v>-9.4349776379771342</v>
      </c>
      <c r="FD102" s="772">
        <v>-1037.1901523165479</v>
      </c>
      <c r="FE102" s="737">
        <f>+IF(FD102=0,0,FD102/FD100*100)</f>
        <v>-533.64992149398097</v>
      </c>
      <c r="FF102" s="772">
        <v>-1037.1901523165479</v>
      </c>
      <c r="FG102" s="737">
        <f>+IF(FF102=0,0,FF102/FF100*100)</f>
        <v>-653.54934968778866</v>
      </c>
      <c r="FH102" s="772">
        <v>-534.11135926934014</v>
      </c>
      <c r="FI102" s="737">
        <f>+IF(FH102=0,0,FH102/FH100*100)</f>
        <v>58.210698902682708</v>
      </c>
      <c r="FJ102" s="772">
        <v>-525.84102329106088</v>
      </c>
      <c r="FK102" s="737">
        <f>+IF(FJ102=0,0,FJ102/FJ100*100)</f>
        <v>58.250499900955454</v>
      </c>
    </row>
    <row r="103" spans="2:167" s="648" customFormat="1" ht="13.5" customHeight="1">
      <c r="B103" s="769"/>
      <c r="C103" s="771"/>
      <c r="D103" s="769" t="s">
        <v>4838</v>
      </c>
      <c r="E103" s="772">
        <f t="shared" si="53"/>
        <v>0</v>
      </c>
      <c r="F103" s="737">
        <f>+IF(E103=0,0,E103/E100*100)</f>
        <v>0</v>
      </c>
      <c r="G103" s="772">
        <v>0</v>
      </c>
      <c r="H103" s="737">
        <f>+IF(G103=0,0,G103/G100*100)</f>
        <v>0</v>
      </c>
      <c r="I103" s="772">
        <v>0</v>
      </c>
      <c r="J103" s="737">
        <f>+IF(I103=0,0,I103/I100*100)</f>
        <v>0</v>
      </c>
      <c r="K103" s="772">
        <v>0</v>
      </c>
      <c r="L103" s="737">
        <f>+IF(K103=0,0,K103/K100*100)</f>
        <v>0</v>
      </c>
      <c r="M103" s="772">
        <f>+G103+I103+K103</f>
        <v>0</v>
      </c>
      <c r="N103" s="737">
        <f>+IF(M103=0,0,M103/M100*100)</f>
        <v>0</v>
      </c>
      <c r="O103" s="772">
        <v>0</v>
      </c>
      <c r="P103" s="737">
        <f>+IF(O103=0,0,O103/O100*100)</f>
        <v>0</v>
      </c>
      <c r="Q103" s="772">
        <v>0</v>
      </c>
      <c r="R103" s="737">
        <f>+IF(Q103=0,0,Q103/Q100*100)</f>
        <v>0</v>
      </c>
      <c r="S103" s="772">
        <v>0</v>
      </c>
      <c r="T103" s="737">
        <f>+IF(S103=0,0,S103/S100*100)</f>
        <v>0</v>
      </c>
      <c r="U103" s="772">
        <f t="shared" si="54"/>
        <v>0</v>
      </c>
      <c r="V103" s="737">
        <f>+IF(U103=0,0,U103/U100*100)</f>
        <v>0</v>
      </c>
      <c r="W103" s="772">
        <f t="shared" si="55"/>
        <v>0</v>
      </c>
      <c r="X103" s="737">
        <f>+IF(W103=0,0,W103/W100*100)</f>
        <v>0</v>
      </c>
      <c r="Y103" s="772">
        <v>0</v>
      </c>
      <c r="Z103" s="737">
        <f>+IF(Y103=0,0,Y103/Y100*100)</f>
        <v>0</v>
      </c>
      <c r="AA103" s="772">
        <v>0</v>
      </c>
      <c r="AB103" s="737">
        <f>+IF(AA103=0,0,AA103/AA100*100)</f>
        <v>0</v>
      </c>
      <c r="AC103" s="772">
        <v>0</v>
      </c>
      <c r="AD103" s="737">
        <f>+IF(AC103=0,0,AC103/AC100*100)</f>
        <v>0</v>
      </c>
      <c r="AE103" s="772">
        <f t="shared" si="56"/>
        <v>0</v>
      </c>
      <c r="AF103" s="737">
        <f>+IF(AE103=0,0,AE103/AE100*100)</f>
        <v>0</v>
      </c>
      <c r="AG103" s="772">
        <v>0</v>
      </c>
      <c r="AH103" s="737">
        <f>+IF(AG103=0,0,AG103/AG100*100)</f>
        <v>0</v>
      </c>
      <c r="AI103" s="772">
        <v>0</v>
      </c>
      <c r="AJ103" s="737">
        <f>+IF(AI103=0,0,AI103/AI100*100)</f>
        <v>0</v>
      </c>
      <c r="AK103" s="772">
        <v>0</v>
      </c>
      <c r="AL103" s="737">
        <f>+IF(AK103=0,0,AK103/AK100*100)</f>
        <v>0</v>
      </c>
      <c r="AM103" s="772">
        <f t="shared" si="57"/>
        <v>0</v>
      </c>
      <c r="AN103" s="737">
        <f>+IF(AM103=0,0,AM103/AM100*100)</f>
        <v>0</v>
      </c>
      <c r="AO103" s="772">
        <f t="shared" si="58"/>
        <v>0</v>
      </c>
      <c r="AP103" s="737">
        <f>+IF(AO103=0,0,AO103/AO100*100)</f>
        <v>0</v>
      </c>
      <c r="AQ103" s="651"/>
      <c r="AR103" s="772">
        <v>0</v>
      </c>
      <c r="AS103" s="737">
        <f>+IF(AR103=0,0,AR103/AR100*100)</f>
        <v>0</v>
      </c>
      <c r="AT103" s="772">
        <v>0</v>
      </c>
      <c r="AU103" s="737">
        <f>+IF(AT103=0,0,AT103/AT100*100)</f>
        <v>0</v>
      </c>
      <c r="AV103" s="772">
        <v>0</v>
      </c>
      <c r="AW103" s="737">
        <f>+IF(AV103=0,0,AV103/AV100*100)</f>
        <v>0</v>
      </c>
      <c r="AX103" s="772">
        <v>0</v>
      </c>
      <c r="AY103" s="737">
        <f>+IF(AX103=0,0,AX103/AX100*100)</f>
        <v>0</v>
      </c>
      <c r="AZ103" s="772">
        <f>+AT103+AV103+AX103</f>
        <v>0</v>
      </c>
      <c r="BA103" s="737">
        <f>+IF(AZ103=0,0,AZ103/AZ100*100)</f>
        <v>0</v>
      </c>
      <c r="BB103" s="772">
        <v>0</v>
      </c>
      <c r="BC103" s="737">
        <f>+IF(BB103=0,0,BB103/BB100*100)</f>
        <v>0</v>
      </c>
      <c r="BD103" s="772">
        <v>0</v>
      </c>
      <c r="BE103" s="737">
        <f>+IF(BD103=0,0,BD103/BD100*100)</f>
        <v>0</v>
      </c>
      <c r="BF103" s="772">
        <v>0</v>
      </c>
      <c r="BG103" s="737">
        <f>+IF(BF103=0,0,BF103/BF100*100)</f>
        <v>0</v>
      </c>
      <c r="BH103" s="772">
        <f>+BB103+BD103+BF103</f>
        <v>0</v>
      </c>
      <c r="BI103" s="737">
        <f>+IF(BH103=0,0,BH103/BH100*100)</f>
        <v>0</v>
      </c>
      <c r="BJ103" s="772">
        <f t="shared" si="59"/>
        <v>0</v>
      </c>
      <c r="BK103" s="737">
        <f>+IF(BJ103=0,0,BJ103/BJ100*100)</f>
        <v>0</v>
      </c>
      <c r="BL103" s="772">
        <v>0</v>
      </c>
      <c r="BM103" s="737">
        <f>+IF(BL103=0,0,BL103/BL100*100)</f>
        <v>0</v>
      </c>
      <c r="BN103" s="772">
        <v>0</v>
      </c>
      <c r="BO103" s="737">
        <f>+IF(BN103=0,0,BN103/BN100*100)</f>
        <v>0</v>
      </c>
      <c r="BP103" s="772">
        <v>0</v>
      </c>
      <c r="BQ103" s="737">
        <f>+IF(BP103=0,0,BP103/BP100*100)</f>
        <v>0</v>
      </c>
      <c r="BR103" s="772">
        <f>+BL103+BN103+BP103</f>
        <v>0</v>
      </c>
      <c r="BS103" s="737">
        <f>+IF(BR103=0,0,BR103/BR100*100)</f>
        <v>0</v>
      </c>
      <c r="BT103" s="772">
        <v>0</v>
      </c>
      <c r="BU103" s="737">
        <f>+IF(BT103=0,0,BT103/BT100*100)</f>
        <v>0</v>
      </c>
      <c r="BV103" s="772">
        <v>0</v>
      </c>
      <c r="BW103" s="737">
        <f>+IF(BV103=0,0,BV103/BV100*100)</f>
        <v>0</v>
      </c>
      <c r="BX103" s="772">
        <v>0</v>
      </c>
      <c r="BY103" s="737">
        <f>+IF(BX103=0,0,BX103/BX100*100)</f>
        <v>0</v>
      </c>
      <c r="BZ103" s="772">
        <f>+BT103+BV103+BX103</f>
        <v>0</v>
      </c>
      <c r="CA103" s="737">
        <f>+IF(BZ103=0,0,BZ103/BZ100*100)</f>
        <v>0</v>
      </c>
      <c r="CB103" s="772">
        <f t="shared" si="60"/>
        <v>0</v>
      </c>
      <c r="CC103" s="737">
        <f>+IF(CB103=0,0,CB103/CB100*100)</f>
        <v>0</v>
      </c>
      <c r="CE103" s="772">
        <f t="shared" si="61"/>
        <v>-340</v>
      </c>
      <c r="CF103" s="737">
        <f>+IF(CE103=0,0,CE103/CE100*100)</f>
        <v>-0.52270247954507576</v>
      </c>
      <c r="CG103" s="772">
        <v>0</v>
      </c>
      <c r="CH103" s="737">
        <f>+IF(CG103=0,0,CG103/CG100*100)</f>
        <v>0</v>
      </c>
      <c r="CI103" s="772">
        <v>0</v>
      </c>
      <c r="CJ103" s="737">
        <f>+IF(CI103=0,0,CI103/CI100*100)</f>
        <v>0</v>
      </c>
      <c r="CK103" s="772">
        <v>0</v>
      </c>
      <c r="CL103" s="737">
        <f>+IF(CK103=0,0,CK103/CK100*100)</f>
        <v>0</v>
      </c>
      <c r="CM103" s="772">
        <f>+CG103+CI103+CK103</f>
        <v>0</v>
      </c>
      <c r="CN103" s="737">
        <f>+IF(CM103=0,0,CM103/CM100*100)</f>
        <v>0</v>
      </c>
      <c r="CO103" s="772">
        <v>-340</v>
      </c>
      <c r="CP103" s="737">
        <f>+IF(CO103=0,0,CO103/CO100*100)</f>
        <v>-6.7147463691061144</v>
      </c>
      <c r="CQ103" s="772">
        <v>0</v>
      </c>
      <c r="CR103" s="737">
        <f>+IF(CQ103=0,0,CQ103/CQ100*100)</f>
        <v>0</v>
      </c>
      <c r="CS103" s="772">
        <v>0</v>
      </c>
      <c r="CT103" s="737">
        <f>+IF(CS103=0,0,CS103/CS100*100)</f>
        <v>0</v>
      </c>
      <c r="CU103" s="772">
        <f>+CO103+CQ103+CS103</f>
        <v>-340</v>
      </c>
      <c r="CV103" s="737">
        <f>+IF(CU103=0,0,CU103/CU100*100)</f>
        <v>-1.8836277409079234</v>
      </c>
      <c r="CW103" s="772">
        <f t="shared" si="62"/>
        <v>-340</v>
      </c>
      <c r="CX103" s="737">
        <f>+IF(CW103=0,0,CW103/CW100*100)</f>
        <v>-1.0166677097521228</v>
      </c>
      <c r="CY103" s="772">
        <v>0</v>
      </c>
      <c r="CZ103" s="737">
        <f>+IF(CY103=0,0,CY103/CY100*100)</f>
        <v>0</v>
      </c>
      <c r="DA103" s="772">
        <v>0</v>
      </c>
      <c r="DB103" s="737">
        <f>+IF(DA103=0,0,DA103/DA100*100)</f>
        <v>0</v>
      </c>
      <c r="DC103" s="772">
        <v>0</v>
      </c>
      <c r="DD103" s="737">
        <f>+IF(DC103=0,0,DC103/DC100*100)</f>
        <v>0</v>
      </c>
      <c r="DE103" s="772">
        <f>+CY103+DA103+DC103</f>
        <v>0</v>
      </c>
      <c r="DF103" s="737">
        <f>+IF(DE103=0,0,DE103/DE100*100)</f>
        <v>0</v>
      </c>
      <c r="DG103" s="772">
        <v>0</v>
      </c>
      <c r="DH103" s="737">
        <f>+IF(DG103=0,0,DG103/DG100*100)</f>
        <v>0</v>
      </c>
      <c r="DI103" s="772">
        <v>0</v>
      </c>
      <c r="DJ103" s="737">
        <f>+IF(DI103=0,0,DI103/DI100*100)</f>
        <v>0</v>
      </c>
      <c r="DK103" s="772">
        <v>0</v>
      </c>
      <c r="DL103" s="737">
        <f>+IF(DK103=0,0,DK103/DK100*100)</f>
        <v>0</v>
      </c>
      <c r="DM103" s="772">
        <f>+DG103+DI103+DK103</f>
        <v>0</v>
      </c>
      <c r="DN103" s="737">
        <f>+IF(DM103=0,0,DM103/DM100*100)</f>
        <v>0</v>
      </c>
      <c r="DO103" s="772">
        <f t="shared" si="63"/>
        <v>0</v>
      </c>
      <c r="DP103" s="737">
        <f>+IF(DO103=0,0,DO103/DO100*100)</f>
        <v>0</v>
      </c>
      <c r="DR103" s="772">
        <f t="shared" si="64"/>
        <v>0</v>
      </c>
      <c r="DS103" s="737">
        <f>+IF(DR103=0,0,DR103/DR100*100)</f>
        <v>0</v>
      </c>
      <c r="DT103" s="772">
        <v>0</v>
      </c>
      <c r="DU103" s="737">
        <f>+IF(DT103=0,0,DT103/DT100*100)</f>
        <v>0</v>
      </c>
      <c r="DV103" s="772">
        <v>0</v>
      </c>
      <c r="DW103" s="737">
        <f>+IF(DV103=0,0,DV103/DV100*100)</f>
        <v>0</v>
      </c>
      <c r="DX103" s="772">
        <v>0</v>
      </c>
      <c r="DY103" s="737">
        <f>+IF(DX103=0,0,DX103/DX100*100)</f>
        <v>0</v>
      </c>
      <c r="DZ103" s="772">
        <f>+DT103+DV103+DX103</f>
        <v>0</v>
      </c>
      <c r="EA103" s="737">
        <f>+IF(DZ103=0,0,DZ103/DZ100*100)</f>
        <v>0</v>
      </c>
      <c r="EB103" s="772">
        <v>0</v>
      </c>
      <c r="EC103" s="737">
        <f>+IF(EB103=0,0,EB103/EB100*100)</f>
        <v>0</v>
      </c>
      <c r="ED103" s="772">
        <v>0</v>
      </c>
      <c r="EE103" s="737">
        <f>+IF(ED103=0,0,ED103/ED100*100)</f>
        <v>0</v>
      </c>
      <c r="EF103" s="772">
        <v>0</v>
      </c>
      <c r="EG103" s="737">
        <f>+IF(EF103=0,0,EF103/EF100*100)</f>
        <v>0</v>
      </c>
      <c r="EH103" s="772">
        <f>+EB103+ED103+EF103</f>
        <v>0</v>
      </c>
      <c r="EI103" s="737">
        <f>+IF(EH103=0,0,EH103/EH100*100)</f>
        <v>0</v>
      </c>
      <c r="EJ103" s="772">
        <f t="shared" si="65"/>
        <v>0</v>
      </c>
      <c r="EK103" s="737">
        <f>+IF(EJ103=0,0,EJ103/EJ100*100)</f>
        <v>0</v>
      </c>
      <c r="EL103" s="772">
        <v>0</v>
      </c>
      <c r="EM103" s="737">
        <f>+IF(EL103=0,0,EL103/EL100*100)</f>
        <v>0</v>
      </c>
      <c r="EN103" s="772">
        <v>0</v>
      </c>
      <c r="EO103" s="737">
        <f>+IF(EN103=0,0,EN103/EN100*100)</f>
        <v>0</v>
      </c>
      <c r="EP103" s="772">
        <v>0</v>
      </c>
      <c r="EQ103" s="737">
        <f>+IF(EP103=0,0,EP103/EP100*100)</f>
        <v>0</v>
      </c>
      <c r="ER103" s="772">
        <f>+EL103+EN103+EP103</f>
        <v>0</v>
      </c>
      <c r="ES103" s="737">
        <f>+IF(ER103=0,0,ER103/ER100*100)</f>
        <v>0</v>
      </c>
      <c r="ET103" s="772">
        <v>0</v>
      </c>
      <c r="EU103" s="737">
        <f>+IF(ET103=0,0,ET103/ET100*100)</f>
        <v>0</v>
      </c>
      <c r="EV103" s="772">
        <v>0</v>
      </c>
      <c r="EW103" s="737">
        <f>+IF(EV103=0,0,EV103/EV100*100)</f>
        <v>0</v>
      </c>
      <c r="EX103" s="772">
        <v>0</v>
      </c>
      <c r="EY103" s="737">
        <f>+IF(EX103=0,0,EX103/EX100*100)</f>
        <v>0</v>
      </c>
      <c r="EZ103" s="772">
        <f>+ET103+EV103+EX103</f>
        <v>0</v>
      </c>
      <c r="FA103" s="737">
        <f>+IF(EZ103=0,0,EZ103/EZ100*100)</f>
        <v>0</v>
      </c>
      <c r="FB103" s="772">
        <f t="shared" si="66"/>
        <v>0</v>
      </c>
      <c r="FC103" s="737">
        <f>+IF(FB103=0,0,FB103/FB100*100)</f>
        <v>0</v>
      </c>
      <c r="FD103" s="772">
        <v>0</v>
      </c>
      <c r="FE103" s="737">
        <f>+IF(FD103=0,0,FD103/FD100*100)</f>
        <v>0</v>
      </c>
      <c r="FF103" s="772">
        <v>0</v>
      </c>
      <c r="FG103" s="737">
        <f>+IF(FF103=0,0,FF103/FF100*100)</f>
        <v>0</v>
      </c>
      <c r="FH103" s="772">
        <v>0</v>
      </c>
      <c r="FI103" s="737">
        <f>+IF(FH103=0,0,FH103/FH100*100)</f>
        <v>0</v>
      </c>
      <c r="FJ103" s="772">
        <v>0</v>
      </c>
      <c r="FK103" s="737">
        <f>+IF(FJ103=0,0,FJ103/FJ100*100)</f>
        <v>0</v>
      </c>
    </row>
    <row r="104" spans="2:167" s="648" customFormat="1" ht="13.5" customHeight="1">
      <c r="B104" s="769"/>
      <c r="C104" s="771"/>
      <c r="D104" s="784" t="s">
        <v>4821</v>
      </c>
      <c r="E104" s="785">
        <f t="shared" si="53"/>
        <v>34178.714139000003</v>
      </c>
      <c r="F104" s="786">
        <f>+IF(E104=0,0,E104/E100*100)</f>
        <v>103.80161162824255</v>
      </c>
      <c r="G104" s="785">
        <v>2008.9299129999999</v>
      </c>
      <c r="H104" s="786">
        <f>+IF(G104=0,0,G104/G100*100)</f>
        <v>104.087158867279</v>
      </c>
      <c r="I104" s="785">
        <v>1202.1044430000002</v>
      </c>
      <c r="J104" s="786">
        <f>+IF(I104=0,0,I104/I100*100)</f>
        <v>107.02302423100039</v>
      </c>
      <c r="K104" s="785">
        <v>1818.4075170000001</v>
      </c>
      <c r="L104" s="786">
        <f>+IF(K104=0,0,K104/K100*100)</f>
        <v>105.87504147502524</v>
      </c>
      <c r="M104" s="785">
        <f>+G104+I104+K104</f>
        <v>5029.4418729999998</v>
      </c>
      <c r="N104" s="786">
        <f>+IF(M104=0,0,M104/M100*100)</f>
        <v>105.42202070321352</v>
      </c>
      <c r="O104" s="785">
        <v>1543.8812339999999</v>
      </c>
      <c r="P104" s="786">
        <f>+IF(O104=0,0,O104/O100*100)</f>
        <v>106.99276755651397</v>
      </c>
      <c r="Q104" s="785">
        <v>3441.3211879999999</v>
      </c>
      <c r="R104" s="786">
        <f>+IF(Q104=0,0,Q104/Q100*100)</f>
        <v>103.02070180338467</v>
      </c>
      <c r="S104" s="785">
        <v>2572.891674</v>
      </c>
      <c r="T104" s="786">
        <f>+IF(S104=0,0,S104/S100*100)</f>
        <v>104.08189910228407</v>
      </c>
      <c r="U104" s="785">
        <f t="shared" si="54"/>
        <v>7558.0940960000007</v>
      </c>
      <c r="V104" s="786">
        <f>+IF(U104=0,0,U104/U100*100)</f>
        <v>104.17224240055873</v>
      </c>
      <c r="W104" s="785">
        <f t="shared" si="55"/>
        <v>12587.535969</v>
      </c>
      <c r="X104" s="786">
        <f>+IF(W104=0,0,W104/W100*100)</f>
        <v>104.668028971147</v>
      </c>
      <c r="Y104" s="785">
        <v>3559.5804860000003</v>
      </c>
      <c r="Z104" s="786">
        <f>+IF(Y104=0,0,Y104/Y100*100)</f>
        <v>103.06189327391976</v>
      </c>
      <c r="AA104" s="785">
        <v>3850.7268350000004</v>
      </c>
      <c r="AB104" s="786">
        <f>+IF(AA104=0,0,AA104/AA100*100)</f>
        <v>102.8238518418098</v>
      </c>
      <c r="AC104" s="785">
        <v>2879.6486130000003</v>
      </c>
      <c r="AD104" s="786">
        <f>+IF(AC104=0,0,AC104/AC100*100)</f>
        <v>104.30190422078711</v>
      </c>
      <c r="AE104" s="785">
        <f t="shared" si="56"/>
        <v>10289.955934000001</v>
      </c>
      <c r="AF104" s="786">
        <f>+IF(AE104=0,0,AE104/AE100*100)</f>
        <v>103.31612434328659</v>
      </c>
      <c r="AG104" s="785">
        <v>6698.8937139999998</v>
      </c>
      <c r="AH104" s="786">
        <f>+IF(AG104=0,0,AG104/AG100*100)</f>
        <v>101.80498650604707</v>
      </c>
      <c r="AI104" s="785">
        <v>2957.0020449999997</v>
      </c>
      <c r="AJ104" s="786">
        <f>+IF(AI104=0,0,AI104/AI100*100)</f>
        <v>104.37234378900099</v>
      </c>
      <c r="AK104" s="785">
        <v>1645.3264769999998</v>
      </c>
      <c r="AL104" s="786">
        <f>+IF(AK104=0,0,AK104/AK100*100)</f>
        <v>107.68721255788441</v>
      </c>
      <c r="AM104" s="785">
        <f t="shared" si="57"/>
        <v>11301.222236</v>
      </c>
      <c r="AN104" s="786">
        <f>+IF(AM104=0,0,AM104/AM100*100)</f>
        <v>103.29121006976507</v>
      </c>
      <c r="AO104" s="785">
        <f t="shared" si="58"/>
        <v>21591.178169999999</v>
      </c>
      <c r="AP104" s="786">
        <f>+IF(AO104=0,0,AO104/AO100*100)</f>
        <v>103.30308225257214</v>
      </c>
      <c r="AQ104" s="651"/>
      <c r="AR104" s="785">
        <v>50176.578320000001</v>
      </c>
      <c r="AS104" s="786">
        <f>+IF(AR104=0,0,AR104/AR100*100)</f>
        <v>101.37516421059919</v>
      </c>
      <c r="AT104" s="785">
        <v>2967.6936900000001</v>
      </c>
      <c r="AU104" s="786">
        <f>+IF(AT104=0,0,AT104/AT100*100)</f>
        <v>101.80991986138808</v>
      </c>
      <c r="AV104" s="785">
        <v>2380.4734450000001</v>
      </c>
      <c r="AW104" s="786">
        <f>+IF(AV104=0,0,AV104/AV100*100)</f>
        <v>102.26651415289294</v>
      </c>
      <c r="AX104" s="785">
        <v>4497.2511139999997</v>
      </c>
      <c r="AY104" s="786">
        <f>+IF(AX104=0,0,AX104/AX100*100)</f>
        <v>101.1870420011185</v>
      </c>
      <c r="AZ104" s="785">
        <f>+AT104+AV104+AX104</f>
        <v>9845.4182489999985</v>
      </c>
      <c r="BA104" s="786">
        <f>+IF(AZ104=0,0,AZ104/AZ100*100)</f>
        <v>101.63385612861435</v>
      </c>
      <c r="BB104" s="785">
        <v>3079.2610519999998</v>
      </c>
      <c r="BC104" s="786">
        <f>+IF(BB104=0,0,BB104/BB100*100)</f>
        <v>101.74319996026885</v>
      </c>
      <c r="BD104" s="785">
        <v>3502.8813179999997</v>
      </c>
      <c r="BE104" s="786">
        <f>+IF(BD104=0,0,BD104/BD100*100)</f>
        <v>101.68245460582071</v>
      </c>
      <c r="BF104" s="785">
        <v>2505.961033</v>
      </c>
      <c r="BG104" s="786">
        <f>+IF(BF104=0,0,BF104/BF100*100)</f>
        <v>102.42979522807569</v>
      </c>
      <c r="BH104" s="785">
        <f>+BB104+BD104+BF104</f>
        <v>9088.1034029999992</v>
      </c>
      <c r="BI104" s="786">
        <f>+IF(BH104=0,0,BH104/BH100*100)</f>
        <v>101.9080926328698</v>
      </c>
      <c r="BJ104" s="785">
        <f t="shared" si="59"/>
        <v>18933.521651999996</v>
      </c>
      <c r="BK104" s="786">
        <f>+IF(BJ104=0,0,BJ104/BJ100*100)</f>
        <v>101.76530540219385</v>
      </c>
      <c r="BL104" s="785">
        <v>6386.8311520000007</v>
      </c>
      <c r="BM104" s="786">
        <f>+IF(BL104=0,0,BL104/BL100*100)</f>
        <v>100.92764049599872</v>
      </c>
      <c r="BN104" s="785">
        <v>4237.3501329999999</v>
      </c>
      <c r="BO104" s="786">
        <f>+IF(BN104=0,0,BN104/BN100*100)</f>
        <v>101.40481534097555</v>
      </c>
      <c r="BP104" s="785">
        <v>4026.2077160000003</v>
      </c>
      <c r="BQ104" s="786">
        <f>+IF(BP104=0,0,BP104/BP100*100)</f>
        <v>101.47957670217984</v>
      </c>
      <c r="BR104" s="785">
        <f>+BL104+BN104+BP104</f>
        <v>14650.389001000001</v>
      </c>
      <c r="BS104" s="786">
        <f>+IF(BR104=0,0,BR104/BR100*100)</f>
        <v>101.21668802818775</v>
      </c>
      <c r="BT104" s="785">
        <v>2955.158355</v>
      </c>
      <c r="BU104" s="786">
        <f>+IF(BT104=0,0,BT104/BT100*100)</f>
        <v>102.02669346959117</v>
      </c>
      <c r="BV104" s="785">
        <v>6240.1664650000002</v>
      </c>
      <c r="BW104" s="786">
        <f>+IF(BV104=0,0,BV104/BV100*100)</f>
        <v>100.94965018481264</v>
      </c>
      <c r="BX104" s="785">
        <v>7397.3428469999999</v>
      </c>
      <c r="BY104" s="786">
        <f>+IF(BX104=0,0,BX104/BX100*100)</f>
        <v>100.79990681532985</v>
      </c>
      <c r="BZ104" s="785">
        <f>+BT104+BV104+BX104</f>
        <v>16592.667667000002</v>
      </c>
      <c r="CA104" s="786">
        <f>+IF(BZ104=0,0,BZ104/BZ100*100)</f>
        <v>101.07273904716665</v>
      </c>
      <c r="CB104" s="785">
        <f t="shared" si="60"/>
        <v>31243.056668000005</v>
      </c>
      <c r="CC104" s="786">
        <f>+IF(CB104=0,0,CB104/CB100*100)</f>
        <v>101.14018810217414</v>
      </c>
      <c r="CE104" s="785">
        <f t="shared" si="61"/>
        <v>66127.730964369286</v>
      </c>
      <c r="CF104" s="786">
        <f>+IF(CE104=0,0,CE104/CE100*100)</f>
        <v>101.66214394636914</v>
      </c>
      <c r="CG104" s="785">
        <v>3207.2020458693</v>
      </c>
      <c r="CH104" s="786">
        <f>+IF(CG104=0,0,CG104/CG100*100)</f>
        <v>101.69919495493967</v>
      </c>
      <c r="CI104" s="785">
        <v>5395.3750149999996</v>
      </c>
      <c r="CJ104" s="786">
        <f>+IF(CI104=0,0,CI104/CI100*100)</f>
        <v>101.00314864587625</v>
      </c>
      <c r="CK104" s="785">
        <v>6950.4941509999999</v>
      </c>
      <c r="CL104" s="786">
        <f>+IF(CK104=0,0,CK104/CK100*100)</f>
        <v>100.77695808740972</v>
      </c>
      <c r="CM104" s="785">
        <f>+CG104+CI104+CK104</f>
        <v>15553.071211869301</v>
      </c>
      <c r="CN104" s="786">
        <f>+IF(CM104=0,0,CM104/CM100*100)</f>
        <v>101.04440607518058</v>
      </c>
      <c r="CO104" s="785">
        <v>5457.0684760000004</v>
      </c>
      <c r="CP104" s="786">
        <f>+IF(CO104=0,0,CO104/CO100*100)</f>
        <v>107.77303157407188</v>
      </c>
      <c r="CQ104" s="785">
        <v>7726.9007550000006</v>
      </c>
      <c r="CR104" s="786">
        <f>+IF(CQ104=0,0,CQ104/CQ100*100)</f>
        <v>100.69834337968054</v>
      </c>
      <c r="CS104" s="785">
        <v>5367.064703</v>
      </c>
      <c r="CT104" s="786">
        <f>+IF(CS104=0,0,CS104/CS100*100)</f>
        <v>101.00849347202548</v>
      </c>
      <c r="CU104" s="785">
        <f>+CO104+CQ104+CS104</f>
        <v>18551.033933999999</v>
      </c>
      <c r="CV104" s="786">
        <f>+IF(CU104=0,0,CU104/CU100*100)</f>
        <v>102.77424159001956</v>
      </c>
      <c r="CW104" s="785">
        <f t="shared" si="62"/>
        <v>34104.105145869296</v>
      </c>
      <c r="CX104" s="786">
        <f>+IF(CW104=0,0,CW104/CW100*100)</f>
        <v>101.97806609351917</v>
      </c>
      <c r="CY104" s="785">
        <v>3594.874785</v>
      </c>
      <c r="CZ104" s="786">
        <f>+IF(CY104=0,0,CY104/CY100*100)</f>
        <v>101.9842032739942</v>
      </c>
      <c r="DA104" s="785">
        <v>8006.6706099999992</v>
      </c>
      <c r="DB104" s="786">
        <f>+IF(DA104=0,0,DA104/DA100*100)</f>
        <v>100.88124259985184</v>
      </c>
      <c r="DC104" s="785">
        <v>5404.8610389999994</v>
      </c>
      <c r="DD104" s="786">
        <f>+IF(DC104=0,0,DC104/DC100*100)</f>
        <v>101.31101957359651</v>
      </c>
      <c r="DE104" s="785">
        <f>+CY104+DA104+DC104</f>
        <v>17006.406433999997</v>
      </c>
      <c r="DF104" s="786">
        <f>+IF(DE104=0,0,DE104/DE100*100)</f>
        <v>101.24921557480624</v>
      </c>
      <c r="DG104" s="785">
        <v>12060.323359000002</v>
      </c>
      <c r="DH104" s="786">
        <f>+IF(DG104=0,0,DG104/DG100*100)</f>
        <v>100.58331617605332</v>
      </c>
      <c r="DI104" s="785">
        <v>1400.6966319999999</v>
      </c>
      <c r="DJ104" s="786">
        <f>+IF(DI104=0,0,DI104/DI100*100)</f>
        <v>105.25580183198844</v>
      </c>
      <c r="DK104" s="785">
        <v>1556.1993935</v>
      </c>
      <c r="DL104" s="786">
        <f>+IF(DK104=0,0,DK104/DK100*100)</f>
        <v>104.70590272863531</v>
      </c>
      <c r="DM104" s="785">
        <f>+DG104+DI104+DK104</f>
        <v>15017.2193845</v>
      </c>
      <c r="DN104" s="786">
        <f>+IF(DM104=0,0,DM104/DM100*100)</f>
        <v>101.41703196867407</v>
      </c>
      <c r="DO104" s="785">
        <f t="shared" si="63"/>
        <v>32023.625818499997</v>
      </c>
      <c r="DP104" s="786">
        <f>+IF(DO104=0,0,DO104/DO100*100)</f>
        <v>101.32784250254223</v>
      </c>
      <c r="DR104" s="785">
        <f t="shared" si="64"/>
        <v>12998.574012759946</v>
      </c>
      <c r="DS104" s="786">
        <f>+IF(DR104=0,0,DR104/DR100*100)</f>
        <v>109.07856453664697</v>
      </c>
      <c r="DT104" s="785">
        <v>894.29344926152692</v>
      </c>
      <c r="DU104" s="786">
        <f>+IF(DT104=0,0,DT104/DT100*100)</f>
        <v>111.21144729287479</v>
      </c>
      <c r="DV104" s="785">
        <v>192.58594926152693</v>
      </c>
      <c r="DW104" s="786">
        <f>+IF(DV104=0,0,DV104/DV100*100)</f>
        <v>188.01631215315189</v>
      </c>
      <c r="DX104" s="785">
        <v>1123.4135195317972</v>
      </c>
      <c r="DY104" s="786">
        <f>+IF(DX104=0,0,DX104/DX100*100)</f>
        <v>108.72536197027785</v>
      </c>
      <c r="DZ104" s="785">
        <f>+DT104+DV104+DX104</f>
        <v>2210.2929180548508</v>
      </c>
      <c r="EA104" s="786">
        <f>+IF(DZ104=0,0,DZ104/DZ100*100)</f>
        <v>113.94282007326497</v>
      </c>
      <c r="EB104" s="785">
        <v>741.42644926152695</v>
      </c>
      <c r="EC104" s="786">
        <f>+IF(EB104=0,0,EB104/EB100*100)</f>
        <v>113.84300996400039</v>
      </c>
      <c r="ED104" s="785">
        <v>1910.263549261527</v>
      </c>
      <c r="EE104" s="786">
        <f>+IF(ED104=0,0,ED104/ED100*100)</f>
        <v>104.95330495616273</v>
      </c>
      <c r="EF104" s="785">
        <v>1862.3852195317972</v>
      </c>
      <c r="EG104" s="786">
        <f>+IF(EF104=0,0,EF104/EF100*100)</f>
        <v>105.08712280472454</v>
      </c>
      <c r="EH104" s="785">
        <f>+EB104+ED104+EF104</f>
        <v>4514.0752180548516</v>
      </c>
      <c r="EI104" s="786">
        <f>+IF(EH104=0,0,EH104/EH100*100)</f>
        <v>106.37350247617829</v>
      </c>
      <c r="EJ104" s="785">
        <f t="shared" si="65"/>
        <v>6724.3681361097024</v>
      </c>
      <c r="EK104" s="786">
        <f>+IF(EJ104=0,0,EJ104/EJ100*100)</f>
        <v>108.74809878073115</v>
      </c>
      <c r="EL104" s="785">
        <v>558.94104926152693</v>
      </c>
      <c r="EM104" s="786">
        <f>+IF(EL104=0,0,EL104/EL100*100)</f>
        <v>119.23171536633019</v>
      </c>
      <c r="EN104" s="785">
        <v>507.58594926152693</v>
      </c>
      <c r="EO104" s="786">
        <f>+IF(EN104=0,0,EN104/EN100*100)</f>
        <v>121.59773028580325</v>
      </c>
      <c r="EP104" s="785">
        <v>766.58121953179716</v>
      </c>
      <c r="EQ104" s="786">
        <f>+IF(EP104=0,0,EP104/EP100*100)</f>
        <v>113.32821916506492</v>
      </c>
      <c r="ER104" s="785">
        <f>+EL104+EN104+EP104</f>
        <v>1833.108218054851</v>
      </c>
      <c r="ES104" s="786">
        <f>+IF(ER104=0,0,ER104/ER100*100)</f>
        <v>117.30828662071515</v>
      </c>
      <c r="ET104" s="785">
        <v>708.58594926152682</v>
      </c>
      <c r="EU104" s="786">
        <f>+IF(ET104=0,0,ET104/ET100*100)</f>
        <v>114.57811505272075</v>
      </c>
      <c r="EV104" s="785">
        <v>2448.1264898020677</v>
      </c>
      <c r="EW104" s="786">
        <f>+IF(EV104=0,0,EV104/EV100*100)</f>
        <v>103.82343559686234</v>
      </c>
      <c r="EX104" s="785">
        <v>1284.3852195317972</v>
      </c>
      <c r="EY104" s="786">
        <f>+IF(EX104=0,0,EX104/EX100*100)</f>
        <v>107.54925964341568</v>
      </c>
      <c r="EZ104" s="785">
        <f>+ET104+EV104+EX104</f>
        <v>4441.0976585953922</v>
      </c>
      <c r="FA104" s="786">
        <f>+IF(EZ104=0,0,EZ104/EZ100*100)</f>
        <v>106.48502580177058</v>
      </c>
      <c r="FB104" s="785">
        <f t="shared" si="66"/>
        <v>6274.2058766502432</v>
      </c>
      <c r="FC104" s="786">
        <f>+IF(FB104=0,0,FB104/FB100*100)</f>
        <v>109.43497763797711</v>
      </c>
      <c r="FD104" s="785">
        <v>1231.5479345519279</v>
      </c>
      <c r="FE104" s="786">
        <f>+IF(FD104=0,0,FD104/FD100*100)</f>
        <v>633.64992149398097</v>
      </c>
      <c r="FF104" s="785">
        <v>1195.8912745519278</v>
      </c>
      <c r="FG104" s="786">
        <f>+IF(FF104=0,0,FF104/FF100*100)</f>
        <v>753.54934968778866</v>
      </c>
      <c r="FH104" s="785">
        <v>-383.43707999999998</v>
      </c>
      <c r="FI104" s="786">
        <f>+IF(FH104=0,0,FH104/FH100*100)</f>
        <v>41.789301097317285</v>
      </c>
      <c r="FJ104" s="785">
        <v>-376.88259999999997</v>
      </c>
      <c r="FK104" s="786">
        <f>+IF(FJ104=0,0,FJ104/FJ100*100)</f>
        <v>41.749500099044546</v>
      </c>
    </row>
    <row r="105" spans="2:167" s="648" customFormat="1" ht="13.5" customHeight="1">
      <c r="B105" s="784"/>
      <c r="C105" s="798" t="s">
        <v>4839</v>
      </c>
      <c r="D105" s="784"/>
      <c r="E105" s="785">
        <f t="shared" si="53"/>
        <v>82.613530999999995</v>
      </c>
      <c r="F105" s="786">
        <f>+IF(E105=0,0,E105/E95*100)</f>
        <v>9.0750978301710125E-3</v>
      </c>
      <c r="G105" s="785">
        <v>8.2706359999999997</v>
      </c>
      <c r="H105" s="786">
        <f>+IF(G105=0,0,G105/G95*100)</f>
        <v>1.132567787211197E-2</v>
      </c>
      <c r="I105" s="785">
        <v>4.5852930000000001</v>
      </c>
      <c r="J105" s="786">
        <f>+IF(I105=0,0,I105/I95*100)</f>
        <v>6.9738005424160596E-3</v>
      </c>
      <c r="K105" s="785">
        <v>0.177787</v>
      </c>
      <c r="L105" s="786">
        <f>+IF(K105=0,0,K105/K95*100)</f>
        <v>2.2073244476919542E-4</v>
      </c>
      <c r="M105" s="785">
        <f>+G105+I105+K105</f>
        <v>13.033716</v>
      </c>
      <c r="N105" s="786">
        <f>+IF(M105=0,0,M105/M95*100)</f>
        <v>5.9427871510688846E-3</v>
      </c>
      <c r="O105" s="785">
        <v>6.1151070000000001</v>
      </c>
      <c r="P105" s="786">
        <f>+IF(O105=0,0,O105/O95*100)</f>
        <v>1.0586814306385401E-2</v>
      </c>
      <c r="Q105" s="785">
        <v>2.6393239999999998</v>
      </c>
      <c r="R105" s="786">
        <f>+IF(Q105=0,0,Q105/Q95*100)</f>
        <v>4.6179274402671864E-3</v>
      </c>
      <c r="S105" s="785">
        <v>13.438352999999999</v>
      </c>
      <c r="T105" s="786">
        <f>+IF(S105=0,0,S105/S95*100)</f>
        <v>1.9505914168602423E-2</v>
      </c>
      <c r="U105" s="785">
        <f t="shared" si="54"/>
        <v>22.192784</v>
      </c>
      <c r="V105" s="786">
        <f>+IF(U105=0,0,U105/U95*100)</f>
        <v>1.2073819562666309E-2</v>
      </c>
      <c r="W105" s="785">
        <f t="shared" si="55"/>
        <v>35.226500000000001</v>
      </c>
      <c r="X105" s="786">
        <f>+IF(W105=0,0,W105/W95*100)</f>
        <v>8.7382685752035952E-3</v>
      </c>
      <c r="Y105" s="785">
        <v>6.3176240000000004</v>
      </c>
      <c r="Z105" s="786">
        <f>+IF(Y105=0,0,Y105/Y95*100)</f>
        <v>8.278833479058367E-3</v>
      </c>
      <c r="AA105" s="785">
        <v>1.819901</v>
      </c>
      <c r="AB105" s="786">
        <f>+IF(AA105=0,0,AA105/AA95*100)</f>
        <v>2.3519898841721024E-3</v>
      </c>
      <c r="AC105" s="785">
        <v>34.163418999999998</v>
      </c>
      <c r="AD105" s="786">
        <f>+IF(AC105=0,0,AC105/AC95*100)</f>
        <v>3.8718794592689336E-2</v>
      </c>
      <c r="AE105" s="785">
        <f t="shared" si="56"/>
        <v>42.300944000000001</v>
      </c>
      <c r="AF105" s="786">
        <f>+IF(AE105=0,0,AE105/AE95*100)</f>
        <v>1.7485339325641457E-2</v>
      </c>
      <c r="AG105" s="785">
        <v>2.3413940000000002</v>
      </c>
      <c r="AH105" s="786">
        <f>+IF(AG105=0,0,AG105/AG95*100)</f>
        <v>2.6606519490487888E-3</v>
      </c>
      <c r="AI105" s="785">
        <v>2.0383520000000002</v>
      </c>
      <c r="AJ105" s="786">
        <f>+IF(AI105=0,0,AI105/AI95*100)</f>
        <v>2.1952341936397573E-3</v>
      </c>
      <c r="AK105" s="785">
        <v>0.706341</v>
      </c>
      <c r="AL105" s="786">
        <f>+IF(AK105=0,0,AK105/AK95*100)</f>
        <v>8.3663480680180326E-4</v>
      </c>
      <c r="AM105" s="785">
        <f t="shared" si="57"/>
        <v>5.0860870000000009</v>
      </c>
      <c r="AN105" s="786">
        <f>+IF(AM105=0,0,AM105/AM95*100)</f>
        <v>1.917247174418799E-3</v>
      </c>
      <c r="AO105" s="785">
        <f t="shared" si="58"/>
        <v>47.387031</v>
      </c>
      <c r="AP105" s="786">
        <f>+IF(AO105=0,0,AO105/AO95*100)</f>
        <v>9.3428124208427381E-3</v>
      </c>
      <c r="AQ105" s="651"/>
      <c r="AR105" s="785">
        <v>0</v>
      </c>
      <c r="AS105" s="786">
        <f>+IF(AR105=0,0,AR105/AR95*100)</f>
        <v>0</v>
      </c>
      <c r="AT105" s="785">
        <v>0</v>
      </c>
      <c r="AU105" s="786">
        <f>+IF(AT105=0,0,AT105/AT95*100)</f>
        <v>0</v>
      </c>
      <c r="AV105" s="785">
        <v>0</v>
      </c>
      <c r="AW105" s="786">
        <f>+IF(AV105=0,0,AV105/AV95*100)</f>
        <v>0</v>
      </c>
      <c r="AX105" s="785">
        <v>0</v>
      </c>
      <c r="AY105" s="786">
        <f>+IF(AX105=0,0,AX105/AX95*100)</f>
        <v>0</v>
      </c>
      <c r="AZ105" s="785">
        <f>+AT105+AV105+AX105</f>
        <v>0</v>
      </c>
      <c r="BA105" s="786">
        <f>+IF(AZ105=0,0,AZ105/AZ95*100)</f>
        <v>0</v>
      </c>
      <c r="BB105" s="785">
        <v>0</v>
      </c>
      <c r="BC105" s="786">
        <f>+IF(BB105=0,0,BB105/BB95*100)</f>
        <v>0</v>
      </c>
      <c r="BD105" s="785">
        <v>0</v>
      </c>
      <c r="BE105" s="786">
        <f>+IF(BD105=0,0,BD105/BD95*100)</f>
        <v>0</v>
      </c>
      <c r="BF105" s="785">
        <v>0</v>
      </c>
      <c r="BG105" s="786">
        <f>+IF(BF105=0,0,BF105/BF95*100)</f>
        <v>0</v>
      </c>
      <c r="BH105" s="785">
        <f>+BB105+BD105+BF105</f>
        <v>0</v>
      </c>
      <c r="BI105" s="786">
        <f>+IF(BH105=0,0,BH105/BH95*100)</f>
        <v>0</v>
      </c>
      <c r="BJ105" s="785">
        <f t="shared" si="59"/>
        <v>0</v>
      </c>
      <c r="BK105" s="786">
        <f>+IF(BJ105=0,0,BJ105/BJ95*100)</f>
        <v>0</v>
      </c>
      <c r="BL105" s="785">
        <v>0</v>
      </c>
      <c r="BM105" s="786">
        <f>+IF(BL105=0,0,BL105/BL95*100)</f>
        <v>0</v>
      </c>
      <c r="BN105" s="785">
        <v>0</v>
      </c>
      <c r="BO105" s="786">
        <f>+IF(BN105=0,0,BN105/BN95*100)</f>
        <v>0</v>
      </c>
      <c r="BP105" s="785">
        <v>0</v>
      </c>
      <c r="BQ105" s="786">
        <f>+IF(BP105=0,0,BP105/BP95*100)</f>
        <v>0</v>
      </c>
      <c r="BR105" s="785">
        <f>+BL105+BN105+BP105</f>
        <v>0</v>
      </c>
      <c r="BS105" s="786">
        <f>+IF(BR105=0,0,BR105/BR95*100)</f>
        <v>0</v>
      </c>
      <c r="BT105" s="785">
        <v>0</v>
      </c>
      <c r="BU105" s="786">
        <f>+IF(BT105=0,0,BT105/BT95*100)</f>
        <v>0</v>
      </c>
      <c r="BV105" s="785">
        <v>0</v>
      </c>
      <c r="BW105" s="786">
        <f>+IF(BV105=0,0,BV105/BV95*100)</f>
        <v>0</v>
      </c>
      <c r="BX105" s="785">
        <v>0</v>
      </c>
      <c r="BY105" s="786">
        <f>+IF(BX105=0,0,BX105/BX95*100)</f>
        <v>0</v>
      </c>
      <c r="BZ105" s="785">
        <f>+BT105+BV105+BX105</f>
        <v>0</v>
      </c>
      <c r="CA105" s="786">
        <f>+IF(BZ105=0,0,BZ105/BZ95*100)</f>
        <v>0</v>
      </c>
      <c r="CB105" s="785">
        <f t="shared" si="60"/>
        <v>0</v>
      </c>
      <c r="CC105" s="786">
        <f>+IF(CB105=0,0,CB105/CB95*100)</f>
        <v>0</v>
      </c>
      <c r="CE105" s="785">
        <f t="shared" si="61"/>
        <v>29.019868000000002</v>
      </c>
      <c r="CF105" s="786">
        <f>+IF(CE105=0,0,CE105/CE95*100)</f>
        <v>2.0250779376910196E-3</v>
      </c>
      <c r="CG105" s="785">
        <v>2.7556660000000002</v>
      </c>
      <c r="CH105" s="786">
        <f>+IF(CG105=0,0,CG105/CG95*100)</f>
        <v>2.6318923482899536E-3</v>
      </c>
      <c r="CI105" s="785">
        <v>17.568747999999999</v>
      </c>
      <c r="CJ105" s="786">
        <f>+IF(CI105=0,0,CI105/CI95*100)</f>
        <v>1.7618756980973569E-2</v>
      </c>
      <c r="CK105" s="785">
        <v>1.9840739999999999</v>
      </c>
      <c r="CL105" s="786">
        <f>+IF(CK105=0,0,CK105/CK95*100)</f>
        <v>1.8138497798485835E-3</v>
      </c>
      <c r="CM105" s="785">
        <f>+CG105+CI105+CK105</f>
        <v>22.308488000000001</v>
      </c>
      <c r="CN105" s="786">
        <f>+IF(CM105=0,0,CM105/CM95*100)</f>
        <v>7.1090584981275641E-3</v>
      </c>
      <c r="CO105" s="785">
        <v>2.2706789999999999</v>
      </c>
      <c r="CP105" s="786">
        <f>+IF(CO105=0,0,CO105/CO95*100)</f>
        <v>2.1254980057029489E-3</v>
      </c>
      <c r="CQ105" s="785">
        <v>0.92899799999999999</v>
      </c>
      <c r="CR105" s="786">
        <f>+IF(CQ105=0,0,CQ105/CQ95*100)</f>
        <v>8.4734100470365819E-4</v>
      </c>
      <c r="CS105" s="785">
        <v>3.5117029999999998</v>
      </c>
      <c r="CT105" s="786">
        <f>+IF(CS105=0,0,CS105/CS95*100)</f>
        <v>3.0811327568033985E-3</v>
      </c>
      <c r="CU105" s="785">
        <f>+CO105+CQ105+CS105</f>
        <v>6.7113800000000001</v>
      </c>
      <c r="CV105" s="786">
        <f>+IF(CU105=0,0,CU105/CU95*100)</f>
        <v>2.0310329374487622E-3</v>
      </c>
      <c r="CW105" s="785">
        <f t="shared" si="62"/>
        <v>29.019868000000002</v>
      </c>
      <c r="CX105" s="786">
        <f>+IF(CW105=0,0,CW105/CW95*100)</f>
        <v>4.5044742054502224E-3</v>
      </c>
      <c r="CY105" s="785">
        <v>0</v>
      </c>
      <c r="CZ105" s="786">
        <f>+IF(CY105=0,0,CY105/CY95*100)</f>
        <v>0</v>
      </c>
      <c r="DA105" s="785">
        <v>0</v>
      </c>
      <c r="DB105" s="786">
        <f>+IF(DA105=0,0,DA105/DA95*100)</f>
        <v>0</v>
      </c>
      <c r="DC105" s="785">
        <v>0</v>
      </c>
      <c r="DD105" s="786">
        <f>+IF(DC105=0,0,DC105/DC95*100)</f>
        <v>0</v>
      </c>
      <c r="DE105" s="785">
        <f>+CY105+DA105+DC105</f>
        <v>0</v>
      </c>
      <c r="DF105" s="786">
        <f>+IF(DE105=0,0,DE105/DE95*100)</f>
        <v>0</v>
      </c>
      <c r="DG105" s="785">
        <v>0</v>
      </c>
      <c r="DH105" s="786">
        <f>+IF(DG105=0,0,DG105/DG95*100)</f>
        <v>0</v>
      </c>
      <c r="DI105" s="785">
        <v>0</v>
      </c>
      <c r="DJ105" s="786">
        <f>+IF(DI105=0,0,DI105/DI95*100)</f>
        <v>0</v>
      </c>
      <c r="DK105" s="785">
        <v>0</v>
      </c>
      <c r="DL105" s="786">
        <f>+IF(DK105=0,0,DK105/DK95*100)</f>
        <v>0</v>
      </c>
      <c r="DM105" s="785">
        <f>+DG105+DI105+DK105</f>
        <v>0</v>
      </c>
      <c r="DN105" s="786">
        <f>+IF(DM105=0,0,DM105/DM95*100)</f>
        <v>0</v>
      </c>
      <c r="DO105" s="785">
        <f t="shared" si="63"/>
        <v>0</v>
      </c>
      <c r="DP105" s="786">
        <f>+IF(DO105=0,0,DO105/DO95*100)</f>
        <v>0</v>
      </c>
      <c r="DR105" s="785">
        <f t="shared" si="64"/>
        <v>0</v>
      </c>
      <c r="DS105" s="786">
        <f>+IF(DR105=0,0,DR105/DR95*100)</f>
        <v>0</v>
      </c>
      <c r="DT105" s="785">
        <v>0</v>
      </c>
      <c r="DU105" s="786">
        <f>+IF(DT105=0,0,DT105/DT95*100)</f>
        <v>0</v>
      </c>
      <c r="DV105" s="785">
        <v>0</v>
      </c>
      <c r="DW105" s="786">
        <f>+IF(DV105=0,0,DV105/DV95*100)</f>
        <v>0</v>
      </c>
      <c r="DX105" s="785">
        <v>0</v>
      </c>
      <c r="DY105" s="786">
        <f>+IF(DX105=0,0,DX105/DX95*100)</f>
        <v>0</v>
      </c>
      <c r="DZ105" s="785">
        <f>+DT105+DV105+DX105</f>
        <v>0</v>
      </c>
      <c r="EA105" s="786">
        <f>+IF(DZ105=0,0,DZ105/DZ95*100)</f>
        <v>0</v>
      </c>
      <c r="EB105" s="785">
        <v>0</v>
      </c>
      <c r="EC105" s="786">
        <f>+IF(EB105=0,0,EB105/EB95*100)</f>
        <v>0</v>
      </c>
      <c r="ED105" s="785">
        <v>0</v>
      </c>
      <c r="EE105" s="786">
        <f>+IF(ED105=0,0,ED105/ED95*100)</f>
        <v>0</v>
      </c>
      <c r="EF105" s="785">
        <v>0</v>
      </c>
      <c r="EG105" s="786">
        <f>+IF(EF105=0,0,EF105/EF95*100)</f>
        <v>0</v>
      </c>
      <c r="EH105" s="785">
        <f>+EB105+ED105+EF105</f>
        <v>0</v>
      </c>
      <c r="EI105" s="786">
        <f>+IF(EH105=0,0,EH105/EH95*100)</f>
        <v>0</v>
      </c>
      <c r="EJ105" s="785">
        <f t="shared" si="65"/>
        <v>0</v>
      </c>
      <c r="EK105" s="786">
        <f>+IF(EJ105=0,0,EJ105/EJ95*100)</f>
        <v>0</v>
      </c>
      <c r="EL105" s="785">
        <v>0</v>
      </c>
      <c r="EM105" s="786">
        <f>+IF(EL105=0,0,EL105/EL95*100)</f>
        <v>0</v>
      </c>
      <c r="EN105" s="785">
        <v>0</v>
      </c>
      <c r="EO105" s="786">
        <f>+IF(EN105=0,0,EN105/EN95*100)</f>
        <v>0</v>
      </c>
      <c r="EP105" s="785">
        <v>0</v>
      </c>
      <c r="EQ105" s="786">
        <f>+IF(EP105=0,0,EP105/EP95*100)</f>
        <v>0</v>
      </c>
      <c r="ER105" s="785">
        <f>+EL105+EN105+EP105</f>
        <v>0</v>
      </c>
      <c r="ES105" s="786">
        <f>+IF(ER105=0,0,ER105/ER95*100)</f>
        <v>0</v>
      </c>
      <c r="ET105" s="785">
        <v>0</v>
      </c>
      <c r="EU105" s="786">
        <f>+IF(ET105=0,0,ET105/ET95*100)</f>
        <v>0</v>
      </c>
      <c r="EV105" s="785">
        <v>0</v>
      </c>
      <c r="EW105" s="786">
        <f>+IF(EV105=0,0,EV105/EV95*100)</f>
        <v>0</v>
      </c>
      <c r="EX105" s="785">
        <v>0</v>
      </c>
      <c r="EY105" s="786">
        <f>+IF(EX105=0,0,EX105/EX95*100)</f>
        <v>0</v>
      </c>
      <c r="EZ105" s="785">
        <f>+ET105+EV105+EX105</f>
        <v>0</v>
      </c>
      <c r="FA105" s="786">
        <f>+IF(EZ105=0,0,EZ105/EZ95*100)</f>
        <v>0</v>
      </c>
      <c r="FB105" s="785">
        <f t="shared" si="66"/>
        <v>0</v>
      </c>
      <c r="FC105" s="786">
        <f>+IF(FB105=0,0,FB105/FB95*100)</f>
        <v>0</v>
      </c>
      <c r="FD105" s="785">
        <v>0</v>
      </c>
      <c r="FE105" s="786">
        <f>+IF(FD105=0,0,FD105/FD95*100)</f>
        <v>0</v>
      </c>
      <c r="FF105" s="785">
        <v>0</v>
      </c>
      <c r="FG105" s="786">
        <f>+IF(FF105=0,0,FF105/FF95*100)</f>
        <v>0</v>
      </c>
      <c r="FH105" s="785">
        <v>0</v>
      </c>
      <c r="FI105" s="786">
        <f>+IF(FH105=0,0,FH105/FH95*100)</f>
        <v>0</v>
      </c>
      <c r="FJ105" s="785">
        <v>0</v>
      </c>
      <c r="FK105" s="786">
        <f>+IF(FJ105=0,0,FJ105/FJ95*100)</f>
        <v>0</v>
      </c>
    </row>
    <row r="106" spans="2:167" s="758" customFormat="1" ht="13.5" customHeight="1">
      <c r="B106" s="792" t="s">
        <v>4840</v>
      </c>
      <c r="C106" s="799"/>
      <c r="D106" s="799"/>
      <c r="E106" s="800">
        <f t="shared" si="53"/>
        <v>824259.17776645953</v>
      </c>
      <c r="F106" s="801">
        <f>+IF(E106=0,0,E106/E95*100)</f>
        <v>90.544885142930653</v>
      </c>
      <c r="G106" s="800">
        <f>G107+G112+G117+G122-G123</f>
        <v>68391.082700459534</v>
      </c>
      <c r="H106" s="801">
        <f>+IF(G106=0,0,G106/G95*100)</f>
        <v>93.653664843958111</v>
      </c>
      <c r="I106" s="800">
        <f>I107+I112+I117+I122-I123</f>
        <v>56127.061529000006</v>
      </c>
      <c r="J106" s="801">
        <f>+IF(I106=0,0,I106/I95*100)</f>
        <v>85.363995743600199</v>
      </c>
      <c r="K106" s="800">
        <f>K107+K112+K117+K122-K123</f>
        <v>73726.668149999998</v>
      </c>
      <c r="L106" s="801">
        <f>+IF(K106=0,0,K106/K95*100)</f>
        <v>91.535757425664826</v>
      </c>
      <c r="M106" s="800">
        <f>M107+M112+M117+M122-M123</f>
        <v>198244.81237945956</v>
      </c>
      <c r="N106" s="801">
        <f>+IF(M106=0,0,M106/M95*100)</f>
        <v>90.390700838863907</v>
      </c>
      <c r="O106" s="800">
        <f>O107+O112+O117+O122-O123</f>
        <v>55170.088527999993</v>
      </c>
      <c r="P106" s="801">
        <f>+IF(O106=0,0,O106/O95*100)</f>
        <v>95.513534352347307</v>
      </c>
      <c r="Q106" s="800">
        <f>Q107+Q112+Q117+Q122-Q123</f>
        <v>54529.946796999997</v>
      </c>
      <c r="R106" s="801">
        <f>+IF(Q106=0,0,Q106/Q95*100)</f>
        <v>95.409028080741919</v>
      </c>
      <c r="S106" s="800">
        <f>S107+S112+S117+S122-S123</f>
        <v>65607.047761000009</v>
      </c>
      <c r="T106" s="801">
        <f>+IF(S106=0,0,S106/S95*100)</f>
        <v>95.229336696354522</v>
      </c>
      <c r="U106" s="800">
        <f>U107+U112+U117+U122-U123</f>
        <v>175307.08308599997</v>
      </c>
      <c r="V106" s="801">
        <f>+IF(U106=0,0,U106/U95*100)</f>
        <v>95.37451854790794</v>
      </c>
      <c r="W106" s="800">
        <f>W107+W112+W117+W122-W123</f>
        <v>373551.89546545956</v>
      </c>
      <c r="X106" s="801">
        <f>+IF(W106=0,0,W106/W95*100)</f>
        <v>92.663102759387485</v>
      </c>
      <c r="Y106" s="800">
        <f>Y107+Y112+Y117+Y122-Y123</f>
        <v>68986.133606999982</v>
      </c>
      <c r="Z106" s="801">
        <f>+IF(Y106=0,0,Y106/Y95*100)</f>
        <v>90.401820763062972</v>
      </c>
      <c r="AA106" s="800">
        <f>AA107+AA112+AA117+AA122-AA123</f>
        <v>69326.374823999999</v>
      </c>
      <c r="AB106" s="801">
        <f>+IF(AA106=0,0,AA106/AA95*100)</f>
        <v>89.595495739807546</v>
      </c>
      <c r="AC106" s="800">
        <f>AC107+AC112+AC117+AC122-AC123</f>
        <v>78197.352573000011</v>
      </c>
      <c r="AD106" s="801">
        <f>+IF(AC106=0,0,AC106/AC95*100)</f>
        <v>88.624245482166017</v>
      </c>
      <c r="AE106" s="800">
        <f>AE107+AE112+AE117+AE122-AE123</f>
        <v>216509.86100399995</v>
      </c>
      <c r="AF106" s="801">
        <f>+IF(AE106=0,0,AE106/AE95*100)</f>
        <v>89.495600547411087</v>
      </c>
      <c r="AG106" s="800">
        <f>AG107+AG112+AG117+AG122-AG123</f>
        <v>74149.811447999993</v>
      </c>
      <c r="AH106" s="801">
        <f>+IF(AG106=0,0,AG106/AG95*100)</f>
        <v>84.260419370136489</v>
      </c>
      <c r="AI106" s="800">
        <f>AI107+AI112+AI117+AI122-AI123</f>
        <v>82512.628416000021</v>
      </c>
      <c r="AJ106" s="801">
        <f>+IF(AI106=0,0,AI106/AI95*100)</f>
        <v>88.863230347797995</v>
      </c>
      <c r="AK106" s="800">
        <f>AK107+AK112+AK117+AK122-AK123</f>
        <v>77534.981433000023</v>
      </c>
      <c r="AL106" s="801">
        <f>+IF(AK106=0,0,AK106/AK95*100)</f>
        <v>91.83731966794987</v>
      </c>
      <c r="AM106" s="800">
        <f>AM107+AM112+AM117+AM122-AM123</f>
        <v>234197.42129700002</v>
      </c>
      <c r="AN106" s="801">
        <f>+IF(AM106=0,0,AM106/AM95*100)</f>
        <v>88.282867406287437</v>
      </c>
      <c r="AO106" s="800">
        <f>AO107+AO112+AO117+AO122-AO123</f>
        <v>450707.28230099991</v>
      </c>
      <c r="AP106" s="801">
        <f>+IF(AO106=0,0,AO106/AO95*100)</f>
        <v>88.861308809282789</v>
      </c>
      <c r="AQ106" s="734"/>
      <c r="AR106" s="800">
        <f>AR107+AR112+AR117+AR122-AR123</f>
        <v>953306.54181149672</v>
      </c>
      <c r="AS106" s="801">
        <f>+IF(AR106=0,0,AR106/AR95*100)</f>
        <v>89.737738252365148</v>
      </c>
      <c r="AT106" s="800">
        <f>AT107+AT112+AT117+AT122-AT123</f>
        <v>75728.184347000017</v>
      </c>
      <c r="AU106" s="801">
        <f>+IF(AT106=0,0,AT106/AT95*100)</f>
        <v>86.853010586069374</v>
      </c>
      <c r="AV106" s="800">
        <f>AV107+AV112+AV117+AV122-AV123</f>
        <v>66304.294626999996</v>
      </c>
      <c r="AW106" s="801">
        <f>+IF(AV106=0,0,AV106/AV95*100)</f>
        <v>84.380413037976126</v>
      </c>
      <c r="AX106" s="800">
        <f>AX107+AX112+AX117+AX122-AX123</f>
        <v>86150.605718999999</v>
      </c>
      <c r="AY106" s="801">
        <f>+IF(AX106=0,0,AX106/AX95*100)</f>
        <v>86.748628441317365</v>
      </c>
      <c r="AZ106" s="800">
        <f>AZ107+AZ112+AZ117+AZ122-AZ123</f>
        <v>228183.08469300007</v>
      </c>
      <c r="BA106" s="801">
        <f>+IF(AZ106=0,0,AZ106/AZ95*100)</f>
        <v>86.080949834788683</v>
      </c>
      <c r="BB106" s="800">
        <f>BB107+BB112+BB117+BB122-BB123</f>
        <v>73738.000682000013</v>
      </c>
      <c r="BC106" s="801">
        <f>+IF(BB106=0,0,BB106/BB95*100)</f>
        <v>87.351224367093465</v>
      </c>
      <c r="BD106" s="800">
        <f>BD107+BD112+BD117+BD122-BD123</f>
        <v>75115.518407000025</v>
      </c>
      <c r="BE106" s="801">
        <f>+IF(BD106=0,0,BD106/BD95*100)</f>
        <v>89.359281941570146</v>
      </c>
      <c r="BF106" s="800">
        <f>BF107+BF112+BF117+BF122-BF123</f>
        <v>77875.5968231671</v>
      </c>
      <c r="BG106" s="801">
        <f>+IF(BF106=0,0,BF106/BF95*100)</f>
        <v>95.399899634443386</v>
      </c>
      <c r="BH106" s="800">
        <f>BH107+BH112+BH117+BH122-BH123</f>
        <v>226729.11591216706</v>
      </c>
      <c r="BI106" s="801">
        <f>+IF(BH106=0,0,BH106/BH95*100)</f>
        <v>90.65308578429115</v>
      </c>
      <c r="BJ106" s="800">
        <f>BJ107+BJ112+BJ117+BJ122-BJ123</f>
        <v>454912.20060516713</v>
      </c>
      <c r="BK106" s="801">
        <f>+IF(BJ106=0,0,BJ106/BJ95*100)</f>
        <v>88.300575760741921</v>
      </c>
      <c r="BL106" s="800">
        <f>BL107+BL112+BL117+BL122-BL123</f>
        <v>79900.538547000004</v>
      </c>
      <c r="BM106" s="801">
        <f>+IF(BL106=0,0,BL106/BL95*100)</f>
        <v>88.099311554488708</v>
      </c>
      <c r="BN106" s="800">
        <f>BN107+BN112+BN117+BN122-BN123</f>
        <v>75503.992857000005</v>
      </c>
      <c r="BO106" s="801">
        <f>+IF(BN106=0,0,BN106/BN95*100)</f>
        <v>92.002831019010671</v>
      </c>
      <c r="BP106" s="800">
        <f>BP107+BP112+BP117+BP122-BP123</f>
        <v>77946.142716999995</v>
      </c>
      <c r="BQ106" s="801">
        <f>+IF(BP106=0,0,BP106/BP95*100)</f>
        <v>92.169556867042203</v>
      </c>
      <c r="BR106" s="800">
        <f>BR107+BR112+BR117+BR122-BR123</f>
        <v>233350.67412100002</v>
      </c>
      <c r="BS106" s="801">
        <f>+IF(BR106=0,0,BR106/BR95*100)</f>
        <v>90.681856567163024</v>
      </c>
      <c r="BT106" s="800">
        <f>BT107+BT112+BT117+BT122-BT123</f>
        <v>84342.803540000008</v>
      </c>
      <c r="BU106" s="801">
        <f>+IF(BT106=0,0,BT106/BT95*100)</f>
        <v>90.804279504824621</v>
      </c>
      <c r="BV106" s="800">
        <f>BV107+BV112+BV117+BV122-BV123</f>
        <v>91131.536411999987</v>
      </c>
      <c r="BW106" s="801">
        <f>+IF(BV106=0,0,BV106/BV95*100)</f>
        <v>91.27118546490955</v>
      </c>
      <c r="BX106" s="800">
        <f>BX107+BX112+BX117+BX122-BX123</f>
        <v>89569.327133329483</v>
      </c>
      <c r="BY106" s="801">
        <f>+IF(BX106=0,0,BX106/BX95*100)</f>
        <v>92.264361841851013</v>
      </c>
      <c r="BZ106" s="800">
        <f>BZ107+BZ112+BZ117+BZ122-BZ123</f>
        <v>265043.66708532942</v>
      </c>
      <c r="CA106" s="801">
        <f>+IF(BZ106=0,0,BZ106/BZ95*100)</f>
        <v>91.454230810055137</v>
      </c>
      <c r="CB106" s="800">
        <f>CB107+CB112+CB117+CB122-CB123</f>
        <v>498394.34120632941</v>
      </c>
      <c r="CC106" s="801">
        <f>+IF(CB106=0,0,CB106/CB95*100)</f>
        <v>91.090969903068469</v>
      </c>
      <c r="CE106" s="800">
        <f t="shared" si="61"/>
        <v>1260990.8027030379</v>
      </c>
      <c r="CF106" s="801">
        <f>+IF(CE106=0,0,CE106/CE95*100)</f>
        <v>87.995047192675401</v>
      </c>
      <c r="CG106" s="800">
        <f>CG107+CG112+CG117+CG122-CG123</f>
        <v>94687.363675869317</v>
      </c>
      <c r="CH106" s="801">
        <f>+IF(CG106=0,0,CG106/CG95*100)</f>
        <v>90.434380631857607</v>
      </c>
      <c r="CI106" s="800">
        <f>CI107+CI112+CI117+CI122-CI123</f>
        <v>85290.770959000001</v>
      </c>
      <c r="CJ106" s="801">
        <f>+IF(CI106=0,0,CI106/CI95*100)</f>
        <v>85.533548904366953</v>
      </c>
      <c r="CK106" s="800">
        <f>CK107+CK112+CK117+CK122-CK123</f>
        <v>98098.147384000011</v>
      </c>
      <c r="CL106" s="801">
        <f>+IF(CK106=0,0,CK106/CK95*100)</f>
        <v>89.68178759261113</v>
      </c>
      <c r="CM106" s="800">
        <f>CM107+CM112+CM117+CM122-CM123</f>
        <v>278076.28201886942</v>
      </c>
      <c r="CN106" s="801">
        <f>+IF(CM106=0,0,CM106/CM95*100)</f>
        <v>88.614726189151</v>
      </c>
      <c r="CO106" s="800">
        <f>CO107+CO112+CO117+CO122-CO123</f>
        <v>97165.69952899999</v>
      </c>
      <c r="CP106" s="801">
        <f>+IF(CO106=0,0,CO106/CO95*100)</f>
        <v>90.953190905284913</v>
      </c>
      <c r="CQ106" s="800">
        <f>CQ107+CQ112+CQ117+CQ122-CQ123</f>
        <v>95664.142246000003</v>
      </c>
      <c r="CR106" s="801">
        <f>+IF(CQ106=0,0,CQ106/CQ95*100)</f>
        <v>87.255462772620945</v>
      </c>
      <c r="CS106" s="800">
        <f>CS107+CS112+CS117+CS122-CS123</f>
        <v>103431.55109399998</v>
      </c>
      <c r="CT106" s="801">
        <f>+IF(CS106=0,0,CS106/CS95*100)</f>
        <v>90.749798648321828</v>
      </c>
      <c r="CU106" s="800">
        <f>CU107+CU112+CU117+CU122-CU123</f>
        <v>296261.39286899997</v>
      </c>
      <c r="CV106" s="801">
        <f>+IF(CU106=0,0,CU106/CU95*100)</f>
        <v>89.656173098734797</v>
      </c>
      <c r="CW106" s="800">
        <f>CW107+CW112+CW117+CW122-CW123</f>
        <v>574337.67488786939</v>
      </c>
      <c r="CX106" s="801">
        <f>+IF(CW106=0,0,CW106/CW95*100)</f>
        <v>89.148897636290528</v>
      </c>
      <c r="CY106" s="800">
        <f>CY107+CY112+CY117+CY122-CY123</f>
        <v>106796.35599800003</v>
      </c>
      <c r="CZ106" s="801">
        <f>+IF(CY106=0,0,CY106/CY95*100)</f>
        <v>89.291618519032667</v>
      </c>
      <c r="DA106" s="800">
        <f>DA107+DA112+DA117+DA122-DA123</f>
        <v>110210.39520700001</v>
      </c>
      <c r="DB106" s="801">
        <f>+IF(DA106=0,0,DA106/DA95*100)</f>
        <v>85.459966506897402</v>
      </c>
      <c r="DC106" s="800">
        <f>DC107+DC112+DC117+DC122-DC123</f>
        <v>114073.73315199997</v>
      </c>
      <c r="DD106" s="801">
        <f>+IF(DC106=0,0,DC106/DC95*100)</f>
        <v>86.302660501127775</v>
      </c>
      <c r="DE106" s="800">
        <f>DE107+DE112+DE117+DE122-DE123</f>
        <v>331080.48435700004</v>
      </c>
      <c r="DF106" s="801">
        <f>+IF(DE106=0,0,DE106/DE95*100)</f>
        <v>86.956160622845488</v>
      </c>
      <c r="DG106" s="800">
        <f>DG107+DG112+DG117+DG122-DG123</f>
        <v>129128.21403226136</v>
      </c>
      <c r="DH106" s="801">
        <f>+IF(DG106=0,0,DG106/DG95*100)</f>
        <v>87.69958452303905</v>
      </c>
      <c r="DI106" s="800">
        <f>DI107+DI112+DI117+DI122-DI123</f>
        <v>117877.93936271031</v>
      </c>
      <c r="DJ106" s="801">
        <f>+IF(DI106=0,0,DI106/DI95*100)</f>
        <v>86.666020710306739</v>
      </c>
      <c r="DK106" s="800">
        <f>DK107+DK112+DK117+DK122-DK123</f>
        <v>108566.49006319676</v>
      </c>
      <c r="DL106" s="801">
        <f>+IF(DK106=0,0,DK106/DK95*100)</f>
        <v>87.004976495174688</v>
      </c>
      <c r="DM106" s="800">
        <f>DM107+DM112+DM117+DM122-DM123</f>
        <v>355572.64345816837</v>
      </c>
      <c r="DN106" s="801">
        <f>+IF(DM106=0,0,DM106/DM95*100)</f>
        <v>87.142638216207828</v>
      </c>
      <c r="DO106" s="800">
        <f>DO107+DO112+DO117+DO122-DO123</f>
        <v>686653.12781516835</v>
      </c>
      <c r="DP106" s="801">
        <f>+IF(DO106=0,0,DO106/DO95*100)</f>
        <v>87.052625399457241</v>
      </c>
      <c r="DR106" s="800">
        <f t="shared" si="64"/>
        <v>1441354.9046006436</v>
      </c>
      <c r="DS106" s="801">
        <f>+IF(DR106=0,0,DR106/DR95*100)</f>
        <v>87.090394666687871</v>
      </c>
      <c r="DT106" s="800">
        <f>DT107+DT112+DT117+DT122-DT123</f>
        <v>120934.14187986452</v>
      </c>
      <c r="DU106" s="801">
        <f>+IF(DT106=0,0,DT106/DT95*100)</f>
        <v>87.891604832231167</v>
      </c>
      <c r="DV106" s="800">
        <f>DV107+DV112+DV117+DV122-DV123</f>
        <v>122376.76978444339</v>
      </c>
      <c r="DW106" s="801">
        <f>+IF(DV106=0,0,DV106/DV95*100)</f>
        <v>87.815337004451493</v>
      </c>
      <c r="DX106" s="800">
        <f>DX107+DX112+DX117+DX122-DX123</f>
        <v>123409.02066932613</v>
      </c>
      <c r="DY106" s="801">
        <f>+IF(DX106=0,0,DX106/DX95*100)</f>
        <v>87.264360954386461</v>
      </c>
      <c r="DZ106" s="800">
        <f>DZ107+DZ112+DZ117+DZ122-DZ123</f>
        <v>366719.93233363394</v>
      </c>
      <c r="EA106" s="801">
        <f>+IF(DZ106=0,0,DZ106/DZ95*100)</f>
        <v>87.654176726161367</v>
      </c>
      <c r="EB106" s="800">
        <f>EB107+EB112+EB117+EB122-EB123</f>
        <v>117764.9124283422</v>
      </c>
      <c r="EC106" s="801">
        <f>+IF(EB106=0,0,EB106/EB95*100)</f>
        <v>87.546345651866602</v>
      </c>
      <c r="ED106" s="800">
        <f>ED107+ED112+ED117+ED122-ED123</f>
        <v>117264.54215939352</v>
      </c>
      <c r="EE106" s="801">
        <f>+IF(ED106=0,0,ED106/ED95*100)</f>
        <v>87.96243469217579</v>
      </c>
      <c r="EF106" s="800">
        <f>EF107+EF112+EF117+EF122-EF123</f>
        <v>116311.47166294845</v>
      </c>
      <c r="EG106" s="801">
        <f>+IF(EF106=0,0,EF106/EF95*100)</f>
        <v>87.499229424864993</v>
      </c>
      <c r="EH106" s="800">
        <f>EH107+EH112+EH117+EH122-EH123</f>
        <v>351340.92625068425</v>
      </c>
      <c r="EI106" s="801">
        <f>+IF(EH106=0,0,EH106/EH95*100)</f>
        <v>87.66912951622588</v>
      </c>
      <c r="EJ106" s="800">
        <f>EJ107+EJ112+EJ117+EJ122-EJ123</f>
        <v>718060.85858431808</v>
      </c>
      <c r="EK106" s="801">
        <f>+IF(EJ106=0,0,EJ106/EJ95*100)</f>
        <v>87.661492358806981</v>
      </c>
      <c r="EL106" s="800">
        <f>EL107+EL112+EL117+EL122-EL123</f>
        <v>119081.82197498802</v>
      </c>
      <c r="EM106" s="801">
        <f>+IF(EL106=0,0,EL106/EL95*100)</f>
        <v>87.355838206276388</v>
      </c>
      <c r="EN106" s="800">
        <f>EN107+EN112+EN117+EN122-EN123</f>
        <v>117612.38642514702</v>
      </c>
      <c r="EO106" s="801">
        <f>+IF(EN106=0,0,EN106/EN95*100)</f>
        <v>87.015798248418349</v>
      </c>
      <c r="EP106" s="800">
        <f>EP107+EP112+EP117+EP122-EP123</f>
        <v>119745.83212598403</v>
      </c>
      <c r="EQ106" s="801">
        <f>+IF(EP106=0,0,EP106/EP95*100)</f>
        <v>86.744645611439751</v>
      </c>
      <c r="ER106" s="800">
        <f>ER107+ER112+ER117+ER122-ER123</f>
        <v>356440.04052611906</v>
      </c>
      <c r="ES106" s="801">
        <f>+IF(ER106=0,0,ER106/ER95*100)</f>
        <v>87.037585945585647</v>
      </c>
      <c r="ET106" s="800">
        <f>ET107+ET112+ET117+ET122-ET123</f>
        <v>123784.6704746583</v>
      </c>
      <c r="EU106" s="801">
        <f>+IF(ET106=0,0,ET106/ET95*100)</f>
        <v>85.826676251719277</v>
      </c>
      <c r="EV106" s="800">
        <f>EV107+EV112+EV117+EV122-EV123</f>
        <v>124842.62924852977</v>
      </c>
      <c r="EW106" s="801">
        <f>+IF(EV106=0,0,EV106/EV95*100)</f>
        <v>85.681171857921754</v>
      </c>
      <c r="EX106" s="800">
        <f>EX107+EX112+EX117+EX122-EX123</f>
        <v>118226.7057670184</v>
      </c>
      <c r="EY106" s="801">
        <f>+IF(EX106=0,0,EX106/EX95*100)</f>
        <v>86.660980234080725</v>
      </c>
      <c r="EZ106" s="800">
        <f>EZ107+EZ112+EZ117+EZ122-EZ123</f>
        <v>366854.00549020653</v>
      </c>
      <c r="FA106" s="801">
        <f>+IF(EZ106=0,0,EZ106/EZ95*100)</f>
        <v>86.04390874394619</v>
      </c>
      <c r="FB106" s="800">
        <f>FB107+FB112+FB117+FB122-FB123</f>
        <v>723294.04601632559</v>
      </c>
      <c r="FC106" s="801">
        <f>+IF(FB106=0,0,FB106/FB95*100)</f>
        <v>86.530742307894855</v>
      </c>
      <c r="FD106" s="800">
        <f>FD107+FD112+FD117+FD122-FD123</f>
        <v>1416242.974467336</v>
      </c>
      <c r="FE106" s="801">
        <f>+IF(FD106=0,0,FD106/FD95*100)</f>
        <v>85.362188497520336</v>
      </c>
      <c r="FF106" s="800">
        <f>FF107+FF112+FF117+FF122-FF123</f>
        <v>1527543.9248769835</v>
      </c>
      <c r="FG106" s="801">
        <f>+IF(FF106=0,0,FF106/FF95*100)</f>
        <v>83.879805855411263</v>
      </c>
      <c r="FH106" s="800">
        <f>FH107+FH112+FH117+FH122-FH123</f>
        <v>1743084.619649241</v>
      </c>
      <c r="FI106" s="801">
        <f>+IF(FH106=0,0,FH106/FH95*100)</f>
        <v>83.179696383033317</v>
      </c>
      <c r="FJ106" s="800">
        <f>FJ107+FJ112+FJ117+FJ122-FJ123</f>
        <v>1957108.0527931908</v>
      </c>
      <c r="FK106" s="801">
        <f>+IF(FJ106=0,0,FJ106/FJ95*100)</f>
        <v>83.0006689822916</v>
      </c>
    </row>
    <row r="107" spans="2:167" s="648" customFormat="1" ht="13.5" customHeight="1">
      <c r="B107" s="771"/>
      <c r="C107" s="728" t="s">
        <v>4841</v>
      </c>
      <c r="D107" s="787"/>
      <c r="E107" s="770">
        <f t="shared" si="53"/>
        <v>778660.3844309618</v>
      </c>
      <c r="F107" s="726">
        <f>+IF(E107=0,0,E107/E96*100)</f>
        <v>93.330607757925506</v>
      </c>
      <c r="G107" s="770">
        <f>G108+G109-G110-G111</f>
        <v>62781.157209000005</v>
      </c>
      <c r="H107" s="726">
        <f>+IF(G107=0,0,G107/G96*100)</f>
        <v>95.980631413555614</v>
      </c>
      <c r="I107" s="770">
        <f>I108+I109-I110-I111</f>
        <v>55662.841236999993</v>
      </c>
      <c r="J107" s="726">
        <f>+IF(I107=0,0,I107/I96*100)</f>
        <v>91.175559465871928</v>
      </c>
      <c r="K107" s="770">
        <f>K108+K109-K110-K111</f>
        <v>68489.892926</v>
      </c>
      <c r="L107" s="726">
        <f>+IF(K107=0,0,K107/K96*100)</f>
        <v>92.807337121452932</v>
      </c>
      <c r="M107" s="770">
        <f>M108+M109-M110-M111</f>
        <v>186933.89137200001</v>
      </c>
      <c r="N107" s="726">
        <f>+IF(M107=0,0,M107/M96*100)</f>
        <v>93.346368903599711</v>
      </c>
      <c r="O107" s="770">
        <f>O108+O109-O110-O111</f>
        <v>53227.40731003914</v>
      </c>
      <c r="P107" s="726">
        <f>+IF(O107=0,0,O107/O96*100)</f>
        <v>97.882111604626658</v>
      </c>
      <c r="Q107" s="770">
        <f>Q108+Q109-Q110-Q111</f>
        <v>52177.816753999999</v>
      </c>
      <c r="R107" s="726">
        <f>+IF(Q107=0,0,Q107/Q96*100)</f>
        <v>101.35394209949918</v>
      </c>
      <c r="S107" s="770">
        <f>S108+S109-S110-S111</f>
        <v>63452.671446000008</v>
      </c>
      <c r="T107" s="726">
        <f>+IF(S107=0,0,S107/S96*100)</f>
        <v>98.645113256468278</v>
      </c>
      <c r="U107" s="770">
        <f>U108+U109-U110-U111</f>
        <v>168857.89551003915</v>
      </c>
      <c r="V107" s="726">
        <f>+IF(U107=0,0,U107/U96*100)</f>
        <v>99.220733046783252</v>
      </c>
      <c r="W107" s="770">
        <f t="shared" ref="W107:W123" si="67">+M107+U107</f>
        <v>355791.78688203916</v>
      </c>
      <c r="X107" s="726">
        <f>+IF(W107=0,0,W107/W96*100)</f>
        <v>96.045096716908517</v>
      </c>
      <c r="Y107" s="770">
        <f>Y108+Y109-Y110-Y111</f>
        <v>66211.778539999999</v>
      </c>
      <c r="Z107" s="726">
        <f>+IF(Y107=0,0,Y107/Y96*100)</f>
        <v>95.463989881094534</v>
      </c>
      <c r="AA107" s="770">
        <f>AA108+AA109-AA110-AA111</f>
        <v>66338.999150000003</v>
      </c>
      <c r="AB107" s="726">
        <f>+IF(AA107=0,0,AA107/AA96*100)</f>
        <v>93.010812145264609</v>
      </c>
      <c r="AC107" s="770">
        <f>AC108+AC109-AC110-AC111</f>
        <v>70544.282849922718</v>
      </c>
      <c r="AD107" s="726">
        <f>+IF(AC107=0,0,AC107/AC96*100)</f>
        <v>86.939323448193136</v>
      </c>
      <c r="AE107" s="770">
        <f>AE108+AE109-AE110-AE111</f>
        <v>203095.06053992265</v>
      </c>
      <c r="AF107" s="726">
        <f>+IF(AE107=0,0,AE107/AE96*100)</f>
        <v>91.556931059302372</v>
      </c>
      <c r="AG107" s="770">
        <f>AG108+AG109-AG110-AG111</f>
        <v>68515.624179999999</v>
      </c>
      <c r="AH107" s="726">
        <f>+IF(AG107=0,0,AG107/AG96*100)</f>
        <v>87.37339565519558</v>
      </c>
      <c r="AI107" s="770">
        <f>AI108+AI109-AI110-AI111</f>
        <v>78453.559651000003</v>
      </c>
      <c r="AJ107" s="726">
        <f>+IF(AI107=0,0,AI107/AI96*100)</f>
        <v>91.571463010597682</v>
      </c>
      <c r="AK107" s="770">
        <f>AK108+AK109-AK110-AK111</f>
        <v>72804.353178000005</v>
      </c>
      <c r="AL107" s="726">
        <f>+IF(AK107=0,0,AK107/AK96*100)</f>
        <v>93.40428605303758</v>
      </c>
      <c r="AM107" s="770">
        <f>AM108+AM109-AM110-AM111</f>
        <v>219773.53700899999</v>
      </c>
      <c r="AN107" s="726">
        <f>+IF(AM107=0,0,AM107/AM96*100)</f>
        <v>90.801581765480208</v>
      </c>
      <c r="AO107" s="770">
        <f t="shared" ref="AO107:AO123" si="68">+AE107+AM107</f>
        <v>422868.59754892264</v>
      </c>
      <c r="AP107" s="726">
        <f>+IF(AO107=0,0,AO107/AO96*100)</f>
        <v>91.162798761128215</v>
      </c>
      <c r="AQ107" s="651"/>
      <c r="AR107" s="770">
        <f>AR108+AR109-AR110-AR111</f>
        <v>931280.21759802592</v>
      </c>
      <c r="AS107" s="726">
        <f>+IF(AR107=0,0,AR107/AR96*100)</f>
        <v>93.546723807348613</v>
      </c>
      <c r="AT107" s="770">
        <f>AT108+AT109-AT110-AT111</f>
        <v>75071.423282000018</v>
      </c>
      <c r="AU107" s="726">
        <f>+IF(AT107=0,0,AT107/AT96*100)</f>
        <v>92.01286754315224</v>
      </c>
      <c r="AV107" s="770">
        <f>AV108+AV109-AV110-AV111</f>
        <v>68493.476049833334</v>
      </c>
      <c r="AW107" s="726">
        <f>+IF(AV107=0,0,AV107/AV96*100)</f>
        <v>92.45114705264065</v>
      </c>
      <c r="AX107" s="770">
        <f>AX108+AX109-AX110-AX111</f>
        <v>80583.64815483334</v>
      </c>
      <c r="AY107" s="726">
        <f>+IF(AX107=0,0,AX107/AX96*100)</f>
        <v>87.017568026575915</v>
      </c>
      <c r="AZ107" s="770">
        <f>AZ108+AZ109-AZ110-AZ111</f>
        <v>224148.54748666674</v>
      </c>
      <c r="BA107" s="726">
        <f>+IF(AZ107=0,0,AZ107/AZ96*100)</f>
        <v>90.280449652126009</v>
      </c>
      <c r="BB107" s="770">
        <f>BB108+BB109-BB110-BB111</f>
        <v>74315.755971000006</v>
      </c>
      <c r="BC107" s="726">
        <f>+IF(BB107=0,0,BB107/BB96*100)</f>
        <v>92.616298355575779</v>
      </c>
      <c r="BD107" s="770">
        <f>BD108+BD109-BD110-BD111</f>
        <v>76717.223463000002</v>
      </c>
      <c r="BE107" s="726">
        <f>+IF(BD107=0,0,BD107/BD96*100)</f>
        <v>96.455982260792084</v>
      </c>
      <c r="BF107" s="770">
        <f>BF108+BF109-BF110-BF111</f>
        <v>73369.802671488025</v>
      </c>
      <c r="BG107" s="726">
        <f>+IF(BF107=0,0,BF107/BF96*100)</f>
        <v>94.135260137011102</v>
      </c>
      <c r="BH107" s="770">
        <f>BH108+BH109-BH110-BH111</f>
        <v>224402.78210548798</v>
      </c>
      <c r="BI107" s="726">
        <f>+IF(BH107=0,0,BH107/BH96*100)</f>
        <v>94.399013461293308</v>
      </c>
      <c r="BJ107" s="770">
        <f t="shared" ref="BJ107:BJ123" si="69">+AZ107+BH107</f>
        <v>448551.32959215471</v>
      </c>
      <c r="BK107" s="726">
        <f>+IF(BJ107=0,0,BJ107/BJ96*100)</f>
        <v>92.294973824366551</v>
      </c>
      <c r="BL107" s="770">
        <f>BL108+BL109-BL110-BL111</f>
        <v>78397.308041000011</v>
      </c>
      <c r="BM107" s="726">
        <f>+IF(BL107=0,0,BL107/BL96*100)</f>
        <v>94.175524151577946</v>
      </c>
      <c r="BN107" s="770">
        <f>BN108+BN109-BN110-BN111</f>
        <v>73935.349001594412</v>
      </c>
      <c r="BO107" s="726">
        <f>+IF(BN107=0,0,BN107/BN96*100)</f>
        <v>96.244888263071729</v>
      </c>
      <c r="BP107" s="770">
        <f>BP108+BP109-BP110-BP111</f>
        <v>75497.579028199398</v>
      </c>
      <c r="BQ107" s="726">
        <f>+IF(BP107=0,0,BP107/BP96*100)</f>
        <v>95.033673296529514</v>
      </c>
      <c r="BR107" s="770">
        <f>BR108+BR109-BR110-BR111</f>
        <v>227830.23607079382</v>
      </c>
      <c r="BS107" s="726">
        <f>+IF(BR107=0,0,BR107/BR96*100)</f>
        <v>95.123891749002652</v>
      </c>
      <c r="BT107" s="770">
        <f>BT108+BT109-BT110-BT111</f>
        <v>82862.072237754139</v>
      </c>
      <c r="BU107" s="726">
        <f>+IF(BT107=0,0,BT107/BT96*100)</f>
        <v>93.332106427933752</v>
      </c>
      <c r="BV107" s="770">
        <f>BV108+BV109-BV110-BV111</f>
        <v>86012.606469529419</v>
      </c>
      <c r="BW107" s="726">
        <f>+IF(BV107=0,0,BV107/BV96*100)</f>
        <v>93.209277826880339</v>
      </c>
      <c r="BX107" s="770">
        <f>BX108+BX109-BX110-BX111</f>
        <v>86023.973227793715</v>
      </c>
      <c r="BY107" s="726">
        <f>+IF(BX107=0,0,BX107/BX96*100)</f>
        <v>96.703260958623048</v>
      </c>
      <c r="BZ107" s="770">
        <f>BZ108+BZ109-BZ110-BZ111</f>
        <v>254898.65193507721</v>
      </c>
      <c r="CA107" s="726">
        <f>+IF(BZ107=0,0,BZ107/BZ96*100)</f>
        <v>94.400748111670708</v>
      </c>
      <c r="CB107" s="770">
        <f t="shared" ref="CB107:CB123" si="70">+BR107+BZ107</f>
        <v>482728.88800587103</v>
      </c>
      <c r="CC107" s="726">
        <f>+IF(CB107=0,0,CB107/CB96*100)</f>
        <v>94.74067027603455</v>
      </c>
      <c r="CE107" s="770">
        <f t="shared" si="61"/>
        <v>1242877.5499969299</v>
      </c>
      <c r="CF107" s="726">
        <f>+IF(CE107=0,0,CE107/CE96*100)</f>
        <v>93.601837413368472</v>
      </c>
      <c r="CG107" s="770">
        <f>CG108+CG109-CG110-CG111</f>
        <v>92161.669020157118</v>
      </c>
      <c r="CH107" s="726">
        <f>+IF(CG107=0,0,CG107/CG96*100)</f>
        <v>91.62751675066437</v>
      </c>
      <c r="CI107" s="770">
        <f>CI108+CI109-CI110-CI111</f>
        <v>82127.0475951431</v>
      </c>
      <c r="CJ107" s="726">
        <f>+IF(CI107=0,0,CI107/CI96*100)</f>
        <v>88.116307012616929</v>
      </c>
      <c r="CK107" s="770">
        <f>CK108+CK109-CK110-CK111</f>
        <v>96913.86982541153</v>
      </c>
      <c r="CL107" s="726">
        <f>+IF(CK107=0,0,CK107/CK96*100)</f>
        <v>95.427135285355547</v>
      </c>
      <c r="CM107" s="770">
        <f>CM108+CM109-CM110-CM111</f>
        <v>271202.58644071181</v>
      </c>
      <c r="CN107" s="726">
        <f>+IF(CM107=0,0,CM107/CM96*100)</f>
        <v>91.826018444606845</v>
      </c>
      <c r="CO107" s="770">
        <f>CO108+CO109-CO110-CO111</f>
        <v>93615.438955910402</v>
      </c>
      <c r="CP107" s="726">
        <f>+IF(CO107=0,0,CO107/CO96*100)</f>
        <v>93.023594686412864</v>
      </c>
      <c r="CQ107" s="770">
        <f>CQ108+CQ109-CQ110-CQ111</f>
        <v>96071.038489360595</v>
      </c>
      <c r="CR107" s="726">
        <f>+IF(CQ107=0,0,CQ107/CQ96*100)</f>
        <v>95.624565557736119</v>
      </c>
      <c r="CS107" s="770">
        <f>CS108+CS109-CS110-CS111</f>
        <v>101163.38576775749</v>
      </c>
      <c r="CT107" s="726">
        <f>+IF(CS107=0,0,CS107/CS96*100)</f>
        <v>98.687771491133176</v>
      </c>
      <c r="CU107" s="770">
        <f>CU108+CU109-CU110-CU111</f>
        <v>290849.86321302847</v>
      </c>
      <c r="CV107" s="726">
        <f>+IF(CU107=0,0,CU107/CU96*100)</f>
        <v>95.796669748455741</v>
      </c>
      <c r="CW107" s="770">
        <f t="shared" ref="CW107:CW123" si="71">+CM107+CU107</f>
        <v>562052.44965374027</v>
      </c>
      <c r="CX107" s="726">
        <f>+IF(CW107=0,0,CW107/CW96*100)</f>
        <v>93.838748652697902</v>
      </c>
      <c r="CY107" s="770">
        <f>CY108+CY109-CY110-CY111</f>
        <v>99122.826557087727</v>
      </c>
      <c r="CZ107" s="726">
        <f>+IF(CY107=0,0,CY107/CY96*100)</f>
        <v>89.799756668648882</v>
      </c>
      <c r="DA107" s="770">
        <f>DA108+DA109-DA110-DA111</f>
        <v>109498.98870114463</v>
      </c>
      <c r="DB107" s="726">
        <f>+IF(DA107=0,0,DA107/DA96*100)</f>
        <v>97.317333979989158</v>
      </c>
      <c r="DC107" s="770">
        <f>DC108+DC109-DC110-DC111</f>
        <v>115648.69573993426</v>
      </c>
      <c r="DD107" s="726">
        <f>+IF(DC107=0,0,DC107/DC96*100)</f>
        <v>97.345698177912666</v>
      </c>
      <c r="DE107" s="770">
        <f>DE108+DE109-DE110-DE111</f>
        <v>324270.51099816663</v>
      </c>
      <c r="DF107" s="726">
        <f>+IF(DE107=0,0,DE107/DE96*100)</f>
        <v>94.898744106393409</v>
      </c>
      <c r="DG107" s="770">
        <f>DG108+DG109-DG110-DG111</f>
        <v>122887.35967034523</v>
      </c>
      <c r="DH107" s="726">
        <f>+IF(DG107=0,0,DG107/DG96*100)</f>
        <v>92.134570329223692</v>
      </c>
      <c r="DI107" s="770">
        <f>DI108+DI109-DI110-DI111</f>
        <v>120089.02275855036</v>
      </c>
      <c r="DJ107" s="726">
        <f>+IF(DI107=0,0,DI107/DI96*100)</f>
        <v>90.549082709285116</v>
      </c>
      <c r="DK107" s="770">
        <f>DK108+DK109-DK110-DK111</f>
        <v>113578.20691612754</v>
      </c>
      <c r="DL107" s="726">
        <f>+IF(DK107=0,0,DK107/DK96*100)</f>
        <v>93.72985611015028</v>
      </c>
      <c r="DM107" s="770">
        <f>DM108+DM109-DM110-DM111</f>
        <v>356554.58934502309</v>
      </c>
      <c r="DN107" s="726">
        <f>+IF(DM107=0,0,DM107/DM96*100)</f>
        <v>92.0907615341698</v>
      </c>
      <c r="DO107" s="770">
        <f t="shared" ref="DO107:DO123" si="72">+DE107+DM107</f>
        <v>680825.10034318967</v>
      </c>
      <c r="DP107" s="726">
        <f>+IF(DO107=0,0,DO107/DO96*100)</f>
        <v>93.407155820295571</v>
      </c>
      <c r="DR107" s="770">
        <f t="shared" si="64"/>
        <v>1466935.6767652291</v>
      </c>
      <c r="DS107" s="726">
        <f>+IF(DR107=0,0,DR107/DR96*100)</f>
        <v>89.278893411106679</v>
      </c>
      <c r="DT107" s="770">
        <f>DT108+DT109-DT110-DT111</f>
        <v>123153.85392198554</v>
      </c>
      <c r="DU107" s="726">
        <f>+IF(DT107=0,0,DT107/DT96*100)</f>
        <v>90.030994360412762</v>
      </c>
      <c r="DV107" s="770">
        <f>DV108+DV109-DV110-DV111</f>
        <v>124872.36989441721</v>
      </c>
      <c r="DW107" s="726">
        <f>+IF(DV107=0,0,DV107/DV96*100)</f>
        <v>89.672045050171377</v>
      </c>
      <c r="DX107" s="770">
        <f>DX108+DX109-DX110-DX111</f>
        <v>125767.93425413499</v>
      </c>
      <c r="DY107" s="726">
        <f>+IF(DX107=0,0,DX107/DX96*100)</f>
        <v>89.58693493459549</v>
      </c>
      <c r="DZ107" s="770">
        <f>DZ108+DZ109-DZ110-DZ111</f>
        <v>373794.15807053767</v>
      </c>
      <c r="EA107" s="726">
        <f>+IF(DZ107=0,0,DZ107/DZ96*100)</f>
        <v>89.761261525503627</v>
      </c>
      <c r="EB107" s="770">
        <f>EB108+EB109-EB110-EB111</f>
        <v>120419.19251233096</v>
      </c>
      <c r="EC107" s="726">
        <f>+IF(EB107=0,0,EB107/EB96*100)</f>
        <v>89.955056728163441</v>
      </c>
      <c r="ED107" s="770">
        <f>ED108+ED109-ED110-ED111</f>
        <v>118775.9005220603</v>
      </c>
      <c r="EE107" s="726">
        <f>+IF(ED107=0,0,ED107/ED96*100)</f>
        <v>90.329400458141734</v>
      </c>
      <c r="EF107" s="770">
        <f>EF108+EF109-EF110-EF111</f>
        <v>119015.73882210055</v>
      </c>
      <c r="EG107" s="726">
        <f>+IF(EF107=0,0,EF107/EF96*100)</f>
        <v>90.743414646232608</v>
      </c>
      <c r="EH107" s="770">
        <f>EH108+EH109-EH110-EH111</f>
        <v>358210.83185649186</v>
      </c>
      <c r="EI107" s="726">
        <f>+IF(EH107=0,0,EH107/EH96*100)</f>
        <v>90.339964277379664</v>
      </c>
      <c r="EJ107" s="770">
        <f t="shared" ref="EJ107:EJ123" si="73">+DZ107+EH107</f>
        <v>732004.98992702947</v>
      </c>
      <c r="EK107" s="726">
        <f>+IF(EJ107=0,0,EJ107/EJ96*100)</f>
        <v>90.043523768348592</v>
      </c>
      <c r="EL107" s="770">
        <f>EL108+EL109-EL110-EL111</f>
        <v>120229.27372408922</v>
      </c>
      <c r="EM107" s="726">
        <f>+IF(EL107=0,0,EL107/EL96*100)</f>
        <v>88.501933980772833</v>
      </c>
      <c r="EN107" s="770">
        <f>EN108+EN109-EN110-EN111</f>
        <v>119731.69524485462</v>
      </c>
      <c r="EO107" s="726">
        <f>+IF(EN107=0,0,EN107/EN96*100)</f>
        <v>88.858200721778914</v>
      </c>
      <c r="EP107" s="770">
        <f>EP108+EP109-EP110-EP111</f>
        <v>122086.70978933359</v>
      </c>
      <c r="EQ107" s="726">
        <f>+IF(EP107=0,0,EP107/EP96*100)</f>
        <v>88.875890524699841</v>
      </c>
      <c r="ER107" s="770">
        <f>ER108+ER109-ER110-ER111</f>
        <v>362047.67875827744</v>
      </c>
      <c r="ES107" s="726">
        <f>+IF(ER107=0,0,ER107/ER96*100)</f>
        <v>88.745522018863852</v>
      </c>
      <c r="ET107" s="770">
        <f>ET108+ET109-ET110-ET111</f>
        <v>126514.04310453552</v>
      </c>
      <c r="EU107" s="726">
        <f>+IF(ET107=0,0,ET107/ET96*100)</f>
        <v>88.096851361427426</v>
      </c>
      <c r="EV107" s="770">
        <f>EV108+EV109-EV110-EV111</f>
        <v>126206.40533439697</v>
      </c>
      <c r="EW107" s="726">
        <f>+IF(EV107=0,0,EV107/EV96*100)</f>
        <v>88.041938661216506</v>
      </c>
      <c r="EX107" s="770">
        <f>EX108+EX109-EX110-EX111</f>
        <v>120162.55964098951</v>
      </c>
      <c r="EY107" s="726">
        <f>+IF(EX107=0,0,EX107/EX96*100)</f>
        <v>88.857816536738341</v>
      </c>
      <c r="EZ107" s="770">
        <f>EZ108+EZ109-EZ110-EZ111</f>
        <v>372883.00807992206</v>
      </c>
      <c r="FA107" s="726">
        <f>+IF(EZ107=0,0,EZ107/EZ96*100)</f>
        <v>88.321950683051782</v>
      </c>
      <c r="FB107" s="770">
        <f t="shared" ref="FB107:FB123" si="74">+ER107+EZ107</f>
        <v>734930.6868381995</v>
      </c>
      <c r="FC107" s="726">
        <f>+IF(FB107=0,0,FB107/FB96*100)</f>
        <v>88.530107429547073</v>
      </c>
      <c r="FD107" s="770">
        <f>FD108+FD109-FD110-FD111</f>
        <v>1430780.3786421968</v>
      </c>
      <c r="FE107" s="726">
        <f>+IF(FD107=0,0,FD107/FD96*100)</f>
        <v>86.248515195407307</v>
      </c>
      <c r="FF107" s="770">
        <f>FF108+FF109-FF110-FF111</f>
        <v>1540015.6150718285</v>
      </c>
      <c r="FG107" s="726">
        <f>+IF(FF107=0,0,FF107/FF96*100)</f>
        <v>84.572015754548474</v>
      </c>
      <c r="FH107" s="770">
        <f>FH108+FH109-FH110-FH111</f>
        <v>1757672.7083845444</v>
      </c>
      <c r="FI107" s="726">
        <f>+IF(FH107=0,0,FH107/FH96*100)</f>
        <v>83.839128278596476</v>
      </c>
      <c r="FJ107" s="770">
        <f>FJ108+FJ109-FJ110-FJ111</f>
        <v>1963338.0765038107</v>
      </c>
      <c r="FK107" s="726">
        <f>+IF(FJ107=0,0,FJ107/FJ96*100)</f>
        <v>83.233018141928255</v>
      </c>
    </row>
    <row r="108" spans="2:167" s="648" customFormat="1" ht="13.5" customHeight="1">
      <c r="B108" s="771"/>
      <c r="C108" s="769"/>
      <c r="D108" s="731" t="s">
        <v>4842</v>
      </c>
      <c r="E108" s="770">
        <f>+G108</f>
        <v>41340.742929</v>
      </c>
      <c r="F108" s="726">
        <f>+IF(E108=0,0,E108/E96*100)</f>
        <v>4.955121308177743</v>
      </c>
      <c r="G108" s="770">
        <v>41340.742929</v>
      </c>
      <c r="H108" s="726">
        <f>+IF(G108=0,0,G108/G96*100)</f>
        <v>63.202253444001258</v>
      </c>
      <c r="I108" s="770">
        <v>35122.959535000002</v>
      </c>
      <c r="J108" s="726">
        <f>+IF(I108=0,0,I108/I96*100)</f>
        <v>57.53129762215854</v>
      </c>
      <c r="K108" s="770">
        <v>37523.436881000001</v>
      </c>
      <c r="L108" s="726">
        <f>+IF(K108=0,0,K108/K96*100)</f>
        <v>50.846192157624557</v>
      </c>
      <c r="M108" s="770">
        <f>+G108+I108+K108</f>
        <v>113987.139345</v>
      </c>
      <c r="N108" s="726">
        <f>+IF(M108=0,0,M108/M96*100)</f>
        <v>56.920045270924888</v>
      </c>
      <c r="O108" s="770">
        <v>34826.365168999997</v>
      </c>
      <c r="P108" s="726">
        <f>+IF(O108=0,0,O108/O96*100)</f>
        <v>64.043663490868482</v>
      </c>
      <c r="Q108" s="770">
        <v>39243.122002999997</v>
      </c>
      <c r="R108" s="726">
        <f>+IF(Q108=0,0,Q108/Q96*100)</f>
        <v>76.228661196153425</v>
      </c>
      <c r="S108" s="770">
        <v>33602.329217999999</v>
      </c>
      <c r="T108" s="726">
        <f>+IF(S108=0,0,S108/S96*100)</f>
        <v>52.239023130990624</v>
      </c>
      <c r="U108" s="770">
        <f>+O108+Q108+S108</f>
        <v>107671.81638999999</v>
      </c>
      <c r="V108" s="726">
        <f>+IF(U108=0,0,U108/U96*100)</f>
        <v>63.26785323496641</v>
      </c>
      <c r="W108" s="770">
        <f t="shared" si="67"/>
        <v>221658.955735</v>
      </c>
      <c r="X108" s="726">
        <f>+IF(W108=0,0,W108/W96*100)</f>
        <v>59.836276796336939</v>
      </c>
      <c r="Y108" s="770">
        <v>28302.915159</v>
      </c>
      <c r="Z108" s="726">
        <f>+IF(Y108=0,0,Y108/Y96*100)</f>
        <v>40.807077923635141</v>
      </c>
      <c r="AA108" s="770">
        <v>27218.439749000001</v>
      </c>
      <c r="AB108" s="726">
        <f>+IF(AA108=0,0,AA108/AA96*100)</f>
        <v>38.1617030527878</v>
      </c>
      <c r="AC108" s="770">
        <v>28985.935870000001</v>
      </c>
      <c r="AD108" s="726">
        <f>+IF(AC108=0,0,AC108/AC96*100)</f>
        <v>35.722493053216631</v>
      </c>
      <c r="AE108" s="770">
        <f>+Y108+AA108+AC108</f>
        <v>84507.290777999995</v>
      </c>
      <c r="AF108" s="726">
        <f>+IF(AE108=0,0,AE108/AE96*100)</f>
        <v>38.096584797289282</v>
      </c>
      <c r="AG108" s="770">
        <v>27352.999811000002</v>
      </c>
      <c r="AH108" s="726">
        <f>+IF(AG108=0,0,AG108/AG96*100)</f>
        <v>34.881452273781115</v>
      </c>
      <c r="AI108" s="770">
        <v>28659.570886000001</v>
      </c>
      <c r="AJ108" s="726">
        <f>+IF(AI108=0,0,AI108/AI96*100)</f>
        <v>33.451622169364484</v>
      </c>
      <c r="AK108" s="770">
        <v>29761.040257000004</v>
      </c>
      <c r="AL108" s="726">
        <f>+IF(AK108=0,0,AK108/AK96*100)</f>
        <v>38.181902538223454</v>
      </c>
      <c r="AM108" s="770">
        <f>+AG108+AI108+AK108</f>
        <v>85773.610954000003</v>
      </c>
      <c r="AN108" s="726">
        <f>+IF(AM108=0,0,AM108/AM96*100)</f>
        <v>35.438204500668235</v>
      </c>
      <c r="AO108" s="770">
        <f t="shared" si="68"/>
        <v>170280.901732</v>
      </c>
      <c r="AP108" s="726">
        <f>+IF(AO108=0,0,AO108/AO96*100)</f>
        <v>36.709473504146501</v>
      </c>
      <c r="AQ108" s="651"/>
      <c r="AR108" s="770">
        <v>289995.08737398236</v>
      </c>
      <c r="AS108" s="726">
        <f>+IF(AR108=0,0,AR108/AR96*100)</f>
        <v>29.129890049668504</v>
      </c>
      <c r="AT108" s="770">
        <v>36200.044954000005</v>
      </c>
      <c r="AU108" s="726">
        <f>+IF(AT108=0,0,AT108/AT96*100)</f>
        <v>44.369345828124274</v>
      </c>
      <c r="AV108" s="770">
        <v>35754.689322999999</v>
      </c>
      <c r="AW108" s="726">
        <f>+IF(AV108=0,0,AV108/AV96*100)</f>
        <v>48.260976534716214</v>
      </c>
      <c r="AX108" s="770">
        <v>38093.904235000002</v>
      </c>
      <c r="AY108" s="726">
        <f>+IF(AX108=0,0,AX108/AX96*100)</f>
        <v>41.135378939383003</v>
      </c>
      <c r="AZ108" s="770">
        <f>+AT108+AV108+AX108</f>
        <v>110048.638512</v>
      </c>
      <c r="BA108" s="726">
        <f>+IF(AZ108=0,0,AZ108/AZ96*100)</f>
        <v>44.324358466157896</v>
      </c>
      <c r="BB108" s="770">
        <v>37697.549337000004</v>
      </c>
      <c r="BC108" s="726">
        <f>+IF(BB108=0,0,BB108/BB96*100)</f>
        <v>46.980716687213281</v>
      </c>
      <c r="BD108" s="770">
        <v>42004.181458999999</v>
      </c>
      <c r="BE108" s="726">
        <f>+IF(BD108=0,0,BD108/BD96*100)</f>
        <v>52.811538254410664</v>
      </c>
      <c r="BF108" s="770">
        <v>42894.922522000001</v>
      </c>
      <c r="BG108" s="726">
        <f>+IF(BF108=0,0,BF108/BF96*100)</f>
        <v>55.035239882614128</v>
      </c>
      <c r="BH108" s="770">
        <f>+BB108+BD108+BF108</f>
        <v>122596.653318</v>
      </c>
      <c r="BI108" s="726">
        <f>+IF(BH108=0,0,BH108/BH96*100)</f>
        <v>51.572458319322955</v>
      </c>
      <c r="BJ108" s="770">
        <f t="shared" si="69"/>
        <v>232645.29183</v>
      </c>
      <c r="BK108" s="726">
        <f>+IF(BJ108=0,0,BJ108/BJ96*100)</f>
        <v>47.869641004821837</v>
      </c>
      <c r="BL108" s="770">
        <v>44796.864889999997</v>
      </c>
      <c r="BM108" s="726">
        <f>+IF(BL108=0,0,BL108/BL96*100)</f>
        <v>53.812667000719571</v>
      </c>
      <c r="BN108" s="770">
        <v>47048.89761</v>
      </c>
      <c r="BO108" s="726">
        <f>+IF(BN108=0,0,BN108/BN96*100)</f>
        <v>61.245614642023284</v>
      </c>
      <c r="BP108" s="770">
        <v>51236.410556000003</v>
      </c>
      <c r="BQ108" s="726">
        <f>+IF(BP108=0,0,BP108/BP96*100)</f>
        <v>64.494575380318523</v>
      </c>
      <c r="BR108" s="770">
        <f>+BL108+BN108+BP108</f>
        <v>143082.173056</v>
      </c>
      <c r="BS108" s="726">
        <f>+IF(BR108=0,0,BR108/BR96*100)</f>
        <v>59.739801773991928</v>
      </c>
      <c r="BT108" s="770">
        <v>51336.2042903279</v>
      </c>
      <c r="BU108" s="726">
        <f>+IF(BT108=0,0,BT108/BT96*100)</f>
        <v>57.822788557392414</v>
      </c>
      <c r="BV108" s="770">
        <v>45753.866880026006</v>
      </c>
      <c r="BW108" s="726">
        <f>+IF(BV108=0,0,BV108/BV96*100)</f>
        <v>49.582091099462708</v>
      </c>
      <c r="BX108" s="770">
        <v>48503.112407628403</v>
      </c>
      <c r="BY108" s="726">
        <f>+IF(BX108=0,0,BX108/BX96*100)</f>
        <v>54.52444197200694</v>
      </c>
      <c r="BZ108" s="770">
        <f>+BT108+BV108+BX108</f>
        <v>145593.1835779823</v>
      </c>
      <c r="CA108" s="726">
        <f>+IF(BZ108=0,0,BZ108/BZ96*100)</f>
        <v>53.919882845131596</v>
      </c>
      <c r="CB108" s="770">
        <f t="shared" si="70"/>
        <v>288675.35663398227</v>
      </c>
      <c r="CC108" s="726">
        <f>+IF(CB108=0,0,CB108/CB96*100)</f>
        <v>56.655604127309175</v>
      </c>
      <c r="CE108" s="770">
        <f t="shared" si="61"/>
        <v>608086.04605126579</v>
      </c>
      <c r="CF108" s="726">
        <f>+IF(CE108=0,0,CE108/CE96*100)</f>
        <v>45.795316856410565</v>
      </c>
      <c r="CG108" s="770">
        <v>48829.796011508501</v>
      </c>
      <c r="CH108" s="726">
        <f>+IF(CG108=0,0,CG108/CG96*100)</f>
        <v>48.546787395934167</v>
      </c>
      <c r="CI108" s="770">
        <v>41528.144661190003</v>
      </c>
      <c r="CJ108" s="726">
        <f>+IF(CI108=0,0,CI108/CI96*100)</f>
        <v>44.556657663731656</v>
      </c>
      <c r="CK108" s="770">
        <v>41404.3422183355</v>
      </c>
      <c r="CL108" s="726">
        <f>+IF(CK108=0,0,CK108/CK96*100)</f>
        <v>40.769167234659875</v>
      </c>
      <c r="CM108" s="770">
        <f>+CG108+CI108+CK108</f>
        <v>131762.282891034</v>
      </c>
      <c r="CN108" s="726">
        <f>+IF(CM108=0,0,CM108/CM96*100)</f>
        <v>44.613165301432801</v>
      </c>
      <c r="CO108" s="770">
        <v>46069.770565835999</v>
      </c>
      <c r="CP108" s="726">
        <f>+IF(CO108=0,0,CO108/CO96*100)</f>
        <v>45.778513802949931</v>
      </c>
      <c r="CQ108" s="770">
        <v>44058.102220073604</v>
      </c>
      <c r="CR108" s="726">
        <f>+IF(CQ108=0,0,CQ108/CQ96*100)</f>
        <v>43.853350086971751</v>
      </c>
      <c r="CS108" s="770">
        <v>50571.372435976999</v>
      </c>
      <c r="CT108" s="726">
        <f>+IF(CS108=0,0,CS108/CS96*100)</f>
        <v>49.333817853942726</v>
      </c>
      <c r="CU108" s="770">
        <f>+CO108+CQ108+CS108</f>
        <v>140699.24522188661</v>
      </c>
      <c r="CV108" s="726">
        <f>+IF(CU108=0,0,CU108/CU96*100)</f>
        <v>46.341844481136746</v>
      </c>
      <c r="CW108" s="770">
        <f t="shared" si="71"/>
        <v>272461.52811292058</v>
      </c>
      <c r="CX108" s="726">
        <f>+IF(CW108=0,0,CW108/CW96*100)</f>
        <v>45.489435852240298</v>
      </c>
      <c r="CY108" s="770">
        <v>53303.829844045002</v>
      </c>
      <c r="CZ108" s="726">
        <f>+IF(CY108=0,0,CY108/CY96*100)</f>
        <v>48.290299174888062</v>
      </c>
      <c r="DA108" s="770">
        <v>54213.340884869496</v>
      </c>
      <c r="DB108" s="726">
        <f>+IF(DA108=0,0,DA108/DA96*100)</f>
        <v>48.18216006965455</v>
      </c>
      <c r="DC108" s="770">
        <v>56915.029063597598</v>
      </c>
      <c r="DD108" s="726">
        <f>+IF(DC108=0,0,DC108/DC96*100)</f>
        <v>47.907442496983997</v>
      </c>
      <c r="DE108" s="770">
        <f>+CY108+DA108+DC108</f>
        <v>164432.19979251211</v>
      </c>
      <c r="DF108" s="726">
        <f>+IF(DE108=0,0,DE108/DE96*100)</f>
        <v>48.121579735781729</v>
      </c>
      <c r="DG108" s="770">
        <v>60047.531811690496</v>
      </c>
      <c r="DH108" s="726">
        <f>+IF(DG108=0,0,DG108/DG96*100)</f>
        <v>45.020525769629408</v>
      </c>
      <c r="DI108" s="770">
        <v>56711.358477675516</v>
      </c>
      <c r="DJ108" s="726">
        <f>+IF(DI108=0,0,DI108/DI96*100)</f>
        <v>42.761289678205273</v>
      </c>
      <c r="DK108" s="770">
        <v>54433.427856467046</v>
      </c>
      <c r="DL108" s="726">
        <f>+IF(DK108=0,0,DK108/DK96*100)</f>
        <v>44.920918361887239</v>
      </c>
      <c r="DM108" s="770">
        <f>+DG108+DI108+DK108</f>
        <v>171192.31814583307</v>
      </c>
      <c r="DN108" s="726">
        <f>+IF(DM108=0,0,DM108/DM96*100)</f>
        <v>44.215476165402215</v>
      </c>
      <c r="DO108" s="770">
        <f t="shared" si="72"/>
        <v>335624.51793834521</v>
      </c>
      <c r="DP108" s="726">
        <f>+IF(DO108=0,0,DO108/DO96*100)</f>
        <v>46.046674290321924</v>
      </c>
      <c r="DR108" s="770">
        <f t="shared" si="64"/>
        <v>733838.8127526897</v>
      </c>
      <c r="DS108" s="726">
        <f>+IF(DR108=0,0,DR108/DR96*100)</f>
        <v>44.662024506181403</v>
      </c>
      <c r="DT108" s="770">
        <v>53687.214447874961</v>
      </c>
      <c r="DU108" s="726">
        <f>+IF(DT108=0,0,DT108/DT96*100)</f>
        <v>39.247763242917223</v>
      </c>
      <c r="DV108" s="770">
        <v>53999.709851804575</v>
      </c>
      <c r="DW108" s="726">
        <f>+IF(DV108=0,0,DV108/DV96*100)</f>
        <v>38.777708940908717</v>
      </c>
      <c r="DX108" s="770">
        <v>56261.883203024809</v>
      </c>
      <c r="DY108" s="726">
        <f>+IF(DX108=0,0,DX108/DX96*100)</f>
        <v>40.076428858427235</v>
      </c>
      <c r="DZ108" s="770">
        <f>+DT108+DV108+DX108</f>
        <v>163948.80750270435</v>
      </c>
      <c r="EA108" s="726">
        <f>+IF(DZ108=0,0,DZ108/DZ96*100)</f>
        <v>39.369935215166294</v>
      </c>
      <c r="EB108" s="770">
        <v>56070.320093743401</v>
      </c>
      <c r="EC108" s="726">
        <f>+IF(EB108=0,0,EB108/EB96*100)</f>
        <v>41.88542307558226</v>
      </c>
      <c r="ED108" s="770">
        <v>56329.901650130632</v>
      </c>
      <c r="EE108" s="726">
        <f>+IF(ED108=0,0,ED108/ED96*100)</f>
        <v>42.839045812810703</v>
      </c>
      <c r="EF108" s="770">
        <v>58778.507059777396</v>
      </c>
      <c r="EG108" s="726">
        <f>+IF(EF108=0,0,EF108/EF96*100)</f>
        <v>44.815605828272531</v>
      </c>
      <c r="EH108" s="770">
        <f>+EB108+ED108+EF108</f>
        <v>171178.72880365144</v>
      </c>
      <c r="EI108" s="726">
        <f>+IF(EH108=0,0,EH108/EH96*100)</f>
        <v>43.170889515045452</v>
      </c>
      <c r="EJ108" s="770">
        <f t="shared" si="73"/>
        <v>335127.53630635579</v>
      </c>
      <c r="EK108" s="726">
        <f>+IF(EJ108=0,0,EJ108/EJ96*100)</f>
        <v>41.223850514786221</v>
      </c>
      <c r="EL108" s="770">
        <v>60477.686557184272</v>
      </c>
      <c r="EM108" s="726">
        <f>+IF(EL108=0,0,EL108/EL96*100)</f>
        <v>44.51821139065391</v>
      </c>
      <c r="EN108" s="770">
        <v>63840.783764966254</v>
      </c>
      <c r="EO108" s="726">
        <f>+IF(EN108=0,0,EN108/EN96*100)</f>
        <v>47.379076746738363</v>
      </c>
      <c r="EP108" s="770">
        <v>66228.937088836654</v>
      </c>
      <c r="EQ108" s="726">
        <f>+IF(EP108=0,0,EP108/EP96*100)</f>
        <v>48.212911728324244</v>
      </c>
      <c r="ER108" s="770">
        <f>+EL108+EN108+EP108</f>
        <v>190547.40741098719</v>
      </c>
      <c r="ES108" s="726">
        <f>+IF(ER108=0,0,ER108/ER96*100)</f>
        <v>46.70718839581172</v>
      </c>
      <c r="ET108" s="770">
        <v>69298.730897467351</v>
      </c>
      <c r="EU108" s="726">
        <f>+IF(ET108=0,0,ET108/ET96*100)</f>
        <v>48.255512554960589</v>
      </c>
      <c r="EV108" s="770">
        <v>70105.120966232935</v>
      </c>
      <c r="EW108" s="726">
        <f>+IF(EV108=0,0,EV108/EV96*100)</f>
        <v>48.90552697061915</v>
      </c>
      <c r="EX108" s="770">
        <v>68760.017171646366</v>
      </c>
      <c r="EY108" s="726">
        <f>+IF(EX108=0,0,EX108/EX96*100)</f>
        <v>50.846661465564779</v>
      </c>
      <c r="EZ108" s="770">
        <f>+ET108+EV108+EX108</f>
        <v>208163.86903534667</v>
      </c>
      <c r="FA108" s="726">
        <f>+IF(EZ108=0,0,EZ108/EZ96*100)</f>
        <v>49.306186059817684</v>
      </c>
      <c r="FB108" s="770">
        <f t="shared" si="74"/>
        <v>398711.27644633385</v>
      </c>
      <c r="FC108" s="726">
        <f>+IF(FB108=0,0,FB108/FB96*100)</f>
        <v>48.028953980713126</v>
      </c>
      <c r="FD108" s="770">
        <v>69344.193624798063</v>
      </c>
      <c r="FE108" s="726">
        <f>+IF(FD108=0,0,FD108/FD96*100)</f>
        <v>4.1801200427681584</v>
      </c>
      <c r="FF108" s="770">
        <v>78160.380645218043</v>
      </c>
      <c r="FG108" s="726">
        <f>+IF(FF108=0,0,FF108/FF96*100)</f>
        <v>4.2922817655979282</v>
      </c>
      <c r="FH108" s="770">
        <v>65721.343293435813</v>
      </c>
      <c r="FI108" s="726">
        <f>+IF(FH108=0,0,FH108/FH96*100)</f>
        <v>3.1348385309368738</v>
      </c>
      <c r="FJ108" s="770">
        <v>64121.515310434537</v>
      </c>
      <c r="FK108" s="726">
        <f>+IF(FJ108=0,0,FJ108/FJ96*100)</f>
        <v>2.7183434737970202</v>
      </c>
    </row>
    <row r="109" spans="2:167" s="648" customFormat="1" ht="13.5" customHeight="1">
      <c r="B109" s="771"/>
      <c r="C109" s="769"/>
      <c r="D109" s="771" t="s">
        <v>4843</v>
      </c>
      <c r="E109" s="772">
        <f>+W109+AO109</f>
        <v>774882.05510692275</v>
      </c>
      <c r="F109" s="737">
        <f>+IF(E109=0,0,E109/E96*100)</f>
        <v>92.877735389980586</v>
      </c>
      <c r="G109" s="772">
        <v>56935.076358999999</v>
      </c>
      <c r="H109" s="737">
        <f>+IF(G109=0,0,G109/G96*100)</f>
        <v>87.043068676224323</v>
      </c>
      <c r="I109" s="772">
        <v>59081.446192999996</v>
      </c>
      <c r="J109" s="737">
        <f>+IF(I109=0,0,I109/I96*100)</f>
        <v>96.775223667865902</v>
      </c>
      <c r="K109" s="772">
        <v>65588.151835000011</v>
      </c>
      <c r="L109" s="737">
        <f>+IF(K109=0,0,K109/K96*100)</f>
        <v>88.875328292608984</v>
      </c>
      <c r="M109" s="772">
        <f>+G109+I109+K109</f>
        <v>181604.67438700001</v>
      </c>
      <c r="N109" s="737">
        <f>+IF(M109=0,0,M109/M96*100)</f>
        <v>90.685197882133167</v>
      </c>
      <c r="O109" s="772">
        <v>56292.173096999999</v>
      </c>
      <c r="P109" s="737">
        <f>+IF(O109=0,0,O109/O96*100)</f>
        <v>103.51803794336388</v>
      </c>
      <c r="Q109" s="772">
        <v>46145.628763000001</v>
      </c>
      <c r="R109" s="737">
        <f>+IF(Q109=0,0,Q109/Q96*100)</f>
        <v>89.636586517996449</v>
      </c>
      <c r="S109" s="772">
        <v>57739.817055000007</v>
      </c>
      <c r="T109" s="737">
        <f>+IF(S109=0,0,S109/S96*100)</f>
        <v>89.763766646853909</v>
      </c>
      <c r="U109" s="772">
        <f>+O109+Q109+S109</f>
        <v>160177.618915</v>
      </c>
      <c r="V109" s="737">
        <f>+IF(U109=0,0,U109/U96*100)</f>
        <v>94.120211071147139</v>
      </c>
      <c r="W109" s="772">
        <f t="shared" si="67"/>
        <v>341782.29330200003</v>
      </c>
      <c r="X109" s="737">
        <f>+IF(W109=0,0,W109/W96*100)</f>
        <v>92.263269211441468</v>
      </c>
      <c r="Y109" s="772">
        <v>66284.032577999998</v>
      </c>
      <c r="Z109" s="737">
        <f>+IF(Y109=0,0,Y109/Y96*100)</f>
        <v>95.568165586755924</v>
      </c>
      <c r="AA109" s="772">
        <v>68935.685911000008</v>
      </c>
      <c r="AB109" s="737">
        <f>+IF(AA109=0,0,AA109/AA96*100)</f>
        <v>96.651505366779205</v>
      </c>
      <c r="AC109" s="772">
        <v>69866.814907922715</v>
      </c>
      <c r="AD109" s="737">
        <f>+IF(AC109=0,0,AC109/AC96*100)</f>
        <v>86.104406681647745</v>
      </c>
      <c r="AE109" s="772">
        <f>+Y109+AA109+AC109</f>
        <v>205086.53339692269</v>
      </c>
      <c r="AF109" s="737">
        <f>+IF(AE109=0,0,AE109/AE96*100)</f>
        <v>92.45470347479143</v>
      </c>
      <c r="AG109" s="772">
        <v>70222.521347999995</v>
      </c>
      <c r="AH109" s="737">
        <f>+IF(AG109=0,0,AG109/AG96*100)</f>
        <v>89.550087517632576</v>
      </c>
      <c r="AI109" s="772">
        <v>79572.654085000002</v>
      </c>
      <c r="AJ109" s="737">
        <f>+IF(AI109=0,0,AI109/AI96*100)</f>
        <v>92.877676712362955</v>
      </c>
      <c r="AK109" s="772">
        <v>78218.052974999999</v>
      </c>
      <c r="AL109" s="737">
        <f>+IF(AK109=0,0,AK109/AK96*100)</f>
        <v>100.34978783104197</v>
      </c>
      <c r="AM109" s="772">
        <f>+AG109+AI109+AK109</f>
        <v>228013.228408</v>
      </c>
      <c r="AN109" s="737">
        <f>+IF(AM109=0,0,AM109/AM96*100)</f>
        <v>94.20589068488384</v>
      </c>
      <c r="AO109" s="772">
        <f t="shared" si="68"/>
        <v>433099.76180492272</v>
      </c>
      <c r="AP109" s="737">
        <f>+IF(AO109=0,0,AO109/AO96*100)</f>
        <v>93.36845218057816</v>
      </c>
      <c r="AQ109" s="651"/>
      <c r="AR109" s="772">
        <v>931598.97367577138</v>
      </c>
      <c r="AS109" s="737">
        <f>+IF(AR109=0,0,AR109/AR96*100)</f>
        <v>93.578742727329185</v>
      </c>
      <c r="AT109" s="772">
        <v>75434.919708000001</v>
      </c>
      <c r="AU109" s="737">
        <f>+IF(AT109=0,0,AT109/AT96*100)</f>
        <v>92.458394576419039</v>
      </c>
      <c r="AV109" s="772">
        <v>70529.901408833335</v>
      </c>
      <c r="AW109" s="737">
        <f>+IF(AV109=0,0,AV109/AV96*100)</f>
        <v>95.199873956056351</v>
      </c>
      <c r="AX109" s="772">
        <v>80313.080337833337</v>
      </c>
      <c r="AY109" s="737">
        <f>+IF(AX109=0,0,AX109/AX96*100)</f>
        <v>86.725397667443488</v>
      </c>
      <c r="AZ109" s="772">
        <f>+AT109+AV109+AX109</f>
        <v>226277.90145466669</v>
      </c>
      <c r="BA109" s="737">
        <f>+IF(AZ109=0,0,AZ109/AZ96*100)</f>
        <v>91.138090872000561</v>
      </c>
      <c r="BB109" s="772">
        <v>77833.603810000001</v>
      </c>
      <c r="BC109" s="737">
        <f>+IF(BB109=0,0,BB109/BB96*100)</f>
        <v>97.000429833071351</v>
      </c>
      <c r="BD109" s="772">
        <v>76916.673138999991</v>
      </c>
      <c r="BE109" s="737">
        <f>+IF(BD109=0,0,BD109/BD96*100)</f>
        <v>96.706748823263595</v>
      </c>
      <c r="BF109" s="772">
        <v>72705.006081488013</v>
      </c>
      <c r="BG109" s="737">
        <f>+IF(BF109=0,0,BF109/BF96*100)</f>
        <v>93.282309772430551</v>
      </c>
      <c r="BH109" s="772">
        <f>+BB109+BD109+BF109</f>
        <v>227455.283030488</v>
      </c>
      <c r="BI109" s="737">
        <f>+IF(BH109=0,0,BH109/BH96*100)</f>
        <v>95.683102157547665</v>
      </c>
      <c r="BJ109" s="772">
        <f t="shared" si="69"/>
        <v>453733.18448515469</v>
      </c>
      <c r="BK109" s="737">
        <f>+IF(BJ109=0,0,BJ109/BJ96*100)</f>
        <v>93.361204443158712</v>
      </c>
      <c r="BL109" s="772">
        <v>79424.735045000009</v>
      </c>
      <c r="BM109" s="737">
        <f>+IF(BL109=0,0,BL109/BL96*100)</f>
        <v>95.409730772276987</v>
      </c>
      <c r="BN109" s="772">
        <v>76247.521183299206</v>
      </c>
      <c r="BO109" s="737">
        <f>+IF(BN109=0,0,BN109/BN96*100)</f>
        <v>99.254744255884603</v>
      </c>
      <c r="BP109" s="772">
        <v>73571.558572056791</v>
      </c>
      <c r="BQ109" s="737">
        <f>+IF(BP109=0,0,BP109/BP96*100)</f>
        <v>92.609267095065462</v>
      </c>
      <c r="BR109" s="772">
        <f>+BL109+BN109+BP109</f>
        <v>229243.81480035602</v>
      </c>
      <c r="BS109" s="737">
        <f>+IF(BR109=0,0,BR109/BR96*100)</f>
        <v>95.714090452952476</v>
      </c>
      <c r="BT109" s="772">
        <v>76871.590110035933</v>
      </c>
      <c r="BU109" s="737">
        <f>+IF(BT109=0,0,BT109/BT96*100)</f>
        <v>86.584697144050466</v>
      </c>
      <c r="BV109" s="772">
        <v>86880.966967550994</v>
      </c>
      <c r="BW109" s="737">
        <f>+IF(BV109=0,0,BV109/BV96*100)</f>
        <v>94.150294013183853</v>
      </c>
      <c r="BX109" s="772">
        <v>84869.417312673788</v>
      </c>
      <c r="BY109" s="737">
        <f>+IF(BX109=0,0,BX109/BX96*100)</f>
        <v>95.405374825701557</v>
      </c>
      <c r="BZ109" s="772">
        <f>+BT109+BV109+BX109</f>
        <v>248621.97439026073</v>
      </c>
      <c r="CA109" s="737">
        <f>+IF(BZ109=0,0,BZ109/BZ96*100)</f>
        <v>92.076204410131965</v>
      </c>
      <c r="CB109" s="772">
        <f t="shared" si="70"/>
        <v>477865.78919061675</v>
      </c>
      <c r="CC109" s="737">
        <f>+IF(CB109=0,0,CB109/CB96*100)</f>
        <v>93.786235493233278</v>
      </c>
      <c r="CE109" s="772">
        <f>+CW109+DO109</f>
        <v>1246160.7119486248</v>
      </c>
      <c r="CF109" s="737">
        <f>+IF(CE109=0,0,CE109/CE96*100)</f>
        <v>93.849094265988469</v>
      </c>
      <c r="CG109" s="772">
        <v>86505.274965838616</v>
      </c>
      <c r="CH109" s="737">
        <f>+IF(CG109=0,0,CG109/CG96*100)</f>
        <v>86.00390612739028</v>
      </c>
      <c r="CI109" s="772">
        <v>82618.489923706598</v>
      </c>
      <c r="CJ109" s="737">
        <f>+IF(CI109=0,0,CI109/CI96*100)</f>
        <v>88.643588637498553</v>
      </c>
      <c r="CK109" s="772">
        <v>98952.665308013005</v>
      </c>
      <c r="CL109" s="737">
        <f>+IF(CK109=0,0,CK109/CK96*100)</f>
        <v>97.434654051120162</v>
      </c>
      <c r="CM109" s="772">
        <f>+CG109+CI109+CK109</f>
        <v>268076.43019755825</v>
      </c>
      <c r="CN109" s="737">
        <f>+IF(CM109=0,0,CM109/CM96*100)</f>
        <v>90.767538565738519</v>
      </c>
      <c r="CO109" s="772">
        <v>91560.8635157096</v>
      </c>
      <c r="CP109" s="737">
        <f>+IF(CO109=0,0,CO109/CO96*100)</f>
        <v>90.982008435966392</v>
      </c>
      <c r="CQ109" s="772">
        <v>103058.22136626398</v>
      </c>
      <c r="CR109" s="737">
        <f>+IF(CQ109=0,0,CQ109/CQ96*100)</f>
        <v>102.57927675460043</v>
      </c>
      <c r="CS109" s="772">
        <v>103200.80089517951</v>
      </c>
      <c r="CT109" s="737">
        <f>+IF(CS109=0,0,CS109/CS96*100)</f>
        <v>100.67532812540003</v>
      </c>
      <c r="CU109" s="772">
        <f>+CO109+CQ109+CS109</f>
        <v>297819.88577715307</v>
      </c>
      <c r="CV109" s="737">
        <f>+IF(CU109=0,0,CU109/CU96*100)</f>
        <v>98.09237290725585</v>
      </c>
      <c r="CW109" s="772">
        <f t="shared" si="71"/>
        <v>565896.31597471132</v>
      </c>
      <c r="CX109" s="737">
        <f>+IF(CW109=0,0,CW109/CW96*100)</f>
        <v>94.480510121348004</v>
      </c>
      <c r="CY109" s="772">
        <v>99998.051174581604</v>
      </c>
      <c r="CZ109" s="737">
        <f>+IF(CY109=0,0,CY109/CY96*100)</f>
        <v>90.592661395150969</v>
      </c>
      <c r="DA109" s="772">
        <v>112929.44858543441</v>
      </c>
      <c r="DB109" s="737">
        <f>+IF(DA109=0,0,DA109/DA96*100)</f>
        <v>100.36615857850248</v>
      </c>
      <c r="DC109" s="772">
        <v>118329.67288102719</v>
      </c>
      <c r="DD109" s="737">
        <f>+IF(DC109=0,0,DC109/DC96*100)</f>
        <v>99.602373793049722</v>
      </c>
      <c r="DE109" s="772">
        <f>+CY109+DA109+DC109</f>
        <v>331257.1726410432</v>
      </c>
      <c r="DF109" s="737">
        <f>+IF(DE109=0,0,DE109/DE96*100)</f>
        <v>96.943411730854166</v>
      </c>
      <c r="DG109" s="772">
        <v>118943.57547334455</v>
      </c>
      <c r="DH109" s="737">
        <f>+IF(DG109=0,0,DG109/DG96*100)</f>
        <v>89.177725431289701</v>
      </c>
      <c r="DI109" s="772">
        <v>117905.0316399291</v>
      </c>
      <c r="DJ109" s="737">
        <f>+IF(DI109=0,0,DI109/DI96*100)</f>
        <v>88.902317768629459</v>
      </c>
      <c r="DK109" s="772">
        <v>112158.61621959649</v>
      </c>
      <c r="DL109" s="737">
        <f>+IF(DK109=0,0,DK109/DK96*100)</f>
        <v>92.558345876506408</v>
      </c>
      <c r="DM109" s="772">
        <f>+DG109+DI109+DK109</f>
        <v>349007.22333287011</v>
      </c>
      <c r="DN109" s="737">
        <f>+IF(DM109=0,0,DM109/DM96*100)</f>
        <v>90.141431180820419</v>
      </c>
      <c r="DO109" s="772">
        <f t="shared" si="72"/>
        <v>680264.39597391337</v>
      </c>
      <c r="DP109" s="737">
        <f>+IF(DO109=0,0,DO109/DO96*100)</f>
        <v>93.330228867450103</v>
      </c>
      <c r="DR109" s="772">
        <f t="shared" si="64"/>
        <v>1483104.2474105647</v>
      </c>
      <c r="DS109" s="737">
        <f>+IF(DR109=0,0,DR109/DR96*100)</f>
        <v>90.262925716079991</v>
      </c>
      <c r="DT109" s="772">
        <v>123500.50377423171</v>
      </c>
      <c r="DU109" s="737">
        <f>+IF(DT109=0,0,DT109/DT96*100)</f>
        <v>90.28441096004579</v>
      </c>
      <c r="DV109" s="772">
        <v>127165.80039950514</v>
      </c>
      <c r="DW109" s="737">
        <f>+IF(DV109=0,0,DV109/DV96*100)</f>
        <v>91.318979466051928</v>
      </c>
      <c r="DX109" s="772">
        <v>125595.25259048634</v>
      </c>
      <c r="DY109" s="737">
        <f>+IF(DX109=0,0,DX109/DX96*100)</f>
        <v>89.463930441777563</v>
      </c>
      <c r="DZ109" s="772">
        <f>+DT109+DV109+DX109</f>
        <v>376261.55676422315</v>
      </c>
      <c r="EA109" s="737">
        <f>+IF(DZ109=0,0,DZ109/DZ96*100)</f>
        <v>90.35377164009401</v>
      </c>
      <c r="EB109" s="772">
        <v>120733.30814458226</v>
      </c>
      <c r="EC109" s="737">
        <f>+IF(EB109=0,0,EB109/EB96*100)</f>
        <v>90.189706113604842</v>
      </c>
      <c r="ED109" s="772">
        <v>121082.24199093206</v>
      </c>
      <c r="EE109" s="737">
        <f>+IF(ED109=0,0,ED109/ED96*100)</f>
        <v>92.083379516345047</v>
      </c>
      <c r="EF109" s="772">
        <v>120706.83957208562</v>
      </c>
      <c r="EG109" s="737">
        <f>+IF(EF109=0,0,EF109/EF96*100)</f>
        <v>92.032792488887765</v>
      </c>
      <c r="EH109" s="772">
        <f>+EB109+ED109+EF109</f>
        <v>362522.38970759994</v>
      </c>
      <c r="EI109" s="737">
        <f>+IF(EH109=0,0,EH109/EH96*100)</f>
        <v>91.427329447858398</v>
      </c>
      <c r="EJ109" s="772">
        <f t="shared" si="73"/>
        <v>738783.94647182315</v>
      </c>
      <c r="EK109" s="737">
        <f>+IF(EJ109=0,0,EJ109/EJ96*100)</f>
        <v>90.877399415598731</v>
      </c>
      <c r="EL109" s="772">
        <v>123539.13862012752</v>
      </c>
      <c r="EM109" s="737">
        <f>+IF(EL109=0,0,EL109/EL96*100)</f>
        <v>90.938357619051601</v>
      </c>
      <c r="EN109" s="772">
        <v>122048.28170731592</v>
      </c>
      <c r="EO109" s="737">
        <f>+IF(EN109=0,0,EN109/EN96*100)</f>
        <v>90.577442268052664</v>
      </c>
      <c r="EP109" s="772">
        <v>125094.4873604087</v>
      </c>
      <c r="EQ109" s="737">
        <f>+IF(EP109=0,0,EP109/EP96*100)</f>
        <v>91.065472917335299</v>
      </c>
      <c r="ER109" s="772">
        <f>+EL109+EN109+EP109</f>
        <v>370681.90768785216</v>
      </c>
      <c r="ES109" s="737">
        <f>+IF(ER109=0,0,ER109/ER96*100)</f>
        <v>90.861953634206643</v>
      </c>
      <c r="ET109" s="772">
        <v>127323.47202656569</v>
      </c>
      <c r="EU109" s="737">
        <f>+IF(ET109=0,0,ET109/ET96*100)</f>
        <v>88.660489497415313</v>
      </c>
      <c r="EV109" s="772">
        <v>124829.40497272467</v>
      </c>
      <c r="EW109" s="737">
        <f>+IF(EV109=0,0,EV109/EV96*100)</f>
        <v>87.081339386895976</v>
      </c>
      <c r="EX109" s="772">
        <v>121485.51625159911</v>
      </c>
      <c r="EY109" s="737">
        <f>+IF(EX109=0,0,EX109/EX96*100)</f>
        <v>89.836116567486968</v>
      </c>
      <c r="EZ109" s="772">
        <f>+ET109+EV109+EX109</f>
        <v>373638.39325088949</v>
      </c>
      <c r="FA109" s="737">
        <f>+IF(EZ109=0,0,EZ109/EZ96*100)</f>
        <v>88.500873000162557</v>
      </c>
      <c r="FB109" s="772">
        <f t="shared" si="74"/>
        <v>744320.30093874165</v>
      </c>
      <c r="FC109" s="737">
        <f>+IF(FB109=0,0,FB109/FB96*100)</f>
        <v>89.661184903831398</v>
      </c>
      <c r="FD109" s="772">
        <v>1437981.1481472568</v>
      </c>
      <c r="FE109" s="737">
        <f>+IF(FD109=0,0,FD109/FD96*100)</f>
        <v>86.682582986206327</v>
      </c>
      <c r="FF109" s="772">
        <v>1528154.3436640073</v>
      </c>
      <c r="FG109" s="737">
        <f>+IF(FF109=0,0,FF109/FF96*100)</f>
        <v>83.920638182429215</v>
      </c>
      <c r="FH109" s="772">
        <v>1756191.972328343</v>
      </c>
      <c r="FI109" s="737">
        <f>+IF(FH109=0,0,FH109/FH96*100)</f>
        <v>83.768498735581773</v>
      </c>
      <c r="FJ109" s="772">
        <v>1963156.8712424068</v>
      </c>
      <c r="FK109" s="737">
        <f>+IF(FJ109=0,0,FJ109/FJ96*100)</f>
        <v>83.225336194030263</v>
      </c>
    </row>
    <row r="110" spans="2:167" s="648" customFormat="1" ht="13.5" customHeight="1">
      <c r="B110" s="771"/>
      <c r="C110" s="769"/>
      <c r="D110" s="771" t="s">
        <v>4844</v>
      </c>
      <c r="E110" s="772">
        <f>+AK110</f>
        <v>36200.044954000005</v>
      </c>
      <c r="F110" s="737">
        <f>+IF(E110=0,0,E110/E96*100)</f>
        <v>4.3389547792264738</v>
      </c>
      <c r="G110" s="772">
        <v>35122.959755999997</v>
      </c>
      <c r="H110" s="737">
        <f>+IF(G110=0,0,G110/G96*100)</f>
        <v>53.696427469013187</v>
      </c>
      <c r="I110" s="772">
        <v>37523.436881000001</v>
      </c>
      <c r="J110" s="737">
        <f>+IF(I110=0,0,I110/I96*100)</f>
        <v>61.463271990387845</v>
      </c>
      <c r="K110" s="772">
        <v>34826.365169000004</v>
      </c>
      <c r="L110" s="737">
        <f>+IF(K110=0,0,K110/K96*100)</f>
        <v>47.19152089267218</v>
      </c>
      <c r="M110" s="772">
        <f>+G110+I110+K110</f>
        <v>107472.76180599999</v>
      </c>
      <c r="N110" s="737">
        <f>+IF(M110=0,0,M110/M96*100)</f>
        <v>53.667058429054102</v>
      </c>
      <c r="O110" s="772">
        <v>39243.122002999997</v>
      </c>
      <c r="P110" s="737">
        <f>+IF(O110=0,0,O110/O96*100)</f>
        <v>72.165822867106712</v>
      </c>
      <c r="Q110" s="772">
        <v>33602.329217999999</v>
      </c>
      <c r="R110" s="737">
        <f>+IF(Q110=0,0,Q110/Q96*100)</f>
        <v>65.271579798485817</v>
      </c>
      <c r="S110" s="772">
        <v>28302.915159</v>
      </c>
      <c r="T110" s="737">
        <f>+IF(S110=0,0,S110/S96*100)</f>
        <v>44.000421222986496</v>
      </c>
      <c r="U110" s="772">
        <f>+O110+Q110+S110</f>
        <v>101148.36637999999</v>
      </c>
      <c r="V110" s="737">
        <f>+IF(U110=0,0,U110/U96*100)</f>
        <v>59.434680435843354</v>
      </c>
      <c r="W110" s="772">
        <f t="shared" si="67"/>
        <v>208621.12818599999</v>
      </c>
      <c r="X110" s="737">
        <f>+IF(W110=0,0,W110/W96*100)</f>
        <v>56.31674808856144</v>
      </c>
      <c r="Y110" s="772">
        <v>27218.439749000001</v>
      </c>
      <c r="Z110" s="737">
        <f>+IF(Y110=0,0,Y110/Y96*100)</f>
        <v>39.243483773932731</v>
      </c>
      <c r="AA110" s="772">
        <v>28985.935870000001</v>
      </c>
      <c r="AB110" s="737">
        <f>+IF(AA110=0,0,AA110/AA96*100)</f>
        <v>40.639826807807026</v>
      </c>
      <c r="AC110" s="772">
        <v>27352.999811000002</v>
      </c>
      <c r="AD110" s="737">
        <f>+IF(AC110=0,0,AC110/AC96*100)</f>
        <v>33.710049939922236</v>
      </c>
      <c r="AE110" s="772">
        <f>+Y110+AA110+AC110</f>
        <v>83557.37543</v>
      </c>
      <c r="AF110" s="737">
        <f>+IF(AE110=0,0,AE110/AE96*100)</f>
        <v>37.668355111162022</v>
      </c>
      <c r="AG110" s="772">
        <v>28659.570886000001</v>
      </c>
      <c r="AH110" s="737">
        <f>+IF(AG110=0,0,AG110/AG96*100)</f>
        <v>36.547635029231117</v>
      </c>
      <c r="AI110" s="772">
        <v>29761.040257000004</v>
      </c>
      <c r="AJ110" s="737">
        <f>+IF(AI110=0,0,AI110/AI96*100)</f>
        <v>34.737263792415398</v>
      </c>
      <c r="AK110" s="772">
        <v>36200.044954000005</v>
      </c>
      <c r="AL110" s="737">
        <f>+IF(AK110=0,0,AK110/AK96*100)</f>
        <v>46.442818408803298</v>
      </c>
      <c r="AM110" s="772">
        <f>+AG110+AI110+AK110</f>
        <v>94620.656096999999</v>
      </c>
      <c r="AN110" s="737">
        <f>+IF(AM110=0,0,AM110/AM96*100)</f>
        <v>39.09344754706882</v>
      </c>
      <c r="AO110" s="772">
        <f t="shared" si="68"/>
        <v>178178.03152700001</v>
      </c>
      <c r="AP110" s="737">
        <f>+IF(AO110=0,0,AO110/AO96*100)</f>
        <v>38.411951433377943</v>
      </c>
      <c r="AQ110" s="651"/>
      <c r="AR110" s="772">
        <v>302625.27865387208</v>
      </c>
      <c r="AS110" s="737">
        <f>+IF(AR110=0,0,AR110/AR96*100)</f>
        <v>30.3985876907944</v>
      </c>
      <c r="AT110" s="772">
        <v>35754.689322999999</v>
      </c>
      <c r="AU110" s="737">
        <f>+IF(AT110=0,0,AT110/AT96*100)</f>
        <v>43.823486340008962</v>
      </c>
      <c r="AV110" s="772">
        <v>38093.904235000002</v>
      </c>
      <c r="AW110" s="737">
        <f>+IF(AV110=0,0,AV110/AV96*100)</f>
        <v>51.418402822435894</v>
      </c>
      <c r="AX110" s="772">
        <v>37697.549337000004</v>
      </c>
      <c r="AY110" s="737">
        <f>+IF(AX110=0,0,AX110/AX96*100)</f>
        <v>40.707378469199362</v>
      </c>
      <c r="AZ110" s="772">
        <f>+AT110+AV110+AX110</f>
        <v>111546.142895</v>
      </c>
      <c r="BA110" s="737">
        <f>+IF(AZ110=0,0,AZ110/AZ96*100)</f>
        <v>44.92750923634663</v>
      </c>
      <c r="BB110" s="772">
        <v>42004.181458999999</v>
      </c>
      <c r="BC110" s="737">
        <f>+IF(BB110=0,0,BB110/BB96*100)</f>
        <v>52.347873628663301</v>
      </c>
      <c r="BD110" s="772">
        <v>42894.922522000001</v>
      </c>
      <c r="BE110" s="737">
        <f>+IF(BD110=0,0,BD110/BD96*100)</f>
        <v>53.93146022621044</v>
      </c>
      <c r="BF110" s="772">
        <v>44796.864889999997</v>
      </c>
      <c r="BG110" s="737">
        <f>+IF(BF110=0,0,BF110/BF96*100)</f>
        <v>57.475478687384133</v>
      </c>
      <c r="BH110" s="772">
        <f>+BB110+BD110+BF110</f>
        <v>129695.96887099999</v>
      </c>
      <c r="BI110" s="737">
        <f>+IF(BH110=0,0,BH110/BH96*100)</f>
        <v>54.558911420152079</v>
      </c>
      <c r="BJ110" s="772">
        <f t="shared" si="69"/>
        <v>241242.11176599999</v>
      </c>
      <c r="BK110" s="737">
        <f>+IF(BJ110=0,0,BJ110/BJ96*100)</f>
        <v>49.638542841959072</v>
      </c>
      <c r="BL110" s="772">
        <v>47048.89761</v>
      </c>
      <c r="BM110" s="737">
        <f>+IF(BL110=0,0,BL110/BL96*100)</f>
        <v>56.517943076035678</v>
      </c>
      <c r="BN110" s="772">
        <v>51236.410556000003</v>
      </c>
      <c r="BO110" s="737">
        <f>+IF(BN110=0,0,BN110/BN96*100)</f>
        <v>66.69668400235382</v>
      </c>
      <c r="BP110" s="772">
        <v>51336.369370344197</v>
      </c>
      <c r="BQ110" s="737">
        <f>+IF(BP110=0,0,BP110/BP96*100)</f>
        <v>64.620399988574448</v>
      </c>
      <c r="BR110" s="772">
        <f>+BL110+BN110+BP110</f>
        <v>149621.67753634421</v>
      </c>
      <c r="BS110" s="737">
        <f>+IF(BR110=0,0,BR110/BR96*100)</f>
        <v>62.470181757828172</v>
      </c>
      <c r="BT110" s="772">
        <v>45754.142023391003</v>
      </c>
      <c r="BU110" s="737">
        <f>+IF(BT110=0,0,BT110/BT96*100)</f>
        <v>51.535405011271862</v>
      </c>
      <c r="BV110" s="772">
        <v>48503.112407628403</v>
      </c>
      <c r="BW110" s="737">
        <f>+IF(BV110=0,0,BV110/BV96*100)</f>
        <v>52.56136589085483</v>
      </c>
      <c r="BX110" s="772">
        <v>48829.7960105085</v>
      </c>
      <c r="BY110" s="737">
        <f>+IF(BX110=0,0,BX110/BX96*100)</f>
        <v>54.891681109131682</v>
      </c>
      <c r="BZ110" s="772">
        <f>+BT110+BV110+BX110</f>
        <v>143087.05044152791</v>
      </c>
      <c r="CA110" s="737">
        <f>+IF(BZ110=0,0,BZ110/BZ96*100)</f>
        <v>52.99174595169287</v>
      </c>
      <c r="CB110" s="772">
        <f t="shared" si="70"/>
        <v>292708.72797787213</v>
      </c>
      <c r="CC110" s="737">
        <f>+IF(CB110=0,0,CB110/CB96*100)</f>
        <v>57.447196083139318</v>
      </c>
      <c r="CE110" s="772">
        <f>+CW110+DO110</f>
        <v>613511.7075590943</v>
      </c>
      <c r="CF110" s="737">
        <f>+IF(CE110=0,0,CE110/CE96*100)</f>
        <v>46.203926607481371</v>
      </c>
      <c r="CG110" s="772">
        <v>41528.144661190003</v>
      </c>
      <c r="CH110" s="737">
        <f>+IF(CG110=0,0,CG110/CG96*100)</f>
        <v>41.287455088676445</v>
      </c>
      <c r="CI110" s="772">
        <v>41404.3422183355</v>
      </c>
      <c r="CJ110" s="737">
        <f>+IF(CI110=0,0,CI110/CI96*100)</f>
        <v>44.42382670994823</v>
      </c>
      <c r="CK110" s="772">
        <v>46069.770565835999</v>
      </c>
      <c r="CL110" s="737">
        <f>+IF(CK110=0,0,CK110/CK96*100)</f>
        <v>45.363024263412285</v>
      </c>
      <c r="CM110" s="772">
        <f>+CG110+CI110+CK110</f>
        <v>129002.25744536149</v>
      </c>
      <c r="CN110" s="737">
        <f>+IF(CM110=0,0,CM110/CM96*100)</f>
        <v>43.678653021118272</v>
      </c>
      <c r="CO110" s="772">
        <v>44058.102220073604</v>
      </c>
      <c r="CP110" s="737">
        <f>+IF(CO110=0,0,CO110/CO96*100)</f>
        <v>43.779563384869633</v>
      </c>
      <c r="CQ110" s="772">
        <v>50571.372435976999</v>
      </c>
      <c r="CR110" s="737">
        <f>+IF(CQ110=0,0,CQ110/CQ96*100)</f>
        <v>50.336351046984049</v>
      </c>
      <c r="CS110" s="772">
        <v>53303.829844045002</v>
      </c>
      <c r="CT110" s="737">
        <f>+IF(CS110=0,0,CS110/CS96*100)</f>
        <v>51.999408079597409</v>
      </c>
      <c r="CU110" s="772">
        <f>+CO110+CQ110+CS110</f>
        <v>147933.3045000956</v>
      </c>
      <c r="CV110" s="737">
        <f>+IF(CU110=0,0,CU110/CU96*100)</f>
        <v>48.72451291343291</v>
      </c>
      <c r="CW110" s="772">
        <f t="shared" si="71"/>
        <v>276935.56194545713</v>
      </c>
      <c r="CX110" s="737">
        <f>+IF(CW110=0,0,CW110/CW96*100)</f>
        <v>46.236408375060385</v>
      </c>
      <c r="CY110" s="772">
        <v>54213.340884869496</v>
      </c>
      <c r="CZ110" s="737">
        <f>+IF(CY110=0,0,CY110/CY96*100)</f>
        <v>49.114265490118697</v>
      </c>
      <c r="DA110" s="772">
        <v>56915.029063597598</v>
      </c>
      <c r="DB110" s="737">
        <f>+IF(DA110=0,0,DA110/DA96*100)</f>
        <v>50.583288097573252</v>
      </c>
      <c r="DC110" s="772">
        <v>60311.840932690502</v>
      </c>
      <c r="DD110" s="737">
        <f>+IF(DC110=0,0,DC110/DC96*100)</f>
        <v>50.766662143692812</v>
      </c>
      <c r="DE110" s="772">
        <f>+CY110+DA110+DC110</f>
        <v>171440.2108811576</v>
      </c>
      <c r="DF110" s="737">
        <f>+IF(DE110=0,0,DE110/DE96*100)</f>
        <v>50.172495340006677</v>
      </c>
      <c r="DG110" s="772">
        <v>56711.358477675516</v>
      </c>
      <c r="DH110" s="737">
        <f>+IF(DG110=0,0,DG110/DG96*100)</f>
        <v>42.519235990942278</v>
      </c>
      <c r="DI110" s="772">
        <v>54433.427856467046</v>
      </c>
      <c r="DJ110" s="737">
        <f>+IF(DI110=0,0,DI110/DI96*100)</f>
        <v>41.04369281974359</v>
      </c>
      <c r="DK110" s="772">
        <v>53991.14839833694</v>
      </c>
      <c r="DL110" s="737">
        <f>+IF(DK110=0,0,DK110/DK96*100)</f>
        <v>44.555929416414422</v>
      </c>
      <c r="DM110" s="772">
        <f>+DG110+DI110+DK110</f>
        <v>165135.93473247951</v>
      </c>
      <c r="DN110" s="737">
        <f>+IF(DM110=0,0,DM110/DM96*100)</f>
        <v>42.651236137800311</v>
      </c>
      <c r="DO110" s="772">
        <f t="shared" si="72"/>
        <v>336576.14561363711</v>
      </c>
      <c r="DP110" s="737">
        <f>+IF(DO110=0,0,DO110/DO96*100)</f>
        <v>46.177234744841137</v>
      </c>
      <c r="DR110" s="772">
        <f t="shared" si="64"/>
        <v>750536.93790341588</v>
      </c>
      <c r="DS110" s="737">
        <f>+IF(DR110=0,0,DR110/DR96*100)</f>
        <v>45.678285927257733</v>
      </c>
      <c r="DT110" s="772">
        <v>53999.709851804575</v>
      </c>
      <c r="DU110" s="737">
        <f>+IF(DT110=0,0,DT110/DT96*100)</f>
        <v>39.476211407979633</v>
      </c>
      <c r="DV110" s="772">
        <v>56261.883203024809</v>
      </c>
      <c r="DW110" s="737">
        <f>+IF(DV110=0,0,DV110/DV96*100)</f>
        <v>40.402197295165436</v>
      </c>
      <c r="DX110" s="772">
        <v>56070.320093743401</v>
      </c>
      <c r="DY110" s="737">
        <f>+IF(DX110=0,0,DX110/DX96*100)</f>
        <v>39.939974746265513</v>
      </c>
      <c r="DZ110" s="772">
        <f>+DT110+DV110+DX110</f>
        <v>166331.91314857278</v>
      </c>
      <c r="EA110" s="737">
        <f>+IF(DZ110=0,0,DZ110/DZ96*100)</f>
        <v>39.942203573307232</v>
      </c>
      <c r="EB110" s="772">
        <v>56329.901650130632</v>
      </c>
      <c r="EC110" s="737">
        <f>+IF(EB110=0,0,EB110/EB96*100)</f>
        <v>42.079334636880994</v>
      </c>
      <c r="ED110" s="772">
        <v>58778.507059777396</v>
      </c>
      <c r="EE110" s="737">
        <f>+IF(ED110=0,0,ED110/ED96*100)</f>
        <v>44.70121699096881</v>
      </c>
      <c r="EF110" s="772">
        <v>60477.686557184272</v>
      </c>
      <c r="EG110" s="737">
        <f>+IF(EF110=0,0,EF110/EF96*100)</f>
        <v>46.111143302707276</v>
      </c>
      <c r="EH110" s="772">
        <f>+EB110+ED110+EF110</f>
        <v>175586.09526709229</v>
      </c>
      <c r="EI110" s="737">
        <f>+IF(EH110=0,0,EH110/EH96*100)</f>
        <v>44.282417401572573</v>
      </c>
      <c r="EJ110" s="772">
        <f t="shared" si="73"/>
        <v>341918.00841566507</v>
      </c>
      <c r="EK110" s="737">
        <f>+IF(EJ110=0,0,EJ110/EJ96*100)</f>
        <v>42.059142685176823</v>
      </c>
      <c r="EL110" s="772">
        <v>63840.783764966254</v>
      </c>
      <c r="EM110" s="737">
        <f>+IF(EL110=0,0,EL110/EL96*100)</f>
        <v>46.993819849681032</v>
      </c>
      <c r="EN110" s="772">
        <v>66228.937088836654</v>
      </c>
      <c r="EO110" s="737">
        <f>+IF(EN110=0,0,EN110/EN96*100)</f>
        <v>49.151431234603002</v>
      </c>
      <c r="EP110" s="772">
        <v>69298.730897467351</v>
      </c>
      <c r="EQ110" s="737">
        <f>+IF(EP110=0,0,EP110/EP96*100)</f>
        <v>50.447640299026538</v>
      </c>
      <c r="ER110" s="772">
        <f>+EL110+EN110+EP110</f>
        <v>199368.45175127027</v>
      </c>
      <c r="ES110" s="737">
        <f>+IF(ER110=0,0,ER110/ER96*100)</f>
        <v>48.869412408446877</v>
      </c>
      <c r="ET110" s="772">
        <v>70105.120966232935</v>
      </c>
      <c r="EU110" s="737">
        <f>+IF(ET110=0,0,ET110/ET96*100)</f>
        <v>48.81703461436291</v>
      </c>
      <c r="EV110" s="772">
        <v>68760.017171646366</v>
      </c>
      <c r="EW110" s="737">
        <f>+IF(EV110=0,0,EV110/EV96*100)</f>
        <v>47.967178830030093</v>
      </c>
      <c r="EX110" s="772">
        <v>70385.339598601131</v>
      </c>
      <c r="EY110" s="737">
        <f>+IF(EX110=0,0,EX110/EX96*100)</f>
        <v>52.048554987630936</v>
      </c>
      <c r="EZ110" s="772">
        <f>+ET110+EV110+EX110</f>
        <v>209250.47773648045</v>
      </c>
      <c r="FA110" s="737">
        <f>+IF(EZ110=0,0,EZ110/EZ96*100)</f>
        <v>49.563562765201759</v>
      </c>
      <c r="FB110" s="772">
        <f t="shared" si="74"/>
        <v>408618.92948775075</v>
      </c>
      <c r="FC110" s="737">
        <f>+IF(FB110=0,0,FB110/FB96*100)</f>
        <v>49.222434677382452</v>
      </c>
      <c r="FD110" s="772">
        <v>78160.380645218043</v>
      </c>
      <c r="FE110" s="737">
        <f>+IF(FD110=0,0,FD110/FD96*100)</f>
        <v>4.7115664139560591</v>
      </c>
      <c r="FF110" s="772">
        <v>65721.343293435813</v>
      </c>
      <c r="FG110" s="737">
        <f>+IF(FF110=0,0,FF110/FF96*100)</f>
        <v>3.6091754044736106</v>
      </c>
      <c r="FH110" s="772">
        <v>64121.515310434537</v>
      </c>
      <c r="FI110" s="737">
        <f>+IF(FH110=0,0,FH110/FH96*100)</f>
        <v>3.0585284290329717</v>
      </c>
      <c r="FJ110" s="772">
        <v>63939.27381530586</v>
      </c>
      <c r="FK110" s="737">
        <f>+IF(FJ110=0,0,FJ110/FJ96*100)</f>
        <v>2.7106175961951</v>
      </c>
    </row>
    <row r="111" spans="2:167" s="648" customFormat="1" ht="13.5" customHeight="1">
      <c r="B111" s="771"/>
      <c r="C111" s="784"/>
      <c r="D111" s="802" t="s">
        <v>4845</v>
      </c>
      <c r="E111" s="803">
        <f>+W111+AO111</f>
        <v>1362.3684299608508</v>
      </c>
      <c r="F111" s="804">
        <f>+IF(E111=0,0,E111/E96*100)</f>
        <v>0.16329413451716512</v>
      </c>
      <c r="G111" s="803">
        <v>371.70232299999975</v>
      </c>
      <c r="H111" s="804">
        <f>+IF(G111=0,0,G111/G96*100)</f>
        <v>0.56826323765677578</v>
      </c>
      <c r="I111" s="803">
        <v>1018.1276099999999</v>
      </c>
      <c r="J111" s="804">
        <f>+IF(I111=0,0,I111/I96*100)</f>
        <v>1.6676898337646577</v>
      </c>
      <c r="K111" s="803">
        <v>-204.66937900000002</v>
      </c>
      <c r="L111" s="804">
        <f>+IF(K111=0,0,K111/K96*100)</f>
        <v>-0.27733756389157155</v>
      </c>
      <c r="M111" s="803">
        <f>+G111+I111+K111</f>
        <v>1185.1605539999996</v>
      </c>
      <c r="N111" s="804">
        <f>+IF(M111=0,0,M111/M96*100)</f>
        <v>0.59181582040424696</v>
      </c>
      <c r="O111" s="803">
        <v>-1351.9910470391494</v>
      </c>
      <c r="P111" s="804">
        <f>+IF(O111=0,0,O111/O96*100)</f>
        <v>-2.4862330375010098</v>
      </c>
      <c r="Q111" s="803">
        <v>-391.39520599999997</v>
      </c>
      <c r="R111" s="804">
        <f>+IF(Q111=0,0,Q111/Q96*100)</f>
        <v>-0.76027418383511525</v>
      </c>
      <c r="S111" s="803">
        <v>-413.44033200000007</v>
      </c>
      <c r="T111" s="804">
        <f>+IF(S111=0,0,S111/S96*100)</f>
        <v>-0.64274470161023978</v>
      </c>
      <c r="U111" s="803">
        <f>+O111+Q111+S111</f>
        <v>-2156.8265850391494</v>
      </c>
      <c r="V111" s="804">
        <f>+IF(U111=0,0,U111/U96*100)</f>
        <v>-1.2673491765130491</v>
      </c>
      <c r="W111" s="803">
        <f t="shared" si="67"/>
        <v>-971.66603103914986</v>
      </c>
      <c r="X111" s="804">
        <f>+IF(W111=0,0,W111/W96*100)</f>
        <v>-0.26229879769155762</v>
      </c>
      <c r="Y111" s="803">
        <v>1156.729448</v>
      </c>
      <c r="Z111" s="804">
        <f>+IF(Y111=0,0,Y111/Y96*100)</f>
        <v>1.667769855363805</v>
      </c>
      <c r="AA111" s="803">
        <v>829.19064000000003</v>
      </c>
      <c r="AB111" s="804">
        <f>+IF(AA111=0,0,AA111/AA96*100)</f>
        <v>1.1625694664953614</v>
      </c>
      <c r="AC111" s="803">
        <v>955.46811700000001</v>
      </c>
      <c r="AD111" s="804">
        <f>+IF(AC111=0,0,AC111/AC96*100)</f>
        <v>1.1775263467490198</v>
      </c>
      <c r="AE111" s="803">
        <f>+Y111+AA111+AC111</f>
        <v>2941.3882050000002</v>
      </c>
      <c r="AF111" s="804">
        <f>+IF(AE111=0,0,AE111/AE96*100)</f>
        <v>1.3260021016163148</v>
      </c>
      <c r="AG111" s="803">
        <v>400.32609300000001</v>
      </c>
      <c r="AH111" s="804">
        <f>+IF(AG111=0,0,AG111/AG96*100)</f>
        <v>0.51050910698698426</v>
      </c>
      <c r="AI111" s="803">
        <v>17.625063000000019</v>
      </c>
      <c r="AJ111" s="804">
        <f>+IF(AI111=0,0,AI111/AI96*100)</f>
        <v>2.0572078714383525E-2</v>
      </c>
      <c r="AK111" s="803">
        <v>-1025.3048999999996</v>
      </c>
      <c r="AL111" s="804">
        <f>+IF(AK111=0,0,AK111/AK96*100)</f>
        <v>-1.3154140925754443</v>
      </c>
      <c r="AM111" s="803">
        <f>+AG111+AI111+AK111</f>
        <v>-607.35374399999955</v>
      </c>
      <c r="AN111" s="804">
        <f>+IF(AM111=0,0,AM111/AM96*100)</f>
        <v>-0.25093412699695544</v>
      </c>
      <c r="AO111" s="803">
        <f t="shared" si="68"/>
        <v>2334.0344610000006</v>
      </c>
      <c r="AP111" s="804">
        <f>+IF(AO111=0,0,AO111/AO96*100)</f>
        <v>0.50317549021848273</v>
      </c>
      <c r="AQ111" s="651"/>
      <c r="AR111" s="803">
        <v>-12311.435202144152</v>
      </c>
      <c r="AS111" s="804">
        <f>+IF(AR111=0,0,AR111/AR96*100)</f>
        <v>-1.236678721145305</v>
      </c>
      <c r="AT111" s="803">
        <v>808.85205699999858</v>
      </c>
      <c r="AU111" s="804">
        <f>+IF(AT111=0,0,AT111/AT96*100)</f>
        <v>0.99138652138212535</v>
      </c>
      <c r="AV111" s="803">
        <v>-302.78955300000013</v>
      </c>
      <c r="AW111" s="804">
        <f>+IF(AV111=0,0,AV111/AV96*100)</f>
        <v>-0.40869938430398089</v>
      </c>
      <c r="AX111" s="803">
        <v>125.78708099999999</v>
      </c>
      <c r="AY111" s="804">
        <f>+IF(AX111=0,0,AX111/AX96*100)</f>
        <v>0.13583011105120091</v>
      </c>
      <c r="AZ111" s="803">
        <f>+AT111+AV111+AX111</f>
        <v>631.84958499999846</v>
      </c>
      <c r="BA111" s="804">
        <f>+IF(AZ111=0,0,AZ111/AZ96*100)</f>
        <v>0.25449044968583734</v>
      </c>
      <c r="BB111" s="803">
        <v>-788.78428299999996</v>
      </c>
      <c r="BC111" s="804">
        <f>+IF(BB111=0,0,BB111/BB96*100)</f>
        <v>-0.9830254639544358</v>
      </c>
      <c r="BD111" s="803">
        <v>-691.29138699999999</v>
      </c>
      <c r="BE111" s="804">
        <f>+IF(BD111=0,0,BD111/BD96*100)</f>
        <v>-0.86915540932824698</v>
      </c>
      <c r="BF111" s="803">
        <v>-2566.7389579999999</v>
      </c>
      <c r="BG111" s="804">
        <f>+IF(BF111=0,0,BF111/BF96*100)</f>
        <v>-3.293189169350542</v>
      </c>
      <c r="BH111" s="803">
        <f>+BB111+BD111+BF111</f>
        <v>-4046.8146280000001</v>
      </c>
      <c r="BI111" s="804">
        <f>+IF(BH111=0,0,BH111/BH96*100)</f>
        <v>-1.7023644045747692</v>
      </c>
      <c r="BJ111" s="803">
        <f t="shared" si="69"/>
        <v>-3414.9650430000015</v>
      </c>
      <c r="BK111" s="804">
        <f>+IF(BJ111=0,0,BJ111/BJ96*100)</f>
        <v>-0.70267121834505097</v>
      </c>
      <c r="BL111" s="803">
        <v>-1224.6057160000066</v>
      </c>
      <c r="BM111" s="804">
        <f>+IF(BL111=0,0,BL111/BL96*100)</f>
        <v>-1.4710694546170533</v>
      </c>
      <c r="BN111" s="803">
        <v>-1875.3407642952052</v>
      </c>
      <c r="BO111" s="804">
        <f>+IF(BN111=0,0,BN111/BN96*100)</f>
        <v>-2.4412133675176575</v>
      </c>
      <c r="BP111" s="803">
        <v>-2025.9792704868</v>
      </c>
      <c r="BQ111" s="804">
        <f>+IF(BP111=0,0,BP111/BP96*100)</f>
        <v>-2.5502308097199879</v>
      </c>
      <c r="BR111" s="803">
        <f>+BL111+BN111+BP111</f>
        <v>-5125.9257507820112</v>
      </c>
      <c r="BS111" s="804">
        <f>+IF(BR111=0,0,BR111/BR96*100)</f>
        <v>-2.1401812798864044</v>
      </c>
      <c r="BT111" s="803">
        <v>-408.41986078129935</v>
      </c>
      <c r="BU111" s="804">
        <f>+IF(BT111=0,0,BT111/BT96*100)</f>
        <v>-0.46002573776273781</v>
      </c>
      <c r="BV111" s="803">
        <v>-1880.885029580839</v>
      </c>
      <c r="BW111" s="804">
        <f>+IF(BV111=0,0,BV111/BV96*100)</f>
        <v>-2.038258605088632</v>
      </c>
      <c r="BX111" s="803">
        <v>-1481.2395180000001</v>
      </c>
      <c r="BY111" s="804">
        <f>+IF(BX111=0,0,BX111/BX96*100)</f>
        <v>-1.6651252700462225</v>
      </c>
      <c r="BZ111" s="803">
        <f>+BT111+BV111+BX111</f>
        <v>-3770.5444083621387</v>
      </c>
      <c r="CA111" s="804">
        <f>+IF(BZ111=0,0,BZ111/BZ96*100)</f>
        <v>-1.396406808100034</v>
      </c>
      <c r="CB111" s="803">
        <f t="shared" si="70"/>
        <v>-8896.4701591441499</v>
      </c>
      <c r="CC111" s="804">
        <f>+IF(CB111=0,0,CB111/CB96*100)</f>
        <v>-1.7460267386314066</v>
      </c>
      <c r="CE111" s="803">
        <f>+CW111+DO111</f>
        <v>-2142.4995561337569</v>
      </c>
      <c r="CF111" s="804">
        <f>+IF(CE111=0,0,CE111/CE96*100)</f>
        <v>-0.16135289845080988</v>
      </c>
      <c r="CG111" s="803">
        <v>1645.2572960000002</v>
      </c>
      <c r="CH111" s="804">
        <f>+IF(CG111=0,0,CG111/CG96*100)</f>
        <v>1.6357216839836239</v>
      </c>
      <c r="CI111" s="803">
        <v>615.24477141799935</v>
      </c>
      <c r="CJ111" s="804">
        <f>+IF(CI111=0,0,CI111/CI96*100)</f>
        <v>0.66011257866503237</v>
      </c>
      <c r="CK111" s="803">
        <v>-2626.6328648989997</v>
      </c>
      <c r="CL111" s="804">
        <f>+IF(CK111=0,0,CK111/CK96*100)</f>
        <v>-2.5863382629877716</v>
      </c>
      <c r="CM111" s="803">
        <f>+CG111+CI111+CK111</f>
        <v>-366.13079748100017</v>
      </c>
      <c r="CN111" s="804">
        <f>+IF(CM111=0,0,CM111/CM96*100)</f>
        <v>-0.12396759855377985</v>
      </c>
      <c r="CO111" s="803">
        <v>-42.907094438402339</v>
      </c>
      <c r="CP111" s="804">
        <f>+IF(CO111=0,0,CO111/CO96*100)</f>
        <v>-4.2635832366169593E-2</v>
      </c>
      <c r="CQ111" s="803">
        <v>473.91266100000001</v>
      </c>
      <c r="CR111" s="804">
        <f>+IF(CQ111=0,0,CQ111/CQ96*100)</f>
        <v>0.47171023685201846</v>
      </c>
      <c r="CS111" s="803">
        <v>-695.04228064599999</v>
      </c>
      <c r="CT111" s="804">
        <f>+IF(CS111=0,0,CS111/CS96*100)</f>
        <v>-0.67803359138786368</v>
      </c>
      <c r="CU111" s="803">
        <f>+CO111+CQ111+CS111</f>
        <v>-264.03671408440232</v>
      </c>
      <c r="CV111" s="804">
        <f>+IF(CU111=0,0,CU111/CU96*100)</f>
        <v>-8.6965273496054013E-2</v>
      </c>
      <c r="CW111" s="803">
        <f t="shared" si="71"/>
        <v>-630.16751156540249</v>
      </c>
      <c r="CX111" s="804">
        <f>+IF(CW111=0,0,CW111/CW96*100)</f>
        <v>-0.10521105416996625</v>
      </c>
      <c r="CY111" s="803">
        <v>-34.286423330605317</v>
      </c>
      <c r="CZ111" s="804">
        <f>+IF(CY111=0,0,CY111/CY96*100)</f>
        <v>-3.106158872853982E-2</v>
      </c>
      <c r="DA111" s="803">
        <v>728.77170556169995</v>
      </c>
      <c r="DB111" s="804">
        <f>+IF(DA111=0,0,DA111/DA96*100)</f>
        <v>0.64769657059465513</v>
      </c>
      <c r="DC111" s="803">
        <v>-715.83472800000004</v>
      </c>
      <c r="DD111" s="804">
        <f>+IF(DC111=0,0,DC111/DC96*100)</f>
        <v>-0.60254403157176339</v>
      </c>
      <c r="DE111" s="803">
        <f>+CY111+DA111+DC111</f>
        <v>-21.349445768905412</v>
      </c>
      <c r="DF111" s="804">
        <f>+IF(DE111=0,0,DE111/DE96*100)</f>
        <v>-6.24797976417946E-3</v>
      </c>
      <c r="DG111" s="803">
        <v>-607.61086298570604</v>
      </c>
      <c r="DH111" s="804">
        <f>+IF(DG111=0,0,DG111/DG96*100)</f>
        <v>-0.4555551192468677</v>
      </c>
      <c r="DI111" s="803">
        <v>93.939502587217788</v>
      </c>
      <c r="DJ111" s="804">
        <f>+IF(DI111=0,0,DI111/DI96*100)</f>
        <v>7.0831917806021508E-2</v>
      </c>
      <c r="DK111" s="803">
        <v>-977.31123840096075</v>
      </c>
      <c r="DL111" s="804">
        <f>+IF(DK111=0,0,DK111/DK96*100)</f>
        <v>-0.80652128817106394</v>
      </c>
      <c r="DM111" s="803">
        <f>+DG111+DI111+DK111</f>
        <v>-1490.9825987994491</v>
      </c>
      <c r="DN111" s="804">
        <f>+IF(DM111=0,0,DM111/DM96*100)</f>
        <v>-0.38509032574748825</v>
      </c>
      <c r="DO111" s="803">
        <f t="shared" si="72"/>
        <v>-1512.3320445683544</v>
      </c>
      <c r="DP111" s="804">
        <f>+IF(DO111=0,0,DO111/DO96*100)</f>
        <v>-0.20748740736470339</v>
      </c>
      <c r="DR111" s="803">
        <f t="shared" si="64"/>
        <v>-529.5545053904109</v>
      </c>
      <c r="DS111" s="804">
        <f>+IF(DR111=0,0,DR111/DR96*100)</f>
        <v>-3.2229116103015251E-2</v>
      </c>
      <c r="DT111" s="803">
        <v>34.154448316551907</v>
      </c>
      <c r="DU111" s="804">
        <f>+IF(DT111=0,0,DT111/DT96*100)</f>
        <v>2.4968434570617599E-2</v>
      </c>
      <c r="DV111" s="803">
        <v>31.257153867715999</v>
      </c>
      <c r="DW111" s="804">
        <f>+IF(DV111=0,0,DV111/DV96*100)</f>
        <v>2.2446061623847498E-2</v>
      </c>
      <c r="DX111" s="803">
        <v>18.881445632749234</v>
      </c>
      <c r="DY111" s="804">
        <f>+IF(DX111=0,0,DX111/DX96*100)</f>
        <v>1.3449619343784315E-2</v>
      </c>
      <c r="DZ111" s="803">
        <f>+DT111+DV111+DX111</f>
        <v>84.29304781701714</v>
      </c>
      <c r="EA111" s="804">
        <f>+IF(DZ111=0,0,DZ111/DZ96*100)</f>
        <v>2.0241756449434004E-2</v>
      </c>
      <c r="EB111" s="803">
        <v>54.534075864059176</v>
      </c>
      <c r="EC111" s="804">
        <f>+IF(EB111=0,0,EB111/EB96*100)</f>
        <v>4.0737824142667918E-2</v>
      </c>
      <c r="ED111" s="803">
        <v>-142.26394077499313</v>
      </c>
      <c r="EE111" s="804">
        <f>+IF(ED111=0,0,ED111/ED96*100)</f>
        <v>-0.10819211995476272</v>
      </c>
      <c r="EF111" s="803">
        <v>-8.0787474218135742</v>
      </c>
      <c r="EG111" s="804">
        <f>+IF(EF111=0,0,EF111/EF96*100)</f>
        <v>-6.1596317795884698E-3</v>
      </c>
      <c r="EH111" s="803">
        <f>+EB111+ED111+EF111</f>
        <v>-95.808612332747529</v>
      </c>
      <c r="EI111" s="804">
        <f>+IF(EH111=0,0,EH111/EH96*100)</f>
        <v>-2.4162716048389279E-2</v>
      </c>
      <c r="EJ111" s="803">
        <f t="shared" si="73"/>
        <v>-11.515564515730389</v>
      </c>
      <c r="EK111" s="804">
        <f>+IF(EJ111=0,0,EJ111/EJ96*100)</f>
        <v>-1.4165231404795282E-3</v>
      </c>
      <c r="EL111" s="803">
        <v>-53.232311743688335</v>
      </c>
      <c r="EM111" s="804">
        <f>+IF(EL111=0,0,EL111/EL96*100)</f>
        <v>-3.9184820748358988E-2</v>
      </c>
      <c r="EN111" s="803">
        <v>-71.566861409103581</v>
      </c>
      <c r="EO111" s="804">
        <f>+IF(EN111=0,0,EN111/EN96*100)</f>
        <v>-5.31129415908871E-2</v>
      </c>
      <c r="EP111" s="803">
        <v>-62.016237555584624</v>
      </c>
      <c r="EQ111" s="804">
        <f>+IF(EP111=0,0,EP111/EP96*100)</f>
        <v>-4.5146178066840376E-2</v>
      </c>
      <c r="ER111" s="803">
        <f>+EL111+EN111+EP111</f>
        <v>-186.81541070837653</v>
      </c>
      <c r="ES111" s="804">
        <f>+IF(ER111=0,0,ER111/ER96*100)</f>
        <v>-4.5792397292380875E-2</v>
      </c>
      <c r="ET111" s="803">
        <v>3.0388532645885427</v>
      </c>
      <c r="EU111" s="804">
        <f>+IF(ET111=0,0,ET111/ET96*100)</f>
        <v>2.1160765855727189E-3</v>
      </c>
      <c r="EV111" s="803">
        <v>-31.896567085731245</v>
      </c>
      <c r="EW111" s="804">
        <f>+IF(EV111=0,0,EV111/EV96*100)</f>
        <v>-2.2251133731482298E-2</v>
      </c>
      <c r="EX111" s="803">
        <v>-302.36581634516125</v>
      </c>
      <c r="EY111" s="804">
        <f>+IF(EX111=0,0,EX111/EX96*100)</f>
        <v>-0.22359349131752743</v>
      </c>
      <c r="EZ111" s="803">
        <f>+ET111+EV111+EX111</f>
        <v>-331.22353016630393</v>
      </c>
      <c r="FA111" s="804">
        <f>+IF(EZ111=0,0,EZ111/EZ96*100)</f>
        <v>-7.8454388273290196E-2</v>
      </c>
      <c r="FB111" s="803">
        <f t="shared" si="74"/>
        <v>-518.03894087468052</v>
      </c>
      <c r="FC111" s="804">
        <f>+IF(FB111=0,0,FB111/FB96*100)</f>
        <v>-6.2403222384999034E-2</v>
      </c>
      <c r="FD111" s="803">
        <v>-1615.41751536008</v>
      </c>
      <c r="FE111" s="804">
        <f>+IF(FD111=0,0,FD111/FD96*100)</f>
        <v>-9.7378580388893729E-2</v>
      </c>
      <c r="FF111" s="803">
        <v>577.76594396101245</v>
      </c>
      <c r="FG111" s="804">
        <f>+IF(FF111=0,0,FF111/FF96*100)</f>
        <v>3.1728789005060369E-2</v>
      </c>
      <c r="FH111" s="803">
        <v>119.09192679995618</v>
      </c>
      <c r="FI111" s="804">
        <f>+IF(FH111=0,0,FH111/FH96*100)</f>
        <v>5.6805588892049411E-3</v>
      </c>
      <c r="FJ111" s="803">
        <v>1.0362337247953803</v>
      </c>
      <c r="FK111" s="804">
        <f>+IF(FJ111=0,0,FJ111/FJ96*100)</f>
        <v>4.3929703929930573E-5</v>
      </c>
    </row>
    <row r="112" spans="2:167" s="648" customFormat="1" ht="13.5" customHeight="1">
      <c r="B112" s="771"/>
      <c r="C112" s="728" t="s">
        <v>4846</v>
      </c>
      <c r="D112" s="787"/>
      <c r="E112" s="770">
        <f>+W112+AO112</f>
        <v>17629.682278</v>
      </c>
      <c r="F112" s="726">
        <f>+IF(E112=0,0,E112/E97*100)</f>
        <v>40.980956787153325</v>
      </c>
      <c r="G112" s="770">
        <f>+G113+G114-G115-G116</f>
        <v>1651.807393</v>
      </c>
      <c r="H112" s="726">
        <f>+IF(G112=0,0,G112/G97*100)</f>
        <v>29.096610849088929</v>
      </c>
      <c r="I112" s="770">
        <f>+I113+I114-I115-I116</f>
        <v>1623.2211619999998</v>
      </c>
      <c r="J112" s="726">
        <f>+IF(I112=0,0,I112/I97*100)</f>
        <v>45.43922077629864</v>
      </c>
      <c r="K112" s="770">
        <f>+K113+K114-K115-K116</f>
        <v>1381.302868</v>
      </c>
      <c r="L112" s="726">
        <f>+IF(K112=0,0,K112/K97*100)</f>
        <v>27.469441979228058</v>
      </c>
      <c r="M112" s="770">
        <f>+M113+M114-M115-M116</f>
        <v>4656.3314230000005</v>
      </c>
      <c r="N112" s="726">
        <f>+IF(M112=0,0,M112/M97*100)</f>
        <v>32.612448054652447</v>
      </c>
      <c r="O112" s="770">
        <f>+O113+O114-O115-O116</f>
        <v>1109.985488</v>
      </c>
      <c r="P112" s="726">
        <f>+IF(O112=0,0,O112/O97*100)</f>
        <v>57.412487709849373</v>
      </c>
      <c r="Q112" s="770">
        <f>+Q113+Q114-Q115-Q116</f>
        <v>1000.9216089999999</v>
      </c>
      <c r="R112" s="726">
        <f>+IF(Q112=0,0,Q112/Q97*100)</f>
        <v>42.957794586594225</v>
      </c>
      <c r="S112" s="770">
        <f>+S113+S114-S115-S116</f>
        <v>1099.414957</v>
      </c>
      <c r="T112" s="726">
        <f>+IF(S112=0,0,S112/S97*100)</f>
        <v>52.752035077835387</v>
      </c>
      <c r="U112" s="770">
        <f>+U113+U114-U115-U116</f>
        <v>3210.3220539999998</v>
      </c>
      <c r="V112" s="726">
        <f>+IF(U112=0,0,U112/U97*100)</f>
        <v>50.576306451842157</v>
      </c>
      <c r="W112" s="770">
        <f t="shared" si="67"/>
        <v>7866.6534769999998</v>
      </c>
      <c r="X112" s="726">
        <f>+IF(W112=0,0,W112/W97*100)</f>
        <v>38.140877564554408</v>
      </c>
      <c r="Y112" s="770">
        <f>+Y113+Y114-Y115-Y116</f>
        <v>1453.6175500000002</v>
      </c>
      <c r="Z112" s="726">
        <f>+IF(Y112=0,0,Y112/Y97*100)</f>
        <v>41.620473013759437</v>
      </c>
      <c r="AA112" s="770">
        <f>+AA113+AA114-AA115-AA116</f>
        <v>1232.3193970000002</v>
      </c>
      <c r="AB112" s="726">
        <f>+IF(AA112=0,0,AA112/AA97*100)</f>
        <v>53.432357381994265</v>
      </c>
      <c r="AC112" s="770">
        <f>+AC113+AC114-AC115-AC116</f>
        <v>1978.0485470000001</v>
      </c>
      <c r="AD112" s="726">
        <f>+IF(AC112=0,0,AC112/AC97*100)</f>
        <v>46.025724194384026</v>
      </c>
      <c r="AE112" s="770">
        <f>+AE113+AE114-AE115-AE116</f>
        <v>4663.9854939999996</v>
      </c>
      <c r="AF112" s="726">
        <f>+IF(AE112=0,0,AE112/AE97*100)</f>
        <v>46.193747919634468</v>
      </c>
      <c r="AG112" s="770">
        <f>+AG113+AG114-AG115-AG116</f>
        <v>1616.2589579999999</v>
      </c>
      <c r="AH112" s="726">
        <f>+IF(AG112=0,0,AG112/AG97*100)</f>
        <v>53.852590703733995</v>
      </c>
      <c r="AI112" s="770">
        <f>+AI113+AI114-AI115-AI116</f>
        <v>102.63493399999996</v>
      </c>
      <c r="AJ112" s="726">
        <f>+IF(AI112=0,0,AI112/AI97*100)</f>
        <v>2.3628666449822573</v>
      </c>
      <c r="AK112" s="770">
        <f>+AK113+AK114-AK115-AK116</f>
        <v>3380.1494150000008</v>
      </c>
      <c r="AL112" s="726">
        <f>+IF(AK112=0,0,AK112/AK97*100)</f>
        <v>68.252054320708382</v>
      </c>
      <c r="AM112" s="770">
        <f>+AM113+AM114-AM115-AM116</f>
        <v>5099.0433070000008</v>
      </c>
      <c r="AN112" s="726">
        <f>+IF(AM112=0,0,AM112/AM97*100)</f>
        <v>41.464477232900812</v>
      </c>
      <c r="AO112" s="770">
        <f t="shared" si="68"/>
        <v>9763.0288010000004</v>
      </c>
      <c r="AP112" s="726">
        <f>+IF(AO112=0,0,AO112/AO97*100)</f>
        <v>43.596723918676297</v>
      </c>
      <c r="AQ112" s="651"/>
      <c r="AR112" s="770">
        <f>+AR113+AR114-AR115-AR116</f>
        <v>14152.488548000001</v>
      </c>
      <c r="AS112" s="726">
        <f>+IF(AR112=0,0,AR112/AR97*100)</f>
        <v>81.782376715821854</v>
      </c>
      <c r="AT112" s="770">
        <f>+AT113+AT114-AT115-AT116</f>
        <v>1732.2269649999998</v>
      </c>
      <c r="AU112" s="726">
        <f>+IF(AT112=0,0,AT112/AT97*100)</f>
        <v>64.435657165079448</v>
      </c>
      <c r="AV112" s="770">
        <f>+AV113+AV114-AV115-AV116</f>
        <v>958.89233699999977</v>
      </c>
      <c r="AW112" s="726">
        <f>+IF(AV112=0,0,AV112/AV97*100)</f>
        <v>44.311471510899331</v>
      </c>
      <c r="AX112" s="770">
        <f>+AX113+AX114-AX115-AX116</f>
        <v>759.42823300000009</v>
      </c>
      <c r="AY112" s="726">
        <f>+IF(AX112=0,0,AX112/AX97*100)</f>
        <v>33.603765995556827</v>
      </c>
      <c r="AZ112" s="770">
        <f>+AZ113+AZ114-AZ115-AZ116</f>
        <v>3450.5475349999988</v>
      </c>
      <c r="BA112" s="726">
        <f>+IF(AZ112=0,0,AZ112/AZ97*100)</f>
        <v>48.51564410456217</v>
      </c>
      <c r="BB112" s="770">
        <f>+BB113+BB114-BB115-BB116</f>
        <v>924.73518299999989</v>
      </c>
      <c r="BC112" s="726">
        <f>+IF(BB112=0,0,BB112/BB97*100)</f>
        <v>80.512868144099272</v>
      </c>
      <c r="BD112" s="770">
        <f>+BD113+BD114-BD115-BD116</f>
        <v>1392.2560120558292</v>
      </c>
      <c r="BE112" s="726">
        <f>+IF(BD112=0,0,BD112/BD97*100)</f>
        <v>129.00774982514412</v>
      </c>
      <c r="BF112" s="770">
        <f>+BF113+BF114-BF115-BF116</f>
        <v>1117.4325189441702</v>
      </c>
      <c r="BG112" s="726">
        <f>+IF(BF112=0,0,BF112/BF97*100)</f>
        <v>89.873069054739418</v>
      </c>
      <c r="BH112" s="770">
        <f>+BH113+BH114-BH115-BH116</f>
        <v>3434.423714</v>
      </c>
      <c r="BI112" s="726">
        <f>+IF(BH112=0,0,BH112/BH97*100)</f>
        <v>98.943256555745947</v>
      </c>
      <c r="BJ112" s="770">
        <f t="shared" si="69"/>
        <v>6884.9712489999984</v>
      </c>
      <c r="BK112" s="726">
        <f>+IF(BJ112=0,0,BJ112/BJ97*100)</f>
        <v>65.054797679708969</v>
      </c>
      <c r="BL112" s="770">
        <f>+BL113+BL114-BL115-BL116</f>
        <v>1205.4175779999998</v>
      </c>
      <c r="BM112" s="726">
        <f>+IF(BL112=0,0,BL112/BL97*100)</f>
        <v>107.66137138709146</v>
      </c>
      <c r="BN112" s="770">
        <f>+BN113+BN114-BN115-BN116</f>
        <v>1326.4713830000001</v>
      </c>
      <c r="BO112" s="726">
        <f>+IF(BN112=0,0,BN112/BN97*100)</f>
        <v>124.15989120150222</v>
      </c>
      <c r="BP112" s="770">
        <f>+BP113+BP114-BP115-BP116</f>
        <v>1280.8320850000002</v>
      </c>
      <c r="BQ112" s="726">
        <f>+IF(BP112=0,0,BP112/BP97*100)</f>
        <v>110.63344476146086</v>
      </c>
      <c r="BR112" s="770">
        <f>+BR113+BR114-BR115-BR116</f>
        <v>3812.7210460000001</v>
      </c>
      <c r="BS112" s="726">
        <f>+IF(BR112=0,0,BR112/BR97*100)</f>
        <v>113.95811887428373</v>
      </c>
      <c r="BT112" s="770">
        <f>+BT113+BT114-BT115-BT116</f>
        <v>1147.0716799999998</v>
      </c>
      <c r="BU112" s="726">
        <f>+IF(BT112=0,0,BT112/BT97*100)</f>
        <v>95.132859839376394</v>
      </c>
      <c r="BV112" s="770">
        <f>+BV113+BV114-BV115-BV116</f>
        <v>1263.8201239999999</v>
      </c>
      <c r="BW112" s="726">
        <f>+IF(BV112=0,0,BV112/BV97*100)</f>
        <v>91.150971159438711</v>
      </c>
      <c r="BX112" s="770">
        <f>+BX113+BX114-BX115-BX116</f>
        <v>1043.9044489999999</v>
      </c>
      <c r="BY112" s="726">
        <f>+IF(BX112=0,0,BX112/BX97*100)</f>
        <v>133.19766424121971</v>
      </c>
      <c r="BZ112" s="770">
        <f>+BZ113+BZ114-BZ115-BZ116</f>
        <v>3454.7962529999991</v>
      </c>
      <c r="CA112" s="726">
        <f>+IF(BZ112=0,0,BZ112/BZ97*100)</f>
        <v>102.33411987217404</v>
      </c>
      <c r="CB112" s="770">
        <f t="shared" si="70"/>
        <v>7267.5172989999992</v>
      </c>
      <c r="CC112" s="726">
        <f>+IF(CB112=0,0,CB112/CB97*100)</f>
        <v>108.11994165943659</v>
      </c>
      <c r="CE112" s="770">
        <f>+CW112+DO112</f>
        <v>31486.060545248292</v>
      </c>
      <c r="CF112" s="726">
        <f>+IF(CE112=0,0,CE112/CE97*100)</f>
        <v>78.490277268013031</v>
      </c>
      <c r="CG112" s="770">
        <f>+CG113+CG114-CG115-CG116</f>
        <v>1172.214078</v>
      </c>
      <c r="CH112" s="726">
        <f>+IF(CG112=0,0,CG112/CG97*100)</f>
        <v>121.66125007471538</v>
      </c>
      <c r="CI112" s="770">
        <f>+CI113+CI114-CI115-CI116</f>
        <v>1098.6091949999998</v>
      </c>
      <c r="CJ112" s="726">
        <f>+IF(CI112=0,0,CI112/CI97*100)</f>
        <v>95.216926915161537</v>
      </c>
      <c r="CK112" s="770">
        <f>+CK113+CK114-CK115-CK116</f>
        <v>916.54850199999987</v>
      </c>
      <c r="CL112" s="726">
        <f>+IF(CK112=0,0,CK112/CK97*100)</f>
        <v>98.785021574374639</v>
      </c>
      <c r="CM112" s="770">
        <f>+CM113+CM114-CM115-CM116</f>
        <v>3187.3717749999996</v>
      </c>
      <c r="CN112" s="726">
        <f>+IF(CM112=0,0,CM112/CM97*100)</f>
        <v>104.67133091992176</v>
      </c>
      <c r="CO112" s="770">
        <f>+CO113+CO114-CO115-CO116</f>
        <v>1263.8090990000003</v>
      </c>
      <c r="CP112" s="726">
        <f>+IF(CO112=0,0,CO112/CO97*100)</f>
        <v>111.99387490607302</v>
      </c>
      <c r="CQ112" s="770">
        <f>+CQ113+CQ114-CQ115-CQ116</f>
        <v>1222.4531099999999</v>
      </c>
      <c r="CR112" s="726">
        <f>+IF(CQ112=0,0,CQ112/CQ97*100)</f>
        <v>81.730840627460509</v>
      </c>
      <c r="CS112" s="770">
        <f>+CS113+CS114-CS115-CS116</f>
        <v>6496.7363859999987</v>
      </c>
      <c r="CT112" s="726">
        <f>+IF(CS112=0,0,CS112/CS97*100)</f>
        <v>105.65703238563695</v>
      </c>
      <c r="CU112" s="770">
        <f>+CU113+CU114-CU115-CU116</f>
        <v>8982.9985950000028</v>
      </c>
      <c r="CV112" s="726">
        <f>+IF(CU112=0,0,CU112/CU97*100)</f>
        <v>102.39298793513827</v>
      </c>
      <c r="CW112" s="770">
        <f t="shared" si="71"/>
        <v>12170.370370000002</v>
      </c>
      <c r="CX112" s="726">
        <f>+IF(CW112=0,0,CW112/CW97*100)</f>
        <v>102.98003554281692</v>
      </c>
      <c r="CY112" s="770">
        <f>+CY113+CY114-CY115-CY116</f>
        <v>4901.2511779999995</v>
      </c>
      <c r="CZ112" s="726">
        <f>+IF(CY112=0,0,CY112/CY97*100)</f>
        <v>86.031979843919544</v>
      </c>
      <c r="DA112" s="770">
        <f>+DA113+DA114-DA115-DA116</f>
        <v>7531.6214610000006</v>
      </c>
      <c r="DB112" s="726">
        <f>+IF(DA112=0,0,DA112/DA97*100)</f>
        <v>88.531847436136047</v>
      </c>
      <c r="DC112" s="770">
        <f>+DC113+DC114-DC115-DC116</f>
        <v>6855.2729979999995</v>
      </c>
      <c r="DD112" s="726">
        <f>+IF(DC112=0,0,DC112/DC97*100)</f>
        <v>85.246374222076142</v>
      </c>
      <c r="DE112" s="770">
        <f>+DE113+DE114-DE115-DE116</f>
        <v>19288.145637000001</v>
      </c>
      <c r="DF112" s="726">
        <f>+IF(DE112=0,0,DE112/DE97*100)</f>
        <v>86.70398314632078</v>
      </c>
      <c r="DG112" s="770">
        <f>+DG113+DG114-DG115-DG116</f>
        <v>9.1816517557303996</v>
      </c>
      <c r="DH112" s="726">
        <f>+IF(DG112=0,0,DG112/DG97*100)</f>
        <v>0.49080045918329718</v>
      </c>
      <c r="DI112" s="770">
        <f>+DI113+DI114-DI115-DI116</f>
        <v>9.181443246278377</v>
      </c>
      <c r="DJ112" s="726">
        <f>+IF(DI112=0,0,DI112/DI97*100)</f>
        <v>0.44567054831138303</v>
      </c>
      <c r="DK112" s="770">
        <f>+DK113+DK114-DK115-DK116</f>
        <v>9.1814432462788318</v>
      </c>
      <c r="DL112" s="726">
        <f>+IF(DK112=0,0,DK112/DK97*100)</f>
        <v>0.43317898614041173</v>
      </c>
      <c r="DM112" s="770">
        <f>+DM113+DM114-DM115-DM116</f>
        <v>27.544538248287608</v>
      </c>
      <c r="DN112" s="726">
        <f>+IF(DM112=0,0,DM112/DM97*100)</f>
        <v>0.45524841420003131</v>
      </c>
      <c r="DO112" s="770">
        <f t="shared" si="72"/>
        <v>19315.690175248288</v>
      </c>
      <c r="DP112" s="726">
        <f>+IF(DO112=0,0,DO112/DO97*100)</f>
        <v>68.261968427704943</v>
      </c>
      <c r="DR112" s="770">
        <f t="shared" si="64"/>
        <v>0</v>
      </c>
      <c r="DS112" s="726">
        <f>+IF(DR112=0,0,DR112/DR97*100)</f>
        <v>0</v>
      </c>
      <c r="DT112" s="770">
        <f>+DT113+DT114-DT115-DT116</f>
        <v>0</v>
      </c>
      <c r="DU112" s="726">
        <f>+IF(DT112=0,0,DT112/DT97*100)</f>
        <v>0</v>
      </c>
      <c r="DV112" s="770">
        <f>+DV113+DV114-DV115-DV116</f>
        <v>0</v>
      </c>
      <c r="DW112" s="726">
        <f>+IF(DV112=0,0,DV112/DV97*100)</f>
        <v>0</v>
      </c>
      <c r="DX112" s="770">
        <f>+DX113+DX114-DX115-DX116</f>
        <v>0</v>
      </c>
      <c r="DY112" s="726">
        <f>+IF(DX112=0,0,DX112/DX97*100)</f>
        <v>0</v>
      </c>
      <c r="DZ112" s="770">
        <f>+DZ113+DZ114-DZ115-DZ116</f>
        <v>0</v>
      </c>
      <c r="EA112" s="726">
        <f>+IF(DZ112=0,0,DZ112/DZ97*100)</f>
        <v>0</v>
      </c>
      <c r="EB112" s="770">
        <f>+EB113+EB114-EB115-EB116</f>
        <v>0</v>
      </c>
      <c r="EC112" s="726">
        <f>+IF(EB112=0,0,EB112/EB97*100)</f>
        <v>0</v>
      </c>
      <c r="ED112" s="770">
        <f>+ED113+ED114-ED115-ED116</f>
        <v>0</v>
      </c>
      <c r="EE112" s="726">
        <f>+IF(ED112=0,0,ED112/ED97*100)</f>
        <v>0</v>
      </c>
      <c r="EF112" s="770">
        <f>+EF113+EF114-EF115-EF116</f>
        <v>0</v>
      </c>
      <c r="EG112" s="726">
        <f>+IF(EF112=0,0,EF112/EF97*100)</f>
        <v>0</v>
      </c>
      <c r="EH112" s="770">
        <f>+EH113+EH114-EH115-EH116</f>
        <v>0</v>
      </c>
      <c r="EI112" s="726">
        <f>+IF(EH112=0,0,EH112/EH97*100)</f>
        <v>0</v>
      </c>
      <c r="EJ112" s="770">
        <f t="shared" si="73"/>
        <v>0</v>
      </c>
      <c r="EK112" s="726">
        <f>+IF(EJ112=0,0,EJ112/EJ97*100)</f>
        <v>0</v>
      </c>
      <c r="EL112" s="770">
        <f>+EL113+EL114-EL115-EL116</f>
        <v>0</v>
      </c>
      <c r="EM112" s="726">
        <f>+IF(EL112=0,0,EL112/EL97*100)</f>
        <v>0</v>
      </c>
      <c r="EN112" s="770">
        <f>+EN113+EN114-EN115-EN116</f>
        <v>0</v>
      </c>
      <c r="EO112" s="726">
        <f>+IF(EN112=0,0,EN112/EN97*100)</f>
        <v>0</v>
      </c>
      <c r="EP112" s="770">
        <f>+EP113+EP114-EP115-EP116</f>
        <v>0</v>
      </c>
      <c r="EQ112" s="726">
        <f>+IF(EP112=0,0,EP112/EP97*100)</f>
        <v>0</v>
      </c>
      <c r="ER112" s="770">
        <f>+ER113+ER114-ER115-ER116</f>
        <v>0</v>
      </c>
      <c r="ES112" s="726">
        <f>+IF(ER112=0,0,ER112/ER97*100)</f>
        <v>0</v>
      </c>
      <c r="ET112" s="770">
        <f>+ET113+ET114-ET115-ET116</f>
        <v>0</v>
      </c>
      <c r="EU112" s="726">
        <f>+IF(ET112=0,0,ET112/ET97*100)</f>
        <v>0</v>
      </c>
      <c r="EV112" s="770">
        <f>+EV113+EV114-EV115-EV116</f>
        <v>0</v>
      </c>
      <c r="EW112" s="726">
        <f>+IF(EV112=0,0,EV112/EV97*100)</f>
        <v>0</v>
      </c>
      <c r="EX112" s="770">
        <f>+EX113+EX114-EX115-EX116</f>
        <v>0</v>
      </c>
      <c r="EY112" s="726">
        <f>+IF(EX112=0,0,EX112/EX97*100)</f>
        <v>0</v>
      </c>
      <c r="EZ112" s="770">
        <f>+EZ113+EZ114-EZ115-EZ116</f>
        <v>0</v>
      </c>
      <c r="FA112" s="726">
        <f>+IF(EZ112=0,0,EZ112/EZ97*100)</f>
        <v>0</v>
      </c>
      <c r="FB112" s="770">
        <f t="shared" si="74"/>
        <v>0</v>
      </c>
      <c r="FC112" s="726">
        <f>+IF(FB112=0,0,FB112/FB97*100)</f>
        <v>0</v>
      </c>
      <c r="FD112" s="770">
        <f>+FD113+FD114-FD115-FD116</f>
        <v>0</v>
      </c>
      <c r="FE112" s="726">
        <f>+IF(FD112=0,0,FD112/FD97*100)</f>
        <v>0</v>
      </c>
      <c r="FF112" s="770">
        <f>+FF113+FF114-FF115-FF116</f>
        <v>0</v>
      </c>
      <c r="FG112" s="726">
        <f>+IF(FF112=0,0,FF112/FF97*100)</f>
        <v>0</v>
      </c>
      <c r="FH112" s="770">
        <f>+FH113+FH114-FH115-FH116</f>
        <v>0</v>
      </c>
      <c r="FI112" s="726">
        <f>+IF(FH112=0,0,FH112/FH97*100)</f>
        <v>0</v>
      </c>
      <c r="FJ112" s="770">
        <f>+FJ113+FJ114-FJ115-FJ116</f>
        <v>0</v>
      </c>
      <c r="FK112" s="726">
        <f>+IF(FJ112=0,0,FJ112/FJ97*100)</f>
        <v>0</v>
      </c>
    </row>
    <row r="113" spans="2:167" s="648" customFormat="1" ht="13.5" customHeight="1">
      <c r="B113" s="771"/>
      <c r="C113" s="769"/>
      <c r="D113" s="731" t="s">
        <v>4847</v>
      </c>
      <c r="E113" s="770">
        <f>+G113</f>
        <v>616.58807300000001</v>
      </c>
      <c r="F113" s="726">
        <f>+IF(E113=0,0,E113/E97*100)</f>
        <v>1.4332855678641141</v>
      </c>
      <c r="G113" s="770">
        <v>616.58807300000001</v>
      </c>
      <c r="H113" s="726">
        <f>+IF(G113=0,0,G113/G97*100)</f>
        <v>10.86120772330908</v>
      </c>
      <c r="I113" s="770">
        <v>545.90243199999998</v>
      </c>
      <c r="J113" s="726">
        <f>+IF(I113=0,0,I113/I97*100)</f>
        <v>15.281578204293</v>
      </c>
      <c r="K113" s="770">
        <v>474.67333099999996</v>
      </c>
      <c r="L113" s="726">
        <f>+IF(K113=0,0,K113/K97*100)</f>
        <v>9.4396470369099497</v>
      </c>
      <c r="M113" s="770">
        <f>+G113+I113+K113</f>
        <v>1637.1638359999999</v>
      </c>
      <c r="N113" s="726">
        <f>+IF(M113=0,0,M113/M97*100)</f>
        <v>11.466520680803677</v>
      </c>
      <c r="O113" s="770">
        <v>196.70799400000001</v>
      </c>
      <c r="P113" s="726">
        <f>+IF(O113=0,0,O113/O97*100)</f>
        <v>10.174453098754498</v>
      </c>
      <c r="Q113" s="770">
        <v>211.079801</v>
      </c>
      <c r="R113" s="726">
        <f>+IF(Q113=0,0,Q113/Q97*100)</f>
        <v>9.0591737167073063</v>
      </c>
      <c r="S113" s="770">
        <v>269.35889500000002</v>
      </c>
      <c r="T113" s="726">
        <f>+IF(S113=0,0,S113/S97*100)</f>
        <v>12.924355619410571</v>
      </c>
      <c r="U113" s="770">
        <f>+O113+Q113+S113</f>
        <v>677.14669000000004</v>
      </c>
      <c r="V113" s="726">
        <f>+IF(U113=0,0,U113/U97*100)</f>
        <v>10.667957273513645</v>
      </c>
      <c r="W113" s="770">
        <f t="shared" si="67"/>
        <v>2314.3105260000002</v>
      </c>
      <c r="X113" s="726">
        <f>+IF(W113=0,0,W113/W97*100)</f>
        <v>11.220760476688469</v>
      </c>
      <c r="Y113" s="770">
        <v>905.176512</v>
      </c>
      <c r="Z113" s="726">
        <f>+IF(Y113=0,0,Y113/Y97*100)</f>
        <v>25.917322331712967</v>
      </c>
      <c r="AA113" s="770">
        <v>923.88111300000003</v>
      </c>
      <c r="AB113" s="726">
        <f>+IF(AA113=0,0,AA113/AA97*100)</f>
        <v>40.058726599992497</v>
      </c>
      <c r="AC113" s="770">
        <v>986.24693000000002</v>
      </c>
      <c r="AD113" s="726">
        <f>+IF(AC113=0,0,AC113/AC97*100)</f>
        <v>22.948238179787186</v>
      </c>
      <c r="AE113" s="770">
        <f>+Y113+AA113+AC113</f>
        <v>2815.3045549999997</v>
      </c>
      <c r="AF113" s="726">
        <f>+IF(AE113=0,0,AE113/AE97*100)</f>
        <v>27.883763596171402</v>
      </c>
      <c r="AG113" s="770">
        <v>509.16153300000002</v>
      </c>
      <c r="AH113" s="726">
        <f>+IF(AG113=0,0,AG113/AG97*100)</f>
        <v>16.96489755123433</v>
      </c>
      <c r="AI113" s="770">
        <v>452.33965599999999</v>
      </c>
      <c r="AJ113" s="726">
        <f>+IF(AI113=0,0,AI113/AI97*100)</f>
        <v>10.413786453695668</v>
      </c>
      <c r="AK113" s="770">
        <v>1725.808127</v>
      </c>
      <c r="AL113" s="726">
        <f>+IF(AK113=0,0,AK113/AK97*100)</f>
        <v>34.847557184428183</v>
      </c>
      <c r="AM113" s="770">
        <f>+AG113+AI113+AK113</f>
        <v>2687.3093159999999</v>
      </c>
      <c r="AN113" s="726">
        <f>+IF(AM113=0,0,AM113/AM97*100)</f>
        <v>21.852702407542864</v>
      </c>
      <c r="AO113" s="770">
        <f t="shared" si="68"/>
        <v>5502.6138709999996</v>
      </c>
      <c r="AP113" s="726">
        <f>+IF(AO113=0,0,AO113/AO97*100)</f>
        <v>24.571876479611916</v>
      </c>
      <c r="AQ113" s="651"/>
      <c r="AR113" s="770">
        <v>2516.5735439999999</v>
      </c>
      <c r="AS113" s="726">
        <f>+IF(AR113=0,0,AR113/AR97*100)</f>
        <v>14.542415272794104</v>
      </c>
      <c r="AT113" s="770">
        <v>2516.5735439999999</v>
      </c>
      <c r="AU113" s="726">
        <f>+IF(AT113=0,0,AT113/AT97*100)</f>
        <v>93.611907324103456</v>
      </c>
      <c r="AV113" s="770">
        <v>2337.2177339999998</v>
      </c>
      <c r="AW113" s="726">
        <f>+IF(AV113=0,0,AV113/AV97*100)</f>
        <v>108.00540690410139</v>
      </c>
      <c r="AX113" s="770">
        <v>3058.8456679999999</v>
      </c>
      <c r="AY113" s="726">
        <f>+IF(AX113=0,0,AX113/AX97*100)</f>
        <v>135.3501615787238</v>
      </c>
      <c r="AZ113" s="770">
        <f>+AT113+AV113+AX113</f>
        <v>7912.6369459999996</v>
      </c>
      <c r="BA113" s="726">
        <f>+IF(AZ113=0,0,AZ113/AZ97*100)</f>
        <v>111.25384423975073</v>
      </c>
      <c r="BB113" s="770">
        <v>3219.0252479999999</v>
      </c>
      <c r="BC113" s="726">
        <f>+IF(BB113=0,0,BB113/BB97*100)</f>
        <v>280.26721607363186</v>
      </c>
      <c r="BD113" s="770">
        <v>2597.208134</v>
      </c>
      <c r="BE113" s="726">
        <f>+IF(BD113=0,0,BD113/BD97*100)</f>
        <v>240.65974525773174</v>
      </c>
      <c r="BF113" s="770">
        <v>2833.9245519441706</v>
      </c>
      <c r="BG113" s="726">
        <f>+IF(BF113=0,0,BF113/BF97*100)</f>
        <v>227.9274073690396</v>
      </c>
      <c r="BH113" s="770">
        <f>+BB113+BD113+BF113</f>
        <v>8650.1579339441705</v>
      </c>
      <c r="BI113" s="726">
        <f>+IF(BH113=0,0,BH113/BH97*100)</f>
        <v>249.20477698109656</v>
      </c>
      <c r="BJ113" s="770">
        <f t="shared" si="69"/>
        <v>16562.794879944169</v>
      </c>
      <c r="BK113" s="726">
        <f>+IF(BJ113=0,0,BJ113/BJ97*100)</f>
        <v>156.49873194195061</v>
      </c>
      <c r="BL113" s="770">
        <v>2627.2726970000003</v>
      </c>
      <c r="BM113" s="726">
        <f>+IF(BL113=0,0,BL113/BL97*100)</f>
        <v>234.65377204486271</v>
      </c>
      <c r="BN113" s="770">
        <v>2693.4548130000003</v>
      </c>
      <c r="BO113" s="726">
        <f>+IF(BN113=0,0,BN113/BN97*100)</f>
        <v>252.11177626908707</v>
      </c>
      <c r="BP113" s="770">
        <v>2691.1556799999998</v>
      </c>
      <c r="BQ113" s="726">
        <f>+IF(BP113=0,0,BP113/BP97*100)</f>
        <v>232.45187777113782</v>
      </c>
      <c r="BR113" s="770">
        <f>+BL113+BN113+BP113</f>
        <v>8011.8831900000005</v>
      </c>
      <c r="BS113" s="726">
        <f>+IF(BR113=0,0,BR113/BR97*100)</f>
        <v>239.4665452723749</v>
      </c>
      <c r="BT113" s="770">
        <v>2733.3519889999998</v>
      </c>
      <c r="BU113" s="726">
        <f>+IF(BT113=0,0,BT113/BT97*100)</f>
        <v>226.6916673081997</v>
      </c>
      <c r="BV113" s="770">
        <v>2315.6596629999999</v>
      </c>
      <c r="BW113" s="726">
        <f>+IF(BV113=0,0,BV113/BV97*100)</f>
        <v>167.01318735860593</v>
      </c>
      <c r="BX113" s="770">
        <v>2503.383538</v>
      </c>
      <c r="BY113" s="726">
        <f>+IF(BX113=0,0,BX113/BX97*100)</f>
        <v>319.42084381472034</v>
      </c>
      <c r="BZ113" s="770">
        <f>+BT113+BV113+BX113</f>
        <v>7552.3951899999993</v>
      </c>
      <c r="CA113" s="726">
        <f>+IF(BZ113=0,0,BZ113/BZ97*100)</f>
        <v>223.70862363427796</v>
      </c>
      <c r="CB113" s="770">
        <f t="shared" si="70"/>
        <v>15564.27838</v>
      </c>
      <c r="CC113" s="726">
        <f>+IF(CB113=0,0,CB113/CB97*100)</f>
        <v>231.55209697930576</v>
      </c>
      <c r="CE113" s="770">
        <f>+CG113</f>
        <v>1819.9286990000001</v>
      </c>
      <c r="CF113" s="726">
        <f>+IF(CE113=0,0,CE113/CE97*100)</f>
        <v>4.5368237791209447</v>
      </c>
      <c r="CG113" s="770">
        <v>1819.9286990000001</v>
      </c>
      <c r="CH113" s="726">
        <f>+IF(CG113=0,0,CG113/CG97*100)</f>
        <v>188.88597630985831</v>
      </c>
      <c r="CI113" s="770">
        <v>1561.033111</v>
      </c>
      <c r="CJ113" s="726">
        <f>+IF(CI113=0,0,CI113/CI97*100)</f>
        <v>135.29540469778635</v>
      </c>
      <c r="CK113" s="770">
        <v>1583.8641769999999</v>
      </c>
      <c r="CL113" s="726">
        <f>+IF(CK113=0,0,CK113/CK97*100)</f>
        <v>170.70788567588991</v>
      </c>
      <c r="CM113" s="770">
        <f>+CG113+CI113+CK113</f>
        <v>4964.8259870000002</v>
      </c>
      <c r="CN113" s="726">
        <f>+IF(CM113=0,0,CM113/CM97*100)</f>
        <v>163.04183525786047</v>
      </c>
      <c r="CO113" s="770">
        <v>1821.952843</v>
      </c>
      <c r="CP113" s="726">
        <f>+IF(CO113=0,0,CO113/CO97*100)</f>
        <v>161.45441502609884</v>
      </c>
      <c r="CQ113" s="770">
        <v>2349.2532940000001</v>
      </c>
      <c r="CR113" s="726">
        <f>+IF(CQ113=0,0,CQ113/CQ97*100)</f>
        <v>157.06651240426771</v>
      </c>
      <c r="CS113" s="770">
        <v>2091.2288939999999</v>
      </c>
      <c r="CT113" s="726">
        <f>+IF(CS113=0,0,CS113/CS97*100)</f>
        <v>34.009851385578102</v>
      </c>
      <c r="CU113" s="770">
        <f>+CO113+CQ113+CS113</f>
        <v>6262.435031</v>
      </c>
      <c r="CV113" s="726">
        <f>+IF(CU113=0,0,CU113/CU97*100)</f>
        <v>71.38255982035696</v>
      </c>
      <c r="CW113" s="770">
        <f t="shared" si="71"/>
        <v>11227.261018000001</v>
      </c>
      <c r="CX113" s="726">
        <f>+IF(CW113=0,0,CW113/CW97*100)</f>
        <v>94.999881148409358</v>
      </c>
      <c r="CY113" s="770">
        <v>1890.4111539999999</v>
      </c>
      <c r="CZ113" s="726">
        <f>+IF(CY113=0,0,CY113/CY97*100)</f>
        <v>33.182509606458019</v>
      </c>
      <c r="DA113" s="770">
        <v>1749.966977</v>
      </c>
      <c r="DB113" s="726">
        <f>+IF(DA113=0,0,DA113/DA97*100)</f>
        <v>20.570312810897679</v>
      </c>
      <c r="DC113" s="770">
        <v>2685.2903369999999</v>
      </c>
      <c r="DD113" s="726">
        <f>+IF(DC113=0,0,DC113/DC97*100)</f>
        <v>33.391998397381251</v>
      </c>
      <c r="DE113" s="770">
        <f>+CY113+DA113+DC113</f>
        <v>6325.6684679999998</v>
      </c>
      <c r="DF113" s="726">
        <f>+IF(DE113=0,0,DE113/DE97*100)</f>
        <v>28.435115669522187</v>
      </c>
      <c r="DG113" s="770">
        <v>1441.574016</v>
      </c>
      <c r="DH113" s="726">
        <f>+IF(DG113=0,0,DG113/DG97*100)</f>
        <v>77.058595536247964</v>
      </c>
      <c r="DI113" s="770">
        <v>1432.3923642442696</v>
      </c>
      <c r="DJ113" s="726">
        <f>+IF(DI113=0,0,DI113/DI97*100)</f>
        <v>69.528839121076317</v>
      </c>
      <c r="DK113" s="770">
        <v>1423.2109209979913</v>
      </c>
      <c r="DL113" s="726">
        <f>+IF(DK113=0,0,DK113/DK97*100)</f>
        <v>67.146857774428454</v>
      </c>
      <c r="DM113" s="770">
        <f>+DG113+DI113+DK113</f>
        <v>4297.1773012422609</v>
      </c>
      <c r="DN113" s="726">
        <f>+IF(DM113=0,0,DM113/DM97*100)</f>
        <v>71.022542991750029</v>
      </c>
      <c r="DO113" s="770">
        <f t="shared" si="72"/>
        <v>10622.84576924226</v>
      </c>
      <c r="DP113" s="726">
        <f>+IF(DO113=0,0,DO113/DO97*100)</f>
        <v>37.54131257715067</v>
      </c>
      <c r="DR113" s="770">
        <f>+DT113</f>
        <v>1399.6217027517123</v>
      </c>
      <c r="DS113" s="726" t="e">
        <f>+IF(DR113=0,0,DR113/DR97*100)</f>
        <v>#DIV/0!</v>
      </c>
      <c r="DT113" s="770">
        <v>1399.6217027517123</v>
      </c>
      <c r="DU113" s="726" t="e">
        <f>+IF(DT113=0,0,DT113/DT97*100)</f>
        <v>#DIV/0!</v>
      </c>
      <c r="DV113" s="770">
        <v>1399.6217027517123</v>
      </c>
      <c r="DW113" s="726" t="e">
        <f>+IF(DV113=0,0,DV113/DV97*100)</f>
        <v>#DIV/0!</v>
      </c>
      <c r="DX113" s="770">
        <v>1399.6217027517123</v>
      </c>
      <c r="DY113" s="726" t="e">
        <f>+IF(DX113=0,0,DX113/DX97*100)</f>
        <v>#DIV/0!</v>
      </c>
      <c r="DZ113" s="770">
        <f>+DT113+DV113+DX113</f>
        <v>4198.8651082551369</v>
      </c>
      <c r="EA113" s="726" t="e">
        <f>+IF(DZ113=0,0,DZ113/DZ97*100)</f>
        <v>#DIV/0!</v>
      </c>
      <c r="EB113" s="770">
        <v>1399.6217027517123</v>
      </c>
      <c r="EC113" s="726" t="e">
        <f>+IF(EB113=0,0,EB113/EB97*100)</f>
        <v>#DIV/0!</v>
      </c>
      <c r="ED113" s="770">
        <v>1399.6217027517123</v>
      </c>
      <c r="EE113" s="726" t="e">
        <f>+IF(ED113=0,0,ED113/ED97*100)</f>
        <v>#DIV/0!</v>
      </c>
      <c r="EF113" s="770">
        <v>1399.6217027517123</v>
      </c>
      <c r="EG113" s="726" t="e">
        <f>+IF(EF113=0,0,EF113/EF97*100)</f>
        <v>#DIV/0!</v>
      </c>
      <c r="EH113" s="770">
        <f>+EB113+ED113+EF113</f>
        <v>4198.8651082551369</v>
      </c>
      <c r="EI113" s="726" t="e">
        <f>+IF(EH113=0,0,EH113/EH97*100)</f>
        <v>#DIV/0!</v>
      </c>
      <c r="EJ113" s="770">
        <f t="shared" si="73"/>
        <v>8397.7302165102737</v>
      </c>
      <c r="EK113" s="726" t="e">
        <f>+IF(EJ113=0,0,EJ113/EJ97*100)</f>
        <v>#DIV/0!</v>
      </c>
      <c r="EL113" s="770">
        <v>1399.6217027517123</v>
      </c>
      <c r="EM113" s="726" t="e">
        <f>+IF(EL113=0,0,EL113/EL97*100)</f>
        <v>#DIV/0!</v>
      </c>
      <c r="EN113" s="770">
        <v>1399.6217027517123</v>
      </c>
      <c r="EO113" s="726" t="e">
        <f>+IF(EN113=0,0,EN113/EN97*100)</f>
        <v>#DIV/0!</v>
      </c>
      <c r="EP113" s="770">
        <v>1399.6217027517123</v>
      </c>
      <c r="EQ113" s="726" t="e">
        <f>+IF(EP113=0,0,EP113/EP97*100)</f>
        <v>#DIV/0!</v>
      </c>
      <c r="ER113" s="770">
        <f>+EL113+EN113+EP113</f>
        <v>4198.8651082551369</v>
      </c>
      <c r="ES113" s="726" t="e">
        <f>+IF(ER113=0,0,ER113/ER97*100)</f>
        <v>#DIV/0!</v>
      </c>
      <c r="ET113" s="770">
        <v>1399.6217027517123</v>
      </c>
      <c r="EU113" s="726" t="e">
        <f>+IF(ET113=0,0,ET113/ET97*100)</f>
        <v>#DIV/0!</v>
      </c>
      <c r="EV113" s="770">
        <v>1399.6217027517123</v>
      </c>
      <c r="EW113" s="726" t="e">
        <f>+IF(EV113=0,0,EV113/EV97*100)</f>
        <v>#DIV/0!</v>
      </c>
      <c r="EX113" s="770">
        <v>1399.6217027517123</v>
      </c>
      <c r="EY113" s="726" t="e">
        <f>+IF(EX113=0,0,EX113/EX97*100)</f>
        <v>#DIV/0!</v>
      </c>
      <c r="EZ113" s="770">
        <f>+ET113+EV113+EX113</f>
        <v>4198.8651082551369</v>
      </c>
      <c r="FA113" s="726" t="e">
        <f>+IF(EZ113=0,0,EZ113/EZ97*100)</f>
        <v>#DIV/0!</v>
      </c>
      <c r="FB113" s="770">
        <f t="shared" si="74"/>
        <v>8397.7302165102737</v>
      </c>
      <c r="FC113" s="726" t="e">
        <f>+IF(FB113=0,0,FB113/FB97*100)</f>
        <v>#DIV/0!</v>
      </c>
      <c r="FD113" s="770">
        <v>1451.5793711046881</v>
      </c>
      <c r="FE113" s="726" t="e">
        <f>+IF(FD113=0,0,FD113/FD97*100)</f>
        <v>#DIV/0!</v>
      </c>
      <c r="FF113" s="770">
        <v>1451.5793711046881</v>
      </c>
      <c r="FG113" s="726" t="e">
        <f>+IF(FF113=0,0,FF113/FF97*100)</f>
        <v>#DIV/0!</v>
      </c>
      <c r="FH113" s="770">
        <v>1451.5793711046881</v>
      </c>
      <c r="FI113" s="726" t="e">
        <f>+IF(FH113=0,0,FH113/FH97*100)</f>
        <v>#DIV/0!</v>
      </c>
      <c r="FJ113" s="770">
        <v>1451.5793711046881</v>
      </c>
      <c r="FK113" s="726" t="e">
        <f>+IF(FJ113=0,0,FJ113/FJ97*100)</f>
        <v>#DIV/0!</v>
      </c>
    </row>
    <row r="114" spans="2:167" s="648" customFormat="1" ht="13.5" customHeight="1">
      <c r="B114" s="771"/>
      <c r="C114" s="769"/>
      <c r="D114" s="771" t="s">
        <v>4848</v>
      </c>
      <c r="E114" s="772">
        <f>+W114+AO114</f>
        <v>19523.125411000001</v>
      </c>
      <c r="F114" s="737">
        <f>+IF(E114=0,0,E114/E97*100)</f>
        <v>45.382347010120405</v>
      </c>
      <c r="G114" s="772">
        <v>1577.505114</v>
      </c>
      <c r="H114" s="737">
        <f>+IF(G114=0,0,G114/G97*100)</f>
        <v>27.787775141956679</v>
      </c>
      <c r="I114" s="772">
        <v>1526.834116</v>
      </c>
      <c r="J114" s="737">
        <f>+IF(I114=0,0,I114/I97*100)</f>
        <v>42.741034992561772</v>
      </c>
      <c r="K114" s="772">
        <v>1101.0421930000002</v>
      </c>
      <c r="L114" s="737">
        <f>+IF(K114=0,0,K114/K97*100)</f>
        <v>21.896005096324416</v>
      </c>
      <c r="M114" s="772">
        <f>+G114+I114+K114</f>
        <v>4205.3814230000007</v>
      </c>
      <c r="N114" s="737">
        <f>+IF(M114=0,0,M114/M97*100)</f>
        <v>29.454042409899113</v>
      </c>
      <c r="O114" s="772">
        <v>1126.0061519999999</v>
      </c>
      <c r="P114" s="737">
        <f>+IF(O114=0,0,O114/O97*100)</f>
        <v>58.241134737173041</v>
      </c>
      <c r="Q114" s="772">
        <v>1097.0597869999999</v>
      </c>
      <c r="R114" s="737">
        <f>+IF(Q114=0,0,Q114/Q97*100)</f>
        <v>47.083876055231435</v>
      </c>
      <c r="S114" s="772">
        <v>1718.0315329999999</v>
      </c>
      <c r="T114" s="737">
        <f>+IF(S114=0,0,S114/S97*100)</f>
        <v>82.434443079569007</v>
      </c>
      <c r="U114" s="772">
        <f>+O114+Q114+S114</f>
        <v>3941.0974719999999</v>
      </c>
      <c r="V114" s="737">
        <f>+IF(U114=0,0,U114/U97*100)</f>
        <v>62.089145620793971</v>
      </c>
      <c r="W114" s="772">
        <f t="shared" si="67"/>
        <v>8146.4788950000002</v>
      </c>
      <c r="X114" s="737">
        <f>+IF(W114=0,0,W114/W97*100)</f>
        <v>39.497590052093443</v>
      </c>
      <c r="Y114" s="772">
        <v>1479.7445840000003</v>
      </c>
      <c r="Z114" s="737">
        <f>+IF(Y114=0,0,Y114/Y97*100)</f>
        <v>42.368551154069849</v>
      </c>
      <c r="AA114" s="772">
        <v>1267.948032</v>
      </c>
      <c r="AB114" s="737">
        <f>+IF(AA114=0,0,AA114/AA97*100)</f>
        <v>54.977185746286104</v>
      </c>
      <c r="AC114" s="772">
        <v>1501.8428550000001</v>
      </c>
      <c r="AD114" s="737">
        <f>+IF(AC114=0,0,AC114/AC97*100)</f>
        <v>34.945252042661963</v>
      </c>
      <c r="AE114" s="772">
        <f>+Y114+AA114+AC114</f>
        <v>4249.5354710000001</v>
      </c>
      <c r="AF114" s="737">
        <f>+IF(AE114=0,0,AE114/AE97*100)</f>
        <v>42.088889550675596</v>
      </c>
      <c r="AG114" s="772">
        <v>1580.909185</v>
      </c>
      <c r="AH114" s="737">
        <f>+IF(AG114=0,0,AG114/AG97*100)</f>
        <v>52.674761589521658</v>
      </c>
      <c r="AI114" s="772">
        <v>1383.1531519999999</v>
      </c>
      <c r="AJ114" s="737">
        <f>+IF(AI114=0,0,AI114/AI97*100)</f>
        <v>31.843021867806481</v>
      </c>
      <c r="AK114" s="772">
        <v>4163.0487080000003</v>
      </c>
      <c r="AL114" s="737">
        <f>+IF(AK114=0,0,AK114/AK97*100)</f>
        <v>84.06037475659069</v>
      </c>
      <c r="AM114" s="772">
        <f>+AG114+AI114+AK114</f>
        <v>7127.1110449999996</v>
      </c>
      <c r="AN114" s="737">
        <f>+IF(AM114=0,0,AM114/AM97*100)</f>
        <v>57.956349038272315</v>
      </c>
      <c r="AO114" s="772">
        <f t="shared" si="68"/>
        <v>11376.646516000001</v>
      </c>
      <c r="AP114" s="737">
        <f>+IF(AO114=0,0,AO114/AO97*100)</f>
        <v>50.802320405694211</v>
      </c>
      <c r="AQ114" s="805"/>
      <c r="AR114" s="772">
        <v>13403.686184</v>
      </c>
      <c r="AS114" s="737">
        <f>+IF(AR114=0,0,AR114/AR97*100)</f>
        <v>77.45530470932303</v>
      </c>
      <c r="AT114" s="772">
        <v>1551.119406</v>
      </c>
      <c r="AU114" s="737">
        <f>+IF(AT114=0,0,AT114/AT97*100)</f>
        <v>57.698789065506602</v>
      </c>
      <c r="AV114" s="772">
        <v>1665.2459239999998</v>
      </c>
      <c r="AW114" s="737">
        <f>+IF(AV114=0,0,AV114/AV97*100)</f>
        <v>76.952849107988271</v>
      </c>
      <c r="AX114" s="772">
        <v>916.587042</v>
      </c>
      <c r="AY114" s="737">
        <f>+IF(AX114=0,0,AX114/AX97*100)</f>
        <v>40.55785015030856</v>
      </c>
      <c r="AZ114" s="772">
        <f>+AT114+AV114+AX114</f>
        <v>4132.9523719999997</v>
      </c>
      <c r="BA114" s="737">
        <f>+IF(AZ114=0,0,AZ114/AZ97*100)</f>
        <v>58.110443153497407</v>
      </c>
      <c r="BB114" s="772">
        <v>314.43904199999997</v>
      </c>
      <c r="BC114" s="737">
        <f>+IF(BB114=0,0,BB114/BB97*100)</f>
        <v>27.376907025179005</v>
      </c>
      <c r="BD114" s="772">
        <v>1623.6423560000001</v>
      </c>
      <c r="BE114" s="737">
        <f>+IF(BD114=0,0,BD114/BD97*100)</f>
        <v>150.44822579653271</v>
      </c>
      <c r="BF114" s="772">
        <v>895.69933800000001</v>
      </c>
      <c r="BG114" s="737">
        <f>+IF(BF114=0,0,BF114/BF97*100)</f>
        <v>72.039471817430027</v>
      </c>
      <c r="BH114" s="772">
        <f>+BB114+BD114+BF114</f>
        <v>2833.7807360000002</v>
      </c>
      <c r="BI114" s="737">
        <f>+IF(BH114=0,0,BH114/BH97*100)</f>
        <v>81.639167945943953</v>
      </c>
      <c r="BJ114" s="772">
        <f t="shared" si="69"/>
        <v>6966.7331080000004</v>
      </c>
      <c r="BK114" s="737">
        <f>+IF(BJ114=0,0,BJ114/BJ97*100)</f>
        <v>65.827350098999702</v>
      </c>
      <c r="BL114" s="772">
        <v>1285.9577609999999</v>
      </c>
      <c r="BM114" s="737">
        <f>+IF(BL114=0,0,BL114/BL97*100)</f>
        <v>114.85478445141241</v>
      </c>
      <c r="BN114" s="772">
        <v>1298.1640159999999</v>
      </c>
      <c r="BO114" s="737">
        <f>+IF(BN114=0,0,BN114/BN97*100)</f>
        <v>121.51027534701453</v>
      </c>
      <c r="BP114" s="772">
        <v>1308.2090710000002</v>
      </c>
      <c r="BQ114" s="737">
        <f>+IF(BP114=0,0,BP114/BP97*100)</f>
        <v>112.998165558072</v>
      </c>
      <c r="BR114" s="772">
        <f>+BL114+BN114+BP114</f>
        <v>3892.3308480000001</v>
      </c>
      <c r="BS114" s="737">
        <f>+IF(BR114=0,0,BR114/BR97*100)</f>
        <v>116.33756997244156</v>
      </c>
      <c r="BT114" s="772">
        <v>732.81918099999996</v>
      </c>
      <c r="BU114" s="737">
        <f>+IF(BT114=0,0,BT114/BT97*100)</f>
        <v>60.776659078253601</v>
      </c>
      <c r="BV114" s="772">
        <v>1468.5190299999999</v>
      </c>
      <c r="BW114" s="737">
        <f>+IF(BV114=0,0,BV114/BV97*100)</f>
        <v>105.91454686364602</v>
      </c>
      <c r="BX114" s="772">
        <v>343.28401700000001</v>
      </c>
      <c r="BY114" s="737">
        <f>+IF(BX114=0,0,BX114/BX97*100)</f>
        <v>43.801546472519313</v>
      </c>
      <c r="BZ114" s="772">
        <f>+BT114+BV114+BX114</f>
        <v>2544.6222279999997</v>
      </c>
      <c r="CA114" s="737">
        <f>+IF(BZ114=0,0,BZ114/BZ97*100)</f>
        <v>75.373960442219641</v>
      </c>
      <c r="CB114" s="772">
        <f t="shared" si="70"/>
        <v>6436.9530759999998</v>
      </c>
      <c r="CC114" s="737">
        <f>+IF(CB114=0,0,CB114/CB97*100)</f>
        <v>95.763513509271519</v>
      </c>
      <c r="CE114" s="772">
        <f>+CW114+DO114</f>
        <v>32200.235564000002</v>
      </c>
      <c r="CF114" s="737">
        <f>+IF(CE114=0,0,CE114/CE97*100)</f>
        <v>80.270614162149172</v>
      </c>
      <c r="CG114" s="772">
        <v>947.55985599999997</v>
      </c>
      <c r="CH114" s="737">
        <f>+IF(CG114=0,0,CG114/CG97*100)</f>
        <v>98.344934398217731</v>
      </c>
      <c r="CI114" s="772">
        <v>1134.553183</v>
      </c>
      <c r="CJ114" s="737">
        <f>+IF(CI114=0,0,CI114/CI97*100)</f>
        <v>98.332207666507756</v>
      </c>
      <c r="CK114" s="772">
        <v>1160.9694</v>
      </c>
      <c r="CL114" s="737">
        <f>+IF(CK114=0,0,CK114/CK97*100)</f>
        <v>125.12855236349378</v>
      </c>
      <c r="CM114" s="772">
        <f>+CG114+CI114+CK114</f>
        <v>3243.0824389999998</v>
      </c>
      <c r="CN114" s="737">
        <f>+IF(CM114=0,0,CM114/CM97*100)</f>
        <v>106.50083489967406</v>
      </c>
      <c r="CO114" s="772">
        <v>1785.148081</v>
      </c>
      <c r="CP114" s="737">
        <f>+IF(CO114=0,0,CO114/CO97*100)</f>
        <v>158.19291935033795</v>
      </c>
      <c r="CQ114" s="772">
        <v>954.86486300000001</v>
      </c>
      <c r="CR114" s="737">
        <f>+IF(CQ114=0,0,CQ114/CQ97*100)</f>
        <v>63.840410155784966</v>
      </c>
      <c r="CS114" s="772">
        <v>6303.1583409999994</v>
      </c>
      <c r="CT114" s="737">
        <f>+IF(CS114=0,0,CS114/CS97*100)</f>
        <v>102.50885450761996</v>
      </c>
      <c r="CU114" s="772">
        <f>+CO114+CQ114+CS114</f>
        <v>9043.1712850000004</v>
      </c>
      <c r="CV114" s="737">
        <f>+IF(CU114=0,0,CU114/CU97*100)</f>
        <v>103.07886820730306</v>
      </c>
      <c r="CW114" s="772">
        <f t="shared" si="71"/>
        <v>12286.253724</v>
      </c>
      <c r="CX114" s="737">
        <f>+IF(CW114=0,0,CW114/CW97*100)</f>
        <v>103.96058679564955</v>
      </c>
      <c r="CY114" s="772">
        <v>4770.0861420000001</v>
      </c>
      <c r="CZ114" s="737">
        <f>+IF(CY114=0,0,CY114/CY97*100)</f>
        <v>83.729631459076387</v>
      </c>
      <c r="DA114" s="772">
        <v>8466.922211000001</v>
      </c>
      <c r="DB114" s="737">
        <f>+IF(DA114=0,0,DA114/DA97*100)</f>
        <v>99.526014327644887</v>
      </c>
      <c r="DC114" s="772">
        <v>6676.9734869999993</v>
      </c>
      <c r="DD114" s="737">
        <f>+IF(DC114=0,0,DC114/DC97*100)</f>
        <v>83.029192376400033</v>
      </c>
      <c r="DE114" s="772">
        <f>+CY114+DA114+DC114</f>
        <v>19913.98184</v>
      </c>
      <c r="DF114" s="737">
        <f>+IF(DE114=0,0,DE114/DE97*100)</f>
        <v>89.517239154362244</v>
      </c>
      <c r="DG114" s="772">
        <v>0</v>
      </c>
      <c r="DH114" s="737">
        <f>+IF(DG114=0,0,DG114/DG97*100)</f>
        <v>0</v>
      </c>
      <c r="DI114" s="772">
        <v>0</v>
      </c>
      <c r="DJ114" s="737">
        <f>+IF(DI114=0,0,DI114/DI97*100)</f>
        <v>0</v>
      </c>
      <c r="DK114" s="772">
        <v>0</v>
      </c>
      <c r="DL114" s="737">
        <f>+IF(DK114=0,0,DK114/DK97*100)</f>
        <v>0</v>
      </c>
      <c r="DM114" s="772">
        <f>+DG114+DI114+DK114</f>
        <v>0</v>
      </c>
      <c r="DN114" s="737">
        <f>+IF(DM114=0,0,DM114/DM97*100)</f>
        <v>0</v>
      </c>
      <c r="DO114" s="772">
        <f t="shared" si="72"/>
        <v>19913.98184</v>
      </c>
      <c r="DP114" s="737">
        <f>+IF(DO114=0,0,DO114/DO97*100)</f>
        <v>70.376341062557756</v>
      </c>
      <c r="DR114" s="772">
        <f>+EJ114+FB114</f>
        <v>0</v>
      </c>
      <c r="DS114" s="737">
        <f>+IF(DR114=0,0,DR114/DR97*100)</f>
        <v>0</v>
      </c>
      <c r="DT114" s="772">
        <v>0</v>
      </c>
      <c r="DU114" s="737">
        <f>+IF(DT114=0,0,DT114/DT97*100)</f>
        <v>0</v>
      </c>
      <c r="DV114" s="772">
        <v>0</v>
      </c>
      <c r="DW114" s="737">
        <f>+IF(DV114=0,0,DV114/DV97*100)</f>
        <v>0</v>
      </c>
      <c r="DX114" s="772">
        <v>0</v>
      </c>
      <c r="DY114" s="737">
        <f>+IF(DX114=0,0,DX114/DX97*100)</f>
        <v>0</v>
      </c>
      <c r="DZ114" s="772">
        <f>+DT114+DV114+DX114</f>
        <v>0</v>
      </c>
      <c r="EA114" s="737">
        <f>+IF(DZ114=0,0,DZ114/DZ97*100)</f>
        <v>0</v>
      </c>
      <c r="EB114" s="772">
        <v>0</v>
      </c>
      <c r="EC114" s="737">
        <f>+IF(EB114=0,0,EB114/EB97*100)</f>
        <v>0</v>
      </c>
      <c r="ED114" s="772">
        <v>0</v>
      </c>
      <c r="EE114" s="737">
        <f>+IF(ED114=0,0,ED114/ED97*100)</f>
        <v>0</v>
      </c>
      <c r="EF114" s="772">
        <v>0</v>
      </c>
      <c r="EG114" s="737">
        <f>+IF(EF114=0,0,EF114/EF97*100)</f>
        <v>0</v>
      </c>
      <c r="EH114" s="772">
        <f>+EB114+ED114+EF114</f>
        <v>0</v>
      </c>
      <c r="EI114" s="737">
        <f>+IF(EH114=0,0,EH114/EH97*100)</f>
        <v>0</v>
      </c>
      <c r="EJ114" s="772">
        <f t="shared" si="73"/>
        <v>0</v>
      </c>
      <c r="EK114" s="737">
        <f>+IF(EJ114=0,0,EJ114/EJ97*100)</f>
        <v>0</v>
      </c>
      <c r="EL114" s="772">
        <v>0</v>
      </c>
      <c r="EM114" s="737">
        <f>+IF(EL114=0,0,EL114/EL97*100)</f>
        <v>0</v>
      </c>
      <c r="EN114" s="772">
        <v>0</v>
      </c>
      <c r="EO114" s="737">
        <f>+IF(EN114=0,0,EN114/EN97*100)</f>
        <v>0</v>
      </c>
      <c r="EP114" s="772">
        <v>0</v>
      </c>
      <c r="EQ114" s="737">
        <f>+IF(EP114=0,0,EP114/EP97*100)</f>
        <v>0</v>
      </c>
      <c r="ER114" s="772">
        <f>+EL114+EN114+EP114</f>
        <v>0</v>
      </c>
      <c r="ES114" s="737">
        <f>+IF(ER114=0,0,ER114/ER97*100)</f>
        <v>0</v>
      </c>
      <c r="ET114" s="772">
        <v>0</v>
      </c>
      <c r="EU114" s="737">
        <f>+IF(ET114=0,0,ET114/ET97*100)</f>
        <v>0</v>
      </c>
      <c r="EV114" s="772">
        <v>0</v>
      </c>
      <c r="EW114" s="737">
        <f>+IF(EV114=0,0,EV114/EV97*100)</f>
        <v>0</v>
      </c>
      <c r="EX114" s="772">
        <v>0</v>
      </c>
      <c r="EY114" s="737">
        <f>+IF(EX114=0,0,EX114/EX97*100)</f>
        <v>0</v>
      </c>
      <c r="EZ114" s="772">
        <f>+ET114+EV114+EX114</f>
        <v>0</v>
      </c>
      <c r="FA114" s="737">
        <f>+IF(EZ114=0,0,EZ114/EZ97*100)</f>
        <v>0</v>
      </c>
      <c r="FB114" s="772">
        <f t="shared" si="74"/>
        <v>0</v>
      </c>
      <c r="FC114" s="737">
        <f>+IF(FB114=0,0,FB114/FB97*100)</f>
        <v>0</v>
      </c>
      <c r="FD114" s="772">
        <v>0</v>
      </c>
      <c r="FE114" s="737">
        <f>+IF(FD114=0,0,FD114/FD97*100)</f>
        <v>0</v>
      </c>
      <c r="FF114" s="772">
        <v>0</v>
      </c>
      <c r="FG114" s="737">
        <f>+IF(FF114=0,0,FF114/FF97*100)</f>
        <v>0</v>
      </c>
      <c r="FH114" s="772">
        <v>0</v>
      </c>
      <c r="FI114" s="737">
        <f>+IF(FH114=0,0,FH114/FH97*100)</f>
        <v>0</v>
      </c>
      <c r="FJ114" s="772">
        <v>0</v>
      </c>
      <c r="FK114" s="737">
        <f>+IF(FJ114=0,0,FJ114/FJ97*100)</f>
        <v>0</v>
      </c>
    </row>
    <row r="115" spans="2:167" s="648" customFormat="1" ht="13.5" customHeight="1">
      <c r="B115" s="771"/>
      <c r="C115" s="769"/>
      <c r="D115" s="806" t="s">
        <v>4849</v>
      </c>
      <c r="E115" s="807">
        <f>+AK115</f>
        <v>2516.5735439999999</v>
      </c>
      <c r="F115" s="808">
        <f>+IF(E115=0,0,E115/E97*100)</f>
        <v>5.8498837376697779</v>
      </c>
      <c r="G115" s="807">
        <v>545.90243199999998</v>
      </c>
      <c r="H115" s="808">
        <f>+IF(G115=0,0,G115/G97*100)</f>
        <v>9.6160791462659532</v>
      </c>
      <c r="I115" s="807">
        <v>474.67333099999996</v>
      </c>
      <c r="J115" s="808">
        <f>+IF(I115=0,0,I115/I97*100)</f>
        <v>13.287644831684423</v>
      </c>
      <c r="K115" s="807">
        <v>196.70799400000001</v>
      </c>
      <c r="L115" s="808">
        <f>+IF(K115=0,0,K115/K97*100)</f>
        <v>3.911856663163999</v>
      </c>
      <c r="M115" s="807">
        <f>+G115+I115+K115</f>
        <v>1217.2837569999999</v>
      </c>
      <c r="N115" s="808">
        <f>+IF(M115=0,0,M115/M97*100)</f>
        <v>8.5257254448948743</v>
      </c>
      <c r="O115" s="807">
        <v>211.079801</v>
      </c>
      <c r="P115" s="808">
        <f>+IF(O115=0,0,O115/O97*100)</f>
        <v>10.917815243283568</v>
      </c>
      <c r="Q115" s="807">
        <v>269.35889500000002</v>
      </c>
      <c r="R115" s="808">
        <f>+IF(Q115=0,0,Q115/Q97*100)</f>
        <v>11.560409903671093</v>
      </c>
      <c r="S115" s="807">
        <v>905.176512</v>
      </c>
      <c r="T115" s="808">
        <f>+IF(S115=0,0,S115/S97*100)</f>
        <v>43.432102509277293</v>
      </c>
      <c r="U115" s="807">
        <f>+O115+Q115+S115</f>
        <v>1385.6152080000002</v>
      </c>
      <c r="V115" s="808">
        <f>+IF(U115=0,0,U115/U97*100)</f>
        <v>21.829367336159795</v>
      </c>
      <c r="W115" s="807">
        <f t="shared" si="67"/>
        <v>2602.8989650000003</v>
      </c>
      <c r="X115" s="808">
        <f>+IF(W115=0,0,W115/W97*100)</f>
        <v>12.619959812292416</v>
      </c>
      <c r="Y115" s="807">
        <v>923.88111300000003</v>
      </c>
      <c r="Z115" s="808">
        <f>+IF(Y115=0,0,Y115/Y97*100)</f>
        <v>26.452878841163223</v>
      </c>
      <c r="AA115" s="807">
        <v>986.24693000000002</v>
      </c>
      <c r="AB115" s="808">
        <f>+IF(AA115=0,0,AA115/AA97*100)</f>
        <v>42.762857225929615</v>
      </c>
      <c r="AC115" s="807">
        <v>509.16153300000002</v>
      </c>
      <c r="AD115" s="808">
        <f>+IF(AC115=0,0,AC115/AC97*100)</f>
        <v>11.847296833937495</v>
      </c>
      <c r="AE115" s="807">
        <f>+Y115+AA115+AC115</f>
        <v>2419.2895760000001</v>
      </c>
      <c r="AF115" s="808">
        <f>+IF(AE115=0,0,AE115/AE97*100)</f>
        <v>23.96149236787128</v>
      </c>
      <c r="AG115" s="807">
        <v>452.33965599999999</v>
      </c>
      <c r="AH115" s="808">
        <f>+IF(AG115=0,0,AG115/AG97*100)</f>
        <v>15.071633312881435</v>
      </c>
      <c r="AI115" s="807">
        <v>1725.808127</v>
      </c>
      <c r="AJ115" s="808">
        <f>+IF(AI115=0,0,AI115/AI97*100)</f>
        <v>39.731642044292684</v>
      </c>
      <c r="AK115" s="807">
        <v>2516.5735439999999</v>
      </c>
      <c r="AL115" s="808">
        <f>+IF(AK115=0,0,AK115/AK97*100)</f>
        <v>50.814710576084266</v>
      </c>
      <c r="AM115" s="807">
        <f>+AG115+AI115+AK115</f>
        <v>4694.7213269999993</v>
      </c>
      <c r="AN115" s="808">
        <f>+IF(AM115=0,0,AM115/AM97*100)</f>
        <v>38.176605660706805</v>
      </c>
      <c r="AO115" s="807">
        <f t="shared" si="68"/>
        <v>7114.0109029999994</v>
      </c>
      <c r="AP115" s="808">
        <f>+IF(AO115=0,0,AO115/AO97*100)</f>
        <v>31.767556525161179</v>
      </c>
      <c r="AQ115" s="651"/>
      <c r="AR115" s="807">
        <v>1819.9286990000001</v>
      </c>
      <c r="AS115" s="808">
        <f>+IF(AR115=0,0,AR115/AR97*100)</f>
        <v>10.516743677463499</v>
      </c>
      <c r="AT115" s="807">
        <v>2337.2177339999998</v>
      </c>
      <c r="AU115" s="808">
        <f>+IF(AT115=0,0,AT115/AT97*100)</f>
        <v>86.940201065492502</v>
      </c>
      <c r="AV115" s="807">
        <v>3058.8456679999999</v>
      </c>
      <c r="AW115" s="808">
        <f>+IF(AV115=0,0,AV115/AV97*100)</f>
        <v>141.35262890709686</v>
      </c>
      <c r="AX115" s="807">
        <v>3219.0252479999999</v>
      </c>
      <c r="AY115" s="808">
        <f>+IF(AX115=0,0,AX115/AX97*100)</f>
        <v>142.43791113778789</v>
      </c>
      <c r="AZ115" s="807">
        <f>+AT115+AV115+AX115</f>
        <v>8615.0886499999997</v>
      </c>
      <c r="BA115" s="808">
        <f>+IF(AZ115=0,0,AZ115/AZ97*100)</f>
        <v>121.13050773336269</v>
      </c>
      <c r="BB115" s="807">
        <v>2597.208134</v>
      </c>
      <c r="BC115" s="808">
        <f>+IF(BB115=0,0,BB115/BB97*100)</f>
        <v>226.12817148055254</v>
      </c>
      <c r="BD115" s="807">
        <v>2833.9245519441706</v>
      </c>
      <c r="BE115" s="808">
        <f>+IF(BD115=0,0,BD115/BD97*100)</f>
        <v>262.59411089250642</v>
      </c>
      <c r="BF115" s="807">
        <v>2627.2726970000003</v>
      </c>
      <c r="BG115" s="808">
        <f>+IF(BF115=0,0,BF115/BF97*100)</f>
        <v>211.30677380520169</v>
      </c>
      <c r="BH115" s="807">
        <f>+BB115+BD115+BF115</f>
        <v>8058.4053829441709</v>
      </c>
      <c r="BI115" s="808">
        <f>+IF(BH115=0,0,BH115/BH97*100)</f>
        <v>232.15681512582557</v>
      </c>
      <c r="BJ115" s="807">
        <f t="shared" si="69"/>
        <v>16673.494032944171</v>
      </c>
      <c r="BK115" s="808">
        <f>+IF(BJ115=0,0,BJ115/BJ97*100)</f>
        <v>157.54470740666676</v>
      </c>
      <c r="BL115" s="807">
        <v>2693.4548130000003</v>
      </c>
      <c r="BM115" s="808">
        <f>+IF(BL115=0,0,BL115/BL97*100)</f>
        <v>240.56480030585888</v>
      </c>
      <c r="BN115" s="807">
        <v>2691.1556799999998</v>
      </c>
      <c r="BO115" s="808">
        <f>+IF(BN115=0,0,BN115/BN97*100)</f>
        <v>251.89657365951982</v>
      </c>
      <c r="BP115" s="807">
        <v>2733.3519889999998</v>
      </c>
      <c r="BQ115" s="808">
        <f>+IF(BP115=0,0,BP115/BP97*100)</f>
        <v>236.09663579645618</v>
      </c>
      <c r="BR115" s="807">
        <f>+BL115+BN115+BP115</f>
        <v>8117.9624819999999</v>
      </c>
      <c r="BS115" s="808">
        <f>+IF(BR115=0,0,BR115/BR97*100)</f>
        <v>242.6371408711581</v>
      </c>
      <c r="BT115" s="807">
        <v>2315.6596629999999</v>
      </c>
      <c r="BU115" s="808">
        <f>+IF(BT115=0,0,BT115/BT97*100)</f>
        <v>192.050183085225</v>
      </c>
      <c r="BV115" s="807">
        <v>2503.383538</v>
      </c>
      <c r="BW115" s="808">
        <f>+IF(BV115=0,0,BV115/BV97*100)</f>
        <v>180.55246655753655</v>
      </c>
      <c r="BX115" s="807">
        <v>1819.9286990000001</v>
      </c>
      <c r="BY115" s="808">
        <f>+IF(BX115=0,0,BX115/BX97*100)</f>
        <v>232.21498100192676</v>
      </c>
      <c r="BZ115" s="807">
        <f>+BT115+BV115+BX115</f>
        <v>6638.9719000000005</v>
      </c>
      <c r="CA115" s="808">
        <f>+IF(BZ115=0,0,BZ115/BZ97*100)</f>
        <v>196.6522181019036</v>
      </c>
      <c r="CB115" s="807">
        <f t="shared" si="70"/>
        <v>14756.934381999999</v>
      </c>
      <c r="CC115" s="808">
        <f>+IF(CB115=0,0,CB115/CB97*100)</f>
        <v>219.54111958887461</v>
      </c>
      <c r="CE115" s="807">
        <f>+DK115</f>
        <v>1414.0294777517124</v>
      </c>
      <c r="CF115" s="808">
        <f>+IF(CE115=0,0,CE115/CE97*100)</f>
        <v>3.5249746666267274</v>
      </c>
      <c r="CG115" s="807">
        <v>1561.033111</v>
      </c>
      <c r="CH115" s="808">
        <f>+IF(CG115=0,0,CG115/CG97*100)</f>
        <v>162.01583248028686</v>
      </c>
      <c r="CI115" s="807">
        <v>1583.8641769999999</v>
      </c>
      <c r="CJ115" s="808">
        <f>+IF(CI115=0,0,CI115/CI97*100)</f>
        <v>137.27418291356236</v>
      </c>
      <c r="CK115" s="807">
        <v>1821.952843</v>
      </c>
      <c r="CL115" s="808">
        <f>+IF(CK115=0,0,CK115/CK97*100)</f>
        <v>196.36893247930726</v>
      </c>
      <c r="CM115" s="807">
        <f>+CG115+CI115+CK115</f>
        <v>4966.8501310000001</v>
      </c>
      <c r="CN115" s="808">
        <f>+IF(CM115=0,0,CM115/CM97*100)</f>
        <v>163.10830690328174</v>
      </c>
      <c r="CO115" s="807">
        <v>2349.2532940000001</v>
      </c>
      <c r="CP115" s="808">
        <f>+IF(CO115=0,0,CO115/CO97*100)</f>
        <v>208.18174179873975</v>
      </c>
      <c r="CQ115" s="807">
        <v>2091.2288939999999</v>
      </c>
      <c r="CR115" s="808">
        <f>+IF(CQ115=0,0,CQ115/CQ97*100)</f>
        <v>139.81550216764919</v>
      </c>
      <c r="CS115" s="807">
        <v>1890.4111539999999</v>
      </c>
      <c r="CT115" s="808">
        <f>+IF(CS115=0,0,CS115/CS97*100)</f>
        <v>30.743933669644104</v>
      </c>
      <c r="CU115" s="807">
        <f>+CO115+CQ115+CS115</f>
        <v>6330.8933419999994</v>
      </c>
      <c r="CV115" s="808">
        <f>+IF(CU115=0,0,CU115/CU97*100)</f>
        <v>72.162884000323373</v>
      </c>
      <c r="CW115" s="807">
        <f t="shared" si="71"/>
        <v>11297.743472999999</v>
      </c>
      <c r="CX115" s="808">
        <f>+IF(CW115=0,0,CW115/CW97*100)</f>
        <v>95.596271028123809</v>
      </c>
      <c r="CY115" s="807">
        <v>1749.966977</v>
      </c>
      <c r="CZ115" s="808">
        <f>+IF(CY115=0,0,CY115/CY97*100)</f>
        <v>30.717283857756378</v>
      </c>
      <c r="DA115" s="807">
        <v>2685.2903369999999</v>
      </c>
      <c r="DB115" s="808">
        <f>+IF(DA115=0,0,DA115/DA97*100)</f>
        <v>31.564745475863255</v>
      </c>
      <c r="DC115" s="807">
        <v>2606.9220740000001</v>
      </c>
      <c r="DD115" s="808">
        <f>+IF(DC115=0,0,DC115/DC97*100)</f>
        <v>32.417476992211661</v>
      </c>
      <c r="DE115" s="807">
        <f>+CY115+DA115+DC115</f>
        <v>7042.1793880000005</v>
      </c>
      <c r="DF115" s="808">
        <f>+IF(DE115=0,0,DE115/DE97*100)</f>
        <v>31.65597224645839</v>
      </c>
      <c r="DG115" s="807">
        <v>1432.3923642442696</v>
      </c>
      <c r="DH115" s="808">
        <f>+IF(DG115=0,0,DG115/DG97*100)</f>
        <v>76.567795077064673</v>
      </c>
      <c r="DI115" s="807">
        <v>1423.2109209979913</v>
      </c>
      <c r="DJ115" s="808">
        <f>+IF(DI115=0,0,DI115/DI97*100)</f>
        <v>69.083168572764933</v>
      </c>
      <c r="DK115" s="807">
        <v>1414.0294777517124</v>
      </c>
      <c r="DL115" s="808">
        <f>+IF(DK115=0,0,DK115/DK97*100)</f>
        <v>66.71367878828805</v>
      </c>
      <c r="DM115" s="807">
        <f>+DG115+DI115+DK115</f>
        <v>4269.6327629939733</v>
      </c>
      <c r="DN115" s="808">
        <f>+IF(DM115=0,0,DM115/DM97*100)</f>
        <v>70.567294577549987</v>
      </c>
      <c r="DO115" s="807">
        <f t="shared" si="72"/>
        <v>11311.812150993974</v>
      </c>
      <c r="DP115" s="808">
        <f>+IF(DO115=0,0,DO115/DO97*100)</f>
        <v>39.976131161016312</v>
      </c>
      <c r="DR115" s="807">
        <f>+EX115</f>
        <v>1399.6217027517123</v>
      </c>
      <c r="DS115" s="808" t="e">
        <f>+IF(DR115=0,0,DR115/DR97*100)</f>
        <v>#DIV/0!</v>
      </c>
      <c r="DT115" s="807">
        <v>1399.6217027517123</v>
      </c>
      <c r="DU115" s="808" t="e">
        <f>+IF(DT115=0,0,DT115/DT97*100)</f>
        <v>#DIV/0!</v>
      </c>
      <c r="DV115" s="807">
        <v>1399.6217027517123</v>
      </c>
      <c r="DW115" s="808" t="e">
        <f>+IF(DV115=0,0,DV115/DV97*100)</f>
        <v>#DIV/0!</v>
      </c>
      <c r="DX115" s="807">
        <v>1399.6217027517123</v>
      </c>
      <c r="DY115" s="808" t="e">
        <f>+IF(DX115=0,0,DX115/DX97*100)</f>
        <v>#DIV/0!</v>
      </c>
      <c r="DZ115" s="807">
        <f>+DT115+DV115+DX115</f>
        <v>4198.8651082551369</v>
      </c>
      <c r="EA115" s="808" t="e">
        <f>+IF(DZ115=0,0,DZ115/DZ97*100)</f>
        <v>#DIV/0!</v>
      </c>
      <c r="EB115" s="807">
        <v>1399.6217027517123</v>
      </c>
      <c r="EC115" s="808" t="e">
        <f>+IF(EB115=0,0,EB115/EB97*100)</f>
        <v>#DIV/0!</v>
      </c>
      <c r="ED115" s="807">
        <v>1399.6217027517123</v>
      </c>
      <c r="EE115" s="808" t="e">
        <f>+IF(ED115=0,0,ED115/ED97*100)</f>
        <v>#DIV/0!</v>
      </c>
      <c r="EF115" s="807">
        <v>1399.6217027517123</v>
      </c>
      <c r="EG115" s="808" t="e">
        <f>+IF(EF115=0,0,EF115/EF97*100)</f>
        <v>#DIV/0!</v>
      </c>
      <c r="EH115" s="807">
        <f>+EB115+ED115+EF115</f>
        <v>4198.8651082551369</v>
      </c>
      <c r="EI115" s="808" t="e">
        <f>+IF(EH115=0,0,EH115/EH97*100)</f>
        <v>#DIV/0!</v>
      </c>
      <c r="EJ115" s="807">
        <f t="shared" si="73"/>
        <v>8397.7302165102737</v>
      </c>
      <c r="EK115" s="808" t="e">
        <f>+IF(EJ115=0,0,EJ115/EJ97*100)</f>
        <v>#DIV/0!</v>
      </c>
      <c r="EL115" s="807">
        <v>1399.6217027517123</v>
      </c>
      <c r="EM115" s="808" t="e">
        <f>+IF(EL115=0,0,EL115/EL97*100)</f>
        <v>#DIV/0!</v>
      </c>
      <c r="EN115" s="807">
        <v>1399.6217027517123</v>
      </c>
      <c r="EO115" s="808" t="e">
        <f>+IF(EN115=0,0,EN115/EN97*100)</f>
        <v>#DIV/0!</v>
      </c>
      <c r="EP115" s="807">
        <v>1399.6217027517123</v>
      </c>
      <c r="EQ115" s="808" t="e">
        <f>+IF(EP115=0,0,EP115/EP97*100)</f>
        <v>#DIV/0!</v>
      </c>
      <c r="ER115" s="807">
        <f>+EL115+EN115+EP115</f>
        <v>4198.8651082551369</v>
      </c>
      <c r="ES115" s="808" t="e">
        <f>+IF(ER115=0,0,ER115/ER97*100)</f>
        <v>#DIV/0!</v>
      </c>
      <c r="ET115" s="807">
        <v>1399.6217027517123</v>
      </c>
      <c r="EU115" s="808" t="e">
        <f>+IF(ET115=0,0,ET115/ET97*100)</f>
        <v>#DIV/0!</v>
      </c>
      <c r="EV115" s="807">
        <v>1399.6217027517123</v>
      </c>
      <c r="EW115" s="808" t="e">
        <f>+IF(EV115=0,0,EV115/EV97*100)</f>
        <v>#DIV/0!</v>
      </c>
      <c r="EX115" s="807">
        <v>1399.6217027517123</v>
      </c>
      <c r="EY115" s="808" t="e">
        <f>+IF(EX115=0,0,EX115/EX97*100)</f>
        <v>#DIV/0!</v>
      </c>
      <c r="EZ115" s="807">
        <f>+ET115+EV115+EX115</f>
        <v>4198.8651082551369</v>
      </c>
      <c r="FA115" s="808" t="e">
        <f>+IF(EZ115=0,0,EZ115/EZ97*100)</f>
        <v>#DIV/0!</v>
      </c>
      <c r="FB115" s="807">
        <f t="shared" si="74"/>
        <v>8397.7302165102737</v>
      </c>
      <c r="FC115" s="808" t="e">
        <f>+IF(FB115=0,0,FB115/FB97*100)</f>
        <v>#DIV/0!</v>
      </c>
      <c r="FD115" s="807">
        <v>1451.5793711046881</v>
      </c>
      <c r="FE115" s="808" t="e">
        <f>+IF(FD115=0,0,FD115/FD97*100)</f>
        <v>#DIV/0!</v>
      </c>
      <c r="FF115" s="807">
        <v>1451.5793711046881</v>
      </c>
      <c r="FG115" s="808" t="e">
        <f>+IF(FF115=0,0,FF115/FF97*100)</f>
        <v>#DIV/0!</v>
      </c>
      <c r="FH115" s="807">
        <v>1451.5793711046881</v>
      </c>
      <c r="FI115" s="808" t="e">
        <f>+IF(FH115=0,0,FH115/FH97*100)</f>
        <v>#DIV/0!</v>
      </c>
      <c r="FJ115" s="807">
        <v>1451.5793711046881</v>
      </c>
      <c r="FK115" s="808" t="e">
        <f>+IF(FJ115=0,0,FJ115/FJ97*100)</f>
        <v>#DIV/0!</v>
      </c>
    </row>
    <row r="116" spans="2:167" s="648" customFormat="1" ht="13.5" customHeight="1">
      <c r="B116" s="771"/>
      <c r="C116" s="769"/>
      <c r="D116" s="781" t="s">
        <v>4850</v>
      </c>
      <c r="E116" s="785">
        <f t="shared" ref="E116:E138" si="75">+W116+AO116</f>
        <v>-6.5423379999999938</v>
      </c>
      <c r="F116" s="786">
        <f>+IF(E116=0,0,E116/E97*100)</f>
        <v>-1.5207946838584022E-2</v>
      </c>
      <c r="G116" s="785">
        <v>-3.616638</v>
      </c>
      <c r="H116" s="786">
        <f>+IF(G116=0,0,G116/G97*100)</f>
        <v>-6.3707130089123709E-2</v>
      </c>
      <c r="I116" s="785">
        <v>-25.157945000000002</v>
      </c>
      <c r="J116" s="786">
        <f>+IF(I116=0,0,I116/I97*100)</f>
        <v>-0.70425241112829873</v>
      </c>
      <c r="K116" s="785">
        <v>-2.2953380000000001</v>
      </c>
      <c r="L116" s="786">
        <f>+IF(K116=0,0,K116/K97*100)</f>
        <v>-4.5646509157698627E-2</v>
      </c>
      <c r="M116" s="785">
        <f>+G116+I116+K116</f>
        <v>-31.069921000000001</v>
      </c>
      <c r="N116" s="786">
        <f>+IF(M116=0,0,M116/M97*100)</f>
        <v>-0.21761040884452845</v>
      </c>
      <c r="O116" s="785">
        <v>1.648857</v>
      </c>
      <c r="P116" s="786">
        <f>+IF(O116=0,0,O116/O97*100)</f>
        <v>8.5284882794611008E-2</v>
      </c>
      <c r="Q116" s="785">
        <v>37.859084000000003</v>
      </c>
      <c r="R116" s="786">
        <f>+IF(Q116=0,0,Q116/Q97*100)</f>
        <v>1.6248452816734187</v>
      </c>
      <c r="S116" s="785">
        <v>-17.201041</v>
      </c>
      <c r="T116" s="786">
        <f>+IF(S116=0,0,S116/S97*100)</f>
        <v>-0.8253388881331043</v>
      </c>
      <c r="U116" s="785">
        <f>+O116+Q116+S116</f>
        <v>22.306900000000002</v>
      </c>
      <c r="V116" s="786">
        <f>+IF(U116=0,0,U116/U97*100)</f>
        <v>0.35142910630566848</v>
      </c>
      <c r="W116" s="785">
        <f t="shared" si="67"/>
        <v>-8.7630209999999984</v>
      </c>
      <c r="X116" s="786">
        <f>+IF(W116=0,0,W116/W97*100)</f>
        <v>-4.2486848064913062E-2</v>
      </c>
      <c r="Y116" s="785">
        <v>7.4224329999999998</v>
      </c>
      <c r="Z116" s="786">
        <f>+IF(Y116=0,0,Y116/Y97*100)</f>
        <v>0.21252163086015124</v>
      </c>
      <c r="AA116" s="785">
        <v>-26.737182000000001</v>
      </c>
      <c r="AB116" s="786">
        <f>+IF(AA116=0,0,AA116/AA97*100)</f>
        <v>-1.1593022616452608</v>
      </c>
      <c r="AC116" s="785">
        <v>0.87970500000000007</v>
      </c>
      <c r="AD116" s="786">
        <f>+IF(AC116=0,0,AC116/AC97*100)</f>
        <v>2.0469194127630579E-2</v>
      </c>
      <c r="AE116" s="785">
        <f>+Y116+AA116+AC116</f>
        <v>-18.435043999999998</v>
      </c>
      <c r="AF116" s="786">
        <f>+IF(AE116=0,0,AE116/AE97*100)</f>
        <v>-0.18258714065875475</v>
      </c>
      <c r="AG116" s="785">
        <v>21.472104000000002</v>
      </c>
      <c r="AH116" s="786">
        <f>+IF(AG116=0,0,AG116/AG97*100)</f>
        <v>0.71543512414055233</v>
      </c>
      <c r="AI116" s="785">
        <v>7.049747</v>
      </c>
      <c r="AJ116" s="786">
        <f>+IF(AI116=0,0,AI116/AI97*100)</f>
        <v>0.16229963222720772</v>
      </c>
      <c r="AK116" s="785">
        <v>-7.8661240000000001</v>
      </c>
      <c r="AL116" s="786">
        <f>+IF(AK116=0,0,AK116/AK97*100)</f>
        <v>-0.15883295577376949</v>
      </c>
      <c r="AM116" s="785">
        <f>+AG116+AI116+AK116</f>
        <v>20.655727000000002</v>
      </c>
      <c r="AN116" s="786">
        <f>+IF(AM116=0,0,AM116/AM97*100)</f>
        <v>0.16796855220757484</v>
      </c>
      <c r="AO116" s="785">
        <f t="shared" si="68"/>
        <v>2.2206830000000046</v>
      </c>
      <c r="AP116" s="786">
        <f>+IF(AO116=0,0,AO116/AO97*100)</f>
        <v>9.9164414686538256E-3</v>
      </c>
      <c r="AQ116" s="651"/>
      <c r="AR116" s="785">
        <v>-52.157519000000008</v>
      </c>
      <c r="AS116" s="786">
        <f>+IF(AR116=0,0,AR116/AR97*100)</f>
        <v>-0.30140041116821376</v>
      </c>
      <c r="AT116" s="785">
        <v>-1.751749</v>
      </c>
      <c r="AU116" s="786">
        <f>+IF(AT116=0,0,AT116/AT97*100)</f>
        <v>-6.5161840961915046E-2</v>
      </c>
      <c r="AV116" s="785">
        <v>-15.274347000000001</v>
      </c>
      <c r="AW116" s="786">
        <f>+IF(AV116=0,0,AV116/AV97*100)</f>
        <v>-0.70584440590653175</v>
      </c>
      <c r="AX116" s="785">
        <v>-3.0207709999999999</v>
      </c>
      <c r="AY116" s="786">
        <f>+IF(AX116=0,0,AX116/AX97*100)</f>
        <v>-0.13366540431235743</v>
      </c>
      <c r="AZ116" s="785">
        <f>+AT116+AV116+AX116</f>
        <v>-20.046866999999999</v>
      </c>
      <c r="BA116" s="786">
        <f>+IF(AZ116=0,0,AZ116/AZ97*100)</f>
        <v>-0.28186444467674671</v>
      </c>
      <c r="BB116" s="785">
        <v>11.520973</v>
      </c>
      <c r="BC116" s="786">
        <f>+IF(BB116=0,0,BB116/BB97*100)</f>
        <v>1.0030834741590315</v>
      </c>
      <c r="BD116" s="785">
        <v>-5.3300739999999998</v>
      </c>
      <c r="BE116" s="786">
        <f>+IF(BD116=0,0,BD116/BD97*100)</f>
        <v>-0.49388966338608398</v>
      </c>
      <c r="BF116" s="785">
        <v>-15.081326000000001</v>
      </c>
      <c r="BG116" s="786">
        <f>+IF(BF116=0,0,BF116/BF97*100)</f>
        <v>-1.2129636734715046</v>
      </c>
      <c r="BH116" s="785">
        <f>+BB116+BD116+BF116</f>
        <v>-8.8904270000000007</v>
      </c>
      <c r="BI116" s="786">
        <f>+IF(BH116=0,0,BH116/BH97*100)</f>
        <v>-0.2561267545310022</v>
      </c>
      <c r="BJ116" s="785">
        <f t="shared" si="69"/>
        <v>-28.937294000000001</v>
      </c>
      <c r="BK116" s="786">
        <f>+IF(BJ116=0,0,BJ116/BJ97*100)</f>
        <v>-0.27342304542545182</v>
      </c>
      <c r="BL116" s="785">
        <v>14.358067</v>
      </c>
      <c r="BM116" s="786">
        <f>+IF(BL116=0,0,BL116/BL97*100)</f>
        <v>1.2823848033247633</v>
      </c>
      <c r="BN116" s="785">
        <v>-26.008234000000002</v>
      </c>
      <c r="BO116" s="786">
        <f>+IF(BN116=0,0,BN116/BN97*100)</f>
        <v>-2.4344132449204978</v>
      </c>
      <c r="BP116" s="785">
        <v>-14.819323000000001</v>
      </c>
      <c r="BQ116" s="786">
        <f>+IF(BP116=0,0,BP116/BP97*100)</f>
        <v>-1.2800372287072637</v>
      </c>
      <c r="BR116" s="785">
        <f>+BL116+BN116+BP116</f>
        <v>-26.46949</v>
      </c>
      <c r="BS116" s="786">
        <f>+IF(BR116=0,0,BR116/BR97*100)</f>
        <v>-0.79114450062541097</v>
      </c>
      <c r="BT116" s="785">
        <v>3.4398270000000002</v>
      </c>
      <c r="BU116" s="786">
        <f>+IF(BT116=0,0,BT116/BT97*100)</f>
        <v>0.28528346185192427</v>
      </c>
      <c r="BV116" s="785">
        <v>16.975030999999998</v>
      </c>
      <c r="BW116" s="786">
        <f>+IF(BV116=0,0,BV116/BV97*100)</f>
        <v>1.2242965052767099</v>
      </c>
      <c r="BX116" s="785">
        <v>-17.165593000000001</v>
      </c>
      <c r="BY116" s="786">
        <f>+IF(BX116=0,0,BX116/BX97*100)</f>
        <v>-2.1902549559068234</v>
      </c>
      <c r="BZ116" s="785">
        <f>+BT116+BV116+BX116</f>
        <v>3.2492649999999976</v>
      </c>
      <c r="CA116" s="786">
        <f>+IF(BZ116=0,0,BZ116/BZ97*100)</f>
        <v>9.6246102419996871E-2</v>
      </c>
      <c r="CB116" s="785">
        <f t="shared" si="70"/>
        <v>-23.220225000000003</v>
      </c>
      <c r="CC116" s="786">
        <f>+IF(CB116=0,0,CB116/CB97*100)</f>
        <v>-0.34545075973392481</v>
      </c>
      <c r="CE116" s="785">
        <f t="shared" ref="CE116:CE138" si="76">+CW116+DO116</f>
        <v>-45.273818000000006</v>
      </c>
      <c r="CF116" s="786">
        <f>+IF(CE116=0,0,CE116/CE97*100)</f>
        <v>-0.11286119845621152</v>
      </c>
      <c r="CG116" s="785">
        <v>34.241365999999999</v>
      </c>
      <c r="CH116" s="786">
        <f>+IF(CG116=0,0,CG116/CG97*100)</f>
        <v>3.5538281530738076</v>
      </c>
      <c r="CI116" s="785">
        <v>13.112921999999999</v>
      </c>
      <c r="CJ116" s="786">
        <f>+IF(CI116=0,0,CI116/CI97*100)</f>
        <v>1.1365025355701797</v>
      </c>
      <c r="CK116" s="785">
        <v>6.3322320000000003</v>
      </c>
      <c r="CL116" s="786">
        <f>+IF(CK116=0,0,CK116/CK97*100)</f>
        <v>0.68248398570176882</v>
      </c>
      <c r="CM116" s="785">
        <f>+CG116+CI116+CK116</f>
        <v>53.686519999999994</v>
      </c>
      <c r="CN116" s="786">
        <f>+IF(CM116=0,0,CM116/CM97*100)</f>
        <v>1.7630323343310015</v>
      </c>
      <c r="CO116" s="785">
        <v>-5.9614690000000001</v>
      </c>
      <c r="CP116" s="786">
        <f>+IF(CO116=0,0,CO116/CO97*100)</f>
        <v>-0.52828232837595046</v>
      </c>
      <c r="CQ116" s="785">
        <v>-9.5638470000000009</v>
      </c>
      <c r="CR116" s="786">
        <f>+IF(CQ116=0,0,CQ116/CQ97*100)</f>
        <v>-0.63942023505704559</v>
      </c>
      <c r="CS116" s="785">
        <v>7.2396949999999993</v>
      </c>
      <c r="CT116" s="786">
        <f>+IF(CS116=0,0,CS116/CS97*100)</f>
        <v>0.11773983791700271</v>
      </c>
      <c r="CU116" s="785">
        <f>+CO116+CQ116+CS116</f>
        <v>-8.2856210000000008</v>
      </c>
      <c r="CV116" s="786">
        <f>+IF(CU116=0,0,CU116/CU97*100)</f>
        <v>-9.4443907801605095E-2</v>
      </c>
      <c r="CW116" s="785">
        <f t="shared" si="71"/>
        <v>45.400898999999995</v>
      </c>
      <c r="CX116" s="786">
        <f>+IF(CW116=0,0,CW116/CW97*100)</f>
        <v>0.38416137311816584</v>
      </c>
      <c r="CY116" s="785">
        <v>9.2791409999999992</v>
      </c>
      <c r="CZ116" s="786">
        <f>+IF(CY116=0,0,CY116/CY97*100)</f>
        <v>0.16287736385847545</v>
      </c>
      <c r="DA116" s="785">
        <v>-2.2610000000000005E-2</v>
      </c>
      <c r="DB116" s="786">
        <f>+IF(DA116=0,0,DA116/DA97*100)</f>
        <v>-2.6577345673786196E-4</v>
      </c>
      <c r="DC116" s="785">
        <v>-99.931247999999997</v>
      </c>
      <c r="DD116" s="786">
        <f>+IF(DC116=0,0,DC116/DC97*100)</f>
        <v>-1.2426604405065151</v>
      </c>
      <c r="DE116" s="785">
        <f>+CY116+DA116+DC116</f>
        <v>-90.674717000000001</v>
      </c>
      <c r="DF116" s="786">
        <f>+IF(DE116=0,0,DE116/DE97*100)</f>
        <v>-0.40760056889471968</v>
      </c>
      <c r="DG116" s="785">
        <v>0</v>
      </c>
      <c r="DH116" s="786">
        <f>+IF(DG116=0,0,DG116/DG97*100)</f>
        <v>0</v>
      </c>
      <c r="DI116" s="785">
        <v>0</v>
      </c>
      <c r="DJ116" s="786">
        <f>+IF(DI116=0,0,DI116/DI97*100)</f>
        <v>0</v>
      </c>
      <c r="DK116" s="785">
        <v>0</v>
      </c>
      <c r="DL116" s="786">
        <f>+IF(DK116=0,0,DK116/DK97*100)</f>
        <v>0</v>
      </c>
      <c r="DM116" s="785">
        <f>+DG116+DI116+DK116</f>
        <v>0</v>
      </c>
      <c r="DN116" s="786">
        <f>+IF(DM116=0,0,DM116/DM97*100)</f>
        <v>0</v>
      </c>
      <c r="DO116" s="785">
        <f t="shared" si="72"/>
        <v>-90.674717000000001</v>
      </c>
      <c r="DP116" s="786">
        <f>+IF(DO116=0,0,DO116/DO97*100)</f>
        <v>-0.32044594901282203</v>
      </c>
      <c r="DR116" s="785">
        <f t="shared" ref="DR116:DR138" si="77">+EJ116+FB116</f>
        <v>0</v>
      </c>
      <c r="DS116" s="786">
        <f>+IF(DR116=0,0,DR116/DR97*100)</f>
        <v>0</v>
      </c>
      <c r="DT116" s="785">
        <v>0</v>
      </c>
      <c r="DU116" s="786">
        <f>+IF(DT116=0,0,DT116/DT97*100)</f>
        <v>0</v>
      </c>
      <c r="DV116" s="785">
        <v>0</v>
      </c>
      <c r="DW116" s="786">
        <f>+IF(DV116=0,0,DV116/DV97*100)</f>
        <v>0</v>
      </c>
      <c r="DX116" s="785">
        <v>0</v>
      </c>
      <c r="DY116" s="786">
        <f>+IF(DX116=0,0,DX116/DX97*100)</f>
        <v>0</v>
      </c>
      <c r="DZ116" s="785">
        <f>+DT116+DV116+DX116</f>
        <v>0</v>
      </c>
      <c r="EA116" s="786">
        <f>+IF(DZ116=0,0,DZ116/DZ97*100)</f>
        <v>0</v>
      </c>
      <c r="EB116" s="785">
        <v>0</v>
      </c>
      <c r="EC116" s="786">
        <f>+IF(EB116=0,0,EB116/EB97*100)</f>
        <v>0</v>
      </c>
      <c r="ED116" s="785">
        <v>0</v>
      </c>
      <c r="EE116" s="786">
        <f>+IF(ED116=0,0,ED116/ED97*100)</f>
        <v>0</v>
      </c>
      <c r="EF116" s="785">
        <v>0</v>
      </c>
      <c r="EG116" s="786">
        <f>+IF(EF116=0,0,EF116/EF97*100)</f>
        <v>0</v>
      </c>
      <c r="EH116" s="785">
        <f>+EB116+ED116+EF116</f>
        <v>0</v>
      </c>
      <c r="EI116" s="786">
        <f>+IF(EH116=0,0,EH116/EH97*100)</f>
        <v>0</v>
      </c>
      <c r="EJ116" s="785">
        <f t="shared" si="73"/>
        <v>0</v>
      </c>
      <c r="EK116" s="786">
        <f>+IF(EJ116=0,0,EJ116/EJ97*100)</f>
        <v>0</v>
      </c>
      <c r="EL116" s="785">
        <v>0</v>
      </c>
      <c r="EM116" s="786">
        <f>+IF(EL116=0,0,EL116/EL97*100)</f>
        <v>0</v>
      </c>
      <c r="EN116" s="785">
        <v>0</v>
      </c>
      <c r="EO116" s="786">
        <f>+IF(EN116=0,0,EN116/EN97*100)</f>
        <v>0</v>
      </c>
      <c r="EP116" s="785">
        <v>0</v>
      </c>
      <c r="EQ116" s="786">
        <f>+IF(EP116=0,0,EP116/EP97*100)</f>
        <v>0</v>
      </c>
      <c r="ER116" s="785">
        <f>+EL116+EN116+EP116</f>
        <v>0</v>
      </c>
      <c r="ES116" s="786">
        <f>+IF(ER116=0,0,ER116/ER97*100)</f>
        <v>0</v>
      </c>
      <c r="ET116" s="785">
        <v>0</v>
      </c>
      <c r="EU116" s="786">
        <f>+IF(ET116=0,0,ET116/ET97*100)</f>
        <v>0</v>
      </c>
      <c r="EV116" s="785">
        <v>0</v>
      </c>
      <c r="EW116" s="786">
        <f>+IF(EV116=0,0,EV116/EV97*100)</f>
        <v>0</v>
      </c>
      <c r="EX116" s="785">
        <v>0</v>
      </c>
      <c r="EY116" s="786">
        <f>+IF(EX116=0,0,EX116/EX97*100)</f>
        <v>0</v>
      </c>
      <c r="EZ116" s="785">
        <f>+ET116+EV116+EX116</f>
        <v>0</v>
      </c>
      <c r="FA116" s="786">
        <f>+IF(EZ116=0,0,EZ116/EZ97*100)</f>
        <v>0</v>
      </c>
      <c r="FB116" s="785">
        <f t="shared" si="74"/>
        <v>0</v>
      </c>
      <c r="FC116" s="786">
        <f>+IF(FB116=0,0,FB116/FB97*100)</f>
        <v>0</v>
      </c>
      <c r="FD116" s="785">
        <v>0</v>
      </c>
      <c r="FE116" s="786">
        <f>+IF(FD116=0,0,FD116/FD97*100)</f>
        <v>0</v>
      </c>
      <c r="FF116" s="785">
        <v>0</v>
      </c>
      <c r="FG116" s="786">
        <f>+IF(FF116=0,0,FF116/FF97*100)</f>
        <v>0</v>
      </c>
      <c r="FH116" s="785">
        <v>0</v>
      </c>
      <c r="FI116" s="786">
        <f>+IF(FH116=0,0,FH116/FH97*100)</f>
        <v>0</v>
      </c>
      <c r="FJ116" s="785">
        <v>0</v>
      </c>
      <c r="FK116" s="786">
        <f>+IF(FJ116=0,0,FJ116/FJ97*100)</f>
        <v>0</v>
      </c>
    </row>
    <row r="117" spans="2:167" s="648" customFormat="1" ht="13.5" customHeight="1">
      <c r="B117" s="771"/>
      <c r="C117" s="728" t="s">
        <v>4851</v>
      </c>
      <c r="D117" s="787"/>
      <c r="E117" s="797">
        <f t="shared" si="75"/>
        <v>33567.018301559998</v>
      </c>
      <c r="F117" s="727">
        <f>+IF(E117=0,0,E117/E100*100)</f>
        <v>101.94387603601594</v>
      </c>
      <c r="G117" s="797">
        <f>SUM(G118:G121)</f>
        <v>2005.2687639999999</v>
      </c>
      <c r="H117" s="727">
        <f>+IF(G117=0,0,G117/G100*100)</f>
        <v>103.89746653648449</v>
      </c>
      <c r="I117" s="797">
        <f>SUM(I118:I121)</f>
        <v>563.54555300000004</v>
      </c>
      <c r="J117" s="727">
        <f>+IF(I117=0,0,I117/I100*100)</f>
        <v>50.17230385029989</v>
      </c>
      <c r="K117" s="797">
        <f>SUM(K118:K121)</f>
        <v>1828.098551</v>
      </c>
      <c r="L117" s="727">
        <f>+IF(K117=0,0,K117/K100*100)</f>
        <v>106.43929267674631</v>
      </c>
      <c r="M117" s="797">
        <f>SUM(M118:M121)</f>
        <v>4396.9128680000003</v>
      </c>
      <c r="N117" s="727">
        <f>+IF(M117=0,0,M117/M100*100)</f>
        <v>92.163594113481849</v>
      </c>
      <c r="O117" s="797">
        <f>SUM(O118:O121)</f>
        <v>853.15221455999995</v>
      </c>
      <c r="P117" s="727">
        <f>+IF(O117=0,0,O117/O100*100)</f>
        <v>59.124442070097217</v>
      </c>
      <c r="Q117" s="797">
        <f>SUM(Q118:Q121)</f>
        <v>3304.8983250000001</v>
      </c>
      <c r="R117" s="727">
        <f>+IF(Q117=0,0,Q117/Q100*100)</f>
        <v>98.936695016312584</v>
      </c>
      <c r="S117" s="797">
        <f>SUM(S118:S121)</f>
        <v>2107.3582689999998</v>
      </c>
      <c r="T117" s="727">
        <f>+IF(S117=0,0,S117/S100*100)</f>
        <v>85.249547403378941</v>
      </c>
      <c r="U117" s="797">
        <f>SUM(U118:U121)</f>
        <v>6265.4088085599997</v>
      </c>
      <c r="V117" s="727">
        <f>+IF(U117=0,0,U117/U100*100)</f>
        <v>86.355326733670793</v>
      </c>
      <c r="W117" s="797">
        <f t="shared" si="67"/>
        <v>10662.321676560001</v>
      </c>
      <c r="X117" s="727">
        <f>+IF(W117=0,0,W117/W100*100)</f>
        <v>88.659464162828542</v>
      </c>
      <c r="Y117" s="797">
        <f>SUM(Y118:Y121)</f>
        <v>3558.6936970000002</v>
      </c>
      <c r="Z117" s="727">
        <f>+IF(Y117=0,0,Y117/Y100*100)</f>
        <v>103.03621773332334</v>
      </c>
      <c r="AA117" s="797">
        <f>SUM(AA118:AA121)</f>
        <v>2832.0688829999999</v>
      </c>
      <c r="AB117" s="727">
        <f>+IF(AA117=0,0,AA117/AA100*100)</f>
        <v>75.623185883916832</v>
      </c>
      <c r="AC117" s="797">
        <f>SUM(AC118:AC121)</f>
        <v>3433.1558450000002</v>
      </c>
      <c r="AD117" s="727">
        <f>+IF(AC117=0,0,AC117/AC100*100)</f>
        <v>124.35013442392714</v>
      </c>
      <c r="AE117" s="797">
        <f>SUM(AE118:AE121)</f>
        <v>9823.918424999998</v>
      </c>
      <c r="AF117" s="727">
        <f>+IF(AE117=0,0,AE117/AE100*100)</f>
        <v>98.636882805488966</v>
      </c>
      <c r="AG117" s="797">
        <f>SUM(AG118:AG121)</f>
        <v>7305.2550660000006</v>
      </c>
      <c r="AH117" s="727">
        <f>+IF(AG117=0,0,AG117/AG100*100)</f>
        <v>111.02003183944862</v>
      </c>
      <c r="AI117" s="797">
        <f>SUM(AI118:AI121)</f>
        <v>3579.9577690000001</v>
      </c>
      <c r="AJ117" s="727">
        <f>+IF(AI117=0,0,AI117/AI100*100)</f>
        <v>126.36061028364051</v>
      </c>
      <c r="AK117" s="797">
        <f>SUM(AK118:AK121)</f>
        <v>2195.5653649999999</v>
      </c>
      <c r="AL117" s="727">
        <f>+IF(AK117=0,0,AK117/AK100*100)</f>
        <v>143.70054663958592</v>
      </c>
      <c r="AM117" s="797">
        <f>SUM(AM118:AM121)</f>
        <v>13080.778199999999</v>
      </c>
      <c r="AN117" s="727">
        <f>+IF(AM117=0,0,AM117/AM100*100)</f>
        <v>119.55604276395748</v>
      </c>
      <c r="AO117" s="797">
        <f t="shared" si="68"/>
        <v>22904.696624999997</v>
      </c>
      <c r="AP117" s="727">
        <f>+IF(AO117=0,0,AO117/AO100*100)</f>
        <v>109.58761679389106</v>
      </c>
      <c r="AQ117" s="651"/>
      <c r="AR117" s="797">
        <f>SUM(AR118:AR121)</f>
        <v>51091.178628332193</v>
      </c>
      <c r="AS117" s="727">
        <f>+IF(AR117=0,0,AR117/AR100*100)</f>
        <v>103.22299360727378</v>
      </c>
      <c r="AT117" s="797">
        <f>SUM(AT118:AT121)</f>
        <v>2942.8397236420001</v>
      </c>
      <c r="AU117" s="727">
        <f>+IF(AT117=0,0,AT117/AT100*100)</f>
        <v>100.95727784793769</v>
      </c>
      <c r="AV117" s="797">
        <f>SUM(AV118:AV121)</f>
        <v>2913.0149630000001</v>
      </c>
      <c r="AW117" s="727">
        <f>+IF(AV117=0,0,AV117/AV100*100)</f>
        <v>125.14480536086316</v>
      </c>
      <c r="AX117" s="797">
        <f>SUM(AX118:AX121)</f>
        <v>4494.2923190000001</v>
      </c>
      <c r="AY117" s="727">
        <f>+IF(AX117=0,0,AX117/AX100*100)</f>
        <v>101.12046984262693</v>
      </c>
      <c r="AZ117" s="797">
        <f>SUM(AZ118:AZ121)</f>
        <v>10350.147005642</v>
      </c>
      <c r="BA117" s="727">
        <f>+IF(AZ117=0,0,AZ117/AZ100*100)</f>
        <v>106.84415075898599</v>
      </c>
      <c r="BB117" s="797">
        <f>SUM(BB118:BB121)</f>
        <v>3738.3066889999996</v>
      </c>
      <c r="BC117" s="727">
        <f>+IF(BB117=0,0,BB117/BB100*100)</f>
        <v>123.51901269452279</v>
      </c>
      <c r="BD117" s="797">
        <f>SUM(BD118:BD121)</f>
        <v>5628.2127840000003</v>
      </c>
      <c r="BE117" s="727">
        <f>+IF(BD117=0,0,BD117/BD100*100)</f>
        <v>163.37707132131268</v>
      </c>
      <c r="BF117" s="797">
        <f>SUM(BF118:BF121)</f>
        <v>3672.398236</v>
      </c>
      <c r="BG117" s="727">
        <f>+IF(BF117=0,0,BF117/BF100*100)</f>
        <v>150.10728193929836</v>
      </c>
      <c r="BH117" s="797">
        <f>SUM(BH118:BH121)</f>
        <v>13038.917708999999</v>
      </c>
      <c r="BI117" s="727">
        <f>+IF(BH117=0,0,BH117/BH100*100)</f>
        <v>146.20995985614653</v>
      </c>
      <c r="BJ117" s="797">
        <f t="shared" si="69"/>
        <v>23389.064714642001</v>
      </c>
      <c r="BK117" s="727">
        <f>+IF(BJ117=0,0,BJ117/BJ100*100)</f>
        <v>125.71329082383322</v>
      </c>
      <c r="BL117" s="797">
        <f>SUM(BL118:BL121)</f>
        <v>4094.5030750000001</v>
      </c>
      <c r="BM117" s="727">
        <f>+IF(BL117=0,0,BL117/BL100*100)</f>
        <v>64.703218940421607</v>
      </c>
      <c r="BN117" s="797">
        <f>SUM(BN118:BN121)</f>
        <v>4935.2816462398996</v>
      </c>
      <c r="BO117" s="727">
        <f>+IF(BN117=0,0,BN117/BN100*100)</f>
        <v>118.10714439081325</v>
      </c>
      <c r="BP117" s="797">
        <f>SUM(BP118:BP121)</f>
        <v>4633.5770511139999</v>
      </c>
      <c r="BQ117" s="727">
        <f>+IF(BP117=0,0,BP117/BP100*100)</f>
        <v>116.78817163242041</v>
      </c>
      <c r="BR117" s="797">
        <f>SUM(BR118:BR121)</f>
        <v>13663.361772353901</v>
      </c>
      <c r="BS117" s="727">
        <f>+IF(BR117=0,0,BR117/BR100*100)</f>
        <v>94.397508887594299</v>
      </c>
      <c r="BT117" s="797">
        <f>SUM(BT118:BT121)</f>
        <v>467.85971399999778</v>
      </c>
      <c r="BU117" s="727">
        <f>+IF(BT117=0,0,BT117/BT100*100)</f>
        <v>16.152833077890463</v>
      </c>
      <c r="BV117" s="797">
        <f>SUM(BV118:BV121)</f>
        <v>6046.8892920000008</v>
      </c>
      <c r="BW117" s="727">
        <f>+IF(BV117=0,0,BV117/BV100*100)</f>
        <v>97.822928628185139</v>
      </c>
      <c r="BX117" s="797">
        <f>SUM(BX118:BX121)</f>
        <v>7524.0031353362992</v>
      </c>
      <c r="BY117" s="727">
        <f>+IF(BX117=0,0,BX117/BX100*100)</f>
        <v>102.52584348280223</v>
      </c>
      <c r="BZ117" s="797">
        <f>SUM(BZ118:BZ121)</f>
        <v>14038.752141336297</v>
      </c>
      <c r="CA117" s="727">
        <f>+IF(BZ117=0,0,BZ117/BZ100*100)</f>
        <v>85.515792891528619</v>
      </c>
      <c r="CB117" s="797">
        <f t="shared" si="70"/>
        <v>27702.113913690198</v>
      </c>
      <c r="CC117" s="727">
        <f>+IF(CB117=0,0,CB117/CB100*100)</f>
        <v>89.67742951118349</v>
      </c>
      <c r="CE117" s="797">
        <f t="shared" si="76"/>
        <v>69339.823009275206</v>
      </c>
      <c r="CF117" s="727">
        <f>+IF(CE117=0,0,CE117/CE100*100)</f>
        <v>106.60028652401425</v>
      </c>
      <c r="CG117" s="797">
        <f>SUM(CG118:CG121)</f>
        <v>3270.3050528693011</v>
      </c>
      <c r="CH117" s="727">
        <f>+IF(CG117=0,0,CG117/CG100*100)</f>
        <v>103.70016805216046</v>
      </c>
      <c r="CI117" s="797">
        <f>SUM(CI118:CI121)</f>
        <v>4444.3209909999987</v>
      </c>
      <c r="CJ117" s="727">
        <f>+IF(CI117=0,0,CI117/CI100*100)</f>
        <v>83.199112654073957</v>
      </c>
      <c r="CK117" s="797">
        <f>SUM(CK118:CK121)</f>
        <v>6891.1623380000001</v>
      </c>
      <c r="CL117" s="727">
        <f>+IF(CK117=0,0,CK117/CK100*100)</f>
        <v>99.916691248527371</v>
      </c>
      <c r="CM117" s="797">
        <f>SUM(CM118:CM121)</f>
        <v>14605.788381869301</v>
      </c>
      <c r="CN117" s="727">
        <f>+IF(CM117=0,0,CM117/CM100*100)</f>
        <v>94.890146917058829</v>
      </c>
      <c r="CO117" s="797">
        <f>SUM(CO118:CO121)</f>
        <v>4806.0693668705944</v>
      </c>
      <c r="CP117" s="727">
        <f>+IF(CO117=0,0,CO117/CO100*100)</f>
        <v>94.916284796666019</v>
      </c>
      <c r="CQ117" s="797">
        <f>SUM(CQ118:CQ121)</f>
        <v>4920.3401570000024</v>
      </c>
      <c r="CR117" s="727">
        <f>+IF(CQ117=0,0,CQ117/CQ100*100)</f>
        <v>64.122747060495584</v>
      </c>
      <c r="CS117" s="797">
        <f>SUM(CS118:CS121)</f>
        <v>8088.0851716513653</v>
      </c>
      <c r="CT117" s="727">
        <f>+IF(CS117=0,0,CS117/CS100*100)</f>
        <v>152.21826891806953</v>
      </c>
      <c r="CU117" s="797">
        <f>SUM(CU118:CU121)</f>
        <v>17814.494695521964</v>
      </c>
      <c r="CV117" s="727">
        <f>+IF(CU117=0,0,CU117/CU100*100)</f>
        <v>98.693754113947705</v>
      </c>
      <c r="CW117" s="797">
        <f t="shared" si="71"/>
        <v>32420.283077391265</v>
      </c>
      <c r="CX117" s="727">
        <f>+IF(CW117=0,0,CW117/CW100*100)</f>
        <v>96.943102781784944</v>
      </c>
      <c r="CY117" s="797">
        <f>SUM(CY118:CY121)</f>
        <v>5114.1314610000063</v>
      </c>
      <c r="CZ117" s="727">
        <f>+IF(CY117=0,0,CY117/CY100*100)</f>
        <v>145.08450326693466</v>
      </c>
      <c r="DA117" s="797">
        <f>SUM(DA118:DA121)</f>
        <v>8294.829356176393</v>
      </c>
      <c r="DB117" s="727">
        <f>+IF(DA117=0,0,DA117/DA100*100)</f>
        <v>104.51194177510989</v>
      </c>
      <c r="DC117" s="797">
        <f>SUM(DC118:DC121)</f>
        <v>4968.491715456531</v>
      </c>
      <c r="DD117" s="727">
        <f>+IF(DC117=0,0,DC117/DC100*100)</f>
        <v>93.131526935427061</v>
      </c>
      <c r="DE117" s="797">
        <f>SUM(DE118:DE121)</f>
        <v>18377.452532632931</v>
      </c>
      <c r="DF117" s="727">
        <f>+IF(DE117=0,0,DE117/DE100*100)</f>
        <v>109.4118654880738</v>
      </c>
      <c r="DG117" s="797">
        <f>SUM(DG118:DG121)</f>
        <v>12316.766228938504</v>
      </c>
      <c r="DH117" s="727">
        <f>+IF(DG117=0,0,DG117/DG100*100)</f>
        <v>102.72205437571114</v>
      </c>
      <c r="DI117" s="797">
        <f>SUM(DI118:DI121)</f>
        <v>3125.105300962503</v>
      </c>
      <c r="DJ117" s="727">
        <f>+IF(DI117=0,0,DI117/DI100*100)</f>
        <v>234.83704947054221</v>
      </c>
      <c r="DK117" s="797">
        <f>SUM(DK118:DK121)</f>
        <v>3100.2158693500023</v>
      </c>
      <c r="DL117" s="727">
        <f>+IF(DK117=0,0,DK117/DK100*100)</f>
        <v>208.59210112134829</v>
      </c>
      <c r="DM117" s="797">
        <f>SUM(DM118:DM121)</f>
        <v>18542.08739925101</v>
      </c>
      <c r="DN117" s="727">
        <f>+IF(DM117=0,0,DM117/DM100*100)</f>
        <v>125.22181519680842</v>
      </c>
      <c r="DO117" s="797">
        <f t="shared" si="72"/>
        <v>36919.539931883941</v>
      </c>
      <c r="DP117" s="727">
        <f>+IF(DO117=0,0,DO117/DO100*100)</f>
        <v>116.81929300220271</v>
      </c>
      <c r="DR117" s="797">
        <f t="shared" si="77"/>
        <v>8204.7488207599454</v>
      </c>
      <c r="DS117" s="727">
        <f>+IF(DR117=0,0,DR117/DR100*100)</f>
        <v>68.850800316535441</v>
      </c>
      <c r="DT117" s="797">
        <f>SUM(DT118:DT121)</f>
        <v>494.29344926152692</v>
      </c>
      <c r="DU117" s="727">
        <f>+IF(DT117=0,0,DT117/DT100*100)</f>
        <v>61.468738169953717</v>
      </c>
      <c r="DV117" s="797">
        <f>SUM(DV118:DV121)</f>
        <v>-207.41405073847307</v>
      </c>
      <c r="DW117" s="727">
        <f>+IF(DV117=0,0,DV117/DV100*100)</f>
        <v>-202.49257569479889</v>
      </c>
      <c r="DX117" s="797">
        <f>SUM(DX118:DX121)</f>
        <v>723.41351953179719</v>
      </c>
      <c r="DY117" s="727">
        <f>+IF(DX117=0,0,DX117/DX100*100)</f>
        <v>70.012862937654091</v>
      </c>
      <c r="DZ117" s="797">
        <f>SUM(DZ118:DZ121)</f>
        <v>1010.2929180548508</v>
      </c>
      <c r="EA117" s="727">
        <f>+IF(DZ117=0,0,DZ117/DZ100*100)</f>
        <v>52.081614723049562</v>
      </c>
      <c r="EB117" s="797">
        <f>SUM(EB118:EB121)</f>
        <v>341.42644926152695</v>
      </c>
      <c r="EC117" s="727">
        <f>+IF(EB117=0,0,EB117/EB100*100)</f>
        <v>52.424639967952949</v>
      </c>
      <c r="ED117" s="797">
        <f>SUM(ED118:ED121)</f>
        <v>1510.263549261527</v>
      </c>
      <c r="EE117" s="727">
        <f>+IF(ED117=0,0,ED117/ED100*100)</f>
        <v>82.976587660429217</v>
      </c>
      <c r="EF117" s="797">
        <f>SUM(EF118:EF121)</f>
        <v>1462.3852195317972</v>
      </c>
      <c r="EG117" s="727">
        <f>+IF(EF117=0,0,EF117/EF100*100)</f>
        <v>82.516685345788233</v>
      </c>
      <c r="EH117" s="797">
        <f>SUM(EH118:EH121)</f>
        <v>3314.0752180548516</v>
      </c>
      <c r="EI117" s="727">
        <f>+IF(EH117=0,0,EH117/EH100*100)</f>
        <v>78.095683254012442</v>
      </c>
      <c r="EJ117" s="797">
        <f t="shared" si="73"/>
        <v>4324.3681361097024</v>
      </c>
      <c r="EK117" s="727">
        <f>+IF(EJ117=0,0,EJ117/EJ100*100)</f>
        <v>69.934721554666552</v>
      </c>
      <c r="EL117" s="797">
        <f>SUM(EL118:EL121)</f>
        <v>165.11585726152691</v>
      </c>
      <c r="EM117" s="727">
        <f>+IF(EL117=0,0,EL117/EL100*100)</f>
        <v>35.222045189710997</v>
      </c>
      <c r="EN117" s="797">
        <f>SUM(EN118:EN121)</f>
        <v>107.58594926152693</v>
      </c>
      <c r="EO117" s="727">
        <f>+IF(EN117=0,0,EN117/EN100*100)</f>
        <v>25.773383325283561</v>
      </c>
      <c r="EP117" s="797">
        <f>SUM(EP118:EP121)</f>
        <v>366.58121953179716</v>
      </c>
      <c r="EQ117" s="727">
        <f>+IF(EP117=0,0,EP117/EP100*100)</f>
        <v>54.193861955384207</v>
      </c>
      <c r="ER117" s="797">
        <f>SUM(ER118:ER121)</f>
        <v>639.28302605485101</v>
      </c>
      <c r="ES117" s="727">
        <f>+IF(ER117=0,0,ER117/ER100*100)</f>
        <v>40.910403277651227</v>
      </c>
      <c r="ET117" s="797">
        <f>SUM(ET118:ET121)</f>
        <v>308.58594926152682</v>
      </c>
      <c r="EU117" s="727">
        <f>+IF(ET117=0,0,ET117/ET100*100)</f>
        <v>49.898246550032198</v>
      </c>
      <c r="EV117" s="797">
        <f>SUM(EV118:EV121)</f>
        <v>2048.1264898020677</v>
      </c>
      <c r="EW117" s="727">
        <f>+IF(EV117=0,0,EV117/EV100*100)</f>
        <v>86.859698464920825</v>
      </c>
      <c r="EX117" s="797">
        <f>SUM(EX118:EX121)</f>
        <v>884.38521953179725</v>
      </c>
      <c r="EY117" s="727">
        <f>+IF(EX117=0,0,EX117/EX100*100)</f>
        <v>74.054866214434583</v>
      </c>
      <c r="EZ117" s="797">
        <f>SUM(EZ118:EZ121)</f>
        <v>3241.0976585953922</v>
      </c>
      <c r="FA117" s="727">
        <f>+IF(EZ117=0,0,EZ117/EZ100*100)</f>
        <v>77.712402278211542</v>
      </c>
      <c r="FB117" s="797">
        <f t="shared" si="74"/>
        <v>3880.380684650243</v>
      </c>
      <c r="FC117" s="727">
        <f>+IF(FB117=0,0,FB117/FB100*100)</f>
        <v>67.681772291197944</v>
      </c>
      <c r="FD117" s="797">
        <f>SUM(FD118:FD121)</f>
        <v>-3568.4520654480721</v>
      </c>
      <c r="FE117" s="727">
        <f>+IF(FD117=0,0,FD117/FD100*100)</f>
        <v>-1836.0222186145563</v>
      </c>
      <c r="FF117" s="797">
        <f>SUM(FF118:FF121)</f>
        <v>-3604.1087254480722</v>
      </c>
      <c r="FG117" s="727">
        <f>+IF(FF117=0,0,FF117/FF100*100)</f>
        <v>-2271.0039315932404</v>
      </c>
      <c r="FH117" s="797">
        <f>SUM(FH118:FH121)</f>
        <v>-5183.4370799999997</v>
      </c>
      <c r="FI117" s="727">
        <f>+IF(FH117=0,0,FH117/FH100*100)</f>
        <v>564.92244530737378</v>
      </c>
      <c r="FJ117" s="797">
        <f>SUM(FJ118:FJ121)</f>
        <v>-5176.8825999999999</v>
      </c>
      <c r="FK117" s="727">
        <f>+IF(FJ117=0,0,FJ117/FJ100*100)</f>
        <v>573.47370406976074</v>
      </c>
    </row>
    <row r="118" spans="2:167" s="648" customFormat="1" ht="13.5" customHeight="1">
      <c r="B118" s="771"/>
      <c r="C118" s="769"/>
      <c r="D118" s="728" t="s">
        <v>4836</v>
      </c>
      <c r="E118" s="770">
        <f t="shared" si="75"/>
        <v>2171.1228679999999</v>
      </c>
      <c r="F118" s="726">
        <f>+IF(E118=0,0,E118/E100*100)</f>
        <v>6.5937545755759039</v>
      </c>
      <c r="G118" s="770">
        <v>-3.264799</v>
      </c>
      <c r="H118" s="726">
        <f>+IF(G118=0,0,G118/G100*100)</f>
        <v>-0.16915654945635406</v>
      </c>
      <c r="I118" s="770">
        <v>-15.968786000000001</v>
      </c>
      <c r="J118" s="726">
        <f>+IF(I118=0,0,I118/I100*100)</f>
        <v>-1.4216965763412122</v>
      </c>
      <c r="K118" s="770">
        <v>-9.3277249999999992</v>
      </c>
      <c r="L118" s="726">
        <f>+IF(K118=0,0,K118/K100*100)</f>
        <v>-0.54309788208086784</v>
      </c>
      <c r="M118" s="770">
        <f t="shared" ref="M118:M123" si="78">+G118+I118+K118</f>
        <v>-28.561309999999999</v>
      </c>
      <c r="N118" s="726">
        <f>+IF(M118=0,0,M118/M100*100)</f>
        <v>-0.59867299198646073</v>
      </c>
      <c r="O118" s="770">
        <v>-8.8843300000000003</v>
      </c>
      <c r="P118" s="726">
        <f>+IF(O118=0,0,O118/O100*100)</f>
        <v>-0.6156944158991986</v>
      </c>
      <c r="Q118" s="770">
        <v>-1.538888</v>
      </c>
      <c r="R118" s="726">
        <f>+IF(Q118=0,0,Q118/Q100*100)</f>
        <v>-4.6068737294743624E-2</v>
      </c>
      <c r="S118" s="770">
        <v>11.14057</v>
      </c>
      <c r="T118" s="726">
        <f>+IF(S118=0,0,S118/S100*100)</f>
        <v>0.45067256208235251</v>
      </c>
      <c r="U118" s="770">
        <f t="shared" ref="U118:U123" si="79">+O118+Q118+S118</f>
        <v>0.71735199999999999</v>
      </c>
      <c r="V118" s="726">
        <f>+IF(U118=0,0,U118/U100*100)</f>
        <v>9.8871706916263836E-3</v>
      </c>
      <c r="W118" s="770">
        <f t="shared" si="67"/>
        <v>-27.843958000000001</v>
      </c>
      <c r="X118" s="726">
        <f>+IF(W118=0,0,W118/W100*100)</f>
        <v>-0.23152841110387137</v>
      </c>
      <c r="Y118" s="770">
        <v>49.368684000000002</v>
      </c>
      <c r="Z118" s="726">
        <f>+IF(Y118=0,0,Y118/Y100*100)</f>
        <v>1.4293903625703466</v>
      </c>
      <c r="AA118" s="770">
        <v>202.96494099999998</v>
      </c>
      <c r="AB118" s="726">
        <f>+IF(AA118=0,0,AA118/AA100*100)</f>
        <v>5.4196617721042948</v>
      </c>
      <c r="AC118" s="770">
        <v>400.13163599999996</v>
      </c>
      <c r="AD118" s="726">
        <f>+IF(AC118=0,0,AC118/AC100*100)</f>
        <v>14.492911178596929</v>
      </c>
      <c r="AE118" s="770">
        <f t="shared" ref="AE118:AE123" si="80">+Y118+AA118+AC118</f>
        <v>652.46526099999994</v>
      </c>
      <c r="AF118" s="726">
        <f>+IF(AE118=0,0,AE118/AE100*100)</f>
        <v>6.551066153006027</v>
      </c>
      <c r="AG118" s="770">
        <v>467.15927600000003</v>
      </c>
      <c r="AH118" s="726">
        <f>+IF(AG118=0,0,AG118/AG100*100)</f>
        <v>7.0995519289940372</v>
      </c>
      <c r="AI118" s="770">
        <v>465.44413199999997</v>
      </c>
      <c r="AJ118" s="726">
        <f>+IF(AI118=0,0,AI118/AI100*100)</f>
        <v>16.428630829599971</v>
      </c>
      <c r="AK118" s="770">
        <v>613.89815699999997</v>
      </c>
      <c r="AL118" s="726">
        <f>+IF(AK118=0,0,AK118/AK100*100)</f>
        <v>40.179856244878565</v>
      </c>
      <c r="AM118" s="770">
        <f t="shared" ref="AM118:AM123" si="81">+AG118+AI118+AK118</f>
        <v>1546.501565</v>
      </c>
      <c r="AN118" s="726">
        <f>+IF(AM118=0,0,AM118/AM100*100)</f>
        <v>14.134755930627064</v>
      </c>
      <c r="AO118" s="770">
        <f t="shared" si="68"/>
        <v>2198.9668259999999</v>
      </c>
      <c r="AP118" s="726">
        <f>+IF(AO118=0,0,AO118/AO100*100)</f>
        <v>10.520965975473466</v>
      </c>
      <c r="AQ118" s="651"/>
      <c r="AR118" s="770">
        <v>3208.8212634461979</v>
      </c>
      <c r="AS118" s="726">
        <f>+IF(AR118=0,0,AR118/AR100*100)</f>
        <v>6.4830005033376441</v>
      </c>
      <c r="AT118" s="770">
        <v>143.38673300000002</v>
      </c>
      <c r="AU118" s="726">
        <f>+IF(AT118=0,0,AT118/AT100*100)</f>
        <v>4.9190358981813427</v>
      </c>
      <c r="AV118" s="770">
        <v>164.15231699999998</v>
      </c>
      <c r="AW118" s="726">
        <f>+IF(AV118=0,0,AV118/AV100*100)</f>
        <v>7.0520783523004882</v>
      </c>
      <c r="AX118" s="770">
        <v>82.708045999999996</v>
      </c>
      <c r="AY118" s="726">
        <f>+IF(AX118=0,0,AX118/AX100*100)</f>
        <v>1.8609106568187157</v>
      </c>
      <c r="AZ118" s="770">
        <f t="shared" ref="AZ118:AZ123" si="82">+AT118+AV118+AX118</f>
        <v>390.24709599999994</v>
      </c>
      <c r="BA118" s="726">
        <f>+IF(AZ118=0,0,AZ118/AZ100*100)</f>
        <v>4.0285050575176999</v>
      </c>
      <c r="BB118" s="770">
        <v>195.43725899999998</v>
      </c>
      <c r="BC118" s="726">
        <f>+IF(BB118=0,0,BB118/BB100*100)</f>
        <v>6.4575272399229684</v>
      </c>
      <c r="BD118" s="770">
        <v>242.34869399999999</v>
      </c>
      <c r="BE118" s="726">
        <f>+IF(BD118=0,0,BD118/BD100*100)</f>
        <v>7.0349543245458408</v>
      </c>
      <c r="BF118" s="770">
        <v>481.563582</v>
      </c>
      <c r="BG118" s="726">
        <f>+IF(BF118=0,0,BF118/BF100*100)</f>
        <v>19.68364968329443</v>
      </c>
      <c r="BH118" s="770">
        <f t="shared" ref="BH118:BH123" si="83">+BB118+BD118+BF118</f>
        <v>919.34953499999995</v>
      </c>
      <c r="BI118" s="726">
        <f>+IF(BH118=0,0,BH118/BH100*100)</f>
        <v>10.308988951846523</v>
      </c>
      <c r="BJ118" s="770">
        <f t="shared" si="69"/>
        <v>1309.5966309999999</v>
      </c>
      <c r="BK118" s="726">
        <f>+IF(BJ118=0,0,BJ118/BJ100*100)</f>
        <v>7.0389177225950101</v>
      </c>
      <c r="BL118" s="770">
        <v>78.147873000000402</v>
      </c>
      <c r="BM118" s="726">
        <f>+IF(BL118=0,0,BL118/BL100*100)</f>
        <v>1.2349285966642702</v>
      </c>
      <c r="BN118" s="770">
        <v>201.94372923990011</v>
      </c>
      <c r="BO118" s="726">
        <f>+IF(BN118=0,0,BN118/BN100*100)</f>
        <v>4.832753001305977</v>
      </c>
      <c r="BP118" s="770">
        <v>769.03603500000008</v>
      </c>
      <c r="BQ118" s="726">
        <f>+IF(BP118=0,0,BP118/BP100*100)</f>
        <v>19.383364397815079</v>
      </c>
      <c r="BR118" s="770">
        <f t="shared" ref="BR118:BR123" si="84">+BL118+BN118+BP118</f>
        <v>1049.1276372399007</v>
      </c>
      <c r="BS118" s="726">
        <f>+IF(BR118=0,0,BR118/BR100*100)</f>
        <v>7.2482187847034325</v>
      </c>
      <c r="BT118" s="770">
        <v>-45.043102000002492</v>
      </c>
      <c r="BU118" s="726">
        <f>+IF(BT118=0,0,BT118/BT100*100)</f>
        <v>-1.5551108294749176</v>
      </c>
      <c r="BV118" s="770">
        <v>410.06435500000021</v>
      </c>
      <c r="BW118" s="726">
        <f>+IF(BV118=0,0,BV118/BV100*100)</f>
        <v>6.6337738620745021</v>
      </c>
      <c r="BX118" s="770">
        <v>485.07574220629999</v>
      </c>
      <c r="BY118" s="726">
        <f>+IF(BX118=0,0,BX118/BX100*100)</f>
        <v>6.6098855527024352</v>
      </c>
      <c r="BZ118" s="770">
        <f t="shared" ref="BZ118:BZ123" si="85">+BT118+BV118+BX118</f>
        <v>850.09699520629772</v>
      </c>
      <c r="CA118" s="726">
        <f>+IF(BZ118=0,0,BZ118/BZ100*100)</f>
        <v>5.1782891989182751</v>
      </c>
      <c r="CB118" s="770">
        <f t="shared" si="70"/>
        <v>1899.2246324461985</v>
      </c>
      <c r="CC118" s="726">
        <f>+IF(CB118=0,0,CB118/CB100*100)</f>
        <v>6.148180013725506</v>
      </c>
      <c r="CE118" s="770">
        <f t="shared" si="76"/>
        <v>10522.372057751019</v>
      </c>
      <c r="CF118" s="726">
        <f>+IF(CE118=0,0,CE118/CE100*100)</f>
        <v>16.176676368477292</v>
      </c>
      <c r="CG118" s="770">
        <v>567.13393000000144</v>
      </c>
      <c r="CH118" s="726">
        <f>+IF(CG118=0,0,CG118/CG100*100)</f>
        <v>17.983607919842822</v>
      </c>
      <c r="CI118" s="770">
        <v>556.16403799999875</v>
      </c>
      <c r="CJ118" s="726">
        <f>+IF(CI118=0,0,CI118/CI100*100)</f>
        <v>10.411568954045105</v>
      </c>
      <c r="CK118" s="770">
        <v>914.47343799999999</v>
      </c>
      <c r="CL118" s="726">
        <f>+IF(CK118=0,0,CK118/CK100*100)</f>
        <v>13.259179754883514</v>
      </c>
      <c r="CM118" s="770">
        <f t="shared" ref="CM118:CM123" si="86">+CG118+CI118+CK118</f>
        <v>2037.7714060000003</v>
      </c>
      <c r="CN118" s="726">
        <f>+IF(CM118=0,0,CM118/CM100*100)</f>
        <v>13.238890160749687</v>
      </c>
      <c r="CO118" s="770">
        <v>478.41787899999997</v>
      </c>
      <c r="CP118" s="726">
        <f>+IF(CO118=0,0,CO118/CO100*100)</f>
        <v>9.4483962233255845</v>
      </c>
      <c r="CQ118" s="770">
        <v>589.48458500000231</v>
      </c>
      <c r="CR118" s="726">
        <f>+IF(CQ118=0,0,CQ118/CQ100*100)</f>
        <v>7.6822678379746714</v>
      </c>
      <c r="CS118" s="770">
        <v>740.26476099999843</v>
      </c>
      <c r="CT118" s="726">
        <f>+IF(CS118=0,0,CS118/CS100*100)</f>
        <v>13.931829112707241</v>
      </c>
      <c r="CU118" s="770">
        <f t="shared" ref="CU118:CU123" si="87">+CO118+CQ118+CS118</f>
        <v>1808.1672250000006</v>
      </c>
      <c r="CV118" s="726">
        <f>+IF(CU118=0,0,CU118/CU100*100)</f>
        <v>10.01739395650147</v>
      </c>
      <c r="CW118" s="770">
        <f t="shared" si="71"/>
        <v>3845.9386310000009</v>
      </c>
      <c r="CX118" s="726">
        <f>+IF(CW118=0,0,CW118/CW100*100)</f>
        <v>11.500122411252898</v>
      </c>
      <c r="CY118" s="770">
        <v>829.47026500000629</v>
      </c>
      <c r="CZ118" s="726">
        <f>+IF(CY118=0,0,CY118/CY100*100)</f>
        <v>23.531518947048518</v>
      </c>
      <c r="DA118" s="770">
        <v>441.36816300000532</v>
      </c>
      <c r="DB118" s="726">
        <f>+IF(DA118=0,0,DA118/DA100*100)</f>
        <v>5.561084113019918</v>
      </c>
      <c r="DC118" s="770">
        <v>520.72698399999979</v>
      </c>
      <c r="DD118" s="726">
        <f>+IF(DC118=0,0,DC118/DC100*100)</f>
        <v>9.760728590033203</v>
      </c>
      <c r="DE118" s="770">
        <f t="shared" ref="DE118:DE123" si="88">+CY118+DA118+DC118</f>
        <v>1791.5654120000113</v>
      </c>
      <c r="DF118" s="726">
        <f>+IF(DE118=0,0,DE118/DE100*100)</f>
        <v>10.666250587384717</v>
      </c>
      <c r="DG118" s="770">
        <v>1616.442869938503</v>
      </c>
      <c r="DH118" s="726">
        <f>+IF(DG118=0,0,DG118/DG100*100)</f>
        <v>13.48116293633379</v>
      </c>
      <c r="DI118" s="770">
        <v>1724.4086689625028</v>
      </c>
      <c r="DJ118" s="726">
        <f>+IF(DI118=0,0,DI118/DI100*100)</f>
        <v>129.58124763855375</v>
      </c>
      <c r="DK118" s="770">
        <v>1544.0164758500023</v>
      </c>
      <c r="DL118" s="726">
        <f>+IF(DK118=0,0,DK118/DK100*100)</f>
        <v>103.88619839271298</v>
      </c>
      <c r="DM118" s="770">
        <f t="shared" ref="DM118:DM123" si="89">+DG118+DI118+DK118</f>
        <v>4884.8680147510076</v>
      </c>
      <c r="DN118" s="726">
        <f>+IF(DM118=0,0,DM118/DM100*100)</f>
        <v>32.989383915246776</v>
      </c>
      <c r="DO118" s="770">
        <f t="shared" si="72"/>
        <v>6676.4334267510185</v>
      </c>
      <c r="DP118" s="726">
        <f>+IF(DO118=0,0,DO118/DO100*100)</f>
        <v>21.125296635014941</v>
      </c>
      <c r="DR118" s="770">
        <f t="shared" si="77"/>
        <v>-4800</v>
      </c>
      <c r="DS118" s="726">
        <f>+IF(DR118=0,0,DR118/DR100*100)</f>
        <v>-40.279580611068582</v>
      </c>
      <c r="DT118" s="770">
        <v>-400</v>
      </c>
      <c r="DU118" s="726">
        <f>+IF(DT118=0,0,DT118/DT100*100)</f>
        <v>-49.742709122921084</v>
      </c>
      <c r="DV118" s="770">
        <v>-400</v>
      </c>
      <c r="DW118" s="726">
        <f>+IF(DV118=0,0,DV118/DV100*100)</f>
        <v>-390.50888784795075</v>
      </c>
      <c r="DX118" s="770">
        <v>-400</v>
      </c>
      <c r="DY118" s="726">
        <f>+IF(DX118=0,0,DX118/DX100*100)</f>
        <v>-38.712499032623739</v>
      </c>
      <c r="DZ118" s="770">
        <f t="shared" ref="DZ118:DZ123" si="90">+DT118+DV118+DX118</f>
        <v>-1200</v>
      </c>
      <c r="EA118" s="726">
        <f>+IF(DZ118=0,0,DZ118/DZ100*100)</f>
        <v>-61.861205350215407</v>
      </c>
      <c r="EB118" s="770">
        <v>-400</v>
      </c>
      <c r="EC118" s="726">
        <f>+IF(EB118=0,0,EB118/EB100*100)</f>
        <v>-61.418369996047431</v>
      </c>
      <c r="ED118" s="770">
        <v>-400</v>
      </c>
      <c r="EE118" s="726">
        <f>+IF(ED118=0,0,ED118/ED100*100)</f>
        <v>-21.976717295733515</v>
      </c>
      <c r="EF118" s="770">
        <v>-400</v>
      </c>
      <c r="EG118" s="726">
        <f>+IF(EF118=0,0,EF118/EF100*100)</f>
        <v>-22.570437458936322</v>
      </c>
      <c r="EH118" s="770">
        <f t="shared" ref="EH118:EH123" si="91">+EB118+ED118+EF118</f>
        <v>-1200</v>
      </c>
      <c r="EI118" s="726">
        <f>+IF(EH118=0,0,EH118/EH100*100)</f>
        <v>-28.277819222165846</v>
      </c>
      <c r="EJ118" s="770">
        <f t="shared" si="73"/>
        <v>-2400</v>
      </c>
      <c r="EK118" s="726">
        <f>+IF(EJ118=0,0,EJ118/EJ100*100)</f>
        <v>-38.813377226064596</v>
      </c>
      <c r="EL118" s="770">
        <v>-400</v>
      </c>
      <c r="EM118" s="726">
        <f>+IF(EL118=0,0,EL118/EL100*100)</f>
        <v>-85.326862662070837</v>
      </c>
      <c r="EN118" s="770">
        <v>-400</v>
      </c>
      <c r="EO118" s="726">
        <f>+IF(EN118=0,0,EN118/EN100*100)</f>
        <v>-95.824346960519691</v>
      </c>
      <c r="EP118" s="770">
        <v>-400</v>
      </c>
      <c r="EQ118" s="726">
        <f>+IF(EP118=0,0,EP118/EP100*100)</f>
        <v>-59.134357209680722</v>
      </c>
      <c r="ER118" s="770">
        <f t="shared" ref="ER118:ER123" si="92">+EL118+EN118+EP118</f>
        <v>-1200</v>
      </c>
      <c r="ES118" s="726">
        <f>+IF(ER118=0,0,ER118/ER100*100)</f>
        <v>-76.793035216563538</v>
      </c>
      <c r="ET118" s="770">
        <v>-400</v>
      </c>
      <c r="EU118" s="726">
        <f>+IF(ET118=0,0,ET118/ET100*100)</f>
        <v>-64.679868502688564</v>
      </c>
      <c r="EV118" s="770">
        <v>-400</v>
      </c>
      <c r="EW118" s="726">
        <f>+IF(EV118=0,0,EV118/EV100*100)</f>
        <v>-16.963737131941496</v>
      </c>
      <c r="EX118" s="770">
        <v>-400</v>
      </c>
      <c r="EY118" s="726">
        <f>+IF(EX118=0,0,EX118/EX100*100)</f>
        <v>-33.494393428981098</v>
      </c>
      <c r="EZ118" s="770">
        <f t="shared" ref="EZ118:EZ123" si="93">+ET118+EV118+EX118</f>
        <v>-1200</v>
      </c>
      <c r="FA118" s="726">
        <f>+IF(EZ118=0,0,EZ118/EZ100*100)</f>
        <v>-28.77262352355902</v>
      </c>
      <c r="FB118" s="770">
        <f t="shared" si="74"/>
        <v>-2400</v>
      </c>
      <c r="FC118" s="726">
        <f>+IF(FB118=0,0,FB118/FB100*100)</f>
        <v>-41.860906622236783</v>
      </c>
      <c r="FD118" s="770">
        <v>-4800</v>
      </c>
      <c r="FE118" s="726">
        <f>+IF(FD118=0,0,FD118/FD100*100)</f>
        <v>-2469.6721401085374</v>
      </c>
      <c r="FF118" s="770">
        <v>-4800</v>
      </c>
      <c r="FG118" s="726">
        <f>+IF(FF118=0,0,FF118/FF100*100)</f>
        <v>-3024.5532812810293</v>
      </c>
      <c r="FH118" s="770">
        <v>-4800</v>
      </c>
      <c r="FI118" s="726">
        <f>+IF(FH118=0,0,FH118/FH100*100)</f>
        <v>523.13314421005646</v>
      </c>
      <c r="FJ118" s="770">
        <v>-4800</v>
      </c>
      <c r="FK118" s="726">
        <f>+IF(FJ118=0,0,FJ118/FJ100*100)</f>
        <v>531.72420397071619</v>
      </c>
    </row>
    <row r="119" spans="2:167" s="648" customFormat="1" ht="13.5" customHeight="1">
      <c r="B119" s="771"/>
      <c r="C119" s="769"/>
      <c r="D119" s="769" t="s">
        <v>4837</v>
      </c>
      <c r="E119" s="772">
        <f t="shared" si="75"/>
        <v>0</v>
      </c>
      <c r="F119" s="737">
        <f>+IF(E119=0,0,E119/E100*100)</f>
        <v>0</v>
      </c>
      <c r="G119" s="772">
        <v>0</v>
      </c>
      <c r="H119" s="737">
        <f>+IF(G119=0,0,G119/G100*100)</f>
        <v>0</v>
      </c>
      <c r="I119" s="772">
        <v>0</v>
      </c>
      <c r="J119" s="737">
        <f>+IF(I119=0,0,I119/I100*100)</f>
        <v>0</v>
      </c>
      <c r="K119" s="772">
        <v>0</v>
      </c>
      <c r="L119" s="737">
        <f>+IF(K119=0,0,K119/K100*100)</f>
        <v>0</v>
      </c>
      <c r="M119" s="772">
        <f t="shared" si="78"/>
        <v>0</v>
      </c>
      <c r="N119" s="737">
        <f>+IF(M119=0,0,M119/M100*100)</f>
        <v>0</v>
      </c>
      <c r="O119" s="772">
        <v>0</v>
      </c>
      <c r="P119" s="737">
        <f>+IF(O119=0,0,O119/O100*100)</f>
        <v>0</v>
      </c>
      <c r="Q119" s="772">
        <v>0</v>
      </c>
      <c r="R119" s="737">
        <f>+IF(Q119=0,0,Q119/Q100*100)</f>
        <v>0</v>
      </c>
      <c r="S119" s="772">
        <v>0</v>
      </c>
      <c r="T119" s="737">
        <f>+IF(S119=0,0,S119/S100*100)</f>
        <v>0</v>
      </c>
      <c r="U119" s="772">
        <f t="shared" si="79"/>
        <v>0</v>
      </c>
      <c r="V119" s="737">
        <f>+IF(U119=0,0,U119/U100*100)</f>
        <v>0</v>
      </c>
      <c r="W119" s="772">
        <f t="shared" si="67"/>
        <v>0</v>
      </c>
      <c r="X119" s="737">
        <f>+IF(W119=0,0,W119/W100*100)</f>
        <v>0</v>
      </c>
      <c r="Y119" s="772">
        <v>0</v>
      </c>
      <c r="Z119" s="737">
        <f>+IF(Y119=0,0,Y119/Y100*100)</f>
        <v>0</v>
      </c>
      <c r="AA119" s="772">
        <v>0</v>
      </c>
      <c r="AB119" s="737">
        <f>+IF(AA119=0,0,AA119/AA100*100)</f>
        <v>0</v>
      </c>
      <c r="AC119" s="772">
        <v>0</v>
      </c>
      <c r="AD119" s="737">
        <f>+IF(AC119=0,0,AC119/AC100*100)</f>
        <v>0</v>
      </c>
      <c r="AE119" s="772">
        <f t="shared" si="80"/>
        <v>0</v>
      </c>
      <c r="AF119" s="737">
        <f>+IF(AE119=0,0,AE119/AE100*100)</f>
        <v>0</v>
      </c>
      <c r="AG119" s="772">
        <v>0</v>
      </c>
      <c r="AH119" s="737">
        <f>+IF(AG119=0,0,AG119/AG100*100)</f>
        <v>0</v>
      </c>
      <c r="AI119" s="772">
        <v>0</v>
      </c>
      <c r="AJ119" s="737">
        <f>+IF(AI119=0,0,AI119/AI100*100)</f>
        <v>0</v>
      </c>
      <c r="AK119" s="772">
        <v>0</v>
      </c>
      <c r="AL119" s="737">
        <f>+IF(AK119=0,0,AK119/AK100*100)</f>
        <v>0</v>
      </c>
      <c r="AM119" s="772">
        <f t="shared" si="81"/>
        <v>0</v>
      </c>
      <c r="AN119" s="737">
        <f>+IF(AM119=0,0,AM119/AM100*100)</f>
        <v>0</v>
      </c>
      <c r="AO119" s="772">
        <f t="shared" si="68"/>
        <v>0</v>
      </c>
      <c r="AP119" s="737">
        <f>+IF(AO119=0,0,AO119/AO100*100)</f>
        <v>0</v>
      </c>
      <c r="AQ119" s="651"/>
      <c r="AR119" s="772">
        <v>0</v>
      </c>
      <c r="AS119" s="737">
        <f>+IF(AR119=0,0,AR119/AR100*100)</f>
        <v>0</v>
      </c>
      <c r="AT119" s="772">
        <v>0</v>
      </c>
      <c r="AU119" s="737">
        <f>+IF(AT119=0,0,AT119/AT100*100)</f>
        <v>0</v>
      </c>
      <c r="AV119" s="772">
        <v>0</v>
      </c>
      <c r="AW119" s="737">
        <f>+IF(AV119=0,0,AV119/AV100*100)</f>
        <v>0</v>
      </c>
      <c r="AX119" s="772">
        <v>0</v>
      </c>
      <c r="AY119" s="737">
        <f>+IF(AX119=0,0,AX119/AX100*100)</f>
        <v>0</v>
      </c>
      <c r="AZ119" s="772">
        <f t="shared" si="82"/>
        <v>0</v>
      </c>
      <c r="BA119" s="737">
        <f>+IF(AZ119=0,0,AZ119/AZ100*100)</f>
        <v>0</v>
      </c>
      <c r="BB119" s="772">
        <v>0</v>
      </c>
      <c r="BC119" s="737">
        <f>+IF(BB119=0,0,BB119/BB100*100)</f>
        <v>0</v>
      </c>
      <c r="BD119" s="772">
        <v>0</v>
      </c>
      <c r="BE119" s="737">
        <f>+IF(BD119=0,0,BD119/BD100*100)</f>
        <v>0</v>
      </c>
      <c r="BF119" s="772">
        <v>0</v>
      </c>
      <c r="BG119" s="737">
        <f>+IF(BF119=0,0,BF119/BF100*100)</f>
        <v>0</v>
      </c>
      <c r="BH119" s="772">
        <f t="shared" si="83"/>
        <v>0</v>
      </c>
      <c r="BI119" s="737">
        <f>+IF(BH119=0,0,BH119/BH100*100)</f>
        <v>0</v>
      </c>
      <c r="BJ119" s="772">
        <f t="shared" si="69"/>
        <v>0</v>
      </c>
      <c r="BK119" s="737">
        <f>+IF(BJ119=0,0,BJ119/BJ100*100)</f>
        <v>0</v>
      </c>
      <c r="BL119" s="772">
        <v>0</v>
      </c>
      <c r="BM119" s="737">
        <f>+IF(BL119=0,0,BL119/BL100*100)</f>
        <v>0</v>
      </c>
      <c r="BN119" s="772">
        <v>0</v>
      </c>
      <c r="BO119" s="737">
        <f>+IF(BN119=0,0,BN119/BN100*100)</f>
        <v>0</v>
      </c>
      <c r="BP119" s="772">
        <v>0</v>
      </c>
      <c r="BQ119" s="737">
        <f>+IF(BP119=0,0,BP119/BP100*100)</f>
        <v>0</v>
      </c>
      <c r="BR119" s="772">
        <f t="shared" si="84"/>
        <v>0</v>
      </c>
      <c r="BS119" s="737">
        <f>+IF(BR119=0,0,BR119/BR100*100)</f>
        <v>0</v>
      </c>
      <c r="BT119" s="772">
        <v>0</v>
      </c>
      <c r="BU119" s="737">
        <f>+IF(BT119=0,0,BT119/BT100*100)</f>
        <v>0</v>
      </c>
      <c r="BV119" s="772">
        <v>0</v>
      </c>
      <c r="BW119" s="737">
        <f>+IF(BV119=0,0,BV119/BV100*100)</f>
        <v>0</v>
      </c>
      <c r="BX119" s="772">
        <v>0</v>
      </c>
      <c r="BY119" s="737">
        <f>+IF(BX119=0,0,BX119/BX100*100)</f>
        <v>0</v>
      </c>
      <c r="BZ119" s="772">
        <f t="shared" si="85"/>
        <v>0</v>
      </c>
      <c r="CA119" s="737">
        <f>+IF(BZ119=0,0,BZ119/BZ100*100)</f>
        <v>0</v>
      </c>
      <c r="CB119" s="772">
        <f t="shared" si="70"/>
        <v>0</v>
      </c>
      <c r="CC119" s="737">
        <f>+IF(CB119=0,0,CB119/CB100*100)</f>
        <v>0</v>
      </c>
      <c r="CE119" s="772">
        <f t="shared" si="76"/>
        <v>0</v>
      </c>
      <c r="CF119" s="737">
        <f>+IF(CE119=0,0,CE119/CE100*100)</f>
        <v>0</v>
      </c>
      <c r="CG119" s="772">
        <v>0</v>
      </c>
      <c r="CH119" s="737">
        <f>+IF(CG119=0,0,CG119/CG100*100)</f>
        <v>0</v>
      </c>
      <c r="CI119" s="772">
        <v>0</v>
      </c>
      <c r="CJ119" s="737">
        <f>+IF(CI119=0,0,CI119/CI100*100)</f>
        <v>0</v>
      </c>
      <c r="CK119" s="772">
        <v>0</v>
      </c>
      <c r="CL119" s="737">
        <f>+IF(CK119=0,0,CK119/CK100*100)</f>
        <v>0</v>
      </c>
      <c r="CM119" s="772">
        <f t="shared" si="86"/>
        <v>0</v>
      </c>
      <c r="CN119" s="737">
        <f>+IF(CM119=0,0,CM119/CM100*100)</f>
        <v>0</v>
      </c>
      <c r="CO119" s="772">
        <v>0</v>
      </c>
      <c r="CP119" s="737">
        <f>+IF(CO119=0,0,CO119/CO100*100)</f>
        <v>0</v>
      </c>
      <c r="CQ119" s="772">
        <v>0</v>
      </c>
      <c r="CR119" s="737">
        <f>+IF(CQ119=0,0,CQ119/CQ100*100)</f>
        <v>0</v>
      </c>
      <c r="CS119" s="772">
        <v>0</v>
      </c>
      <c r="CT119" s="737">
        <f>+IF(CS119=0,0,CS119/CS100*100)</f>
        <v>0</v>
      </c>
      <c r="CU119" s="772">
        <f t="shared" si="87"/>
        <v>0</v>
      </c>
      <c r="CV119" s="737">
        <f>+IF(CU119=0,0,CU119/CU100*100)</f>
        <v>0</v>
      </c>
      <c r="CW119" s="772">
        <f t="shared" si="71"/>
        <v>0</v>
      </c>
      <c r="CX119" s="737">
        <f>+IF(CW119=0,0,CW119/CW100*100)</f>
        <v>0</v>
      </c>
      <c r="CY119" s="772">
        <v>0</v>
      </c>
      <c r="CZ119" s="737">
        <f>+IF(CY119=0,0,CY119/CY100*100)</f>
        <v>0</v>
      </c>
      <c r="DA119" s="772">
        <v>0</v>
      </c>
      <c r="DB119" s="737">
        <f>+IF(DA119=0,0,DA119/DA100*100)</f>
        <v>0</v>
      </c>
      <c r="DC119" s="772">
        <v>0</v>
      </c>
      <c r="DD119" s="737">
        <f>+IF(DC119=0,0,DC119/DC100*100)</f>
        <v>0</v>
      </c>
      <c r="DE119" s="772">
        <f t="shared" si="88"/>
        <v>0</v>
      </c>
      <c r="DF119" s="737">
        <f>+IF(DE119=0,0,DE119/DE100*100)</f>
        <v>0</v>
      </c>
      <c r="DG119" s="772">
        <v>0</v>
      </c>
      <c r="DH119" s="737">
        <f>+IF(DG119=0,0,DG119/DG100*100)</f>
        <v>0</v>
      </c>
      <c r="DI119" s="772">
        <v>0</v>
      </c>
      <c r="DJ119" s="737">
        <f>+IF(DI119=0,0,DI119/DI100*100)</f>
        <v>0</v>
      </c>
      <c r="DK119" s="772">
        <v>0</v>
      </c>
      <c r="DL119" s="737">
        <f>+IF(DK119=0,0,DK119/DK100*100)</f>
        <v>0</v>
      </c>
      <c r="DM119" s="772">
        <f t="shared" si="89"/>
        <v>0</v>
      </c>
      <c r="DN119" s="737">
        <f>+IF(DM119=0,0,DM119/DM100*100)</f>
        <v>0</v>
      </c>
      <c r="DO119" s="772">
        <f t="shared" si="72"/>
        <v>0</v>
      </c>
      <c r="DP119" s="737">
        <f>+IF(DO119=0,0,DO119/DO100*100)</f>
        <v>0</v>
      </c>
      <c r="DR119" s="772">
        <f t="shared" si="77"/>
        <v>0</v>
      </c>
      <c r="DS119" s="737">
        <f>+IF(DR119=0,0,DR119/DR100*100)</f>
        <v>0</v>
      </c>
      <c r="DT119" s="772">
        <v>0</v>
      </c>
      <c r="DU119" s="737">
        <f>+IF(DT119=0,0,DT119/DT100*100)</f>
        <v>0</v>
      </c>
      <c r="DV119" s="772">
        <v>0</v>
      </c>
      <c r="DW119" s="737">
        <f>+IF(DV119=0,0,DV119/DV100*100)</f>
        <v>0</v>
      </c>
      <c r="DX119" s="772">
        <v>0</v>
      </c>
      <c r="DY119" s="737">
        <f>+IF(DX119=0,0,DX119/DX100*100)</f>
        <v>0</v>
      </c>
      <c r="DZ119" s="772">
        <f t="shared" si="90"/>
        <v>0</v>
      </c>
      <c r="EA119" s="737">
        <f>+IF(DZ119=0,0,DZ119/DZ100*100)</f>
        <v>0</v>
      </c>
      <c r="EB119" s="772">
        <v>0</v>
      </c>
      <c r="EC119" s="737">
        <f>+IF(EB119=0,0,EB119/EB100*100)</f>
        <v>0</v>
      </c>
      <c r="ED119" s="772">
        <v>0</v>
      </c>
      <c r="EE119" s="737">
        <f>+IF(ED119=0,0,ED119/ED100*100)</f>
        <v>0</v>
      </c>
      <c r="EF119" s="772">
        <v>0</v>
      </c>
      <c r="EG119" s="737">
        <f>+IF(EF119=0,0,EF119/EF100*100)</f>
        <v>0</v>
      </c>
      <c r="EH119" s="772">
        <f t="shared" si="91"/>
        <v>0</v>
      </c>
      <c r="EI119" s="737">
        <f>+IF(EH119=0,0,EH119/EH100*100)</f>
        <v>0</v>
      </c>
      <c r="EJ119" s="772">
        <f t="shared" si="73"/>
        <v>0</v>
      </c>
      <c r="EK119" s="737">
        <f>+IF(EJ119=0,0,EJ119/EJ100*100)</f>
        <v>0</v>
      </c>
      <c r="EL119" s="772">
        <v>0</v>
      </c>
      <c r="EM119" s="737">
        <f>+IF(EL119=0,0,EL119/EL100*100)</f>
        <v>0</v>
      </c>
      <c r="EN119" s="772">
        <v>0</v>
      </c>
      <c r="EO119" s="737">
        <f>+IF(EN119=0,0,EN119/EN100*100)</f>
        <v>0</v>
      </c>
      <c r="EP119" s="772">
        <v>0</v>
      </c>
      <c r="EQ119" s="737">
        <f>+IF(EP119=0,0,EP119/EP100*100)</f>
        <v>0</v>
      </c>
      <c r="ER119" s="772">
        <f t="shared" si="92"/>
        <v>0</v>
      </c>
      <c r="ES119" s="737">
        <f>+IF(ER119=0,0,ER119/ER100*100)</f>
        <v>0</v>
      </c>
      <c r="ET119" s="772">
        <v>0</v>
      </c>
      <c r="EU119" s="737">
        <f>+IF(ET119=0,0,ET119/ET100*100)</f>
        <v>0</v>
      </c>
      <c r="EV119" s="772">
        <v>0</v>
      </c>
      <c r="EW119" s="737">
        <f>+IF(EV119=0,0,EV119/EV100*100)</f>
        <v>0</v>
      </c>
      <c r="EX119" s="772">
        <v>0</v>
      </c>
      <c r="EY119" s="737">
        <f>+IF(EX119=0,0,EX119/EX100*100)</f>
        <v>0</v>
      </c>
      <c r="EZ119" s="772">
        <f t="shared" si="93"/>
        <v>0</v>
      </c>
      <c r="FA119" s="737">
        <f>+IF(EZ119=0,0,EZ119/EZ100*100)</f>
        <v>0</v>
      </c>
      <c r="FB119" s="772">
        <f t="shared" si="74"/>
        <v>0</v>
      </c>
      <c r="FC119" s="737">
        <f>+IF(FB119=0,0,FB119/FB100*100)</f>
        <v>0</v>
      </c>
      <c r="FD119" s="772">
        <v>0</v>
      </c>
      <c r="FE119" s="737">
        <f>+IF(FD119=0,0,FD119/FD100*100)</f>
        <v>0</v>
      </c>
      <c r="FF119" s="772">
        <v>0</v>
      </c>
      <c r="FG119" s="737">
        <f>+IF(FF119=0,0,FF119/FF100*100)</f>
        <v>0</v>
      </c>
      <c r="FH119" s="772">
        <v>0</v>
      </c>
      <c r="FI119" s="737">
        <f>+IF(FH119=0,0,FH119/FH100*100)</f>
        <v>0</v>
      </c>
      <c r="FJ119" s="772">
        <v>0</v>
      </c>
      <c r="FK119" s="737">
        <f>+IF(FJ119=0,0,FJ119/FJ100*100)</f>
        <v>0</v>
      </c>
    </row>
    <row r="120" spans="2:167" s="648" customFormat="1" ht="13.5" customHeight="1">
      <c r="B120" s="771"/>
      <c r="C120" s="769"/>
      <c r="D120" s="769" t="s">
        <v>4838</v>
      </c>
      <c r="E120" s="772">
        <f t="shared" si="75"/>
        <v>0</v>
      </c>
      <c r="F120" s="737">
        <f>+IF(E120=0,0,E120/E100*100)</f>
        <v>0</v>
      </c>
      <c r="G120" s="772">
        <v>0</v>
      </c>
      <c r="H120" s="737">
        <f>+IF(G120=0,0,G120/G100*100)</f>
        <v>0</v>
      </c>
      <c r="I120" s="772">
        <v>0</v>
      </c>
      <c r="J120" s="737">
        <f>+IF(I120=0,0,I120/I100*100)</f>
        <v>0</v>
      </c>
      <c r="K120" s="772">
        <v>0</v>
      </c>
      <c r="L120" s="737">
        <f>+IF(K120=0,0,K120/K100*100)</f>
        <v>0</v>
      </c>
      <c r="M120" s="772">
        <f t="shared" si="78"/>
        <v>0</v>
      </c>
      <c r="N120" s="737">
        <f>+IF(M120=0,0,M120/M100*100)</f>
        <v>0</v>
      </c>
      <c r="O120" s="772">
        <v>0</v>
      </c>
      <c r="P120" s="737">
        <f>+IF(O120=0,0,O120/O100*100)</f>
        <v>0</v>
      </c>
      <c r="Q120" s="772">
        <v>0</v>
      </c>
      <c r="R120" s="737">
        <f>+IF(Q120=0,0,Q120/Q100*100)</f>
        <v>0</v>
      </c>
      <c r="S120" s="772">
        <v>0</v>
      </c>
      <c r="T120" s="737">
        <f>+IF(S120=0,0,S120/S100*100)</f>
        <v>0</v>
      </c>
      <c r="U120" s="772">
        <f t="shared" si="79"/>
        <v>0</v>
      </c>
      <c r="V120" s="737">
        <f>+IF(U120=0,0,U120/U100*100)</f>
        <v>0</v>
      </c>
      <c r="W120" s="772">
        <f t="shared" si="67"/>
        <v>0</v>
      </c>
      <c r="X120" s="737">
        <f>+IF(W120=0,0,W120/W100*100)</f>
        <v>0</v>
      </c>
      <c r="Y120" s="772">
        <v>0</v>
      </c>
      <c r="Z120" s="737">
        <f>+IF(Y120=0,0,Y120/Y100*100)</f>
        <v>0</v>
      </c>
      <c r="AA120" s="772">
        <v>0</v>
      </c>
      <c r="AB120" s="737">
        <f>+IF(AA120=0,0,AA120/AA100*100)</f>
        <v>0</v>
      </c>
      <c r="AC120" s="772">
        <v>0</v>
      </c>
      <c r="AD120" s="737">
        <f>+IF(AC120=0,0,AC120/AC100*100)</f>
        <v>0</v>
      </c>
      <c r="AE120" s="772">
        <f t="shared" si="80"/>
        <v>0</v>
      </c>
      <c r="AF120" s="737">
        <f>+IF(AE120=0,0,AE120/AE100*100)</f>
        <v>0</v>
      </c>
      <c r="AG120" s="772">
        <v>0</v>
      </c>
      <c r="AH120" s="737">
        <f>+IF(AG120=0,0,AG120/AG100*100)</f>
        <v>0</v>
      </c>
      <c r="AI120" s="772">
        <v>0</v>
      </c>
      <c r="AJ120" s="737">
        <f>+IF(AI120=0,0,AI120/AI100*100)</f>
        <v>0</v>
      </c>
      <c r="AK120" s="772">
        <v>0</v>
      </c>
      <c r="AL120" s="737">
        <f>+IF(AK120=0,0,AK120/AK100*100)</f>
        <v>0</v>
      </c>
      <c r="AM120" s="772">
        <f t="shared" si="81"/>
        <v>0</v>
      </c>
      <c r="AN120" s="737">
        <f>+IF(AM120=0,0,AM120/AM100*100)</f>
        <v>0</v>
      </c>
      <c r="AO120" s="772">
        <f t="shared" si="68"/>
        <v>0</v>
      </c>
      <c r="AP120" s="737">
        <f>+IF(AO120=0,0,AO120/AO100*100)</f>
        <v>0</v>
      </c>
      <c r="AQ120" s="651"/>
      <c r="AR120" s="772">
        <v>0</v>
      </c>
      <c r="AS120" s="737">
        <f>+IF(AR120=0,0,AR120/AR100*100)</f>
        <v>0</v>
      </c>
      <c r="AT120" s="772">
        <v>0</v>
      </c>
      <c r="AU120" s="737">
        <f>+IF(AT120=0,0,AT120/AT100*100)</f>
        <v>0</v>
      </c>
      <c r="AV120" s="772">
        <v>0</v>
      </c>
      <c r="AW120" s="737">
        <f>+IF(AV120=0,0,AV120/AV100*100)</f>
        <v>0</v>
      </c>
      <c r="AX120" s="772">
        <v>0</v>
      </c>
      <c r="AY120" s="737">
        <f>+IF(AX120=0,0,AX120/AX100*100)</f>
        <v>0</v>
      </c>
      <c r="AZ120" s="772">
        <f t="shared" si="82"/>
        <v>0</v>
      </c>
      <c r="BA120" s="737">
        <f>+IF(AZ120=0,0,AZ120/AZ100*100)</f>
        <v>0</v>
      </c>
      <c r="BB120" s="772">
        <v>0</v>
      </c>
      <c r="BC120" s="737">
        <f>+IF(BB120=0,0,BB120/BB100*100)</f>
        <v>0</v>
      </c>
      <c r="BD120" s="772">
        <v>0</v>
      </c>
      <c r="BE120" s="737">
        <f>+IF(BD120=0,0,BD120/BD100*100)</f>
        <v>0</v>
      </c>
      <c r="BF120" s="772">
        <v>0</v>
      </c>
      <c r="BG120" s="737">
        <f>+IF(BF120=0,0,BF120/BF100*100)</f>
        <v>0</v>
      </c>
      <c r="BH120" s="772">
        <f t="shared" si="83"/>
        <v>0</v>
      </c>
      <c r="BI120" s="737">
        <f>+IF(BH120=0,0,BH120/BH100*100)</f>
        <v>0</v>
      </c>
      <c r="BJ120" s="772">
        <f t="shared" si="69"/>
        <v>0</v>
      </c>
      <c r="BK120" s="737">
        <f>+IF(BJ120=0,0,BJ120/BJ100*100)</f>
        <v>0</v>
      </c>
      <c r="BL120" s="772">
        <v>0</v>
      </c>
      <c r="BM120" s="737">
        <f>+IF(BL120=0,0,BL120/BL100*100)</f>
        <v>0</v>
      </c>
      <c r="BN120" s="772">
        <v>0</v>
      </c>
      <c r="BO120" s="737">
        <f>+IF(BN120=0,0,BN120/BN100*100)</f>
        <v>0</v>
      </c>
      <c r="BP120" s="772">
        <v>0</v>
      </c>
      <c r="BQ120" s="737">
        <f>+IF(BP120=0,0,BP120/BP100*100)</f>
        <v>0</v>
      </c>
      <c r="BR120" s="772">
        <f t="shared" si="84"/>
        <v>0</v>
      </c>
      <c r="BS120" s="737">
        <f>+IF(BR120=0,0,BR120/BR100*100)</f>
        <v>0</v>
      </c>
      <c r="BT120" s="772">
        <v>0</v>
      </c>
      <c r="BU120" s="737">
        <f>+IF(BT120=0,0,BT120/BT100*100)</f>
        <v>0</v>
      </c>
      <c r="BV120" s="772">
        <v>0</v>
      </c>
      <c r="BW120" s="737">
        <f>+IF(BV120=0,0,BV120/BV100*100)</f>
        <v>0</v>
      </c>
      <c r="BX120" s="772">
        <v>0</v>
      </c>
      <c r="BY120" s="737">
        <f>+IF(BX120=0,0,BX120/BX100*100)</f>
        <v>0</v>
      </c>
      <c r="BZ120" s="772">
        <f t="shared" si="85"/>
        <v>0</v>
      </c>
      <c r="CA120" s="737">
        <f>+IF(BZ120=0,0,BZ120/BZ100*100)</f>
        <v>0</v>
      </c>
      <c r="CB120" s="772">
        <f t="shared" si="70"/>
        <v>0</v>
      </c>
      <c r="CC120" s="737">
        <f>+IF(CB120=0,0,CB120/CB100*100)</f>
        <v>0</v>
      </c>
      <c r="CE120" s="772">
        <f t="shared" si="76"/>
        <v>0</v>
      </c>
      <c r="CF120" s="737">
        <f>+IF(CE120=0,0,CE120/CE100*100)</f>
        <v>0</v>
      </c>
      <c r="CG120" s="772">
        <v>0</v>
      </c>
      <c r="CH120" s="737">
        <f>+IF(CG120=0,0,CG120/CG100*100)</f>
        <v>0</v>
      </c>
      <c r="CI120" s="772">
        <v>0</v>
      </c>
      <c r="CJ120" s="737">
        <f>+IF(CI120=0,0,CI120/CI100*100)</f>
        <v>0</v>
      </c>
      <c r="CK120" s="772">
        <v>0</v>
      </c>
      <c r="CL120" s="737">
        <f>+IF(CK120=0,0,CK120/CK100*100)</f>
        <v>0</v>
      </c>
      <c r="CM120" s="772">
        <f t="shared" si="86"/>
        <v>0</v>
      </c>
      <c r="CN120" s="737">
        <f>+IF(CM120=0,0,CM120/CM100*100)</f>
        <v>0</v>
      </c>
      <c r="CO120" s="772">
        <v>0</v>
      </c>
      <c r="CP120" s="737">
        <f>+IF(CO120=0,0,CO120/CO100*100)</f>
        <v>0</v>
      </c>
      <c r="CQ120" s="772">
        <v>0</v>
      </c>
      <c r="CR120" s="737">
        <f>+IF(CQ120=0,0,CQ120/CQ100*100)</f>
        <v>0</v>
      </c>
      <c r="CS120" s="772">
        <v>0</v>
      </c>
      <c r="CT120" s="737">
        <f>+IF(CS120=0,0,CS120/CS100*100)</f>
        <v>0</v>
      </c>
      <c r="CU120" s="772">
        <f t="shared" si="87"/>
        <v>0</v>
      </c>
      <c r="CV120" s="737">
        <f>+IF(CU120=0,0,CU120/CU100*100)</f>
        <v>0</v>
      </c>
      <c r="CW120" s="772">
        <f t="shared" si="71"/>
        <v>0</v>
      </c>
      <c r="CX120" s="737">
        <f>+IF(CW120=0,0,CW120/CW100*100)</f>
        <v>0</v>
      </c>
      <c r="CY120" s="772">
        <v>0</v>
      </c>
      <c r="CZ120" s="737">
        <f>+IF(CY120=0,0,CY120/CY100*100)</f>
        <v>0</v>
      </c>
      <c r="DA120" s="772">
        <v>0</v>
      </c>
      <c r="DB120" s="737">
        <f>+IF(DA120=0,0,DA120/DA100*100)</f>
        <v>0</v>
      </c>
      <c r="DC120" s="772">
        <v>0</v>
      </c>
      <c r="DD120" s="737">
        <f>+IF(DC120=0,0,DC120/DC100*100)</f>
        <v>0</v>
      </c>
      <c r="DE120" s="772">
        <f t="shared" si="88"/>
        <v>0</v>
      </c>
      <c r="DF120" s="737">
        <f>+IF(DE120=0,0,DE120/DE100*100)</f>
        <v>0</v>
      </c>
      <c r="DG120" s="772">
        <v>0</v>
      </c>
      <c r="DH120" s="737">
        <f>+IF(DG120=0,0,DG120/DG100*100)</f>
        <v>0</v>
      </c>
      <c r="DI120" s="772">
        <v>0</v>
      </c>
      <c r="DJ120" s="737">
        <f>+IF(DI120=0,0,DI120/DI100*100)</f>
        <v>0</v>
      </c>
      <c r="DK120" s="772">
        <v>0</v>
      </c>
      <c r="DL120" s="737">
        <f>+IF(DK120=0,0,DK120/DK100*100)</f>
        <v>0</v>
      </c>
      <c r="DM120" s="772">
        <f t="shared" si="89"/>
        <v>0</v>
      </c>
      <c r="DN120" s="737">
        <f>+IF(DM120=0,0,DM120/DM100*100)</f>
        <v>0</v>
      </c>
      <c r="DO120" s="772">
        <f t="shared" si="72"/>
        <v>0</v>
      </c>
      <c r="DP120" s="737">
        <f>+IF(DO120=0,0,DO120/DO100*100)</f>
        <v>0</v>
      </c>
      <c r="DR120" s="772">
        <f t="shared" si="77"/>
        <v>0</v>
      </c>
      <c r="DS120" s="737">
        <f>+IF(DR120=0,0,DR120/DR100*100)</f>
        <v>0</v>
      </c>
      <c r="DT120" s="772">
        <v>0</v>
      </c>
      <c r="DU120" s="737">
        <f>+IF(DT120=0,0,DT120/DT100*100)</f>
        <v>0</v>
      </c>
      <c r="DV120" s="772">
        <v>0</v>
      </c>
      <c r="DW120" s="737">
        <f>+IF(DV120=0,0,DV120/DV100*100)</f>
        <v>0</v>
      </c>
      <c r="DX120" s="772">
        <v>0</v>
      </c>
      <c r="DY120" s="737">
        <f>+IF(DX120=0,0,DX120/DX100*100)</f>
        <v>0</v>
      </c>
      <c r="DZ120" s="772">
        <f t="shared" si="90"/>
        <v>0</v>
      </c>
      <c r="EA120" s="737">
        <f>+IF(DZ120=0,0,DZ120/DZ100*100)</f>
        <v>0</v>
      </c>
      <c r="EB120" s="772">
        <v>0</v>
      </c>
      <c r="EC120" s="737">
        <f>+IF(EB120=0,0,EB120/EB100*100)</f>
        <v>0</v>
      </c>
      <c r="ED120" s="772">
        <v>0</v>
      </c>
      <c r="EE120" s="737">
        <f>+IF(ED120=0,0,ED120/ED100*100)</f>
        <v>0</v>
      </c>
      <c r="EF120" s="772">
        <v>0</v>
      </c>
      <c r="EG120" s="737">
        <f>+IF(EF120=0,0,EF120/EF100*100)</f>
        <v>0</v>
      </c>
      <c r="EH120" s="772">
        <f t="shared" si="91"/>
        <v>0</v>
      </c>
      <c r="EI120" s="737">
        <f>+IF(EH120=0,0,EH120/EH100*100)</f>
        <v>0</v>
      </c>
      <c r="EJ120" s="772">
        <f t="shared" si="73"/>
        <v>0</v>
      </c>
      <c r="EK120" s="737">
        <f>+IF(EJ120=0,0,EJ120/EJ100*100)</f>
        <v>0</v>
      </c>
      <c r="EL120" s="772">
        <v>0</v>
      </c>
      <c r="EM120" s="737">
        <f>+IF(EL120=0,0,EL120/EL100*100)</f>
        <v>0</v>
      </c>
      <c r="EN120" s="772">
        <v>0</v>
      </c>
      <c r="EO120" s="737">
        <f>+IF(EN120=0,0,EN120/EN100*100)</f>
        <v>0</v>
      </c>
      <c r="EP120" s="772">
        <v>0</v>
      </c>
      <c r="EQ120" s="737">
        <f>+IF(EP120=0,0,EP120/EP100*100)</f>
        <v>0</v>
      </c>
      <c r="ER120" s="772">
        <f t="shared" si="92"/>
        <v>0</v>
      </c>
      <c r="ES120" s="737">
        <f>+IF(ER120=0,0,ER120/ER100*100)</f>
        <v>0</v>
      </c>
      <c r="ET120" s="772">
        <v>0</v>
      </c>
      <c r="EU120" s="737">
        <f>+IF(ET120=0,0,ET120/ET100*100)</f>
        <v>0</v>
      </c>
      <c r="EV120" s="772">
        <v>0</v>
      </c>
      <c r="EW120" s="737">
        <f>+IF(EV120=0,0,EV120/EV100*100)</f>
        <v>0</v>
      </c>
      <c r="EX120" s="772">
        <v>0</v>
      </c>
      <c r="EY120" s="737">
        <f>+IF(EX120=0,0,EX120/EX100*100)</f>
        <v>0</v>
      </c>
      <c r="EZ120" s="772">
        <f t="shared" si="93"/>
        <v>0</v>
      </c>
      <c r="FA120" s="737">
        <f>+IF(EZ120=0,0,EZ120/EZ100*100)</f>
        <v>0</v>
      </c>
      <c r="FB120" s="772">
        <f t="shared" si="74"/>
        <v>0</v>
      </c>
      <c r="FC120" s="737">
        <f>+IF(FB120=0,0,FB120/FB100*100)</f>
        <v>0</v>
      </c>
      <c r="FD120" s="772">
        <v>0</v>
      </c>
      <c r="FE120" s="737">
        <f>+IF(FD120=0,0,FD120/FD100*100)</f>
        <v>0</v>
      </c>
      <c r="FF120" s="772">
        <v>0</v>
      </c>
      <c r="FG120" s="737">
        <f>+IF(FF120=0,0,FF120/FF100*100)</f>
        <v>0</v>
      </c>
      <c r="FH120" s="772">
        <v>0</v>
      </c>
      <c r="FI120" s="737">
        <f>+IF(FH120=0,0,FH120/FH100*100)</f>
        <v>0</v>
      </c>
      <c r="FJ120" s="772">
        <v>0</v>
      </c>
      <c r="FK120" s="737">
        <f>+IF(FJ120=0,0,FJ120/FJ100*100)</f>
        <v>0</v>
      </c>
    </row>
    <row r="121" spans="2:167" s="648" customFormat="1" ht="13.5" customHeight="1">
      <c r="B121" s="771"/>
      <c r="C121" s="784"/>
      <c r="D121" s="784" t="s">
        <v>4821</v>
      </c>
      <c r="E121" s="785">
        <f t="shared" si="75"/>
        <v>31395.895433559999</v>
      </c>
      <c r="F121" s="786">
        <f>+IF(E121=0,0,E121/E100*100)</f>
        <v>95.350121460440036</v>
      </c>
      <c r="G121" s="785">
        <v>2008.533563</v>
      </c>
      <c r="H121" s="786">
        <f>+IF(G121=0,0,G121/G100*100)</f>
        <v>104.06662308594083</v>
      </c>
      <c r="I121" s="785">
        <v>579.51433900000006</v>
      </c>
      <c r="J121" s="786">
        <f>+IF(I121=0,0,I121/I100*100)</f>
        <v>51.594000426641109</v>
      </c>
      <c r="K121" s="785">
        <v>1837.4262760000001</v>
      </c>
      <c r="L121" s="786">
        <f>+IF(K121=0,0,K121/K100*100)</f>
        <v>106.98239055882716</v>
      </c>
      <c r="M121" s="785">
        <f t="shared" si="78"/>
        <v>4425.4741780000004</v>
      </c>
      <c r="N121" s="786">
        <f>+IF(M121=0,0,M121/M100*100)</f>
        <v>92.762267105468311</v>
      </c>
      <c r="O121" s="785">
        <v>862.03654455999992</v>
      </c>
      <c r="P121" s="786">
        <f>+IF(O121=0,0,O121/O100*100)</f>
        <v>59.740136485996423</v>
      </c>
      <c r="Q121" s="785">
        <v>3306.4372130000002</v>
      </c>
      <c r="R121" s="786">
        <f>+IF(Q121=0,0,Q121/Q100*100)</f>
        <v>98.98276375360733</v>
      </c>
      <c r="S121" s="785">
        <v>2096.2176989999998</v>
      </c>
      <c r="T121" s="786">
        <f>+IF(S121=0,0,S121/S100*100)</f>
        <v>84.798874841296595</v>
      </c>
      <c r="U121" s="785">
        <f t="shared" si="79"/>
        <v>6264.69145656</v>
      </c>
      <c r="V121" s="786">
        <f>+IF(U121=0,0,U121/U100*100)</f>
        <v>86.345439562979166</v>
      </c>
      <c r="W121" s="785">
        <f t="shared" si="67"/>
        <v>10690.16563456</v>
      </c>
      <c r="X121" s="786">
        <f>+IF(W121=0,0,W121/W100*100)</f>
        <v>88.890992573932408</v>
      </c>
      <c r="Y121" s="785">
        <v>3509.3250130000001</v>
      </c>
      <c r="Z121" s="786">
        <f>+IF(Y121=0,0,Y121/Y100*100)</f>
        <v>101.606827370753</v>
      </c>
      <c r="AA121" s="785">
        <v>2629.1039419999997</v>
      </c>
      <c r="AB121" s="786">
        <f>+IF(AA121=0,0,AA121/AA100*100)</f>
        <v>70.203524111812527</v>
      </c>
      <c r="AC121" s="785">
        <v>3033.0242090000002</v>
      </c>
      <c r="AD121" s="786">
        <f>+IF(AC121=0,0,AC121/AC100*100)</f>
        <v>109.85722324533023</v>
      </c>
      <c r="AE121" s="785">
        <f t="shared" si="80"/>
        <v>9171.4531639999987</v>
      </c>
      <c r="AF121" s="786">
        <f>+IF(AE121=0,0,AE121/AE100*100)</f>
        <v>92.085816652482961</v>
      </c>
      <c r="AG121" s="785">
        <v>6838.0957900000003</v>
      </c>
      <c r="AH121" s="786">
        <f>+IF(AG121=0,0,AG121/AG100*100)</f>
        <v>103.92047991045456</v>
      </c>
      <c r="AI121" s="785">
        <v>3114.513637</v>
      </c>
      <c r="AJ121" s="786">
        <f>+IF(AI121=0,0,AI121/AI100*100)</f>
        <v>109.93197945404056</v>
      </c>
      <c r="AK121" s="785">
        <v>1581.6672079999998</v>
      </c>
      <c r="AL121" s="786">
        <f>+IF(AK121=0,0,AK121/AK100*100)</f>
        <v>103.52069039470733</v>
      </c>
      <c r="AM121" s="785">
        <f t="shared" si="81"/>
        <v>11534.276634999998</v>
      </c>
      <c r="AN121" s="786">
        <f>+IF(AM121=0,0,AM121/AM100*100)</f>
        <v>105.42128683333041</v>
      </c>
      <c r="AO121" s="785">
        <f t="shared" si="68"/>
        <v>20705.729798999997</v>
      </c>
      <c r="AP121" s="786">
        <f>+IF(AO121=0,0,AO121/AO100*100)</f>
        <v>99.0666508184176</v>
      </c>
      <c r="AQ121" s="651"/>
      <c r="AR121" s="785">
        <v>47882.357364885997</v>
      </c>
      <c r="AS121" s="786">
        <f>+IF(AR121=0,0,AR121/AR100*100)</f>
        <v>96.739993103936143</v>
      </c>
      <c r="AT121" s="785">
        <v>2799.4529906420003</v>
      </c>
      <c r="AU121" s="786">
        <f>+IF(AT121=0,0,AT121/AT100*100)</f>
        <v>96.038241949756369</v>
      </c>
      <c r="AV121" s="785">
        <v>2748.862646</v>
      </c>
      <c r="AW121" s="786">
        <f>+IF(AV121=0,0,AV121/AV100*100)</f>
        <v>118.09272700856266</v>
      </c>
      <c r="AX121" s="785">
        <v>4411.5842730000004</v>
      </c>
      <c r="AY121" s="786">
        <f>+IF(AX121=0,0,AX121/AX100*100)</f>
        <v>99.259559185808214</v>
      </c>
      <c r="AZ121" s="785">
        <f t="shared" si="82"/>
        <v>9959.8999096420011</v>
      </c>
      <c r="BA121" s="786">
        <f>+IF(AZ121=0,0,AZ121/AZ100*100)</f>
        <v>102.8156457014683</v>
      </c>
      <c r="BB121" s="785">
        <v>3542.8694299999997</v>
      </c>
      <c r="BC121" s="786">
        <f>+IF(BB121=0,0,BB121/BB100*100)</f>
        <v>117.06148545459982</v>
      </c>
      <c r="BD121" s="785">
        <v>5385.86409</v>
      </c>
      <c r="BE121" s="786">
        <f>+IF(BD121=0,0,BD121/BD100*100)</f>
        <v>156.34211699676686</v>
      </c>
      <c r="BF121" s="785">
        <v>3190.8346539999998</v>
      </c>
      <c r="BG121" s="786">
        <f>+IF(BF121=0,0,BF121/BF100*100)</f>
        <v>130.42363225600394</v>
      </c>
      <c r="BH121" s="785">
        <f t="shared" si="83"/>
        <v>12119.568174</v>
      </c>
      <c r="BI121" s="786">
        <f>+IF(BH121=0,0,BH121/BH100*100)</f>
        <v>135.90097090430001</v>
      </c>
      <c r="BJ121" s="785">
        <f t="shared" si="69"/>
        <v>22079.468083642001</v>
      </c>
      <c r="BK121" s="786">
        <f>+IF(BJ121=0,0,BJ121/BJ100*100)</f>
        <v>118.6743731012382</v>
      </c>
      <c r="BL121" s="785">
        <v>4016.3552019999997</v>
      </c>
      <c r="BM121" s="786">
        <f>+IF(BL121=0,0,BL121/BL100*100)</f>
        <v>63.468290343757353</v>
      </c>
      <c r="BN121" s="785">
        <v>4733.3379169999998</v>
      </c>
      <c r="BO121" s="786">
        <f>+IF(BN121=0,0,BN121/BN100*100)</f>
        <v>113.27439138950727</v>
      </c>
      <c r="BP121" s="785">
        <v>3864.5410161140003</v>
      </c>
      <c r="BQ121" s="786">
        <f>+IF(BP121=0,0,BP121/BP100*100)</f>
        <v>97.404807234605357</v>
      </c>
      <c r="BR121" s="785">
        <f t="shared" si="84"/>
        <v>12614.234135114</v>
      </c>
      <c r="BS121" s="786">
        <f>+IF(BR121=0,0,BR121/BR100*100)</f>
        <v>87.149290102890859</v>
      </c>
      <c r="BT121" s="785">
        <v>512.90281600000026</v>
      </c>
      <c r="BU121" s="786">
        <f>+IF(BT121=0,0,BT121/BT100*100)</f>
        <v>17.707943907365379</v>
      </c>
      <c r="BV121" s="785">
        <v>5636.8249370000003</v>
      </c>
      <c r="BW121" s="786">
        <f>+IF(BV121=0,0,BV121/BV100*100)</f>
        <v>91.189154766110619</v>
      </c>
      <c r="BX121" s="785">
        <v>7038.9273931299995</v>
      </c>
      <c r="BY121" s="786">
        <f>+IF(BX121=0,0,BX121/BX100*100)</f>
        <v>95.915957930099793</v>
      </c>
      <c r="BZ121" s="785">
        <f t="shared" si="85"/>
        <v>13188.655146130001</v>
      </c>
      <c r="CA121" s="786">
        <f>+IF(BZ121=0,0,BZ121/BZ100*100)</f>
        <v>80.337503692610341</v>
      </c>
      <c r="CB121" s="785">
        <f t="shared" si="70"/>
        <v>25802.889281244003</v>
      </c>
      <c r="CC121" s="786">
        <f>+IF(CB121=0,0,CB121/CB100*100)</f>
        <v>83.529249497457997</v>
      </c>
      <c r="CE121" s="785">
        <f t="shared" si="76"/>
        <v>58817.450951524181</v>
      </c>
      <c r="CF121" s="786">
        <f>+IF(CE121=0,0,CE121/CE100*100)</f>
        <v>90.423610155536963</v>
      </c>
      <c r="CG121" s="785">
        <v>2703.1711228692998</v>
      </c>
      <c r="CH121" s="786">
        <f>+IF(CG121=0,0,CG121/CG100*100)</f>
        <v>85.716560132317653</v>
      </c>
      <c r="CI121" s="785">
        <v>3888.1569530000002</v>
      </c>
      <c r="CJ121" s="786">
        <f>+IF(CI121=0,0,CI121/CI100*100)</f>
        <v>72.787543700028863</v>
      </c>
      <c r="CK121" s="785">
        <v>5976.6889000000001</v>
      </c>
      <c r="CL121" s="786">
        <f>+IF(CK121=0,0,CK121/CK100*100)</f>
        <v>86.657511493643852</v>
      </c>
      <c r="CM121" s="785">
        <f t="shared" si="86"/>
        <v>12568.016975869301</v>
      </c>
      <c r="CN121" s="786">
        <f>+IF(CM121=0,0,CM121/CM100*100)</f>
        <v>81.651256756309138</v>
      </c>
      <c r="CO121" s="785">
        <v>4327.6514878705948</v>
      </c>
      <c r="CP121" s="786">
        <f>+IF(CO121=0,0,CO121/CO100*100)</f>
        <v>85.467888573340446</v>
      </c>
      <c r="CQ121" s="785">
        <v>4330.8555720000004</v>
      </c>
      <c r="CR121" s="786">
        <f>+IF(CQ121=0,0,CQ121/CQ100*100)</f>
        <v>56.440479222520921</v>
      </c>
      <c r="CS121" s="785">
        <v>7347.8204106513667</v>
      </c>
      <c r="CT121" s="786">
        <f>+IF(CS121=0,0,CS121/CS100*100)</f>
        <v>138.28643980536231</v>
      </c>
      <c r="CU121" s="785">
        <f t="shared" si="87"/>
        <v>16006.327470521963</v>
      </c>
      <c r="CV121" s="786">
        <f>+IF(CU121=0,0,CU121/CU100*100)</f>
        <v>88.676360157446226</v>
      </c>
      <c r="CW121" s="785">
        <f t="shared" si="71"/>
        <v>28574.344446391264</v>
      </c>
      <c r="CX121" s="786">
        <f>+IF(CW121=0,0,CW121/CW100*100)</f>
        <v>85.442980370532041</v>
      </c>
      <c r="CY121" s="785">
        <v>4284.661196</v>
      </c>
      <c r="CZ121" s="786">
        <f>+IF(CY121=0,0,CY121/CY100*100)</f>
        <v>121.55298431988615</v>
      </c>
      <c r="DA121" s="785">
        <v>7853.4611931763875</v>
      </c>
      <c r="DB121" s="786">
        <f>+IF(DA121=0,0,DA121/DA100*100)</f>
        <v>98.950857662089987</v>
      </c>
      <c r="DC121" s="785">
        <v>4447.7647314565311</v>
      </c>
      <c r="DD121" s="786">
        <f>+IF(DC121=0,0,DC121/DC100*100)</f>
        <v>83.370798345393865</v>
      </c>
      <c r="DE121" s="785">
        <f t="shared" si="88"/>
        <v>16585.88712063292</v>
      </c>
      <c r="DF121" s="786">
        <f>+IF(DE121=0,0,DE121/DE100*100)</f>
        <v>98.745614900689077</v>
      </c>
      <c r="DG121" s="785">
        <v>10700.323359000002</v>
      </c>
      <c r="DH121" s="786">
        <f>+IF(DG121=0,0,DG121/DG100*100)</f>
        <v>89.24089143937735</v>
      </c>
      <c r="DI121" s="785">
        <v>1400.6966319999999</v>
      </c>
      <c r="DJ121" s="786">
        <f>+IF(DI121=0,0,DI121/DI100*100)</f>
        <v>105.25580183198844</v>
      </c>
      <c r="DK121" s="785">
        <v>1556.1993935</v>
      </c>
      <c r="DL121" s="786">
        <f>+IF(DK121=0,0,DK121/DK100*100)</f>
        <v>104.70590272863531</v>
      </c>
      <c r="DM121" s="785">
        <f t="shared" si="89"/>
        <v>13657.2193845</v>
      </c>
      <c r="DN121" s="786">
        <f>+IF(DM121=0,0,DM121/DM100*100)</f>
        <v>92.232431281561631</v>
      </c>
      <c r="DO121" s="785">
        <f t="shared" si="72"/>
        <v>30243.106505132921</v>
      </c>
      <c r="DP121" s="786">
        <f>+IF(DO121=0,0,DO121/DO100*100)</f>
        <v>95.693996367187765</v>
      </c>
      <c r="DR121" s="785">
        <f t="shared" si="77"/>
        <v>13004.748820759945</v>
      </c>
      <c r="DS121" s="786">
        <f>+IF(DR121=0,0,DR121/DR100*100)</f>
        <v>109.13038092760404</v>
      </c>
      <c r="DT121" s="785">
        <v>894.29344926152692</v>
      </c>
      <c r="DU121" s="786">
        <f>+IF(DT121=0,0,DT121/DT100*100)</f>
        <v>111.21144729287479</v>
      </c>
      <c r="DV121" s="785">
        <v>192.58594926152693</v>
      </c>
      <c r="DW121" s="786">
        <f>+IF(DV121=0,0,DV121/DV100*100)</f>
        <v>188.01631215315189</v>
      </c>
      <c r="DX121" s="785">
        <v>1123.4135195317972</v>
      </c>
      <c r="DY121" s="786">
        <f>+IF(DX121=0,0,DX121/DX100*100)</f>
        <v>108.72536197027785</v>
      </c>
      <c r="DZ121" s="785">
        <f t="shared" si="90"/>
        <v>2210.2929180548508</v>
      </c>
      <c r="EA121" s="786">
        <f>+IF(DZ121=0,0,DZ121/DZ100*100)</f>
        <v>113.94282007326497</v>
      </c>
      <c r="EB121" s="785">
        <v>741.42644926152695</v>
      </c>
      <c r="EC121" s="786">
        <f>+IF(EB121=0,0,EB121/EB100*100)</f>
        <v>113.84300996400039</v>
      </c>
      <c r="ED121" s="785">
        <v>1910.263549261527</v>
      </c>
      <c r="EE121" s="786">
        <f>+IF(ED121=0,0,ED121/ED100*100)</f>
        <v>104.95330495616273</v>
      </c>
      <c r="EF121" s="785">
        <v>1862.3852195317972</v>
      </c>
      <c r="EG121" s="786">
        <f>+IF(EF121=0,0,EF121/EF100*100)</f>
        <v>105.08712280472454</v>
      </c>
      <c r="EH121" s="785">
        <f t="shared" si="91"/>
        <v>4514.0752180548516</v>
      </c>
      <c r="EI121" s="786">
        <f>+IF(EH121=0,0,EH121/EH100*100)</f>
        <v>106.37350247617829</v>
      </c>
      <c r="EJ121" s="785">
        <f t="shared" si="73"/>
        <v>6724.3681361097024</v>
      </c>
      <c r="EK121" s="786">
        <f>+IF(EJ121=0,0,EJ121/EJ100*100)</f>
        <v>108.74809878073115</v>
      </c>
      <c r="EL121" s="785">
        <v>565.11585726152691</v>
      </c>
      <c r="EM121" s="786">
        <f>+IF(EL121=0,0,EL121/EL100*100)</f>
        <v>120.54890785178183</v>
      </c>
      <c r="EN121" s="785">
        <v>507.58594926152693</v>
      </c>
      <c r="EO121" s="786">
        <f>+IF(EN121=0,0,EN121/EN100*100)</f>
        <v>121.59773028580325</v>
      </c>
      <c r="EP121" s="785">
        <v>766.58121953179716</v>
      </c>
      <c r="EQ121" s="786">
        <f>+IF(EP121=0,0,EP121/EP100*100)</f>
        <v>113.32821916506492</v>
      </c>
      <c r="ER121" s="785">
        <f t="shared" si="92"/>
        <v>1839.283026054851</v>
      </c>
      <c r="ES121" s="786">
        <f>+IF(ER121=0,0,ER121/ER100*100)</f>
        <v>117.70343849421477</v>
      </c>
      <c r="ET121" s="785">
        <v>708.58594926152682</v>
      </c>
      <c r="EU121" s="786">
        <f>+IF(ET121=0,0,ET121/ET100*100)</f>
        <v>114.57811505272075</v>
      </c>
      <c r="EV121" s="785">
        <v>2448.1264898020677</v>
      </c>
      <c r="EW121" s="786">
        <f>+IF(EV121=0,0,EV121/EV100*100)</f>
        <v>103.82343559686234</v>
      </c>
      <c r="EX121" s="785">
        <v>1284.3852195317972</v>
      </c>
      <c r="EY121" s="786">
        <f>+IF(EX121=0,0,EX121/EX100*100)</f>
        <v>107.54925964341568</v>
      </c>
      <c r="EZ121" s="785">
        <f t="shared" si="93"/>
        <v>4441.0976585953922</v>
      </c>
      <c r="FA121" s="786">
        <f>+IF(EZ121=0,0,EZ121/EZ100*100)</f>
        <v>106.48502580177058</v>
      </c>
      <c r="FB121" s="785">
        <f t="shared" si="74"/>
        <v>6280.380684650243</v>
      </c>
      <c r="FC121" s="786">
        <f>+IF(FB121=0,0,FB121/FB100*100)</f>
        <v>109.54267891343473</v>
      </c>
      <c r="FD121" s="785">
        <v>1231.5479345519279</v>
      </c>
      <c r="FE121" s="786">
        <f>+IF(FD121=0,0,FD121/FD100*100)</f>
        <v>633.64992149398097</v>
      </c>
      <c r="FF121" s="785">
        <v>1195.8912745519278</v>
      </c>
      <c r="FG121" s="786">
        <f>+IF(FF121=0,0,FF121/FF100*100)</f>
        <v>753.54934968778866</v>
      </c>
      <c r="FH121" s="785">
        <v>-383.43707999999998</v>
      </c>
      <c r="FI121" s="786">
        <f>+IF(FH121=0,0,FH121/FH100*100)</f>
        <v>41.789301097317285</v>
      </c>
      <c r="FJ121" s="785">
        <v>-376.88259999999997</v>
      </c>
      <c r="FK121" s="786">
        <f>+IF(FJ121=0,0,FJ121/FJ100*100)</f>
        <v>41.749500099044546</v>
      </c>
    </row>
    <row r="122" spans="2:167" s="648" customFormat="1" ht="13.5" customHeight="1">
      <c r="B122" s="771"/>
      <c r="C122" s="796" t="s">
        <v>4852</v>
      </c>
      <c r="D122" s="809"/>
      <c r="E122" s="797">
        <f t="shared" si="75"/>
        <v>-2681.6650079999999</v>
      </c>
      <c r="F122" s="727">
        <f>+IF(E122=0,0,E122/E95*100)</f>
        <v>-0.29458094819051295</v>
      </c>
      <c r="G122" s="797">
        <v>90.903877999999978</v>
      </c>
      <c r="H122" s="727">
        <f>+IF(G122=0,0,G122/G95*100)</f>
        <v>0.12448232996274604</v>
      </c>
      <c r="I122" s="797">
        <v>-46.749524999999991</v>
      </c>
      <c r="J122" s="727">
        <f>+IF(I122=0,0,I122/I95*100)</f>
        <v>-7.1101642316574551E-2</v>
      </c>
      <c r="K122" s="797">
        <v>-755.24379199999998</v>
      </c>
      <c r="L122" s="727">
        <f>+IF(K122=0,0,K122/K95*100)</f>
        <v>-0.93767715640017379</v>
      </c>
      <c r="M122" s="797">
        <f t="shared" si="78"/>
        <v>-711.08943899999997</v>
      </c>
      <c r="N122" s="727">
        <f>+IF(M122=0,0,M122/M95*100)</f>
        <v>-0.32422474000123841</v>
      </c>
      <c r="O122" s="797">
        <v>-52.957149999999999</v>
      </c>
      <c r="P122" s="727">
        <f>+IF(O122=0,0,O122/O95*100)</f>
        <v>-9.168237174678999E-2</v>
      </c>
      <c r="Q122" s="797">
        <v>-20.811390000000003</v>
      </c>
      <c r="R122" s="727">
        <f>+IF(Q122=0,0,Q122/Q95*100)</f>
        <v>-3.6412918213566105E-2</v>
      </c>
      <c r="S122" s="797">
        <v>-203.742954</v>
      </c>
      <c r="T122" s="727">
        <f>+IF(S122=0,0,S122/S95*100)</f>
        <v>-0.29573509292258593</v>
      </c>
      <c r="U122" s="797">
        <f t="shared" si="79"/>
        <v>-277.51149399999997</v>
      </c>
      <c r="V122" s="727">
        <f>+IF(U122=0,0,U122/U95*100)</f>
        <v>-0.1509780703999081</v>
      </c>
      <c r="W122" s="797">
        <f t="shared" si="67"/>
        <v>-988.60093299999994</v>
      </c>
      <c r="X122" s="727">
        <f>+IF(W122=0,0,W122/W95*100)</f>
        <v>-0.24523186993459051</v>
      </c>
      <c r="Y122" s="797">
        <v>-125.20935</v>
      </c>
      <c r="Z122" s="727">
        <f>+IF(Y122=0,0,Y122/Y95*100)</f>
        <v>-0.16407867240455218</v>
      </c>
      <c r="AA122" s="797">
        <v>-154.08562599999999</v>
      </c>
      <c r="AB122" s="727">
        <f>+IF(AA122=0,0,AA122/AA95*100)</f>
        <v>-0.19913601544717316</v>
      </c>
      <c r="AC122" s="797">
        <v>-202.40807700000002</v>
      </c>
      <c r="AD122" s="727">
        <f>+IF(AC122=0,0,AC122/AC95*100)</f>
        <v>-0.2293973199012736</v>
      </c>
      <c r="AE122" s="797">
        <f t="shared" si="80"/>
        <v>-481.70305300000007</v>
      </c>
      <c r="AF122" s="727">
        <f>+IF(AE122=0,0,AE122/AE95*100)</f>
        <v>-0.19911473691704021</v>
      </c>
      <c r="AG122" s="797">
        <v>-90.687320999999997</v>
      </c>
      <c r="AH122" s="727">
        <f>+IF(AG122=0,0,AG122/AG95*100)</f>
        <v>-0.10305288104977767</v>
      </c>
      <c r="AI122" s="797">
        <v>-738.39529500000003</v>
      </c>
      <c r="AJ122" s="727">
        <f>+IF(AI122=0,0,AI122/AI95*100)</f>
        <v>-0.79522604535758101</v>
      </c>
      <c r="AK122" s="797">
        <v>-382.27840600000002</v>
      </c>
      <c r="AL122" s="727">
        <f>+IF(AK122=0,0,AK122/AK95*100)</f>
        <v>-0.45279464217468812</v>
      </c>
      <c r="AM122" s="797">
        <f t="shared" si="81"/>
        <v>-1211.361022</v>
      </c>
      <c r="AN122" s="727">
        <f>+IF(AM122=0,0,AM122/AM95*100)</f>
        <v>-0.45663365503393244</v>
      </c>
      <c r="AO122" s="797">
        <f t="shared" si="68"/>
        <v>-1693.0640750000002</v>
      </c>
      <c r="AP122" s="727">
        <f>+IF(AO122=0,0,AO122/AO95*100)</f>
        <v>-0.33380399099476449</v>
      </c>
      <c r="AQ122" s="651"/>
      <c r="AR122" s="797">
        <v>138.21890699999997</v>
      </c>
      <c r="AS122" s="727">
        <f>+IF(AR122=0,0,AR122/AR95*100)</f>
        <v>1.3010979736197605E-2</v>
      </c>
      <c r="AT122" s="797">
        <v>34.538146999999988</v>
      </c>
      <c r="AU122" s="727">
        <f>+IF(AT122=0,0,AT122/AT95*100)</f>
        <v>3.9611963140022841E-2</v>
      </c>
      <c r="AV122" s="797">
        <v>32.493608999999985</v>
      </c>
      <c r="AW122" s="727">
        <f>+IF(AV122=0,0,AV122/AV95*100)</f>
        <v>4.1352135090778709E-2</v>
      </c>
      <c r="AX122" s="797">
        <v>47.311750000000011</v>
      </c>
      <c r="AY122" s="727">
        <f>+IF(AX122=0,0,AX122/AX95*100)</f>
        <v>4.7640169066778072E-2</v>
      </c>
      <c r="AZ122" s="797">
        <f t="shared" si="82"/>
        <v>114.34350599999999</v>
      </c>
      <c r="BA122" s="727">
        <f>+IF(AZ122=0,0,AZ122/AZ95*100)</f>
        <v>4.3135526970206679E-2</v>
      </c>
      <c r="BB122" s="797">
        <v>9.3204619999999956</v>
      </c>
      <c r="BC122" s="727">
        <f>+IF(BB122=0,0,BB122/BB95*100)</f>
        <v>1.1041169544019238E-2</v>
      </c>
      <c r="BD122" s="797">
        <v>5.9351980000000246</v>
      </c>
      <c r="BE122" s="727">
        <f>+IF(BD122=0,0,BD122/BD95*100)</f>
        <v>7.0606586056872721E-3</v>
      </c>
      <c r="BF122" s="797">
        <v>2.6908370000000161</v>
      </c>
      <c r="BG122" s="727">
        <f>+IF(BF122=0,0,BF122/BF95*100)</f>
        <v>3.2963545732503626E-3</v>
      </c>
      <c r="BH122" s="797">
        <f t="shared" si="83"/>
        <v>17.946497000000036</v>
      </c>
      <c r="BI122" s="727">
        <f>+IF(BH122=0,0,BH122/BH95*100)</f>
        <v>7.1755465791115093E-3</v>
      </c>
      <c r="BJ122" s="797">
        <f t="shared" si="69"/>
        <v>132.29000300000001</v>
      </c>
      <c r="BK122" s="727">
        <f>+IF(BJ122=0,0,BJ122/BJ95*100)</f>
        <v>2.5678105394295273E-2</v>
      </c>
      <c r="BL122" s="797">
        <v>0.31520199999999932</v>
      </c>
      <c r="BM122" s="727">
        <f>+IF(BL122=0,0,BL122/BL95*100)</f>
        <v>3.4754558236504561E-4</v>
      </c>
      <c r="BN122" s="797">
        <v>4.128103000000011</v>
      </c>
      <c r="BO122" s="727">
        <f>+IF(BN122=0,0,BN122/BN95*100)</f>
        <v>5.030159973888863E-3</v>
      </c>
      <c r="BP122" s="797">
        <v>-11.007728000000053</v>
      </c>
      <c r="BQ122" s="727">
        <f>+IF(BP122=0,0,BP122/BP95*100)</f>
        <v>-1.3016390247257982E-2</v>
      </c>
      <c r="BR122" s="797">
        <f t="shared" si="84"/>
        <v>-6.5644230000000432</v>
      </c>
      <c r="BS122" s="727">
        <f>+IF(BR122=0,0,BR122/BR95*100)</f>
        <v>-2.55098498075699E-3</v>
      </c>
      <c r="BT122" s="797">
        <v>2.4255599999999999</v>
      </c>
      <c r="BU122" s="727">
        <f>+IF(BT122=0,0,BT122/BT95*100)</f>
        <v>2.6113813977177922E-3</v>
      </c>
      <c r="BV122" s="797">
        <v>3.1689879999999873</v>
      </c>
      <c r="BW122" s="727">
        <f>+IF(BV122=0,0,BV122/BV95*100)</f>
        <v>3.1738441254457505E-3</v>
      </c>
      <c r="BX122" s="797">
        <v>6.89877900000001</v>
      </c>
      <c r="BY122" s="727">
        <f>+IF(BX122=0,0,BX122/BX95*100)</f>
        <v>7.1063550692468348E-3</v>
      </c>
      <c r="BZ122" s="797">
        <f t="shared" si="85"/>
        <v>12.493326999999997</v>
      </c>
      <c r="CA122" s="727">
        <f>+IF(BZ122=0,0,BZ122/BZ95*100)</f>
        <v>4.3108655400381614E-3</v>
      </c>
      <c r="CB122" s="797">
        <f t="shared" si="70"/>
        <v>5.928903999999954</v>
      </c>
      <c r="CC122" s="727">
        <f>+IF(CB122=0,0,CB122/CB95*100)</f>
        <v>1.0836190766431587E-3</v>
      </c>
      <c r="CE122" s="797">
        <f t="shared" si="76"/>
        <v>38.596767999999869</v>
      </c>
      <c r="CF122" s="727">
        <f>+IF(CE122=0,0,CE122/CE95*100)</f>
        <v>2.6933776315928954E-3</v>
      </c>
      <c r="CG122" s="797">
        <v>2.7456559999999506</v>
      </c>
      <c r="CH122" s="727">
        <f>+IF(CG122=0,0,CG122/CG95*100)</f>
        <v>2.6223319580225874E-3</v>
      </c>
      <c r="CI122" s="797">
        <v>26.171357999999984</v>
      </c>
      <c r="CJ122" s="727">
        <f>+IF(CI122=0,0,CI122/CI95*100)</f>
        <v>2.6245854084995593E-2</v>
      </c>
      <c r="CK122" s="797">
        <v>2.0464579999999901</v>
      </c>
      <c r="CL122" s="727">
        <f>+IF(CK122=0,0,CK122/CK95*100)</f>
        <v>1.8708815259760245E-3</v>
      </c>
      <c r="CM122" s="797">
        <f t="shared" si="86"/>
        <v>30.963471999999925</v>
      </c>
      <c r="CN122" s="727">
        <f>+IF(CM122=0,0,CM122/CM95*100)</f>
        <v>9.8671471483470479E-3</v>
      </c>
      <c r="CO122" s="797">
        <v>2.2443979999999955</v>
      </c>
      <c r="CP122" s="727">
        <f>+IF(CO122=0,0,CO122/CO95*100)</f>
        <v>2.100897340841078E-3</v>
      </c>
      <c r="CQ122" s="797">
        <v>1.0267419999999774</v>
      </c>
      <c r="CR122" s="727">
        <f>+IF(CQ122=0,0,CQ122/CQ95*100)</f>
        <v>9.3649351005214683E-4</v>
      </c>
      <c r="CS122" s="797">
        <v>4.0411829999999638</v>
      </c>
      <c r="CT122" s="727">
        <f>+IF(CS122=0,0,CS122/CS95*100)</f>
        <v>3.5456931629858552E-3</v>
      </c>
      <c r="CU122" s="797">
        <f t="shared" si="87"/>
        <v>7.3123229999999371</v>
      </c>
      <c r="CV122" s="727">
        <f>+IF(CU122=0,0,CU122/CU95*100)</f>
        <v>2.2128934529506627E-3</v>
      </c>
      <c r="CW122" s="797">
        <f t="shared" si="71"/>
        <v>38.27579499999986</v>
      </c>
      <c r="CX122" s="727">
        <f>+IF(CW122=0,0,CW122/CW95*100)</f>
        <v>5.9411824778320818E-3</v>
      </c>
      <c r="CY122" s="797">
        <v>-7.2510999999991554E-2</v>
      </c>
      <c r="CZ122" s="727">
        <f>+IF(CY122=0,0,CY122/CY95*100)</f>
        <v>-6.0625893926138024E-5</v>
      </c>
      <c r="DA122" s="797">
        <v>5.5738999999991989E-2</v>
      </c>
      <c r="DB122" s="727">
        <f>+IF(DA122=0,0,DA122/DA95*100)</f>
        <v>4.3221449883928185E-5</v>
      </c>
      <c r="DC122" s="797">
        <v>0.33774500000000529</v>
      </c>
      <c r="DD122" s="727">
        <f>+IF(DC122=0,0,DC122/DC95*100)</f>
        <v>2.5552150583267575E-4</v>
      </c>
      <c r="DE122" s="797">
        <f t="shared" si="88"/>
        <v>0.32097300000000573</v>
      </c>
      <c r="DF122" s="727">
        <f>+IF(DE122=0,0,DE122/DE95*100)</f>
        <v>8.4301494839851229E-5</v>
      </c>
      <c r="DG122" s="797">
        <v>0</v>
      </c>
      <c r="DH122" s="727">
        <f>+IF(DG122=0,0,DG122/DG95*100)</f>
        <v>0</v>
      </c>
      <c r="DI122" s="797">
        <v>0</v>
      </c>
      <c r="DJ122" s="727">
        <f>+IF(DI122=0,0,DI122/DI95*100)</f>
        <v>0</v>
      </c>
      <c r="DK122" s="797">
        <v>0</v>
      </c>
      <c r="DL122" s="727">
        <f>+IF(DK122=0,0,DK122/DK95*100)</f>
        <v>0</v>
      </c>
      <c r="DM122" s="797">
        <f t="shared" si="89"/>
        <v>0</v>
      </c>
      <c r="DN122" s="727">
        <f>+IF(DM122=0,0,DM122/DM95*100)</f>
        <v>0</v>
      </c>
      <c r="DO122" s="797">
        <f t="shared" si="72"/>
        <v>0.32097300000000573</v>
      </c>
      <c r="DP122" s="727">
        <f>+IF(DO122=0,0,DO122/DO95*100)</f>
        <v>4.0692368825649217E-5</v>
      </c>
      <c r="DR122" s="797">
        <f t="shared" si="77"/>
        <v>28.875952999999996</v>
      </c>
      <c r="DS122" s="727">
        <f>+IF(DR122=0,0,DR122/DR95*100)</f>
        <v>1.7447598333482691E-3</v>
      </c>
      <c r="DT122" s="797">
        <v>2.7022089999999999</v>
      </c>
      <c r="DU122" s="727">
        <f>+IF(DT122=0,0,DT122/DT95*100)</f>
        <v>1.963891105607146E-3</v>
      </c>
      <c r="DV122" s="797">
        <v>17.478589999999997</v>
      </c>
      <c r="DW122" s="727">
        <f>+IF(DV122=0,0,DV122/DV95*100)</f>
        <v>1.2542317254461078E-2</v>
      </c>
      <c r="DX122" s="797">
        <v>1.9837739999999999</v>
      </c>
      <c r="DY122" s="727">
        <f>+IF(DX122=0,0,DX122/DX95*100)</f>
        <v>1.402756212220352E-3</v>
      </c>
      <c r="DZ122" s="797">
        <f t="shared" si="90"/>
        <v>22.164572999999997</v>
      </c>
      <c r="EA122" s="727">
        <f>+IF(DZ122=0,0,DZ122/DZ95*100)</f>
        <v>5.2978232910295443E-3</v>
      </c>
      <c r="EB122" s="797">
        <v>2.2706789999999999</v>
      </c>
      <c r="EC122" s="727">
        <f>+IF(EB122=0,0,EB122/EB95*100)</f>
        <v>1.6880210284994238E-3</v>
      </c>
      <c r="ED122" s="797">
        <v>0.92899799999999999</v>
      </c>
      <c r="EE122" s="727">
        <f>+IF(ED122=0,0,ED122/ED95*100)</f>
        <v>6.9685963377648299E-4</v>
      </c>
      <c r="EF122" s="797">
        <v>3.5117029999999998</v>
      </c>
      <c r="EG122" s="727">
        <f>+IF(EF122=0,0,EF122/EF95*100)</f>
        <v>2.6417970822294164E-3</v>
      </c>
      <c r="EH122" s="797">
        <f t="shared" si="91"/>
        <v>6.7113800000000001</v>
      </c>
      <c r="EI122" s="727">
        <f>+IF(EH122=0,0,EH122/EH95*100)</f>
        <v>1.6746720876827034E-3</v>
      </c>
      <c r="EJ122" s="797">
        <f t="shared" si="73"/>
        <v>28.875952999999996</v>
      </c>
      <c r="EK122" s="727">
        <f>+IF(EJ122=0,0,EJ122/EJ95*100)</f>
        <v>3.5252013850933651E-3</v>
      </c>
      <c r="EL122" s="797">
        <v>0</v>
      </c>
      <c r="EM122" s="727">
        <f>+IF(EL122=0,0,EL122/EL95*100)</f>
        <v>0</v>
      </c>
      <c r="EN122" s="797">
        <v>0</v>
      </c>
      <c r="EO122" s="727">
        <f>+IF(EN122=0,0,EN122/EN95*100)</f>
        <v>0</v>
      </c>
      <c r="EP122" s="797">
        <v>0</v>
      </c>
      <c r="EQ122" s="727">
        <f>+IF(EP122=0,0,EP122/EP95*100)</f>
        <v>0</v>
      </c>
      <c r="ER122" s="797">
        <f t="shared" si="92"/>
        <v>0</v>
      </c>
      <c r="ES122" s="727">
        <f>+IF(ER122=0,0,ER122/ER95*100)</f>
        <v>0</v>
      </c>
      <c r="ET122" s="797">
        <v>0</v>
      </c>
      <c r="EU122" s="727">
        <f>+IF(ET122=0,0,ET122/ET95*100)</f>
        <v>0</v>
      </c>
      <c r="EV122" s="797">
        <v>0</v>
      </c>
      <c r="EW122" s="727">
        <f>+IF(EV122=0,0,EV122/EV95*100)</f>
        <v>0</v>
      </c>
      <c r="EX122" s="797">
        <v>0</v>
      </c>
      <c r="EY122" s="727">
        <f>+IF(EX122=0,0,EX122/EX95*100)</f>
        <v>0</v>
      </c>
      <c r="EZ122" s="797">
        <f t="shared" si="93"/>
        <v>0</v>
      </c>
      <c r="FA122" s="727">
        <f>+IF(EZ122=0,0,EZ122/EZ95*100)</f>
        <v>0</v>
      </c>
      <c r="FB122" s="797">
        <f t="shared" si="74"/>
        <v>0</v>
      </c>
      <c r="FC122" s="727">
        <f>+IF(FB122=0,0,FB122/FB95*100)</f>
        <v>0</v>
      </c>
      <c r="FD122" s="797">
        <v>0</v>
      </c>
      <c r="FE122" s="727">
        <f>+IF(FD122=0,0,FD122/FD95*100)</f>
        <v>0</v>
      </c>
      <c r="FF122" s="797">
        <v>0</v>
      </c>
      <c r="FG122" s="727">
        <f>+IF(FF122=0,0,FF122/FF95*100)</f>
        <v>0</v>
      </c>
      <c r="FH122" s="797">
        <v>0</v>
      </c>
      <c r="FI122" s="727">
        <f>+IF(FH122=0,0,FH122/FH95*100)</f>
        <v>0</v>
      </c>
      <c r="FJ122" s="797">
        <v>0</v>
      </c>
      <c r="FK122" s="727">
        <f>+IF(FJ122=0,0,FJ122/FJ95*100)</f>
        <v>0</v>
      </c>
    </row>
    <row r="123" spans="2:167" s="648" customFormat="1" ht="13.5" customHeight="1">
      <c r="B123" s="771"/>
      <c r="C123" s="796" t="s">
        <v>4853</v>
      </c>
      <c r="D123" s="809"/>
      <c r="E123" s="797">
        <f t="shared" si="75"/>
        <v>2916.2422360623164</v>
      </c>
      <c r="F123" s="727">
        <f>+IF(E123=0,0,E123/E95*100)</f>
        <v>0.32034926080985682</v>
      </c>
      <c r="G123" s="797">
        <v>-1861.9454564595392</v>
      </c>
      <c r="H123" s="727">
        <f>+IF(G123=0,0,G123/G95*100)</f>
        <v>-2.5497186014840003</v>
      </c>
      <c r="I123" s="797">
        <v>1675.7968979999939</v>
      </c>
      <c r="J123" s="727">
        <f>+IF(I123=0,0,I123/I95*100)</f>
        <v>2.5487298884174918</v>
      </c>
      <c r="K123" s="797">
        <v>-2782.6175969999931</v>
      </c>
      <c r="L123" s="727">
        <f>+IF(K123=0,0,K123/K95*100)</f>
        <v>-3.4547744494456412</v>
      </c>
      <c r="M123" s="797">
        <f t="shared" si="78"/>
        <v>-2968.7661554595384</v>
      </c>
      <c r="N123" s="727">
        <f>+IF(M123=0,0,M123/M95*100)</f>
        <v>-1.3536235838799247</v>
      </c>
      <c r="O123" s="797">
        <v>-32.500665400854558</v>
      </c>
      <c r="P123" s="727">
        <f>+IF(O123=0,0,O123/O95*100)</f>
        <v>-5.6266964655371045E-2</v>
      </c>
      <c r="Q123" s="797">
        <v>1932.8785010000001</v>
      </c>
      <c r="R123" s="727">
        <f>+IF(Q123=0,0,Q123/Q95*100)</f>
        <v>3.3818859179359597</v>
      </c>
      <c r="S123" s="797">
        <v>848.6539570000059</v>
      </c>
      <c r="T123" s="727">
        <f>+IF(S123=0,0,S123/S95*100)</f>
        <v>1.231830362253985</v>
      </c>
      <c r="U123" s="797">
        <f t="shared" si="79"/>
        <v>2749.0317925991512</v>
      </c>
      <c r="V123" s="727">
        <f>+IF(U123=0,0,U123/U95*100)</f>
        <v>1.4955903610775134</v>
      </c>
      <c r="W123" s="797">
        <f t="shared" si="67"/>
        <v>-219.73436286038714</v>
      </c>
      <c r="X123" s="727">
        <f>+IF(W123=0,0,W123/W95*100)</f>
        <v>-5.4507199916974572E-2</v>
      </c>
      <c r="Y123" s="797">
        <v>2112.7468300000023</v>
      </c>
      <c r="Z123" s="727">
        <f>+IF(Y123=0,0,Y123/Y95*100)</f>
        <v>2.7686166807297257</v>
      </c>
      <c r="AA123" s="797">
        <v>922.92698000000235</v>
      </c>
      <c r="AB123" s="727">
        <f>+IF(AA123=0,0,AA123/AA95*100)</f>
        <v>1.1927653871224388</v>
      </c>
      <c r="AC123" s="797">
        <v>-2444.2734080772948</v>
      </c>
      <c r="AD123" s="727">
        <f>+IF(AC123=0,0,AC123/AC95*100)</f>
        <v>-2.770194634668079</v>
      </c>
      <c r="AE123" s="797">
        <f t="shared" si="80"/>
        <v>591.40040192270999</v>
      </c>
      <c r="AF123" s="727">
        <f>+IF(AE123=0,0,AE123/AE95*100)</f>
        <v>0.24445876916929618</v>
      </c>
      <c r="AG123" s="797">
        <v>3196.6394350000019</v>
      </c>
      <c r="AH123" s="727">
        <f>+IF(AG123=0,0,AG123/AG95*100)</f>
        <v>3.6325133416840454</v>
      </c>
      <c r="AI123" s="797">
        <v>-1114.8713570000091</v>
      </c>
      <c r="AJ123" s="727">
        <f>+IF(AI123=0,0,AI123/AI95*100)</f>
        <v>-1.2006776672507875</v>
      </c>
      <c r="AK123" s="797">
        <v>462.80811900000072</v>
      </c>
      <c r="AL123" s="727">
        <f>+IF(AK123=0,0,AK123/AK95*100)</f>
        <v>0.54817911069281211</v>
      </c>
      <c r="AM123" s="797">
        <f t="shared" si="81"/>
        <v>2544.5761969999935</v>
      </c>
      <c r="AN123" s="727">
        <f>+IF(AM123=0,0,AM123/AM95*100)</f>
        <v>0.95920135141053819</v>
      </c>
      <c r="AO123" s="797">
        <f t="shared" si="68"/>
        <v>3135.9765989227035</v>
      </c>
      <c r="AP123" s="727">
        <f>+IF(AO123=0,0,AO123/AO95*100)</f>
        <v>0.61828817930980318</v>
      </c>
      <c r="AQ123" s="651"/>
      <c r="AR123" s="797">
        <v>43355.561869861383</v>
      </c>
      <c r="AS123" s="727">
        <f>+IF(AR123=0,0,AR123/AR95*100)</f>
        <v>4.0811951793268637</v>
      </c>
      <c r="AT123" s="797">
        <v>4052.8437706419995</v>
      </c>
      <c r="AU123" s="727">
        <f>+IF(AT123=0,0,AT123/AT95*100)</f>
        <v>4.6482255708432225</v>
      </c>
      <c r="AV123" s="797">
        <v>6093.582331833335</v>
      </c>
      <c r="AW123" s="727">
        <f>+IF(AV123=0,0,AV123/AV95*100)</f>
        <v>7.7548369518681204</v>
      </c>
      <c r="AX123" s="797">
        <v>-265.92526216666374</v>
      </c>
      <c r="AY123" s="727">
        <f>+IF(AX123=0,0,AX123/AX95*100)</f>
        <v>-0.26777120797153225</v>
      </c>
      <c r="AZ123" s="797">
        <f t="shared" si="82"/>
        <v>9880.5008403086704</v>
      </c>
      <c r="BA123" s="727">
        <f>+IF(AZ123=0,0,AZ123/AZ95*100)</f>
        <v>3.7273704942743699</v>
      </c>
      <c r="BB123" s="797">
        <v>5250.1176230000037</v>
      </c>
      <c r="BC123" s="727">
        <f>+IF(BB123=0,0,BB123/BB95*100)</f>
        <v>6.2193739754087662</v>
      </c>
      <c r="BD123" s="797">
        <v>8628.1090500558203</v>
      </c>
      <c r="BE123" s="727">
        <f>+IF(BD123=0,0,BD123/BD95*100)</f>
        <v>10.264212316941173</v>
      </c>
      <c r="BF123" s="797">
        <v>286.72744026509372</v>
      </c>
      <c r="BG123" s="727">
        <f>+IF(BF123=0,0,BF123/BF95*100)</f>
        <v>0.35124955877825603</v>
      </c>
      <c r="BH123" s="797">
        <f t="shared" si="83"/>
        <v>14164.954113320917</v>
      </c>
      <c r="BI123" s="727">
        <f>+IF(BH123=0,0,BH123/BH95*100)</f>
        <v>5.663572564111603</v>
      </c>
      <c r="BJ123" s="797">
        <f t="shared" si="69"/>
        <v>24045.454953629589</v>
      </c>
      <c r="BK123" s="727">
        <f>+IF(BJ123=0,0,BJ123/BJ95*100)</f>
        <v>4.6673347384615296</v>
      </c>
      <c r="BL123" s="797">
        <v>3797.0053489999991</v>
      </c>
      <c r="BM123" s="727">
        <f>+IF(BL123=0,0,BL123/BL95*100)</f>
        <v>4.1866245622216889</v>
      </c>
      <c r="BN123" s="797">
        <v>4697.2372768343057</v>
      </c>
      <c r="BO123" s="727">
        <f>+IF(BN123=0,0,BN123/BN95*100)</f>
        <v>5.7236592540909426</v>
      </c>
      <c r="BP123" s="797">
        <v>3454.8377193134038</v>
      </c>
      <c r="BQ123" s="727">
        <f>+IF(BP123=0,0,BP123/BP95*100)</f>
        <v>4.0852677315000685</v>
      </c>
      <c r="BR123" s="797">
        <f t="shared" si="84"/>
        <v>11949.080345147708</v>
      </c>
      <c r="BS123" s="727">
        <f>+IF(BR123=0,0,BR123/BR95*100)</f>
        <v>4.6435040055051529</v>
      </c>
      <c r="BT123" s="797">
        <v>136.62565175412192</v>
      </c>
      <c r="BU123" s="727">
        <f>+IF(BT123=0,0,BT123/BT95*100)</f>
        <v>0.14709250047072975</v>
      </c>
      <c r="BV123" s="797">
        <v>2194.9484615294505</v>
      </c>
      <c r="BW123" s="727">
        <f>+IF(BV123=0,0,BV123/BV95*100)</f>
        <v>2.1983119785500804</v>
      </c>
      <c r="BX123" s="797">
        <v>5029.4524578005166</v>
      </c>
      <c r="BY123" s="727">
        <f>+IF(BX123=0,0,BX123/BX95*100)</f>
        <v>5.1807827108284821</v>
      </c>
      <c r="BZ123" s="797">
        <f t="shared" si="85"/>
        <v>7361.0265710840886</v>
      </c>
      <c r="CA123" s="727">
        <f>+IF(BZ123=0,0,BZ123/BZ95*100)</f>
        <v>2.539947588387919</v>
      </c>
      <c r="CB123" s="797">
        <f t="shared" si="70"/>
        <v>19310.106916231794</v>
      </c>
      <c r="CC123" s="727">
        <f>+IF(CB123=0,0,CB123/CB95*100)</f>
        <v>3.529286395335113</v>
      </c>
      <c r="CE123" s="797">
        <f t="shared" si="76"/>
        <v>82751.227616415737</v>
      </c>
      <c r="CF123" s="727">
        <f>+IF(CE123=0,0,CE123/CE95*100)</f>
        <v>5.7745846866998605</v>
      </c>
      <c r="CG123" s="797">
        <v>1919.5701311571033</v>
      </c>
      <c r="CH123" s="727">
        <f>+IF(CG123=0,0,CG123/CG95*100)</f>
        <v>1.8333506093257754</v>
      </c>
      <c r="CI123" s="797">
        <v>2405.3781801430987</v>
      </c>
      <c r="CJ123" s="727">
        <f>+IF(CI123=0,0,CI123/CI95*100)</f>
        <v>2.4122250261246685</v>
      </c>
      <c r="CK123" s="797">
        <v>6625.479739411513</v>
      </c>
      <c r="CL123" s="727">
        <f>+IF(CK123=0,0,CK123/CK95*100)</f>
        <v>6.0570447305507882</v>
      </c>
      <c r="CM123" s="797">
        <f t="shared" si="86"/>
        <v>10950.428050711715</v>
      </c>
      <c r="CN123" s="727">
        <f>+IF(CM123=0,0,CM123/CM95*100)</f>
        <v>3.4895791051391094</v>
      </c>
      <c r="CO123" s="797">
        <v>2521.862290781005</v>
      </c>
      <c r="CP123" s="727">
        <f>+IF(CO123=0,0,CO123/CO95*100)</f>
        <v>2.3606213250364743</v>
      </c>
      <c r="CQ123" s="797">
        <v>6550.716252360593</v>
      </c>
      <c r="CR123" s="727">
        <f>+IF(CQ123=0,0,CQ123/CQ95*100)</f>
        <v>5.9749218952073173</v>
      </c>
      <c r="CS123" s="797">
        <v>12320.697414408878</v>
      </c>
      <c r="CT123" s="727">
        <f>+IF(CS123=0,0,CS123/CS95*100)</f>
        <v>10.81005551727983</v>
      </c>
      <c r="CU123" s="797">
        <f t="shared" si="87"/>
        <v>21393.275957550475</v>
      </c>
      <c r="CV123" s="727">
        <f>+IF(CU123=0,0,CU123/CU95*100)</f>
        <v>6.4741451251032904</v>
      </c>
      <c r="CW123" s="797">
        <f t="shared" si="71"/>
        <v>32343.70400826219</v>
      </c>
      <c r="CX123" s="727">
        <f>+IF(CW123=0,0,CW123/CW95*100)</f>
        <v>5.0204012097482309</v>
      </c>
      <c r="CY123" s="797">
        <v>2341.7806870877171</v>
      </c>
      <c r="CZ123" s="727">
        <f>+IF(CY123=0,0,CY123/CY95*100)</f>
        <v>1.9579449674349418</v>
      </c>
      <c r="DA123" s="797">
        <v>15115.100050321003</v>
      </c>
      <c r="DB123" s="727">
        <f>+IF(DA123=0,0,DA123/DA95*100)</f>
        <v>11.72063616705724</v>
      </c>
      <c r="DC123" s="797">
        <v>13399.06504639082</v>
      </c>
      <c r="DD123" s="727">
        <f>+IF(DC123=0,0,DC123/DC95*100)</f>
        <v>10.137083531669454</v>
      </c>
      <c r="DE123" s="797">
        <f t="shared" si="88"/>
        <v>30855.94578379954</v>
      </c>
      <c r="DF123" s="727">
        <f>+IF(DE123=0,0,DE123/DE95*100)</f>
        <v>8.1041157800552064</v>
      </c>
      <c r="DG123" s="797">
        <v>6085.0935187781206</v>
      </c>
      <c r="DH123" s="727">
        <f>+IF(DG123=0,0,DG123/DG95*100)</f>
        <v>4.1327929560564458</v>
      </c>
      <c r="DI123" s="797">
        <v>5345.3701400488353</v>
      </c>
      <c r="DJ123" s="727">
        <f>+IF(DI123=0,0,DI123/DI95*100)</f>
        <v>3.9300140617174426</v>
      </c>
      <c r="DK123" s="797">
        <v>8121.1141655270576</v>
      </c>
      <c r="DL123" s="727">
        <f>+IF(DK123=0,0,DK123/DK95*100)</f>
        <v>6.50824528521657</v>
      </c>
      <c r="DM123" s="797">
        <f t="shared" si="89"/>
        <v>19551.577824354015</v>
      </c>
      <c r="DN123" s="727">
        <f>+IF(DM123=0,0,DM123/DM95*100)</f>
        <v>4.7916399201395707</v>
      </c>
      <c r="DO123" s="797">
        <f t="shared" si="72"/>
        <v>50407.523608153555</v>
      </c>
      <c r="DP123" s="727">
        <f>+IF(DO123=0,0,DO123/DO95*100)</f>
        <v>6.3905734820392013</v>
      </c>
      <c r="DR123" s="797">
        <f t="shared" si="77"/>
        <v>33814.396938345191</v>
      </c>
      <c r="DS123" s="727">
        <f>+IF(DR123=0,0,DR123/DR95*100)</f>
        <v>2.0431534005793468</v>
      </c>
      <c r="DT123" s="797">
        <v>2716.7077003825571</v>
      </c>
      <c r="DU123" s="727">
        <f>+IF(DT123=0,0,DT123/DT95*100)</f>
        <v>1.9744283618756902</v>
      </c>
      <c r="DV123" s="797">
        <v>2305.6646492353484</v>
      </c>
      <c r="DW123" s="727">
        <f>+IF(DV123=0,0,DV123/DV95*100)</f>
        <v>1.6545028811308846</v>
      </c>
      <c r="DX123" s="797">
        <v>3084.3108783406483</v>
      </c>
      <c r="DY123" s="727">
        <f>+IF(DX123=0,0,DX123/DX95*100)</f>
        <v>2.1809622693971966</v>
      </c>
      <c r="DZ123" s="797">
        <f t="shared" si="90"/>
        <v>8106.6832279585542</v>
      </c>
      <c r="EA123" s="727">
        <f>+IF(DZ123=0,0,DZ123/DZ95*100)</f>
        <v>1.9376766346041228</v>
      </c>
      <c r="EB123" s="797">
        <v>2997.977212250285</v>
      </c>
      <c r="EC123" s="727">
        <f>+IF(EB123=0,0,EB123/EB95*100)</f>
        <v>2.2286939621322794</v>
      </c>
      <c r="ED123" s="797">
        <v>3022.5509099283117</v>
      </c>
      <c r="EE123" s="727">
        <f>+IF(ED123=0,0,ED123/ED95*100)</f>
        <v>2.2672747628772276</v>
      </c>
      <c r="EF123" s="797">
        <v>4170.1640816839017</v>
      </c>
      <c r="EG123" s="727">
        <f>+IF(EF123=0,0,EF123/EF95*100)</f>
        <v>3.1371466503318892</v>
      </c>
      <c r="EH123" s="797">
        <f t="shared" si="91"/>
        <v>10190.692203862498</v>
      </c>
      <c r="EI123" s="727">
        <f>+IF(EH123=0,0,EH123/EH95*100)</f>
        <v>2.5428552381141074</v>
      </c>
      <c r="EJ123" s="797">
        <f t="shared" si="73"/>
        <v>18297.375431821052</v>
      </c>
      <c r="EK123" s="727">
        <f>+IF(EJ123=0,0,EJ123/EJ95*100)</f>
        <v>2.2337594612315961</v>
      </c>
      <c r="EL123" s="797">
        <v>1312.5676063627111</v>
      </c>
      <c r="EM123" s="727">
        <f>+IF(EL123=0,0,EL123/EL95*100)</f>
        <v>0.96287108774926</v>
      </c>
      <c r="EN123" s="797">
        <v>2226.8947689691327</v>
      </c>
      <c r="EO123" s="727">
        <f>+IF(EN123=0,0,EN123/EN95*100)</f>
        <v>1.6475732856624077</v>
      </c>
      <c r="EP123" s="797">
        <v>2707.4588828813594</v>
      </c>
      <c r="EQ123" s="727">
        <f>+IF(EP123=0,0,EP123/EP95*100)</f>
        <v>1.9613005073612542</v>
      </c>
      <c r="ER123" s="797">
        <f t="shared" si="92"/>
        <v>6246.9212582132031</v>
      </c>
      <c r="ES123" s="727">
        <f>+IF(ER123=0,0,ER123/ER95*100)</f>
        <v>1.5254092809115689</v>
      </c>
      <c r="ET123" s="797">
        <v>3037.9585791387526</v>
      </c>
      <c r="EU123" s="727">
        <f>+IF(ET123=0,0,ET123/ET95*100)</f>
        <v>2.1063826921222377</v>
      </c>
      <c r="EV123" s="797">
        <v>3411.9025756692763</v>
      </c>
      <c r="EW123" s="727">
        <f>+IF(EV123=0,0,EV123/EV95*100)</f>
        <v>2.3416345258672764</v>
      </c>
      <c r="EX123" s="797">
        <v>2820.2390935029039</v>
      </c>
      <c r="EY123" s="727">
        <f>+IF(EX123=0,0,EX123/EX95*100)</f>
        <v>2.0672544561891892</v>
      </c>
      <c r="EZ123" s="797">
        <f t="shared" si="93"/>
        <v>9270.1002483109332</v>
      </c>
      <c r="FA123" s="727">
        <f>+IF(EZ123=0,0,EZ123/EZ95*100)</f>
        <v>2.1742591000119047</v>
      </c>
      <c r="FB123" s="797">
        <f t="shared" si="74"/>
        <v>15517.021506524135</v>
      </c>
      <c r="FC123" s="727">
        <f>+IF(FB123=0,0,FB123/FB95*100)</f>
        <v>1.8563672641331213</v>
      </c>
      <c r="FD123" s="797">
        <v>10968.952109412776</v>
      </c>
      <c r="FE123" s="727">
        <f>+IF(FD123=0,0,FD123/FD95*100)</f>
        <v>0.66113920737091858</v>
      </c>
      <c r="FF123" s="797">
        <v>8867.5814693968096</v>
      </c>
      <c r="FG123" s="727">
        <f>+IF(FF123=0,0,FF123/FF95*100)</f>
        <v>0.48693265047677609</v>
      </c>
      <c r="FH123" s="797">
        <v>9404.651655303318</v>
      </c>
      <c r="FI123" s="727">
        <f>+IF(FH123=0,0,FH123/FH95*100)</f>
        <v>0.44878834937671486</v>
      </c>
      <c r="FJ123" s="797">
        <v>1053.1411106199096</v>
      </c>
      <c r="FK123" s="727">
        <f>+IF(FJ123=0,0,FJ123/FJ95*100)</f>
        <v>4.4663561927228389E-2</v>
      </c>
    </row>
    <row r="124" spans="2:167" s="758" customFormat="1" ht="13.5" customHeight="1">
      <c r="B124" s="810" t="s">
        <v>4766</v>
      </c>
      <c r="C124" s="799"/>
      <c r="D124" s="799"/>
      <c r="E124" s="800">
        <f t="shared" si="75"/>
        <v>86072.948079540511</v>
      </c>
      <c r="F124" s="801">
        <f>+IF(E124=0,0,E124/E95*100)</f>
        <v>9.4551148570693631</v>
      </c>
      <c r="G124" s="800">
        <f>+G95-G106</f>
        <v>4634.4447195404646</v>
      </c>
      <c r="H124" s="801">
        <f>+IF(G124=0,0,G124/G95*100)</f>
        <v>6.3463351560418824</v>
      </c>
      <c r="I124" s="800">
        <f>+I95-I106</f>
        <v>9623.2129749999949</v>
      </c>
      <c r="J124" s="801">
        <f>+IF(I124=0,0,I124/I95*100)</f>
        <v>14.636004256399804</v>
      </c>
      <c r="K124" s="800">
        <f>+K95-K106</f>
        <v>6817.4494969999796</v>
      </c>
      <c r="L124" s="801">
        <f>+IF(K124=0,0,K124/K95*100)</f>
        <v>8.4642425743351701</v>
      </c>
      <c r="M124" s="800">
        <f>+M95-M106</f>
        <v>21075.107191540446</v>
      </c>
      <c r="N124" s="801">
        <f>+IF(M124=0,0,M124/M95*100)</f>
        <v>9.6092991611360876</v>
      </c>
      <c r="O124" s="800">
        <f>+O95-O106</f>
        <v>2591.4516579999981</v>
      </c>
      <c r="P124" s="801">
        <f>+IF(O124=0,0,O124/O95*100)</f>
        <v>4.4864656476526976</v>
      </c>
      <c r="Q124" s="800">
        <f>+Q95-Q106</f>
        <v>2623.9178780000148</v>
      </c>
      <c r="R124" s="801">
        <f>+IF(Q124=0,0,Q124/Q95*100)</f>
        <v>4.5909719192580818</v>
      </c>
      <c r="S124" s="800">
        <f>+S95-S106</f>
        <v>3286.6881789999898</v>
      </c>
      <c r="T124" s="801">
        <f>+IF(S124=0,0,S124/S95*100)</f>
        <v>4.7706633036454695</v>
      </c>
      <c r="U124" s="800">
        <f>+U95-U106</f>
        <v>8502.0577150000317</v>
      </c>
      <c r="V124" s="801">
        <f>+IF(U124=0,0,U124/U95*100)</f>
        <v>4.6254814520920586</v>
      </c>
      <c r="W124" s="800">
        <f>+W95-W106</f>
        <v>29577.16490654042</v>
      </c>
      <c r="X124" s="801">
        <f>+IF(W124=0,0,W124/W95*100)</f>
        <v>7.3368972406125135</v>
      </c>
      <c r="Y124" s="800">
        <f>+Y95-Y106</f>
        <v>7324.4241060000204</v>
      </c>
      <c r="Z124" s="801">
        <f>+IF(Y124=0,0,Y124/Y95*100)</f>
        <v>9.5981792369370371</v>
      </c>
      <c r="AA124" s="800">
        <f>+AA95-AA106</f>
        <v>8050.701167999985</v>
      </c>
      <c r="AB124" s="801">
        <f>+IF(AA124=0,0,AA124/AA95*100)</f>
        <v>10.404504260192446</v>
      </c>
      <c r="AC124" s="800">
        <f>+AC95-AC106</f>
        <v>10037.364853999999</v>
      </c>
      <c r="AD124" s="801">
        <f>+IF(AC124=0,0,AC124/AC95*100)</f>
        <v>11.375754517833981</v>
      </c>
      <c r="AE124" s="800">
        <f>+AE95-AE106</f>
        <v>25412.490128000034</v>
      </c>
      <c r="AF124" s="801">
        <f>+IF(AE124=0,0,AE124/AE95*100)</f>
        <v>10.504399452588913</v>
      </c>
      <c r="AG124" s="800">
        <f>+AG95-AG106</f>
        <v>13850.950953000007</v>
      </c>
      <c r="AH124" s="801">
        <f>+IF(AG124=0,0,AG124/AG95*100)</f>
        <v>15.739580629863509</v>
      </c>
      <c r="AI124" s="800">
        <f>+AI95-AI106</f>
        <v>10340.881514999986</v>
      </c>
      <c r="AJ124" s="801">
        <f>+IF(AI124=0,0,AI124/AI95*100)</f>
        <v>11.136769652202009</v>
      </c>
      <c r="AK124" s="800">
        <f>+AK95-AK106</f>
        <v>6891.4605769999762</v>
      </c>
      <c r="AL124" s="801">
        <f>+IF(AK124=0,0,AK124/AK95*100)</f>
        <v>8.1626803320501278</v>
      </c>
      <c r="AM124" s="800">
        <f>+AM95-AM106</f>
        <v>31083.293044999999</v>
      </c>
      <c r="AN124" s="801">
        <f>+IF(AM124=0,0,AM124/AM95*100)</f>
        <v>11.717132593712561</v>
      </c>
      <c r="AO124" s="800">
        <f>+AO95-AO106</f>
        <v>56495.783173000091</v>
      </c>
      <c r="AP124" s="801">
        <f>+IF(AO124=0,0,AO124/AO95*100)</f>
        <v>11.138691190717212</v>
      </c>
      <c r="AQ124" s="734"/>
      <c r="AR124" s="800">
        <f>+AR95-AR106</f>
        <v>109018.58513850323</v>
      </c>
      <c r="AS124" s="801">
        <f>+IF(AR124=0,0,AR124/AR95*100)</f>
        <v>10.262261747634852</v>
      </c>
      <c r="AT124" s="800">
        <f>+AT95-AT106</f>
        <v>11463.018163999979</v>
      </c>
      <c r="AU124" s="801">
        <f>+IF(AT124=0,0,AT124/AT95*100)</f>
        <v>13.146989413930621</v>
      </c>
      <c r="AV124" s="800">
        <f>+AV95-AV106</f>
        <v>12273.531956000006</v>
      </c>
      <c r="AW124" s="801">
        <f>+IF(AV124=0,0,AV124/AV95*100)</f>
        <v>15.619586962023885</v>
      </c>
      <c r="AX124" s="800">
        <f>+AX95-AX106</f>
        <v>13160.020013000001</v>
      </c>
      <c r="AY124" s="801">
        <f>+IF(AX124=0,0,AX124/AX95*100)</f>
        <v>13.251371558682628</v>
      </c>
      <c r="AZ124" s="800">
        <f>+AZ95-AZ106</f>
        <v>36896.570132999914</v>
      </c>
      <c r="BA124" s="801">
        <f>+IF(AZ124=0,0,AZ124/AZ95*100)</f>
        <v>13.919050165211308</v>
      </c>
      <c r="BB124" s="800">
        <f>+BB95-BB106</f>
        <v>10677.531230999986</v>
      </c>
      <c r="BC124" s="801">
        <f>+IF(BB124=0,0,BB124/BB95*100)</f>
        <v>12.648775632906538</v>
      </c>
      <c r="BD124" s="800">
        <f>+BD95-BD106</f>
        <v>8944.6002229999722</v>
      </c>
      <c r="BE124" s="801">
        <f>+IF(BD124=0,0,BD124/BD95*100)</f>
        <v>10.64071805842986</v>
      </c>
      <c r="BF124" s="800">
        <f>+BF95-BF106</f>
        <v>3755.0936928329029</v>
      </c>
      <c r="BG124" s="801">
        <f>+IF(BF124=0,0,BF124/BF95*100)</f>
        <v>4.6001003655566119</v>
      </c>
      <c r="BH124" s="800">
        <f>+BH95-BH106</f>
        <v>23377.225146832934</v>
      </c>
      <c r="BI124" s="801">
        <f>+IF(BH124=0,0,BH124/BH95*100)</f>
        <v>9.3469142157088516</v>
      </c>
      <c r="BJ124" s="800">
        <f>+BJ95-BJ106</f>
        <v>60273.795279832848</v>
      </c>
      <c r="BK124" s="801">
        <f>+IF(BJ124=0,0,BJ124/BJ95*100)</f>
        <v>11.699424239258086</v>
      </c>
      <c r="BL124" s="800">
        <f>+BL95-BL106</f>
        <v>10793.176463000011</v>
      </c>
      <c r="BM124" s="801">
        <f>+IF(BL124=0,0,BL124/BL95*100)</f>
        <v>11.900688445511291</v>
      </c>
      <c r="BN124" s="800">
        <f>+BN95-BN106</f>
        <v>6563.0392340000108</v>
      </c>
      <c r="BO124" s="801">
        <f>+IF(BN124=0,0,BN124/BN95*100)</f>
        <v>7.9971689809893274</v>
      </c>
      <c r="BP124" s="800">
        <f>+BP95-BP106</f>
        <v>6622.0654490000015</v>
      </c>
      <c r="BQ124" s="801">
        <f>+IF(BP124=0,0,BP124/BP95*100)</f>
        <v>7.8304431329577966</v>
      </c>
      <c r="BR124" s="800">
        <f>+BR95-BR106</f>
        <v>23978.281145999965</v>
      </c>
      <c r="BS124" s="801">
        <f>+IF(BR124=0,0,BR124/BR95*100)</f>
        <v>9.3181434328369779</v>
      </c>
      <c r="BT124" s="800">
        <f>+BT95-BT106</f>
        <v>8541.36887999998</v>
      </c>
      <c r="BU124" s="801">
        <f>+IF(BT124=0,0,BT124/BT95*100)</f>
        <v>9.195720495175383</v>
      </c>
      <c r="BV124" s="800">
        <f>+BV95-BV106</f>
        <v>8715.4590530000132</v>
      </c>
      <c r="BW124" s="801">
        <f>+IF(BV124=0,0,BV124/BV95*100)</f>
        <v>8.7288145350904411</v>
      </c>
      <c r="BX124" s="800">
        <f>+BX95-BX106</f>
        <v>7509.6807796704961</v>
      </c>
      <c r="BY124" s="801">
        <f>+IF(BX124=0,0,BX124/BX95*100)</f>
        <v>7.7356381581489817</v>
      </c>
      <c r="BZ124" s="800">
        <f>+BZ95-BZ106</f>
        <v>24766.508712670533</v>
      </c>
      <c r="CA124" s="801">
        <f>+IF(BZ124=0,0,BZ124/BZ95*100)</f>
        <v>8.5457691899448651</v>
      </c>
      <c r="CB124" s="800">
        <f>+CB95-CB106</f>
        <v>48744.789858670556</v>
      </c>
      <c r="CC124" s="801">
        <f>+IF(CB124=0,0,CB124/CB95*100)</f>
        <v>8.9090300969315397</v>
      </c>
      <c r="CE124" s="800">
        <f t="shared" si="76"/>
        <v>172033.94463524339</v>
      </c>
      <c r="CF124" s="801">
        <f>+IF(CE124=0,0,CE124/CE95*100)</f>
        <v>12.004952807324612</v>
      </c>
      <c r="CG124" s="800">
        <f>+CG95-CG106</f>
        <v>10015.47501699999</v>
      </c>
      <c r="CH124" s="801">
        <f>+IF(CG124=0,0,CG124/CG95*100)</f>
        <v>9.5656193681423893</v>
      </c>
      <c r="CI124" s="800">
        <f>+CI95-CI106</f>
        <v>14425.389601999996</v>
      </c>
      <c r="CJ124" s="801">
        <f>+IF(CI124=0,0,CI124/CI95*100)</f>
        <v>14.466451095633051</v>
      </c>
      <c r="CK124" s="800">
        <f>+CK95-CK106</f>
        <v>11286.544890000005</v>
      </c>
      <c r="CL124" s="801">
        <f>+IF(CK124=0,0,CK124/CK95*100)</f>
        <v>10.31821240738887</v>
      </c>
      <c r="CM124" s="800">
        <f>+CM95-CM106</f>
        <v>35727.409508999903</v>
      </c>
      <c r="CN124" s="801">
        <f>+IF(CM124=0,0,CM124/CM95*100)</f>
        <v>11.385273810849004</v>
      </c>
      <c r="CO124" s="800">
        <f>+CO95-CO106</f>
        <v>9664.7465079999965</v>
      </c>
      <c r="CP124" s="801">
        <f>+IF(CO124=0,0,CO124/CO95*100)</f>
        <v>9.0468090947150763</v>
      </c>
      <c r="CQ124" s="800">
        <f>+CQ95-CQ106</f>
        <v>13972.709369000004</v>
      </c>
      <c r="CR124" s="801">
        <f>+IF(CQ124=0,0,CQ124/CQ95*100)</f>
        <v>12.744537227379048</v>
      </c>
      <c r="CS124" s="800">
        <f>+CS95-CS106</f>
        <v>10542.862771999993</v>
      </c>
      <c r="CT124" s="801">
        <f>+IF(CS124=0,0,CS124/CS95*100)</f>
        <v>9.2502013516781627</v>
      </c>
      <c r="CU124" s="800">
        <f>+CU95-CU106</f>
        <v>34180.318649000023</v>
      </c>
      <c r="CV124" s="801">
        <f>+IF(CU124=0,0,CU124/CU95*100)</f>
        <v>10.343826901265198</v>
      </c>
      <c r="CW124" s="800">
        <f>+CW95-CW106</f>
        <v>69907.728157999925</v>
      </c>
      <c r="CX124" s="801">
        <f>+IF(CW124=0,0,CW124/CW95*100)</f>
        <v>10.851102363709469</v>
      </c>
      <c r="CY124" s="800">
        <f>+CY95-CY106</f>
        <v>12807.653615999967</v>
      </c>
      <c r="CZ124" s="801">
        <f>+IF(CY124=0,0,CY124/CY95*100)</f>
        <v>10.708381480967336</v>
      </c>
      <c r="DA124" s="800">
        <f>+DA95-DA106</f>
        <v>18751.035169999988</v>
      </c>
      <c r="DB124" s="801">
        <f>+IF(DA124=0,0,DA124/DA95*100)</f>
        <v>14.5400334931026</v>
      </c>
      <c r="DC124" s="800">
        <f>+DC95-DC106</f>
        <v>18104.965036000038</v>
      </c>
      <c r="DD124" s="801">
        <f>+IF(DC124=0,0,DC124/DC95*100)</f>
        <v>13.69733949887223</v>
      </c>
      <c r="DE124" s="800">
        <f>+DE95-DE106</f>
        <v>49663.653821999964</v>
      </c>
      <c r="DF124" s="801">
        <f>+IF(DE124=0,0,DE124/DE95*100)</f>
        <v>13.043839377154507</v>
      </c>
      <c r="DG124" s="800">
        <f>+DG95-DG106</f>
        <v>18111.039989904311</v>
      </c>
      <c r="DH124" s="801">
        <f>+IF(DG124=0,0,DG124/DG95*100)</f>
        <v>12.300415476960948</v>
      </c>
      <c r="DI124" s="800">
        <f>+DI95-DI106</f>
        <v>18136.081353359914</v>
      </c>
      <c r="DJ124" s="801">
        <f>+IF(DI124=0,0,DI124/DI95*100)</f>
        <v>13.333979289693268</v>
      </c>
      <c r="DK124" s="800">
        <f>+DK95-DK106</f>
        <v>16215.441311979084</v>
      </c>
      <c r="DL124" s="801">
        <f>+IF(DK124=0,0,DK124/DK95*100)</f>
        <v>12.995023504825307</v>
      </c>
      <c r="DM124" s="800">
        <f>+DM95-DM106</f>
        <v>52462.562655243382</v>
      </c>
      <c r="DN124" s="801">
        <f>+IF(DM124=0,0,DM124/DM95*100)</f>
        <v>12.857361783792163</v>
      </c>
      <c r="DO124" s="800">
        <f>+DO95-DO106</f>
        <v>102126.21647724346</v>
      </c>
      <c r="DP124" s="801">
        <f>+IF(DO124=0,0,DO124/DO95*100)</f>
        <v>12.94737460054276</v>
      </c>
      <c r="DR124" s="800">
        <f t="shared" si="77"/>
        <v>213655.28351136693</v>
      </c>
      <c r="DS124" s="801">
        <f>+IF(DR124=0,0,DR124/DR95*100)</f>
        <v>12.909605333312109</v>
      </c>
      <c r="DT124" s="800">
        <f>+DT95-DT106</f>
        <v>16660.503377444678</v>
      </c>
      <c r="DU124" s="801">
        <f>+IF(DT124=0,0,DT124/DT95*100)</f>
        <v>12.108395167768823</v>
      </c>
      <c r="DV124" s="800">
        <f>+DV95-DV106</f>
        <v>16980.17395562325</v>
      </c>
      <c r="DW124" s="801">
        <f>+IF(DV124=0,0,DV124/DV95*100)</f>
        <v>12.184662995548507</v>
      </c>
      <c r="DX124" s="800">
        <f>+DX95-DX106</f>
        <v>18010.705917375948</v>
      </c>
      <c r="DY124" s="801">
        <f>+IF(DX124=0,0,DX124/DX95*100)</f>
        <v>12.735639045613546</v>
      </c>
      <c r="DZ124" s="800">
        <f>+DZ95-DZ106</f>
        <v>51651.383250443963</v>
      </c>
      <c r="EA124" s="801">
        <f>+IF(DZ124=0,0,DZ124/DZ95*100)</f>
        <v>12.345823273838633</v>
      </c>
      <c r="EB124" s="800">
        <f>+EB95-EB106</f>
        <v>16752.309908546173</v>
      </c>
      <c r="EC124" s="801">
        <f>+IF(EB124=0,0,EB124/EB95*100)</f>
        <v>12.4536543481334</v>
      </c>
      <c r="ED124" s="800">
        <f>+ED95-ED106</f>
        <v>16047.527441408631</v>
      </c>
      <c r="EE124" s="801">
        <f>+IF(ED124=0,0,ED124/ED95*100)</f>
        <v>12.037565307824215</v>
      </c>
      <c r="EF124" s="800">
        <f>+EF95-EF106</f>
        <v>16617.095168402142</v>
      </c>
      <c r="EG124" s="801">
        <f>+IF(EF124=0,0,EF124/EF95*100)</f>
        <v>12.500770575135004</v>
      </c>
      <c r="EH124" s="800">
        <f>+EH95-EH106</f>
        <v>49416.932518356829</v>
      </c>
      <c r="EI124" s="801">
        <f>+IF(EH124=0,0,EH124/EH95*100)</f>
        <v>12.330870483774111</v>
      </c>
      <c r="EJ124" s="800">
        <f>+EJ95-EJ106</f>
        <v>101068.31576880091</v>
      </c>
      <c r="EK124" s="801">
        <f>+IF(EJ124=0,0,EJ124/EJ95*100)</f>
        <v>12.338507641193024</v>
      </c>
      <c r="EL124" s="800">
        <f>+EL95-EL106</f>
        <v>17236.281565837693</v>
      </c>
      <c r="EM124" s="801">
        <f>+IF(EL124=0,0,EL124/EL95*100)</f>
        <v>12.644161793723621</v>
      </c>
      <c r="EN124" s="800">
        <f>+EN95-EN106</f>
        <v>17549.720677955731</v>
      </c>
      <c r="EO124" s="801">
        <f>+IF(EN124=0,0,EN124/EN95*100)</f>
        <v>12.984201751581647</v>
      </c>
      <c r="EP124" s="800">
        <f>+EP95-EP106</f>
        <v>18298.229593246899</v>
      </c>
      <c r="EQ124" s="801">
        <f>+IF(EP124=0,0,EP124/EP95*100)</f>
        <v>13.255354388560251</v>
      </c>
      <c r="ER124" s="800">
        <f>+ER95-ER106</f>
        <v>53084.231837040279</v>
      </c>
      <c r="ES124" s="801">
        <f>+IF(ER124=0,0,ER124/ER95*100)</f>
        <v>12.962414054414353</v>
      </c>
      <c r="ET124" s="800">
        <f>+ET95-ET106</f>
        <v>20441.665532590545</v>
      </c>
      <c r="EU124" s="801">
        <f>+IF(ET124=0,0,ET124/ET95*100)</f>
        <v>14.173323748280719</v>
      </c>
      <c r="EV124" s="800">
        <f>+EV95-EV106</f>
        <v>20863.395239027814</v>
      </c>
      <c r="EW124" s="801">
        <f>+IF(EV124=0,0,EV124/EV95*100)</f>
        <v>14.318828142078244</v>
      </c>
      <c r="EX124" s="800">
        <f>+EX95-EX106</f>
        <v>18197.675133907498</v>
      </c>
      <c r="EY124" s="801">
        <f>+IF(EX124=0,0,EX124/EX95*100)</f>
        <v>13.339019765919268</v>
      </c>
      <c r="EZ124" s="800">
        <f>+EZ95-EZ106</f>
        <v>59502.73590552574</v>
      </c>
      <c r="FA124" s="801">
        <f>+IF(EZ124=0,0,EZ124/EZ95*100)</f>
        <v>13.95609125605381</v>
      </c>
      <c r="FB124" s="800">
        <f>+FB95-FB106</f>
        <v>112586.96774256602</v>
      </c>
      <c r="FC124" s="801">
        <f>+IF(FB124=0,0,FB124/FB95*100)</f>
        <v>13.469257692105149</v>
      </c>
      <c r="FD124" s="800">
        <f>+FD95-FD106</f>
        <v>242855.74288628041</v>
      </c>
      <c r="FE124" s="801">
        <f>+IF(FD124=0,0,FD124/FD95*100)</f>
        <v>14.637811502479675</v>
      </c>
      <c r="FF124" s="800">
        <f>+FF95-FF106</f>
        <v>293566.54301096569</v>
      </c>
      <c r="FG124" s="801">
        <f>+IF(FF124=0,0,FF124/FF95*100)</f>
        <v>16.120194144588734</v>
      </c>
      <c r="FH124" s="800">
        <f>+FH95-FH106</f>
        <v>352480.39855247107</v>
      </c>
      <c r="FI124" s="801">
        <f>+IF(FH124=0,0,FH124/FH95*100)</f>
        <v>16.82030361696668</v>
      </c>
      <c r="FJ124" s="800">
        <f>+FJ95-FJ106</f>
        <v>400834.45151450904</v>
      </c>
      <c r="FK124" s="801">
        <f>+IF(FJ124=0,0,FJ124/FJ95*100)</f>
        <v>16.9993310177084</v>
      </c>
    </row>
    <row r="125" spans="2:167" s="758" customFormat="1" ht="13.5" customHeight="1">
      <c r="B125" s="811" t="s">
        <v>4854</v>
      </c>
      <c r="C125" s="778"/>
      <c r="D125" s="778"/>
      <c r="E125" s="779">
        <f t="shared" si="75"/>
        <v>108123.65564263804</v>
      </c>
      <c r="F125" s="733">
        <f>+IF(E125=0,0,E125/E95*100)</f>
        <v>11.877385469853145</v>
      </c>
      <c r="G125" s="779">
        <f>+G126+G130+G134</f>
        <v>8748.6135290000002</v>
      </c>
      <c r="H125" s="733">
        <f>+IF(G125=0,0,G125/G95*100)</f>
        <v>11.980212725726865</v>
      </c>
      <c r="I125" s="779">
        <f>+I126+I130+I134</f>
        <v>6151.7727050976</v>
      </c>
      <c r="J125" s="733">
        <f>+IF(I125=0,0,I125/I95*100)</f>
        <v>9.3562692346225091</v>
      </c>
      <c r="K125" s="779">
        <f>+K126+K130+K134</f>
        <v>8639.9567125404374</v>
      </c>
      <c r="L125" s="733">
        <f>+IF(K125=0,0,K125/K95*100)</f>
        <v>10.726986606777048</v>
      </c>
      <c r="M125" s="779">
        <f>+M126+M130+M134</f>
        <v>23540.342946638033</v>
      </c>
      <c r="N125" s="733">
        <f>+IF(M125=0,0,M125/M95*100)</f>
        <v>10.73333557329587</v>
      </c>
      <c r="O125" s="779">
        <f>+O126+O130+O134</f>
        <v>7821.4547453639207</v>
      </c>
      <c r="P125" s="733">
        <f>+IF(O125=0,0,O125/O95*100)</f>
        <v>13.540938694116839</v>
      </c>
      <c r="Q125" s="779">
        <f>+Q126+Q130+Q134</f>
        <v>8316.2239770000015</v>
      </c>
      <c r="R125" s="733">
        <f>+IF(Q125=0,0,Q125/Q95*100)</f>
        <v>14.5505890534077</v>
      </c>
      <c r="S125" s="779">
        <f>+S126+S130+S134</f>
        <v>10250.58325663608</v>
      </c>
      <c r="T125" s="733">
        <f>+IF(S125=0,0,S125/S95*100)</f>
        <v>14.878832040061493</v>
      </c>
      <c r="U125" s="779">
        <f t="shared" ref="U125:U137" si="94">+O125+Q125+S125</f>
        <v>26388.261979000003</v>
      </c>
      <c r="V125" s="733">
        <f>+IF(U125=0,0,U125/U95*100)</f>
        <v>14.356338245206812</v>
      </c>
      <c r="W125" s="779">
        <f t="shared" ref="W125:W137" si="95">+M125+U125</f>
        <v>49928.604925638036</v>
      </c>
      <c r="X125" s="733">
        <f>+IF(W125=0,0,W125/W95*100)</f>
        <v>12.385265621775034</v>
      </c>
      <c r="Y125" s="779">
        <f>+Y126+Y130+Y134</f>
        <v>9003.3041190000004</v>
      </c>
      <c r="Z125" s="733">
        <f>+IF(Y125=0,0,Y125/Y95*100)</f>
        <v>11.798241801430615</v>
      </c>
      <c r="AA125" s="779">
        <f>+AA126+AA130+AA134</f>
        <v>8416.8425849999985</v>
      </c>
      <c r="AB125" s="733">
        <f>+IF(AA125=0,0,AA125/AA95*100)</f>
        <v>10.877695334300583</v>
      </c>
      <c r="AC125" s="779">
        <f>+AC126+AC130+AC134</f>
        <v>10096.877911000001</v>
      </c>
      <c r="AD125" s="733">
        <f>+IF(AC125=0,0,AC125/AC95*100)</f>
        <v>11.44320308993287</v>
      </c>
      <c r="AE125" s="779">
        <f t="shared" ref="AE125:AE137" si="96">+Y125+AA125+AC125</f>
        <v>27517.024615000002</v>
      </c>
      <c r="AF125" s="733">
        <f>+IF(AE125=0,0,AE125/AE95*100)</f>
        <v>11.374320928282438</v>
      </c>
      <c r="AG125" s="779">
        <f>+AG126+AG130+AG134</f>
        <v>9620.6320169999999</v>
      </c>
      <c r="AH125" s="733">
        <f>+IF(AG125=0,0,AG125/AG95*100)</f>
        <v>10.932441668131133</v>
      </c>
      <c r="AI125" s="779">
        <f>+AI126+AI130+AI134</f>
        <v>11168.515003000002</v>
      </c>
      <c r="AJ125" s="733">
        <f>+IF(AI125=0,0,AI125/AI95*100)</f>
        <v>12.028102126994868</v>
      </c>
      <c r="AK125" s="779">
        <f>+AK126+AK130+AK134</f>
        <v>9888.8790819999995</v>
      </c>
      <c r="AL125" s="733">
        <f>+IF(AK125=0,0,AK125/AK95*100)</f>
        <v>11.713011760970216</v>
      </c>
      <c r="AM125" s="779">
        <f t="shared" ref="AM125:AM138" si="97">+AG125+AI125+AK125</f>
        <v>30678.026102000003</v>
      </c>
      <c r="AN125" s="733">
        <f>+IF(AM125=0,0,AM125/AM95*100)</f>
        <v>11.564363500035618</v>
      </c>
      <c r="AO125" s="779">
        <f t="shared" ref="AO125:AO137" si="98">+AE125+AM125</f>
        <v>58195.050717000006</v>
      </c>
      <c r="AP125" s="733">
        <f>+IF(AO125=0,0,AO125/AO95*100)</f>
        <v>11.473718255747247</v>
      </c>
      <c r="AQ125" s="734"/>
      <c r="AR125" s="779">
        <f>+AR126+AR130+AR134</f>
        <v>153461.25603861164</v>
      </c>
      <c r="AS125" s="733">
        <f>+IF(AR125=0,0,AR125/AR95*100)</f>
        <v>14.445789913602839</v>
      </c>
      <c r="AT125" s="779">
        <f>+AT126+AT130+AT134</f>
        <v>9695.8377714173221</v>
      </c>
      <c r="AU125" s="733">
        <f>+IF(AT125=0,0,AT125/AT95*100)</f>
        <v>11.12020191508897</v>
      </c>
      <c r="AV125" s="779">
        <f>+AV126+AV130+AV134</f>
        <v>8525.9672589999991</v>
      </c>
      <c r="AW125" s="733">
        <f>+IF(AV125=0,0,AV125/AV95*100)</f>
        <v>10.850347521376417</v>
      </c>
      <c r="AX125" s="779">
        <f>+AX126+AX130+AX134</f>
        <v>10903.647315</v>
      </c>
      <c r="AY125" s="733">
        <f>+IF(AX125=0,0,AX125/AX95*100)</f>
        <v>10.97933603240465</v>
      </c>
      <c r="AZ125" s="779">
        <f>+AZ126+AZ130+AZ134</f>
        <v>29125.452345417325</v>
      </c>
      <c r="BA125" s="733">
        <f>+IF(AZ125=0,0,AZ125/AZ95*100)</f>
        <v>10.9874340844964</v>
      </c>
      <c r="BB125" s="779">
        <f>+BB126+BB130+BB134</f>
        <v>10644.951155999999</v>
      </c>
      <c r="BC125" s="733">
        <f>+IF(BB125=0,0,BB125/BB95*100)</f>
        <v>12.6101807508254</v>
      </c>
      <c r="BD125" s="779">
        <f>+BD126+BD130+BD134</f>
        <v>10657.290505999999</v>
      </c>
      <c r="BE125" s="733">
        <f>+IF(BD125=0,0,BD125/BD95*100)</f>
        <v>12.678176856862711</v>
      </c>
      <c r="BF125" s="779">
        <f>+BF126+BF130+BF134</f>
        <v>11417.232823000002</v>
      </c>
      <c r="BG125" s="733">
        <f>+IF(BF125=0,0,BF125/BF95*100)</f>
        <v>13.986446458837893</v>
      </c>
      <c r="BH125" s="779">
        <f>+BH126+BH130+BH134</f>
        <v>32719.474484999999</v>
      </c>
      <c r="BI125" s="733">
        <f>+IF(BH125=0,0,BH125/BH95*100)</f>
        <v>13.082225083322252</v>
      </c>
      <c r="BJ125" s="779">
        <f t="shared" ref="BJ125:BJ137" si="99">+AZ125+BH125</f>
        <v>61844.926830417324</v>
      </c>
      <c r="BK125" s="733">
        <f>+IF(BJ125=0,0,BJ125/BJ95*100)</f>
        <v>12.004388186868024</v>
      </c>
      <c r="BL125" s="779">
        <f>+BL126+BL130+BL134</f>
        <v>12085.512962000001</v>
      </c>
      <c r="BM125" s="733">
        <f>+IF(BL125=0,0,BL125/BL95*100)</f>
        <v>13.325634483786924</v>
      </c>
      <c r="BN125" s="779">
        <f>+BN126+BN130+BN134</f>
        <v>13886.597908999998</v>
      </c>
      <c r="BO125" s="733">
        <f>+IF(BN125=0,0,BN125/BN95*100)</f>
        <v>16.92104314629271</v>
      </c>
      <c r="BP125" s="779">
        <f>+BP126+BP130+BP134</f>
        <v>11753.359392000002</v>
      </c>
      <c r="BQ125" s="733">
        <f>+IF(BP125=0,0,BP125/BP95*100)</f>
        <v>13.898082561864367</v>
      </c>
      <c r="BR125" s="779">
        <f>+BR126+BR130+BR134</f>
        <v>37725.470263000003</v>
      </c>
      <c r="BS125" s="733">
        <f>+IF(BR125=0,0,BR125/BR95*100)</f>
        <v>14.660406258540442</v>
      </c>
      <c r="BT125" s="779">
        <f>+BT126+BT130+BT134</f>
        <v>12216.409398</v>
      </c>
      <c r="BU125" s="733">
        <f>+IF(BT125=0,0,BT125/BT95*100)</f>
        <v>13.152304725029278</v>
      </c>
      <c r="BV125" s="779">
        <f>+BV126+BV130+BV134</f>
        <v>12105.824260773648</v>
      </c>
      <c r="BW125" s="733">
        <f>+IF(BV125=0,0,BV125/BV95*100)</f>
        <v>12.124375104523981</v>
      </c>
      <c r="BX125" s="779">
        <f>+BX126+BX130+BX134</f>
        <v>29568.62528642068</v>
      </c>
      <c r="BY125" s="733">
        <f>+IF(BX125=0,0,BX125/BX95*100)</f>
        <v>30.458310114705146</v>
      </c>
      <c r="BZ125" s="779">
        <f>+BZ126+BZ130+BZ134</f>
        <v>53890.858945194334</v>
      </c>
      <c r="CA125" s="733">
        <f>+IF(BZ125=0,0,BZ125/BZ95*100)</f>
        <v>18.595226615768212</v>
      </c>
      <c r="CB125" s="779">
        <f t="shared" ref="CB125:CB137" si="100">+BR125+BZ125</f>
        <v>91616.329208194336</v>
      </c>
      <c r="CC125" s="733">
        <f>+IF(CB125=0,0,CB125/CB95*100)</f>
        <v>16.744612842781727</v>
      </c>
      <c r="CE125" s="779">
        <f t="shared" si="76"/>
        <v>176051.89283849153</v>
      </c>
      <c r="CF125" s="733">
        <f>+IF(CE125=0,0,CE125/CE95*100)</f>
        <v>12.28533513922161</v>
      </c>
      <c r="CG125" s="779">
        <f>+CG126+CG130+CG134</f>
        <v>11366.227024000002</v>
      </c>
      <c r="CH125" s="733">
        <f>+IF(CG125=0,0,CG125/CG95*100)</f>
        <v>10.855700920718292</v>
      </c>
      <c r="CI125" s="779">
        <f>+CI126+CI130+CI134</f>
        <v>11238.050084000002</v>
      </c>
      <c r="CJ125" s="733">
        <f>+IF(CI125=0,0,CI125/CI95*100)</f>
        <v>11.270038899186535</v>
      </c>
      <c r="CK125" s="779">
        <f>+CK126+CK130+CK134</f>
        <v>14132.251976</v>
      </c>
      <c r="CL125" s="733">
        <f>+IF(CK125=0,0,CK125/CK95*100)</f>
        <v>12.919771205828164</v>
      </c>
      <c r="CM125" s="779">
        <f>+CM126+CM130+CM134</f>
        <v>36736.529083999994</v>
      </c>
      <c r="CN125" s="733">
        <f>+IF(CM125=0,0,CM125/CM95*100)</f>
        <v>11.706850517001447</v>
      </c>
      <c r="CO125" s="779">
        <f>+CO126+CO130+CO134</f>
        <v>14564.092106000002</v>
      </c>
      <c r="CP125" s="733">
        <f>+IF(CO125=0,0,CO125/CO95*100)</f>
        <v>13.632903957880909</v>
      </c>
      <c r="CQ125" s="779">
        <f>+CQ126+CQ130+CQ134</f>
        <v>14383.046592999997</v>
      </c>
      <c r="CR125" s="733">
        <f>+IF(CQ125=0,0,CQ125/CQ95*100)</f>
        <v>13.118806661383712</v>
      </c>
      <c r="CS125" s="779">
        <f>+CS126+CS130+CS134</f>
        <v>13751.560984</v>
      </c>
      <c r="CT125" s="733">
        <f>+IF(CS125=0,0,CS125/CS95*100)</f>
        <v>12.065480766733968</v>
      </c>
      <c r="CU125" s="779">
        <f>+CU126+CU130+CU134</f>
        <v>42698.699682999999</v>
      </c>
      <c r="CV125" s="733">
        <f>+IF(CU125=0,0,CU125/CU95*100)</f>
        <v>12.921703947981788</v>
      </c>
      <c r="CW125" s="779">
        <f t="shared" ref="CW125:CW137" si="101">+CM125+CU125</f>
        <v>79435.228766999993</v>
      </c>
      <c r="CX125" s="733">
        <f>+IF(CW125=0,0,CW125/CW95*100)</f>
        <v>12.329964388018197</v>
      </c>
      <c r="CY125" s="779">
        <f>+CY126+CY130+CY134</f>
        <v>15537.720906999999</v>
      </c>
      <c r="CZ125" s="733">
        <f>+IF(CY125=0,0,CY125/CY95*100)</f>
        <v>12.99096991576214</v>
      </c>
      <c r="DA125" s="779">
        <f>+DA126+DA130+DA134</f>
        <v>15190.376607999997</v>
      </c>
      <c r="DB125" s="733">
        <f>+IF(DA125=0,0,DA125/DA95*100)</f>
        <v>11.779007540156105</v>
      </c>
      <c r="DC125" s="779">
        <f>+DC126+DC130+DC134</f>
        <v>16776.048421</v>
      </c>
      <c r="DD125" s="733">
        <f>+IF(DC125=0,0,DC125/DC95*100)</f>
        <v>12.691945563829915</v>
      </c>
      <c r="DE125" s="779">
        <f>+DE126+DE130+DE134</f>
        <v>47504.145935999994</v>
      </c>
      <c r="DF125" s="733">
        <f>+IF(DE125=0,0,DE125/DE95*100)</f>
        <v>12.476658514875618</v>
      </c>
      <c r="DG125" s="779">
        <f>+DG126+DG130+DG134</f>
        <v>15474.7147461598</v>
      </c>
      <c r="DH125" s="733">
        <f>+IF(DG125=0,0,DG125/DG95*100)</f>
        <v>10.509911129969598</v>
      </c>
      <c r="DI125" s="779">
        <f>+DI126+DI130+DI134</f>
        <v>16929.355508809153</v>
      </c>
      <c r="DJ125" s="733">
        <f>+IF(DI125=0,0,DI125/DI95*100)</f>
        <v>12.446772339852554</v>
      </c>
      <c r="DK125" s="779">
        <f>+DK126+DK130+DK134</f>
        <v>16708.447880522595</v>
      </c>
      <c r="DL125" s="733">
        <f>+IF(DK125=0,0,DK125/DK95*100)</f>
        <v>13.39011802140336</v>
      </c>
      <c r="DM125" s="779">
        <f>+DM126+DM130+DM134</f>
        <v>49112.518135491555</v>
      </c>
      <c r="DN125" s="733">
        <f>+IF(DM125=0,0,DM125/DM95*100)</f>
        <v>12.036343285986192</v>
      </c>
      <c r="DO125" s="779">
        <f t="shared" ref="DO125:DO137" si="102">+DE125+DM125</f>
        <v>96616.664071491541</v>
      </c>
      <c r="DP125" s="733">
        <f>+IF(DO125=0,0,DO125/DO95*100)</f>
        <v>12.248883641617567</v>
      </c>
      <c r="DR125" s="779">
        <f t="shared" si="77"/>
        <v>196650.85900771685</v>
      </c>
      <c r="DS125" s="733">
        <f>+IF(DR125=0,0,DR125/DR95*100)</f>
        <v>11.882153984323846</v>
      </c>
      <c r="DT125" s="779">
        <f>+DT126+DT130+DT134</f>
        <v>16256.180351859017</v>
      </c>
      <c r="DU125" s="733">
        <f>+IF(DT125=0,0,DT125/DT95*100)</f>
        <v>11.814544324351511</v>
      </c>
      <c r="DV125" s="779">
        <f>+DV126+DV130+DV134</f>
        <v>16037.824835207612</v>
      </c>
      <c r="DW125" s="733">
        <f>+IF(DV125=0,0,DV125/DV95*100)</f>
        <v>11.508450461659029</v>
      </c>
      <c r="DX125" s="779">
        <f>+DX126+DX130+DX134</f>
        <v>17333.073484090135</v>
      </c>
      <c r="DY125" s="733">
        <f>+IF(DX125=0,0,DX125/DX95*100)</f>
        <v>12.256475035301046</v>
      </c>
      <c r="DZ125" s="779">
        <f>+DZ126+DZ130+DZ134</f>
        <v>49627.078671156763</v>
      </c>
      <c r="EA125" s="733">
        <f>+IF(DZ125=0,0,DZ125/DZ95*100)</f>
        <v>11.861969695956239</v>
      </c>
      <c r="EB125" s="779">
        <f>+EB126+EB130+EB134</f>
        <v>16328.522851034097</v>
      </c>
      <c r="EC125" s="733">
        <f>+IF(EB125=0,0,EB125/EB95*100)</f>
        <v>12.138611374341737</v>
      </c>
      <c r="ED125" s="779">
        <f>+ED126+ED130+ED134</f>
        <v>15705.552351154636</v>
      </c>
      <c r="EE125" s="733">
        <f>+IF(ED125=0,0,ED125/ED95*100)</f>
        <v>11.78104308048349</v>
      </c>
      <c r="EF125" s="779">
        <f>+EF126+EF130+EF134</f>
        <v>16366.515999142661</v>
      </c>
      <c r="EG125" s="733">
        <f>+IF(EF125=0,0,EF125/EF95*100)</f>
        <v>12.312263939403802</v>
      </c>
      <c r="EH125" s="779">
        <f>+EH126+EH130+EH134</f>
        <v>48400.591201331394</v>
      </c>
      <c r="EI125" s="733">
        <f>+IF(EH125=0,0,EH125/EH95*100)</f>
        <v>12.077265646142928</v>
      </c>
      <c r="EJ125" s="779">
        <f t="shared" ref="EJ125:EJ137" si="103">+DZ125+EH125</f>
        <v>98027.669872488157</v>
      </c>
      <c r="EK125" s="733">
        <f>+IF(EJ125=0,0,EJ125/EJ95*100)</f>
        <v>11.967302953151727</v>
      </c>
      <c r="EL125" s="779">
        <f>+EL126+EL130+EL134</f>
        <v>16608.253106127271</v>
      </c>
      <c r="EM125" s="733">
        <f>+IF(EL125=0,0,EL125/EL95*100)</f>
        <v>12.183453756128062</v>
      </c>
      <c r="EN125" s="779">
        <f>+EN126+EN130+EN134</f>
        <v>16119.688838418784</v>
      </c>
      <c r="EO125" s="733">
        <f>+IF(EN125=0,0,EN125/EN95*100)</f>
        <v>11.926189361728841</v>
      </c>
      <c r="EP125" s="779">
        <f>+EP126+EP130+EP134</f>
        <v>16025.42028207624</v>
      </c>
      <c r="EQ125" s="733">
        <f>+IF(EP125=0,0,EP125/EP95*100)</f>
        <v>11.608916807063014</v>
      </c>
      <c r="ER125" s="779">
        <f>+ER126+ER130+ER134</f>
        <v>48753.362226622303</v>
      </c>
      <c r="ES125" s="733">
        <f>+IF(ER125=0,0,ER125/ER95*100)</f>
        <v>11.904877321505532</v>
      </c>
      <c r="ET125" s="779">
        <f>+ET126+ET130+ET134</f>
        <v>16934.053390685043</v>
      </c>
      <c r="EU125" s="733">
        <f>+IF(ET125=0,0,ET125/ET95*100)</f>
        <v>11.741304576879728</v>
      </c>
      <c r="EV125" s="779">
        <f>+EV126+EV130+EV134</f>
        <v>16545.165058144557</v>
      </c>
      <c r="EW125" s="733">
        <f>+IF(EV125=0,0,EV125/EV95*100)</f>
        <v>11.355168817715848</v>
      </c>
      <c r="EX125" s="779">
        <f>+EX126+EX130+EX134</f>
        <v>16390.608459776791</v>
      </c>
      <c r="EY125" s="733">
        <f>+IF(EX125=0,0,EX125/EX95*100)</f>
        <v>12.014427590974357</v>
      </c>
      <c r="EZ125" s="779">
        <f>+EZ126+EZ130+EZ134</f>
        <v>49869.826908606388</v>
      </c>
      <c r="FA125" s="733">
        <f>+IF(EZ125=0,0,EZ125/EZ95*100)</f>
        <v>11.696737043573242</v>
      </c>
      <c r="FB125" s="779">
        <f t="shared" ref="FB125:FB137" si="104">+ER125+EZ125</f>
        <v>98623.189135228691</v>
      </c>
      <c r="FC125" s="733">
        <f>+IF(FB125=0,0,FB125/FB95*100)</f>
        <v>11.798711480684066</v>
      </c>
      <c r="FD125" s="779">
        <f>+FD126+FD130+FD134</f>
        <v>203167.51564516404</v>
      </c>
      <c r="FE125" s="733">
        <f>+IF(FD125=0,0,FD125/FD95*100)</f>
        <v>12.245655639420363</v>
      </c>
      <c r="FF125" s="779">
        <f>+FF126+FF130+FF134</f>
        <v>226399.446918753</v>
      </c>
      <c r="FG125" s="733">
        <f>+IF(FF125=0,0,FF125/FF95*100)</f>
        <v>12.431944734320373</v>
      </c>
      <c r="FH125" s="779">
        <f>+FH126+FH130+FH134</f>
        <v>247787.984790419</v>
      </c>
      <c r="FI125" s="733">
        <f>+IF(FH125=0,0,FH125/FH95*100)</f>
        <v>11.82439975081545</v>
      </c>
      <c r="FJ125" s="779">
        <f>+FJ126+FJ130+FJ134</f>
        <v>264761.43390857044</v>
      </c>
      <c r="FK125" s="733">
        <f>+IF(FJ125=0,0,FJ125/FJ95*100)</f>
        <v>11.228494054663361</v>
      </c>
    </row>
    <row r="126" spans="2:167" s="648" customFormat="1" ht="13.5" customHeight="1">
      <c r="B126" s="769"/>
      <c r="C126" s="731" t="s">
        <v>4855</v>
      </c>
      <c r="D126" s="731"/>
      <c r="E126" s="797">
        <f t="shared" si="75"/>
        <v>38014.71414263804</v>
      </c>
      <c r="F126" s="727">
        <f>+IF(E126=0,0,E126/E95*100)</f>
        <v>4.1759170157056458</v>
      </c>
      <c r="G126" s="797">
        <f>+G127+G128+G129</f>
        <v>3005.1372000000001</v>
      </c>
      <c r="H126" s="727">
        <f>+IF(G126=0,0,G126/G95*100)</f>
        <v>4.1151872587187404</v>
      </c>
      <c r="I126" s="797">
        <f>+I127+I128+I129</f>
        <v>2005.8937490975998</v>
      </c>
      <c r="J126" s="727">
        <f>+IF(I126=0,0,I126/I95*100)</f>
        <v>3.0507762351251762</v>
      </c>
      <c r="K126" s="797">
        <f>+K127+K128+K129</f>
        <v>3336.1284735404374</v>
      </c>
      <c r="L126" s="727">
        <f>+IF(K126=0,0,K126/K95*100)</f>
        <v>4.1419889757333479</v>
      </c>
      <c r="M126" s="797">
        <f>+M127+M128+M129</f>
        <v>8347.1594226380366</v>
      </c>
      <c r="N126" s="727">
        <f>+IF(M126=0,0,M126/M95*100)</f>
        <v>3.8059285444593769</v>
      </c>
      <c r="O126" s="797">
        <f>+O127+O128+O129</f>
        <v>2453.43263036392</v>
      </c>
      <c r="P126" s="727">
        <f>+IF(O126=0,0,O126/O95*100)</f>
        <v>4.2475194090454211</v>
      </c>
      <c r="Q126" s="797">
        <f>+Q127+Q128+Q129</f>
        <v>2488.0473850000003</v>
      </c>
      <c r="R126" s="727">
        <f>+IF(Q126=0,0,Q126/Q95*100)</f>
        <v>4.3532443504005265</v>
      </c>
      <c r="S126" s="797">
        <f>+S127+S128+S129</f>
        <v>3495.8779486360813</v>
      </c>
      <c r="T126" s="727">
        <f>+IF(S126=0,0,S126/S95*100)</f>
        <v>5.074304508149571</v>
      </c>
      <c r="U126" s="797">
        <f t="shared" si="94"/>
        <v>8437.3579640000025</v>
      </c>
      <c r="V126" s="727">
        <f>+IF(U126=0,0,U126/U95*100)</f>
        <v>4.5902820323471634</v>
      </c>
      <c r="W126" s="797">
        <f t="shared" si="95"/>
        <v>16784.517386638039</v>
      </c>
      <c r="X126" s="727">
        <f>+IF(W126=0,0,W126/W95*100)</f>
        <v>4.163559275818419</v>
      </c>
      <c r="Y126" s="797">
        <f>+Y127+Y128+Y129</f>
        <v>3317.2488549999998</v>
      </c>
      <c r="Z126" s="727">
        <f>+IF(Y126=0,0,Y126/Y95*100)</f>
        <v>4.347037886259459</v>
      </c>
      <c r="AA126" s="797">
        <f>+AA127+AA128+AA129</f>
        <v>2783.059749</v>
      </c>
      <c r="AB126" s="727">
        <f>+IF(AA126=0,0,AA126/AA95*100)</f>
        <v>3.5967497005026923</v>
      </c>
      <c r="AC126" s="797">
        <f>+AC127+AC128+AC129</f>
        <v>4000.9607370000003</v>
      </c>
      <c r="AD126" s="727">
        <f>+IF(AC126=0,0,AC126/AC95*100)</f>
        <v>4.5344518049940481</v>
      </c>
      <c r="AE126" s="797">
        <f t="shared" si="96"/>
        <v>10101.269340999999</v>
      </c>
      <c r="AF126" s="727">
        <f>+IF(AE126=0,0,AE126/AE95*100)</f>
        <v>4.1754179776007749</v>
      </c>
      <c r="AG126" s="797">
        <f>+AG127+AG128+AG129</f>
        <v>3792.4780559999999</v>
      </c>
      <c r="AH126" s="727">
        <f>+IF(AG126=0,0,AG126/AG95*100)</f>
        <v>4.3095968177167796</v>
      </c>
      <c r="AI126" s="797">
        <f>+AI127+AI128+AI129</f>
        <v>4634.5822110000017</v>
      </c>
      <c r="AJ126" s="727">
        <f>+IF(AI126=0,0,AI126/AI95*100)</f>
        <v>4.9912838130125472</v>
      </c>
      <c r="AK126" s="797">
        <f>+AK127+AK128+AK129</f>
        <v>2701.8671480000003</v>
      </c>
      <c r="AL126" s="727">
        <f>+IF(AK126=0,0,AK126/AK95*100)</f>
        <v>3.2002617706902465</v>
      </c>
      <c r="AM126" s="797">
        <f t="shared" si="97"/>
        <v>11128.927415000002</v>
      </c>
      <c r="AN126" s="727">
        <f>+IF(AM126=0,0,AM126/AM95*100)</f>
        <v>4.1951513296411678</v>
      </c>
      <c r="AO126" s="797">
        <f t="shared" si="98"/>
        <v>21230.196756000001</v>
      </c>
      <c r="AP126" s="727">
        <f>+IF(AO126=0,0,AO126/AO95*100)</f>
        <v>4.1857390463836408</v>
      </c>
      <c r="AQ126" s="651"/>
      <c r="AR126" s="797">
        <f>+AR127+AR128+AR129</f>
        <v>76695.162680000009</v>
      </c>
      <c r="AS126" s="727">
        <f>+IF(AR126=0,0,AR126/AR95*100)</f>
        <v>7.2195564930480822</v>
      </c>
      <c r="AT126" s="797">
        <f>+AT127+AT128+AT129</f>
        <v>4125.4048839999996</v>
      </c>
      <c r="AU126" s="727">
        <f>+IF(AT126=0,0,AT126/AT95*100)</f>
        <v>4.7314462528252674</v>
      </c>
      <c r="AV126" s="797">
        <f>+AV127+AV128+AV129</f>
        <v>4054.2552179999993</v>
      </c>
      <c r="AW126" s="727">
        <f>+IF(AV126=0,0,AV126/AV95*100)</f>
        <v>5.1595410490484621</v>
      </c>
      <c r="AX126" s="797">
        <f>+AX127+AX128+AX129</f>
        <v>4812.6307550000001</v>
      </c>
      <c r="AY126" s="727">
        <f>+IF(AX126=0,0,AX126/AX95*100)</f>
        <v>4.8460380946419388</v>
      </c>
      <c r="AZ126" s="797">
        <f>+AZ127+AZ128+AZ129</f>
        <v>12992.290857</v>
      </c>
      <c r="BA126" s="727">
        <f>+IF(AZ126=0,0,AZ126/AZ95*100)</f>
        <v>4.9012780198194479</v>
      </c>
      <c r="BB126" s="797">
        <f>+BB127+BB128+BB129</f>
        <v>4160.2474679999996</v>
      </c>
      <c r="BC126" s="727">
        <f>+IF(BB126=0,0,BB126/BB95*100)</f>
        <v>4.9282962195720303</v>
      </c>
      <c r="BD126" s="797">
        <f>+BD127+BD128+BD129</f>
        <v>4379.9411779999991</v>
      </c>
      <c r="BE126" s="727">
        <f>+IF(BD126=0,0,BD126/BD95*100)</f>
        <v>5.2104865534139915</v>
      </c>
      <c r="BF126" s="797">
        <f>+BF127+BF128+BF129</f>
        <v>4892.881496</v>
      </c>
      <c r="BG126" s="727">
        <f>+IF(BF126=0,0,BF126/BF95*100)</f>
        <v>5.9939239335982002</v>
      </c>
      <c r="BH126" s="797">
        <f>+BH127+BH128+BH129</f>
        <v>13433.070141999999</v>
      </c>
      <c r="BI126" s="727">
        <f>+IF(BH126=0,0,BH126/BH95*100)</f>
        <v>5.3709434495429855</v>
      </c>
      <c r="BJ126" s="797">
        <f t="shared" si="99"/>
        <v>26425.360998999997</v>
      </c>
      <c r="BK126" s="727">
        <f>+IF(BJ126=0,0,BJ126/BJ95*100)</f>
        <v>5.1292855803671102</v>
      </c>
      <c r="BL126" s="797">
        <f>+BL127+BL128+BL129</f>
        <v>5631.2310689999995</v>
      </c>
      <c r="BM126" s="727">
        <f>+IF(BL126=0,0,BL126/BL95*100)</f>
        <v>6.2090642867359573</v>
      </c>
      <c r="BN126" s="797">
        <f>+BN127+BN128+BN129</f>
        <v>7258.908034</v>
      </c>
      <c r="BO126" s="727">
        <f>+IF(BN126=0,0,BN126/BN95*100)</f>
        <v>8.8450963182767008</v>
      </c>
      <c r="BP126" s="797">
        <f>+BP127+BP128+BP129</f>
        <v>5391.3153660000016</v>
      </c>
      <c r="BQ126" s="727">
        <f>+IF(BP126=0,0,BP126/BP95*100)</f>
        <v>6.375108900755377</v>
      </c>
      <c r="BR126" s="797">
        <f>+BR127+BR128+BR129</f>
        <v>18281.454469000004</v>
      </c>
      <c r="BS126" s="727">
        <f>+IF(BR126=0,0,BR126/BR95*100)</f>
        <v>7.1043130183431904</v>
      </c>
      <c r="BT126" s="797">
        <f>+BT127+BT128+BT129</f>
        <v>5760.1856070000003</v>
      </c>
      <c r="BU126" s="727">
        <f>+IF(BT126=0,0,BT126/BT95*100)</f>
        <v>6.2014716360434585</v>
      </c>
      <c r="BV126" s="797">
        <f>+BV127+BV128+BV129</f>
        <v>4783.2259400000003</v>
      </c>
      <c r="BW126" s="727">
        <f>+IF(BV126=0,0,BV126/BV95*100)</f>
        <v>4.7905557074841525</v>
      </c>
      <c r="BX126" s="797">
        <f>+BX127+BX128+BX129</f>
        <v>21444.935665000001</v>
      </c>
      <c r="BY126" s="727">
        <f>+IF(BX126=0,0,BX126/BX95*100)</f>
        <v>22.090188317765332</v>
      </c>
      <c r="BZ126" s="797">
        <f>+BZ127+BZ128+BZ129</f>
        <v>31988.347212000004</v>
      </c>
      <c r="CA126" s="727">
        <f>+IF(BZ126=0,0,BZ126/BZ95*100)</f>
        <v>11.037689454457301</v>
      </c>
      <c r="CB126" s="797">
        <f t="shared" si="100"/>
        <v>50269.801681000012</v>
      </c>
      <c r="CC126" s="727">
        <f>+IF(CB126=0,0,CB126/CB95*100)</f>
        <v>9.1877547824353982</v>
      </c>
      <c r="CE126" s="797">
        <f t="shared" si="76"/>
        <v>83588.436428784669</v>
      </c>
      <c r="CF126" s="727">
        <f>+IF(CE126=0,0,CE126/CE95*100)</f>
        <v>5.8330071817700935</v>
      </c>
      <c r="CG126" s="797">
        <f>+CG127+CG128+CG129</f>
        <v>4900.765951432254</v>
      </c>
      <c r="CH126" s="727">
        <f>+IF(CG126=0,0,CG126/CG95*100)</f>
        <v>4.6806428675806444</v>
      </c>
      <c r="CI126" s="797">
        <f>+CI127+CI128+CI129</f>
        <v>5305.5004320000016</v>
      </c>
      <c r="CJ126" s="727">
        <f>+IF(CI126=0,0,CI126/CI95*100)</f>
        <v>5.320602400003593</v>
      </c>
      <c r="CK126" s="797">
        <f>+CK127+CK128+CK129</f>
        <v>6739.3045696452136</v>
      </c>
      <c r="CL126" s="727">
        <f>+IF(CK126=0,0,CK126/CK95*100)</f>
        <v>6.1611039255509246</v>
      </c>
      <c r="CM126" s="797">
        <f>+CM127+CM128+CM129</f>
        <v>16945.570953077466</v>
      </c>
      <c r="CN126" s="727">
        <f>+IF(CM126=0,0,CM126/CM95*100)</f>
        <v>5.4000546872382813</v>
      </c>
      <c r="CO126" s="797">
        <f>+CO127+CO128+CO129</f>
        <v>6429.038813000001</v>
      </c>
      <c r="CP126" s="727">
        <f>+IF(CO126=0,0,CO126/CO95*100)</f>
        <v>6.0179836848882458</v>
      </c>
      <c r="CQ126" s="797">
        <f>+CQ127+CQ128+CQ129</f>
        <v>6929.7000299999972</v>
      </c>
      <c r="CR126" s="727">
        <f>+IF(CQ126=0,0,CQ126/CQ95*100)</f>
        <v>6.3205937856864791</v>
      </c>
      <c r="CS126" s="797">
        <f>+CS127+CS128+CS129</f>
        <v>6763.4566510000004</v>
      </c>
      <c r="CT126" s="727">
        <f>+IF(CS126=0,0,CS126/CS95*100)</f>
        <v>5.9341885793348457</v>
      </c>
      <c r="CU126" s="797">
        <f>+CU127+CU128+CU129</f>
        <v>20122.195493999996</v>
      </c>
      <c r="CV126" s="727">
        <f>+IF(CU126=0,0,CU126/CU95*100)</f>
        <v>6.0894841034328344</v>
      </c>
      <c r="CW126" s="797">
        <f t="shared" si="101"/>
        <v>37067.766447077462</v>
      </c>
      <c r="CX126" s="727">
        <f>+IF(CW126=0,0,CW126/CW95*100)</f>
        <v>5.753671857312157</v>
      </c>
      <c r="CY126" s="797">
        <f>+CY127+CY128+CY129</f>
        <v>7391.8764979999996</v>
      </c>
      <c r="CZ126" s="727">
        <f>+IF(CY126=0,0,CY126/CY95*100)</f>
        <v>6.1802915486327974</v>
      </c>
      <c r="DA126" s="797">
        <f>+DA127+DA128+DA129</f>
        <v>7428.7821895654861</v>
      </c>
      <c r="DB126" s="727">
        <f>+IF(DA126=0,0,DA126/DA95*100)</f>
        <v>5.7604682018868134</v>
      </c>
      <c r="DC126" s="797">
        <f>+DC127+DC128+DC129</f>
        <v>9021.046722000001</v>
      </c>
      <c r="DD126" s="727">
        <f>+IF(DC126=0,0,DC126/DC95*100)</f>
        <v>6.8248869490068769</v>
      </c>
      <c r="DE126" s="797">
        <f>+DE127+DE128+DE129</f>
        <v>23841.705409565482</v>
      </c>
      <c r="DF126" s="727">
        <f>+IF(DE126=0,0,DE126/DE95*100)</f>
        <v>6.2618706419471479</v>
      </c>
      <c r="DG126" s="797">
        <f>+DG127+DG128+DG129</f>
        <v>6948.7746949909169</v>
      </c>
      <c r="DH126" s="727">
        <f>+IF(DG126=0,0,DG126/DG95*100)</f>
        <v>4.7193764605360169</v>
      </c>
      <c r="DI126" s="797">
        <f>+DI127+DI128+DI129</f>
        <v>7951.9247374990846</v>
      </c>
      <c r="DJ126" s="727">
        <f>+IF(DI126=0,0,DI126/DI95*100)</f>
        <v>5.8464007575356938</v>
      </c>
      <c r="DK126" s="797">
        <f>+DK127+DK128+DK129</f>
        <v>7778.2651396517176</v>
      </c>
      <c r="DL126" s="727">
        <f>+IF(DK126=0,0,DK126/DK95*100)</f>
        <v>6.2334867347622476</v>
      </c>
      <c r="DM126" s="797">
        <f>+DM127+DM128+DM129</f>
        <v>22678.964572141722</v>
      </c>
      <c r="DN126" s="727">
        <f>+IF(DM126=0,0,DM126/DM95*100)</f>
        <v>5.5580901432897916</v>
      </c>
      <c r="DO126" s="797">
        <f t="shared" si="102"/>
        <v>46520.669981707208</v>
      </c>
      <c r="DP126" s="727">
        <f>+IF(DO126=0,0,DO126/DO95*100)</f>
        <v>5.8978053011060254</v>
      </c>
      <c r="DR126" s="797">
        <f t="shared" si="77"/>
        <v>92131.364922310357</v>
      </c>
      <c r="DS126" s="727">
        <f>+IF(DR126=0,0,DR126/DR95*100)</f>
        <v>5.566815575160371</v>
      </c>
      <c r="DT126" s="797">
        <f>+DT127+DT128+DT129</f>
        <v>7738.3758653814375</v>
      </c>
      <c r="DU126" s="727">
        <f>+IF(DT126=0,0,DT126/DT95*100)</f>
        <v>5.6240385306494085</v>
      </c>
      <c r="DV126" s="797">
        <f>+DV127+DV128+DV129</f>
        <v>7550.8129511919906</v>
      </c>
      <c r="DW126" s="727">
        <f>+IF(DV126=0,0,DV126/DV95*100)</f>
        <v>5.4183255950819547</v>
      </c>
      <c r="DX126" s="797">
        <f>+DX127+DX128+DX129</f>
        <v>7800.7416853456762</v>
      </c>
      <c r="DY126" s="727">
        <f>+IF(DX126=0,0,DX126/DX95*100)</f>
        <v>5.5160209071420958</v>
      </c>
      <c r="DZ126" s="797">
        <f>+DZ127+DZ128+DZ129</f>
        <v>23089.930501919105</v>
      </c>
      <c r="EA126" s="727">
        <f>+IF(DZ126=0,0,DZ126/DZ95*100)</f>
        <v>5.5190042055545376</v>
      </c>
      <c r="EB126" s="797">
        <f>+EB127+EB128+EB129</f>
        <v>7384.5889635071489</v>
      </c>
      <c r="EC126" s="727">
        <f>+IF(EB126=0,0,EB126/EB95*100)</f>
        <v>5.4896977764029318</v>
      </c>
      <c r="ED126" s="797">
        <f>+ED127+ED128+ED129</f>
        <v>7299.8600027190932</v>
      </c>
      <c r="EE126" s="727">
        <f>+IF(ED126=0,0,ED126/ED95*100)</f>
        <v>5.4757682665779948</v>
      </c>
      <c r="EF126" s="797">
        <f>+EF127+EF128+EF129</f>
        <v>7332.1763665522139</v>
      </c>
      <c r="EG126" s="727">
        <f>+IF(EF126=0,0,EF126/EF95*100)</f>
        <v>5.5158770919833264</v>
      </c>
      <c r="EH126" s="797">
        <f>+EH127+EH128+EH129</f>
        <v>22016.625332778458</v>
      </c>
      <c r="EI126" s="727">
        <f>+IF(EH126=0,0,EH126/EH95*100)</f>
        <v>5.4937476211706073</v>
      </c>
      <c r="EJ126" s="797">
        <f t="shared" si="103"/>
        <v>45106.555834697559</v>
      </c>
      <c r="EK126" s="727">
        <f>+IF(EJ126=0,0,EJ126/EJ95*100)</f>
        <v>5.5066474552464832</v>
      </c>
      <c r="EL126" s="797">
        <f>+EL127+EL128+EL129</f>
        <v>7865.902457935319</v>
      </c>
      <c r="EM126" s="727">
        <f>+IF(EL126=0,0,EL126/EL95*100)</f>
        <v>5.7702551998748808</v>
      </c>
      <c r="EN126" s="797">
        <f>+EN127+EN128+EN129</f>
        <v>7813.5774880555537</v>
      </c>
      <c r="EO126" s="727">
        <f>+IF(EN126=0,0,EN126/EN95*100)</f>
        <v>5.780893517807689</v>
      </c>
      <c r="EP126" s="797">
        <f>+EP127+EP128+EP129</f>
        <v>7551.7242543671528</v>
      </c>
      <c r="EQ126" s="727">
        <f>+IF(EP126=0,0,EP126/EP95*100)</f>
        <v>5.4705172828996247</v>
      </c>
      <c r="ER126" s="797">
        <f>+ER127+ER128+ER129</f>
        <v>23231.204200358028</v>
      </c>
      <c r="ES126" s="727">
        <f>+IF(ER126=0,0,ER126/ER95*100)</f>
        <v>5.6727294981326484</v>
      </c>
      <c r="ET126" s="797">
        <f>+ET127+ET128+ET129</f>
        <v>8148.8417929460538</v>
      </c>
      <c r="EU126" s="727">
        <f>+IF(ET126=0,0,ET126/ET95*100)</f>
        <v>5.6500373083987183</v>
      </c>
      <c r="EV126" s="797">
        <f>+EV127+EV128+EV129</f>
        <v>8017.2822314655286</v>
      </c>
      <c r="EW126" s="727">
        <f>+IF(EV126=0,0,EV126/EV95*100)</f>
        <v>5.5023683884465298</v>
      </c>
      <c r="EX126" s="797">
        <f>+EX127+EX128+EX129</f>
        <v>7627.480862843182</v>
      </c>
      <c r="EY126" s="727">
        <f>+IF(EX126=0,0,EX126/EX95*100)</f>
        <v>5.5909954016081702</v>
      </c>
      <c r="EZ126" s="797">
        <f>+EZ127+EZ128+EZ129</f>
        <v>23793.604887254765</v>
      </c>
      <c r="FA126" s="727">
        <f>+IF(EZ126=0,0,EZ126/EZ95*100)</f>
        <v>5.5806798807410471</v>
      </c>
      <c r="FB126" s="797">
        <f t="shared" si="104"/>
        <v>47024.809087612797</v>
      </c>
      <c r="FC126" s="727">
        <f>+IF(FB126=0,0,FB126/FB95*100)</f>
        <v>5.6257778695254608</v>
      </c>
      <c r="FD126" s="797">
        <f>+FD127+FD128+FD129</f>
        <v>88867.980412833</v>
      </c>
      <c r="FE126" s="727">
        <f>+IF(FD126=0,0,FD126/FD95*100)</f>
        <v>5.3564010075653554</v>
      </c>
      <c r="FF126" s="797">
        <f>+FF127+FF128+FF129</f>
        <v>100429.92617416136</v>
      </c>
      <c r="FG126" s="727">
        <f>+IF(FF126=0,0,FF126/FF95*100)</f>
        <v>5.5147629946159151</v>
      </c>
      <c r="FH126" s="797">
        <f>+FH127+FH128+FH129</f>
        <v>108735.25300694407</v>
      </c>
      <c r="FI126" s="727">
        <f>+IF(FH126=0,0,FH126/FH95*100)</f>
        <v>5.1888274552442253</v>
      </c>
      <c r="FJ126" s="797">
        <f>+FJ127+FJ128+FJ129</f>
        <v>116193.49486038301</v>
      </c>
      <c r="FK126" s="727">
        <f>+IF(FJ126=0,0,FJ126/FJ95*100)</f>
        <v>4.9277492834583692</v>
      </c>
    </row>
    <row r="127" spans="2:167" s="648" customFormat="1" ht="13.5" customHeight="1">
      <c r="B127" s="769"/>
      <c r="C127" s="771"/>
      <c r="D127" s="731" t="s">
        <v>4856</v>
      </c>
      <c r="E127" s="770">
        <f t="shared" si="75"/>
        <v>13504.927276077742</v>
      </c>
      <c r="F127" s="726">
        <f>+IF(E127=0,0,E127/E95*100)</f>
        <v>1.4835164982810196</v>
      </c>
      <c r="G127" s="770">
        <v>1729.5228750929091</v>
      </c>
      <c r="H127" s="726">
        <f>+IF(G127=0,0,G127/G95*100)</f>
        <v>2.3683812170855103</v>
      </c>
      <c r="I127" s="770">
        <v>1128.8217698577225</v>
      </c>
      <c r="J127" s="726">
        <f>+IF(I127=0,0,I127/I95*100)</f>
        <v>1.7168320259850007</v>
      </c>
      <c r="K127" s="770">
        <v>746.04227083041633</v>
      </c>
      <c r="L127" s="726">
        <f>+IF(K127=0,0,K127/K95*100)</f>
        <v>0.92625295629916693</v>
      </c>
      <c r="M127" s="770">
        <f t="shared" ref="M127:M133" si="105">+G127+I127+K127</f>
        <v>3604.3869157810482</v>
      </c>
      <c r="N127" s="726">
        <f>+IF(M127=0,0,M127/M95*100)</f>
        <v>1.6434380072869792</v>
      </c>
      <c r="O127" s="770">
        <v>1091.7897675342876</v>
      </c>
      <c r="P127" s="726">
        <f>+IF(O127=0,0,O127/O95*100)</f>
        <v>1.8901673397533663</v>
      </c>
      <c r="Q127" s="770">
        <v>1049.7287242560201</v>
      </c>
      <c r="R127" s="726">
        <f>+IF(Q127=0,0,Q127/Q95*100)</f>
        <v>1.836671466094554</v>
      </c>
      <c r="S127" s="770">
        <v>1174.6143243345223</v>
      </c>
      <c r="T127" s="726">
        <f>+IF(S127=0,0,S127/S95*100)</f>
        <v>1.7049653474410236</v>
      </c>
      <c r="U127" s="770">
        <f t="shared" si="94"/>
        <v>3316.1328161248302</v>
      </c>
      <c r="V127" s="726">
        <f>+IF(U127=0,0,U127/U95*100)</f>
        <v>1.804117467539345</v>
      </c>
      <c r="W127" s="770">
        <f t="shared" si="95"/>
        <v>6920.5197319058789</v>
      </c>
      <c r="X127" s="726">
        <f>+IF(W127=0,0,W127/W95*100)</f>
        <v>1.7167007820075666</v>
      </c>
      <c r="Y127" s="770">
        <v>1193.5933170961694</v>
      </c>
      <c r="Z127" s="726">
        <f>+IF(Y127=0,0,Y127/Y95*100)</f>
        <v>1.5641260565611528</v>
      </c>
      <c r="AA127" s="770">
        <v>1116.2225400456771</v>
      </c>
      <c r="AB127" s="726">
        <f>+IF(AA127=0,0,AA127/AA95*100)</f>
        <v>1.4425752404511685</v>
      </c>
      <c r="AC127" s="770">
        <v>1040.8062575831109</v>
      </c>
      <c r="AD127" s="726">
        <f>+IF(AC127=0,0,AC127/AC95*100)</f>
        <v>1.1795881348452326</v>
      </c>
      <c r="AE127" s="770">
        <f t="shared" si="96"/>
        <v>3350.6221147249571</v>
      </c>
      <c r="AF127" s="726">
        <f>+IF(AE127=0,0,AE127/AE95*100)</f>
        <v>1.3849989879177218</v>
      </c>
      <c r="AG127" s="770">
        <v>1037.3658278132473</v>
      </c>
      <c r="AH127" s="726">
        <f>+IF(AG127=0,0,AG127/AG95*100)</f>
        <v>1.178814591498879</v>
      </c>
      <c r="AI127" s="770">
        <v>1118.467795817317</v>
      </c>
      <c r="AJ127" s="726">
        <f>+IF(AI127=0,0,AI127/AI95*100)</f>
        <v>1.2045509067438129</v>
      </c>
      <c r="AK127" s="770">
        <v>1077.9518058163426</v>
      </c>
      <c r="AL127" s="726">
        <f>+IF(AK127=0,0,AK127/AK95*100)</f>
        <v>1.2767940708536116</v>
      </c>
      <c r="AM127" s="770">
        <f t="shared" si="97"/>
        <v>3233.7854294469066</v>
      </c>
      <c r="AN127" s="726">
        <f>+IF(AM127=0,0,AM127/AM95*100)</f>
        <v>1.2190050970979778</v>
      </c>
      <c r="AO127" s="770">
        <f t="shared" si="98"/>
        <v>6584.4075441718633</v>
      </c>
      <c r="AP127" s="726">
        <f>+IF(AO127=0,0,AO127/AO95*100)</f>
        <v>1.2981797612004753</v>
      </c>
      <c r="AQ127" s="651"/>
      <c r="AR127" s="770">
        <v>17053.244986312711</v>
      </c>
      <c r="AS127" s="726">
        <f>+IF(AR127=0,0,AR127/AR95*100)</f>
        <v>1.605275499344877</v>
      </c>
      <c r="AT127" s="770">
        <v>2020.7757780126558</v>
      </c>
      <c r="AU127" s="726">
        <f>+IF(AT127=0,0,AT127/AT95*100)</f>
        <v>2.3176372384102808</v>
      </c>
      <c r="AV127" s="770">
        <v>1248.8523957202458</v>
      </c>
      <c r="AW127" s="726">
        <f>+IF(AV127=0,0,AV127/AV95*100)</f>
        <v>1.5893190866014995</v>
      </c>
      <c r="AX127" s="770">
        <v>1914.3864076346529</v>
      </c>
      <c r="AY127" s="726">
        <f>+IF(AX127=0,0,AX127/AX95*100)</f>
        <v>1.9276753051590094</v>
      </c>
      <c r="AZ127" s="770">
        <f t="shared" ref="AZ127:AZ133" si="106">+AT127+AV127+AX127</f>
        <v>5184.0145813675545</v>
      </c>
      <c r="BA127" s="726">
        <f>+IF(AZ127=0,0,AZ127/AZ95*100)</f>
        <v>1.9556440816894738</v>
      </c>
      <c r="BB127" s="770">
        <v>1264.6404789201188</v>
      </c>
      <c r="BC127" s="726">
        <f>+IF(BB127=0,0,BB127/BB95*100)</f>
        <v>1.4981134990933631</v>
      </c>
      <c r="BD127" s="770">
        <v>1378.0398343987949</v>
      </c>
      <c r="BE127" s="726">
        <f>+IF(BD127=0,0,BD127/BD95*100)</f>
        <v>1.639350332664163</v>
      </c>
      <c r="BF127" s="770">
        <v>1360.6582124920619</v>
      </c>
      <c r="BG127" s="726">
        <f>+IF(BF127=0,0,BF127/BF95*100)</f>
        <v>1.6668463832550411</v>
      </c>
      <c r="BH127" s="770">
        <f t="shared" ref="BH127:BH133" si="107">+BB127+BD127+BF127</f>
        <v>4003.3385258109756</v>
      </c>
      <c r="BI127" s="726">
        <f>+IF(BH127=0,0,BH127/BH95*100)</f>
        <v>1.6006545491250017</v>
      </c>
      <c r="BJ127" s="770">
        <f t="shared" si="99"/>
        <v>9187.3531071785292</v>
      </c>
      <c r="BK127" s="726">
        <f>+IF(BJ127=0,0,BJ127/BJ95*100)</f>
        <v>1.7833080053731378</v>
      </c>
      <c r="BL127" s="770">
        <v>1512.9458739440493</v>
      </c>
      <c r="BM127" s="726">
        <f>+IF(BL127=0,0,BL127/BL95*100)</f>
        <v>1.6681926347125926</v>
      </c>
      <c r="BN127" s="770">
        <v>1309.2675305614171</v>
      </c>
      <c r="BO127" s="726">
        <f>+IF(BN127=0,0,BN127/BN95*100)</f>
        <v>1.5953635670772595</v>
      </c>
      <c r="BP127" s="770">
        <v>1173.6279708408038</v>
      </c>
      <c r="BQ127" s="726">
        <f>+IF(BP127=0,0,BP127/BP95*100)</f>
        <v>1.3877886220990689</v>
      </c>
      <c r="BR127" s="770">
        <f t="shared" ref="BR127:BR133" si="108">+BL127+BN127+BP127</f>
        <v>3995.8413753462701</v>
      </c>
      <c r="BS127" s="726">
        <f>+IF(BR127=0,0,BR127/BR95*100)</f>
        <v>1.5528145175890742</v>
      </c>
      <c r="BT127" s="770">
        <v>1277.6860426961621</v>
      </c>
      <c r="BU127" s="726">
        <f>+IF(BT127=0,0,BT127/BT95*100)</f>
        <v>1.3755691733127273</v>
      </c>
      <c r="BV127" s="770">
        <v>1352.3067122717503</v>
      </c>
      <c r="BW127" s="726">
        <f>+IF(BV127=0,0,BV127/BV95*100)</f>
        <v>1.3543789735223257</v>
      </c>
      <c r="BX127" s="770">
        <v>1240.0577488200001</v>
      </c>
      <c r="BY127" s="726">
        <f>+IF(BX127=0,0,BX127/BX95*100)</f>
        <v>1.2773696141716981</v>
      </c>
      <c r="BZ127" s="770">
        <f t="shared" ref="BZ127:BZ133" si="109">+BT127+BV127+BX127</f>
        <v>3870.0505037879125</v>
      </c>
      <c r="CA127" s="726">
        <f>+IF(BZ127=0,0,BZ127/BZ95*100)</f>
        <v>1.3353742645963436</v>
      </c>
      <c r="CB127" s="770">
        <f t="shared" si="100"/>
        <v>7865.8918791341821</v>
      </c>
      <c r="CC127" s="726">
        <f>+IF(CB127=0,0,CB127/CB95*100)</f>
        <v>1.4376401599760038</v>
      </c>
      <c r="CE127" s="812">
        <f t="shared" si="76"/>
        <v>16845.19988456228</v>
      </c>
      <c r="CF127" s="726">
        <f>+IF(CE127=0,0,CE127/CE95*100)</f>
        <v>1.1754995798816996</v>
      </c>
      <c r="CG127" s="770">
        <v>1173.2292175811208</v>
      </c>
      <c r="CH127" s="726">
        <f>+IF(CG127=0,0,CG127/CG95*100)</f>
        <v>1.1205323869227841</v>
      </c>
      <c r="CI127" s="770">
        <v>1020.6155071882813</v>
      </c>
      <c r="CJ127" s="726">
        <f>+IF(CI127=0,0,CI127/CI95*100)</f>
        <v>1.0235206624947555</v>
      </c>
      <c r="CK127" s="770">
        <v>972.39722855288005</v>
      </c>
      <c r="CL127" s="726">
        <f>+IF(CK127=0,0,CK127/CK95*100)</f>
        <v>0.88897011852179619</v>
      </c>
      <c r="CM127" s="770">
        <f t="shared" ref="CM127:CM133" si="110">+CG127+CI127+CK127</f>
        <v>3166.2419533222819</v>
      </c>
      <c r="CN127" s="726">
        <f>+IF(CM127=0,0,CM127/CM95*100)</f>
        <v>1.0089881154381142</v>
      </c>
      <c r="CO127" s="770">
        <v>1377.0730749287575</v>
      </c>
      <c r="CP127" s="726">
        <f>+IF(CO127=0,0,CO127/CO95*100)</f>
        <v>1.2890267952750265</v>
      </c>
      <c r="CQ127" s="770">
        <v>1599.2935749101921</v>
      </c>
      <c r="CR127" s="726">
        <f>+IF(CQ127=0,0,CQ127/CQ95*100)</f>
        <v>1.4587189903320648</v>
      </c>
      <c r="CS127" s="770">
        <v>1468.54710450264</v>
      </c>
      <c r="CT127" s="726">
        <f>+IF(CS127=0,0,CS127/CS95*100)</f>
        <v>1.2884884025191958</v>
      </c>
      <c r="CU127" s="770">
        <f t="shared" ref="CU127:CU133" si="111">+CO127+CQ127+CS127</f>
        <v>4444.9137543415891</v>
      </c>
      <c r="CV127" s="726">
        <f>+IF(CU127=0,0,CU127/CU95*100)</f>
        <v>1.3451430613654425</v>
      </c>
      <c r="CW127" s="770">
        <f t="shared" si="101"/>
        <v>7611.155707663871</v>
      </c>
      <c r="CX127" s="726">
        <f>+IF(CW127=0,0,CW127/CW95*100)</f>
        <v>1.1814062889203056</v>
      </c>
      <c r="CY127" s="770">
        <v>1608.055427724443</v>
      </c>
      <c r="CZ127" s="726">
        <f>+IF(CY127=0,0,CY127/CY95*100)</f>
        <v>1.3444828755441787</v>
      </c>
      <c r="DA127" s="770">
        <v>1504.987361552422</v>
      </c>
      <c r="DB127" s="726">
        <f>+IF(DA127=0,0,DA127/DA95*100)</f>
        <v>1.1670057916950907</v>
      </c>
      <c r="DC127" s="770">
        <v>1565.8191735488324</v>
      </c>
      <c r="DD127" s="726">
        <f>+IF(DC127=0,0,DC127/DC95*100)</f>
        <v>1.1846229347195878</v>
      </c>
      <c r="DE127" s="770">
        <f t="shared" ref="DE127:DE133" si="112">+CY127+DA127+DC127</f>
        <v>4678.8619628256974</v>
      </c>
      <c r="DF127" s="726">
        <f>+IF(DE127=0,0,DE127/DE95*100)</f>
        <v>1.2288730130432146</v>
      </c>
      <c r="DG127" s="770">
        <v>1515.83588942291</v>
      </c>
      <c r="DH127" s="726">
        <f>+IF(DG127=0,0,DG127/DG95*100)</f>
        <v>1.0295052766259691</v>
      </c>
      <c r="DI127" s="770">
        <v>1501.8053248764645</v>
      </c>
      <c r="DJ127" s="726">
        <f>+IF(DI127=0,0,DI127/DI95*100)</f>
        <v>1.1041547900502764</v>
      </c>
      <c r="DK127" s="770">
        <v>1537.5409997733386</v>
      </c>
      <c r="DL127" s="726">
        <f>+IF(DK127=0,0,DK127/DK95*100)</f>
        <v>1.2321824023948531</v>
      </c>
      <c r="DM127" s="770">
        <f t="shared" ref="DM127:DM133" si="113">+DG127+DI127+DK127</f>
        <v>4555.1822140727127</v>
      </c>
      <c r="DN127" s="726">
        <f>+IF(DM127=0,0,DM127/DM95*100)</f>
        <v>1.1163698979461634</v>
      </c>
      <c r="DO127" s="770">
        <f t="shared" si="102"/>
        <v>9234.0441768984092</v>
      </c>
      <c r="DP127" s="726">
        <f>+IF(DO127=0,0,DO127/DO95*100)</f>
        <v>1.170675201336816</v>
      </c>
      <c r="DR127" s="770">
        <f t="shared" si="77"/>
        <v>18798.520377721044</v>
      </c>
      <c r="DS127" s="726">
        <f>+IF(DR127=0,0,DR127/DR95*100)</f>
        <v>1.1358552661942143</v>
      </c>
      <c r="DT127" s="770">
        <v>1542.7435449880818</v>
      </c>
      <c r="DU127" s="726">
        <f>+IF(DT127=0,0,DT127/DT95*100)</f>
        <v>1.1212235346099919</v>
      </c>
      <c r="DV127" s="770">
        <v>1549.536480871104</v>
      </c>
      <c r="DW127" s="726">
        <f>+IF(DV127=0,0,DV127/DV95*100)</f>
        <v>1.1119191044842034</v>
      </c>
      <c r="DX127" s="770">
        <v>1603.8894043306013</v>
      </c>
      <c r="DY127" s="726">
        <f>+IF(DX127=0,0,DX127/DX95*100)</f>
        <v>1.1341341431227301</v>
      </c>
      <c r="DZ127" s="770">
        <f t="shared" ref="DZ127:DZ133" si="114">+DT127+DV127+DX127</f>
        <v>4696.1694301897878</v>
      </c>
      <c r="EA127" s="726">
        <f>+IF(DZ127=0,0,DZ127/DZ95*100)</f>
        <v>1.1224883865743953</v>
      </c>
      <c r="EB127" s="770">
        <v>1578.2545712717829</v>
      </c>
      <c r="EC127" s="726">
        <f>+IF(EB127=0,0,EB127/EB95*100)</f>
        <v>1.1732732388118763</v>
      </c>
      <c r="ED127" s="770">
        <v>1609.0879595248191</v>
      </c>
      <c r="EE127" s="726">
        <f>+IF(ED127=0,0,ED127/ED95*100)</f>
        <v>1.2070084609316851</v>
      </c>
      <c r="EF127" s="770">
        <v>1627.6791595785521</v>
      </c>
      <c r="EG127" s="726">
        <f>+IF(EF127=0,0,EF127/EF95*100)</f>
        <v>1.2244765729277927</v>
      </c>
      <c r="EH127" s="770">
        <f t="shared" ref="EH127:EH133" si="115">+EB127+ED127+EF127</f>
        <v>4815.0216903751534</v>
      </c>
      <c r="EI127" s="726">
        <f>+IF(EH127=0,0,EH127/EH95*100)</f>
        <v>1.2014790440204635</v>
      </c>
      <c r="EJ127" s="770">
        <f t="shared" si="103"/>
        <v>9511.1911205649412</v>
      </c>
      <c r="EK127" s="726">
        <f>+IF(EJ127=0,0,EJ127/EJ95*100)</f>
        <v>1.1611344606393856</v>
      </c>
      <c r="EL127" s="770">
        <v>1643.773641289134</v>
      </c>
      <c r="EM127" s="726">
        <f>+IF(EL127=0,0,EL127/EL95*100)</f>
        <v>1.2058366413503123</v>
      </c>
      <c r="EN127" s="770">
        <v>1592.7823235982951</v>
      </c>
      <c r="EO127" s="726">
        <f>+IF(EN127=0,0,EN127/EN95*100)</f>
        <v>1.1784237148532375</v>
      </c>
      <c r="EP127" s="770">
        <v>1515.1006670432298</v>
      </c>
      <c r="EQ127" s="726">
        <f>+IF(EP127=0,0,EP127/EP95*100)</f>
        <v>1.0975486001888346</v>
      </c>
      <c r="ER127" s="770">
        <f t="shared" ref="ER127:ER133" si="116">+EL127+EN127+EP127</f>
        <v>4751.6566319306585</v>
      </c>
      <c r="ES127" s="726">
        <f>+IF(ER127=0,0,ER127/ER95*100)</f>
        <v>1.1602869359882453</v>
      </c>
      <c r="ET127" s="770">
        <v>1534.1881838513891</v>
      </c>
      <c r="EU127" s="726">
        <f>+IF(ET127=0,0,ET127/ET95*100)</f>
        <v>1.0637365035566602</v>
      </c>
      <c r="EV127" s="770">
        <v>1511.404191635326</v>
      </c>
      <c r="EW127" s="726">
        <f>+IF(EV127=0,0,EV127/EV95*100)</f>
        <v>1.0372969799641953</v>
      </c>
      <c r="EX127" s="770">
        <v>1490.0802497387297</v>
      </c>
      <c r="EY127" s="726">
        <f>+IF(EX127=0,0,EX127/EX95*100)</f>
        <v>1.0922389677698854</v>
      </c>
      <c r="EZ127" s="770">
        <f t="shared" ref="EZ127:EZ133" si="117">+ET127+EV127+EX127</f>
        <v>4535.6726252254448</v>
      </c>
      <c r="FA127" s="726">
        <f>+IF(EZ127=0,0,EZ127/EZ95*100)</f>
        <v>1.063821017671106</v>
      </c>
      <c r="FB127" s="770">
        <f t="shared" si="104"/>
        <v>9287.3292571561033</v>
      </c>
      <c r="FC127" s="726">
        <f>+IF(FB127=0,0,FB127/FB95*100)</f>
        <v>1.1110826905125777</v>
      </c>
      <c r="FD127" s="770">
        <v>19195.220223966295</v>
      </c>
      <c r="FE127" s="726">
        <f>+IF(FD127=0,0,FD127/FD95*100)</f>
        <v>1.1569667327923725</v>
      </c>
      <c r="FF127" s="770">
        <v>21527.639053959523</v>
      </c>
      <c r="FG127" s="726">
        <f>+IF(FF127=0,0,FF127/FF95*100)</f>
        <v>1.1821160458720779</v>
      </c>
      <c r="FH127" s="770">
        <v>24147.85780894756</v>
      </c>
      <c r="FI127" s="726">
        <f>+IF(FH127=0,0,FH127/FH95*100)</f>
        <v>1.1523315954982776</v>
      </c>
      <c r="FJ127" s="770">
        <v>26281.057170082153</v>
      </c>
      <c r="FK127" s="726">
        <f>+IF(FJ127=0,0,FJ127/FJ95*100)</f>
        <v>1.114575827106453</v>
      </c>
    </row>
    <row r="128" spans="2:167" s="648" customFormat="1" ht="13.5" customHeight="1">
      <c r="B128" s="769"/>
      <c r="C128" s="771"/>
      <c r="D128" s="771" t="s">
        <v>4857</v>
      </c>
      <c r="E128" s="772">
        <f t="shared" si="75"/>
        <v>23732.460977176092</v>
      </c>
      <c r="F128" s="737">
        <f>+IF(E128=0,0,E128/E95*100)</f>
        <v>2.6070112548341386</v>
      </c>
      <c r="G128" s="772">
        <v>1221.3623581918387</v>
      </c>
      <c r="H128" s="737">
        <f>+IF(G128=0,0,G128/G95*100)</f>
        <v>1.6725142581542463</v>
      </c>
      <c r="I128" s="772">
        <v>797.63904812389137</v>
      </c>
      <c r="J128" s="737">
        <f>+IF(I128=0,0,I128/I95*100)</f>
        <v>1.2131341718966755</v>
      </c>
      <c r="K128" s="772">
        <v>2533.8830317796628</v>
      </c>
      <c r="L128" s="737">
        <f>+IF(K128=0,0,K128/K95*100)</f>
        <v>3.1459566580453338</v>
      </c>
      <c r="M128" s="772">
        <f t="shared" si="105"/>
        <v>4552.8844380953924</v>
      </c>
      <c r="N128" s="737">
        <f>+IF(M128=0,0,M128/M95*100)</f>
        <v>2.0759101348391185</v>
      </c>
      <c r="O128" s="772">
        <v>1312.0421578962073</v>
      </c>
      <c r="P128" s="737">
        <f>+IF(O128=0,0,O128/O95*100)</f>
        <v>2.2714805624490855</v>
      </c>
      <c r="Q128" s="772">
        <v>1373.5427054238501</v>
      </c>
      <c r="R128" s="737">
        <f>+IF(Q128=0,0,Q128/Q95*100)</f>
        <v>2.4032367946321203</v>
      </c>
      <c r="S128" s="772">
        <v>2269.9646132110802</v>
      </c>
      <c r="T128" s="737">
        <f>+IF(S128=0,0,S128/S95*100)</f>
        <v>3.2948780933988067</v>
      </c>
      <c r="U128" s="772">
        <f t="shared" si="94"/>
        <v>4955.5494765311378</v>
      </c>
      <c r="V128" s="737">
        <f>+IF(U128=0,0,U128/U95*100)</f>
        <v>2.6960299443955495</v>
      </c>
      <c r="W128" s="772">
        <f t="shared" si="95"/>
        <v>9508.4339146265302</v>
      </c>
      <c r="X128" s="737">
        <f>+IF(W128=0,0,W128/W95*100)</f>
        <v>2.3586575241815422</v>
      </c>
      <c r="Y128" s="772">
        <v>2067.902195410501</v>
      </c>
      <c r="Z128" s="737">
        <f>+IF(Y128=0,0,Y128/Y95*100)</f>
        <v>2.7098507171023076</v>
      </c>
      <c r="AA128" s="772">
        <v>1594.0800175477907</v>
      </c>
      <c r="AB128" s="737">
        <f>+IF(AA128=0,0,AA128/AA95*100)</f>
        <v>2.0601450715359193</v>
      </c>
      <c r="AC128" s="772">
        <v>2905.2671164329013</v>
      </c>
      <c r="AD128" s="737">
        <f>+IF(AC128=0,0,AC128/AC95*100)</f>
        <v>3.2926575855320683</v>
      </c>
      <c r="AE128" s="772">
        <f t="shared" si="96"/>
        <v>6567.249329391193</v>
      </c>
      <c r="AF128" s="737">
        <f>+IF(AE128=0,0,AE128/AE95*100)</f>
        <v>2.714610410597369</v>
      </c>
      <c r="AG128" s="772">
        <v>2700.9526839159762</v>
      </c>
      <c r="AH128" s="737">
        <f>+IF(AG128=0,0,AG128/AG95*100)</f>
        <v>3.0692378227455945</v>
      </c>
      <c r="AI128" s="772">
        <v>3440.8572476413269</v>
      </c>
      <c r="AJ128" s="737">
        <f>+IF(AI128=0,0,AI128/AI95*100)</f>
        <v>3.7056835548793452</v>
      </c>
      <c r="AK128" s="772">
        <v>1514.9678016010644</v>
      </c>
      <c r="AL128" s="737">
        <f>+IF(AK128=0,0,AK128/AK95*100)</f>
        <v>1.7944233649235415</v>
      </c>
      <c r="AM128" s="772">
        <f t="shared" si="97"/>
        <v>7656.7777331583675</v>
      </c>
      <c r="AN128" s="737">
        <f>+IF(AM128=0,0,AM128/AM95*100)</f>
        <v>2.8862926399117148</v>
      </c>
      <c r="AO128" s="772">
        <f t="shared" si="98"/>
        <v>14224.027062549561</v>
      </c>
      <c r="AP128" s="737">
        <f>+IF(AO128=0,0,AO128/AO95*100)</f>
        <v>2.8044047898757638</v>
      </c>
      <c r="AQ128" s="651"/>
      <c r="AR128" s="772">
        <v>58694.452982040944</v>
      </c>
      <c r="AS128" s="737">
        <f>+IF(AR128=0,0,AR128/AR95*100)</f>
        <v>5.5250931652681778</v>
      </c>
      <c r="AT128" s="772">
        <v>2057.1335650382225</v>
      </c>
      <c r="AU128" s="737">
        <f>+IF(AT128=0,0,AT128/AT95*100)</f>
        <v>2.3593361552487999</v>
      </c>
      <c r="AV128" s="772">
        <v>2762.1037855559998</v>
      </c>
      <c r="AW128" s="737">
        <f>+IF(AV128=0,0,AV128/AV95*100)</f>
        <v>3.5151185845519044</v>
      </c>
      <c r="AX128" s="772">
        <v>2837.8949325724543</v>
      </c>
      <c r="AY128" s="737">
        <f>+IF(AX128=0,0,AX128/AX95*100)</f>
        <v>2.8575944534181139</v>
      </c>
      <c r="AZ128" s="772">
        <f t="shared" si="106"/>
        <v>7657.1322831666766</v>
      </c>
      <c r="BA128" s="737">
        <f>+IF(AZ128=0,0,AZ128/AZ95*100)</f>
        <v>2.8886156080868854</v>
      </c>
      <c r="BB128" s="772">
        <v>2845.1306018345276</v>
      </c>
      <c r="BC128" s="737">
        <f>+IF(BB128=0,0,BB128/BB95*100)</f>
        <v>3.3703875783982089</v>
      </c>
      <c r="BD128" s="772">
        <v>2906.3068532386887</v>
      </c>
      <c r="BE128" s="737">
        <f>+IF(BD128=0,0,BD128/BD95*100)</f>
        <v>3.4574146463332074</v>
      </c>
      <c r="BF128" s="772">
        <v>3463.8756981017364</v>
      </c>
      <c r="BG128" s="737">
        <f>+IF(BF128=0,0,BF128/BF95*100)</f>
        <v>4.2433497453054141</v>
      </c>
      <c r="BH128" s="772">
        <f t="shared" si="107"/>
        <v>9215.3131531749532</v>
      </c>
      <c r="BI128" s="737">
        <f>+IF(BH128=0,0,BH128/BH95*100)</f>
        <v>3.6845579820789363</v>
      </c>
      <c r="BJ128" s="772">
        <f t="shared" si="99"/>
        <v>16872.44543634163</v>
      </c>
      <c r="BK128" s="737">
        <f>+IF(BJ128=0,0,BJ128/BJ95*100)</f>
        <v>3.2750202006864924</v>
      </c>
      <c r="BL128" s="772">
        <v>4036.5354772401879</v>
      </c>
      <c r="BM128" s="737">
        <f>+IF(BL128=0,0,BL128/BL95*100)</f>
        <v>4.4507334127785088</v>
      </c>
      <c r="BN128" s="772">
        <v>5886.9195278242305</v>
      </c>
      <c r="BO128" s="737">
        <f>+IF(BN128=0,0,BN128/BN95*100)</f>
        <v>7.1733062325155377</v>
      </c>
      <c r="BP128" s="772">
        <v>4156.2748887573925</v>
      </c>
      <c r="BQ128" s="737">
        <f>+IF(BP128=0,0,BP128/BP95*100)</f>
        <v>4.9147013740659951</v>
      </c>
      <c r="BR128" s="772">
        <f t="shared" si="108"/>
        <v>14079.72989382181</v>
      </c>
      <c r="BS128" s="737">
        <f>+IF(BR128=0,0,BR128/BR95*100)</f>
        <v>5.4714907147596081</v>
      </c>
      <c r="BT128" s="772">
        <v>4413.0681067629848</v>
      </c>
      <c r="BU128" s="737">
        <f>+IF(BT128=0,0,BT128/BT95*100)</f>
        <v>4.7511518828074903</v>
      </c>
      <c r="BV128" s="772">
        <v>3362.7357589345179</v>
      </c>
      <c r="BW128" s="737">
        <f>+IF(BV128=0,0,BV128/BV95*100)</f>
        <v>3.3678887815039755</v>
      </c>
      <c r="BX128" s="772">
        <v>19966.473786180002</v>
      </c>
      <c r="BY128" s="737">
        <f>+IF(BX128=0,0,BX128/BX95*100)</f>
        <v>20.567241276377182</v>
      </c>
      <c r="BZ128" s="772">
        <f t="shared" si="109"/>
        <v>27742.277651877506</v>
      </c>
      <c r="CA128" s="737">
        <f>+IF(BZ128=0,0,BZ128/BZ95*100)</f>
        <v>9.5725685185098879</v>
      </c>
      <c r="CB128" s="772">
        <f t="shared" si="100"/>
        <v>41822.007545699315</v>
      </c>
      <c r="CC128" s="737">
        <f>+IF(CB128=0,0,CB128/CB95*100)</f>
        <v>7.6437610054125109</v>
      </c>
      <c r="CE128" s="772">
        <f t="shared" si="76"/>
        <v>65819.171221707467</v>
      </c>
      <c r="CF128" s="737">
        <f>+IF(CE128=0,0,CE128/CE95*100)</f>
        <v>4.5930240453949489</v>
      </c>
      <c r="CG128" s="772">
        <v>3671.6800650725818</v>
      </c>
      <c r="CH128" s="737">
        <f>+IF(CG128=0,0,CG128/CG95*100)</f>
        <v>3.5067626732097743</v>
      </c>
      <c r="CI128" s="772">
        <v>4221.0296388922634</v>
      </c>
      <c r="CJ128" s="737">
        <f>+IF(CI128=0,0,CI128/CI95*100)</f>
        <v>4.233044689190681</v>
      </c>
      <c r="CK128" s="772">
        <v>5696.5245530215943</v>
      </c>
      <c r="CL128" s="737">
        <f>+IF(CK128=0,0,CK128/CK95*100)</f>
        <v>5.2077895312373785</v>
      </c>
      <c r="CM128" s="772">
        <f t="shared" si="110"/>
        <v>13589.23425698644</v>
      </c>
      <c r="CN128" s="737">
        <f>+IF(CM128=0,0,CM128/CM95*100)</f>
        <v>4.3304889725236269</v>
      </c>
      <c r="CO128" s="772">
        <v>4990.8612194522557</v>
      </c>
      <c r="CP128" s="737">
        <f>+IF(CO128=0,0,CO128/CO95*100)</f>
        <v>4.6717592265071186</v>
      </c>
      <c r="CQ128" s="772">
        <v>5264.0887752392064</v>
      </c>
      <c r="CR128" s="737">
        <f>+IF(CQ128=0,0,CQ128/CQ95*100)</f>
        <v>4.8013863018654925</v>
      </c>
      <c r="CS128" s="772">
        <v>5226.6697928297599</v>
      </c>
      <c r="CT128" s="737">
        <f>+IF(CS128=0,0,CS128/CS95*100)</f>
        <v>4.5858273059204055</v>
      </c>
      <c r="CU128" s="772">
        <f t="shared" si="111"/>
        <v>15481.619787521222</v>
      </c>
      <c r="CV128" s="737">
        <f>+IF(CU128=0,0,CU128/CU95*100)</f>
        <v>4.6851287981777379</v>
      </c>
      <c r="CW128" s="772">
        <f t="shared" si="101"/>
        <v>29070.854044507661</v>
      </c>
      <c r="CX128" s="737">
        <f>+IF(CW128=0,0,CW128/CW95*100)</f>
        <v>4.5123882773654591</v>
      </c>
      <c r="CY128" s="772">
        <v>5699.1392249712553</v>
      </c>
      <c r="CZ128" s="737">
        <f>+IF(CY128=0,0,CY128/CY95*100)</f>
        <v>4.7650068282528171</v>
      </c>
      <c r="DA128" s="772">
        <v>5822.4660271316425</v>
      </c>
      <c r="DB128" s="737">
        <f>+IF(DA128=0,0,DA128/DA95*100)</f>
        <v>4.5148894596706235</v>
      </c>
      <c r="DC128" s="772">
        <v>7390.7299640267975</v>
      </c>
      <c r="DD128" s="737">
        <f>+IF(DC128=0,0,DC128/DC95*100)</f>
        <v>5.5914682663274808</v>
      </c>
      <c r="DE128" s="772">
        <f t="shared" si="112"/>
        <v>18912.335216129693</v>
      </c>
      <c r="DF128" s="737">
        <f>+IF(DE128=0,0,DE128/DE95*100)</f>
        <v>4.9672032527099343</v>
      </c>
      <c r="DG128" s="772">
        <v>5363.2330501438782</v>
      </c>
      <c r="DH128" s="737">
        <f>+IF(DG128=0,0,DG128/DG95*100)</f>
        <v>3.6425293552061104</v>
      </c>
      <c r="DI128" s="772">
        <v>6336.7726643277947</v>
      </c>
      <c r="DJ128" s="737">
        <f>+IF(DI128=0,0,DI128/DI95*100)</f>
        <v>4.6589113614660587</v>
      </c>
      <c r="DK128" s="772">
        <v>6135.976246598434</v>
      </c>
      <c r="DL128" s="737">
        <f>+IF(DK128=0,0,DK128/DK95*100)</f>
        <v>4.9173595719957959</v>
      </c>
      <c r="DM128" s="772">
        <f t="shared" si="113"/>
        <v>17835.981961070109</v>
      </c>
      <c r="DN128" s="737">
        <f>+IF(DM128=0,0,DM128/DM95*100)</f>
        <v>4.3711870186301205</v>
      </c>
      <c r="DO128" s="772">
        <f t="shared" si="102"/>
        <v>36748.317177199802</v>
      </c>
      <c r="DP128" s="737">
        <f>+IF(DO128=0,0,DO128/DO95*100)</f>
        <v>4.658884318296332</v>
      </c>
      <c r="DR128" s="772">
        <f t="shared" si="77"/>
        <v>72017.925102563939</v>
      </c>
      <c r="DS128" s="737">
        <f>+IF(DR128=0,0,DR128/DR95*100)</f>
        <v>4.3515094722601058</v>
      </c>
      <c r="DT128" s="772">
        <v>6069.9758725530955</v>
      </c>
      <c r="DU128" s="737">
        <f>+IF(DT128=0,0,DT128/DT95*100)</f>
        <v>4.4114913492468562</v>
      </c>
      <c r="DV128" s="772">
        <v>5925.0767918684396</v>
      </c>
      <c r="DW128" s="737">
        <f>+IF(DV128=0,0,DV128/DV95*100)</f>
        <v>4.2517269917458123</v>
      </c>
      <c r="DX128" s="772">
        <v>6079.2455352426905</v>
      </c>
      <c r="DY128" s="737">
        <f>+IF(DX128=0,0,DX128/DX95*100)</f>
        <v>4.2987252782698642</v>
      </c>
      <c r="DZ128" s="772">
        <f t="shared" si="114"/>
        <v>18074.298199664227</v>
      </c>
      <c r="EA128" s="737">
        <f>+IF(DZ128=0,0,DZ128/DZ95*100)</f>
        <v>4.3201571251200965</v>
      </c>
      <c r="EB128" s="772">
        <v>5729.2283657517164</v>
      </c>
      <c r="EC128" s="737">
        <f>+IF(EB128=0,0,EB128/EB95*100)</f>
        <v>4.2591039765921499</v>
      </c>
      <c r="ED128" s="772">
        <v>5579.4838253477001</v>
      </c>
      <c r="EE128" s="737">
        <f>+IF(ED128=0,0,ED128/ED95*100)</f>
        <v>4.185280329121924</v>
      </c>
      <c r="EF128" s="772">
        <v>5591.1475945937609</v>
      </c>
      <c r="EG128" s="737">
        <f>+IF(EF128=0,0,EF128/EF95*100)</f>
        <v>4.206129448222649</v>
      </c>
      <c r="EH128" s="772">
        <f t="shared" si="115"/>
        <v>16899.859785693177</v>
      </c>
      <c r="EI128" s="737">
        <f>+IF(EH128=0,0,EH128/EH95*100)</f>
        <v>4.2169752672105822</v>
      </c>
      <c r="EJ128" s="772">
        <f t="shared" si="103"/>
        <v>34974.157985357408</v>
      </c>
      <c r="EK128" s="737">
        <f>+IF(EJ128=0,0,EJ128/EJ95*100)</f>
        <v>4.2696755384127458</v>
      </c>
      <c r="EL128" s="772">
        <v>6127.2454007105825</v>
      </c>
      <c r="EM128" s="737">
        <f>+IF(EL128=0,0,EL128/EL95*100)</f>
        <v>4.4948141454121258</v>
      </c>
      <c r="EN128" s="772">
        <v>6088.8224233304072</v>
      </c>
      <c r="EO128" s="737">
        <f>+IF(EN128=0,0,EN128/EN95*100)</f>
        <v>4.5048294628063204</v>
      </c>
      <c r="EP128" s="772">
        <v>5932.944185475686</v>
      </c>
      <c r="EQ128" s="737">
        <f>+IF(EP128=0,0,EP128/EP95*100)</f>
        <v>4.2978626618092086</v>
      </c>
      <c r="ER128" s="772">
        <f t="shared" si="116"/>
        <v>18149.012009516679</v>
      </c>
      <c r="ES128" s="737">
        <f>+IF(ER128=0,0,ER128/ER95*100)</f>
        <v>4.4317304820024033</v>
      </c>
      <c r="ET128" s="772">
        <v>6450.389976577655</v>
      </c>
      <c r="EU128" s="737">
        <f>+IF(ET128=0,0,ET128/ET95*100)</f>
        <v>4.4724078522340447</v>
      </c>
      <c r="EV128" s="772">
        <v>6421.1517851185563</v>
      </c>
      <c r="EW128" s="737">
        <f>+IF(EV128=0,0,EV128/EV95*100)</f>
        <v>4.4069226428361468</v>
      </c>
      <c r="EX128" s="772">
        <v>6023.2133459936449</v>
      </c>
      <c r="EY128" s="737">
        <f>+IF(EX128=0,0,EX128/EX95*100)</f>
        <v>4.4150563896403696</v>
      </c>
      <c r="EZ128" s="772">
        <f t="shared" si="117"/>
        <v>18894.755107689856</v>
      </c>
      <c r="FA128" s="737">
        <f>+IF(EZ128=0,0,EZ128/EZ95*100)</f>
        <v>4.43167734274249</v>
      </c>
      <c r="FB128" s="772">
        <f t="shared" si="104"/>
        <v>37043.767117206531</v>
      </c>
      <c r="FC128" s="737">
        <f>+IF(FB128=0,0,FB128/FB95*100)</f>
        <v>4.4317033773292209</v>
      </c>
      <c r="FD128" s="772">
        <v>68274.058035874026</v>
      </c>
      <c r="FE128" s="737">
        <f>+IF(FD128=0,0,FD128/FD95*100)</f>
        <v>4.1151293362926671</v>
      </c>
      <c r="FF128" s="772">
        <v>77384.292444715975</v>
      </c>
      <c r="FG128" s="737">
        <f>+IF(FF128=0,0,FF128/FF95*100)</f>
        <v>4.2492915069816259</v>
      </c>
      <c r="FH128" s="772">
        <v>82863.564710157807</v>
      </c>
      <c r="FI128" s="737">
        <f>+IF(FH128=0,0,FH128/FH95*100)</f>
        <v>3.9542349672006996</v>
      </c>
      <c r="FJ128" s="772">
        <v>88001.323200630606</v>
      </c>
      <c r="FK128" s="737">
        <f>+IF(FJ128=0,0,FJ128/FJ95*100)</f>
        <v>3.7321233677183359</v>
      </c>
    </row>
    <row r="129" spans="2:167" s="648" customFormat="1" ht="13.5" customHeight="1">
      <c r="B129" s="769"/>
      <c r="C129" s="771"/>
      <c r="D129" s="802" t="s">
        <v>4858</v>
      </c>
      <c r="E129" s="803">
        <f t="shared" si="75"/>
        <v>777.32588938420702</v>
      </c>
      <c r="F129" s="804">
        <f>+IF(E129=0,0,E129/E95*100)</f>
        <v>8.5389262590487389E-2</v>
      </c>
      <c r="G129" s="803">
        <v>54.251966715252351</v>
      </c>
      <c r="H129" s="804">
        <f>+IF(G129=0,0,G129/G95*100)</f>
        <v>7.4291783478983811E-2</v>
      </c>
      <c r="I129" s="803">
        <v>79.432931115985767</v>
      </c>
      <c r="J129" s="804">
        <f>+IF(I129=0,0,I129/I95*100)</f>
        <v>0.12081003724349981</v>
      </c>
      <c r="K129" s="803">
        <v>56.203170930358375</v>
      </c>
      <c r="L129" s="804">
        <f>+IF(K129=0,0,K129/K95*100)</f>
        <v>6.9779361388847216E-2</v>
      </c>
      <c r="M129" s="803">
        <f t="shared" si="105"/>
        <v>189.88806876159649</v>
      </c>
      <c r="N129" s="804">
        <f>+IF(M129=0,0,M129/M95*100)</f>
        <v>8.6580402333279349E-2</v>
      </c>
      <c r="O129" s="803">
        <v>49.600704933424872</v>
      </c>
      <c r="P129" s="804">
        <f>+IF(O129=0,0,O129/O95*100)</f>
        <v>8.5871506842968306E-2</v>
      </c>
      <c r="Q129" s="803">
        <v>64.775955320129782</v>
      </c>
      <c r="R129" s="804">
        <f>+IF(Q129=0,0,Q129/Q95*100)</f>
        <v>0.11333608967385156</v>
      </c>
      <c r="S129" s="803">
        <v>51.299011090478984</v>
      </c>
      <c r="T129" s="804">
        <f>+IF(S129=0,0,S129/S95*100)</f>
        <v>7.4461067309741516E-2</v>
      </c>
      <c r="U129" s="803">
        <f t="shared" si="94"/>
        <v>165.67567134403365</v>
      </c>
      <c r="V129" s="804">
        <f>+IF(U129=0,0,U129/U95*100)</f>
        <v>9.0134620412268579E-2</v>
      </c>
      <c r="W129" s="803">
        <f t="shared" si="95"/>
        <v>355.56374010563013</v>
      </c>
      <c r="X129" s="804">
        <f>+IF(W129=0,0,W129/W95*100)</f>
        <v>8.8200969629309914E-2</v>
      </c>
      <c r="Y129" s="803">
        <v>55.753342493329299</v>
      </c>
      <c r="Z129" s="804">
        <f>+IF(Y129=0,0,Y129/Y95*100)</f>
        <v>7.3061112595998429E-2</v>
      </c>
      <c r="AA129" s="803">
        <v>72.757191406532115</v>
      </c>
      <c r="AB129" s="804">
        <f>+IF(AA129=0,0,AA129/AA95*100)</f>
        <v>9.4029388515604384E-2</v>
      </c>
      <c r="AC129" s="803">
        <v>54.887362983988012</v>
      </c>
      <c r="AD129" s="804">
        <f>+IF(AC129=0,0,AC129/AC95*100)</f>
        <v>6.2206084616747877E-2</v>
      </c>
      <c r="AE129" s="803">
        <f t="shared" si="96"/>
        <v>183.3978968838494</v>
      </c>
      <c r="AF129" s="804">
        <f>+IF(AE129=0,0,AE129/AE95*100)</f>
        <v>7.5808579085684433E-2</v>
      </c>
      <c r="AG129" s="803">
        <v>54.159544270776536</v>
      </c>
      <c r="AH129" s="804">
        <f>+IF(AG129=0,0,AG129/AG95*100)</f>
        <v>6.1544403472305706E-2</v>
      </c>
      <c r="AI129" s="803">
        <v>75.257167541357759</v>
      </c>
      <c r="AJ129" s="804">
        <f>+IF(AI129=0,0,AI129/AI95*100)</f>
        <v>8.1049351389389387E-2</v>
      </c>
      <c r="AK129" s="803">
        <v>108.94754058259321</v>
      </c>
      <c r="AL129" s="804">
        <f>+IF(AK129=0,0,AK129/AK95*100)</f>
        <v>0.12904433491309367</v>
      </c>
      <c r="AM129" s="803">
        <f t="shared" si="97"/>
        <v>238.36425239472749</v>
      </c>
      <c r="AN129" s="804">
        <f>+IF(AM129=0,0,AM129/AM95*100)</f>
        <v>8.9853592631474966E-2</v>
      </c>
      <c r="AO129" s="803">
        <f t="shared" si="98"/>
        <v>421.76214927857689</v>
      </c>
      <c r="AP129" s="804">
        <f>+IF(AO129=0,0,AO129/AO95*100)</f>
        <v>8.3154495307402085E-2</v>
      </c>
      <c r="AQ129" s="651"/>
      <c r="AR129" s="803">
        <v>947.46471164634374</v>
      </c>
      <c r="AS129" s="804">
        <f>+IF(AR129=0,0,AR129/AR95*100)</f>
        <v>8.9187828435026525E-2</v>
      </c>
      <c r="AT129" s="803">
        <v>47.495540949121349</v>
      </c>
      <c r="AU129" s="804">
        <f>+IF(AT129=0,0,AT129/AT95*100)</f>
        <v>5.4472859166186334E-2</v>
      </c>
      <c r="AV129" s="803">
        <v>43.299036723753346</v>
      </c>
      <c r="AW129" s="804">
        <f>+IF(AV129=0,0,AV129/AV95*100)</f>
        <v>5.5103377895057377E-2</v>
      </c>
      <c r="AX129" s="803">
        <v>60.349414792893448</v>
      </c>
      <c r="AY129" s="804">
        <f>+IF(AX129=0,0,AX129/AX95*100)</f>
        <v>6.0768336064816054E-2</v>
      </c>
      <c r="AZ129" s="803">
        <f t="shared" si="106"/>
        <v>151.14399246576815</v>
      </c>
      <c r="BA129" s="804">
        <f>+IF(AZ129=0,0,AZ129/AZ95*100)</f>
        <v>5.7018330043088386E-2</v>
      </c>
      <c r="BB129" s="803">
        <v>50.476387245353564</v>
      </c>
      <c r="BC129" s="804">
        <f>+IF(BB129=0,0,BB129/BB95*100)</f>
        <v>5.9795142080459003E-2</v>
      </c>
      <c r="BD129" s="803">
        <v>95.594490362515003</v>
      </c>
      <c r="BE129" s="804">
        <f>+IF(BD129=0,0,BD129/BD95*100)</f>
        <v>0.1137215744166206</v>
      </c>
      <c r="BF129" s="803">
        <v>68.347585406201418</v>
      </c>
      <c r="BG129" s="804">
        <f>+IF(BF129=0,0,BF129/BF95*100)</f>
        <v>8.3727805037744935E-2</v>
      </c>
      <c r="BH129" s="803">
        <f t="shared" si="107"/>
        <v>214.41846301406997</v>
      </c>
      <c r="BI129" s="804">
        <f>+IF(BH129=0,0,BH129/BH95*100)</f>
        <v>8.5730918339047127E-2</v>
      </c>
      <c r="BJ129" s="803">
        <f t="shared" si="99"/>
        <v>365.56245547983815</v>
      </c>
      <c r="BK129" s="804">
        <f>+IF(BJ129=0,0,BJ129/BJ95*100)</f>
        <v>7.0957374307480045E-2</v>
      </c>
      <c r="BL129" s="803">
        <v>81.749717815762637</v>
      </c>
      <c r="BM129" s="804">
        <f>+IF(BL129=0,0,BL129/BL95*100)</f>
        <v>9.0138239244857046E-2</v>
      </c>
      <c r="BN129" s="803">
        <v>62.72097561435271</v>
      </c>
      <c r="BO129" s="804">
        <f>+IF(BN129=0,0,BN129/BN95*100)</f>
        <v>7.6426518683902891E-2</v>
      </c>
      <c r="BP129" s="803">
        <v>61.412506401805011</v>
      </c>
      <c r="BQ129" s="804">
        <f>+IF(BP129=0,0,BP129/BP95*100)</f>
        <v>7.2618904590313227E-2</v>
      </c>
      <c r="BR129" s="803">
        <f t="shared" si="108"/>
        <v>205.88319983192036</v>
      </c>
      <c r="BS129" s="804">
        <f>+IF(BR129=0,0,BR129/BR95*100)</f>
        <v>8.0007785994506364E-2</v>
      </c>
      <c r="BT129" s="803">
        <v>69.431457540853501</v>
      </c>
      <c r="BU129" s="804">
        <f>+IF(BT129=0,0,BT129/BT95*100)</f>
        <v>7.4750579923241467E-2</v>
      </c>
      <c r="BV129" s="803">
        <v>68.183468793731691</v>
      </c>
      <c r="BW129" s="804">
        <f>+IF(BV129=0,0,BV129/BV95*100)</f>
        <v>6.8287952457850853E-2</v>
      </c>
      <c r="BX129" s="803">
        <v>238.40413000000004</v>
      </c>
      <c r="BY129" s="804">
        <f>+IF(BX129=0,0,BX129/BX95*100)</f>
        <v>0.24557742721645079</v>
      </c>
      <c r="BZ129" s="803">
        <f t="shared" si="109"/>
        <v>376.01905633458523</v>
      </c>
      <c r="CA129" s="804">
        <f>+IF(BZ129=0,0,BZ129/BZ95*100)</f>
        <v>0.12974667135106863</v>
      </c>
      <c r="CB129" s="803">
        <f t="shared" si="100"/>
        <v>581.90225616650559</v>
      </c>
      <c r="CC129" s="804">
        <f>+IF(CB129=0,0,CB129/CB95*100)</f>
        <v>0.10635361704688158</v>
      </c>
      <c r="CE129" s="803">
        <f t="shared" si="76"/>
        <v>924.06532251492649</v>
      </c>
      <c r="CF129" s="804">
        <f>+IF(CE129=0,0,CE129/CE95*100)</f>
        <v>6.4483556493444907E-2</v>
      </c>
      <c r="CG129" s="803">
        <v>55.856668778551558</v>
      </c>
      <c r="CH129" s="804">
        <f>+IF(CG129=0,0,CG129/CG95*100)</f>
        <v>5.3347807448085573E-2</v>
      </c>
      <c r="CI129" s="803">
        <v>63.855285919456833</v>
      </c>
      <c r="CJ129" s="804">
        <f>+IF(CI129=0,0,CI129/CI95*100)</f>
        <v>6.4037048318155237E-2</v>
      </c>
      <c r="CK129" s="803">
        <v>70.382788070739124</v>
      </c>
      <c r="CL129" s="804">
        <f>+IF(CK129=0,0,CK129/CK95*100)</f>
        <v>6.4344275791749533E-2</v>
      </c>
      <c r="CM129" s="803">
        <f t="shared" si="110"/>
        <v>190.09474276874749</v>
      </c>
      <c r="CN129" s="804">
        <f>+IF(CM129=0,0,CM129/CM95*100)</f>
        <v>6.0577599276541633E-2</v>
      </c>
      <c r="CO129" s="803">
        <v>61.104518618987541</v>
      </c>
      <c r="CP129" s="804">
        <f>+IF(CO129=0,0,CO129/CO95*100)</f>
        <v>5.7197663106100312E-2</v>
      </c>
      <c r="CQ129" s="803">
        <v>66.317679850598495</v>
      </c>
      <c r="CR129" s="804">
        <f>+IF(CQ129=0,0,CQ129/CQ95*100)</f>
        <v>6.0488493488922122E-2</v>
      </c>
      <c r="CS129" s="803">
        <v>68.239753667600496</v>
      </c>
      <c r="CT129" s="804">
        <f>+IF(CS129=0,0,CS129/CS95*100)</f>
        <v>5.9872870895243353E-2</v>
      </c>
      <c r="CU129" s="803">
        <f t="shared" si="111"/>
        <v>195.66195213718652</v>
      </c>
      <c r="CV129" s="804">
        <f>+IF(CU129=0,0,CU129/CU95*100)</f>
        <v>5.9212243889654445E-2</v>
      </c>
      <c r="CW129" s="803">
        <f t="shared" si="101"/>
        <v>385.75669490593401</v>
      </c>
      <c r="CX129" s="804">
        <f>+IF(CW129=0,0,CW129/CW95*100)</f>
        <v>5.9877291026393047E-2</v>
      </c>
      <c r="CY129" s="803">
        <v>84.681845304301177</v>
      </c>
      <c r="CZ129" s="804">
        <f>+IF(CY129=0,0,CY129/CY95*100)</f>
        <v>7.0801844835801334E-2</v>
      </c>
      <c r="DA129" s="803">
        <v>101.32880088142173</v>
      </c>
      <c r="DB129" s="804">
        <f>+IF(DA129=0,0,DA129/DA95*100)</f>
        <v>7.8572950521098986E-2</v>
      </c>
      <c r="DC129" s="803">
        <v>64.497584424370629</v>
      </c>
      <c r="DD129" s="804">
        <f>+IF(DC129=0,0,DC129/DC95*100)</f>
        <v>4.8795747959807123E-2</v>
      </c>
      <c r="DE129" s="803">
        <f t="shared" si="112"/>
        <v>250.50823061009356</v>
      </c>
      <c r="DF129" s="804">
        <f>+IF(DE129=0,0,DE129/DE95*100)</f>
        <v>6.5794376193999762E-2</v>
      </c>
      <c r="DG129" s="803">
        <v>69.7057554241281</v>
      </c>
      <c r="DH129" s="804">
        <f>+IF(DG129=0,0,DG129/DG95*100)</f>
        <v>4.7341828703936835E-2</v>
      </c>
      <c r="DI129" s="803">
        <v>113.34674829482579</v>
      </c>
      <c r="DJ129" s="804">
        <f>+IF(DI129=0,0,DI129/DI95*100)</f>
        <v>8.3334606019358506E-2</v>
      </c>
      <c r="DK129" s="803">
        <v>104.747893279945</v>
      </c>
      <c r="DL129" s="804">
        <f>+IF(DK129=0,0,DK129/DK95*100)</f>
        <v>8.3944760371599425E-2</v>
      </c>
      <c r="DM129" s="803">
        <f t="shared" si="113"/>
        <v>287.80039699889892</v>
      </c>
      <c r="DN129" s="804">
        <f>+IF(DM129=0,0,DM129/DM95*100)</f>
        <v>7.0533226713507161E-2</v>
      </c>
      <c r="DO129" s="803">
        <f t="shared" si="102"/>
        <v>538.30862760899254</v>
      </c>
      <c r="DP129" s="804">
        <f>+IF(DO129=0,0,DO129/DO95*100)</f>
        <v>6.8245781472877132E-2</v>
      </c>
      <c r="DR129" s="803">
        <f t="shared" si="77"/>
        <v>1314.9194420253721</v>
      </c>
      <c r="DS129" s="804">
        <f>+IF(DR129=0,0,DR129/DR95*100)</f>
        <v>7.9450836706050465E-2</v>
      </c>
      <c r="DT129" s="803">
        <v>125.65644784026085</v>
      </c>
      <c r="DU129" s="804">
        <f>+IF(DT129=0,0,DT129/DT95*100)</f>
        <v>9.1323646792559915E-2</v>
      </c>
      <c r="DV129" s="803">
        <v>76.199678452447216</v>
      </c>
      <c r="DW129" s="804">
        <f>+IF(DV129=0,0,DV129/DV95*100)</f>
        <v>5.4679498851939144E-2</v>
      </c>
      <c r="DX129" s="803">
        <v>117.60674577238382</v>
      </c>
      <c r="DY129" s="804">
        <f>+IF(DX129=0,0,DX129/DX95*100)</f>
        <v>8.3161485749501218E-2</v>
      </c>
      <c r="DZ129" s="803">
        <f t="shared" si="114"/>
        <v>319.46287206509191</v>
      </c>
      <c r="EA129" s="804">
        <f>+IF(DZ129=0,0,DZ129/DZ95*100)</f>
        <v>7.6358693860045748E-2</v>
      </c>
      <c r="EB129" s="803">
        <v>77.106026483649586</v>
      </c>
      <c r="EC129" s="804">
        <f>+IF(EB129=0,0,EB129/EB95*100)</f>
        <v>5.7320560998905618E-2</v>
      </c>
      <c r="ED129" s="803">
        <v>111.2882178465744</v>
      </c>
      <c r="EE129" s="804">
        <f>+IF(ED129=0,0,ED129/ED95*100)</f>
        <v>8.347947652438574E-2</v>
      </c>
      <c r="EF129" s="803">
        <v>113.34961237990166</v>
      </c>
      <c r="EG129" s="804">
        <f>+IF(EF129=0,0,EF129/EF95*100)</f>
        <v>8.5271070832886361E-2</v>
      </c>
      <c r="EH129" s="803">
        <f t="shared" si="115"/>
        <v>301.74385671012567</v>
      </c>
      <c r="EI129" s="804">
        <f>+IF(EH129=0,0,EH129/EH95*100)</f>
        <v>7.5293309939561862E-2</v>
      </c>
      <c r="EJ129" s="803">
        <f t="shared" si="103"/>
        <v>621.20672877521758</v>
      </c>
      <c r="EK129" s="804">
        <f>+IF(EJ129=0,0,EJ129/EJ95*100)</f>
        <v>7.583745619435367E-2</v>
      </c>
      <c r="EL129" s="803">
        <v>94.883415935602471</v>
      </c>
      <c r="EM129" s="804">
        <f>+IF(EL129=0,0,EL129/EL95*100)</f>
        <v>6.9604413112441796E-2</v>
      </c>
      <c r="EN129" s="803">
        <v>131.97274112685156</v>
      </c>
      <c r="EO129" s="804">
        <f>+IF(EN129=0,0,EN129/EN95*100)</f>
        <v>9.7640340148131666E-2</v>
      </c>
      <c r="EP129" s="803">
        <v>103.67940184823686</v>
      </c>
      <c r="EQ129" s="804">
        <f>+IF(EP129=0,0,EP129/EP95*100)</f>
        <v>7.510602090158093E-2</v>
      </c>
      <c r="ER129" s="803">
        <f t="shared" si="116"/>
        <v>330.5355589106909</v>
      </c>
      <c r="ES129" s="804">
        <f>+IF(ER129=0,0,ER129/ER95*100)</f>
        <v>8.0712080141998863E-2</v>
      </c>
      <c r="ET129" s="803">
        <v>164.26363251700977</v>
      </c>
      <c r="EU129" s="804">
        <f>+IF(ET129=0,0,ET129/ET95*100)</f>
        <v>0.11389295260801319</v>
      </c>
      <c r="EV129" s="803">
        <v>84.726254711646149</v>
      </c>
      <c r="EW129" s="804">
        <f>+IF(EV129=0,0,EV129/EV95*100)</f>
        <v>5.8148765646187303E-2</v>
      </c>
      <c r="EX129" s="803">
        <v>114.18726711080754</v>
      </c>
      <c r="EY129" s="804">
        <f>+IF(EX129=0,0,EX129/EX95*100)</f>
        <v>8.3700044197915477E-2</v>
      </c>
      <c r="EZ129" s="803">
        <f t="shared" si="117"/>
        <v>363.17715433946341</v>
      </c>
      <c r="FA129" s="804">
        <f>+IF(EZ129=0,0,EZ129/EZ95*100)</f>
        <v>8.5181520327451007E-2</v>
      </c>
      <c r="FB129" s="803">
        <f t="shared" si="104"/>
        <v>693.71271325015437</v>
      </c>
      <c r="FC129" s="804">
        <f>+IF(FB129=0,0,FB129/FB95*100)</f>
        <v>8.2991801683660993E-2</v>
      </c>
      <c r="FD129" s="803">
        <v>1398.7021529926769</v>
      </c>
      <c r="FE129" s="804">
        <f>+IF(FD129=0,0,FD129/FD95*100)</f>
        <v>8.4304938480315936E-2</v>
      </c>
      <c r="FF129" s="803">
        <v>1517.9946754858654</v>
      </c>
      <c r="FG129" s="804">
        <f>+IF(FF129=0,0,FF129/FF95*100)</f>
        <v>8.3355441762210866E-2</v>
      </c>
      <c r="FH129" s="803">
        <v>1723.8304878386925</v>
      </c>
      <c r="FI129" s="804">
        <f>+IF(FH129=0,0,FH129/FH95*100)</f>
        <v>8.2260892545246836E-2</v>
      </c>
      <c r="FJ129" s="803">
        <v>1911.1144896702681</v>
      </c>
      <c r="FK129" s="804">
        <f>+IF(FJ129=0,0,FJ129/FJ95*100)</f>
        <v>8.1050088633580916E-2</v>
      </c>
    </row>
    <row r="130" spans="2:167" s="648" customFormat="1" ht="13.5" customHeight="1">
      <c r="B130" s="769"/>
      <c r="C130" s="731" t="s">
        <v>4859</v>
      </c>
      <c r="D130" s="771"/>
      <c r="E130" s="727">
        <f t="shared" si="75"/>
        <v>13751.477322999999</v>
      </c>
      <c r="F130" s="727">
        <f>+IF(E130=0,0,E130/E95*100)</f>
        <v>1.5106000252622442</v>
      </c>
      <c r="G130" s="797">
        <f>SUM(G131:G133)</f>
        <v>1158.850962</v>
      </c>
      <c r="H130" s="727">
        <f>+IF(G130=0,0,G130/G95*100)</f>
        <v>1.5869121428387214</v>
      </c>
      <c r="I130" s="797">
        <f>SUM(I131:I133)</f>
        <v>1074.288781</v>
      </c>
      <c r="J130" s="727">
        <f>+IF(I130=0,0,I130/I95*100)</f>
        <v>1.6338924652468854</v>
      </c>
      <c r="K130" s="797">
        <f>SUM(K131:K133)</f>
        <v>1149.007981</v>
      </c>
      <c r="L130" s="727">
        <f>+IF(K130=0,0,K130/K95*100)</f>
        <v>1.4265572888087836</v>
      </c>
      <c r="M130" s="785">
        <f t="shared" si="105"/>
        <v>3382.1477239999995</v>
      </c>
      <c r="N130" s="727">
        <f>+IF(M130=0,0,M130/M95*100)</f>
        <v>1.5421069507118361</v>
      </c>
      <c r="O130" s="797">
        <f>SUM(O131:O133)</f>
        <v>1143.9353590000001</v>
      </c>
      <c r="P130" s="727">
        <f>+IF(O130=0,0,O130/O95*100)</f>
        <v>1.9804446961011999</v>
      </c>
      <c r="Q130" s="797">
        <f>SUM(Q131:Q133)</f>
        <v>1061.550534</v>
      </c>
      <c r="R130" s="727">
        <f>+IF(Q130=0,0,Q130/Q95*100)</f>
        <v>1.8573556487149305</v>
      </c>
      <c r="S130" s="797">
        <f>SUM(S131:S133)</f>
        <v>1262.295445</v>
      </c>
      <c r="T130" s="727">
        <f>+IF(S130=0,0,S130/S95*100)</f>
        <v>1.8322354387913311</v>
      </c>
      <c r="U130" s="797">
        <f t="shared" si="94"/>
        <v>3467.7813379999998</v>
      </c>
      <c r="V130" s="727">
        <f>+IF(U130=0,0,U130/U95*100)</f>
        <v>1.8866207213026336</v>
      </c>
      <c r="W130" s="797">
        <f t="shared" si="95"/>
        <v>6849.9290619999992</v>
      </c>
      <c r="X130" s="727">
        <f>+IF(W130=0,0,W130/W95*100)</f>
        <v>1.699190094526803</v>
      </c>
      <c r="Y130" s="797">
        <f>SUM(Y131:Y133)</f>
        <v>889.45945599999982</v>
      </c>
      <c r="Z130" s="727">
        <f>+IF(Y130=0,0,Y130/Y95*100)</f>
        <v>1.1655785027089045</v>
      </c>
      <c r="AA130" s="797">
        <f>SUM(AA131:AA133)</f>
        <v>1074.3486350000001</v>
      </c>
      <c r="AB130" s="727">
        <f>+IF(AA130=0,0,AA130/AA95*100)</f>
        <v>1.3884585598854589</v>
      </c>
      <c r="AC130" s="797">
        <f>SUM(AC131:AC133)</f>
        <v>1252.8666220000002</v>
      </c>
      <c r="AD130" s="727">
        <f>+IF(AC130=0,0,AC130/AC95*100)</f>
        <v>1.4199247853165566</v>
      </c>
      <c r="AE130" s="797">
        <f t="shared" si="96"/>
        <v>3216.6747130000003</v>
      </c>
      <c r="AF130" s="727">
        <f>+IF(AE130=0,0,AE130/AE95*100)</f>
        <v>1.3296310563900264</v>
      </c>
      <c r="AG130" s="797">
        <f>SUM(AG131:AG133)</f>
        <v>945.42357700000002</v>
      </c>
      <c r="AH130" s="727">
        <f>+IF(AG130=0,0,AG130/AG95*100)</f>
        <v>1.0743356661978836</v>
      </c>
      <c r="AI130" s="797">
        <f>SUM(AI131:AI133)</f>
        <v>1125.9936729999999</v>
      </c>
      <c r="AJ130" s="727">
        <f>+IF(AI130=0,0,AI130/AI95*100)</f>
        <v>1.2126560146587162</v>
      </c>
      <c r="AK130" s="797">
        <f>SUM(AK131:AK133)</f>
        <v>1613.4562980000001</v>
      </c>
      <c r="AL130" s="727">
        <f>+IF(AK130=0,0,AK130/AK95*100)</f>
        <v>1.9110793485871314</v>
      </c>
      <c r="AM130" s="797">
        <f t="shared" si="97"/>
        <v>3684.873548</v>
      </c>
      <c r="AN130" s="727">
        <f>+IF(AM130=0,0,AM130/AM95*100)</f>
        <v>1.3890469034433688</v>
      </c>
      <c r="AO130" s="797">
        <f t="shared" si="98"/>
        <v>6901.5482609999999</v>
      </c>
      <c r="AP130" s="727">
        <f>+IF(AO130=0,0,AO130/AO95*100)</f>
        <v>1.3607071271444797</v>
      </c>
      <c r="AQ130" s="651"/>
      <c r="AR130" s="797">
        <f>SUM(AR131:AR133)</f>
        <v>15684.764698999999</v>
      </c>
      <c r="AS130" s="727">
        <f>+IF(AR130=0,0,AR130/AR95*100)</f>
        <v>1.4764561527441145</v>
      </c>
      <c r="AT130" s="797">
        <f>SUM(AT131:AT133)</f>
        <v>1332.9423489999999</v>
      </c>
      <c r="AU130" s="727">
        <f>+IF(AT130=0,0,AT130/AT95*100)</f>
        <v>1.5287578455313042</v>
      </c>
      <c r="AV130" s="797">
        <f>SUM(AV131:AV133)</f>
        <v>1164.2546500000001</v>
      </c>
      <c r="AW130" s="727">
        <f>+IF(AV130=0,0,AV130/AV95*100)</f>
        <v>1.4816579951727527</v>
      </c>
      <c r="AX130" s="797">
        <f>SUM(AX131:AX133)</f>
        <v>1185.2837919999999</v>
      </c>
      <c r="AY130" s="727">
        <f>+IF(AX130=0,0,AX130/AX95*100)</f>
        <v>1.1935115535356819</v>
      </c>
      <c r="AZ130" s="785">
        <f t="shared" si="106"/>
        <v>3682.480791</v>
      </c>
      <c r="BA130" s="727">
        <f>+IF(AZ130=0,0,AZ130/AZ95*100)</f>
        <v>1.3891978218461181</v>
      </c>
      <c r="BB130" s="797">
        <f>SUM(BB131:BB133)</f>
        <v>1222.315689</v>
      </c>
      <c r="BC130" s="727">
        <f>+IF(BB130=0,0,BB130/BB95*100)</f>
        <v>1.4479748706194711</v>
      </c>
      <c r="BD130" s="797">
        <f>SUM(BD131:BD133)</f>
        <v>1317.7028499999997</v>
      </c>
      <c r="BE130" s="727">
        <f>+IF(BD130=0,0,BD130/BD95*100)</f>
        <v>1.5675719609676213</v>
      </c>
      <c r="BF130" s="797">
        <f>SUM(BF131:BF133)</f>
        <v>1272.090044</v>
      </c>
      <c r="BG130" s="727">
        <f>+IF(BF130=0,0,BF130/BF95*100)</f>
        <v>1.5583477684176448</v>
      </c>
      <c r="BH130" s="785">
        <f t="shared" si="107"/>
        <v>3812.1085829999997</v>
      </c>
      <c r="BI130" s="727">
        <f>+IF(BH130=0,0,BH130/BH95*100)</f>
        <v>1.5241950951178502</v>
      </c>
      <c r="BJ130" s="797">
        <f t="shared" si="99"/>
        <v>7494.5893739999992</v>
      </c>
      <c r="BK130" s="727">
        <f>+IF(BJ130=0,0,BJ130/BJ95*100)</f>
        <v>1.4547346849220151</v>
      </c>
      <c r="BL130" s="797">
        <f>SUM(BL131:BL133)</f>
        <v>1315.6821500000001</v>
      </c>
      <c r="BM130" s="727">
        <f>+IF(BL130=0,0,BL130/BL95*100)</f>
        <v>1.4506872387518046</v>
      </c>
      <c r="BN130" s="797">
        <f>SUM(BN131:BN133)</f>
        <v>1206.398267</v>
      </c>
      <c r="BO130" s="727">
        <f>+IF(BN130=0,0,BN130/BN95*100)</f>
        <v>1.4700157130847447</v>
      </c>
      <c r="BP130" s="797">
        <f>SUM(BP131:BP133)</f>
        <v>1226.7882540000001</v>
      </c>
      <c r="BQ130" s="727">
        <f>+IF(BP130=0,0,BP130/BP95*100)</f>
        <v>1.4506494587090246</v>
      </c>
      <c r="BR130" s="785">
        <f t="shared" si="108"/>
        <v>3748.8686710000002</v>
      </c>
      <c r="BS130" s="727">
        <f>+IF(BR130=0,0,BR130/BR95*100)</f>
        <v>1.4568390358987158</v>
      </c>
      <c r="BT130" s="797">
        <f>SUM(BT131:BT133)</f>
        <v>1230.1783109999999</v>
      </c>
      <c r="BU130" s="727">
        <f>+IF(BT130=0,0,BT130/BT95*100)</f>
        <v>1.3244218890570809</v>
      </c>
      <c r="BV130" s="797">
        <f>SUM(BV131:BV133)</f>
        <v>1310.5882359999998</v>
      </c>
      <c r="BW130" s="727">
        <f>+IF(BV130=0,0,BV130/BV95*100)</f>
        <v>1.3125965682757159</v>
      </c>
      <c r="BX130" s="797">
        <f>SUM(BX131:BX133)</f>
        <v>1900.5401069999998</v>
      </c>
      <c r="BY130" s="727">
        <f>+IF(BX130=0,0,BX130/BX95*100)</f>
        <v>1.9577251023241</v>
      </c>
      <c r="BZ130" s="785">
        <f t="shared" si="109"/>
        <v>4441.306654</v>
      </c>
      <c r="CA130" s="727">
        <f>+IF(BZ130=0,0,BZ130/BZ95*100)</f>
        <v>1.5324881680813123</v>
      </c>
      <c r="CB130" s="797">
        <f t="shared" si="100"/>
        <v>8190.1753250000002</v>
      </c>
      <c r="CC130" s="727">
        <f>+IF(CB130=0,0,CB130/CB95*100)</f>
        <v>1.4969090785113321</v>
      </c>
      <c r="CE130" s="727">
        <f t="shared" si="76"/>
        <v>18059.346802513621</v>
      </c>
      <c r="CF130" s="727">
        <f>+IF(CE130=0,0,CE130/CE95*100)</f>
        <v>1.2602257453025349</v>
      </c>
      <c r="CG130" s="797">
        <f>SUM(CG131:CG133)</f>
        <v>1230.8711450000001</v>
      </c>
      <c r="CH130" s="727">
        <f>+IF(CG130=0,0,CG130/CG95*100)</f>
        <v>1.1755852662319721</v>
      </c>
      <c r="CI130" s="797">
        <f>SUM(CI131:CI133)</f>
        <v>1384.4674630000002</v>
      </c>
      <c r="CJ130" s="727">
        <f>+IF(CI130=0,0,CI130/CI95*100)</f>
        <v>1.3884083133676923</v>
      </c>
      <c r="CK130" s="797">
        <f>SUM(CK131:CK133)</f>
        <v>1776.9677320000001</v>
      </c>
      <c r="CL130" s="727">
        <f>+IF(CK130=0,0,CK130/CK95*100)</f>
        <v>1.6245122558363432</v>
      </c>
      <c r="CM130" s="785">
        <f t="shared" si="110"/>
        <v>4392.3063400000001</v>
      </c>
      <c r="CN130" s="727">
        <f>+IF(CM130=0,0,CM130/CM95*100)</f>
        <v>1.3996987475241074</v>
      </c>
      <c r="CO130" s="797">
        <f>SUM(CO131:CO133)</f>
        <v>1471.623732</v>
      </c>
      <c r="CP130" s="727">
        <f>+IF(CO130=0,0,CO130/CO95*100)</f>
        <v>1.3775321423728899</v>
      </c>
      <c r="CQ130" s="797">
        <f>SUM(CQ131:CQ133)</f>
        <v>1504.1823460000001</v>
      </c>
      <c r="CR130" s="727">
        <f>+IF(CQ130=0,0,CQ130/CQ95*100)</f>
        <v>1.3719678409610632</v>
      </c>
      <c r="CS130" s="797">
        <f>SUM(CS131:CS133)</f>
        <v>813.44570799999985</v>
      </c>
      <c r="CT130" s="727">
        <f>+IF(CS130=0,0,CS130/CS95*100)</f>
        <v>0.71370905136337892</v>
      </c>
      <c r="CU130" s="785">
        <f t="shared" si="111"/>
        <v>3789.2517859999998</v>
      </c>
      <c r="CV130" s="727">
        <f>+IF(CU130=0,0,CU130/CU95*100)</f>
        <v>1.146723205309869</v>
      </c>
      <c r="CW130" s="797">
        <f t="shared" si="101"/>
        <v>8181.5581259999999</v>
      </c>
      <c r="CX130" s="727">
        <f>+IF(CW130=0,0,CW130/CW95*100)</f>
        <v>1.2699443546386446</v>
      </c>
      <c r="CY130" s="797">
        <f>SUM(CY131:CY133)</f>
        <v>1653.1200739999999</v>
      </c>
      <c r="CZ130" s="727">
        <f>+IF(CY130=0,0,CY130/CY95*100)</f>
        <v>1.3821610825047939</v>
      </c>
      <c r="DA130" s="797">
        <f>SUM(DA131:DA133)</f>
        <v>1643.427678</v>
      </c>
      <c r="DB130" s="727">
        <f>+IF(DA130=0,0,DA130/DA95*100)</f>
        <v>1.2743559630159793</v>
      </c>
      <c r="DC130" s="797">
        <f>SUM(DC131:DC133)</f>
        <v>1534.5266659999998</v>
      </c>
      <c r="DD130" s="727">
        <f>+IF(DC130=0,0,DC130/DC95*100)</f>
        <v>1.1609485393912842</v>
      </c>
      <c r="DE130" s="785">
        <f t="shared" si="112"/>
        <v>4831.0744180000002</v>
      </c>
      <c r="DF130" s="727">
        <f>+IF(DE130=0,0,DE130/DE95*100)</f>
        <v>1.2688506357854308</v>
      </c>
      <c r="DG130" s="797">
        <f>SUM(DG131:DG133)</f>
        <v>1587.6872271722805</v>
      </c>
      <c r="DH130" s="727">
        <f>+IF(DG130=0,0,DG130/DG95*100)</f>
        <v>1.0783043134226062</v>
      </c>
      <c r="DI130" s="797">
        <f>SUM(DI131:DI133)</f>
        <v>1641.8701072859014</v>
      </c>
      <c r="DJ130" s="727">
        <f>+IF(DI130=0,0,DI130/DI95*100)</f>
        <v>1.2071329842629324</v>
      </c>
      <c r="DK130" s="797">
        <f>SUM(DK131:DK133)</f>
        <v>1817.1569240554397</v>
      </c>
      <c r="DL130" s="727">
        <f>+IF(DK130=0,0,DK130/DK95*100)</f>
        <v>1.4562660667527907</v>
      </c>
      <c r="DM130" s="785">
        <f t="shared" si="113"/>
        <v>5046.7142585136216</v>
      </c>
      <c r="DN130" s="727">
        <f>+IF(DM130=0,0,DM130/DM95*100)</f>
        <v>1.2368330435464698</v>
      </c>
      <c r="DO130" s="797">
        <f t="shared" si="102"/>
        <v>9877.7886765136209</v>
      </c>
      <c r="DP130" s="727">
        <f>+IF(DO130=0,0,DO130/DO95*100)</f>
        <v>1.2522879494739636</v>
      </c>
      <c r="DR130" s="797">
        <f t="shared" si="77"/>
        <v>23339.235829244095</v>
      </c>
      <c r="DS130" s="727">
        <f>+IF(DR130=0,0,DR130/DR95*100)</f>
        <v>1.4102170486254735</v>
      </c>
      <c r="DT130" s="797">
        <f>SUM(DT131:DT133)</f>
        <v>1833.3747078595704</v>
      </c>
      <c r="DU130" s="727">
        <f>+IF(DT130=0,0,DT130/DT95*100)</f>
        <v>1.3324462623026234</v>
      </c>
      <c r="DV130" s="797">
        <f>SUM(DV131:DV133)</f>
        <v>1920.8651006180316</v>
      </c>
      <c r="DW130" s="727">
        <f>+IF(DV130=0,0,DV130/DV95*100)</f>
        <v>1.3783777464299845</v>
      </c>
      <c r="DX130" s="797">
        <f>SUM(DX131:DX133)</f>
        <v>2057.7126843008009</v>
      </c>
      <c r="DY130" s="727">
        <f>+IF(DX130=0,0,DX130/DX95*100)</f>
        <v>1.455039359759511</v>
      </c>
      <c r="DZ130" s="785">
        <f t="shared" si="114"/>
        <v>5811.9524927784032</v>
      </c>
      <c r="EA130" s="727">
        <f>+IF(DZ130=0,0,DZ130/DZ95*100)</f>
        <v>1.3891852228598605</v>
      </c>
      <c r="EB130" s="797">
        <f>SUM(EB131:EB133)</f>
        <v>1848.3903496982668</v>
      </c>
      <c r="EC130" s="727">
        <f>+IF(EB130=0,0,EB130/EB95*100)</f>
        <v>1.3740919694796483</v>
      </c>
      <c r="ED130" s="797">
        <f>SUM(ED131:ED133)</f>
        <v>1839.6931925710453</v>
      </c>
      <c r="EE130" s="727">
        <f>+IF(ED130=0,0,ED130/ED95*100)</f>
        <v>1.3799899724608098</v>
      </c>
      <c r="EF130" s="797">
        <f>SUM(EF131:EF133)</f>
        <v>2035.6655057132486</v>
      </c>
      <c r="EG130" s="727">
        <f>+IF(EF130=0,0,EF130/EF95*100)</f>
        <v>1.5313980690816764</v>
      </c>
      <c r="EH130" s="785">
        <f t="shared" si="115"/>
        <v>5723.749047982561</v>
      </c>
      <c r="EI130" s="727">
        <f>+IF(EH130=0,0,EH130/EH95*100)</f>
        <v>1.4282312680189233</v>
      </c>
      <c r="EJ130" s="797">
        <f t="shared" si="103"/>
        <v>11535.701540760965</v>
      </c>
      <c r="EK130" s="727">
        <f>+IF(EJ130=0,0,EJ130/EJ95*100)</f>
        <v>1.4082884485064173</v>
      </c>
      <c r="EL130" s="797">
        <f>SUM(EL131:EL133)</f>
        <v>1826.8872769101026</v>
      </c>
      <c r="EM130" s="727">
        <f>+IF(EL130=0,0,EL130/EL95*100)</f>
        <v>1.3401648273099478</v>
      </c>
      <c r="EN130" s="797">
        <f>SUM(EN131:EN133)</f>
        <v>1867.9969992939</v>
      </c>
      <c r="EO130" s="727">
        <f>+IF(EN130=0,0,EN130/EN95*100)</f>
        <v>1.3820419341857233</v>
      </c>
      <c r="EP130" s="797">
        <f>SUM(EP131:EP133)</f>
        <v>1962.19697111029</v>
      </c>
      <c r="EQ130" s="727">
        <f>+IF(EP130=0,0,EP130/EP95*100)</f>
        <v>1.421428018469364</v>
      </c>
      <c r="ER130" s="785">
        <f t="shared" si="116"/>
        <v>5657.0812473142923</v>
      </c>
      <c r="ES130" s="727">
        <f>+IF(ER130=0,0,ER130/ER95*100)</f>
        <v>1.3813787433575333</v>
      </c>
      <c r="ET130" s="797">
        <f>SUM(ET131:ET133)</f>
        <v>2026.2360596432072</v>
      </c>
      <c r="EU130" s="727">
        <f>+IF(ET130=0,0,ET130/ET95*100)</f>
        <v>1.4049001837926245</v>
      </c>
      <c r="EV130" s="797">
        <f>SUM(EV131:EV133)</f>
        <v>1912.7393399451607</v>
      </c>
      <c r="EW130" s="727">
        <f>+IF(EV130=0,0,EV130/EV95*100)</f>
        <v>1.3127386782201975</v>
      </c>
      <c r="EX130" s="797">
        <f>SUM(EX131:EX133)</f>
        <v>2207.4776415804699</v>
      </c>
      <c r="EY130" s="727">
        <f>+IF(EX130=0,0,EX130/EX95*100)</f>
        <v>1.6180961401493068</v>
      </c>
      <c r="EZ130" s="785">
        <f t="shared" si="117"/>
        <v>6146.4530411688374</v>
      </c>
      <c r="FA130" s="727">
        <f>+IF(EZ130=0,0,EZ130/EZ95*100)</f>
        <v>1.441622107591791</v>
      </c>
      <c r="FB130" s="797">
        <f t="shared" si="104"/>
        <v>11803.53428848313</v>
      </c>
      <c r="FC130" s="727">
        <f>+IF(FB130=0,0,FB130/FB95*100)</f>
        <v>1.4121069977895009</v>
      </c>
      <c r="FD130" s="797">
        <f>SUM(FD131:FD133)</f>
        <v>24162.943701815675</v>
      </c>
      <c r="FE130" s="727">
        <f>+IF(FD130=0,0,FD130/FD95*100)</f>
        <v>1.4563897524046874</v>
      </c>
      <c r="FF130" s="797">
        <f>SUM(FF131:FF133)</f>
        <v>26938.677811391797</v>
      </c>
      <c r="FG130" s="727">
        <f>+IF(FF130=0,0,FF130/FF95*100)</f>
        <v>1.4792445755712005</v>
      </c>
      <c r="FH130" s="797">
        <f>SUM(FH131:FH133)</f>
        <v>30586.152860662121</v>
      </c>
      <c r="FI130" s="727">
        <f>+IF(FH130=0,0,FH130/FH95*100)</f>
        <v>1.4595659211237129</v>
      </c>
      <c r="FJ130" s="797">
        <f>SUM(FJ131:FJ133)</f>
        <v>34094.635870405575</v>
      </c>
      <c r="FK130" s="727">
        <f>+IF(FJ130=0,0,FJ130/FJ95*100)</f>
        <v>1.4459485677924058</v>
      </c>
    </row>
    <row r="131" spans="2:167" s="648" customFormat="1" ht="13.5" customHeight="1">
      <c r="B131" s="771"/>
      <c r="C131" s="771"/>
      <c r="D131" s="731" t="s">
        <v>4856</v>
      </c>
      <c r="E131" s="772">
        <f t="shared" si="75"/>
        <v>3116.1023990113263</v>
      </c>
      <c r="F131" s="737">
        <f>+IF(E131=0,0,E131/E95*100)</f>
        <v>0.34230390321723903</v>
      </c>
      <c r="G131" s="772">
        <v>302.55943719862506</v>
      </c>
      <c r="H131" s="737">
        <f>+IF(G131=0,0,G131/G95*100)</f>
        <v>0.41432009858481494</v>
      </c>
      <c r="I131" s="772">
        <v>227.7835131565858</v>
      </c>
      <c r="J131" s="737">
        <f>+IF(I131=0,0,I131/I95*100)</f>
        <v>0.34643735691586852</v>
      </c>
      <c r="K131" s="772">
        <v>259.89873586976421</v>
      </c>
      <c r="L131" s="737">
        <f>+IF(K131=0,0,K131/K95*100)</f>
        <v>0.32267872994626395</v>
      </c>
      <c r="M131" s="772">
        <f t="shared" si="105"/>
        <v>790.24168622497507</v>
      </c>
      <c r="N131" s="737">
        <f>+IF(M131=0,0,M131/M95*100)</f>
        <v>0.36031459785810821</v>
      </c>
      <c r="O131" s="772">
        <v>296.85650362506993</v>
      </c>
      <c r="P131" s="737">
        <f>+IF(O131=0,0,O131/O95*100)</f>
        <v>0.51393453614490148</v>
      </c>
      <c r="Q131" s="772">
        <v>245.40911809802384</v>
      </c>
      <c r="R131" s="737">
        <f>+IF(Q131=0,0,Q131/Q95*100)</f>
        <v>0.42938324379903148</v>
      </c>
      <c r="S131" s="772">
        <v>249.64155022120099</v>
      </c>
      <c r="T131" s="737">
        <f>+IF(S131=0,0,S131/S95*100)</f>
        <v>0.3623573998637778</v>
      </c>
      <c r="U131" s="772">
        <f>+O131+Q131+S131</f>
        <v>791.90717194429476</v>
      </c>
      <c r="V131" s="737">
        <f>+IF(U131=0,0,U131/U95*100)</f>
        <v>0.43083122443929422</v>
      </c>
      <c r="W131" s="772">
        <f>+M131+U131</f>
        <v>1582.1488581692697</v>
      </c>
      <c r="X131" s="737">
        <f>+IF(W131=0,0,W131/W95*100)</f>
        <v>0.39246708156174409</v>
      </c>
      <c r="Y131" s="772">
        <v>245.71837893474748</v>
      </c>
      <c r="Z131" s="737">
        <f>+IF(Y131=0,0,Y131/Y95*100)</f>
        <v>0.32199788115673506</v>
      </c>
      <c r="AA131" s="772">
        <v>262.02054646728402</v>
      </c>
      <c r="AB131" s="737">
        <f>+IF(AA131=0,0,AA131/AA95*100)</f>
        <v>0.33862813127543662</v>
      </c>
      <c r="AC131" s="772">
        <v>349.78078823772745</v>
      </c>
      <c r="AD131" s="737">
        <f>+IF(AC131=0,0,AC131/AC95*100)</f>
        <v>0.39642081760743958</v>
      </c>
      <c r="AE131" s="772">
        <f>+Y131+AA131+AC131</f>
        <v>857.51971363975895</v>
      </c>
      <c r="AF131" s="737">
        <f>+IF(AE131=0,0,AE131/AE95*100)</f>
        <v>0.35446072247035615</v>
      </c>
      <c r="AG131" s="772">
        <v>196.05281066381991</v>
      </c>
      <c r="AH131" s="737">
        <f>+IF(AG131=0,0,AG131/AG95*100)</f>
        <v>0.22278535471141786</v>
      </c>
      <c r="AI131" s="772">
        <v>226.61662796689743</v>
      </c>
      <c r="AJ131" s="737">
        <f>+IF(AI131=0,0,AI131/AI95*100)</f>
        <v>0.24405822476209846</v>
      </c>
      <c r="AK131" s="772">
        <v>253.7643885715805</v>
      </c>
      <c r="AL131" s="737">
        <f>+IF(AK131=0,0,AK131/AK95*100)</f>
        <v>0.30057453865167388</v>
      </c>
      <c r="AM131" s="772">
        <f>+AG131+AI131+AK131</f>
        <v>676.43382720229783</v>
      </c>
      <c r="AN131" s="737">
        <f>+IF(AM131=0,0,AM131/AM95*100)</f>
        <v>0.25498793942866088</v>
      </c>
      <c r="AO131" s="772">
        <f>+AE131+AM131</f>
        <v>1533.9535408420568</v>
      </c>
      <c r="AP131" s="737">
        <f>+IF(AO131=0,0,AO131/AO95*100)</f>
        <v>0.30243380713965529</v>
      </c>
      <c r="AQ131" s="651"/>
      <c r="AR131" s="772">
        <v>3536.1025077788245</v>
      </c>
      <c r="AS131" s="737">
        <f>+IF(AR131=0,0,AR131/AR95*100)</f>
        <v>0.33286443274962252</v>
      </c>
      <c r="AT131" s="772">
        <v>351.77798389098842</v>
      </c>
      <c r="AU131" s="737">
        <f>+IF(AT131=0,0,AT131/AT95*100)</f>
        <v>0.40345582324846163</v>
      </c>
      <c r="AV131" s="772">
        <v>295.91953230889033</v>
      </c>
      <c r="AW131" s="737">
        <f>+IF(AV131=0,0,AV131/AV95*100)</f>
        <v>0.37659419352394169</v>
      </c>
      <c r="AX131" s="772">
        <v>304.89328791106743</v>
      </c>
      <c r="AY131" s="737">
        <f>+IF(AX131=0,0,AX131/AX95*100)</f>
        <v>0.30700973401764031</v>
      </c>
      <c r="AZ131" s="772">
        <f t="shared" si="106"/>
        <v>952.59080411094612</v>
      </c>
      <c r="BA131" s="737">
        <f>+IF(AZ131=0,0,AZ131/AZ95*100)</f>
        <v>0.35936020994754686</v>
      </c>
      <c r="BB131" s="772">
        <v>274.21069194204097</v>
      </c>
      <c r="BC131" s="737">
        <f>+IF(BB131=0,0,BB131/BB95*100)</f>
        <v>0.32483440633253002</v>
      </c>
      <c r="BD131" s="772">
        <v>294.26174430967785</v>
      </c>
      <c r="BE131" s="737">
        <f>+IF(BD131=0,0,BD131/BD95*100)</f>
        <v>0.35006106237477941</v>
      </c>
      <c r="BF131" s="772">
        <v>310.7490559686608</v>
      </c>
      <c r="BG131" s="737">
        <f>+IF(BF131=0,0,BF131/BF95*100)</f>
        <v>0.38067674547938868</v>
      </c>
      <c r="BH131" s="772">
        <f t="shared" si="107"/>
        <v>879.22149222037956</v>
      </c>
      <c r="BI131" s="737">
        <f>+IF(BH131=0,0,BH131/BH95*100)</f>
        <v>0.3515390647424535</v>
      </c>
      <c r="BJ131" s="772">
        <f t="shared" si="99"/>
        <v>1831.8122963313258</v>
      </c>
      <c r="BK131" s="737">
        <f>+IF(BJ131=0,0,BJ131/BJ95*100)</f>
        <v>0.35556329383227714</v>
      </c>
      <c r="BL131" s="772">
        <v>271.00356357685166</v>
      </c>
      <c r="BM131" s="737">
        <f>+IF(BL131=0,0,BL131/BL95*100)</f>
        <v>0.29881184550326384</v>
      </c>
      <c r="BN131" s="772">
        <v>235.94193389761554</v>
      </c>
      <c r="BO131" s="737">
        <f>+IF(BN131=0,0,BN131/BN95*100)</f>
        <v>0.28749904545834115</v>
      </c>
      <c r="BP131" s="772">
        <v>263.4482084138333</v>
      </c>
      <c r="BQ131" s="737">
        <f>+IF(BP131=0,0,BP131/BP95*100)</f>
        <v>0.31152156836137229</v>
      </c>
      <c r="BR131" s="772">
        <f t="shared" si="108"/>
        <v>770.39370588830047</v>
      </c>
      <c r="BS131" s="737">
        <f>+IF(BR131=0,0,BR131/BR95*100)</f>
        <v>0.29938088587386275</v>
      </c>
      <c r="BT131" s="772">
        <v>331.38964573521298</v>
      </c>
      <c r="BU131" s="737">
        <f>+IF(BT131=0,0,BT131/BT95*100)</f>
        <v>0.35677730349660475</v>
      </c>
      <c r="BV131" s="772">
        <v>272.76312482398521</v>
      </c>
      <c r="BW131" s="737">
        <f>+IF(BV131=0,0,BV131/BV95*100)</f>
        <v>0.27318110430233089</v>
      </c>
      <c r="BX131" s="772">
        <v>329.74373500000002</v>
      </c>
      <c r="BY131" s="737">
        <f>+IF(BX131=0,0,BX131/BX95*100)</f>
        <v>0.33966533248414421</v>
      </c>
      <c r="BZ131" s="772">
        <f t="shared" si="109"/>
        <v>933.8965055591982</v>
      </c>
      <c r="CA131" s="737">
        <f>+IF(BZ131=0,0,BZ131/BZ95*100)</f>
        <v>0.32224420795014858</v>
      </c>
      <c r="CB131" s="772">
        <f t="shared" si="100"/>
        <v>1704.2902114474987</v>
      </c>
      <c r="CC131" s="737">
        <f>+IF(CB131=0,0,CB131/CB95*100)</f>
        <v>0.31149119386327162</v>
      </c>
      <c r="CE131" s="813">
        <f t="shared" si="76"/>
        <v>4708.587896022178</v>
      </c>
      <c r="CF131" s="737">
        <f>+IF(CE131=0,0,CE131/CE95*100)</f>
        <v>0.32857687243489486</v>
      </c>
      <c r="CG131" s="772">
        <v>349.75463207785305</v>
      </c>
      <c r="CH131" s="737">
        <f>+IF(CG131=0,0,CG131/CG95*100)</f>
        <v>0.33404503301367777</v>
      </c>
      <c r="CI131" s="772">
        <v>326.79655043795071</v>
      </c>
      <c r="CJ131" s="737">
        <f>+IF(CI131=0,0,CI131/CI95*100)</f>
        <v>0.32772676825842828</v>
      </c>
      <c r="CK131" s="772">
        <v>370.38381834079377</v>
      </c>
      <c r="CL131" s="737">
        <f>+IF(CK131=0,0,CK131/CK95*100)</f>
        <v>0.33860662825929205</v>
      </c>
      <c r="CM131" s="772">
        <f t="shared" si="110"/>
        <v>1046.9350008565975</v>
      </c>
      <c r="CN131" s="737">
        <f>+IF(CM131=0,0,CM131/CM95*100)</f>
        <v>0.33362736931462067</v>
      </c>
      <c r="CO131" s="772">
        <v>371.53665342178283</v>
      </c>
      <c r="CP131" s="737">
        <f>+IF(CO131=0,0,CO131/CO95*100)</f>
        <v>0.34778161769829519</v>
      </c>
      <c r="CQ131" s="772">
        <v>429.29633880946835</v>
      </c>
      <c r="CR131" s="737">
        <f>+IF(CQ131=0,0,CQ131/CQ95*100)</f>
        <v>0.39156208198770825</v>
      </c>
      <c r="CS131" s="772">
        <v>396.06695389638958</v>
      </c>
      <c r="CT131" s="737">
        <f>+IF(CS131=0,0,CS131/CS95*100)</f>
        <v>0.34750514651652131</v>
      </c>
      <c r="CU131" s="772">
        <f t="shared" si="111"/>
        <v>1196.8999461276408</v>
      </c>
      <c r="CV131" s="737">
        <f>+IF(CU131=0,0,CU131/CU95*100)</f>
        <v>0.362212125288076</v>
      </c>
      <c r="CW131" s="772">
        <f t="shared" si="101"/>
        <v>2243.8349469842383</v>
      </c>
      <c r="CX131" s="737">
        <f>+IF(CW131=0,0,CW131/CW95*100)</f>
        <v>0.34828885644752988</v>
      </c>
      <c r="CY131" s="772">
        <v>409.82857826952232</v>
      </c>
      <c r="CZ131" s="737">
        <f>+IF(CY131=0,0,CY131/CY95*100)</f>
        <v>0.34265454777993559</v>
      </c>
      <c r="DA131" s="772">
        <v>455.00168126882124</v>
      </c>
      <c r="DB131" s="737">
        <f>+IF(DA131=0,0,DA131/DA95*100)</f>
        <v>0.35281997100892104</v>
      </c>
      <c r="DC131" s="772">
        <v>397.9835611706668</v>
      </c>
      <c r="DD131" s="737">
        <f>+IF(DC131=0,0,DC131/DC95*100)</f>
        <v>0.30109508311589511</v>
      </c>
      <c r="DE131" s="772">
        <f t="shared" si="112"/>
        <v>1262.8138207090105</v>
      </c>
      <c r="DF131" s="737">
        <f>+IF(DE131=0,0,DE131/DE95*100)</f>
        <v>0.33166993108514292</v>
      </c>
      <c r="DG131" s="772">
        <v>391.67309299310324</v>
      </c>
      <c r="DH131" s="737">
        <f>+IF(DG131=0,0,DG131/DG95*100)</f>
        <v>0.26601132666302429</v>
      </c>
      <c r="DI131" s="772">
        <v>389.20880286212144</v>
      </c>
      <c r="DJ131" s="737">
        <f>+IF(DI131=0,0,DI131/DI95*100)</f>
        <v>0.28615344272087673</v>
      </c>
      <c r="DK131" s="772">
        <v>421.05723247370508</v>
      </c>
      <c r="DL131" s="737">
        <f>+IF(DK131=0,0,DK131/DK95*100)</f>
        <v>0.33743445692287977</v>
      </c>
      <c r="DM131" s="772">
        <f t="shared" si="113"/>
        <v>1201.9391283289297</v>
      </c>
      <c r="DN131" s="737">
        <f>+IF(DM131=0,0,DM131/DM95*100)</f>
        <v>0.29456750552913208</v>
      </c>
      <c r="DO131" s="772">
        <f t="shared" si="102"/>
        <v>2464.7529490379402</v>
      </c>
      <c r="DP131" s="737">
        <f>+IF(DO131=0,0,DO131/DO95*100)</f>
        <v>0.31247686274657582</v>
      </c>
      <c r="DR131" s="772">
        <f t="shared" si="77"/>
        <v>4913.8051692468998</v>
      </c>
      <c r="DS131" s="737">
        <f>+IF(DR131=0,0,DR131/DR95*100)</f>
        <v>0.2969048290181483</v>
      </c>
      <c r="DT131" s="772">
        <v>485.33331139458141</v>
      </c>
      <c r="DU131" s="737">
        <f>+IF(DT131=0,0,DT131/DT95*100)</f>
        <v>0.35272688881677239</v>
      </c>
      <c r="DV131" s="772">
        <v>469.23445617908942</v>
      </c>
      <c r="DW131" s="737">
        <f>+IF(DV131=0,0,DV131/DV95*100)</f>
        <v>0.33671408369454608</v>
      </c>
      <c r="DX131" s="772">
        <v>436.98003563231845</v>
      </c>
      <c r="DY131" s="737">
        <f>+IF(DX131=0,0,DX131/DX95*100)</f>
        <v>0.30899510710368494</v>
      </c>
      <c r="DZ131" s="772">
        <f t="shared" si="114"/>
        <v>1391.5478032059893</v>
      </c>
      <c r="EA131" s="737">
        <f>+IF(DZ131=0,0,DZ131/DZ95*100)</f>
        <v>0.33261071000130199</v>
      </c>
      <c r="EB131" s="772">
        <v>417.97275141038756</v>
      </c>
      <c r="EC131" s="737">
        <f>+IF(EB131=0,0,EB131/EB95*100)</f>
        <v>0.31072062309137333</v>
      </c>
      <c r="ED131" s="772">
        <v>418.00088969350577</v>
      </c>
      <c r="EE131" s="737">
        <f>+IF(ED131=0,0,ED131/ED95*100)</f>
        <v>0.31355067170226469</v>
      </c>
      <c r="EF131" s="772">
        <v>391.34811948747483</v>
      </c>
      <c r="EG131" s="737">
        <f>+IF(EF131=0,0,EF131/EF95*100)</f>
        <v>0.2944048287107367</v>
      </c>
      <c r="EH131" s="772">
        <f t="shared" si="115"/>
        <v>1227.3217605913683</v>
      </c>
      <c r="EI131" s="737">
        <f>+IF(EH131=0,0,EH131/EH95*100)</f>
        <v>0.30625020414101983</v>
      </c>
      <c r="EJ131" s="772">
        <f t="shared" si="103"/>
        <v>2618.8695637973578</v>
      </c>
      <c r="EK131" s="737">
        <f>+IF(EJ131=0,0,EJ131/EJ95*100)</f>
        <v>0.31971386757961906</v>
      </c>
      <c r="EL131" s="772">
        <v>382.95031601053529</v>
      </c>
      <c r="EM131" s="737">
        <f>+IF(EL131=0,0,EL131/EL95*100)</f>
        <v>0.28092403434577273</v>
      </c>
      <c r="EN131" s="772">
        <v>372.56338311688239</v>
      </c>
      <c r="EO131" s="737">
        <f>+IF(EN131=0,0,EN131/EN95*100)</f>
        <v>0.27564188743572043</v>
      </c>
      <c r="EP131" s="772">
        <v>383.40830448387061</v>
      </c>
      <c r="EQ131" s="737">
        <f>+IF(EP131=0,0,EP131/EP95*100)</f>
        <v>0.27774342460575252</v>
      </c>
      <c r="ER131" s="772">
        <f t="shared" si="116"/>
        <v>1138.9220036112883</v>
      </c>
      <c r="ES131" s="737">
        <f>+IF(ER131=0,0,ER131/ER95*100)</f>
        <v>0.27810854703169124</v>
      </c>
      <c r="ET131" s="772">
        <v>380.74245377272371</v>
      </c>
      <c r="EU131" s="737">
        <f>+IF(ET131=0,0,ET131/ET95*100)</f>
        <v>0.26398954886685017</v>
      </c>
      <c r="EV131" s="772">
        <v>383.19287146351644</v>
      </c>
      <c r="EW131" s="737">
        <f>+IF(EV131=0,0,EV131/EV95*100)</f>
        <v>0.26299041018461028</v>
      </c>
      <c r="EX131" s="772">
        <v>392.07827660201377</v>
      </c>
      <c r="EY131" s="737">
        <f>+IF(EX131=0,0,EX131/EX95*100)</f>
        <v>0.28739604608266378</v>
      </c>
      <c r="EZ131" s="772">
        <f t="shared" si="117"/>
        <v>1156.0136018382539</v>
      </c>
      <c r="FA131" s="737">
        <f>+IF(EZ131=0,0,EZ131/EZ95*100)</f>
        <v>0.27113763888285153</v>
      </c>
      <c r="FB131" s="772">
        <f t="shared" si="104"/>
        <v>2294.935605449542</v>
      </c>
      <c r="FC131" s="737">
        <f>+IF(FB131=0,0,FB131/FB95*100)</f>
        <v>0.2745529049797884</v>
      </c>
      <c r="FD131" s="772">
        <v>4860.2590675262727</v>
      </c>
      <c r="FE131" s="737">
        <f>+IF(FD131=0,0,FD131/FD95*100)</f>
        <v>0.29294574317306088</v>
      </c>
      <c r="FF131" s="772">
        <v>5718.5893207668978</v>
      </c>
      <c r="FG131" s="737">
        <f>+IF(FF131=0,0,FF131/FF95*100)</f>
        <v>0.31401660808633364</v>
      </c>
      <c r="FH131" s="772">
        <v>6725.1777525665111</v>
      </c>
      <c r="FI131" s="737">
        <f>+IF(FH131=0,0,FH131/FH95*100)</f>
        <v>0.32092431846078701</v>
      </c>
      <c r="FJ131" s="772">
        <v>6975.0628392243907</v>
      </c>
      <c r="FK131" s="737">
        <f>+IF(FJ131=0,0,FJ131/FJ95*100)</f>
        <v>0.29581140449700205</v>
      </c>
    </row>
    <row r="132" spans="2:167" s="648" customFormat="1" ht="13.5" customHeight="1">
      <c r="B132" s="771"/>
      <c r="C132" s="771"/>
      <c r="D132" s="806" t="s">
        <v>4857</v>
      </c>
      <c r="E132" s="807">
        <f t="shared" si="75"/>
        <v>3294.7206800779759</v>
      </c>
      <c r="F132" s="808">
        <f>+IF(E132=0,0,E132/E95*100)</f>
        <v>0.36192512452706088</v>
      </c>
      <c r="G132" s="807">
        <v>231.36296131115208</v>
      </c>
      <c r="H132" s="808">
        <f>+IF(G132=0,0,G132/G95*100)</f>
        <v>0.3168247727681418</v>
      </c>
      <c r="I132" s="807">
        <v>256.67811832314055</v>
      </c>
      <c r="J132" s="808">
        <f>+IF(I132=0,0,I132/I95*100)</f>
        <v>0.39038334099658434</v>
      </c>
      <c r="K132" s="807">
        <v>379.22586886935625</v>
      </c>
      <c r="L132" s="808">
        <f>+IF(K132=0,0,K132/K95*100)</f>
        <v>0.47082999969207717</v>
      </c>
      <c r="M132" s="807">
        <f t="shared" si="105"/>
        <v>867.26694850364879</v>
      </c>
      <c r="N132" s="808">
        <f>+IF(M132=0,0,M132/M95*100)</f>
        <v>0.39543464642886217</v>
      </c>
      <c r="O132" s="807">
        <v>304.58146295683935</v>
      </c>
      <c r="P132" s="808">
        <f>+IF(O132=0,0,O132/O95*100)</f>
        <v>0.52730841659700511</v>
      </c>
      <c r="Q132" s="807">
        <v>236.35979039632002</v>
      </c>
      <c r="R132" s="808">
        <f>+IF(Q132=0,0,Q132/Q95*100)</f>
        <v>0.41354997031321922</v>
      </c>
      <c r="S132" s="807">
        <v>424.18837852019283</v>
      </c>
      <c r="T132" s="808">
        <f>+IF(S132=0,0,S132/S95*100)</f>
        <v>0.61571400176297775</v>
      </c>
      <c r="U132" s="807">
        <f>+O132+Q132+S132</f>
        <v>965.1296318733522</v>
      </c>
      <c r="V132" s="808">
        <f>+IF(U132=0,0,U132/U95*100)</f>
        <v>0.52507161921737322</v>
      </c>
      <c r="W132" s="807">
        <f>+M132+U132</f>
        <v>1832.3965803770011</v>
      </c>
      <c r="X132" s="808">
        <f>+IF(W132=0,0,W132/W95*100)</f>
        <v>0.45454341066012455</v>
      </c>
      <c r="Y132" s="807">
        <v>74.592978878315208</v>
      </c>
      <c r="Z132" s="808">
        <f>+IF(Y132=0,0,Y132/Y95*100)</f>
        <v>9.774922515814323E-2</v>
      </c>
      <c r="AA132" s="807">
        <v>215.59341584557743</v>
      </c>
      <c r="AB132" s="808">
        <f>+IF(AA132=0,0,AA132/AA95*100)</f>
        <v>0.27862698749157649</v>
      </c>
      <c r="AC132" s="807">
        <v>267.99430089032319</v>
      </c>
      <c r="AD132" s="808">
        <f>+IF(AC132=0,0,AC132/AC95*100)</f>
        <v>0.30372885946174782</v>
      </c>
      <c r="AE132" s="807">
        <f>+Y132+AA132+AC132</f>
        <v>558.18069561421589</v>
      </c>
      <c r="AF132" s="808">
        <f>+IF(AE132=0,0,AE132/AE95*100)</f>
        <v>0.23072721185222611</v>
      </c>
      <c r="AG132" s="807">
        <v>166.79081192490474</v>
      </c>
      <c r="AH132" s="808">
        <f>+IF(AG132=0,0,AG132/AG95*100)</f>
        <v>0.18953337150066488</v>
      </c>
      <c r="AI132" s="807">
        <v>259.91495608559887</v>
      </c>
      <c r="AJ132" s="808">
        <f>+IF(AI132=0,0,AI132/AI95*100)</f>
        <v>0.27991936576091003</v>
      </c>
      <c r="AK132" s="807">
        <v>477.43763607625544</v>
      </c>
      <c r="AL132" s="808">
        <f>+IF(AK132=0,0,AK132/AK95*100)</f>
        <v>0.56550723293503802</v>
      </c>
      <c r="AM132" s="807">
        <f>+AG132+AI132+AK132</f>
        <v>904.14340408675912</v>
      </c>
      <c r="AN132" s="808">
        <f>+IF(AM132=0,0,AM132/AM95*100)</f>
        <v>0.34082515433863658</v>
      </c>
      <c r="AO132" s="807">
        <f>+AE132+AM132</f>
        <v>1462.324099700975</v>
      </c>
      <c r="AP132" s="808">
        <f>+IF(AO132=0,0,AO132/AO95*100)</f>
        <v>0.2883113686101994</v>
      </c>
      <c r="AQ132" s="651"/>
      <c r="AR132" s="807">
        <v>4155.2955165336052</v>
      </c>
      <c r="AS132" s="808">
        <f>+IF(AR132=0,0,AR132/AR95*100)</f>
        <v>0.39115101498763483</v>
      </c>
      <c r="AT132" s="807">
        <v>374.63894585210107</v>
      </c>
      <c r="AU132" s="808">
        <f>+IF(AT132=0,0,AT132/AT95*100)</f>
        <v>0.42967516797905941</v>
      </c>
      <c r="AV132" s="807">
        <v>287.08528240126049</v>
      </c>
      <c r="AW132" s="808">
        <f>+IF(AV132=0,0,AV132/AV95*100)</f>
        <v>0.36535151821489836</v>
      </c>
      <c r="AX132" s="807">
        <v>319.60945525622094</v>
      </c>
      <c r="AY132" s="808">
        <f>+IF(AX132=0,0,AX132/AX95*100)</f>
        <v>0.3218280550549748</v>
      </c>
      <c r="AZ132" s="807">
        <f t="shared" si="106"/>
        <v>981.33368350958256</v>
      </c>
      <c r="BA132" s="808">
        <f>+IF(AZ132=0,0,AZ132/AZ95*100)</f>
        <v>0.37020332026376612</v>
      </c>
      <c r="BB132" s="807">
        <v>309.69866579966623</v>
      </c>
      <c r="BC132" s="808">
        <f>+IF(BB132=0,0,BB132/BB95*100)</f>
        <v>0.36687403227980209</v>
      </c>
      <c r="BD132" s="807">
        <v>346.46313413350805</v>
      </c>
      <c r="BE132" s="808">
        <f>+IF(BD132=0,0,BD132/BD95*100)</f>
        <v>0.41216112917768327</v>
      </c>
      <c r="BF132" s="807">
        <v>279.7067837687182</v>
      </c>
      <c r="BG132" s="808">
        <f>+IF(BF132=0,0,BF132/BF95*100)</f>
        <v>0.3426490478037722</v>
      </c>
      <c r="BH132" s="807">
        <f t="shared" si="107"/>
        <v>935.86858370189248</v>
      </c>
      <c r="BI132" s="808">
        <f>+IF(BH132=0,0,BH132/BH95*100)</f>
        <v>0.3741882671743702</v>
      </c>
      <c r="BJ132" s="807">
        <f t="shared" si="99"/>
        <v>1917.2022672114749</v>
      </c>
      <c r="BK132" s="808">
        <f>+IF(BJ132=0,0,BJ132/BJ95*100)</f>
        <v>0.37213788467173969</v>
      </c>
      <c r="BL132" s="807">
        <v>369.58382970209379</v>
      </c>
      <c r="BM132" s="808">
        <f>+IF(BL132=0,0,BL132/BL95*100)</f>
        <v>0.40750765327161093</v>
      </c>
      <c r="BN132" s="807">
        <v>296.40760330662863</v>
      </c>
      <c r="BO132" s="808">
        <f>+IF(BN132=0,0,BN132/BN95*100)</f>
        <v>0.36117743721736778</v>
      </c>
      <c r="BP132" s="807">
        <v>371.50300586778366</v>
      </c>
      <c r="BQ132" s="808">
        <f>+IF(BP132=0,0,BP132/BP95*100)</f>
        <v>0.43929393080973855</v>
      </c>
      <c r="BR132" s="807">
        <f t="shared" si="108"/>
        <v>1037.4944388765061</v>
      </c>
      <c r="BS132" s="808">
        <f>+IF(BR132=0,0,BR132/BR95*100)</f>
        <v>0.403178273428274</v>
      </c>
      <c r="BT132" s="807">
        <v>297.01147388254674</v>
      </c>
      <c r="BU132" s="808">
        <f>+IF(BT132=0,0,BT132/BT95*100)</f>
        <v>0.31976543058329893</v>
      </c>
      <c r="BV132" s="807">
        <v>387.99193356307757</v>
      </c>
      <c r="BW132" s="808">
        <f>+IF(BV132=0,0,BV132/BV95*100)</f>
        <v>0.38858648851289956</v>
      </c>
      <c r="BX132" s="807">
        <v>515.59540299999992</v>
      </c>
      <c r="BY132" s="808">
        <f>+IF(BX132=0,0,BX132/BX95*100)</f>
        <v>0.53110905651411777</v>
      </c>
      <c r="BZ132" s="807">
        <f t="shared" si="109"/>
        <v>1200.5988104456242</v>
      </c>
      <c r="CA132" s="808">
        <f>+IF(BZ132=0,0,BZ132/BZ95*100)</f>
        <v>0.41427075745002528</v>
      </c>
      <c r="CB132" s="807">
        <f t="shared" si="100"/>
        <v>2238.0932493221303</v>
      </c>
      <c r="CC132" s="808">
        <f>+IF(CB132=0,0,CB132/CB95*100)</f>
        <v>0.40905377119814251</v>
      </c>
      <c r="CE132" s="807">
        <f t="shared" si="76"/>
        <v>5483.7553379706796</v>
      </c>
      <c r="CF132" s="808">
        <f>+IF(CE132=0,0,CE132/CE95*100)</f>
        <v>0.38266996771383599</v>
      </c>
      <c r="CG132" s="807">
        <v>298.18151334974152</v>
      </c>
      <c r="CH132" s="808">
        <f>+IF(CG132=0,0,CG132/CG95*100)</f>
        <v>0.284788375436901</v>
      </c>
      <c r="CI132" s="807">
        <v>497.39595592681985</v>
      </c>
      <c r="CJ132" s="808">
        <f>+IF(CI132=0,0,CI132/CI95*100)</f>
        <v>0.49881178048621788</v>
      </c>
      <c r="CK132" s="807">
        <v>927.98470846106329</v>
      </c>
      <c r="CL132" s="808">
        <f>+IF(CK132=0,0,CK132/CK95*100)</f>
        <v>0.84836798382769574</v>
      </c>
      <c r="CM132" s="807">
        <f t="shared" si="110"/>
        <v>1723.5621777376246</v>
      </c>
      <c r="CN132" s="808">
        <f>+IF(CM132=0,0,CM132/CM95*100)</f>
        <v>0.54924853475936652</v>
      </c>
      <c r="CO132" s="807">
        <v>498.98521146906324</v>
      </c>
      <c r="CP132" s="808">
        <f>+IF(CO132=0,0,CO132/CO95*100)</f>
        <v>0.46708146411393164</v>
      </c>
      <c r="CQ132" s="807">
        <v>397.40941377454044</v>
      </c>
      <c r="CR132" s="808">
        <f>+IF(CQ132=0,0,CQ132/CQ95*100)</f>
        <v>0.36247795145566614</v>
      </c>
      <c r="CS132" s="807">
        <v>-152.28196923377263</v>
      </c>
      <c r="CT132" s="808">
        <f>+IF(CS132=0,0,CS132/CS95*100)</f>
        <v>-0.13361066231304419</v>
      </c>
      <c r="CU132" s="807">
        <f t="shared" si="111"/>
        <v>744.11265600983108</v>
      </c>
      <c r="CV132" s="808">
        <f>+IF(CU132=0,0,CU132/CU95*100)</f>
        <v>0.22518726603596392</v>
      </c>
      <c r="CW132" s="807">
        <f t="shared" si="101"/>
        <v>2467.6748337474555</v>
      </c>
      <c r="CX132" s="808">
        <f>+IF(CW132=0,0,CW132/CW95*100)</f>
        <v>0.38303336307574098</v>
      </c>
      <c r="CY132" s="807">
        <v>565.79166705632383</v>
      </c>
      <c r="CZ132" s="808">
        <f>+IF(CY132=0,0,CY132/CY95*100)</f>
        <v>0.47305409649919988</v>
      </c>
      <c r="DA132" s="807">
        <v>503.53796817087118</v>
      </c>
      <c r="DB132" s="808">
        <f>+IF(DA132=0,0,DA132/DA95*100)</f>
        <v>0.39045625246157017</v>
      </c>
      <c r="DC132" s="807">
        <v>561.61896624016595</v>
      </c>
      <c r="DD132" s="808">
        <f>+IF(DC132=0,0,DC132/DC95*100)</f>
        <v>0.42489370370509</v>
      </c>
      <c r="DE132" s="807">
        <f t="shared" si="112"/>
        <v>1630.948601467361</v>
      </c>
      <c r="DF132" s="808">
        <f>+IF(DE132=0,0,DE132/DE95*100)</f>
        <v>0.428358164427104</v>
      </c>
      <c r="DG132" s="807">
        <v>459.45994762758608</v>
      </c>
      <c r="DH132" s="808">
        <f>+IF(DG132=0,0,DG132/DG95*100)</f>
        <v>0.31204990182741499</v>
      </c>
      <c r="DI132" s="807">
        <v>459.72277025100522</v>
      </c>
      <c r="DJ132" s="808">
        <f>+IF(DI132=0,0,DI132/DI95*100)</f>
        <v>0.337996603460961</v>
      </c>
      <c r="DK132" s="807">
        <v>465.94918487727193</v>
      </c>
      <c r="DL132" s="808">
        <f>+IF(DK132=0,0,DK132/DK95*100)</f>
        <v>0.37341078130640959</v>
      </c>
      <c r="DM132" s="807">
        <f t="shared" si="113"/>
        <v>1385.1319027558634</v>
      </c>
      <c r="DN132" s="808">
        <f>+IF(DM132=0,0,DM132/DM95*100)</f>
        <v>0.33946382125930369</v>
      </c>
      <c r="DO132" s="807">
        <f t="shared" si="102"/>
        <v>3016.0805042232241</v>
      </c>
      <c r="DP132" s="808">
        <f>+IF(DO132=0,0,DO132/DO95*100)</f>
        <v>0.38237316000317573</v>
      </c>
      <c r="DR132" s="807">
        <f t="shared" si="77"/>
        <v>6540.2539943920456</v>
      </c>
      <c r="DS132" s="808">
        <f>+IF(DR132=0,0,DR132/DR95*100)</f>
        <v>0.39517907752900205</v>
      </c>
      <c r="DT132" s="807">
        <v>567.98442442318719</v>
      </c>
      <c r="DU132" s="808">
        <f>+IF(DT132=0,0,DT132/DT95*100)</f>
        <v>0.4127954422652324</v>
      </c>
      <c r="DV132" s="807">
        <v>668.43517607354136</v>
      </c>
      <c r="DW132" s="808">
        <f>+IF(DV132=0,0,DV132/DV95*100)</f>
        <v>0.47965688550139962</v>
      </c>
      <c r="DX132" s="807">
        <v>520.61356820401602</v>
      </c>
      <c r="DY132" s="808">
        <f>+IF(DX132=0,0,DX132/DX95*100)</f>
        <v>0.36813362659475696</v>
      </c>
      <c r="DZ132" s="807">
        <f t="shared" si="114"/>
        <v>1757.0331687007445</v>
      </c>
      <c r="EA132" s="808">
        <f>+IF(DZ132=0,0,DZ132/DZ95*100)</f>
        <v>0.41996979794080613</v>
      </c>
      <c r="EB132" s="807">
        <v>556.32361102595439</v>
      </c>
      <c r="EC132" s="808">
        <f>+IF(EB132=0,0,EB132/EB95*100)</f>
        <v>0.41357054610649285</v>
      </c>
      <c r="ED132" s="807">
        <v>544.84141944323017</v>
      </c>
      <c r="EE132" s="808">
        <f>+IF(ED132=0,0,ED132/ED95*100)</f>
        <v>0.40869624263934745</v>
      </c>
      <c r="EF132" s="807">
        <v>501.81545527584308</v>
      </c>
      <c r="EG132" s="808">
        <f>+IF(EF132=0,0,EF132/EF95*100)</f>
        <v>0.37750760971680936</v>
      </c>
      <c r="EH132" s="807">
        <f t="shared" si="115"/>
        <v>1602.9804857450276</v>
      </c>
      <c r="EI132" s="808">
        <f>+IF(EH132=0,0,EH132/EH95*100)</f>
        <v>0.39998728675432765</v>
      </c>
      <c r="EJ132" s="807">
        <f t="shared" si="103"/>
        <v>3360.0136544457719</v>
      </c>
      <c r="EK132" s="808">
        <f>+IF(EJ132=0,0,EJ132/EJ95*100)</f>
        <v>0.41019338092789026</v>
      </c>
      <c r="EL132" s="807">
        <v>499.36282270044103</v>
      </c>
      <c r="EM132" s="808">
        <f>+IF(EL132=0,0,EL132/EL95*100)</f>
        <v>0.36632172083503756</v>
      </c>
      <c r="EN132" s="807">
        <v>483.77855382112182</v>
      </c>
      <c r="EO132" s="808">
        <f>+IF(EN132=0,0,EN132/EN95*100)</f>
        <v>0.35792469072126232</v>
      </c>
      <c r="EP132" s="807">
        <v>530.42428965600755</v>
      </c>
      <c r="EQ132" s="808">
        <f>+IF(EP132=0,0,EP132/EP95*100)</f>
        <v>0.3842427432589185</v>
      </c>
      <c r="ER132" s="807">
        <f t="shared" si="116"/>
        <v>1513.5656661775704</v>
      </c>
      <c r="ES132" s="808">
        <f>+IF(ER132=0,0,ER132/ER95*100)</f>
        <v>0.36959119845169164</v>
      </c>
      <c r="ET132" s="807">
        <v>542.22047942062454</v>
      </c>
      <c r="EU132" s="808">
        <f>+IF(ET132=0,0,ET132/ET95*100)</f>
        <v>0.3759510880130606</v>
      </c>
      <c r="EV132" s="807">
        <v>554.53218531443395</v>
      </c>
      <c r="EW132" s="808">
        <f>+IF(EV132=0,0,EV132/EV95*100)</f>
        <v>0.38058288067682994</v>
      </c>
      <c r="EX132" s="807">
        <v>569.92200903364483</v>
      </c>
      <c r="EY132" s="808">
        <f>+IF(EX132=0,0,EX132/EX95*100)</f>
        <v>0.41775671274442766</v>
      </c>
      <c r="EZ132" s="807">
        <f t="shared" si="117"/>
        <v>1666.6746737687033</v>
      </c>
      <c r="FA132" s="808">
        <f>+IF(EZ132=0,0,EZ132/EZ95*100)</f>
        <v>0.39091082934742272</v>
      </c>
      <c r="FB132" s="807">
        <f t="shared" si="104"/>
        <v>3180.2403399462737</v>
      </c>
      <c r="FC132" s="808">
        <f>+IF(FB132=0,0,FB132/FB95*100)</f>
        <v>0.38046567485065624</v>
      </c>
      <c r="FD132" s="807">
        <v>6615.6565839508639</v>
      </c>
      <c r="FE132" s="808">
        <f>+IF(FD132=0,0,FD132/FD95*100)</f>
        <v>0.39875002703294954</v>
      </c>
      <c r="FF132" s="807">
        <v>7383.5147795053381</v>
      </c>
      <c r="FG132" s="808">
        <f>+IF(FF132=0,0,FF132/FF95*100)</f>
        <v>0.40544024701963538</v>
      </c>
      <c r="FH132" s="807">
        <v>8068.3413671983908</v>
      </c>
      <c r="FI132" s="808">
        <f>+IF(FH132=0,0,FH132/FH95*100)</f>
        <v>0.38501985369664915</v>
      </c>
      <c r="FJ132" s="807">
        <v>9514.2585058677705</v>
      </c>
      <c r="FK132" s="808">
        <f>+IF(FJ132=0,0,FJ132/FJ95*100)</f>
        <v>0.40349832485254727</v>
      </c>
    </row>
    <row r="133" spans="2:167" s="648" customFormat="1" ht="13.5" customHeight="1">
      <c r="B133" s="771"/>
      <c r="C133" s="781"/>
      <c r="D133" s="781" t="s">
        <v>4858</v>
      </c>
      <c r="E133" s="785">
        <f t="shared" si="75"/>
        <v>7340.6542439106979</v>
      </c>
      <c r="F133" s="786">
        <f>+IF(E133=0,0,E133/E95*100)</f>
        <v>0.80637099751794428</v>
      </c>
      <c r="G133" s="814">
        <v>624.92856349022281</v>
      </c>
      <c r="H133" s="786">
        <f>+IF(G133=0,0,G133/G95*100)</f>
        <v>0.85576727148576459</v>
      </c>
      <c r="I133" s="814">
        <v>589.82714952027368</v>
      </c>
      <c r="J133" s="786">
        <f>+IF(I133=0,0,I133/I95*100)</f>
        <v>0.89707176733443261</v>
      </c>
      <c r="K133" s="814">
        <v>509.88337626087946</v>
      </c>
      <c r="L133" s="786">
        <f>+IF(K133=0,0,K133/K95*100)</f>
        <v>0.63304855917044245</v>
      </c>
      <c r="M133" s="814">
        <f t="shared" si="105"/>
        <v>1724.639089271376</v>
      </c>
      <c r="N133" s="786">
        <f>+IF(M133=0,0,M133/M95*100)</f>
        <v>0.78635770642486591</v>
      </c>
      <c r="O133" s="814">
        <v>542.49739241809073</v>
      </c>
      <c r="P133" s="786">
        <f>+IF(O133=0,0,O133/O95*100)</f>
        <v>0.9392017433592933</v>
      </c>
      <c r="Q133" s="814">
        <v>579.78162550565617</v>
      </c>
      <c r="R133" s="786">
        <f>+IF(Q133=0,0,Q133/Q95*100)</f>
        <v>1.01442243460268</v>
      </c>
      <c r="S133" s="814">
        <v>588.46551625860616</v>
      </c>
      <c r="T133" s="786">
        <f>+IF(S133=0,0,S133/S95*100)</f>
        <v>0.85416403716457556</v>
      </c>
      <c r="U133" s="785">
        <f>+O133+Q133+S133</f>
        <v>1710.7445341823529</v>
      </c>
      <c r="V133" s="786">
        <f>+IF(U133=0,0,U133/U95*100)</f>
        <v>0.93071787764596614</v>
      </c>
      <c r="W133" s="785">
        <f>+M133+U133</f>
        <v>3435.3836234537289</v>
      </c>
      <c r="X133" s="786">
        <f>+IF(W133=0,0,W133/W95*100)</f>
        <v>0.8521796023049345</v>
      </c>
      <c r="Y133" s="814">
        <v>569.1480981869372</v>
      </c>
      <c r="Z133" s="786">
        <f>+IF(Y133=0,0,Y133/Y95*100)</f>
        <v>0.74583139639402618</v>
      </c>
      <c r="AA133" s="814">
        <v>596.73467268713864</v>
      </c>
      <c r="AB133" s="786">
        <f>+IF(AA133=0,0,AA133/AA95*100)</f>
        <v>0.77120344111844574</v>
      </c>
      <c r="AC133" s="814">
        <v>635.09153287194954</v>
      </c>
      <c r="AD133" s="786">
        <f>+IF(AC133=0,0,AC133/AC95*100)</f>
        <v>0.71977510824736912</v>
      </c>
      <c r="AE133" s="785">
        <f>+Y133+AA133+AC133</f>
        <v>1800.9743037460255</v>
      </c>
      <c r="AF133" s="786">
        <f>+IF(AE133=0,0,AE133/AE95*100)</f>
        <v>0.74444312206744423</v>
      </c>
      <c r="AG133" s="814">
        <v>582.57995441127537</v>
      </c>
      <c r="AH133" s="786">
        <f>+IF(AG133=0,0,AG133/AG95*100)</f>
        <v>0.6620169399858008</v>
      </c>
      <c r="AI133" s="814">
        <v>639.46208894750362</v>
      </c>
      <c r="AJ133" s="786">
        <f>+IF(AI133=0,0,AI133/AI95*100)</f>
        <v>0.68867842413570757</v>
      </c>
      <c r="AK133" s="814">
        <v>882.25427335216409</v>
      </c>
      <c r="AL133" s="786">
        <f>+IF(AK133=0,0,AK133/AK95*100)</f>
        <v>1.0449975770004192</v>
      </c>
      <c r="AM133" s="785">
        <f>+AG133+AI133+AK133</f>
        <v>2104.2963167109428</v>
      </c>
      <c r="AN133" s="786">
        <f>+IF(AM133=0,0,AM133/AM95*100)</f>
        <v>0.79323380967607127</v>
      </c>
      <c r="AO133" s="785">
        <f>+AE133+AM133</f>
        <v>3905.2706204569686</v>
      </c>
      <c r="AP133" s="786">
        <f>+IF(AO133=0,0,AO133/AO95*100)</f>
        <v>0.7699619513946252</v>
      </c>
      <c r="AQ133" s="651"/>
      <c r="AR133" s="814">
        <v>7993.3666746875697</v>
      </c>
      <c r="AS133" s="786">
        <f>+IF(AR133=0,0,AR133/AR95*100)</f>
        <v>0.75244070500685711</v>
      </c>
      <c r="AT133" s="814">
        <v>606.52541925691037</v>
      </c>
      <c r="AU133" s="786">
        <f>+IF(AT133=0,0,AT133/AT95*100)</f>
        <v>0.69562685430378302</v>
      </c>
      <c r="AV133" s="814">
        <v>581.24983528984922</v>
      </c>
      <c r="AW133" s="786">
        <f>+IF(AV133=0,0,AV133/AV95*100)</f>
        <v>0.73971228343391249</v>
      </c>
      <c r="AX133" s="814">
        <v>560.78104883271158</v>
      </c>
      <c r="AY133" s="786">
        <f>+IF(AX133=0,0,AX133/AX95*100)</f>
        <v>0.56467376446306694</v>
      </c>
      <c r="AZ133" s="814">
        <f t="shared" si="106"/>
        <v>1748.5563033794713</v>
      </c>
      <c r="BA133" s="786">
        <f>+IF(AZ133=0,0,AZ133/AZ95*100)</f>
        <v>0.65963429163480503</v>
      </c>
      <c r="BB133" s="814">
        <v>638.40633125829277</v>
      </c>
      <c r="BC133" s="786">
        <f>+IF(BB133=0,0,BB133/BB95*100)</f>
        <v>0.75626643200713883</v>
      </c>
      <c r="BD133" s="814">
        <v>676.97797155681394</v>
      </c>
      <c r="BE133" s="786">
        <f>+IF(BD133=0,0,BD133/BD95*100)</f>
        <v>0.80534976941515879</v>
      </c>
      <c r="BF133" s="814">
        <v>681.63420426262098</v>
      </c>
      <c r="BG133" s="786">
        <f>+IF(BF133=0,0,BF133/BF95*100)</f>
        <v>0.83502197513448373</v>
      </c>
      <c r="BH133" s="814">
        <f t="shared" si="107"/>
        <v>1997.0185070777279</v>
      </c>
      <c r="BI133" s="786">
        <f>+IF(BH133=0,0,BH133/BH95*100)</f>
        <v>0.79846776320102664</v>
      </c>
      <c r="BJ133" s="785">
        <f t="shared" si="99"/>
        <v>3745.5748104571994</v>
      </c>
      <c r="BK133" s="786">
        <f>+IF(BJ133=0,0,BJ133/BJ95*100)</f>
        <v>0.72703350641799824</v>
      </c>
      <c r="BL133" s="814">
        <v>675.09475672105464</v>
      </c>
      <c r="BM133" s="786">
        <f>+IF(BL133=0,0,BL133/BL95*100)</f>
        <v>0.74436773997692973</v>
      </c>
      <c r="BN133" s="814">
        <v>674.04872979575589</v>
      </c>
      <c r="BO133" s="786">
        <f>+IF(BN133=0,0,BN133/BN95*100)</f>
        <v>0.82133923040903567</v>
      </c>
      <c r="BP133" s="814">
        <v>591.83703971838304</v>
      </c>
      <c r="BQ133" s="786">
        <f>+IF(BP133=0,0,BP133/BP95*100)</f>
        <v>0.69983395953791372</v>
      </c>
      <c r="BR133" s="814">
        <f t="shared" si="108"/>
        <v>1940.9805262351936</v>
      </c>
      <c r="BS133" s="786">
        <f>+IF(BR133=0,0,BR133/BR95*100)</f>
        <v>0.75427987659657902</v>
      </c>
      <c r="BT133" s="814">
        <v>601.77719138224018</v>
      </c>
      <c r="BU133" s="786">
        <f>+IF(BT133=0,0,BT133/BT95*100)</f>
        <v>0.64787915497717719</v>
      </c>
      <c r="BV133" s="814">
        <v>649.83317761293711</v>
      </c>
      <c r="BW133" s="786">
        <f>+IF(BV133=0,0,BV133/BV95*100)</f>
        <v>0.65082897546048568</v>
      </c>
      <c r="BX133" s="814">
        <v>1055.200969</v>
      </c>
      <c r="BY133" s="786">
        <f>+IF(BX133=0,0,BX133/BX95*100)</f>
        <v>1.086950713325838</v>
      </c>
      <c r="BZ133" s="814">
        <f t="shared" si="109"/>
        <v>2306.8113379951774</v>
      </c>
      <c r="CA133" s="786">
        <f>+IF(BZ133=0,0,BZ133/BZ95*100)</f>
        <v>0.79597320268113836</v>
      </c>
      <c r="CB133" s="785">
        <f t="shared" si="100"/>
        <v>4247.7918642303712</v>
      </c>
      <c r="CC133" s="786">
        <f>+IF(CB133=0,0,CB133/CB95*100)</f>
        <v>0.77636411344991796</v>
      </c>
      <c r="CE133" s="785">
        <f t="shared" si="76"/>
        <v>7867.003568520764</v>
      </c>
      <c r="CF133" s="786">
        <f>+IF(CE133=0,0,CE133/CE95*100)</f>
        <v>0.54897890515380421</v>
      </c>
      <c r="CG133" s="814">
        <v>582.93499957240545</v>
      </c>
      <c r="CH133" s="786">
        <f>+IF(CG133=0,0,CG133/CG95*100)</f>
        <v>0.55675185778139336</v>
      </c>
      <c r="CI133" s="814">
        <v>560.27495663522961</v>
      </c>
      <c r="CJ133" s="786">
        <f>+IF(CI133=0,0,CI133/CI95*100)</f>
        <v>0.56186976462304627</v>
      </c>
      <c r="CK133" s="814">
        <v>478.59920519814295</v>
      </c>
      <c r="CL133" s="786">
        <f>+IF(CK133=0,0,CK133/CK95*100)</f>
        <v>0.43753764374935544</v>
      </c>
      <c r="CM133" s="814">
        <f t="shared" si="110"/>
        <v>1621.809161405778</v>
      </c>
      <c r="CN133" s="786">
        <f>+IF(CM133=0,0,CM133/CM95*100)</f>
        <v>0.5168228434501202</v>
      </c>
      <c r="CO133" s="814">
        <v>601.101867109154</v>
      </c>
      <c r="CP133" s="786">
        <f>+IF(CO133=0,0,CO133/CO95*100)</f>
        <v>0.56266906056066313</v>
      </c>
      <c r="CQ133" s="814">
        <v>677.47659341599115</v>
      </c>
      <c r="CR133" s="786">
        <f>+IF(CQ133=0,0,CQ133/CQ95*100)</f>
        <v>0.61792780751768861</v>
      </c>
      <c r="CS133" s="814">
        <v>569.66072333738293</v>
      </c>
      <c r="CT133" s="786">
        <f>+IF(CS133=0,0,CS133/CS95*100)</f>
        <v>0.49981456715990186</v>
      </c>
      <c r="CU133" s="814">
        <f t="shared" si="111"/>
        <v>1848.2391838625281</v>
      </c>
      <c r="CV133" s="786">
        <f>+IF(CU133=0,0,CU133/CU95*100)</f>
        <v>0.55932381398582898</v>
      </c>
      <c r="CW133" s="785">
        <f t="shared" si="101"/>
        <v>3470.0483452683061</v>
      </c>
      <c r="CX133" s="786">
        <f>+IF(CW133=0,0,CW133/CW95*100)</f>
        <v>0.53862213511537371</v>
      </c>
      <c r="CY133" s="814">
        <v>677.49982867415383</v>
      </c>
      <c r="CZ133" s="786">
        <f>+IF(CY133=0,0,CY133/CY95*100)</f>
        <v>0.56645243822565838</v>
      </c>
      <c r="DA133" s="814">
        <v>684.88802856030759</v>
      </c>
      <c r="DB133" s="786">
        <f>+IF(DA133=0,0,DA133/DA95*100)</f>
        <v>0.53107973954548815</v>
      </c>
      <c r="DC133" s="814">
        <v>574.92413858916711</v>
      </c>
      <c r="DD133" s="786">
        <f>+IF(DC133=0,0,DC133/DC95*100)</f>
        <v>0.43495975257029901</v>
      </c>
      <c r="DE133" s="814">
        <f t="shared" si="112"/>
        <v>1937.3119958236286</v>
      </c>
      <c r="DF133" s="786">
        <f>+IF(DE133=0,0,DE133/DE95*100)</f>
        <v>0.50882254027318374</v>
      </c>
      <c r="DG133" s="814">
        <v>736.55418655159099</v>
      </c>
      <c r="DH133" s="786">
        <f>+IF(DG133=0,0,DG133/DG95*100)</f>
        <v>0.50024308493216685</v>
      </c>
      <c r="DI133" s="814">
        <v>792.93853417277478</v>
      </c>
      <c r="DJ133" s="786">
        <f>+IF(DI133=0,0,DI133/DI95*100)</f>
        <v>0.58298293808109447</v>
      </c>
      <c r="DK133" s="814">
        <v>930.15050670446271</v>
      </c>
      <c r="DL133" s="786">
        <f>+IF(DK133=0,0,DK133/DK95*100)</f>
        <v>0.74542082852350144</v>
      </c>
      <c r="DM133" s="814">
        <f t="shared" si="113"/>
        <v>2459.6432274288286</v>
      </c>
      <c r="DN133" s="786">
        <f>+IF(DM133=0,0,DM133/DM95*100)</f>
        <v>0.60280171675803407</v>
      </c>
      <c r="DO133" s="785">
        <f t="shared" si="102"/>
        <v>4396.9552232524575</v>
      </c>
      <c r="DP133" s="786">
        <f>+IF(DO133=0,0,DO133/DO95*100)</f>
        <v>0.55743792672421244</v>
      </c>
      <c r="DR133" s="814">
        <f t="shared" si="77"/>
        <v>11885.17666560515</v>
      </c>
      <c r="DS133" s="786">
        <f>+IF(DR133=0,0,DR133/DR95*100)</f>
        <v>0.71813314207832324</v>
      </c>
      <c r="DT133" s="814">
        <v>780.05697204180183</v>
      </c>
      <c r="DU133" s="786">
        <f>+IF(DT133=0,0,DT133/DT95*100)</f>
        <v>0.56692393122061868</v>
      </c>
      <c r="DV133" s="814">
        <v>783.19546836540076</v>
      </c>
      <c r="DW133" s="786">
        <f>+IF(DV133=0,0,DV133/DV95*100)</f>
        <v>0.56200677723403858</v>
      </c>
      <c r="DX133" s="814">
        <v>1100.1190804644666</v>
      </c>
      <c r="DY133" s="786">
        <f>+IF(DX133=0,0,DX133/DX95*100)</f>
        <v>0.77791062606106931</v>
      </c>
      <c r="DZ133" s="814">
        <f t="shared" si="114"/>
        <v>2663.3715208716694</v>
      </c>
      <c r="EA133" s="786">
        <f>+IF(DZ133=0,0,DZ133/DZ95*100)</f>
        <v>0.63660471491775239</v>
      </c>
      <c r="EB133" s="814">
        <v>874.09398726192489</v>
      </c>
      <c r="EC133" s="786">
        <f>+IF(EB133=0,0,EB133/EB95*100)</f>
        <v>0.64980080028178222</v>
      </c>
      <c r="ED133" s="814">
        <v>876.85088343430937</v>
      </c>
      <c r="EE133" s="786">
        <f>+IF(ED133=0,0,ED133/ED95*100)</f>
        <v>0.65774305811919764</v>
      </c>
      <c r="EF133" s="814">
        <v>1142.5019309499307</v>
      </c>
      <c r="EG133" s="786">
        <f>+IF(EF133=0,0,EF133/EF95*100)</f>
        <v>0.85948563065413042</v>
      </c>
      <c r="EH133" s="814">
        <f t="shared" si="115"/>
        <v>2893.4468016461651</v>
      </c>
      <c r="EI133" s="786">
        <f>+IF(EH133=0,0,EH133/EH95*100)</f>
        <v>0.72199377712357571</v>
      </c>
      <c r="EJ133" s="785">
        <f t="shared" si="103"/>
        <v>5556.8183225178345</v>
      </c>
      <c r="EK133" s="786">
        <f>+IF(EJ133=0,0,EJ133/EJ95*100)</f>
        <v>0.67838119999890778</v>
      </c>
      <c r="EL133" s="814">
        <v>944.57413819912631</v>
      </c>
      <c r="EM133" s="786">
        <f>+IF(EL133=0,0,EL133/EL95*100)</f>
        <v>0.69291907212913739</v>
      </c>
      <c r="EN133" s="814">
        <v>1011.6550623558959</v>
      </c>
      <c r="EO133" s="786">
        <f>+IF(EN133=0,0,EN133/EN95*100)</f>
        <v>0.74847535602874049</v>
      </c>
      <c r="EP133" s="814">
        <v>1048.3643769704117</v>
      </c>
      <c r="EQ133" s="786">
        <f>+IF(EP133=0,0,EP133/EP95*100)</f>
        <v>0.75944185060469283</v>
      </c>
      <c r="ER133" s="814">
        <f t="shared" si="116"/>
        <v>3004.5935775254338</v>
      </c>
      <c r="ES133" s="786">
        <f>+IF(ER133=0,0,ER133/ER95*100)</f>
        <v>0.73367899787415047</v>
      </c>
      <c r="ET133" s="814">
        <v>1103.2731264498591</v>
      </c>
      <c r="EU133" s="786">
        <f>+IF(ET133=0,0,ET133/ET95*100)</f>
        <v>0.76495954691271395</v>
      </c>
      <c r="EV133" s="814">
        <v>975.01428316721046</v>
      </c>
      <c r="EW133" s="786">
        <f>+IF(EV133=0,0,EV133/EV95*100)</f>
        <v>0.6691653873587573</v>
      </c>
      <c r="EX133" s="814">
        <v>1245.4773559448113</v>
      </c>
      <c r="EY133" s="786">
        <f>+IF(EX133=0,0,EX133/EX95*100)</f>
        <v>0.9129433813222152</v>
      </c>
      <c r="EZ133" s="814">
        <f t="shared" si="117"/>
        <v>3323.7647655618807</v>
      </c>
      <c r="FA133" s="786">
        <f>+IF(EZ133=0,0,EZ133/EZ95*100)</f>
        <v>0.7795736393615168</v>
      </c>
      <c r="FB133" s="785">
        <f t="shared" si="104"/>
        <v>6328.358343087315</v>
      </c>
      <c r="FC133" s="786">
        <f>+IF(FB133=0,0,FB133/FB95*100)</f>
        <v>0.75708841795905635</v>
      </c>
      <c r="FD133" s="814">
        <v>12687.02805033854</v>
      </c>
      <c r="FE133" s="786">
        <f>+IF(FD133=0,0,FD133/FD95*100)</f>
        <v>0.7646939821986769</v>
      </c>
      <c r="FF133" s="814">
        <v>13836.573711119563</v>
      </c>
      <c r="FG133" s="786">
        <f>+IF(FF133=0,0,FF133/FF95*100)</f>
        <v>0.75978772046523158</v>
      </c>
      <c r="FH133" s="814">
        <v>15792.633740897221</v>
      </c>
      <c r="FI133" s="786">
        <f>+IF(FH133=0,0,FH133/FH95*100)</f>
        <v>0.75362174896627687</v>
      </c>
      <c r="FJ133" s="814">
        <v>17605.31452531341</v>
      </c>
      <c r="FK133" s="786">
        <f>+IF(FJ133=0,0,FJ133/FJ95*100)</f>
        <v>0.7466388384428565</v>
      </c>
    </row>
    <row r="134" spans="2:167" s="648" customFormat="1" ht="13.5" customHeight="1">
      <c r="B134" s="769"/>
      <c r="C134" s="771" t="s">
        <v>4860</v>
      </c>
      <c r="D134" s="798"/>
      <c r="E134" s="785">
        <f t="shared" si="75"/>
        <v>56357.464177000002</v>
      </c>
      <c r="F134" s="727">
        <f>+IF(E134=0,0,E134/E95*100)</f>
        <v>6.1908684288852553</v>
      </c>
      <c r="G134" s="797">
        <f>SUM(G135:G137)</f>
        <v>4584.6253670000006</v>
      </c>
      <c r="H134" s="727">
        <f>+IF(G134=0,0,G134/G95*100)</f>
        <v>6.2781133241694027</v>
      </c>
      <c r="I134" s="797">
        <f>SUM(I135:I137)</f>
        <v>3071.5901750000003</v>
      </c>
      <c r="J134" s="727">
        <f>+IF(I134=0,0,I134/I95*100)</f>
        <v>4.6716005342504481</v>
      </c>
      <c r="K134" s="797">
        <f>SUM(K135:K137)</f>
        <v>4154.8202579999997</v>
      </c>
      <c r="L134" s="727">
        <f>+IF(K134=0,0,K134/K95*100)</f>
        <v>5.1584403422349174</v>
      </c>
      <c r="M134" s="797">
        <f>SUM(M135:M137)</f>
        <v>11811.0358</v>
      </c>
      <c r="N134" s="727">
        <f>+IF(M134=0,0,M134/M95*100)</f>
        <v>5.3853000781246578</v>
      </c>
      <c r="O134" s="797">
        <f>SUM(O135:O137)</f>
        <v>4224.0867560000006</v>
      </c>
      <c r="P134" s="727">
        <f>+IF(O134=0,0,O134/O95*100)</f>
        <v>7.312974588970218</v>
      </c>
      <c r="Q134" s="797">
        <f>SUM(Q135:Q137)</f>
        <v>4766.6260580000007</v>
      </c>
      <c r="R134" s="727">
        <f>+IF(Q134=0,0,Q134/Q95*100)</f>
        <v>8.339989054292241</v>
      </c>
      <c r="S134" s="797">
        <f>SUM(S135:S137)</f>
        <v>5492.4098629999999</v>
      </c>
      <c r="T134" s="727">
        <f>+IF(S134=0,0,S134/S95*100)</f>
        <v>7.9722920931205916</v>
      </c>
      <c r="U134" s="797">
        <f t="shared" si="94"/>
        <v>14483.122677000003</v>
      </c>
      <c r="V134" s="727">
        <f>+IF(U134=0,0,U134/U95*100)</f>
        <v>7.8794354915570155</v>
      </c>
      <c r="W134" s="797">
        <f t="shared" si="95"/>
        <v>26294.158477000004</v>
      </c>
      <c r="X134" s="727">
        <f>+IF(W134=0,0,W134/W95*100)</f>
        <v>6.5225162514298134</v>
      </c>
      <c r="Y134" s="797">
        <f>SUM(Y135:Y137)</f>
        <v>4796.595808</v>
      </c>
      <c r="Z134" s="727">
        <f>+IF(Y134=0,0,Y134/Y95*100)</f>
        <v>6.2856254124622506</v>
      </c>
      <c r="AA134" s="797">
        <f>SUM(AA135:AA137)</f>
        <v>4559.4342009999991</v>
      </c>
      <c r="AB134" s="727">
        <f>+IF(AA134=0,0,AA134/AA95*100)</f>
        <v>5.8924870739124318</v>
      </c>
      <c r="AC134" s="797">
        <f>SUM(AC135:AC137)</f>
        <v>4843.0505520000006</v>
      </c>
      <c r="AD134" s="727">
        <f>+IF(AC134=0,0,AC134/AC95*100)</f>
        <v>5.4888264996222649</v>
      </c>
      <c r="AE134" s="797">
        <f t="shared" si="96"/>
        <v>14199.080560999999</v>
      </c>
      <c r="AF134" s="727">
        <f>+IF(AE134=0,0,AE134/AE95*100)</f>
        <v>5.8692718942916358</v>
      </c>
      <c r="AG134" s="797">
        <f>SUM(AG135:AG137)</f>
        <v>4882.7303840000004</v>
      </c>
      <c r="AH134" s="727">
        <f>+IF(AG134=0,0,AG134/AG95*100)</f>
        <v>5.5485091842164715</v>
      </c>
      <c r="AI134" s="797">
        <f>SUM(AI135:AI137)</f>
        <v>5407.9391190000006</v>
      </c>
      <c r="AJ134" s="727">
        <f>+IF(AI134=0,0,AI134/AI95*100)</f>
        <v>5.8241622993236035</v>
      </c>
      <c r="AK134" s="797">
        <f>SUM(AK135:AK137)</f>
        <v>5573.555636</v>
      </c>
      <c r="AL134" s="727">
        <f>+IF(AK134=0,0,AK134/AK95*100)</f>
        <v>6.6016706416928406</v>
      </c>
      <c r="AM134" s="797">
        <f t="shared" si="97"/>
        <v>15864.225139000002</v>
      </c>
      <c r="AN134" s="727">
        <f>+IF(AM134=0,0,AM134/AM95*100)</f>
        <v>5.9801652669510821</v>
      </c>
      <c r="AO134" s="797">
        <f t="shared" si="98"/>
        <v>30063.305700000001</v>
      </c>
      <c r="AP134" s="727">
        <f>+IF(AO134=0,0,AO134/AO95*100)</f>
        <v>5.9272720822191269</v>
      </c>
      <c r="AQ134" s="651"/>
      <c r="AR134" s="797">
        <f>SUM(AR135:AR137)</f>
        <v>61081.328659611645</v>
      </c>
      <c r="AS134" s="727">
        <f>+IF(AR134=0,0,AR134/AR95*100)</f>
        <v>5.749777267810642</v>
      </c>
      <c r="AT134" s="797">
        <f>SUM(AT135:AT137)</f>
        <v>4237.4905384173217</v>
      </c>
      <c r="AU134" s="727">
        <f>+IF(AT134=0,0,AT134/AT95*100)</f>
        <v>4.8599978167323954</v>
      </c>
      <c r="AV134" s="797">
        <f>SUM(AV135:AV137)</f>
        <v>3307.4573909999999</v>
      </c>
      <c r="AW134" s="727">
        <f>+IF(AV134=0,0,AV134/AV95*100)</f>
        <v>4.2091484771552015</v>
      </c>
      <c r="AX134" s="797">
        <f>SUM(AX135:AX137)</f>
        <v>4905.7327679999999</v>
      </c>
      <c r="AY134" s="727">
        <f>+IF(AX134=0,0,AX134/AX95*100)</f>
        <v>4.9397863842270286</v>
      </c>
      <c r="AZ134" s="797">
        <f>SUM(AZ135:AZ137)</f>
        <v>12450.680697417323</v>
      </c>
      <c r="BA134" s="727">
        <f>+IF(AZ134=0,0,AZ134/AZ95*100)</f>
        <v>4.6969582428308323</v>
      </c>
      <c r="BB134" s="797">
        <f>SUM(BB135:BB137)</f>
        <v>5262.3879989999996</v>
      </c>
      <c r="BC134" s="727">
        <f>+IF(BB134=0,0,BB134/BB95*100)</f>
        <v>6.2339096606338993</v>
      </c>
      <c r="BD134" s="797">
        <f>SUM(BD135:BD137)</f>
        <v>4959.6464780000006</v>
      </c>
      <c r="BE134" s="727">
        <f>+IF(BD134=0,0,BD134/BD95*100)</f>
        <v>5.9001183424810986</v>
      </c>
      <c r="BF134" s="797">
        <f>SUM(BF135:BF137)</f>
        <v>5252.2612830000007</v>
      </c>
      <c r="BG134" s="727">
        <f>+IF(BF134=0,0,BF134/BF95*100)</f>
        <v>6.4341747568220464</v>
      </c>
      <c r="BH134" s="797">
        <f>SUM(BH135:BH137)</f>
        <v>15474.295760000001</v>
      </c>
      <c r="BI134" s="727">
        <f>+IF(BH134=0,0,BH134/BH95*100)</f>
        <v>6.1870865386614167</v>
      </c>
      <c r="BJ134" s="797">
        <f t="shared" si="99"/>
        <v>27924.976457417324</v>
      </c>
      <c r="BK134" s="727">
        <f>+IF(BJ134=0,0,BJ134/BJ95*100)</f>
        <v>5.4203679215788991</v>
      </c>
      <c r="BL134" s="797">
        <f>SUM(BL135:BL137)</f>
        <v>5138.5997430000007</v>
      </c>
      <c r="BM134" s="727">
        <f>+IF(BL134=0,0,BL134/BL95*100)</f>
        <v>5.6658829582991626</v>
      </c>
      <c r="BN134" s="797">
        <f>SUM(BN135:BN137)</f>
        <v>5421.2916079999977</v>
      </c>
      <c r="BO134" s="727">
        <f>+IF(BN134=0,0,BN134/BN95*100)</f>
        <v>6.6059311149312672</v>
      </c>
      <c r="BP134" s="797">
        <f>SUM(BP135:BP137)</f>
        <v>5135.2557720000004</v>
      </c>
      <c r="BQ134" s="727">
        <f>+IF(BP134=0,0,BP134/BP95*100)</f>
        <v>6.0723242023999635</v>
      </c>
      <c r="BR134" s="797">
        <f>SUM(BR135:BR137)</f>
        <v>15695.147122999997</v>
      </c>
      <c r="BS134" s="727">
        <f>+IF(BR134=0,0,BR134/BR95*100)</f>
        <v>6.0992542042985365</v>
      </c>
      <c r="BT134" s="797">
        <f>SUM(BT135:BT137)</f>
        <v>5226.0454799999998</v>
      </c>
      <c r="BU134" s="727">
        <f>+IF(BT134=0,0,BT134/BT95*100)</f>
        <v>5.6264111999287385</v>
      </c>
      <c r="BV134" s="797">
        <f>SUM(BV135:BV137)</f>
        <v>6012.0100847736485</v>
      </c>
      <c r="BW134" s="727">
        <f>+IF(BV134=0,0,BV134/BV95*100)</f>
        <v>6.0212228287641123</v>
      </c>
      <c r="BX134" s="797">
        <f>SUM(BX135:BX137)</f>
        <v>6223.1495144206783</v>
      </c>
      <c r="BY134" s="727">
        <f>+IF(BX134=0,0,BX134/BX95*100)</f>
        <v>6.4103966946157138</v>
      </c>
      <c r="BZ134" s="797">
        <f>SUM(BZ135:BZ137)</f>
        <v>17461.205079194326</v>
      </c>
      <c r="CA134" s="727">
        <f>+IF(BZ134=0,0,BZ134/BZ95*100)</f>
        <v>6.025048993229599</v>
      </c>
      <c r="CB134" s="797">
        <f t="shared" si="100"/>
        <v>33156.352202194321</v>
      </c>
      <c r="CC134" s="727">
        <f>+IF(CB134=0,0,CB134/CB95*100)</f>
        <v>6.0599489818349976</v>
      </c>
      <c r="CE134" s="785">
        <f t="shared" si="76"/>
        <v>74404.109607193241</v>
      </c>
      <c r="CF134" s="727">
        <f>+IF(CE134=0,0,CE134/CE95*100)</f>
        <v>5.1921022121489813</v>
      </c>
      <c r="CG134" s="797">
        <f>SUM(CG135:CG137)</f>
        <v>5234.5899275677475</v>
      </c>
      <c r="CH134" s="727">
        <f>+IF(CG134=0,0,CG134/CG95*100)</f>
        <v>4.9994727869056756</v>
      </c>
      <c r="CI134" s="797">
        <f>SUM(CI135:CI137)</f>
        <v>4548.0821890000007</v>
      </c>
      <c r="CJ134" s="727">
        <f>+IF(CI134=0,0,CI134/CI95*100)</f>
        <v>4.5610281858152506</v>
      </c>
      <c r="CK134" s="797">
        <f>SUM(CK135:CK137)</f>
        <v>5615.9796743547849</v>
      </c>
      <c r="CL134" s="727">
        <f>+IF(CK134=0,0,CK134/CK95*100)</f>
        <v>5.1341550244408962</v>
      </c>
      <c r="CM134" s="797">
        <f>SUM(CM135:CM137)</f>
        <v>15398.651790922533</v>
      </c>
      <c r="CN134" s="727">
        <f>+IF(CM134=0,0,CM134/CM95*100)</f>
        <v>4.9070970822390594</v>
      </c>
      <c r="CO134" s="797">
        <f>SUM(CO135:CO137)</f>
        <v>6663.4295610000008</v>
      </c>
      <c r="CP134" s="727">
        <f>+IF(CO134=0,0,CO134/CO95*100)</f>
        <v>6.2373881306197747</v>
      </c>
      <c r="CQ134" s="797">
        <f>SUM(CQ135:CQ137)</f>
        <v>5949.1642169999996</v>
      </c>
      <c r="CR134" s="727">
        <f>+IF(CQ134=0,0,CQ134/CQ95*100)</f>
        <v>5.4262450347361693</v>
      </c>
      <c r="CS134" s="797">
        <f>SUM(CS135:CS137)</f>
        <v>6174.658625</v>
      </c>
      <c r="CT134" s="727">
        <f>+IF(CS134=0,0,CS134/CS95*100)</f>
        <v>5.4175831360357449</v>
      </c>
      <c r="CU134" s="797">
        <f>SUM(CU135:CU137)</f>
        <v>18787.252402999999</v>
      </c>
      <c r="CV134" s="727">
        <f>+IF(CU134=0,0,CU134/CU95*100)</f>
        <v>5.6854966392390844</v>
      </c>
      <c r="CW134" s="797">
        <f t="shared" si="101"/>
        <v>34185.904193922528</v>
      </c>
      <c r="CX134" s="727">
        <f>+IF(CW134=0,0,CW134/CW95*100)</f>
        <v>5.3063481760673961</v>
      </c>
      <c r="CY134" s="797">
        <f>SUM(CY135:CY137)</f>
        <v>6492.724334999999</v>
      </c>
      <c r="CZ134" s="727">
        <f>+IF(CY134=0,0,CY134/CY95*100)</f>
        <v>5.42851728462455</v>
      </c>
      <c r="DA134" s="797">
        <f>SUM(DA135:DA137)</f>
        <v>6118.1667404345117</v>
      </c>
      <c r="DB134" s="727">
        <f>+IF(DA134=0,0,DA134/DA95*100)</f>
        <v>4.7441833752533142</v>
      </c>
      <c r="DC134" s="797">
        <f>SUM(DC135:DC137)</f>
        <v>6220.4750329999997</v>
      </c>
      <c r="DD134" s="727">
        <f>+IF(DC134=0,0,DC134/DC95*100)</f>
        <v>4.7061100754317557</v>
      </c>
      <c r="DE134" s="797">
        <f>SUM(DE135:DE137)</f>
        <v>18831.366108434511</v>
      </c>
      <c r="DF134" s="727">
        <f>+IF(DE134=0,0,DE134/DE95*100)</f>
        <v>4.9459372371430401</v>
      </c>
      <c r="DG134" s="797">
        <f>SUM(DG135:DG137)</f>
        <v>6938.2528239966014</v>
      </c>
      <c r="DH134" s="727">
        <f>+IF(DG134=0,0,DG134/DG95*100)</f>
        <v>4.7122303560109753</v>
      </c>
      <c r="DI134" s="797">
        <f>SUM(DI135:DI137)</f>
        <v>7335.5606640241676</v>
      </c>
      <c r="DJ134" s="727">
        <f>+IF(DI134=0,0,DI134/DI95*100)</f>
        <v>5.3932385980539301</v>
      </c>
      <c r="DK134" s="797">
        <f>SUM(DK135:DK137)</f>
        <v>7113.0258168154378</v>
      </c>
      <c r="DL134" s="727">
        <f>+IF(DK134=0,0,DK134/DK95*100)</f>
        <v>5.7003652198883223</v>
      </c>
      <c r="DM134" s="797">
        <f>SUM(DM135:DM137)</f>
        <v>21386.839304836209</v>
      </c>
      <c r="DN134" s="727">
        <f>+IF(DM134=0,0,DM134/DM95*100)</f>
        <v>5.2414200991499298</v>
      </c>
      <c r="DO134" s="797">
        <f t="shared" si="102"/>
        <v>40218.20541327072</v>
      </c>
      <c r="DP134" s="727">
        <f>+IF(DO134=0,0,DO134/DO95*100)</f>
        <v>5.0987903910375794</v>
      </c>
      <c r="DR134" s="797">
        <f t="shared" si="77"/>
        <v>81180.2582561624</v>
      </c>
      <c r="DS134" s="727">
        <f>+IF(DR134=0,0,DR134/DR95*100)</f>
        <v>4.9051213605380015</v>
      </c>
      <c r="DT134" s="797">
        <f>SUM(DT135:DT137)</f>
        <v>6684.4297786180086</v>
      </c>
      <c r="DU134" s="727">
        <f>+IF(DT134=0,0,DT134/DT95*100)</f>
        <v>4.8580595313994781</v>
      </c>
      <c r="DV134" s="797">
        <f>SUM(DV135:DV137)</f>
        <v>6566.1467833975885</v>
      </c>
      <c r="DW134" s="727">
        <f>+IF(DV134=0,0,DV134/DV95*100)</f>
        <v>4.7117471201470886</v>
      </c>
      <c r="DX134" s="797">
        <f>SUM(DX135:DX137)</f>
        <v>7474.6191144436571</v>
      </c>
      <c r="DY134" s="727">
        <f>+IF(DX134=0,0,DX134/DX95*100)</f>
        <v>5.2854147683994368</v>
      </c>
      <c r="DZ134" s="797">
        <f>SUM(DZ135:DZ137)</f>
        <v>20725.195676459254</v>
      </c>
      <c r="EA134" s="727">
        <f>+IF(DZ134=0,0,DZ134/DZ95*100)</f>
        <v>4.9537802675418412</v>
      </c>
      <c r="EB134" s="797">
        <f>SUM(EB135:EB137)</f>
        <v>7095.5435378286802</v>
      </c>
      <c r="EC134" s="727">
        <f>+IF(EB134=0,0,EB134/EB95*100)</f>
        <v>5.2748216284591569</v>
      </c>
      <c r="ED134" s="797">
        <f>SUM(ED135:ED137)</f>
        <v>6565.9991558644979</v>
      </c>
      <c r="EE134" s="727">
        <f>+IF(ED134=0,0,ED134/ED95*100)</f>
        <v>4.9252848414446859</v>
      </c>
      <c r="EF134" s="797">
        <f>SUM(EF135:EF137)</f>
        <v>6998.6741268771984</v>
      </c>
      <c r="EG134" s="727">
        <f>+IF(EF134=0,0,EF134/EF95*100)</f>
        <v>5.2649887783387985</v>
      </c>
      <c r="EH134" s="797">
        <f>SUM(EH135:EH137)</f>
        <v>20660.216820570378</v>
      </c>
      <c r="EI134" s="727">
        <f>+IF(EH134=0,0,EH134/EH95*100)</f>
        <v>5.1552867569533989</v>
      </c>
      <c r="EJ134" s="797">
        <f t="shared" si="103"/>
        <v>41385.412497029633</v>
      </c>
      <c r="EK134" s="727">
        <f>+IF(EJ134=0,0,EJ134/EJ95*100)</f>
        <v>5.0523670493988249</v>
      </c>
      <c r="EL134" s="797">
        <f>SUM(EL135:EL137)</f>
        <v>6915.4633712818504</v>
      </c>
      <c r="EM134" s="727">
        <f>+IF(EL134=0,0,EL134/EL95*100)</f>
        <v>5.0730337289432343</v>
      </c>
      <c r="EN134" s="797">
        <f>SUM(EN135:EN137)</f>
        <v>6438.11435106933</v>
      </c>
      <c r="EO134" s="727">
        <f>+IF(EN134=0,0,EN134/EN95*100)</f>
        <v>4.7632539097354289</v>
      </c>
      <c r="EP134" s="797">
        <f>SUM(EP135:EP137)</f>
        <v>6511.4990565987973</v>
      </c>
      <c r="EQ134" s="727">
        <f>+IF(EP134=0,0,EP134/EP95*100)</f>
        <v>4.7169715056940262</v>
      </c>
      <c r="ER134" s="797">
        <f>SUM(ER135:ER137)</f>
        <v>19865.076778949981</v>
      </c>
      <c r="ES134" s="727">
        <f>+IF(ER134=0,0,ER134/ER95*100)</f>
        <v>4.8507690800153496</v>
      </c>
      <c r="ET134" s="797">
        <f>SUM(ET135:ET137)</f>
        <v>6758.9755380957822</v>
      </c>
      <c r="EU134" s="727">
        <f>+IF(ET134=0,0,ET134/ET95*100)</f>
        <v>4.6863670846883849</v>
      </c>
      <c r="EV134" s="797">
        <f>SUM(EV135:EV137)</f>
        <v>6615.1434867338667</v>
      </c>
      <c r="EW134" s="727">
        <f>+IF(EV134=0,0,EV134/EV95*100)</f>
        <v>4.5400617510491204</v>
      </c>
      <c r="EX134" s="797">
        <f>SUM(EX135:EX137)</f>
        <v>6555.6499553531412</v>
      </c>
      <c r="EY134" s="727">
        <f>+IF(EX134=0,0,EX134/EX95*100)</f>
        <v>4.8053360492168808</v>
      </c>
      <c r="EZ134" s="797">
        <f>SUM(EZ135:EZ137)</f>
        <v>19929.768980182787</v>
      </c>
      <c r="FA134" s="727">
        <f>+IF(EZ134=0,0,EZ134/EZ95*100)</f>
        <v>4.674435055240405</v>
      </c>
      <c r="FB134" s="797">
        <f t="shared" si="104"/>
        <v>39794.845759132768</v>
      </c>
      <c r="FC134" s="727">
        <f>+IF(FB134=0,0,FB134/FB95*100)</f>
        <v>4.7608266133691037</v>
      </c>
      <c r="FD134" s="797">
        <f>SUM(FD135:FD137)</f>
        <v>90136.591530515361</v>
      </c>
      <c r="FE134" s="727">
        <f>+IF(FD134=0,0,FD134/FD95*100)</f>
        <v>5.4328648794503209</v>
      </c>
      <c r="FF134" s="797">
        <f>SUM(FF135:FF137)</f>
        <v>99030.842933199849</v>
      </c>
      <c r="FG134" s="727">
        <f>+IF(FF134=0,0,FF134/FF95*100)</f>
        <v>5.4379371641332579</v>
      </c>
      <c r="FH134" s="797">
        <f>SUM(FH135:FH137)</f>
        <v>108466.57892281281</v>
      </c>
      <c r="FI134" s="727">
        <f>+IF(FH134=0,0,FH134/FH95*100)</f>
        <v>5.176006374447514</v>
      </c>
      <c r="FJ134" s="797">
        <f>SUM(FJ135:FJ137)</f>
        <v>114473.30317778187</v>
      </c>
      <c r="FK134" s="727">
        <f>+IF(FJ134=0,0,FJ134/FJ95*100)</f>
        <v>4.8547962034125858</v>
      </c>
    </row>
    <row r="135" spans="2:167" s="648" customFormat="1" ht="13.5" customHeight="1">
      <c r="B135" s="771"/>
      <c r="C135" s="771"/>
      <c r="D135" s="731" t="s">
        <v>4856</v>
      </c>
      <c r="E135" s="772">
        <f t="shared" si="75"/>
        <v>30551.15963972445</v>
      </c>
      <c r="F135" s="737">
        <f>+IF(E135=0,0,E135/E95*100)</f>
        <v>3.3560454225794034</v>
      </c>
      <c r="G135" s="772">
        <v>2547.1626964446723</v>
      </c>
      <c r="H135" s="737">
        <f>+IF(G135=0,0,G135/G95*100)</f>
        <v>3.4880442311561635</v>
      </c>
      <c r="I135" s="772">
        <v>1158.5424787430798</v>
      </c>
      <c r="J135" s="737">
        <f>+IF(I135=0,0,I135/I95*100)</f>
        <v>1.7620344363316665</v>
      </c>
      <c r="K135" s="772">
        <v>2444.0329006315969</v>
      </c>
      <c r="L135" s="737">
        <f>+IF(K135=0,0,K135/K95*100)</f>
        <v>3.0344027249054228</v>
      </c>
      <c r="M135" s="772">
        <f>+G135+I135+K135</f>
        <v>6149.7380758193485</v>
      </c>
      <c r="N135" s="737">
        <f>+IF(M135=0,0,M135/M95*100)</f>
        <v>2.8040034338187447</v>
      </c>
      <c r="O135" s="772">
        <v>2426.3530305076483</v>
      </c>
      <c r="P135" s="737">
        <f>+IF(O135=0,0,O135/O95*100)</f>
        <v>4.2006376954188944</v>
      </c>
      <c r="Q135" s="772">
        <v>2641.1905596525557</v>
      </c>
      <c r="R135" s="737">
        <f>+IF(Q135=0,0,Q135/Q95*100)</f>
        <v>4.6211932905525002</v>
      </c>
      <c r="S135" s="772">
        <v>2598.036631425729</v>
      </c>
      <c r="T135" s="737">
        <f>+IF(S135=0,0,S135/S95*100)</f>
        <v>3.7710781625899572</v>
      </c>
      <c r="U135" s="772">
        <f t="shared" si="94"/>
        <v>7665.580221585933</v>
      </c>
      <c r="V135" s="737">
        <f>+IF(U135=0,0,U135/U95*100)</f>
        <v>4.170402074772241</v>
      </c>
      <c r="W135" s="772">
        <f t="shared" si="95"/>
        <v>13815.318297405282</v>
      </c>
      <c r="X135" s="737">
        <f>+IF(W135=0,0,W135/W95*100)</f>
        <v>3.427021183899956</v>
      </c>
      <c r="Y135" s="772">
        <v>2617.2981031822046</v>
      </c>
      <c r="Z135" s="737">
        <f>+IF(Y135=0,0,Y135/Y95*100)</f>
        <v>3.4297981585008528</v>
      </c>
      <c r="AA135" s="772">
        <v>2685.5926071208842</v>
      </c>
      <c r="AB135" s="737">
        <f>+IF(AA135=0,0,AA135/AA95*100)</f>
        <v>3.4707858531621789</v>
      </c>
      <c r="AC135" s="772">
        <v>2875.5776980272517</v>
      </c>
      <c r="AD135" s="737">
        <f>+IF(AC135=0,0,AC135/AC95*100)</f>
        <v>3.2590093580866606</v>
      </c>
      <c r="AE135" s="772">
        <f t="shared" si="96"/>
        <v>8178.46840833034</v>
      </c>
      <c r="AF135" s="737">
        <f>+IF(AE135=0,0,AE135/AE95*100)</f>
        <v>3.38061711539333</v>
      </c>
      <c r="AG135" s="772">
        <v>2952.6050297952479</v>
      </c>
      <c r="AH135" s="737">
        <f>+IF(AG135=0,0,AG135/AG95*100)</f>
        <v>3.3552039200988739</v>
      </c>
      <c r="AI135" s="772">
        <v>2977.7028845535087</v>
      </c>
      <c r="AJ135" s="737">
        <f>+IF(AI135=0,0,AI135/AI95*100)</f>
        <v>3.2068824180865727</v>
      </c>
      <c r="AK135" s="772">
        <v>2627.0650196400702</v>
      </c>
      <c r="AL135" s="737">
        <f>+IF(AK135=0,0,AK135/AK95*100)</f>
        <v>3.1116614144759343</v>
      </c>
      <c r="AM135" s="772">
        <f t="shared" si="97"/>
        <v>8557.3729339888268</v>
      </c>
      <c r="AN135" s="737">
        <f>+IF(AM135=0,0,AM135/AM95*100)</f>
        <v>3.2257802664677158</v>
      </c>
      <c r="AO135" s="772">
        <f t="shared" si="98"/>
        <v>16735.841342319167</v>
      </c>
      <c r="AP135" s="737">
        <f>+IF(AO135=0,0,AO135/AO95*100)</f>
        <v>3.2996333187929188</v>
      </c>
      <c r="AQ135" s="651"/>
      <c r="AR135" s="772">
        <v>33029.517150758016</v>
      </c>
      <c r="AS135" s="737">
        <f>+IF(AR135=0,0,AR135/AR95*100)</f>
        <v>3.1091721651720476</v>
      </c>
      <c r="AT135" s="772">
        <v>2536.7314232347044</v>
      </c>
      <c r="AU135" s="737">
        <f>+IF(AT135=0,0,AT135/AT95*100)</f>
        <v>2.9093891931524531</v>
      </c>
      <c r="AV135" s="772">
        <v>1179.941955311205</v>
      </c>
      <c r="AW135" s="737">
        <f>+IF(AV135=0,0,AV135/AV95*100)</f>
        <v>1.5016220308217085</v>
      </c>
      <c r="AX135" s="772">
        <v>2317.7847240293595</v>
      </c>
      <c r="AY135" s="737">
        <f>+IF(AX135=0,0,AX135/AX95*100)</f>
        <v>2.3338738497974441</v>
      </c>
      <c r="AZ135" s="772">
        <f>+AT135+AV135+AX135</f>
        <v>6034.4581025752686</v>
      </c>
      <c r="BA135" s="737">
        <f>+IF(AZ135=0,0,AZ135/AZ95*100)</f>
        <v>2.2764697300274994</v>
      </c>
      <c r="BB135" s="772">
        <v>3005.4094846420899</v>
      </c>
      <c r="BC135" s="737">
        <f>+IF(BB135=0,0,BB135/BB95*100)</f>
        <v>3.5602565268907065</v>
      </c>
      <c r="BD135" s="772">
        <v>2906.4293962809356</v>
      </c>
      <c r="BE135" s="737">
        <f>+IF(BD135=0,0,BD135/BD95*100)</f>
        <v>3.4575604265726883</v>
      </c>
      <c r="BF135" s="772">
        <v>2884.1126491141849</v>
      </c>
      <c r="BG135" s="737">
        <f>+IF(BF135=0,0,BF135/BF95*100)</f>
        <v>3.5331229356058</v>
      </c>
      <c r="BH135" s="772">
        <f>+BB135+BD135+BF135</f>
        <v>8795.9515300372113</v>
      </c>
      <c r="BI135" s="737">
        <f>+IF(BH135=0,0,BH135/BH95*100)</f>
        <v>3.5168846550604842</v>
      </c>
      <c r="BJ135" s="813">
        <f t="shared" si="99"/>
        <v>14830.40963261248</v>
      </c>
      <c r="BK135" s="737">
        <f>+IF(BJ135=0,0,BJ135/BJ95*100)</f>
        <v>2.8786515454746424</v>
      </c>
      <c r="BL135" s="772">
        <v>2836.5752021923859</v>
      </c>
      <c r="BM135" s="737">
        <f>+IF(BL135=0,0,BL135/BL95*100)</f>
        <v>3.1276425294515957</v>
      </c>
      <c r="BN135" s="772">
        <v>2921.0075231644132</v>
      </c>
      <c r="BO135" s="737">
        <f>+IF(BN135=0,0,BN135/BN95*100)</f>
        <v>3.5592946993933623</v>
      </c>
      <c r="BP135" s="772">
        <v>2835.0666627328696</v>
      </c>
      <c r="BQ135" s="737">
        <f>+IF(BP135=0,0,BP135/BP95*100)</f>
        <v>3.3524024266517296</v>
      </c>
      <c r="BR135" s="772">
        <f>+BL135+BN135+BP135</f>
        <v>8592.6493880896687</v>
      </c>
      <c r="BS135" s="737">
        <f>+IF(BR135=0,0,BR135/BR95*100)</f>
        <v>3.3391692665032924</v>
      </c>
      <c r="BT135" s="772">
        <v>2971.7086443057633</v>
      </c>
      <c r="BU135" s="737">
        <f>+IF(BT135=0,0,BT135/BT95*100)</f>
        <v>3.1993703199167327</v>
      </c>
      <c r="BV135" s="772">
        <v>3502.3995064306473</v>
      </c>
      <c r="BW135" s="737">
        <f>+IF(BV135=0,0,BV135/BV95*100)</f>
        <v>3.5077665483268001</v>
      </c>
      <c r="BX135" s="772">
        <v>3132.3499793194578</v>
      </c>
      <c r="BY135" s="737">
        <f>+IF(BX135=0,0,BX135/BX95*100)</f>
        <v>3.2265986711839902</v>
      </c>
      <c r="BZ135" s="772">
        <f>+BT135+BV135+BX135</f>
        <v>9606.4581300558675</v>
      </c>
      <c r="CA135" s="737">
        <f>+IF(BZ135=0,0,BZ135/BZ95*100)</f>
        <v>3.31474148676948</v>
      </c>
      <c r="CB135" s="772">
        <f t="shared" si="100"/>
        <v>18199.107518145538</v>
      </c>
      <c r="CC135" s="737">
        <f>+IF(CB135=0,0,CB135/CB95*100)</f>
        <v>3.3262302922331997</v>
      </c>
      <c r="CE135" s="813">
        <f t="shared" si="76"/>
        <v>38262.876709658958</v>
      </c>
      <c r="CF135" s="737">
        <f>+IF(CE135=0,0,CE135/CE95*100)</f>
        <v>2.6700778741420153</v>
      </c>
      <c r="CG135" s="772">
        <v>3073.363459727017</v>
      </c>
      <c r="CH135" s="737">
        <f>+IF(CG135=0,0,CG135/CG95*100)</f>
        <v>2.9353200907401242</v>
      </c>
      <c r="CI135" s="772">
        <v>2268.386523680751</v>
      </c>
      <c r="CJ135" s="737">
        <f>+IF(CI135=0,0,CI135/CI95*100)</f>
        <v>2.274843426500659</v>
      </c>
      <c r="CK135" s="772">
        <v>3182.5670864320259</v>
      </c>
      <c r="CL135" s="737">
        <f>+IF(CK135=0,0,CK135/CK95*100)</f>
        <v>2.9095177947385422</v>
      </c>
      <c r="CM135" s="772">
        <f>+CG135+CI135+CK135</f>
        <v>8524.3170698397935</v>
      </c>
      <c r="CN135" s="737">
        <f>+IF(CM135=0,0,CM135/CM95*100)</f>
        <v>2.7164489456245731</v>
      </c>
      <c r="CO135" s="772">
        <v>3292.1122503895267</v>
      </c>
      <c r="CP135" s="737">
        <f>+IF(CO135=0,0,CO135/CO95*100)</f>
        <v>3.08162361247591</v>
      </c>
      <c r="CQ135" s="772">
        <v>3197.0270897585933</v>
      </c>
      <c r="CR135" s="737">
        <f>+IF(CQ135=0,0,CQ135/CQ95*100)</f>
        <v>2.9160150466425749</v>
      </c>
      <c r="CS135" s="772">
        <v>3124.6738537382862</v>
      </c>
      <c r="CT135" s="737">
        <f>+IF(CS135=0,0,CS135/CS95*100)</f>
        <v>2.7415572914566368</v>
      </c>
      <c r="CU135" s="772">
        <f>+CO135+CQ135+CS135</f>
        <v>9613.8131938864062</v>
      </c>
      <c r="CV135" s="737">
        <f>+IF(CU135=0,0,CU135/CU95*100)</f>
        <v>2.909382459533326</v>
      </c>
      <c r="CW135" s="772">
        <f t="shared" si="101"/>
        <v>18138.130263726198</v>
      </c>
      <c r="CX135" s="737">
        <f>+IF(CW135=0,0,CW135/CW95*100)</f>
        <v>2.8154070138448146</v>
      </c>
      <c r="CY135" s="772">
        <v>3263.2806574120536</v>
      </c>
      <c r="CZ135" s="737">
        <f>+IF(CY135=0,0,CY135/CY95*100)</f>
        <v>2.7284040626595156</v>
      </c>
      <c r="DA135" s="772">
        <v>3315.7722769361885</v>
      </c>
      <c r="DB135" s="737">
        <f>+IF(DA135=0,0,DA135/DA95*100)</f>
        <v>2.5711348480262743</v>
      </c>
      <c r="DC135" s="772">
        <v>3358.6135543942419</v>
      </c>
      <c r="DD135" s="737">
        <f>+IF(DC135=0,0,DC135/DC95*100)</f>
        <v>2.5409643160634166</v>
      </c>
      <c r="DE135" s="772">
        <f>+CY135+DA135+DC135</f>
        <v>9937.6664887424849</v>
      </c>
      <c r="DF135" s="737">
        <f>+IF(DE135=0,0,DE135/DE95*100)</f>
        <v>2.6100642116965358</v>
      </c>
      <c r="DG135" s="772">
        <v>3430.6969427280155</v>
      </c>
      <c r="DH135" s="737">
        <f>+IF(DG135=0,0,DG135/DG95*100)</f>
        <v>2.3300151617255223</v>
      </c>
      <c r="DI135" s="772">
        <v>3228.3926859943367</v>
      </c>
      <c r="DJ135" s="737">
        <f>+IF(DI135=0,0,DI135/DI95*100)</f>
        <v>2.3735734514705795</v>
      </c>
      <c r="DK135" s="772">
        <v>3527.9903284679249</v>
      </c>
      <c r="DL135" s="737">
        <f>+IF(DK135=0,0,DK135/DK95*100)</f>
        <v>2.8273246691946814</v>
      </c>
      <c r="DM135" s="772">
        <f>+DG135+DI135+DK135</f>
        <v>10187.079957190277</v>
      </c>
      <c r="DN135" s="737">
        <f>+IF(DM135=0,0,DM135/DM95*100)</f>
        <v>2.4966178909470913</v>
      </c>
      <c r="DO135" s="772">
        <f t="shared" si="102"/>
        <v>20124.74644593276</v>
      </c>
      <c r="DP135" s="737">
        <f>+IF(DO135=0,0,DO135/DO95*100)</f>
        <v>2.551378480123109</v>
      </c>
      <c r="DR135" s="772">
        <f t="shared" si="77"/>
        <v>38802.184281637623</v>
      </c>
      <c r="DS135" s="737">
        <f>+IF(DR135=0,0,DR135/DR95*100)</f>
        <v>2.3445284240758704</v>
      </c>
      <c r="DT135" s="772">
        <v>3274.6554407383937</v>
      </c>
      <c r="DU135" s="737">
        <f>+IF(DT135=0,0,DT135/DT95*100)</f>
        <v>2.3799294184847213</v>
      </c>
      <c r="DV135" s="772">
        <v>3290.0219684944964</v>
      </c>
      <c r="DW135" s="737">
        <f>+IF(DV135=0,0,DV135/DV95*100)</f>
        <v>2.3608597319923712</v>
      </c>
      <c r="DX135" s="772">
        <v>3509.1840316944713</v>
      </c>
      <c r="DY135" s="737">
        <f>+IF(DX135=0,0,DX135/DX95*100)</f>
        <v>2.4813964192916531</v>
      </c>
      <c r="DZ135" s="772">
        <f>+DT135+DV135+DX135</f>
        <v>10073.861440927361</v>
      </c>
      <c r="EA135" s="737">
        <f>+IF(DZ135=0,0,DZ135/DZ95*100)</f>
        <v>2.4078757471370835</v>
      </c>
      <c r="EB135" s="772">
        <v>3093.702156979778</v>
      </c>
      <c r="EC135" s="737">
        <f>+IF(EB135=0,0,EB135/EB95*100)</f>
        <v>2.2998558126868183</v>
      </c>
      <c r="ED135" s="772">
        <v>3119.3856658487157</v>
      </c>
      <c r="EE135" s="737">
        <f>+IF(ED135=0,0,ED135/ED95*100)</f>
        <v>2.3399124139244076</v>
      </c>
      <c r="EF135" s="772">
        <v>3279.5048888987985</v>
      </c>
      <c r="EG135" s="737">
        <f>+IF(EF135=0,0,EF135/EF95*100)</f>
        <v>2.4671182177564428</v>
      </c>
      <c r="EH135" s="772">
        <f>+EB135+ED135+EF135</f>
        <v>9492.5927117272913</v>
      </c>
      <c r="EI135" s="737">
        <f>+IF(EH135=0,0,EH135/EH95*100)</f>
        <v>2.3686604027889877</v>
      </c>
      <c r="EJ135" s="772">
        <f t="shared" si="103"/>
        <v>19566.454152654653</v>
      </c>
      <c r="EK135" s="737">
        <f>+IF(EJ135=0,0,EJ135/EJ95*100)</f>
        <v>2.3886896920875311</v>
      </c>
      <c r="EL135" s="772">
        <v>3075.1517602741601</v>
      </c>
      <c r="EM135" s="737">
        <f>+IF(EL135=0,0,EL135/EL95*100)</f>
        <v>2.255864540657424</v>
      </c>
      <c r="EN135" s="772">
        <v>3254.4095592075687</v>
      </c>
      <c r="EO135" s="737">
        <f>+IF(EN135=0,0,EN135/EN95*100)</f>
        <v>2.4077824983337073</v>
      </c>
      <c r="EP135" s="772">
        <v>3158.9194289901202</v>
      </c>
      <c r="EQ135" s="737">
        <f>+IF(EP135=0,0,EP135/EP95*100)</f>
        <v>2.2883414104513058</v>
      </c>
      <c r="ER135" s="772">
        <f>+EL135+EN135+EP135</f>
        <v>9488.4807484718494</v>
      </c>
      <c r="ES135" s="737">
        <f>+IF(ER135=0,0,ER135/ER95*100)</f>
        <v>2.3169519827771339</v>
      </c>
      <c r="ET135" s="772">
        <v>3285.1365061498773</v>
      </c>
      <c r="EU135" s="737">
        <f>+IF(ET135=0,0,ET135/ET95*100)</f>
        <v>2.2777646559535185</v>
      </c>
      <c r="EV135" s="772">
        <v>3145.2363024770384</v>
      </c>
      <c r="EW135" s="737">
        <f>+IF(EV135=0,0,EV135/EV95*100)</f>
        <v>2.1586178838786605</v>
      </c>
      <c r="EX135" s="772">
        <v>3316.8765718842064</v>
      </c>
      <c r="EY135" s="737">
        <f>+IF(EX135=0,0,EX135/EX95*100)</f>
        <v>2.4312931090323131</v>
      </c>
      <c r="EZ135" s="772">
        <f>+ET135+EV135+EX135</f>
        <v>9747.2493805111226</v>
      </c>
      <c r="FA135" s="737">
        <f>+IF(EZ135=0,0,EZ135/EZ95*100)</f>
        <v>2.2861722201465087</v>
      </c>
      <c r="FB135" s="772">
        <f t="shared" si="104"/>
        <v>19235.73012898297</v>
      </c>
      <c r="FC135" s="737">
        <f>+IF(FB135=0,0,FB135/FB95*100)</f>
        <v>2.3012521892896447</v>
      </c>
      <c r="FD135" s="772">
        <v>43020.673915873609</v>
      </c>
      <c r="FE135" s="737">
        <f>+IF(FD135=0,0,FD135/FD95*100)</f>
        <v>2.5930147173216267</v>
      </c>
      <c r="FF135" s="772">
        <v>46608.937831332478</v>
      </c>
      <c r="FG135" s="737">
        <f>+IF(FF135=0,0,FF135/FF95*100)</f>
        <v>2.5593690582311384</v>
      </c>
      <c r="FH135" s="772">
        <v>51581.864580661757</v>
      </c>
      <c r="FI135" s="737">
        <f>+IF(FH135=0,0,FH135/FH95*100)</f>
        <v>2.4614776507829959</v>
      </c>
      <c r="FJ135" s="772">
        <v>55658.227288859438</v>
      </c>
      <c r="FK135" s="737">
        <f>+IF(FJ135=0,0,FJ135/FJ95*100)</f>
        <v>2.3604573558166928</v>
      </c>
    </row>
    <row r="136" spans="2:167" s="648" customFormat="1" ht="13.5" customHeight="1">
      <c r="B136" s="771"/>
      <c r="C136" s="771"/>
      <c r="D136" s="771" t="s">
        <v>4857</v>
      </c>
      <c r="E136" s="772">
        <f t="shared" si="75"/>
        <v>14847.654770053367</v>
      </c>
      <c r="F136" s="737">
        <f>+IF(E136=0,0,E136/E95*100)</f>
        <v>1.6310151370583545</v>
      </c>
      <c r="G136" s="772">
        <v>1085.6603158555588</v>
      </c>
      <c r="H136" s="737">
        <f>+IF(G136=0,0,G136/G95*100)</f>
        <v>1.4866860318741384</v>
      </c>
      <c r="I136" s="772">
        <v>1047.0298920481296</v>
      </c>
      <c r="J136" s="737">
        <f>+IF(I136=0,0,I136/I95*100)</f>
        <v>1.5924342520949204</v>
      </c>
      <c r="K136" s="772">
        <v>744.89380365662089</v>
      </c>
      <c r="L136" s="737">
        <f>+IF(K136=0,0,K136/K95*100)</f>
        <v>0.9248270704525694</v>
      </c>
      <c r="M136" s="772">
        <f>+G136+I136+K136</f>
        <v>2877.5840115603091</v>
      </c>
      <c r="N136" s="737">
        <f>+IF(M136=0,0,M136/M95*100)</f>
        <v>1.3120486352489085</v>
      </c>
      <c r="O136" s="772">
        <v>925.49024347053796</v>
      </c>
      <c r="P136" s="737">
        <f>+IF(O136=0,0,O136/O95*100)</f>
        <v>1.6022603283955619</v>
      </c>
      <c r="Q136" s="772">
        <v>1207.5927756399094</v>
      </c>
      <c r="R136" s="737">
        <f>+IF(Q136=0,0,Q136/Q95*100)</f>
        <v>2.1128803493985404</v>
      </c>
      <c r="S136" s="772">
        <v>1979.6221127240881</v>
      </c>
      <c r="T136" s="737">
        <f>+IF(S136=0,0,S136/S95*100)</f>
        <v>2.8734428256992102</v>
      </c>
      <c r="U136" s="772">
        <f t="shared" si="94"/>
        <v>4112.7051318345357</v>
      </c>
      <c r="V136" s="737">
        <f>+IF(U136=0,0,U136/U95*100)</f>
        <v>2.2374867288494289</v>
      </c>
      <c r="W136" s="772">
        <f t="shared" si="95"/>
        <v>6990.2891433948444</v>
      </c>
      <c r="X136" s="737">
        <f>+IF(W136=0,0,W136/W95*100)</f>
        <v>1.7340077485221075</v>
      </c>
      <c r="Y136" s="772">
        <v>1317.8363596926292</v>
      </c>
      <c r="Z136" s="737">
        <f>+IF(Y136=0,0,Y136/Y95*100)</f>
        <v>1.7269384462487387</v>
      </c>
      <c r="AA136" s="772">
        <v>1041.5977794980531</v>
      </c>
      <c r="AB136" s="737">
        <f>+IF(AA136=0,0,AA136/AA95*100)</f>
        <v>1.3461322570598868</v>
      </c>
      <c r="AC136" s="772">
        <v>1079.6129613220478</v>
      </c>
      <c r="AD136" s="737">
        <f>+IF(AC136=0,0,AC136/AC95*100)</f>
        <v>1.2235693532030103</v>
      </c>
      <c r="AE136" s="772">
        <f t="shared" si="96"/>
        <v>3439.0471005127301</v>
      </c>
      <c r="AF136" s="737">
        <f>+IF(AE136=0,0,AE136/AE95*100)</f>
        <v>1.4215499661030842</v>
      </c>
      <c r="AG136" s="772">
        <v>1011.2790165532073</v>
      </c>
      <c r="AH136" s="737">
        <f>+IF(AG136=0,0,AG136/AG95*100)</f>
        <v>1.1491707446181347</v>
      </c>
      <c r="AI136" s="772">
        <v>1532.0139104047182</v>
      </c>
      <c r="AJ136" s="737">
        <f>+IF(AI136=0,0,AI136/AI95*100)</f>
        <v>1.6499256856775439</v>
      </c>
      <c r="AK136" s="772">
        <v>1875.0255991878662</v>
      </c>
      <c r="AL136" s="737">
        <f>+IF(AK136=0,0,AK136/AK95*100)</f>
        <v>2.2208985177484757</v>
      </c>
      <c r="AM136" s="772">
        <f t="shared" si="97"/>
        <v>4418.3185261457911</v>
      </c>
      <c r="AN136" s="737">
        <f>+IF(AM136=0,0,AM136/AM95*100)</f>
        <v>1.6655257194647375</v>
      </c>
      <c r="AO136" s="772">
        <f t="shared" si="98"/>
        <v>7857.3656266585213</v>
      </c>
      <c r="AP136" s="737">
        <f>+IF(AO136=0,0,AO136/AO95*100)</f>
        <v>1.549155784245019</v>
      </c>
      <c r="AQ136" s="651"/>
      <c r="AR136" s="772">
        <v>16762.613356624188</v>
      </c>
      <c r="AS136" s="737">
        <f>+IF(AR136=0,0,AR136/AR95*100)</f>
        <v>1.577917431431813</v>
      </c>
      <c r="AT136" s="772">
        <v>971.43679753063168</v>
      </c>
      <c r="AU136" s="737">
        <f>+IF(AT136=0,0,AT136/AT95*100)</f>
        <v>1.1141454293030031</v>
      </c>
      <c r="AV136" s="772">
        <v>1344.5157774286142</v>
      </c>
      <c r="AW136" s="737">
        <f>+IF(AV136=0,0,AV136/AV95*100)</f>
        <v>1.7110625680241136</v>
      </c>
      <c r="AX136" s="772">
        <v>1700.524494613974</v>
      </c>
      <c r="AY136" s="737">
        <f>+IF(AX136=0,0,AX136/AX95*100)</f>
        <v>1.7123288490830932</v>
      </c>
      <c r="AZ136" s="772">
        <f>+AT136+AV136+AX136</f>
        <v>4016.4770695732195</v>
      </c>
      <c r="BA136" s="737">
        <f>+IF(AZ136=0,0,AZ136/AZ95*100)</f>
        <v>1.515196280231186</v>
      </c>
      <c r="BB136" s="772">
        <v>1393.0601984221821</v>
      </c>
      <c r="BC136" s="737">
        <f>+IF(BB136=0,0,BB136/BB95*100)</f>
        <v>1.6502415691201144</v>
      </c>
      <c r="BD136" s="772">
        <v>1190.3669629633469</v>
      </c>
      <c r="BE136" s="737">
        <f>+IF(BD136=0,0,BD136/BD95*100)</f>
        <v>1.4160900345654757</v>
      </c>
      <c r="BF136" s="772">
        <v>1433.2412132968207</v>
      </c>
      <c r="BG136" s="737">
        <f>+IF(BF136=0,0,BF136/BF95*100)</f>
        <v>1.7557626968938829</v>
      </c>
      <c r="BH136" s="772">
        <f>+BB136+BD136+BF136</f>
        <v>4016.6683746823496</v>
      </c>
      <c r="BI136" s="737">
        <f>+IF(BH136=0,0,BH136/BH95*100)</f>
        <v>1.6059842216214819</v>
      </c>
      <c r="BJ136" s="772">
        <f t="shared" si="99"/>
        <v>8033.1454442555696</v>
      </c>
      <c r="BK136" s="737">
        <f>+IF(BJ136=0,0,BJ136/BJ95*100)</f>
        <v>1.5592709251453978</v>
      </c>
      <c r="BL136" s="772">
        <v>1315.3292295979102</v>
      </c>
      <c r="BM136" s="737">
        <f>+IF(BL136=0,0,BL136/BL95*100)</f>
        <v>1.4502981043977303</v>
      </c>
      <c r="BN136" s="772">
        <v>1547.1128269081619</v>
      </c>
      <c r="BO136" s="737">
        <f>+IF(BN136=0,0,BN136/BN95*100)</f>
        <v>1.8851818903267346</v>
      </c>
      <c r="BP136" s="772">
        <v>1493.7136442202668</v>
      </c>
      <c r="BQ136" s="737">
        <f>+IF(BP136=0,0,BP136/BP95*100)</f>
        <v>1.7662827161812837</v>
      </c>
      <c r="BR136" s="772">
        <f>+BL136+BN136+BP136</f>
        <v>4356.1557007263382</v>
      </c>
      <c r="BS136" s="737">
        <f>+IF(BR136=0,0,BR136/BR95*100)</f>
        <v>1.692835420019666</v>
      </c>
      <c r="BT136" s="772">
        <v>1306.8332253982653</v>
      </c>
      <c r="BU136" s="737">
        <f>+IF(BT136=0,0,BT136/BT95*100)</f>
        <v>1.4069493126224761</v>
      </c>
      <c r="BV136" s="772">
        <v>1437.4477810094609</v>
      </c>
      <c r="BW136" s="737">
        <f>+IF(BV136=0,0,BV136/BV95*100)</f>
        <v>1.4396505115803295</v>
      </c>
      <c r="BX136" s="772">
        <v>1629.0312052345539</v>
      </c>
      <c r="BY136" s="737">
        <f>+IF(BX136=0,0,BX136/BX95*100)</f>
        <v>1.6780468200648022</v>
      </c>
      <c r="BZ136" s="772">
        <f>+BT136+BV136+BX136</f>
        <v>4373.3122116422801</v>
      </c>
      <c r="CA136" s="737">
        <f>+IF(BZ136=0,0,BZ136/BZ95*100)</f>
        <v>1.5090264514005589</v>
      </c>
      <c r="CB136" s="772">
        <f t="shared" si="100"/>
        <v>8729.4679123686183</v>
      </c>
      <c r="CC136" s="737">
        <f>+IF(CB136=0,0,CB136/CB95*100)</f>
        <v>1.5954749745968289</v>
      </c>
      <c r="CE136" s="772">
        <f t="shared" si="76"/>
        <v>20623.08715326629</v>
      </c>
      <c r="CF136" s="737">
        <f>+IF(CE136=0,0,CE136/CE95*100)</f>
        <v>1.4391298678945972</v>
      </c>
      <c r="CG136" s="772">
        <v>1132.3264134577273</v>
      </c>
      <c r="CH136" s="737">
        <f>+IF(CG136=0,0,CG136/CG95*100)</f>
        <v>1.0814667754894818</v>
      </c>
      <c r="CI136" s="772">
        <v>1330.7528181918954</v>
      </c>
      <c r="CJ136" s="737">
        <f>+IF(CI136=0,0,CI136/CI95*100)</f>
        <v>1.3345407712301816</v>
      </c>
      <c r="CK136" s="772">
        <v>1294.2620437124874</v>
      </c>
      <c r="CL136" s="737">
        <f>+IF(CK136=0,0,CK136/CK95*100)</f>
        <v>1.1832204459381421</v>
      </c>
      <c r="CM136" s="772">
        <f>+CG136+CI136+CK136</f>
        <v>3757.3412753621101</v>
      </c>
      <c r="CN136" s="737">
        <f>+IF(CM136=0,0,CM136/CM95*100)</f>
        <v>1.1973540709696897</v>
      </c>
      <c r="CO136" s="772">
        <v>1912.8147753432281</v>
      </c>
      <c r="CP136" s="737">
        <f>+IF(CO136=0,0,CO136/CO95*100)</f>
        <v>1.7905146391326849</v>
      </c>
      <c r="CQ136" s="772">
        <v>1421.4286621036538</v>
      </c>
      <c r="CR136" s="737">
        <f>+IF(CQ136=0,0,CQ136/CQ95*100)</f>
        <v>1.296488034055495</v>
      </c>
      <c r="CS136" s="772">
        <v>1641.2133900686629</v>
      </c>
      <c r="CT136" s="737">
        <f>+IF(CS136=0,0,CS136/CS95*100)</f>
        <v>1.4399840581748828</v>
      </c>
      <c r="CU136" s="772">
        <f>+CO136+CQ136+CS136</f>
        <v>4975.4568275155452</v>
      </c>
      <c r="CV136" s="737">
        <f>+IF(CU136=0,0,CU136/CU95*100)</f>
        <v>1.505698782595889</v>
      </c>
      <c r="CW136" s="772">
        <f t="shared" si="101"/>
        <v>8732.7981028776558</v>
      </c>
      <c r="CX136" s="737">
        <f>+IF(CW136=0,0,CW136/CW95*100)</f>
        <v>1.3555080193961266</v>
      </c>
      <c r="CY136" s="772">
        <v>1871.4846535101403</v>
      </c>
      <c r="CZ136" s="737">
        <f>+IF(CY136=0,0,CY136/CY95*100)</f>
        <v>1.5647340415676816</v>
      </c>
      <c r="DA136" s="772">
        <v>1522.5543635110967</v>
      </c>
      <c r="DB136" s="737">
        <f>+IF(DA136=0,0,DA136/DA95*100)</f>
        <v>1.1806276954746315</v>
      </c>
      <c r="DC136" s="772">
        <v>1596.3594730538362</v>
      </c>
      <c r="DD136" s="737">
        <f>+IF(DC136=0,0,DC136/DC95*100)</f>
        <v>1.2077282458806691</v>
      </c>
      <c r="DE136" s="772">
        <f>+CY136+DA136+DC136</f>
        <v>4990.3984900750729</v>
      </c>
      <c r="DF136" s="737">
        <f>+IF(DE136=0,0,DE136/DE95*100)</f>
        <v>1.3106960789843933</v>
      </c>
      <c r="DG136" s="772">
        <v>2152.7166229401178</v>
      </c>
      <c r="DH136" s="737">
        <f>+IF(DG136=0,0,DG136/DG95*100)</f>
        <v>1.4620534702084567</v>
      </c>
      <c r="DI136" s="772">
        <v>2761.2660474741015</v>
      </c>
      <c r="DJ136" s="737">
        <f>+IF(DI136=0,0,DI136/DI95*100)</f>
        <v>2.0301333884087249</v>
      </c>
      <c r="DK136" s="772">
        <v>1985.9078898993409</v>
      </c>
      <c r="DL136" s="737">
        <f>+IF(DK136=0,0,DK136/DK95*100)</f>
        <v>1.5915027664769887</v>
      </c>
      <c r="DM136" s="772">
        <f>+DG136+DI136+DK136</f>
        <v>6899.8905603135609</v>
      </c>
      <c r="DN136" s="737">
        <f>+IF(DM136=0,0,DM136/DM95*100)</f>
        <v>1.6910037312799338</v>
      </c>
      <c r="DO136" s="772">
        <f t="shared" si="102"/>
        <v>11890.289050388634</v>
      </c>
      <c r="DP136" s="737">
        <f>+IF(DO136=0,0,DO136/DO95*100)</f>
        <v>1.5074290593974697</v>
      </c>
      <c r="DR136" s="772">
        <f t="shared" si="77"/>
        <v>23118.192166714056</v>
      </c>
      <c r="DS136" s="737">
        <f>+IF(DR136=0,0,DR136/DR95*100)</f>
        <v>1.3968610183050683</v>
      </c>
      <c r="DT136" s="772">
        <v>1752.130167950394</v>
      </c>
      <c r="DU136" s="737">
        <f>+IF(DT136=0,0,DT136/DT95*100)</f>
        <v>1.2733999674724397</v>
      </c>
      <c r="DV136" s="772">
        <v>1833.2790012250975</v>
      </c>
      <c r="DW136" s="737">
        <f>+IF(DV136=0,0,DV136/DV95*100)</f>
        <v>1.3155275596776812</v>
      </c>
      <c r="DX136" s="772">
        <v>2407.0389371462406</v>
      </c>
      <c r="DY136" s="737">
        <f>+IF(DX136=0,0,DX136/DX95*100)</f>
        <v>1.7020531684245093</v>
      </c>
      <c r="DZ136" s="772">
        <f>+DT136+DV136+DX136</f>
        <v>5992.4481063217318</v>
      </c>
      <c r="EA136" s="737">
        <f>+IF(DZ136=0,0,DZ136/DZ95*100)</f>
        <v>1.4323276675782186</v>
      </c>
      <c r="EB136" s="772">
        <v>2266.2466801780956</v>
      </c>
      <c r="EC136" s="737">
        <f>+IF(EB136=0,0,EB136/EB95*100)</f>
        <v>1.6847260453404616</v>
      </c>
      <c r="ED136" s="772">
        <v>1976.7497909140691</v>
      </c>
      <c r="EE136" s="737">
        <f>+IF(ED136=0,0,ED136/ED95*100)</f>
        <v>1.4827988169663633</v>
      </c>
      <c r="EF136" s="772">
        <v>2139.1061862293718</v>
      </c>
      <c r="EG136" s="737">
        <f>+IF(EF136=0,0,EF136/EF95*100)</f>
        <v>1.6092148115485989</v>
      </c>
      <c r="EH136" s="772">
        <f>+EB136+ED136+EF136</f>
        <v>6382.1026573215368</v>
      </c>
      <c r="EI136" s="737">
        <f>+IF(EH136=0,0,EH136/EH95*100)</f>
        <v>1.5925084231472493</v>
      </c>
      <c r="EJ136" s="772">
        <f t="shared" si="103"/>
        <v>12374.550763643269</v>
      </c>
      <c r="EK136" s="737">
        <f>+IF(EJ136=0,0,EJ136/EJ95*100)</f>
        <v>1.5106958891331972</v>
      </c>
      <c r="EL136" s="772">
        <v>2120.914650590491</v>
      </c>
      <c r="EM136" s="737">
        <f>+IF(EL136=0,0,EL136/EL95*100)</f>
        <v>1.5558569225218875</v>
      </c>
      <c r="EN136" s="772">
        <v>1634.0774675820392</v>
      </c>
      <c r="EO136" s="737">
        <f>+IF(EN136=0,0,EN136/EN95*100)</f>
        <v>1.2089760233876434</v>
      </c>
      <c r="EP136" s="772">
        <v>1752.1788181545139</v>
      </c>
      <c r="EQ136" s="737">
        <f>+IF(EP136=0,0,EP136/EP95*100)</f>
        <v>1.2692895270774389</v>
      </c>
      <c r="ER136" s="772">
        <f>+EL136+EN136+EP136</f>
        <v>5507.1709363270438</v>
      </c>
      <c r="ES136" s="737">
        <f>+IF(ER136=0,0,ER136/ER95*100)</f>
        <v>1.3447727785578911</v>
      </c>
      <c r="ET136" s="772">
        <v>1729.6679661591656</v>
      </c>
      <c r="EU136" s="737">
        <f>+IF(ET136=0,0,ET136/ET95*100)</f>
        <v>1.1992733186206936</v>
      </c>
      <c r="EV136" s="772">
        <v>1885.2219351930034</v>
      </c>
      <c r="EW136" s="737">
        <f>+IF(EV136=0,0,EV136/EV95*100)</f>
        <v>1.2938531140515674</v>
      </c>
      <c r="EX136" s="772">
        <v>1621.5805653915768</v>
      </c>
      <c r="EY136" s="737">
        <f>+IF(EX136=0,0,EX136/EX95*100)</f>
        <v>1.1886295944191976</v>
      </c>
      <c r="EZ136" s="772">
        <f>+ET136+EV136+EX136</f>
        <v>5236.4704667437454</v>
      </c>
      <c r="FA136" s="737">
        <f>+IF(EZ136=0,0,EZ136/EZ95*100)</f>
        <v>1.2281899072597051</v>
      </c>
      <c r="FB136" s="772">
        <f t="shared" si="104"/>
        <v>10743.641403070789</v>
      </c>
      <c r="FC136" s="737">
        <f>+IF(FB136=0,0,FB136/FB95*100)</f>
        <v>1.28530750504279</v>
      </c>
      <c r="FD136" s="772">
        <v>26810.419023331266</v>
      </c>
      <c r="FE136" s="737">
        <f>+IF(FD136=0,0,FD136/FD95*100)</f>
        <v>1.6159628563932498</v>
      </c>
      <c r="FF136" s="772">
        <v>30820.016682219924</v>
      </c>
      <c r="FG136" s="737">
        <f>+IF(FF136=0,0,FF136/FF95*100)</f>
        <v>1.6923749122129721</v>
      </c>
      <c r="FH136" s="772">
        <v>33495.024429012767</v>
      </c>
      <c r="FI136" s="737">
        <f>+IF(FH136=0,0,FH136/FH95*100)</f>
        <v>1.5983767689420674</v>
      </c>
      <c r="FJ136" s="772">
        <v>35260.009012594295</v>
      </c>
      <c r="FK136" s="737">
        <f>+IF(FJ136=0,0,FJ136/FJ95*100)</f>
        <v>1.4953718739188153</v>
      </c>
    </row>
    <row r="137" spans="2:167" s="648" customFormat="1" ht="13.5" customHeight="1">
      <c r="B137" s="781"/>
      <c r="C137" s="781"/>
      <c r="D137" s="802" t="s">
        <v>4858</v>
      </c>
      <c r="E137" s="803">
        <f t="shared" si="75"/>
        <v>10958.649767222183</v>
      </c>
      <c r="F137" s="804">
        <f>+IF(E137=0,0,E137/E95*100)</f>
        <v>1.2038078692474978</v>
      </c>
      <c r="G137" s="815">
        <v>951.80235469976901</v>
      </c>
      <c r="H137" s="804">
        <f>+IF(G137=0,0,G137/G95*100)</f>
        <v>1.3033830611391004</v>
      </c>
      <c r="I137" s="815">
        <v>866.01780420879084</v>
      </c>
      <c r="J137" s="804">
        <f>+IF(I137=0,0,I137/I95*100)</f>
        <v>1.3171318458238612</v>
      </c>
      <c r="K137" s="815">
        <v>965.89355371178215</v>
      </c>
      <c r="L137" s="804">
        <f>+IF(K137=0,0,K137/K95*100)</f>
        <v>1.199210546876925</v>
      </c>
      <c r="M137" s="815">
        <f>+G137+I137+K137</f>
        <v>2783.713712620342</v>
      </c>
      <c r="N137" s="804">
        <f>+IF(M137=0,0,M137/M95*100)</f>
        <v>1.2692480090570049</v>
      </c>
      <c r="O137" s="815">
        <v>872.24348202181363</v>
      </c>
      <c r="P137" s="804">
        <f>+IF(O137=0,0,O137/O95*100)</f>
        <v>1.5100765651557617</v>
      </c>
      <c r="Q137" s="815">
        <v>917.84272270753513</v>
      </c>
      <c r="R137" s="804">
        <f>+IF(Q137=0,0,Q137/Q95*100)</f>
        <v>1.6059154143412</v>
      </c>
      <c r="S137" s="815">
        <v>914.75111885018282</v>
      </c>
      <c r="T137" s="804">
        <f>+IF(S137=0,0,S137/S95*100)</f>
        <v>1.3277711048314256</v>
      </c>
      <c r="U137" s="803">
        <f t="shared" si="94"/>
        <v>2704.8373235795316</v>
      </c>
      <c r="V137" s="804">
        <f>+IF(U137=0,0,U137/U95*100)</f>
        <v>1.4715466879353456</v>
      </c>
      <c r="W137" s="803">
        <f t="shared" si="95"/>
        <v>5488.5510361998731</v>
      </c>
      <c r="X137" s="804">
        <f>+IF(W137=0,0,W137/W95*100)</f>
        <v>1.3614873190077492</v>
      </c>
      <c r="Y137" s="815">
        <v>861.46134512516585</v>
      </c>
      <c r="Z137" s="804">
        <f>+IF(Y137=0,0,Y137/Y95*100)</f>
        <v>1.1288888077126584</v>
      </c>
      <c r="AA137" s="815">
        <v>832.24381438106218</v>
      </c>
      <c r="AB137" s="804">
        <f>+IF(AA137=0,0,AA137/AA95*100)</f>
        <v>1.0755689636903674</v>
      </c>
      <c r="AC137" s="815">
        <v>887.85989265070066</v>
      </c>
      <c r="AD137" s="804">
        <f>+IF(AC137=0,0,AC137/AC95*100)</f>
        <v>1.0062477883325931</v>
      </c>
      <c r="AE137" s="803">
        <f t="shared" si="96"/>
        <v>2581.5650521569287</v>
      </c>
      <c r="AF137" s="804">
        <f>+IF(AE137=0,0,AE137/AE95*100)</f>
        <v>1.0671048127952223</v>
      </c>
      <c r="AG137" s="815">
        <v>918.84633765154513</v>
      </c>
      <c r="AH137" s="804">
        <f>+IF(AG137=0,0,AG137/AG95*100)</f>
        <v>1.0441345194994627</v>
      </c>
      <c r="AI137" s="815">
        <v>898.22232404177316</v>
      </c>
      <c r="AJ137" s="804">
        <f>+IF(AI137=0,0,AI137/AI95*100)</f>
        <v>0.96735419555948665</v>
      </c>
      <c r="AK137" s="815">
        <v>1071.4650171720634</v>
      </c>
      <c r="AL137" s="804">
        <f>+IF(AK137=0,0,AK137/AK95*100)</f>
        <v>1.2691107094684297</v>
      </c>
      <c r="AM137" s="803">
        <f t="shared" si="97"/>
        <v>2888.5336788653817</v>
      </c>
      <c r="AN137" s="804">
        <f>+IF(AM137=0,0,AM137/AM95*100)</f>
        <v>1.0888592810186279</v>
      </c>
      <c r="AO137" s="803">
        <f t="shared" si="98"/>
        <v>5470.0987310223099</v>
      </c>
      <c r="AP137" s="804">
        <f>+IF(AO137=0,0,AO137/AO95*100)</f>
        <v>1.0784829791811885</v>
      </c>
      <c r="AQ137" s="651"/>
      <c r="AR137" s="815">
        <v>11289.198152229443</v>
      </c>
      <c r="AS137" s="804">
        <f>+IF(AR137=0,0,AR137/AR95*100)</f>
        <v>1.0626876712067819</v>
      </c>
      <c r="AT137" s="815">
        <v>729.32231765198583</v>
      </c>
      <c r="AU137" s="804">
        <f>+IF(AT137=0,0,AT137/AT95*100)</f>
        <v>0.8364631942769396</v>
      </c>
      <c r="AV137" s="815">
        <v>782.99965826018092</v>
      </c>
      <c r="AW137" s="804">
        <f>+IF(AV137=0,0,AV137/AV95*100)</f>
        <v>0.9964638783093801</v>
      </c>
      <c r="AX137" s="815">
        <v>887.42354935666651</v>
      </c>
      <c r="AY137" s="804">
        <f>+IF(AX137=0,0,AX137/AX95*100)</f>
        <v>0.89358368534649124</v>
      </c>
      <c r="AZ137" s="815">
        <f>+AT137+AV137+AX137</f>
        <v>2399.7455252688333</v>
      </c>
      <c r="BA137" s="804">
        <f>+IF(AZ137=0,0,AZ137/AZ95*100)</f>
        <v>0.90529223257214586</v>
      </c>
      <c r="BB137" s="815">
        <v>863.91831593572783</v>
      </c>
      <c r="BC137" s="804">
        <f>+IF(BB137=0,0,BB137/BB95*100)</f>
        <v>1.023411564623079</v>
      </c>
      <c r="BD137" s="815">
        <v>862.8501187557174</v>
      </c>
      <c r="BE137" s="804">
        <f>+IF(BD137=0,0,BD137/BD95*100)</f>
        <v>1.0264678813429333</v>
      </c>
      <c r="BF137" s="815">
        <v>934.90742058899491</v>
      </c>
      <c r="BG137" s="804">
        <f>+IF(BF137=0,0,BF137/BF95*100)</f>
        <v>1.1452891243223633</v>
      </c>
      <c r="BH137" s="815">
        <f>+BB137+BD137+BF137</f>
        <v>2661.6758552804404</v>
      </c>
      <c r="BI137" s="804">
        <f>+IF(BH137=0,0,BH137/BH95*100)</f>
        <v>1.0642176619794506</v>
      </c>
      <c r="BJ137" s="803">
        <f t="shared" si="99"/>
        <v>5061.4213805492736</v>
      </c>
      <c r="BK137" s="804">
        <f>+IF(BJ137=0,0,BJ137/BJ95*100)</f>
        <v>0.98244545095885827</v>
      </c>
      <c r="BL137" s="815">
        <v>986.69531120970396</v>
      </c>
      <c r="BM137" s="804">
        <f>+IF(BL137=0,0,BL137/BL95*100)</f>
        <v>1.0879423244498361</v>
      </c>
      <c r="BN137" s="815">
        <v>953.17125792742308</v>
      </c>
      <c r="BO137" s="804">
        <f>+IF(BN137=0,0,BN137/BN95*100)</f>
        <v>1.1614545252111703</v>
      </c>
      <c r="BP137" s="815">
        <v>806.47546504686352</v>
      </c>
      <c r="BQ137" s="804">
        <f>+IF(BP137=0,0,BP137/BP95*100)</f>
        <v>0.95363905956695061</v>
      </c>
      <c r="BR137" s="815">
        <f>+BL137+BN137+BP137</f>
        <v>2746.3420341839906</v>
      </c>
      <c r="BS137" s="804">
        <f>+IF(BR137=0,0,BR137/BR95*100)</f>
        <v>1.0672495177755781</v>
      </c>
      <c r="BT137" s="815">
        <v>947.50361029597138</v>
      </c>
      <c r="BU137" s="804">
        <f>+IF(BT137=0,0,BT137/BT95*100)</f>
        <v>1.0200915673895301</v>
      </c>
      <c r="BV137" s="815">
        <v>1072.1627973335399</v>
      </c>
      <c r="BW137" s="804">
        <f>+IF(BV137=0,0,BV137/BV95*100)</f>
        <v>1.0738057688569826</v>
      </c>
      <c r="BX137" s="815">
        <v>1461.768329866667</v>
      </c>
      <c r="BY137" s="804">
        <f>+IF(BX137=0,0,BX137/BX95*100)</f>
        <v>1.5057512033669225</v>
      </c>
      <c r="BZ137" s="815">
        <f>+BT137+BV137+BX137</f>
        <v>3481.4347374961781</v>
      </c>
      <c r="CA137" s="804">
        <f>+IF(BZ137=0,0,BZ137/BZ95*100)</f>
        <v>1.2012810550595596</v>
      </c>
      <c r="CB137" s="803">
        <f t="shared" si="100"/>
        <v>6227.7767716801682</v>
      </c>
      <c r="CC137" s="804">
        <f>+IF(CB137=0,0,CB137/CB95*100)</f>
        <v>1.13824371500497</v>
      </c>
      <c r="CE137" s="803">
        <f t="shared" si="76"/>
        <v>15518.145744268</v>
      </c>
      <c r="CF137" s="804">
        <f>+IF(CE137=0,0,CE137/CE95*100)</f>
        <v>1.0828944701123695</v>
      </c>
      <c r="CG137" s="815">
        <v>1028.9000543830034</v>
      </c>
      <c r="CH137" s="804">
        <f>+IF(CG137=0,0,CG137/CG95*100)</f>
        <v>0.9826859206760703</v>
      </c>
      <c r="CI137" s="815">
        <v>948.94284712735453</v>
      </c>
      <c r="CJ137" s="804">
        <f>+IF(CI137=0,0,CI137/CI95*100)</f>
        <v>0.95164398808441053</v>
      </c>
      <c r="CK137" s="815">
        <v>1139.1505442102721</v>
      </c>
      <c r="CL137" s="804">
        <f>+IF(CK137=0,0,CK137/CK95*100)</f>
        <v>1.0414167837642125</v>
      </c>
      <c r="CM137" s="815">
        <f>+CG137+CI137+CK137</f>
        <v>3116.99344572063</v>
      </c>
      <c r="CN137" s="804">
        <f>+IF(CM137=0,0,CM137/CM95*100)</f>
        <v>0.99329406564479683</v>
      </c>
      <c r="CO137" s="815">
        <v>1458.5025352672455</v>
      </c>
      <c r="CP137" s="804">
        <f>+IF(CO137=0,0,CO137/CO95*100)</f>
        <v>1.3652498790111793</v>
      </c>
      <c r="CQ137" s="815">
        <v>1330.7084651377531</v>
      </c>
      <c r="CR137" s="804">
        <f>+IF(CQ137=0,0,CQ137/CQ95*100)</f>
        <v>1.2137419540380998</v>
      </c>
      <c r="CS137" s="815">
        <v>1408.7713811930503</v>
      </c>
      <c r="CT137" s="804">
        <f>+IF(CS137=0,0,CS137/CS95*100)</f>
        <v>1.2360417864042246</v>
      </c>
      <c r="CU137" s="815">
        <f>+CO137+CQ137+CS137</f>
        <v>4197.982381598049</v>
      </c>
      <c r="CV137" s="804">
        <f>+IF(CU137=0,0,CU137/CU95*100)</f>
        <v>1.2704153971098695</v>
      </c>
      <c r="CW137" s="803">
        <f t="shared" si="101"/>
        <v>7314.975827318679</v>
      </c>
      <c r="CX137" s="804">
        <f>+IF(CW137=0,0,CW137/CW95*100)</f>
        <v>1.1354331428264555</v>
      </c>
      <c r="CY137" s="815">
        <v>1357.9590240778057</v>
      </c>
      <c r="CZ137" s="804">
        <f>+IF(CY137=0,0,CY137/CY95*100)</f>
        <v>1.1353791803973541</v>
      </c>
      <c r="DA137" s="815">
        <v>1279.8400999872267</v>
      </c>
      <c r="DB137" s="804">
        <f>+IF(DA137=0,0,DA137/DA95*100)</f>
        <v>0.99242083175240858</v>
      </c>
      <c r="DC137" s="815">
        <v>1265.5020055519217</v>
      </c>
      <c r="DD137" s="804">
        <f>+IF(DC137=0,0,DC137/DC95*100)</f>
        <v>0.95741751348767012</v>
      </c>
      <c r="DE137" s="815">
        <f>+CY137+DA137+DC137</f>
        <v>3903.3011296169543</v>
      </c>
      <c r="DF137" s="804">
        <f>+IF(DE137=0,0,DE137/DE95*100)</f>
        <v>1.0251769464621114</v>
      </c>
      <c r="DG137" s="815">
        <v>1354.8392583284676</v>
      </c>
      <c r="DH137" s="804">
        <f>+IF(DG137=0,0,DG137/DG95*100)</f>
        <v>0.92016172407699615</v>
      </c>
      <c r="DI137" s="815">
        <v>1345.9019305557292</v>
      </c>
      <c r="DJ137" s="804">
        <f>+IF(DI137=0,0,DI137/DI95*100)</f>
        <v>0.98953175817462558</v>
      </c>
      <c r="DK137" s="815">
        <v>1599.1275984481722</v>
      </c>
      <c r="DL137" s="804">
        <f>+IF(DK137=0,0,DK137/DK95*100)</f>
        <v>1.2815377842166524</v>
      </c>
      <c r="DM137" s="815">
        <f>+DG137+DI137+DK137</f>
        <v>4299.8687873323688</v>
      </c>
      <c r="DN137" s="804">
        <f>+IF(DM137=0,0,DM137/DM95*100)</f>
        <v>1.053798476922905</v>
      </c>
      <c r="DO137" s="803">
        <f t="shared" si="102"/>
        <v>8203.1699169493222</v>
      </c>
      <c r="DP137" s="804">
        <f>+IF(DO137=0,0,DO137/DO95*100)</f>
        <v>1.0399828515170004</v>
      </c>
      <c r="DR137" s="815">
        <f t="shared" si="77"/>
        <v>19259.881807810714</v>
      </c>
      <c r="DS137" s="804">
        <f>+IF(DR137=0,0,DR137/DR95*100)</f>
        <v>1.1637319181570627</v>
      </c>
      <c r="DT137" s="815">
        <v>1657.6441699292213</v>
      </c>
      <c r="DU137" s="804">
        <f>+IF(DT137=0,0,DT137/DT95*100)</f>
        <v>1.2047301454423172</v>
      </c>
      <c r="DV137" s="815">
        <v>1442.8458136779943</v>
      </c>
      <c r="DW137" s="804">
        <f>+IF(DV137=0,0,DV137/DV95*100)</f>
        <v>1.0353598284770364</v>
      </c>
      <c r="DX137" s="815">
        <v>1558.3961456029458</v>
      </c>
      <c r="DY137" s="804">
        <f>+IF(DX137=0,0,DX137/DX95*100)</f>
        <v>1.1019651806832755</v>
      </c>
      <c r="DZ137" s="815">
        <f>+DT137+DV137+DX137</f>
        <v>4658.886129210161</v>
      </c>
      <c r="EA137" s="804">
        <f>+IF(DZ137=0,0,DZ137/DZ95*100)</f>
        <v>1.1135768528265386</v>
      </c>
      <c r="EB137" s="815">
        <v>1735.594700670807</v>
      </c>
      <c r="EC137" s="804">
        <f>+IF(EB137=0,0,EB137/EB95*100)</f>
        <v>1.2902397704318775</v>
      </c>
      <c r="ED137" s="815">
        <v>1469.8636991017133</v>
      </c>
      <c r="EE137" s="804">
        <f>+IF(ED137=0,0,ED137/ED95*100)</f>
        <v>1.1025736105539157</v>
      </c>
      <c r="EF137" s="815">
        <v>1580.0630517490285</v>
      </c>
      <c r="EG137" s="804">
        <f>+IF(EF137=0,0,EF137/EF95*100)</f>
        <v>1.188655749033757</v>
      </c>
      <c r="EH137" s="815">
        <f>+EB137+ED137+EF137</f>
        <v>4785.5214515215484</v>
      </c>
      <c r="EI137" s="804">
        <f>+IF(EH137=0,0,EH137/EH95*100)</f>
        <v>1.1941179310171606</v>
      </c>
      <c r="EJ137" s="803">
        <f t="shared" si="103"/>
        <v>9444.4075807317095</v>
      </c>
      <c r="EK137" s="804">
        <f>+IF(EJ137=0,0,EJ137/EJ95*100)</f>
        <v>1.1529814681780963</v>
      </c>
      <c r="EL137" s="815">
        <v>1719.3969604171996</v>
      </c>
      <c r="EM137" s="804">
        <f>+IF(EL137=0,0,EL137/EL95*100)</f>
        <v>1.2613122657639233</v>
      </c>
      <c r="EN137" s="815">
        <v>1549.6273242797226</v>
      </c>
      <c r="EO137" s="804">
        <f>+IF(EN137=0,0,EN137/EN95*100)</f>
        <v>1.1464953880140789</v>
      </c>
      <c r="EP137" s="815">
        <v>1600.4008094541637</v>
      </c>
      <c r="EQ137" s="804">
        <f>+IF(EP137=0,0,EP137/EP95*100)</f>
        <v>1.1593405681652815</v>
      </c>
      <c r="ER137" s="815">
        <f>+EL137+EN137+EP137</f>
        <v>4869.4250941510854</v>
      </c>
      <c r="ES137" s="804">
        <f>+IF(ER137=0,0,ER137/ER95*100)</f>
        <v>1.1890443186803248</v>
      </c>
      <c r="ET137" s="815">
        <v>1744.17106578674</v>
      </c>
      <c r="EU137" s="804">
        <f>+IF(ET137=0,0,ET137/ET95*100)</f>
        <v>1.2093291101141732</v>
      </c>
      <c r="EV137" s="815">
        <v>1584.6852490638244</v>
      </c>
      <c r="EW137" s="804">
        <f>+IF(EV137=0,0,EV137/EV95*100)</f>
        <v>1.0875907531188918</v>
      </c>
      <c r="EX137" s="815">
        <v>1617.1928180773571</v>
      </c>
      <c r="EY137" s="804">
        <f>+IF(EX137=0,0,EX137/EX95*100)</f>
        <v>1.1854133457653693</v>
      </c>
      <c r="EZ137" s="815">
        <f>+ET137+EV137+EX137</f>
        <v>4946.0491329279212</v>
      </c>
      <c r="FA137" s="804">
        <f>+IF(EZ137=0,0,EZ137/EZ95*100)</f>
        <v>1.1600729278341908</v>
      </c>
      <c r="FB137" s="803">
        <f t="shared" si="104"/>
        <v>9815.4742270790066</v>
      </c>
      <c r="FC137" s="804">
        <f>+IF(FB137=0,0,FB137/FB95*100)</f>
        <v>1.1742669190366684</v>
      </c>
      <c r="FD137" s="815">
        <v>20305.498591310494</v>
      </c>
      <c r="FE137" s="804">
        <f>+IF(FD137=0,0,FD137/FD95*100)</f>
        <v>1.2238873057354445</v>
      </c>
      <c r="FF137" s="815">
        <v>21601.888419647457</v>
      </c>
      <c r="FG137" s="804">
        <f>+IF(FF137=0,0,FF137/FF95*100)</f>
        <v>1.1861931936891483</v>
      </c>
      <c r="FH137" s="815">
        <v>23389.689913138296</v>
      </c>
      <c r="FI137" s="804">
        <f>+IF(FH137=0,0,FH137/FH95*100)</f>
        <v>1.116151954722451</v>
      </c>
      <c r="FJ137" s="815">
        <v>23555.066876328146</v>
      </c>
      <c r="FK137" s="804">
        <f>+IF(FJ137=0,0,FJ137/FJ95*100)</f>
        <v>0.99896697367707843</v>
      </c>
    </row>
    <row r="138" spans="2:167" s="758" customFormat="1" ht="13.5" customHeight="1">
      <c r="B138" s="810" t="s">
        <v>4861</v>
      </c>
      <c r="C138" s="799"/>
      <c r="D138" s="799"/>
      <c r="E138" s="800">
        <f t="shared" si="75"/>
        <v>-22050.707563097531</v>
      </c>
      <c r="F138" s="801">
        <f>+IF(E138=0,0,E138/E95*100)</f>
        <v>-2.4222706127837816</v>
      </c>
      <c r="G138" s="800">
        <f>+G124-G125</f>
        <v>-4114.1688094595356</v>
      </c>
      <c r="H138" s="801">
        <f>+IF(G138=0,0,G138/G95*100)</f>
        <v>-5.6338775696849819</v>
      </c>
      <c r="I138" s="800">
        <f>+I124-I125</f>
        <v>3471.4402699023949</v>
      </c>
      <c r="J138" s="801">
        <f>+IF(I138=0,0,I138/I95*100)</f>
        <v>5.2797350217772943</v>
      </c>
      <c r="K138" s="800">
        <f>+K124-K125</f>
        <v>-1822.5072155404578</v>
      </c>
      <c r="L138" s="801">
        <f>+IF(K138=0,0,K138/K95*100)</f>
        <v>-2.2627440324418782</v>
      </c>
      <c r="M138" s="800">
        <f>+M124-M125</f>
        <v>-2465.2357550975867</v>
      </c>
      <c r="N138" s="801">
        <f>+IF(M138=0,0,M138/M95*100)</f>
        <v>-1.1240364121597815</v>
      </c>
      <c r="O138" s="800">
        <f>+O124-O125</f>
        <v>-5230.0030873639225</v>
      </c>
      <c r="P138" s="801">
        <f>+IF(O138=0,0,O138/O95*100)</f>
        <v>-9.0544730464641408</v>
      </c>
      <c r="Q138" s="800">
        <f>+Q124-Q125</f>
        <v>-5692.3060989999867</v>
      </c>
      <c r="R138" s="801">
        <f>+IF(Q138=0,0,Q138/Q95*100)</f>
        <v>-9.9596171341496174</v>
      </c>
      <c r="S138" s="800">
        <f>+S124-S125</f>
        <v>-6963.8950776360907</v>
      </c>
      <c r="T138" s="801">
        <f>+IF(S138=0,0,S138/S95*100)</f>
        <v>-10.108168736416024</v>
      </c>
      <c r="U138" s="800">
        <f>+U124-U125</f>
        <v>-17886.204263999971</v>
      </c>
      <c r="V138" s="801">
        <f>+IF(U138=0,0,U138/U95*100)</f>
        <v>-9.7308567931147536</v>
      </c>
      <c r="W138" s="800">
        <f>+W124-W125</f>
        <v>-20351.440019097616</v>
      </c>
      <c r="X138" s="801">
        <f>+IF(W138=0,0,W138/W95*100)</f>
        <v>-5.0483683811625202</v>
      </c>
      <c r="Y138" s="800">
        <f>+Y124-Y125</f>
        <v>-1678.88001299998</v>
      </c>
      <c r="Z138" s="801">
        <f>+IF(Y138=0,0,Y138/Y95*100)</f>
        <v>-2.2000625644935781</v>
      </c>
      <c r="AA138" s="800">
        <f>+AA124-AA125</f>
        <v>-366.14141700001346</v>
      </c>
      <c r="AB138" s="801">
        <f>+IF(AA138=0,0,AA138/AA95*100)</f>
        <v>-0.47319107410813621</v>
      </c>
      <c r="AC138" s="800">
        <f>+AC124-AC125</f>
        <v>-59.513057000001936</v>
      </c>
      <c r="AD138" s="801">
        <f>+IF(AC138=0,0,AC138/AC95*100)</f>
        <v>-6.7448572098889978E-2</v>
      </c>
      <c r="AE138" s="800">
        <f>+AE124-AE125</f>
        <v>-2104.5344869999681</v>
      </c>
      <c r="AF138" s="801">
        <f>+IF(AE138=0,0,AE138/AE95*100)</f>
        <v>-0.86992147569352607</v>
      </c>
      <c r="AG138" s="800">
        <f>+AG124-AG125</f>
        <v>4230.3189360000069</v>
      </c>
      <c r="AH138" s="801">
        <f>+IF(AG138=0,0,AG138/AG95*100)</f>
        <v>4.8071389617323765</v>
      </c>
      <c r="AI138" s="800">
        <f>+AI124-AI125</f>
        <v>-827.63348800001586</v>
      </c>
      <c r="AJ138" s="801">
        <f>+IF(AI138=0,0,AI138/AI95*100)</f>
        <v>-0.89133247479285949</v>
      </c>
      <c r="AK138" s="800">
        <f>+AK124-AK125</f>
        <v>-2997.4185050000233</v>
      </c>
      <c r="AL138" s="801">
        <f>+IF(AK138=0,0,AK138/AK95*100)</f>
        <v>-3.5503314289200896</v>
      </c>
      <c r="AM138" s="800">
        <f t="shared" si="97"/>
        <v>405.2669429999678</v>
      </c>
      <c r="AN138" s="801">
        <f>+IF(AM138=0,0,AM138/AM95*100)</f>
        <v>0.15276909367693328</v>
      </c>
      <c r="AO138" s="800">
        <f>+AO124-AO125</f>
        <v>-1699.2675439999148</v>
      </c>
      <c r="AP138" s="801">
        <f>+IF(AO138=0,0,AO138/AO95*100)</f>
        <v>-0.33502706503003615</v>
      </c>
      <c r="AQ138" s="734"/>
      <c r="AR138" s="800">
        <f>+AR124-AR125</f>
        <v>-44442.670900108409</v>
      </c>
      <c r="AS138" s="801">
        <f>+IF(AR138=0,0,AR138/AR95*100)</f>
        <v>-4.183528165967985</v>
      </c>
      <c r="AT138" s="800">
        <f>+AT124-AT125</f>
        <v>1767.1803925826571</v>
      </c>
      <c r="AU138" s="801">
        <f>+IF(AT138=0,0,AT138/AT95*100)</f>
        <v>2.0267874988416525</v>
      </c>
      <c r="AV138" s="800">
        <f>+AV124-AV125</f>
        <v>3747.5646970000071</v>
      </c>
      <c r="AW138" s="801">
        <f>+IF(AV138=0,0,AV138/AV95*100)</f>
        <v>4.7692394406474685</v>
      </c>
      <c r="AX138" s="800">
        <f>+AX124-AX125</f>
        <v>2256.372698000001</v>
      </c>
      <c r="AY138" s="801">
        <f>+IF(AX138=0,0,AX138/AX95*100)</f>
        <v>2.2720355262779801</v>
      </c>
      <c r="AZ138" s="800">
        <f>+AZ124-AZ125</f>
        <v>7771.1177875825888</v>
      </c>
      <c r="BA138" s="801">
        <f>+IF(AZ138=0,0,AZ138/AZ95*100)</f>
        <v>2.9316160807149085</v>
      </c>
      <c r="BB138" s="800">
        <f>+BB124-BB125</f>
        <v>32.580074999987119</v>
      </c>
      <c r="BC138" s="801">
        <f>+IF(BB138=0,0,BB138/BB95*100)</f>
        <v>3.8594882081137233E-2</v>
      </c>
      <c r="BD138" s="800">
        <f>+BD124-BD125</f>
        <v>-1712.6902830000272</v>
      </c>
      <c r="BE138" s="801">
        <f>+IF(BD138=0,0,BD138/BD95*100)</f>
        <v>-2.0374587984328509</v>
      </c>
      <c r="BF138" s="800">
        <f>+BF124-BF125</f>
        <v>-7662.1391301670992</v>
      </c>
      <c r="BG138" s="801">
        <f>+IF(BF138=0,0,BF138/BF95*100)</f>
        <v>-9.386346093281281</v>
      </c>
      <c r="BH138" s="800">
        <f>+BH124-BH125</f>
        <v>-9342.2493381670647</v>
      </c>
      <c r="BI138" s="801">
        <f>+IF(BH138=0,0,BH138/BH95*100)</f>
        <v>-3.7353108676134013</v>
      </c>
      <c r="BJ138" s="800">
        <f>+BJ124-BJ125</f>
        <v>-1571.1315505844759</v>
      </c>
      <c r="BK138" s="801">
        <f>+IF(BJ138=0,0,BJ138/BJ95*100)</f>
        <v>-0.30496394760993939</v>
      </c>
      <c r="BL138" s="800">
        <f>+BL124-BL125</f>
        <v>-1292.33649899999</v>
      </c>
      <c r="BM138" s="801">
        <f>+IF(BL138=0,0,BL138/BL95*100)</f>
        <v>-1.4249460382756347</v>
      </c>
      <c r="BN138" s="800">
        <f>+BN124-BN125</f>
        <v>-7323.5586749999875</v>
      </c>
      <c r="BO138" s="801">
        <f>+IF(BN138=0,0,BN138/BN95*100)</f>
        <v>-8.9238741653033831</v>
      </c>
      <c r="BP138" s="800">
        <f>+BP124-BP125</f>
        <v>-5131.2939430000006</v>
      </c>
      <c r="BQ138" s="801">
        <f>+IF(BP138=0,0,BP138/BP95*100)</f>
        <v>-6.0676394289065687</v>
      </c>
      <c r="BR138" s="800">
        <f>+BR124-BR125</f>
        <v>-13747.189117000038</v>
      </c>
      <c r="BS138" s="801">
        <f>+IF(BR138=0,0,BR138/BR95*100)</f>
        <v>-5.3422628257034654</v>
      </c>
      <c r="BT138" s="800">
        <f>+BT124-BT125</f>
        <v>-3675.0405180000198</v>
      </c>
      <c r="BU138" s="801">
        <f>+IF(BT138=0,0,BT138/BT95*100)</f>
        <v>-3.956584229853894</v>
      </c>
      <c r="BV138" s="800">
        <f>+BV124-BV125</f>
        <v>-3390.3652077736351</v>
      </c>
      <c r="BW138" s="801">
        <f>+IF(BV138=0,0,BV138/BV95*100)</f>
        <v>-3.39556056943354</v>
      </c>
      <c r="BX138" s="800">
        <f>+BX124-BX125</f>
        <v>-22058.944506750184</v>
      </c>
      <c r="BY138" s="801">
        <f>+IF(BX138=0,0,BX138/BX95*100)</f>
        <v>-22.722671956556162</v>
      </c>
      <c r="BZ138" s="800">
        <f>+BZ124-BZ125</f>
        <v>-29124.350232523801</v>
      </c>
      <c r="CA138" s="801">
        <f>+IF(BZ138=0,0,BZ138/BZ95*100)</f>
        <v>-10.049457425823347</v>
      </c>
      <c r="CB138" s="800">
        <f>+CB124-CB125</f>
        <v>-42871.53934952378</v>
      </c>
      <c r="CC138" s="801">
        <f>+IF(CB138=0,0,CB138/CB95*100)</f>
        <v>-7.8355827458501874</v>
      </c>
      <c r="CE138" s="800">
        <f t="shared" si="76"/>
        <v>-4017.9482032481465</v>
      </c>
      <c r="CF138" s="801">
        <f>+IF(CE138=0,0,CE138/CE95*100)</f>
        <v>-0.28038233189699874</v>
      </c>
      <c r="CG138" s="800">
        <f>+CG124-CG125</f>
        <v>-1350.7520070000119</v>
      </c>
      <c r="CH138" s="801">
        <f>+IF(CG138=0,0,CG138/CG95*100)</f>
        <v>-1.2900815525759031</v>
      </c>
      <c r="CI138" s="800">
        <f>+CI124-CI125</f>
        <v>3187.3395179999934</v>
      </c>
      <c r="CJ138" s="801">
        <f>+IF(CI138=0,0,CI138/CI95*100)</f>
        <v>3.1964121964465151</v>
      </c>
      <c r="CK138" s="800">
        <f>+CK124-CK125</f>
        <v>-2845.7070859999949</v>
      </c>
      <c r="CL138" s="801">
        <f>+IF(CK138=0,0,CK138/CK95*100)</f>
        <v>-2.6015587984392949</v>
      </c>
      <c r="CM138" s="800">
        <f>+CM124-CM125</f>
        <v>-1009.1195750000916</v>
      </c>
      <c r="CN138" s="801">
        <f>+IF(CM138=0,0,CM138/CM95*100)</f>
        <v>-0.32157670615244194</v>
      </c>
      <c r="CO138" s="800">
        <f>+CO124-CO125</f>
        <v>-4899.3455980000053</v>
      </c>
      <c r="CP138" s="801">
        <f>+IF(CO138=0,0,CO138/CO95*100)</f>
        <v>-4.5860948631658349</v>
      </c>
      <c r="CQ138" s="800">
        <f>+CQ124-CQ125</f>
        <v>-410.33722399999351</v>
      </c>
      <c r="CR138" s="801">
        <f>+IF(CQ138=0,0,CQ138/CQ95*100)</f>
        <v>-0.37426943400466373</v>
      </c>
      <c r="CS138" s="800">
        <f>+CS124-CS125</f>
        <v>-3208.6982120000066</v>
      </c>
      <c r="CT138" s="801">
        <f>+IF(CS138=0,0,CS138/CS95*100)</f>
        <v>-2.8152794150558051</v>
      </c>
      <c r="CU138" s="800">
        <f>+CU124-CU125</f>
        <v>-8518.3810339999764</v>
      </c>
      <c r="CV138" s="801">
        <f>+IF(CU138=0,0,CU138/CU95*100)</f>
        <v>-2.5778770467165915</v>
      </c>
      <c r="CW138" s="800">
        <f>+CW124-CW125</f>
        <v>-9527.5006090000679</v>
      </c>
      <c r="CX138" s="801">
        <f>+IF(CW138=0,0,CW138/CW95*100)</f>
        <v>-1.4788620243087283</v>
      </c>
      <c r="CY138" s="800">
        <f>+CY124-CY125</f>
        <v>-2730.0672910000321</v>
      </c>
      <c r="CZ138" s="801">
        <f>+IF(CY138=0,0,CY138/CY95*100)</f>
        <v>-2.2825884347948064</v>
      </c>
      <c r="DA138" s="800">
        <f>+DA124-DA125</f>
        <v>3560.6585619999914</v>
      </c>
      <c r="DB138" s="801">
        <f>+IF(DA138=0,0,DA138/DA95*100)</f>
        <v>2.7610259529464924</v>
      </c>
      <c r="DC138" s="800">
        <f>+DC124-DC125</f>
        <v>1328.9166150000383</v>
      </c>
      <c r="DD138" s="801">
        <f>+IF(DC138=0,0,DC138/DC95*100)</f>
        <v>1.0053939350423149</v>
      </c>
      <c r="DE138" s="800">
        <f>+DE124-DE125</f>
        <v>2159.5078859999703</v>
      </c>
      <c r="DF138" s="801">
        <f>+IF(DE138=0,0,DE138/DE95*100)</f>
        <v>0.56718086227888731</v>
      </c>
      <c r="DG138" s="800">
        <f>+DG124-DG125</f>
        <v>2636.3252437445117</v>
      </c>
      <c r="DH138" s="801">
        <f>+IF(DG138=0,0,DG138/DG95*100)</f>
        <v>1.7905043469913495</v>
      </c>
      <c r="DI138" s="800">
        <f>+DI124-DI125</f>
        <v>1206.7258445507614</v>
      </c>
      <c r="DJ138" s="801">
        <f>+IF(DI138=0,0,DI138/DI95*100)</f>
        <v>0.88720694984071247</v>
      </c>
      <c r="DK138" s="800">
        <f>+DK124-DK125</f>
        <v>-493.00656854351109</v>
      </c>
      <c r="DL138" s="801">
        <f>+IF(DK138=0,0,DK138/DK95*100)</f>
        <v>-0.39509451657805483</v>
      </c>
      <c r="DM138" s="800">
        <f>+DM124-DM125</f>
        <v>3350.0445197518275</v>
      </c>
      <c r="DN138" s="801">
        <f>+IF(DM138=0,0,DM138/DM95*100)</f>
        <v>0.82101849780597014</v>
      </c>
      <c r="DO138" s="800">
        <f>+DO124-DO125</f>
        <v>5509.5524057519215</v>
      </c>
      <c r="DP138" s="801">
        <f>+IF(DO138=0,0,DO138/DO95*100)</f>
        <v>0.69849095892519353</v>
      </c>
      <c r="DR138" s="800">
        <f t="shared" si="77"/>
        <v>17004.42450365008</v>
      </c>
      <c r="DS138" s="801">
        <f>+IF(DR138=0,0,DR138/DR95*100)</f>
        <v>1.0274513489882653</v>
      </c>
      <c r="DT138" s="800">
        <f>+DT124-DT125</f>
        <v>404.32302558566153</v>
      </c>
      <c r="DU138" s="801">
        <f>+IF(DT138=0,0,DT138/DT95*100)</f>
        <v>0.29385084341731194</v>
      </c>
      <c r="DV138" s="800">
        <f>+DV124-DV125</f>
        <v>942.34912041563803</v>
      </c>
      <c r="DW138" s="801">
        <f>+IF(DV138=0,0,DV138/DV95*100)</f>
        <v>0.67621253388947744</v>
      </c>
      <c r="DX138" s="800">
        <f>+DX124-DX125</f>
        <v>677.63243328581302</v>
      </c>
      <c r="DY138" s="801">
        <f>+IF(DX138=0,0,DX138/DX95*100)</f>
        <v>0.479164010312499</v>
      </c>
      <c r="DZ138" s="800">
        <f>+DZ124-DZ125</f>
        <v>2024.3045792871999</v>
      </c>
      <c r="EA138" s="801">
        <f>+IF(DZ138=0,0,DZ138/DZ95*100)</f>
        <v>0.4838535778823933</v>
      </c>
      <c r="EB138" s="800">
        <f>+EB124-EB125</f>
        <v>423.78705751207599</v>
      </c>
      <c r="EC138" s="801">
        <f>+IF(EB138=0,0,EB138/EB95*100)</f>
        <v>0.31504297379166279</v>
      </c>
      <c r="ED138" s="800">
        <f>+ED124-ED125</f>
        <v>341.97509025399449</v>
      </c>
      <c r="EE138" s="801">
        <f>+IF(ED138=0,0,ED138/ED95*100)</f>
        <v>0.25652222734072444</v>
      </c>
      <c r="EF138" s="800">
        <f>+EF124-EF125</f>
        <v>250.5791692594812</v>
      </c>
      <c r="EG138" s="801">
        <f>+IF(EF138=0,0,EF138/EF95*100)</f>
        <v>0.1885066357312018</v>
      </c>
      <c r="EH138" s="800">
        <f>+EH124-EH125</f>
        <v>1016.3413170254353</v>
      </c>
      <c r="EI138" s="801">
        <f>+IF(EH138=0,0,EH138/EH95*100)</f>
        <v>0.25360483763118374</v>
      </c>
      <c r="EJ138" s="800">
        <f>+EJ124-EJ125</f>
        <v>3040.6458963127516</v>
      </c>
      <c r="EK138" s="801">
        <f>+IF(EJ138=0,0,EJ138/EJ95*100)</f>
        <v>0.37120468804129753</v>
      </c>
      <c r="EL138" s="800">
        <f>+EL124-EL125</f>
        <v>628.02845971042188</v>
      </c>
      <c r="EM138" s="801">
        <f>+IF(EL138=0,0,EL138/EL95*100)</f>
        <v>0.46070803759556012</v>
      </c>
      <c r="EN138" s="800">
        <f>+EN124-EN125</f>
        <v>1430.0318395369468</v>
      </c>
      <c r="EO138" s="801">
        <f>+IF(EN138=0,0,EN138/EN95*100)</f>
        <v>1.0580123898528062</v>
      </c>
      <c r="EP138" s="800">
        <f>+EP124-EP125</f>
        <v>2272.8093111706585</v>
      </c>
      <c r="EQ138" s="801">
        <f>+IF(EP138=0,0,EP138/EP95*100)</f>
        <v>1.6464375814972367</v>
      </c>
      <c r="ER138" s="800">
        <f>+ER124-ER125</f>
        <v>4330.8696104179762</v>
      </c>
      <c r="ES138" s="801">
        <f>+IF(ER138=0,0,ER138/ER95*100)</f>
        <v>1.0575367329088208</v>
      </c>
      <c r="ET138" s="800">
        <f>+ET124-ET125</f>
        <v>3507.6121419055016</v>
      </c>
      <c r="EU138" s="801">
        <f>+IF(ET138=0,0,ET138/ET95*100)</f>
        <v>2.4320191714009907</v>
      </c>
      <c r="EV138" s="800">
        <f>+EV124-EV125</f>
        <v>4318.2301808832563</v>
      </c>
      <c r="EW138" s="801">
        <f>+IF(EV138=0,0,EV138/EV95*100)</f>
        <v>2.9636593243623959</v>
      </c>
      <c r="EX138" s="800">
        <f>+EX124-EX125</f>
        <v>1807.0666741307068</v>
      </c>
      <c r="EY138" s="801">
        <f>+IF(EX138=0,0,EX138/EX95*100)</f>
        <v>1.324592174944913</v>
      </c>
      <c r="EZ138" s="800">
        <f>+EZ124-EZ125</f>
        <v>9632.9089969193519</v>
      </c>
      <c r="FA138" s="801">
        <f>+IF(EZ138=0,0,EZ138/EZ95*100)</f>
        <v>2.2593542124805666</v>
      </c>
      <c r="FB138" s="800">
        <f>+FB124-FB125</f>
        <v>13963.778607337328</v>
      </c>
      <c r="FC138" s="801">
        <f>+IF(FB138=0,0,FB138/FB95*100)</f>
        <v>1.6705462114210856</v>
      </c>
      <c r="FD138" s="800">
        <f>+FD124-FD125</f>
        <v>39688.227241116372</v>
      </c>
      <c r="FE138" s="801">
        <f>+IF(FD138=0,0,FD138/FD95*100)</f>
        <v>2.3921558630593118</v>
      </c>
      <c r="FF138" s="800">
        <f>+FF124-FF125</f>
        <v>67167.096092212683</v>
      </c>
      <c r="FG138" s="801">
        <f>+IF(FF138=0,0,FF138/FF95*100)</f>
        <v>3.6882494102683614</v>
      </c>
      <c r="FH138" s="800">
        <f>+FH124-FH125</f>
        <v>104692.41376205208</v>
      </c>
      <c r="FI138" s="801">
        <f>+IF(FH138=0,0,FH138/FH95*100)</f>
        <v>4.9959038661512309</v>
      </c>
      <c r="FJ138" s="800">
        <f>+FJ124-FJ125</f>
        <v>136073.0176059386</v>
      </c>
      <c r="FK138" s="801">
        <f>+IF(FJ138=0,0,FJ138/FJ95*100)</f>
        <v>5.7708369630450385</v>
      </c>
    </row>
    <row r="139" spans="2:167">
      <c r="AR139" s="747"/>
      <c r="AT139" s="747">
        <f>AT50+AT127+AT131+AT135</f>
        <v>12033.177934138348</v>
      </c>
      <c r="AV139" s="747">
        <f>AV50+AV127+AV131+AV135</f>
        <v>9923.2600933403428</v>
      </c>
      <c r="AX139" s="747">
        <f>AX50+AX127+AX131+AX135</f>
        <v>13101.60419757508</v>
      </c>
      <c r="BB139" s="747">
        <f>BB50+BB127+BB131+BB135</f>
        <v>12356.559678504251</v>
      </c>
      <c r="CG139" s="747">
        <f>CG50+CG127+CG131+CG135</f>
        <v>13469.63976638599</v>
      </c>
      <c r="CI139" s="747">
        <f>CI50+CI127+CI131+CI135</f>
        <v>12095.108883306981</v>
      </c>
      <c r="CK139" s="747">
        <f>CK50+CK127+CK131+CK135</f>
        <v>14291.345370962199</v>
      </c>
      <c r="CO139" s="747">
        <f>CO50+CO127+CO131+CO135</f>
        <v>14385.432110740068</v>
      </c>
      <c r="CQ139" s="747">
        <f>CQ50+CQ127+CQ131+CQ135</f>
        <v>14921.669404478253</v>
      </c>
      <c r="DR139" s="747"/>
      <c r="DT139" s="747">
        <f>DT50+DT127+DT131+DT135</f>
        <v>16090.039280933954</v>
      </c>
      <c r="DV139" s="747">
        <f>DV50+DV127+DV131+DV135</f>
        <v>15901.31343505593</v>
      </c>
      <c r="DX139" s="747">
        <f>DX50+DX127+DX131+DX135</f>
        <v>16856.806920898856</v>
      </c>
      <c r="EB139" s="747">
        <f>EB50+EB127+EB131+EB135</f>
        <v>16312.41629922328</v>
      </c>
      <c r="ED139" s="747">
        <f>ED50+ED127+ED131+ED135</f>
        <v>16343.52911610296</v>
      </c>
    </row>
    <row r="140" spans="2:167" s="646" customFormat="1" ht="12.75">
      <c r="D140" s="647"/>
      <c r="E140" s="648"/>
      <c r="F140" s="649"/>
      <c r="G140" s="648"/>
      <c r="H140" s="649"/>
      <c r="I140" s="648"/>
      <c r="J140" s="649"/>
      <c r="K140" s="648"/>
      <c r="L140" s="649"/>
      <c r="O140" s="648"/>
      <c r="Q140" s="648"/>
      <c r="R140" s="649"/>
      <c r="S140" s="648"/>
      <c r="T140" s="650"/>
      <c r="U140" s="648"/>
      <c r="V140" s="649"/>
      <c r="W140" s="648"/>
      <c r="X140" s="649"/>
      <c r="Y140" s="648"/>
      <c r="Z140" s="649"/>
      <c r="AA140" s="648"/>
      <c r="AB140" s="649"/>
      <c r="AC140" s="648"/>
      <c r="AD140" s="649"/>
      <c r="AE140" s="648"/>
      <c r="AF140" s="649"/>
      <c r="AG140" s="648"/>
      <c r="AH140" s="649"/>
      <c r="AI140" s="648"/>
      <c r="AJ140" s="649"/>
      <c r="AK140" s="648"/>
      <c r="AL140" s="649"/>
      <c r="AM140" s="648"/>
      <c r="AN140" s="649"/>
      <c r="AO140" s="648"/>
      <c r="AP140" s="649"/>
      <c r="AR140" s="649"/>
      <c r="BJ140" s="648"/>
      <c r="BK140" s="649"/>
      <c r="CB140" s="648"/>
      <c r="CC140" s="649"/>
      <c r="CW140" s="648"/>
      <c r="CX140" s="649"/>
      <c r="DO140" s="648"/>
      <c r="DP140" s="649"/>
      <c r="DR140" s="649"/>
      <c r="EJ140" s="648"/>
      <c r="EK140" s="649"/>
      <c r="FB140" s="648"/>
      <c r="FC140" s="649"/>
    </row>
    <row r="141" spans="2:167" s="648" customFormat="1" ht="20.100000000000001" customHeight="1" thickBot="1">
      <c r="B141" s="754" t="s">
        <v>4774</v>
      </c>
      <c r="C141" s="754"/>
      <c r="D141" s="754"/>
      <c r="E141" s="755"/>
      <c r="F141" s="755"/>
      <c r="G141" s="756"/>
      <c r="H141" s="755"/>
      <c r="I141" s="755"/>
      <c r="J141" s="755"/>
      <c r="K141" s="755"/>
      <c r="L141" s="755"/>
      <c r="M141" s="755"/>
      <c r="N141" s="755"/>
      <c r="O141" s="755"/>
      <c r="P141" s="755"/>
      <c r="Q141" s="755"/>
      <c r="R141" s="755"/>
      <c r="S141" s="755"/>
      <c r="T141" s="755"/>
      <c r="U141" s="755"/>
      <c r="V141" s="755"/>
      <c r="W141" s="755"/>
      <c r="X141" s="755"/>
      <c r="Y141" s="755"/>
      <c r="Z141" s="755"/>
      <c r="AA141" s="755"/>
      <c r="AB141" s="755"/>
      <c r="AC141" s="755"/>
      <c r="AD141" s="755"/>
      <c r="AE141" s="756"/>
      <c r="AF141" s="755"/>
      <c r="AG141" s="755"/>
      <c r="AH141" s="755"/>
      <c r="AI141" s="755"/>
      <c r="AJ141" s="755"/>
      <c r="AK141" s="755"/>
      <c r="AL141" s="755"/>
      <c r="AM141" s="756"/>
      <c r="AN141" s="755"/>
      <c r="AO141" s="756"/>
      <c r="AP141" s="755"/>
      <c r="AR141" s="754" t="s">
        <v>4775</v>
      </c>
      <c r="AS141" s="754"/>
      <c r="AT141" s="754"/>
      <c r="AU141" s="755"/>
      <c r="AV141" s="755"/>
      <c r="AW141" s="756"/>
      <c r="AX141" s="755"/>
      <c r="AY141" s="755"/>
      <c r="AZ141" s="755"/>
      <c r="BA141" s="755"/>
      <c r="BB141" s="755"/>
      <c r="BC141" s="755"/>
      <c r="BD141" s="755"/>
      <c r="BE141" s="755"/>
      <c r="BF141" s="755"/>
      <c r="BG141" s="755"/>
      <c r="BH141" s="755"/>
      <c r="BI141" s="755"/>
      <c r="BJ141" s="755"/>
      <c r="BK141" s="755"/>
      <c r="BL141" s="755"/>
      <c r="BM141" s="755"/>
      <c r="BN141" s="755"/>
      <c r="BO141" s="755"/>
      <c r="BP141" s="755"/>
      <c r="BQ141" s="755"/>
      <c r="BR141" s="755"/>
      <c r="BS141" s="755"/>
      <c r="BT141" s="755"/>
      <c r="BU141" s="756"/>
      <c r="BV141" s="755"/>
      <c r="BW141" s="755"/>
      <c r="BX141" s="755"/>
      <c r="BY141" s="755"/>
      <c r="BZ141" s="755"/>
      <c r="CA141" s="755"/>
      <c r="CB141" s="755"/>
      <c r="CC141" s="755"/>
      <c r="CE141" s="754" t="s">
        <v>4776</v>
      </c>
      <c r="CF141" s="754"/>
      <c r="CG141" s="754"/>
      <c r="CH141" s="755"/>
      <c r="CI141" s="755"/>
      <c r="CJ141" s="756"/>
      <c r="CK141" s="755"/>
      <c r="CL141" s="755"/>
      <c r="CM141" s="755"/>
      <c r="CN141" s="755"/>
      <c r="CO141" s="755"/>
      <c r="CP141" s="755"/>
      <c r="CQ141" s="755"/>
      <c r="CR141" s="755"/>
      <c r="CS141" s="755"/>
      <c r="CT141" s="755"/>
      <c r="CU141" s="755"/>
      <c r="CV141" s="755"/>
      <c r="CW141" s="755"/>
      <c r="CX141" s="755"/>
      <c r="CY141" s="755"/>
      <c r="CZ141" s="755"/>
      <c r="DA141" s="755"/>
      <c r="DB141" s="755"/>
      <c r="DC141" s="755"/>
      <c r="DD141" s="755"/>
      <c r="DE141" s="755"/>
      <c r="DF141" s="755"/>
      <c r="DG141" s="755"/>
      <c r="DH141" s="756"/>
      <c r="DI141" s="755"/>
      <c r="DJ141" s="755"/>
      <c r="DK141" s="755"/>
      <c r="DL141" s="755"/>
      <c r="DM141" s="755"/>
      <c r="DN141" s="755"/>
      <c r="DO141" s="755"/>
      <c r="DP141" s="755"/>
      <c r="DR141" s="754" t="s">
        <v>4777</v>
      </c>
      <c r="DS141" s="754"/>
      <c r="DT141" s="754"/>
      <c r="DU141" s="755"/>
      <c r="DV141" s="755"/>
      <c r="DW141" s="756"/>
      <c r="DX141" s="755"/>
      <c r="DY141" s="755"/>
      <c r="DZ141" s="755"/>
      <c r="EA141" s="755"/>
      <c r="EB141" s="755"/>
      <c r="EC141" s="755"/>
      <c r="ED141" s="755"/>
      <c r="EE141" s="755"/>
      <c r="EF141" s="755"/>
      <c r="EG141" s="755"/>
      <c r="EH141" s="755"/>
      <c r="EI141" s="755"/>
      <c r="EJ141" s="755"/>
      <c r="EK141" s="755"/>
      <c r="EL141" s="755"/>
      <c r="EM141" s="755"/>
      <c r="EN141" s="755"/>
      <c r="EO141" s="755"/>
      <c r="EP141" s="755"/>
      <c r="EQ141" s="755"/>
      <c r="ER141" s="755"/>
      <c r="ES141" s="755"/>
      <c r="ET141" s="755"/>
      <c r="EU141" s="756"/>
      <c r="EV141" s="755"/>
      <c r="EW141" s="755"/>
      <c r="EX141" s="755"/>
      <c r="EY141" s="755"/>
      <c r="EZ141" s="755"/>
      <c r="FA141" s="755"/>
      <c r="FB141" s="755"/>
      <c r="FC141" s="755"/>
      <c r="FD141" s="755"/>
      <c r="FE141" s="755"/>
      <c r="FF141" s="755"/>
      <c r="FG141" s="755"/>
      <c r="FH141" s="755"/>
      <c r="FI141" s="755"/>
      <c r="FJ141" s="755"/>
      <c r="FK141" s="755"/>
    </row>
    <row r="142" spans="2:167" s="648" customFormat="1" ht="20.100000000000001" customHeight="1">
      <c r="G142" s="649"/>
      <c r="Q142" s="649"/>
      <c r="R142" s="649"/>
      <c r="S142" s="650"/>
      <c r="Y142" s="650">
        <v>993.28604800000028</v>
      </c>
      <c r="AA142" s="650">
        <v>926.8196089999999</v>
      </c>
      <c r="AC142" s="650">
        <v>1086.1861349227106</v>
      </c>
      <c r="AE142" s="649"/>
      <c r="AM142" s="649"/>
      <c r="AO142" s="649"/>
    </row>
    <row r="143" spans="2:167" s="648" customFormat="1" ht="12" customHeight="1">
      <c r="B143" s="672" t="s">
        <v>4778</v>
      </c>
      <c r="C143" s="758"/>
      <c r="D143" s="759"/>
      <c r="E143" s="672" t="s">
        <v>4862</v>
      </c>
      <c r="G143" s="760"/>
      <c r="O143" s="648">
        <f>O152+O163</f>
        <v>10748.834738000001</v>
      </c>
      <c r="Q143" s="648">
        <f>Q152+Q163</f>
        <v>10987.572667765773</v>
      </c>
      <c r="S143" s="648">
        <f>S152+S163</f>
        <v>11051.92504125768</v>
      </c>
      <c r="X143" s="675"/>
      <c r="Y143" s="648">
        <f>Y152+Y163</f>
        <v>11846.456780999999</v>
      </c>
      <c r="Z143" s="675"/>
      <c r="AA143" s="648">
        <f>AA152+AA163</f>
        <v>11538.486468999999</v>
      </c>
      <c r="AB143" s="675"/>
      <c r="AC143" s="648">
        <f>AC152+AC163</f>
        <v>11826.161431922708</v>
      </c>
      <c r="AE143" s="649"/>
      <c r="AH143" s="675"/>
      <c r="AJ143" s="675"/>
      <c r="AM143" s="649"/>
      <c r="AO143" s="649"/>
      <c r="AP143" s="675" t="s">
        <v>4780</v>
      </c>
      <c r="AR143" s="672" t="s">
        <v>4862</v>
      </c>
      <c r="BK143" s="675"/>
      <c r="CC143" s="675"/>
      <c r="CE143" s="672" t="s">
        <v>4862</v>
      </c>
      <c r="CX143" s="675"/>
      <c r="DP143" s="675"/>
      <c r="DR143" s="672" t="s">
        <v>4863</v>
      </c>
      <c r="EK143" s="675"/>
      <c r="FC143" s="675"/>
    </row>
    <row r="144" spans="2:167" s="763" customFormat="1" ht="13.5" customHeight="1">
      <c r="B144" s="888" t="s">
        <v>4719</v>
      </c>
      <c r="C144" s="889"/>
      <c r="D144" s="890"/>
      <c r="E144" s="678" t="s">
        <v>4782</v>
      </c>
      <c r="F144" s="679"/>
      <c r="G144" s="678" t="s">
        <v>4721</v>
      </c>
      <c r="H144" s="679"/>
      <c r="I144" s="678" t="s">
        <v>4722</v>
      </c>
      <c r="J144" s="679"/>
      <c r="K144" s="678" t="s">
        <v>4723</v>
      </c>
      <c r="L144" s="679"/>
      <c r="M144" s="678" t="s">
        <v>4724</v>
      </c>
      <c r="N144" s="679"/>
      <c r="O144" s="678" t="s">
        <v>4725</v>
      </c>
      <c r="P144" s="679"/>
      <c r="Q144" s="678" t="s">
        <v>4726</v>
      </c>
      <c r="R144" s="679"/>
      <c r="S144" s="678" t="s">
        <v>4727</v>
      </c>
      <c r="T144" s="679"/>
      <c r="U144" s="680" t="s">
        <v>4728</v>
      </c>
      <c r="V144" s="681"/>
      <c r="W144" s="678" t="s">
        <v>4729</v>
      </c>
      <c r="X144" s="679"/>
      <c r="Y144" s="678" t="s">
        <v>4730</v>
      </c>
      <c r="Z144" s="679"/>
      <c r="AA144" s="678" t="s">
        <v>4731</v>
      </c>
      <c r="AB144" s="679"/>
      <c r="AC144" s="680" t="s">
        <v>4732</v>
      </c>
      <c r="AD144" s="679"/>
      <c r="AE144" s="678" t="s">
        <v>4733</v>
      </c>
      <c r="AF144" s="679"/>
      <c r="AG144" s="678" t="s">
        <v>4734</v>
      </c>
      <c r="AH144" s="679"/>
      <c r="AI144" s="678" t="s">
        <v>4735</v>
      </c>
      <c r="AJ144" s="679"/>
      <c r="AK144" s="678" t="s">
        <v>4736</v>
      </c>
      <c r="AL144" s="679"/>
      <c r="AM144" s="680" t="s">
        <v>4737</v>
      </c>
      <c r="AN144" s="679"/>
      <c r="AO144" s="678" t="s">
        <v>4738</v>
      </c>
      <c r="AP144" s="679"/>
      <c r="AQ144" s="762"/>
      <c r="AR144" s="678" t="s">
        <v>4739</v>
      </c>
      <c r="AS144" s="679"/>
      <c r="AT144" s="678" t="s">
        <v>4721</v>
      </c>
      <c r="AU144" s="679"/>
      <c r="AV144" s="678" t="s">
        <v>4722</v>
      </c>
      <c r="AW144" s="679"/>
      <c r="AX144" s="678" t="s">
        <v>4723</v>
      </c>
      <c r="AY144" s="679"/>
      <c r="AZ144" s="678" t="s">
        <v>4724</v>
      </c>
      <c r="BA144" s="679"/>
      <c r="BB144" s="678" t="s">
        <v>4725</v>
      </c>
      <c r="BC144" s="679"/>
      <c r="BD144" s="678" t="s">
        <v>4726</v>
      </c>
      <c r="BE144" s="679"/>
      <c r="BF144" s="678" t="s">
        <v>4727</v>
      </c>
      <c r="BG144" s="679"/>
      <c r="BH144" s="680" t="s">
        <v>4728</v>
      </c>
      <c r="BI144" s="681"/>
      <c r="BJ144" s="678" t="s">
        <v>4729</v>
      </c>
      <c r="BK144" s="679"/>
      <c r="BL144" s="678" t="s">
        <v>4730</v>
      </c>
      <c r="BM144" s="679"/>
      <c r="BN144" s="678" t="s">
        <v>4731</v>
      </c>
      <c r="BO144" s="679"/>
      <c r="BP144" s="680" t="s">
        <v>4732</v>
      </c>
      <c r="BQ144" s="679"/>
      <c r="BR144" s="678" t="s">
        <v>4733</v>
      </c>
      <c r="BS144" s="679"/>
      <c r="BT144" s="678" t="s">
        <v>4734</v>
      </c>
      <c r="BU144" s="679"/>
      <c r="BV144" s="678" t="s">
        <v>4735</v>
      </c>
      <c r="BW144" s="679"/>
      <c r="BX144" s="678" t="s">
        <v>4736</v>
      </c>
      <c r="BY144" s="679"/>
      <c r="BZ144" s="680" t="s">
        <v>4737</v>
      </c>
      <c r="CA144" s="679"/>
      <c r="CB144" s="678" t="s">
        <v>4738</v>
      </c>
      <c r="CC144" s="682"/>
      <c r="CE144" s="678" t="str">
        <f>+CE$5</f>
        <v>22년</v>
      </c>
      <c r="CF144" s="679"/>
      <c r="CG144" s="678" t="s">
        <v>4721</v>
      </c>
      <c r="CH144" s="679"/>
      <c r="CI144" s="678" t="s">
        <v>4722</v>
      </c>
      <c r="CJ144" s="679"/>
      <c r="CK144" s="678" t="s">
        <v>4723</v>
      </c>
      <c r="CL144" s="679"/>
      <c r="CM144" s="678" t="s">
        <v>4724</v>
      </c>
      <c r="CN144" s="679"/>
      <c r="CO144" s="678" t="s">
        <v>4725</v>
      </c>
      <c r="CP144" s="679"/>
      <c r="CQ144" s="678" t="s">
        <v>4741</v>
      </c>
      <c r="CR144" s="679"/>
      <c r="CS144" s="678" t="s">
        <v>4727</v>
      </c>
      <c r="CT144" s="679"/>
      <c r="CU144" s="680" t="s">
        <v>4728</v>
      </c>
      <c r="CV144" s="681"/>
      <c r="CW144" s="678" t="s">
        <v>4729</v>
      </c>
      <c r="CX144" s="679"/>
      <c r="CY144" s="678" t="s">
        <v>4730</v>
      </c>
      <c r="CZ144" s="679"/>
      <c r="DA144" s="678" t="s">
        <v>4731</v>
      </c>
      <c r="DB144" s="679"/>
      <c r="DC144" s="680" t="s">
        <v>4732</v>
      </c>
      <c r="DD144" s="679"/>
      <c r="DE144" s="678" t="s">
        <v>4733</v>
      </c>
      <c r="DF144" s="679"/>
      <c r="DG144" s="678" t="s">
        <v>4734</v>
      </c>
      <c r="DH144" s="679"/>
      <c r="DI144" s="678" t="s">
        <v>4735</v>
      </c>
      <c r="DJ144" s="679"/>
      <c r="DK144" s="678" t="s">
        <v>4736</v>
      </c>
      <c r="DL144" s="679"/>
      <c r="DM144" s="680" t="s">
        <v>4737</v>
      </c>
      <c r="DN144" s="679"/>
      <c r="DO144" s="678" t="s">
        <v>4738</v>
      </c>
      <c r="DP144" s="682"/>
      <c r="DR144" s="678" t="str">
        <f>+DR$5</f>
        <v>23년</v>
      </c>
      <c r="DS144" s="679"/>
      <c r="DT144" s="678" t="s">
        <v>4721</v>
      </c>
      <c r="DU144" s="679"/>
      <c r="DV144" s="678" t="s">
        <v>4722</v>
      </c>
      <c r="DW144" s="679"/>
      <c r="DX144" s="678" t="s">
        <v>4723</v>
      </c>
      <c r="DY144" s="679"/>
      <c r="DZ144" s="678" t="s">
        <v>4724</v>
      </c>
      <c r="EA144" s="679"/>
      <c r="EB144" s="678" t="s">
        <v>4725</v>
      </c>
      <c r="EC144" s="679"/>
      <c r="ED144" s="678" t="s">
        <v>4741</v>
      </c>
      <c r="EE144" s="679"/>
      <c r="EF144" s="678" t="s">
        <v>4727</v>
      </c>
      <c r="EG144" s="679"/>
      <c r="EH144" s="680" t="s">
        <v>4728</v>
      </c>
      <c r="EI144" s="681"/>
      <c r="EJ144" s="678" t="s">
        <v>4729</v>
      </c>
      <c r="EK144" s="679"/>
      <c r="EL144" s="678" t="s">
        <v>4730</v>
      </c>
      <c r="EM144" s="679"/>
      <c r="EN144" s="678" t="s">
        <v>4731</v>
      </c>
      <c r="EO144" s="679"/>
      <c r="EP144" s="680" t="s">
        <v>4732</v>
      </c>
      <c r="EQ144" s="679"/>
      <c r="ER144" s="678" t="s">
        <v>4733</v>
      </c>
      <c r="ES144" s="679"/>
      <c r="ET144" s="678" t="s">
        <v>4734</v>
      </c>
      <c r="EU144" s="679"/>
      <c r="EV144" s="678" t="s">
        <v>4735</v>
      </c>
      <c r="EW144" s="679"/>
      <c r="EX144" s="678" t="s">
        <v>4736</v>
      </c>
      <c r="EY144" s="679"/>
      <c r="EZ144" s="680" t="s">
        <v>4737</v>
      </c>
      <c r="FA144" s="679"/>
      <c r="FB144" s="678" t="s">
        <v>4738</v>
      </c>
      <c r="FC144" s="682"/>
      <c r="FD144" s="678" t="s">
        <v>4743</v>
      </c>
      <c r="FE144" s="679"/>
      <c r="FF144" s="678" t="s">
        <v>4744</v>
      </c>
      <c r="FG144" s="679"/>
      <c r="FH144" s="678" t="s">
        <v>4745</v>
      </c>
      <c r="FI144" s="679"/>
      <c r="FJ144" s="678" t="s">
        <v>4746</v>
      </c>
      <c r="FK144" s="679"/>
    </row>
    <row r="145" spans="2:167" s="758" customFormat="1" ht="13.5" customHeight="1">
      <c r="B145" s="891"/>
      <c r="C145" s="892"/>
      <c r="D145" s="893"/>
      <c r="E145" s="684" t="s">
        <v>4747</v>
      </c>
      <c r="F145" s="685" t="s">
        <v>4748</v>
      </c>
      <c r="G145" s="684" t="s">
        <v>4747</v>
      </c>
      <c r="H145" s="685" t="s">
        <v>4748</v>
      </c>
      <c r="I145" s="684" t="s">
        <v>4747</v>
      </c>
      <c r="J145" s="685" t="s">
        <v>4748</v>
      </c>
      <c r="K145" s="684" t="s">
        <v>4747</v>
      </c>
      <c r="L145" s="685" t="s">
        <v>4748</v>
      </c>
      <c r="M145" s="684" t="s">
        <v>4747</v>
      </c>
      <c r="N145" s="685" t="s">
        <v>4748</v>
      </c>
      <c r="O145" s="684" t="s">
        <v>4747</v>
      </c>
      <c r="P145" s="685" t="s">
        <v>4748</v>
      </c>
      <c r="Q145" s="684" t="s">
        <v>4747</v>
      </c>
      <c r="R145" s="685" t="s">
        <v>4748</v>
      </c>
      <c r="S145" s="684" t="s">
        <v>4747</v>
      </c>
      <c r="T145" s="685" t="s">
        <v>4748</v>
      </c>
      <c r="U145" s="686" t="s">
        <v>4747</v>
      </c>
      <c r="V145" s="687" t="s">
        <v>4748</v>
      </c>
      <c r="W145" s="684" t="s">
        <v>4747</v>
      </c>
      <c r="X145" s="685" t="s">
        <v>4748</v>
      </c>
      <c r="Y145" s="684" t="s">
        <v>4747</v>
      </c>
      <c r="Z145" s="685" t="s">
        <v>4748</v>
      </c>
      <c r="AA145" s="684" t="s">
        <v>4747</v>
      </c>
      <c r="AB145" s="685" t="s">
        <v>4748</v>
      </c>
      <c r="AC145" s="686" t="s">
        <v>4747</v>
      </c>
      <c r="AD145" s="685" t="s">
        <v>4748</v>
      </c>
      <c r="AE145" s="684" t="s">
        <v>4747</v>
      </c>
      <c r="AF145" s="685" t="s">
        <v>4748</v>
      </c>
      <c r="AG145" s="684" t="s">
        <v>4747</v>
      </c>
      <c r="AH145" s="685" t="s">
        <v>4748</v>
      </c>
      <c r="AI145" s="684" t="s">
        <v>4747</v>
      </c>
      <c r="AJ145" s="685" t="s">
        <v>4748</v>
      </c>
      <c r="AK145" s="684" t="s">
        <v>4747</v>
      </c>
      <c r="AL145" s="685" t="s">
        <v>4748</v>
      </c>
      <c r="AM145" s="686" t="s">
        <v>4747</v>
      </c>
      <c r="AN145" s="685" t="s">
        <v>4748</v>
      </c>
      <c r="AO145" s="684" t="s">
        <v>4747</v>
      </c>
      <c r="AP145" s="685" t="s">
        <v>4748</v>
      </c>
      <c r="AQ145" s="764"/>
      <c r="AR145" s="684" t="s">
        <v>4747</v>
      </c>
      <c r="AS145" s="685" t="s">
        <v>4748</v>
      </c>
      <c r="AT145" s="684" t="s">
        <v>4747</v>
      </c>
      <c r="AU145" s="685" t="s">
        <v>4748</v>
      </c>
      <c r="AV145" s="684" t="s">
        <v>4747</v>
      </c>
      <c r="AW145" s="685" t="s">
        <v>4748</v>
      </c>
      <c r="AX145" s="684" t="s">
        <v>4747</v>
      </c>
      <c r="AY145" s="685" t="s">
        <v>4748</v>
      </c>
      <c r="AZ145" s="684" t="s">
        <v>4747</v>
      </c>
      <c r="BA145" s="685" t="s">
        <v>4748</v>
      </c>
      <c r="BB145" s="684" t="s">
        <v>4747</v>
      </c>
      <c r="BC145" s="685" t="s">
        <v>4748</v>
      </c>
      <c r="BD145" s="684" t="s">
        <v>4747</v>
      </c>
      <c r="BE145" s="685" t="s">
        <v>4748</v>
      </c>
      <c r="BF145" s="684" t="s">
        <v>4747</v>
      </c>
      <c r="BG145" s="685" t="s">
        <v>4748</v>
      </c>
      <c r="BH145" s="684" t="s">
        <v>4747</v>
      </c>
      <c r="BI145" s="685" t="s">
        <v>4748</v>
      </c>
      <c r="BJ145" s="684" t="s">
        <v>4747</v>
      </c>
      <c r="BK145" s="685" t="s">
        <v>4748</v>
      </c>
      <c r="BL145" s="684" t="s">
        <v>4747</v>
      </c>
      <c r="BM145" s="685" t="s">
        <v>4748</v>
      </c>
      <c r="BN145" s="684" t="s">
        <v>4747</v>
      </c>
      <c r="BO145" s="685" t="s">
        <v>4748</v>
      </c>
      <c r="BP145" s="686" t="s">
        <v>4747</v>
      </c>
      <c r="BQ145" s="685" t="s">
        <v>4748</v>
      </c>
      <c r="BR145" s="684" t="s">
        <v>4747</v>
      </c>
      <c r="BS145" s="685" t="s">
        <v>4748</v>
      </c>
      <c r="BT145" s="684" t="s">
        <v>4747</v>
      </c>
      <c r="BU145" s="685" t="s">
        <v>4748</v>
      </c>
      <c r="BV145" s="684" t="s">
        <v>4747</v>
      </c>
      <c r="BW145" s="685" t="s">
        <v>4748</v>
      </c>
      <c r="BX145" s="684" t="s">
        <v>4747</v>
      </c>
      <c r="BY145" s="685" t="s">
        <v>4748</v>
      </c>
      <c r="BZ145" s="684" t="s">
        <v>4747</v>
      </c>
      <c r="CA145" s="685" t="s">
        <v>4748</v>
      </c>
      <c r="CB145" s="684" t="s">
        <v>4747</v>
      </c>
      <c r="CC145" s="685" t="s">
        <v>4748</v>
      </c>
      <c r="CE145" s="684" t="s">
        <v>4747</v>
      </c>
      <c r="CF145" s="685" t="s">
        <v>4748</v>
      </c>
      <c r="CG145" s="684" t="s">
        <v>4747</v>
      </c>
      <c r="CH145" s="685" t="s">
        <v>4748</v>
      </c>
      <c r="CI145" s="684" t="s">
        <v>4747</v>
      </c>
      <c r="CJ145" s="685" t="s">
        <v>4748</v>
      </c>
      <c r="CK145" s="684" t="s">
        <v>4747</v>
      </c>
      <c r="CL145" s="685" t="s">
        <v>4748</v>
      </c>
      <c r="CM145" s="684" t="s">
        <v>4747</v>
      </c>
      <c r="CN145" s="685" t="s">
        <v>4748</v>
      </c>
      <c r="CO145" s="684" t="s">
        <v>4747</v>
      </c>
      <c r="CP145" s="685" t="s">
        <v>4748</v>
      </c>
      <c r="CQ145" s="684" t="s">
        <v>4747</v>
      </c>
      <c r="CR145" s="685" t="s">
        <v>4748</v>
      </c>
      <c r="CS145" s="684" t="s">
        <v>4747</v>
      </c>
      <c r="CT145" s="685" t="s">
        <v>4748</v>
      </c>
      <c r="CU145" s="684" t="s">
        <v>4747</v>
      </c>
      <c r="CV145" s="685" t="s">
        <v>4748</v>
      </c>
      <c r="CW145" s="684" t="s">
        <v>4747</v>
      </c>
      <c r="CX145" s="685" t="s">
        <v>4748</v>
      </c>
      <c r="CY145" s="684" t="s">
        <v>4747</v>
      </c>
      <c r="CZ145" s="685" t="s">
        <v>4748</v>
      </c>
      <c r="DA145" s="684" t="s">
        <v>4747</v>
      </c>
      <c r="DB145" s="685" t="s">
        <v>4748</v>
      </c>
      <c r="DC145" s="686" t="s">
        <v>4747</v>
      </c>
      <c r="DD145" s="685" t="s">
        <v>4748</v>
      </c>
      <c r="DE145" s="684" t="s">
        <v>4747</v>
      </c>
      <c r="DF145" s="685" t="s">
        <v>4748</v>
      </c>
      <c r="DG145" s="684" t="s">
        <v>4747</v>
      </c>
      <c r="DH145" s="685" t="s">
        <v>4748</v>
      </c>
      <c r="DI145" s="684" t="s">
        <v>4747</v>
      </c>
      <c r="DJ145" s="685" t="s">
        <v>4748</v>
      </c>
      <c r="DK145" s="684" t="s">
        <v>4747</v>
      </c>
      <c r="DL145" s="685" t="s">
        <v>4748</v>
      </c>
      <c r="DM145" s="684" t="s">
        <v>4747</v>
      </c>
      <c r="DN145" s="685" t="s">
        <v>4748</v>
      </c>
      <c r="DO145" s="684" t="s">
        <v>4747</v>
      </c>
      <c r="DP145" s="685" t="s">
        <v>4748</v>
      </c>
      <c r="DR145" s="684" t="s">
        <v>4749</v>
      </c>
      <c r="DS145" s="685" t="s">
        <v>4750</v>
      </c>
      <c r="DT145" s="684" t="s">
        <v>4747</v>
      </c>
      <c r="DU145" s="685" t="s">
        <v>4748</v>
      </c>
      <c r="DV145" s="684" t="s">
        <v>4747</v>
      </c>
      <c r="DW145" s="685" t="s">
        <v>4748</v>
      </c>
      <c r="DX145" s="684" t="s">
        <v>4747</v>
      </c>
      <c r="DY145" s="685" t="s">
        <v>4748</v>
      </c>
      <c r="DZ145" s="684" t="s">
        <v>4747</v>
      </c>
      <c r="EA145" s="685" t="s">
        <v>4748</v>
      </c>
      <c r="EB145" s="684" t="s">
        <v>4747</v>
      </c>
      <c r="EC145" s="685" t="s">
        <v>4748</v>
      </c>
      <c r="ED145" s="684" t="s">
        <v>4747</v>
      </c>
      <c r="EE145" s="685" t="s">
        <v>4748</v>
      </c>
      <c r="EF145" s="684" t="s">
        <v>4747</v>
      </c>
      <c r="EG145" s="685" t="s">
        <v>4748</v>
      </c>
      <c r="EH145" s="684" t="s">
        <v>4747</v>
      </c>
      <c r="EI145" s="685" t="s">
        <v>4748</v>
      </c>
      <c r="EJ145" s="684" t="s">
        <v>4747</v>
      </c>
      <c r="EK145" s="685" t="s">
        <v>4748</v>
      </c>
      <c r="EL145" s="684" t="s">
        <v>4747</v>
      </c>
      <c r="EM145" s="685" t="s">
        <v>4748</v>
      </c>
      <c r="EN145" s="684" t="s">
        <v>4747</v>
      </c>
      <c r="EO145" s="685" t="s">
        <v>4748</v>
      </c>
      <c r="EP145" s="686" t="s">
        <v>4747</v>
      </c>
      <c r="EQ145" s="685" t="s">
        <v>4748</v>
      </c>
      <c r="ER145" s="684" t="s">
        <v>4747</v>
      </c>
      <c r="ES145" s="685" t="s">
        <v>4748</v>
      </c>
      <c r="ET145" s="684" t="s">
        <v>4747</v>
      </c>
      <c r="EU145" s="685" t="s">
        <v>4748</v>
      </c>
      <c r="EV145" s="684" t="s">
        <v>4747</v>
      </c>
      <c r="EW145" s="685" t="s">
        <v>4748</v>
      </c>
      <c r="EX145" s="684" t="s">
        <v>4747</v>
      </c>
      <c r="EY145" s="685" t="s">
        <v>4748</v>
      </c>
      <c r="EZ145" s="684" t="s">
        <v>4747</v>
      </c>
      <c r="FA145" s="685" t="s">
        <v>4748</v>
      </c>
      <c r="FB145" s="684" t="s">
        <v>4747</v>
      </c>
      <c r="FC145" s="685" t="s">
        <v>4748</v>
      </c>
      <c r="FD145" s="684" t="s">
        <v>4747</v>
      </c>
      <c r="FE145" s="685" t="s">
        <v>4748</v>
      </c>
      <c r="FF145" s="684" t="s">
        <v>4747</v>
      </c>
      <c r="FG145" s="685" t="s">
        <v>4748</v>
      </c>
      <c r="FH145" s="684" t="s">
        <v>4747</v>
      </c>
      <c r="FI145" s="685" t="s">
        <v>4748</v>
      </c>
      <c r="FJ145" s="684" t="s">
        <v>4747</v>
      </c>
      <c r="FK145" s="685" t="s">
        <v>4748</v>
      </c>
    </row>
    <row r="146" spans="2:167" s="758" customFormat="1" ht="13.5" customHeight="1">
      <c r="B146" s="765" t="s">
        <v>4783</v>
      </c>
      <c r="C146" s="766"/>
      <c r="D146" s="766"/>
      <c r="E146" s="767">
        <f t="shared" ref="E146:E189" si="118">+W146+AO146</f>
        <v>641194.98973878007</v>
      </c>
      <c r="F146" s="768">
        <f>+IF(E146=0,0,E146/E146*100)</f>
        <v>100</v>
      </c>
      <c r="G146" s="767">
        <f>SUM(G147:G148)</f>
        <v>46683.159765000004</v>
      </c>
      <c r="H146" s="768">
        <f>+IF(G146=0,0,G146/G146*100)</f>
        <v>100</v>
      </c>
      <c r="I146" s="767">
        <f>SUM(I147:I148)</f>
        <v>51438.993631999998</v>
      </c>
      <c r="J146" s="768">
        <f>+IF(I146=0,0,I146/I146*100)</f>
        <v>100</v>
      </c>
      <c r="K146" s="767">
        <f>SUM(K147:K148)</f>
        <v>54220.532604</v>
      </c>
      <c r="L146" s="768">
        <f>+IF(K146=0,0,K146/K146*100)</f>
        <v>100</v>
      </c>
      <c r="M146" s="767">
        <f>SUM(M147:M148)</f>
        <v>152342.68600099999</v>
      </c>
      <c r="N146" s="768">
        <f>+IF(M146=0,0,M146/M146*100)</f>
        <v>100</v>
      </c>
      <c r="O146" s="767">
        <f>SUM(O147:O148)</f>
        <v>48786.073270000001</v>
      </c>
      <c r="P146" s="768">
        <f>+IF(O146=0,0,O146/O146*100)</f>
        <v>100</v>
      </c>
      <c r="Q146" s="767">
        <f>SUM(Q147:Q148)</f>
        <v>34737.062085999998</v>
      </c>
      <c r="R146" s="768">
        <f>+IF(Q146=0,0,Q146/Q146*100)</f>
        <v>100</v>
      </c>
      <c r="S146" s="767">
        <f>SUM(S147:S148)</f>
        <v>47364.563109000002</v>
      </c>
      <c r="T146" s="768">
        <f>+IF(S146=0,0,S146/S146*100)</f>
        <v>100</v>
      </c>
      <c r="U146" s="767">
        <f t="shared" ref="U146:U151" si="119">+O146+Q146+S146</f>
        <v>130887.69846499999</v>
      </c>
      <c r="V146" s="768">
        <f>+IF(U146=0,0,U146/U146*100)</f>
        <v>100</v>
      </c>
      <c r="W146" s="767">
        <f t="shared" ref="W146:W184" si="120">+M146+U146</f>
        <v>283230.38446600002</v>
      </c>
      <c r="X146" s="768">
        <f>+IF(W146=0,0,W146/W146*100)</f>
        <v>100</v>
      </c>
      <c r="Y146" s="767">
        <f>SUM(Y147:Y148)</f>
        <v>54219.511098999996</v>
      </c>
      <c r="Z146" s="768">
        <f>+IF(Y146=0,0,Y146/Y146*100)</f>
        <v>100</v>
      </c>
      <c r="AA146" s="767">
        <f>SUM(AA147:AA148)</f>
        <v>55849.458419999995</v>
      </c>
      <c r="AB146" s="768">
        <f>+IF(AA146=0,0,AA146/AA146*100)</f>
        <v>100</v>
      </c>
      <c r="AC146" s="767">
        <f>SUM(AC147:AC148)</f>
        <v>60610.776653779991</v>
      </c>
      <c r="AD146" s="768">
        <f>+IF(AC146=0,0,AC146/AC146*100)</f>
        <v>100</v>
      </c>
      <c r="AE146" s="767">
        <f t="shared" ref="AE146:AE151" si="121">+Y146+AA146+AC146</f>
        <v>170679.74617278</v>
      </c>
      <c r="AF146" s="768">
        <f>+IF(AE146=0,0,AE146/AE146*100)</f>
        <v>100</v>
      </c>
      <c r="AG146" s="767">
        <f>SUM(AG147:AG148)</f>
        <v>58899.888683000012</v>
      </c>
      <c r="AH146" s="768">
        <f>+IF(AG146=0,0,AG146/AG146*100)</f>
        <v>100</v>
      </c>
      <c r="AI146" s="767">
        <f>SUM(AI147:AI148)</f>
        <v>64204.915737000003</v>
      </c>
      <c r="AJ146" s="768">
        <f>+IF(AI146=0,0,AI146/AI146*100)</f>
        <v>100</v>
      </c>
      <c r="AK146" s="767">
        <f>SUM(AK147:AK148)</f>
        <v>64180.054680000001</v>
      </c>
      <c r="AL146" s="768">
        <f>+IF(AK146=0,0,AK146/AK146*100)</f>
        <v>100</v>
      </c>
      <c r="AM146" s="767">
        <f t="shared" ref="AM146:AM151" si="122">+AG146+AI146+AK146</f>
        <v>187284.8591</v>
      </c>
      <c r="AN146" s="768">
        <f>+IF(AM146=0,0,AM146/AM146*100)</f>
        <v>100</v>
      </c>
      <c r="AO146" s="767">
        <f t="shared" ref="AO146:AO184" si="123">+AE146+AM146</f>
        <v>357964.60527278</v>
      </c>
      <c r="AP146" s="768">
        <f>+IF(AO146=0,0,AO146/AO146*100)</f>
        <v>100</v>
      </c>
      <c r="AQ146" s="734"/>
      <c r="AR146" s="767">
        <f>SUM(AR147:AR148)</f>
        <v>738112.1045281</v>
      </c>
      <c r="AS146" s="768">
        <f>+IF(AR146=0,0,AR146/AR146*100)</f>
        <v>100</v>
      </c>
      <c r="AT146" s="767">
        <f>SUM(AT147:AT148)</f>
        <v>59555.016927000004</v>
      </c>
      <c r="AU146" s="768">
        <f>+IF(AT146=0,0,AT146/AT146*100)</f>
        <v>100</v>
      </c>
      <c r="AV146" s="767">
        <f>SUM(AV147:AV148)</f>
        <v>54842.742063999998</v>
      </c>
      <c r="AW146" s="768">
        <f>+IF(AV146=0,0,AV146/AV146*100)</f>
        <v>100</v>
      </c>
      <c r="AX146" s="767">
        <f>SUM(AX147:AX148)</f>
        <v>67808.034530000004</v>
      </c>
      <c r="AY146" s="768">
        <f>+IF(AX146=0,0,AX146/AX146*100)</f>
        <v>100</v>
      </c>
      <c r="AZ146" s="767">
        <f>SUM(AZ147:AZ148)</f>
        <v>182205.79352100001</v>
      </c>
      <c r="BA146" s="768">
        <f>+IF(AZ146=0,0,AZ146/AZ146*100)</f>
        <v>100</v>
      </c>
      <c r="BB146" s="767">
        <f>SUM(BB147:BB148)</f>
        <v>62254.413120000005</v>
      </c>
      <c r="BC146" s="768">
        <f>+IF(BB146=0,0,BB146/BB146*100)</f>
        <v>100</v>
      </c>
      <c r="BD146" s="767">
        <f>SUM(BD147:BD148)</f>
        <v>61612.575120000001</v>
      </c>
      <c r="BE146" s="768">
        <f>+IF(BD146=0,0,BD146/BD146*100)</f>
        <v>100</v>
      </c>
      <c r="BF146" s="767">
        <f>SUM(BF147:BF148)</f>
        <v>61994.543980000002</v>
      </c>
      <c r="BG146" s="768">
        <f>+IF(BF146=0,0,BF146/BF146*100)</f>
        <v>100</v>
      </c>
      <c r="BH146" s="767">
        <f>SUM(BH147:BH148)</f>
        <v>185861.53221999999</v>
      </c>
      <c r="BI146" s="768">
        <f>+IF(BH146=0,0,BH146/BH146*100)</f>
        <v>100</v>
      </c>
      <c r="BJ146" s="767">
        <f t="shared" ref="BJ146:BJ184" si="124">+AZ146+BH146</f>
        <v>368067.32574100001</v>
      </c>
      <c r="BK146" s="768">
        <f>+IF(BJ146=0,0,BJ146/BJ146*100)</f>
        <v>100</v>
      </c>
      <c r="BL146" s="767">
        <f>SUM(BL147:BL148)</f>
        <v>67342.363661999989</v>
      </c>
      <c r="BM146" s="768">
        <f>+IF(BL146=0,0,BL146/BL146*100)</f>
        <v>100</v>
      </c>
      <c r="BN146" s="767">
        <f>SUM(BN147:BN148)</f>
        <v>61577.604506999996</v>
      </c>
      <c r="BO146" s="768">
        <f>+IF(BN146=0,0,BN146/BN146*100)</f>
        <v>100</v>
      </c>
      <c r="BP146" s="767">
        <f>SUM(BP147:BP148)</f>
        <v>54942.766447100003</v>
      </c>
      <c r="BQ146" s="768">
        <f>+IF(BP146=0,0,BP146/BP146*100)</f>
        <v>100</v>
      </c>
      <c r="BR146" s="767">
        <f>SUM(BR147:BR148)</f>
        <v>183862.73461609997</v>
      </c>
      <c r="BS146" s="768">
        <f>+IF(BR146=0,0,BR146/BR146*100)</f>
        <v>100</v>
      </c>
      <c r="BT146" s="767">
        <f>SUM(BT147:BT148)</f>
        <v>57061.499646000004</v>
      </c>
      <c r="BU146" s="768">
        <f>+IF(BT146=0,0,BT146/BT146*100)</f>
        <v>100</v>
      </c>
      <c r="BV146" s="767">
        <f>SUM(BV147:BV148)</f>
        <v>67696.75895399999</v>
      </c>
      <c r="BW146" s="768">
        <f>+IF(BV146=0,0,BV146/BV146*100)</f>
        <v>100</v>
      </c>
      <c r="BX146" s="767">
        <f>SUM(BX147:BX148)</f>
        <v>61423.785571</v>
      </c>
      <c r="BY146" s="768">
        <f>+IF(BX146=0,0,BX146/BX146*100)</f>
        <v>100</v>
      </c>
      <c r="BZ146" s="767">
        <f>SUM(BZ147:BZ148)</f>
        <v>186182.04417100002</v>
      </c>
      <c r="CA146" s="768">
        <f>+IF(BZ146=0,0,BZ146/BZ146*100)</f>
        <v>100</v>
      </c>
      <c r="CB146" s="767">
        <f t="shared" ref="CB146:CB184" si="125">+BR146+BZ146</f>
        <v>370044.77878709999</v>
      </c>
      <c r="CC146" s="768">
        <f>+IF(CB146=0,0,CB146/CB146*100)</f>
        <v>100</v>
      </c>
      <c r="CE146" s="767">
        <f t="shared" ref="CE146:CE189" si="126">+CW146+DO146</f>
        <v>906231.55447062105</v>
      </c>
      <c r="CF146" s="768">
        <f>+IF(CE146=0,0,CE146/CE146*100)</f>
        <v>100</v>
      </c>
      <c r="CG146" s="767">
        <f>SUM(CG147:CG148)</f>
        <v>62073.871660999997</v>
      </c>
      <c r="CH146" s="768">
        <f>+IF(CG146=0,0,CG146/CG146*100)</f>
        <v>100</v>
      </c>
      <c r="CI146" s="767">
        <f>SUM(CI147:CI148)</f>
        <v>65059.746920000005</v>
      </c>
      <c r="CJ146" s="768">
        <f>+IF(CI146=0,0,CI146/CI146*100)</f>
        <v>100</v>
      </c>
      <c r="CK146" s="767">
        <f>SUM(CK147:CK148)</f>
        <v>74497.628316000002</v>
      </c>
      <c r="CL146" s="768">
        <f>+IF(CK146=0,0,CK146/CK146*100)</f>
        <v>100</v>
      </c>
      <c r="CM146" s="767">
        <f>SUM(CM147:CM148)</f>
        <v>201631.246897</v>
      </c>
      <c r="CN146" s="768">
        <f>+IF(CM146=0,0,CM146/CM146*100)</f>
        <v>100</v>
      </c>
      <c r="CO146" s="767">
        <f>SUM(CO147:CO148)</f>
        <v>71312.277025000003</v>
      </c>
      <c r="CP146" s="768">
        <f>+IF(CO146=0,0,CO146/CO146*100)</f>
        <v>100</v>
      </c>
      <c r="CQ146" s="767">
        <f>SUM(CQ147:CQ148)</f>
        <v>77437.294389999995</v>
      </c>
      <c r="CR146" s="768">
        <f>+IF(CQ146=0,0,CQ146/CQ146*100)</f>
        <v>100</v>
      </c>
      <c r="CS146" s="767">
        <f>SUM(CS147:CS148)</f>
        <v>79572.329419999995</v>
      </c>
      <c r="CT146" s="768">
        <f>+IF(CS146=0,0,CS146/CS146*100)</f>
        <v>100</v>
      </c>
      <c r="CU146" s="767">
        <f>SUM(CU147:CU148)</f>
        <v>228321.90083500001</v>
      </c>
      <c r="CV146" s="768">
        <f>+IF(CU146=0,0,CU146/CU146*100)</f>
        <v>100</v>
      </c>
      <c r="CW146" s="767">
        <f t="shared" ref="CW146:CW184" si="127">+CM146+CU146</f>
        <v>429953.14773199998</v>
      </c>
      <c r="CX146" s="768">
        <f>+IF(CW146=0,0,CW146/CW146*100)</f>
        <v>100</v>
      </c>
      <c r="CY146" s="767">
        <f>SUM(CY147:CY148)</f>
        <v>79632.698678000001</v>
      </c>
      <c r="CZ146" s="768">
        <f>+IF(CY146=0,0,CY146/CY146*100)</f>
        <v>100</v>
      </c>
      <c r="DA146" s="767">
        <f>SUM(DA147:DA148)</f>
        <v>80235.607430000004</v>
      </c>
      <c r="DB146" s="768">
        <f>+IF(DA146=0,0,DA146/DA146*100)</f>
        <v>100</v>
      </c>
      <c r="DC146" s="767">
        <f>SUM(DC147:DC148)</f>
        <v>82785.463392999998</v>
      </c>
      <c r="DD146" s="768">
        <f>+IF(DC146=0,0,DC146/DC146*100)</f>
        <v>100</v>
      </c>
      <c r="DE146" s="767">
        <f>SUM(DE147:DE148)</f>
        <v>242653.769501</v>
      </c>
      <c r="DF146" s="768">
        <f>+IF(DE146=0,0,DE146/DE146*100)</f>
        <v>100</v>
      </c>
      <c r="DG146" s="767">
        <f>SUM(DG147:DG148)</f>
        <v>83779.04750718869</v>
      </c>
      <c r="DH146" s="768">
        <f>+IF(DG146=0,0,DG146/DG146*100)</f>
        <v>100</v>
      </c>
      <c r="DI146" s="767">
        <f>SUM(DI147:DI148)</f>
        <v>76300.342535469565</v>
      </c>
      <c r="DJ146" s="768">
        <f>+IF(DI146=0,0,DI146/DI146*100)</f>
        <v>100</v>
      </c>
      <c r="DK146" s="767">
        <f>SUM(DK147:DK148)</f>
        <v>73545.247194962838</v>
      </c>
      <c r="DL146" s="768">
        <f>+IF(DK146=0,0,DK146/DK146*100)</f>
        <v>100</v>
      </c>
      <c r="DM146" s="767">
        <f>SUM(DM147:DM148)</f>
        <v>233624.63723762109</v>
      </c>
      <c r="DN146" s="768">
        <f>+IF(DM146=0,0,DM146/DM146*100)</f>
        <v>100</v>
      </c>
      <c r="DO146" s="767">
        <f t="shared" ref="DO146:DO184" si="128">+DE146+DM146</f>
        <v>476278.40673862107</v>
      </c>
      <c r="DP146" s="768">
        <f>+IF(DO146=0,0,DO146/DO146*100)</f>
        <v>100</v>
      </c>
      <c r="DR146" s="767">
        <f t="shared" ref="DR146:DR189" si="129">+EJ146+FB146</f>
        <v>1111704.5035300967</v>
      </c>
      <c r="DS146" s="768">
        <f>+IF(DR146=0,0,DR146/DR146*100)</f>
        <v>100</v>
      </c>
      <c r="DT146" s="767">
        <f>SUM(DT147:DT148)</f>
        <v>91798.397664209071</v>
      </c>
      <c r="DU146" s="768">
        <f>+IF(DT146=0,0,DT146/DT146*100)</f>
        <v>100</v>
      </c>
      <c r="DV146" s="767">
        <f>SUM(DV147:DV148)</f>
        <v>97031.241939051673</v>
      </c>
      <c r="DW146" s="768">
        <f>+IF(DV146=0,0,DV146/DV146*100)</f>
        <v>100</v>
      </c>
      <c r="DX146" s="767">
        <f>SUM(DX147:DX148)</f>
        <v>94109.686105033528</v>
      </c>
      <c r="DY146" s="768">
        <f>+IF(DX146=0,0,DX146/DX146*100)</f>
        <v>100</v>
      </c>
      <c r="DZ146" s="767">
        <f>SUM(DZ147:DZ148)</f>
        <v>282939.32570829429</v>
      </c>
      <c r="EA146" s="768">
        <f>+IF(DZ146=0,0,DZ146/DZ146*100)</f>
        <v>100</v>
      </c>
      <c r="EB146" s="767">
        <f>SUM(EB147:EB148)</f>
        <v>90525.299478384448</v>
      </c>
      <c r="EC146" s="768">
        <f>+IF(EB146=0,0,EB146/EB146*100)</f>
        <v>100</v>
      </c>
      <c r="ED146" s="767">
        <f>SUM(ED147:ED148)</f>
        <v>89213.934182129567</v>
      </c>
      <c r="EE146" s="768">
        <f>+IF(ED146=0,0,ED146/ED146*100)</f>
        <v>100</v>
      </c>
      <c r="EF146" s="767">
        <f>SUM(EF147:EF148)</f>
        <v>87499.005337320385</v>
      </c>
      <c r="EG146" s="768">
        <f>+IF(EF146=0,0,EF146/EF146*100)</f>
        <v>100</v>
      </c>
      <c r="EH146" s="767">
        <f>SUM(EH147:EH148)</f>
        <v>267238.23899783439</v>
      </c>
      <c r="EI146" s="768">
        <f>+IF(EH146=0,0,EH146/EH146*100)</f>
        <v>100</v>
      </c>
      <c r="EJ146" s="767">
        <f t="shared" ref="EJ146:EJ184" si="130">+DZ146+EH146</f>
        <v>550177.56470612867</v>
      </c>
      <c r="EK146" s="768">
        <f>+IF(EJ146=0,0,EJ146/EJ146*100)</f>
        <v>100</v>
      </c>
      <c r="EL146" s="767">
        <f>SUM(EL147:EL148)</f>
        <v>95019.146365755747</v>
      </c>
      <c r="EM146" s="768">
        <f>+IF(EL146=0,0,EL146/EL146*100)</f>
        <v>100</v>
      </c>
      <c r="EN146" s="767">
        <f>SUM(EN147:EN148)</f>
        <v>91984.945173737913</v>
      </c>
      <c r="EO146" s="768">
        <f>+IF(EN146=0,0,EN146/EN146*100)</f>
        <v>100</v>
      </c>
      <c r="EP146" s="767">
        <f>SUM(EP147:EP148)</f>
        <v>95485.426434592635</v>
      </c>
      <c r="EQ146" s="768">
        <f>+IF(EP146=0,0,EP146/EP146*100)</f>
        <v>100</v>
      </c>
      <c r="ER146" s="767">
        <f>SUM(ER147:ER148)</f>
        <v>282489.51797408628</v>
      </c>
      <c r="ES146" s="768">
        <f>+IF(ER146=0,0,ER146/ER146*100)</f>
        <v>100</v>
      </c>
      <c r="ET146" s="767">
        <f>SUM(ET147:ET148)</f>
        <v>96374.45149074815</v>
      </c>
      <c r="EU146" s="768">
        <f>+IF(ET146=0,0,ET146/ET146*100)</f>
        <v>100</v>
      </c>
      <c r="EV146" s="767">
        <f>SUM(EV147:EV148)</f>
        <v>93070.172962326964</v>
      </c>
      <c r="EW146" s="768">
        <f>+IF(EV146=0,0,EV146/EV146*100)</f>
        <v>100</v>
      </c>
      <c r="EX146" s="767">
        <f>SUM(EX147:EX148)</f>
        <v>89592.796396806763</v>
      </c>
      <c r="EY146" s="768">
        <f>+IF(EX146=0,0,EX146/EX146*100)</f>
        <v>100</v>
      </c>
      <c r="EZ146" s="767">
        <f>SUM(EZ147:EZ148)</f>
        <v>279037.42084988189</v>
      </c>
      <c r="FA146" s="768">
        <f>+IF(EZ146=0,0,EZ146/EZ146*100)</f>
        <v>100</v>
      </c>
      <c r="FB146" s="767">
        <f t="shared" ref="FB146:FB184" si="131">+ER146+EZ146</f>
        <v>561526.93882396817</v>
      </c>
      <c r="FC146" s="768">
        <f>+IF(FB146=0,0,FB146/FB146*100)</f>
        <v>100</v>
      </c>
      <c r="FD146" s="767">
        <f>SUM(FD147:FD148)</f>
        <v>1170772.0525583627</v>
      </c>
      <c r="FE146" s="768">
        <f>+IF(FD146=0,0,FD146/FD146*100)</f>
        <v>100</v>
      </c>
      <c r="FF146" s="767">
        <f>SUM(FF147:FF148)</f>
        <v>1243333.3657348796</v>
      </c>
      <c r="FG146" s="768">
        <f>+IF(FF146=0,0,FF146/FF146*100)</f>
        <v>100</v>
      </c>
      <c r="FH146" s="767">
        <f>SUM(FH147:FH148)</f>
        <v>1507342.9587676025</v>
      </c>
      <c r="FI146" s="768">
        <f>+IF(FH146=0,0,FH146/FH146*100)</f>
        <v>100</v>
      </c>
      <c r="FJ146" s="767">
        <f>SUM(FJ147:FJ148)</f>
        <v>1689621.0564151851</v>
      </c>
      <c r="FK146" s="768">
        <f>+IF(FJ146=0,0,FJ146/FJ146*100)</f>
        <v>100</v>
      </c>
    </row>
    <row r="147" spans="2:167" s="648" customFormat="1" ht="13.5" customHeight="1">
      <c r="B147" s="769"/>
      <c r="C147" s="731" t="s">
        <v>4784</v>
      </c>
      <c r="D147" s="731"/>
      <c r="E147" s="770">
        <f t="shared" si="118"/>
        <v>641194.98973878007</v>
      </c>
      <c r="F147" s="726">
        <f>+IF(E146=0,0,E147/E146*100)</f>
        <v>100</v>
      </c>
      <c r="G147" s="770">
        <v>46683.159765000004</v>
      </c>
      <c r="H147" s="726">
        <f>+IF(G146=0,0,G147/G146*100)</f>
        <v>100</v>
      </c>
      <c r="I147" s="770">
        <v>51438.993631999998</v>
      </c>
      <c r="J147" s="726">
        <f>+IF(I146=0,0,I147/I146*100)</f>
        <v>100</v>
      </c>
      <c r="K147" s="770">
        <v>54220.532604</v>
      </c>
      <c r="L147" s="726">
        <f>+IF(K146=0,0,K147/K146*100)</f>
        <v>100</v>
      </c>
      <c r="M147" s="770">
        <f>+G147+I147+K147</f>
        <v>152342.68600099999</v>
      </c>
      <c r="N147" s="726">
        <f>+IF(M146=0,0,M147/M146*100)</f>
        <v>100</v>
      </c>
      <c r="O147" s="770">
        <v>48786.073270000001</v>
      </c>
      <c r="P147" s="726">
        <f>+IF(O146=0,0,O147/O146*100)</f>
        <v>100</v>
      </c>
      <c r="Q147" s="770">
        <v>34737.062085999998</v>
      </c>
      <c r="R147" s="726">
        <f>+IF(Q146=0,0,Q147/Q146*100)</f>
        <v>100</v>
      </c>
      <c r="S147" s="770">
        <v>47364.563109000002</v>
      </c>
      <c r="T147" s="726">
        <f>+IF(S146=0,0,S147/S146*100)</f>
        <v>100</v>
      </c>
      <c r="U147" s="770">
        <f t="shared" si="119"/>
        <v>130887.69846499999</v>
      </c>
      <c r="V147" s="726">
        <f>+IF(U146=0,0,U147/U146*100)</f>
        <v>100</v>
      </c>
      <c r="W147" s="770">
        <f t="shared" si="120"/>
        <v>283230.38446600002</v>
      </c>
      <c r="X147" s="726">
        <f>+IF(W146=0,0,W147/W146*100)</f>
        <v>100</v>
      </c>
      <c r="Y147" s="770">
        <v>54219.511098999996</v>
      </c>
      <c r="Z147" s="726">
        <f>+IF(Y146=0,0,Y147/Y146*100)</f>
        <v>100</v>
      </c>
      <c r="AA147" s="770">
        <v>55849.458419999995</v>
      </c>
      <c r="AB147" s="726">
        <f>+IF(AA146=0,0,AA147/AA146*100)</f>
        <v>100</v>
      </c>
      <c r="AC147" s="770">
        <v>60610.776653779991</v>
      </c>
      <c r="AD147" s="726">
        <f>+IF(AC146=0,0,AC147/AC146*100)</f>
        <v>100</v>
      </c>
      <c r="AE147" s="770">
        <f t="shared" si="121"/>
        <v>170679.74617278</v>
      </c>
      <c r="AF147" s="726">
        <f>+IF(AE146=0,0,AE147/AE146*100)</f>
        <v>100</v>
      </c>
      <c r="AG147" s="770">
        <v>58899.888683000012</v>
      </c>
      <c r="AH147" s="726">
        <f>+IF(AG146=0,0,AG147/AG146*100)</f>
        <v>100</v>
      </c>
      <c r="AI147" s="770">
        <v>64204.915737000003</v>
      </c>
      <c r="AJ147" s="726">
        <f>+IF(AI146=0,0,AI147/AI146*100)</f>
        <v>100</v>
      </c>
      <c r="AK147" s="770">
        <v>64180.054680000001</v>
      </c>
      <c r="AL147" s="726">
        <f>+IF(AK146=0,0,AK147/AK146*100)</f>
        <v>100</v>
      </c>
      <c r="AM147" s="770">
        <f t="shared" si="122"/>
        <v>187284.8591</v>
      </c>
      <c r="AN147" s="726">
        <f>+IF(AM146=0,0,AM147/AM146*100)</f>
        <v>100</v>
      </c>
      <c r="AO147" s="770">
        <f t="shared" si="123"/>
        <v>357964.60527278</v>
      </c>
      <c r="AP147" s="726">
        <f>+IF(AO146=0,0,AO147/AO146*100)</f>
        <v>100</v>
      </c>
      <c r="AQ147" s="651"/>
      <c r="AR147" s="770">
        <v>738112.1045281</v>
      </c>
      <c r="AS147" s="726">
        <f>+IF(AR146=0,0,AR147/AR146*100)</f>
        <v>100</v>
      </c>
      <c r="AT147" s="770">
        <v>59555.016927000004</v>
      </c>
      <c r="AU147" s="726">
        <f>+IF(AT146=0,0,AT147/AT146*100)</f>
        <v>100</v>
      </c>
      <c r="AV147" s="770">
        <v>54842.742063999998</v>
      </c>
      <c r="AW147" s="726">
        <f>+IF(AV146=0,0,AV147/AV146*100)</f>
        <v>100</v>
      </c>
      <c r="AX147" s="770">
        <v>67808.034530000004</v>
      </c>
      <c r="AY147" s="726">
        <f>+IF(AX146=0,0,AX147/AX146*100)</f>
        <v>100</v>
      </c>
      <c r="AZ147" s="770">
        <f>+AT147+AV147+AX147</f>
        <v>182205.79352100001</v>
      </c>
      <c r="BA147" s="726">
        <f>+IF(AZ146=0,0,AZ147/AZ146*100)</f>
        <v>100</v>
      </c>
      <c r="BB147" s="770">
        <v>62254.413120000005</v>
      </c>
      <c r="BC147" s="726">
        <f>+IF(BB146=0,0,BB147/BB146*100)</f>
        <v>100</v>
      </c>
      <c r="BD147" s="770">
        <v>61612.575120000001</v>
      </c>
      <c r="BE147" s="726">
        <f>+IF(BD146=0,0,BD147/BD146*100)</f>
        <v>100</v>
      </c>
      <c r="BF147" s="770">
        <v>61994.543980000002</v>
      </c>
      <c r="BG147" s="726">
        <f>+IF(BF146=0,0,BF147/BF146*100)</f>
        <v>100</v>
      </c>
      <c r="BH147" s="770">
        <f>+BB147+BD147+BF147</f>
        <v>185861.53221999999</v>
      </c>
      <c r="BI147" s="726">
        <f>+IF(BH146=0,0,BH147/BH146*100)</f>
        <v>100</v>
      </c>
      <c r="BJ147" s="770">
        <f t="shared" si="124"/>
        <v>368067.32574100001</v>
      </c>
      <c r="BK147" s="726">
        <f>+IF(BJ146=0,0,BJ147/BJ146*100)</f>
        <v>100</v>
      </c>
      <c r="BL147" s="770">
        <v>67342.363661999989</v>
      </c>
      <c r="BM147" s="726">
        <f>+IF(BL146=0,0,BL147/BL146*100)</f>
        <v>100</v>
      </c>
      <c r="BN147" s="770">
        <v>61577.604506999996</v>
      </c>
      <c r="BO147" s="726">
        <f>+IF(BN146=0,0,BN147/BN146*100)</f>
        <v>100</v>
      </c>
      <c r="BP147" s="770">
        <v>54942.766447100003</v>
      </c>
      <c r="BQ147" s="726">
        <f>+IF(BP146=0,0,BP147/BP146*100)</f>
        <v>100</v>
      </c>
      <c r="BR147" s="770">
        <f>+BL147+BN147+BP147</f>
        <v>183862.73461609997</v>
      </c>
      <c r="BS147" s="726">
        <f>+IF(BR146=0,0,BR147/BR146*100)</f>
        <v>100</v>
      </c>
      <c r="BT147" s="770">
        <v>57061.499646000004</v>
      </c>
      <c r="BU147" s="726">
        <f>+IF(BT146=0,0,BT147/BT146*100)</f>
        <v>100</v>
      </c>
      <c r="BV147" s="770">
        <v>67696.75895399999</v>
      </c>
      <c r="BW147" s="726">
        <f>+IF(BV146=0,0,BV147/BV146*100)</f>
        <v>100</v>
      </c>
      <c r="BX147" s="770">
        <v>61423.785571</v>
      </c>
      <c r="BY147" s="726">
        <f>+IF(BX146=0,0,BX147/BX146*100)</f>
        <v>100</v>
      </c>
      <c r="BZ147" s="770">
        <f>+BT147+BV147+BX147</f>
        <v>186182.04417100002</v>
      </c>
      <c r="CA147" s="726">
        <f>+IF(BZ146=0,0,BZ147/BZ146*100)</f>
        <v>100</v>
      </c>
      <c r="CB147" s="770">
        <f t="shared" si="125"/>
        <v>370044.77878709999</v>
      </c>
      <c r="CC147" s="726">
        <f>+IF(CB146=0,0,CB147/CB146*100)</f>
        <v>100</v>
      </c>
      <c r="CE147" s="770">
        <f t="shared" si="126"/>
        <v>906231.55447062105</v>
      </c>
      <c r="CF147" s="726">
        <f>+IF(CE146=0,0,CE147/CE146*100)</f>
        <v>100</v>
      </c>
      <c r="CG147" s="770">
        <v>62073.871660999997</v>
      </c>
      <c r="CH147" s="726">
        <f>+IF(CG146=0,0,CG147/CG146*100)</f>
        <v>100</v>
      </c>
      <c r="CI147" s="770">
        <v>65059.746920000005</v>
      </c>
      <c r="CJ147" s="726">
        <f>+IF(CI146=0,0,CI147/CI146*100)</f>
        <v>100</v>
      </c>
      <c r="CK147" s="770">
        <v>74497.628316000002</v>
      </c>
      <c r="CL147" s="726">
        <f>+IF(CK146=0,0,CK147/CK146*100)</f>
        <v>100</v>
      </c>
      <c r="CM147" s="770">
        <f>+CG147+CI147+CK147</f>
        <v>201631.246897</v>
      </c>
      <c r="CN147" s="726">
        <f>+IF(CM146=0,0,CM147/CM146*100)</f>
        <v>100</v>
      </c>
      <c r="CO147" s="770">
        <v>71312.277025000003</v>
      </c>
      <c r="CP147" s="726">
        <f>+IF(CO146=0,0,CO147/CO146*100)</f>
        <v>100</v>
      </c>
      <c r="CQ147" s="770">
        <v>77437.294389999995</v>
      </c>
      <c r="CR147" s="726">
        <f>+IF(CQ146=0,0,CQ147/CQ146*100)</f>
        <v>100</v>
      </c>
      <c r="CS147" s="770">
        <v>79572.329419999995</v>
      </c>
      <c r="CT147" s="726">
        <f>+IF(CS146=0,0,CS147/CS146*100)</f>
        <v>100</v>
      </c>
      <c r="CU147" s="770">
        <f>+CO147+CQ147+CS147</f>
        <v>228321.90083500001</v>
      </c>
      <c r="CV147" s="726">
        <f>+IF(CU146=0,0,CU147/CU146*100)</f>
        <v>100</v>
      </c>
      <c r="CW147" s="770">
        <f t="shared" si="127"/>
        <v>429953.14773199998</v>
      </c>
      <c r="CX147" s="726">
        <f>+IF(CW146=0,0,CW147/CW146*100)</f>
        <v>100</v>
      </c>
      <c r="CY147" s="770">
        <v>79632.698678000001</v>
      </c>
      <c r="CZ147" s="726">
        <f>+IF(CY146=0,0,CY147/CY146*100)</f>
        <v>100</v>
      </c>
      <c r="DA147" s="770">
        <v>80235.607430000004</v>
      </c>
      <c r="DB147" s="726">
        <f>+IF(DA146=0,0,DA147/DA146*100)</f>
        <v>100</v>
      </c>
      <c r="DC147" s="770">
        <v>82785.463392999998</v>
      </c>
      <c r="DD147" s="726">
        <f>+IF(DC146=0,0,DC147/DC146*100)</f>
        <v>100</v>
      </c>
      <c r="DE147" s="770">
        <f>+CY147+DA147+DC147</f>
        <v>242653.769501</v>
      </c>
      <c r="DF147" s="726">
        <f>+IF(DE146=0,0,DE147/DE146*100)</f>
        <v>100</v>
      </c>
      <c r="DG147" s="770">
        <v>83779.04750718869</v>
      </c>
      <c r="DH147" s="726">
        <f>+IF(DG146=0,0,DG147/DG146*100)</f>
        <v>100</v>
      </c>
      <c r="DI147" s="770">
        <v>76300.342535469565</v>
      </c>
      <c r="DJ147" s="726">
        <f>+IF(DI146=0,0,DI147/DI146*100)</f>
        <v>100</v>
      </c>
      <c r="DK147" s="770">
        <v>73545.247194962838</v>
      </c>
      <c r="DL147" s="726">
        <f>+IF(DK146=0,0,DK147/DK146*100)</f>
        <v>100</v>
      </c>
      <c r="DM147" s="770">
        <f>+DG147+DI147+DK147</f>
        <v>233624.63723762109</v>
      </c>
      <c r="DN147" s="726">
        <f>+IF(DM146=0,0,DM147/DM146*100)</f>
        <v>100</v>
      </c>
      <c r="DO147" s="770">
        <f t="shared" si="128"/>
        <v>476278.40673862107</v>
      </c>
      <c r="DP147" s="726">
        <f>+IF(DO146=0,0,DO147/DO146*100)</f>
        <v>100</v>
      </c>
      <c r="DR147" s="770">
        <f t="shared" si="129"/>
        <v>1111704.5035300967</v>
      </c>
      <c r="DS147" s="726">
        <f>+IF(DR146=0,0,DR147/DR146*100)</f>
        <v>100</v>
      </c>
      <c r="DT147" s="770">
        <v>91798.397664209071</v>
      </c>
      <c r="DU147" s="726">
        <f>+IF(DT146=0,0,DT147/DT146*100)</f>
        <v>100</v>
      </c>
      <c r="DV147" s="770">
        <v>97031.241939051673</v>
      </c>
      <c r="DW147" s="726">
        <f>+IF(DV146=0,0,DV147/DV146*100)</f>
        <v>100</v>
      </c>
      <c r="DX147" s="770">
        <v>94109.686105033528</v>
      </c>
      <c r="DY147" s="726">
        <f>+IF(DX146=0,0,DX147/DX146*100)</f>
        <v>100</v>
      </c>
      <c r="DZ147" s="770">
        <f>+DT147+DV147+DX147</f>
        <v>282939.32570829429</v>
      </c>
      <c r="EA147" s="726">
        <f>+IF(DZ146=0,0,DZ147/DZ146*100)</f>
        <v>100</v>
      </c>
      <c r="EB147" s="770">
        <v>90525.299478384448</v>
      </c>
      <c r="EC147" s="726">
        <f>+IF(EB146=0,0,EB147/EB146*100)</f>
        <v>100</v>
      </c>
      <c r="ED147" s="770">
        <v>89213.934182129567</v>
      </c>
      <c r="EE147" s="726">
        <f>+IF(ED146=0,0,ED147/ED146*100)</f>
        <v>100</v>
      </c>
      <c r="EF147" s="770">
        <v>87499.005337320385</v>
      </c>
      <c r="EG147" s="726">
        <f>+IF(EF146=0,0,EF147/EF146*100)</f>
        <v>100</v>
      </c>
      <c r="EH147" s="770">
        <f>+EB147+ED147+EF147</f>
        <v>267238.23899783439</v>
      </c>
      <c r="EI147" s="726">
        <f>+IF(EH146=0,0,EH147/EH146*100)</f>
        <v>100</v>
      </c>
      <c r="EJ147" s="770">
        <f t="shared" si="130"/>
        <v>550177.56470612867</v>
      </c>
      <c r="EK147" s="726">
        <f>+IF(EJ146=0,0,EJ147/EJ146*100)</f>
        <v>100</v>
      </c>
      <c r="EL147" s="770">
        <v>95019.146365755747</v>
      </c>
      <c r="EM147" s="726">
        <f>+IF(EL146=0,0,EL147/EL146*100)</f>
        <v>100</v>
      </c>
      <c r="EN147" s="770">
        <v>91984.945173737913</v>
      </c>
      <c r="EO147" s="726">
        <f>+IF(EN146=0,0,EN147/EN146*100)</f>
        <v>100</v>
      </c>
      <c r="EP147" s="770">
        <v>95485.426434592635</v>
      </c>
      <c r="EQ147" s="726">
        <f>+IF(EP146=0,0,EP147/EP146*100)</f>
        <v>100</v>
      </c>
      <c r="ER147" s="770">
        <f>+EL147+EN147+EP147</f>
        <v>282489.51797408628</v>
      </c>
      <c r="ES147" s="726">
        <f>+IF(ER146=0,0,ER147/ER146*100)</f>
        <v>100</v>
      </c>
      <c r="ET147" s="770">
        <v>96374.45149074815</v>
      </c>
      <c r="EU147" s="726">
        <f>+IF(ET146=0,0,ET147/ET146*100)</f>
        <v>100</v>
      </c>
      <c r="EV147" s="770">
        <v>93070.172962326964</v>
      </c>
      <c r="EW147" s="726">
        <f>+IF(EV146=0,0,EV147/EV146*100)</f>
        <v>100</v>
      </c>
      <c r="EX147" s="770">
        <v>89592.796396806763</v>
      </c>
      <c r="EY147" s="726">
        <f>+IF(EX146=0,0,EX147/EX146*100)</f>
        <v>100</v>
      </c>
      <c r="EZ147" s="770">
        <f>+ET147+EV147+EX147</f>
        <v>279037.42084988189</v>
      </c>
      <c r="FA147" s="726">
        <f>+IF(EZ146=0,0,EZ147/EZ146*100)</f>
        <v>100</v>
      </c>
      <c r="FB147" s="770">
        <f t="shared" si="131"/>
        <v>561526.93882396817</v>
      </c>
      <c r="FC147" s="726">
        <f>+IF(FB146=0,0,FB147/FB146*100)</f>
        <v>100</v>
      </c>
      <c r="FD147" s="770">
        <v>1170772.0525583627</v>
      </c>
      <c r="FE147" s="726">
        <f>+IF(FD146=0,0,FD147/FD146*100)</f>
        <v>100</v>
      </c>
      <c r="FF147" s="770">
        <v>1243333.3657348796</v>
      </c>
      <c r="FG147" s="726">
        <f>+IF(FF146=0,0,FF147/FF146*100)</f>
        <v>100</v>
      </c>
      <c r="FH147" s="770">
        <v>1507342.9587676025</v>
      </c>
      <c r="FI147" s="726">
        <f>+IF(FH146=0,0,FH147/FH146*100)</f>
        <v>100</v>
      </c>
      <c r="FJ147" s="770">
        <v>1689621.0564151851</v>
      </c>
      <c r="FK147" s="726">
        <f>+IF(FJ146=0,0,FJ147/FJ146*100)</f>
        <v>100</v>
      </c>
    </row>
    <row r="148" spans="2:167" s="648" customFormat="1" ht="13.5" customHeight="1">
      <c r="B148" s="769"/>
      <c r="C148" s="771" t="s">
        <v>4785</v>
      </c>
      <c r="D148" s="769"/>
      <c r="E148" s="772">
        <f t="shared" si="118"/>
        <v>0</v>
      </c>
      <c r="F148" s="737">
        <f>+IF(E146=0,0,E148/E146*100)</f>
        <v>0</v>
      </c>
      <c r="G148" s="772">
        <v>0</v>
      </c>
      <c r="H148" s="737">
        <f>+IF(G146=0,0,G148/G146*100)</f>
        <v>0</v>
      </c>
      <c r="I148" s="772">
        <v>0</v>
      </c>
      <c r="J148" s="737">
        <f>+IF(I146=0,0,I148/I146*100)</f>
        <v>0</v>
      </c>
      <c r="K148" s="772">
        <v>0</v>
      </c>
      <c r="L148" s="737">
        <f>+IF(K146=0,0,K148/K146*100)</f>
        <v>0</v>
      </c>
      <c r="M148" s="772">
        <f>+G148+I148+K148</f>
        <v>0</v>
      </c>
      <c r="N148" s="737">
        <f>+IF(M146=0,0,M148/M146*100)</f>
        <v>0</v>
      </c>
      <c r="O148" s="772">
        <v>0</v>
      </c>
      <c r="P148" s="737">
        <f>+IF(O146=0,0,O148/O146*100)</f>
        <v>0</v>
      </c>
      <c r="Q148" s="772">
        <v>0</v>
      </c>
      <c r="R148" s="737">
        <f>+IF(Q146=0,0,Q148/Q146*100)</f>
        <v>0</v>
      </c>
      <c r="S148" s="772">
        <v>0</v>
      </c>
      <c r="T148" s="737">
        <f>+IF(S146=0,0,S148/S146*100)</f>
        <v>0</v>
      </c>
      <c r="U148" s="772">
        <f t="shared" si="119"/>
        <v>0</v>
      </c>
      <c r="V148" s="737">
        <f>+IF(U146=0,0,U148/U146*100)</f>
        <v>0</v>
      </c>
      <c r="W148" s="772">
        <f t="shared" si="120"/>
        <v>0</v>
      </c>
      <c r="X148" s="737">
        <f>+IF(W146=0,0,W148/W146*100)</f>
        <v>0</v>
      </c>
      <c r="Y148" s="772">
        <v>0</v>
      </c>
      <c r="Z148" s="737">
        <f>+IF(Y146=0,0,Y148/Y146*100)</f>
        <v>0</v>
      </c>
      <c r="AA148" s="772">
        <v>0</v>
      </c>
      <c r="AB148" s="737">
        <f>+IF(AA146=0,0,AA148/AA146*100)</f>
        <v>0</v>
      </c>
      <c r="AC148" s="772">
        <v>0</v>
      </c>
      <c r="AD148" s="737">
        <f>+IF(AC146=0,0,AC148/AC146*100)</f>
        <v>0</v>
      </c>
      <c r="AE148" s="772">
        <f t="shared" si="121"/>
        <v>0</v>
      </c>
      <c r="AF148" s="737">
        <f>+IF(AE146=0,0,AE148/AE146*100)</f>
        <v>0</v>
      </c>
      <c r="AG148" s="772">
        <v>0</v>
      </c>
      <c r="AH148" s="737">
        <f>+IF(AG146=0,0,AG148/AG146*100)</f>
        <v>0</v>
      </c>
      <c r="AI148" s="772">
        <v>0</v>
      </c>
      <c r="AJ148" s="737">
        <f>+IF(AI146=0,0,AI148/AI146*100)</f>
        <v>0</v>
      </c>
      <c r="AK148" s="772">
        <v>0</v>
      </c>
      <c r="AL148" s="737">
        <f>+IF(AK146=0,0,AK148/AK146*100)</f>
        <v>0</v>
      </c>
      <c r="AM148" s="772">
        <f t="shared" si="122"/>
        <v>0</v>
      </c>
      <c r="AN148" s="737">
        <f>+IF(AM146=0,0,AM148/AM146*100)</f>
        <v>0</v>
      </c>
      <c r="AO148" s="772">
        <f t="shared" si="123"/>
        <v>0</v>
      </c>
      <c r="AP148" s="737">
        <f>+IF(AO146=0,0,AO148/AO146*100)</f>
        <v>0</v>
      </c>
      <c r="AQ148" s="651"/>
      <c r="AR148" s="772">
        <v>0</v>
      </c>
      <c r="AS148" s="737">
        <f>+IF(AR146=0,0,AR148/AR146*100)</f>
        <v>0</v>
      </c>
      <c r="AT148" s="772">
        <v>0</v>
      </c>
      <c r="AU148" s="737">
        <f>+IF(AT146=0,0,AT148/AT146*100)</f>
        <v>0</v>
      </c>
      <c r="AV148" s="772">
        <v>0</v>
      </c>
      <c r="AW148" s="737">
        <f>+IF(AV146=0,0,AV148/AV146*100)</f>
        <v>0</v>
      </c>
      <c r="AX148" s="772">
        <v>0</v>
      </c>
      <c r="AY148" s="737">
        <f>+IF(AX146=0,0,AX148/AX146*100)</f>
        <v>0</v>
      </c>
      <c r="AZ148" s="772">
        <f>+AT148+AV148+AX148</f>
        <v>0</v>
      </c>
      <c r="BA148" s="737">
        <f>+IF(AZ146=0,0,AZ148/AZ146*100)</f>
        <v>0</v>
      </c>
      <c r="BB148" s="772">
        <v>0</v>
      </c>
      <c r="BC148" s="737">
        <f>+IF(BB146=0,0,BB148/BB146*100)</f>
        <v>0</v>
      </c>
      <c r="BD148" s="772">
        <v>0</v>
      </c>
      <c r="BE148" s="737">
        <f>+IF(BD146=0,0,BD148/BD146*100)</f>
        <v>0</v>
      </c>
      <c r="BF148" s="772">
        <v>0</v>
      </c>
      <c r="BG148" s="737">
        <f>+IF(BF146=0,0,BF148/BF146*100)</f>
        <v>0</v>
      </c>
      <c r="BH148" s="772">
        <f>+BB148+BD148+BF148</f>
        <v>0</v>
      </c>
      <c r="BI148" s="737">
        <f>+IF(BH146=0,0,BH148/BH146*100)</f>
        <v>0</v>
      </c>
      <c r="BJ148" s="772">
        <f t="shared" si="124"/>
        <v>0</v>
      </c>
      <c r="BK148" s="737">
        <f>+IF(BJ146=0,0,BJ148/BJ146*100)</f>
        <v>0</v>
      </c>
      <c r="BL148" s="772">
        <v>0</v>
      </c>
      <c r="BM148" s="737">
        <f>+IF(BL146=0,0,BL148/BL146*100)</f>
        <v>0</v>
      </c>
      <c r="BN148" s="772">
        <v>0</v>
      </c>
      <c r="BO148" s="737">
        <f>+IF(BN146=0,0,BN148/BN146*100)</f>
        <v>0</v>
      </c>
      <c r="BP148" s="772">
        <v>0</v>
      </c>
      <c r="BQ148" s="737">
        <f>+IF(BP146=0,0,BP148/BP146*100)</f>
        <v>0</v>
      </c>
      <c r="BR148" s="772">
        <f>+BL148+BN148+BP148</f>
        <v>0</v>
      </c>
      <c r="BS148" s="737">
        <f>+IF(BR146=0,0,BR148/BR146*100)</f>
        <v>0</v>
      </c>
      <c r="BT148" s="772">
        <v>0</v>
      </c>
      <c r="BU148" s="737">
        <f>+IF(BT146=0,0,BT148/BT146*100)</f>
        <v>0</v>
      </c>
      <c r="BV148" s="772">
        <v>0</v>
      </c>
      <c r="BW148" s="737">
        <f>+IF(BV146=0,0,BV148/BV146*100)</f>
        <v>0</v>
      </c>
      <c r="BX148" s="772">
        <v>0</v>
      </c>
      <c r="BY148" s="737">
        <f>+IF(BX146=0,0,BX148/BX146*100)</f>
        <v>0</v>
      </c>
      <c r="BZ148" s="772">
        <f>+BT148+BV148+BX148</f>
        <v>0</v>
      </c>
      <c r="CA148" s="737">
        <f>+IF(BZ146=0,0,BZ148/BZ146*100)</f>
        <v>0</v>
      </c>
      <c r="CB148" s="772">
        <f t="shared" si="125"/>
        <v>0</v>
      </c>
      <c r="CC148" s="737">
        <f>+IF(CB146=0,0,CB148/CB146*100)</f>
        <v>0</v>
      </c>
      <c r="CE148" s="772">
        <f t="shared" si="126"/>
        <v>0</v>
      </c>
      <c r="CF148" s="737">
        <f>+IF(CE146=0,0,CE148/CE146*100)</f>
        <v>0</v>
      </c>
      <c r="CG148" s="772">
        <v>0</v>
      </c>
      <c r="CH148" s="737">
        <f>+IF(CG146=0,0,CG148/CG146*100)</f>
        <v>0</v>
      </c>
      <c r="CI148" s="772">
        <v>0</v>
      </c>
      <c r="CJ148" s="737">
        <f>+IF(CI146=0,0,CI148/CI146*100)</f>
        <v>0</v>
      </c>
      <c r="CK148" s="772">
        <v>0</v>
      </c>
      <c r="CL148" s="737">
        <f>+IF(CK146=0,0,CK148/CK146*100)</f>
        <v>0</v>
      </c>
      <c r="CM148" s="772">
        <f>+CG148+CI148+CK148</f>
        <v>0</v>
      </c>
      <c r="CN148" s="737">
        <f>+IF(CM146=0,0,CM148/CM146*100)</f>
        <v>0</v>
      </c>
      <c r="CO148" s="772">
        <v>0</v>
      </c>
      <c r="CP148" s="737">
        <f>+IF(CO146=0,0,CO148/CO146*100)</f>
        <v>0</v>
      </c>
      <c r="CQ148" s="772">
        <v>0</v>
      </c>
      <c r="CR148" s="737">
        <f>+IF(CQ146=0,0,CQ148/CQ146*100)</f>
        <v>0</v>
      </c>
      <c r="CS148" s="772">
        <v>0</v>
      </c>
      <c r="CT148" s="737">
        <f>+IF(CS146=0,0,CS148/CS146*100)</f>
        <v>0</v>
      </c>
      <c r="CU148" s="772">
        <f>+CO148+CQ148+CS148</f>
        <v>0</v>
      </c>
      <c r="CV148" s="737">
        <f>+IF(CU146=0,0,CU148/CU146*100)</f>
        <v>0</v>
      </c>
      <c r="CW148" s="772">
        <f t="shared" si="127"/>
        <v>0</v>
      </c>
      <c r="CX148" s="737">
        <f>+IF(CW146=0,0,CW148/CW146*100)</f>
        <v>0</v>
      </c>
      <c r="CY148" s="772">
        <v>0</v>
      </c>
      <c r="CZ148" s="737">
        <f>+IF(CY146=0,0,CY148/CY146*100)</f>
        <v>0</v>
      </c>
      <c r="DA148" s="772">
        <v>0</v>
      </c>
      <c r="DB148" s="737">
        <f>+IF(DA146=0,0,DA148/DA146*100)</f>
        <v>0</v>
      </c>
      <c r="DC148" s="772">
        <v>0</v>
      </c>
      <c r="DD148" s="737">
        <f>+IF(DC146=0,0,DC148/DC146*100)</f>
        <v>0</v>
      </c>
      <c r="DE148" s="772">
        <f>+CY148+DA148+DC148</f>
        <v>0</v>
      </c>
      <c r="DF148" s="737">
        <f>+IF(DE146=0,0,DE148/DE146*100)</f>
        <v>0</v>
      </c>
      <c r="DG148" s="772">
        <v>0</v>
      </c>
      <c r="DH148" s="737">
        <f>+IF(DG146=0,0,DG148/DG146*100)</f>
        <v>0</v>
      </c>
      <c r="DI148" s="772">
        <v>0</v>
      </c>
      <c r="DJ148" s="737">
        <f>+IF(DI146=0,0,DI148/DI146*100)</f>
        <v>0</v>
      </c>
      <c r="DK148" s="772">
        <v>0</v>
      </c>
      <c r="DL148" s="737">
        <f>+IF(DK146=0,0,DK148/DK146*100)</f>
        <v>0</v>
      </c>
      <c r="DM148" s="772">
        <f>+DG148+DI148+DK148</f>
        <v>0</v>
      </c>
      <c r="DN148" s="737">
        <f>+IF(DM146=0,0,DM148/DM146*100)</f>
        <v>0</v>
      </c>
      <c r="DO148" s="772">
        <f t="shared" si="128"/>
        <v>0</v>
      </c>
      <c r="DP148" s="737">
        <f>+IF(DO146=0,0,DO148/DO146*100)</f>
        <v>0</v>
      </c>
      <c r="DR148" s="772">
        <f t="shared" si="129"/>
        <v>0</v>
      </c>
      <c r="DS148" s="737">
        <f>+IF(DR146=0,0,DR148/DR146*100)</f>
        <v>0</v>
      </c>
      <c r="DT148" s="772">
        <v>0</v>
      </c>
      <c r="DU148" s="737">
        <f>+IF(DT146=0,0,DT148/DT146*100)</f>
        <v>0</v>
      </c>
      <c r="DV148" s="772">
        <v>0</v>
      </c>
      <c r="DW148" s="737">
        <f>+IF(DV146=0,0,DV148/DV146*100)</f>
        <v>0</v>
      </c>
      <c r="DX148" s="772">
        <v>0</v>
      </c>
      <c r="DY148" s="737">
        <f>+IF(DX146=0,0,DX148/DX146*100)</f>
        <v>0</v>
      </c>
      <c r="DZ148" s="772">
        <f>+DT148+DV148+DX148</f>
        <v>0</v>
      </c>
      <c r="EA148" s="737">
        <f>+IF(DZ146=0,0,DZ148/DZ146*100)</f>
        <v>0</v>
      </c>
      <c r="EB148" s="772">
        <v>0</v>
      </c>
      <c r="EC148" s="737">
        <f>+IF(EB146=0,0,EB148/EB146*100)</f>
        <v>0</v>
      </c>
      <c r="ED148" s="772">
        <v>0</v>
      </c>
      <c r="EE148" s="737">
        <f>+IF(ED146=0,0,ED148/ED146*100)</f>
        <v>0</v>
      </c>
      <c r="EF148" s="772">
        <v>0</v>
      </c>
      <c r="EG148" s="737">
        <f>+IF(EF146=0,0,EF148/EF146*100)</f>
        <v>0</v>
      </c>
      <c r="EH148" s="772">
        <f>+EB148+ED148+EF148</f>
        <v>0</v>
      </c>
      <c r="EI148" s="737">
        <f>+IF(EH146=0,0,EH148/EH146*100)</f>
        <v>0</v>
      </c>
      <c r="EJ148" s="772">
        <f t="shared" si="130"/>
        <v>0</v>
      </c>
      <c r="EK148" s="737">
        <f>+IF(EJ146=0,0,EJ148/EJ146*100)</f>
        <v>0</v>
      </c>
      <c r="EL148" s="772">
        <v>0</v>
      </c>
      <c r="EM148" s="737">
        <f>+IF(EL146=0,0,EL148/EL146*100)</f>
        <v>0</v>
      </c>
      <c r="EN148" s="772">
        <v>0</v>
      </c>
      <c r="EO148" s="737">
        <f>+IF(EN146=0,0,EN148/EN146*100)</f>
        <v>0</v>
      </c>
      <c r="EP148" s="772">
        <v>0</v>
      </c>
      <c r="EQ148" s="737">
        <f>+IF(EP146=0,0,EP148/EP146*100)</f>
        <v>0</v>
      </c>
      <c r="ER148" s="772">
        <f>+EL148+EN148+EP148</f>
        <v>0</v>
      </c>
      <c r="ES148" s="737">
        <f>+IF(ER146=0,0,ER148/ER146*100)</f>
        <v>0</v>
      </c>
      <c r="ET148" s="772">
        <v>0</v>
      </c>
      <c r="EU148" s="737">
        <f>+IF(ET146=0,0,ET148/ET146*100)</f>
        <v>0</v>
      </c>
      <c r="EV148" s="772">
        <v>0</v>
      </c>
      <c r="EW148" s="737">
        <f>+IF(EV146=0,0,EV148/EV146*100)</f>
        <v>0</v>
      </c>
      <c r="EX148" s="772">
        <v>0</v>
      </c>
      <c r="EY148" s="737">
        <f>+IF(EX146=0,0,EX148/EX146*100)</f>
        <v>0</v>
      </c>
      <c r="EZ148" s="772">
        <f>+ET148+EV148+EX148</f>
        <v>0</v>
      </c>
      <c r="FA148" s="737">
        <f>+IF(EZ146=0,0,EZ148/EZ146*100)</f>
        <v>0</v>
      </c>
      <c r="FB148" s="772">
        <f t="shared" si="131"/>
        <v>0</v>
      </c>
      <c r="FC148" s="737">
        <f>+IF(FB146=0,0,FB148/FB146*100)</f>
        <v>0</v>
      </c>
      <c r="FD148" s="772">
        <v>0</v>
      </c>
      <c r="FE148" s="737">
        <f>+IF(FD146=0,0,FD148/FD146*100)</f>
        <v>0</v>
      </c>
      <c r="FF148" s="772">
        <v>0</v>
      </c>
      <c r="FG148" s="737">
        <f>+IF(FF146=0,0,FF148/FF146*100)</f>
        <v>0</v>
      </c>
      <c r="FH148" s="772">
        <v>0</v>
      </c>
      <c r="FI148" s="737">
        <f>+IF(FH146=0,0,FH148/FH146*100)</f>
        <v>0</v>
      </c>
      <c r="FJ148" s="772">
        <v>0</v>
      </c>
      <c r="FK148" s="737">
        <f>+IF(FJ146=0,0,FJ148/FJ146*100)</f>
        <v>0</v>
      </c>
    </row>
    <row r="149" spans="2:167" s="758" customFormat="1" ht="13.5" customHeight="1">
      <c r="B149" s="765" t="s">
        <v>4786</v>
      </c>
      <c r="C149" s="773"/>
      <c r="D149" s="773"/>
      <c r="E149" s="774">
        <f t="shared" si="118"/>
        <v>454601.539506</v>
      </c>
      <c r="F149" s="775">
        <f>+IF(E146=0,0,E149/E146*100)</f>
        <v>70.899109753056962</v>
      </c>
      <c r="G149" s="767">
        <f>SUM(G150:G151)</f>
        <v>32979.485861000001</v>
      </c>
      <c r="H149" s="775">
        <f>+IF(G146=0,0,G149/G146*100)</f>
        <v>70.645359112400683</v>
      </c>
      <c r="I149" s="767">
        <f>SUM(I150:I151)</f>
        <v>35654.121344000007</v>
      </c>
      <c r="J149" s="775">
        <f>+IF(I146=0,0,I149/I146*100)</f>
        <v>69.313411531868923</v>
      </c>
      <c r="K149" s="767">
        <f>SUM(K150:K151)</f>
        <v>38292.605454999997</v>
      </c>
      <c r="L149" s="775">
        <f>+IF(K146=0,0,K149/K146*100)</f>
        <v>70.623809129043934</v>
      </c>
      <c r="M149" s="774">
        <f>+G149+I149+K149</f>
        <v>106926.21266</v>
      </c>
      <c r="N149" s="775">
        <f>+IF(M146=0,0,M149/M146*100)</f>
        <v>70.187952875727902</v>
      </c>
      <c r="O149" s="767">
        <f>SUM(O150:O151)</f>
        <v>35159.547566000001</v>
      </c>
      <c r="P149" s="775">
        <f>+IF(O146=0,0,O149/O146*100)</f>
        <v>72.06882048369458</v>
      </c>
      <c r="Q149" s="767">
        <f>SUM(Q150:Q151)</f>
        <v>24876.269388000001</v>
      </c>
      <c r="R149" s="775">
        <f>+IF(Q146=0,0,Q149/Q146*100)</f>
        <v>71.613049274036982</v>
      </c>
      <c r="S149" s="767">
        <f>SUM(S150:S151)</f>
        <v>34480.356457000002</v>
      </c>
      <c r="T149" s="775">
        <f>+IF(S146=0,0,S149/S146*100)</f>
        <v>72.797792682369746</v>
      </c>
      <c r="U149" s="774">
        <f t="shared" si="119"/>
        <v>94516.173410999996</v>
      </c>
      <c r="V149" s="775">
        <f>+IF(U146=0,0,U149/U146*100)</f>
        <v>72.211655120724799</v>
      </c>
      <c r="W149" s="774">
        <f t="shared" si="120"/>
        <v>201442.38607100002</v>
      </c>
      <c r="X149" s="775">
        <f>+IF(W146=0,0,W149/W146*100)</f>
        <v>71.123155254263295</v>
      </c>
      <c r="Y149" s="767">
        <f>SUM(Y150:Y151)</f>
        <v>38992.150412000003</v>
      </c>
      <c r="Z149" s="775">
        <f>+IF(Y146=0,0,Y149/Y146*100)</f>
        <v>71.915348592509091</v>
      </c>
      <c r="AA149" s="767">
        <f>SUM(AA150:AA151)</f>
        <v>40005.437233000004</v>
      </c>
      <c r="AB149" s="775">
        <f>+IF(AA146=0,0,AA149/AA146*100)</f>
        <v>71.630841846577042</v>
      </c>
      <c r="AC149" s="767">
        <f>SUM(AC150:AC151)</f>
        <v>42408.717791999996</v>
      </c>
      <c r="AD149" s="775">
        <f>+IF(AC146=0,0,AC149/AC146*100)</f>
        <v>69.968939738631747</v>
      </c>
      <c r="AE149" s="774">
        <f t="shared" si="121"/>
        <v>121406.305437</v>
      </c>
      <c r="AF149" s="775">
        <f>+IF(AE146=0,0,AE149/AE146*100)</f>
        <v>71.131055769264947</v>
      </c>
      <c r="AG149" s="767">
        <f>SUM(AG150:AG151)</f>
        <v>41640.611503999993</v>
      </c>
      <c r="AH149" s="775">
        <f>+IF(AG146=0,0,AG149/AG146*100)</f>
        <v>70.697266896564642</v>
      </c>
      <c r="AI149" s="767">
        <f>SUM(AI150:AI151)</f>
        <v>45205.492365999999</v>
      </c>
      <c r="AJ149" s="775">
        <f>+IF(AI146=0,0,AI149/AI146*100)</f>
        <v>70.408148421490694</v>
      </c>
      <c r="AK149" s="767">
        <f>SUM(AK150:AK151)</f>
        <v>44906.744127999998</v>
      </c>
      <c r="AL149" s="775">
        <f>+IF(AK146=0,0,AK149/AK146*100)</f>
        <v>69.969937470299442</v>
      </c>
      <c r="AM149" s="774">
        <f t="shared" si="122"/>
        <v>131752.84799799998</v>
      </c>
      <c r="AN149" s="775">
        <f>+IF(AM146=0,0,AM149/AM146*100)</f>
        <v>70.348905208429628</v>
      </c>
      <c r="AO149" s="774">
        <f t="shared" si="123"/>
        <v>253159.15343499999</v>
      </c>
      <c r="AP149" s="775">
        <f>+IF(AO146=0,0,AO149/AO146*100)</f>
        <v>70.721839451720356</v>
      </c>
      <c r="AQ149" s="734"/>
      <c r="AR149" s="767">
        <f>SUM(AR150:AR151)</f>
        <v>515583.64903236006</v>
      </c>
      <c r="AS149" s="775">
        <f>+IF(AR146=0,0,AR149/AR146*100)</f>
        <v>69.85167237732675</v>
      </c>
      <c r="AT149" s="767">
        <f>SUM(AT150:AT151)</f>
        <v>41182.162148000003</v>
      </c>
      <c r="AU149" s="775">
        <f>+IF(AT146=0,0,AT149/AT146*100)</f>
        <v>69.149778260460138</v>
      </c>
      <c r="AV149" s="767">
        <f>SUM(AV150:AV151)</f>
        <v>37792.355167999995</v>
      </c>
      <c r="AW149" s="775">
        <f>+IF(AV146=0,0,AV149/AV146*100)</f>
        <v>68.910404085735422</v>
      </c>
      <c r="AX149" s="767">
        <f>SUM(AX150:AX151)</f>
        <v>46700.020856999996</v>
      </c>
      <c r="AY149" s="775">
        <f>+IF(AX146=0,0,AX149/AX146*100)</f>
        <v>68.870925371445054</v>
      </c>
      <c r="AZ149" s="774">
        <f>+AT149+AV149+AX149</f>
        <v>125674.53817299999</v>
      </c>
      <c r="BA149" s="775">
        <f>+IF(AZ146=0,0,AZ149/AZ146*100)</f>
        <v>68.973952882851364</v>
      </c>
      <c r="BB149" s="767">
        <f>SUM(BB150:BB151)</f>
        <v>43068.165289000004</v>
      </c>
      <c r="BC149" s="775">
        <f>+IF(BB146=0,0,BB149/BB146*100)</f>
        <v>69.180903217227225</v>
      </c>
      <c r="BD149" s="767">
        <f>SUM(BD150:BD151)</f>
        <v>42952.920399999995</v>
      </c>
      <c r="BE149" s="775">
        <f>+IF(BD146=0,0,BD149/BD146*100)</f>
        <v>69.714535249245074</v>
      </c>
      <c r="BF149" s="767">
        <f>SUM(BF150:BF151)</f>
        <v>43682.671104360001</v>
      </c>
      <c r="BG149" s="775">
        <f>+IF(BF146=0,0,BF149/BF146*100)</f>
        <v>70.462121825514885</v>
      </c>
      <c r="BH149" s="774">
        <f>+BB149+BD149+BF149</f>
        <v>129703.75679335999</v>
      </c>
      <c r="BI149" s="775">
        <f>+IF(BH146=0,0,BH149/BH146*100)</f>
        <v>69.785154165108594</v>
      </c>
      <c r="BJ149" s="774">
        <f t="shared" si="124"/>
        <v>255378.29496635997</v>
      </c>
      <c r="BK149" s="775">
        <f>+IF(BJ146=0,0,BJ149/BJ146*100)</f>
        <v>69.383582053154981</v>
      </c>
      <c r="BL149" s="767">
        <f>SUM(BL150:BL151)</f>
        <v>47484.123748999998</v>
      </c>
      <c r="BM149" s="775">
        <f>+IF(BL146=0,0,BL149/BL146*100)</f>
        <v>70.511519297613219</v>
      </c>
      <c r="BN149" s="767">
        <f>SUM(BN150:BN151)</f>
        <v>42913.835276999998</v>
      </c>
      <c r="BO149" s="775">
        <f>+IF(BN146=0,0,BN149/BN146*100)</f>
        <v>69.690653965146794</v>
      </c>
      <c r="BP149" s="767">
        <f>SUM(BP150:BP151)</f>
        <v>38140.914834000003</v>
      </c>
      <c r="BQ149" s="775">
        <f>+IF(BP146=0,0,BP149/BP146*100)</f>
        <v>69.419356360082162</v>
      </c>
      <c r="BR149" s="774">
        <f>+BL149+BN149+BP149</f>
        <v>128538.87385999999</v>
      </c>
      <c r="BS149" s="775">
        <f>+IF(BR146=0,0,BR149/BR146*100)</f>
        <v>69.910237182311789</v>
      </c>
      <c r="BT149" s="767">
        <f>SUM(BT150:BT151)</f>
        <v>40565.841903</v>
      </c>
      <c r="BU149" s="775">
        <f>+IF(BT146=0,0,BT149/BT146*100)</f>
        <v>71.09144020865854</v>
      </c>
      <c r="BV149" s="767">
        <f>SUM(BV150:BV151)</f>
        <v>47650.414185999995</v>
      </c>
      <c r="BW149" s="775">
        <f>+IF(BV146=0,0,BV149/BV146*100)</f>
        <v>70.388028795261079</v>
      </c>
      <c r="BX149" s="767">
        <f>SUM(BX150:BX151)</f>
        <v>43450.224116999998</v>
      </c>
      <c r="BY149" s="775">
        <f>+IF(BX146=0,0,BX149/BX146*100)</f>
        <v>70.738434163709613</v>
      </c>
      <c r="BZ149" s="774">
        <f>+BT149+BV149+BX149</f>
        <v>131666.48020600001</v>
      </c>
      <c r="CA149" s="775">
        <f>+IF(BZ146=0,0,BZ149/BZ146*100)</f>
        <v>70.719215052269021</v>
      </c>
      <c r="CB149" s="774">
        <f t="shared" si="125"/>
        <v>260205.354066</v>
      </c>
      <c r="CC149" s="775">
        <f>+IF(CB146=0,0,CB149/CB146*100)</f>
        <v>70.31726131061167</v>
      </c>
      <c r="CE149" s="774">
        <f t="shared" si="126"/>
        <v>627316.9349737654</v>
      </c>
      <c r="CF149" s="775">
        <f>+IF(CE146=0,0,CE149/CE146*100)</f>
        <v>69.222587966517594</v>
      </c>
      <c r="CG149" s="767">
        <f>SUM(CG150:CG151)</f>
        <v>42893.1448944812</v>
      </c>
      <c r="CH149" s="775">
        <f>+IF(CG146=0,0,CG149/CG146*100)</f>
        <v>69.100160416496564</v>
      </c>
      <c r="CI149" s="767">
        <f>SUM(CI150:CI151)</f>
        <v>44997.148069000003</v>
      </c>
      <c r="CJ149" s="775">
        <f>+IF(CI146=0,0,CI149/CI146*100)</f>
        <v>69.162808340355582</v>
      </c>
      <c r="CK149" s="767">
        <f>SUM(CK150:CK151)</f>
        <v>51593.977833723999</v>
      </c>
      <c r="CL149" s="775">
        <f>+IF(CK146=0,0,CK149/CK146*100)</f>
        <v>69.255866260433763</v>
      </c>
      <c r="CM149" s="774">
        <f>+CG149+CI149+CK149</f>
        <v>139484.27079720522</v>
      </c>
      <c r="CN149" s="775">
        <f>+IF(CM146=0,0,CM149/CM146*100)</f>
        <v>69.177904190841247</v>
      </c>
      <c r="CO149" s="767">
        <f>SUM(CO150:CO151)</f>
        <v>49681.389631999424</v>
      </c>
      <c r="CP149" s="775">
        <f>+IF(CO146=0,0,CO149/CO146*100)</f>
        <v>69.667372442170901</v>
      </c>
      <c r="CQ149" s="767">
        <f>SUM(CQ150:CQ151)</f>
        <v>53819.357462</v>
      </c>
      <c r="CR149" s="775">
        <f>+IF(CQ146=0,0,CQ149/CQ146*100)</f>
        <v>69.500565439370604</v>
      </c>
      <c r="CS149" s="767">
        <f>SUM(CS150:CS151)</f>
        <v>55070.435576962002</v>
      </c>
      <c r="CT149" s="775">
        <f>+IF(CS146=0,0,CS149/CS146*100)</f>
        <v>69.208022409760446</v>
      </c>
      <c r="CU149" s="774">
        <f>+CO149+CQ149+CS149</f>
        <v>158571.18267096143</v>
      </c>
      <c r="CV149" s="775">
        <f>+IF(CU146=0,0,CU149/CU146*100)</f>
        <v>69.450710637502581</v>
      </c>
      <c r="CW149" s="774">
        <f t="shared" si="127"/>
        <v>298055.45346816664</v>
      </c>
      <c r="CX149" s="775">
        <f>+IF(CW146=0,0,CW149/CW146*100)</f>
        <v>69.322775060586764</v>
      </c>
      <c r="CY149" s="767">
        <f>SUM(CY150:CY151)</f>
        <v>55263.803361999999</v>
      </c>
      <c r="CZ149" s="775">
        <f>+IF(CY146=0,0,CY149/CY146*100)</f>
        <v>69.398380664534272</v>
      </c>
      <c r="DA149" s="767">
        <f>SUM(DA150:DA151)</f>
        <v>55237.489059747204</v>
      </c>
      <c r="DB149" s="775">
        <f>+IF(DA146=0,0,DA149/DA146*100)</f>
        <v>68.84410902969492</v>
      </c>
      <c r="DC149" s="767">
        <f>SUM(DC150:DC151)</f>
        <v>56891.228197000004</v>
      </c>
      <c r="DD149" s="775">
        <f>+IF(DC146=0,0,DC149/DC146*100)</f>
        <v>68.72127770418507</v>
      </c>
      <c r="DE149" s="774">
        <f>+CY149+DA149+DC149</f>
        <v>167392.52061874722</v>
      </c>
      <c r="DF149" s="775">
        <f>+IF(DE146=0,0,DE149/DE146*100)</f>
        <v>68.984100664489105</v>
      </c>
      <c r="DG149" s="767">
        <f>SUM(DG150:DG151)</f>
        <v>57673.310929580628</v>
      </c>
      <c r="DH149" s="775">
        <f>+IF(DG146=0,0,DG149/DG146*100)</f>
        <v>68.83977873421388</v>
      </c>
      <c r="DI149" s="767">
        <f>SUM(DI150:DI151)</f>
        <v>52918.612190068241</v>
      </c>
      <c r="DJ149" s="775">
        <f>+IF(DI146=0,0,DI149/DI146*100)</f>
        <v>69.355667919142149</v>
      </c>
      <c r="DK149" s="767">
        <f>SUM(DK150:DK151)</f>
        <v>51277.037767202739</v>
      </c>
      <c r="DL149" s="775">
        <f>+IF(DK146=0,0,DK149/DK146*100)</f>
        <v>69.721755956943383</v>
      </c>
      <c r="DM149" s="774">
        <f>+DG149+DI149+DK149</f>
        <v>161868.96088685159</v>
      </c>
      <c r="DN149" s="775">
        <f>+IF(DM146=0,0,DM149/DM146*100)</f>
        <v>69.285912137003621</v>
      </c>
      <c r="DO149" s="774">
        <f t="shared" si="128"/>
        <v>329261.48150559881</v>
      </c>
      <c r="DP149" s="775">
        <f>+IF(DO146=0,0,DO149/DO146*100)</f>
        <v>69.132145578519939</v>
      </c>
      <c r="DR149" s="767">
        <f t="shared" si="129"/>
        <v>757381.78601339646</v>
      </c>
      <c r="DS149" s="775">
        <f>+IF(DR146=0,0,DR149/DR146*100)</f>
        <v>68.127976778758466</v>
      </c>
      <c r="DT149" s="767">
        <f>SUM(DT150:DT151)</f>
        <v>64599.646561516944</v>
      </c>
      <c r="DU149" s="775">
        <f>+IF(DT146=0,0,DT149/DT146*100)</f>
        <v>70.371213665206994</v>
      </c>
      <c r="DV149" s="767">
        <f>SUM(DV150:DV151)</f>
        <v>67628.173411577591</v>
      </c>
      <c r="DW149" s="775">
        <f>+IF(DV146=0,0,DV149/DV146*100)</f>
        <v>69.697318162800542</v>
      </c>
      <c r="DX149" s="767">
        <f>SUM(DX150:DX151)</f>
        <v>65275.265653612762</v>
      </c>
      <c r="DY149" s="775">
        <f>+IF(DX146=0,0,DX149/DX146*100)</f>
        <v>69.360836652627484</v>
      </c>
      <c r="DZ149" s="774">
        <f>+DT149+DV149+DX149</f>
        <v>197503.0856267073</v>
      </c>
      <c r="EA149" s="775">
        <f>+IF(DZ146=0,0,DZ149/DZ146*100)</f>
        <v>69.804041955740601</v>
      </c>
      <c r="EB149" s="767">
        <f>SUM(EB150:EB151)</f>
        <v>62533.037453128156</v>
      </c>
      <c r="EC149" s="775">
        <f>+IF(EB146=0,0,EB149/EB146*100)</f>
        <v>69.077968052521868</v>
      </c>
      <c r="ED149" s="767">
        <f>SUM(ED150:ED151)</f>
        <v>61601.644072445939</v>
      </c>
      <c r="EE149" s="775">
        <f>+IF(ED146=0,0,ED149/ED146*100)</f>
        <v>69.049352701660538</v>
      </c>
      <c r="EF149" s="767">
        <f>SUM(EF150:EF151)</f>
        <v>59562.124205243555</v>
      </c>
      <c r="EG149" s="775">
        <f>+IF(EF146=0,0,EF149/EF146*100)</f>
        <v>68.071772902587384</v>
      </c>
      <c r="EH149" s="774">
        <f>+EB149+ED149+EF149</f>
        <v>183696.80573081766</v>
      </c>
      <c r="EI149" s="775">
        <f>+IF(EH146=0,0,EH149/EH146*100)</f>
        <v>68.738967304864744</v>
      </c>
      <c r="EJ149" s="774">
        <f t="shared" si="130"/>
        <v>381199.89135752496</v>
      </c>
      <c r="EK149" s="775">
        <f>+IF(EJ146=0,0,EJ149/EJ146*100)</f>
        <v>69.286702296037589</v>
      </c>
      <c r="EL149" s="767">
        <f>SUM(EL150:EL151)</f>
        <v>63726.209288958285</v>
      </c>
      <c r="EM149" s="775">
        <f>+IF(EL146=0,0,EL149/EL146*100)</f>
        <v>67.066703634294882</v>
      </c>
      <c r="EN149" s="767">
        <f>SUM(EN150:EN151)</f>
        <v>61794.36769311149</v>
      </c>
      <c r="EO149" s="775">
        <f>+IF(EN146=0,0,EN149/EN146*100)</f>
        <v>67.178784067758556</v>
      </c>
      <c r="EP149" s="767">
        <f>SUM(EP150:EP151)</f>
        <v>64309.641296216316</v>
      </c>
      <c r="EQ149" s="775">
        <f>+IF(EP146=0,0,EP149/EP146*100)</f>
        <v>67.350216360261342</v>
      </c>
      <c r="ER149" s="774">
        <f>+EL149+EN149+EP149</f>
        <v>189830.21827828611</v>
      </c>
      <c r="ES149" s="775">
        <f>+IF(ER146=0,0,ER149/ER146*100)</f>
        <v>67.199030831189944</v>
      </c>
      <c r="ET149" s="767">
        <f>SUM(ET150:ET151)</f>
        <v>64593.713142313303</v>
      </c>
      <c r="EU149" s="775">
        <f>+IF(ET146=0,0,ET149/ET146*100)</f>
        <v>67.023689518496752</v>
      </c>
      <c r="EV149" s="767">
        <f>SUM(EV150:EV151)</f>
        <v>63009.81312799445</v>
      </c>
      <c r="EW149" s="775">
        <f>+IF(EV146=0,0,EV149/EV146*100)</f>
        <v>67.701403277180574</v>
      </c>
      <c r="EX149" s="767">
        <f>SUM(EX150:EX151)</f>
        <v>58748.150107277645</v>
      </c>
      <c r="EY149" s="775">
        <f>+IF(EX146=0,0,EX149/EX146*100)</f>
        <v>65.572403664109231</v>
      </c>
      <c r="EZ149" s="774">
        <f>+ET149+EV149+EX149</f>
        <v>186351.67637758539</v>
      </c>
      <c r="FA149" s="775">
        <f>+IF(EZ146=0,0,EZ149/EZ146*100)</f>
        <v>66.783758181967968</v>
      </c>
      <c r="FB149" s="774">
        <f t="shared" si="131"/>
        <v>376181.8946558715</v>
      </c>
      <c r="FC149" s="775">
        <f>+IF(FB146=0,0,FB149/FB146*100)</f>
        <v>66.992670991658315</v>
      </c>
      <c r="FD149" s="767">
        <f>SUM(FD150:FD151)</f>
        <v>781041.83218682557</v>
      </c>
      <c r="FE149" s="775">
        <f>+IF(FD146=0,0,FD149/FD146*100)</f>
        <v>66.711690843670084</v>
      </c>
      <c r="FF149" s="767">
        <f>SUM(FF150:FF151)</f>
        <v>808851.30212109524</v>
      </c>
      <c r="FG149" s="775">
        <f>+IF(FF146=0,0,FF149/FF146*100)</f>
        <v>65.055062818411443</v>
      </c>
      <c r="FH149" s="767">
        <f>SUM(FH150:FH151)</f>
        <v>979141.53108875011</v>
      </c>
      <c r="FI149" s="775">
        <f>+IF(FH146=0,0,FH149/FH146*100)</f>
        <v>64.958112246020789</v>
      </c>
      <c r="FJ149" s="767">
        <f>SUM(FJ150:FJ151)</f>
        <v>1093920.6440543297</v>
      </c>
      <c r="FK149" s="775">
        <f>+IF(FJ146=0,0,FJ149/FJ146*100)</f>
        <v>64.743549442693748</v>
      </c>
    </row>
    <row r="150" spans="2:167" s="758" customFormat="1" ht="13.5" customHeight="1">
      <c r="B150" s="771"/>
      <c r="C150" s="731" t="s">
        <v>4787</v>
      </c>
      <c r="D150" s="731"/>
      <c r="E150" s="770">
        <f t="shared" si="118"/>
        <v>453551.211495</v>
      </c>
      <c r="F150" s="726">
        <f>+IF(E146=0,0,E150/E146*100)</f>
        <v>70.735301858764473</v>
      </c>
      <c r="G150" s="770">
        <v>32903.716238000001</v>
      </c>
      <c r="H150" s="726">
        <f>+IF(G146=0,0,G150/G146*100)</f>
        <v>70.4830529973446</v>
      </c>
      <c r="I150" s="770">
        <v>35542.741906000003</v>
      </c>
      <c r="J150" s="726">
        <f>+IF(I146=0,0,I150/I146*100)</f>
        <v>69.096884282528038</v>
      </c>
      <c r="K150" s="770">
        <v>38145.617726999997</v>
      </c>
      <c r="L150" s="726">
        <f>+IF(K146=0,0,K150/K146*100)</f>
        <v>70.352716756946592</v>
      </c>
      <c r="M150" s="770">
        <f>+G150+I150+K150</f>
        <v>106592.07587100001</v>
      </c>
      <c r="N150" s="726">
        <f>+IF(M146=0,0,M150/M146*100)</f>
        <v>69.968620528523644</v>
      </c>
      <c r="O150" s="770">
        <v>35159.547566000001</v>
      </c>
      <c r="P150" s="726">
        <f>+IF(O146=0,0,O150/O146*100)</f>
        <v>72.06882048369458</v>
      </c>
      <c r="Q150" s="770">
        <v>24876.269388000001</v>
      </c>
      <c r="R150" s="726">
        <f>+IF(Q146=0,0,Q150/Q146*100)</f>
        <v>71.613049274036982</v>
      </c>
      <c r="S150" s="770">
        <v>34480.356457000002</v>
      </c>
      <c r="T150" s="726">
        <f>+IF(S146=0,0,S150/S146*100)</f>
        <v>72.797792682369746</v>
      </c>
      <c r="U150" s="770">
        <f t="shared" si="119"/>
        <v>94516.173410999996</v>
      </c>
      <c r="V150" s="726">
        <f>+IF(U146=0,0,U150/U146*100)</f>
        <v>72.211655120724799</v>
      </c>
      <c r="W150" s="770">
        <f t="shared" si="120"/>
        <v>201108.249282</v>
      </c>
      <c r="X150" s="726">
        <f>+IF(W146=0,0,W150/W146*100)</f>
        <v>71.005181757306033</v>
      </c>
      <c r="Y150" s="770">
        <v>38844.983018000006</v>
      </c>
      <c r="Z150" s="726">
        <f>+IF(Y146=0,0,Y150/Y146*100)</f>
        <v>71.643919745186437</v>
      </c>
      <c r="AA150" s="770">
        <v>39944.275038000007</v>
      </c>
      <c r="AB150" s="726">
        <f>+IF(AA146=0,0,AA150/AA146*100)</f>
        <v>71.521329244789499</v>
      </c>
      <c r="AC150" s="770">
        <v>42302.277907999996</v>
      </c>
      <c r="AD150" s="726">
        <f>+IF(AC146=0,0,AC150/AC146*100)</f>
        <v>69.793327595253345</v>
      </c>
      <c r="AE150" s="770">
        <f t="shared" si="121"/>
        <v>121091.53596400001</v>
      </c>
      <c r="AF150" s="726">
        <f>+IF(AE146=0,0,AE150/AE146*100)</f>
        <v>70.946634664794033</v>
      </c>
      <c r="AG150" s="770">
        <v>41498.505120999995</v>
      </c>
      <c r="AH150" s="726">
        <f>+IF(AG146=0,0,AG150/AG146*100)</f>
        <v>70.455999236850005</v>
      </c>
      <c r="AI150" s="770">
        <v>45012.352674000002</v>
      </c>
      <c r="AJ150" s="726">
        <f>+IF(AI146=0,0,AI150/AI146*100)</f>
        <v>70.107330813083351</v>
      </c>
      <c r="AK150" s="770">
        <v>44840.568454</v>
      </c>
      <c r="AL150" s="726">
        <f>+IF(AK146=0,0,AK150/AK146*100)</f>
        <v>69.866828062976651</v>
      </c>
      <c r="AM150" s="770">
        <f t="shared" si="122"/>
        <v>131351.42624899998</v>
      </c>
      <c r="AN150" s="726">
        <f>+IF(AM146=0,0,AM150/AM146*100)</f>
        <v>70.134567674189512</v>
      </c>
      <c r="AO150" s="770">
        <f t="shared" si="123"/>
        <v>252442.96221299999</v>
      </c>
      <c r="AP150" s="726">
        <f>+IF(AO146=0,0,AO150/AO146*100)</f>
        <v>70.521766256926639</v>
      </c>
      <c r="AQ150" s="651"/>
      <c r="AR150" s="770">
        <v>515300.42399700003</v>
      </c>
      <c r="AS150" s="726">
        <f>+IF(AR146=0,0,AR150/AR146*100)</f>
        <v>69.813300830020793</v>
      </c>
      <c r="AT150" s="770">
        <v>41146.020495000004</v>
      </c>
      <c r="AU150" s="726">
        <f>+IF(AT146=0,0,AT150/AT146*100)</f>
        <v>69.089092100225642</v>
      </c>
      <c r="AV150" s="770">
        <v>37770.762235999995</v>
      </c>
      <c r="AW150" s="726">
        <f>+IF(AV146=0,0,AV150/AV146*100)</f>
        <v>68.871031634272654</v>
      </c>
      <c r="AX150" s="770">
        <v>46670.488558999998</v>
      </c>
      <c r="AY150" s="726">
        <f>+IF(AX146=0,0,AX150/AX146*100)</f>
        <v>68.827372570947745</v>
      </c>
      <c r="AZ150" s="770">
        <f>+AT150+AV150+AX150</f>
        <v>125587.27129</v>
      </c>
      <c r="BA150" s="726">
        <f>+IF(AZ146=0,0,AZ150/AZ146*100)</f>
        <v>68.926058202164427</v>
      </c>
      <c r="BB150" s="770">
        <v>43036.858198000002</v>
      </c>
      <c r="BC150" s="726">
        <f>+IF(BB146=0,0,BB150/BB146*100)</f>
        <v>69.130614266723967</v>
      </c>
      <c r="BD150" s="770">
        <v>42938.692889999998</v>
      </c>
      <c r="BE150" s="726">
        <f>+IF(BD146=0,0,BD150/BD146*100)</f>
        <v>69.691443356117261</v>
      </c>
      <c r="BF150" s="770">
        <v>43664.522943000004</v>
      </c>
      <c r="BG150" s="726">
        <f>+IF(BF146=0,0,BF150/BF146*100)</f>
        <v>70.432848021410678</v>
      </c>
      <c r="BH150" s="770">
        <f>+BB150+BD150+BF150</f>
        <v>129640.07403100001</v>
      </c>
      <c r="BI150" s="726">
        <f>+IF(BH146=0,0,BH150/BH146*100)</f>
        <v>69.750890613313175</v>
      </c>
      <c r="BJ150" s="770">
        <f t="shared" si="124"/>
        <v>255227.34532100003</v>
      </c>
      <c r="BK150" s="726">
        <f>+IF(BJ146=0,0,BJ150/BJ146*100)</f>
        <v>69.342570630840868</v>
      </c>
      <c r="BL150" s="770">
        <v>47463.428952000002</v>
      </c>
      <c r="BM150" s="726">
        <f>+IF(BL146=0,0,BL150/BL146*100)</f>
        <v>70.480788571997678</v>
      </c>
      <c r="BN150" s="770">
        <v>42902.958665999999</v>
      </c>
      <c r="BO150" s="726">
        <f>+IF(BN146=0,0,BN150/BN146*100)</f>
        <v>69.672990707397346</v>
      </c>
      <c r="BP150" s="770">
        <v>38121.694680000001</v>
      </c>
      <c r="BQ150" s="726">
        <f>+IF(BP146=0,0,BP150/BP146*100)</f>
        <v>69.384374222772948</v>
      </c>
      <c r="BR150" s="770">
        <f>+BL150+BN150+BP150</f>
        <v>128488.08229800001</v>
      </c>
      <c r="BS150" s="726">
        <f>+IF(BR146=0,0,BR150/BR146*100)</f>
        <v>69.882612464281777</v>
      </c>
      <c r="BT150" s="770">
        <v>40545.529987000002</v>
      </c>
      <c r="BU150" s="726">
        <f>+IF(BT146=0,0,BT150/BT146*100)</f>
        <v>71.05584367487306</v>
      </c>
      <c r="BV150" s="770">
        <v>47628.567081999994</v>
      </c>
      <c r="BW150" s="726">
        <f>+IF(BV146=0,0,BV150/BV146*100)</f>
        <v>70.355756786471346</v>
      </c>
      <c r="BX150" s="770">
        <v>43410.899309</v>
      </c>
      <c r="BY150" s="726">
        <f>+IF(BX146=0,0,BX150/BX146*100)</f>
        <v>70.674412046488357</v>
      </c>
      <c r="BZ150" s="770">
        <f>+BT150+BV150+BX150</f>
        <v>131584.99637800001</v>
      </c>
      <c r="CA150" s="726">
        <f>+IF(BZ146=0,0,BZ150/BZ146*100)</f>
        <v>70.675449377462513</v>
      </c>
      <c r="CB150" s="770">
        <f t="shared" si="125"/>
        <v>260073.078676</v>
      </c>
      <c r="CC150" s="726">
        <f>+IF(CB146=0,0,CB150/CB146*100)</f>
        <v>70.281515531294488</v>
      </c>
      <c r="CE150" s="770">
        <f t="shared" si="126"/>
        <v>627341.43734433129</v>
      </c>
      <c r="CF150" s="726">
        <f>+IF(CE146=0,0,CE150/CE146*100)</f>
        <v>69.22529173140471</v>
      </c>
      <c r="CG150" s="770">
        <v>42871.346366481201</v>
      </c>
      <c r="CH150" s="726">
        <f>+IF(CG146=0,0,CG150/CG146*100)</f>
        <v>69.065043341603854</v>
      </c>
      <c r="CI150" s="770">
        <v>44988.157236999999</v>
      </c>
      <c r="CJ150" s="726">
        <f>+IF(CI146=0,0,CI150/CI146*100)</f>
        <v>69.14898899363871</v>
      </c>
      <c r="CK150" s="770">
        <v>51572.620353724</v>
      </c>
      <c r="CL150" s="726">
        <f>+IF(CK146=0,0,CK150/CK146*100)</f>
        <v>69.227197589386407</v>
      </c>
      <c r="CM150" s="770">
        <f>+CG150+CI150+CK150</f>
        <v>139432.12395720519</v>
      </c>
      <c r="CN150" s="726">
        <f>+IF(CM146=0,0,CM150/CM146*100)</f>
        <v>69.152041711288817</v>
      </c>
      <c r="CO150" s="770">
        <v>49666.280342999424</v>
      </c>
      <c r="CP150" s="726">
        <f>+IF(CO146=0,0,CO150/CO146*100)</f>
        <v>69.646184941742746</v>
      </c>
      <c r="CQ150" s="770">
        <v>53807.500602</v>
      </c>
      <c r="CR150" s="726">
        <f>+IF(CQ146=0,0,CQ150/CQ146*100)</f>
        <v>69.485253876520417</v>
      </c>
      <c r="CS150" s="770">
        <v>55070.435576962002</v>
      </c>
      <c r="CT150" s="726">
        <f>+IF(CS146=0,0,CS150/CS146*100)</f>
        <v>69.208022409760446</v>
      </c>
      <c r="CU150" s="770">
        <f>+CO150+CQ150+CS150</f>
        <v>158544.21652196144</v>
      </c>
      <c r="CV150" s="726">
        <f>+IF(CU146=0,0,CU150/CU146*100)</f>
        <v>69.438900053891729</v>
      </c>
      <c r="CW150" s="770">
        <f t="shared" si="127"/>
        <v>297976.3404791666</v>
      </c>
      <c r="CX150" s="726">
        <f>+IF(CW146=0,0,CW150/CW146*100)</f>
        <v>69.304374686169837</v>
      </c>
      <c r="CY150" s="770">
        <v>55257.249521999998</v>
      </c>
      <c r="CZ150" s="726">
        <f>+IF(CY146=0,0,CY150/CY146*100)</f>
        <v>69.390150578013547</v>
      </c>
      <c r="DA150" s="770">
        <v>55235.3601377472</v>
      </c>
      <c r="DB150" s="726">
        <f>+IF(DA146=0,0,DA150/DA146*100)</f>
        <v>68.84145569152227</v>
      </c>
      <c r="DC150" s="770">
        <v>56891.228197000004</v>
      </c>
      <c r="DD150" s="726">
        <f>+IF(DC146=0,0,DC150/DC146*100)</f>
        <v>68.72127770418507</v>
      </c>
      <c r="DE150" s="770">
        <f>+CY150+DA150+DC150</f>
        <v>167383.83785674721</v>
      </c>
      <c r="DF150" s="726">
        <f>+IF(DE146=0,0,DE150/DE146*100)</f>
        <v>68.980522413049684</v>
      </c>
      <c r="DG150" s="770">
        <v>57750.718028490628</v>
      </c>
      <c r="DH150" s="726">
        <f>+IF(DG146=0,0,DG150/DG146*100)</f>
        <v>68.93217307529703</v>
      </c>
      <c r="DI150" s="770">
        <v>52954.900312724094</v>
      </c>
      <c r="DJ150" s="726">
        <f>+IF(DI146=0,0,DI150/DI146*100)</f>
        <v>69.403227499414001</v>
      </c>
      <c r="DK150" s="770">
        <v>51275.640667202737</v>
      </c>
      <c r="DL150" s="726">
        <f>+IF(DK146=0,0,DK150/DK146*100)</f>
        <v>69.719856310054851</v>
      </c>
      <c r="DM150" s="770">
        <f>+DG150+DI150+DK150</f>
        <v>161981.25900841746</v>
      </c>
      <c r="DN150" s="726">
        <f>+IF(DM146=0,0,DM150/DM146*100)</f>
        <v>69.333979893424214</v>
      </c>
      <c r="DO150" s="770">
        <f t="shared" si="128"/>
        <v>329365.0968651647</v>
      </c>
      <c r="DP150" s="726">
        <f>+IF(DO146=0,0,DO150/DO146*100)</f>
        <v>69.153900786839245</v>
      </c>
      <c r="DR150" s="770">
        <f t="shared" si="129"/>
        <v>757381.78601339646</v>
      </c>
      <c r="DS150" s="726">
        <f>+IF(DR146=0,0,DR150/DR146*100)</f>
        <v>68.127976778758466</v>
      </c>
      <c r="DT150" s="770">
        <v>64599.646561516944</v>
      </c>
      <c r="DU150" s="726">
        <f>+IF(DT146=0,0,DT150/DT146*100)</f>
        <v>70.371213665206994</v>
      </c>
      <c r="DV150" s="770">
        <v>67628.173411577591</v>
      </c>
      <c r="DW150" s="726">
        <f>+IF(DV146=0,0,DV150/DV146*100)</f>
        <v>69.697318162800542</v>
      </c>
      <c r="DX150" s="770">
        <v>65275.265653612762</v>
      </c>
      <c r="DY150" s="726">
        <f>+IF(DX146=0,0,DX150/DX146*100)</f>
        <v>69.360836652627484</v>
      </c>
      <c r="DZ150" s="770">
        <f>+DT150+DV150+DX150</f>
        <v>197503.0856267073</v>
      </c>
      <c r="EA150" s="726">
        <f>+IF(DZ146=0,0,DZ150/DZ146*100)</f>
        <v>69.804041955740601</v>
      </c>
      <c r="EB150" s="770">
        <v>62533.037453128156</v>
      </c>
      <c r="EC150" s="726">
        <f>+IF(EB146=0,0,EB150/EB146*100)</f>
        <v>69.077968052521868</v>
      </c>
      <c r="ED150" s="770">
        <v>61601.644072445939</v>
      </c>
      <c r="EE150" s="726">
        <f>+IF(ED146=0,0,ED150/ED146*100)</f>
        <v>69.049352701660538</v>
      </c>
      <c r="EF150" s="770">
        <v>59562.124205243555</v>
      </c>
      <c r="EG150" s="726">
        <f>+IF(EF146=0,0,EF150/EF146*100)</f>
        <v>68.071772902587384</v>
      </c>
      <c r="EH150" s="770">
        <f>+EB150+ED150+EF150</f>
        <v>183696.80573081766</v>
      </c>
      <c r="EI150" s="726">
        <f>+IF(EH146=0,0,EH150/EH146*100)</f>
        <v>68.738967304864744</v>
      </c>
      <c r="EJ150" s="770">
        <f t="shared" si="130"/>
        <v>381199.89135752496</v>
      </c>
      <c r="EK150" s="726">
        <f>+IF(EJ146=0,0,EJ150/EJ146*100)</f>
        <v>69.286702296037589</v>
      </c>
      <c r="EL150" s="770">
        <v>63726.209288958285</v>
      </c>
      <c r="EM150" s="726">
        <f>+IF(EL146=0,0,EL150/EL146*100)</f>
        <v>67.066703634294882</v>
      </c>
      <c r="EN150" s="770">
        <v>61794.36769311149</v>
      </c>
      <c r="EO150" s="726">
        <f>+IF(EN146=0,0,EN150/EN146*100)</f>
        <v>67.178784067758556</v>
      </c>
      <c r="EP150" s="770">
        <v>64309.641296216316</v>
      </c>
      <c r="EQ150" s="726">
        <f>+IF(EP146=0,0,EP150/EP146*100)</f>
        <v>67.350216360261342</v>
      </c>
      <c r="ER150" s="770">
        <f>+EL150+EN150+EP150</f>
        <v>189830.21827828611</v>
      </c>
      <c r="ES150" s="726">
        <f>+IF(ER146=0,0,ER150/ER146*100)</f>
        <v>67.199030831189944</v>
      </c>
      <c r="ET150" s="770">
        <v>64593.713142313303</v>
      </c>
      <c r="EU150" s="726">
        <f>+IF(ET146=0,0,ET150/ET146*100)</f>
        <v>67.023689518496752</v>
      </c>
      <c r="EV150" s="770">
        <v>63009.81312799445</v>
      </c>
      <c r="EW150" s="726">
        <f>+IF(EV146=0,0,EV150/EV146*100)</f>
        <v>67.701403277180574</v>
      </c>
      <c r="EX150" s="770">
        <v>58748.150107277645</v>
      </c>
      <c r="EY150" s="726">
        <f>+IF(EX146=0,0,EX150/EX146*100)</f>
        <v>65.572403664109231</v>
      </c>
      <c r="EZ150" s="770">
        <f>+ET150+EV150+EX150</f>
        <v>186351.67637758539</v>
      </c>
      <c r="FA150" s="726">
        <f>+IF(EZ146=0,0,EZ150/EZ146*100)</f>
        <v>66.783758181967968</v>
      </c>
      <c r="FB150" s="770">
        <f t="shared" si="131"/>
        <v>376181.8946558715</v>
      </c>
      <c r="FC150" s="726">
        <f>+IF(FB146=0,0,FB150/FB146*100)</f>
        <v>66.992670991658315</v>
      </c>
      <c r="FD150" s="770">
        <v>781041.83218682557</v>
      </c>
      <c r="FE150" s="726">
        <f>+IF(FD146=0,0,FD150/FD146*100)</f>
        <v>66.711690843670084</v>
      </c>
      <c r="FF150" s="770">
        <v>808851.30212109524</v>
      </c>
      <c r="FG150" s="726">
        <f>+IF(FF146=0,0,FF150/FF146*100)</f>
        <v>65.055062818411443</v>
      </c>
      <c r="FH150" s="770">
        <v>979141.53108875011</v>
      </c>
      <c r="FI150" s="726">
        <f>+IF(FH146=0,0,FH150/FH146*100)</f>
        <v>64.958112246020789</v>
      </c>
      <c r="FJ150" s="770">
        <v>1093920.6440543297</v>
      </c>
      <c r="FK150" s="726">
        <f>+IF(FJ146=0,0,FJ150/FJ146*100)</f>
        <v>64.743549442693748</v>
      </c>
    </row>
    <row r="151" spans="2:167" s="758" customFormat="1" ht="13.5" customHeight="1">
      <c r="B151" s="769"/>
      <c r="C151" s="771" t="s">
        <v>4788</v>
      </c>
      <c r="D151" s="769"/>
      <c r="E151" s="772">
        <f t="shared" si="118"/>
        <v>1050.3280110000001</v>
      </c>
      <c r="F151" s="737">
        <f>+IF(E146=0,0,E151/E146*100)</f>
        <v>0.16380789429248332</v>
      </c>
      <c r="G151" s="772">
        <v>75.769622999999996</v>
      </c>
      <c r="H151" s="737">
        <f>+IF(G146=0,0,G151/G146*100)</f>
        <v>0.16230611505609166</v>
      </c>
      <c r="I151" s="772">
        <v>111.37943799999999</v>
      </c>
      <c r="J151" s="737">
        <f>+IF(I146=0,0,I151/I146*100)</f>
        <v>0.21652724934087991</v>
      </c>
      <c r="K151" s="772">
        <v>146.987728</v>
      </c>
      <c r="L151" s="737">
        <f>+IF(K146=0,0,K151/K146*100)</f>
        <v>0.27109237209734882</v>
      </c>
      <c r="M151" s="772">
        <f>+G151+I151+K151</f>
        <v>334.13678900000002</v>
      </c>
      <c r="N151" s="737">
        <f>+IF(M146=0,0,M151/M146*100)</f>
        <v>0.21933234720425418</v>
      </c>
      <c r="O151" s="772">
        <v>0</v>
      </c>
      <c r="P151" s="737">
        <f>+IF(O146=0,0,O151/O146*100)</f>
        <v>0</v>
      </c>
      <c r="Q151" s="772">
        <v>0</v>
      </c>
      <c r="R151" s="737">
        <f>+IF(Q146=0,0,Q151/Q146*100)</f>
        <v>0</v>
      </c>
      <c r="S151" s="772">
        <v>0</v>
      </c>
      <c r="T151" s="737">
        <f>+IF(S146=0,0,S151/S146*100)</f>
        <v>0</v>
      </c>
      <c r="U151" s="772">
        <f t="shared" si="119"/>
        <v>0</v>
      </c>
      <c r="V151" s="737">
        <f>+IF(U146=0,0,U151/U146*100)</f>
        <v>0</v>
      </c>
      <c r="W151" s="772">
        <f t="shared" si="120"/>
        <v>334.13678900000002</v>
      </c>
      <c r="X151" s="737">
        <f>+IF(W146=0,0,W151/W146*100)</f>
        <v>0.11797349695724858</v>
      </c>
      <c r="Y151" s="772">
        <v>147.167394</v>
      </c>
      <c r="Z151" s="737">
        <f>+IF(Y146=0,0,Y151/Y146*100)</f>
        <v>0.27142884732266481</v>
      </c>
      <c r="AA151" s="772">
        <v>61.162194999999997</v>
      </c>
      <c r="AB151" s="737">
        <f>+IF(AA146=0,0,AA151/AA146*100)</f>
        <v>0.10951260178755373</v>
      </c>
      <c r="AC151" s="772">
        <v>106.43988399999999</v>
      </c>
      <c r="AD151" s="737">
        <f>+IF(AC146=0,0,AC151/AC146*100)</f>
        <v>0.17561214337840345</v>
      </c>
      <c r="AE151" s="772">
        <f t="shared" si="121"/>
        <v>314.769473</v>
      </c>
      <c r="AF151" s="737">
        <f>+IF(AE146=0,0,AE151/AE146*100)</f>
        <v>0.18442110447091786</v>
      </c>
      <c r="AG151" s="772">
        <v>142.10638299999999</v>
      </c>
      <c r="AH151" s="737">
        <f>+IF(AG146=0,0,AG151/AG146*100)</f>
        <v>0.24126765971463621</v>
      </c>
      <c r="AI151" s="772">
        <v>193.139692</v>
      </c>
      <c r="AJ151" s="737">
        <f>+IF(AI146=0,0,AI151/AI146*100)</f>
        <v>0.30081760840735361</v>
      </c>
      <c r="AK151" s="772">
        <v>66.175674000000001</v>
      </c>
      <c r="AL151" s="737">
        <f>+IF(AK146=0,0,AK151/AK146*100)</f>
        <v>0.10310940732280473</v>
      </c>
      <c r="AM151" s="772">
        <f t="shared" si="122"/>
        <v>401.42174900000003</v>
      </c>
      <c r="AN151" s="737">
        <f>+IF(AM146=0,0,AM151/AM146*100)</f>
        <v>0.21433753424010774</v>
      </c>
      <c r="AO151" s="772">
        <f t="shared" si="123"/>
        <v>716.19122200000004</v>
      </c>
      <c r="AP151" s="737">
        <f>+IF(AO146=0,0,AO151/AO146*100)</f>
        <v>0.2000731947937256</v>
      </c>
      <c r="AQ151" s="651"/>
      <c r="AR151" s="772">
        <v>283.22503535999999</v>
      </c>
      <c r="AS151" s="737">
        <f>+IF(AR146=0,0,AR151/AR146*100)</f>
        <v>3.8371547305957723E-2</v>
      </c>
      <c r="AT151" s="772">
        <v>36.141652999999998</v>
      </c>
      <c r="AU151" s="737">
        <f>+IF(AT146=0,0,AT151/AT146*100)</f>
        <v>6.0686160234495266E-2</v>
      </c>
      <c r="AV151" s="772">
        <v>21.592932000000001</v>
      </c>
      <c r="AW151" s="737">
        <f>+IF(AV146=0,0,AV151/AV146*100)</f>
        <v>3.9372451462769006E-2</v>
      </c>
      <c r="AX151" s="772">
        <v>29.532298000000001</v>
      </c>
      <c r="AY151" s="737">
        <f>+IF(AX146=0,0,AX151/AX146*100)</f>
        <v>4.3552800497312985E-2</v>
      </c>
      <c r="AZ151" s="772">
        <f>+AT151+AV151+AX151</f>
        <v>87.266882999999993</v>
      </c>
      <c r="BA151" s="737">
        <f>+IF(AZ146=0,0,AZ151/AZ146*100)</f>
        <v>4.7894680686946488E-2</v>
      </c>
      <c r="BB151" s="772">
        <v>31.307091</v>
      </c>
      <c r="BC151" s="737">
        <f>+IF(BB146=0,0,BB151/BB146*100)</f>
        <v>5.0288950503241038E-2</v>
      </c>
      <c r="BD151" s="772">
        <v>14.227510000000001</v>
      </c>
      <c r="BE151" s="737">
        <f>+IF(BD146=0,0,BD151/BD146*100)</f>
        <v>2.3091893127806667E-2</v>
      </c>
      <c r="BF151" s="772">
        <v>18.14816136</v>
      </c>
      <c r="BG151" s="737">
        <f>+IF(BF146=0,0,BF151/BF146*100)</f>
        <v>2.9273804104204333E-2</v>
      </c>
      <c r="BH151" s="772">
        <f>+BB151+BD151+BF151</f>
        <v>63.682762359999998</v>
      </c>
      <c r="BI151" s="737">
        <f>+IF(BH146=0,0,BH151/BH146*100)</f>
        <v>3.4263551795441022E-2</v>
      </c>
      <c r="BJ151" s="772">
        <f t="shared" si="124"/>
        <v>150.94964535999998</v>
      </c>
      <c r="BK151" s="737">
        <f>+IF(BJ146=0,0,BJ151/BJ146*100)</f>
        <v>4.1011422314139227E-2</v>
      </c>
      <c r="BL151" s="772">
        <v>20.694796999999998</v>
      </c>
      <c r="BM151" s="737">
        <f>+IF(BL146=0,0,BL151/BL146*100)</f>
        <v>3.0730725615557324E-2</v>
      </c>
      <c r="BN151" s="772">
        <v>10.876611</v>
      </c>
      <c r="BO151" s="737">
        <f>+IF(BN146=0,0,BN151/BN146*100)</f>
        <v>1.7663257749436442E-2</v>
      </c>
      <c r="BP151" s="772">
        <v>19.220154000000001</v>
      </c>
      <c r="BQ151" s="737">
        <f>+IF(BP146=0,0,BP151/BP146*100)</f>
        <v>3.4982137309204388E-2</v>
      </c>
      <c r="BR151" s="772">
        <f>+BL151+BN151+BP151</f>
        <v>50.791561999999999</v>
      </c>
      <c r="BS151" s="737">
        <f>+IF(BR146=0,0,BR151/BR146*100)</f>
        <v>2.7624718030030009E-2</v>
      </c>
      <c r="BT151" s="772">
        <v>20.311916</v>
      </c>
      <c r="BU151" s="737">
        <f>+IF(BT146=0,0,BT151/BT146*100)</f>
        <v>3.5596533785497625E-2</v>
      </c>
      <c r="BV151" s="772">
        <v>21.847104000000002</v>
      </c>
      <c r="BW151" s="737">
        <f>+IF(BV146=0,0,BV151/BV146*100)</f>
        <v>3.227200878973413E-2</v>
      </c>
      <c r="BX151" s="772">
        <v>39.324807999999997</v>
      </c>
      <c r="BY151" s="737">
        <f>+IF(BX146=0,0,BX151/BX146*100)</f>
        <v>6.4022117221258362E-2</v>
      </c>
      <c r="BZ151" s="772">
        <f>+BT151+BV151+BX151</f>
        <v>81.483827999999988</v>
      </c>
      <c r="CA151" s="737">
        <f>+IF(BZ146=0,0,BZ151/BZ146*100)</f>
        <v>4.3765674806513929E-2</v>
      </c>
      <c r="CB151" s="772">
        <f t="shared" si="125"/>
        <v>132.27538999999999</v>
      </c>
      <c r="CC151" s="737">
        <f>+IF(CB146=0,0,CB151/CB146*100)</f>
        <v>3.5745779317184409E-2</v>
      </c>
      <c r="CE151" s="772">
        <f t="shared" si="126"/>
        <v>-24.502370565851876</v>
      </c>
      <c r="CF151" s="737">
        <f>+IF(CE146=0,0,CE151/CE146*100)</f>
        <v>-2.7037648871281071E-3</v>
      </c>
      <c r="CG151" s="772">
        <v>21.798528000000001</v>
      </c>
      <c r="CH151" s="737">
        <f>+IF(CG146=0,0,CG151/CG146*100)</f>
        <v>3.5117074892713131E-2</v>
      </c>
      <c r="CI151" s="772">
        <v>8.990832000000001</v>
      </c>
      <c r="CJ151" s="737">
        <f>+IF(CI146=0,0,CI151/CI146*100)</f>
        <v>1.3819346716880836E-2</v>
      </c>
      <c r="CK151" s="772">
        <v>21.357480000000002</v>
      </c>
      <c r="CL151" s="737">
        <f>+IF(CK146=0,0,CK151/CK146*100)</f>
        <v>2.8668671047361406E-2</v>
      </c>
      <c r="CM151" s="772">
        <f>+CG151+CI151+CK151</f>
        <v>52.146840000000005</v>
      </c>
      <c r="CN151" s="737">
        <f>+IF(CM146=0,0,CM151/CM146*100)</f>
        <v>2.5862479552407051E-2</v>
      </c>
      <c r="CO151" s="772">
        <v>15.109289</v>
      </c>
      <c r="CP151" s="737">
        <f>+IF(CO146=0,0,CO151/CO146*100)</f>
        <v>2.1187500428156463E-2</v>
      </c>
      <c r="CQ151" s="772">
        <v>11.856859999999999</v>
      </c>
      <c r="CR151" s="737">
        <f>+IF(CQ146=0,0,CQ151/CQ146*100)</f>
        <v>1.5311562850175143E-2</v>
      </c>
      <c r="CS151" s="772">
        <v>0</v>
      </c>
      <c r="CT151" s="737">
        <f>+IF(CS146=0,0,CS151/CS146*100)</f>
        <v>0</v>
      </c>
      <c r="CU151" s="772">
        <f>+CO151+CQ151+CS151</f>
        <v>26.966149000000001</v>
      </c>
      <c r="CV151" s="737">
        <f>+IF(CU146=0,0,CU151/CU146*100)</f>
        <v>1.1810583610850132E-2</v>
      </c>
      <c r="CW151" s="772">
        <f t="shared" si="127"/>
        <v>79.112988999999999</v>
      </c>
      <c r="CX151" s="737">
        <f>+IF(CW146=0,0,CW151/CW146*100)</f>
        <v>1.8400374416915076E-2</v>
      </c>
      <c r="CY151" s="772">
        <v>6.5538400000000001</v>
      </c>
      <c r="CZ151" s="737">
        <f>+IF(CY146=0,0,CY151/CY146*100)</f>
        <v>8.2300865207405299E-3</v>
      </c>
      <c r="DA151" s="772">
        <v>2.1289220000000002</v>
      </c>
      <c r="DB151" s="737">
        <f>+IF(DA146=0,0,DA151/DA146*100)</f>
        <v>2.6533381726527548E-3</v>
      </c>
      <c r="DC151" s="772">
        <v>0</v>
      </c>
      <c r="DD151" s="737">
        <f>+IF(DC146=0,0,DC151/DC146*100)</f>
        <v>0</v>
      </c>
      <c r="DE151" s="772">
        <f>+CY151+DA151+DC151</f>
        <v>8.6827620000000003</v>
      </c>
      <c r="DF151" s="737">
        <f>+IF(DE146=0,0,DE151/DE146*100)</f>
        <v>3.5782514394297167E-3</v>
      </c>
      <c r="DG151" s="772">
        <v>-77.407098910000016</v>
      </c>
      <c r="DH151" s="737">
        <f>+IF(DG146=0,0,DG151/DG146*100)</f>
        <v>-9.2394341083142623E-2</v>
      </c>
      <c r="DI151" s="772">
        <v>-36.288122655851851</v>
      </c>
      <c r="DJ151" s="737">
        <f>+IF(DI146=0,0,DI151/DI146*100)</f>
        <v>-4.7559580271848284E-2</v>
      </c>
      <c r="DK151" s="772">
        <v>1.3971000000000002</v>
      </c>
      <c r="DL151" s="737">
        <f>+IF(DK146=0,0,DK151/DK146*100)</f>
        <v>1.8996468885289007E-3</v>
      </c>
      <c r="DM151" s="772">
        <f>+DG151+DI151+DK151</f>
        <v>-112.29812156585187</v>
      </c>
      <c r="DN151" s="737">
        <f>+IF(DM146=0,0,DM151/DM146*100)</f>
        <v>-4.8067756420583647E-2</v>
      </c>
      <c r="DO151" s="772">
        <f t="shared" si="128"/>
        <v>-103.61535956585188</v>
      </c>
      <c r="DP151" s="737">
        <f>+IF(DO146=0,0,DO151/DO146*100)</f>
        <v>-2.1755208319304595E-2</v>
      </c>
      <c r="DR151" s="772">
        <f t="shared" si="129"/>
        <v>0</v>
      </c>
      <c r="DS151" s="737">
        <f>+IF(DR146=0,0,DR151/DR146*100)</f>
        <v>0</v>
      </c>
      <c r="DT151" s="772">
        <v>0</v>
      </c>
      <c r="DU151" s="737">
        <f>+IF(DT146=0,0,DT151/DT146*100)</f>
        <v>0</v>
      </c>
      <c r="DV151" s="772">
        <v>0</v>
      </c>
      <c r="DW151" s="737">
        <f>+IF(DV146=0,0,DV151/DV146*100)</f>
        <v>0</v>
      </c>
      <c r="DX151" s="772">
        <v>0</v>
      </c>
      <c r="DY151" s="737">
        <f>+IF(DX146=0,0,DX151/DX146*100)</f>
        <v>0</v>
      </c>
      <c r="DZ151" s="772">
        <f>+DT151+DV151+DX151</f>
        <v>0</v>
      </c>
      <c r="EA151" s="737">
        <f>+IF(DZ146=0,0,DZ151/DZ146*100)</f>
        <v>0</v>
      </c>
      <c r="EB151" s="772">
        <v>0</v>
      </c>
      <c r="EC151" s="737">
        <f>+IF(EB146=0,0,EB151/EB146*100)</f>
        <v>0</v>
      </c>
      <c r="ED151" s="772">
        <v>0</v>
      </c>
      <c r="EE151" s="737">
        <f>+IF(ED146=0,0,ED151/ED146*100)</f>
        <v>0</v>
      </c>
      <c r="EF151" s="772">
        <v>0</v>
      </c>
      <c r="EG151" s="737">
        <f>+IF(EF146=0,0,EF151/EF146*100)</f>
        <v>0</v>
      </c>
      <c r="EH151" s="772">
        <f>+EB151+ED151+EF151</f>
        <v>0</v>
      </c>
      <c r="EI151" s="737">
        <f>+IF(EH146=0,0,EH151/EH146*100)</f>
        <v>0</v>
      </c>
      <c r="EJ151" s="772">
        <f t="shared" si="130"/>
        <v>0</v>
      </c>
      <c r="EK151" s="737">
        <f>+IF(EJ146=0,0,EJ151/EJ146*100)</f>
        <v>0</v>
      </c>
      <c r="EL151" s="772">
        <v>0</v>
      </c>
      <c r="EM151" s="737">
        <f>+IF(EL146=0,0,EL151/EL146*100)</f>
        <v>0</v>
      </c>
      <c r="EN151" s="772">
        <v>0</v>
      </c>
      <c r="EO151" s="737">
        <f>+IF(EN146=0,0,EN151/EN146*100)</f>
        <v>0</v>
      </c>
      <c r="EP151" s="772">
        <v>0</v>
      </c>
      <c r="EQ151" s="737">
        <f>+IF(EP146=0,0,EP151/EP146*100)</f>
        <v>0</v>
      </c>
      <c r="ER151" s="772">
        <f>+EL151+EN151+EP151</f>
        <v>0</v>
      </c>
      <c r="ES151" s="737">
        <f>+IF(ER146=0,0,ER151/ER146*100)</f>
        <v>0</v>
      </c>
      <c r="ET151" s="772">
        <v>0</v>
      </c>
      <c r="EU151" s="737">
        <f>+IF(ET146=0,0,ET151/ET146*100)</f>
        <v>0</v>
      </c>
      <c r="EV151" s="772">
        <v>0</v>
      </c>
      <c r="EW151" s="737">
        <f>+IF(EV146=0,0,EV151/EV146*100)</f>
        <v>0</v>
      </c>
      <c r="EX151" s="772">
        <v>0</v>
      </c>
      <c r="EY151" s="737">
        <f>+IF(EX146=0,0,EX151/EX146*100)</f>
        <v>0</v>
      </c>
      <c r="EZ151" s="772">
        <f>+ET151+EV151+EX151</f>
        <v>0</v>
      </c>
      <c r="FA151" s="737">
        <f>+IF(EZ146=0,0,EZ151/EZ146*100)</f>
        <v>0</v>
      </c>
      <c r="FB151" s="772">
        <f t="shared" si="131"/>
        <v>0</v>
      </c>
      <c r="FC151" s="737">
        <f>+IF(FB146=0,0,FB151/FB146*100)</f>
        <v>0</v>
      </c>
      <c r="FD151" s="772">
        <v>0</v>
      </c>
      <c r="FE151" s="737">
        <f>+IF(FD146=0,0,FD151/FD146*100)</f>
        <v>0</v>
      </c>
      <c r="FF151" s="772">
        <v>0</v>
      </c>
      <c r="FG151" s="737">
        <f>+IF(FF146=0,0,FF151/FF146*100)</f>
        <v>0</v>
      </c>
      <c r="FH151" s="772">
        <v>0</v>
      </c>
      <c r="FI151" s="737">
        <f>+IF(FH146=0,0,FH151/FH146*100)</f>
        <v>0</v>
      </c>
      <c r="FJ151" s="772">
        <v>0</v>
      </c>
      <c r="FK151" s="737">
        <f>+IF(FJ146=0,0,FJ151/FJ146*100)</f>
        <v>0</v>
      </c>
    </row>
    <row r="152" spans="2:167" s="758" customFormat="1" ht="13.5" customHeight="1">
      <c r="B152" s="776" t="s">
        <v>4789</v>
      </c>
      <c r="C152" s="766"/>
      <c r="D152" s="766"/>
      <c r="E152" s="767">
        <f t="shared" si="118"/>
        <v>83808.61931839626</v>
      </c>
      <c r="F152" s="768">
        <f>+IF(E146=0,0,E152/E146*100)</f>
        <v>13.070691546192448</v>
      </c>
      <c r="G152" s="767">
        <f>G153+G160</f>
        <v>7099.9893140000004</v>
      </c>
      <c r="H152" s="768">
        <f>+IF(G146=0,0,G152/G146*100)</f>
        <v>15.208887636871381</v>
      </c>
      <c r="I152" s="767">
        <f>I153+I160</f>
        <v>6839.8130220000003</v>
      </c>
      <c r="J152" s="768">
        <f>+IF(I146=0,0,I152/I146*100)</f>
        <v>13.296941753823463</v>
      </c>
      <c r="K152" s="767">
        <f>K153+K160</f>
        <v>7604.3016179999986</v>
      </c>
      <c r="L152" s="768">
        <f>+IF(K146=0,0,K152/K146*100)</f>
        <v>14.024763780057386</v>
      </c>
      <c r="M152" s="767">
        <f>+M153+M160</f>
        <v>21544.103953999998</v>
      </c>
      <c r="N152" s="768">
        <f>+IF(M146=0,0,M152/M146*100)</f>
        <v>14.141869570199505</v>
      </c>
      <c r="O152" s="767">
        <f>O153+O160</f>
        <v>6682.605372</v>
      </c>
      <c r="P152" s="768">
        <f>+IF(O146=0,0,O152/O146*100)</f>
        <v>13.697772589763504</v>
      </c>
      <c r="Q152" s="767">
        <f>Q153+Q160</f>
        <v>6327.0743714735527</v>
      </c>
      <c r="R152" s="768">
        <f>+IF(Q146=0,0,Q152/Q146*100)</f>
        <v>18.214189662353569</v>
      </c>
      <c r="S152" s="767">
        <f>S153+S160</f>
        <v>6591.2254540000004</v>
      </c>
      <c r="T152" s="768">
        <f>+IF(S146=0,0,S152/S146*100)</f>
        <v>13.915942682362809</v>
      </c>
      <c r="U152" s="767">
        <f>+U153+U160</f>
        <v>19600.905197473556</v>
      </c>
      <c r="V152" s="768">
        <f>+IF(U146=0,0,U152/U146*100)</f>
        <v>14.975360883677647</v>
      </c>
      <c r="W152" s="767">
        <f t="shared" si="120"/>
        <v>41145.009151473554</v>
      </c>
      <c r="X152" s="768">
        <f>+IF(W146=0,0,W152/W146*100)</f>
        <v>14.527046322748168</v>
      </c>
      <c r="Y152" s="767">
        <f>Y153+Y160</f>
        <v>6930.6298120000001</v>
      </c>
      <c r="Z152" s="768">
        <f>+IF(Y146=0,0,Y152/Y146*100)</f>
        <v>12.782538373216401</v>
      </c>
      <c r="AA152" s="767">
        <f>AA153+AA160</f>
        <v>6815.1404230000007</v>
      </c>
      <c r="AB152" s="768">
        <f>+IF(AA146=0,0,AA152/AA146*100)</f>
        <v>12.202697422325336</v>
      </c>
      <c r="AC152" s="767">
        <f>AC153+AC160</f>
        <v>7044.3822729227104</v>
      </c>
      <c r="AD152" s="768">
        <f>+IF(AC146=0,0,AC152/AC146*100)</f>
        <v>11.622326361467913</v>
      </c>
      <c r="AE152" s="767">
        <f>+AE153+AE160</f>
        <v>20790.152507922707</v>
      </c>
      <c r="AF152" s="768">
        <f>+IF(AE146=0,0,AE152/AE146*100)</f>
        <v>12.180796476505611</v>
      </c>
      <c r="AG152" s="767">
        <f>AG153+AG160</f>
        <v>6995.6692950000006</v>
      </c>
      <c r="AH152" s="768">
        <f>+IF(AG146=0,0,AG152/AG146*100)</f>
        <v>11.877219891960724</v>
      </c>
      <c r="AI152" s="767">
        <f>AI153+AI160</f>
        <v>7317.5969839999998</v>
      </c>
      <c r="AJ152" s="768">
        <f>+IF(AI146=0,0,AI152/AI146*100)</f>
        <v>11.397253465723365</v>
      </c>
      <c r="AK152" s="767">
        <f>AK153+AK160</f>
        <v>7560.1913800000002</v>
      </c>
      <c r="AL152" s="768">
        <f>+IF(AK146=0,0,AK152/AK146*100)</f>
        <v>11.779658676975126</v>
      </c>
      <c r="AM152" s="767">
        <f>+AM153+AM160</f>
        <v>21873.457659</v>
      </c>
      <c r="AN152" s="768">
        <f>+IF(AM146=0,0,AM152/AM146*100)</f>
        <v>11.679245062368205</v>
      </c>
      <c r="AO152" s="767">
        <f t="shared" si="123"/>
        <v>42663.610166922706</v>
      </c>
      <c r="AP152" s="768">
        <f>+IF(AO146=0,0,AO152/AO146*100)</f>
        <v>11.918387890448479</v>
      </c>
      <c r="AQ152" s="734"/>
      <c r="AR152" s="767">
        <f>AR153+AR160</f>
        <v>95544.647299618271</v>
      </c>
      <c r="AS152" s="768">
        <f>+IF(AR146=0,0,AR152/AR146*100)</f>
        <v>12.944462868645568</v>
      </c>
      <c r="AT152" s="767">
        <f>AT153+AT160</f>
        <v>7510.0947500000002</v>
      </c>
      <c r="AU152" s="768">
        <f>+IF(AT146=0,0,AT152/AT146*100)</f>
        <v>12.610347771717626</v>
      </c>
      <c r="AV152" s="767">
        <f>AV153+AV160</f>
        <v>7171.9493120000006</v>
      </c>
      <c r="AW152" s="768">
        <f>+IF(AV146=0,0,AV152/AV146*100)</f>
        <v>13.077298913374042</v>
      </c>
      <c r="AX152" s="767">
        <f>AX153+AX160</f>
        <v>8730.3020880000004</v>
      </c>
      <c r="AY152" s="768">
        <f>+IF(AX146=0,0,AX152/AX146*100)</f>
        <v>12.875026017952921</v>
      </c>
      <c r="AZ152" s="767">
        <f>+AZ153+AZ160</f>
        <v>23412.346150000001</v>
      </c>
      <c r="BA152" s="768">
        <f>+IF(AZ146=0,0,AZ152/AZ146*100)</f>
        <v>12.849397210468846</v>
      </c>
      <c r="BB152" s="767">
        <f>BB153+BB160</f>
        <v>8089.0149630000014</v>
      </c>
      <c r="BC152" s="768">
        <f>+IF(BB146=0,0,BB152/BB146*100)</f>
        <v>12.993480393763932</v>
      </c>
      <c r="BD152" s="767">
        <f>BD153+BD160</f>
        <v>7794.3044710000013</v>
      </c>
      <c r="BE152" s="768">
        <f>+IF(BD146=0,0,BD152/BD146*100)</f>
        <v>12.650509179042412</v>
      </c>
      <c r="BF152" s="767">
        <f>BF153+BF160</f>
        <v>7845.9414561279991</v>
      </c>
      <c r="BG152" s="768">
        <f>+IF(BF146=0,0,BF152/BF146*100)</f>
        <v>12.655858003664274</v>
      </c>
      <c r="BH152" s="767">
        <f>+BH153+BH160</f>
        <v>23729.260890128004</v>
      </c>
      <c r="BI152" s="768">
        <f>+IF(BH146=0,0,BH152/BH146*100)</f>
        <v>12.767171671672342</v>
      </c>
      <c r="BJ152" s="767">
        <f t="shared" si="124"/>
        <v>47141.607040128001</v>
      </c>
      <c r="BK152" s="768">
        <f>+IF(BJ146=0,0,BJ152/BJ146*100)</f>
        <v>12.807876098543014</v>
      </c>
      <c r="BL152" s="767">
        <f>BL153+BL160</f>
        <v>7987.0017319999997</v>
      </c>
      <c r="BM152" s="768">
        <f>+IF(BL146=0,0,BL152/BL146*100)</f>
        <v>11.860293131509003</v>
      </c>
      <c r="BN152" s="767">
        <f>BN153+BN160</f>
        <v>7666.5060782992041</v>
      </c>
      <c r="BO152" s="768">
        <f>+IF(BN146=0,0,BN152/BN146*100)</f>
        <v>12.450153167987713</v>
      </c>
      <c r="BP152" s="767">
        <f>BP153+BP160</f>
        <v>8068.0908749999999</v>
      </c>
      <c r="BQ152" s="768">
        <f>+IF(BP146=0,0,BP152/BP146*100)</f>
        <v>14.684537013199217</v>
      </c>
      <c r="BR152" s="767">
        <f>+BR153+BR160</f>
        <v>23721.598685299206</v>
      </c>
      <c r="BS152" s="768">
        <f>+IF(BR146=0,0,BR152/BR146*100)</f>
        <v>12.901798036904658</v>
      </c>
      <c r="BT152" s="767">
        <f>BT153+BT160</f>
        <v>7817.8981244812694</v>
      </c>
      <c r="BU152" s="768">
        <f>+IF(BT146=0,0,BT152/BT146*100)</f>
        <v>13.700828357092263</v>
      </c>
      <c r="BV152" s="767">
        <f>BV153+BV160</f>
        <v>8607.1341969999994</v>
      </c>
      <c r="BW152" s="768">
        <f>+IF(BV146=0,0,BV152/BV146*100)</f>
        <v>12.714248554865906</v>
      </c>
      <c r="BX152" s="767">
        <f>BX153+BX160</f>
        <v>8256.4092527097837</v>
      </c>
      <c r="BY152" s="768">
        <f>+IF(BX146=0,0,BX152/BX146*100)</f>
        <v>13.441713459953014</v>
      </c>
      <c r="BZ152" s="767">
        <f>+BZ153+BZ160</f>
        <v>24681.441574191049</v>
      </c>
      <c r="CA152" s="768">
        <f>+IF(BZ146=0,0,BZ152/BZ146*100)</f>
        <v>13.25661756700997</v>
      </c>
      <c r="CB152" s="767">
        <f t="shared" si="125"/>
        <v>48403.040259490255</v>
      </c>
      <c r="CC152" s="768">
        <f>+IF(CB146=0,0,CB152/CB146*100)</f>
        <v>13.080319743502788</v>
      </c>
      <c r="CE152" s="767">
        <f t="shared" si="126"/>
        <v>113159.57102461447</v>
      </c>
      <c r="CF152" s="768">
        <f>+IF(CE146=0,0,CE152/CE146*100)</f>
        <v>12.486827507426302</v>
      </c>
      <c r="CG152" s="767">
        <f>CG153+CG160</f>
        <v>8368.6257179999993</v>
      </c>
      <c r="CH152" s="768">
        <f>+IF(CG146=0,0,CG152/CG146*100)</f>
        <v>13.481720237627567</v>
      </c>
      <c r="CI152" s="767">
        <f>CI153+CI160</f>
        <v>8233.7993050000005</v>
      </c>
      <c r="CJ152" s="768">
        <f>+IF(CI146=0,0,CI152/CI146*100)</f>
        <v>12.65575059049123</v>
      </c>
      <c r="CK152" s="767">
        <f>CK153+CK160</f>
        <v>9558.0364759999993</v>
      </c>
      <c r="CL152" s="768">
        <f>+IF(CK146=0,0,CK152/CK146*100)</f>
        <v>12.829987601024342</v>
      </c>
      <c r="CM152" s="767">
        <f>+CM153+CM160</f>
        <v>26160.461498999997</v>
      </c>
      <c r="CN152" s="768">
        <f>+IF(CM146=0,0,CM152/CM146*100)</f>
        <v>12.974408432024248</v>
      </c>
      <c r="CO152" s="767">
        <f>CO153+CO160</f>
        <v>9067.6538499999988</v>
      </c>
      <c r="CP152" s="768">
        <f>+IF(CO146=0,0,CO152/CO146*100)</f>
        <v>12.715417636743171</v>
      </c>
      <c r="CQ152" s="767">
        <f>CQ153+CQ160</f>
        <v>9430.0563900000016</v>
      </c>
      <c r="CR152" s="768">
        <f>+IF(CQ146=0,0,CQ152/CQ146*100)</f>
        <v>12.17766770428096</v>
      </c>
      <c r="CS152" s="767">
        <f>CS153+CS160</f>
        <v>9343.7280510000001</v>
      </c>
      <c r="CT152" s="768">
        <f>+IF(CS146=0,0,CS152/CS146*100)</f>
        <v>11.742433731808678</v>
      </c>
      <c r="CU152" s="767">
        <f>+CU153+CU160</f>
        <v>27841.438290999999</v>
      </c>
      <c r="CV152" s="768">
        <f>+IF(CU146=0,0,CU152/CU146*100)</f>
        <v>12.193941180929462</v>
      </c>
      <c r="CW152" s="767">
        <f t="shared" si="127"/>
        <v>54001.899789999996</v>
      </c>
      <c r="CX152" s="768">
        <f>+IF(CW146=0,0,CW152/CW146*100)</f>
        <v>12.559949863109427</v>
      </c>
      <c r="CY152" s="767">
        <f>CY153+CY160</f>
        <v>9691.4134220000014</v>
      </c>
      <c r="CZ152" s="768">
        <f>+IF(CY146=0,0,CY152/CY146*100)</f>
        <v>12.17014314834144</v>
      </c>
      <c r="DA152" s="767">
        <f>DA153+DA160</f>
        <v>9776.911752</v>
      </c>
      <c r="DB152" s="768">
        <f>+IF(DA146=0,0,DA152/DA146*100)</f>
        <v>12.185252988244248</v>
      </c>
      <c r="DC152" s="767">
        <f>DC153+DC160</f>
        <v>9780.7760419999995</v>
      </c>
      <c r="DD152" s="768">
        <f>+IF(DC146=0,0,DC152/DC146*100)</f>
        <v>11.814605657962678</v>
      </c>
      <c r="DE152" s="767">
        <f>+DE153+DE160</f>
        <v>29249.101216000003</v>
      </c>
      <c r="DF152" s="768">
        <f>+IF(DE146=0,0,DE152/DE146*100)</f>
        <v>12.053841684037577</v>
      </c>
      <c r="DG152" s="767">
        <f>DG153+DG160</f>
        <v>9771.5911374927782</v>
      </c>
      <c r="DH152" s="768">
        <f>+IF(DG146=0,0,DG152/DG146*100)</f>
        <v>11.663526177776518</v>
      </c>
      <c r="DI152" s="767">
        <f>DI153+DI160</f>
        <v>9628.8507931180993</v>
      </c>
      <c r="DJ152" s="768">
        <f>+IF(DI146=0,0,DI152/DI146*100)</f>
        <v>12.619669156323848</v>
      </c>
      <c r="DK152" s="767">
        <f>DK153+DK160</f>
        <v>10508.128088003588</v>
      </c>
      <c r="DL152" s="768">
        <f>+IF(DK146=0,0,DK152/DK146*100)</f>
        <v>14.287977114479395</v>
      </c>
      <c r="DM152" s="767">
        <f>+DM153+DM160</f>
        <v>29908.570018614468</v>
      </c>
      <c r="DN152" s="768">
        <f>+IF(DM146=0,0,DM152/DM146*100)</f>
        <v>12.801976012570229</v>
      </c>
      <c r="DO152" s="767">
        <f t="shared" si="128"/>
        <v>59157.67123461447</v>
      </c>
      <c r="DP152" s="768">
        <f>+IF(DO146=0,0,DO152/DO146*100)</f>
        <v>12.420817403775324</v>
      </c>
      <c r="DR152" s="767">
        <f t="shared" si="129"/>
        <v>133914.48997493961</v>
      </c>
      <c r="DS152" s="768">
        <f>+IF(DR146=0,0,DR152/DR146*100)</f>
        <v>12.045870962086482</v>
      </c>
      <c r="DT152" s="767">
        <f>DT153+DT160</f>
        <v>10332.917225532778</v>
      </c>
      <c r="DU152" s="768">
        <f>+IF(DT146=0,0,DT152/DT146*100)</f>
        <v>11.25609758824956</v>
      </c>
      <c r="DV152" s="767">
        <f>DV153+DV160</f>
        <v>10740.136720884588</v>
      </c>
      <c r="DW152" s="768">
        <f>+IF(DV146=0,0,DV152/DV146*100)</f>
        <v>11.068740857332116</v>
      </c>
      <c r="DX152" s="767">
        <f>DX153+DX160</f>
        <v>11000.799559888415</v>
      </c>
      <c r="DY152" s="768">
        <f>+IF(DX146=0,0,DX152/DX146*100)</f>
        <v>11.68933827662616</v>
      </c>
      <c r="DZ152" s="767">
        <f>+DZ153+DZ160</f>
        <v>32073.853506305786</v>
      </c>
      <c r="EA152" s="768">
        <f>+IF(DZ146=0,0,DZ152/DZ146*100)</f>
        <v>11.335947530805029</v>
      </c>
      <c r="EB152" s="767">
        <f>EB153+EB160</f>
        <v>10703.935005488473</v>
      </c>
      <c r="EC152" s="768">
        <f>+IF(EB146=0,0,EB152/EB146*100)</f>
        <v>11.824246997431198</v>
      </c>
      <c r="ED152" s="767">
        <f>ED153+ED160</f>
        <v>10725.742407752348</v>
      </c>
      <c r="EE152" s="768">
        <f>+IF(ED146=0,0,ED152/ED146*100)</f>
        <v>12.022496828640946</v>
      </c>
      <c r="EF152" s="767">
        <f>EF153+EF160</f>
        <v>11289.541393701642</v>
      </c>
      <c r="EG152" s="768">
        <f>+IF(EF146=0,0,EF152/EF146*100)</f>
        <v>12.902479691259286</v>
      </c>
      <c r="EH152" s="767">
        <f>+EH153+EH160</f>
        <v>32719.218806942463</v>
      </c>
      <c r="EI152" s="768">
        <f>+IF(EH146=0,0,EH152/EH146*100)</f>
        <v>12.243464456898929</v>
      </c>
      <c r="EJ152" s="767">
        <f t="shared" si="130"/>
        <v>64793.072313248253</v>
      </c>
      <c r="EK152" s="768">
        <f>+IF(EJ146=0,0,EJ152/EJ146*100)</f>
        <v>11.77675653638417</v>
      </c>
      <c r="EL152" s="767">
        <f>EL153+EL160</f>
        <v>11202.017057394582</v>
      </c>
      <c r="EM152" s="768">
        <f>+IF(EL146=0,0,EL152/EL146*100)</f>
        <v>11.789220894781383</v>
      </c>
      <c r="EN152" s="767">
        <f>EN153+EN160</f>
        <v>11373.892613589449</v>
      </c>
      <c r="EO152" s="768">
        <f>+IF(EN146=0,0,EN152/EN146*100)</f>
        <v>12.364950147121187</v>
      </c>
      <c r="EP152" s="767">
        <f>EP153+EP160</f>
        <v>11854.749175429684</v>
      </c>
      <c r="EQ152" s="768">
        <f>+IF(EP146=0,0,EP152/EP146*100)</f>
        <v>12.415244522733706</v>
      </c>
      <c r="ER152" s="767">
        <f>+ER153+ER160</f>
        <v>34430.658846413717</v>
      </c>
      <c r="ES152" s="768">
        <f>+IF(ER146=0,0,ER152/ER146*100)</f>
        <v>12.188296080271607</v>
      </c>
      <c r="ET152" s="767">
        <f>ET153+ET160</f>
        <v>11659.860016066921</v>
      </c>
      <c r="EU152" s="768">
        <f>+IF(ET146=0,0,ET152/ET146*100)</f>
        <v>12.09849688969307</v>
      </c>
      <c r="EV152" s="767">
        <f>EV153+EV160</f>
        <v>11106.957642808238</v>
      </c>
      <c r="EW152" s="768">
        <f>+IF(EV146=0,0,EV152/EV146*100)</f>
        <v>11.933960461537042</v>
      </c>
      <c r="EX152" s="767">
        <f>EX153+EX160</f>
        <v>11923.941156402483</v>
      </c>
      <c r="EY152" s="768">
        <f>+IF(EX146=0,0,EX152/EX146*100)</f>
        <v>13.309040052273078</v>
      </c>
      <c r="EZ152" s="767">
        <f>+EZ153+EZ160</f>
        <v>34690.758815277644</v>
      </c>
      <c r="FA152" s="768">
        <f>+IF(EZ146=0,0,EZ152/EZ146*100)</f>
        <v>12.432296252458832</v>
      </c>
      <c r="FB152" s="767">
        <f t="shared" si="131"/>
        <v>69121.417661691361</v>
      </c>
      <c r="FC152" s="768">
        <f>+IF(FB146=0,0,FB152/FB146*100)</f>
        <v>12.309546146878642</v>
      </c>
      <c r="FD152" s="767">
        <f>FD153+FD160</f>
        <v>137391.34348700478</v>
      </c>
      <c r="FE152" s="768">
        <f>+IF(FD146=0,0,FD152/FD146*100)</f>
        <v>11.735106179446134</v>
      </c>
      <c r="FF152" s="767">
        <f>FF153+FF160</f>
        <v>145933.33472438416</v>
      </c>
      <c r="FG152" s="768">
        <f>+IF(FF146=0,0,FF152/FF146*100)</f>
        <v>11.737265221554589</v>
      </c>
      <c r="FH152" s="767">
        <f>FH153+FH160</f>
        <v>167475.14474012816</v>
      </c>
      <c r="FI152" s="768">
        <f>+IF(FH146=0,0,FH152/FH146*100)</f>
        <v>11.110619767451938</v>
      </c>
      <c r="FJ152" s="767">
        <f>FJ153+FJ160</f>
        <v>181273.08256066989</v>
      </c>
      <c r="FK152" s="768">
        <f>+IF(FJ146=0,0,FJ152/FJ146*100)</f>
        <v>10.728623549784068</v>
      </c>
    </row>
    <row r="153" spans="2:167" s="758" customFormat="1" ht="13.5" customHeight="1">
      <c r="B153" s="777"/>
      <c r="C153" s="778" t="s">
        <v>4790</v>
      </c>
      <c r="D153" s="778"/>
      <c r="E153" s="779">
        <f t="shared" si="118"/>
        <v>68946.440404473542</v>
      </c>
      <c r="F153" s="733">
        <f>+IF(E146=0,0,E153/E146*100)</f>
        <v>10.752803984410734</v>
      </c>
      <c r="G153" s="779">
        <f>SUM(G154:G159)</f>
        <v>5734.1012790000004</v>
      </c>
      <c r="H153" s="733">
        <f>+IF(G146=0,0,G153/G146*100)</f>
        <v>12.283018775646495</v>
      </c>
      <c r="I153" s="779">
        <f>SUM(I154:I159)</f>
        <v>5596.187285</v>
      </c>
      <c r="J153" s="733">
        <f>+IF(I146=0,0,I153/I146*100)</f>
        <v>10.879270549178539</v>
      </c>
      <c r="K153" s="779">
        <f>SUM(K154:K159)</f>
        <v>6380.1682979999987</v>
      </c>
      <c r="L153" s="733">
        <f>+IF(K146=0,0,K153/K146*100)</f>
        <v>11.767070501866144</v>
      </c>
      <c r="M153" s="779">
        <f>SUM(M154:M159)</f>
        <v>17710.456861999999</v>
      </c>
      <c r="N153" s="733">
        <f>+IF(M146=0,0,M153/M146*100)</f>
        <v>11.625406724077154</v>
      </c>
      <c r="O153" s="779">
        <f>SUM(O154:O159)</f>
        <v>5584.2653869999995</v>
      </c>
      <c r="P153" s="733">
        <f>+IF(O146=0,0,O153/O146*100)</f>
        <v>11.446433403431813</v>
      </c>
      <c r="Q153" s="779">
        <f>SUM(Q154:Q159)</f>
        <v>5481.1031194735524</v>
      </c>
      <c r="R153" s="733">
        <f>+IF(Q146=0,0,Q153/Q146*100)</f>
        <v>15.778833298866083</v>
      </c>
      <c r="S153" s="779">
        <f>SUM(S154:S159)</f>
        <v>5585.6504680000007</v>
      </c>
      <c r="T153" s="733">
        <f>+IF(S146=0,0,S153/S146*100)</f>
        <v>11.792889243263474</v>
      </c>
      <c r="U153" s="779">
        <f>SUM(U154:U159)</f>
        <v>16651.018974473554</v>
      </c>
      <c r="V153" s="733">
        <f>+IF(U146=0,0,U153/U146*100)</f>
        <v>12.721607278415181</v>
      </c>
      <c r="W153" s="779">
        <f t="shared" si="120"/>
        <v>34361.475836473553</v>
      </c>
      <c r="X153" s="733">
        <f>+IF(W146=0,0,W153/W146*100)</f>
        <v>12.131987851959586</v>
      </c>
      <c r="Y153" s="779">
        <f>SUM(Y154:Y159)</f>
        <v>5755.5938349999997</v>
      </c>
      <c r="Z153" s="733">
        <f>+IF(Y146=0,0,Y153/Y146*100)</f>
        <v>10.615355465841066</v>
      </c>
      <c r="AA153" s="779">
        <f>SUM(AA154:AA159)</f>
        <v>5712.6791030000004</v>
      </c>
      <c r="AB153" s="733">
        <f>+IF(AA146=0,0,AA153/AA146*100)</f>
        <v>10.228709936700584</v>
      </c>
      <c r="AC153" s="779">
        <f>SUM(AC154:AC159)</f>
        <v>5742.6445670000003</v>
      </c>
      <c r="AD153" s="733">
        <f>+IF(AC146=0,0,AC153/AC146*100)</f>
        <v>9.4746262695214281</v>
      </c>
      <c r="AE153" s="779">
        <f>SUM(AE154:AE159)</f>
        <v>17210.917504999998</v>
      </c>
      <c r="AF153" s="733">
        <f>+IF(AE146=0,0,AE153/AE146*100)</f>
        <v>10.083749179927475</v>
      </c>
      <c r="AG153" s="779">
        <f>SUM(AG154:AG159)</f>
        <v>5655.9004440000008</v>
      </c>
      <c r="AH153" s="733">
        <f>+IF(AG146=0,0,AG153/AG146*100)</f>
        <v>9.6025655913207792</v>
      </c>
      <c r="AI153" s="779">
        <f>SUM(AI154:AI159)</f>
        <v>5739.6061879999997</v>
      </c>
      <c r="AJ153" s="733">
        <f>+IF(AI146=0,0,AI153/AI146*100)</f>
        <v>8.9395120640153412</v>
      </c>
      <c r="AK153" s="779">
        <f>SUM(AK154:AK159)</f>
        <v>5978.5404310000004</v>
      </c>
      <c r="AL153" s="733">
        <f>+IF(AK146=0,0,AK153/AK146*100)</f>
        <v>9.3152622895210033</v>
      </c>
      <c r="AM153" s="779">
        <f>SUM(AM154:AM159)</f>
        <v>17374.047062999998</v>
      </c>
      <c r="AN153" s="733">
        <f>+IF(AM146=0,0,AM153/AM146*100)</f>
        <v>9.2768028053582245</v>
      </c>
      <c r="AO153" s="779">
        <f t="shared" si="123"/>
        <v>34584.964567999996</v>
      </c>
      <c r="AP153" s="733">
        <f>+IF(AO146=0,0,AO153/AO146*100)</f>
        <v>9.6615598465790189</v>
      </c>
      <c r="AQ153" s="734"/>
      <c r="AR153" s="779">
        <f>SUM(AR154:AR159)</f>
        <v>80098.638125490266</v>
      </c>
      <c r="AS153" s="733">
        <f>+IF(AR146=0,0,AR153/AR146*100)</f>
        <v>10.851825574205971</v>
      </c>
      <c r="AT153" s="779">
        <f>SUM(AT154:AT159)</f>
        <v>5942.8880280000003</v>
      </c>
      <c r="AU153" s="733">
        <f>+IF(AT146=0,0,AT153/AT146*100)</f>
        <v>9.9788201475696638</v>
      </c>
      <c r="AV153" s="779">
        <f>SUM(AV154:AV159)</f>
        <v>5915.7621610000006</v>
      </c>
      <c r="AW153" s="733">
        <f>+IF(AV146=0,0,AV153/AV146*100)</f>
        <v>10.786773123226528</v>
      </c>
      <c r="AX153" s="779">
        <f>SUM(AX154:AX159)</f>
        <v>7216.7593600000009</v>
      </c>
      <c r="AY153" s="733">
        <f>+IF(AX146=0,0,AX153/AX146*100)</f>
        <v>10.642926623698438</v>
      </c>
      <c r="AZ153" s="779">
        <f>SUM(AZ154:AZ159)</f>
        <v>19075.409549</v>
      </c>
      <c r="BA153" s="733">
        <f>+IF(AZ146=0,0,AZ153/AZ146*100)</f>
        <v>10.469156430419144</v>
      </c>
      <c r="BB153" s="779">
        <f>SUM(BB154:BB159)</f>
        <v>6555.8541650000006</v>
      </c>
      <c r="BC153" s="733">
        <f>+IF(BB146=0,0,BB153/BB146*100)</f>
        <v>10.530746073154853</v>
      </c>
      <c r="BD153" s="779">
        <f>SUM(BD154:BD159)</f>
        <v>6541.1453130000009</v>
      </c>
      <c r="BE153" s="733">
        <f>+IF(BD146=0,0,BD153/BD146*100)</f>
        <v>10.616575107046103</v>
      </c>
      <c r="BF153" s="779">
        <f>SUM(BF154:BF159)</f>
        <v>6530.7490769999995</v>
      </c>
      <c r="BG153" s="733">
        <f>+IF(BF146=0,0,BF153/BF146*100)</f>
        <v>10.534393283232921</v>
      </c>
      <c r="BH153" s="779">
        <f>SUM(BH154:BH159)</f>
        <v>19627.748555000002</v>
      </c>
      <c r="BI153" s="733">
        <f>+IF(BH146=0,0,BH153/BH146*100)</f>
        <v>10.560414691818579</v>
      </c>
      <c r="BJ153" s="779">
        <f t="shared" si="124"/>
        <v>38703.158104000002</v>
      </c>
      <c r="BK153" s="733">
        <f>+IF(BJ146=0,0,BJ153/BJ146*100)</f>
        <v>10.515238761300553</v>
      </c>
      <c r="BL153" s="779">
        <f>SUM(BL154:BL159)</f>
        <v>6694.9255789999997</v>
      </c>
      <c r="BM153" s="733">
        <f>+IF(BL146=0,0,BL153/BL146*100)</f>
        <v>9.9416254716016415</v>
      </c>
      <c r="BN153" s="779">
        <f>SUM(BN154:BN159)</f>
        <v>6591.9938502992045</v>
      </c>
      <c r="BO153" s="733">
        <f>+IF(BN146=0,0,BN153/BN146*100)</f>
        <v>10.705180727759297</v>
      </c>
      <c r="BP153" s="779">
        <f>SUM(BP154:BP159)</f>
        <v>7008.14228</v>
      </c>
      <c r="BQ153" s="733">
        <f>+IF(BP146=0,0,BP153/BP146*100)</f>
        <v>12.755350218390587</v>
      </c>
      <c r="BR153" s="779">
        <f>SUM(BR154:BR159)</f>
        <v>20295.061709299207</v>
      </c>
      <c r="BS153" s="733">
        <f>+IF(BR146=0,0,BR153/BR146*100)</f>
        <v>11.038159391936981</v>
      </c>
      <c r="BT153" s="779">
        <f>SUM(BT154:BT159)</f>
        <v>6850.7626744812696</v>
      </c>
      <c r="BU153" s="733">
        <f>+IF(BT146=0,0,BT153/BT146*100)</f>
        <v>12.005928194986558</v>
      </c>
      <c r="BV153" s="779">
        <f>SUM(BV154:BV159)</f>
        <v>7301.4072610000003</v>
      </c>
      <c r="BW153" s="733">
        <f>+IF(BV146=0,0,BV153/BV146*100)</f>
        <v>10.785460594888026</v>
      </c>
      <c r="BX153" s="779">
        <f>SUM(BX154:BX159)</f>
        <v>6948.2483767097829</v>
      </c>
      <c r="BY153" s="733">
        <f>+IF(BX146=0,0,BX153/BX146*100)</f>
        <v>11.311983317404421</v>
      </c>
      <c r="BZ153" s="779">
        <f>SUM(BZ154:BZ159)</f>
        <v>21100.41831219105</v>
      </c>
      <c r="CA153" s="733">
        <f>+IF(BZ146=0,0,BZ153/BZ146*100)</f>
        <v>11.33321873553566</v>
      </c>
      <c r="CB153" s="779">
        <f t="shared" si="125"/>
        <v>41395.480021490257</v>
      </c>
      <c r="CC153" s="733">
        <f>+IF(CB146=0,0,CB153/CB146*100)</f>
        <v>11.186613727444742</v>
      </c>
      <c r="CE153" s="779">
        <f t="shared" si="126"/>
        <v>93464.153197657171</v>
      </c>
      <c r="CF153" s="733">
        <f>+IF(CE146=0,0,CE153/CE146*100)</f>
        <v>10.313495787757539</v>
      </c>
      <c r="CG153" s="779">
        <f>SUM(CG154:CG159)</f>
        <v>7108.511896</v>
      </c>
      <c r="CH153" s="733">
        <f>+IF(CG146=0,0,CG153/CG146*100)</f>
        <v>11.451697317707609</v>
      </c>
      <c r="CI153" s="779">
        <f>SUM(CI154:CI159)</f>
        <v>6802.7070629999998</v>
      </c>
      <c r="CJ153" s="733">
        <f>+IF(CI146=0,0,CI153/CI146*100)</f>
        <v>10.456092107712735</v>
      </c>
      <c r="CK153" s="779">
        <f>SUM(CK154:CK159)</f>
        <v>7905.0672249999998</v>
      </c>
      <c r="CL153" s="733">
        <f>+IF(CK146=0,0,CK153/CK146*100)</f>
        <v>10.611166293064679</v>
      </c>
      <c r="CM153" s="779">
        <f>SUM(CM154:CM159)</f>
        <v>21816.286183999997</v>
      </c>
      <c r="CN153" s="733">
        <f>+IF(CM146=0,0,CM153/CM146*100)</f>
        <v>10.819893503482863</v>
      </c>
      <c r="CO153" s="779">
        <f>SUM(CO154:CO159)</f>
        <v>7441.0128759999998</v>
      </c>
      <c r="CP153" s="733">
        <f>+IF(CO146=0,0,CO153/CO146*100)</f>
        <v>10.434406509543088</v>
      </c>
      <c r="CQ153" s="779">
        <f>SUM(CQ154:CQ159)</f>
        <v>7768.2529540000005</v>
      </c>
      <c r="CR153" s="733">
        <f>+IF(CQ146=0,0,CQ153/CQ146*100)</f>
        <v>10.031668868589975</v>
      </c>
      <c r="CS153" s="779">
        <f>SUM(CS154:CS159)</f>
        <v>7560.4250989999991</v>
      </c>
      <c r="CT153" s="733">
        <f>+IF(CS146=0,0,CS153/CS146*100)</f>
        <v>9.5013243348632379</v>
      </c>
      <c r="CU153" s="779">
        <f>SUM(CU154:CU159)</f>
        <v>22769.690928999997</v>
      </c>
      <c r="CV153" s="733">
        <f>+IF(CU146=0,0,CU153/CU146*100)</f>
        <v>9.9726267369571477</v>
      </c>
      <c r="CW153" s="779">
        <f t="shared" si="127"/>
        <v>44585.977112999994</v>
      </c>
      <c r="CX153" s="733">
        <f>+IF(CW146=0,0,CW153/CW146*100)</f>
        <v>10.36996178495046</v>
      </c>
      <c r="CY153" s="779">
        <f>SUM(CY154:CY159)</f>
        <v>7851.9507430000003</v>
      </c>
      <c r="CZ153" s="733">
        <f>+IF(CY146=0,0,CY153/CY146*100)</f>
        <v>9.8602092775354429</v>
      </c>
      <c r="DA153" s="779">
        <f>SUM(DA154:DA159)</f>
        <v>8065.6504169999998</v>
      </c>
      <c r="DB153" s="733">
        <f>+IF(DA146=0,0,DA153/DA146*100)</f>
        <v>10.052457599996012</v>
      </c>
      <c r="DC153" s="779">
        <f>SUM(DC154:DC159)</f>
        <v>8099.0450380000002</v>
      </c>
      <c r="DD153" s="733">
        <f>+IF(DC146=0,0,DC153/DC146*100)</f>
        <v>9.7831729219804338</v>
      </c>
      <c r="DE153" s="779">
        <f>SUM(DE154:DE159)</f>
        <v>24016.646198000002</v>
      </c>
      <c r="DF153" s="733">
        <f>+IF(DE146=0,0,DE153/DE146*100)</f>
        <v>9.8974956158268235</v>
      </c>
      <c r="DG153" s="779">
        <f>SUM(DG154:DG159)</f>
        <v>8024.6968234641772</v>
      </c>
      <c r="DH153" s="733">
        <f>+IF(DG146=0,0,DG153/DG146*100)</f>
        <v>9.5784054154776772</v>
      </c>
      <c r="DI153" s="779">
        <f>SUM(DI154:DI159)</f>
        <v>8040.1660664621113</v>
      </c>
      <c r="DJ153" s="733">
        <f>+IF(DI146=0,0,DI153/DI146*100)</f>
        <v>10.537522898700615</v>
      </c>
      <c r="DK153" s="779">
        <f>SUM(DK154:DK159)</f>
        <v>8796.6669967308844</v>
      </c>
      <c r="DL153" s="733">
        <f>+IF(DK146=0,0,DK153/DK146*100)</f>
        <v>11.960891195880533</v>
      </c>
      <c r="DM153" s="779">
        <f>SUM(DM154:DM159)</f>
        <v>24861.529886657176</v>
      </c>
      <c r="DN153" s="733">
        <f>+IF(DM146=0,0,DM153/DM146*100)</f>
        <v>10.641655854716365</v>
      </c>
      <c r="DO153" s="779">
        <f t="shared" si="128"/>
        <v>48878.176084657178</v>
      </c>
      <c r="DP153" s="733">
        <f>+IF(DO146=0,0,DO153/DO146*100)</f>
        <v>10.262521960497203</v>
      </c>
      <c r="DR153" s="779">
        <f t="shared" si="129"/>
        <v>105577.71352178327</v>
      </c>
      <c r="DS153" s="733">
        <f>+IF(DR146=0,0,DR153/DR146*100)</f>
        <v>9.4969223554040418</v>
      </c>
      <c r="DT153" s="779">
        <f>SUM(DT154:DT159)</f>
        <v>8413.5824496241221</v>
      </c>
      <c r="DU153" s="733">
        <f>+IF(DT146=0,0,DT153/DT146*100)</f>
        <v>9.1652824708338692</v>
      </c>
      <c r="DV153" s="779">
        <f>SUM(DV154:DV159)</f>
        <v>8225.4463967993597</v>
      </c>
      <c r="DW153" s="733">
        <f>+IF(DV146=0,0,DV153/DV146*100)</f>
        <v>8.4771113225223047</v>
      </c>
      <c r="DX153" s="779">
        <f>SUM(DX154:DX159)</f>
        <v>8860.3116118039161</v>
      </c>
      <c r="DY153" s="733">
        <f>+IF(DX146=0,0,DX153/DX146*100)</f>
        <v>9.4148774462122198</v>
      </c>
      <c r="DZ153" s="779">
        <f>SUM(DZ154:DZ159)</f>
        <v>25499.340458227402</v>
      </c>
      <c r="EA153" s="733">
        <f>+IF(DZ146=0,0,DZ153/DZ146*100)</f>
        <v>9.0122998612489784</v>
      </c>
      <c r="EB153" s="779">
        <f>SUM(EB154:EB159)</f>
        <v>8807.4773043250807</v>
      </c>
      <c r="EC153" s="733">
        <f>+IF(EB146=0,0,EB153/EB146*100)</f>
        <v>9.7292992733242745</v>
      </c>
      <c r="ED153" s="779">
        <f>SUM(ED154:ED159)</f>
        <v>8734.8477871084579</v>
      </c>
      <c r="EE153" s="733">
        <f>+IF(ED146=0,0,ED153/ED146*100)</f>
        <v>9.7909007905383181</v>
      </c>
      <c r="EF153" s="779">
        <f>SUM(EF154:EF159)</f>
        <v>8730.6866947445142</v>
      </c>
      <c r="EG153" s="733">
        <f>+IF(EF146=0,0,EF153/EF146*100)</f>
        <v>9.9780410772517332</v>
      </c>
      <c r="EH153" s="779">
        <f>SUM(EH154:EH159)</f>
        <v>26273.011786178053</v>
      </c>
      <c r="EI153" s="733">
        <f>+IF(EH146=0,0,EH153/EH146*100)</f>
        <v>9.831307033268903</v>
      </c>
      <c r="EJ153" s="779">
        <f t="shared" si="130"/>
        <v>51772.352244405454</v>
      </c>
      <c r="EK153" s="733">
        <f>+IF(EJ146=0,0,EJ153/EJ146*100)</f>
        <v>9.4101169450737405</v>
      </c>
      <c r="EL153" s="779">
        <f>SUM(EL154:EL159)</f>
        <v>8721.9909398814561</v>
      </c>
      <c r="EM153" s="733">
        <f>+IF(EL146=0,0,EL153/EL146*100)</f>
        <v>9.1791931136784051</v>
      </c>
      <c r="EN153" s="779">
        <f>SUM(EN154:EN159)</f>
        <v>8820.1181663036605</v>
      </c>
      <c r="EO153" s="733">
        <f>+IF(EN146=0,0,EN153/EN146*100)</f>
        <v>9.5886540451206805</v>
      </c>
      <c r="EP153" s="779">
        <f>SUM(EP154:EP159)</f>
        <v>9133.3088645451007</v>
      </c>
      <c r="EQ153" s="733">
        <f>+IF(EP146=0,0,EP153/EP146*100)</f>
        <v>9.5651338697234642</v>
      </c>
      <c r="ER153" s="779">
        <f>SUM(ER154:ER159)</f>
        <v>26675.417970730217</v>
      </c>
      <c r="ES153" s="733">
        <f>+IF(ER146=0,0,ER153/ER146*100)</f>
        <v>9.4429762074135581</v>
      </c>
      <c r="ET153" s="779">
        <f>SUM(ET154:ET159)</f>
        <v>9083.7576064080076</v>
      </c>
      <c r="EU153" s="733">
        <f>+IF(ET146=0,0,ET153/ET146*100)</f>
        <v>9.4254830672421921</v>
      </c>
      <c r="EV153" s="779">
        <f>SUM(EV154:EV159)</f>
        <v>8752.1718616423877</v>
      </c>
      <c r="EW153" s="733">
        <f>+IF(EV146=0,0,EV153/EV146*100)</f>
        <v>9.403841835756662</v>
      </c>
      <c r="EX153" s="779">
        <f>SUM(EX154:EX159)</f>
        <v>9294.0138385972059</v>
      </c>
      <c r="EY153" s="733">
        <f>+IF(EX146=0,0,EX153/EX146*100)</f>
        <v>10.373617313421038</v>
      </c>
      <c r="EZ153" s="779">
        <f>SUM(EZ154:EZ159)</f>
        <v>27129.943306647605</v>
      </c>
      <c r="FA153" s="733">
        <f>+IF(EZ146=0,0,EZ153/EZ146*100)</f>
        <v>9.7226899618037699</v>
      </c>
      <c r="FB153" s="779">
        <f t="shared" si="131"/>
        <v>53805.361277377822</v>
      </c>
      <c r="FC153" s="733">
        <f>+IF(FB146=0,0,FB153/FB146*100)</f>
        <v>9.5819732869922269</v>
      </c>
      <c r="FD153" s="779">
        <f>SUM(FD154:FD159)</f>
        <v>108757.37632099015</v>
      </c>
      <c r="FE153" s="733">
        <f>+IF(FD146=0,0,FD153/FD146*100)</f>
        <v>9.2893724344832389</v>
      </c>
      <c r="FF153" s="779">
        <f>SUM(FF154:FF159)</f>
        <v>113254.00858821689</v>
      </c>
      <c r="FG153" s="733">
        <f>+IF(FF146=0,0,FF153/FF146*100)</f>
        <v>9.1089012576508335</v>
      </c>
      <c r="FH153" s="779">
        <f>SUM(FH154:FH159)</f>
        <v>128797.23785168282</v>
      </c>
      <c r="FI153" s="733">
        <f>+IF(FH146=0,0,FH153/FH146*100)</f>
        <v>8.5446538296093504</v>
      </c>
      <c r="FJ153" s="779">
        <f>SUM(FJ154:FJ159)</f>
        <v>136423.72729758659</v>
      </c>
      <c r="FK153" s="733">
        <f>+IF(FJ146=0,0,FJ153/FJ146*100)</f>
        <v>8.0742203572576479</v>
      </c>
    </row>
    <row r="154" spans="2:167" s="648" customFormat="1" ht="13.5" customHeight="1">
      <c r="B154" s="769"/>
      <c r="C154" s="731" t="s">
        <v>4791</v>
      </c>
      <c r="D154" s="731"/>
      <c r="E154" s="770">
        <f t="shared" si="118"/>
        <v>17857.840728866002</v>
      </c>
      <c r="F154" s="726">
        <f>+IF(E146=0,0,E154/E146*100)</f>
        <v>2.7850873782000707</v>
      </c>
      <c r="G154" s="770">
        <v>1489.6983830000001</v>
      </c>
      <c r="H154" s="726">
        <f>+IF(G146=0,0,G154/G146*100)</f>
        <v>3.1910830168717048</v>
      </c>
      <c r="I154" s="770">
        <v>1578.119005</v>
      </c>
      <c r="J154" s="726">
        <f>+IF(I146=0,0,I154/I146*100)</f>
        <v>3.0679430011598408</v>
      </c>
      <c r="K154" s="770">
        <v>1745.1446369999999</v>
      </c>
      <c r="L154" s="726">
        <f>+IF(K146=0,0,K154/K146*100)</f>
        <v>3.2186047483997893</v>
      </c>
      <c r="M154" s="770">
        <f t="shared" ref="M154:M159" si="132">+G154+I154+K154</f>
        <v>4812.9620250000007</v>
      </c>
      <c r="N154" s="726">
        <f>+IF(M146=0,0,M154/M146*100)</f>
        <v>3.1592997020995202</v>
      </c>
      <c r="O154" s="770">
        <v>1523.2681389999998</v>
      </c>
      <c r="P154" s="726">
        <f>+IF(O146=0,0,O154/O146*100)</f>
        <v>3.1223421704175207</v>
      </c>
      <c r="Q154" s="770">
        <v>1513.7485248659987</v>
      </c>
      <c r="R154" s="726">
        <f>+IF(Q146=0,0,Q154/Q146*100)</f>
        <v>4.3577333083562104</v>
      </c>
      <c r="S154" s="770">
        <v>1485.903806</v>
      </c>
      <c r="T154" s="726">
        <f>+IF(S146=0,0,S154/S146*100)</f>
        <v>3.1371635426690023</v>
      </c>
      <c r="U154" s="770">
        <f t="shared" ref="U154:U159" si="133">+O154+Q154+S154</f>
        <v>4522.9204698659987</v>
      </c>
      <c r="V154" s="726">
        <f>+IF(U146=0,0,U154/U146*100)</f>
        <v>3.455573383067355</v>
      </c>
      <c r="W154" s="770">
        <f t="shared" si="120"/>
        <v>9335.8824948660003</v>
      </c>
      <c r="X154" s="726">
        <f>+IF(W146=0,0,W154/W146*100)</f>
        <v>3.2962150273770199</v>
      </c>
      <c r="Y154" s="770">
        <v>1473.8453359999999</v>
      </c>
      <c r="Z154" s="726">
        <f>+IF(Y146=0,0,Y154/Y146*100)</f>
        <v>2.7182932972392346</v>
      </c>
      <c r="AA154" s="770">
        <v>1469.432528</v>
      </c>
      <c r="AB154" s="726">
        <f>+IF(AA146=0,0,AA154/AA146*100)</f>
        <v>2.6310595833348103</v>
      </c>
      <c r="AC154" s="770">
        <v>1404.7122399999998</v>
      </c>
      <c r="AD154" s="726">
        <f>+IF(AC146=0,0,AC154/AC146*100)</f>
        <v>2.3175948528493158</v>
      </c>
      <c r="AE154" s="770">
        <f t="shared" ref="AE154:AE159" si="134">+Y154+AA154+AC154</f>
        <v>4347.9901039999995</v>
      </c>
      <c r="AF154" s="726">
        <f>+IF(AE146=0,0,AE154/AE146*100)</f>
        <v>2.547455220374248</v>
      </c>
      <c r="AG154" s="770">
        <v>1407.3942939999999</v>
      </c>
      <c r="AH154" s="726">
        <f>+IF(AG146=0,0,AG154/AG146*100)</f>
        <v>2.3894685125376296</v>
      </c>
      <c r="AI154" s="770">
        <v>1384.021833</v>
      </c>
      <c r="AJ154" s="726">
        <f>+IF(AI146=0,0,AI154/AI146*100)</f>
        <v>2.1556321928204261</v>
      </c>
      <c r="AK154" s="770">
        <v>1382.552003</v>
      </c>
      <c r="AL154" s="726">
        <f>+IF(AK146=0,0,AK154/AK146*100)</f>
        <v>2.1541770412838792</v>
      </c>
      <c r="AM154" s="770">
        <f t="shared" ref="AM154:AM159" si="135">+AG154+AI154+AK154</f>
        <v>4173.9681300000002</v>
      </c>
      <c r="AN154" s="726">
        <f>+IF(AM146=0,0,AM154/AM146*100)</f>
        <v>2.2286735564519535</v>
      </c>
      <c r="AO154" s="770">
        <f t="shared" si="123"/>
        <v>8521.9582339999997</v>
      </c>
      <c r="AP154" s="726">
        <f>+IF(AO146=0,0,AO154/AO146*100)</f>
        <v>2.3806706329264054</v>
      </c>
      <c r="AQ154" s="651"/>
      <c r="AR154" s="770">
        <v>20135.677802000002</v>
      </c>
      <c r="AS154" s="726">
        <f>+IF(AR146=0,0,AR154/AR146*100)</f>
        <v>2.7279972349015225</v>
      </c>
      <c r="AT154" s="770">
        <v>1531.1844980000001</v>
      </c>
      <c r="AU154" s="726">
        <f>+IF(AT146=0,0,AT154/AT146*100)</f>
        <v>2.5710419994957951</v>
      </c>
      <c r="AV154" s="770">
        <v>1516.0374160000001</v>
      </c>
      <c r="AW154" s="726">
        <f>+IF(AV146=0,0,AV154/AV146*100)</f>
        <v>2.7643355509664804</v>
      </c>
      <c r="AX154" s="770">
        <v>1952.3007600000001</v>
      </c>
      <c r="AY154" s="726">
        <f>+IF(AX146=0,0,AX154/AX146*100)</f>
        <v>2.8791584559736094</v>
      </c>
      <c r="AZ154" s="770">
        <f t="shared" ref="AZ154:AZ159" si="136">+AT154+AV154+AX154</f>
        <v>4999.5226739999998</v>
      </c>
      <c r="BA154" s="726">
        <f>+IF(AZ146=0,0,AZ154/AZ146*100)</f>
        <v>2.743887873918665</v>
      </c>
      <c r="BB154" s="770">
        <v>1705.3750170000001</v>
      </c>
      <c r="BC154" s="726">
        <f>+IF(BB146=0,0,BB154/BB146*100)</f>
        <v>2.7393640571516804</v>
      </c>
      <c r="BD154" s="770">
        <v>1607.294977</v>
      </c>
      <c r="BE154" s="726">
        <f>+IF(BD146=0,0,BD154/BD146*100)</f>
        <v>2.608712545887824</v>
      </c>
      <c r="BF154" s="770">
        <v>1746.4974219999999</v>
      </c>
      <c r="BG154" s="726">
        <f>+IF(BF146=0,0,BF154/BF146*100)</f>
        <v>2.817179238488206</v>
      </c>
      <c r="BH154" s="770">
        <f t="shared" ref="BH154:BH159" si="137">+BB154+BD154+BF154</f>
        <v>5059.1674160000002</v>
      </c>
      <c r="BI154" s="726">
        <f>+IF(BH146=0,0,BH154/BH146*100)</f>
        <v>2.7220088824036921</v>
      </c>
      <c r="BJ154" s="770">
        <f t="shared" si="124"/>
        <v>10058.69009</v>
      </c>
      <c r="BK154" s="726">
        <f>+IF(BJ146=0,0,BJ154/BJ146*100)</f>
        <v>2.7328397242949118</v>
      </c>
      <c r="BL154" s="770">
        <v>1730.0680639999998</v>
      </c>
      <c r="BM154" s="726">
        <f>+IF(BL146=0,0,BL154/BL146*100)</f>
        <v>2.569063468997665</v>
      </c>
      <c r="BN154" s="770">
        <v>1716.3941140000002</v>
      </c>
      <c r="BO154" s="726">
        <f>+IF(BN146=0,0,BN154/BN146*100)</f>
        <v>2.787367465398698</v>
      </c>
      <c r="BP154" s="770">
        <v>1729.114094</v>
      </c>
      <c r="BQ154" s="726">
        <f>+IF(BP146=0,0,BP154/BP146*100)</f>
        <v>3.1471187306609791</v>
      </c>
      <c r="BR154" s="770">
        <f t="shared" ref="BR154:BR159" si="138">+BL154+BN154+BP154</f>
        <v>5175.5762720000002</v>
      </c>
      <c r="BS154" s="726">
        <f>+IF(BR146=0,0,BR154/BR146*100)</f>
        <v>2.8149131376765677</v>
      </c>
      <c r="BT154" s="770">
        <v>1679.2112339999999</v>
      </c>
      <c r="BU154" s="726">
        <f>+IF(BT146=0,0,BT154/BT146*100)</f>
        <v>2.9428095027602597</v>
      </c>
      <c r="BV154" s="770">
        <v>1654.9707189999999</v>
      </c>
      <c r="BW154" s="726">
        <f>+IF(BV146=0,0,BV154/BV146*100)</f>
        <v>2.4446823519639311</v>
      </c>
      <c r="BX154" s="770">
        <v>1567.2294870000001</v>
      </c>
      <c r="BY154" s="726">
        <f>+IF(BX146=0,0,BX154/BX146*100)</f>
        <v>2.5515026018519049</v>
      </c>
      <c r="BZ154" s="770">
        <f t="shared" ref="BZ154:BZ159" si="139">+BT154+BV154+BX154</f>
        <v>4901.4114399999999</v>
      </c>
      <c r="CA154" s="726">
        <f>+IF(BZ146=0,0,BZ154/BZ146*100)</f>
        <v>2.6325908396935791</v>
      </c>
      <c r="CB154" s="770">
        <f t="shared" si="125"/>
        <v>10076.987712</v>
      </c>
      <c r="CC154" s="726">
        <f>+IF(CB146=0,0,CB154/CB146*100)</f>
        <v>2.7231806229044651</v>
      </c>
      <c r="CE154" s="770">
        <f t="shared" si="126"/>
        <v>24609.402959274696</v>
      </c>
      <c r="CF154" s="726">
        <f>+IF(CE146=0,0,CE154/CE146*100)</f>
        <v>2.7155755985180172</v>
      </c>
      <c r="CG154" s="770">
        <v>1805.8207540000001</v>
      </c>
      <c r="CH154" s="726">
        <f>+IF(CG146=0,0,CG154/CG146*100)</f>
        <v>2.9091479324215697</v>
      </c>
      <c r="CI154" s="770">
        <v>1798.1567730000002</v>
      </c>
      <c r="CJ154" s="726">
        <f>+IF(CI146=0,0,CI154/CI146*100)</f>
        <v>2.7638545462082469</v>
      </c>
      <c r="CK154" s="770">
        <v>2137.160961</v>
      </c>
      <c r="CL154" s="726">
        <f>+IF(CK146=0,0,CK154/CK146*100)</f>
        <v>2.8687637570617772</v>
      </c>
      <c r="CM154" s="770">
        <f t="shared" ref="CM154:CM159" si="140">+CG154+CI154+CK154</f>
        <v>5741.1384880000005</v>
      </c>
      <c r="CN154" s="726">
        <f>+IF(CM146=0,0,CM154/CM146*100)</f>
        <v>2.847345625419242</v>
      </c>
      <c r="CO154" s="770">
        <v>2026.9233369999999</v>
      </c>
      <c r="CP154" s="726">
        <f>+IF(CO146=0,0,CO154/CO146*100)</f>
        <v>2.8423203150411531</v>
      </c>
      <c r="CQ154" s="770">
        <v>2027.9929669999999</v>
      </c>
      <c r="CR154" s="726">
        <f>+IF(CQ146=0,0,CQ154/CQ146*100)</f>
        <v>2.618884069975834</v>
      </c>
      <c r="CS154" s="770">
        <v>1995.9417509999998</v>
      </c>
      <c r="CT154" s="726">
        <f>+IF(CS146=0,0,CS154/CS146*100)</f>
        <v>2.5083364601091249</v>
      </c>
      <c r="CU154" s="770">
        <f t="shared" ref="CU154:CU159" si="141">+CO154+CQ154+CS154</f>
        <v>6050.8580549999997</v>
      </c>
      <c r="CV154" s="726">
        <f>+IF(CU146=0,0,CU154/CU146*100)</f>
        <v>2.6501435179329276</v>
      </c>
      <c r="CW154" s="770">
        <f t="shared" si="127"/>
        <v>11791.996543000001</v>
      </c>
      <c r="CX154" s="726">
        <f>+IF(CW146=0,0,CW154/CW146*100)</f>
        <v>2.7426236103172417</v>
      </c>
      <c r="CY154" s="770">
        <v>2070.8689429999999</v>
      </c>
      <c r="CZ154" s="726">
        <f>+IF(CY146=0,0,CY154/CY146*100)</f>
        <v>2.6005258861987</v>
      </c>
      <c r="DA154" s="770">
        <v>2108.1527900000001</v>
      </c>
      <c r="DB154" s="726">
        <f>+IF(DA146=0,0,DA154/DA146*100)</f>
        <v>2.6274528947004194</v>
      </c>
      <c r="DC154" s="770">
        <v>2079.0092199999999</v>
      </c>
      <c r="DD154" s="726">
        <f>+IF(DC146=0,0,DC154/DC146*100)</f>
        <v>2.5113215953512347</v>
      </c>
      <c r="DE154" s="770">
        <f t="shared" ref="DE154:DE159" si="142">+CY154+DA154+DC154</f>
        <v>6258.0309529999995</v>
      </c>
      <c r="DF154" s="726">
        <f>+IF(DE146=0,0,DE154/DE146*100)</f>
        <v>2.5789959768064552</v>
      </c>
      <c r="DG154" s="770">
        <v>2150.5897947746321</v>
      </c>
      <c r="DH154" s="726">
        <f>+IF(DG146=0,0,DG154/DG146*100)</f>
        <v>2.5669780914972802</v>
      </c>
      <c r="DI154" s="770">
        <v>2196.9245620699021</v>
      </c>
      <c r="DJ154" s="726">
        <f>+IF(DI146=0,0,DI154/DI146*100)</f>
        <v>2.879311532643019</v>
      </c>
      <c r="DK154" s="770">
        <v>2211.8611064301595</v>
      </c>
      <c r="DL154" s="726">
        <f>+IF(DK146=0,0,DK154/DK146*100)</f>
        <v>3.0074834075500276</v>
      </c>
      <c r="DM154" s="770">
        <f t="shared" ref="DM154:DM159" si="143">+DG154+DI154+DK154</f>
        <v>6559.3754632746941</v>
      </c>
      <c r="DN154" s="726">
        <f>+IF(DM146=0,0,DM154/DM146*100)</f>
        <v>2.8076557082475477</v>
      </c>
      <c r="DO154" s="770">
        <f t="shared" si="128"/>
        <v>12817.406416274694</v>
      </c>
      <c r="DP154" s="726">
        <f>+IF(DO146=0,0,DO154/DO146*100)</f>
        <v>2.6911584138452902</v>
      </c>
      <c r="DR154" s="770">
        <f t="shared" si="129"/>
        <v>30203.49585132621</v>
      </c>
      <c r="DS154" s="726">
        <f>+IF(DR146=0,0,DR154/DR146*100)</f>
        <v>2.7168636769409762</v>
      </c>
      <c r="DT154" s="770">
        <v>2354.5466533848648</v>
      </c>
      <c r="DU154" s="726">
        <f>+IF(DT146=0,0,DT154/DT146*100)</f>
        <v>2.5649104050787481</v>
      </c>
      <c r="DV154" s="770">
        <v>2357.4032260479771</v>
      </c>
      <c r="DW154" s="726">
        <f>+IF(DV146=0,0,DV154/DV146*100)</f>
        <v>2.4295300966349944</v>
      </c>
      <c r="DX154" s="770">
        <v>2512.7345420802721</v>
      </c>
      <c r="DY154" s="726">
        <f>+IF(DX146=0,0,DX154/DX146*100)</f>
        <v>2.6700062938004812</v>
      </c>
      <c r="DZ154" s="770">
        <f t="shared" ref="DZ154:DZ159" si="144">+DT154+DV154+DX154</f>
        <v>7224.6844215131141</v>
      </c>
      <c r="EA154" s="726">
        <f>+IF(DZ146=0,0,DZ154/DZ146*100)</f>
        <v>2.5534394709633408</v>
      </c>
      <c r="EB154" s="770">
        <v>2513.9607304456554</v>
      </c>
      <c r="EC154" s="726">
        <f>+IF(EB146=0,0,EB154/EB146*100)</f>
        <v>2.7770808215287226</v>
      </c>
      <c r="ED154" s="770">
        <v>2524.4362524972021</v>
      </c>
      <c r="EE154" s="726">
        <f>+IF(ED146=0,0,ED154/ED146*100)</f>
        <v>2.8296434583229844</v>
      </c>
      <c r="EF154" s="770">
        <v>2547.7200424768394</v>
      </c>
      <c r="EG154" s="726">
        <f>+IF(EF146=0,0,EF154/EF146*100)</f>
        <v>2.9117131476581215</v>
      </c>
      <c r="EH154" s="770">
        <f t="shared" ref="EH154:EH159" si="145">+EB154+ED154+EF154</f>
        <v>7586.1170254196968</v>
      </c>
      <c r="EI154" s="726">
        <f>+IF(EH146=0,0,EH154/EH146*100)</f>
        <v>2.8387094054609352</v>
      </c>
      <c r="EJ154" s="770">
        <f t="shared" si="130"/>
        <v>14810.801446932812</v>
      </c>
      <c r="EK154" s="726">
        <f>+IF(EJ146=0,0,EJ154/EJ146*100)</f>
        <v>2.6920038905700996</v>
      </c>
      <c r="EL154" s="770">
        <v>2555.5414492117893</v>
      </c>
      <c r="EM154" s="726">
        <f>+IF(EL146=0,0,EL154/EL146*100)</f>
        <v>2.68950158673788</v>
      </c>
      <c r="EN154" s="770">
        <v>2556.3755030842967</v>
      </c>
      <c r="EO154" s="726">
        <f>+IF(EN146=0,0,EN154/EN146*100)</f>
        <v>2.7791237992868343</v>
      </c>
      <c r="EP154" s="770">
        <v>2553.784319736234</v>
      </c>
      <c r="EQ154" s="726">
        <f>+IF(EP146=0,0,EP154/EP146*100)</f>
        <v>2.6745278469124001</v>
      </c>
      <c r="ER154" s="770">
        <f t="shared" ref="ER154:ER159" si="146">+EL154+EN154+EP154</f>
        <v>7665.70127203232</v>
      </c>
      <c r="ES154" s="726">
        <f>+IF(ER146=0,0,ER154/ER146*100)</f>
        <v>2.7136232618498504</v>
      </c>
      <c r="ET154" s="770">
        <v>2569.6222735982642</v>
      </c>
      <c r="EU154" s="726">
        <f>+IF(ET146=0,0,ET154/ET146*100)</f>
        <v>2.6662899075954227</v>
      </c>
      <c r="EV154" s="770">
        <v>2573.6276114121956</v>
      </c>
      <c r="EW154" s="726">
        <f>+IF(EV146=0,0,EV154/EV146*100)</f>
        <v>2.7652550000674769</v>
      </c>
      <c r="EX154" s="770">
        <v>2583.7432473506178</v>
      </c>
      <c r="EY154" s="726">
        <f>+IF(EX146=0,0,EX154/EX146*100)</f>
        <v>2.8838738729698883</v>
      </c>
      <c r="EZ154" s="770">
        <f t="shared" ref="EZ154:EZ159" si="147">+ET154+EV154+EX154</f>
        <v>7726.9931323610781</v>
      </c>
      <c r="FA154" s="726">
        <f>+IF(EZ146=0,0,EZ154/EZ146*100)</f>
        <v>2.7691601753006774</v>
      </c>
      <c r="FB154" s="770">
        <f t="shared" si="131"/>
        <v>15392.694404393398</v>
      </c>
      <c r="FC154" s="726">
        <f>+IF(FB146=0,0,FB154/FB146*100)</f>
        <v>2.7412210065346163</v>
      </c>
      <c r="FD154" s="770">
        <v>32074.501136277944</v>
      </c>
      <c r="FE154" s="726">
        <f>+IF(FD146=0,0,FD154/FD146*100)</f>
        <v>2.7396025610783048</v>
      </c>
      <c r="FF154" s="770">
        <v>32581.9236745132</v>
      </c>
      <c r="FG154" s="726">
        <f>+IF(FF146=0,0,FF154/FF146*100)</f>
        <v>2.6205299859587905</v>
      </c>
      <c r="FH154" s="770">
        <v>35925.84309004074</v>
      </c>
      <c r="FI154" s="726">
        <f>+IF(FH146=0,0,FH154/FH146*100)</f>
        <v>2.3833887889331811</v>
      </c>
      <c r="FJ154" s="770">
        <v>39282.109945728269</v>
      </c>
      <c r="FK154" s="726">
        <f>+IF(FJ146=0,0,FJ154/FJ146*100)</f>
        <v>2.3249065106392472</v>
      </c>
    </row>
    <row r="155" spans="2:167" s="648" customFormat="1" ht="13.5" customHeight="1">
      <c r="B155" s="769"/>
      <c r="C155" s="771" t="s">
        <v>4792</v>
      </c>
      <c r="D155" s="769"/>
      <c r="E155" s="772">
        <f t="shared" si="118"/>
        <v>23723.26179454197</v>
      </c>
      <c r="F155" s="737">
        <f>+IF(E146=0,0,E155/E146*100)</f>
        <v>3.6998513984344639</v>
      </c>
      <c r="G155" s="772">
        <v>1952.6796360000001</v>
      </c>
      <c r="H155" s="737">
        <f>+IF(G146=0,0,G155/G146*100)</f>
        <v>4.1828351933109555</v>
      </c>
      <c r="I155" s="772">
        <v>1925.5068510000001</v>
      </c>
      <c r="J155" s="737">
        <f>+IF(I146=0,0,I155/I146*100)</f>
        <v>3.7432825081596266</v>
      </c>
      <c r="K155" s="772">
        <v>2082.3517139999999</v>
      </c>
      <c r="L155" s="737">
        <f>+IF(K146=0,0,K155/K146*100)</f>
        <v>3.840522425717336</v>
      </c>
      <c r="M155" s="772">
        <f t="shared" si="132"/>
        <v>5960.5382009999994</v>
      </c>
      <c r="N155" s="737">
        <f>+IF(M146=0,0,M155/M146*100)</f>
        <v>3.9125857351372111</v>
      </c>
      <c r="O155" s="772">
        <v>1984.928815</v>
      </c>
      <c r="P155" s="737">
        <f>+IF(O146=0,0,O155/O146*100)</f>
        <v>4.0686382033960324</v>
      </c>
      <c r="Q155" s="772">
        <v>1707.182694541973</v>
      </c>
      <c r="R155" s="737">
        <f>+IF(Q146=0,0,Q155/Q146*100)</f>
        <v>4.9145857249396316</v>
      </c>
      <c r="S155" s="772">
        <v>1817.3700429999999</v>
      </c>
      <c r="T155" s="737">
        <f>+IF(S146=0,0,S155/S146*100)</f>
        <v>3.8369825956542418</v>
      </c>
      <c r="U155" s="772">
        <f t="shared" si="133"/>
        <v>5509.4815525419726</v>
      </c>
      <c r="V155" s="737">
        <f>+IF(U146=0,0,U155/U146*100)</f>
        <v>4.2093196053983899</v>
      </c>
      <c r="W155" s="772">
        <f t="shared" si="120"/>
        <v>11470.019753541972</v>
      </c>
      <c r="X155" s="737">
        <f>+IF(W146=0,0,W155/W146*100)</f>
        <v>4.0497137251596236</v>
      </c>
      <c r="Y155" s="772">
        <v>1941.8979959999999</v>
      </c>
      <c r="Z155" s="737">
        <f>+IF(Y146=0,0,Y155/Y146*100)</f>
        <v>3.5815483331346667</v>
      </c>
      <c r="AA155" s="772">
        <v>2088.3770930000001</v>
      </c>
      <c r="AB155" s="737">
        <f>+IF(AA146=0,0,AA155/AA146*100)</f>
        <v>3.7392969458986567</v>
      </c>
      <c r="AC155" s="772">
        <v>1984.305629</v>
      </c>
      <c r="AD155" s="737">
        <f>+IF(AC146=0,0,AC155/AC146*100)</f>
        <v>3.2738495339446354</v>
      </c>
      <c r="AE155" s="772">
        <f t="shared" si="134"/>
        <v>6014.5807179999993</v>
      </c>
      <c r="AF155" s="737">
        <f>+IF(AE146=0,0,AE155/AE146*100)</f>
        <v>3.5238983258806869</v>
      </c>
      <c r="AG155" s="772">
        <v>2012.1763649999998</v>
      </c>
      <c r="AH155" s="737">
        <f>+IF(AG146=0,0,AG155/AG146*100)</f>
        <v>3.4162651407196369</v>
      </c>
      <c r="AI155" s="772">
        <v>2093.876021</v>
      </c>
      <c r="AJ155" s="737">
        <f>+IF(AI146=0,0,AI155/AI146*100)</f>
        <v>3.2612394190766634</v>
      </c>
      <c r="AK155" s="772">
        <v>2132.608937</v>
      </c>
      <c r="AL155" s="737">
        <f>+IF(AK146=0,0,AK155/AK146*100)</f>
        <v>3.3228531007540112</v>
      </c>
      <c r="AM155" s="772">
        <f t="shared" si="135"/>
        <v>6238.6613229999994</v>
      </c>
      <c r="AN155" s="737">
        <f>+IF(AM146=0,0,AM155/AM146*100)</f>
        <v>3.3311082129009106</v>
      </c>
      <c r="AO155" s="772">
        <f t="shared" si="123"/>
        <v>12253.242040999998</v>
      </c>
      <c r="AP155" s="737">
        <f>+IF(AO146=0,0,AO155/AO146*100)</f>
        <v>3.4230317356830997</v>
      </c>
      <c r="AQ155" s="651"/>
      <c r="AR155" s="772">
        <v>28478.851345999999</v>
      </c>
      <c r="AS155" s="737">
        <f>+IF(AR146=0,0,AR155/AR146*100)</f>
        <v>3.8583368530729474</v>
      </c>
      <c r="AT155" s="772">
        <v>2278.922384</v>
      </c>
      <c r="AU155" s="737">
        <f>+IF(AT146=0,0,AT155/AT146*100)</f>
        <v>3.8265833872457895</v>
      </c>
      <c r="AV155" s="772">
        <v>2056.6887649999999</v>
      </c>
      <c r="AW155" s="737">
        <f>+IF(AV146=0,0,AV155/AV146*100)</f>
        <v>3.750156698218881</v>
      </c>
      <c r="AX155" s="772">
        <v>2615.9727500000004</v>
      </c>
      <c r="AY155" s="737">
        <f>+IF(AX146=0,0,AX155/AX146*100)</f>
        <v>3.8579097125173676</v>
      </c>
      <c r="AZ155" s="772">
        <f t="shared" si="136"/>
        <v>6951.5838990000011</v>
      </c>
      <c r="BA155" s="737">
        <f>+IF(AZ146=0,0,AZ155/AZ146*100)</f>
        <v>3.815237575417052</v>
      </c>
      <c r="BB155" s="772">
        <v>2468.3722239999997</v>
      </c>
      <c r="BC155" s="737">
        <f>+IF(BB146=0,0,BB155/BB146*100)</f>
        <v>3.9649754937726724</v>
      </c>
      <c r="BD155" s="772">
        <v>2455.2296910000005</v>
      </c>
      <c r="BE155" s="737">
        <f>+IF(BD146=0,0,BD155/BD146*100)</f>
        <v>3.9849489916921366</v>
      </c>
      <c r="BF155" s="772">
        <v>2323.5452150000001</v>
      </c>
      <c r="BG155" s="737">
        <f>+IF(BF146=0,0,BF155/BF146*100)</f>
        <v>3.7479833963285492</v>
      </c>
      <c r="BH155" s="772">
        <f t="shared" si="137"/>
        <v>7247.1471300000003</v>
      </c>
      <c r="BI155" s="737">
        <f>+IF(BH146=0,0,BH155/BH146*100)</f>
        <v>3.8992184361321849</v>
      </c>
      <c r="BJ155" s="772">
        <f t="shared" si="124"/>
        <v>14198.731029000002</v>
      </c>
      <c r="BK155" s="737">
        <f>+IF(BJ146=0,0,BJ155/BJ146*100)</f>
        <v>3.8576450654550363</v>
      </c>
      <c r="BL155" s="772">
        <v>2433.1814249999998</v>
      </c>
      <c r="BM155" s="737">
        <f>+IF(BL146=0,0,BL155/BL146*100)</f>
        <v>3.6131512062933391</v>
      </c>
      <c r="BN155" s="772">
        <v>2433.9262789999998</v>
      </c>
      <c r="BO155" s="737">
        <f>+IF(BN146=0,0,BN155/BN146*100)</f>
        <v>3.9526160500824887</v>
      </c>
      <c r="BP155" s="772">
        <v>2480.6511690000002</v>
      </c>
      <c r="BQ155" s="737">
        <f>+IF(BP146=0,0,BP155/BP146*100)</f>
        <v>4.5149731792053478</v>
      </c>
      <c r="BR155" s="772">
        <f t="shared" si="138"/>
        <v>7347.7588730000007</v>
      </c>
      <c r="BS155" s="737">
        <f>+IF(BR146=0,0,BR155/BR146*100)</f>
        <v>3.9963285047086385</v>
      </c>
      <c r="BT155" s="772">
        <v>2428.6126370000002</v>
      </c>
      <c r="BU155" s="737">
        <f>+IF(BT146=0,0,BT155/BT146*100)</f>
        <v>4.2561318087794859</v>
      </c>
      <c r="BV155" s="772">
        <v>2287.5509750000001</v>
      </c>
      <c r="BW155" s="737">
        <f>+IF(BV146=0,0,BV155/BV146*100)</f>
        <v>3.379114466254423</v>
      </c>
      <c r="BX155" s="772">
        <v>2216.1978320000003</v>
      </c>
      <c r="BY155" s="737">
        <f>+IF(BX146=0,0,BX155/BX146*100)</f>
        <v>3.6080450128530228</v>
      </c>
      <c r="BZ155" s="772">
        <f t="shared" si="139"/>
        <v>6932.3614440000001</v>
      </c>
      <c r="CA155" s="737">
        <f>+IF(BZ146=0,0,BZ155/BZ146*100)</f>
        <v>3.7234318029255982</v>
      </c>
      <c r="CB155" s="772">
        <f t="shared" si="125"/>
        <v>14280.120317000001</v>
      </c>
      <c r="CC155" s="737">
        <f>+IF(CB146=0,0,CB155/CB146*100)</f>
        <v>3.859024943901685</v>
      </c>
      <c r="CE155" s="772">
        <f t="shared" si="126"/>
        <v>31526.212389512788</v>
      </c>
      <c r="CF155" s="737">
        <f>+IF(CE146=0,0,CE155/CE146*100)</f>
        <v>3.4788252774898081</v>
      </c>
      <c r="CG155" s="772">
        <v>2351.5305209999997</v>
      </c>
      <c r="CH155" s="737">
        <f>+IF(CG146=0,0,CG155/CG146*100)</f>
        <v>3.7882775120621779</v>
      </c>
      <c r="CI155" s="772">
        <v>2367.9646009999997</v>
      </c>
      <c r="CJ155" s="737">
        <f>+IF(CI146=0,0,CI155/CI146*100)</f>
        <v>3.6396769325151865</v>
      </c>
      <c r="CK155" s="772">
        <v>2713.5843580000001</v>
      </c>
      <c r="CL155" s="737">
        <f>+IF(CK146=0,0,CK155/CK146*100)</f>
        <v>3.6425110696003169</v>
      </c>
      <c r="CM155" s="772">
        <f t="shared" si="140"/>
        <v>7433.0794799999994</v>
      </c>
      <c r="CN155" s="737">
        <f>+IF(CM146=0,0,CM155/CM146*100)</f>
        <v>3.6864720098651502</v>
      </c>
      <c r="CO155" s="772">
        <v>2835.0195229999999</v>
      </c>
      <c r="CP155" s="737">
        <f>+IF(CO146=0,0,CO155/CO146*100)</f>
        <v>3.9754999297051263</v>
      </c>
      <c r="CQ155" s="772">
        <v>2736.8070699999998</v>
      </c>
      <c r="CR155" s="737">
        <f>+IF(CQ146=0,0,CQ155/CQ146*100)</f>
        <v>3.5342235179557391</v>
      </c>
      <c r="CS155" s="772">
        <v>2613.1613289999996</v>
      </c>
      <c r="CT155" s="737">
        <f>+IF(CS146=0,0,CS155/CS146*100)</f>
        <v>3.2840075790758467</v>
      </c>
      <c r="CU155" s="772">
        <f t="shared" si="141"/>
        <v>8184.9879219999993</v>
      </c>
      <c r="CV155" s="737">
        <f>+IF(CU146=0,0,CU155/CU146*100)</f>
        <v>3.5848457340564077</v>
      </c>
      <c r="CW155" s="772">
        <f t="shared" si="127"/>
        <v>15618.067401999999</v>
      </c>
      <c r="CX155" s="737">
        <f>+IF(CW146=0,0,CW155/CW146*100)</f>
        <v>3.6325044913347417</v>
      </c>
      <c r="CY155" s="772">
        <v>2661.3261560000001</v>
      </c>
      <c r="CZ155" s="737">
        <f>+IF(CY146=0,0,CY155/CY146*100)</f>
        <v>3.3420017156033426</v>
      </c>
      <c r="DA155" s="772">
        <v>2685.0428080000002</v>
      </c>
      <c r="DB155" s="737">
        <f>+IF(DA146=0,0,DA155/DA146*100)</f>
        <v>3.3464479101033957</v>
      </c>
      <c r="DC155" s="772">
        <v>2724.7503910000005</v>
      </c>
      <c r="DD155" s="737">
        <f>+IF(DC146=0,0,DC155/DC146*100)</f>
        <v>3.2913391787940323</v>
      </c>
      <c r="DE155" s="772">
        <f t="shared" si="142"/>
        <v>8071.1193550000007</v>
      </c>
      <c r="DF155" s="737">
        <f>+IF(DE146=0,0,DE155/DE146*100)</f>
        <v>3.3261875022991299</v>
      </c>
      <c r="DG155" s="772">
        <v>2615.0449056903285</v>
      </c>
      <c r="DH155" s="737">
        <f>+IF(DG146=0,0,DG155/DG146*100)</f>
        <v>3.1213590790298058</v>
      </c>
      <c r="DI155" s="772">
        <v>2607.4658033933115</v>
      </c>
      <c r="DJ155" s="737">
        <f>+IF(DI146=0,0,DI155/DI146*100)</f>
        <v>3.417371032353079</v>
      </c>
      <c r="DK155" s="772">
        <v>2614.5149234291512</v>
      </c>
      <c r="DL155" s="737">
        <f>+IF(DK146=0,0,DK155/DK146*100)</f>
        <v>3.5549746899324051</v>
      </c>
      <c r="DM155" s="772">
        <f t="shared" si="143"/>
        <v>7837.0256325127912</v>
      </c>
      <c r="DN155" s="737">
        <f>+IF(DM146=0,0,DM155/DM146*100)</f>
        <v>3.3545373147189537</v>
      </c>
      <c r="DO155" s="772">
        <f t="shared" si="128"/>
        <v>15908.144987512791</v>
      </c>
      <c r="DP155" s="737">
        <f>+IF(DO146=0,0,DO155/DO146*100)</f>
        <v>3.3400936852136347</v>
      </c>
      <c r="DR155" s="772">
        <f t="shared" si="129"/>
        <v>33510.682271817714</v>
      </c>
      <c r="DS155" s="737">
        <f>+IF(DR146=0,0,DR155/DR146*100)</f>
        <v>3.014351580425211</v>
      </c>
      <c r="DT155" s="772">
        <v>2599.1575198783157</v>
      </c>
      <c r="DU155" s="737">
        <f>+IF(DT146=0,0,DT155/DT146*100)</f>
        <v>2.8313756950157436</v>
      </c>
      <c r="DV155" s="772">
        <v>2634.2276047932328</v>
      </c>
      <c r="DW155" s="737">
        <f>+IF(DV146=0,0,DV155/DV146*100)</f>
        <v>2.7148241660638259</v>
      </c>
      <c r="DX155" s="772">
        <v>2934.985286891218</v>
      </c>
      <c r="DY155" s="737">
        <f>+IF(DX146=0,0,DX155/DX146*100)</f>
        <v>3.1186856617665821</v>
      </c>
      <c r="DZ155" s="772">
        <f t="shared" si="144"/>
        <v>8168.3704115627661</v>
      </c>
      <c r="EA155" s="737">
        <f>+IF(DZ146=0,0,DZ155/DZ146*100)</f>
        <v>2.8869689256219617</v>
      </c>
      <c r="EB155" s="772">
        <v>2913.134278900774</v>
      </c>
      <c r="EC155" s="737">
        <f>+IF(EB146=0,0,EB155/EB146*100)</f>
        <v>3.2180332964226976</v>
      </c>
      <c r="ED155" s="772">
        <v>2825.6366888584366</v>
      </c>
      <c r="EE155" s="737">
        <f>+IF(ED146=0,0,ED155/ED146*100)</f>
        <v>3.1672593690240372</v>
      </c>
      <c r="EF155" s="772">
        <v>2754.285065753666</v>
      </c>
      <c r="EG155" s="737">
        <f>+IF(EF146=0,0,EF155/EF146*100)</f>
        <v>3.1477901435970934</v>
      </c>
      <c r="EH155" s="772">
        <f t="shared" si="145"/>
        <v>8493.0560335128757</v>
      </c>
      <c r="EI155" s="737">
        <f>+IF(EH146=0,0,EH155/EH146*100)</f>
        <v>3.1780841190102667</v>
      </c>
      <c r="EJ155" s="772">
        <f t="shared" si="130"/>
        <v>16661.426445075642</v>
      </c>
      <c r="EK155" s="737">
        <f>+IF(EJ146=0,0,EJ155/EJ146*100)</f>
        <v>3.028372568040858</v>
      </c>
      <c r="EL155" s="772">
        <v>2799.0147236509833</v>
      </c>
      <c r="EM155" s="737">
        <f>+IF(EL146=0,0,EL155/EL146*100)</f>
        <v>2.9457376020584092</v>
      </c>
      <c r="EN155" s="772">
        <v>2798.1120664014288</v>
      </c>
      <c r="EO155" s="737">
        <f>+IF(EN146=0,0,EN155/EN146*100)</f>
        <v>3.041923937788356</v>
      </c>
      <c r="EP155" s="772">
        <v>2821.5742646079552</v>
      </c>
      <c r="EQ155" s="737">
        <f>+IF(EP146=0,0,EP155/EP146*100)</f>
        <v>2.9549789637696482</v>
      </c>
      <c r="ER155" s="772">
        <f t="shared" si="146"/>
        <v>8418.7010546603669</v>
      </c>
      <c r="ES155" s="737">
        <f>+IF(ER146=0,0,ER155/ER146*100)</f>
        <v>2.9801817479941475</v>
      </c>
      <c r="ET155" s="772">
        <v>2863.2084174078959</v>
      </c>
      <c r="EU155" s="737">
        <f>+IF(ET146=0,0,ET155/ET146*100)</f>
        <v>2.9709205843654125</v>
      </c>
      <c r="EV155" s="772">
        <v>2814.8281968001966</v>
      </c>
      <c r="EW155" s="737">
        <f>+IF(EV146=0,0,EV155/EV146*100)</f>
        <v>3.0244149196322923</v>
      </c>
      <c r="EX155" s="772">
        <v>2752.5181578736097</v>
      </c>
      <c r="EY155" s="737">
        <f>+IF(EX146=0,0,EX155/EX146*100)</f>
        <v>3.0722538737184832</v>
      </c>
      <c r="EZ155" s="772">
        <f t="shared" si="147"/>
        <v>8430.554772081703</v>
      </c>
      <c r="FA155" s="737">
        <f>+IF(EZ146=0,0,EZ155/EZ146*100)</f>
        <v>3.0212989879293719</v>
      </c>
      <c r="FB155" s="772">
        <f t="shared" si="131"/>
        <v>16849.255826742068</v>
      </c>
      <c r="FC155" s="737">
        <f>+IF(FB146=0,0,FB155/FB146*100)</f>
        <v>3.0006139798083855</v>
      </c>
      <c r="FD155" s="772">
        <v>34153.555325097113</v>
      </c>
      <c r="FE155" s="737">
        <f>+IF(FD146=0,0,FD155/FD146*100)</f>
        <v>2.9171823200310434</v>
      </c>
      <c r="FF155" s="772">
        <v>37179.957441963496</v>
      </c>
      <c r="FG155" s="737">
        <f>+IF(FF146=0,0,FF155/FF146*100)</f>
        <v>2.9903450246417265</v>
      </c>
      <c r="FH155" s="772">
        <v>41205.91103425288</v>
      </c>
      <c r="FI155" s="737">
        <f>+IF(FH146=0,0,FH155/FH146*100)</f>
        <v>2.7336785430664481</v>
      </c>
      <c r="FJ155" s="772">
        <v>41997.027130407201</v>
      </c>
      <c r="FK155" s="737">
        <f>+IF(FJ146=0,0,FJ155/FJ146*100)</f>
        <v>2.4855885271405738</v>
      </c>
    </row>
    <row r="156" spans="2:167" s="648" customFormat="1" ht="13.5" customHeight="1">
      <c r="B156" s="769"/>
      <c r="C156" s="771" t="s">
        <v>4793</v>
      </c>
      <c r="D156" s="769"/>
      <c r="E156" s="772">
        <f t="shared" si="118"/>
        <v>12844.187108087843</v>
      </c>
      <c r="F156" s="737">
        <f>+IF(E146=0,0,E156/E146*100)</f>
        <v>2.0031639850025194</v>
      </c>
      <c r="G156" s="772">
        <v>1099.0963689999999</v>
      </c>
      <c r="H156" s="737">
        <f>+IF(G146=0,0,G156/G146*100)</f>
        <v>2.3543744136703246</v>
      </c>
      <c r="I156" s="772">
        <v>1008.340744</v>
      </c>
      <c r="J156" s="737">
        <f>+IF(I146=0,0,I156/I146*100)</f>
        <v>1.9602653022603365</v>
      </c>
      <c r="K156" s="772">
        <v>1110.993839</v>
      </c>
      <c r="L156" s="737">
        <f>+IF(K146=0,0,K156/K146*100)</f>
        <v>2.049027897077571</v>
      </c>
      <c r="M156" s="772">
        <f t="shared" si="132"/>
        <v>3218.4309519999997</v>
      </c>
      <c r="N156" s="737">
        <f>+IF(M146=0,0,M156/M146*100)</f>
        <v>2.1126258414393937</v>
      </c>
      <c r="O156" s="772">
        <v>858.20424400000002</v>
      </c>
      <c r="P156" s="737">
        <f>+IF(O146=0,0,O156/O146*100)</f>
        <v>1.7591172776919006</v>
      </c>
      <c r="Q156" s="772">
        <v>1074.6872700878425</v>
      </c>
      <c r="R156" s="737">
        <f>+IF(Q146=0,0,Q156/Q146*100)</f>
        <v>3.0937770944105587</v>
      </c>
      <c r="S156" s="772">
        <v>1126.4718399999999</v>
      </c>
      <c r="T156" s="737">
        <f>+IF(S146=0,0,S156/S146*100)</f>
        <v>2.3783009196298335</v>
      </c>
      <c r="U156" s="772">
        <f t="shared" si="133"/>
        <v>3059.3633540878427</v>
      </c>
      <c r="V156" s="737">
        <f>+IF(U146=0,0,U156/U146*100)</f>
        <v>2.3373956376090845</v>
      </c>
      <c r="W156" s="772">
        <f t="shared" si="120"/>
        <v>6277.7943060878424</v>
      </c>
      <c r="X156" s="737">
        <f>+IF(W146=0,0,W156/W146*100)</f>
        <v>2.2164974700450797</v>
      </c>
      <c r="Y156" s="772">
        <v>1186.5883100000001</v>
      </c>
      <c r="Z156" s="737">
        <f>+IF(Y146=0,0,Y156/Y146*100)</f>
        <v>2.1884895048820998</v>
      </c>
      <c r="AA156" s="772">
        <v>1042.143597</v>
      </c>
      <c r="AB156" s="737">
        <f>+IF(AA146=0,0,AA156/AA146*100)</f>
        <v>1.8659869343098279</v>
      </c>
      <c r="AC156" s="772">
        <v>1016.1926550000001</v>
      </c>
      <c r="AD156" s="737">
        <f>+IF(AC146=0,0,AC156/AC146*100)</f>
        <v>1.6765874174566038</v>
      </c>
      <c r="AE156" s="772">
        <f t="shared" si="134"/>
        <v>3244.9245620000002</v>
      </c>
      <c r="AF156" s="737">
        <f>+IF(AE146=0,0,AE156/AE146*100)</f>
        <v>1.9011772836333762</v>
      </c>
      <c r="AG156" s="772">
        <v>1026.5838140000001</v>
      </c>
      <c r="AH156" s="737">
        <f>+IF(AG146=0,0,AG156/AG146*100)</f>
        <v>1.7429299731364316</v>
      </c>
      <c r="AI156" s="772">
        <v>1077.5472090000001</v>
      </c>
      <c r="AJ156" s="737">
        <f>+IF(AI146=0,0,AI156/AI146*100)</f>
        <v>1.6782939384484405</v>
      </c>
      <c r="AK156" s="772">
        <v>1217.337217</v>
      </c>
      <c r="AL156" s="737">
        <f>+IF(AK146=0,0,AK156/AK146*100)</f>
        <v>1.8967531627537715</v>
      </c>
      <c r="AM156" s="772">
        <f t="shared" si="135"/>
        <v>3321.4682400000002</v>
      </c>
      <c r="AN156" s="737">
        <f>+IF(AM146=0,0,AM156/AM146*100)</f>
        <v>1.7734846564540039</v>
      </c>
      <c r="AO156" s="772">
        <f t="shared" si="123"/>
        <v>6566.3928020000003</v>
      </c>
      <c r="AP156" s="737">
        <f>+IF(AO146=0,0,AO156/AO146*100)</f>
        <v>1.8343692938569185</v>
      </c>
      <c r="AQ156" s="651"/>
      <c r="AR156" s="772">
        <v>14235.961958709784</v>
      </c>
      <c r="AS156" s="737">
        <f>+IF(AR146=0,0,AR156/AR146*100)</f>
        <v>1.9286991598398615</v>
      </c>
      <c r="AT156" s="772">
        <v>1000.484295</v>
      </c>
      <c r="AU156" s="737">
        <f>+IF(AT146=0,0,AT156/AT146*100)</f>
        <v>1.6799328530564452</v>
      </c>
      <c r="AV156" s="772">
        <v>1155.3607810000001</v>
      </c>
      <c r="AW156" s="737">
        <f>+IF(AV146=0,0,AV156/AV146*100)</f>
        <v>2.1066794575145882</v>
      </c>
      <c r="AX156" s="772">
        <v>1150.569405</v>
      </c>
      <c r="AY156" s="737">
        <f>+IF(AX146=0,0,AX156/AX146*100)</f>
        <v>1.6968039451002799</v>
      </c>
      <c r="AZ156" s="772">
        <f t="shared" si="136"/>
        <v>3306.4144809999998</v>
      </c>
      <c r="BA156" s="737">
        <f>+IF(AZ146=0,0,AZ156/AZ146*100)</f>
        <v>1.8146593569314367</v>
      </c>
      <c r="BB156" s="772">
        <v>1054.2079209999999</v>
      </c>
      <c r="BC156" s="737">
        <f>+IF(BB146=0,0,BB156/BB146*100)</f>
        <v>1.6933866503053139</v>
      </c>
      <c r="BD156" s="772">
        <v>1207.1617329999999</v>
      </c>
      <c r="BE156" s="737">
        <f>+IF(BD146=0,0,BD156/BD146*100)</f>
        <v>1.9592781678883995</v>
      </c>
      <c r="BF156" s="772">
        <v>1201.0574240000001</v>
      </c>
      <c r="BG156" s="737">
        <f>+IF(BF146=0,0,BF156/BF146*100)</f>
        <v>1.9373598818429441</v>
      </c>
      <c r="BH156" s="772">
        <f t="shared" si="137"/>
        <v>3462.4270780000002</v>
      </c>
      <c r="BI156" s="737">
        <f>+IF(BH146=0,0,BH156/BH146*100)</f>
        <v>1.8629067761593645</v>
      </c>
      <c r="BJ156" s="772">
        <f t="shared" si="124"/>
        <v>6768.8415590000004</v>
      </c>
      <c r="BK156" s="737">
        <f>+IF(BJ146=0,0,BJ156/BJ146*100)</f>
        <v>1.8390226693914875</v>
      </c>
      <c r="BL156" s="772">
        <v>1309.345409</v>
      </c>
      <c r="BM156" s="737">
        <f>+IF(BL146=0,0,BL156/BL146*100)</f>
        <v>1.9443116305981976</v>
      </c>
      <c r="BN156" s="772">
        <v>1196.3506029999999</v>
      </c>
      <c r="BO156" s="737">
        <f>+IF(BN146=0,0,BN156/BN146*100)</f>
        <v>1.942833945195126</v>
      </c>
      <c r="BP156" s="772">
        <v>1342.459022</v>
      </c>
      <c r="BQ156" s="737">
        <f>+IF(BP146=0,0,BP156/BP146*100)</f>
        <v>2.4433771883193152</v>
      </c>
      <c r="BR156" s="772">
        <f t="shared" si="138"/>
        <v>3848.1550339999999</v>
      </c>
      <c r="BS156" s="737">
        <f>+IF(BR146=0,0,BR156/BR146*100)</f>
        <v>2.0929499618478076</v>
      </c>
      <c r="BT156" s="772">
        <v>1181.9216590000001</v>
      </c>
      <c r="BU156" s="737">
        <f>+IF(BT146=0,0,BT156/BT146*100)</f>
        <v>2.0713119464655581</v>
      </c>
      <c r="BV156" s="772">
        <v>1273.4754579999999</v>
      </c>
      <c r="BW156" s="737">
        <f>+IF(BV146=0,0,BV156/BV146*100)</f>
        <v>1.8811468638629032</v>
      </c>
      <c r="BX156" s="772">
        <v>1163.5682487097829</v>
      </c>
      <c r="BY156" s="737">
        <f>+IF(BX146=0,0,BX156/BX146*100)</f>
        <v>1.8943284558142541</v>
      </c>
      <c r="BZ156" s="772">
        <f t="shared" si="139"/>
        <v>3618.9653657097829</v>
      </c>
      <c r="CA156" s="737">
        <f>+IF(BZ146=0,0,BZ156/BZ146*100)</f>
        <v>1.9437778663478</v>
      </c>
      <c r="CB156" s="772">
        <f t="shared" si="125"/>
        <v>7467.1203997097828</v>
      </c>
      <c r="CC156" s="737">
        <f>+IF(CB146=0,0,CB156/CB146*100)</f>
        <v>2.0178964351786961</v>
      </c>
      <c r="CE156" s="772">
        <f t="shared" si="126"/>
        <v>16652.015160099989</v>
      </c>
      <c r="CF156" s="737">
        <f>+IF(CE146=0,0,CE156/CE146*100)</f>
        <v>1.8375011417283229</v>
      </c>
      <c r="CG156" s="772">
        <v>1359.8014129999999</v>
      </c>
      <c r="CH156" s="737">
        <f>+IF(CG146=0,0,CG156/CG146*100)</f>
        <v>2.1906180114335303</v>
      </c>
      <c r="CI156" s="772">
        <v>1168.7044129999999</v>
      </c>
      <c r="CJ156" s="737">
        <f>+IF(CI146=0,0,CI156/CI146*100)</f>
        <v>1.7963556090021136</v>
      </c>
      <c r="CK156" s="772">
        <v>1389.3874949999999</v>
      </c>
      <c r="CL156" s="737">
        <f>+IF(CK146=0,0,CK156/CK146*100)</f>
        <v>1.8650090296922894</v>
      </c>
      <c r="CM156" s="772">
        <f t="shared" si="140"/>
        <v>3917.8933209999996</v>
      </c>
      <c r="CN156" s="737">
        <f>+IF(CM146=0,0,CM156/CM146*100)</f>
        <v>1.9430982951771314</v>
      </c>
      <c r="CO156" s="772">
        <v>1166.166115</v>
      </c>
      <c r="CP156" s="737">
        <f>+IF(CO146=0,0,CO156/CO146*100)</f>
        <v>1.6352950202265681</v>
      </c>
      <c r="CQ156" s="772">
        <v>1300.2242510000001</v>
      </c>
      <c r="CR156" s="737">
        <f>+IF(CQ146=0,0,CQ156/CQ146*100)</f>
        <v>1.6790672520809391</v>
      </c>
      <c r="CS156" s="772">
        <v>1372.0279959999998</v>
      </c>
      <c r="CT156" s="737">
        <f>+IF(CS146=0,0,CS156/CS146*100)</f>
        <v>1.724252646618071</v>
      </c>
      <c r="CU156" s="772">
        <f t="shared" si="141"/>
        <v>3838.4183619999999</v>
      </c>
      <c r="CV156" s="737">
        <f>+IF(CU146=0,0,CU156/CU146*100)</f>
        <v>1.6811433103712141</v>
      </c>
      <c r="CW156" s="772">
        <f t="shared" si="127"/>
        <v>7756.3116829999999</v>
      </c>
      <c r="CX156" s="737">
        <f>+IF(CW146=0,0,CW156/CW146*100)</f>
        <v>1.8039899751669439</v>
      </c>
      <c r="CY156" s="772">
        <v>1448.5246189999998</v>
      </c>
      <c r="CZ156" s="737">
        <f>+IF(CY146=0,0,CY156/CY146*100)</f>
        <v>1.8190073211724285</v>
      </c>
      <c r="DA156" s="772">
        <v>1462.5183519999998</v>
      </c>
      <c r="DB156" s="737">
        <f>+IF(DA146=0,0,DA156/DA146*100)</f>
        <v>1.8227796845383708</v>
      </c>
      <c r="DC156" s="772">
        <v>1496.3103350000001</v>
      </c>
      <c r="DD156" s="737">
        <f>+IF(DC146=0,0,DC156/DC146*100)</f>
        <v>1.8074554078373644</v>
      </c>
      <c r="DE156" s="772">
        <f t="shared" si="142"/>
        <v>4407.353306</v>
      </c>
      <c r="DF156" s="737">
        <f>+IF(DE146=0,0,DE156/DE146*100)</f>
        <v>1.8163135545198432</v>
      </c>
      <c r="DG156" s="772">
        <v>1504.5884679867377</v>
      </c>
      <c r="DH156" s="737">
        <f>+IF(DG146=0,0,DG156/DG146*100)</f>
        <v>1.7959006610305948</v>
      </c>
      <c r="DI156" s="772">
        <v>1532.1189991873734</v>
      </c>
      <c r="DJ156" s="737">
        <f>+IF(DI146=0,0,DI156/DI146*100)</f>
        <v>2.008010643563154</v>
      </c>
      <c r="DK156" s="772">
        <v>1451.6427039258788</v>
      </c>
      <c r="DL156" s="737">
        <f>+IF(DK146=0,0,DK156/DK146*100)</f>
        <v>1.9738089941797119</v>
      </c>
      <c r="DM156" s="772">
        <f t="shared" si="143"/>
        <v>4488.3501710999899</v>
      </c>
      <c r="DN156" s="737">
        <f>+IF(DM146=0,0,DM156/DM146*100)</f>
        <v>1.9211801564125535</v>
      </c>
      <c r="DO156" s="772">
        <f t="shared" si="128"/>
        <v>8895.703477099989</v>
      </c>
      <c r="DP156" s="737">
        <f>+IF(DO146=0,0,DO156/DO146*100)</f>
        <v>1.8677528418755085</v>
      </c>
      <c r="DR156" s="772">
        <f t="shared" si="129"/>
        <v>18438.914628065781</v>
      </c>
      <c r="DS156" s="737">
        <f>+IF(DR146=0,0,DR156/DR146*100)</f>
        <v>1.6586165271000535</v>
      </c>
      <c r="DT156" s="772">
        <v>1636.9921385026064</v>
      </c>
      <c r="DU156" s="737">
        <f>+IF(DT146=0,0,DT156/DT146*100)</f>
        <v>1.7832469630794514</v>
      </c>
      <c r="DV156" s="772">
        <v>1392.9771960023579</v>
      </c>
      <c r="DW156" s="737">
        <f>+IF(DV146=0,0,DV156/DV146*100)</f>
        <v>1.4355965853527155</v>
      </c>
      <c r="DX156" s="772">
        <v>1447.0879082835218</v>
      </c>
      <c r="DY156" s="737">
        <f>+IF(DX146=0,0,DX156/DX146*100)</f>
        <v>1.5376609658101104</v>
      </c>
      <c r="DZ156" s="772">
        <f t="shared" si="144"/>
        <v>4477.0572427884863</v>
      </c>
      <c r="EA156" s="737">
        <f>+IF(DZ146=0,0,DZ156/DZ146*100)</f>
        <v>1.582338273967705</v>
      </c>
      <c r="EB156" s="772">
        <v>1441.2456681905667</v>
      </c>
      <c r="EC156" s="737">
        <f>+IF(EB146=0,0,EB156/EB146*100)</f>
        <v>1.5920915771559598</v>
      </c>
      <c r="ED156" s="772">
        <v>1430.4112522717558</v>
      </c>
      <c r="EE156" s="737">
        <f>+IF(ED146=0,0,ED156/ED146*100)</f>
        <v>1.6033495948643874</v>
      </c>
      <c r="EF156" s="772">
        <v>1531.9523395608087</v>
      </c>
      <c r="EG156" s="737">
        <f>+IF(EF146=0,0,EF156/EF146*100)</f>
        <v>1.7508225763880712</v>
      </c>
      <c r="EH156" s="772">
        <f t="shared" si="145"/>
        <v>4403.6092600231314</v>
      </c>
      <c r="EI156" s="737">
        <f>+IF(EH146=0,0,EH156/EH146*100)</f>
        <v>1.647821538016802</v>
      </c>
      <c r="EJ156" s="772">
        <f t="shared" si="130"/>
        <v>8880.6665028116186</v>
      </c>
      <c r="EK156" s="737">
        <f>+IF(EJ146=0,0,EJ156/EJ146*100)</f>
        <v>1.6141455181937725</v>
      </c>
      <c r="EL156" s="772">
        <v>1482.1157681973068</v>
      </c>
      <c r="EM156" s="737">
        <f>+IF(EL146=0,0,EL156/EL146*100)</f>
        <v>1.5598074965778173</v>
      </c>
      <c r="EN156" s="772">
        <v>1584.1119799831588</v>
      </c>
      <c r="EO156" s="737">
        <f>+IF(EN146=0,0,EN156/EN146*100)</f>
        <v>1.7221426582264565</v>
      </c>
      <c r="EP156" s="772">
        <v>1704.6172814254901</v>
      </c>
      <c r="EQ156" s="737">
        <f>+IF(EP146=0,0,EP156/EP146*100)</f>
        <v>1.7852119900131045</v>
      </c>
      <c r="ER156" s="772">
        <f t="shared" si="146"/>
        <v>4770.8450296059564</v>
      </c>
      <c r="ES156" s="737">
        <f>+IF(ER146=0,0,ER156/ER146*100)</f>
        <v>1.6888573649814511</v>
      </c>
      <c r="ET156" s="772">
        <v>1718.7321995331708</v>
      </c>
      <c r="EU156" s="737">
        <f>+IF(ET146=0,0,ET156/ET146*100)</f>
        <v>1.7833898641676498</v>
      </c>
      <c r="EV156" s="772">
        <v>1467.093891240693</v>
      </c>
      <c r="EW156" s="737">
        <f>+IF(EV146=0,0,EV156/EV146*100)</f>
        <v>1.5763308958655793</v>
      </c>
      <c r="EX156" s="772">
        <v>1601.5770048743395</v>
      </c>
      <c r="EY156" s="737">
        <f>+IF(EX146=0,0,EX156/EX146*100)</f>
        <v>1.7876180555643673</v>
      </c>
      <c r="EZ156" s="772">
        <f t="shared" si="147"/>
        <v>4787.4030956482038</v>
      </c>
      <c r="FA156" s="737">
        <f>+IF(EZ146=0,0,EZ156/EZ146*100)</f>
        <v>1.7156849719535496</v>
      </c>
      <c r="FB156" s="772">
        <f t="shared" si="131"/>
        <v>9558.2481252541602</v>
      </c>
      <c r="FC156" s="737">
        <f>+IF(FB146=0,0,FB156/FB146*100)</f>
        <v>1.7021887044764836</v>
      </c>
      <c r="FD156" s="772">
        <v>18613.182098432189</v>
      </c>
      <c r="FE156" s="737">
        <f>+IF(FD146=0,0,FD156/FD146*100)</f>
        <v>1.5898211831892293</v>
      </c>
      <c r="FF156" s="772">
        <v>18489.910127497911</v>
      </c>
      <c r="FG156" s="737">
        <f>+IF(FF146=0,0,FF156/FF146*100)</f>
        <v>1.4871241001860622</v>
      </c>
      <c r="FH156" s="772">
        <v>22205.867213002748</v>
      </c>
      <c r="FI156" s="737">
        <f>+IF(FH146=0,0,FH156/FH146*100)</f>
        <v>1.4731794833976055</v>
      </c>
      <c r="FJ156" s="772">
        <v>23823.375758213897</v>
      </c>
      <c r="FK156" s="737">
        <f>+IF(FJ146=0,0,FJ156/FJ146*100)</f>
        <v>1.4099833609294141</v>
      </c>
    </row>
    <row r="157" spans="2:167" s="648" customFormat="1" ht="13.5" customHeight="1">
      <c r="B157" s="769"/>
      <c r="C157" s="771" t="s">
        <v>4794</v>
      </c>
      <c r="D157" s="769"/>
      <c r="E157" s="772">
        <f t="shared" si="118"/>
        <v>4067.9280838802697</v>
      </c>
      <c r="F157" s="737">
        <f>+IF(E146=0,0,E157/E146*100)</f>
        <v>0.63442917505290009</v>
      </c>
      <c r="G157" s="772">
        <v>346.10439600000001</v>
      </c>
      <c r="H157" s="737">
        <f>+IF(G146=0,0,G157/G146*100)</f>
        <v>0.74139025237851741</v>
      </c>
      <c r="I157" s="772">
        <v>345.39597299999997</v>
      </c>
      <c r="J157" s="737">
        <f>+IF(I146=0,0,I157/I146*100)</f>
        <v>0.67146720534814364</v>
      </c>
      <c r="K157" s="772">
        <v>346.25942600000002</v>
      </c>
      <c r="L157" s="737">
        <f>+IF(K146=0,0,K157/K146*100)</f>
        <v>0.63861310350620837</v>
      </c>
      <c r="M157" s="772">
        <f t="shared" si="132"/>
        <v>1037.7597949999999</v>
      </c>
      <c r="N157" s="737">
        <f>+IF(M146=0,0,M157/M146*100)</f>
        <v>0.68120093077076771</v>
      </c>
      <c r="O157" s="772">
        <v>342.81863899999996</v>
      </c>
      <c r="P157" s="737">
        <f>+IF(O146=0,0,O157/O146*100)</f>
        <v>0.70269774962767761</v>
      </c>
      <c r="Q157" s="772">
        <v>352.74149488026961</v>
      </c>
      <c r="R157" s="737">
        <f>+IF(Q146=0,0,Q157/Q146*100)</f>
        <v>1.015461509113732</v>
      </c>
      <c r="S157" s="772">
        <v>344.209203</v>
      </c>
      <c r="T157" s="737">
        <f>+IF(S146=0,0,S157/S146*100)</f>
        <v>0.72672306130613273</v>
      </c>
      <c r="U157" s="772">
        <f t="shared" si="133"/>
        <v>1039.7693368802697</v>
      </c>
      <c r="V157" s="737">
        <f>+IF(U146=0,0,U157/U146*100)</f>
        <v>0.79439805961467724</v>
      </c>
      <c r="W157" s="772">
        <f t="shared" si="120"/>
        <v>2077.5291318802697</v>
      </c>
      <c r="X157" s="737">
        <f>+IF(W146=0,0,W157/W146*100)</f>
        <v>0.73351209680318163</v>
      </c>
      <c r="Y157" s="772">
        <v>336.41984600000001</v>
      </c>
      <c r="Z157" s="737">
        <f>+IF(Y146=0,0,Y157/Y146*100)</f>
        <v>0.62047746130673764</v>
      </c>
      <c r="AA157" s="772">
        <v>332.17221599999999</v>
      </c>
      <c r="AB157" s="737">
        <f>+IF(AA146=0,0,AA157/AA146*100)</f>
        <v>0.59476354005439613</v>
      </c>
      <c r="AC157" s="772">
        <v>321.99580600000002</v>
      </c>
      <c r="AD157" s="737">
        <f>+IF(AC146=0,0,AC157/AC146*100)</f>
        <v>0.5312517406587608</v>
      </c>
      <c r="AE157" s="772">
        <f t="shared" si="134"/>
        <v>990.58786799999996</v>
      </c>
      <c r="AF157" s="737">
        <f>+IF(AE146=0,0,AE157/AE146*100)</f>
        <v>0.58037810004546331</v>
      </c>
      <c r="AG157" s="772">
        <v>316.99845800000003</v>
      </c>
      <c r="AH157" s="737">
        <f>+IF(AG146=0,0,AG157/AG146*100)</f>
        <v>0.53819873872103552</v>
      </c>
      <c r="AI157" s="772">
        <v>307.668094</v>
      </c>
      <c r="AJ157" s="737">
        <f>+IF(AI146=0,0,AI157/AI146*100)</f>
        <v>0.47919709958079904</v>
      </c>
      <c r="AK157" s="772">
        <v>375.14453200000003</v>
      </c>
      <c r="AL157" s="737">
        <f>+IF(AK146=0,0,AK157/AK146*100)</f>
        <v>0.58451887252271817</v>
      </c>
      <c r="AM157" s="772">
        <f t="shared" si="135"/>
        <v>999.81108400000005</v>
      </c>
      <c r="AN157" s="737">
        <f>+IF(AM146=0,0,AM157/AM146*100)</f>
        <v>0.53384512170637088</v>
      </c>
      <c r="AO157" s="772">
        <f t="shared" si="123"/>
        <v>1990.398952</v>
      </c>
      <c r="AP157" s="737">
        <f>+IF(AO146=0,0,AO157/AO146*100)</f>
        <v>0.55603233467265711</v>
      </c>
      <c r="AQ157" s="651"/>
      <c r="AR157" s="772">
        <v>4127.7231454812691</v>
      </c>
      <c r="AS157" s="737">
        <f>+IF(AR146=0,0,AR157/AR146*100)</f>
        <v>0.55922713096816934</v>
      </c>
      <c r="AT157" s="772">
        <v>311.81278800000007</v>
      </c>
      <c r="AU157" s="737">
        <f>+IF(AT146=0,0,AT157/AT146*100)</f>
        <v>0.52357098375474709</v>
      </c>
      <c r="AV157" s="772">
        <v>316.801017</v>
      </c>
      <c r="AW157" s="737">
        <f>+IF(AV146=0,0,AV157/AV146*100)</f>
        <v>0.57765349630093576</v>
      </c>
      <c r="AX157" s="772">
        <v>325.60953800000004</v>
      </c>
      <c r="AY157" s="737">
        <f>+IF(AX146=0,0,AX157/AX146*100)</f>
        <v>0.4801931515297676</v>
      </c>
      <c r="AZ157" s="772">
        <f t="shared" si="136"/>
        <v>954.22334300000011</v>
      </c>
      <c r="BA157" s="737">
        <f>+IF(AZ146=0,0,AZ157/AZ146*100)</f>
        <v>0.52370636770670065</v>
      </c>
      <c r="BB157" s="772">
        <v>330.88583799999998</v>
      </c>
      <c r="BC157" s="737">
        <f>+IF(BB146=0,0,BB157/BB146*100)</f>
        <v>0.53150583455375766</v>
      </c>
      <c r="BD157" s="772">
        <v>331.38819699999999</v>
      </c>
      <c r="BE157" s="737">
        <f>+IF(BD146=0,0,BD157/BD146*100)</f>
        <v>0.53785805309154877</v>
      </c>
      <c r="BF157" s="772">
        <v>336.82111500000002</v>
      </c>
      <c r="BG157" s="737">
        <f>+IF(BF146=0,0,BF157/BF146*100)</f>
        <v>0.54330767415381198</v>
      </c>
      <c r="BH157" s="772">
        <f t="shared" si="137"/>
        <v>999.09514999999988</v>
      </c>
      <c r="BI157" s="737">
        <f>+IF(BH146=0,0,BH157/BH146*100)</f>
        <v>0.53754810802775166</v>
      </c>
      <c r="BJ157" s="772">
        <f t="shared" si="124"/>
        <v>1953.318493</v>
      </c>
      <c r="BK157" s="737">
        <f>+IF(BJ146=0,0,BJ157/BJ146*100)</f>
        <v>0.53069597771753929</v>
      </c>
      <c r="BL157" s="772">
        <v>334.21124700000001</v>
      </c>
      <c r="BM157" s="737">
        <f>+IF(BL146=0,0,BL157/BL146*100)</f>
        <v>0.49628677822692618</v>
      </c>
      <c r="BN157" s="772">
        <v>331.37183500000003</v>
      </c>
      <c r="BO157" s="737">
        <f>+IF(BN146=0,0,BN157/BN146*100)</f>
        <v>0.53813693737035595</v>
      </c>
      <c r="BP157" s="772">
        <v>324.58724699999999</v>
      </c>
      <c r="BQ157" s="737">
        <f>+IF(BP146=0,0,BP157/BP146*100)</f>
        <v>0.5907733956434813</v>
      </c>
      <c r="BR157" s="772">
        <f t="shared" si="138"/>
        <v>990.17032900000004</v>
      </c>
      <c r="BS157" s="737">
        <f>+IF(BR146=0,0,BR157/BR146*100)</f>
        <v>0.53853780162002207</v>
      </c>
      <c r="BT157" s="772">
        <v>313.321532481269</v>
      </c>
      <c r="BU157" s="737">
        <f>+IF(BT146=0,0,BT157/BT146*100)</f>
        <v>0.54909445847912053</v>
      </c>
      <c r="BV157" s="772">
        <v>495.736401</v>
      </c>
      <c r="BW157" s="737">
        <f>+IF(BV146=0,0,BV157/BV146*100)</f>
        <v>0.73228971173768209</v>
      </c>
      <c r="BX157" s="772">
        <v>375.17639000000003</v>
      </c>
      <c r="BY157" s="737">
        <f>+IF(BX146=0,0,BX157/BX146*100)</f>
        <v>0.61079984978511648</v>
      </c>
      <c r="BZ157" s="772">
        <f t="shared" si="139"/>
        <v>1184.234323481269</v>
      </c>
      <c r="CA157" s="737">
        <f>+IF(BZ146=0,0,BZ157/BZ146*100)</f>
        <v>0.63606258528002935</v>
      </c>
      <c r="CB157" s="772">
        <f t="shared" si="125"/>
        <v>2174.4046524812693</v>
      </c>
      <c r="CC157" s="737">
        <f>+IF(CB146=0,0,CB157/CB146*100)</f>
        <v>0.58760581884396268</v>
      </c>
      <c r="CE157" s="772">
        <f t="shared" si="126"/>
        <v>5146.4557890032711</v>
      </c>
      <c r="CF157" s="737">
        <f>+IF(CE146=0,0,CE157/CE146*100)</f>
        <v>0.56789633550219898</v>
      </c>
      <c r="CG157" s="772">
        <v>435.11129900000003</v>
      </c>
      <c r="CH157" s="737">
        <f>+IF(CG146=0,0,CG157/CG146*100)</f>
        <v>0.70095724232611933</v>
      </c>
      <c r="CI157" s="772">
        <v>421.93815499999994</v>
      </c>
      <c r="CJ157" s="737">
        <f>+IF(CI146=0,0,CI157/CI146*100)</f>
        <v>0.64853949634761343</v>
      </c>
      <c r="CK157" s="772">
        <v>429.52655900000002</v>
      </c>
      <c r="CL157" s="737">
        <f>+IF(CK146=0,0,CK157/CK146*100)</f>
        <v>0.5765640715138709</v>
      </c>
      <c r="CM157" s="772">
        <f t="shared" si="140"/>
        <v>1286.5760129999999</v>
      </c>
      <c r="CN157" s="737">
        <f>+IF(CM146=0,0,CM157/CM146*100)</f>
        <v>0.63808364665682304</v>
      </c>
      <c r="CO157" s="772">
        <v>426.66277300000002</v>
      </c>
      <c r="CP157" s="737">
        <f>+IF(CO146=0,0,CO157/CO146*100)</f>
        <v>0.59830199062417322</v>
      </c>
      <c r="CQ157" s="772">
        <v>444.10742700000003</v>
      </c>
      <c r="CR157" s="737">
        <f>+IF(CQ146=0,0,CQ157/CQ146*100)</f>
        <v>0.57350586755178612</v>
      </c>
      <c r="CS157" s="772">
        <v>424.55134099999998</v>
      </c>
      <c r="CT157" s="737">
        <f>+IF(CS146=0,0,CS157/CS146*100)</f>
        <v>0.53354142588829589</v>
      </c>
      <c r="CU157" s="772">
        <f t="shared" si="141"/>
        <v>1295.321541</v>
      </c>
      <c r="CV157" s="737">
        <f>+IF(CU146=0,0,CU157/CU146*100)</f>
        <v>0.56732251100873676</v>
      </c>
      <c r="CW157" s="772">
        <f t="shared" si="127"/>
        <v>2581.8975540000001</v>
      </c>
      <c r="CX157" s="737">
        <f>+IF(CW146=0,0,CW157/CW146*100)</f>
        <v>0.6005067220973942</v>
      </c>
      <c r="CY157" s="772">
        <v>436.74812800000001</v>
      </c>
      <c r="CZ157" s="737">
        <f>+IF(CY146=0,0,CY157/CY146*100)</f>
        <v>0.54845325507053266</v>
      </c>
      <c r="DA157" s="772">
        <v>418.15589999999997</v>
      </c>
      <c r="DB157" s="737">
        <f>+IF(DA146=0,0,DA157/DA146*100)</f>
        <v>0.52116001036673398</v>
      </c>
      <c r="DC157" s="772">
        <v>421.92053900000002</v>
      </c>
      <c r="DD157" s="737">
        <f>+IF(DC146=0,0,DC157/DC146*100)</f>
        <v>0.50965534492094888</v>
      </c>
      <c r="DE157" s="772">
        <f t="shared" si="142"/>
        <v>1276.8245669999999</v>
      </c>
      <c r="DF157" s="737">
        <f>+IF(DE146=0,0,DE157/DE146*100)</f>
        <v>0.52619193578805623</v>
      </c>
      <c r="DG157" s="772">
        <v>426.4367487288265</v>
      </c>
      <c r="DH157" s="737">
        <f>+IF(DG146=0,0,DG157/DG146*100)</f>
        <v>0.50900166738257069</v>
      </c>
      <c r="DI157" s="772">
        <v>429.86724615661751</v>
      </c>
      <c r="DJ157" s="737">
        <f>+IF(DI146=0,0,DI157/DI146*100)</f>
        <v>0.56338835694844502</v>
      </c>
      <c r="DK157" s="772">
        <v>431.42967311782741</v>
      </c>
      <c r="DL157" s="737">
        <f>+IF(DK146=0,0,DK157/DK146*100)</f>
        <v>0.58661802029727395</v>
      </c>
      <c r="DM157" s="772">
        <f t="shared" si="143"/>
        <v>1287.7336680032713</v>
      </c>
      <c r="DN157" s="737">
        <f>+IF(DM146=0,0,DM157/DM146*100)</f>
        <v>0.55119771751363245</v>
      </c>
      <c r="DO157" s="772">
        <f t="shared" si="128"/>
        <v>2564.558235003271</v>
      </c>
      <c r="DP157" s="737">
        <f>+IF(DO146=0,0,DO157/DO146*100)</f>
        <v>0.53845780088255946</v>
      </c>
      <c r="DR157" s="772">
        <f t="shared" si="129"/>
        <v>5935.1145413974036</v>
      </c>
      <c r="DS157" s="737">
        <f>+IF(DR146=0,0,DR157/DR146*100)</f>
        <v>0.5338751909838535</v>
      </c>
      <c r="DT157" s="772">
        <v>466.06120038085379</v>
      </c>
      <c r="DU157" s="737">
        <f>+IF(DT146=0,0,DT157/DT146*100)</f>
        <v>0.50770080114651572</v>
      </c>
      <c r="DV157" s="772">
        <v>470.78608097514763</v>
      </c>
      <c r="DW157" s="737">
        <f>+IF(DV146=0,0,DV157/DV146*100)</f>
        <v>0.48519020427550841</v>
      </c>
      <c r="DX157" s="772">
        <v>504.25408398443767</v>
      </c>
      <c r="DY157" s="737">
        <f>+IF(DX146=0,0,DX157/DX146*100)</f>
        <v>0.53581528624126107</v>
      </c>
      <c r="DZ157" s="772">
        <f t="shared" si="144"/>
        <v>1441.1013653404391</v>
      </c>
      <c r="EA157" s="737">
        <f>+IF(DZ146=0,0,DZ157/DZ146*100)</f>
        <v>0.5093322965030993</v>
      </c>
      <c r="EB157" s="772">
        <v>501.62099173915601</v>
      </c>
      <c r="EC157" s="737">
        <f>+IF(EB146=0,0,EB157/EB146*100)</f>
        <v>0.55412243276691131</v>
      </c>
      <c r="ED157" s="772">
        <v>494.62530616126145</v>
      </c>
      <c r="EE157" s="737">
        <f>+IF(ED146=0,0,ED157/ED146*100)</f>
        <v>0.55442606661812222</v>
      </c>
      <c r="EF157" s="772">
        <v>494.10223474175643</v>
      </c>
      <c r="EG157" s="737">
        <f>+IF(EF146=0,0,EF157/EF146*100)</f>
        <v>0.56469468748464757</v>
      </c>
      <c r="EH157" s="772">
        <f t="shared" si="145"/>
        <v>1490.3485326421737</v>
      </c>
      <c r="EI157" s="737">
        <f>+IF(EH146=0,0,EH157/EH146*100)</f>
        <v>0.55768535903810201</v>
      </c>
      <c r="EJ157" s="772">
        <f t="shared" si="130"/>
        <v>2931.449897982613</v>
      </c>
      <c r="EK157" s="737">
        <f>+IF(EJ146=0,0,EJ157/EJ146*100)</f>
        <v>0.53281887267584516</v>
      </c>
      <c r="EL157" s="772">
        <v>499.15831713406203</v>
      </c>
      <c r="EM157" s="737">
        <f>+IF(EL146=0,0,EL157/EL146*100)</f>
        <v>0.52532393336039829</v>
      </c>
      <c r="EN157" s="772">
        <v>498.69792167574803</v>
      </c>
      <c r="EO157" s="737">
        <f>+IF(EN146=0,0,EN157/EN146*100)</f>
        <v>0.54215167572674527</v>
      </c>
      <c r="EP157" s="772">
        <v>502.71685242979316</v>
      </c>
      <c r="EQ157" s="737">
        <f>+IF(EP146=0,0,EP157/EP146*100)</f>
        <v>0.52648542421722699</v>
      </c>
      <c r="ER157" s="772">
        <f t="shared" si="146"/>
        <v>1500.5730912396032</v>
      </c>
      <c r="ES157" s="737">
        <f>+IF(ER146=0,0,ER157/ER146*100)</f>
        <v>0.53119602525473386</v>
      </c>
      <c r="ET157" s="772">
        <v>505.69341869069723</v>
      </c>
      <c r="EU157" s="737">
        <f>+IF(ET146=0,0,ET157/ET146*100)</f>
        <v>0.52471729889870589</v>
      </c>
      <c r="EV157" s="772">
        <v>502.42327793704339</v>
      </c>
      <c r="EW157" s="737">
        <f>+IF(EV146=0,0,EV157/EV146*100)</f>
        <v>0.5398327540880522</v>
      </c>
      <c r="EX157" s="772">
        <v>494.97485554744651</v>
      </c>
      <c r="EY157" s="737">
        <f>+IF(EX146=0,0,EX157/EX146*100)</f>
        <v>0.55247171140322648</v>
      </c>
      <c r="EZ157" s="772">
        <f t="shared" si="147"/>
        <v>1503.0915521751872</v>
      </c>
      <c r="FA157" s="737">
        <f>+IF(EZ146=0,0,EZ157/EZ146*100)</f>
        <v>0.53867024272125452</v>
      </c>
      <c r="FB157" s="772">
        <f t="shared" si="131"/>
        <v>3003.6646434147906</v>
      </c>
      <c r="FC157" s="737">
        <f>+IF(FB146=0,0,FB157/FB146*100)</f>
        <v>0.53491015937819553</v>
      </c>
      <c r="FD157" s="772">
        <v>6219.8624359553769</v>
      </c>
      <c r="FE157" s="737">
        <f>+IF(FD146=0,0,FD157/FD146*100)</f>
        <v>0.53126160830058911</v>
      </c>
      <c r="FF157" s="772">
        <v>6242.9176045238346</v>
      </c>
      <c r="FG157" s="737">
        <f>+IF(FF146=0,0,FF157/FF146*100)</f>
        <v>0.50211132239935674</v>
      </c>
      <c r="FH157" s="772">
        <v>8175.6643069121055</v>
      </c>
      <c r="FI157" s="737">
        <f>+IF(FH146=0,0,FH157/FH146*100)</f>
        <v>0.54238912646638138</v>
      </c>
      <c r="FJ157" s="772">
        <v>8967.5504597211257</v>
      </c>
      <c r="FK157" s="737">
        <f>+IF(FJ146=0,0,FJ157/FJ146*100)</f>
        <v>0.53074329451997304</v>
      </c>
    </row>
    <row r="158" spans="2:167" s="648" customFormat="1" ht="13.5" customHeight="1">
      <c r="B158" s="769"/>
      <c r="C158" s="771" t="s">
        <v>4795</v>
      </c>
      <c r="D158" s="769"/>
      <c r="E158" s="772">
        <f t="shared" si="118"/>
        <v>10478.926206097469</v>
      </c>
      <c r="F158" s="737">
        <f>+IF(E146=0,0,E158/E146*100)</f>
        <v>1.6342807373411534</v>
      </c>
      <c r="G158" s="772">
        <v>846.52249499999994</v>
      </c>
      <c r="H158" s="737">
        <f>+IF(G146=0,0,G158/G146*100)</f>
        <v>1.8133358994149906</v>
      </c>
      <c r="I158" s="772">
        <v>738.82471200000009</v>
      </c>
      <c r="J158" s="737">
        <f>+IF(I146=0,0,I158/I146*100)</f>
        <v>1.4363125322505923</v>
      </c>
      <c r="K158" s="772">
        <v>1095.418682</v>
      </c>
      <c r="L158" s="737">
        <f>+IF(K146=0,0,K158/K146*100)</f>
        <v>2.0203023271652407</v>
      </c>
      <c r="M158" s="772">
        <f t="shared" si="132"/>
        <v>2680.7658890000002</v>
      </c>
      <c r="N158" s="737">
        <f>+IF(M146=0,0,M158/M146*100)</f>
        <v>1.7596945146302616</v>
      </c>
      <c r="O158" s="772">
        <v>875.04555000000005</v>
      </c>
      <c r="P158" s="737">
        <f>+IF(O146=0,0,O158/O146*100)</f>
        <v>1.7936380022986835</v>
      </c>
      <c r="Q158" s="772">
        <v>832.74313509746844</v>
      </c>
      <c r="R158" s="737">
        <f>+IF(Q146=0,0,Q158/Q146*100)</f>
        <v>2.3972756620459479</v>
      </c>
      <c r="S158" s="772">
        <v>811.69557600000007</v>
      </c>
      <c r="T158" s="737">
        <f>+IF(S146=0,0,S158/S146*100)</f>
        <v>1.7137191240042606</v>
      </c>
      <c r="U158" s="772">
        <f t="shared" si="133"/>
        <v>2519.4842610974683</v>
      </c>
      <c r="V158" s="737">
        <f>+IF(U146=0,0,U158/U146*100)</f>
        <v>1.9249205927256721</v>
      </c>
      <c r="W158" s="772">
        <f t="shared" si="120"/>
        <v>5200.2501500974686</v>
      </c>
      <c r="X158" s="737">
        <f>+IF(W146=0,0,W158/W146*100)</f>
        <v>1.8360495325746822</v>
      </c>
      <c r="Y158" s="772">
        <v>816.84234700000002</v>
      </c>
      <c r="Z158" s="737">
        <f>+IF(Y146=0,0,Y158/Y146*100)</f>
        <v>1.5065468692783281</v>
      </c>
      <c r="AA158" s="772">
        <v>780.5536689999999</v>
      </c>
      <c r="AB158" s="737">
        <f>+IF(AA146=0,0,AA158/AA146*100)</f>
        <v>1.3976029331028916</v>
      </c>
      <c r="AC158" s="772">
        <v>1015.438237</v>
      </c>
      <c r="AD158" s="737">
        <f>+IF(AC146=0,0,AC158/AC146*100)</f>
        <v>1.6753427246121124</v>
      </c>
      <c r="AE158" s="772">
        <f t="shared" si="134"/>
        <v>2612.834253</v>
      </c>
      <c r="AF158" s="737">
        <f>+IF(AE146=0,0,AE158/AE146*100)</f>
        <v>1.5308402499937013</v>
      </c>
      <c r="AG158" s="772">
        <v>892.74751300000003</v>
      </c>
      <c r="AH158" s="737">
        <f>+IF(AG146=0,0,AG158/AG146*100)</f>
        <v>1.5157032262060444</v>
      </c>
      <c r="AI158" s="772">
        <v>876.49303099999997</v>
      </c>
      <c r="AJ158" s="737">
        <f>+IF(AI146=0,0,AI158/AI146*100)</f>
        <v>1.365149414089013</v>
      </c>
      <c r="AK158" s="772">
        <v>896.60125900000003</v>
      </c>
      <c r="AL158" s="737">
        <f>+IF(AK146=0,0,AK158/AK146*100)</f>
        <v>1.3970091852841657</v>
      </c>
      <c r="AM158" s="772">
        <f t="shared" si="135"/>
        <v>2665.8418030000003</v>
      </c>
      <c r="AN158" s="737">
        <f>+IF(AM146=0,0,AM158/AM146*100)</f>
        <v>1.4234155477440837</v>
      </c>
      <c r="AO158" s="772">
        <f t="shared" si="123"/>
        <v>5278.6760560000002</v>
      </c>
      <c r="AP158" s="737">
        <f>+IF(AO146=0,0,AO158/AO146*100)</f>
        <v>1.4746363127096007</v>
      </c>
      <c r="AQ158" s="651"/>
      <c r="AR158" s="772">
        <v>13120.293030000001</v>
      </c>
      <c r="AS158" s="737">
        <f>+IF(AR146=0,0,AR158/AR146*100)</f>
        <v>1.7775474686718824</v>
      </c>
      <c r="AT158" s="772">
        <v>820.48406300000011</v>
      </c>
      <c r="AU158" s="737">
        <f>+IF(AT146=0,0,AT158/AT146*100)</f>
        <v>1.3776909240168875</v>
      </c>
      <c r="AV158" s="772">
        <v>870.87418200000002</v>
      </c>
      <c r="AW158" s="737">
        <f>+IF(AV146=0,0,AV158/AV146*100)</f>
        <v>1.5879479202256397</v>
      </c>
      <c r="AX158" s="772">
        <v>1172.3069070000001</v>
      </c>
      <c r="AY158" s="737">
        <f>+IF(AX146=0,0,AX158/AX146*100)</f>
        <v>1.7288613585774142</v>
      </c>
      <c r="AZ158" s="772">
        <f t="shared" si="136"/>
        <v>2863.6651520000005</v>
      </c>
      <c r="BA158" s="737">
        <f>+IF(AZ146=0,0,AZ158/AZ146*100)</f>
        <v>1.5716652564452898</v>
      </c>
      <c r="BB158" s="772">
        <v>997.01316499999996</v>
      </c>
      <c r="BC158" s="737">
        <f>+IF(BB146=0,0,BB158/BB146*100)</f>
        <v>1.6015140373714278</v>
      </c>
      <c r="BD158" s="772">
        <v>940.07071500000006</v>
      </c>
      <c r="BE158" s="737">
        <f>+IF(BD146=0,0,BD158/BD146*100)</f>
        <v>1.5257773484861932</v>
      </c>
      <c r="BF158" s="772">
        <v>922.827901</v>
      </c>
      <c r="BG158" s="737">
        <f>+IF(BF146=0,0,BF158/BF146*100)</f>
        <v>1.4885630924194113</v>
      </c>
      <c r="BH158" s="772">
        <f t="shared" si="137"/>
        <v>2859.9117810000002</v>
      </c>
      <c r="BI158" s="737">
        <f>+IF(BH146=0,0,BH158/BH146*100)</f>
        <v>1.5387324890955858</v>
      </c>
      <c r="BJ158" s="772">
        <f t="shared" si="124"/>
        <v>5723.5769330000003</v>
      </c>
      <c r="BK158" s="737">
        <f>+IF(BJ146=0,0,BJ158/BJ146*100)</f>
        <v>1.5550353244415782</v>
      </c>
      <c r="BL158" s="772">
        <v>888.11943399999996</v>
      </c>
      <c r="BM158" s="737">
        <f>+IF(BL146=0,0,BL158/BL146*100)</f>
        <v>1.3188123874855149</v>
      </c>
      <c r="BN158" s="772">
        <v>913.82017599999995</v>
      </c>
      <c r="BO158" s="737">
        <f>+IF(BN146=0,0,BN158/BN146*100)</f>
        <v>1.4840138445075743</v>
      </c>
      <c r="BP158" s="772">
        <v>1131.3307479999999</v>
      </c>
      <c r="BQ158" s="737">
        <f>+IF(BP146=0,0,BP158/BP146*100)</f>
        <v>2.0591077245614633</v>
      </c>
      <c r="BR158" s="772">
        <f t="shared" si="138"/>
        <v>2933.2703579999998</v>
      </c>
      <c r="BS158" s="737">
        <f>+IF(BR146=0,0,BR158/BR146*100)</f>
        <v>1.5953588225066828</v>
      </c>
      <c r="BT158" s="772">
        <v>1247.695612</v>
      </c>
      <c r="BU158" s="737">
        <f>+IF(BT146=0,0,BT158/BT146*100)</f>
        <v>2.1865804785021332</v>
      </c>
      <c r="BV158" s="772">
        <v>1589.673708</v>
      </c>
      <c r="BW158" s="737">
        <f>+IF(BV146=0,0,BV158/BV146*100)</f>
        <v>2.3482272010690863</v>
      </c>
      <c r="BX158" s="772">
        <v>1626.076419</v>
      </c>
      <c r="BY158" s="737">
        <f>+IF(BX146=0,0,BX158/BX146*100)</f>
        <v>2.6473073971001213</v>
      </c>
      <c r="BZ158" s="772">
        <f t="shared" si="139"/>
        <v>4463.4457389999998</v>
      </c>
      <c r="CA158" s="737">
        <f>+IF(BZ146=0,0,BZ158/BZ146*100)</f>
        <v>2.3973556412886525</v>
      </c>
      <c r="CB158" s="772">
        <f t="shared" si="125"/>
        <v>7396.7160969999995</v>
      </c>
      <c r="CC158" s="737">
        <f>+IF(CB146=0,0,CB158/CB146*100)</f>
        <v>1.9988705478413453</v>
      </c>
      <c r="CE158" s="772">
        <f t="shared" si="126"/>
        <v>15305.443679632264</v>
      </c>
      <c r="CF158" s="737">
        <f>+IF(CE146=0,0,CE158/CE146*100)</f>
        <v>1.6889109195246463</v>
      </c>
      <c r="CG158" s="772">
        <v>1156.2479089999999</v>
      </c>
      <c r="CH158" s="737">
        <f>+IF(CG146=0,0,CG158/CG146*100)</f>
        <v>1.8626966194642114</v>
      </c>
      <c r="CI158" s="772">
        <v>1045.943121</v>
      </c>
      <c r="CJ158" s="737">
        <f>+IF(CI146=0,0,CI158/CI146*100)</f>
        <v>1.6076655236395745</v>
      </c>
      <c r="CK158" s="772">
        <v>1235.407852</v>
      </c>
      <c r="CL158" s="737">
        <f>+IF(CK146=0,0,CK158/CK146*100)</f>
        <v>1.6583183651964248</v>
      </c>
      <c r="CM158" s="772">
        <f t="shared" si="140"/>
        <v>3437.5988820000002</v>
      </c>
      <c r="CN158" s="737">
        <f>+IF(CM146=0,0,CM158/CM146*100)</f>
        <v>1.7048939263645189</v>
      </c>
      <c r="CO158" s="772">
        <v>986.24112799999989</v>
      </c>
      <c r="CP158" s="737">
        <f>+IF(CO146=0,0,CO158/CO146*100)</f>
        <v>1.3829892539460666</v>
      </c>
      <c r="CQ158" s="772">
        <v>1259.1212390000001</v>
      </c>
      <c r="CR158" s="737">
        <f>+IF(CQ146=0,0,CQ158/CQ146*100)</f>
        <v>1.6259881610256761</v>
      </c>
      <c r="CS158" s="772">
        <v>1154.7426820000001</v>
      </c>
      <c r="CT158" s="737">
        <f>+IF(CS146=0,0,CS158/CS146*100)</f>
        <v>1.4511862231718993</v>
      </c>
      <c r="CU158" s="772">
        <f t="shared" si="141"/>
        <v>3400.1050489999998</v>
      </c>
      <c r="CV158" s="737">
        <f>+IF(CU146=0,0,CU158/CU146*100)</f>
        <v>1.4891716635878627</v>
      </c>
      <c r="CW158" s="772">
        <f t="shared" si="127"/>
        <v>6837.703931</v>
      </c>
      <c r="CX158" s="737">
        <f>+IF(CW146=0,0,CW158/CW146*100)</f>
        <v>1.5903369860341396</v>
      </c>
      <c r="CY158" s="772">
        <v>1234.4828969999999</v>
      </c>
      <c r="CZ158" s="737">
        <f>+IF(CY146=0,0,CY158/CY146*100)</f>
        <v>1.5502210994904391</v>
      </c>
      <c r="DA158" s="772">
        <v>1391.780567</v>
      </c>
      <c r="DB158" s="737">
        <f>+IF(DA146=0,0,DA158/DA146*100)</f>
        <v>1.7346171002870912</v>
      </c>
      <c r="DC158" s="772">
        <v>1377.0545529999999</v>
      </c>
      <c r="DD158" s="737">
        <f>+IF(DC146=0,0,DC158/DC146*100)</f>
        <v>1.6634013950768536</v>
      </c>
      <c r="DE158" s="772">
        <f t="shared" si="142"/>
        <v>4003.3180169999996</v>
      </c>
      <c r="DF158" s="737">
        <f>+IF(DE146=0,0,DE158/DE146*100)</f>
        <v>1.6498066464133381</v>
      </c>
      <c r="DG158" s="772">
        <v>1320.6822831241088</v>
      </c>
      <c r="DH158" s="737">
        <f>+IF(DG146=0,0,DG158/DG146*100)</f>
        <v>1.5763873216758488</v>
      </c>
      <c r="DI158" s="772">
        <v>1263.4390105858884</v>
      </c>
      <c r="DJ158" s="737">
        <f>+IF(DI146=0,0,DI158/DI146*100)</f>
        <v>1.6558759352863408</v>
      </c>
      <c r="DK158" s="772">
        <v>1880.3004379222671</v>
      </c>
      <c r="DL158" s="737">
        <f>+IF(DK146=0,0,DK158/DK146*100)</f>
        <v>2.5566579889761387</v>
      </c>
      <c r="DM158" s="772">
        <f t="shared" si="143"/>
        <v>4464.4217316322647</v>
      </c>
      <c r="DN158" s="737">
        <f>+IF(DM146=0,0,DM158/DM146*100)</f>
        <v>1.9109378978260212</v>
      </c>
      <c r="DO158" s="772">
        <f t="shared" si="128"/>
        <v>8467.7397486322643</v>
      </c>
      <c r="DP158" s="737">
        <f>+IF(DO146=0,0,DO158/DO146*100)</f>
        <v>1.7778970511420462</v>
      </c>
      <c r="DR158" s="772">
        <f t="shared" si="129"/>
        <v>17319.506229176175</v>
      </c>
      <c r="DS158" s="737">
        <f>+IF(DR146=0,0,DR158/DR146*100)</f>
        <v>1.5579235466061321</v>
      </c>
      <c r="DT158" s="772">
        <v>1342.6582708108149</v>
      </c>
      <c r="DU158" s="737">
        <f>+IF(DT146=0,0,DT158/DT146*100)</f>
        <v>1.4626162383815757</v>
      </c>
      <c r="DV158" s="772">
        <v>1355.8856223139774</v>
      </c>
      <c r="DW158" s="737">
        <f>+IF(DV146=0,0,DV158/DV146*100)</f>
        <v>1.3973701616286134</v>
      </c>
      <c r="DX158" s="772">
        <v>1447.0831238978008</v>
      </c>
      <c r="DY158" s="737">
        <f>+IF(DX146=0,0,DX158/DX146*100)</f>
        <v>1.5376558819702644</v>
      </c>
      <c r="DZ158" s="772">
        <f t="shared" si="144"/>
        <v>4145.6270170225926</v>
      </c>
      <c r="EA158" s="737">
        <f>+IF(DZ146=0,0,DZ158/DZ146*100)</f>
        <v>1.4652000059181114</v>
      </c>
      <c r="EB158" s="772">
        <v>1423.3489683822622</v>
      </c>
      <c r="EC158" s="737">
        <f>+IF(EB146=0,0,EB158/EB146*100)</f>
        <v>1.5723217449527778</v>
      </c>
      <c r="ED158" s="772">
        <v>1445.5716206531358</v>
      </c>
      <c r="EE158" s="737">
        <f>+IF(ED146=0,0,ED158/ED146*100)</f>
        <v>1.6203428689760644</v>
      </c>
      <c r="EF158" s="772">
        <v>1388.4603455447782</v>
      </c>
      <c r="EG158" s="737">
        <f>+IF(EF146=0,0,EF158/EF146*100)</f>
        <v>1.5868298618848038</v>
      </c>
      <c r="EH158" s="772">
        <f t="shared" si="145"/>
        <v>4257.3809345801765</v>
      </c>
      <c r="EI158" s="737">
        <f>+IF(EH146=0,0,EH158/EH146*100)</f>
        <v>1.5931031990577806</v>
      </c>
      <c r="EJ158" s="772">
        <f t="shared" si="130"/>
        <v>8403.007951602769</v>
      </c>
      <c r="EK158" s="737">
        <f>+IF(EJ146=0,0,EJ158/EJ146*100)</f>
        <v>1.5273265379498242</v>
      </c>
      <c r="EL158" s="772">
        <v>1371.9940150206489</v>
      </c>
      <c r="EM158" s="737">
        <f>+IF(EL146=0,0,EL158/EL146*100)</f>
        <v>1.4439132190679269</v>
      </c>
      <c r="EN158" s="772">
        <v>1368.6540284923622</v>
      </c>
      <c r="EO158" s="737">
        <f>+IF(EN146=0,0,EN158/EN146*100)</f>
        <v>1.4879109031453972</v>
      </c>
      <c r="EP158" s="772">
        <v>1536.4494796789638</v>
      </c>
      <c r="EQ158" s="737">
        <f>+IF(EP146=0,0,EP158/EP146*100)</f>
        <v>1.6090931747908452</v>
      </c>
      <c r="ER158" s="772">
        <f t="shared" si="146"/>
        <v>4277.0975231919747</v>
      </c>
      <c r="ES158" s="737">
        <f>+IF(ER146=0,0,ER158/ER146*100)</f>
        <v>1.5140730013155133</v>
      </c>
      <c r="ET158" s="772">
        <v>1412.3346305113128</v>
      </c>
      <c r="EU158" s="737">
        <f>+IF(ET146=0,0,ET158/ET146*100)</f>
        <v>1.4654658041264135</v>
      </c>
      <c r="EV158" s="772">
        <v>1380.0322175855929</v>
      </c>
      <c r="EW158" s="737">
        <f>+IF(EV146=0,0,EV158/EV146*100)</f>
        <v>1.4827867765371014</v>
      </c>
      <c r="EX158" s="772">
        <v>1847.0339062845262</v>
      </c>
      <c r="EY158" s="737">
        <f>+IF(EX146=0,0,EX158/EX146*100)</f>
        <v>2.0615875165945345</v>
      </c>
      <c r="EZ158" s="772">
        <f t="shared" si="147"/>
        <v>4639.4007543814314</v>
      </c>
      <c r="FA158" s="737">
        <f>+IF(EZ146=0,0,EZ158/EZ146*100)</f>
        <v>1.6626446518359133</v>
      </c>
      <c r="FB158" s="772">
        <f t="shared" si="131"/>
        <v>8916.4982775734061</v>
      </c>
      <c r="FC158" s="737">
        <f>+IF(FB146=0,0,FB158/FB146*100)</f>
        <v>1.587902139877321</v>
      </c>
      <c r="FD158" s="772">
        <v>17577.275325227536</v>
      </c>
      <c r="FE158" s="737">
        <f>+IF(FD146=0,0,FD158/FD146*100)</f>
        <v>1.5013405288260682</v>
      </c>
      <c r="FF158" s="772">
        <v>17618.879739718457</v>
      </c>
      <c r="FG158" s="737">
        <f>+IF(FF146=0,0,FF158/FF146*100)</f>
        <v>1.4170680386514611</v>
      </c>
      <c r="FH158" s="772">
        <v>21213.742207474326</v>
      </c>
      <c r="FI158" s="737">
        <f>+IF(FH146=0,0,FH158/FH146*100)</f>
        <v>1.4073600227527912</v>
      </c>
      <c r="FJ158" s="772">
        <v>22283.454003516126</v>
      </c>
      <c r="FK158" s="737">
        <f>+IF(FJ146=0,0,FJ158/FJ146*100)</f>
        <v>1.3188432944126665</v>
      </c>
    </row>
    <row r="159" spans="2:167" s="648" customFormat="1" ht="13.5" customHeight="1">
      <c r="B159" s="781"/>
      <c r="C159" s="771" t="s">
        <v>4796</v>
      </c>
      <c r="D159" s="769"/>
      <c r="E159" s="772">
        <f t="shared" si="118"/>
        <v>-25.703517000000002</v>
      </c>
      <c r="F159" s="737">
        <f>+IF(E146=0,0,E159/E146*100)</f>
        <v>-4.0086896203714089E-3</v>
      </c>
      <c r="G159" s="772">
        <v>0</v>
      </c>
      <c r="H159" s="737">
        <f>+IF(G146=0,0,G159/G146*100)</f>
        <v>0</v>
      </c>
      <c r="I159" s="772">
        <v>0</v>
      </c>
      <c r="J159" s="737">
        <f>+IF(I146=0,0,I159/I146*100)</f>
        <v>0</v>
      </c>
      <c r="K159" s="772">
        <v>0</v>
      </c>
      <c r="L159" s="737">
        <f>+IF(K146=0,0,K159/K146*100)</f>
        <v>0</v>
      </c>
      <c r="M159" s="772">
        <f t="shared" si="132"/>
        <v>0</v>
      </c>
      <c r="N159" s="737">
        <f>+IF(M146=0,0,M159/M146*100)</f>
        <v>0</v>
      </c>
      <c r="O159" s="772">
        <v>0</v>
      </c>
      <c r="P159" s="737">
        <f>+IF(O146=0,0,O159/O146*100)</f>
        <v>0</v>
      </c>
      <c r="Q159" s="772">
        <v>0</v>
      </c>
      <c r="R159" s="737">
        <f>+IF(Q146=0,0,Q159/Q146*100)</f>
        <v>0</v>
      </c>
      <c r="S159" s="772">
        <v>0</v>
      </c>
      <c r="T159" s="737">
        <f>+IF(S146=0,0,S159/S146*100)</f>
        <v>0</v>
      </c>
      <c r="U159" s="772">
        <f t="shared" si="133"/>
        <v>0</v>
      </c>
      <c r="V159" s="737">
        <f>+IF(U146=0,0,U159/U146*100)</f>
        <v>0</v>
      </c>
      <c r="W159" s="772">
        <f t="shared" si="120"/>
        <v>0</v>
      </c>
      <c r="X159" s="737">
        <f>+IF(W146=0,0,W159/W146*100)</f>
        <v>0</v>
      </c>
      <c r="Y159" s="772">
        <v>0</v>
      </c>
      <c r="Z159" s="737">
        <f>+IF(Y146=0,0,Y159/Y146*100)</f>
        <v>0</v>
      </c>
      <c r="AA159" s="772">
        <v>0</v>
      </c>
      <c r="AB159" s="737">
        <f>+IF(AA146=0,0,AA159/AA146*100)</f>
        <v>0</v>
      </c>
      <c r="AC159" s="772">
        <v>0</v>
      </c>
      <c r="AD159" s="737">
        <f>+IF(AC146=0,0,AC159/AC146*100)</f>
        <v>0</v>
      </c>
      <c r="AE159" s="772">
        <f t="shared" si="134"/>
        <v>0</v>
      </c>
      <c r="AF159" s="737">
        <f>+IF(AE146=0,0,AE159/AE146*100)</f>
        <v>0</v>
      </c>
      <c r="AG159" s="772">
        <v>0</v>
      </c>
      <c r="AH159" s="737">
        <f>+IF(AG146=0,0,AG159/AG146*100)</f>
        <v>0</v>
      </c>
      <c r="AI159" s="772">
        <v>0</v>
      </c>
      <c r="AJ159" s="737">
        <f>+IF(AI146=0,0,AI159/AI146*100)</f>
        <v>0</v>
      </c>
      <c r="AK159" s="772">
        <v>-25.703517000000002</v>
      </c>
      <c r="AL159" s="737">
        <f>+IF(AK146=0,0,AK159/AK146*100)</f>
        <v>-4.0049073077542602E-2</v>
      </c>
      <c r="AM159" s="772">
        <f t="shared" si="135"/>
        <v>-25.703517000000002</v>
      </c>
      <c r="AN159" s="737">
        <f>+IF(AM146=0,0,AM159/AM146*100)</f>
        <v>-1.3724289899097348E-2</v>
      </c>
      <c r="AO159" s="772">
        <f t="shared" si="123"/>
        <v>-25.703517000000002</v>
      </c>
      <c r="AP159" s="737">
        <f>+IF(AO146=0,0,AO159/AO146*100)</f>
        <v>-7.1804632696612931E-3</v>
      </c>
      <c r="AQ159" s="651"/>
      <c r="AR159" s="772">
        <v>0.13084329920446391</v>
      </c>
      <c r="AS159" s="737">
        <f>+IF(AR146=0,0,AR159/AR146*100)</f>
        <v>1.7726751587161203E-5</v>
      </c>
      <c r="AT159" s="772">
        <v>0</v>
      </c>
      <c r="AU159" s="737">
        <f>+IF(AT146=0,0,AT159/AT146*100)</f>
        <v>0</v>
      </c>
      <c r="AV159" s="772">
        <v>0</v>
      </c>
      <c r="AW159" s="737">
        <f>+IF(AV146=0,0,AV159/AV146*100)</f>
        <v>0</v>
      </c>
      <c r="AX159" s="772">
        <v>0</v>
      </c>
      <c r="AY159" s="737">
        <f>+IF(AX146=0,0,AX159/AX146*100)</f>
        <v>0</v>
      </c>
      <c r="AZ159" s="772">
        <f t="shared" si="136"/>
        <v>0</v>
      </c>
      <c r="BA159" s="737">
        <f>+IF(AZ146=0,0,AZ159/AZ146*100)</f>
        <v>0</v>
      </c>
      <c r="BB159" s="772">
        <v>0</v>
      </c>
      <c r="BC159" s="737">
        <f>+IF(BB146=0,0,BB159/BB146*100)</f>
        <v>0</v>
      </c>
      <c r="BD159" s="772">
        <v>0</v>
      </c>
      <c r="BE159" s="737">
        <f>+IF(BD146=0,0,BD159/BD146*100)</f>
        <v>0</v>
      </c>
      <c r="BF159" s="772">
        <v>0</v>
      </c>
      <c r="BG159" s="737">
        <f>+IF(BF146=0,0,BF159/BF146*100)</f>
        <v>0</v>
      </c>
      <c r="BH159" s="772">
        <f t="shared" si="137"/>
        <v>0</v>
      </c>
      <c r="BI159" s="737">
        <f>+IF(BH146=0,0,BH159/BH146*100)</f>
        <v>0</v>
      </c>
      <c r="BJ159" s="772">
        <f t="shared" si="124"/>
        <v>0</v>
      </c>
      <c r="BK159" s="737">
        <f>+IF(BJ146=0,0,BJ159/BJ146*100)</f>
        <v>0</v>
      </c>
      <c r="BL159" s="772">
        <v>0</v>
      </c>
      <c r="BM159" s="737">
        <f>+IF(BL146=0,0,BL159/BL146*100)</f>
        <v>0</v>
      </c>
      <c r="BN159" s="772">
        <v>0.13084329920446391</v>
      </c>
      <c r="BO159" s="737">
        <f>+IF(BN146=0,0,BN159/BN146*100)</f>
        <v>2.1248520505468826E-4</v>
      </c>
      <c r="BP159" s="772">
        <v>0</v>
      </c>
      <c r="BQ159" s="737">
        <f>+IF(BP146=0,0,BP159/BP146*100)</f>
        <v>0</v>
      </c>
      <c r="BR159" s="772">
        <f t="shared" si="138"/>
        <v>0.13084329920446391</v>
      </c>
      <c r="BS159" s="737">
        <f>+IF(BR146=0,0,BR159/BR146*100)</f>
        <v>7.1163577261950829E-5</v>
      </c>
      <c r="BT159" s="772">
        <v>0</v>
      </c>
      <c r="BU159" s="737">
        <f>+IF(BT146=0,0,BT159/BT146*100)</f>
        <v>0</v>
      </c>
      <c r="BV159" s="772">
        <v>0</v>
      </c>
      <c r="BW159" s="737">
        <f>+IF(BV146=0,0,BV159/BV146*100)</f>
        <v>0</v>
      </c>
      <c r="BX159" s="772">
        <v>0</v>
      </c>
      <c r="BY159" s="737">
        <f>+IF(BX146=0,0,BX159/BX146*100)</f>
        <v>0</v>
      </c>
      <c r="BZ159" s="772">
        <f t="shared" si="139"/>
        <v>0</v>
      </c>
      <c r="CA159" s="737">
        <f>+IF(BZ146=0,0,BZ159/BZ146*100)</f>
        <v>0</v>
      </c>
      <c r="CB159" s="772">
        <f t="shared" si="125"/>
        <v>0.13084329920446391</v>
      </c>
      <c r="CC159" s="737">
        <f>+IF(CB146=0,0,CB159/CB146*100)</f>
        <v>3.5358774587586532E-5</v>
      </c>
      <c r="CE159" s="772">
        <f t="shared" si="126"/>
        <v>224.62322013416141</v>
      </c>
      <c r="CF159" s="737">
        <f>+IF(CE146=0,0,CE159/CE146*100)</f>
        <v>2.4786514994545296E-2</v>
      </c>
      <c r="CG159" s="772">
        <v>0</v>
      </c>
      <c r="CH159" s="737">
        <f>+IF(CG146=0,0,CG159/CG146*100)</f>
        <v>0</v>
      </c>
      <c r="CI159" s="772">
        <v>0</v>
      </c>
      <c r="CJ159" s="737">
        <f>+IF(CI146=0,0,CI159/CI146*100)</f>
        <v>0</v>
      </c>
      <c r="CK159" s="772">
        <v>0</v>
      </c>
      <c r="CL159" s="737">
        <f>+IF(CK146=0,0,CK159/CK146*100)</f>
        <v>0</v>
      </c>
      <c r="CM159" s="772">
        <f t="shared" si="140"/>
        <v>0</v>
      </c>
      <c r="CN159" s="737">
        <f>+IF(CM146=0,0,CM159/CM146*100)</f>
        <v>0</v>
      </c>
      <c r="CO159" s="772">
        <v>0</v>
      </c>
      <c r="CP159" s="737">
        <f>+IF(CO146=0,0,CO159/CO146*100)</f>
        <v>0</v>
      </c>
      <c r="CQ159" s="772">
        <v>0</v>
      </c>
      <c r="CR159" s="737">
        <f>+IF(CQ146=0,0,CQ159/CQ146*100)</f>
        <v>0</v>
      </c>
      <c r="CS159" s="772">
        <v>0</v>
      </c>
      <c r="CT159" s="737">
        <f>+IF(CS146=0,0,CS159/CS146*100)</f>
        <v>0</v>
      </c>
      <c r="CU159" s="772">
        <f t="shared" si="141"/>
        <v>0</v>
      </c>
      <c r="CV159" s="737">
        <f>+IF(CU146=0,0,CU159/CU146*100)</f>
        <v>0</v>
      </c>
      <c r="CW159" s="772">
        <f t="shared" si="127"/>
        <v>0</v>
      </c>
      <c r="CX159" s="737">
        <f>+IF(CW146=0,0,CW159/CW146*100)</f>
        <v>0</v>
      </c>
      <c r="CY159" s="772">
        <v>0</v>
      </c>
      <c r="CZ159" s="737">
        <f>+IF(CY146=0,0,CY159/CY146*100)</f>
        <v>0</v>
      </c>
      <c r="DA159" s="772">
        <v>0</v>
      </c>
      <c r="DB159" s="737">
        <f>+IF(DA146=0,0,DA159/DA146*100)</f>
        <v>0</v>
      </c>
      <c r="DC159" s="772">
        <v>0</v>
      </c>
      <c r="DD159" s="737">
        <f>+IF(DC146=0,0,DC159/DC146*100)</f>
        <v>0</v>
      </c>
      <c r="DE159" s="772">
        <f t="shared" si="142"/>
        <v>0</v>
      </c>
      <c r="DF159" s="737">
        <f>+IF(DE146=0,0,DE159/DE146*100)</f>
        <v>0</v>
      </c>
      <c r="DG159" s="772">
        <v>7.3546231595435057</v>
      </c>
      <c r="DH159" s="737">
        <f>+IF(DG146=0,0,DG159/DG146*100)</f>
        <v>8.7785948615761479E-3</v>
      </c>
      <c r="DI159" s="772">
        <v>10.350445069017733</v>
      </c>
      <c r="DJ159" s="737">
        <f>+IF(DI146=0,0,DI159/DI146*100)</f>
        <v>1.3565397906577084E-2</v>
      </c>
      <c r="DK159" s="772">
        <v>206.91815190560018</v>
      </c>
      <c r="DL159" s="737">
        <f>+IF(DK146=0,0,DK159/DK146*100)</f>
        <v>0.28134809494497443</v>
      </c>
      <c r="DM159" s="772">
        <f t="shared" si="143"/>
        <v>224.62322013416141</v>
      </c>
      <c r="DN159" s="737">
        <f>+IF(DM146=0,0,DM159/DM146*100)</f>
        <v>9.6147059997655868E-2</v>
      </c>
      <c r="DO159" s="772">
        <f t="shared" si="128"/>
        <v>224.62322013416141</v>
      </c>
      <c r="DP159" s="737">
        <f>+IF(DO146=0,0,DO159/DO146*100)</f>
        <v>4.7162167538162901E-2</v>
      </c>
      <c r="DR159" s="772">
        <f t="shared" si="129"/>
        <v>170</v>
      </c>
      <c r="DS159" s="737">
        <f>+IF(DR146=0,0,DR159/DR146*100)</f>
        <v>1.5291833347817111E-2</v>
      </c>
      <c r="DT159" s="772">
        <v>14.166666666666666</v>
      </c>
      <c r="DU159" s="737">
        <f>+IF(DT146=0,0,DT159/DT146*100)</f>
        <v>1.5432368131835109E-2</v>
      </c>
      <c r="DV159" s="772">
        <v>14.166666666666666</v>
      </c>
      <c r="DW159" s="737">
        <f>+IF(DV146=0,0,DV159/DV146*100)</f>
        <v>1.4600108566646182E-2</v>
      </c>
      <c r="DX159" s="772">
        <v>14.166666666666666</v>
      </c>
      <c r="DY159" s="737">
        <f>+IF(DX146=0,0,DX159/DX146*100)</f>
        <v>1.5053356623520765E-2</v>
      </c>
      <c r="DZ159" s="772">
        <f t="shared" si="144"/>
        <v>42.5</v>
      </c>
      <c r="EA159" s="737">
        <f>+IF(DZ146=0,0,DZ159/DZ146*100)</f>
        <v>1.5020888274759229E-2</v>
      </c>
      <c r="EB159" s="772">
        <v>14.166666666666666</v>
      </c>
      <c r="EC159" s="737">
        <f>+IF(EB146=0,0,EB159/EB146*100)</f>
        <v>1.5649400497205059E-2</v>
      </c>
      <c r="ED159" s="772">
        <v>14.166666666666666</v>
      </c>
      <c r="EE159" s="737">
        <f>+IF(ED146=0,0,ED159/ED146*100)</f>
        <v>1.5879432732722586E-2</v>
      </c>
      <c r="EF159" s="772">
        <v>14.166666666666666</v>
      </c>
      <c r="EG159" s="737">
        <f>+IF(EF146=0,0,EF159/EF146*100)</f>
        <v>1.6190660238996169E-2</v>
      </c>
      <c r="EH159" s="772">
        <f t="shared" si="145"/>
        <v>42.5</v>
      </c>
      <c r="EI159" s="737">
        <f>+IF(EH146=0,0,EH159/EH146*100)</f>
        <v>1.5903412685017885E-2</v>
      </c>
      <c r="EJ159" s="772">
        <f t="shared" si="130"/>
        <v>85</v>
      </c>
      <c r="EK159" s="737">
        <f>+IF(EJ146=0,0,EJ159/EJ146*100)</f>
        <v>1.5449557643340443E-2</v>
      </c>
      <c r="EL159" s="772">
        <v>14.166666666666666</v>
      </c>
      <c r="EM159" s="737">
        <f>+IF(EL146=0,0,EL159/EL146*100)</f>
        <v>1.4909275875974652E-2</v>
      </c>
      <c r="EN159" s="772">
        <v>14.166666666666666</v>
      </c>
      <c r="EO159" s="737">
        <f>+IF(EN146=0,0,EN159/EN146*100)</f>
        <v>1.5401070946891544E-2</v>
      </c>
      <c r="EP159" s="772">
        <v>14.166666666666666</v>
      </c>
      <c r="EQ159" s="737">
        <f>+IF(EP146=0,0,EP159/EP146*100)</f>
        <v>1.483647002024001E-2</v>
      </c>
      <c r="ER159" s="772">
        <f t="shared" si="146"/>
        <v>42.5</v>
      </c>
      <c r="ES159" s="737">
        <f>+IF(ER146=0,0,ER159/ER146*100)</f>
        <v>1.5044806017863881E-2</v>
      </c>
      <c r="ET159" s="772">
        <v>14.166666666666666</v>
      </c>
      <c r="EU159" s="737">
        <f>+IF(ET146=0,0,ET159/ET146*100)</f>
        <v>1.4699608088588346E-2</v>
      </c>
      <c r="EV159" s="772">
        <v>14.166666666666666</v>
      </c>
      <c r="EW159" s="737">
        <f>+IF(EV146=0,0,EV159/EV146*100)</f>
        <v>1.5221489566158927E-2</v>
      </c>
      <c r="EX159" s="772">
        <v>14.166666666666666</v>
      </c>
      <c r="EY159" s="737">
        <f>+IF(EX146=0,0,EX159/EX146*100)</f>
        <v>1.5812283170538018E-2</v>
      </c>
      <c r="EZ159" s="772">
        <f t="shared" si="147"/>
        <v>42.5</v>
      </c>
      <c r="FA159" s="737">
        <f>+IF(EZ146=0,0,EZ159/EZ146*100)</f>
        <v>1.5230932063002543E-2</v>
      </c>
      <c r="FB159" s="772">
        <f t="shared" si="131"/>
        <v>85</v>
      </c>
      <c r="FC159" s="737">
        <f>+IF(FB146=0,0,FB159/FB146*100)</f>
        <v>1.5137296917227058E-2</v>
      </c>
      <c r="FD159" s="772">
        <v>118.99999999999999</v>
      </c>
      <c r="FE159" s="737">
        <f>+IF(FD146=0,0,FD159/FD146*100)</f>
        <v>1.0164233058003225E-2</v>
      </c>
      <c r="FF159" s="772">
        <v>1140.42</v>
      </c>
      <c r="FG159" s="737">
        <f>+IF(FF146=0,0,FF159/FF146*100)</f>
        <v>9.172278581343693E-2</v>
      </c>
      <c r="FH159" s="772">
        <v>70.20999999999998</v>
      </c>
      <c r="FI159" s="737">
        <f>+IF(FH146=0,0,FH159/FH146*100)</f>
        <v>4.6578649929411818E-3</v>
      </c>
      <c r="FJ159" s="772">
        <v>70.20999999999998</v>
      </c>
      <c r="FK159" s="737">
        <f>+IF(FJ146=0,0,FJ159/FJ146*100)</f>
        <v>4.1553696157742188E-3</v>
      </c>
    </row>
    <row r="160" spans="2:167" s="758" customFormat="1" ht="13.5" customHeight="1">
      <c r="B160" s="777"/>
      <c r="C160" s="782" t="s">
        <v>4797</v>
      </c>
      <c r="D160" s="782"/>
      <c r="E160" s="783">
        <f t="shared" si="118"/>
        <v>14862.178913922711</v>
      </c>
      <c r="F160" s="741">
        <f>+IF(E146=0,0,E160/E146*100)</f>
        <v>2.3178875617817125</v>
      </c>
      <c r="G160" s="783">
        <f>SUM(G161:G162)</f>
        <v>1365.8880350000002</v>
      </c>
      <c r="H160" s="741">
        <f>+IF(G146=0,0,G160/G146*100)</f>
        <v>2.9258688612248869</v>
      </c>
      <c r="I160" s="783">
        <f>SUM(I161:I162)</f>
        <v>1243.6257370000001</v>
      </c>
      <c r="J160" s="741">
        <f>+IF(I146=0,0,I160/I146*100)</f>
        <v>2.417671204644924</v>
      </c>
      <c r="K160" s="783">
        <f>SUM(K161:K162)</f>
        <v>1224.1333199999999</v>
      </c>
      <c r="L160" s="741">
        <f>+IF(K146=0,0,K160/K146*100)</f>
        <v>2.257693278191244</v>
      </c>
      <c r="M160" s="783">
        <f>SUM(M161:M162)</f>
        <v>3833.6470920000002</v>
      </c>
      <c r="N160" s="741">
        <f>+IF(M146=0,0,M160/M146*100)</f>
        <v>2.5164628461223506</v>
      </c>
      <c r="O160" s="783">
        <f>SUM(O161:O162)</f>
        <v>1098.3399850000001</v>
      </c>
      <c r="P160" s="741">
        <f>+IF(O146=0,0,O160/O146*100)</f>
        <v>2.2513391863316898</v>
      </c>
      <c r="Q160" s="783">
        <f>SUM(Q161:Q162)</f>
        <v>845.97125200000005</v>
      </c>
      <c r="R160" s="741">
        <f>+IF(Q146=0,0,Q160/Q146*100)</f>
        <v>2.4353563634874864</v>
      </c>
      <c r="S160" s="783">
        <f>SUM(S161:S162)</f>
        <v>1005.574986</v>
      </c>
      <c r="T160" s="741">
        <f>+IF(S146=0,0,S160/S146*100)</f>
        <v>2.1230534390993361</v>
      </c>
      <c r="U160" s="783">
        <f>SUM(U161:U162)</f>
        <v>2949.886223</v>
      </c>
      <c r="V160" s="741">
        <f>+IF(U146=0,0,U160/U146*100)</f>
        <v>2.2537536052624638</v>
      </c>
      <c r="W160" s="783">
        <f t="shared" si="120"/>
        <v>6783.5333150000006</v>
      </c>
      <c r="X160" s="741">
        <f>+IF(W146=0,0,W160/W146*100)</f>
        <v>2.3950584707885816</v>
      </c>
      <c r="Y160" s="783">
        <f>SUM(Y161:Y162)</f>
        <v>1175.0359770000002</v>
      </c>
      <c r="Z160" s="741">
        <f>+IF(Y146=0,0,Y160/Y146*100)</f>
        <v>2.1671829073753344</v>
      </c>
      <c r="AA160" s="783">
        <f>SUM(AA161:AA162)</f>
        <v>1102.4613199999999</v>
      </c>
      <c r="AB160" s="741">
        <f>+IF(AA146=0,0,AA160/AA146*100)</f>
        <v>1.9739874856247532</v>
      </c>
      <c r="AC160" s="783">
        <f>SUM(AC161:AC162)</f>
        <v>1301.7377059227106</v>
      </c>
      <c r="AD160" s="741">
        <f>+IF(AC146=0,0,AC160/AC146*100)</f>
        <v>2.1477000919464833</v>
      </c>
      <c r="AE160" s="783">
        <f>SUM(AE161:AE162)</f>
        <v>3579.2350029227109</v>
      </c>
      <c r="AF160" s="741">
        <f>+IF(AE146=0,0,AE160/AE146*100)</f>
        <v>2.0970472965781379</v>
      </c>
      <c r="AG160" s="783">
        <f>SUM(AG161:AG162)</f>
        <v>1339.768851</v>
      </c>
      <c r="AH160" s="741">
        <f>+IF(AG146=0,0,AG160/AG146*100)</f>
        <v>2.2746543006399453</v>
      </c>
      <c r="AI160" s="783">
        <f>SUM(AI161:AI162)</f>
        <v>1577.9907959999998</v>
      </c>
      <c r="AJ160" s="741">
        <f>+IF(AI146=0,0,AI160/AI146*100)</f>
        <v>2.4577414017080241</v>
      </c>
      <c r="AK160" s="783">
        <f>SUM(AK161:AK162)</f>
        <v>1581.6509489999999</v>
      </c>
      <c r="AL160" s="741">
        <f>+IF(AK146=0,0,AK160/AK146*100)</f>
        <v>2.4643963874541215</v>
      </c>
      <c r="AM160" s="783">
        <f>SUM(AM161:AM162)</f>
        <v>4499.4105959999997</v>
      </c>
      <c r="AN160" s="741">
        <f>+IF(AM146=0,0,AM160/AM146*100)</f>
        <v>2.4024422570099793</v>
      </c>
      <c r="AO160" s="783">
        <f t="shared" si="123"/>
        <v>8078.6455989227106</v>
      </c>
      <c r="AP160" s="741">
        <f>+IF(AO146=0,0,AO160/AO146*100)</f>
        <v>2.2568280438694588</v>
      </c>
      <c r="AQ160" s="734"/>
      <c r="AR160" s="783">
        <f>SUM(AR161:AR162)</f>
        <v>15446.009174128001</v>
      </c>
      <c r="AS160" s="741">
        <f>+IF(AR146=0,0,AR160/AR146*100)</f>
        <v>2.092637294439597</v>
      </c>
      <c r="AT160" s="783">
        <f>SUM(AT161:AT162)</f>
        <v>1567.2067220000004</v>
      </c>
      <c r="AU160" s="741">
        <f>+IF(AT146=0,0,AT160/AT146*100)</f>
        <v>2.6315276241479628</v>
      </c>
      <c r="AV160" s="783">
        <f>SUM(AV161:AV162)</f>
        <v>1256.1871510000001</v>
      </c>
      <c r="AW160" s="741">
        <f>+IF(AV146=0,0,AV160/AV146*100)</f>
        <v>2.290525790147516</v>
      </c>
      <c r="AX160" s="783">
        <f>SUM(AX161:AX162)</f>
        <v>1513.5427279999999</v>
      </c>
      <c r="AY160" s="741">
        <f>+IF(AX146=0,0,AX160/AX146*100)</f>
        <v>2.2320993942544818</v>
      </c>
      <c r="AZ160" s="783">
        <f>SUM(AZ161:AZ162)</f>
        <v>4336.9366010000003</v>
      </c>
      <c r="BA160" s="741">
        <f>+IF(AZ146=0,0,AZ160/AZ146*100)</f>
        <v>2.3802407800497019</v>
      </c>
      <c r="BB160" s="783">
        <f>SUM(BB161:BB162)</f>
        <v>1533.1607980000003</v>
      </c>
      <c r="BC160" s="741">
        <f>+IF(BB146=0,0,BB160/BB146*100)</f>
        <v>2.4627343206090773</v>
      </c>
      <c r="BD160" s="783">
        <f>SUM(BD161:BD162)</f>
        <v>1253.1591580000002</v>
      </c>
      <c r="BE160" s="741">
        <f>+IF(BD146=0,0,BD160/BD146*100)</f>
        <v>2.0339340719963079</v>
      </c>
      <c r="BF160" s="783">
        <f>SUM(BF161:BF162)</f>
        <v>1315.1923791280001</v>
      </c>
      <c r="BG160" s="741">
        <f>+IF(BF146=0,0,BF160/BF146*100)</f>
        <v>2.1214647204313546</v>
      </c>
      <c r="BH160" s="783">
        <f>SUM(BH161:BH162)</f>
        <v>4101.5123351280008</v>
      </c>
      <c r="BI160" s="741">
        <f>+IF(BH146=0,0,BH160/BH146*100)</f>
        <v>2.206756979853763</v>
      </c>
      <c r="BJ160" s="783">
        <f t="shared" si="124"/>
        <v>8438.4489361280012</v>
      </c>
      <c r="BK160" s="741">
        <f>+IF(BJ146=0,0,BJ160/BJ146*100)</f>
        <v>2.292637337242462</v>
      </c>
      <c r="BL160" s="783">
        <f>SUM(BL161:BL162)</f>
        <v>1292.0761529999997</v>
      </c>
      <c r="BM160" s="741">
        <f>+IF(BL146=0,0,BL160/BL146*100)</f>
        <v>1.9186676599073602</v>
      </c>
      <c r="BN160" s="783">
        <f>SUM(BN161:BN162)</f>
        <v>1074.5122280000001</v>
      </c>
      <c r="BO160" s="741">
        <f>+IF(BN146=0,0,BN160/BN146*100)</f>
        <v>1.7449724402284146</v>
      </c>
      <c r="BP160" s="783">
        <f>SUM(BP161:BP162)</f>
        <v>1059.9485950000001</v>
      </c>
      <c r="BQ160" s="741">
        <f>+IF(BP146=0,0,BP160/BP146*100)</f>
        <v>1.9291867948086301</v>
      </c>
      <c r="BR160" s="783">
        <f>SUM(BR161:BR162)</f>
        <v>3426.5369759999999</v>
      </c>
      <c r="BS160" s="741">
        <f>+IF(BR146=0,0,BR160/BR146*100)</f>
        <v>1.8636386449676763</v>
      </c>
      <c r="BT160" s="783">
        <f>SUM(BT161:BT162)</f>
        <v>967.13544999999999</v>
      </c>
      <c r="BU160" s="741">
        <f>+IF(BT146=0,0,BT160/BT146*100)</f>
        <v>1.6949001621057045</v>
      </c>
      <c r="BV160" s="783">
        <f>SUM(BV161:BV162)</f>
        <v>1305.7269359999998</v>
      </c>
      <c r="BW160" s="741">
        <f>+IF(BV146=0,0,BV160/BV146*100)</f>
        <v>1.9287879599778808</v>
      </c>
      <c r="BX160" s="783">
        <f>SUM(BX161:BX162)</f>
        <v>1308.1608760000001</v>
      </c>
      <c r="BY160" s="741">
        <f>+IF(BX146=0,0,BX160/BX146*100)</f>
        <v>2.1297301425485924</v>
      </c>
      <c r="BZ160" s="783">
        <f>SUM(BZ161:BZ162)</f>
        <v>3581.0232620000002</v>
      </c>
      <c r="CA160" s="741">
        <f>+IF(BZ146=0,0,BZ160/BZ146*100)</f>
        <v>1.9233988314743111</v>
      </c>
      <c r="CB160" s="783">
        <f t="shared" si="125"/>
        <v>7007.560238</v>
      </c>
      <c r="CC160" s="741">
        <f>+IF(CB146=0,0,CB160/CB146*100)</f>
        <v>1.8937060160580457</v>
      </c>
      <c r="CE160" s="783">
        <f t="shared" si="126"/>
        <v>19695.417826957288</v>
      </c>
      <c r="CF160" s="741">
        <f>+IF(CE146=0,0,CE160/CE146*100)</f>
        <v>2.1733317196687607</v>
      </c>
      <c r="CG160" s="783">
        <f>SUM(CG161:CG162)</f>
        <v>1260.113822</v>
      </c>
      <c r="CH160" s="741">
        <f>+IF(CG146=0,0,CG160/CG146*100)</f>
        <v>2.0300229199199591</v>
      </c>
      <c r="CI160" s="783">
        <f>SUM(CI161:CI162)</f>
        <v>1431.0922419999999</v>
      </c>
      <c r="CJ160" s="741">
        <f>+IF(CI146=0,0,CI160/CI146*100)</f>
        <v>2.199658482778494</v>
      </c>
      <c r="CK160" s="783">
        <f>SUM(CK161:CK162)</f>
        <v>1652.969251</v>
      </c>
      <c r="CL160" s="741">
        <f>+IF(CK146=0,0,CK160/CK146*100)</f>
        <v>2.2188213079596637</v>
      </c>
      <c r="CM160" s="783">
        <f>SUM(CM161:CM162)</f>
        <v>4344.1753150000004</v>
      </c>
      <c r="CN160" s="741">
        <f>+IF(CM146=0,0,CM160/CM146*100)</f>
        <v>2.1545149285413836</v>
      </c>
      <c r="CO160" s="783">
        <f>SUM(CO161:CO162)</f>
        <v>1626.6409739999999</v>
      </c>
      <c r="CP160" s="741">
        <f>+IF(CO146=0,0,CO160/CO146*100)</f>
        <v>2.281011127200085</v>
      </c>
      <c r="CQ160" s="783">
        <f>SUM(CQ161:CQ162)</f>
        <v>1661.8034360000001</v>
      </c>
      <c r="CR160" s="741">
        <f>+IF(CQ146=0,0,CQ160/CQ146*100)</f>
        <v>2.1459988356909849</v>
      </c>
      <c r="CS160" s="783">
        <f>SUM(CS161:CS162)</f>
        <v>1783.3029520000002</v>
      </c>
      <c r="CT160" s="741">
        <f>+IF(CS146=0,0,CS160/CS146*100)</f>
        <v>2.241109396945439</v>
      </c>
      <c r="CU160" s="783">
        <f>SUM(CU161:CU162)</f>
        <v>5071.7473620000001</v>
      </c>
      <c r="CV160" s="741">
        <f>+IF(CU146=0,0,CU160/CU146*100)</f>
        <v>2.2213144439723149</v>
      </c>
      <c r="CW160" s="783">
        <f t="shared" si="127"/>
        <v>9415.9226770000005</v>
      </c>
      <c r="CX160" s="741">
        <f>+IF(CW146=0,0,CW160/CW146*100)</f>
        <v>2.1899880781589647</v>
      </c>
      <c r="CY160" s="783">
        <f>SUM(CY161:CY162)</f>
        <v>1839.4626790000002</v>
      </c>
      <c r="CZ160" s="741">
        <f>+IF(CY146=0,0,CY160/CY146*100)</f>
        <v>2.3099338708059953</v>
      </c>
      <c r="DA160" s="783">
        <f>SUM(DA161:DA162)</f>
        <v>1711.2613349999997</v>
      </c>
      <c r="DB160" s="741">
        <f>+IF(DA146=0,0,DA160/DA146*100)</f>
        <v>2.1327953882482369</v>
      </c>
      <c r="DC160" s="783">
        <f>SUM(DC161:DC162)</f>
        <v>1681.731004</v>
      </c>
      <c r="DD160" s="741">
        <f>+IF(DC146=0,0,DC160/DC146*100)</f>
        <v>2.0314327359822455</v>
      </c>
      <c r="DE160" s="783">
        <f>SUM(DE161:DE162)</f>
        <v>5232.4550179999997</v>
      </c>
      <c r="DF160" s="741">
        <f>+IF(DE146=0,0,DE160/DE146*100)</f>
        <v>2.156346068210754</v>
      </c>
      <c r="DG160" s="783">
        <f>SUM(DG161:DG162)</f>
        <v>1746.8943140286001</v>
      </c>
      <c r="DH160" s="741">
        <f>+IF(DG146=0,0,DG160/DG146*100)</f>
        <v>2.0851207622988399</v>
      </c>
      <c r="DI160" s="783">
        <f>SUM(DI161:DI162)</f>
        <v>1588.6847266559878</v>
      </c>
      <c r="DJ160" s="741">
        <f>+IF(DI146=0,0,DI160/DI146*100)</f>
        <v>2.0821462576232337</v>
      </c>
      <c r="DK160" s="783">
        <f>SUM(DK161:DK162)</f>
        <v>1711.4610912727035</v>
      </c>
      <c r="DL160" s="741">
        <f>+IF(DK146=0,0,DK160/DK146*100)</f>
        <v>2.3270859185988604</v>
      </c>
      <c r="DM160" s="783">
        <f>SUM(DM161:DM162)</f>
        <v>5047.0401319572902</v>
      </c>
      <c r="DN160" s="741">
        <f>+IF(DM146=0,0,DM160/DM146*100)</f>
        <v>2.1603201578538629</v>
      </c>
      <c r="DO160" s="783">
        <f t="shared" si="128"/>
        <v>10279.495149957289</v>
      </c>
      <c r="DP160" s="741">
        <f>+IF(DO146=0,0,DO160/DO146*100)</f>
        <v>2.1582954432781203</v>
      </c>
      <c r="DR160" s="783">
        <f t="shared" si="129"/>
        <v>28336.77645315633</v>
      </c>
      <c r="DS160" s="741">
        <f>+IF(DR146=0,0,DR160/DR146*100)</f>
        <v>2.5489486066824392</v>
      </c>
      <c r="DT160" s="783">
        <f>SUM(DT161:DT162)</f>
        <v>1919.3347759086555</v>
      </c>
      <c r="DU160" s="741">
        <f>+IF(DT146=0,0,DT160/DT146*100)</f>
        <v>2.0908151174156906</v>
      </c>
      <c r="DV160" s="783">
        <f>SUM(DV161:DV162)</f>
        <v>2514.6903240852284</v>
      </c>
      <c r="DW160" s="741">
        <f>+IF(DV146=0,0,DV160/DV146*100)</f>
        <v>2.5916295348098122</v>
      </c>
      <c r="DX160" s="783">
        <f>SUM(DX161:DX162)</f>
        <v>2140.4879480844993</v>
      </c>
      <c r="DY160" s="741">
        <f>+IF(DX146=0,0,DX160/DX146*100)</f>
        <v>2.2744608304139415</v>
      </c>
      <c r="DZ160" s="783">
        <f>SUM(DZ161:DZ162)</f>
        <v>6574.5130480783828</v>
      </c>
      <c r="EA160" s="741">
        <f>+IF(DZ146=0,0,DZ160/DZ146*100)</f>
        <v>2.3236476695560504</v>
      </c>
      <c r="EB160" s="783">
        <f>SUM(EB161:EB162)</f>
        <v>1896.4577011633914</v>
      </c>
      <c r="EC160" s="741">
        <f>+IF(EB146=0,0,EB160/EB146*100)</f>
        <v>2.0949477241069232</v>
      </c>
      <c r="ED160" s="783">
        <f>SUM(ED161:ED162)</f>
        <v>1990.8946206438907</v>
      </c>
      <c r="EE160" s="741">
        <f>+IF(ED146=0,0,ED160/ED146*100)</f>
        <v>2.2315960381026292</v>
      </c>
      <c r="EF160" s="783">
        <f>SUM(EF161:EF162)</f>
        <v>2558.8546989571287</v>
      </c>
      <c r="EG160" s="741">
        <f>+IF(EF146=0,0,EF160/EF146*100)</f>
        <v>2.9244386140075549</v>
      </c>
      <c r="EH160" s="783">
        <f>SUM(EH161:EH162)</f>
        <v>6446.2070207644101</v>
      </c>
      <c r="EI160" s="741">
        <f>+IF(EH146=0,0,EH160/EH146*100)</f>
        <v>2.4121574236300245</v>
      </c>
      <c r="EJ160" s="783">
        <f t="shared" si="130"/>
        <v>13020.720068842793</v>
      </c>
      <c r="EK160" s="741">
        <f>+IF(EJ146=0,0,EJ160/EJ146*100)</f>
        <v>2.3666395913104288</v>
      </c>
      <c r="EL160" s="783">
        <f>SUM(EL161:EL162)</f>
        <v>2480.0261175131254</v>
      </c>
      <c r="EM160" s="741">
        <f>+IF(EL146=0,0,EL160/EL146*100)</f>
        <v>2.6100277811029775</v>
      </c>
      <c r="EN160" s="783">
        <f>SUM(EN161:EN162)</f>
        <v>2553.7744472857889</v>
      </c>
      <c r="EO160" s="741">
        <f>+IF(EN146=0,0,EN160/EN146*100)</f>
        <v>2.7762961020005066</v>
      </c>
      <c r="EP160" s="783">
        <f>SUM(EP161:EP162)</f>
        <v>2721.4403108845841</v>
      </c>
      <c r="EQ160" s="741">
        <f>+IF(EP146=0,0,EP160/EP146*100)</f>
        <v>2.8501106530102436</v>
      </c>
      <c r="ER160" s="783">
        <f>SUM(ER161:ER162)</f>
        <v>7755.2408756834975</v>
      </c>
      <c r="ES160" s="741">
        <f>+IF(ER146=0,0,ER160/ER146*100)</f>
        <v>2.7453198728580479</v>
      </c>
      <c r="ET160" s="783">
        <f>SUM(ET161:ET162)</f>
        <v>2576.102409658914</v>
      </c>
      <c r="EU160" s="741">
        <f>+IF(ET146=0,0,ET160/ET146*100)</f>
        <v>2.6730138224508777</v>
      </c>
      <c r="EV160" s="783">
        <f>SUM(EV161:EV162)</f>
        <v>2354.78578116585</v>
      </c>
      <c r="EW160" s="741">
        <f>+IF(EV146=0,0,EV160/EV146*100)</f>
        <v>2.5301186257803803</v>
      </c>
      <c r="EX160" s="783">
        <f>SUM(EX161:EX162)</f>
        <v>2629.9273178052767</v>
      </c>
      <c r="EY160" s="741">
        <f>+IF(EX146=0,0,EX160/EX146*100)</f>
        <v>2.93542273885204</v>
      </c>
      <c r="EZ160" s="783">
        <f>SUM(EZ161:EZ162)</f>
        <v>7560.8155086300412</v>
      </c>
      <c r="FA160" s="741">
        <f>+IF(EZ146=0,0,EZ160/EZ146*100)</f>
        <v>2.7096062906550626</v>
      </c>
      <c r="FB160" s="783">
        <f t="shared" si="131"/>
        <v>15316.056384313539</v>
      </c>
      <c r="FC160" s="741">
        <f>+IF(FB146=0,0,FB160/FB146*100)</f>
        <v>2.7275728598864131</v>
      </c>
      <c r="FD160" s="783">
        <f>SUM(FD161:FD162)</f>
        <v>28633.967166014616</v>
      </c>
      <c r="FE160" s="741">
        <f>+IF(FD146=0,0,FD160/FD146*100)</f>
        <v>2.4457337449628964</v>
      </c>
      <c r="FF160" s="783">
        <f>SUM(FF161:FF162)</f>
        <v>32679.32613616727</v>
      </c>
      <c r="FG160" s="741">
        <f>+IF(FF146=0,0,FF160/FF146*100)</f>
        <v>2.6283639639037562</v>
      </c>
      <c r="FH160" s="783">
        <f>SUM(FH161:FH162)</f>
        <v>38677.906888445345</v>
      </c>
      <c r="FI160" s="741">
        <f>+IF(FH146=0,0,FH160/FH146*100)</f>
        <v>2.5659659378425892</v>
      </c>
      <c r="FJ160" s="783">
        <f>SUM(FJ161:FJ162)</f>
        <v>44849.355263083307</v>
      </c>
      <c r="FK160" s="741">
        <f>+IF(FJ146=0,0,FJ160/FJ146*100)</f>
        <v>2.6544031925264204</v>
      </c>
    </row>
    <row r="161" spans="2:167" s="648" customFormat="1" ht="13.5" customHeight="1">
      <c r="B161" s="769"/>
      <c r="C161" s="771" t="s">
        <v>4798</v>
      </c>
      <c r="D161" s="769"/>
      <c r="E161" s="772">
        <f t="shared" si="118"/>
        <v>1004.2965729227105</v>
      </c>
      <c r="F161" s="737">
        <f>+IF(E146=0,0,E161/E146*100)</f>
        <v>0.15662888653135865</v>
      </c>
      <c r="G161" s="772">
        <v>0</v>
      </c>
      <c r="H161" s="737">
        <f>+IF(G146=0,0,G161/G146*100)</f>
        <v>0</v>
      </c>
      <c r="I161" s="772">
        <v>0</v>
      </c>
      <c r="J161" s="737">
        <f>+IF(I146=0,0,I161/I146*100)</f>
        <v>0</v>
      </c>
      <c r="K161" s="772">
        <v>0</v>
      </c>
      <c r="L161" s="737">
        <f>+IF(K146=0,0,K161/K146*100)</f>
        <v>0</v>
      </c>
      <c r="M161" s="772">
        <f t="shared" ref="M161:M184" si="148">+G161+I161+K161</f>
        <v>0</v>
      </c>
      <c r="N161" s="737">
        <f>+IF(M146=0,0,M161/M146*100)</f>
        <v>0</v>
      </c>
      <c r="O161" s="772">
        <v>34.940722000000001</v>
      </c>
      <c r="P161" s="737">
        <f>+IF(O146=0,0,O161/O146*100)</f>
        <v>7.1620279432257739E-2</v>
      </c>
      <c r="Q161" s="772">
        <v>151.12204400000002</v>
      </c>
      <c r="R161" s="737">
        <f>+IF(Q146=0,0,Q161/Q146*100)</f>
        <v>0.43504555343759599</v>
      </c>
      <c r="S161" s="772">
        <v>201.15209100000001</v>
      </c>
      <c r="T161" s="737">
        <f>+IF(S146=0,0,S161/S146*100)</f>
        <v>0.42468900333164472</v>
      </c>
      <c r="U161" s="772">
        <f t="shared" ref="U161:U184" si="149">+O161+Q161+S161</f>
        <v>387.21485700000005</v>
      </c>
      <c r="V161" s="737">
        <f>+IF(U146=0,0,U161/U146*100)</f>
        <v>0.29583747100843338</v>
      </c>
      <c r="W161" s="772">
        <f t="shared" si="120"/>
        <v>387.21485700000005</v>
      </c>
      <c r="X161" s="737">
        <f>+IF(W146=0,0,W161/W146*100)</f>
        <v>0.13671374197018141</v>
      </c>
      <c r="Y161" s="772">
        <v>80.029145999999997</v>
      </c>
      <c r="Z161" s="737">
        <f>+IF(Y146=0,0,Y161/Y146*100)</f>
        <v>0.14760211661420908</v>
      </c>
      <c r="AA161" s="772">
        <v>94.847442999999998</v>
      </c>
      <c r="AB161" s="737">
        <f>+IF(AA146=0,0,AA161/AA146*100)</f>
        <v>0.16982697000699046</v>
      </c>
      <c r="AC161" s="772">
        <v>92.080201922710557</v>
      </c>
      <c r="AD161" s="737">
        <f>+IF(AC146=0,0,AC161/AC146*100)</f>
        <v>0.15192051151017213</v>
      </c>
      <c r="AE161" s="772">
        <f t="shared" ref="AE161:AE184" si="150">+Y161+AA161+AC161</f>
        <v>266.95679092271052</v>
      </c>
      <c r="AF161" s="737">
        <f>+IF(AE146=0,0,AE161/AE146*100)</f>
        <v>0.15640800792641721</v>
      </c>
      <c r="AG161" s="772">
        <v>91.050318000000004</v>
      </c>
      <c r="AH161" s="737">
        <f>+IF(AG146=0,0,AG161/AG146*100)</f>
        <v>0.15458487280007271</v>
      </c>
      <c r="AI161" s="772">
        <v>135.56509599999998</v>
      </c>
      <c r="AJ161" s="737">
        <f>+IF(AI146=0,0,AI161/AI146*100)</f>
        <v>0.21114441852911978</v>
      </c>
      <c r="AK161" s="772">
        <v>123.509511</v>
      </c>
      <c r="AL161" s="737">
        <f>+IF(AK146=0,0,AK161/AK146*100)</f>
        <v>0.19244220282424976</v>
      </c>
      <c r="AM161" s="772">
        <f t="shared" ref="AM161:AM184" si="151">+AG161+AI161+AK161</f>
        <v>350.12492499999996</v>
      </c>
      <c r="AN161" s="737">
        <f>+IF(AM146=0,0,AM161/AM146*100)</f>
        <v>0.18694780062976268</v>
      </c>
      <c r="AO161" s="772">
        <f t="shared" si="123"/>
        <v>617.08171592271049</v>
      </c>
      <c r="AP161" s="737">
        <f>+IF(AO146=0,0,AO161/AO146*100)</f>
        <v>0.17238623786630394</v>
      </c>
      <c r="AQ161" s="651"/>
      <c r="AR161" s="772">
        <v>1605.3681139999999</v>
      </c>
      <c r="AS161" s="737">
        <f>+IF(AR146=0,0,AR161/AR146*100)</f>
        <v>0.21749651633559997</v>
      </c>
      <c r="AT161" s="772">
        <v>143.815675</v>
      </c>
      <c r="AU161" s="737">
        <f>+IF(AT146=0,0,AT161/AT146*100)</f>
        <v>0.24148372785500694</v>
      </c>
      <c r="AV161" s="772">
        <v>151.51226399999999</v>
      </c>
      <c r="AW161" s="737">
        <f>+IF(AV146=0,0,AV161/AV146*100)</f>
        <v>0.27626675526761457</v>
      </c>
      <c r="AX161" s="772">
        <v>145.653741</v>
      </c>
      <c r="AY161" s="737">
        <f>+IF(AX146=0,0,AX161/AX146*100)</f>
        <v>0.21480307165599832</v>
      </c>
      <c r="AZ161" s="772">
        <f t="shared" ref="AZ161:AZ184" si="152">+AT161+AV161+AX161</f>
        <v>440.98167999999998</v>
      </c>
      <c r="BA161" s="737">
        <f>+IF(AZ146=0,0,AZ161/AZ146*100)</f>
        <v>0.24202396174036853</v>
      </c>
      <c r="BB161" s="772">
        <v>131.28155100000001</v>
      </c>
      <c r="BC161" s="737">
        <f>+IF(BB146=0,0,BB161/BB146*100)</f>
        <v>0.21087910787456154</v>
      </c>
      <c r="BD161" s="772">
        <v>137.054633</v>
      </c>
      <c r="BE161" s="737">
        <f>+IF(BD146=0,0,BD161/BD146*100)</f>
        <v>0.22244587688968515</v>
      </c>
      <c r="BF161" s="772">
        <v>131.82637700000001</v>
      </c>
      <c r="BG161" s="737">
        <f>+IF(BF146=0,0,BF161/BF146*100)</f>
        <v>0.21264190126558297</v>
      </c>
      <c r="BH161" s="772">
        <f t="shared" ref="BH161:BH184" si="153">+BB161+BD161+BF161</f>
        <v>400.16256099999998</v>
      </c>
      <c r="BI161" s="737">
        <f>+IF(BH146=0,0,BH161/BH146*100)</f>
        <v>0.21530144307986054</v>
      </c>
      <c r="BJ161" s="772">
        <f t="shared" si="124"/>
        <v>841.14424099999997</v>
      </c>
      <c r="BK161" s="737">
        <f>+IF(BJ146=0,0,BJ161/BJ146*100)</f>
        <v>0.22852999496942381</v>
      </c>
      <c r="BL161" s="772">
        <v>105.428878</v>
      </c>
      <c r="BM161" s="737">
        <f>+IF(BL146=0,0,BL161/BL146*100)</f>
        <v>0.15655654519220788</v>
      </c>
      <c r="BN161" s="772">
        <v>115.255196</v>
      </c>
      <c r="BO161" s="737">
        <f>+IF(BN146=0,0,BN161/BN146*100)</f>
        <v>0.18717063926528363</v>
      </c>
      <c r="BP161" s="772">
        <v>111.960499</v>
      </c>
      <c r="BQ161" s="737">
        <f>+IF(BP146=0,0,BP161/BP146*100)</f>
        <v>0.20377659561026618</v>
      </c>
      <c r="BR161" s="772">
        <f t="shared" ref="BR161:BR184" si="154">+BL161+BN161+BP161</f>
        <v>332.64457300000004</v>
      </c>
      <c r="BS161" s="737">
        <f>+IF(BR146=0,0,BR161/BR146*100)</f>
        <v>0.18092006174853875</v>
      </c>
      <c r="BT161" s="772">
        <v>107.90825599999999</v>
      </c>
      <c r="BU161" s="737">
        <f>+IF(BT146=0,0,BT161/BT146*100)</f>
        <v>0.18910869267272112</v>
      </c>
      <c r="BV161" s="772">
        <v>158.12950099999998</v>
      </c>
      <c r="BW161" s="737">
        <f>+IF(BV146=0,0,BV161/BV146*100)</f>
        <v>0.23358503928888105</v>
      </c>
      <c r="BX161" s="772">
        <v>165.54154300000002</v>
      </c>
      <c r="BY161" s="737">
        <f>+IF(BX146=0,0,BX161/BX146*100)</f>
        <v>0.26950722991283221</v>
      </c>
      <c r="BZ161" s="772">
        <f t="shared" ref="BZ161:BZ184" si="155">+BT161+BV161+BX161</f>
        <v>431.57929999999999</v>
      </c>
      <c r="CA161" s="737">
        <f>+IF(BZ146=0,0,BZ161/BZ146*100)</f>
        <v>0.23180500671891505</v>
      </c>
      <c r="CB161" s="772">
        <f t="shared" si="125"/>
        <v>764.22387300000003</v>
      </c>
      <c r="CC161" s="737">
        <f>+IF(CB146=0,0,CB161/CB146*100)</f>
        <v>0.20652199863619353</v>
      </c>
      <c r="CE161" s="772">
        <f t="shared" si="126"/>
        <v>2377.3888109999998</v>
      </c>
      <c r="CF161" s="737">
        <f>+IF(CE146=0,0,CE161/CE146*100)</f>
        <v>0.26233789799879143</v>
      </c>
      <c r="CG161" s="772">
        <v>136.98682300000002</v>
      </c>
      <c r="CH161" s="737">
        <f>+IF(CG146=0,0,CG161/CG146*100)</f>
        <v>0.22068354902706447</v>
      </c>
      <c r="CI161" s="772">
        <v>155.00270800000001</v>
      </c>
      <c r="CJ161" s="737">
        <f>+IF(CI146=0,0,CI161/CI146*100)</f>
        <v>0.2382467121960947</v>
      </c>
      <c r="CK161" s="772">
        <v>213.297147</v>
      </c>
      <c r="CL161" s="737">
        <f>+IF(CK146=0,0,CK161/CK146*100)</f>
        <v>0.28631401001820855</v>
      </c>
      <c r="CM161" s="772">
        <f t="shared" ref="CM161:CM184" si="156">+CG161+CI161+CK161</f>
        <v>505.28667800000005</v>
      </c>
      <c r="CN161" s="737">
        <f>+IF(CM146=0,0,CM161/CM146*100)</f>
        <v>0.25059939160030958</v>
      </c>
      <c r="CO161" s="772">
        <v>230.08419499999999</v>
      </c>
      <c r="CP161" s="737">
        <f>+IF(CO146=0,0,CO161/CO146*100)</f>
        <v>0.32264317533899411</v>
      </c>
      <c r="CQ161" s="772">
        <v>233.21701199999998</v>
      </c>
      <c r="CR161" s="737">
        <f>+IF(CQ146=0,0,CQ161/CQ146*100)</f>
        <v>0.30116885389285619</v>
      </c>
      <c r="CS161" s="772">
        <v>209.31120100000001</v>
      </c>
      <c r="CT161" s="737">
        <f>+IF(CS146=0,0,CS161/CS146*100)</f>
        <v>0.26304520996892039</v>
      </c>
      <c r="CU161" s="772">
        <f t="shared" ref="CU161:CU184" si="157">+CO161+CQ161+CS161</f>
        <v>672.61240799999996</v>
      </c>
      <c r="CV161" s="737">
        <f>+IF(CU146=0,0,CU161/CU146*100)</f>
        <v>0.29458952712822439</v>
      </c>
      <c r="CW161" s="772">
        <f t="shared" si="127"/>
        <v>1177.8990859999999</v>
      </c>
      <c r="CX161" s="737">
        <f>+IF(CW146=0,0,CW161/CW146*100)</f>
        <v>0.27395987032852526</v>
      </c>
      <c r="CY161" s="772">
        <v>199.983024</v>
      </c>
      <c r="CZ161" s="737">
        <f>+IF(CY146=0,0,CY161/CY146*100)</f>
        <v>0.25113179299453903</v>
      </c>
      <c r="DA161" s="772">
        <v>176.70426800000001</v>
      </c>
      <c r="DB161" s="737">
        <f>+IF(DA146=0,0,DA161/DA146*100)</f>
        <v>0.22023173209495825</v>
      </c>
      <c r="DC161" s="772">
        <v>255.300758</v>
      </c>
      <c r="DD161" s="737">
        <f>+IF(DC146=0,0,DC161/DC146*100)</f>
        <v>0.30838839034823495</v>
      </c>
      <c r="DE161" s="772">
        <f t="shared" ref="DE161:DE184" si="158">+CY161+DA161+DC161</f>
        <v>631.98805000000004</v>
      </c>
      <c r="DF161" s="737">
        <f>+IF(DE146=0,0,DE161/DE146*100)</f>
        <v>0.2604484782163648</v>
      </c>
      <c r="DG161" s="772">
        <v>189.26422500000001</v>
      </c>
      <c r="DH161" s="737">
        <f>+IF(DG146=0,0,DG161/DG146*100)</f>
        <v>0.22590878105144385</v>
      </c>
      <c r="DI161" s="772">
        <v>188.97322500000001</v>
      </c>
      <c r="DJ161" s="737">
        <f>+IF(DI146=0,0,DI161/DI146*100)</f>
        <v>0.24767021840321682</v>
      </c>
      <c r="DK161" s="772">
        <v>189.26422500000001</v>
      </c>
      <c r="DL161" s="737">
        <f>+IF(DK146=0,0,DK161/DK146*100)</f>
        <v>0.25734392393607025</v>
      </c>
      <c r="DM161" s="772">
        <f t="shared" ref="DM161:DM184" si="159">+DG161+DI161+DK161</f>
        <v>567.50167499999998</v>
      </c>
      <c r="DN161" s="737">
        <f>+IF(DM146=0,0,DM161/DM146*100)</f>
        <v>0.24291174154838407</v>
      </c>
      <c r="DO161" s="772">
        <f t="shared" si="128"/>
        <v>1199.4897249999999</v>
      </c>
      <c r="DP161" s="737">
        <f>+IF(DO146=0,0,DO161/DO146*100)</f>
        <v>0.2518463377782888</v>
      </c>
      <c r="DR161" s="772">
        <f t="shared" si="129"/>
        <v>632.08746495824084</v>
      </c>
      <c r="DS161" s="737">
        <f>+IF(DR146=0,0,DR161/DR146*100)</f>
        <v>5.6857506914032983E-2</v>
      </c>
      <c r="DT161" s="772">
        <v>41.8</v>
      </c>
      <c r="DU161" s="737">
        <f>+IF(DT146=0,0,DT161/DT146*100)</f>
        <v>4.5534563852520533E-2</v>
      </c>
      <c r="DV161" s="772">
        <v>56.190194860206404</v>
      </c>
      <c r="DW161" s="737">
        <f>+IF(DV146=0,0,DV161/DV146*100)</f>
        <v>5.7909384376942437E-2</v>
      </c>
      <c r="DX161" s="772">
        <v>44.723256844277252</v>
      </c>
      <c r="DY161" s="737">
        <f>+IF(DX146=0,0,DX161/DX146*100)</f>
        <v>4.75224800923921E-2</v>
      </c>
      <c r="DZ161" s="772">
        <f t="shared" ref="DZ161:DZ184" si="160">+DT161+DV161+DX161</f>
        <v>142.71345170448365</v>
      </c>
      <c r="EA161" s="737">
        <f>+IF(DZ146=0,0,DZ161/DZ146*100)</f>
        <v>5.0439595608430483E-2</v>
      </c>
      <c r="EB161" s="772">
        <v>42.678534399404526</v>
      </c>
      <c r="EC161" s="737">
        <f>+IF(EB146=0,0,EB161/EB146*100)</f>
        <v>4.7145421937648792E-2</v>
      </c>
      <c r="ED161" s="772">
        <v>50.363637916492678</v>
      </c>
      <c r="EE161" s="737">
        <f>+IF(ED146=0,0,ED161/ED146*100)</f>
        <v>5.6452658856715916E-2</v>
      </c>
      <c r="EF161" s="772">
        <v>57.344375038411364</v>
      </c>
      <c r="EG161" s="737">
        <f>+IF(EF146=0,0,EF161/EF146*100)</f>
        <v>6.5537173613964092E-2</v>
      </c>
      <c r="EH161" s="772">
        <f t="shared" ref="EH161:EH184" si="161">+EB161+ED161+EF161</f>
        <v>150.38654735430856</v>
      </c>
      <c r="EI161" s="737">
        <f>+IF(EH146=0,0,EH161/EH146*100)</f>
        <v>5.6274337055307141E-2</v>
      </c>
      <c r="EJ161" s="772">
        <f t="shared" si="130"/>
        <v>293.09999905879221</v>
      </c>
      <c r="EK161" s="737">
        <f>+IF(EJ146=0,0,EJ161/EJ146*100)</f>
        <v>5.3273709773198105E-2</v>
      </c>
      <c r="EL161" s="772">
        <v>57.407590540580571</v>
      </c>
      <c r="EM161" s="737">
        <f>+IF(EL146=0,0,EL161/EL146*100)</f>
        <v>6.0416866217259432E-2</v>
      </c>
      <c r="EN161" s="772">
        <v>50.126242835821749</v>
      </c>
      <c r="EO161" s="737">
        <f>+IF(EN146=0,0,EN161/EN146*100)</f>
        <v>5.4493963921101521E-2</v>
      </c>
      <c r="EP161" s="772">
        <v>64.42483237214303</v>
      </c>
      <c r="EQ161" s="737">
        <f>+IF(EP146=0,0,EP161/EP146*100)</f>
        <v>6.7470853697526229E-2</v>
      </c>
      <c r="ER161" s="772">
        <f t="shared" ref="ER161:ER184" si="162">+EL161+EN161+EP161</f>
        <v>171.95866574854534</v>
      </c>
      <c r="ES161" s="737">
        <f>+IF(ER146=0,0,ER161/ER146*100)</f>
        <v>6.0872582806530788E-2</v>
      </c>
      <c r="ET161" s="772">
        <v>59.772704151124906</v>
      </c>
      <c r="EU161" s="737">
        <f>+IF(ET146=0,0,ET161/ET146*100)</f>
        <v>6.2021317088235807E-2</v>
      </c>
      <c r="EV161" s="772">
        <v>44.022333659330968</v>
      </c>
      <c r="EW161" s="737">
        <f>+IF(EV146=0,0,EV161/EV146*100)</f>
        <v>4.7300152409892229E-2</v>
      </c>
      <c r="EX161" s="772">
        <v>63.233762340447335</v>
      </c>
      <c r="EY161" s="737">
        <f>+IF(EX146=0,0,EX161/EX146*100)</f>
        <v>7.0579069839928663E-2</v>
      </c>
      <c r="EZ161" s="772">
        <f t="shared" ref="EZ161:EZ184" si="163">+ET161+EV161+EX161</f>
        <v>167.02880015090321</v>
      </c>
      <c r="FA161" s="737">
        <f>+IF(EZ146=0,0,EZ161/EZ146*100)</f>
        <v>5.9858924886193772E-2</v>
      </c>
      <c r="FB161" s="772">
        <f t="shared" si="131"/>
        <v>338.98746589944858</v>
      </c>
      <c r="FC161" s="737">
        <f>+IF(FB146=0,0,FB161/FB146*100)</f>
        <v>6.0368869676921594E-2</v>
      </c>
      <c r="FD161" s="772">
        <v>686.37142926239005</v>
      </c>
      <c r="FE161" s="737">
        <f>+IF(FD146=0,0,FD161/FD146*100)</f>
        <v>5.8625539255274847E-2</v>
      </c>
      <c r="FF161" s="772">
        <v>637.61892191940228</v>
      </c>
      <c r="FG161" s="737">
        <f>+IF(FF146=0,0,FF161/FF146*100)</f>
        <v>5.1283021874228701E-2</v>
      </c>
      <c r="FH161" s="772">
        <v>565.88809995662814</v>
      </c>
      <c r="FI161" s="737">
        <f>+IF(FH146=0,0,FH161/FH146*100)</f>
        <v>3.7542093301666128E-2</v>
      </c>
      <c r="FJ161" s="772">
        <v>426.67186204521175</v>
      </c>
      <c r="FK161" s="737">
        <f>+IF(FJ146=0,0,FJ161/FJ146*100)</f>
        <v>2.5252518038007158E-2</v>
      </c>
    </row>
    <row r="162" spans="2:167" s="648" customFormat="1" ht="13.5" customHeight="1">
      <c r="B162" s="784"/>
      <c r="C162" s="771" t="s">
        <v>4799</v>
      </c>
      <c r="D162" s="784"/>
      <c r="E162" s="785">
        <f t="shared" si="118"/>
        <v>13857.882341</v>
      </c>
      <c r="F162" s="786">
        <f>+IF(E146=0,0,E162/E146*100)</f>
        <v>2.161258675250354</v>
      </c>
      <c r="G162" s="785">
        <v>1365.8880350000002</v>
      </c>
      <c r="H162" s="786">
        <f>+IF(G146=0,0,G162/G146*100)</f>
        <v>2.9258688612248869</v>
      </c>
      <c r="I162" s="785">
        <v>1243.6257370000001</v>
      </c>
      <c r="J162" s="786">
        <f>+IF(I146=0,0,I162/I146*100)</f>
        <v>2.417671204644924</v>
      </c>
      <c r="K162" s="785">
        <v>1224.1333199999999</v>
      </c>
      <c r="L162" s="786">
        <f>+IF(K146=0,0,K162/K146*100)</f>
        <v>2.257693278191244</v>
      </c>
      <c r="M162" s="785">
        <f t="shared" si="148"/>
        <v>3833.6470920000002</v>
      </c>
      <c r="N162" s="786">
        <f>+IF(M146=0,0,M162/M146*100)</f>
        <v>2.5164628461223506</v>
      </c>
      <c r="O162" s="785">
        <v>1063.399263</v>
      </c>
      <c r="P162" s="786">
        <f>+IF(O146=0,0,O162/O146*100)</f>
        <v>2.1797189068994318</v>
      </c>
      <c r="Q162" s="785">
        <v>694.84920800000009</v>
      </c>
      <c r="R162" s="786">
        <f>+IF(Q146=0,0,Q162/Q146*100)</f>
        <v>2.000310810049891</v>
      </c>
      <c r="S162" s="785">
        <v>804.42289499999993</v>
      </c>
      <c r="T162" s="786">
        <f>+IF(S146=0,0,S162/S146*100)</f>
        <v>1.6983644357676912</v>
      </c>
      <c r="U162" s="785">
        <f t="shared" si="149"/>
        <v>2562.671366</v>
      </c>
      <c r="V162" s="786">
        <f>+IF(U146=0,0,U162/U146*100)</f>
        <v>1.9579161342540305</v>
      </c>
      <c r="W162" s="785">
        <f t="shared" si="120"/>
        <v>6396.3184579999997</v>
      </c>
      <c r="X162" s="786">
        <f>+IF(W146=0,0,W162/W146*100)</f>
        <v>2.2583447288184</v>
      </c>
      <c r="Y162" s="785">
        <v>1095.0068310000001</v>
      </c>
      <c r="Z162" s="786">
        <f>+IF(Y146=0,0,Y162/Y146*100)</f>
        <v>2.0195807907611254</v>
      </c>
      <c r="AA162" s="785">
        <v>1007.613877</v>
      </c>
      <c r="AB162" s="786">
        <f>+IF(AA146=0,0,AA162/AA146*100)</f>
        <v>1.8041605156177629</v>
      </c>
      <c r="AC162" s="785">
        <v>1209.657504</v>
      </c>
      <c r="AD162" s="786">
        <f>+IF(AC146=0,0,AC162/AC146*100)</f>
        <v>1.9957795804363112</v>
      </c>
      <c r="AE162" s="785">
        <f t="shared" si="150"/>
        <v>3312.2782120000002</v>
      </c>
      <c r="AF162" s="786">
        <f>+IF(AE146=0,0,AE162/AE146*100)</f>
        <v>1.9406392886517208</v>
      </c>
      <c r="AG162" s="785">
        <v>1248.718533</v>
      </c>
      <c r="AH162" s="786">
        <f>+IF(AG146=0,0,AG162/AG146*100)</f>
        <v>2.1200694278398724</v>
      </c>
      <c r="AI162" s="785">
        <v>1442.4256999999998</v>
      </c>
      <c r="AJ162" s="786">
        <f>+IF(AI146=0,0,AI162/AI146*100)</f>
        <v>2.2465969831789048</v>
      </c>
      <c r="AK162" s="785">
        <v>1458.1414379999999</v>
      </c>
      <c r="AL162" s="786">
        <f>+IF(AK146=0,0,AK162/AK146*100)</f>
        <v>2.2719541846298719</v>
      </c>
      <c r="AM162" s="785">
        <f t="shared" si="151"/>
        <v>4149.2856709999996</v>
      </c>
      <c r="AN162" s="786">
        <f>+IF(AM146=0,0,AM162/AM146*100)</f>
        <v>2.2154944563802168</v>
      </c>
      <c r="AO162" s="785">
        <f t="shared" si="123"/>
        <v>7461.5638829999998</v>
      </c>
      <c r="AP162" s="786">
        <f>+IF(AO146=0,0,AO162/AO146*100)</f>
        <v>2.0844418060031549</v>
      </c>
      <c r="AQ162" s="651"/>
      <c r="AR162" s="785">
        <v>13840.641060128</v>
      </c>
      <c r="AS162" s="786">
        <f>+IF(AR146=0,0,AR162/AR146*100)</f>
        <v>1.8751407781039966</v>
      </c>
      <c r="AT162" s="785">
        <v>1423.3910470000003</v>
      </c>
      <c r="AU162" s="786">
        <f>+IF(AT146=0,0,AT162/AT146*100)</f>
        <v>2.3900438962929558</v>
      </c>
      <c r="AV162" s="785">
        <v>1104.6748870000001</v>
      </c>
      <c r="AW162" s="786">
        <f>+IF(AV146=0,0,AV162/AV146*100)</f>
        <v>2.0142590348799017</v>
      </c>
      <c r="AX162" s="785">
        <v>1367.8889869999998</v>
      </c>
      <c r="AY162" s="786">
        <f>+IF(AX146=0,0,AX162/AX146*100)</f>
        <v>2.0172963225984835</v>
      </c>
      <c r="AZ162" s="785">
        <f t="shared" si="152"/>
        <v>3895.954921</v>
      </c>
      <c r="BA162" s="786">
        <f>+IF(AZ146=0,0,AZ162/AZ146*100)</f>
        <v>2.1382168183093331</v>
      </c>
      <c r="BB162" s="785">
        <v>1401.8792470000003</v>
      </c>
      <c r="BC162" s="786">
        <f>+IF(BB146=0,0,BB162/BB146*100)</f>
        <v>2.2518552127345157</v>
      </c>
      <c r="BD162" s="785">
        <v>1116.1045250000002</v>
      </c>
      <c r="BE162" s="786">
        <f>+IF(BD146=0,0,BD162/BD146*100)</f>
        <v>1.8114881951066228</v>
      </c>
      <c r="BF162" s="785">
        <v>1183.366002128</v>
      </c>
      <c r="BG162" s="786">
        <f>+IF(BF146=0,0,BF162/BF146*100)</f>
        <v>1.9088228191657712</v>
      </c>
      <c r="BH162" s="785">
        <f t="shared" si="153"/>
        <v>3701.3497741280007</v>
      </c>
      <c r="BI162" s="786">
        <f>+IF(BH146=0,0,BH162/BH146*100)</f>
        <v>1.9914555367739026</v>
      </c>
      <c r="BJ162" s="785">
        <f t="shared" si="124"/>
        <v>7597.3046951280012</v>
      </c>
      <c r="BK162" s="786">
        <f>+IF(BJ146=0,0,BJ162/BJ146*100)</f>
        <v>2.0641073422730383</v>
      </c>
      <c r="BL162" s="785">
        <v>1186.6472749999998</v>
      </c>
      <c r="BM162" s="786">
        <f>+IF(BL146=0,0,BL162/BL146*100)</f>
        <v>1.7621111147151525</v>
      </c>
      <c r="BN162" s="785">
        <v>959.25703199999998</v>
      </c>
      <c r="BO162" s="786">
        <f>+IF(BN146=0,0,BN162/BN146*100)</f>
        <v>1.5578018009631309</v>
      </c>
      <c r="BP162" s="785">
        <v>947.98809600000004</v>
      </c>
      <c r="BQ162" s="786">
        <f>+IF(BP146=0,0,BP162/BP146*100)</f>
        <v>1.7254101991983639</v>
      </c>
      <c r="BR162" s="785">
        <f t="shared" si="154"/>
        <v>3093.8924029999998</v>
      </c>
      <c r="BS162" s="786">
        <f>+IF(BR146=0,0,BR162/BR146*100)</f>
        <v>1.6827185832191374</v>
      </c>
      <c r="BT162" s="785">
        <v>859.22719400000005</v>
      </c>
      <c r="BU162" s="786">
        <f>+IF(BT146=0,0,BT162/BT146*100)</f>
        <v>1.5057914694329833</v>
      </c>
      <c r="BV162" s="785">
        <v>1147.5974349999999</v>
      </c>
      <c r="BW162" s="786">
        <f>+IF(BV146=0,0,BV162/BV146*100)</f>
        <v>1.6952029206889998</v>
      </c>
      <c r="BX162" s="785">
        <v>1142.6193330000001</v>
      </c>
      <c r="BY162" s="786">
        <f>+IF(BX146=0,0,BX162/BX146*100)</f>
        <v>1.8602229126357603</v>
      </c>
      <c r="BZ162" s="785">
        <f t="shared" si="155"/>
        <v>3149.4439620000003</v>
      </c>
      <c r="CA162" s="786">
        <f>+IF(BZ146=0,0,BZ162/BZ146*100)</f>
        <v>1.6915938247553961</v>
      </c>
      <c r="CB162" s="785">
        <f t="shared" si="125"/>
        <v>6243.3363650000001</v>
      </c>
      <c r="CC162" s="786">
        <f>+IF(CB146=0,0,CB162/CB146*100)</f>
        <v>1.6871840174218524</v>
      </c>
      <c r="CE162" s="785">
        <f t="shared" si="126"/>
        <v>17318.029015957291</v>
      </c>
      <c r="CF162" s="786">
        <f>+IF(CE146=0,0,CE162/CE146*100)</f>
        <v>1.9109938216699693</v>
      </c>
      <c r="CG162" s="785">
        <v>1123.1269990000001</v>
      </c>
      <c r="CH162" s="786">
        <f>+IF(CG146=0,0,CG162/CG146*100)</f>
        <v>1.8093393708928946</v>
      </c>
      <c r="CI162" s="785">
        <v>1276.089534</v>
      </c>
      <c r="CJ162" s="786">
        <f>+IF(CI146=0,0,CI162/CI146*100)</f>
        <v>1.961411770582399</v>
      </c>
      <c r="CK162" s="785">
        <v>1439.672104</v>
      </c>
      <c r="CL162" s="786">
        <f>+IF(CK146=0,0,CK162/CK146*100)</f>
        <v>1.9325072979414553</v>
      </c>
      <c r="CM162" s="785">
        <f t="shared" si="156"/>
        <v>3838.888637</v>
      </c>
      <c r="CN162" s="786">
        <f>+IF(CM146=0,0,CM162/CM146*100)</f>
        <v>1.9039155369410741</v>
      </c>
      <c r="CO162" s="785">
        <v>1396.556779</v>
      </c>
      <c r="CP162" s="786">
        <f>+IF(CO146=0,0,CO162/CO146*100)</f>
        <v>1.958367951861091</v>
      </c>
      <c r="CQ162" s="785">
        <v>1428.5864240000001</v>
      </c>
      <c r="CR162" s="786">
        <f>+IF(CQ146=0,0,CQ162/CQ146*100)</f>
        <v>1.8448299817981284</v>
      </c>
      <c r="CS162" s="785">
        <v>1573.9917510000002</v>
      </c>
      <c r="CT162" s="786">
        <f>+IF(CS146=0,0,CS162/CS146*100)</f>
        <v>1.9780641869765188</v>
      </c>
      <c r="CU162" s="785">
        <f t="shared" si="157"/>
        <v>4399.1349540000001</v>
      </c>
      <c r="CV162" s="786">
        <f>+IF(CU146=0,0,CU162/CU146*100)</f>
        <v>1.9267249168440903</v>
      </c>
      <c r="CW162" s="785">
        <f t="shared" si="127"/>
        <v>8238.023591000001</v>
      </c>
      <c r="CX162" s="786">
        <f>+IF(CW146=0,0,CW162/CW146*100)</f>
        <v>1.9160282078304396</v>
      </c>
      <c r="CY162" s="785">
        <v>1639.4796550000001</v>
      </c>
      <c r="CZ162" s="786">
        <f>+IF(CY146=0,0,CY162/CY146*100)</f>
        <v>2.0588020778114564</v>
      </c>
      <c r="DA162" s="785">
        <v>1534.5570669999997</v>
      </c>
      <c r="DB162" s="786">
        <f>+IF(DA146=0,0,DA162/DA146*100)</f>
        <v>1.9125636561532786</v>
      </c>
      <c r="DC162" s="785">
        <v>1426.4302459999999</v>
      </c>
      <c r="DD162" s="786">
        <f>+IF(DC146=0,0,DC162/DC146*100)</f>
        <v>1.7230443456340103</v>
      </c>
      <c r="DE162" s="785">
        <f t="shared" si="158"/>
        <v>4600.4669679999997</v>
      </c>
      <c r="DF162" s="786">
        <f>+IF(DE146=0,0,DE162/DE146*100)</f>
        <v>1.8958975899943893</v>
      </c>
      <c r="DG162" s="785">
        <v>1557.6300890286</v>
      </c>
      <c r="DH162" s="786">
        <f>+IF(DG146=0,0,DG162/DG146*100)</f>
        <v>1.859211981247396</v>
      </c>
      <c r="DI162" s="785">
        <v>1399.7115016559878</v>
      </c>
      <c r="DJ162" s="786">
        <f>+IF(DI146=0,0,DI162/DI146*100)</f>
        <v>1.834476039220017</v>
      </c>
      <c r="DK162" s="785">
        <v>1522.1968662727036</v>
      </c>
      <c r="DL162" s="786">
        <f>+IF(DK146=0,0,DK162/DK146*100)</f>
        <v>2.0697419946627904</v>
      </c>
      <c r="DM162" s="785">
        <f t="shared" si="159"/>
        <v>4479.5384569572907</v>
      </c>
      <c r="DN162" s="786">
        <f>+IF(DM146=0,0,DM162/DM146*100)</f>
        <v>1.917408416305479</v>
      </c>
      <c r="DO162" s="785">
        <f t="shared" si="128"/>
        <v>9080.0054249572895</v>
      </c>
      <c r="DP162" s="786">
        <f>+IF(DO146=0,0,DO162/DO146*100)</f>
        <v>1.9064491054998314</v>
      </c>
      <c r="DR162" s="785">
        <f t="shared" si="129"/>
        <v>27704.68898819809</v>
      </c>
      <c r="DS162" s="786">
        <f>+IF(DR146=0,0,DR162/DR146*100)</f>
        <v>2.4920910997684063</v>
      </c>
      <c r="DT162" s="785">
        <v>1877.5347759086555</v>
      </c>
      <c r="DU162" s="786">
        <f>+IF(DT146=0,0,DT162/DT146*100)</f>
        <v>2.0452805535631704</v>
      </c>
      <c r="DV162" s="785">
        <v>2458.5001292250222</v>
      </c>
      <c r="DW162" s="786">
        <f>+IF(DV146=0,0,DV162/DV146*100)</f>
        <v>2.5337201504328699</v>
      </c>
      <c r="DX162" s="785">
        <v>2095.764691240222</v>
      </c>
      <c r="DY162" s="786">
        <f>+IF(DX146=0,0,DX162/DX146*100)</f>
        <v>2.2269383503215492</v>
      </c>
      <c r="DZ162" s="785">
        <f t="shared" si="160"/>
        <v>6431.7995963738995</v>
      </c>
      <c r="EA162" s="786">
        <f>+IF(DZ146=0,0,DZ162/DZ146*100)</f>
        <v>2.2732080739476199</v>
      </c>
      <c r="EB162" s="785">
        <v>1853.779166763987</v>
      </c>
      <c r="EC162" s="786">
        <f>+IF(EB146=0,0,EB162/EB146*100)</f>
        <v>2.0478023021692748</v>
      </c>
      <c r="ED162" s="785">
        <v>1940.5309827273979</v>
      </c>
      <c r="EE162" s="786">
        <f>+IF(ED146=0,0,ED162/ED146*100)</f>
        <v>2.1751433792459132</v>
      </c>
      <c r="EF162" s="785">
        <v>2501.5103239187174</v>
      </c>
      <c r="EG162" s="786">
        <f>+IF(EF146=0,0,EF162/EF146*100)</f>
        <v>2.8589014403935908</v>
      </c>
      <c r="EH162" s="785">
        <f t="shared" si="161"/>
        <v>6295.8204734101018</v>
      </c>
      <c r="EI162" s="786">
        <f>+IF(EH146=0,0,EH162/EH146*100)</f>
        <v>2.355883086574718</v>
      </c>
      <c r="EJ162" s="785">
        <f t="shared" si="130"/>
        <v>12727.620069784001</v>
      </c>
      <c r="EK162" s="786">
        <f>+IF(EJ146=0,0,EJ162/EJ146*100)</f>
        <v>2.3133658815372304</v>
      </c>
      <c r="EL162" s="785">
        <v>2422.6185269725447</v>
      </c>
      <c r="EM162" s="786">
        <f>+IF(EL146=0,0,EL162/EL146*100)</f>
        <v>2.5496109148857182</v>
      </c>
      <c r="EN162" s="785">
        <v>2503.6482044499671</v>
      </c>
      <c r="EO162" s="786">
        <f>+IF(EN146=0,0,EN162/EN146*100)</f>
        <v>2.7218021380794051</v>
      </c>
      <c r="EP162" s="785">
        <v>2657.0154785124409</v>
      </c>
      <c r="EQ162" s="786">
        <f>+IF(EP146=0,0,EP162/EP146*100)</f>
        <v>2.7826397993127174</v>
      </c>
      <c r="ER162" s="785">
        <f t="shared" si="162"/>
        <v>7583.2822099349523</v>
      </c>
      <c r="ES162" s="786">
        <f>+IF(ER146=0,0,ER162/ER146*100)</f>
        <v>2.6844472900515171</v>
      </c>
      <c r="ET162" s="785">
        <v>2516.3297055077892</v>
      </c>
      <c r="EU162" s="786">
        <f>+IF(ET146=0,0,ET162/ET146*100)</f>
        <v>2.6109925053626419</v>
      </c>
      <c r="EV162" s="785">
        <v>2310.7634475065192</v>
      </c>
      <c r="EW162" s="786">
        <f>+IF(EV146=0,0,EV162/EV146*100)</f>
        <v>2.4828184733704881</v>
      </c>
      <c r="EX162" s="785">
        <v>2566.6935554648294</v>
      </c>
      <c r="EY162" s="786">
        <f>+IF(EX146=0,0,EX162/EX146*100)</f>
        <v>2.8648436690121111</v>
      </c>
      <c r="EZ162" s="785">
        <f t="shared" si="163"/>
        <v>7393.7867084791378</v>
      </c>
      <c r="FA162" s="786">
        <f>+IF(EZ146=0,0,EZ162/EZ146*100)</f>
        <v>2.649747365768869</v>
      </c>
      <c r="FB162" s="785">
        <f t="shared" si="131"/>
        <v>14977.06891841409</v>
      </c>
      <c r="FC162" s="786">
        <f>+IF(FB146=0,0,FB162/FB146*100)</f>
        <v>2.6672039902094919</v>
      </c>
      <c r="FD162" s="785">
        <v>27947.595736752224</v>
      </c>
      <c r="FE162" s="786">
        <f>+IF(FD146=0,0,FD162/FD146*100)</f>
        <v>2.3871082057076216</v>
      </c>
      <c r="FF162" s="785">
        <v>32041.707214247868</v>
      </c>
      <c r="FG162" s="786">
        <f>+IF(FF146=0,0,FF162/FF146*100)</f>
        <v>2.5770809420295278</v>
      </c>
      <c r="FH162" s="785">
        <v>38112.01878848872</v>
      </c>
      <c r="FI162" s="786">
        <f>+IF(FH146=0,0,FH162/FH146*100)</f>
        <v>2.5284238445409235</v>
      </c>
      <c r="FJ162" s="785">
        <v>44422.683401038099</v>
      </c>
      <c r="FK162" s="786">
        <f>+IF(FJ146=0,0,FJ162/FJ146*100)</f>
        <v>2.6291506744884137</v>
      </c>
    </row>
    <row r="163" spans="2:167" s="758" customFormat="1" ht="13.5" customHeight="1">
      <c r="B163" s="765" t="s">
        <v>4800</v>
      </c>
      <c r="C163" s="766"/>
      <c r="D163" s="766"/>
      <c r="E163" s="767">
        <f t="shared" si="118"/>
        <v>55998.507362549906</v>
      </c>
      <c r="F163" s="768">
        <f>+IF(E146=0,0,E163/E146*100)</f>
        <v>8.7334599082509126</v>
      </c>
      <c r="G163" s="767">
        <f>SUM(G164:G184)</f>
        <v>3959.1162710000008</v>
      </c>
      <c r="H163" s="768">
        <f>+IF(G146=0,0,G163/G146*100)</f>
        <v>8.4808232581726148</v>
      </c>
      <c r="I163" s="767">
        <f>SUM(I164:I184)</f>
        <v>4086.1291279999991</v>
      </c>
      <c r="J163" s="768">
        <f>+IF(I146=0,0,I163/I146*100)</f>
        <v>7.943641271896956</v>
      </c>
      <c r="K163" s="767">
        <f>SUM(K164:K184)</f>
        <v>4835.1793270000007</v>
      </c>
      <c r="L163" s="768">
        <f>+IF(K146=0,0,K163/K146*100)</f>
        <v>8.9176168045300539</v>
      </c>
      <c r="M163" s="767">
        <f t="shared" si="148"/>
        <v>12880.424726000001</v>
      </c>
      <c r="N163" s="768">
        <f>+IF(M146=0,0,M163/M146*100)</f>
        <v>8.4549019477807121</v>
      </c>
      <c r="O163" s="767">
        <f>SUM(O164:O184)</f>
        <v>4066.2293660000014</v>
      </c>
      <c r="P163" s="768">
        <f>+IF(O146=0,0,O163/O146*100)</f>
        <v>8.3348158469241795</v>
      </c>
      <c r="Q163" s="767">
        <f>SUM(Q164:Q184)</f>
        <v>4660.4982962922204</v>
      </c>
      <c r="R163" s="768">
        <f>+IF(Q146=0,0,Q163/Q146*100)</f>
        <v>13.416501040744405</v>
      </c>
      <c r="S163" s="767">
        <f>SUM(S164:S184)</f>
        <v>4460.6995872576808</v>
      </c>
      <c r="T163" s="768">
        <f>+IF(S146=0,0,S163/S146*100)</f>
        <v>9.4177994991577982</v>
      </c>
      <c r="U163" s="767">
        <f t="shared" si="149"/>
        <v>13187.427249549903</v>
      </c>
      <c r="V163" s="768">
        <f>+IF(U146=0,0,U163/U146*100)</f>
        <v>10.075375611464574</v>
      </c>
      <c r="W163" s="767">
        <f t="shared" si="120"/>
        <v>26067.851975549904</v>
      </c>
      <c r="X163" s="768">
        <f>+IF(W146=0,0,W163/W146*100)</f>
        <v>9.2037625217004848</v>
      </c>
      <c r="Y163" s="767">
        <f>SUM(Y164:Y184)</f>
        <v>4915.8269689999988</v>
      </c>
      <c r="Z163" s="768">
        <f>+IF(Y146=0,0,Y163/Y146*100)</f>
        <v>9.0665276564816981</v>
      </c>
      <c r="AA163" s="767">
        <f>SUM(AA164:AA184)</f>
        <v>4723.3460459999997</v>
      </c>
      <c r="AB163" s="768">
        <f>+IF(AA146=0,0,AA163/AA146*100)</f>
        <v>8.4572817349085412</v>
      </c>
      <c r="AC163" s="767">
        <f>SUM(AC164:AC184)</f>
        <v>4781.7791589999988</v>
      </c>
      <c r="AD163" s="768">
        <f>+IF(AC146=0,0,AC163/AC146*100)</f>
        <v>7.8893217064589187</v>
      </c>
      <c r="AE163" s="767">
        <f t="shared" si="150"/>
        <v>14420.952173999998</v>
      </c>
      <c r="AF163" s="768">
        <f>+IF(AE146=0,0,AE163/AE146*100)</f>
        <v>8.4491291423656047</v>
      </c>
      <c r="AG163" s="767">
        <f>SUM(AG164:AG184)</f>
        <v>4333.6461040000013</v>
      </c>
      <c r="AH163" s="768">
        <f>+IF(AG146=0,0,AG163/AG146*100)</f>
        <v>7.3576473587645337</v>
      </c>
      <c r="AI163" s="767">
        <f>SUM(AI164:AI184)</f>
        <v>5155.856995000001</v>
      </c>
      <c r="AJ163" s="768">
        <f>+IF(AI146=0,0,AI163/AI146*100)</f>
        <v>8.0303150246621762</v>
      </c>
      <c r="AK163" s="767">
        <f>SUM(AK164:AK184)</f>
        <v>6020.2001139999984</v>
      </c>
      <c r="AL163" s="768">
        <f>+IF(AK146=0,0,AK163/AK146*100)</f>
        <v>9.3801729275809311</v>
      </c>
      <c r="AM163" s="767">
        <f t="shared" si="151"/>
        <v>15509.703213000001</v>
      </c>
      <c r="AN163" s="768">
        <f>+IF(AM146=0,0,AM163/AM146*100)</f>
        <v>8.281343877733681</v>
      </c>
      <c r="AO163" s="767">
        <f t="shared" si="123"/>
        <v>29930.655386999999</v>
      </c>
      <c r="AP163" s="768">
        <f>+IF(AO146=0,0,AO163/AO146*100)</f>
        <v>8.3613449335841228</v>
      </c>
      <c r="AQ163" s="734"/>
      <c r="AR163" s="767">
        <f>SUM(AR164:AR184)</f>
        <v>57459.617260166655</v>
      </c>
      <c r="AS163" s="768">
        <f>+IF(AR146=0,0,AR163/AR146*100)</f>
        <v>7.7846734808532272</v>
      </c>
      <c r="AT163" s="767">
        <f>SUM(AT164:AT184)</f>
        <v>3704.0257120000001</v>
      </c>
      <c r="AU163" s="768">
        <f>+IF(AT146=0,0,AT163/AT146*100)</f>
        <v>6.2195024082357939</v>
      </c>
      <c r="AV163" s="767">
        <f>SUM(AV164:AV184)</f>
        <v>3791.1319839999996</v>
      </c>
      <c r="AW163" s="768">
        <f>+IF(AV146=0,0,AV163/AV146*100)</f>
        <v>6.9127323713607369</v>
      </c>
      <c r="AX163" s="767">
        <f>SUM(AX164:AX184)</f>
        <v>4357.6201810000002</v>
      </c>
      <c r="AY163" s="768">
        <f>+IF(AX146=0,0,AX163/AX146*100)</f>
        <v>6.4264068575414584</v>
      </c>
      <c r="AZ163" s="767">
        <f t="shared" si="152"/>
        <v>11852.777877</v>
      </c>
      <c r="BA163" s="768">
        <f>+IF(AZ146=0,0,AZ163/AZ146*100)</f>
        <v>6.5051597141634883</v>
      </c>
      <c r="BB163" s="767">
        <f>SUM(BB164:BB184)</f>
        <v>4583.2836470000002</v>
      </c>
      <c r="BC163" s="768">
        <f>+IF(BB146=0,0,BB163/BB146*100)</f>
        <v>7.3621827229587407</v>
      </c>
      <c r="BD163" s="767">
        <f>SUM(BD164:BD184)</f>
        <v>4748.2216719999997</v>
      </c>
      <c r="BE163" s="768">
        <f>+IF(BD146=0,0,BD163/BD146*100)</f>
        <v>7.7065788319220632</v>
      </c>
      <c r="BF163" s="767">
        <f>SUM(BF164:BF184)</f>
        <v>4894.2491841666661</v>
      </c>
      <c r="BG163" s="768">
        <f>+IF(BF146=0,0,BF163/BF146*100)</f>
        <v>7.8946450283521639</v>
      </c>
      <c r="BH163" s="767">
        <f t="shared" si="153"/>
        <v>14225.754503166667</v>
      </c>
      <c r="BI163" s="768">
        <f>+IF(BH146=0,0,BH163/BH146*100)</f>
        <v>7.6539530979051484</v>
      </c>
      <c r="BJ163" s="767">
        <f t="shared" si="124"/>
        <v>26078.532380166667</v>
      </c>
      <c r="BK163" s="768">
        <f>+IF(BJ146=0,0,BJ163/BJ146*100)</f>
        <v>7.0852614607028421</v>
      </c>
      <c r="BL163" s="767">
        <f>SUM(BL164:BL184)</f>
        <v>5208.023683999998</v>
      </c>
      <c r="BM163" s="768">
        <f>+IF(BL146=0,0,BL163/BL146*100)</f>
        <v>7.7336514502813429</v>
      </c>
      <c r="BN163" s="767">
        <f>SUM(BN164:BN184)</f>
        <v>5362.7387949999993</v>
      </c>
      <c r="BO163" s="768">
        <f>+IF(BN146=0,0,BN163/BN146*100)</f>
        <v>8.7089110366259472</v>
      </c>
      <c r="BP163" s="767">
        <f>SUM(BP164:BP184)</f>
        <v>5062.0917869999994</v>
      </c>
      <c r="BQ163" s="768">
        <f>+IF(BP146=0,0,BP163/BP146*100)</f>
        <v>9.2133907961731101</v>
      </c>
      <c r="BR163" s="767">
        <f t="shared" si="154"/>
        <v>15632.854265999997</v>
      </c>
      <c r="BS163" s="768">
        <f>+IF(BR146=0,0,BR163/BR146*100)</f>
        <v>8.5024593475349644</v>
      </c>
      <c r="BT163" s="767">
        <f>SUM(BT164:BT184)</f>
        <v>4676.640007</v>
      </c>
      <c r="BU163" s="768">
        <f>+IF(BT146=0,0,BT163/BT146*100)</f>
        <v>8.195788817351616</v>
      </c>
      <c r="BV163" s="767">
        <f>SUM(BV164:BV184)</f>
        <v>4905.9938679999996</v>
      </c>
      <c r="BW163" s="768">
        <f>+IF(BV146=0,0,BV163/BV146*100)</f>
        <v>7.2470143974449748</v>
      </c>
      <c r="BX163" s="767">
        <f>SUM(BX164:BX184)</f>
        <v>6165.5967390000014</v>
      </c>
      <c r="BY163" s="768">
        <f>+IF(BX146=0,0,BX163/BX146*100)</f>
        <v>10.037799985273072</v>
      </c>
      <c r="BZ163" s="767">
        <f t="shared" si="155"/>
        <v>15748.230614</v>
      </c>
      <c r="CA163" s="768">
        <f>+IF(BZ146=0,0,BZ163/BZ146*100)</f>
        <v>8.4585120354226753</v>
      </c>
      <c r="CB163" s="767">
        <f t="shared" si="125"/>
        <v>31381.084879999995</v>
      </c>
      <c r="CC163" s="768">
        <f>+IF(CB146=0,0,CB163/CB146*100)</f>
        <v>8.4803479683886192</v>
      </c>
      <c r="CE163" s="767">
        <f t="shared" si="126"/>
        <v>65854.666082420823</v>
      </c>
      <c r="CF163" s="768">
        <f>+IF(CE146=0,0,CE163/CE146*100)</f>
        <v>7.2668696822072265</v>
      </c>
      <c r="CG163" s="767">
        <f>SUM(CG164:CG184)</f>
        <v>4704.7555820000007</v>
      </c>
      <c r="CH163" s="768">
        <f>+IF(CG146=0,0,CG163/CG146*100)</f>
        <v>7.5792849005677896</v>
      </c>
      <c r="CI163" s="767">
        <f>SUM(CI164:CI184)</f>
        <v>4584.8359869999995</v>
      </c>
      <c r="CJ163" s="768">
        <f>+IF(CI146=0,0,CI163/CI146*100)</f>
        <v>7.0471162340020976</v>
      </c>
      <c r="CK163" s="767">
        <f>SUM(CK164:CK184)</f>
        <v>5235.9341650000006</v>
      </c>
      <c r="CL163" s="768">
        <f>+IF(CK146=0,0,CK163/CK146*100)</f>
        <v>7.0283232947906722</v>
      </c>
      <c r="CM163" s="767">
        <f t="shared" si="156"/>
        <v>14525.525734000001</v>
      </c>
      <c r="CN163" s="768">
        <f>+IF(CM146=0,0,CM163/CM146*100)</f>
        <v>7.2040053104567292</v>
      </c>
      <c r="CO163" s="767">
        <f>SUM(CO164:CO184)</f>
        <v>4998.3194330000006</v>
      </c>
      <c r="CP163" s="768">
        <f>+IF(CO146=0,0,CO163/CO146*100)</f>
        <v>7.0090588065891319</v>
      </c>
      <c r="CQ163" s="767">
        <f>SUM(CQ164:CQ184)</f>
        <v>5709.4441689999994</v>
      </c>
      <c r="CR163" s="768">
        <f>+IF(CQ146=0,0,CQ163/CQ146*100)</f>
        <v>7.3729902548574824</v>
      </c>
      <c r="CS163" s="767">
        <f>SUM(CS164:CS184)</f>
        <v>5510.3505389999982</v>
      </c>
      <c r="CT163" s="768">
        <f>+IF(CS146=0,0,CS163/CS146*100)</f>
        <v>6.9249581847920707</v>
      </c>
      <c r="CU163" s="767">
        <f t="shared" si="157"/>
        <v>16218.114140999998</v>
      </c>
      <c r="CV163" s="768">
        <f>+IF(CU146=0,0,CU163/CU146*100)</f>
        <v>7.1031793628593878</v>
      </c>
      <c r="CW163" s="767">
        <f t="shared" si="127"/>
        <v>30743.639875000001</v>
      </c>
      <c r="CX163" s="768">
        <f>+IF(CW146=0,0,CW163/CW146*100)</f>
        <v>7.1504627974402561</v>
      </c>
      <c r="CY163" s="767">
        <f>SUM(CY164:CY184)</f>
        <v>5481.6201259999989</v>
      </c>
      <c r="CZ163" s="768">
        <f>+IF(CY146=0,0,CY163/CY146*100)</f>
        <v>6.8836297362786691</v>
      </c>
      <c r="DA163" s="767">
        <f>SUM(DA164:DA184)</f>
        <v>6086.2139939999997</v>
      </c>
      <c r="DB163" s="768">
        <f>+IF(DA146=0,0,DA163/DA146*100)</f>
        <v>7.5854277034168387</v>
      </c>
      <c r="DC163" s="767">
        <f>SUM(DC164:DC184)</f>
        <v>5497.6902829999981</v>
      </c>
      <c r="DD163" s="768">
        <f>+IF(DC146=0,0,DC163/DC146*100)</f>
        <v>6.6408884575560156</v>
      </c>
      <c r="DE163" s="767">
        <f t="shared" si="158"/>
        <v>17065.524402999996</v>
      </c>
      <c r="DF163" s="768">
        <f>+IF(DE146=0,0,DE163/DE146*100)</f>
        <v>7.0328701005115306</v>
      </c>
      <c r="DG163" s="767">
        <f>SUM(DG164:DG184)</f>
        <v>6115.0868978370518</v>
      </c>
      <c r="DH163" s="768">
        <f>+IF(DG146=0,0,DG163/DG146*100)</f>
        <v>7.2990647181950168</v>
      </c>
      <c r="DI163" s="767">
        <f>SUM(DI164:DI184)</f>
        <v>5981.9164768093069</v>
      </c>
      <c r="DJ163" s="768">
        <f>+IF(DI146=0,0,DI163/DI146*100)</f>
        <v>7.8399601863235509</v>
      </c>
      <c r="DK163" s="767">
        <f>SUM(DK164:DK184)</f>
        <v>5948.4984297744713</v>
      </c>
      <c r="DL163" s="768">
        <f>+IF(DK146=0,0,DK163/DK146*100)</f>
        <v>8.0882159713264077</v>
      </c>
      <c r="DM163" s="767">
        <f t="shared" si="159"/>
        <v>18045.50180442083</v>
      </c>
      <c r="DN163" s="768">
        <f>+IF(DM146=0,0,DM163/DM146*100)</f>
        <v>7.7241433171565026</v>
      </c>
      <c r="DO163" s="767">
        <f t="shared" si="128"/>
        <v>35111.026207420829</v>
      </c>
      <c r="DP163" s="768">
        <f>+IF(DO146=0,0,DO163/DO146*100)</f>
        <v>7.3719542416059118</v>
      </c>
      <c r="DR163" s="767">
        <f t="shared" si="129"/>
        <v>77188.804559162585</v>
      </c>
      <c r="DS163" s="768">
        <f>+IF(DR146=0,0,DR163/DR146*100)</f>
        <v>6.9432843272702351</v>
      </c>
      <c r="DT163" s="767">
        <f>SUM(DT164:DT184)</f>
        <v>5667.3469867849981</v>
      </c>
      <c r="DU163" s="768">
        <f>+IF(DT146=0,0,DT163/DT146*100)</f>
        <v>6.1736883551232378</v>
      </c>
      <c r="DV163" s="767">
        <f>SUM(DV164:DV184)</f>
        <v>5969.5656511871503</v>
      </c>
      <c r="DW163" s="768">
        <f>+IF(DV146=0,0,DV163/DV146*100)</f>
        <v>6.1522098778626573</v>
      </c>
      <c r="DX163" s="767">
        <f>SUM(DX164:DX184)</f>
        <v>6135.9365421606035</v>
      </c>
      <c r="DY163" s="768">
        <f>+IF(DX146=0,0,DX163/DX146*100)</f>
        <v>6.5199840697719837</v>
      </c>
      <c r="DZ163" s="767">
        <f t="shared" si="160"/>
        <v>17772.849180132755</v>
      </c>
      <c r="EA163" s="768">
        <f>+IF(DZ146=0,0,DZ163/DZ146*100)</f>
        <v>6.2815054555040062</v>
      </c>
      <c r="EB163" s="767">
        <f>SUM(EB164:EB184)</f>
        <v>6122.1601414379375</v>
      </c>
      <c r="EC163" s="768">
        <f>+IF(EB146=0,0,EB163/EB146*100)</f>
        <v>6.7629272443332606</v>
      </c>
      <c r="ED163" s="767">
        <f>SUM(ED164:ED184)</f>
        <v>6207.1226267850525</v>
      </c>
      <c r="EE163" s="768">
        <f>+IF(ED146=0,0,ED163/ED146*100)</f>
        <v>6.957570791703076</v>
      </c>
      <c r="EF163" s="767">
        <f>SUM(EF164:EF184)</f>
        <v>7044.3231442987089</v>
      </c>
      <c r="EG163" s="768">
        <f>+IF(EF146=0,0,EF163/EF146*100)</f>
        <v>8.0507465395085358</v>
      </c>
      <c r="EH163" s="767">
        <f t="shared" si="161"/>
        <v>19373.6059125217</v>
      </c>
      <c r="EI163" s="768">
        <f>+IF(EH146=0,0,EH163/EH146*100)</f>
        <v>7.2495635299702359</v>
      </c>
      <c r="EJ163" s="767">
        <f t="shared" si="130"/>
        <v>37146.455092654454</v>
      </c>
      <c r="EK163" s="768">
        <f>+IF(EJ146=0,0,EJ163/EJ146*100)</f>
        <v>6.7517211670555533</v>
      </c>
      <c r="EL163" s="767">
        <f>SUM(EL164:EL184)</f>
        <v>6393.2275142552153</v>
      </c>
      <c r="EM163" s="768">
        <f>+IF(EL146=0,0,EL163/EL146*100)</f>
        <v>6.7283571351460711</v>
      </c>
      <c r="EN163" s="767">
        <f>SUM(EN164:EN184)</f>
        <v>6635.8084609193829</v>
      </c>
      <c r="EO163" s="768">
        <f>+IF(EN146=0,0,EN163/EN146*100)</f>
        <v>7.2140157809366539</v>
      </c>
      <c r="EP163" s="767">
        <f>SUM(EP164:EP184)</f>
        <v>6420.156050598448</v>
      </c>
      <c r="EQ163" s="768">
        <f>+IF(EP146=0,0,EP163/EP146*100)</f>
        <v>6.7237025484682151</v>
      </c>
      <c r="ER163" s="767">
        <f t="shared" si="162"/>
        <v>19449.192025773045</v>
      </c>
      <c r="ES163" s="768">
        <f>+IF(ER146=0,0,ER163/ER146*100)</f>
        <v>6.8849252054574235</v>
      </c>
      <c r="ET163" s="767">
        <f>SUM(ET164:ET184)</f>
        <v>6846.1968691871207</v>
      </c>
      <c r="EU163" s="768">
        <f>+IF(ET146=0,0,ET163/ET146*100)</f>
        <v>7.1037466499556157</v>
      </c>
      <c r="EV163" s="767">
        <f>SUM(EV164:EV184)</f>
        <v>6838.0372751357127</v>
      </c>
      <c r="EW163" s="768">
        <f>+IF(EV146=0,0,EV163/EV146*100)</f>
        <v>7.3471844496341703</v>
      </c>
      <c r="EX163" s="767">
        <f>SUM(EX164:EX184)</f>
        <v>6908.9232964122584</v>
      </c>
      <c r="EY163" s="768">
        <f>+IF(EX146=0,0,EX163/EX146*100)</f>
        <v>7.7114718752751239</v>
      </c>
      <c r="EZ163" s="767">
        <f t="shared" si="163"/>
        <v>20593.157440735093</v>
      </c>
      <c r="FA163" s="768">
        <f>+IF(EZ146=0,0,EZ163/EZ146*100)</f>
        <v>7.3800701633541523</v>
      </c>
      <c r="FB163" s="767">
        <f t="shared" si="131"/>
        <v>40042.349466508138</v>
      </c>
      <c r="FC163" s="768">
        <f>+IF(FB146=0,0,FB163/FB146*100)</f>
        <v>7.1309756839753202</v>
      </c>
      <c r="FD163" s="767">
        <f>SUM(FD164:FD184)</f>
        <v>84596.898271792801</v>
      </c>
      <c r="FE163" s="768">
        <f>+IF(FD146=0,0,FD163/FD146*100)</f>
        <v>7.2257360505772459</v>
      </c>
      <c r="FF163" s="767">
        <f>SUM(FF164:FF184)</f>
        <v>87773.428795894579</v>
      </c>
      <c r="FG163" s="768">
        <f>+IF(FF146=0,0,FF163/FF146*100)</f>
        <v>7.0595249202546393</v>
      </c>
      <c r="FH163" s="767">
        <f>SUM(FH164:FH184)</f>
        <v>106979.76168821218</v>
      </c>
      <c r="FI163" s="768">
        <f>+IF(FH146=0,0,FH163/FH146*100)</f>
        <v>7.0972409474535505</v>
      </c>
      <c r="FJ163" s="767">
        <f>SUM(FJ164:FJ184)</f>
        <v>124565.87816964691</v>
      </c>
      <c r="FK163" s="768">
        <f>+IF(FJ146=0,0,FJ163/FJ146*100)</f>
        <v>7.3724151161997442</v>
      </c>
    </row>
    <row r="164" spans="2:167" s="648" customFormat="1" ht="13.5" customHeight="1">
      <c r="B164" s="769"/>
      <c r="C164" s="731" t="s">
        <v>4801</v>
      </c>
      <c r="D164" s="728"/>
      <c r="E164" s="770">
        <f t="shared" si="118"/>
        <v>231.01810277972325</v>
      </c>
      <c r="F164" s="726">
        <f>+IF(E146=0,0,E164/E146*100)</f>
        <v>3.602930566781861E-2</v>
      </c>
      <c r="G164" s="770">
        <v>23.387440000000005</v>
      </c>
      <c r="H164" s="726">
        <f>+IF(G146=0,0,G164/G146*100)</f>
        <v>5.0098236961103021E-2</v>
      </c>
      <c r="I164" s="770">
        <v>22.096045999999998</v>
      </c>
      <c r="J164" s="726">
        <f>+IF(I146=0,0,I164/I146*100)</f>
        <v>4.2955828720284549E-2</v>
      </c>
      <c r="K164" s="770">
        <v>20.460875999999999</v>
      </c>
      <c r="L164" s="726">
        <f>+IF(K146=0,0,K164/K146*100)</f>
        <v>3.7736398034737384E-2</v>
      </c>
      <c r="M164" s="770">
        <f t="shared" si="148"/>
        <v>65.944361999999998</v>
      </c>
      <c r="N164" s="726">
        <f>+IF(M146=0,0,M164/M146*100)</f>
        <v>4.3286857893241514E-2</v>
      </c>
      <c r="O164" s="770">
        <v>15.863418999999999</v>
      </c>
      <c r="P164" s="726">
        <f>+IF(O146=0,0,O164/O146*100)</f>
        <v>3.2516285769108789E-2</v>
      </c>
      <c r="Q164" s="770">
        <v>16.123104363824478</v>
      </c>
      <c r="R164" s="726">
        <f>+IF(Q146=0,0,Q164/Q146*100)</f>
        <v>4.6414703476960237E-2</v>
      </c>
      <c r="S164" s="770">
        <v>11.02882941589877</v>
      </c>
      <c r="T164" s="726">
        <f>+IF(S146=0,0,S164/S146*100)</f>
        <v>2.3284980778811661E-2</v>
      </c>
      <c r="U164" s="770">
        <f t="shared" si="149"/>
        <v>43.015352779723244</v>
      </c>
      <c r="V164" s="726">
        <f>+IF(U146=0,0,U164/U146*100)</f>
        <v>3.2864320546690459E-2</v>
      </c>
      <c r="W164" s="770">
        <f t="shared" si="120"/>
        <v>108.95971477972324</v>
      </c>
      <c r="X164" s="726">
        <f>+IF(W146=0,0,W164/W146*100)</f>
        <v>3.8470348082588278E-2</v>
      </c>
      <c r="Y164" s="770">
        <v>26.307770000000001</v>
      </c>
      <c r="Z164" s="726">
        <f>+IF(Y146=0,0,Y164/Y146*100)</f>
        <v>4.8520854332242798E-2</v>
      </c>
      <c r="AA164" s="770">
        <v>14.590841999999999</v>
      </c>
      <c r="AB164" s="726">
        <f>+IF(AA146=0,0,AA164/AA146*100)</f>
        <v>2.6125306158340359E-2</v>
      </c>
      <c r="AC164" s="770">
        <v>29.248255999999998</v>
      </c>
      <c r="AD164" s="726">
        <f>+IF(AC146=0,0,AC164/AC146*100)</f>
        <v>4.8255867379940476E-2</v>
      </c>
      <c r="AE164" s="770">
        <f t="shared" si="150"/>
        <v>70.146867999999998</v>
      </c>
      <c r="AF164" s="726">
        <f>+IF(AE146=0,0,AE164/AE146*100)</f>
        <v>4.109853077059885E-2</v>
      </c>
      <c r="AG164" s="770">
        <v>16.631596000000002</v>
      </c>
      <c r="AH164" s="726">
        <f>+IF(AG146=0,0,AG164/AG146*100)</f>
        <v>2.8237058459501464E-2</v>
      </c>
      <c r="AI164" s="770">
        <v>13.660765</v>
      </c>
      <c r="AJ164" s="726">
        <f>+IF(AI146=0,0,AI164/AI146*100)</f>
        <v>2.1276821008469254E-2</v>
      </c>
      <c r="AK164" s="770">
        <v>21.619159000000003</v>
      </c>
      <c r="AL164" s="726">
        <f>+IF(AK146=0,0,AK164/AK146*100)</f>
        <v>3.3685167623792998E-2</v>
      </c>
      <c r="AM164" s="770">
        <f t="shared" si="151"/>
        <v>51.911520000000003</v>
      </c>
      <c r="AN164" s="726">
        <f>+IF(AM146=0,0,AM164/AM146*100)</f>
        <v>2.7717948076241474E-2</v>
      </c>
      <c r="AO164" s="770">
        <f t="shared" si="123"/>
        <v>122.05838800000001</v>
      </c>
      <c r="AP164" s="726">
        <f>+IF(AO146=0,0,AO164/AO146*100)</f>
        <v>3.4097892976594088E-2</v>
      </c>
      <c r="AQ164" s="651"/>
      <c r="AR164" s="770">
        <v>274.96923600000002</v>
      </c>
      <c r="AS164" s="726">
        <f>+IF(AR146=0,0,AR164/AR146*100)</f>
        <v>3.7253045209954545E-2</v>
      </c>
      <c r="AT164" s="770">
        <v>35.102699999999999</v>
      </c>
      <c r="AU164" s="726">
        <f>+IF(AT146=0,0,AT164/AT146*100)</f>
        <v>5.8941633822432435E-2</v>
      </c>
      <c r="AV164" s="770">
        <v>27.428587</v>
      </c>
      <c r="AW164" s="726">
        <f>+IF(AV146=0,0,AV164/AV146*100)</f>
        <v>5.0013157562383705E-2</v>
      </c>
      <c r="AX164" s="770">
        <v>24.932918000000001</v>
      </c>
      <c r="AY164" s="726">
        <f>+IF(AX146=0,0,AX164/AX146*100)</f>
        <v>3.6769857986326156E-2</v>
      </c>
      <c r="AZ164" s="770">
        <f t="shared" si="152"/>
        <v>87.464204999999993</v>
      </c>
      <c r="BA164" s="726">
        <f>+IF(AZ146=0,0,AZ164/AZ146*100)</f>
        <v>4.8002976914078947E-2</v>
      </c>
      <c r="BB164" s="770">
        <v>18.361978999999998</v>
      </c>
      <c r="BC164" s="726">
        <f>+IF(BB146=0,0,BB164/BB146*100)</f>
        <v>2.9495064011937466E-2</v>
      </c>
      <c r="BD164" s="770">
        <v>18.959154000000002</v>
      </c>
      <c r="BE164" s="726">
        <f>+IF(BD146=0,0,BD164/BD146*100)</f>
        <v>3.0771565647230492E-2</v>
      </c>
      <c r="BF164" s="770">
        <v>19.827929999999999</v>
      </c>
      <c r="BG164" s="726">
        <f>+IF(BF146=0,0,BF164/BF146*100)</f>
        <v>3.1983346802900381E-2</v>
      </c>
      <c r="BH164" s="770">
        <f t="shared" si="153"/>
        <v>57.149062999999998</v>
      </c>
      <c r="BI164" s="726">
        <f>+IF(BH146=0,0,BH164/BH146*100)</f>
        <v>3.0748193193820213E-2</v>
      </c>
      <c r="BJ164" s="770">
        <f t="shared" si="124"/>
        <v>144.61326800000001</v>
      </c>
      <c r="BK164" s="726">
        <f>+IF(BJ146=0,0,BJ164/BJ146*100)</f>
        <v>3.9289895594199202E-2</v>
      </c>
      <c r="BL164" s="770">
        <v>22.546264000000001</v>
      </c>
      <c r="BM164" s="726">
        <f>+IF(BL146=0,0,BL164/BL146*100)</f>
        <v>3.3480060357195966E-2</v>
      </c>
      <c r="BN164" s="770">
        <v>24.806236999999999</v>
      </c>
      <c r="BO164" s="726">
        <f>+IF(BN146=0,0,BN164/BN146*100)</f>
        <v>4.0284511225473357E-2</v>
      </c>
      <c r="BP164" s="770">
        <v>23.030893000000003</v>
      </c>
      <c r="BQ164" s="726">
        <f>+IF(BP146=0,0,BP164/BP146*100)</f>
        <v>4.1917971171281682E-2</v>
      </c>
      <c r="BR164" s="770">
        <f t="shared" si="154"/>
        <v>70.38339400000001</v>
      </c>
      <c r="BS164" s="726">
        <f>+IF(BR146=0,0,BR164/BR146*100)</f>
        <v>3.8280402033048451E-2</v>
      </c>
      <c r="BT164" s="770">
        <v>19.723036999999998</v>
      </c>
      <c r="BU164" s="726">
        <f>+IF(BT146=0,0,BT164/BT146*100)</f>
        <v>3.4564526208316321E-2</v>
      </c>
      <c r="BV164" s="770">
        <v>16.348347</v>
      </c>
      <c r="BW164" s="726">
        <f>+IF(BV146=0,0,BV164/BV146*100)</f>
        <v>2.4149379161724296E-2</v>
      </c>
      <c r="BX164" s="770">
        <v>23.90119</v>
      </c>
      <c r="BY164" s="726">
        <f>+IF(BX146=0,0,BX164/BX146*100)</f>
        <v>3.8911945556290274E-2</v>
      </c>
      <c r="BZ164" s="770">
        <f t="shared" si="155"/>
        <v>59.972573999999994</v>
      </c>
      <c r="CA164" s="726">
        <f>+IF(BZ146=0,0,BZ164/BZ146*100)</f>
        <v>3.2211792639314792E-2</v>
      </c>
      <c r="CB164" s="770">
        <f t="shared" si="125"/>
        <v>130.35596800000002</v>
      </c>
      <c r="CC164" s="726">
        <f>+IF(CB146=0,0,CB164/CB146*100)</f>
        <v>3.5227079389491524E-2</v>
      </c>
      <c r="CE164" s="770">
        <f t="shared" si="126"/>
        <v>270.0774171705545</v>
      </c>
      <c r="CF164" s="726">
        <f>+IF(CE146=0,0,CE164/CE146*100)</f>
        <v>2.9802252618352201E-2</v>
      </c>
      <c r="CG164" s="770">
        <v>25.535964000000003</v>
      </c>
      <c r="CH164" s="726">
        <f>+IF(CG146=0,0,CG164/CG146*100)</f>
        <v>4.1138023642955449E-2</v>
      </c>
      <c r="CI164" s="770">
        <v>21.097408999999999</v>
      </c>
      <c r="CJ164" s="726">
        <f>+IF(CI146=0,0,CI164/CI146*100)</f>
        <v>3.2427745263045975E-2</v>
      </c>
      <c r="CK164" s="770">
        <v>21.047729</v>
      </c>
      <c r="CL164" s="726">
        <f>+IF(CK146=0,0,CK164/CK146*100)</f>
        <v>2.8252884656570387E-2</v>
      </c>
      <c r="CM164" s="770">
        <f t="shared" si="156"/>
        <v>67.68110200000001</v>
      </c>
      <c r="CN164" s="726">
        <f>+IF(CM146=0,0,CM164/CM146*100)</f>
        <v>3.356677253232173E-2</v>
      </c>
      <c r="CO164" s="770">
        <v>18.049651999999998</v>
      </c>
      <c r="CP164" s="726">
        <f>+IF(CO146=0,0,CO164/CO146*100)</f>
        <v>2.5310721734032302E-2</v>
      </c>
      <c r="CQ164" s="770">
        <v>19.524798999999998</v>
      </c>
      <c r="CR164" s="726">
        <f>+IF(CQ146=0,0,CQ164/CQ146*100)</f>
        <v>2.5213689545591056E-2</v>
      </c>
      <c r="CS164" s="770">
        <v>21.482070999999998</v>
      </c>
      <c r="CT164" s="726">
        <f>+IF(CS146=0,0,CS164/CS146*100)</f>
        <v>2.69969110576278E-2</v>
      </c>
      <c r="CU164" s="770">
        <f t="shared" si="157"/>
        <v>59.056521999999994</v>
      </c>
      <c r="CV164" s="726">
        <f>+IF(CU146=0,0,CU164/CU146*100)</f>
        <v>2.5865465285644238E-2</v>
      </c>
      <c r="CW164" s="770">
        <f t="shared" si="127"/>
        <v>126.73762400000001</v>
      </c>
      <c r="CX164" s="726">
        <f>+IF(CW146=0,0,CW164/CW146*100)</f>
        <v>2.9477077832442938E-2</v>
      </c>
      <c r="CY164" s="770">
        <v>27.310449999999999</v>
      </c>
      <c r="CZ164" s="726">
        <f>+IF(CY146=0,0,CY164/CY146*100)</f>
        <v>3.4295522383878486E-2</v>
      </c>
      <c r="DA164" s="770">
        <v>25.437153000000002</v>
      </c>
      <c r="DB164" s="726">
        <f>+IF(DA146=0,0,DA164/DA146*100)</f>
        <v>3.1703072756309784E-2</v>
      </c>
      <c r="DC164" s="770">
        <v>22.839065999999999</v>
      </c>
      <c r="DD164" s="726">
        <f>+IF(DC146=0,0,DC164/DC146*100)</f>
        <v>2.7588256517425233E-2</v>
      </c>
      <c r="DE164" s="770">
        <f t="shared" si="158"/>
        <v>75.586669000000001</v>
      </c>
      <c r="DF164" s="726">
        <f>+IF(DE146=0,0,DE164/DE146*100)</f>
        <v>3.1150008159955046E-2</v>
      </c>
      <c r="DG164" s="770">
        <v>28.813532853859734</v>
      </c>
      <c r="DH164" s="726">
        <f>+IF(DG146=0,0,DG164/DG146*100)</f>
        <v>3.4392289851931511E-2</v>
      </c>
      <c r="DI164" s="770">
        <v>20.910370092940632</v>
      </c>
      <c r="DJ164" s="726">
        <f>+IF(DI146=0,0,DI164/DI146*100)</f>
        <v>2.7405342359007205E-2</v>
      </c>
      <c r="DK164" s="770">
        <v>18.029221223754114</v>
      </c>
      <c r="DL164" s="726">
        <f>+IF(DK146=0,0,DK164/DK146*100)</f>
        <v>2.4514461384513433E-2</v>
      </c>
      <c r="DM164" s="770">
        <f t="shared" si="159"/>
        <v>67.753124170554486</v>
      </c>
      <c r="DN164" s="726">
        <f>+IF(DM146=0,0,DM164/DM146*100)</f>
        <v>2.9000847244395014E-2</v>
      </c>
      <c r="DO164" s="770">
        <f t="shared" si="128"/>
        <v>143.33979317055449</v>
      </c>
      <c r="DP164" s="726">
        <f>+IF(DO146=0,0,DO164/DO146*100)</f>
        <v>3.0095799251553843E-2</v>
      </c>
      <c r="DR164" s="770">
        <f t="shared" si="129"/>
        <v>302.52754243544786</v>
      </c>
      <c r="DS164" s="726">
        <f>+IF(DR146=0,0,DR164/DR146*100)</f>
        <v>2.7212945659103167E-2</v>
      </c>
      <c r="DT164" s="770">
        <v>24.68456876018994</v>
      </c>
      <c r="DU164" s="726">
        <f>+IF(DT146=0,0,DT164/DT146*100)</f>
        <v>2.6889977808201019E-2</v>
      </c>
      <c r="DV164" s="770">
        <v>25.376593416411012</v>
      </c>
      <c r="DW164" s="726">
        <f>+IF(DV146=0,0,DV164/DV146*100)</f>
        <v>2.6153013101028671E-2</v>
      </c>
      <c r="DX164" s="770">
        <v>21.848529699084558</v>
      </c>
      <c r="DY164" s="726">
        <f>+IF(DX146=0,0,DX164/DX146*100)</f>
        <v>2.3216026535993271E-2</v>
      </c>
      <c r="DZ164" s="770">
        <f t="shared" si="160"/>
        <v>71.90969187568551</v>
      </c>
      <c r="EA164" s="726">
        <f>+IF(DZ146=0,0,DZ164/DZ146*100)</f>
        <v>2.5415234059694904E-2</v>
      </c>
      <c r="EB164" s="770">
        <v>18.108132735910722</v>
      </c>
      <c r="EC164" s="726">
        <f>+IF(EB146=0,0,EB164/EB146*100)</f>
        <v>2.0003394454645874E-2</v>
      </c>
      <c r="ED164" s="770">
        <v>19.733810368194547</v>
      </c>
      <c r="EE164" s="726">
        <f>+IF(ED146=0,0,ED164/ED146*100)</f>
        <v>2.2119650421321094E-2</v>
      </c>
      <c r="EF164" s="770">
        <v>21.545933895954875</v>
      </c>
      <c r="EG164" s="726">
        <f>+IF(EF146=0,0,EF164/EF146*100)</f>
        <v>2.4624204369972452E-2</v>
      </c>
      <c r="EH164" s="770">
        <f t="shared" si="161"/>
        <v>59.387877000060143</v>
      </c>
      <c r="EI164" s="726">
        <f>+IF(EH146=0,0,EH164/EH146*100)</f>
        <v>2.22228215628009E-2</v>
      </c>
      <c r="EJ164" s="770">
        <f t="shared" si="130"/>
        <v>131.29756887574564</v>
      </c>
      <c r="EK164" s="726">
        <f>+IF(EJ146=0,0,EJ164/EJ146*100)</f>
        <v>2.3864580691485813E-2</v>
      </c>
      <c r="EL164" s="770">
        <v>23.084011082289503</v>
      </c>
      <c r="EM164" s="726">
        <f>+IF(EL146=0,0,EL164/EL146*100)</f>
        <v>2.4294062791758383E-2</v>
      </c>
      <c r="EN164" s="770">
        <v>29.506579935543076</v>
      </c>
      <c r="EO164" s="726">
        <f>+IF(EN146=0,0,EN164/EN146*100)</f>
        <v>3.2077618657935916E-2</v>
      </c>
      <c r="EP164" s="770">
        <v>40.380146781656279</v>
      </c>
      <c r="EQ164" s="726">
        <f>+IF(EP146=0,0,EP164/EP146*100)</f>
        <v>4.2289329680395379E-2</v>
      </c>
      <c r="ER164" s="770">
        <f t="shared" si="162"/>
        <v>92.970737799488859</v>
      </c>
      <c r="ES164" s="726">
        <f>+IF(ER146=0,0,ER164/ER146*100)</f>
        <v>3.291121683602341E-2</v>
      </c>
      <c r="ET164" s="770">
        <v>33.296347006742224</v>
      </c>
      <c r="EU164" s="726">
        <f>+IF(ET146=0,0,ET164/ET146*100)</f>
        <v>3.4548935419817815E-2</v>
      </c>
      <c r="EV164" s="770">
        <v>24.187876702778865</v>
      </c>
      <c r="EW164" s="726">
        <f>+IF(EV146=0,0,EV164/EV146*100)</f>
        <v>2.5988859731215563E-2</v>
      </c>
      <c r="EX164" s="770">
        <v>20.775012050692251</v>
      </c>
      <c r="EY164" s="726">
        <f>+IF(EX146=0,0,EX164/EX146*100)</f>
        <v>2.3188261652956628E-2</v>
      </c>
      <c r="EZ164" s="770">
        <f t="shared" si="163"/>
        <v>78.259235760213343</v>
      </c>
      <c r="FA164" s="726">
        <f>+IF(EZ146=0,0,EZ164/EZ146*100)</f>
        <v>2.8046143603913141E-2</v>
      </c>
      <c r="FB164" s="770">
        <f t="shared" si="131"/>
        <v>171.22997355970222</v>
      </c>
      <c r="FC164" s="726">
        <f>+IF(FB146=0,0,FB164/FB146*100)</f>
        <v>3.0493634716495896E-2</v>
      </c>
      <c r="FD164" s="770">
        <v>322.32783515538398</v>
      </c>
      <c r="FE164" s="726">
        <f>+IF(FD146=0,0,FD164/FD146*100)</f>
        <v>2.7531220484041746E-2</v>
      </c>
      <c r="FF164" s="770">
        <v>438.64284321459246</v>
      </c>
      <c r="FG164" s="726">
        <f>+IF(FF146=0,0,FF164/FF146*100)</f>
        <v>3.5279584325747584E-2</v>
      </c>
      <c r="FH164" s="770">
        <v>545.5060082348142</v>
      </c>
      <c r="FI164" s="726">
        <f>+IF(FH146=0,0,FH164/FH146*100)</f>
        <v>3.6189906554565242E-2</v>
      </c>
      <c r="FJ164" s="770">
        <v>613.87158632231512</v>
      </c>
      <c r="FK164" s="726">
        <f>+IF(FJ146=0,0,FJ164/FJ146*100)</f>
        <v>3.6331909098288984E-2</v>
      </c>
    </row>
    <row r="165" spans="2:167" s="648" customFormat="1" ht="13.5" customHeight="1">
      <c r="B165" s="769"/>
      <c r="C165" s="771" t="s">
        <v>4802</v>
      </c>
      <c r="D165" s="769"/>
      <c r="E165" s="772">
        <f t="shared" si="118"/>
        <v>3837.6060800879754</v>
      </c>
      <c r="F165" s="737">
        <f>+IF(E146=0,0,E165/E146*100)</f>
        <v>0.59850843214657667</v>
      </c>
      <c r="G165" s="772">
        <v>350.334474</v>
      </c>
      <c r="H165" s="737">
        <f>+IF(G146=0,0,G165/G146*100)</f>
        <v>0.75045150277650652</v>
      </c>
      <c r="I165" s="772">
        <v>324.52425299999999</v>
      </c>
      <c r="J165" s="737">
        <f>+IF(I146=0,0,I165/I146*100)</f>
        <v>0.63089152816962324</v>
      </c>
      <c r="K165" s="772">
        <v>283.16925000000003</v>
      </c>
      <c r="L165" s="737">
        <f>+IF(K146=0,0,K165/K146*100)</f>
        <v>0.52225464487434758</v>
      </c>
      <c r="M165" s="772">
        <f t="shared" si="148"/>
        <v>958.02797700000008</v>
      </c>
      <c r="N165" s="737">
        <f>+IF(M146=0,0,M165/M146*100)</f>
        <v>0.62886378214029359</v>
      </c>
      <c r="O165" s="772">
        <v>237.72376</v>
      </c>
      <c r="P165" s="737">
        <f>+IF(O146=0,0,O165/O146*100)</f>
        <v>0.48727791368727225</v>
      </c>
      <c r="Q165" s="772">
        <v>282.36046624572248</v>
      </c>
      <c r="R165" s="737">
        <f>+IF(Q146=0,0,Q165/Q146*100)</f>
        <v>0.81285074007315539</v>
      </c>
      <c r="S165" s="772">
        <v>294.1183368422528</v>
      </c>
      <c r="T165" s="737">
        <f>+IF(S146=0,0,S165/S146*100)</f>
        <v>0.62096706384770972</v>
      </c>
      <c r="U165" s="772">
        <f t="shared" si="149"/>
        <v>814.20256308797525</v>
      </c>
      <c r="V165" s="737">
        <f>+IF(U146=0,0,U165/U146*100)</f>
        <v>0.62206194519166136</v>
      </c>
      <c r="W165" s="772">
        <f t="shared" si="120"/>
        <v>1772.2305400879754</v>
      </c>
      <c r="X165" s="737">
        <f>+IF(W146=0,0,W165/W146*100)</f>
        <v>0.62572048667353353</v>
      </c>
      <c r="Y165" s="772">
        <v>446.10513400000002</v>
      </c>
      <c r="Z165" s="737">
        <f>+IF(Y146=0,0,Y165/Y146*100)</f>
        <v>0.82277601726332761</v>
      </c>
      <c r="AA165" s="772">
        <v>412.48630399999996</v>
      </c>
      <c r="AB165" s="737">
        <f>+IF(AA146=0,0,AA165/AA146*100)</f>
        <v>0.73856813596653681</v>
      </c>
      <c r="AC165" s="772">
        <v>284.63601</v>
      </c>
      <c r="AD165" s="737">
        <f>+IF(AC146=0,0,AC165/AC146*100)</f>
        <v>0.46961287367408888</v>
      </c>
      <c r="AE165" s="772">
        <f t="shared" si="150"/>
        <v>1143.2274479999999</v>
      </c>
      <c r="AF165" s="737">
        <f>+IF(AE146=0,0,AE165/AE146*100)</f>
        <v>0.66980850020875049</v>
      </c>
      <c r="AG165" s="772">
        <v>253.33488600000004</v>
      </c>
      <c r="AH165" s="737">
        <f>+IF(AG146=0,0,AG165/AG146*100)</f>
        <v>0.43011097586865027</v>
      </c>
      <c r="AI165" s="772">
        <v>340.02951299999995</v>
      </c>
      <c r="AJ165" s="737">
        <f>+IF(AI146=0,0,AI165/AI146*100)</f>
        <v>0.52960043494621045</v>
      </c>
      <c r="AK165" s="772">
        <v>328.78369300000003</v>
      </c>
      <c r="AL165" s="737">
        <f>+IF(AK146=0,0,AK165/AK146*100)</f>
        <v>0.51228328588890504</v>
      </c>
      <c r="AM165" s="772">
        <f t="shared" si="151"/>
        <v>922.14809200000013</v>
      </c>
      <c r="AN165" s="737">
        <f>+IF(AM146=0,0,AM165/AM146*100)</f>
        <v>0.49237727835095463</v>
      </c>
      <c r="AO165" s="772">
        <f t="shared" si="123"/>
        <v>2065.37554</v>
      </c>
      <c r="AP165" s="737">
        <f>+IF(AO146=0,0,AO165/AO146*100)</f>
        <v>0.57697758649241881</v>
      </c>
      <c r="AQ165" s="651"/>
      <c r="AR165" s="772">
        <v>4159.0359449999996</v>
      </c>
      <c r="AS165" s="737">
        <f>+IF(AR146=0,0,AR165/AR146*100)</f>
        <v>0.56346941331615363</v>
      </c>
      <c r="AT165" s="772">
        <v>373.81775199999998</v>
      </c>
      <c r="AU165" s="737">
        <f>+IF(AT146=0,0,AT165/AT146*100)</f>
        <v>0.62768473806028768</v>
      </c>
      <c r="AV165" s="772">
        <v>288.98929399999997</v>
      </c>
      <c r="AW165" s="737">
        <f>+IF(AV146=0,0,AV165/AV146*100)</f>
        <v>0.52694173034374781</v>
      </c>
      <c r="AX165" s="772">
        <v>264.85766699999999</v>
      </c>
      <c r="AY165" s="737">
        <f>+IF(AX146=0,0,AX165/AX146*100)</f>
        <v>0.39059923921378403</v>
      </c>
      <c r="AZ165" s="772">
        <f t="shared" si="152"/>
        <v>927.66471299999989</v>
      </c>
      <c r="BA165" s="737">
        <f>+IF(AZ146=0,0,AZ165/AZ146*100)</f>
        <v>0.50913019562853945</v>
      </c>
      <c r="BB165" s="772">
        <v>287.07754299999999</v>
      </c>
      <c r="BC165" s="737">
        <f>+IF(BB146=0,0,BB165/BB146*100)</f>
        <v>0.46113605222915954</v>
      </c>
      <c r="BD165" s="772">
        <v>268.04794199999998</v>
      </c>
      <c r="BE165" s="737">
        <f>+IF(BD146=0,0,BD165/BD146*100)</f>
        <v>0.43505395039557299</v>
      </c>
      <c r="BF165" s="772">
        <v>404.30675300000001</v>
      </c>
      <c r="BG165" s="737">
        <f>+IF(BF146=0,0,BF165/BF146*100)</f>
        <v>0.65216505686441217</v>
      </c>
      <c r="BH165" s="772">
        <f t="shared" si="153"/>
        <v>959.4322380000001</v>
      </c>
      <c r="BI165" s="737">
        <f>+IF(BH146=0,0,BH165/BH146*100)</f>
        <v>0.51620807519457135</v>
      </c>
      <c r="BJ165" s="772">
        <f t="shared" si="124"/>
        <v>1887.096951</v>
      </c>
      <c r="BK165" s="737">
        <f>+IF(BJ146=0,0,BJ165/BJ146*100)</f>
        <v>0.51270428506547305</v>
      </c>
      <c r="BL165" s="772">
        <v>444.556759</v>
      </c>
      <c r="BM165" s="737">
        <f>+IF(BL146=0,0,BL165/BL146*100)</f>
        <v>0.66014427594387348</v>
      </c>
      <c r="BN165" s="772">
        <v>460.97269800000004</v>
      </c>
      <c r="BO165" s="737">
        <f>+IF(BN146=0,0,BN165/BN146*100)</f>
        <v>0.748604466982144</v>
      </c>
      <c r="BP165" s="772">
        <v>303.46170599999999</v>
      </c>
      <c r="BQ165" s="737">
        <f>+IF(BP146=0,0,BP165/BP146*100)</f>
        <v>0.55232330955191167</v>
      </c>
      <c r="BR165" s="772">
        <f t="shared" si="154"/>
        <v>1208.9911630000001</v>
      </c>
      <c r="BS165" s="737">
        <f>+IF(BR146=0,0,BR165/BR146*100)</f>
        <v>0.65755095263014474</v>
      </c>
      <c r="BT165" s="772">
        <v>297.80211299999996</v>
      </c>
      <c r="BU165" s="737">
        <f>+IF(BT146=0,0,BT165/BT146*100)</f>
        <v>0.52189675148307424</v>
      </c>
      <c r="BV165" s="772">
        <v>380.51122999999995</v>
      </c>
      <c r="BW165" s="737">
        <f>+IF(BV146=0,0,BV165/BV146*100)</f>
        <v>0.56208190152582882</v>
      </c>
      <c r="BX165" s="772">
        <v>384.63448800000003</v>
      </c>
      <c r="BY165" s="737">
        <f>+IF(BX146=0,0,BX165/BX146*100)</f>
        <v>0.62619795316164528</v>
      </c>
      <c r="BZ165" s="772">
        <f t="shared" si="155"/>
        <v>1062.947831</v>
      </c>
      <c r="CA165" s="737">
        <f>+IF(BZ146=0,0,BZ165/BZ146*100)</f>
        <v>0.57091855217989174</v>
      </c>
      <c r="CB165" s="772">
        <f t="shared" si="125"/>
        <v>2271.9389940000001</v>
      </c>
      <c r="CC165" s="737">
        <f>+IF(CB146=0,0,CB165/CB146*100)</f>
        <v>0.61396326181030325</v>
      </c>
      <c r="CE165" s="772">
        <f t="shared" si="126"/>
        <v>4713.7220974969277</v>
      </c>
      <c r="CF165" s="737">
        <f>+IF(CE146=0,0,CE165/CE146*100)</f>
        <v>0.52014543901535937</v>
      </c>
      <c r="CG165" s="772">
        <v>345.91517299999998</v>
      </c>
      <c r="CH165" s="737">
        <f>+IF(CG146=0,0,CG165/CG146*100)</f>
        <v>0.55726373068708202</v>
      </c>
      <c r="CI165" s="772">
        <v>305.79169999999999</v>
      </c>
      <c r="CJ165" s="737">
        <f>+IF(CI146=0,0,CI165/CI146*100)</f>
        <v>0.47001673765502555</v>
      </c>
      <c r="CK165" s="772">
        <v>278.13381400000003</v>
      </c>
      <c r="CL165" s="737">
        <f>+IF(CK146=0,0,CK165/CK146*100)</f>
        <v>0.37334586387129953</v>
      </c>
      <c r="CM165" s="772">
        <f t="shared" si="156"/>
        <v>929.840687</v>
      </c>
      <c r="CN165" s="737">
        <f>+IF(CM146=0,0,CM165/CM146*100)</f>
        <v>0.46115902237860673</v>
      </c>
      <c r="CO165" s="772">
        <v>301.96216800000002</v>
      </c>
      <c r="CP165" s="737">
        <f>+IF(CO146=0,0,CO165/CO146*100)</f>
        <v>0.42343644123737756</v>
      </c>
      <c r="CQ165" s="772">
        <v>319.21824700000002</v>
      </c>
      <c r="CR165" s="737">
        <f>+IF(CQ146=0,0,CQ165/CQ146*100)</f>
        <v>0.41222804788647527</v>
      </c>
      <c r="CS165" s="772">
        <v>425.60310900000002</v>
      </c>
      <c r="CT165" s="737">
        <f>+IF(CS146=0,0,CS165/CS146*100)</f>
        <v>0.53486320194746917</v>
      </c>
      <c r="CU165" s="772">
        <f t="shared" si="157"/>
        <v>1046.7835239999999</v>
      </c>
      <c r="CV165" s="737">
        <f>+IF(CU146=0,0,CU165/CU146*100)</f>
        <v>0.45846829418106178</v>
      </c>
      <c r="CW165" s="772">
        <f t="shared" si="127"/>
        <v>1976.6242109999998</v>
      </c>
      <c r="CX165" s="737">
        <f>+IF(CW146=0,0,CW165/CW146*100)</f>
        <v>0.45973014069711537</v>
      </c>
      <c r="CY165" s="772">
        <v>505.17089799999997</v>
      </c>
      <c r="CZ165" s="737">
        <f>+IF(CY146=0,0,CY165/CY146*100)</f>
        <v>0.63437621276994693</v>
      </c>
      <c r="DA165" s="772">
        <v>514.86661800000002</v>
      </c>
      <c r="DB165" s="737">
        <f>+IF(DA146=0,0,DA165/DA146*100)</f>
        <v>0.64169342576384847</v>
      </c>
      <c r="DC165" s="772">
        <v>352.35053099999993</v>
      </c>
      <c r="DD165" s="737">
        <f>+IF(DC146=0,0,DC165/DC146*100)</f>
        <v>0.42561884243773318</v>
      </c>
      <c r="DE165" s="772">
        <f t="shared" si="158"/>
        <v>1372.3880469999999</v>
      </c>
      <c r="DF165" s="737">
        <f>+IF(DE146=0,0,DE165/DE146*100)</f>
        <v>0.56557458382872727</v>
      </c>
      <c r="DG165" s="772">
        <v>417.43997301303176</v>
      </c>
      <c r="DH165" s="737">
        <f>+IF(DG146=0,0,DG165/DG146*100)</f>
        <v>0.49826297318218277</v>
      </c>
      <c r="DI165" s="772">
        <v>486.89356755851708</v>
      </c>
      <c r="DJ165" s="737">
        <f>+IF(DI146=0,0,DI165/DI146*100)</f>
        <v>0.63812763007214024</v>
      </c>
      <c r="DK165" s="772">
        <v>460.37629892537916</v>
      </c>
      <c r="DL165" s="737">
        <f>+IF(DK146=0,0,DK165/DK146*100)</f>
        <v>0.62597695498249761</v>
      </c>
      <c r="DM165" s="772">
        <f t="shared" si="159"/>
        <v>1364.709839496928</v>
      </c>
      <c r="DN165" s="737">
        <f>+IF(DM146=0,0,DM165/DM146*100)</f>
        <v>0.58414637070527498</v>
      </c>
      <c r="DO165" s="772">
        <f t="shared" si="128"/>
        <v>2737.0978864969279</v>
      </c>
      <c r="DP165" s="737">
        <f>+IF(DO146=0,0,DO165/DO146*100)</f>
        <v>0.57468443829724825</v>
      </c>
      <c r="DR165" s="772">
        <f t="shared" si="129"/>
        <v>5692.7661884389581</v>
      </c>
      <c r="DS165" s="737">
        <f>+IF(DR146=0,0,DR165/DR146*100)</f>
        <v>0.51207548142174464</v>
      </c>
      <c r="DT165" s="772">
        <v>428.21283529112435</v>
      </c>
      <c r="DU165" s="737">
        <f>+IF(DT146=0,0,DT165/DT146*100)</f>
        <v>0.46647092562278858</v>
      </c>
      <c r="DV165" s="772">
        <v>389.35274178922947</v>
      </c>
      <c r="DW165" s="737">
        <f>+IF(DV146=0,0,DV165/DV146*100)</f>
        <v>0.40126533888311355</v>
      </c>
      <c r="DX165" s="772">
        <v>335.52293014798977</v>
      </c>
      <c r="DY165" s="737">
        <f>+IF(DX146=0,0,DX165/DX146*100)</f>
        <v>0.35652326985080024</v>
      </c>
      <c r="DZ165" s="772">
        <f t="shared" si="160"/>
        <v>1153.0885072283436</v>
      </c>
      <c r="EA165" s="737">
        <f>+IF(DZ146=0,0,DZ165/DZ146*100)</f>
        <v>0.40753914442319639</v>
      </c>
      <c r="EB165" s="772">
        <v>360.24408812449633</v>
      </c>
      <c r="EC165" s="737">
        <f>+IF(EB146=0,0,EB165/EB146*100)</f>
        <v>0.39794851848075369</v>
      </c>
      <c r="ED165" s="772">
        <v>388.81910877631844</v>
      </c>
      <c r="EE165" s="737">
        <f>+IF(ED146=0,0,ED165/ED146*100)</f>
        <v>0.43582777997722549</v>
      </c>
      <c r="EF165" s="772">
        <v>520.98069102646241</v>
      </c>
      <c r="EG165" s="737">
        <f>+IF(EF146=0,0,EF165/EF146*100)</f>
        <v>0.59541327243436892</v>
      </c>
      <c r="EH165" s="772">
        <f t="shared" si="161"/>
        <v>1270.0438879272772</v>
      </c>
      <c r="EI165" s="737">
        <f>+IF(EH146=0,0,EH165/EH146*100)</f>
        <v>0.47524781359510804</v>
      </c>
      <c r="EJ165" s="772">
        <f t="shared" si="130"/>
        <v>2423.1323951556205</v>
      </c>
      <c r="EK165" s="737">
        <f>+IF(EJ146=0,0,EJ165/EJ146*100)</f>
        <v>0.44042733666355705</v>
      </c>
      <c r="EL165" s="772">
        <v>618.58758267461417</v>
      </c>
      <c r="EM165" s="737">
        <f>+IF(EL146=0,0,EL165/EL146*100)</f>
        <v>0.65101361813280711</v>
      </c>
      <c r="EN165" s="772">
        <v>631.24038969688456</v>
      </c>
      <c r="EO165" s="737">
        <f>+IF(EN146=0,0,EN165/EN146*100)</f>
        <v>0.6862431547951896</v>
      </c>
      <c r="EP165" s="772">
        <v>456.15917515619691</v>
      </c>
      <c r="EQ165" s="737">
        <f>+IF(EP146=0,0,EP165/EP146*100)</f>
        <v>0.47772648894087016</v>
      </c>
      <c r="ER165" s="772">
        <f t="shared" si="162"/>
        <v>1705.9871475276955</v>
      </c>
      <c r="ES165" s="737">
        <f>+IF(ER146=0,0,ER165/ER146*100)</f>
        <v>0.60391166361230841</v>
      </c>
      <c r="ET165" s="772">
        <v>436.53266518591118</v>
      </c>
      <c r="EU165" s="737">
        <f>+IF(ET146=0,0,ET165/ET146*100)</f>
        <v>0.45295475972469518</v>
      </c>
      <c r="EV165" s="772">
        <v>557.36403754393359</v>
      </c>
      <c r="EW165" s="737">
        <f>+IF(EV146=0,0,EV165/EV146*100)</f>
        <v>0.59886429755486104</v>
      </c>
      <c r="EX165" s="772">
        <v>569.74994302579785</v>
      </c>
      <c r="EY165" s="737">
        <f>+IF(EX146=0,0,EX165/EX146*100)</f>
        <v>0.63593276015448119</v>
      </c>
      <c r="EZ165" s="772">
        <f t="shared" si="163"/>
        <v>1563.6466457556426</v>
      </c>
      <c r="FA165" s="737">
        <f>+IF(EZ146=0,0,EZ165/EZ146*100)</f>
        <v>0.56037166663637639</v>
      </c>
      <c r="FB165" s="772">
        <f t="shared" si="131"/>
        <v>3269.633793283338</v>
      </c>
      <c r="FC165" s="737">
        <f>+IF(FB146=0,0,FB165/FB146*100)</f>
        <v>0.58227550046505039</v>
      </c>
      <c r="FD165" s="772">
        <v>6072.5601552891012</v>
      </c>
      <c r="FE165" s="737">
        <f>+IF(FD146=0,0,FD165/FD146*100)</f>
        <v>0.51867997207649308</v>
      </c>
      <c r="FF165" s="772">
        <v>7338.7027990618899</v>
      </c>
      <c r="FG165" s="737">
        <f>+IF(FF146=0,0,FF165/FF146*100)</f>
        <v>0.59024417757214342</v>
      </c>
      <c r="FH165" s="772">
        <v>9606.0279254527268</v>
      </c>
      <c r="FI165" s="737">
        <f>+IF(FH146=0,0,FH165/FH146*100)</f>
        <v>0.63728217056233682</v>
      </c>
      <c r="FJ165" s="772">
        <v>11400.868484724147</v>
      </c>
      <c r="FK165" s="737">
        <f>+IF(FJ146=0,0,FJ165/FJ146*100)</f>
        <v>0.67475890179263065</v>
      </c>
    </row>
    <row r="166" spans="2:167" s="648" customFormat="1" ht="13.5" customHeight="1">
      <c r="B166" s="769"/>
      <c r="C166" s="771" t="s">
        <v>4803</v>
      </c>
      <c r="D166" s="769"/>
      <c r="E166" s="772">
        <f t="shared" si="118"/>
        <v>612.53139642654367</v>
      </c>
      <c r="F166" s="737">
        <f>+IF(E146=0,0,E166/E146*100)</f>
        <v>9.5529660435445099E-2</v>
      </c>
      <c r="G166" s="772">
        <v>70.054451999999998</v>
      </c>
      <c r="H166" s="737">
        <f>+IF(G146=0,0,G166/G146*100)</f>
        <v>0.15006364683249712</v>
      </c>
      <c r="I166" s="772">
        <v>68.200753999999989</v>
      </c>
      <c r="J166" s="737">
        <f>+IF(I146=0,0,I166/I146*100)</f>
        <v>0.13258570820400453</v>
      </c>
      <c r="K166" s="772">
        <v>56.829889000000001</v>
      </c>
      <c r="L166" s="737">
        <f>+IF(K146=0,0,K166/K146*100)</f>
        <v>0.10481248757745973</v>
      </c>
      <c r="M166" s="772">
        <f t="shared" si="148"/>
        <v>195.085095</v>
      </c>
      <c r="N166" s="737">
        <f>+IF(M146=0,0,M166/M146*100)</f>
        <v>0.12805675160454991</v>
      </c>
      <c r="O166" s="772">
        <v>45.307830000000003</v>
      </c>
      <c r="P166" s="737">
        <f>+IF(O146=0,0,O166/O146*100)</f>
        <v>9.2870417648187986E-2</v>
      </c>
      <c r="Q166" s="772">
        <v>36.250303816129005</v>
      </c>
      <c r="R166" s="737">
        <f>+IF(Q146=0,0,Q166/Q146*100)</f>
        <v>0.10435627436304951</v>
      </c>
      <c r="S166" s="772">
        <v>45.123191610414636</v>
      </c>
      <c r="T166" s="737">
        <f>+IF(S146=0,0,S166/S146*100)</f>
        <v>9.5267830311392715E-2</v>
      </c>
      <c r="U166" s="772">
        <f t="shared" si="149"/>
        <v>126.68132542654365</v>
      </c>
      <c r="V166" s="737">
        <f>+IF(U146=0,0,U166/U146*100)</f>
        <v>9.6786273203832707E-2</v>
      </c>
      <c r="W166" s="772">
        <f t="shared" si="120"/>
        <v>321.76642042654362</v>
      </c>
      <c r="X166" s="737">
        <f>+IF(W146=0,0,W166/W146*100)</f>
        <v>0.11360589755693024</v>
      </c>
      <c r="Y166" s="772">
        <v>63.094516999999996</v>
      </c>
      <c r="Z166" s="737">
        <f>+IF(Y146=0,0,Y166/Y146*100)</f>
        <v>0.11636865718835979</v>
      </c>
      <c r="AA166" s="772">
        <v>42.534373000000002</v>
      </c>
      <c r="AB166" s="737">
        <f>+IF(AA146=0,0,AA166/AA146*100)</f>
        <v>7.6158971283360216E-2</v>
      </c>
      <c r="AC166" s="772">
        <v>44.149900000000002</v>
      </c>
      <c r="AD166" s="737">
        <f>+IF(AC146=0,0,AC166/AC146*100)</f>
        <v>7.2841666841183095E-2</v>
      </c>
      <c r="AE166" s="772">
        <f t="shared" si="150"/>
        <v>149.77879000000001</v>
      </c>
      <c r="AF166" s="737">
        <f>+IF(AE146=0,0,AE166/AE146*100)</f>
        <v>8.775428447636556E-2</v>
      </c>
      <c r="AG166" s="772">
        <v>32.178760000000004</v>
      </c>
      <c r="AH166" s="737">
        <f>+IF(AG146=0,0,AG166/AG146*100)</f>
        <v>5.4632972522556909E-2</v>
      </c>
      <c r="AI166" s="772">
        <v>34.042081000000003</v>
      </c>
      <c r="AJ166" s="737">
        <f>+IF(AI146=0,0,AI166/AI146*100)</f>
        <v>5.3020988516588353E-2</v>
      </c>
      <c r="AK166" s="772">
        <v>74.765344999999996</v>
      </c>
      <c r="AL166" s="737">
        <f>+IF(AK146=0,0,AK166/AK146*100)</f>
        <v>0.11649311514734283</v>
      </c>
      <c r="AM166" s="772">
        <f t="shared" si="151"/>
        <v>140.986186</v>
      </c>
      <c r="AN166" s="737">
        <f>+IF(AM146=0,0,AM166/AM146*100)</f>
        <v>7.5279009033357575E-2</v>
      </c>
      <c r="AO166" s="772">
        <f t="shared" si="123"/>
        <v>290.76497600000005</v>
      </c>
      <c r="AP166" s="737">
        <f>+IF(AO146=0,0,AO166/AO146*100)</f>
        <v>8.1227297815779365E-2</v>
      </c>
      <c r="AQ166" s="651"/>
      <c r="AR166" s="772">
        <v>885.22164899999996</v>
      </c>
      <c r="AS166" s="737">
        <f>+IF(AR146=0,0,AR166/AR146*100)</f>
        <v>0.11993051510325144</v>
      </c>
      <c r="AT166" s="772">
        <v>83.390523000000002</v>
      </c>
      <c r="AU166" s="737">
        <f>+IF(AT146=0,0,AT166/AT146*100)</f>
        <v>0.14002266694377158</v>
      </c>
      <c r="AV166" s="772">
        <v>65.408912999999998</v>
      </c>
      <c r="AW166" s="737">
        <f>+IF(AV146=0,0,AV166/AV146*100)</f>
        <v>0.11926630678617339</v>
      </c>
      <c r="AX166" s="772">
        <v>68.608195999999992</v>
      </c>
      <c r="AY166" s="737">
        <f>+IF(AX146=0,0,AX166/AX146*100)</f>
        <v>0.10118003932062944</v>
      </c>
      <c r="AZ166" s="772">
        <f t="shared" si="152"/>
        <v>217.40763200000001</v>
      </c>
      <c r="BA166" s="737">
        <f>+IF(AZ146=0,0,AZ166/AZ146*100)</f>
        <v>0.11931982391928872</v>
      </c>
      <c r="BB166" s="772">
        <v>47.751148999999998</v>
      </c>
      <c r="BC166" s="737">
        <f>+IF(BB146=0,0,BB166/BB146*100)</f>
        <v>7.6703235332017533E-2</v>
      </c>
      <c r="BD166" s="772">
        <v>41.115298000000003</v>
      </c>
      <c r="BE166" s="737">
        <f>+IF(BD146=0,0,BD166/BD146*100)</f>
        <v>6.6731990863750812E-2</v>
      </c>
      <c r="BF166" s="772">
        <v>48.711221999999992</v>
      </c>
      <c r="BG166" s="737">
        <f>+IF(BF146=0,0,BF166/BF146*100)</f>
        <v>7.8573401581459604E-2</v>
      </c>
      <c r="BH166" s="772">
        <f t="shared" si="153"/>
        <v>137.57766899999999</v>
      </c>
      <c r="BI166" s="737">
        <f>+IF(BH146=0,0,BH166/BH146*100)</f>
        <v>7.4021594117255243E-2</v>
      </c>
      <c r="BJ166" s="772">
        <f t="shared" si="124"/>
        <v>354.98530099999999</v>
      </c>
      <c r="BK166" s="737">
        <f>+IF(BJ146=0,0,BJ166/BJ146*100)</f>
        <v>9.6445752223546871E-2</v>
      </c>
      <c r="BL166" s="772">
        <v>63.506558999999996</v>
      </c>
      <c r="BM166" s="737">
        <f>+IF(BL146=0,0,BL166/BL146*100)</f>
        <v>9.4304024311869433E-2</v>
      </c>
      <c r="BN166" s="772">
        <v>86.224367999999998</v>
      </c>
      <c r="BO166" s="737">
        <f>+IF(BN146=0,0,BN166/BN146*100)</f>
        <v>0.14002553150666688</v>
      </c>
      <c r="BP166" s="772">
        <v>81.938102999999998</v>
      </c>
      <c r="BQ166" s="737">
        <f>+IF(BP146=0,0,BP166/BP146*100)</f>
        <v>0.1491335589715739</v>
      </c>
      <c r="BR166" s="772">
        <f t="shared" si="154"/>
        <v>231.66903000000002</v>
      </c>
      <c r="BS166" s="737">
        <f>+IF(BR146=0,0,BR166/BR146*100)</f>
        <v>0.12600107927455675</v>
      </c>
      <c r="BT166" s="772">
        <v>74.619062999999997</v>
      </c>
      <c r="BU166" s="737">
        <f>+IF(BT146=0,0,BT166/BT146*100)</f>
        <v>0.13076954419867018</v>
      </c>
      <c r="BV166" s="772">
        <v>74.653653999999989</v>
      </c>
      <c r="BW166" s="737">
        <f>+IF(BV146=0,0,BV166/BV146*100)</f>
        <v>0.11027655555966456</v>
      </c>
      <c r="BX166" s="772">
        <v>149.294601</v>
      </c>
      <c r="BY166" s="737">
        <f>+IF(BX146=0,0,BX166/BX146*100)</f>
        <v>0.24305665893455844</v>
      </c>
      <c r="BZ166" s="772">
        <f t="shared" si="155"/>
        <v>298.567318</v>
      </c>
      <c r="CA166" s="737">
        <f>+IF(BZ146=0,0,BZ166/BZ146*100)</f>
        <v>0.16036311091620578</v>
      </c>
      <c r="CB166" s="772">
        <f t="shared" si="125"/>
        <v>530.23634800000002</v>
      </c>
      <c r="CC166" s="737">
        <f>+IF(CB146=0,0,CB166/CB146*100)</f>
        <v>0.14328977961477032</v>
      </c>
      <c r="CE166" s="772">
        <f t="shared" si="126"/>
        <v>1450.6137639291492</v>
      </c>
      <c r="CF166" s="737">
        <f>+IF(CE146=0,0,CE166/CE146*100)</f>
        <v>0.16007098370973533</v>
      </c>
      <c r="CG166" s="772">
        <v>161.93289899999999</v>
      </c>
      <c r="CH166" s="737">
        <f>+IF(CG146=0,0,CG166/CG146*100)</f>
        <v>0.26087127267387739</v>
      </c>
      <c r="CI166" s="772">
        <v>168.80107799999999</v>
      </c>
      <c r="CJ166" s="737">
        <f>+IF(CI146=0,0,CI166/CI146*100)</f>
        <v>0.25945547898851246</v>
      </c>
      <c r="CK166" s="772">
        <v>108.31985899999999</v>
      </c>
      <c r="CL166" s="737">
        <f>+IF(CK146=0,0,CK166/CK146*100)</f>
        <v>0.14540041266889017</v>
      </c>
      <c r="CM166" s="772">
        <f t="shared" si="156"/>
        <v>439.05383599999999</v>
      </c>
      <c r="CN166" s="737">
        <f>+IF(CM146=0,0,CM166/CM146*100)</f>
        <v>0.21775089067632628</v>
      </c>
      <c r="CO166" s="772">
        <v>90.189120999999986</v>
      </c>
      <c r="CP166" s="737">
        <f>+IF(CO146=0,0,CO166/CO146*100)</f>
        <v>0.12647067905065254</v>
      </c>
      <c r="CQ166" s="772">
        <v>70.715760999999986</v>
      </c>
      <c r="CR166" s="737">
        <f>+IF(CQ146=0,0,CQ166/CQ146*100)</f>
        <v>9.1320030686831422E-2</v>
      </c>
      <c r="CS166" s="772">
        <v>90.018407999999994</v>
      </c>
      <c r="CT166" s="737">
        <f>+IF(CS146=0,0,CS166/CS146*100)</f>
        <v>0.11312777777921182</v>
      </c>
      <c r="CU166" s="772">
        <f t="shared" si="157"/>
        <v>250.92328999999998</v>
      </c>
      <c r="CV166" s="737">
        <f>+IF(CU146=0,0,CU166/CU146*100)</f>
        <v>0.10989891424446978</v>
      </c>
      <c r="CW166" s="772">
        <f t="shared" si="127"/>
        <v>689.977126</v>
      </c>
      <c r="CX166" s="737">
        <f>+IF(CW146=0,0,CW166/CW146*100)</f>
        <v>0.16047728215030516</v>
      </c>
      <c r="CY166" s="772">
        <v>107.26923099999999</v>
      </c>
      <c r="CZ166" s="737">
        <f>+IF(CY146=0,0,CY166/CY146*100)</f>
        <v>0.13470500533172949</v>
      </c>
      <c r="DA166" s="772">
        <v>151.11485599999997</v>
      </c>
      <c r="DB166" s="737">
        <f>+IF(DA146=0,0,DA166/DA146*100)</f>
        <v>0.18833889446382915</v>
      </c>
      <c r="DC166" s="772">
        <v>140.38709500000002</v>
      </c>
      <c r="DD166" s="737">
        <f>+IF(DC146=0,0,DC166/DC146*100)</f>
        <v>0.16957940349207562</v>
      </c>
      <c r="DE166" s="772">
        <f t="shared" si="158"/>
        <v>398.77118199999995</v>
      </c>
      <c r="DF166" s="737">
        <f>+IF(DE146=0,0,DE166/DE146*100)</f>
        <v>0.16433751794585519</v>
      </c>
      <c r="DG166" s="772">
        <v>108.81288083490972</v>
      </c>
      <c r="DH166" s="737">
        <f>+IF(DG146=0,0,DG166/DG146*100)</f>
        <v>0.12988078054429181</v>
      </c>
      <c r="DI166" s="772">
        <v>104.89347510833323</v>
      </c>
      <c r="DJ166" s="737">
        <f>+IF(DI146=0,0,DI166/DI146*100)</f>
        <v>0.13747444850535456</v>
      </c>
      <c r="DK166" s="772">
        <v>148.15909998590641</v>
      </c>
      <c r="DL166" s="737">
        <f>+IF(DK146=0,0,DK166/DK146*100)</f>
        <v>0.20145299069176822</v>
      </c>
      <c r="DM166" s="772">
        <f t="shared" si="159"/>
        <v>361.86545592914933</v>
      </c>
      <c r="DN166" s="737">
        <f>+IF(DM146=0,0,DM166/DM146*100)</f>
        <v>0.1548918214310992</v>
      </c>
      <c r="DO166" s="772">
        <f t="shared" si="128"/>
        <v>760.63663792914929</v>
      </c>
      <c r="DP166" s="737">
        <f>+IF(DO146=0,0,DO166/DO146*100)</f>
        <v>0.15970420392091855</v>
      </c>
      <c r="DR166" s="772">
        <f t="shared" si="129"/>
        <v>1661.0610641118074</v>
      </c>
      <c r="DS166" s="737">
        <f>+IF(DR146=0,0,DR166/DR146*100)</f>
        <v>0.14941569984085598</v>
      </c>
      <c r="DT166" s="772">
        <v>172.79687210330033</v>
      </c>
      <c r="DU166" s="737">
        <f>+IF(DT146=0,0,DT166/DT146*100)</f>
        <v>0.18823517239960652</v>
      </c>
      <c r="DV166" s="772">
        <v>186.71440773065405</v>
      </c>
      <c r="DW166" s="737">
        <f>+IF(DV146=0,0,DV166/DV146*100)</f>
        <v>0.19242710285820638</v>
      </c>
      <c r="DX166" s="772">
        <v>114.51587110747181</v>
      </c>
      <c r="DY166" s="737">
        <f>+IF(DX146=0,0,DX166/DX146*100)</f>
        <v>0.1216834056588643</v>
      </c>
      <c r="DZ166" s="772">
        <f t="shared" si="160"/>
        <v>474.02715094142621</v>
      </c>
      <c r="EA166" s="737">
        <f>+IF(DZ146=0,0,DZ166/DZ146*100)</f>
        <v>0.1675366793763198</v>
      </c>
      <c r="EB166" s="772">
        <v>99.052987187285581</v>
      </c>
      <c r="EC166" s="737">
        <f>+IF(EB146=0,0,EB166/EB146*100)</f>
        <v>0.10942022590153085</v>
      </c>
      <c r="ED166" s="772">
        <v>82.585649219679581</v>
      </c>
      <c r="EE166" s="737">
        <f>+IF(ED146=0,0,ED166/ED146*100)</f>
        <v>9.2570347868620617E-2</v>
      </c>
      <c r="EF166" s="772">
        <v>103.08458134119292</v>
      </c>
      <c r="EG166" s="737">
        <f>+IF(EF146=0,0,EF166/EF146*100)</f>
        <v>0.1178122893440766</v>
      </c>
      <c r="EH166" s="772">
        <f t="shared" si="161"/>
        <v>284.72321774815805</v>
      </c>
      <c r="EI166" s="737">
        <f>+IF(EH146=0,0,EH166/EH146*100)</f>
        <v>0.1065428431260039</v>
      </c>
      <c r="EJ166" s="772">
        <f t="shared" si="130"/>
        <v>758.75036868958432</v>
      </c>
      <c r="EK166" s="737">
        <f>+IF(EJ146=0,0,EJ166/EJ146*100)</f>
        <v>0.13791008891735934</v>
      </c>
      <c r="EL166" s="772">
        <v>148.59787436966317</v>
      </c>
      <c r="EM166" s="737">
        <f>+IF(EL146=0,0,EL166/EL146*100)</f>
        <v>0.15638729672193397</v>
      </c>
      <c r="EN166" s="772">
        <v>163.43583490857876</v>
      </c>
      <c r="EO166" s="737">
        <f>+IF(EN146=0,0,EN166/EN146*100)</f>
        <v>0.17767672155469236</v>
      </c>
      <c r="EP166" s="772">
        <v>147.78785169344468</v>
      </c>
      <c r="EQ166" s="737">
        <f>+IF(EP146=0,0,EP166/EP146*100)</f>
        <v>0.15477529630626841</v>
      </c>
      <c r="ER166" s="772">
        <f t="shared" si="162"/>
        <v>459.82156097168661</v>
      </c>
      <c r="ES166" s="737">
        <f>+IF(ER146=0,0,ER166/ER146*100)</f>
        <v>0.16277473382706809</v>
      </c>
      <c r="ET166" s="772">
        <v>133.59695492037105</v>
      </c>
      <c r="EU166" s="737">
        <f>+IF(ET146=0,0,ET166/ET146*100)</f>
        <v>0.13862279146999473</v>
      </c>
      <c r="EV166" s="772">
        <v>129.33494501676046</v>
      </c>
      <c r="EW166" s="737">
        <f>+IF(EV146=0,0,EV166/EV146*100)</f>
        <v>0.13896497760793114</v>
      </c>
      <c r="EX166" s="772">
        <v>179.55723451340495</v>
      </c>
      <c r="EY166" s="737">
        <f>+IF(EX146=0,0,EX166/EX146*100)</f>
        <v>0.20041481205491726</v>
      </c>
      <c r="EZ166" s="772">
        <f t="shared" si="163"/>
        <v>442.48913445053643</v>
      </c>
      <c r="FA166" s="737">
        <f>+IF(EZ146=0,0,EZ166/EZ146*100)</f>
        <v>0.15857698695136277</v>
      </c>
      <c r="FB166" s="772">
        <f t="shared" si="131"/>
        <v>902.31069542222303</v>
      </c>
      <c r="FC166" s="737">
        <f>+IF(FB146=0,0,FB166/FB146*100)</f>
        <v>0.16068876362583315</v>
      </c>
      <c r="FD166" s="772">
        <v>1741.0430542997558</v>
      </c>
      <c r="FE166" s="737">
        <f>+IF(FD146=0,0,FD166/FD146*100)</f>
        <v>0.14870896947832338</v>
      </c>
      <c r="FF166" s="772">
        <v>1707.0138716513545</v>
      </c>
      <c r="FG166" s="737">
        <f>+IF(FF146=0,0,FF166/FF146*100)</f>
        <v>0.13729333730559171</v>
      </c>
      <c r="FH166" s="772">
        <v>2064.3728470726255</v>
      </c>
      <c r="FI166" s="737">
        <f>+IF(FH146=0,0,FH166/FH146*100)</f>
        <v>0.13695442268562746</v>
      </c>
      <c r="FJ166" s="772">
        <v>2037.8089180556003</v>
      </c>
      <c r="FK166" s="737">
        <f>+IF(FJ146=0,0,FJ166/FJ146*100)</f>
        <v>0.12060745279649594</v>
      </c>
    </row>
    <row r="167" spans="2:167" s="648" customFormat="1" ht="13.5" customHeight="1">
      <c r="B167" s="769"/>
      <c r="C167" s="771" t="s">
        <v>4804</v>
      </c>
      <c r="D167" s="769"/>
      <c r="E167" s="772">
        <f t="shared" si="118"/>
        <v>378.65718049447094</v>
      </c>
      <c r="F167" s="737">
        <f>+IF(E146=0,0,E167/E146*100)</f>
        <v>5.9054918792914177E-2</v>
      </c>
      <c r="G167" s="772">
        <v>27.717675999999997</v>
      </c>
      <c r="H167" s="737">
        <f>+IF(G146=0,0,G167/G146*100)</f>
        <v>5.9374035818331443E-2</v>
      </c>
      <c r="I167" s="772">
        <v>31.327159000000002</v>
      </c>
      <c r="J167" s="737">
        <f>+IF(I146=0,0,I167/I146*100)</f>
        <v>6.0901578332029215E-2</v>
      </c>
      <c r="K167" s="772">
        <v>27.797807000000006</v>
      </c>
      <c r="L167" s="737">
        <f>+IF(K146=0,0,K167/K146*100)</f>
        <v>5.1268044899192455E-2</v>
      </c>
      <c r="M167" s="772">
        <f t="shared" si="148"/>
        <v>86.842642000000012</v>
      </c>
      <c r="N167" s="737">
        <f>+IF(M146=0,0,M167/M146*100)</f>
        <v>5.7004799035399678E-2</v>
      </c>
      <c r="O167" s="772">
        <v>26.323183999999998</v>
      </c>
      <c r="P167" s="737">
        <f>+IF(O146=0,0,O167/O146*100)</f>
        <v>5.3956349088228224E-2</v>
      </c>
      <c r="Q167" s="772">
        <v>17.816738380675943</v>
      </c>
      <c r="R167" s="737">
        <f>+IF(Q146=0,0,Q167/Q146*100)</f>
        <v>5.1290285679791513E-2</v>
      </c>
      <c r="S167" s="772">
        <v>27.63658311379503</v>
      </c>
      <c r="T167" s="737">
        <f>+IF(S146=0,0,S167/S146*100)</f>
        <v>5.834864991828384E-2</v>
      </c>
      <c r="U167" s="772">
        <f t="shared" si="149"/>
        <v>71.776505494470968</v>
      </c>
      <c r="V167" s="737">
        <f>+IF(U146=0,0,U167/U146*100)</f>
        <v>5.483823639367022E-2</v>
      </c>
      <c r="W167" s="772">
        <f t="shared" si="120"/>
        <v>158.61914749447098</v>
      </c>
      <c r="X167" s="737">
        <f>+IF(W146=0,0,W167/W146*100)</f>
        <v>5.600357736813092E-2</v>
      </c>
      <c r="Y167" s="772">
        <v>20.852817999999999</v>
      </c>
      <c r="Z167" s="737">
        <f>+IF(Y146=0,0,Y167/Y146*100)</f>
        <v>3.8459988991646592E-2</v>
      </c>
      <c r="AA167" s="772">
        <v>25.803719000000001</v>
      </c>
      <c r="AB167" s="737">
        <f>+IF(AA146=0,0,AA167/AA146*100)</f>
        <v>4.6202272555537528E-2</v>
      </c>
      <c r="AC167" s="772">
        <v>33.506182000000003</v>
      </c>
      <c r="AD167" s="737">
        <f>+IF(AC146=0,0,AC167/AC146*100)</f>
        <v>5.528089862862761E-2</v>
      </c>
      <c r="AE167" s="772">
        <f t="shared" si="150"/>
        <v>80.16271900000001</v>
      </c>
      <c r="AF167" s="737">
        <f>+IF(AE146=0,0,AE167/AE146*100)</f>
        <v>4.6966743739383629E-2</v>
      </c>
      <c r="AG167" s="772">
        <v>52.235646999999993</v>
      </c>
      <c r="AH167" s="737">
        <f>+IF(AG146=0,0,AG167/AG146*100)</f>
        <v>8.8685476607830188E-2</v>
      </c>
      <c r="AI167" s="772">
        <v>41.828389000000001</v>
      </c>
      <c r="AJ167" s="737">
        <f>+IF(AI146=0,0,AI167/AI146*100)</f>
        <v>6.5148265549229811E-2</v>
      </c>
      <c r="AK167" s="772">
        <v>45.811277999999994</v>
      </c>
      <c r="AL167" s="737">
        <f>+IF(AK146=0,0,AK167/AK146*100)</f>
        <v>7.1379306590519095E-2</v>
      </c>
      <c r="AM167" s="772">
        <f t="shared" si="151"/>
        <v>139.87531399999997</v>
      </c>
      <c r="AN167" s="737">
        <f>+IF(AM146=0,0,AM167/AM146*100)</f>
        <v>7.4685863380613227E-2</v>
      </c>
      <c r="AO167" s="772">
        <f t="shared" si="123"/>
        <v>220.03803299999998</v>
      </c>
      <c r="AP167" s="737">
        <f>+IF(AO146=0,0,AO167/AO146*100)</f>
        <v>6.1469215044969112E-2</v>
      </c>
      <c r="AQ167" s="651"/>
      <c r="AR167" s="772">
        <v>464.23484400000001</v>
      </c>
      <c r="AS167" s="737">
        <f>+IF(AR146=0,0,AR167/AR146*100)</f>
        <v>6.2894896473321096E-2</v>
      </c>
      <c r="AT167" s="772">
        <v>43.238068999999996</v>
      </c>
      <c r="AU167" s="737">
        <f>+IF(AT146=0,0,AT167/AT146*100)</f>
        <v>7.2601891882592154E-2</v>
      </c>
      <c r="AV167" s="772">
        <v>39.084440999999998</v>
      </c>
      <c r="AW167" s="737">
        <f>+IF(AV146=0,0,AV167/AV146*100)</f>
        <v>7.126638736332605E-2</v>
      </c>
      <c r="AX167" s="772">
        <v>38.539759000000004</v>
      </c>
      <c r="AY167" s="737">
        <f>+IF(AX146=0,0,AX167/AX146*100)</f>
        <v>5.6836567033880077E-2</v>
      </c>
      <c r="AZ167" s="772">
        <f t="shared" si="152"/>
        <v>120.862269</v>
      </c>
      <c r="BA167" s="737">
        <f>+IF(AZ146=0,0,AZ167/AZ146*100)</f>
        <v>6.6332835342071655E-2</v>
      </c>
      <c r="BB167" s="772">
        <v>39.237633000000002</v>
      </c>
      <c r="BC167" s="737">
        <f>+IF(BB146=0,0,BB167/BB146*100)</f>
        <v>6.3027873902475884E-2</v>
      </c>
      <c r="BD167" s="772">
        <v>36.406101</v>
      </c>
      <c r="BE167" s="737">
        <f>+IF(BD146=0,0,BD167/BD146*100)</f>
        <v>5.9088750842005051E-2</v>
      </c>
      <c r="BF167" s="772">
        <v>43.516131999999999</v>
      </c>
      <c r="BG167" s="737">
        <f>+IF(BF146=0,0,BF167/BF146*100)</f>
        <v>7.0193486726894377E-2</v>
      </c>
      <c r="BH167" s="772">
        <f t="shared" si="153"/>
        <v>119.15986599999999</v>
      </c>
      <c r="BI167" s="737">
        <f>+IF(BH146=0,0,BH167/BH146*100)</f>
        <v>6.4112172420354968E-2</v>
      </c>
      <c r="BJ167" s="772">
        <f t="shared" si="124"/>
        <v>240.02213499999999</v>
      </c>
      <c r="BK167" s="737">
        <f>+IF(BJ146=0,0,BJ167/BJ146*100)</f>
        <v>6.5211475785519113E-2</v>
      </c>
      <c r="BL167" s="772">
        <v>42.145853000000002</v>
      </c>
      <c r="BM167" s="737">
        <f>+IF(BL146=0,0,BL167/BL146*100)</f>
        <v>6.2584457551171618E-2</v>
      </c>
      <c r="BN167" s="772">
        <v>37.559530000000002</v>
      </c>
      <c r="BO167" s="737">
        <f>+IF(BN146=0,0,BN167/BN146*100)</f>
        <v>6.0995438683767444E-2</v>
      </c>
      <c r="BP167" s="772">
        <v>36.808346999999998</v>
      </c>
      <c r="BQ167" s="737">
        <f>+IF(BP146=0,0,BP167/BP146*100)</f>
        <v>6.6993981883747722E-2</v>
      </c>
      <c r="BR167" s="772">
        <f t="shared" si="154"/>
        <v>116.51373000000001</v>
      </c>
      <c r="BS167" s="737">
        <f>+IF(BR146=0,0,BR167/BR146*100)</f>
        <v>6.3369953809986168E-2</v>
      </c>
      <c r="BT167" s="772">
        <v>40.391689999999997</v>
      </c>
      <c r="BU167" s="737">
        <f>+IF(BT146=0,0,BT167/BT146*100)</f>
        <v>7.0786239847503624E-2</v>
      </c>
      <c r="BV167" s="772">
        <v>39.324165000000001</v>
      </c>
      <c r="BW167" s="737">
        <f>+IF(BV146=0,0,BV167/BV146*100)</f>
        <v>5.8088696722867941E-2</v>
      </c>
      <c r="BX167" s="772">
        <v>27.983124</v>
      </c>
      <c r="BY167" s="737">
        <f>+IF(BX146=0,0,BX167/BX146*100)</f>
        <v>4.555747214188581E-2</v>
      </c>
      <c r="BZ167" s="772">
        <f t="shared" si="155"/>
        <v>107.69897900000001</v>
      </c>
      <c r="CA167" s="737">
        <f>+IF(BZ146=0,0,BZ167/BZ146*100)</f>
        <v>5.7846061084753819E-2</v>
      </c>
      <c r="CB167" s="772">
        <f t="shared" si="125"/>
        <v>224.21270900000002</v>
      </c>
      <c r="CC167" s="737">
        <f>+IF(CB146=0,0,CB167/CB146*100)</f>
        <v>6.0590696546213831E-2</v>
      </c>
      <c r="CE167" s="772">
        <f t="shared" si="126"/>
        <v>453.53081730749545</v>
      </c>
      <c r="CF167" s="737">
        <f>+IF(CE146=0,0,CE167/CE146*100)</f>
        <v>5.0045798457374106E-2</v>
      </c>
      <c r="CG167" s="772">
        <v>32.494861999999998</v>
      </c>
      <c r="CH167" s="737">
        <f>+IF(CG146=0,0,CG167/CG146*100)</f>
        <v>5.2348695401927034E-2</v>
      </c>
      <c r="CI167" s="772">
        <v>38.387466000000003</v>
      </c>
      <c r="CJ167" s="737">
        <f>+IF(CI146=0,0,CI167/CI146*100)</f>
        <v>5.9003405050441902E-2</v>
      </c>
      <c r="CK167" s="772">
        <v>38.459428000000003</v>
      </c>
      <c r="CL167" s="737">
        <f>+IF(CK146=0,0,CK167/CK146*100)</f>
        <v>5.1625036755351301E-2</v>
      </c>
      <c r="CM167" s="772">
        <f t="shared" si="156"/>
        <v>109.341756</v>
      </c>
      <c r="CN167" s="737">
        <f>+IF(CM146=0,0,CM167/CM146*100)</f>
        <v>5.4228577010117594E-2</v>
      </c>
      <c r="CO167" s="772">
        <v>38.420887999999998</v>
      </c>
      <c r="CP167" s="737">
        <f>+IF(CO146=0,0,CO167/CO146*100)</f>
        <v>5.3876961447368671E-2</v>
      </c>
      <c r="CQ167" s="772">
        <v>40.432591000000002</v>
      </c>
      <c r="CR167" s="737">
        <f>+IF(CQ146=0,0,CQ167/CQ146*100)</f>
        <v>5.2213331210111777E-2</v>
      </c>
      <c r="CS167" s="772">
        <v>48.611721999999993</v>
      </c>
      <c r="CT167" s="737">
        <f>+IF(CS146=0,0,CS167/CS146*100)</f>
        <v>6.1091239070577903E-2</v>
      </c>
      <c r="CU167" s="772">
        <f t="shared" si="157"/>
        <v>127.46520099999998</v>
      </c>
      <c r="CV167" s="737">
        <f>+IF(CU146=0,0,CU167/CU146*100)</f>
        <v>5.5826970839785744E-2</v>
      </c>
      <c r="CW167" s="772">
        <f t="shared" si="127"/>
        <v>236.80695699999998</v>
      </c>
      <c r="CX167" s="737">
        <f>+IF(CW146=0,0,CW167/CW146*100)</f>
        <v>5.5077386512729379E-2</v>
      </c>
      <c r="CY167" s="772">
        <v>49.681002000000007</v>
      </c>
      <c r="CZ167" s="737">
        <f>+IF(CY146=0,0,CY167/CY146*100)</f>
        <v>6.2387691017339965E-2</v>
      </c>
      <c r="DA167" s="772">
        <v>47.887262</v>
      </c>
      <c r="DB167" s="737">
        <f>+IF(DA146=0,0,DA167/DA146*100)</f>
        <v>5.9683304624793071E-2</v>
      </c>
      <c r="DC167" s="772">
        <v>44.973552999999995</v>
      </c>
      <c r="DD167" s="737">
        <f>+IF(DC146=0,0,DC167/DC146*100)</f>
        <v>5.4325422793735034E-2</v>
      </c>
      <c r="DE167" s="772">
        <f t="shared" si="158"/>
        <v>142.54181699999998</v>
      </c>
      <c r="DF167" s="737">
        <f>+IF(DE146=0,0,DE167/DE146*100)</f>
        <v>5.8742881799498499E-2</v>
      </c>
      <c r="DG167" s="772">
        <v>24.989672403064169</v>
      </c>
      <c r="DH167" s="737">
        <f>+IF(DG146=0,0,DG167/DG146*100)</f>
        <v>2.9828069364144925E-2</v>
      </c>
      <c r="DI167" s="772">
        <v>24.833833673343609</v>
      </c>
      <c r="DJ167" s="737">
        <f>+IF(DI146=0,0,DI167/DI146*100)</f>
        <v>3.2547473377067947E-2</v>
      </c>
      <c r="DK167" s="772">
        <v>24.358537231087663</v>
      </c>
      <c r="DL167" s="737">
        <f>+IF(DK146=0,0,DK167/DK146*100)</f>
        <v>3.312047774686927E-2</v>
      </c>
      <c r="DM167" s="772">
        <f t="shared" si="159"/>
        <v>74.182043307495448</v>
      </c>
      <c r="DN167" s="737">
        <f>+IF(DM146=0,0,DM167/DM146*100)</f>
        <v>3.1752662811861072E-2</v>
      </c>
      <c r="DO167" s="772">
        <f t="shared" si="128"/>
        <v>216.72386030749544</v>
      </c>
      <c r="DP167" s="737">
        <f>+IF(DO146=0,0,DO167/DO146*100)</f>
        <v>4.5503608234423336E-2</v>
      </c>
      <c r="DR167" s="772">
        <f t="shared" si="129"/>
        <v>444.82238559390441</v>
      </c>
      <c r="DS167" s="737">
        <f>+IF(DR146=0,0,DR167/DR146*100)</f>
        <v>4.0012645822826057E-2</v>
      </c>
      <c r="DT167" s="772">
        <v>47.398340805145324</v>
      </c>
      <c r="DU167" s="737">
        <f>+IF(DT146=0,0,DT167/DT146*100)</f>
        <v>5.1633080763048303E-2</v>
      </c>
      <c r="DV167" s="772">
        <v>45.268671881020488</v>
      </c>
      <c r="DW167" s="737">
        <f>+IF(DV146=0,0,DV167/DV146*100)</f>
        <v>4.6653707585702288E-2</v>
      </c>
      <c r="DX167" s="772">
        <v>46.200857190754185</v>
      </c>
      <c r="DY167" s="737">
        <f>+IF(DX146=0,0,DX167/DX146*100)</f>
        <v>4.9092563266219524E-2</v>
      </c>
      <c r="DZ167" s="772">
        <f t="shared" si="160"/>
        <v>138.86786987692</v>
      </c>
      <c r="EA167" s="737">
        <f>+IF(DZ146=0,0,DZ167/DZ146*100)</f>
        <v>4.9080441373529834E-2</v>
      </c>
      <c r="EB167" s="772">
        <v>46.831932472366056</v>
      </c>
      <c r="EC167" s="737">
        <f>+IF(EB146=0,0,EB167/EB146*100)</f>
        <v>5.1733529457749589E-2</v>
      </c>
      <c r="ED167" s="772">
        <v>47.508343696024482</v>
      </c>
      <c r="EE167" s="737">
        <f>+IF(ED146=0,0,ED167/ED146*100)</f>
        <v>5.3252156326876646E-2</v>
      </c>
      <c r="EF167" s="772">
        <v>57.649210680114237</v>
      </c>
      <c r="EG167" s="737">
        <f>+IF(EF146=0,0,EF167/EF146*100)</f>
        <v>6.588556116480275E-2</v>
      </c>
      <c r="EH167" s="772">
        <f t="shared" si="161"/>
        <v>151.98948684850478</v>
      </c>
      <c r="EI167" s="737">
        <f>+IF(EH146=0,0,EH167/EH146*100)</f>
        <v>5.6874153720843992E-2</v>
      </c>
      <c r="EJ167" s="772">
        <f t="shared" si="130"/>
        <v>290.85735672542478</v>
      </c>
      <c r="EK167" s="737">
        <f>+IF(EJ146=0,0,EJ167/EJ146*100)</f>
        <v>5.2866088220224511E-2</v>
      </c>
      <c r="EL167" s="772">
        <v>25.632224947811917</v>
      </c>
      <c r="EM167" s="737">
        <f>+IF(EL146=0,0,EL167/EL146*100)</f>
        <v>2.6975852686727142E-2</v>
      </c>
      <c r="EN167" s="772">
        <v>25.644664530658289</v>
      </c>
      <c r="EO167" s="737">
        <f>+IF(EN146=0,0,EN167/EN146*100)</f>
        <v>2.7879197495004813E-2</v>
      </c>
      <c r="EP167" s="772">
        <v>25.627024130753846</v>
      </c>
      <c r="EQ167" s="737">
        <f>+IF(EP146=0,0,EP167/EP146*100)</f>
        <v>2.6838675898157416E-2</v>
      </c>
      <c r="ER167" s="772">
        <f t="shared" si="162"/>
        <v>76.903913609224048</v>
      </c>
      <c r="ES167" s="737">
        <f>+IF(ER146=0,0,ER167/ER146*100)</f>
        <v>2.7223634406243244E-2</v>
      </c>
      <c r="ET167" s="772">
        <v>25.646838105558594</v>
      </c>
      <c r="EU167" s="737">
        <f>+IF(ET146=0,0,ET167/ET146*100)</f>
        <v>2.6611656625636578E-2</v>
      </c>
      <c r="EV167" s="772">
        <v>25.702195440855114</v>
      </c>
      <c r="EW167" s="737">
        <f>+IF(EV146=0,0,EV167/EV146*100)</f>
        <v>2.7615931745672024E-2</v>
      </c>
      <c r="EX167" s="772">
        <v>25.712081712841908</v>
      </c>
      <c r="EY167" s="737">
        <f>+IF(EX146=0,0,EX167/EX146*100)</f>
        <v>2.869882707864483E-2</v>
      </c>
      <c r="EZ167" s="772">
        <f t="shared" si="163"/>
        <v>77.061115259255615</v>
      </c>
      <c r="FA167" s="737">
        <f>+IF(EZ146=0,0,EZ167/EZ146*100)</f>
        <v>2.7616767322657193E-2</v>
      </c>
      <c r="FB167" s="772">
        <f t="shared" si="131"/>
        <v>153.96502886847966</v>
      </c>
      <c r="FC167" s="737">
        <f>+IF(FB146=0,0,FB167/FB146*100)</f>
        <v>2.7418992433548381E-2</v>
      </c>
      <c r="FD167" s="772">
        <v>417.56958046786383</v>
      </c>
      <c r="FE167" s="737">
        <f>+IF(FD146=0,0,FD167/FD146*100)</f>
        <v>3.5666172553008399E-2</v>
      </c>
      <c r="FF167" s="772">
        <v>403.80770213993134</v>
      </c>
      <c r="FG167" s="737">
        <f>+IF(FF146=0,0,FF167/FF146*100)</f>
        <v>3.2477830424928585E-2</v>
      </c>
      <c r="FH167" s="772">
        <v>570.64233410052304</v>
      </c>
      <c r="FI167" s="737">
        <f>+IF(FH146=0,0,FH167/FH146*100)</f>
        <v>3.7857498240949625E-2</v>
      </c>
      <c r="FJ167" s="772">
        <v>653.01186482717674</v>
      </c>
      <c r="FK167" s="737">
        <f>+IF(FJ146=0,0,FJ167/FJ146*100)</f>
        <v>3.864842133375463E-2</v>
      </c>
    </row>
    <row r="168" spans="2:167" s="648" customFormat="1" ht="13.5" customHeight="1">
      <c r="B168" s="769"/>
      <c r="C168" s="771" t="s">
        <v>4805</v>
      </c>
      <c r="D168" s="769"/>
      <c r="E168" s="772">
        <f t="shared" si="118"/>
        <v>27597.341499272494</v>
      </c>
      <c r="F168" s="737">
        <f>+IF(E146=0,0,E168/E146*100)</f>
        <v>4.3040482132456344</v>
      </c>
      <c r="G168" s="772">
        <v>2147.0192900000002</v>
      </c>
      <c r="H168" s="737">
        <f>+IF(G146=0,0,G168/G146*100)</f>
        <v>4.5991301805789409</v>
      </c>
      <c r="I168" s="772">
        <v>2244.4421779999998</v>
      </c>
      <c r="J168" s="737">
        <f>+IF(I146=0,0,I168/I146*100)</f>
        <v>4.3633088820846231</v>
      </c>
      <c r="K168" s="772">
        <v>2363.2607010000002</v>
      </c>
      <c r="L168" s="737">
        <f>+IF(K146=0,0,K168/K146*100)</f>
        <v>4.3586084228646174</v>
      </c>
      <c r="M168" s="772">
        <f t="shared" si="148"/>
        <v>6754.7221689999997</v>
      </c>
      <c r="N168" s="737">
        <f>+IF(M146=0,0,M168/M146*100)</f>
        <v>4.4338998781704957</v>
      </c>
      <c r="O168" s="772">
        <v>2369.7688520000002</v>
      </c>
      <c r="P168" s="737">
        <f>+IF(O146=0,0,O168/O146*100)</f>
        <v>4.8574699564050405</v>
      </c>
      <c r="Q168" s="772">
        <v>2364.1220567771093</v>
      </c>
      <c r="R168" s="737">
        <f>+IF(Q146=0,0,Q168/Q146*100)</f>
        <v>6.8057628216345796</v>
      </c>
      <c r="S168" s="772">
        <v>2312.5235764953854</v>
      </c>
      <c r="T168" s="737">
        <f>+IF(S146=0,0,S168/S146*100)</f>
        <v>4.8823918657785947</v>
      </c>
      <c r="U168" s="772">
        <f t="shared" si="149"/>
        <v>7046.4144852724949</v>
      </c>
      <c r="V168" s="737">
        <f>+IF(U146=0,0,U168/U146*100)</f>
        <v>5.3835574831784063</v>
      </c>
      <c r="W168" s="772">
        <f t="shared" si="120"/>
        <v>13801.136654272494</v>
      </c>
      <c r="X168" s="737">
        <f>+IF(W146=0,0,W168/W146*100)</f>
        <v>4.8727599195591358</v>
      </c>
      <c r="Y168" s="772">
        <v>2299.0095530000003</v>
      </c>
      <c r="Z168" s="737">
        <f>+IF(Y146=0,0,Y168/Y146*100)</f>
        <v>4.2401886450104902</v>
      </c>
      <c r="AA168" s="772">
        <v>2270.8089689999997</v>
      </c>
      <c r="AB168" s="737">
        <f>+IF(AA146=0,0,AA168/AA146*100)</f>
        <v>4.0659462656253993</v>
      </c>
      <c r="AC168" s="772">
        <v>2322.8989889999998</v>
      </c>
      <c r="AD168" s="737">
        <f>+IF(AC146=0,0,AC168/AC146*100)</f>
        <v>3.8324851078362352</v>
      </c>
      <c r="AE168" s="772">
        <f t="shared" si="150"/>
        <v>6892.7175109999989</v>
      </c>
      <c r="AF168" s="737">
        <f>+IF(AE146=0,0,AE168/AE146*100)</f>
        <v>4.0383921733879689</v>
      </c>
      <c r="AG168" s="772">
        <v>2317.02448</v>
      </c>
      <c r="AH168" s="737">
        <f>+IF(AG146=0,0,AG168/AG146*100)</f>
        <v>3.9338350747490489</v>
      </c>
      <c r="AI168" s="772">
        <v>2247.7068450000002</v>
      </c>
      <c r="AJ168" s="737">
        <f>+IF(AI146=0,0,AI168/AI146*100)</f>
        <v>3.5008329490022083</v>
      </c>
      <c r="AK168" s="772">
        <v>2338.7560090000002</v>
      </c>
      <c r="AL168" s="737">
        <f>+IF(AK146=0,0,AK168/AK146*100)</f>
        <v>3.6440542481008684</v>
      </c>
      <c r="AM168" s="772">
        <f t="shared" si="151"/>
        <v>6903.4873340000013</v>
      </c>
      <c r="AN168" s="737">
        <f>+IF(AM146=0,0,AM168/AM146*100)</f>
        <v>3.6860893972821969</v>
      </c>
      <c r="AO168" s="772">
        <f t="shared" si="123"/>
        <v>13796.204845</v>
      </c>
      <c r="AP168" s="737">
        <f>+IF(AO146=0,0,AO168/AO146*100)</f>
        <v>3.8540695481573857</v>
      </c>
      <c r="AQ168" s="651"/>
      <c r="AR168" s="772">
        <v>27161.363506000002</v>
      </c>
      <c r="AS168" s="737">
        <f>+IF(AR146=0,0,AR168/AR146*100)</f>
        <v>3.6798425793823251</v>
      </c>
      <c r="AT168" s="772">
        <v>1828.583171</v>
      </c>
      <c r="AU168" s="737">
        <f>+IF(AT146=0,0,AT168/AT146*100)</f>
        <v>3.0704099593177836</v>
      </c>
      <c r="AV168" s="772">
        <v>1847.1032590000002</v>
      </c>
      <c r="AW168" s="737">
        <f>+IF(AV146=0,0,AV168/AV146*100)</f>
        <v>3.3679994644404916</v>
      </c>
      <c r="AX168" s="772">
        <v>2050.3344980000002</v>
      </c>
      <c r="AY168" s="737">
        <f>+IF(AX146=0,0,AX168/AX146*100)</f>
        <v>3.0237338572214183</v>
      </c>
      <c r="AZ168" s="772">
        <f t="shared" si="152"/>
        <v>5726.0209279999999</v>
      </c>
      <c r="BA168" s="737">
        <f>+IF(AZ146=0,0,AZ168/AZ146*100)</f>
        <v>3.1426118881011602</v>
      </c>
      <c r="BB168" s="772">
        <v>2078.043807</v>
      </c>
      <c r="BC168" s="737">
        <f>+IF(BB146=0,0,BB168/BB146*100)</f>
        <v>3.337986341617929</v>
      </c>
      <c r="BD168" s="772">
        <v>2320.6316809999998</v>
      </c>
      <c r="BE168" s="737">
        <f>+IF(BD146=0,0,BD168/BD146*100)</f>
        <v>3.7664903251977564</v>
      </c>
      <c r="BF168" s="772">
        <v>2325.8074259999999</v>
      </c>
      <c r="BG168" s="737">
        <f>+IF(BF146=0,0,BF168/BF146*100)</f>
        <v>3.751632444865352</v>
      </c>
      <c r="BH168" s="772">
        <f t="shared" si="153"/>
        <v>6724.4829140000002</v>
      </c>
      <c r="BI168" s="737">
        <f>+IF(BH146=0,0,BH168/BH146*100)</f>
        <v>3.6180068213579482</v>
      </c>
      <c r="BJ168" s="772">
        <f t="shared" si="124"/>
        <v>12450.503842</v>
      </c>
      <c r="BK168" s="737">
        <f>+IF(BJ146=0,0,BJ168/BJ146*100)</f>
        <v>3.3826702266859501</v>
      </c>
      <c r="BL168" s="772">
        <v>2400.393145</v>
      </c>
      <c r="BM168" s="737">
        <f>+IF(BL146=0,0,BL168/BL146*100)</f>
        <v>3.5644622708045755</v>
      </c>
      <c r="BN168" s="772">
        <v>2450.1049629999998</v>
      </c>
      <c r="BO168" s="737">
        <f>+IF(BN146=0,0,BN168/BN146*100)</f>
        <v>3.978889699617135</v>
      </c>
      <c r="BP168" s="772">
        <v>2536.8628449999997</v>
      </c>
      <c r="BQ168" s="737">
        <f>+IF(BP146=0,0,BP168/BP146*100)</f>
        <v>4.6172826907843127</v>
      </c>
      <c r="BR168" s="772">
        <f t="shared" si="154"/>
        <v>7387.3609529999994</v>
      </c>
      <c r="BS168" s="737">
        <f>+IF(BR146=0,0,BR168/BR146*100)</f>
        <v>4.0178674424834337</v>
      </c>
      <c r="BT168" s="772">
        <v>2287.2245800000001</v>
      </c>
      <c r="BU168" s="737">
        <f>+IF(BT146=0,0,BT168/BT146*100)</f>
        <v>4.0083499280417776</v>
      </c>
      <c r="BV168" s="772">
        <v>2536.0103609999996</v>
      </c>
      <c r="BW168" s="737">
        <f>+IF(BV146=0,0,BV168/BV146*100)</f>
        <v>3.7461326069143444</v>
      </c>
      <c r="BX168" s="772">
        <v>2500.2637700000005</v>
      </c>
      <c r="BY168" s="737">
        <f>+IF(BX146=0,0,BX168/BX146*100)</f>
        <v>4.0705139658153042</v>
      </c>
      <c r="BZ168" s="772">
        <f t="shared" si="155"/>
        <v>7323.4987110000002</v>
      </c>
      <c r="CA168" s="737">
        <f>+IF(BZ146=0,0,BZ168/BZ146*100)</f>
        <v>3.9335150409422344</v>
      </c>
      <c r="CB168" s="772">
        <f t="shared" si="125"/>
        <v>14710.859664</v>
      </c>
      <c r="CC168" s="737">
        <f>+IF(CB146=0,0,CB168/CB146*100)</f>
        <v>3.9754268962307626</v>
      </c>
      <c r="CE168" s="772">
        <f t="shared" si="126"/>
        <v>31807.416140638939</v>
      </c>
      <c r="CF168" s="737">
        <f>+IF(CE146=0,0,CE168/CE146*100)</f>
        <v>3.5098552884995686</v>
      </c>
      <c r="CG168" s="772">
        <v>2527.2345670000004</v>
      </c>
      <c r="CH168" s="737">
        <f>+IF(CG146=0,0,CG168/CG146*100)</f>
        <v>4.0713338790946088</v>
      </c>
      <c r="CI168" s="772">
        <v>2270.9901909999999</v>
      </c>
      <c r="CJ168" s="737">
        <f>+IF(CI146=0,0,CI168/CI146*100)</f>
        <v>3.4906225408354223</v>
      </c>
      <c r="CK168" s="772">
        <v>2548.4375319999999</v>
      </c>
      <c r="CL168" s="737">
        <f>+IF(CK146=0,0,CK168/CK146*100)</f>
        <v>3.42083042052047</v>
      </c>
      <c r="CM168" s="772">
        <f t="shared" si="156"/>
        <v>7346.6622900000002</v>
      </c>
      <c r="CN168" s="737">
        <f>+IF(CM146=0,0,CM168/CM146*100)</f>
        <v>3.6436129831369448</v>
      </c>
      <c r="CO168" s="772">
        <v>2593.0679970000001</v>
      </c>
      <c r="CP168" s="737">
        <f>+IF(CO146=0,0,CO168/CO146*100)</f>
        <v>3.6362153968116124</v>
      </c>
      <c r="CQ168" s="772">
        <v>2590.9994959999999</v>
      </c>
      <c r="CR168" s="737">
        <f>+IF(CQ146=0,0,CQ168/CQ146*100)</f>
        <v>3.3459323655483928</v>
      </c>
      <c r="CS168" s="772">
        <v>2587.6211779999999</v>
      </c>
      <c r="CT168" s="737">
        <f>+IF(CS146=0,0,CS168/CS146*100)</f>
        <v>3.251910804749695</v>
      </c>
      <c r="CU168" s="772">
        <f t="shared" si="157"/>
        <v>7771.6886709999999</v>
      </c>
      <c r="CV168" s="737">
        <f>+IF(CU146=0,0,CU168/CU146*100)</f>
        <v>3.4038296994629165</v>
      </c>
      <c r="CW168" s="772">
        <f t="shared" si="127"/>
        <v>15118.350961</v>
      </c>
      <c r="CX168" s="737">
        <f>+IF(CW146=0,0,CW168/CW146*100)</f>
        <v>3.5162787017025465</v>
      </c>
      <c r="CY168" s="772">
        <v>2624.3992040000003</v>
      </c>
      <c r="CZ168" s="737">
        <f>+IF(CY146=0,0,CY168/CY146*100)</f>
        <v>3.2956301212544976</v>
      </c>
      <c r="DA168" s="772">
        <v>2880.495739</v>
      </c>
      <c r="DB168" s="737">
        <f>+IF(DA146=0,0,DA168/DA146*100)</f>
        <v>3.5900466529315334</v>
      </c>
      <c r="DC168" s="772">
        <v>2667.8429429999997</v>
      </c>
      <c r="DD168" s="737">
        <f>+IF(DC146=0,0,DC168/DC146*100)</f>
        <v>3.2225983085160594</v>
      </c>
      <c r="DE168" s="772">
        <f t="shared" si="158"/>
        <v>8172.7378859999999</v>
      </c>
      <c r="DF168" s="737">
        <f>+IF(DE146=0,0,DE168/DE146*100)</f>
        <v>3.3680654962857761</v>
      </c>
      <c r="DG168" s="772">
        <v>2744.6707179012915</v>
      </c>
      <c r="DH168" s="737">
        <f>+IF(DG146=0,0,DG168/DG146*100)</f>
        <v>3.2760825045973267</v>
      </c>
      <c r="DI168" s="772">
        <v>2842.1878505887908</v>
      </c>
      <c r="DJ168" s="737">
        <f>+IF(DI146=0,0,DI168/DI146*100)</f>
        <v>3.7250001194523463</v>
      </c>
      <c r="DK168" s="772">
        <v>2929.4687251488585</v>
      </c>
      <c r="DL168" s="737">
        <f>+IF(DK146=0,0,DK168/DK146*100)</f>
        <v>3.9832196326474509</v>
      </c>
      <c r="DM168" s="772">
        <f t="shared" si="159"/>
        <v>8516.3272936389403</v>
      </c>
      <c r="DN168" s="737">
        <f>+IF(DM146=0,0,DM168/DM146*100)</f>
        <v>3.6453035922649417</v>
      </c>
      <c r="DO168" s="772">
        <f t="shared" si="128"/>
        <v>16689.065179638939</v>
      </c>
      <c r="DP168" s="737">
        <f>+IF(DO146=0,0,DO168/DO146*100)</f>
        <v>3.5040566491182132</v>
      </c>
      <c r="DR168" s="772">
        <f t="shared" si="129"/>
        <v>38416.502976102296</v>
      </c>
      <c r="DS168" s="737">
        <f>+IF(DR146=0,0,DR168/DR146*100)</f>
        <v>3.4556397724498615</v>
      </c>
      <c r="DT168" s="772">
        <v>3007.2299319590884</v>
      </c>
      <c r="DU168" s="737">
        <f>+IF(DT146=0,0,DT168/DT146*100)</f>
        <v>3.2759067788517249</v>
      </c>
      <c r="DV168" s="772">
        <v>3046.6539331608055</v>
      </c>
      <c r="DW168" s="737">
        <f>+IF(DV146=0,0,DV168/DV146*100)</f>
        <v>3.1398690486456964</v>
      </c>
      <c r="DX168" s="772">
        <v>3073.4729486397846</v>
      </c>
      <c r="DY168" s="737">
        <f>+IF(DX146=0,0,DX168/DX146*100)</f>
        <v>3.2658412495495481</v>
      </c>
      <c r="DZ168" s="772">
        <f t="shared" si="160"/>
        <v>9127.3568137596776</v>
      </c>
      <c r="EA168" s="737">
        <f>+IF(DZ146=0,0,DZ168/DZ146*100)</f>
        <v>3.2259060457258002</v>
      </c>
      <c r="EB168" s="772">
        <v>2980.3181169942682</v>
      </c>
      <c r="EC168" s="737">
        <f>+IF(EB146=0,0,EB168/EB146*100)</f>
        <v>3.2922488344884244</v>
      </c>
      <c r="ED168" s="772">
        <v>3015.7919732506261</v>
      </c>
      <c r="EE168" s="737">
        <f>+IF(ED146=0,0,ED168/ED146*100)</f>
        <v>3.3804046429495083</v>
      </c>
      <c r="EF168" s="772">
        <v>3068.1522520895305</v>
      </c>
      <c r="EG168" s="737">
        <f>+IF(EF146=0,0,EF168/EF146*100)</f>
        <v>3.5064995770653535</v>
      </c>
      <c r="EH168" s="772">
        <f t="shared" si="161"/>
        <v>9064.2623423344248</v>
      </c>
      <c r="EI168" s="737">
        <f>+IF(EH146=0,0,EH168/EH146*100)</f>
        <v>3.3918283462449699</v>
      </c>
      <c r="EJ168" s="772">
        <f t="shared" si="130"/>
        <v>18191.619156094101</v>
      </c>
      <c r="EK168" s="737">
        <f>+IF(EJ146=0,0,EJ168/EJ146*100)</f>
        <v>3.3064996326796705</v>
      </c>
      <c r="EL168" s="772">
        <v>3134.5415995486792</v>
      </c>
      <c r="EM168" s="737">
        <f>+IF(EL146=0,0,EL168/EL146*100)</f>
        <v>3.2988526201687143</v>
      </c>
      <c r="EN168" s="772">
        <v>3218.1301915527229</v>
      </c>
      <c r="EO168" s="737">
        <f>+IF(EN146=0,0,EN168/EN146*100)</f>
        <v>3.4985400985720352</v>
      </c>
      <c r="EP168" s="772">
        <v>3402.7225370499837</v>
      </c>
      <c r="EQ168" s="737">
        <f>+IF(EP146=0,0,EP168/EP146*100)</f>
        <v>3.5636040641037958</v>
      </c>
      <c r="ER168" s="772">
        <f t="shared" si="162"/>
        <v>9755.3943281513857</v>
      </c>
      <c r="ES168" s="737">
        <f>+IF(ER146=0,0,ER168/ER146*100)</f>
        <v>3.4533650657601682</v>
      </c>
      <c r="ET168" s="772">
        <v>3444.6014467281475</v>
      </c>
      <c r="EU168" s="737">
        <f>+IF(ET146=0,0,ET168/ET146*100)</f>
        <v>3.5741852674085783</v>
      </c>
      <c r="EV168" s="772">
        <v>3467.071020265068</v>
      </c>
      <c r="EW168" s="737">
        <f>+IF(EV146=0,0,EV168/EV146*100)</f>
        <v>3.7252224960068276</v>
      </c>
      <c r="EX168" s="772">
        <v>3557.8170248635947</v>
      </c>
      <c r="EY168" s="737">
        <f>+IF(EX146=0,0,EX168/EX146*100)</f>
        <v>3.9710971952544178</v>
      </c>
      <c r="EZ168" s="772">
        <f t="shared" si="163"/>
        <v>10469.48949185681</v>
      </c>
      <c r="FA168" s="737">
        <f>+IF(EZ146=0,0,EZ168/EZ146*100)</f>
        <v>3.7520019572891785</v>
      </c>
      <c r="FB168" s="772">
        <f t="shared" si="131"/>
        <v>20224.883820008195</v>
      </c>
      <c r="FC168" s="737">
        <f>+IF(FB146=0,0,FB168/FB146*100)</f>
        <v>3.6017655470574761</v>
      </c>
      <c r="FD168" s="772">
        <v>43249.286099608908</v>
      </c>
      <c r="FE168" s="737">
        <f>+IF(FD146=0,0,FD168/FD146*100)</f>
        <v>3.6940825504931447</v>
      </c>
      <c r="FF168" s="772">
        <v>48375.161375266645</v>
      </c>
      <c r="FG168" s="737">
        <f>+IF(FF146=0,0,FF168/FF146*100)</f>
        <v>3.8907635480910798</v>
      </c>
      <c r="FH168" s="772">
        <v>56222.265001638312</v>
      </c>
      <c r="FI168" s="737">
        <f>+IF(FH146=0,0,FH168/FH146*100)</f>
        <v>3.7298920378150311</v>
      </c>
      <c r="FJ168" s="772">
        <v>64813.799504493072</v>
      </c>
      <c r="FK168" s="737">
        <f>+IF(FJ146=0,0,FJ168/FJ146*100)</f>
        <v>3.8359961991718095</v>
      </c>
    </row>
    <row r="169" spans="2:167" s="648" customFormat="1" ht="13.5" customHeight="1">
      <c r="B169" s="769"/>
      <c r="C169" s="771" t="s">
        <v>4806</v>
      </c>
      <c r="D169" s="769"/>
      <c r="E169" s="772">
        <f t="shared" si="118"/>
        <v>3535.7312421952893</v>
      </c>
      <c r="F169" s="737">
        <f>+IF(E146=0,0,E169/E146*100)</f>
        <v>0.5514283952274377</v>
      </c>
      <c r="G169" s="772">
        <v>122.16587899999999</v>
      </c>
      <c r="H169" s="737">
        <f>+IF(G146=0,0,G169/G146*100)</f>
        <v>0.26169153847977533</v>
      </c>
      <c r="I169" s="772">
        <v>129.17243500000001</v>
      </c>
      <c r="J169" s="737">
        <f>+IF(I146=0,0,I169/I146*100)</f>
        <v>0.25111773360908513</v>
      </c>
      <c r="K169" s="772">
        <v>155.10847900000002</v>
      </c>
      <c r="L169" s="737">
        <f>+IF(K146=0,0,K169/K146*100)</f>
        <v>0.28606963368072341</v>
      </c>
      <c r="M169" s="772">
        <f t="shared" si="148"/>
        <v>406.44679300000001</v>
      </c>
      <c r="N169" s="737">
        <f>+IF(M146=0,0,M169/M146*100)</f>
        <v>0.26679770697841843</v>
      </c>
      <c r="O169" s="772">
        <v>172.51070900000002</v>
      </c>
      <c r="P169" s="737">
        <f>+IF(O146=0,0,O169/O146*100)</f>
        <v>0.35360646479019242</v>
      </c>
      <c r="Q169" s="772">
        <v>259.7501689147706</v>
      </c>
      <c r="R169" s="737">
        <f>+IF(Q146=0,0,Q169/Q146*100)</f>
        <v>0.7477609023805647</v>
      </c>
      <c r="S169" s="772">
        <v>260.17665528051839</v>
      </c>
      <c r="T169" s="737">
        <f>+IF(S146=0,0,S169/S146*100)</f>
        <v>0.5493065663495601</v>
      </c>
      <c r="U169" s="772">
        <f t="shared" si="149"/>
        <v>692.43753319528901</v>
      </c>
      <c r="V169" s="737">
        <f>+IF(U146=0,0,U169/U146*100)</f>
        <v>0.52903178932468597</v>
      </c>
      <c r="W169" s="772">
        <f t="shared" si="120"/>
        <v>1098.8843261952891</v>
      </c>
      <c r="X169" s="737">
        <f>+IF(W146=0,0,W169/W146*100)</f>
        <v>0.38798249992391021</v>
      </c>
      <c r="Y169" s="772">
        <v>309.28432199999997</v>
      </c>
      <c r="Z169" s="737">
        <f>+IF(Y146=0,0,Y169/Y146*100)</f>
        <v>0.57042993514875917</v>
      </c>
      <c r="AA169" s="772">
        <v>420.12883800000003</v>
      </c>
      <c r="AB169" s="737">
        <f>+IF(AA146=0,0,AA169/AA146*100)</f>
        <v>0.7522523044727496</v>
      </c>
      <c r="AC169" s="772">
        <v>252.66922299999999</v>
      </c>
      <c r="AD169" s="737">
        <f>+IF(AC146=0,0,AC169/AC146*100)</f>
        <v>0.4168717791611441</v>
      </c>
      <c r="AE169" s="772">
        <f t="shared" si="150"/>
        <v>982.08238300000005</v>
      </c>
      <c r="AF169" s="737">
        <f>+IF(AE146=0,0,AE169/AE146*100)</f>
        <v>0.57539479933713567</v>
      </c>
      <c r="AG169" s="772">
        <v>250.66629399999999</v>
      </c>
      <c r="AH169" s="737">
        <f>+IF(AG146=0,0,AG169/AG146*100)</f>
        <v>0.42558025083729673</v>
      </c>
      <c r="AI169" s="772">
        <v>318.37872100000004</v>
      </c>
      <c r="AJ169" s="737">
        <f>+IF(AI146=0,0,AI169/AI146*100)</f>
        <v>0.49587904188545606</v>
      </c>
      <c r="AK169" s="772">
        <v>885.71951799999999</v>
      </c>
      <c r="AL169" s="737">
        <f>+IF(AK146=0,0,AK169/AK146*100)</f>
        <v>1.3800541654508918</v>
      </c>
      <c r="AM169" s="772">
        <f t="shared" si="151"/>
        <v>1454.764533</v>
      </c>
      <c r="AN169" s="737">
        <f>+IF(AM146=0,0,AM169/AM146*100)</f>
        <v>0.77676569264108764</v>
      </c>
      <c r="AO169" s="772">
        <f t="shared" si="123"/>
        <v>2436.846916</v>
      </c>
      <c r="AP169" s="737">
        <f>+IF(AO146=0,0,AO169/AO146*100)</f>
        <v>0.68075080052762427</v>
      </c>
      <c r="AQ169" s="651"/>
      <c r="AR169" s="772">
        <v>6564.9490299999998</v>
      </c>
      <c r="AS169" s="737">
        <f>+IF(AR146=0,0,AR169/AR146*100)</f>
        <v>0.88942438279036129</v>
      </c>
      <c r="AT169" s="772">
        <v>219.250607</v>
      </c>
      <c r="AU169" s="737">
        <f>+IF(AT146=0,0,AT169/AT146*100)</f>
        <v>0.36814800551353721</v>
      </c>
      <c r="AV169" s="772">
        <v>190.58671100000004</v>
      </c>
      <c r="AW169" s="737">
        <f>+IF(AV146=0,0,AV169/AV146*100)</f>
        <v>0.34751491961796971</v>
      </c>
      <c r="AX169" s="772">
        <v>352.25300499999997</v>
      </c>
      <c r="AY169" s="737">
        <f>+IF(AX146=0,0,AX169/AX146*100)</f>
        <v>0.51948564420364418</v>
      </c>
      <c r="AZ169" s="772">
        <f t="shared" si="152"/>
        <v>762.09032300000001</v>
      </c>
      <c r="BA169" s="737">
        <f>+IF(AZ146=0,0,AZ169/AZ146*100)</f>
        <v>0.41825800830650633</v>
      </c>
      <c r="BB169" s="772">
        <v>729.82226099999991</v>
      </c>
      <c r="BC169" s="737">
        <f>+IF(BB146=0,0,BB169/BB146*100)</f>
        <v>1.172322128542459</v>
      </c>
      <c r="BD169" s="772">
        <v>613.45437700000002</v>
      </c>
      <c r="BE169" s="737">
        <f>+IF(BD146=0,0,BD169/BD146*100)</f>
        <v>0.99566423868050136</v>
      </c>
      <c r="BF169" s="772">
        <v>439.01259599999997</v>
      </c>
      <c r="BG169" s="737">
        <f>+IF(BF146=0,0,BF169/BF146*100)</f>
        <v>0.70814714943564938</v>
      </c>
      <c r="BH169" s="772">
        <f t="shared" si="153"/>
        <v>1782.2892339999999</v>
      </c>
      <c r="BI169" s="737">
        <f>+IF(BH146=0,0,BH169/BH146*100)</f>
        <v>0.95893389703165977</v>
      </c>
      <c r="BJ169" s="772">
        <f t="shared" si="124"/>
        <v>2544.3795569999997</v>
      </c>
      <c r="BK169" s="737">
        <f>+IF(BJ146=0,0,BJ169/BJ146*100)</f>
        <v>0.69128101818807397</v>
      </c>
      <c r="BL169" s="772">
        <v>829.42462499999999</v>
      </c>
      <c r="BM169" s="737">
        <f>+IF(BL146=0,0,BL169/BL146*100)</f>
        <v>1.2316535682694318</v>
      </c>
      <c r="BN169" s="772">
        <v>934.61790300000007</v>
      </c>
      <c r="BO169" s="737">
        <f>+IF(BN146=0,0,BN169/BN146*100)</f>
        <v>1.5177886676214483</v>
      </c>
      <c r="BP169" s="772">
        <v>565.31285000000003</v>
      </c>
      <c r="BQ169" s="737">
        <f>+IF(BP146=0,0,BP169/BP146*100)</f>
        <v>1.0289122418768166</v>
      </c>
      <c r="BR169" s="772">
        <f t="shared" si="154"/>
        <v>2329.3553780000002</v>
      </c>
      <c r="BS169" s="737">
        <f>+IF(BR146=0,0,BR169/BR146*100)</f>
        <v>1.2668991260592453</v>
      </c>
      <c r="BT169" s="772">
        <v>416.06711500000006</v>
      </c>
      <c r="BU169" s="737">
        <f>+IF(BT146=0,0,BT169/BT146*100)</f>
        <v>0.72915559103986194</v>
      </c>
      <c r="BV169" s="772">
        <v>396.87692300000003</v>
      </c>
      <c r="BW169" s="737">
        <f>+IF(BV146=0,0,BV169/BV146*100)</f>
        <v>0.58625690377537609</v>
      </c>
      <c r="BX169" s="772">
        <v>878.27005700000007</v>
      </c>
      <c r="BY169" s="737">
        <f>+IF(BX146=0,0,BX169/BX146*100)</f>
        <v>1.4298533521428831</v>
      </c>
      <c r="BZ169" s="772">
        <f t="shared" si="155"/>
        <v>1691.2140950000003</v>
      </c>
      <c r="CA169" s="737">
        <f>+IF(BZ146=0,0,BZ169/BZ146*100)</f>
        <v>0.90836584297393064</v>
      </c>
      <c r="CB169" s="772">
        <f t="shared" si="125"/>
        <v>4020.5694730000005</v>
      </c>
      <c r="CC169" s="737">
        <f>+IF(CB146=0,0,CB169/CB146*100)</f>
        <v>1.0865089047272243</v>
      </c>
      <c r="CE169" s="772">
        <f t="shared" si="126"/>
        <v>6883.1272144205377</v>
      </c>
      <c r="CF169" s="737">
        <f>+IF(CE146=0,0,CE169/CE146*100)</f>
        <v>0.75953294502544055</v>
      </c>
      <c r="CG169" s="772">
        <v>266.72014899999999</v>
      </c>
      <c r="CH169" s="737">
        <f>+IF(CG146=0,0,CG169/CG146*100)</f>
        <v>0.42968183208648791</v>
      </c>
      <c r="CI169" s="772">
        <v>298.60513100000003</v>
      </c>
      <c r="CJ169" s="737">
        <f>+IF(CI146=0,0,CI169/CI146*100)</f>
        <v>0.45897063105267916</v>
      </c>
      <c r="CK169" s="772">
        <v>769.474063</v>
      </c>
      <c r="CL169" s="737">
        <f>+IF(CK146=0,0,CK169/CK146*100)</f>
        <v>1.0328839728106332</v>
      </c>
      <c r="CM169" s="772">
        <f t="shared" si="156"/>
        <v>1334.7993430000001</v>
      </c>
      <c r="CN169" s="737">
        <f>+IF(CM146=0,0,CM169/CM146*100)</f>
        <v>0.66200024229471754</v>
      </c>
      <c r="CO169" s="772">
        <v>525.25270799999998</v>
      </c>
      <c r="CP169" s="737">
        <f>+IF(CO146=0,0,CO169/CO146*100)</f>
        <v>0.73655298906787359</v>
      </c>
      <c r="CQ169" s="772">
        <v>906.07752299999993</v>
      </c>
      <c r="CR169" s="737">
        <f>+IF(CQ146=0,0,CQ169/CQ146*100)</f>
        <v>1.1700790040993578</v>
      </c>
      <c r="CS169" s="772">
        <v>442.86144000000002</v>
      </c>
      <c r="CT169" s="737">
        <f>+IF(CS146=0,0,CS169/CS146*100)</f>
        <v>0.55655206178831507</v>
      </c>
      <c r="CU169" s="772">
        <f t="shared" si="157"/>
        <v>1874.191671</v>
      </c>
      <c r="CV169" s="737">
        <f>+IF(CU146=0,0,CU169/CU146*100)</f>
        <v>0.82085497017406617</v>
      </c>
      <c r="CW169" s="772">
        <f t="shared" si="127"/>
        <v>3208.9910140000002</v>
      </c>
      <c r="CX169" s="737">
        <f>+IF(CW146=0,0,CW169/CW146*100)</f>
        <v>0.74635830227721467</v>
      </c>
      <c r="CY169" s="772">
        <v>462.23896999999994</v>
      </c>
      <c r="CZ169" s="737">
        <f>+IF(CY146=0,0,CY169/CY146*100)</f>
        <v>0.580463776405586</v>
      </c>
      <c r="DA169" s="772">
        <v>754.44924400000014</v>
      </c>
      <c r="DB169" s="737">
        <f>+IF(DA146=0,0,DA169/DA146*100)</f>
        <v>0.94029230682674736</v>
      </c>
      <c r="DC169" s="772">
        <v>646.63266899999996</v>
      </c>
      <c r="DD169" s="737">
        <f>+IF(DC146=0,0,DC169/DC146*100)</f>
        <v>0.78109446090831036</v>
      </c>
      <c r="DE169" s="772">
        <f t="shared" si="158"/>
        <v>1863.3208829999999</v>
      </c>
      <c r="DF169" s="737">
        <f>+IF(DE146=0,0,DE169/DE146*100)</f>
        <v>0.76789282393254599</v>
      </c>
      <c r="DG169" s="772">
        <v>609.47867124064203</v>
      </c>
      <c r="DH169" s="737">
        <f>+IF(DG146=0,0,DG169/DG146*100)</f>
        <v>0.72748340948653711</v>
      </c>
      <c r="DI169" s="772">
        <v>755.99702264841335</v>
      </c>
      <c r="DJ169" s="737">
        <f>+IF(DI146=0,0,DI169/DI146*100)</f>
        <v>0.99081733780811632</v>
      </c>
      <c r="DK169" s="772">
        <v>445.33962353148229</v>
      </c>
      <c r="DL169" s="737">
        <f>+IF(DK146=0,0,DK169/DK146*100)</f>
        <v>0.6055314796222262</v>
      </c>
      <c r="DM169" s="772">
        <f t="shared" si="159"/>
        <v>1810.8153174205377</v>
      </c>
      <c r="DN169" s="737">
        <f>+IF(DM146=0,0,DM169/DM146*100)</f>
        <v>0.77509604245152708</v>
      </c>
      <c r="DO169" s="772">
        <f t="shared" si="128"/>
        <v>3674.1362004205375</v>
      </c>
      <c r="DP169" s="737">
        <f>+IF(DO146=0,0,DO169/DO146*100)</f>
        <v>0.77142615504651313</v>
      </c>
      <c r="DR169" s="772">
        <f t="shared" si="129"/>
        <v>7746.4784007748422</v>
      </c>
      <c r="DS169" s="737">
        <f>+IF(DR146=0,0,DR169/DR146*100)</f>
        <v>0.69681092198302186</v>
      </c>
      <c r="DT169" s="772">
        <v>324.37784426394836</v>
      </c>
      <c r="DU169" s="737">
        <f>+IF(DT146=0,0,DT169/DT146*100)</f>
        <v>0.35335893928181145</v>
      </c>
      <c r="DV169" s="772">
        <v>432.60119108963727</v>
      </c>
      <c r="DW169" s="737">
        <f>+IF(DV146=0,0,DV169/DV146*100)</f>
        <v>0.44583701336252857</v>
      </c>
      <c r="DX169" s="772">
        <v>653.38224384797502</v>
      </c>
      <c r="DY169" s="737">
        <f>+IF(DX146=0,0,DX169/DX146*100)</f>
        <v>0.69427735963198411</v>
      </c>
      <c r="DZ169" s="772">
        <f t="shared" si="160"/>
        <v>1410.3612792015606</v>
      </c>
      <c r="EA169" s="737">
        <f>+IF(DZ146=0,0,DZ169/DZ146*100)</f>
        <v>0.49846774592783877</v>
      </c>
      <c r="EB169" s="772">
        <v>771.77088599430385</v>
      </c>
      <c r="EC169" s="737">
        <f>+IF(EB146=0,0,EB169/EB146*100)</f>
        <v>0.8525471779064222</v>
      </c>
      <c r="ED169" s="772">
        <v>795.8791931721106</v>
      </c>
      <c r="EE169" s="737">
        <f>+IF(ED146=0,0,ED169/ED146*100)</f>
        <v>0.89210189021294506</v>
      </c>
      <c r="EF169" s="772">
        <v>858.82586820916754</v>
      </c>
      <c r="EG169" s="737">
        <f>+IF(EF146=0,0,EF169/EF146*100)</f>
        <v>0.98152643552721408</v>
      </c>
      <c r="EH169" s="772">
        <f t="shared" si="161"/>
        <v>2426.4759473755821</v>
      </c>
      <c r="EI169" s="737">
        <f>+IF(EH146=0,0,EH169/EH146*100)</f>
        <v>0.90798231438549681</v>
      </c>
      <c r="EJ169" s="772">
        <f t="shared" si="130"/>
        <v>3836.8372265771427</v>
      </c>
      <c r="EK169" s="737">
        <f>+IF(EJ146=0,0,EJ169/EJ146*100)</f>
        <v>0.69738162235432988</v>
      </c>
      <c r="EL169" s="772">
        <v>524.24969212394535</v>
      </c>
      <c r="EM169" s="737">
        <f>+IF(EL146=0,0,EL169/EL146*100)</f>
        <v>0.55173058501910666</v>
      </c>
      <c r="EN169" s="772">
        <v>635.82374600340722</v>
      </c>
      <c r="EO169" s="737">
        <f>+IF(EN146=0,0,EN169/EN146*100)</f>
        <v>0.69122587919412881</v>
      </c>
      <c r="EP169" s="772">
        <v>486.31916492165783</v>
      </c>
      <c r="EQ169" s="737">
        <f>+IF(EP146=0,0,EP169/EP146*100)</f>
        <v>0.50931245016200011</v>
      </c>
      <c r="ER169" s="772">
        <f t="shared" si="162"/>
        <v>1646.3926030490104</v>
      </c>
      <c r="ES169" s="737">
        <f>+IF(ER146=0,0,ER169/ER146*100)</f>
        <v>0.58281546687337249</v>
      </c>
      <c r="ET169" s="772">
        <v>855.81630615465679</v>
      </c>
      <c r="EU169" s="737">
        <f>+IF(ET146=0,0,ET169/ET146*100)</f>
        <v>0.88801159738565605</v>
      </c>
      <c r="EV169" s="772">
        <v>838.3250863139134</v>
      </c>
      <c r="EW169" s="737">
        <f>+IF(EV146=0,0,EV169/EV146*100)</f>
        <v>0.90074516854422459</v>
      </c>
      <c r="EX169" s="772">
        <v>569.10717868011966</v>
      </c>
      <c r="EY169" s="737">
        <f>+IF(EX146=0,0,EX169/EX146*100)</f>
        <v>0.63521533155360199</v>
      </c>
      <c r="EZ169" s="772">
        <f t="shared" si="163"/>
        <v>2263.2485711486897</v>
      </c>
      <c r="FA169" s="737">
        <f>+IF(EZ146=0,0,EZ169/EZ146*100)</f>
        <v>0.81109141714948862</v>
      </c>
      <c r="FB169" s="772">
        <f t="shared" si="131"/>
        <v>3909.6411741976999</v>
      </c>
      <c r="FC169" s="737">
        <f>+IF(FB146=0,0,FB169/FB146*100)</f>
        <v>0.69625175639584491</v>
      </c>
      <c r="FD169" s="772">
        <v>8175.5971937191025</v>
      </c>
      <c r="FE169" s="737">
        <f>+IF(FD146=0,0,FD169/FD146*100)</f>
        <v>0.69830819550687484</v>
      </c>
      <c r="FF169" s="772">
        <v>8306.9124600159175</v>
      </c>
      <c r="FG169" s="737">
        <f>+IF(FF146=0,0,FF169/FF146*100)</f>
        <v>0.66811626623613263</v>
      </c>
      <c r="FH169" s="772">
        <v>10081.584257246566</v>
      </c>
      <c r="FI169" s="737">
        <f>+IF(FH146=0,0,FH169/FH146*100)</f>
        <v>0.66883148248420043</v>
      </c>
      <c r="FJ169" s="772">
        <v>11447.355651303222</v>
      </c>
      <c r="FK169" s="737">
        <f>+IF(FJ146=0,0,FJ169/FJ146*100)</f>
        <v>0.67751023863248427</v>
      </c>
    </row>
    <row r="170" spans="2:167" s="648" customFormat="1" ht="13.5" customHeight="1">
      <c r="B170" s="769"/>
      <c r="C170" s="771" t="s">
        <v>4807</v>
      </c>
      <c r="D170" s="769"/>
      <c r="E170" s="772">
        <f t="shared" si="118"/>
        <v>8024.3853150555969</v>
      </c>
      <c r="F170" s="737">
        <f>+IF(E146=0,0,E170/E146*100)</f>
        <v>1.251473489885611</v>
      </c>
      <c r="G170" s="772">
        <v>233.40347400000002</v>
      </c>
      <c r="H170" s="737">
        <f>+IF(G146=0,0,G170/G146*100)</f>
        <v>0.49997359899145211</v>
      </c>
      <c r="I170" s="772">
        <v>302.67967399999998</v>
      </c>
      <c r="J170" s="737">
        <f>+IF(I146=0,0,I170/I146*100)</f>
        <v>0.58842456399011689</v>
      </c>
      <c r="K170" s="772">
        <v>894.78413100000012</v>
      </c>
      <c r="L170" s="737">
        <f>+IF(K146=0,0,K170/K146*100)</f>
        <v>1.6502680590304446</v>
      </c>
      <c r="M170" s="772">
        <f t="shared" si="148"/>
        <v>1430.8672790000001</v>
      </c>
      <c r="N170" s="737">
        <f>+IF(M146=0,0,M170/M146*100)</f>
        <v>0.93924251735367692</v>
      </c>
      <c r="O170" s="772">
        <v>390.68636800000002</v>
      </c>
      <c r="P170" s="737">
        <f>+IF(O146=0,0,O170/O146*100)</f>
        <v>0.80081535941168813</v>
      </c>
      <c r="Q170" s="772">
        <v>815.75783393685867</v>
      </c>
      <c r="R170" s="737">
        <f>+IF(Q146=0,0,Q170/Q146*100)</f>
        <v>2.3483788925996474</v>
      </c>
      <c r="S170" s="772">
        <v>291.7976231187377</v>
      </c>
      <c r="T170" s="737">
        <f>+IF(S146=0,0,S170/S146*100)</f>
        <v>0.61606738026322383</v>
      </c>
      <c r="U170" s="772">
        <f t="shared" si="149"/>
        <v>1498.2418250555963</v>
      </c>
      <c r="V170" s="737">
        <f>+IF(U146=0,0,U170/U146*100)</f>
        <v>1.1446773399077175</v>
      </c>
      <c r="W170" s="772">
        <f t="shared" si="120"/>
        <v>2929.1091040555966</v>
      </c>
      <c r="X170" s="737">
        <f>+IF(W146=0,0,W170/W146*100)</f>
        <v>1.0341789810362727</v>
      </c>
      <c r="Y170" s="772">
        <v>788.76552399999991</v>
      </c>
      <c r="Z170" s="737">
        <f>+IF(Y146=0,0,Y170/Y146*100)</f>
        <v>1.4547632540614104</v>
      </c>
      <c r="AA170" s="772">
        <v>656.91798599999993</v>
      </c>
      <c r="AB170" s="737">
        <f>+IF(AA146=0,0,AA170/AA146*100)</f>
        <v>1.1762298231431982</v>
      </c>
      <c r="AC170" s="772">
        <v>934.28428600000007</v>
      </c>
      <c r="AD170" s="737">
        <f>+IF(AC146=0,0,AC170/AC146*100)</f>
        <v>1.5414491243641464</v>
      </c>
      <c r="AE170" s="772">
        <f t="shared" si="150"/>
        <v>2379.9677959999999</v>
      </c>
      <c r="AF170" s="737">
        <f>+IF(AE146=0,0,AE170/AE146*100)</f>
        <v>1.3944055163936944</v>
      </c>
      <c r="AG170" s="772">
        <v>524.09916900000007</v>
      </c>
      <c r="AH170" s="737">
        <f>+IF(AG146=0,0,AG170/AG146*100)</f>
        <v>0.88981351360561778</v>
      </c>
      <c r="AI170" s="772">
        <v>976.85660000000007</v>
      </c>
      <c r="AJ170" s="737">
        <f>+IF(AI146=0,0,AI170/AI146*100)</f>
        <v>1.5214669917198524</v>
      </c>
      <c r="AK170" s="772">
        <v>1214.3526459999998</v>
      </c>
      <c r="AL170" s="737">
        <f>+IF(AK146=0,0,AK170/AK146*100)</f>
        <v>1.8921028535340598</v>
      </c>
      <c r="AM170" s="772">
        <f t="shared" si="151"/>
        <v>2715.308415</v>
      </c>
      <c r="AN170" s="737">
        <f>+IF(AM146=0,0,AM170/AM146*100)</f>
        <v>1.4498280469913332</v>
      </c>
      <c r="AO170" s="772">
        <f t="shared" si="123"/>
        <v>5095.2762110000003</v>
      </c>
      <c r="AP170" s="737">
        <f>+IF(AO146=0,0,AO170/AO146*100)</f>
        <v>1.4234022403184929</v>
      </c>
      <c r="AQ170" s="651"/>
      <c r="AR170" s="772">
        <v>5012.5032910000009</v>
      </c>
      <c r="AS170" s="737">
        <f>+IF(AR146=0,0,AR170/AR146*100)</f>
        <v>0.67909783083758857</v>
      </c>
      <c r="AT170" s="772">
        <v>277.53859900000003</v>
      </c>
      <c r="AU170" s="737">
        <f>+IF(AT146=0,0,AT170/AT146*100)</f>
        <v>0.46602051904408826</v>
      </c>
      <c r="AV170" s="772">
        <v>368.99432300000001</v>
      </c>
      <c r="AW170" s="737">
        <f>+IF(AV146=0,0,AV170/AV146*100)</f>
        <v>0.67282252694329836</v>
      </c>
      <c r="AX170" s="772">
        <v>497.45152400000006</v>
      </c>
      <c r="AY170" s="737">
        <f>+IF(AX146=0,0,AX170/AX146*100)</f>
        <v>0.73361737653657377</v>
      </c>
      <c r="AZ170" s="772">
        <f t="shared" si="152"/>
        <v>1143.9844460000002</v>
      </c>
      <c r="BA170" s="737">
        <f>+IF(AZ146=0,0,AZ170/AZ146*100)</f>
        <v>0.62785294797344138</v>
      </c>
      <c r="BB170" s="772">
        <v>339.45173499999999</v>
      </c>
      <c r="BC170" s="737">
        <f>+IF(BB146=0,0,BB170/BB146*100)</f>
        <v>0.54526533620304407</v>
      </c>
      <c r="BD170" s="772">
        <v>397.16340000000002</v>
      </c>
      <c r="BE170" s="737">
        <f>+IF(BD146=0,0,BD170/BD146*100)</f>
        <v>0.6446141866761177</v>
      </c>
      <c r="BF170" s="772">
        <v>343.99603799999994</v>
      </c>
      <c r="BG170" s="737">
        <f>+IF(BF146=0,0,BF170/BF146*100)</f>
        <v>0.55488114907495112</v>
      </c>
      <c r="BH170" s="772">
        <f t="shared" si="153"/>
        <v>1080.611173</v>
      </c>
      <c r="BI170" s="737">
        <f>+IF(BH146=0,0,BH170/BH146*100)</f>
        <v>0.58140657730127043</v>
      </c>
      <c r="BJ170" s="772">
        <f t="shared" si="124"/>
        <v>2224.5956190000002</v>
      </c>
      <c r="BK170" s="737">
        <f>+IF(BJ146=0,0,BJ170/BJ146*100)</f>
        <v>0.60439910402842811</v>
      </c>
      <c r="BL170" s="772">
        <v>323.00623399999995</v>
      </c>
      <c r="BM170" s="737">
        <f>+IF(BL146=0,0,BL170/BL146*100)</f>
        <v>0.47964790131396329</v>
      </c>
      <c r="BN170" s="772">
        <v>269.49840600000005</v>
      </c>
      <c r="BO170" s="737">
        <f>+IF(BN146=0,0,BN170/BN146*100)</f>
        <v>0.43765652814468303</v>
      </c>
      <c r="BP170" s="772">
        <v>352.72515100000004</v>
      </c>
      <c r="BQ170" s="737">
        <f>+IF(BP146=0,0,BP170/BP146*100)</f>
        <v>0.64198651398380324</v>
      </c>
      <c r="BR170" s="772">
        <f t="shared" si="154"/>
        <v>945.22979099999998</v>
      </c>
      <c r="BS170" s="737">
        <f>+IF(BR146=0,0,BR170/BR146*100)</f>
        <v>0.51409536194140271</v>
      </c>
      <c r="BT170" s="772">
        <v>457.44782200000003</v>
      </c>
      <c r="BU170" s="737">
        <f>+IF(BT146=0,0,BT170/BT146*100)</f>
        <v>0.80167507835919094</v>
      </c>
      <c r="BV170" s="772">
        <v>363.45217499999995</v>
      </c>
      <c r="BW170" s="737">
        <f>+IF(BV146=0,0,BV170/BV146*100)</f>
        <v>0.53688268185330124</v>
      </c>
      <c r="BX170" s="772">
        <v>1021.777884</v>
      </c>
      <c r="BY170" s="737">
        <f>+IF(BX146=0,0,BX170/BX146*100)</f>
        <v>1.6634889473214294</v>
      </c>
      <c r="BZ170" s="772">
        <f t="shared" si="155"/>
        <v>1842.6778810000001</v>
      </c>
      <c r="CA170" s="737">
        <f>+IF(BZ146=0,0,BZ170/BZ146*100)</f>
        <v>0.98971836366109589</v>
      </c>
      <c r="CB170" s="772">
        <f t="shared" si="125"/>
        <v>2787.9076720000003</v>
      </c>
      <c r="CC170" s="737">
        <f>+IF(CB146=0,0,CB170/CB146*100)</f>
        <v>0.75339738102452281</v>
      </c>
      <c r="CE170" s="772">
        <f t="shared" si="126"/>
        <v>4900.3205381673743</v>
      </c>
      <c r="CF170" s="737">
        <f>+IF(CE146=0,0,CE170/CE146*100)</f>
        <v>0.54073603087346889</v>
      </c>
      <c r="CG170" s="772">
        <v>320.54677700000002</v>
      </c>
      <c r="CH170" s="737">
        <f>+IF(CG146=0,0,CG170/CG146*100)</f>
        <v>0.51639565637307316</v>
      </c>
      <c r="CI170" s="772">
        <v>437.43539499999997</v>
      </c>
      <c r="CJ170" s="737">
        <f>+IF(CI146=0,0,CI170/CI146*100)</f>
        <v>0.6723595090799962</v>
      </c>
      <c r="CK170" s="772">
        <v>374.26045199999999</v>
      </c>
      <c r="CL170" s="737">
        <f>+IF(CK146=0,0,CK170/CK146*100)</f>
        <v>0.50237901589629441</v>
      </c>
      <c r="CM170" s="772">
        <f t="shared" si="156"/>
        <v>1132.242624</v>
      </c>
      <c r="CN170" s="737">
        <f>+IF(CM146=0,0,CM170/CM146*100)</f>
        <v>0.56154124989287368</v>
      </c>
      <c r="CO170" s="772">
        <v>364.08795300000003</v>
      </c>
      <c r="CP170" s="737">
        <f>+IF(CO146=0,0,CO170/CO146*100)</f>
        <v>0.51055437883768795</v>
      </c>
      <c r="CQ170" s="772">
        <v>378.21505500000001</v>
      </c>
      <c r="CR170" s="737">
        <f>+IF(CQ146=0,0,CQ170/CQ146*100)</f>
        <v>0.4884146043315809</v>
      </c>
      <c r="CS170" s="772">
        <v>500.15015499999998</v>
      </c>
      <c r="CT170" s="737">
        <f>+IF(CS146=0,0,CS170/CS146*100)</f>
        <v>0.62854783647227308</v>
      </c>
      <c r="CU170" s="772">
        <f t="shared" si="157"/>
        <v>1242.4531630000001</v>
      </c>
      <c r="CV170" s="737">
        <f>+IF(CU146=0,0,CU170/CU146*100)</f>
        <v>0.54416731748299352</v>
      </c>
      <c r="CW170" s="772">
        <f t="shared" si="127"/>
        <v>2374.6957870000001</v>
      </c>
      <c r="CX170" s="737">
        <f>+IF(CW146=0,0,CW170/CW146*100)</f>
        <v>0.55231501374661518</v>
      </c>
      <c r="CY170" s="772">
        <v>424.79868099999999</v>
      </c>
      <c r="CZ170" s="737">
        <f>+IF(CY146=0,0,CY170/CY146*100)</f>
        <v>0.53344755113436648</v>
      </c>
      <c r="DA170" s="772">
        <v>381.366311</v>
      </c>
      <c r="DB170" s="737">
        <f>+IF(DA146=0,0,DA170/DA146*100)</f>
        <v>0.47530806236210732</v>
      </c>
      <c r="DC170" s="772">
        <v>389.23787500000003</v>
      </c>
      <c r="DD170" s="737">
        <f>+IF(DC146=0,0,DC170/DC146*100)</f>
        <v>0.47017659749297536</v>
      </c>
      <c r="DE170" s="772">
        <f t="shared" si="158"/>
        <v>1195.402867</v>
      </c>
      <c r="DF170" s="737">
        <f>+IF(DE146=0,0,DE170/DE146*100)</f>
        <v>0.49263725408356929</v>
      </c>
      <c r="DG170" s="772">
        <v>371.99181950535331</v>
      </c>
      <c r="DH170" s="737">
        <f>+IF(DG146=0,0,DG170/DG146*100)</f>
        <v>0.44401533626105549</v>
      </c>
      <c r="DI170" s="772">
        <v>451.84389019197482</v>
      </c>
      <c r="DJ170" s="737">
        <f>+IF(DI146=0,0,DI170/DI146*100)</f>
        <v>0.59219116871189292</v>
      </c>
      <c r="DK170" s="772">
        <v>506.38617447004538</v>
      </c>
      <c r="DL170" s="737">
        <f>+IF(DK146=0,0,DK170/DK146*100)</f>
        <v>0.68853691269492134</v>
      </c>
      <c r="DM170" s="772">
        <f t="shared" si="159"/>
        <v>1330.2218841673734</v>
      </c>
      <c r="DN170" s="737">
        <f>+IF(DM146=0,0,DM170/DM146*100)</f>
        <v>0.5693842481237954</v>
      </c>
      <c r="DO170" s="772">
        <f t="shared" si="128"/>
        <v>2525.6247511673737</v>
      </c>
      <c r="DP170" s="737">
        <f>+IF(DO146=0,0,DO170/DO146*100)</f>
        <v>0.53028327873646863</v>
      </c>
      <c r="DR170" s="772">
        <f t="shared" si="129"/>
        <v>6183.9888362481506</v>
      </c>
      <c r="DS170" s="737">
        <f>+IF(DR146=0,0,DR170/DR146*100)</f>
        <v>0.55626192181569534</v>
      </c>
      <c r="DT170" s="772">
        <v>422.99424434339113</v>
      </c>
      <c r="DU170" s="737">
        <f>+IF(DT146=0,0,DT170/DT146*100)</f>
        <v>0.46078608680150279</v>
      </c>
      <c r="DV170" s="772">
        <v>519.20084542366578</v>
      </c>
      <c r="DW170" s="737">
        <f>+IF(DV146=0,0,DV170/DV146*100)</f>
        <v>0.53508626195858844</v>
      </c>
      <c r="DX170" s="772">
        <v>519.58607806139912</v>
      </c>
      <c r="DY170" s="737">
        <f>+IF(DX146=0,0,DX170/DX146*100)</f>
        <v>0.55210690797704043</v>
      </c>
      <c r="DZ170" s="772">
        <f t="shared" si="160"/>
        <v>1461.7811678284561</v>
      </c>
      <c r="EA170" s="737">
        <f>+IF(DZ146=0,0,DZ170/DZ146*100)</f>
        <v>0.51664121421407783</v>
      </c>
      <c r="EB170" s="772">
        <v>517.40832680322546</v>
      </c>
      <c r="EC170" s="737">
        <f>+IF(EB146=0,0,EB170/EB146*100)</f>
        <v>0.57156212659287775</v>
      </c>
      <c r="ED170" s="772">
        <v>465.53103033009722</v>
      </c>
      <c r="EE170" s="737">
        <f>+IF(ED146=0,0,ED170/ED146*100)</f>
        <v>0.52181425984389296</v>
      </c>
      <c r="EF170" s="772">
        <v>551.26742850819096</v>
      </c>
      <c r="EG170" s="737">
        <f>+IF(EF146=0,0,EF170/EF146*100)</f>
        <v>0.6300270801742045</v>
      </c>
      <c r="EH170" s="772">
        <f t="shared" si="161"/>
        <v>1534.2067856415138</v>
      </c>
      <c r="EI170" s="737">
        <f>+IF(EH146=0,0,EH170/EH146*100)</f>
        <v>0.57409702720498257</v>
      </c>
      <c r="EJ170" s="772">
        <f t="shared" si="130"/>
        <v>2995.9879534699699</v>
      </c>
      <c r="EK170" s="737">
        <f>+IF(EJ146=0,0,EJ170/EJ146*100)</f>
        <v>0.54454927748103366</v>
      </c>
      <c r="EL170" s="772">
        <v>557.99418157297816</v>
      </c>
      <c r="EM170" s="737">
        <f>+IF(EL146=0,0,EL170/EL146*100)</f>
        <v>0.58724394284189807</v>
      </c>
      <c r="EN170" s="772">
        <v>534.84205416778525</v>
      </c>
      <c r="EO170" s="737">
        <f>+IF(EN146=0,0,EN170/EN146*100)</f>
        <v>0.58144520623194862</v>
      </c>
      <c r="EP170" s="772">
        <v>527.99139781423207</v>
      </c>
      <c r="EQ170" s="737">
        <f>+IF(EP146=0,0,EP170/EP146*100)</f>
        <v>0.55295495609050382</v>
      </c>
      <c r="ER170" s="772">
        <f t="shared" si="162"/>
        <v>1620.8276335549954</v>
      </c>
      <c r="ES170" s="737">
        <f>+IF(ER146=0,0,ER170/ER146*100)</f>
        <v>0.57376558435831215</v>
      </c>
      <c r="ET170" s="772">
        <v>507.56108332100717</v>
      </c>
      <c r="EU170" s="737">
        <f>+IF(ET146=0,0,ET170/ET146*100)</f>
        <v>0.52665522394151576</v>
      </c>
      <c r="EV170" s="772">
        <v>478.73648076632298</v>
      </c>
      <c r="EW170" s="737">
        <f>+IF(EV146=0,0,EV170/EV146*100)</f>
        <v>0.51438228331229852</v>
      </c>
      <c r="EX170" s="772">
        <v>580.87568513585575</v>
      </c>
      <c r="EY170" s="737">
        <f>+IF(EX146=0,0,EX170/EX146*100)</f>
        <v>0.64835088142930108</v>
      </c>
      <c r="EZ170" s="772">
        <f t="shared" si="163"/>
        <v>1567.1732492231858</v>
      </c>
      <c r="FA170" s="737">
        <f>+IF(EZ146=0,0,EZ170/EZ146*100)</f>
        <v>0.56163551270290102</v>
      </c>
      <c r="FB170" s="772">
        <f t="shared" si="131"/>
        <v>3188.0008827781812</v>
      </c>
      <c r="FC170" s="737">
        <f>+IF(FB146=0,0,FB170/FB146*100)</f>
        <v>0.56773783452935644</v>
      </c>
      <c r="FD170" s="772">
        <v>6586.8285581820983</v>
      </c>
      <c r="FE170" s="737">
        <f>+IF(FD146=0,0,FD170/FD146*100)</f>
        <v>0.56260555107961518</v>
      </c>
      <c r="FF170" s="772">
        <v>6883.774894602474</v>
      </c>
      <c r="FG170" s="737">
        <f>+IF(FF146=0,0,FF170/FF146*100)</f>
        <v>0.55365480283188395</v>
      </c>
      <c r="FH170" s="772">
        <v>9400.7002658694146</v>
      </c>
      <c r="FI170" s="737">
        <f>+IF(FH146=0,0,FH170/FH146*100)</f>
        <v>0.62366034293584982</v>
      </c>
      <c r="FJ170" s="772">
        <v>11459.937350840662</v>
      </c>
      <c r="FK170" s="737">
        <f>+IF(FJ146=0,0,FJ170/FJ146*100)</f>
        <v>0.67825488486482555</v>
      </c>
    </row>
    <row r="171" spans="2:167" s="648" customFormat="1" ht="13.5" customHeight="1">
      <c r="B171" s="769"/>
      <c r="C171" s="771" t="s">
        <v>4808</v>
      </c>
      <c r="D171" s="769"/>
      <c r="E171" s="772">
        <f t="shared" si="118"/>
        <v>641.26484104098472</v>
      </c>
      <c r="F171" s="737">
        <f>+IF(E146=0,0,E171/E146*100)</f>
        <v>0.10001089392514328</v>
      </c>
      <c r="G171" s="772">
        <v>59.119093999999997</v>
      </c>
      <c r="H171" s="737">
        <f>+IF(G146=0,0,G171/G146*100)</f>
        <v>0.12663901564847296</v>
      </c>
      <c r="I171" s="772">
        <v>33.124901999999999</v>
      </c>
      <c r="J171" s="737">
        <f>+IF(I146=0,0,I171/I146*100)</f>
        <v>6.4396481464973926E-2</v>
      </c>
      <c r="K171" s="772">
        <v>20.529229000000001</v>
      </c>
      <c r="L171" s="737">
        <f>+IF(K146=0,0,K171/K146*100)</f>
        <v>3.7862462823696978E-2</v>
      </c>
      <c r="M171" s="772">
        <f t="shared" si="148"/>
        <v>112.773225</v>
      </c>
      <c r="N171" s="737">
        <f>+IF(M146=0,0,M171/M146*100)</f>
        <v>7.4026018550874012E-2</v>
      </c>
      <c r="O171" s="772">
        <v>21.412945999999998</v>
      </c>
      <c r="P171" s="737">
        <f>+IF(O146=0,0,O171/O146*100)</f>
        <v>4.3891513632369858E-2</v>
      </c>
      <c r="Q171" s="772">
        <v>18.831497825202902</v>
      </c>
      <c r="R171" s="737">
        <f>+IF(Q146=0,0,Q171/Q146*100)</f>
        <v>5.4211544368896178E-2</v>
      </c>
      <c r="S171" s="772">
        <v>375.68284521578175</v>
      </c>
      <c r="T171" s="737">
        <f>+IF(S146=0,0,S171/S146*100)</f>
        <v>0.7931728291280199</v>
      </c>
      <c r="U171" s="772">
        <f t="shared" si="149"/>
        <v>415.92728904098465</v>
      </c>
      <c r="V171" s="737">
        <f>+IF(U146=0,0,U171/U146*100)</f>
        <v>0.31777416359124505</v>
      </c>
      <c r="W171" s="772">
        <f t="shared" si="120"/>
        <v>528.70051404098467</v>
      </c>
      <c r="X171" s="737">
        <f>+IF(W146=0,0,W171/W146*100)</f>
        <v>0.18666800704938202</v>
      </c>
      <c r="Y171" s="772">
        <v>16.577171999999997</v>
      </c>
      <c r="Z171" s="737">
        <f>+IF(Y146=0,0,Y171/Y146*100)</f>
        <v>3.0574181994617325E-2</v>
      </c>
      <c r="AA171" s="772">
        <v>21.374651</v>
      </c>
      <c r="AB171" s="737">
        <f>+IF(AA146=0,0,AA171/AA146*100)</f>
        <v>3.8271903801211475E-2</v>
      </c>
      <c r="AC171" s="772">
        <v>-30.230229000000001</v>
      </c>
      <c r="AD171" s="737">
        <f>+IF(AC146=0,0,AC171/AC146*100)</f>
        <v>-4.9875996759917267E-2</v>
      </c>
      <c r="AE171" s="772">
        <f t="shared" si="150"/>
        <v>7.7215939999999961</v>
      </c>
      <c r="AF171" s="737">
        <f>+IF(AE146=0,0,AE171/AE146*100)</f>
        <v>4.5240247733807776E-3</v>
      </c>
      <c r="AG171" s="772">
        <v>18.834074999999999</v>
      </c>
      <c r="AH171" s="737">
        <f>+IF(AG146=0,0,AG171/AG146*100)</f>
        <v>3.1976418667555115E-2</v>
      </c>
      <c r="AI171" s="772">
        <v>20.150677999999999</v>
      </c>
      <c r="AJ171" s="737">
        <f>+IF(AI146=0,0,AI171/AI146*100)</f>
        <v>3.1384945792223146E-2</v>
      </c>
      <c r="AK171" s="772">
        <v>65.857979999999998</v>
      </c>
      <c r="AL171" s="737">
        <f>+IF(AK146=0,0,AK171/AK146*100)</f>
        <v>0.10261440307018448</v>
      </c>
      <c r="AM171" s="772">
        <f t="shared" si="151"/>
        <v>104.842733</v>
      </c>
      <c r="AN171" s="737">
        <f>+IF(AM146=0,0,AM171/AM146*100)</f>
        <v>5.5980357143563662E-2</v>
      </c>
      <c r="AO171" s="772">
        <f t="shared" si="123"/>
        <v>112.56432699999999</v>
      </c>
      <c r="AP171" s="737">
        <f>+IF(AO146=0,0,AO171/AO146*100)</f>
        <v>3.1445658409222477E-2</v>
      </c>
      <c r="AQ171" s="651"/>
      <c r="AR171" s="772">
        <v>661.41338700000006</v>
      </c>
      <c r="AS171" s="737">
        <f>+IF(AR146=0,0,AR171/AR146*100)</f>
        <v>8.9608798303458789E-2</v>
      </c>
      <c r="AT171" s="772">
        <v>15.663706000000001</v>
      </c>
      <c r="AU171" s="737">
        <f>+IF(AT146=0,0,AT171/AT146*100)</f>
        <v>2.6301236752564277E-2</v>
      </c>
      <c r="AV171" s="772">
        <v>68.710357999999999</v>
      </c>
      <c r="AW171" s="737">
        <f>+IF(AV146=0,0,AV171/AV146*100)</f>
        <v>0.12528614619563855</v>
      </c>
      <c r="AX171" s="772">
        <v>28.433344999999999</v>
      </c>
      <c r="AY171" s="737">
        <f>+IF(AX146=0,0,AX171/AX146*100)</f>
        <v>4.1932117922427556E-2</v>
      </c>
      <c r="AZ171" s="772">
        <f t="shared" si="152"/>
        <v>112.80740900000001</v>
      </c>
      <c r="BA171" s="737">
        <f>+IF(AZ146=0,0,AZ171/AZ146*100)</f>
        <v>6.1912086778403375E-2</v>
      </c>
      <c r="BB171" s="772">
        <v>25.426942</v>
      </c>
      <c r="BC171" s="737">
        <f>+IF(BB146=0,0,BB171/BB146*100)</f>
        <v>4.0843597627348412E-2</v>
      </c>
      <c r="BD171" s="772">
        <v>27.770186000000002</v>
      </c>
      <c r="BE171" s="737">
        <f>+IF(BD146=0,0,BD171/BD146*100)</f>
        <v>4.507226965585074E-2</v>
      </c>
      <c r="BF171" s="772">
        <v>291.68706300000002</v>
      </c>
      <c r="BG171" s="737">
        <f>+IF(BF146=0,0,BF171/BF146*100)</f>
        <v>0.47050440937851068</v>
      </c>
      <c r="BH171" s="772">
        <f t="shared" si="153"/>
        <v>344.88419100000004</v>
      </c>
      <c r="BI171" s="737">
        <f>+IF(BH146=0,0,BH171/BH146*100)</f>
        <v>0.18555974809879894</v>
      </c>
      <c r="BJ171" s="772">
        <f t="shared" si="124"/>
        <v>457.69160000000005</v>
      </c>
      <c r="BK171" s="737">
        <f>+IF(BJ146=0,0,BJ171/BJ146*100)</f>
        <v>0.12434996751710214</v>
      </c>
      <c r="BL171" s="772">
        <v>24.294060999999999</v>
      </c>
      <c r="BM171" s="737">
        <f>+IF(BL146=0,0,BL171/BL146*100)</f>
        <v>3.607545039840749E-2</v>
      </c>
      <c r="BN171" s="772">
        <v>47.730191000000005</v>
      </c>
      <c r="BO171" s="737">
        <f>+IF(BN146=0,0,BN171/BN146*100)</f>
        <v>7.7512256902709076E-2</v>
      </c>
      <c r="BP171" s="772">
        <v>47.189845000000005</v>
      </c>
      <c r="BQ171" s="737">
        <f>+IF(BP146=0,0,BP171/BP146*100)</f>
        <v>8.5889095237742227E-2</v>
      </c>
      <c r="BR171" s="772">
        <f t="shared" si="154"/>
        <v>119.21409700000001</v>
      </c>
      <c r="BS171" s="737">
        <f>+IF(BR146=0,0,BR171/BR146*100)</f>
        <v>6.4838640221965352E-2</v>
      </c>
      <c r="BT171" s="772">
        <v>24.947506000000001</v>
      </c>
      <c r="BU171" s="737">
        <f>+IF(BT146=0,0,BT171/BT146*100)</f>
        <v>4.3720382665668009E-2</v>
      </c>
      <c r="BV171" s="772">
        <v>19.355840999999998</v>
      </c>
      <c r="BW171" s="737">
        <f>+IF(BV146=0,0,BV171/BV146*100)</f>
        <v>2.8591975892305731E-2</v>
      </c>
      <c r="BX171" s="772">
        <v>40.204342999999994</v>
      </c>
      <c r="BY171" s="737">
        <f>+IF(BX146=0,0,BX171/BX146*100)</f>
        <v>6.5454029943380204E-2</v>
      </c>
      <c r="BZ171" s="772">
        <f t="shared" si="155"/>
        <v>84.507689999999997</v>
      </c>
      <c r="CA171" s="737">
        <f>+IF(BZ146=0,0,BZ171/BZ146*100)</f>
        <v>4.5389817464021077E-2</v>
      </c>
      <c r="CB171" s="772">
        <f t="shared" si="125"/>
        <v>203.72178700000001</v>
      </c>
      <c r="CC171" s="737">
        <f>+IF(CB146=0,0,CB171/CB146*100)</f>
        <v>5.5053279678135503E-2</v>
      </c>
      <c r="CE171" s="772">
        <f t="shared" si="126"/>
        <v>760.72477383783973</v>
      </c>
      <c r="CF171" s="737">
        <f>+IF(CE146=0,0,CE171/CE146*100)</f>
        <v>8.3943752574607747E-2</v>
      </c>
      <c r="CG171" s="772">
        <v>45.208244000000001</v>
      </c>
      <c r="CH171" s="737">
        <f>+IF(CG146=0,0,CG171/CG146*100)</f>
        <v>7.2829747509375348E-2</v>
      </c>
      <c r="CI171" s="772">
        <v>80.217346000000006</v>
      </c>
      <c r="CJ171" s="737">
        <f>+IF(CI146=0,0,CI171/CI146*100)</f>
        <v>0.12329796809483194</v>
      </c>
      <c r="CK171" s="772">
        <v>29.507354999999997</v>
      </c>
      <c r="CL171" s="737">
        <f>+IF(CK146=0,0,CK171/CK146*100)</f>
        <v>3.9608448841938024E-2</v>
      </c>
      <c r="CM171" s="772">
        <f t="shared" si="156"/>
        <v>154.93294499999999</v>
      </c>
      <c r="CN171" s="737">
        <f>+IF(CM146=0,0,CM171/CM146*100)</f>
        <v>7.6839749485428183E-2</v>
      </c>
      <c r="CO171" s="772">
        <v>29.815787999999998</v>
      </c>
      <c r="CP171" s="737">
        <f>+IF(CO146=0,0,CO171/CO146*100)</f>
        <v>4.1810175251517284E-2</v>
      </c>
      <c r="CQ171" s="772">
        <v>27.496915999999999</v>
      </c>
      <c r="CR171" s="737">
        <f>+IF(CQ146=0,0,CQ171/CQ146*100)</f>
        <v>3.5508621803747913E-2</v>
      </c>
      <c r="CS171" s="772">
        <v>300.69422699999996</v>
      </c>
      <c r="CT171" s="737">
        <f>+IF(CS146=0,0,CS171/CS146*100)</f>
        <v>0.37788792811741212</v>
      </c>
      <c r="CU171" s="772">
        <f t="shared" si="157"/>
        <v>358.00693099999995</v>
      </c>
      <c r="CV171" s="737">
        <f>+IF(CU146=0,0,CU171/CU146*100)</f>
        <v>0.15679920747450268</v>
      </c>
      <c r="CW171" s="772">
        <f t="shared" si="127"/>
        <v>512.93987599999991</v>
      </c>
      <c r="CX171" s="737">
        <f>+IF(CW146=0,0,CW171/CW146*100)</f>
        <v>0.11930134218245741</v>
      </c>
      <c r="CY171" s="772">
        <v>33.140348000000003</v>
      </c>
      <c r="CZ171" s="737">
        <f>+IF(CY146=0,0,CY171/CY146*100)</f>
        <v>4.1616507477669644E-2</v>
      </c>
      <c r="DA171" s="772">
        <v>53.087305000000001</v>
      </c>
      <c r="DB171" s="737">
        <f>+IF(DA146=0,0,DA171/DA146*100)</f>
        <v>6.6164271325938412E-2</v>
      </c>
      <c r="DC171" s="772">
        <v>62.695768000000001</v>
      </c>
      <c r="DD171" s="737">
        <f>+IF(DC146=0,0,DC171/DC146*100)</f>
        <v>7.5732822442957176E-2</v>
      </c>
      <c r="DE171" s="772">
        <f t="shared" si="158"/>
        <v>148.92342100000002</v>
      </c>
      <c r="DF171" s="737">
        <f>+IF(DE146=0,0,DE171/DE146*100)</f>
        <v>6.1372803441813534E-2</v>
      </c>
      <c r="DG171" s="772">
        <v>33.269198416568969</v>
      </c>
      <c r="DH171" s="737">
        <f>+IF(DG146=0,0,DG171/DG146*100)</f>
        <v>3.9710642942931876E-2</v>
      </c>
      <c r="DI171" s="772">
        <v>32.943895623549558</v>
      </c>
      <c r="DJ171" s="737">
        <f>+IF(DI146=0,0,DI171/DI146*100)</f>
        <v>4.3176602527354321E-2</v>
      </c>
      <c r="DK171" s="772">
        <v>32.648382797721254</v>
      </c>
      <c r="DL171" s="737">
        <f>+IF(DK146=0,0,DK171/DK146*100)</f>
        <v>4.4392240209857319E-2</v>
      </c>
      <c r="DM171" s="772">
        <f t="shared" si="159"/>
        <v>98.861476837839788</v>
      </c>
      <c r="DN171" s="737">
        <f>+IF(DM146=0,0,DM171/DM146*100)</f>
        <v>4.2316374679819045E-2</v>
      </c>
      <c r="DO171" s="772">
        <f t="shared" si="128"/>
        <v>247.78489783783982</v>
      </c>
      <c r="DP171" s="737">
        <f>+IF(DO146=0,0,DO171/DO146*100)</f>
        <v>5.202522187276544E-2</v>
      </c>
      <c r="DR171" s="772">
        <f t="shared" si="129"/>
        <v>834.48939796661557</v>
      </c>
      <c r="DS171" s="737">
        <f>+IF(DR146=0,0,DR171/DR146*100)</f>
        <v>7.5063957671915982E-2</v>
      </c>
      <c r="DT171" s="772">
        <v>39.658068554924228</v>
      </c>
      <c r="DU171" s="737">
        <f>+IF(DT146=0,0,DT171/DT146*100)</f>
        <v>4.3201264470857273E-2</v>
      </c>
      <c r="DV171" s="772">
        <v>75.831916309989737</v>
      </c>
      <c r="DW171" s="737">
        <f>+IF(DV146=0,0,DV171/DV146*100)</f>
        <v>7.8152061948894874E-2</v>
      </c>
      <c r="DX171" s="772">
        <v>33.979741904758342</v>
      </c>
      <c r="DY171" s="737">
        <f>+IF(DX146=0,0,DX171/DX146*100)</f>
        <v>3.6106529849472005E-2</v>
      </c>
      <c r="DZ171" s="772">
        <f t="shared" si="160"/>
        <v>149.46972676967232</v>
      </c>
      <c r="EA171" s="737">
        <f>+IF(DZ146=0,0,DZ171/DZ146*100)</f>
        <v>5.2827483912142037E-2</v>
      </c>
      <c r="EB171" s="772">
        <v>35.962299889893742</v>
      </c>
      <c r="EC171" s="737">
        <f>+IF(EB146=0,0,EB171/EB146*100)</f>
        <v>3.9726242384296992E-2</v>
      </c>
      <c r="ED171" s="772">
        <v>32.240826817957938</v>
      </c>
      <c r="EE171" s="737">
        <f>+IF(ED146=0,0,ED171/ED146*100)</f>
        <v>3.6138779343749754E-2</v>
      </c>
      <c r="EF171" s="772">
        <v>360.81178760860723</v>
      </c>
      <c r="EG171" s="737">
        <f>+IF(EF146=0,0,EF171/EF146*100)</f>
        <v>0.41236101623970411</v>
      </c>
      <c r="EH171" s="772">
        <f t="shared" si="161"/>
        <v>429.01491431645888</v>
      </c>
      <c r="EI171" s="737">
        <f>+IF(EH146=0,0,EH171/EH146*100)</f>
        <v>0.16053649953887605</v>
      </c>
      <c r="EJ171" s="772">
        <f t="shared" si="130"/>
        <v>578.48464108613121</v>
      </c>
      <c r="EK171" s="737">
        <f>+IF(EJ146=0,0,EJ171/EJ146*100)</f>
        <v>0.10514508009702694</v>
      </c>
      <c r="EL171" s="772">
        <v>43.835093552594977</v>
      </c>
      <c r="EM171" s="737">
        <f>+IF(EL146=0,0,EL171/EL146*100)</f>
        <v>4.613290608175033E-2</v>
      </c>
      <c r="EN171" s="772">
        <v>45.802455586795361</v>
      </c>
      <c r="EO171" s="737">
        <f>+IF(EN146=0,0,EN171/EN146*100)</f>
        <v>4.9793425978876552E-2</v>
      </c>
      <c r="EP171" s="772">
        <v>44.568356392522034</v>
      </c>
      <c r="EQ171" s="737">
        <f>+IF(EP146=0,0,EP171/EP146*100)</f>
        <v>4.6675558833107672E-2</v>
      </c>
      <c r="ER171" s="772">
        <f t="shared" si="162"/>
        <v>134.20590553191238</v>
      </c>
      <c r="ES171" s="737">
        <f>+IF(ER146=0,0,ER171/ER146*100)</f>
        <v>4.7508278004220868E-2</v>
      </c>
      <c r="ET171" s="772">
        <v>42.040804013552439</v>
      </c>
      <c r="EU171" s="737">
        <f>+IF(ET146=0,0,ET171/ET146*100)</f>
        <v>4.3622353604355728E-2</v>
      </c>
      <c r="EV171" s="772">
        <v>39.645703846403592</v>
      </c>
      <c r="EW171" s="737">
        <f>+IF(EV146=0,0,EV171/EV146*100)</f>
        <v>4.2597647113486528E-2</v>
      </c>
      <c r="EX171" s="772">
        <v>40.112343488615927</v>
      </c>
      <c r="EY171" s="737">
        <f>+IF(EX146=0,0,EX171/EX146*100)</f>
        <v>4.4771840038297539E-2</v>
      </c>
      <c r="EZ171" s="772">
        <f t="shared" si="163"/>
        <v>121.79885134857196</v>
      </c>
      <c r="FA171" s="737">
        <f>+IF(EZ146=0,0,EZ171/EZ146*100)</f>
        <v>4.3649647770396358E-2</v>
      </c>
      <c r="FB171" s="772">
        <f t="shared" si="131"/>
        <v>256.00475688048436</v>
      </c>
      <c r="FC171" s="737">
        <f>+IF(FB146=0,0,FB171/FB146*100)</f>
        <v>4.5590823730851986E-2</v>
      </c>
      <c r="FD171" s="772">
        <v>1037.7423690110847</v>
      </c>
      <c r="FE171" s="737">
        <f>+IF(FD146=0,0,FD171/FD146*100)</f>
        <v>8.8637439435235707E-2</v>
      </c>
      <c r="FF171" s="772">
        <v>1013.6893434477006</v>
      </c>
      <c r="FG171" s="737">
        <f>+IF(FF146=0,0,FF171/FF146*100)</f>
        <v>8.1529971879147095E-2</v>
      </c>
      <c r="FH171" s="772">
        <v>1261.1438364777164</v>
      </c>
      <c r="FI171" s="737">
        <f>+IF(FH146=0,0,FH171/FH146*100)</f>
        <v>8.3666681768880424E-2</v>
      </c>
      <c r="FJ171" s="772">
        <v>1405.6067066222281</v>
      </c>
      <c r="FK171" s="737">
        <f>+IF(FJ146=0,0,FJ171/FJ146*100)</f>
        <v>8.3190648061906791E-2</v>
      </c>
    </row>
    <row r="172" spans="2:167" s="648" customFormat="1" ht="13.5" customHeight="1">
      <c r="B172" s="769"/>
      <c r="C172" s="771" t="s">
        <v>4809</v>
      </c>
      <c r="D172" s="769"/>
      <c r="E172" s="772">
        <f t="shared" si="118"/>
        <v>181.99515770831351</v>
      </c>
      <c r="F172" s="737">
        <f>+IF(E146=0,0,E172/E146*100)</f>
        <v>2.8383746071137816E-2</v>
      </c>
      <c r="G172" s="772">
        <v>13.99736</v>
      </c>
      <c r="H172" s="737">
        <f>+IF(G146=0,0,G172/G146*100)</f>
        <v>2.9983745895654456E-2</v>
      </c>
      <c r="I172" s="772">
        <v>13.751472999999999</v>
      </c>
      <c r="J172" s="737">
        <f>+IF(I146=0,0,I172/I146*100)</f>
        <v>2.6733557616580708E-2</v>
      </c>
      <c r="K172" s="772">
        <v>14.217645000000001</v>
      </c>
      <c r="L172" s="737">
        <f>+IF(K146=0,0,K172/K146*100)</f>
        <v>2.6221883698263646E-2</v>
      </c>
      <c r="M172" s="772">
        <f t="shared" si="148"/>
        <v>41.966477999999995</v>
      </c>
      <c r="N172" s="737">
        <f>+IF(M146=0,0,M172/M146*100)</f>
        <v>2.7547418981259477E-2</v>
      </c>
      <c r="O172" s="772">
        <v>13.908050999999999</v>
      </c>
      <c r="P172" s="737">
        <f>+IF(O146=0,0,O172/O146*100)</f>
        <v>2.850824029847155E-2</v>
      </c>
      <c r="Q172" s="772">
        <v>13.096457395345606</v>
      </c>
      <c r="R172" s="737">
        <f>+IF(Q146=0,0,Q172/Q146*100)</f>
        <v>3.7701684048357803E-2</v>
      </c>
      <c r="S172" s="772">
        <v>14.769222312967926</v>
      </c>
      <c r="T172" s="737">
        <f>+IF(S146=0,0,S172/S146*100)</f>
        <v>3.1182008960959982E-2</v>
      </c>
      <c r="U172" s="772">
        <f t="shared" si="149"/>
        <v>41.773730708313529</v>
      </c>
      <c r="V172" s="737">
        <f>+IF(U146=0,0,U172/U146*100)</f>
        <v>3.1915704224476087E-2</v>
      </c>
      <c r="W172" s="772">
        <f t="shared" si="120"/>
        <v>83.740208708313531</v>
      </c>
      <c r="X172" s="737">
        <f>+IF(W146=0,0,W172/W146*100)</f>
        <v>2.9566110594453545E-2</v>
      </c>
      <c r="Y172" s="772">
        <v>14.482316999999998</v>
      </c>
      <c r="Z172" s="737">
        <f>+IF(Y146=0,0,Y172/Y146*100)</f>
        <v>2.6710526720826713E-2</v>
      </c>
      <c r="AA172" s="772">
        <v>16.294445</v>
      </c>
      <c r="AB172" s="737">
        <f>+IF(AA146=0,0,AA172/AA146*100)</f>
        <v>2.9175654448539597E-2</v>
      </c>
      <c r="AC172" s="772">
        <v>20.057851999999997</v>
      </c>
      <c r="AD172" s="737">
        <f>+IF(AC146=0,0,AC172/AC146*100)</f>
        <v>3.3092880684526073E-2</v>
      </c>
      <c r="AE172" s="772">
        <f t="shared" si="150"/>
        <v>50.834613999999995</v>
      </c>
      <c r="AF172" s="737">
        <f>+IF(AE146=0,0,AE172/AE146*100)</f>
        <v>2.9783624091249732E-2</v>
      </c>
      <c r="AG172" s="772">
        <v>16.135701999999998</v>
      </c>
      <c r="AH172" s="737">
        <f>+IF(AG146=0,0,AG172/AG146*100)</f>
        <v>2.7395131571203067E-2</v>
      </c>
      <c r="AI172" s="772">
        <v>15.335693000000001</v>
      </c>
      <c r="AJ172" s="737">
        <f>+IF(AI146=0,0,AI172/AI146*100)</f>
        <v>2.388554337929354E-2</v>
      </c>
      <c r="AK172" s="772">
        <v>15.948939999999999</v>
      </c>
      <c r="AL172" s="737">
        <f>+IF(AK146=0,0,AK172/AK146*100)</f>
        <v>2.4850306032802524E-2</v>
      </c>
      <c r="AM172" s="772">
        <f t="shared" si="151"/>
        <v>47.420335000000001</v>
      </c>
      <c r="AN172" s="737">
        <f>+IF(AM146=0,0,AM172/AM146*100)</f>
        <v>2.531989784325283E-2</v>
      </c>
      <c r="AO172" s="772">
        <f t="shared" si="123"/>
        <v>98.254948999999996</v>
      </c>
      <c r="AP172" s="737">
        <f>+IF(AO146=0,0,AO172/AO146*100)</f>
        <v>2.7448230230786845E-2</v>
      </c>
      <c r="AQ172" s="651"/>
      <c r="AR172" s="772">
        <v>334.96451200000001</v>
      </c>
      <c r="AS172" s="737">
        <f>+IF(AR146=0,0,AR172/AR146*100)</f>
        <v>4.5381251702159002E-2</v>
      </c>
      <c r="AT172" s="772">
        <v>21.056932000000003</v>
      </c>
      <c r="AU172" s="737">
        <f>+IF(AT146=0,0,AT172/AT146*100)</f>
        <v>3.5357108580475582E-2</v>
      </c>
      <c r="AV172" s="772">
        <v>19.827031999999999</v>
      </c>
      <c r="AW172" s="737">
        <f>+IF(AV146=0,0,AV172/AV146*100)</f>
        <v>3.6152517641919485E-2</v>
      </c>
      <c r="AX172" s="772">
        <v>22.280211000000001</v>
      </c>
      <c r="AY172" s="737">
        <f>+IF(AX146=0,0,AX172/AX146*100)</f>
        <v>3.2857774383864009E-2</v>
      </c>
      <c r="AZ172" s="772">
        <f t="shared" si="152"/>
        <v>63.164175000000007</v>
      </c>
      <c r="BA172" s="737">
        <f>+IF(AZ146=0,0,AZ172/AZ146*100)</f>
        <v>3.4666392203780316E-2</v>
      </c>
      <c r="BB172" s="772">
        <v>27.203516</v>
      </c>
      <c r="BC172" s="737">
        <f>+IF(BB146=0,0,BB172/BB146*100)</f>
        <v>4.3697329452874613E-2</v>
      </c>
      <c r="BD172" s="772">
        <v>27.104184</v>
      </c>
      <c r="BE172" s="737">
        <f>+IF(BD146=0,0,BD172/BD146*100)</f>
        <v>4.3991318245034258E-2</v>
      </c>
      <c r="BF172" s="772">
        <v>29.657208000000004</v>
      </c>
      <c r="BG172" s="737">
        <f>+IF(BF146=0,0,BF172/BF146*100)</f>
        <v>4.7838416247674452E-2</v>
      </c>
      <c r="BH172" s="772">
        <f t="shared" si="153"/>
        <v>83.964908000000008</v>
      </c>
      <c r="BI172" s="737">
        <f>+IF(BH146=0,0,BH172/BH146*100)</f>
        <v>4.5176054989481462E-2</v>
      </c>
      <c r="BJ172" s="772">
        <f t="shared" si="124"/>
        <v>147.12908300000001</v>
      </c>
      <c r="BK172" s="737">
        <f>+IF(BJ146=0,0,BJ172/BJ146*100)</f>
        <v>3.9973415924327696E-2</v>
      </c>
      <c r="BL172" s="772">
        <v>28.186316999999999</v>
      </c>
      <c r="BM172" s="737">
        <f>+IF(BL146=0,0,BL172/BL146*100)</f>
        <v>4.1855253464922554E-2</v>
      </c>
      <c r="BN172" s="772">
        <v>30.048848</v>
      </c>
      <c r="BO172" s="737">
        <f>+IF(BN146=0,0,BN172/BN146*100)</f>
        <v>4.8798338682668502E-2</v>
      </c>
      <c r="BP172" s="772">
        <v>30.833742000000001</v>
      </c>
      <c r="BQ172" s="737">
        <f>+IF(BP146=0,0,BP172/BP146*100)</f>
        <v>5.6119747864693613E-2</v>
      </c>
      <c r="BR172" s="772">
        <f t="shared" si="154"/>
        <v>89.068906999999996</v>
      </c>
      <c r="BS172" s="737">
        <f>+IF(BR146=0,0,BR172/BR146*100)</f>
        <v>4.8443153630872114E-2</v>
      </c>
      <c r="BT172" s="772">
        <v>29.575656000000002</v>
      </c>
      <c r="BU172" s="737">
        <f>+IF(BT146=0,0,BT172/BT146*100)</f>
        <v>5.1831192982102509E-2</v>
      </c>
      <c r="BV172" s="772">
        <v>33.161968999999999</v>
      </c>
      <c r="BW172" s="737">
        <f>+IF(BV146=0,0,BV172/BV146*100)</f>
        <v>4.898605119712391E-2</v>
      </c>
      <c r="BX172" s="772">
        <v>36.028897000000001</v>
      </c>
      <c r="BY172" s="737">
        <f>+IF(BX146=0,0,BX172/BX146*100)</f>
        <v>5.8656262659607744E-2</v>
      </c>
      <c r="BZ172" s="772">
        <f t="shared" si="155"/>
        <v>98.766522000000009</v>
      </c>
      <c r="CA172" s="737">
        <f>+IF(BZ146=0,0,BZ172/BZ146*100)</f>
        <v>5.3048360511761976E-2</v>
      </c>
      <c r="CB172" s="772">
        <f t="shared" si="125"/>
        <v>187.835429</v>
      </c>
      <c r="CC172" s="737">
        <f>+IF(CB146=0,0,CB172/CB146*100)</f>
        <v>5.0760188973796722E-2</v>
      </c>
      <c r="CE172" s="772">
        <f t="shared" si="126"/>
        <v>593.70961037856284</v>
      </c>
      <c r="CF172" s="737">
        <f>+IF(CE146=0,0,CE172/CE146*100)</f>
        <v>6.5514118047388104E-2</v>
      </c>
      <c r="CG172" s="772">
        <v>35.655235000000005</v>
      </c>
      <c r="CH172" s="737">
        <f>+IF(CG146=0,0,CG172/CG146*100)</f>
        <v>5.7440005022921119E-2</v>
      </c>
      <c r="CI172" s="772">
        <v>38.880927</v>
      </c>
      <c r="CJ172" s="737">
        <f>+IF(CI146=0,0,CI172/CI146*100)</f>
        <v>5.9761878643348393E-2</v>
      </c>
      <c r="CK172" s="772">
        <v>42.402698999999998</v>
      </c>
      <c r="CL172" s="737">
        <f>+IF(CK146=0,0,CK172/CK146*100)</f>
        <v>5.6918186469156473E-2</v>
      </c>
      <c r="CM172" s="772">
        <f t="shared" si="156"/>
        <v>116.938861</v>
      </c>
      <c r="CN172" s="737">
        <f>+IF(CM146=0,0,CM172/CM146*100)</f>
        <v>5.799639827637245E-2</v>
      </c>
      <c r="CO172" s="772">
        <v>45.605160999999995</v>
      </c>
      <c r="CP172" s="737">
        <f>+IF(CO146=0,0,CO172/CO146*100)</f>
        <v>6.3951345970921891E-2</v>
      </c>
      <c r="CQ172" s="772">
        <v>48.465939000000006</v>
      </c>
      <c r="CR172" s="737">
        <f>+IF(CQ146=0,0,CQ172/CQ146*100)</f>
        <v>6.2587335187499454E-2</v>
      </c>
      <c r="CS172" s="772">
        <v>48.654400999999993</v>
      </c>
      <c r="CT172" s="737">
        <f>+IF(CS146=0,0,CS172/CS146*100)</f>
        <v>6.1144874549532824E-2</v>
      </c>
      <c r="CU172" s="772">
        <f t="shared" si="157"/>
        <v>142.72550100000001</v>
      </c>
      <c r="CV172" s="737">
        <f>+IF(CU146=0,0,CU172/CU146*100)</f>
        <v>6.2510648552782752E-2</v>
      </c>
      <c r="CW172" s="772">
        <f t="shared" si="127"/>
        <v>259.66436199999998</v>
      </c>
      <c r="CX172" s="737">
        <f>+IF(CW146=0,0,CW172/CW146*100)</f>
        <v>6.0393641346674111E-2</v>
      </c>
      <c r="CY172" s="772">
        <v>56.581115999999994</v>
      </c>
      <c r="CZ172" s="737">
        <f>+IF(CY146=0,0,CY172/CY146*100)</f>
        <v>7.1052616499648502E-2</v>
      </c>
      <c r="DA172" s="772">
        <v>55.459516000000001</v>
      </c>
      <c r="DB172" s="737">
        <f>+IF(DA146=0,0,DA172/DA146*100)</f>
        <v>6.9120827742700869E-2</v>
      </c>
      <c r="DC172" s="772">
        <v>52.613987999999999</v>
      </c>
      <c r="DD172" s="737">
        <f>+IF(DC146=0,0,DC172/DC146*100)</f>
        <v>6.3554621600932934E-2</v>
      </c>
      <c r="DE172" s="772">
        <f t="shared" si="158"/>
        <v>164.65461999999999</v>
      </c>
      <c r="DF172" s="737">
        <f>+IF(DE146=0,0,DE172/DE146*100)</f>
        <v>6.7855784947664477E-2</v>
      </c>
      <c r="DG172" s="772">
        <v>56.873626497173902</v>
      </c>
      <c r="DH172" s="737">
        <f>+IF(DG146=0,0,DG172/DG146*100)</f>
        <v>6.7885262711173511E-2</v>
      </c>
      <c r="DI172" s="772">
        <v>56.258175980502088</v>
      </c>
      <c r="DJ172" s="737">
        <f>+IF(DI146=0,0,DI172/DI146*100)</f>
        <v>7.3732533971717723E-2</v>
      </c>
      <c r="DK172" s="772">
        <v>56.258825900886833</v>
      </c>
      <c r="DL172" s="737">
        <f>+IF(DK146=0,0,DK172/DK146*100)</f>
        <v>7.649552900644821E-2</v>
      </c>
      <c r="DM172" s="772">
        <f t="shared" si="159"/>
        <v>169.39062837856284</v>
      </c>
      <c r="DN172" s="737">
        <f>+IF(DM146=0,0,DM172/DM146*100)</f>
        <v>7.2505464484156512E-2</v>
      </c>
      <c r="DO172" s="772">
        <f t="shared" si="128"/>
        <v>334.04524837856286</v>
      </c>
      <c r="DP172" s="737">
        <f>+IF(DO146=0,0,DO172/DO146*100)</f>
        <v>7.0136551154183435E-2</v>
      </c>
      <c r="DR172" s="772">
        <f t="shared" si="129"/>
        <v>694.9428296895386</v>
      </c>
      <c r="DS172" s="737">
        <f>+IF(DR146=0,0,DR172/DR146*100)</f>
        <v>6.2511470222781612E-2</v>
      </c>
      <c r="DT172" s="772">
        <v>56.3870102091579</v>
      </c>
      <c r="DU172" s="737">
        <f>+IF(DT146=0,0,DT172/DT146*100)</f>
        <v>6.1424830545971955E-2</v>
      </c>
      <c r="DV172" s="772">
        <v>57.966009490319657</v>
      </c>
      <c r="DW172" s="737">
        <f>+IF(DV146=0,0,DV172/DV146*100)</f>
        <v>5.9739531651805407E-2</v>
      </c>
      <c r="DX172" s="772">
        <v>57.669020649046665</v>
      </c>
      <c r="DY172" s="737">
        <f>+IF(DX146=0,0,DX172/DX146*100)</f>
        <v>6.127851769124347E-2</v>
      </c>
      <c r="DZ172" s="772">
        <f t="shared" si="160"/>
        <v>172.02204034852423</v>
      </c>
      <c r="EA172" s="737">
        <f>+IF(DZ146=0,0,DZ172/DZ146*100)</f>
        <v>6.0798208208736625E-2</v>
      </c>
      <c r="EB172" s="772">
        <v>57.751386489383094</v>
      </c>
      <c r="EC172" s="737">
        <f>+IF(EB146=0,0,EB172/EB146*100)</f>
        <v>6.3795852454675298E-2</v>
      </c>
      <c r="ED172" s="772">
        <v>58.922174578146432</v>
      </c>
      <c r="EE172" s="737">
        <f>+IF(ED146=0,0,ED172/ED146*100)</f>
        <v>6.6045932306782101E-2</v>
      </c>
      <c r="EF172" s="772">
        <v>58.85996628940952</v>
      </c>
      <c r="EG172" s="737">
        <f>+IF(EF146=0,0,EF172/EF146*100)</f>
        <v>6.7269297590865709E-2</v>
      </c>
      <c r="EH172" s="772">
        <f t="shared" si="161"/>
        <v>175.53352735693906</v>
      </c>
      <c r="EI172" s="737">
        <f>+IF(EH146=0,0,EH172/EH146*100)</f>
        <v>6.5684285308571261E-2</v>
      </c>
      <c r="EJ172" s="772">
        <f t="shared" si="130"/>
        <v>347.55556770546332</v>
      </c>
      <c r="EK172" s="737">
        <f>+IF(EJ146=0,0,EJ172/EJ146*100)</f>
        <v>6.3171526794464319E-2</v>
      </c>
      <c r="EL172" s="772">
        <v>58.938528902782124</v>
      </c>
      <c r="EM172" s="737">
        <f>+IF(EL146=0,0,EL172/EL146*100)</f>
        <v>6.2028055562518891E-2</v>
      </c>
      <c r="EN172" s="772">
        <v>59.042956565306298</v>
      </c>
      <c r="EO172" s="737">
        <f>+IF(EN146=0,0,EN172/EN146*100)</f>
        <v>6.4187630327754222E-2</v>
      </c>
      <c r="EP172" s="772">
        <v>57.292670762773227</v>
      </c>
      <c r="EQ172" s="737">
        <f>+IF(EP146=0,0,EP172/EP146*100)</f>
        <v>6.0001481798919974E-2</v>
      </c>
      <c r="ER172" s="772">
        <f t="shared" si="162"/>
        <v>175.27415623086165</v>
      </c>
      <c r="ES172" s="737">
        <f>+IF(ER146=0,0,ER172/ER146*100)</f>
        <v>6.2046251304425447E-2</v>
      </c>
      <c r="ET172" s="772">
        <v>57.47154484293543</v>
      </c>
      <c r="EU172" s="737">
        <f>+IF(ET146=0,0,ET172/ET146*100)</f>
        <v>5.9633589560250465E-2</v>
      </c>
      <c r="EV172" s="772">
        <v>57.34301300395726</v>
      </c>
      <c r="EW172" s="737">
        <f>+IF(EV146=0,0,EV172/EV146*100)</f>
        <v>6.1612664056365965E-2</v>
      </c>
      <c r="EX172" s="772">
        <v>57.298547906320927</v>
      </c>
      <c r="EY172" s="737">
        <f>+IF(EX146=0,0,EX172/EX146*100)</f>
        <v>6.3954413982733035E-2</v>
      </c>
      <c r="EZ172" s="772">
        <f t="shared" si="163"/>
        <v>172.1131057532136</v>
      </c>
      <c r="FA172" s="737">
        <f>+IF(EZ146=0,0,EZ172/EZ146*100)</f>
        <v>6.1681012255989841E-2</v>
      </c>
      <c r="FB172" s="772">
        <f t="shared" si="131"/>
        <v>347.38726198407528</v>
      </c>
      <c r="FC172" s="737">
        <f>+IF(FB146=0,0,FB172/FB146*100)</f>
        <v>6.186475446959401E-2</v>
      </c>
      <c r="FD172" s="772">
        <v>752.4244265875891</v>
      </c>
      <c r="FE172" s="737">
        <f>+IF(FD146=0,0,FD172/FD146*100)</f>
        <v>6.4267371683787336E-2</v>
      </c>
      <c r="FF172" s="772">
        <v>746.59642681607227</v>
      </c>
      <c r="FG172" s="737">
        <f>+IF(FF146=0,0,FF172/FF146*100)</f>
        <v>6.0047968420343316E-2</v>
      </c>
      <c r="FH172" s="772">
        <v>852.89966159117967</v>
      </c>
      <c r="FI172" s="737">
        <f>+IF(FH146=0,0,FH172/FH146*100)</f>
        <v>5.6582986415281832E-2</v>
      </c>
      <c r="FJ172" s="772">
        <v>899.48391008380588</v>
      </c>
      <c r="FK172" s="737">
        <f>+IF(FJ146=0,0,FJ172/FJ146*100)</f>
        <v>5.3235836915539639E-2</v>
      </c>
    </row>
    <row r="173" spans="2:167" s="648" customFormat="1" ht="13.5" customHeight="1">
      <c r="B173" s="769"/>
      <c r="C173" s="771" t="s">
        <v>4810</v>
      </c>
      <c r="D173" s="769"/>
      <c r="E173" s="772">
        <f t="shared" si="118"/>
        <v>212.45486202102143</v>
      </c>
      <c r="F173" s="737">
        <f>+IF(E146=0,0,E173/E146*100)</f>
        <v>3.3134204948727777E-2</v>
      </c>
      <c r="G173" s="772">
        <v>22.272424999999998</v>
      </c>
      <c r="H173" s="737">
        <f>+IF(G146=0,0,G173/G146*100)</f>
        <v>4.7709763246785226E-2</v>
      </c>
      <c r="I173" s="772">
        <v>17.453987000000001</v>
      </c>
      <c r="J173" s="737">
        <f>+IF(I146=0,0,I173/I146*100)</f>
        <v>3.3931431716700509E-2</v>
      </c>
      <c r="K173" s="772">
        <v>18.581766000000002</v>
      </c>
      <c r="L173" s="737">
        <f>+IF(K146=0,0,K173/K146*100)</f>
        <v>3.4270718319408713E-2</v>
      </c>
      <c r="M173" s="772">
        <f t="shared" si="148"/>
        <v>58.308177999999998</v>
      </c>
      <c r="N173" s="737">
        <f>+IF(M146=0,0,M173/M146*100)</f>
        <v>3.8274353387478838E-2</v>
      </c>
      <c r="O173" s="772">
        <v>18.182020000000001</v>
      </c>
      <c r="P173" s="737">
        <f>+IF(O146=0,0,O173/O146*100)</f>
        <v>3.7268873638126282E-2</v>
      </c>
      <c r="Q173" s="772">
        <v>18.867136303063511</v>
      </c>
      <c r="R173" s="737">
        <f>+IF(Q146=0,0,Q173/Q146*100)</f>
        <v>5.4314139337268516E-2</v>
      </c>
      <c r="S173" s="772">
        <v>18.091001717957909</v>
      </c>
      <c r="T173" s="737">
        <f>+IF(S146=0,0,S173/S146*100)</f>
        <v>3.8195225566263771E-2</v>
      </c>
      <c r="U173" s="772">
        <f t="shared" si="149"/>
        <v>55.140158021021421</v>
      </c>
      <c r="V173" s="737">
        <f>+IF(U146=0,0,U173/U146*100)</f>
        <v>4.2127838343621091E-2</v>
      </c>
      <c r="W173" s="772">
        <f t="shared" si="120"/>
        <v>113.44833602102142</v>
      </c>
      <c r="X173" s="737">
        <f>+IF(W146=0,0,W173/W146*100)</f>
        <v>4.0055143177846503E-2</v>
      </c>
      <c r="Y173" s="772">
        <v>16.622751999999998</v>
      </c>
      <c r="Z173" s="737">
        <f>+IF(Y146=0,0,Y173/Y146*100)</f>
        <v>3.0658247673329874E-2</v>
      </c>
      <c r="AA173" s="772">
        <v>16.681115000000002</v>
      </c>
      <c r="AB173" s="737">
        <f>+IF(AA146=0,0,AA173/AA146*100)</f>
        <v>2.9867997778160019E-2</v>
      </c>
      <c r="AC173" s="772">
        <v>16.320141</v>
      </c>
      <c r="AD173" s="737">
        <f>+IF(AC146=0,0,AC173/AC146*100)</f>
        <v>2.6926137398343659E-2</v>
      </c>
      <c r="AE173" s="772">
        <f t="shared" si="150"/>
        <v>49.624007999999996</v>
      </c>
      <c r="AF173" s="737">
        <f>+IF(AE146=0,0,AE173/AE146*100)</f>
        <v>2.9074338996125149E-2</v>
      </c>
      <c r="AG173" s="772">
        <v>16.529570999999997</v>
      </c>
      <c r="AH173" s="737">
        <f>+IF(AG146=0,0,AG173/AG146*100)</f>
        <v>2.8063840814644605E-2</v>
      </c>
      <c r="AI173" s="772">
        <v>16.116031</v>
      </c>
      <c r="AJ173" s="737">
        <f>+IF(AI146=0,0,AI173/AI146*100)</f>
        <v>2.5100930068992604E-2</v>
      </c>
      <c r="AK173" s="772">
        <v>16.736916000000001</v>
      </c>
      <c r="AL173" s="737">
        <f>+IF(AK146=0,0,AK173/AK146*100)</f>
        <v>2.6078064413391056E-2</v>
      </c>
      <c r="AM173" s="772">
        <f t="shared" si="151"/>
        <v>49.382517999999997</v>
      </c>
      <c r="AN173" s="737">
        <f>+IF(AM146=0,0,AM173/AM146*100)</f>
        <v>2.6367597592943909E-2</v>
      </c>
      <c r="AO173" s="772">
        <f t="shared" si="123"/>
        <v>99.006525999999994</v>
      </c>
      <c r="AP173" s="737">
        <f>+IF(AO146=0,0,AO173/AO146*100)</f>
        <v>2.7658188698447987E-2</v>
      </c>
      <c r="AQ173" s="651"/>
      <c r="AR173" s="772">
        <v>243.24842900000002</v>
      </c>
      <c r="AS173" s="737">
        <f>+IF(AR146=0,0,AR173/AR146*100)</f>
        <v>3.2955485692179098E-2</v>
      </c>
      <c r="AT173" s="772">
        <v>16.693686</v>
      </c>
      <c r="AU173" s="737">
        <f>+IF(AT146=0,0,AT173/AT146*100)</f>
        <v>2.8030696423883832E-2</v>
      </c>
      <c r="AV173" s="772">
        <v>15.356796000000001</v>
      </c>
      <c r="AW173" s="737">
        <f>+IF(AV146=0,0,AV173/AV146*100)</f>
        <v>2.8001510176276445E-2</v>
      </c>
      <c r="AX173" s="772">
        <v>16.743451999999998</v>
      </c>
      <c r="AY173" s="737">
        <f>+IF(AX146=0,0,AX173/AX146*100)</f>
        <v>2.4692430795339258E-2</v>
      </c>
      <c r="AZ173" s="772">
        <f t="shared" si="152"/>
        <v>48.793934</v>
      </c>
      <c r="BA173" s="737">
        <f>+IF(AZ146=0,0,AZ173/AZ146*100)</f>
        <v>2.6779573281996816E-2</v>
      </c>
      <c r="BB173" s="772">
        <v>16.166526999999999</v>
      </c>
      <c r="BC173" s="737">
        <f>+IF(BB146=0,0,BB173/BB146*100)</f>
        <v>2.5968483501463288E-2</v>
      </c>
      <c r="BD173" s="772">
        <v>16.589388</v>
      </c>
      <c r="BE173" s="737">
        <f>+IF(BD146=0,0,BD173/BD146*100)</f>
        <v>2.6925328096885425E-2</v>
      </c>
      <c r="BF173" s="772">
        <v>25.331883999999999</v>
      </c>
      <c r="BG173" s="737">
        <f>+IF(BF146=0,0,BF173/BF146*100)</f>
        <v>4.0861473242181263E-2</v>
      </c>
      <c r="BH173" s="772">
        <f t="shared" si="153"/>
        <v>58.087799000000004</v>
      </c>
      <c r="BI173" s="737">
        <f>+IF(BH146=0,0,BH173/BH146*100)</f>
        <v>3.1253265969658967E-2</v>
      </c>
      <c r="BJ173" s="772">
        <f t="shared" si="124"/>
        <v>106.881733</v>
      </c>
      <c r="BK173" s="737">
        <f>+IF(BJ146=0,0,BJ173/BJ146*100)</f>
        <v>2.9038636555098637E-2</v>
      </c>
      <c r="BL173" s="772">
        <v>23.536313</v>
      </c>
      <c r="BM173" s="737">
        <f>+IF(BL146=0,0,BL173/BL146*100)</f>
        <v>3.4950232988749538E-2</v>
      </c>
      <c r="BN173" s="772">
        <v>23.316023999999999</v>
      </c>
      <c r="BO173" s="737">
        <f>+IF(BN146=0,0,BN173/BN146*100)</f>
        <v>3.7864454433834772E-2</v>
      </c>
      <c r="BP173" s="772">
        <v>22.443838</v>
      </c>
      <c r="BQ173" s="737">
        <f>+IF(BP146=0,0,BP173/BP146*100)</f>
        <v>4.0849486568189784E-2</v>
      </c>
      <c r="BR173" s="772">
        <f t="shared" si="154"/>
        <v>69.296175000000005</v>
      </c>
      <c r="BS173" s="737">
        <f>+IF(BR146=0,0,BR173/BR146*100)</f>
        <v>3.7689081011814819E-2</v>
      </c>
      <c r="BT173" s="772">
        <v>22.789611000000001</v>
      </c>
      <c r="BU173" s="737">
        <f>+IF(BT146=0,0,BT173/BT146*100)</f>
        <v>3.9938682196196965E-2</v>
      </c>
      <c r="BV173" s="772">
        <v>21.908073999999999</v>
      </c>
      <c r="BW173" s="737">
        <f>+IF(BV146=0,0,BV173/BV146*100)</f>
        <v>3.236207218559245E-2</v>
      </c>
      <c r="BX173" s="772">
        <v>22.372836</v>
      </c>
      <c r="BY173" s="737">
        <f>+IF(BX146=0,0,BX173/BX146*100)</f>
        <v>3.642373356187751E-2</v>
      </c>
      <c r="BZ173" s="772">
        <f t="shared" si="155"/>
        <v>67.070520999999999</v>
      </c>
      <c r="CA173" s="737">
        <f>+IF(BZ146=0,0,BZ173/BZ146*100)</f>
        <v>3.60241618887795E-2</v>
      </c>
      <c r="CB173" s="772">
        <f t="shared" si="125"/>
        <v>136.36669599999999</v>
      </c>
      <c r="CC173" s="737">
        <f>+IF(CB146=0,0,CB173/CB146*100)</f>
        <v>3.6851403888732238E-2</v>
      </c>
      <c r="CE173" s="772">
        <f t="shared" si="126"/>
        <v>307.86736644105758</v>
      </c>
      <c r="CF173" s="737">
        <f>+IF(CE146=0,0,CE173/CE146*100)</f>
        <v>3.3972262930184502E-2</v>
      </c>
      <c r="CG173" s="772">
        <v>23.0458</v>
      </c>
      <c r="CH173" s="737">
        <f>+IF(CG146=0,0,CG173/CG146*100)</f>
        <v>3.712640984576978E-2</v>
      </c>
      <c r="CI173" s="772">
        <v>20.972510999999997</v>
      </c>
      <c r="CJ173" s="737">
        <f>+IF(CI146=0,0,CI173/CI146*100)</f>
        <v>3.2235770953410889E-2</v>
      </c>
      <c r="CK173" s="772">
        <v>23.200670000000002</v>
      </c>
      <c r="CL173" s="737">
        <f>+IF(CK146=0,0,CK173/CK146*100)</f>
        <v>3.114283034835506E-2</v>
      </c>
      <c r="CM173" s="772">
        <f t="shared" si="156"/>
        <v>67.218980999999999</v>
      </c>
      <c r="CN173" s="737">
        <f>+IF(CM146=0,0,CM173/CM146*100)</f>
        <v>3.3337581369190121E-2</v>
      </c>
      <c r="CO173" s="772">
        <v>22.438341999999999</v>
      </c>
      <c r="CP173" s="737">
        <f>+IF(CO146=0,0,CO173/CO146*100)</f>
        <v>3.146490749711129E-2</v>
      </c>
      <c r="CQ173" s="772">
        <v>23.619835000000002</v>
      </c>
      <c r="CR173" s="737">
        <f>+IF(CQ146=0,0,CQ173/CQ146*100)</f>
        <v>3.050188566899387E-2</v>
      </c>
      <c r="CS173" s="772">
        <v>22.159693999999998</v>
      </c>
      <c r="CT173" s="737">
        <f>+IF(CS146=0,0,CS173/CS146*100)</f>
        <v>2.7848492260464475E-2</v>
      </c>
      <c r="CU173" s="772">
        <f t="shared" si="157"/>
        <v>68.217871000000002</v>
      </c>
      <c r="CV173" s="737">
        <f>+IF(CU146=0,0,CU173/CU146*100)</f>
        <v>2.9877935822415297E-2</v>
      </c>
      <c r="CW173" s="772">
        <f t="shared" si="127"/>
        <v>135.43685199999999</v>
      </c>
      <c r="CX173" s="737">
        <f>+IF(CW146=0,0,CW173/CW146*100)</f>
        <v>3.1500374567421704E-2</v>
      </c>
      <c r="CY173" s="772">
        <v>26.847192</v>
      </c>
      <c r="CZ173" s="737">
        <f>+IF(CY146=0,0,CY173/CY146*100)</f>
        <v>3.3713778944700047E-2</v>
      </c>
      <c r="DA173" s="772">
        <v>27.093160000000001</v>
      </c>
      <c r="DB173" s="737">
        <f>+IF(DA146=0,0,DA173/DA146*100)</f>
        <v>3.3767003039936981E-2</v>
      </c>
      <c r="DC173" s="772">
        <v>26.331523000000001</v>
      </c>
      <c r="DD173" s="737">
        <f>+IF(DC146=0,0,DC173/DC146*100)</f>
        <v>3.180694039845948E-2</v>
      </c>
      <c r="DE173" s="772">
        <f t="shared" si="158"/>
        <v>80.271875000000009</v>
      </c>
      <c r="DF173" s="737">
        <f>+IF(DE146=0,0,DE173/DE146*100)</f>
        <v>3.3080827536729945E-2</v>
      </c>
      <c r="DG173" s="772">
        <v>30.71954648035252</v>
      </c>
      <c r="DH173" s="737">
        <f>+IF(DG146=0,0,DG173/DG146*100)</f>
        <v>3.666733794952326E-2</v>
      </c>
      <c r="DI173" s="772">
        <v>30.71954648035252</v>
      </c>
      <c r="DJ173" s="737">
        <f>+IF(DI146=0,0,DI173/DI146*100)</f>
        <v>4.0261348061539824E-2</v>
      </c>
      <c r="DK173" s="772">
        <v>30.71954648035252</v>
      </c>
      <c r="DL173" s="737">
        <f>+IF(DK146=0,0,DK173/DK146*100)</f>
        <v>4.1769587637549635E-2</v>
      </c>
      <c r="DM173" s="772">
        <f t="shared" si="159"/>
        <v>92.158639441057559</v>
      </c>
      <c r="DN173" s="737">
        <f>+IF(DM146=0,0,DM173/DM146*100)</f>
        <v>3.9447311949091408E-2</v>
      </c>
      <c r="DO173" s="772">
        <f t="shared" si="128"/>
        <v>172.43051444105757</v>
      </c>
      <c r="DP173" s="737">
        <f>+IF(DO146=0,0,DO173/DO146*100)</f>
        <v>3.6203722864909658E-2</v>
      </c>
      <c r="DR173" s="772">
        <f t="shared" si="129"/>
        <v>353.92782484750251</v>
      </c>
      <c r="DS173" s="737">
        <f>+IF(DR146=0,0,DR173/DR146*100)</f>
        <v>3.1836501851314196E-2</v>
      </c>
      <c r="DT173" s="772">
        <v>26.625891266811266</v>
      </c>
      <c r="DU173" s="737">
        <f>+IF(DT146=0,0,DT173/DT146*100)</f>
        <v>2.9004745120069057E-2</v>
      </c>
      <c r="DV173" s="772">
        <v>24.458196899685547</v>
      </c>
      <c r="DW173" s="737">
        <f>+IF(DV146=0,0,DV173/DV146*100)</f>
        <v>2.5206517417398919E-2</v>
      </c>
      <c r="DX173" s="772">
        <v>26.601826907130288</v>
      </c>
      <c r="DY173" s="737">
        <f>+IF(DX146=0,0,DX173/DX146*100)</f>
        <v>2.8266832042602542E-2</v>
      </c>
      <c r="DZ173" s="772">
        <f t="shared" si="160"/>
        <v>77.6859150736271</v>
      </c>
      <c r="EA173" s="737">
        <f>+IF(DZ146=0,0,DZ173/DZ146*100)</f>
        <v>2.745674001984439E-2</v>
      </c>
      <c r="EB173" s="772">
        <v>25.904763115985268</v>
      </c>
      <c r="EC173" s="737">
        <f>+IF(EB146=0,0,EB173/EB146*100)</f>
        <v>2.8616047961455005E-2</v>
      </c>
      <c r="ED173" s="772">
        <v>27.828201316586473</v>
      </c>
      <c r="EE173" s="737">
        <f>+IF(ED146=0,0,ED173/ED146*100)</f>
        <v>3.1192662415016257E-2</v>
      </c>
      <c r="EF173" s="772">
        <v>30.537149400102674</v>
      </c>
      <c r="EG173" s="737">
        <f>+IF(EF146=0,0,EF173/EF146*100)</f>
        <v>3.4899996042672569E-2</v>
      </c>
      <c r="EH173" s="772">
        <f t="shared" si="161"/>
        <v>84.270113832674411</v>
      </c>
      <c r="EI173" s="737">
        <f>+IF(EH146=0,0,EH173/EH146*100)</f>
        <v>3.1533703465751892E-2</v>
      </c>
      <c r="EJ173" s="772">
        <f t="shared" si="130"/>
        <v>161.95602890630153</v>
      </c>
      <c r="EK173" s="737">
        <f>+IF(EJ146=0,0,EJ173/EJ146*100)</f>
        <v>2.9437047109110777E-2</v>
      </c>
      <c r="EL173" s="772">
        <v>31.600291242527174</v>
      </c>
      <c r="EM173" s="737">
        <f>+IF(EL146=0,0,EL173/EL146*100)</f>
        <v>3.3256761875010594E-2</v>
      </c>
      <c r="EN173" s="772">
        <v>31.94843291151863</v>
      </c>
      <c r="EO173" s="737">
        <f>+IF(EN146=0,0,EN173/EN146*100)</f>
        <v>3.4732241076162587E-2</v>
      </c>
      <c r="EP173" s="772">
        <v>31.703950779871754</v>
      </c>
      <c r="EQ173" s="737">
        <f>+IF(EP146=0,0,EP173/EP146*100)</f>
        <v>3.3202921077792859E-2</v>
      </c>
      <c r="ER173" s="772">
        <f t="shared" si="162"/>
        <v>95.252674933917547</v>
      </c>
      <c r="ES173" s="737">
        <f>+IF(ER146=0,0,ER173/ER146*100)</f>
        <v>3.3719012166198464E-2</v>
      </c>
      <c r="ET173" s="772">
        <v>32.011209555428266</v>
      </c>
      <c r="EU173" s="737">
        <f>+IF(ET146=0,0,ET173/ET146*100)</f>
        <v>3.3215451875750819E-2</v>
      </c>
      <c r="EV173" s="772">
        <v>32.309923522615257</v>
      </c>
      <c r="EW173" s="737">
        <f>+IF(EV146=0,0,EV173/EV146*100)</f>
        <v>3.4715658619968073E-2</v>
      </c>
      <c r="EX173" s="772">
        <v>32.397987929239953</v>
      </c>
      <c r="EY173" s="737">
        <f>+IF(EX146=0,0,EX173/EX146*100)</f>
        <v>3.6161375950081037E-2</v>
      </c>
      <c r="EZ173" s="772">
        <f t="shared" si="163"/>
        <v>96.719121007283462</v>
      </c>
      <c r="FA173" s="737">
        <f>+IF(EZ146=0,0,EZ173/EZ146*100)</f>
        <v>3.466170261777074E-2</v>
      </c>
      <c r="FB173" s="772">
        <f t="shared" si="131"/>
        <v>191.97179594120101</v>
      </c>
      <c r="FC173" s="737">
        <f>+IF(FB146=0,0,FB173/FB146*100)</f>
        <v>3.4187459704650397E-2</v>
      </c>
      <c r="FD173" s="772">
        <v>419.23306381236648</v>
      </c>
      <c r="FE173" s="737">
        <f>+IF(FD146=0,0,FD173/FD146*100)</f>
        <v>3.5808256858904465E-2</v>
      </c>
      <c r="FF173" s="772">
        <v>463.31441410739069</v>
      </c>
      <c r="FG173" s="737">
        <f>+IF(FF146=0,0,FF173/FF146*100)</f>
        <v>3.7263892924931361E-2</v>
      </c>
      <c r="FH173" s="772">
        <v>847.23506974362283</v>
      </c>
      <c r="FI173" s="737">
        <f>+IF(FH146=0,0,FH173/FH146*100)</f>
        <v>5.620718661374309E-2</v>
      </c>
      <c r="FJ173" s="772">
        <v>1421.8030071668595</v>
      </c>
      <c r="FK173" s="737">
        <f>+IF(FJ146=0,0,FJ173/FJ146*100)</f>
        <v>8.4149223979455692E-2</v>
      </c>
    </row>
    <row r="174" spans="2:167" s="648" customFormat="1" ht="13.5" customHeight="1">
      <c r="B174" s="769"/>
      <c r="C174" s="771" t="s">
        <v>4811</v>
      </c>
      <c r="D174" s="769"/>
      <c r="E174" s="772">
        <f t="shared" si="118"/>
        <v>1270.3492460244056</v>
      </c>
      <c r="F174" s="737">
        <f>+IF(E146=0,0,E174/E146*100)</f>
        <v>0.19812214168141584</v>
      </c>
      <c r="G174" s="772">
        <v>137.78343699999999</v>
      </c>
      <c r="H174" s="737">
        <f>+IF(G146=0,0,G174/G146*100)</f>
        <v>0.29514591063157009</v>
      </c>
      <c r="I174" s="772">
        <v>165.052695</v>
      </c>
      <c r="J174" s="737">
        <f>+IF(I146=0,0,I174/I146*100)</f>
        <v>0.32087077010254994</v>
      </c>
      <c r="K174" s="772">
        <v>141.72010900000001</v>
      </c>
      <c r="L174" s="737">
        <f>+IF(K146=0,0,K174/K146*100)</f>
        <v>0.26137719825633898</v>
      </c>
      <c r="M174" s="772">
        <f t="shared" si="148"/>
        <v>444.556241</v>
      </c>
      <c r="N174" s="737">
        <f>+IF(M146=0,0,M174/M146*100)</f>
        <v>0.29181331422571993</v>
      </c>
      <c r="O174" s="772">
        <v>43.379636000000005</v>
      </c>
      <c r="P174" s="737">
        <f>+IF(O146=0,0,O174/O146*100)</f>
        <v>8.8918072499750506E-2</v>
      </c>
      <c r="Q174" s="772">
        <v>36.308664265829307</v>
      </c>
      <c r="R174" s="737">
        <f>+IF(Q146=0,0,Q174/Q146*100)</f>
        <v>0.10452428065430067</v>
      </c>
      <c r="S174" s="772">
        <v>60.64315375857619</v>
      </c>
      <c r="T174" s="737">
        <f>+IF(S146=0,0,S174/S146*100)</f>
        <v>0.12803486357304339</v>
      </c>
      <c r="U174" s="772">
        <f t="shared" si="149"/>
        <v>140.3314540244055</v>
      </c>
      <c r="V174" s="737">
        <f>+IF(U146=0,0,U174/U146*100)</f>
        <v>0.10721515900283846</v>
      </c>
      <c r="W174" s="772">
        <f t="shared" si="120"/>
        <v>584.8876950244055</v>
      </c>
      <c r="X174" s="737">
        <f>+IF(W146=0,0,W174/W146*100)</f>
        <v>0.20650598491653618</v>
      </c>
      <c r="Y174" s="772">
        <v>89.619140999999999</v>
      </c>
      <c r="Z174" s="737">
        <f>+IF(Y146=0,0,Y174/Y146*100)</f>
        <v>0.16528946717421231</v>
      </c>
      <c r="AA174" s="772">
        <v>100.543947</v>
      </c>
      <c r="AB174" s="737">
        <f>+IF(AA146=0,0,AA174/AA146*100)</f>
        <v>0.18002671797439429</v>
      </c>
      <c r="AC174" s="772">
        <v>133.52265699999998</v>
      </c>
      <c r="AD174" s="737">
        <f>+IF(AC146=0,0,AC174/AC146*100)</f>
        <v>0.22029524182259896</v>
      </c>
      <c r="AE174" s="772">
        <f t="shared" si="150"/>
        <v>323.685745</v>
      </c>
      <c r="AF174" s="737">
        <f>+IF(AE146=0,0,AE174/AE146*100)</f>
        <v>0.18964508224211396</v>
      </c>
      <c r="AG174" s="772">
        <v>90.128310999999997</v>
      </c>
      <c r="AH174" s="737">
        <f>+IF(AG146=0,0,AG174/AG146*100)</f>
        <v>0.15301949293159409</v>
      </c>
      <c r="AI174" s="772">
        <v>104.43997100000001</v>
      </c>
      <c r="AJ174" s="737">
        <f>+IF(AI146=0,0,AI174/AI146*100)</f>
        <v>0.16266662731528728</v>
      </c>
      <c r="AK174" s="772">
        <v>167.20752400000001</v>
      </c>
      <c r="AL174" s="737">
        <f>+IF(AK146=0,0,AK174/AK146*100)</f>
        <v>0.26052879642077614</v>
      </c>
      <c r="AM174" s="772">
        <f t="shared" si="151"/>
        <v>361.77580599999999</v>
      </c>
      <c r="AN174" s="737">
        <f>+IF(AM146=0,0,AM174/AM146*100)</f>
        <v>0.19316874185052582</v>
      </c>
      <c r="AO174" s="772">
        <f t="shared" si="123"/>
        <v>685.46155099999999</v>
      </c>
      <c r="AP174" s="737">
        <f>+IF(AO146=0,0,AO174/AO146*100)</f>
        <v>0.19148863907303273</v>
      </c>
      <c r="AQ174" s="651"/>
      <c r="AR174" s="772">
        <v>1750.7062089999999</v>
      </c>
      <c r="AS174" s="737">
        <f>+IF(AR146=0,0,AR174/AR146*100)</f>
        <v>0.23718703409142511</v>
      </c>
      <c r="AT174" s="772">
        <v>80.950322999999997</v>
      </c>
      <c r="AU174" s="737">
        <f>+IF(AT146=0,0,AT174/AT146*100)</f>
        <v>0.13592527914016958</v>
      </c>
      <c r="AV174" s="772">
        <v>151.36954600000001</v>
      </c>
      <c r="AW174" s="737">
        <f>+IF(AV146=0,0,AV174/AV146*100)</f>
        <v>0.27600652393229325</v>
      </c>
      <c r="AX174" s="772">
        <v>162.25142099999999</v>
      </c>
      <c r="AY174" s="737">
        <f>+IF(AX146=0,0,AX174/AX146*100)</f>
        <v>0.23928052497704505</v>
      </c>
      <c r="AZ174" s="772">
        <f t="shared" si="152"/>
        <v>394.57128999999998</v>
      </c>
      <c r="BA174" s="737">
        <f>+IF(AZ146=0,0,AZ174/AZ146*100)</f>
        <v>0.21655254883787431</v>
      </c>
      <c r="BB174" s="772">
        <v>139.47260700000001</v>
      </c>
      <c r="BC174" s="737">
        <f>+IF(BB146=0,0,BB174/BB146*100)</f>
        <v>0.22403649799277076</v>
      </c>
      <c r="BD174" s="772">
        <v>148.98327800000001</v>
      </c>
      <c r="BE174" s="737">
        <f>+IF(BD146=0,0,BD174/BD146*100)</f>
        <v>0.24180660800142192</v>
      </c>
      <c r="BF174" s="772">
        <v>129.58237800000001</v>
      </c>
      <c r="BG174" s="737">
        <f>+IF(BF146=0,0,BF174/BF146*100)</f>
        <v>0.20902222950749416</v>
      </c>
      <c r="BH174" s="772">
        <f t="shared" si="153"/>
        <v>418.03826300000003</v>
      </c>
      <c r="BI174" s="737">
        <f>+IF(BH146=0,0,BH174/BH146*100)</f>
        <v>0.2249191954928994</v>
      </c>
      <c r="BJ174" s="772">
        <f t="shared" si="124"/>
        <v>812.60955300000001</v>
      </c>
      <c r="BK174" s="737">
        <f>+IF(BJ146=0,0,BJ174/BJ146*100)</f>
        <v>0.2207774220012709</v>
      </c>
      <c r="BL174" s="772">
        <v>191.55298300000001</v>
      </c>
      <c r="BM174" s="737">
        <f>+IF(BL146=0,0,BL174/BL146*100)</f>
        <v>0.28444648002174255</v>
      </c>
      <c r="BN174" s="772">
        <v>175.082605</v>
      </c>
      <c r="BO174" s="737">
        <f>+IF(BN146=0,0,BN174/BN146*100)</f>
        <v>0.28432837945181355</v>
      </c>
      <c r="BP174" s="772">
        <v>144.39263700000001</v>
      </c>
      <c r="BQ174" s="737">
        <f>+IF(BP146=0,0,BP174/BP146*100)</f>
        <v>0.26280554536514672</v>
      </c>
      <c r="BR174" s="772">
        <f t="shared" si="154"/>
        <v>511.02822500000002</v>
      </c>
      <c r="BS174" s="737">
        <f>+IF(BR146=0,0,BR174/BR146*100)</f>
        <v>0.27794007636567142</v>
      </c>
      <c r="BT174" s="772">
        <v>110.46005600000001</v>
      </c>
      <c r="BU174" s="737">
        <f>+IF(BT146=0,0,BT174/BT146*100)</f>
        <v>0.1935807097347173</v>
      </c>
      <c r="BV174" s="772">
        <v>165.54995500000001</v>
      </c>
      <c r="BW174" s="737">
        <f>+IF(BV146=0,0,BV174/BV146*100)</f>
        <v>0.2445463528209546</v>
      </c>
      <c r="BX174" s="772">
        <v>151.05842000000001</v>
      </c>
      <c r="BY174" s="737">
        <f>+IF(BX146=0,0,BX174/BX146*100)</f>
        <v>0.24592821591139313</v>
      </c>
      <c r="BZ174" s="772">
        <f t="shared" si="155"/>
        <v>427.06843100000003</v>
      </c>
      <c r="CA174" s="737">
        <f>+IF(BZ146=0,0,BZ174/BZ146*100)</f>
        <v>0.22938217963046773</v>
      </c>
      <c r="CB174" s="772">
        <f t="shared" si="125"/>
        <v>938.09665600000005</v>
      </c>
      <c r="CC174" s="737">
        <f>+IF(CB146=0,0,CB174/CB146*100)</f>
        <v>0.25350895615249869</v>
      </c>
      <c r="CE174" s="772">
        <f t="shared" si="126"/>
        <v>2037.6759037021518</v>
      </c>
      <c r="CF174" s="737">
        <f>+IF(CE146=0,0,CE174/CE146*100)</f>
        <v>0.22485157282924989</v>
      </c>
      <c r="CG174" s="772">
        <v>121.040645</v>
      </c>
      <c r="CH174" s="737">
        <f>+IF(CG146=0,0,CG174/CG146*100)</f>
        <v>0.19499451502079879</v>
      </c>
      <c r="CI174" s="772">
        <v>113.352574</v>
      </c>
      <c r="CJ174" s="737">
        <f>+IF(CI146=0,0,CI174/CI146*100)</f>
        <v>0.17422842750892151</v>
      </c>
      <c r="CK174" s="772">
        <v>145.51683100000002</v>
      </c>
      <c r="CL174" s="737">
        <f>+IF(CK146=0,0,CK174/CK146*100)</f>
        <v>0.19533082366428445</v>
      </c>
      <c r="CM174" s="772">
        <f t="shared" si="156"/>
        <v>379.91005000000001</v>
      </c>
      <c r="CN174" s="737">
        <f>+IF(CM146=0,0,CM174/CM146*100)</f>
        <v>0.18841824163993331</v>
      </c>
      <c r="CO174" s="772">
        <v>111.91148200000001</v>
      </c>
      <c r="CP174" s="737">
        <f>+IF(CO146=0,0,CO174/CO146*100)</f>
        <v>0.15693157850052539</v>
      </c>
      <c r="CQ174" s="772">
        <v>140.04960399999999</v>
      </c>
      <c r="CR174" s="737">
        <f>+IF(CQ146=0,0,CQ174/CQ146*100)</f>
        <v>0.18085549747472265</v>
      </c>
      <c r="CS174" s="772">
        <v>175.63198</v>
      </c>
      <c r="CT174" s="737">
        <f>+IF(CS146=0,0,CS174/CS146*100)</f>
        <v>0.22071991769020152</v>
      </c>
      <c r="CU174" s="772">
        <f t="shared" si="157"/>
        <v>427.59306600000002</v>
      </c>
      <c r="CV174" s="737">
        <f>+IF(CU146=0,0,CU174/CU146*100)</f>
        <v>0.18727641300998371</v>
      </c>
      <c r="CW174" s="772">
        <f t="shared" si="127"/>
        <v>807.50311600000009</v>
      </c>
      <c r="CX174" s="737">
        <f>+IF(CW146=0,0,CW174/CW146*100)</f>
        <v>0.18781188607632568</v>
      </c>
      <c r="CY174" s="772">
        <v>126.407464</v>
      </c>
      <c r="CZ174" s="737">
        <f>+IF(CY146=0,0,CY174/CY146*100)</f>
        <v>0.15873813910431042</v>
      </c>
      <c r="DA174" s="772">
        <v>180.65422100000001</v>
      </c>
      <c r="DB174" s="737">
        <f>+IF(DA146=0,0,DA174/DA146*100)</f>
        <v>0.22515467482141055</v>
      </c>
      <c r="DC174" s="772">
        <v>217.75294199999999</v>
      </c>
      <c r="DD174" s="737">
        <f>+IF(DC146=0,0,DC174/DC146*100)</f>
        <v>0.26303282372930742</v>
      </c>
      <c r="DE174" s="772">
        <f t="shared" si="158"/>
        <v>524.81462699999997</v>
      </c>
      <c r="DF174" s="737">
        <f>+IF(DE146=0,0,DE174/DE146*100)</f>
        <v>0.21628125871658346</v>
      </c>
      <c r="DG174" s="772">
        <v>269.67626444653899</v>
      </c>
      <c r="DH174" s="737">
        <f>+IF(DG146=0,0,DG174/DG146*100)</f>
        <v>0.32188986682308524</v>
      </c>
      <c r="DI174" s="772">
        <v>225.44869240491136</v>
      </c>
      <c r="DJ174" s="737">
        <f>+IF(DI146=0,0,DI174/DI146*100)</f>
        <v>0.29547533459644371</v>
      </c>
      <c r="DK174" s="772">
        <v>210.23320385070141</v>
      </c>
      <c r="DL174" s="737">
        <f>+IF(DK146=0,0,DK174/DK146*100)</f>
        <v>0.28585559484678763</v>
      </c>
      <c r="DM174" s="772">
        <f t="shared" si="159"/>
        <v>705.35816070215174</v>
      </c>
      <c r="DN174" s="737">
        <f>+IF(DM146=0,0,DM174/DM146*100)</f>
        <v>0.30191942469865773</v>
      </c>
      <c r="DO174" s="772">
        <f t="shared" si="128"/>
        <v>1230.1727877021517</v>
      </c>
      <c r="DP174" s="737">
        <f>+IF(DO146=0,0,DO174/DO146*100)</f>
        <v>0.25828859135687493</v>
      </c>
      <c r="DR174" s="772">
        <f t="shared" si="129"/>
        <v>2323.8755233771217</v>
      </c>
      <c r="DS174" s="737">
        <f>+IF(DR146=0,0,DR174/DR146*100)</f>
        <v>0.20903716014443655</v>
      </c>
      <c r="DT174" s="772">
        <v>129.14170929806488</v>
      </c>
      <c r="DU174" s="737">
        <f>+IF(DT146=0,0,DT174/DT146*100)</f>
        <v>0.14067969875732966</v>
      </c>
      <c r="DV174" s="772">
        <v>189.5591299100862</v>
      </c>
      <c r="DW174" s="737">
        <f>+IF(DV146=0,0,DV174/DV146*100)</f>
        <v>0.19535886186961737</v>
      </c>
      <c r="DX174" s="772">
        <v>181.47296508550505</v>
      </c>
      <c r="DY174" s="737">
        <f>+IF(DX146=0,0,DX174/DX146*100)</f>
        <v>0.19283133606775343</v>
      </c>
      <c r="DZ174" s="772">
        <f t="shared" si="160"/>
        <v>500.17380429365613</v>
      </c>
      <c r="EA174" s="737">
        <f>+IF(DZ146=0,0,DZ174/DZ146*100)</f>
        <v>0.17677776075897167</v>
      </c>
      <c r="EB174" s="772">
        <v>201.39320640502774</v>
      </c>
      <c r="EC174" s="737">
        <f>+IF(EB146=0,0,EB174/EB146*100)</f>
        <v>0.22247173725519265</v>
      </c>
      <c r="ED174" s="772">
        <v>197.13160884591969</v>
      </c>
      <c r="EE174" s="737">
        <f>+IF(ED146=0,0,ED174/ED146*100)</f>
        <v>0.2209650439173291</v>
      </c>
      <c r="EF174" s="772">
        <v>264.09624987983955</v>
      </c>
      <c r="EG174" s="737">
        <f>+IF(EF146=0,0,EF174/EF146*100)</f>
        <v>0.3018277166257069</v>
      </c>
      <c r="EH174" s="772">
        <f t="shared" si="161"/>
        <v>662.62106513078697</v>
      </c>
      <c r="EI174" s="737">
        <f>+IF(EH146=0,0,EH174/EH146*100)</f>
        <v>0.24795144123672982</v>
      </c>
      <c r="EJ174" s="772">
        <f t="shared" si="130"/>
        <v>1162.794869424443</v>
      </c>
      <c r="EK174" s="737">
        <f>+IF(EJ146=0,0,EJ174/EJ146*100)</f>
        <v>0.21134901603004061</v>
      </c>
      <c r="EL174" s="772">
        <v>181.94645886016994</v>
      </c>
      <c r="EM174" s="737">
        <f>+IF(EL146=0,0,EL174/EL146*100)</f>
        <v>0.19148399645667857</v>
      </c>
      <c r="EN174" s="772">
        <v>189.14166555095051</v>
      </c>
      <c r="EO174" s="737">
        <f>+IF(EN146=0,0,EN174/EN146*100)</f>
        <v>0.20562241483506505</v>
      </c>
      <c r="EP174" s="772">
        <v>193.69300432805437</v>
      </c>
      <c r="EQ174" s="737">
        <f>+IF(EP146=0,0,EP174/EP146*100)</f>
        <v>0.20285085542423981</v>
      </c>
      <c r="ER174" s="772">
        <f t="shared" si="162"/>
        <v>564.78112873917485</v>
      </c>
      <c r="ES174" s="737">
        <f>+IF(ER146=0,0,ER174/ER146*100)</f>
        <v>0.19992994175131984</v>
      </c>
      <c r="ET174" s="772">
        <v>209.56954656469065</v>
      </c>
      <c r="EU174" s="737">
        <f>+IF(ET146=0,0,ET174/ET146*100)</f>
        <v>0.21745342600970252</v>
      </c>
      <c r="EV174" s="772">
        <v>188.91620159127268</v>
      </c>
      <c r="EW174" s="737">
        <f>+IF(EV146=0,0,EV174/EV146*100)</f>
        <v>0.20298254056940712</v>
      </c>
      <c r="EX174" s="772">
        <v>197.81377705754056</v>
      </c>
      <c r="EY174" s="737">
        <f>+IF(EX146=0,0,EX174/EX146*100)</f>
        <v>0.22079205584947115</v>
      </c>
      <c r="EZ174" s="772">
        <f t="shared" si="163"/>
        <v>596.2995252135039</v>
      </c>
      <c r="FA174" s="737">
        <f>+IF(EZ146=0,0,EZ174/EZ146*100)</f>
        <v>0.21369876606417765</v>
      </c>
      <c r="FB174" s="772">
        <f t="shared" si="131"/>
        <v>1161.0806539526789</v>
      </c>
      <c r="FC174" s="737">
        <f>+IF(FB146=0,0,FB174/FB146*100)</f>
        <v>0.20677203063211602</v>
      </c>
      <c r="FD174" s="772">
        <v>2597.9748680274956</v>
      </c>
      <c r="FE174" s="737">
        <f>+IF(FD146=0,0,FD174/FD146*100)</f>
        <v>0.22190270619719862</v>
      </c>
      <c r="FF174" s="772">
        <v>1775.2221652783319</v>
      </c>
      <c r="FG174" s="737">
        <f>+IF(FF146=0,0,FF174/FF146*100)</f>
        <v>0.14277925890206256</v>
      </c>
      <c r="FH174" s="772">
        <v>2425.7323912106312</v>
      </c>
      <c r="FI174" s="737">
        <f>+IF(FH146=0,0,FH174/FH146*100)</f>
        <v>0.1609277024250606</v>
      </c>
      <c r="FJ174" s="772">
        <v>2674.8542015443222</v>
      </c>
      <c r="FK174" s="737">
        <f>+IF(FJ146=0,0,FJ174/FJ146*100)</f>
        <v>0.15831089411370586</v>
      </c>
    </row>
    <row r="175" spans="2:167" s="648" customFormat="1" ht="13.5" customHeight="1">
      <c r="B175" s="769"/>
      <c r="C175" s="771" t="s">
        <v>4812</v>
      </c>
      <c r="D175" s="769"/>
      <c r="E175" s="772">
        <f t="shared" si="118"/>
        <v>420.39890025016831</v>
      </c>
      <c r="F175" s="737">
        <f>+IF(E146=0,0,E175/E146*100)</f>
        <v>6.5564907240063891E-2</v>
      </c>
      <c r="G175" s="772">
        <v>39.660944000000001</v>
      </c>
      <c r="H175" s="737">
        <f>+IF(G146=0,0,G175/G146*100)</f>
        <v>8.4957711088218146E-2</v>
      </c>
      <c r="I175" s="772">
        <v>38.925404999999998</v>
      </c>
      <c r="J175" s="737">
        <f>+IF(I146=0,0,I175/I146*100)</f>
        <v>7.5672952076933045E-2</v>
      </c>
      <c r="K175" s="772">
        <v>38.685310999999999</v>
      </c>
      <c r="L175" s="737">
        <f>+IF(K146=0,0,K175/K146*100)</f>
        <v>7.1348083727871894E-2</v>
      </c>
      <c r="M175" s="772">
        <f t="shared" si="148"/>
        <v>117.27166</v>
      </c>
      <c r="N175" s="737">
        <f>+IF(M146=0,0,M175/M146*100)</f>
        <v>7.6978858045886236E-2</v>
      </c>
      <c r="O175" s="772">
        <v>39.562746000000004</v>
      </c>
      <c r="P175" s="737">
        <f>+IF(O146=0,0,O175/O146*100)</f>
        <v>8.1094343832604193E-2</v>
      </c>
      <c r="Q175" s="772">
        <v>39.941725192458946</v>
      </c>
      <c r="R175" s="737">
        <f>+IF(Q146=0,0,Q175/Q146*100)</f>
        <v>0.11498302617985812</v>
      </c>
      <c r="S175" s="772">
        <v>38.545433057709374</v>
      </c>
      <c r="T175" s="737">
        <f>+IF(S146=0,0,S175/S146*100)</f>
        <v>8.1380320069679143E-2</v>
      </c>
      <c r="U175" s="772">
        <f t="shared" si="149"/>
        <v>118.04990425016832</v>
      </c>
      <c r="V175" s="737">
        <f>+IF(U146=0,0,U175/U146*100)</f>
        <v>9.0191748830953308E-2</v>
      </c>
      <c r="W175" s="772">
        <f t="shared" si="120"/>
        <v>235.32156425016831</v>
      </c>
      <c r="X175" s="737">
        <f>+IF(W146=0,0,W175/W146*100)</f>
        <v>8.3084858530924011E-2</v>
      </c>
      <c r="Y175" s="772">
        <v>34.751857999999999</v>
      </c>
      <c r="Z175" s="737">
        <f>+IF(Y146=0,0,Y175/Y146*100)</f>
        <v>6.409474614506612E-2</v>
      </c>
      <c r="AA175" s="772">
        <v>29.880063</v>
      </c>
      <c r="AB175" s="737">
        <f>+IF(AA146=0,0,AA175/AA146*100)</f>
        <v>5.3501079232130537E-2</v>
      </c>
      <c r="AC175" s="772">
        <v>30.295861000000002</v>
      </c>
      <c r="AD175" s="737">
        <f>+IF(AC146=0,0,AC175/AC146*100)</f>
        <v>4.9984281133791747E-2</v>
      </c>
      <c r="AE175" s="772">
        <f t="shared" si="150"/>
        <v>94.927782000000008</v>
      </c>
      <c r="AF175" s="737">
        <f>+IF(AE146=0,0,AE175/AE146*100)</f>
        <v>5.5617484867773431E-2</v>
      </c>
      <c r="AG175" s="772">
        <v>29.854094000000003</v>
      </c>
      <c r="AH175" s="737">
        <f>+IF(AG146=0,0,AG175/AG146*100)</f>
        <v>5.0686163705121988E-2</v>
      </c>
      <c r="AI175" s="772">
        <v>30.043436</v>
      </c>
      <c r="AJ175" s="737">
        <f>+IF(AI146=0,0,AI175/AI146*100)</f>
        <v>4.6793046381472893E-2</v>
      </c>
      <c r="AK175" s="772">
        <v>30.252023999999999</v>
      </c>
      <c r="AL175" s="737">
        <f>+IF(AK146=0,0,AK175/AK146*100)</f>
        <v>4.7136176730973138E-2</v>
      </c>
      <c r="AM175" s="772">
        <f t="shared" si="151"/>
        <v>90.149553999999995</v>
      </c>
      <c r="AN175" s="737">
        <f>+IF(AM146=0,0,AM175/AM146*100)</f>
        <v>4.8134993097261006E-2</v>
      </c>
      <c r="AO175" s="772">
        <f t="shared" si="123"/>
        <v>185.077336</v>
      </c>
      <c r="AP175" s="737">
        <f>+IF(AO146=0,0,AO175/AO146*100)</f>
        <v>5.1702691627560603E-2</v>
      </c>
      <c r="AQ175" s="651"/>
      <c r="AR175" s="772">
        <v>335.75022600000005</v>
      </c>
      <c r="AS175" s="737">
        <f>+IF(AR146=0,0,AR175/AR146*100)</f>
        <v>4.5487700843851696E-2</v>
      </c>
      <c r="AT175" s="772">
        <v>27.446938000000003</v>
      </c>
      <c r="AU175" s="737">
        <f>+IF(AT146=0,0,AT175/AT146*100)</f>
        <v>4.6086693306868314E-2</v>
      </c>
      <c r="AV175" s="772">
        <v>27.700192999999999</v>
      </c>
      <c r="AW175" s="737">
        <f>+IF(AV146=0,0,AV175/AV146*100)</f>
        <v>5.0508402675552989E-2</v>
      </c>
      <c r="AX175" s="772">
        <v>28.147286999999999</v>
      </c>
      <c r="AY175" s="737">
        <f>+IF(AX146=0,0,AX175/AX146*100)</f>
        <v>4.1510253460520112E-2</v>
      </c>
      <c r="AZ175" s="772">
        <f t="shared" si="152"/>
        <v>83.294418000000007</v>
      </c>
      <c r="BA175" s="737">
        <f>+IF(AZ146=0,0,AZ175/AZ146*100)</f>
        <v>4.5714472844355501E-2</v>
      </c>
      <c r="BB175" s="772">
        <v>28.461857000000002</v>
      </c>
      <c r="BC175" s="737">
        <f>+IF(BB146=0,0,BB175/BB146*100)</f>
        <v>4.5718617482005106E-2</v>
      </c>
      <c r="BD175" s="772">
        <v>28.279584999999997</v>
      </c>
      <c r="BE175" s="737">
        <f>+IF(BD146=0,0,BD175/BD146*100)</f>
        <v>4.5899047304744429E-2</v>
      </c>
      <c r="BF175" s="772">
        <v>27.936560999999998</v>
      </c>
      <c r="BG175" s="737">
        <f>+IF(BF146=0,0,BF175/BF146*100)</f>
        <v>4.5062934907647005E-2</v>
      </c>
      <c r="BH175" s="772">
        <f t="shared" si="153"/>
        <v>84.67800299999999</v>
      </c>
      <c r="BI175" s="737">
        <f>+IF(BH146=0,0,BH175/BH146*100)</f>
        <v>4.5559725021403888E-2</v>
      </c>
      <c r="BJ175" s="772">
        <f t="shared" si="124"/>
        <v>167.972421</v>
      </c>
      <c r="BK175" s="737">
        <f>+IF(BJ146=0,0,BJ175/BJ146*100)</f>
        <v>4.5636330435426392E-2</v>
      </c>
      <c r="BL175" s="772">
        <v>28.526243000000001</v>
      </c>
      <c r="BM175" s="737">
        <f>+IF(BL146=0,0,BL175/BL146*100)</f>
        <v>4.2360026361974605E-2</v>
      </c>
      <c r="BN175" s="772">
        <v>28.316738999999998</v>
      </c>
      <c r="BO175" s="737">
        <f>+IF(BN146=0,0,BN175/BN146*100)</f>
        <v>4.5985450760399456E-2</v>
      </c>
      <c r="BP175" s="772">
        <v>28.093147000000002</v>
      </c>
      <c r="BQ175" s="737">
        <f>+IF(BP146=0,0,BP175/BP146*100)</f>
        <v>5.1131657207411731E-2</v>
      </c>
      <c r="BR175" s="772">
        <f t="shared" si="154"/>
        <v>84.936128999999994</v>
      </c>
      <c r="BS175" s="737">
        <f>+IF(BR146=0,0,BR175/BR146*100)</f>
        <v>4.6195401791093854E-2</v>
      </c>
      <c r="BT175" s="772">
        <v>27.948826999999998</v>
      </c>
      <c r="BU175" s="737">
        <f>+IF(BT146=0,0,BT175/BT146*100)</f>
        <v>4.8980183089105345E-2</v>
      </c>
      <c r="BV175" s="772">
        <v>27.688182000000001</v>
      </c>
      <c r="BW175" s="737">
        <f>+IF(BV146=0,0,BV175/BV146*100)</f>
        <v>4.0900306643652094E-2</v>
      </c>
      <c r="BX175" s="772">
        <v>27.204667000000001</v>
      </c>
      <c r="BY175" s="737">
        <f>+IF(BX146=0,0,BX175/BX146*100)</f>
        <v>4.4290117821790737E-2</v>
      </c>
      <c r="BZ175" s="772">
        <f t="shared" si="155"/>
        <v>82.841676000000007</v>
      </c>
      <c r="CA175" s="737">
        <f>+IF(BZ146=0,0,BZ175/BZ146*100)</f>
        <v>4.4494986811893407E-2</v>
      </c>
      <c r="CB175" s="772">
        <f t="shared" si="125"/>
        <v>167.777805</v>
      </c>
      <c r="CC175" s="737">
        <f>+IF(CB146=0,0,CB175/CB146*100)</f>
        <v>4.5339865502204146E-2</v>
      </c>
      <c r="CE175" s="772">
        <f t="shared" si="126"/>
        <v>345.55194624439184</v>
      </c>
      <c r="CF175" s="737">
        <f>+IF(CE146=0,0,CE175/CE146*100)</f>
        <v>3.8130646029672567E-2</v>
      </c>
      <c r="CG175" s="772">
        <v>28.082373000000004</v>
      </c>
      <c r="CH175" s="737">
        <f>+IF(CG146=0,0,CG175/CG146*100)</f>
        <v>4.5240247222477832E-2</v>
      </c>
      <c r="CI175" s="772">
        <v>28.076454000000002</v>
      </c>
      <c r="CJ175" s="737">
        <f>+IF(CI146=0,0,CI175/CI146*100)</f>
        <v>4.3154877369141788E-2</v>
      </c>
      <c r="CK175" s="772">
        <v>27.807471999999997</v>
      </c>
      <c r="CL175" s="737">
        <f>+IF(CK146=0,0,CK175/CK146*100)</f>
        <v>3.7326654054069708E-2</v>
      </c>
      <c r="CM175" s="772">
        <f t="shared" si="156"/>
        <v>83.966298999999992</v>
      </c>
      <c r="CN175" s="737">
        <f>+IF(CM146=0,0,CM175/CM146*100)</f>
        <v>4.1643495386849833E-2</v>
      </c>
      <c r="CO175" s="772">
        <v>27.793968</v>
      </c>
      <c r="CP175" s="737">
        <f>+IF(CO146=0,0,CO175/CO146*100)</f>
        <v>3.8975011259640813E-2</v>
      </c>
      <c r="CQ175" s="772">
        <v>27.923136999999997</v>
      </c>
      <c r="CR175" s="737">
        <f>+IF(CQ146=0,0,CQ175/CQ146*100)</f>
        <v>3.6059029721996462E-2</v>
      </c>
      <c r="CS175" s="772">
        <v>28.510564000000002</v>
      </c>
      <c r="CT175" s="737">
        <f>+IF(CS146=0,0,CS175/CS146*100)</f>
        <v>3.5829746606405186E-2</v>
      </c>
      <c r="CU175" s="772">
        <f t="shared" si="157"/>
        <v>84.227668999999992</v>
      </c>
      <c r="CV175" s="737">
        <f>+IF(CU146=0,0,CU175/CU146*100)</f>
        <v>3.6889877270629541E-2</v>
      </c>
      <c r="CW175" s="772">
        <f t="shared" si="127"/>
        <v>168.19396799999998</v>
      </c>
      <c r="CX175" s="737">
        <f>+IF(CW146=0,0,CW175/CW146*100)</f>
        <v>3.9119138652018728E-2</v>
      </c>
      <c r="CY175" s="772">
        <v>28.058909</v>
      </c>
      <c r="CZ175" s="737">
        <f>+IF(CY146=0,0,CY175/CY146*100)</f>
        <v>3.5235411414923944E-2</v>
      </c>
      <c r="DA175" s="772">
        <v>28.282699000000001</v>
      </c>
      <c r="DB175" s="737">
        <f>+IF(DA146=0,0,DA175/DA146*100)</f>
        <v>3.5249560520464303E-2</v>
      </c>
      <c r="DC175" s="772">
        <v>28.435021000000003</v>
      </c>
      <c r="DD175" s="737">
        <f>+IF(DC146=0,0,DC175/DC146*100)</f>
        <v>3.4347843008395058E-2</v>
      </c>
      <c r="DE175" s="772">
        <f t="shared" si="158"/>
        <v>84.776629</v>
      </c>
      <c r="DF175" s="737">
        <f>+IF(DE146=0,0,DE175/DE146*100)</f>
        <v>3.4937280873211671E-2</v>
      </c>
      <c r="DG175" s="772">
        <v>30.781250116656864</v>
      </c>
      <c r="DH175" s="737">
        <f>+IF(DG146=0,0,DG175/DG146*100)</f>
        <v>3.6740988388553435E-2</v>
      </c>
      <c r="DI175" s="772">
        <v>30.927656265955886</v>
      </c>
      <c r="DJ175" s="737">
        <f>+IF(DI146=0,0,DI175/DI146*100)</f>
        <v>4.0534098849659313E-2</v>
      </c>
      <c r="DK175" s="772">
        <v>30.872442861779092</v>
      </c>
      <c r="DL175" s="737">
        <f>+IF(DK146=0,0,DK175/DK146*100)</f>
        <v>4.1977481943787066E-2</v>
      </c>
      <c r="DM175" s="772">
        <f t="shared" si="159"/>
        <v>92.581349244391845</v>
      </c>
      <c r="DN175" s="737">
        <f>+IF(DM146=0,0,DM175/DM146*100)</f>
        <v>3.9628247405356816E-2</v>
      </c>
      <c r="DO175" s="772">
        <f t="shared" si="128"/>
        <v>177.35797824439186</v>
      </c>
      <c r="DP175" s="737">
        <f>+IF(DO146=0,0,DO175/DO146*100)</f>
        <v>3.7238299224790369E-2</v>
      </c>
      <c r="DR175" s="772">
        <f t="shared" si="129"/>
        <v>440.70616003924204</v>
      </c>
      <c r="DS175" s="737">
        <f>+IF(DR146=0,0,DR175/DR146*100)</f>
        <v>3.9642383262802977E-2</v>
      </c>
      <c r="DT175" s="772">
        <v>36.09212268965814</v>
      </c>
      <c r="DU175" s="737">
        <f>+IF(DT146=0,0,DT175/DT146*100)</f>
        <v>3.9316724047493874E-2</v>
      </c>
      <c r="DV175" s="772">
        <v>36.037062153350931</v>
      </c>
      <c r="DW175" s="737">
        <f>+IF(DV146=0,0,DV175/DV146*100)</f>
        <v>3.7139648460839988E-2</v>
      </c>
      <c r="DX175" s="772">
        <v>35.936314045761009</v>
      </c>
      <c r="DY175" s="737">
        <f>+IF(DX146=0,0,DX175/DX146*100)</f>
        <v>3.8185563604636152E-2</v>
      </c>
      <c r="DZ175" s="772">
        <f t="shared" si="160"/>
        <v>108.06549888877008</v>
      </c>
      <c r="EA175" s="737">
        <f>+IF(DZ146=0,0,DZ175/DZ146*100)</f>
        <v>3.8193877297984305E-2</v>
      </c>
      <c r="EB175" s="772">
        <v>36.076672863385063</v>
      </c>
      <c r="EC175" s="737">
        <f>+IF(EB146=0,0,EB175/EB146*100)</f>
        <v>3.9852586040877359E-2</v>
      </c>
      <c r="ED175" s="772">
        <v>37.247962211235276</v>
      </c>
      <c r="EE175" s="737">
        <f>+IF(ED146=0,0,ED175/ED146*100)</f>
        <v>4.1751283084539063E-2</v>
      </c>
      <c r="EF175" s="772">
        <v>37.033783133591982</v>
      </c>
      <c r="EG175" s="737">
        <f>+IF(EF146=0,0,EF175/EF146*100)</f>
        <v>4.2324804711575618E-2</v>
      </c>
      <c r="EH175" s="772">
        <f t="shared" si="161"/>
        <v>110.35841820821233</v>
      </c>
      <c r="EI175" s="737">
        <f>+IF(EH146=0,0,EH175/EH146*100)</f>
        <v>4.1295893365435113E-2</v>
      </c>
      <c r="EJ175" s="772">
        <f t="shared" si="130"/>
        <v>218.42391709698239</v>
      </c>
      <c r="EK175" s="737">
        <f>+IF(EJ146=0,0,EJ175/EJ146*100)</f>
        <v>3.9700622327929917E-2</v>
      </c>
      <c r="EL175" s="772">
        <v>36.785488856541917</v>
      </c>
      <c r="EM175" s="737">
        <f>+IF(EL146=0,0,EL175/EL146*100)</f>
        <v>3.8713764818454691E-2</v>
      </c>
      <c r="EN175" s="772">
        <v>36.82030424598139</v>
      </c>
      <c r="EO175" s="737">
        <f>+IF(EN146=0,0,EN175/EN146*100)</f>
        <v>4.0028620092599394E-2</v>
      </c>
      <c r="EP175" s="772">
        <v>36.747752509260032</v>
      </c>
      <c r="EQ175" s="737">
        <f>+IF(EP146=0,0,EP175/EP146*100)</f>
        <v>3.8485194946929605E-2</v>
      </c>
      <c r="ER175" s="772">
        <f t="shared" si="162"/>
        <v>110.35354561178335</v>
      </c>
      <c r="ES175" s="737">
        <f>+IF(ER146=0,0,ER175/ER146*100)</f>
        <v>3.9064651461477043E-2</v>
      </c>
      <c r="ET175" s="772">
        <v>37.148891003870588</v>
      </c>
      <c r="EU175" s="737">
        <f>+IF(ET146=0,0,ET175/ET146*100)</f>
        <v>3.8546409789358797E-2</v>
      </c>
      <c r="EV175" s="772">
        <v>37.334182772530973</v>
      </c>
      <c r="EW175" s="737">
        <f>+IF(EV146=0,0,EV175/EV146*100)</f>
        <v>4.0114014602340042E-2</v>
      </c>
      <c r="EX175" s="772">
        <v>37.445623554074764</v>
      </c>
      <c r="EY175" s="737">
        <f>+IF(EX146=0,0,EX175/EX146*100)</f>
        <v>4.1795350809486945E-2</v>
      </c>
      <c r="EZ175" s="772">
        <f t="shared" si="163"/>
        <v>111.92869733047633</v>
      </c>
      <c r="FA175" s="737">
        <f>+IF(EZ146=0,0,EZ175/EZ146*100)</f>
        <v>4.0112432586843737E-2</v>
      </c>
      <c r="FB175" s="772">
        <f t="shared" si="131"/>
        <v>222.28224294225967</v>
      </c>
      <c r="FC175" s="737">
        <f>+IF(FB146=0,0,FB175/FB146*100)</f>
        <v>3.9585321304049216E-2</v>
      </c>
      <c r="FD175" s="772">
        <v>533.12994020927681</v>
      </c>
      <c r="FE175" s="737">
        <f>+IF(FD146=0,0,FD175/FD146*100)</f>
        <v>4.5536613130137932E-2</v>
      </c>
      <c r="FF175" s="772">
        <v>512.29174727465249</v>
      </c>
      <c r="FG175" s="737">
        <f>+IF(FF146=0,0,FF175/FF146*100)</f>
        <v>4.1203088519373834E-2</v>
      </c>
      <c r="FH175" s="772">
        <v>765.8700447365419</v>
      </c>
      <c r="FI175" s="737">
        <f>+IF(FH146=0,0,FH175/FH146*100)</f>
        <v>5.0809276036471097E-2</v>
      </c>
      <c r="FJ175" s="772">
        <v>1167.4060081182383</v>
      </c>
      <c r="FK175" s="737">
        <f>+IF(FJ146=0,0,FJ175/FJ146*100)</f>
        <v>6.909277104980488E-2</v>
      </c>
    </row>
    <row r="176" spans="2:167" s="648" customFormat="1" ht="13.5" customHeight="1">
      <c r="B176" s="769"/>
      <c r="C176" s="771" t="s">
        <v>4813</v>
      </c>
      <c r="D176" s="769"/>
      <c r="E176" s="772">
        <f t="shared" si="118"/>
        <v>7874.2959602934106</v>
      </c>
      <c r="F176" s="737">
        <f>+IF(E146=0,0,E176/E146*100)</f>
        <v>1.2280657344969839</v>
      </c>
      <c r="G176" s="772">
        <v>600.8088130000001</v>
      </c>
      <c r="H176" s="737">
        <f>+IF(G146=0,0,G176/G146*100)</f>
        <v>1.2869926029523979</v>
      </c>
      <c r="I176" s="772">
        <v>642.78403000000003</v>
      </c>
      <c r="J176" s="737">
        <f>+IF(I146=0,0,I176/I146*100)</f>
        <v>1.2496045987962847</v>
      </c>
      <c r="K176" s="772">
        <v>675.66669999999999</v>
      </c>
      <c r="L176" s="737">
        <f>+IF(K146=0,0,K176/K146*100)</f>
        <v>1.2461454499806115</v>
      </c>
      <c r="M176" s="772">
        <f t="shared" si="148"/>
        <v>1919.2595430000001</v>
      </c>
      <c r="N176" s="737">
        <f>+IF(M146=0,0,M176/M146*100)</f>
        <v>1.2598304476444651</v>
      </c>
      <c r="O176" s="772">
        <v>631.49459200000001</v>
      </c>
      <c r="P176" s="737">
        <f>+IF(O146=0,0,O176/O146*100)</f>
        <v>1.294415700368172</v>
      </c>
      <c r="Q176" s="772">
        <v>672.02613861615009</v>
      </c>
      <c r="R176" s="737">
        <f>+IF(Q146=0,0,Q176/Q146*100)</f>
        <v>1.9346084506294368</v>
      </c>
      <c r="S176" s="772">
        <v>685.42156667726078</v>
      </c>
      <c r="T176" s="737">
        <f>+IF(S146=0,0,S176/S146*100)</f>
        <v>1.4471189464999414</v>
      </c>
      <c r="U176" s="772">
        <f t="shared" si="149"/>
        <v>1988.9422972934108</v>
      </c>
      <c r="V176" s="737">
        <f>+IF(U146=0,0,U176/U146*100)</f>
        <v>1.5195792428310317</v>
      </c>
      <c r="W176" s="772">
        <f t="shared" si="120"/>
        <v>3908.2018402934109</v>
      </c>
      <c r="X176" s="737">
        <f>+IF(W146=0,0,W176/W146*100)</f>
        <v>1.379866728515692</v>
      </c>
      <c r="Y176" s="772">
        <v>684.00179299999991</v>
      </c>
      <c r="Z176" s="737">
        <f>+IF(Y146=0,0,Y176/Y146*100)</f>
        <v>1.2615417939698379</v>
      </c>
      <c r="AA176" s="772">
        <v>644.62660100000005</v>
      </c>
      <c r="AB176" s="737">
        <f>+IF(AA146=0,0,AA176/AA146*100)</f>
        <v>1.1542217583423438</v>
      </c>
      <c r="AC176" s="772">
        <v>644.15621099999998</v>
      </c>
      <c r="AD176" s="737">
        <f>+IF(AC146=0,0,AC176/AC146*100)</f>
        <v>1.0627750485355762</v>
      </c>
      <c r="AE176" s="772">
        <f t="shared" si="150"/>
        <v>1972.7846049999998</v>
      </c>
      <c r="AF176" s="737">
        <f>+IF(AE146=0,0,AE176/AE146*100)</f>
        <v>1.1558398985448102</v>
      </c>
      <c r="AG176" s="772">
        <v>661.01659500000005</v>
      </c>
      <c r="AH176" s="737">
        <f>+IF(AG146=0,0,AG176/AG146*100)</f>
        <v>1.1222713824767991</v>
      </c>
      <c r="AI176" s="772">
        <v>938.69856400000003</v>
      </c>
      <c r="AJ176" s="737">
        <f>+IF(AI146=0,0,AI176/AI146*100)</f>
        <v>1.4620353492015361</v>
      </c>
      <c r="AK176" s="772">
        <v>393.594356</v>
      </c>
      <c r="AL176" s="737">
        <f>+IF(AK146=0,0,AK176/AK146*100)</f>
        <v>0.61326584709603427</v>
      </c>
      <c r="AM176" s="772">
        <f t="shared" si="151"/>
        <v>1993.3095150000001</v>
      </c>
      <c r="AN176" s="737">
        <f>+IF(AM146=0,0,AM176/AM146*100)</f>
        <v>1.0643196276404172</v>
      </c>
      <c r="AO176" s="772">
        <f t="shared" si="123"/>
        <v>3966.0941199999997</v>
      </c>
      <c r="AP176" s="737">
        <f>+IF(AO146=0,0,AO176/AO146*100)</f>
        <v>1.1079570609998479</v>
      </c>
      <c r="AQ176" s="651"/>
      <c r="AR176" s="772">
        <v>8666.3626570000015</v>
      </c>
      <c r="AS176" s="737">
        <f>+IF(AR146=0,0,AR176/AR146*100)</f>
        <v>1.1741255296904662</v>
      </c>
      <c r="AT176" s="772">
        <v>628.81550300000004</v>
      </c>
      <c r="AU176" s="737">
        <f>+IF(AT146=0,0,AT176/AT146*100)</f>
        <v>1.0558564759888747</v>
      </c>
      <c r="AV176" s="772">
        <v>653.13669699999991</v>
      </c>
      <c r="AW176" s="737">
        <f>+IF(AV146=0,0,AV176/AV146*100)</f>
        <v>1.1909264059732956</v>
      </c>
      <c r="AX176" s="772">
        <v>732.78401500000007</v>
      </c>
      <c r="AY176" s="737">
        <f>+IF(AX146=0,0,AX176/AX146*100)</f>
        <v>1.0806743184331611</v>
      </c>
      <c r="AZ176" s="772">
        <f t="shared" si="152"/>
        <v>2014.7362149999999</v>
      </c>
      <c r="BA176" s="737">
        <f>+IF(AZ146=0,0,AZ176/AZ146*100)</f>
        <v>1.1057476143138076</v>
      </c>
      <c r="BB176" s="772">
        <v>716.96192099999996</v>
      </c>
      <c r="BC176" s="737">
        <f>+IF(BB146=0,0,BB176/BB146*100)</f>
        <v>1.1516644123172481</v>
      </c>
      <c r="BD176" s="772">
        <v>723.66652799999997</v>
      </c>
      <c r="BE176" s="737">
        <f>+IF(BD146=0,0,BD176/BD146*100)</f>
        <v>1.174543551524259</v>
      </c>
      <c r="BF176" s="772">
        <v>717.03961800000002</v>
      </c>
      <c r="BG176" s="737">
        <f>+IF(BF146=0,0,BF176/BF146*100)</f>
        <v>1.1566172955983409</v>
      </c>
      <c r="BH176" s="772">
        <f t="shared" si="153"/>
        <v>2157.6680669999996</v>
      </c>
      <c r="BI176" s="737">
        <f>+IF(BH146=0,0,BH176/BH146*100)</f>
        <v>1.1609008282822171</v>
      </c>
      <c r="BJ176" s="772">
        <f t="shared" si="124"/>
        <v>4172.4042819999995</v>
      </c>
      <c r="BK176" s="737">
        <f>+IF(BJ146=0,0,BJ176/BJ146*100)</f>
        <v>1.1335981192027946</v>
      </c>
      <c r="BL176" s="772">
        <v>712.51871600000004</v>
      </c>
      <c r="BM176" s="737">
        <f>+IF(BL146=0,0,BL176/BL146*100)</f>
        <v>1.0580542132085284</v>
      </c>
      <c r="BN176" s="772">
        <v>716.41856299999995</v>
      </c>
      <c r="BO176" s="737">
        <f>+IF(BN146=0,0,BN176/BN146*100)</f>
        <v>1.1634401317423109</v>
      </c>
      <c r="BP176" s="772">
        <v>748.22017600000004</v>
      </c>
      <c r="BQ176" s="737">
        <f>+IF(BP146=0,0,BP176/BP146*100)</f>
        <v>1.3618174409189996</v>
      </c>
      <c r="BR176" s="772">
        <f t="shared" si="154"/>
        <v>2177.157455</v>
      </c>
      <c r="BS176" s="737">
        <f>+IF(BR146=0,0,BR176/BR146*100)</f>
        <v>1.1841211105370761</v>
      </c>
      <c r="BT176" s="772">
        <v>788.94877600000007</v>
      </c>
      <c r="BU176" s="737">
        <f>+IF(BT146=0,0,BT176/BT146*100)</f>
        <v>1.3826288844396069</v>
      </c>
      <c r="BV176" s="772">
        <v>735.79713800000002</v>
      </c>
      <c r="BW176" s="737">
        <f>+IF(BV146=0,0,BV176/BV146*100)</f>
        <v>1.0869015730870881</v>
      </c>
      <c r="BX176" s="772">
        <v>792.05500600000005</v>
      </c>
      <c r="BY176" s="737">
        <f>+IF(BX146=0,0,BX176/BX146*100)</f>
        <v>1.2894923336896267</v>
      </c>
      <c r="BZ176" s="772">
        <f t="shared" si="155"/>
        <v>2316.8009200000001</v>
      </c>
      <c r="CA176" s="737">
        <f>+IF(BZ146=0,0,BZ176/BZ146*100)</f>
        <v>1.2443739837081822</v>
      </c>
      <c r="CB176" s="772">
        <f t="shared" si="125"/>
        <v>4493.9583750000002</v>
      </c>
      <c r="CC176" s="737">
        <f>+IF(CB146=0,0,CB176/CB146*100)</f>
        <v>1.2144363689524005</v>
      </c>
      <c r="CE176" s="772">
        <f t="shared" si="126"/>
        <v>9871.9025060207368</v>
      </c>
      <c r="CF176" s="737">
        <f>+IF(CE146=0,0,CE176/CE146*100)</f>
        <v>1.0893355519702079</v>
      </c>
      <c r="CG176" s="772">
        <v>735.20959300000004</v>
      </c>
      <c r="CH176" s="737">
        <f>+IF(CG146=0,0,CG176/CG146*100)</f>
        <v>1.1844107243948829</v>
      </c>
      <c r="CI176" s="772">
        <v>681.0643520000001</v>
      </c>
      <c r="CJ176" s="737">
        <f>+IF(CI146=0,0,CI176/CI146*100)</f>
        <v>1.0468290828697249</v>
      </c>
      <c r="CK176" s="772">
        <v>733.87422700000002</v>
      </c>
      <c r="CL176" s="737">
        <f>+IF(CK146=0,0,CK176/CK146*100)</f>
        <v>0.98509743677623141</v>
      </c>
      <c r="CM176" s="772">
        <f t="shared" si="156"/>
        <v>2150.1481720000002</v>
      </c>
      <c r="CN176" s="737">
        <f>+IF(CM146=0,0,CM176/CM146*100)</f>
        <v>1.0663764694657509</v>
      </c>
      <c r="CO176" s="772">
        <v>784.32335999999998</v>
      </c>
      <c r="CP176" s="737">
        <f>+IF(CO146=0,0,CO176/CO146*100)</f>
        <v>1.0998433828231835</v>
      </c>
      <c r="CQ176" s="772">
        <v>909.456006</v>
      </c>
      <c r="CR176" s="737">
        <f>+IF(CQ146=0,0,CQ176/CQ146*100)</f>
        <v>1.1744418670152352</v>
      </c>
      <c r="CS176" s="772">
        <v>757.86153599999989</v>
      </c>
      <c r="CT176" s="737">
        <f>+IF(CS146=0,0,CS176/CS146*100)</f>
        <v>0.95241843681594696</v>
      </c>
      <c r="CU176" s="772">
        <f t="shared" si="157"/>
        <v>2451.6409020000001</v>
      </c>
      <c r="CV176" s="737">
        <f>+IF(CU146=0,0,CU176/CU146*100)</f>
        <v>1.0737651066472647</v>
      </c>
      <c r="CW176" s="772">
        <f t="shared" si="127"/>
        <v>4601.7890740000003</v>
      </c>
      <c r="CX176" s="737">
        <f>+IF(CW146=0,0,CW176/CW146*100)</f>
        <v>1.0703001241587387</v>
      </c>
      <c r="CY176" s="772">
        <v>833.13869899999997</v>
      </c>
      <c r="CZ176" s="737">
        <f>+IF(CY146=0,0,CY176/CY146*100)</f>
        <v>1.0462268802026295</v>
      </c>
      <c r="DA176" s="772">
        <v>721.53650600000003</v>
      </c>
      <c r="DB176" s="737">
        <f>+IF(DA146=0,0,DA176/DA146*100)</f>
        <v>0.89927219237355505</v>
      </c>
      <c r="DC176" s="772">
        <v>772.76641499999994</v>
      </c>
      <c r="DD176" s="737">
        <f>+IF(DC146=0,0,DC176/DC146*100)</f>
        <v>0.93345665208336792</v>
      </c>
      <c r="DE176" s="772">
        <f t="shared" si="158"/>
        <v>2327.4416200000001</v>
      </c>
      <c r="DF176" s="737">
        <f>+IF(DE146=0,0,DE176/DE146*100)</f>
        <v>0.95916153488413392</v>
      </c>
      <c r="DG176" s="772">
        <v>1204.2711452789083</v>
      </c>
      <c r="DH176" s="737">
        <f>+IF(DG146=0,0,DG176/DG146*100)</f>
        <v>1.4374371410412317</v>
      </c>
      <c r="DI176" s="772">
        <v>858.20436945312235</v>
      </c>
      <c r="DJ176" s="737">
        <f>+IF(DI146=0,0,DI176/DI146*100)</f>
        <v>1.1247713194133706</v>
      </c>
      <c r="DK176" s="772">
        <v>880.19629728870518</v>
      </c>
      <c r="DL176" s="737">
        <f>+IF(DK146=0,0,DK176/DK146*100)</f>
        <v>1.1968092172637235</v>
      </c>
      <c r="DM176" s="772">
        <f t="shared" si="159"/>
        <v>2942.6718120207361</v>
      </c>
      <c r="DN176" s="737">
        <f>+IF(DM146=0,0,DM176/DM146*100)</f>
        <v>1.2595725548533334</v>
      </c>
      <c r="DO176" s="772">
        <f t="shared" si="128"/>
        <v>5270.1134320207366</v>
      </c>
      <c r="DP176" s="737">
        <f>+IF(DO146=0,0,DO176/DO146*100)</f>
        <v>1.1065194973058994</v>
      </c>
      <c r="DR176" s="772">
        <f t="shared" si="129"/>
        <v>10448.248414675527</v>
      </c>
      <c r="DS176" s="737">
        <f>+IF(DR146=0,0,DR176/DR146*100)</f>
        <v>0.93984043255183825</v>
      </c>
      <c r="DT176" s="772">
        <v>833.73801386172511</v>
      </c>
      <c r="DU176" s="737">
        <f>+IF(DT146=0,0,DT176/DT146*100)</f>
        <v>0.90822719685311903</v>
      </c>
      <c r="DV176" s="772">
        <v>822.81210225038944</v>
      </c>
      <c r="DW176" s="737">
        <f>+IF(DV146=0,0,DV176/DV146*100)</f>
        <v>0.84798677808042811</v>
      </c>
      <c r="DX176" s="772">
        <v>875.92381074929369</v>
      </c>
      <c r="DY176" s="737">
        <f>+IF(DX146=0,0,DX176/DX146*100)</f>
        <v>0.93074777634652461</v>
      </c>
      <c r="DZ176" s="772">
        <f t="shared" si="160"/>
        <v>2532.4739268614085</v>
      </c>
      <c r="EA176" s="737">
        <f>+IF(DZ146=0,0,DZ176/DZ146*100)</f>
        <v>0.89505900974414088</v>
      </c>
      <c r="EB176" s="772">
        <v>844.32788476648216</v>
      </c>
      <c r="EC176" s="737">
        <f>+IF(EB146=0,0,EB176/EB146*100)</f>
        <v>0.93269825080014235</v>
      </c>
      <c r="ED176" s="772">
        <v>827.26895490062554</v>
      </c>
      <c r="EE176" s="737">
        <f>+IF(ED146=0,0,ED176/ED146*100)</f>
        <v>0.92728670973276695</v>
      </c>
      <c r="EF176" s="772">
        <v>970.15247395672588</v>
      </c>
      <c r="EG176" s="737">
        <f>+IF(EF146=0,0,EF176/EF146*100)</f>
        <v>1.1087582884132892</v>
      </c>
      <c r="EH176" s="772">
        <f t="shared" si="161"/>
        <v>2641.7493136238336</v>
      </c>
      <c r="EI176" s="737">
        <f>+IF(EH146=0,0,EH176/EH146*100)</f>
        <v>0.98853716576288375</v>
      </c>
      <c r="EJ176" s="772">
        <f t="shared" si="130"/>
        <v>5174.2232404852421</v>
      </c>
      <c r="EK176" s="737">
        <f>+IF(EJ146=0,0,EJ176/EJ146*100)</f>
        <v>0.94046423780457067</v>
      </c>
      <c r="EL176" s="772">
        <v>888.92819801703718</v>
      </c>
      <c r="EM176" s="737">
        <f>+IF(EL146=0,0,EL176/EL146*100)</f>
        <v>0.93552534622369632</v>
      </c>
      <c r="EN176" s="772">
        <v>899.70369021476654</v>
      </c>
      <c r="EO176" s="737">
        <f>+IF(EN146=0,0,EN176/EN146*100)</f>
        <v>0.9780988492360766</v>
      </c>
      <c r="EP176" s="772">
        <v>840.80713113551769</v>
      </c>
      <c r="EQ176" s="737">
        <f>+IF(EP146=0,0,EP176/EP146*100)</f>
        <v>0.88056069133384363</v>
      </c>
      <c r="ER176" s="772">
        <f t="shared" si="162"/>
        <v>2629.4390193673216</v>
      </c>
      <c r="ES176" s="737">
        <f>+IF(ER146=0,0,ER176/ER146*100)</f>
        <v>0.930809411345496</v>
      </c>
      <c r="ET176" s="772">
        <v>878.58614446131503</v>
      </c>
      <c r="EU176" s="737">
        <f>+IF(ET146=0,0,ET176/ET146*100)</f>
        <v>0.9116380232220137</v>
      </c>
      <c r="EV176" s="772">
        <v>845.03342203645047</v>
      </c>
      <c r="EW176" s="737">
        <f>+IF(EV146=0,0,EV176/EV146*100)</f>
        <v>0.90795299411176966</v>
      </c>
      <c r="EX176" s="772">
        <v>920.96658832519665</v>
      </c>
      <c r="EY176" s="737">
        <f>+IF(EX146=0,0,EX176/EX146*100)</f>
        <v>1.0279471401319284</v>
      </c>
      <c r="EZ176" s="772">
        <f t="shared" si="163"/>
        <v>2644.5861548229623</v>
      </c>
      <c r="FA176" s="737">
        <f>+IF(EZ146=0,0,EZ176/EZ146*100)</f>
        <v>0.9477532249144861</v>
      </c>
      <c r="FB176" s="772">
        <f t="shared" si="131"/>
        <v>5274.0251741902839</v>
      </c>
      <c r="FC176" s="737">
        <f>+IF(FB146=0,0,FB176/FB146*100)</f>
        <v>0.93922923541939385</v>
      </c>
      <c r="FD176" s="772">
        <v>10389.955391999072</v>
      </c>
      <c r="FE176" s="737">
        <f>+IF(FD146=0,0,FD176/FD146*100)</f>
        <v>0.88744477366836838</v>
      </c>
      <c r="FF176" s="772">
        <v>8336.7445177078625</v>
      </c>
      <c r="FG176" s="737">
        <f>+IF(FF146=0,0,FF176/FF146*100)</f>
        <v>0.67051562738207227</v>
      </c>
      <c r="FH176" s="772">
        <v>10093.066382995676</v>
      </c>
      <c r="FI176" s="737">
        <f>+IF(FH146=0,0,FH176/FH146*100)</f>
        <v>0.66959322855415249</v>
      </c>
      <c r="FJ176" s="772">
        <v>10981.045073838257</v>
      </c>
      <c r="FK176" s="737">
        <f>+IF(FJ146=0,0,FJ176/FJ146*100)</f>
        <v>0.64991170843575952</v>
      </c>
    </row>
    <row r="177" spans="2:167" s="648" customFormat="1" ht="13.5" customHeight="1">
      <c r="B177" s="769"/>
      <c r="C177" s="771" t="s">
        <v>4814</v>
      </c>
      <c r="D177" s="769"/>
      <c r="E177" s="772">
        <f t="shared" si="118"/>
        <v>394.92961863263776</v>
      </c>
      <c r="F177" s="737">
        <f>+IF(E146=0,0,E177/E146*100)</f>
        <v>6.1592748688434118E-2</v>
      </c>
      <c r="G177" s="772">
        <v>2.346527</v>
      </c>
      <c r="H177" s="737">
        <f>+IF(G146=0,0,G177/G146*100)</f>
        <v>5.0264956609883836E-3</v>
      </c>
      <c r="I177" s="772">
        <v>3.3527439999999999</v>
      </c>
      <c r="J177" s="737">
        <f>+IF(I146=0,0,I177/I146*100)</f>
        <v>6.5179035655049651E-3</v>
      </c>
      <c r="K177" s="772">
        <v>2.0857520000000003</v>
      </c>
      <c r="L177" s="737">
        <f>+IF(K146=0,0,K177/K146*100)</f>
        <v>3.8467936403969011E-3</v>
      </c>
      <c r="M177" s="772">
        <f t="shared" si="148"/>
        <v>7.7850229999999998</v>
      </c>
      <c r="N177" s="737">
        <f>+IF(M146=0,0,M177/M146*100)</f>
        <v>5.1102046342736129E-3</v>
      </c>
      <c r="O177" s="772">
        <v>1.9370229999999999</v>
      </c>
      <c r="P177" s="737">
        <f>+IF(O146=0,0,O177/O146*100)</f>
        <v>3.9704425262508938E-3</v>
      </c>
      <c r="Q177" s="772">
        <v>2.9989729217673986</v>
      </c>
      <c r="R177" s="737">
        <f>+IF(Q146=0,0,Q177/Q146*100)</f>
        <v>8.6333522228872316E-3</v>
      </c>
      <c r="S177" s="772">
        <v>2.4510227108703782</v>
      </c>
      <c r="T177" s="737">
        <f>+IF(S146=0,0,S177/S146*100)</f>
        <v>5.1748027427801725E-3</v>
      </c>
      <c r="U177" s="772">
        <f t="shared" si="149"/>
        <v>7.3870186326377762</v>
      </c>
      <c r="V177" s="737">
        <f>+IF(U146=0,0,U177/U146*100)</f>
        <v>5.6437837316033945E-3</v>
      </c>
      <c r="W177" s="772">
        <f t="shared" si="120"/>
        <v>15.172041632637775</v>
      </c>
      <c r="X177" s="737">
        <f>+IF(W146=0,0,W177/W146*100)</f>
        <v>5.3567846053109748E-3</v>
      </c>
      <c r="Y177" s="772">
        <v>3.542427</v>
      </c>
      <c r="Z177" s="737">
        <f>+IF(Y146=0,0,Y177/Y146*100)</f>
        <v>6.5334912252009133E-3</v>
      </c>
      <c r="AA177" s="772">
        <v>2.5792310000000001</v>
      </c>
      <c r="AB177" s="737">
        <f>+IF(AA146=0,0,AA177/AA146*100)</f>
        <v>4.6181844425484406E-3</v>
      </c>
      <c r="AC177" s="772">
        <v>4.3248479999999994</v>
      </c>
      <c r="AD177" s="737">
        <f>+IF(AC146=0,0,AC177/AC146*100)</f>
        <v>7.1354439569456998E-3</v>
      </c>
      <c r="AE177" s="772">
        <f t="shared" si="150"/>
        <v>10.446505999999999</v>
      </c>
      <c r="AF177" s="737">
        <f>+IF(AE146=0,0,AE177/AE146*100)</f>
        <v>6.1205305458006407E-3</v>
      </c>
      <c r="AG177" s="772">
        <v>5.0299270000000007</v>
      </c>
      <c r="AH177" s="737">
        <f>+IF(AG146=0,0,AG177/AG146*100)</f>
        <v>8.5397903331721654E-3</v>
      </c>
      <c r="AI177" s="772">
        <v>4.6764899999999994</v>
      </c>
      <c r="AJ177" s="737">
        <f>+IF(AI146=0,0,AI177/AI146*100)</f>
        <v>7.2836946304175769E-3</v>
      </c>
      <c r="AK177" s="772">
        <v>359.60465399999998</v>
      </c>
      <c r="AL177" s="737">
        <f>+IF(AK146=0,0,AK177/AK146*100)</f>
        <v>0.5603059327278217</v>
      </c>
      <c r="AM177" s="772">
        <f t="shared" si="151"/>
        <v>369.31107099999997</v>
      </c>
      <c r="AN177" s="737">
        <f>+IF(AM146=0,0,AM177/AM146*100)</f>
        <v>0.19719216640081291</v>
      </c>
      <c r="AO177" s="772">
        <f t="shared" si="123"/>
        <v>379.75757699999997</v>
      </c>
      <c r="AP177" s="737">
        <f>+IF(AO146=0,0,AO177/AO146*100)</f>
        <v>0.10608802418066252</v>
      </c>
      <c r="AQ177" s="651"/>
      <c r="AR177" s="772">
        <v>51.505717000000004</v>
      </c>
      <c r="AS177" s="737">
        <f>+IF(AR146=0,0,AR177/AR146*100)</f>
        <v>6.9780344589971668E-3</v>
      </c>
      <c r="AT177" s="772">
        <v>1.7504020000000002</v>
      </c>
      <c r="AU177" s="737">
        <f>+IF(AT146=0,0,AT177/AT146*100)</f>
        <v>2.9391344177528622E-3</v>
      </c>
      <c r="AV177" s="772">
        <v>3.4725699999999997</v>
      </c>
      <c r="AW177" s="737">
        <f>+IF(AV146=0,0,AV177/AV146*100)</f>
        <v>6.3318679360481354E-3</v>
      </c>
      <c r="AX177" s="772">
        <v>5.1934589999999998</v>
      </c>
      <c r="AY177" s="737">
        <f>+IF(AX146=0,0,AX177/AX146*100)</f>
        <v>7.6590614017904932E-3</v>
      </c>
      <c r="AZ177" s="772">
        <f t="shared" si="152"/>
        <v>10.416430999999999</v>
      </c>
      <c r="BA177" s="737">
        <f>+IF(AZ146=0,0,AZ177/AZ146*100)</f>
        <v>5.7168495022631985E-3</v>
      </c>
      <c r="BB177" s="772">
        <v>4.1731160000000003</v>
      </c>
      <c r="BC177" s="737">
        <f>+IF(BB146=0,0,BB177/BB146*100)</f>
        <v>6.7033255810411531E-3</v>
      </c>
      <c r="BD177" s="772">
        <v>3.1617220000000001</v>
      </c>
      <c r="BE177" s="737">
        <f>+IF(BD146=0,0,BD177/BD146*100)</f>
        <v>5.131618007918122E-3</v>
      </c>
      <c r="BF177" s="772">
        <v>4.3607629999999995</v>
      </c>
      <c r="BG177" s="737">
        <f>+IF(BF146=0,0,BF177/BF146*100)</f>
        <v>7.0341077134252663E-3</v>
      </c>
      <c r="BH177" s="772">
        <f t="shared" si="153"/>
        <v>11.695601</v>
      </c>
      <c r="BI177" s="737">
        <f>+IF(BH146=0,0,BH177/BH146*100)</f>
        <v>6.2926420869898938E-3</v>
      </c>
      <c r="BJ177" s="772">
        <f t="shared" si="124"/>
        <v>22.112031999999999</v>
      </c>
      <c r="BK177" s="737">
        <f>+IF(BJ146=0,0,BJ177/BJ146*100)</f>
        <v>6.007605254143014E-3</v>
      </c>
      <c r="BL177" s="772">
        <v>3.4375229999999997</v>
      </c>
      <c r="BM177" s="737">
        <f>+IF(BL146=0,0,BL177/BL146*100)</f>
        <v>5.1045475879839489E-3</v>
      </c>
      <c r="BN177" s="772">
        <v>1.4049960000000001</v>
      </c>
      <c r="BO177" s="737">
        <f>+IF(BN146=0,0,BN177/BN146*100)</f>
        <v>2.2816671925590796E-3</v>
      </c>
      <c r="BP177" s="772">
        <v>4.8704190000000001</v>
      </c>
      <c r="BQ177" s="737">
        <f>+IF(BP146=0,0,BP177/BP146*100)</f>
        <v>8.8645317936244389E-3</v>
      </c>
      <c r="BR177" s="772">
        <f t="shared" si="154"/>
        <v>9.7129379999999994</v>
      </c>
      <c r="BS177" s="737">
        <f>+IF(BR146=0,0,BR177/BR146*100)</f>
        <v>5.2827115947559093E-3</v>
      </c>
      <c r="BT177" s="772">
        <v>5.00943</v>
      </c>
      <c r="BU177" s="737">
        <f>+IF(BT146=0,0,BT177/BT146*100)</f>
        <v>8.779001657996487E-3</v>
      </c>
      <c r="BV177" s="772">
        <v>5.9382289999999998</v>
      </c>
      <c r="BW177" s="737">
        <f>+IF(BV146=0,0,BV177/BV146*100)</f>
        <v>8.7718069398788085E-3</v>
      </c>
      <c r="BX177" s="772">
        <v>8.7330880000000004</v>
      </c>
      <c r="BY177" s="737">
        <f>+IF(BX146=0,0,BX177/BX146*100)</f>
        <v>1.4217762579783345E-2</v>
      </c>
      <c r="BZ177" s="772">
        <f t="shared" si="155"/>
        <v>19.680747</v>
      </c>
      <c r="CA177" s="737">
        <f>+IF(BZ146=0,0,BZ177/BZ146*100)</f>
        <v>1.0570700889890381E-2</v>
      </c>
      <c r="CB177" s="772">
        <f t="shared" si="125"/>
        <v>29.393684999999998</v>
      </c>
      <c r="CC177" s="737">
        <f>+IF(CB146=0,0,CB177/CB146*100)</f>
        <v>7.9432778639233915E-3</v>
      </c>
      <c r="CE177" s="772">
        <f t="shared" si="126"/>
        <v>77.329801566790934</v>
      </c>
      <c r="CF177" s="737">
        <f>+IF(CE146=0,0,CE177/CE146*100)</f>
        <v>8.5331173015668667E-3</v>
      </c>
      <c r="CG177" s="772">
        <v>2.3647619999999998</v>
      </c>
      <c r="CH177" s="737">
        <f>+IF(CG146=0,0,CG177/CG146*100)</f>
        <v>3.8095932100296898E-3</v>
      </c>
      <c r="CI177" s="772">
        <v>3.8673500000000001</v>
      </c>
      <c r="CJ177" s="737">
        <f>+IF(CI146=0,0,CI177/CI146*100)</f>
        <v>5.9443053240822528E-3</v>
      </c>
      <c r="CK177" s="772">
        <v>4.2361200000000006</v>
      </c>
      <c r="CL177" s="737">
        <f>+IF(CK146=0,0,CK177/CK146*100)</f>
        <v>5.6862481340096581E-3</v>
      </c>
      <c r="CM177" s="772">
        <f t="shared" si="156"/>
        <v>10.468232</v>
      </c>
      <c r="CN177" s="737">
        <f>+IF(CM146=0,0,CM177/CM146*100)</f>
        <v>5.1917707007721496E-3</v>
      </c>
      <c r="CO177" s="772">
        <v>6.7162079999999991</v>
      </c>
      <c r="CP177" s="737">
        <f>+IF(CO146=0,0,CO177/CO146*100)</f>
        <v>9.4180248902240114E-3</v>
      </c>
      <c r="CQ177" s="772">
        <v>9.8338260000000002</v>
      </c>
      <c r="CR177" s="737">
        <f>+IF(CQ146=0,0,CQ177/CQ146*100)</f>
        <v>1.2699082628679637E-2</v>
      </c>
      <c r="CS177" s="772">
        <v>7.7936960000000006</v>
      </c>
      <c r="CT177" s="737">
        <f>+IF(CS146=0,0,CS177/CS146*100)</f>
        <v>9.7944801375151203E-3</v>
      </c>
      <c r="CU177" s="772">
        <f t="shared" si="157"/>
        <v>24.343730000000001</v>
      </c>
      <c r="CV177" s="737">
        <f>+IF(CU146=0,0,CU177/CU146*100)</f>
        <v>1.0662021431571883E-2</v>
      </c>
      <c r="CW177" s="772">
        <f t="shared" si="127"/>
        <v>34.811962000000001</v>
      </c>
      <c r="CX177" s="737">
        <f>+IF(CW146=0,0,CW177/CW146*100)</f>
        <v>8.0966873213123031E-3</v>
      </c>
      <c r="CY177" s="772">
        <v>8.215071</v>
      </c>
      <c r="CZ177" s="737">
        <f>+IF(CY146=0,0,CY177/CY146*100)</f>
        <v>1.0316203188363833E-2</v>
      </c>
      <c r="DA177" s="772">
        <v>7.1526090000000009</v>
      </c>
      <c r="DB177" s="737">
        <f>+IF(DA146=0,0,DA177/DA146*100)</f>
        <v>8.9145071983659559E-3</v>
      </c>
      <c r="DC177" s="772">
        <v>7.7802620000000005</v>
      </c>
      <c r="DD177" s="737">
        <f>+IF(DC146=0,0,DC177/DC146*100)</f>
        <v>9.3981016486740683E-3</v>
      </c>
      <c r="DE177" s="772">
        <f t="shared" si="158"/>
        <v>23.147942</v>
      </c>
      <c r="DF177" s="737">
        <f>+IF(DE146=0,0,DE177/DE146*100)</f>
        <v>9.5394940897073534E-3</v>
      </c>
      <c r="DG177" s="772">
        <v>6.4592738786060222</v>
      </c>
      <c r="DH177" s="737">
        <f>+IF(DG146=0,0,DG177/DG146*100)</f>
        <v>7.709891757902574E-3</v>
      </c>
      <c r="DI177" s="772">
        <v>6.4553118440924493</v>
      </c>
      <c r="DJ177" s="737">
        <f>+IF(DI146=0,0,DI177/DI146*100)</f>
        <v>8.4603969387052006E-3</v>
      </c>
      <c r="DK177" s="772">
        <v>6.4553118440924493</v>
      </c>
      <c r="DL177" s="737">
        <f>+IF(DK146=0,0,DK177/DK146*100)</f>
        <v>8.7773338051062768E-3</v>
      </c>
      <c r="DM177" s="772">
        <f t="shared" si="159"/>
        <v>19.369897566790922</v>
      </c>
      <c r="DN177" s="737">
        <f>+IF(DM146=0,0,DM177/DM146*100)</f>
        <v>8.2910337693064794E-3</v>
      </c>
      <c r="DO177" s="772">
        <f t="shared" si="128"/>
        <v>42.517839566790926</v>
      </c>
      <c r="DP177" s="737">
        <f>+IF(DO146=0,0,DO177/DO146*100)</f>
        <v>8.9270978833446216E-3</v>
      </c>
      <c r="DR177" s="772">
        <f t="shared" si="129"/>
        <v>158.74918223620253</v>
      </c>
      <c r="DS177" s="737">
        <f>+IF(DR146=0,0,DR177/DR146*100)</f>
        <v>1.4279800228577989E-2</v>
      </c>
      <c r="DT177" s="772">
        <v>12.287699645542283</v>
      </c>
      <c r="DU177" s="737">
        <f>+IF(DT146=0,0,DT177/DT146*100)</f>
        <v>1.3385527371065527E-2</v>
      </c>
      <c r="DV177" s="772">
        <v>12.262012490710955</v>
      </c>
      <c r="DW177" s="737">
        <f>+IF(DV146=0,0,DV177/DV146*100)</f>
        <v>1.2637179784231871E-2</v>
      </c>
      <c r="DX177" s="772">
        <v>12.88605172723549</v>
      </c>
      <c r="DY177" s="737">
        <f>+IF(DX146=0,0,DX177/DX146*100)</f>
        <v>1.3692588149591406E-2</v>
      </c>
      <c r="DZ177" s="772">
        <f t="shared" si="160"/>
        <v>37.435763863488731</v>
      </c>
      <c r="EA177" s="737">
        <f>+IF(DZ146=0,0,DZ177/DZ146*100)</f>
        <v>1.3231021799381957E-2</v>
      </c>
      <c r="EB177" s="772">
        <v>14.30339535970154</v>
      </c>
      <c r="EC177" s="737">
        <f>+IF(EB146=0,0,EB177/EB146*100)</f>
        <v>1.5800439702623563E-2</v>
      </c>
      <c r="ED177" s="772">
        <v>12.922344721489356</v>
      </c>
      <c r="EE177" s="737">
        <f>+IF(ED146=0,0,ED177/ED146*100)</f>
        <v>1.4484670853219507E-2</v>
      </c>
      <c r="EF177" s="772">
        <v>13.804053959180402</v>
      </c>
      <c r="EG177" s="737">
        <f>+IF(EF146=0,0,EF177/EF146*100)</f>
        <v>1.5776241005213631E-2</v>
      </c>
      <c r="EH177" s="772">
        <f t="shared" si="161"/>
        <v>41.0297940403713</v>
      </c>
      <c r="EI177" s="737">
        <f>+IF(EH146=0,0,EH177/EH146*100)</f>
        <v>1.5353264635419106E-2</v>
      </c>
      <c r="EJ177" s="772">
        <f t="shared" si="130"/>
        <v>78.465557903860031</v>
      </c>
      <c r="EK177" s="737">
        <f>+IF(EJ146=0,0,EJ177/EJ146*100)</f>
        <v>1.4261860704147677E-2</v>
      </c>
      <c r="EL177" s="772">
        <v>13.365379194693524</v>
      </c>
      <c r="EM177" s="737">
        <f>+IF(EL146=0,0,EL177/EL146*100)</f>
        <v>1.4065985336519836E-2</v>
      </c>
      <c r="EN177" s="772">
        <v>13.362876203204468</v>
      </c>
      <c r="EO177" s="737">
        <f>+IF(EN146=0,0,EN177/EN146*100)</f>
        <v>1.4527242667770404E-2</v>
      </c>
      <c r="EP177" s="772">
        <v>13.361343040670381</v>
      </c>
      <c r="EQ177" s="737">
        <f>+IF(EP146=0,0,EP177/EP146*100)</f>
        <v>1.3993070502568136E-2</v>
      </c>
      <c r="ER177" s="772">
        <f t="shared" si="162"/>
        <v>40.089598438568373</v>
      </c>
      <c r="ES177" s="737">
        <f>+IF(ER146=0,0,ER177/ER146*100)</f>
        <v>1.4191534866878115E-2</v>
      </c>
      <c r="ET177" s="772">
        <v>13.386348388549626</v>
      </c>
      <c r="EU177" s="737">
        <f>+IF(ET146=0,0,ET177/ET146*100)</f>
        <v>1.3889934709340163E-2</v>
      </c>
      <c r="EV177" s="772">
        <v>13.401591785810865</v>
      </c>
      <c r="EW177" s="737">
        <f>+IF(EV146=0,0,EV177/EV146*100)</f>
        <v>1.4399448673245267E-2</v>
      </c>
      <c r="EX177" s="772">
        <v>13.406085719413625</v>
      </c>
      <c r="EY177" s="737">
        <f>+IF(EX146=0,0,EX177/EX146*100)</f>
        <v>1.4963352254391112E-2</v>
      </c>
      <c r="EZ177" s="772">
        <f t="shared" si="163"/>
        <v>40.194025893774118</v>
      </c>
      <c r="FA177" s="737">
        <f>+IF(EZ146=0,0,EZ177/EZ146*100)</f>
        <v>1.4404528887685614E-2</v>
      </c>
      <c r="FB177" s="772">
        <f t="shared" si="131"/>
        <v>80.283624332342498</v>
      </c>
      <c r="FC177" s="737">
        <f>+IF(FB146=0,0,FB177/FB146*100)</f>
        <v>1.4297377165997452E-2</v>
      </c>
      <c r="FD177" s="772">
        <v>168.05734742432435</v>
      </c>
      <c r="FE177" s="737">
        <f>+IF(FD146=0,0,FD177/FD146*100)</f>
        <v>1.4354403750677737E-2</v>
      </c>
      <c r="FF177" s="772">
        <v>141.68598560877513</v>
      </c>
      <c r="FG177" s="737">
        <f>+IF(FF146=0,0,FF177/FF146*100)</f>
        <v>1.1395655382016616E-2</v>
      </c>
      <c r="FH177" s="772">
        <v>208.28859710112221</v>
      </c>
      <c r="FI177" s="737">
        <f>+IF(FH146=0,0,FH177/FH146*100)</f>
        <v>1.3818261855378829E-2</v>
      </c>
      <c r="FJ177" s="772">
        <v>240.99605072886982</v>
      </c>
      <c r="FK177" s="737">
        <f>+IF(FJ146=0,0,FJ177/FJ146*100)</f>
        <v>1.4263319565878483E-2</v>
      </c>
    </row>
    <row r="178" spans="2:167" s="648" customFormat="1" ht="13.5" customHeight="1">
      <c r="B178" s="769"/>
      <c r="C178" s="771" t="s">
        <v>4815</v>
      </c>
      <c r="D178" s="769"/>
      <c r="E178" s="772">
        <f t="shared" si="118"/>
        <v>3.1448470359001419</v>
      </c>
      <c r="F178" s="737">
        <f>+IF(E146=0,0,E178/E146*100)</f>
        <v>4.9046656418530942E-4</v>
      </c>
      <c r="G178" s="772">
        <v>0.164434</v>
      </c>
      <c r="H178" s="737">
        <f>+IF(G146=0,0,G178/G146*100)</f>
        <v>3.5223408361334166E-4</v>
      </c>
      <c r="I178" s="772">
        <v>0.24943900000000002</v>
      </c>
      <c r="J178" s="737">
        <f>+IF(I146=0,0,I178/I146*100)</f>
        <v>4.8492200641504188E-4</v>
      </c>
      <c r="K178" s="772">
        <v>8.872300000000001E-2</v>
      </c>
      <c r="L178" s="737">
        <f>+IF(K146=0,0,K178/K146*100)</f>
        <v>1.6363358259128326E-4</v>
      </c>
      <c r="M178" s="772">
        <f t="shared" si="148"/>
        <v>0.50259600000000004</v>
      </c>
      <c r="N178" s="737">
        <f>+IF(M146=0,0,M178/M146*100)</f>
        <v>3.2991147339800803E-4</v>
      </c>
      <c r="O178" s="772">
        <v>4.6158999999999999E-2</v>
      </c>
      <c r="P178" s="737">
        <f>+IF(O146=0,0,O178/O146*100)</f>
        <v>9.4615116376633104E-5</v>
      </c>
      <c r="Q178" s="772">
        <v>0.11533467298162227</v>
      </c>
      <c r="R178" s="737">
        <f>+IF(Q146=0,0,Q178/Q146*100)</f>
        <v>3.3202195596185823E-4</v>
      </c>
      <c r="S178" s="772">
        <v>5.332036291852002E-2</v>
      </c>
      <c r="T178" s="737">
        <f>+IF(S146=0,0,S178/S146*100)</f>
        <v>1.1257437927974537E-4</v>
      </c>
      <c r="U178" s="772">
        <f t="shared" si="149"/>
        <v>0.21481403590014228</v>
      </c>
      <c r="V178" s="737">
        <f>+IF(U146=0,0,U178/U146*100)</f>
        <v>1.6412087493278415E-4</v>
      </c>
      <c r="W178" s="772">
        <f t="shared" si="120"/>
        <v>0.7174100359001423</v>
      </c>
      <c r="X178" s="737">
        <f>+IF(W146=0,0,W178/W146*100)</f>
        <v>2.5329557676262047E-4</v>
      </c>
      <c r="Y178" s="772">
        <v>0.20669799999999999</v>
      </c>
      <c r="Z178" s="737">
        <f>+IF(Y146=0,0,Y178/Y146*100)</f>
        <v>3.8122438917346168E-4</v>
      </c>
      <c r="AA178" s="772">
        <v>0.32840400000000003</v>
      </c>
      <c r="AB178" s="737">
        <f>+IF(AA146=0,0,AA178/AA146*100)</f>
        <v>5.8801644508408831E-4</v>
      </c>
      <c r="AC178" s="772">
        <v>0.53372300000000006</v>
      </c>
      <c r="AD178" s="737">
        <f>+IF(AC146=0,0,AC178/AC146*100)</f>
        <v>8.8057442828809961E-4</v>
      </c>
      <c r="AE178" s="772">
        <f t="shared" si="150"/>
        <v>1.0688249999999999</v>
      </c>
      <c r="AF178" s="737">
        <f>+IF(AE146=0,0,AE178/AE146*100)</f>
        <v>6.2621665661373959E-4</v>
      </c>
      <c r="AG178" s="772">
        <v>0.27304</v>
      </c>
      <c r="AH178" s="737">
        <f>+IF(AG146=0,0,AG178/AG146*100)</f>
        <v>4.6356624113418098E-4</v>
      </c>
      <c r="AI178" s="772">
        <v>0.580017</v>
      </c>
      <c r="AJ178" s="737">
        <f>+IF(AI146=0,0,AI178/AI146*100)</f>
        <v>9.033840997095926E-4</v>
      </c>
      <c r="AK178" s="772">
        <v>0.50555499999999998</v>
      </c>
      <c r="AL178" s="737">
        <f>+IF(AK146=0,0,AK178/AK146*100)</f>
        <v>7.877135700813646E-4</v>
      </c>
      <c r="AM178" s="772">
        <f t="shared" si="151"/>
        <v>1.3586119999999999</v>
      </c>
      <c r="AN178" s="737">
        <f>+IF(AM146=0,0,AM178/AM146*100)</f>
        <v>7.2542543296282935E-4</v>
      </c>
      <c r="AO178" s="772">
        <f t="shared" si="123"/>
        <v>2.4274369999999998</v>
      </c>
      <c r="AP178" s="737">
        <f>+IF(AO146=0,0,AO178/AO146*100)</f>
        <v>6.7812207247423763E-4</v>
      </c>
      <c r="AQ178" s="651"/>
      <c r="AR178" s="772">
        <v>16.940505000000002</v>
      </c>
      <c r="AS178" s="737">
        <f>+IF(AR146=0,0,AR178/AR146*100)</f>
        <v>2.2951127472473358E-3</v>
      </c>
      <c r="AT178" s="772">
        <v>0.21539800000000001</v>
      </c>
      <c r="AU178" s="737">
        <f>+IF(AT146=0,0,AT178/AT146*100)</f>
        <v>3.616790173429481E-4</v>
      </c>
      <c r="AV178" s="772">
        <v>0.40500599999999998</v>
      </c>
      <c r="AW178" s="737">
        <f>+IF(AV146=0,0,AV178/AV146*100)</f>
        <v>7.3848605076560342E-4</v>
      </c>
      <c r="AX178" s="772">
        <v>0.21643100000000004</v>
      </c>
      <c r="AY178" s="737">
        <f>+IF(AX146=0,0,AX178/AX146*100)</f>
        <v>3.1918193986915432E-4</v>
      </c>
      <c r="AZ178" s="772">
        <f t="shared" si="152"/>
        <v>0.836835</v>
      </c>
      <c r="BA178" s="737">
        <f>+IF(AZ146=0,0,AZ178/AZ146*100)</f>
        <v>4.5928012706333133E-4</v>
      </c>
      <c r="BB178" s="772">
        <v>0.43780200000000002</v>
      </c>
      <c r="BC178" s="737">
        <f>+IF(BB146=0,0,BB178/BB146*100)</f>
        <v>7.0324652993853493E-4</v>
      </c>
      <c r="BD178" s="772">
        <v>0.28999999999999998</v>
      </c>
      <c r="BE178" s="737">
        <f>+IF(BD146=0,0,BD178/BD146*100)</f>
        <v>4.7068313479055248E-4</v>
      </c>
      <c r="BF178" s="772">
        <v>4.0743999999999995E-2</v>
      </c>
      <c r="BG178" s="737">
        <f>+IF(BF146=0,0,BF178/BF146*100)</f>
        <v>6.5721912581765868E-5</v>
      </c>
      <c r="BH178" s="772">
        <f t="shared" si="153"/>
        <v>0.76854600000000006</v>
      </c>
      <c r="BI178" s="737">
        <f>+IF(BH146=0,0,BH178/BH146*100)</f>
        <v>4.1350460787673373E-4</v>
      </c>
      <c r="BJ178" s="772">
        <f t="shared" si="124"/>
        <v>1.6053809999999999</v>
      </c>
      <c r="BK178" s="737">
        <f>+IF(BJ146=0,0,BJ178/BJ146*100)</f>
        <v>4.3616504039526382E-4</v>
      </c>
      <c r="BL178" s="772">
        <v>8.987914</v>
      </c>
      <c r="BM178" s="737">
        <f>+IF(BL146=0,0,BL178/BL146*100)</f>
        <v>1.3346597165955595E-2</v>
      </c>
      <c r="BN178" s="772">
        <v>4.3682410000000003</v>
      </c>
      <c r="BO178" s="737">
        <f>+IF(BN146=0,0,BN178/BN146*100)</f>
        <v>7.0938793981559136E-3</v>
      </c>
      <c r="BP178" s="772">
        <v>8.7726999999999999E-2</v>
      </c>
      <c r="BQ178" s="737">
        <f>+IF(BP146=0,0,BP178/BP146*100)</f>
        <v>1.5966979035259411E-4</v>
      </c>
      <c r="BR178" s="772">
        <f t="shared" si="154"/>
        <v>13.443882</v>
      </c>
      <c r="BS178" s="737">
        <f>+IF(BR146=0,0,BR178/BR146*100)</f>
        <v>7.3119123503033023E-3</v>
      </c>
      <c r="BT178" s="772">
        <v>0.82021799999999989</v>
      </c>
      <c r="BU178" s="737">
        <f>+IF(BT146=0,0,BT178/BT146*100)</f>
        <v>1.4374280470869063E-3</v>
      </c>
      <c r="BV178" s="772">
        <v>0.33824500000000002</v>
      </c>
      <c r="BW178" s="737">
        <f>+IF(BV146=0,0,BV178/BV146*100)</f>
        <v>4.9964725819420374E-4</v>
      </c>
      <c r="BX178" s="772">
        <v>0.73277899999999996</v>
      </c>
      <c r="BY178" s="737">
        <f>+IF(BX146=0,0,BX178/BX146*100)</f>
        <v>1.1929889914599576E-3</v>
      </c>
      <c r="BZ178" s="772">
        <f t="shared" si="155"/>
        <v>1.8912419999999996</v>
      </c>
      <c r="CA178" s="737">
        <f>+IF(BZ146=0,0,BZ178/BZ146*100)</f>
        <v>1.0158025756033578E-3</v>
      </c>
      <c r="CB178" s="772">
        <f t="shared" si="125"/>
        <v>15.335124</v>
      </c>
      <c r="CC178" s="737">
        <f>+IF(CB146=0,0,CB178/CB146*100)</f>
        <v>4.1441265703745676E-3</v>
      </c>
      <c r="CE178" s="772">
        <f t="shared" si="126"/>
        <v>10.184123222420638</v>
      </c>
      <c r="CF178" s="737">
        <f>+IF(CE146=0,0,CE178/CE146*100)</f>
        <v>1.1237881943285165E-3</v>
      </c>
      <c r="CG178" s="772">
        <v>0.48240400000000005</v>
      </c>
      <c r="CH178" s="737">
        <f>+IF(CG146=0,0,CG178/CG146*100)</f>
        <v>7.7714501623891226E-4</v>
      </c>
      <c r="CI178" s="772">
        <v>0.34610000000000002</v>
      </c>
      <c r="CJ178" s="737">
        <f>+IF(CI146=0,0,CI178/CI146*100)</f>
        <v>5.3197255812503861E-4</v>
      </c>
      <c r="CK178" s="772">
        <v>0.50251299999999999</v>
      </c>
      <c r="CL178" s="737">
        <f>+IF(CK146=0,0,CK178/CK146*100)</f>
        <v>6.7453556758675275E-4</v>
      </c>
      <c r="CM178" s="772">
        <f t="shared" si="156"/>
        <v>1.3310170000000001</v>
      </c>
      <c r="CN178" s="737">
        <f>+IF(CM146=0,0,CM178/CM146*100)</f>
        <v>6.6012437084214833E-4</v>
      </c>
      <c r="CO178" s="772">
        <v>0.44320300000000001</v>
      </c>
      <c r="CP178" s="737">
        <f>+IF(CO146=0,0,CO178/CO146*100)</f>
        <v>6.2149607120892518E-4</v>
      </c>
      <c r="CQ178" s="772">
        <v>1.757795</v>
      </c>
      <c r="CR178" s="737">
        <f>+IF(CQ146=0,0,CQ178/CQ146*100)</f>
        <v>2.2699592151904989E-3</v>
      </c>
      <c r="CS178" s="772">
        <v>0.39128599999999997</v>
      </c>
      <c r="CT178" s="737">
        <f>+IF(CS146=0,0,CS178/CS146*100)</f>
        <v>4.9173626416628791E-4</v>
      </c>
      <c r="CU178" s="772">
        <f t="shared" si="157"/>
        <v>2.5922840000000003</v>
      </c>
      <c r="CV178" s="737">
        <f>+IF(CU146=0,0,CU178/CU146*100)</f>
        <v>1.1353637082205925E-3</v>
      </c>
      <c r="CW178" s="772">
        <f t="shared" si="127"/>
        <v>3.9233010000000004</v>
      </c>
      <c r="CX178" s="737">
        <f>+IF(CW146=0,0,CW178/CW146*100)</f>
        <v>9.1249500572222503E-4</v>
      </c>
      <c r="CY178" s="772">
        <v>0.51589000000000007</v>
      </c>
      <c r="CZ178" s="737">
        <f>+IF(CY146=0,0,CY178/CY146*100)</f>
        <v>6.4783689183514279E-4</v>
      </c>
      <c r="DA178" s="772">
        <v>0.51738399999999996</v>
      </c>
      <c r="DB178" s="737">
        <f>+IF(DA146=0,0,DA178/DA146*100)</f>
        <v>6.4483091307233084E-4</v>
      </c>
      <c r="DC178" s="772">
        <v>0.51771400000000001</v>
      </c>
      <c r="DD178" s="737">
        <f>+IF(DC146=0,0,DC178/DC146*100)</f>
        <v>6.2536824556057964E-4</v>
      </c>
      <c r="DE178" s="772">
        <f t="shared" si="158"/>
        <v>1.550988</v>
      </c>
      <c r="DF178" s="737">
        <f>+IF(DE146=0,0,DE178/DE146*100)</f>
        <v>6.3917737737579565E-4</v>
      </c>
      <c r="DG178" s="772">
        <v>0.50038251746428519</v>
      </c>
      <c r="DH178" s="737">
        <f>+IF(DG146=0,0,DG178/DG146*100)</f>
        <v>5.9726450986608514E-4</v>
      </c>
      <c r="DI178" s="772">
        <v>3.2874383116221297</v>
      </c>
      <c r="DJ178" s="737">
        <f>+IF(DI146=0,0,DI178/DI146*100)</f>
        <v>4.3085498732773134E-3</v>
      </c>
      <c r="DK178" s="772">
        <v>0.9220133933342235</v>
      </c>
      <c r="DL178" s="737">
        <f>+IF(DK146=0,0,DK178/DK146*100)</f>
        <v>1.2536682226249596E-3</v>
      </c>
      <c r="DM178" s="772">
        <f t="shared" si="159"/>
        <v>4.7098342224206382</v>
      </c>
      <c r="DN178" s="737">
        <f>+IF(DM146=0,0,DM178/DM146*100)</f>
        <v>2.0159835358589495E-3</v>
      </c>
      <c r="DO178" s="772">
        <f t="shared" si="128"/>
        <v>6.2608222224206385</v>
      </c>
      <c r="DP178" s="737">
        <f>+IF(DO146=0,0,DO178/DO146*100)</f>
        <v>1.3145299332993996E-3</v>
      </c>
      <c r="DR178" s="772">
        <f t="shared" si="129"/>
        <v>17.749854091628052</v>
      </c>
      <c r="DS178" s="737">
        <f>+IF(DR146=0,0,DR178/DR146*100)</f>
        <v>1.5966341806896815E-3</v>
      </c>
      <c r="DT178" s="772">
        <v>0.87577970722754084</v>
      </c>
      <c r="DU178" s="737">
        <f>+IF(DT146=0,0,DT178/DT146*100)</f>
        <v>9.5402504783478957E-4</v>
      </c>
      <c r="DV178" s="772">
        <v>1.3008346566434543</v>
      </c>
      <c r="DW178" s="737">
        <f>+IF(DV146=0,0,DV178/DV146*100)</f>
        <v>1.3406348621823772E-3</v>
      </c>
      <c r="DX178" s="772">
        <v>3.3600851396501676</v>
      </c>
      <c r="DY178" s="737">
        <f>+IF(DX146=0,0,DX178/DX146*100)</f>
        <v>3.5703924630032858E-3</v>
      </c>
      <c r="DZ178" s="772">
        <f t="shared" si="160"/>
        <v>5.536699503521163</v>
      </c>
      <c r="EA178" s="737">
        <f>+IF(DZ146=0,0,DZ178/DZ146*100)</f>
        <v>1.9568504624307361E-3</v>
      </c>
      <c r="EB178" s="772">
        <v>0.82607208091244133</v>
      </c>
      <c r="EC178" s="737">
        <f>+IF(EB146=0,0,EB178/EB146*100)</f>
        <v>9.125317294417679E-4</v>
      </c>
      <c r="ED178" s="772">
        <v>0.74065868381216182</v>
      </c>
      <c r="EE178" s="737">
        <f>+IF(ED146=0,0,ED178/ED146*100)</f>
        <v>8.3020515864720506E-4</v>
      </c>
      <c r="EF178" s="772">
        <v>3.0257407719348373</v>
      </c>
      <c r="EG178" s="737">
        <f>+IF(EF146=0,0,EF178/EF146*100)</f>
        <v>3.4580287630358785E-3</v>
      </c>
      <c r="EH178" s="772">
        <f t="shared" si="161"/>
        <v>4.5924715366594402</v>
      </c>
      <c r="EI178" s="737">
        <f>+IF(EH146=0,0,EH178/EH146*100)</f>
        <v>1.7184934139221955E-3</v>
      </c>
      <c r="EJ178" s="772">
        <f t="shared" si="130"/>
        <v>10.129171040180603</v>
      </c>
      <c r="EK178" s="737">
        <f>+IF(EJ146=0,0,EJ178/EJ146*100)</f>
        <v>1.8410730807591161E-3</v>
      </c>
      <c r="EL178" s="772">
        <v>1.0954453075029602</v>
      </c>
      <c r="EM178" s="737">
        <f>+IF(EL146=0,0,EL178/EL146*100)</f>
        <v>1.1528679738778956E-3</v>
      </c>
      <c r="EN178" s="772">
        <v>0.65492181860270127</v>
      </c>
      <c r="EO178" s="737">
        <f>+IF(EN146=0,0,EN178/EN146*100)</f>
        <v>7.1198805126828973E-4</v>
      </c>
      <c r="EP178" s="772">
        <v>1.989253294138758</v>
      </c>
      <c r="EQ178" s="737">
        <f>+IF(EP146=0,0,EP178/EP146*100)</f>
        <v>2.0833056607872965E-3</v>
      </c>
      <c r="ER178" s="772">
        <f t="shared" si="162"/>
        <v>3.7396204202444192</v>
      </c>
      <c r="ES178" s="737">
        <f>+IF(ER146=0,0,ER178/ER146*100)</f>
        <v>1.3238085600710563E-3</v>
      </c>
      <c r="ET178" s="772">
        <v>0.65750307675467379</v>
      </c>
      <c r="EU178" s="737">
        <f>+IF(ET146=0,0,ET178/ET146*100)</f>
        <v>6.8223794437656895E-4</v>
      </c>
      <c r="EV178" s="772">
        <v>1.1974799994701937</v>
      </c>
      <c r="EW178" s="737">
        <f>+IF(EV146=0,0,EV178/EV146*100)</f>
        <v>1.2866420694790271E-3</v>
      </c>
      <c r="EX178" s="772">
        <v>2.0260795549781627</v>
      </c>
      <c r="EY178" s="737">
        <f>+IF(EX146=0,0,EX178/EX146*100)</f>
        <v>2.2614313164248719E-3</v>
      </c>
      <c r="EZ178" s="772">
        <f t="shared" si="163"/>
        <v>3.8810626312030303</v>
      </c>
      <c r="FA178" s="737">
        <f>+IF(EZ146=0,0,EZ178/EZ146*100)</f>
        <v>1.3908753239555585E-3</v>
      </c>
      <c r="FB178" s="772">
        <f t="shared" si="131"/>
        <v>7.6206830514474495</v>
      </c>
      <c r="FC178" s="737">
        <f>+IF(FB146=0,0,FB178/FB146*100)</f>
        <v>1.357135788962823E-3</v>
      </c>
      <c r="FD178" s="772">
        <v>18.7224826724959</v>
      </c>
      <c r="FE178" s="737">
        <f>+IF(FD146=0,0,FD178/FD146*100)</f>
        <v>1.5991569521653396E-3</v>
      </c>
      <c r="FF178" s="772">
        <v>16.650899356544823</v>
      </c>
      <c r="FG178" s="737">
        <f>+IF(FF146=0,0,FF178/FF146*100)</f>
        <v>1.3392143905591408E-3</v>
      </c>
      <c r="FH178" s="772">
        <v>22.384002877004097</v>
      </c>
      <c r="FI178" s="737">
        <f>+IF(FH146=0,0,FH178/FH146*100)</f>
        <v>1.4849973422972811E-3</v>
      </c>
      <c r="FJ178" s="772">
        <v>24.743007783925627</v>
      </c>
      <c r="FK178" s="737">
        <f>+IF(FJ146=0,0,FJ178/FJ146*100)</f>
        <v>1.4644116614184529E-3</v>
      </c>
    </row>
    <row r="179" spans="2:167" s="648" customFormat="1" ht="13.5" customHeight="1">
      <c r="B179" s="769"/>
      <c r="C179" s="771" t="s">
        <v>4816</v>
      </c>
      <c r="D179" s="769"/>
      <c r="E179" s="772">
        <f t="shared" si="118"/>
        <v>148.49430586226731</v>
      </c>
      <c r="F179" s="737">
        <f>+IF(E146=0,0,E179/E146*100)</f>
        <v>2.3158993479154167E-2</v>
      </c>
      <c r="G179" s="772">
        <v>2.4022109999999999</v>
      </c>
      <c r="H179" s="737">
        <f>+IF(G146=0,0,G179/G146*100)</f>
        <v>5.1457763615243143E-3</v>
      </c>
      <c r="I179" s="772">
        <v>2.7660169999999997</v>
      </c>
      <c r="J179" s="737">
        <f>+IF(I146=0,0,I179/I146*100)</f>
        <v>5.377276662503116E-3</v>
      </c>
      <c r="K179" s="772">
        <v>5.0994269999999995</v>
      </c>
      <c r="L179" s="737">
        <f>+IF(K146=0,0,K179/K146*100)</f>
        <v>9.4049740109410154E-3</v>
      </c>
      <c r="M179" s="772">
        <f t="shared" si="148"/>
        <v>10.267654999999998</v>
      </c>
      <c r="N179" s="737">
        <f>+IF(M146=0,0,M179/M146*100)</f>
        <v>6.739841123670748E-3</v>
      </c>
      <c r="O179" s="772">
        <v>6.7181219999999993</v>
      </c>
      <c r="P179" s="737">
        <f>+IF(O146=0,0,O179/O146*100)</f>
        <v>1.3770573341329299E-2</v>
      </c>
      <c r="Q179" s="772">
        <v>35.051474073560662</v>
      </c>
      <c r="R179" s="737">
        <f>+IF(Q146=0,0,Q179/Q146*100)</f>
        <v>0.10090511968681248</v>
      </c>
      <c r="S179" s="772">
        <v>10.969143788706663</v>
      </c>
      <c r="T179" s="737">
        <f>+IF(S146=0,0,S179/S146*100)</f>
        <v>2.3158967524863235E-2</v>
      </c>
      <c r="U179" s="772">
        <f t="shared" si="149"/>
        <v>52.738739862267323</v>
      </c>
      <c r="V179" s="737">
        <f>+IF(U146=0,0,U179/U146*100)</f>
        <v>4.0293121875292139E-2</v>
      </c>
      <c r="W179" s="772">
        <f t="shared" si="120"/>
        <v>63.006394862267321</v>
      </c>
      <c r="X179" s="737">
        <f>+IF(W146=0,0,W179/W146*100)</f>
        <v>2.2245634055491258E-2</v>
      </c>
      <c r="Y179" s="772">
        <v>19.756995000000003</v>
      </c>
      <c r="Z179" s="737">
        <f>+IF(Y146=0,0,Y179/Y146*100)</f>
        <v>3.6438902895906775E-2</v>
      </c>
      <c r="AA179" s="772">
        <v>13.253538000000001</v>
      </c>
      <c r="AB179" s="737">
        <f>+IF(AA146=0,0,AA179/AA146*100)</f>
        <v>2.3730826358835087E-2</v>
      </c>
      <c r="AC179" s="772">
        <v>13.70392</v>
      </c>
      <c r="AD179" s="737">
        <f>+IF(AC146=0,0,AC179/AC146*100)</f>
        <v>2.2609708630330436E-2</v>
      </c>
      <c r="AE179" s="772">
        <f t="shared" si="150"/>
        <v>46.714453000000006</v>
      </c>
      <c r="AF179" s="737">
        <f>+IF(AE146=0,0,AE179/AE146*100)</f>
        <v>2.7369652256636661E-2</v>
      </c>
      <c r="AG179" s="772">
        <v>19.610610000000001</v>
      </c>
      <c r="AH179" s="737">
        <f>+IF(AG146=0,0,AG179/AG146*100)</f>
        <v>3.3294816744976488E-2</v>
      </c>
      <c r="AI179" s="772">
        <v>11.676907</v>
      </c>
      <c r="AJ179" s="737">
        <f>+IF(AI146=0,0,AI179/AI146*100)</f>
        <v>1.818693610288602E-2</v>
      </c>
      <c r="AK179" s="772">
        <v>7.4859409999999995</v>
      </c>
      <c r="AL179" s="737">
        <f>+IF(AK146=0,0,AK179/AK146*100)</f>
        <v>1.166396793727381E-2</v>
      </c>
      <c r="AM179" s="772">
        <f t="shared" si="151"/>
        <v>38.773457999999998</v>
      </c>
      <c r="AN179" s="737">
        <f>+IF(AM146=0,0,AM179/AM146*100)</f>
        <v>2.0702932520186838E-2</v>
      </c>
      <c r="AO179" s="772">
        <f t="shared" si="123"/>
        <v>85.487910999999997</v>
      </c>
      <c r="AP179" s="737">
        <f>+IF(AO146=0,0,AO179/AO146*100)</f>
        <v>2.3881665880026208E-2</v>
      </c>
      <c r="AQ179" s="651"/>
      <c r="AR179" s="772">
        <v>158.863305</v>
      </c>
      <c r="AS179" s="737">
        <f>+IF(AR146=0,0,AR179/AR146*100)</f>
        <v>2.1522923689426102E-2</v>
      </c>
      <c r="AT179" s="772">
        <v>10.720922999999999</v>
      </c>
      <c r="AU179" s="737">
        <f>+IF(AT146=0,0,AT179/AT146*100)</f>
        <v>1.8001712623373526E-2</v>
      </c>
      <c r="AV179" s="772">
        <v>1.3862290000000002</v>
      </c>
      <c r="AW179" s="737">
        <f>+IF(AV146=0,0,AV179/AV146*100)</f>
        <v>2.5276434908785349E-3</v>
      </c>
      <c r="AX179" s="772">
        <v>18.755268000000001</v>
      </c>
      <c r="AY179" s="737">
        <f>+IF(AX146=0,0,AX179/AX146*100)</f>
        <v>2.7659359440218242E-2</v>
      </c>
      <c r="AZ179" s="772">
        <f t="shared" si="152"/>
        <v>30.86242</v>
      </c>
      <c r="BA179" s="737">
        <f>+IF(AZ146=0,0,AZ179/AZ146*100)</f>
        <v>1.6938221010213361E-2</v>
      </c>
      <c r="BB179" s="772">
        <v>29.104599999999998</v>
      </c>
      <c r="BC179" s="737">
        <f>+IF(BB146=0,0,BB179/BB146*100)</f>
        <v>4.6751063163825379E-2</v>
      </c>
      <c r="BD179" s="772">
        <v>6.0379579999999997</v>
      </c>
      <c r="BE179" s="737">
        <f>+IF(BD146=0,0,BD179/BD146*100)</f>
        <v>9.7998793074954987E-3</v>
      </c>
      <c r="BF179" s="772">
        <v>11.381221999999999</v>
      </c>
      <c r="BG179" s="737">
        <f>+IF(BF146=0,0,BF179/BF146*100)</f>
        <v>1.8358425224761204E-2</v>
      </c>
      <c r="BH179" s="772">
        <f t="shared" si="153"/>
        <v>46.523779999999995</v>
      </c>
      <c r="BI179" s="737">
        <f>+IF(BH146=0,0,BH179/BH146*100)</f>
        <v>2.5031419597321986E-2</v>
      </c>
      <c r="BJ179" s="772">
        <f t="shared" si="124"/>
        <v>77.386200000000002</v>
      </c>
      <c r="BK179" s="737">
        <f>+IF(BJ146=0,0,BJ179/BJ146*100)</f>
        <v>2.1025012161621427E-2</v>
      </c>
      <c r="BL179" s="772">
        <v>14.441385</v>
      </c>
      <c r="BM179" s="737">
        <f>+IF(BL146=0,0,BL179/BL146*100)</f>
        <v>2.1444725451698093E-2</v>
      </c>
      <c r="BN179" s="772">
        <v>9.7603170000000006</v>
      </c>
      <c r="BO179" s="737">
        <f>+IF(BN146=0,0,BN179/BN146*100)</f>
        <v>1.5850433088689688E-2</v>
      </c>
      <c r="BP179" s="772">
        <v>14.578082</v>
      </c>
      <c r="BQ179" s="737">
        <f>+IF(BP146=0,0,BP179/BP146*100)</f>
        <v>2.6533214365964022E-2</v>
      </c>
      <c r="BR179" s="772">
        <f t="shared" si="154"/>
        <v>38.779783999999999</v>
      </c>
      <c r="BS179" s="737">
        <f>+IF(BR146=0,0,BR179/BR146*100)</f>
        <v>2.109170413513704E-2</v>
      </c>
      <c r="BT179" s="772">
        <v>11.236980000000001</v>
      </c>
      <c r="BU179" s="737">
        <f>+IF(BT146=0,0,BT179/BT146*100)</f>
        <v>1.9692752678622794E-2</v>
      </c>
      <c r="BV179" s="772">
        <v>12.506104000000001</v>
      </c>
      <c r="BW179" s="737">
        <f>+IF(BV146=0,0,BV179/BV146*100)</f>
        <v>1.8473711582703552E-2</v>
      </c>
      <c r="BX179" s="772">
        <v>18.954237000000003</v>
      </c>
      <c r="BY179" s="737">
        <f>+IF(BX146=0,0,BX179/BX146*100)</f>
        <v>3.0858138787442077E-2</v>
      </c>
      <c r="BZ179" s="772">
        <f t="shared" si="155"/>
        <v>42.697321000000002</v>
      </c>
      <c r="CA179" s="737">
        <f>+IF(BZ146=0,0,BZ179/BZ146*100)</f>
        <v>2.2933103560074993E-2</v>
      </c>
      <c r="CB179" s="772">
        <f t="shared" si="125"/>
        <v>81.477104999999995</v>
      </c>
      <c r="CC179" s="737">
        <f>+IF(CB146=0,0,CB179/CB146*100)</f>
        <v>2.2018174467170821E-2</v>
      </c>
      <c r="CE179" s="772">
        <f t="shared" si="126"/>
        <v>224.3561131661213</v>
      </c>
      <c r="CF179" s="737">
        <f>+IF(CE146=0,0,CE179/CE146*100)</f>
        <v>2.4757040522295635E-2</v>
      </c>
      <c r="CG179" s="772">
        <v>11.355340999999999</v>
      </c>
      <c r="CH179" s="737">
        <f>+IF(CG146=0,0,CG179/CG146*100)</f>
        <v>1.8293270092792319E-2</v>
      </c>
      <c r="CI179" s="772">
        <v>13.21027</v>
      </c>
      <c r="CJ179" s="737">
        <f>+IF(CI146=0,0,CI179/CI146*100)</f>
        <v>2.0304828446756584E-2</v>
      </c>
      <c r="CK179" s="772">
        <v>7.4232129999999996</v>
      </c>
      <c r="CL179" s="737">
        <f>+IF(CK146=0,0,CK179/CK146*100)</f>
        <v>9.964361507607487E-3</v>
      </c>
      <c r="CM179" s="772">
        <f t="shared" si="156"/>
        <v>31.988823999999997</v>
      </c>
      <c r="CN179" s="737">
        <f>+IF(CM146=0,0,CM179/CM146*100)</f>
        <v>1.5865013231972404E-2</v>
      </c>
      <c r="CO179" s="772">
        <v>10.27364</v>
      </c>
      <c r="CP179" s="737">
        <f>+IF(CO146=0,0,CO179/CO146*100)</f>
        <v>1.4406551618592072E-2</v>
      </c>
      <c r="CQ179" s="772">
        <v>13.435252999999999</v>
      </c>
      <c r="CR179" s="737">
        <f>+IF(CQ146=0,0,CQ179/CQ146*100)</f>
        <v>1.7349848165324054E-2</v>
      </c>
      <c r="CS179" s="772">
        <v>18.399442000000001</v>
      </c>
      <c r="CT179" s="737">
        <f>+IF(CS146=0,0,CS179/CS146*100)</f>
        <v>2.3122914880226466E-2</v>
      </c>
      <c r="CU179" s="772">
        <f t="shared" si="157"/>
        <v>42.108334999999997</v>
      </c>
      <c r="CV179" s="737">
        <f>+IF(CU146=0,0,CU179/CU146*100)</f>
        <v>1.8442529974568741E-2</v>
      </c>
      <c r="CW179" s="772">
        <f t="shared" si="127"/>
        <v>74.097158999999991</v>
      </c>
      <c r="CX179" s="737">
        <f>+IF(CW146=0,0,CW179/CW146*100)</f>
        <v>1.7233775212685851E-2</v>
      </c>
      <c r="CY179" s="772">
        <v>24.404902999999997</v>
      </c>
      <c r="CZ179" s="737">
        <f>+IF(CY146=0,0,CY179/CY146*100)</f>
        <v>3.0646836544724939E-2</v>
      </c>
      <c r="DA179" s="772">
        <v>12.447058000000002</v>
      </c>
      <c r="DB179" s="737">
        <f>+IF(DA146=0,0,DA179/DA146*100)</f>
        <v>1.5513134877004823E-2</v>
      </c>
      <c r="DC179" s="772">
        <v>23.157859999999999</v>
      </c>
      <c r="DD179" s="737">
        <f>+IF(DC146=0,0,DC179/DC146*100)</f>
        <v>2.7973341032186735E-2</v>
      </c>
      <c r="DE179" s="772">
        <f t="shared" si="158"/>
        <v>60.009821000000002</v>
      </c>
      <c r="DF179" s="737">
        <f>+IF(DE146=0,0,DE179/DE146*100)</f>
        <v>2.4730636216122204E-2</v>
      </c>
      <c r="DG179" s="772">
        <v>44.349626067989135</v>
      </c>
      <c r="DH179" s="737">
        <f>+IF(DG146=0,0,DG179/DG146*100)</f>
        <v>5.2936417144374553E-2</v>
      </c>
      <c r="DI179" s="772">
        <v>24.325060729320864</v>
      </c>
      <c r="DJ179" s="737">
        <f>+IF(DI146=0,0,DI179/DI146*100)</f>
        <v>3.1880670415094042E-2</v>
      </c>
      <c r="DK179" s="772">
        <v>21.574446368811326</v>
      </c>
      <c r="DL179" s="737">
        <f>+IF(DK146=0,0,DK179/DK146*100)</f>
        <v>2.9334929436866421E-2</v>
      </c>
      <c r="DM179" s="772">
        <f t="shared" si="159"/>
        <v>90.249133166121325</v>
      </c>
      <c r="DN179" s="737">
        <f>+IF(DM146=0,0,DM179/DM146*100)</f>
        <v>3.8629972520547291E-2</v>
      </c>
      <c r="DO179" s="772">
        <f t="shared" si="128"/>
        <v>150.25895416612133</v>
      </c>
      <c r="DP179" s="737">
        <f>+IF(DO146=0,0,DO179/DO146*100)</f>
        <v>3.1548554803279713E-2</v>
      </c>
      <c r="DR179" s="772">
        <f t="shared" si="129"/>
        <v>402.1292274051545</v>
      </c>
      <c r="DS179" s="737">
        <f>+IF(DR146=0,0,DR179/DR146*100)</f>
        <v>3.6172312528035717E-2</v>
      </c>
      <c r="DT179" s="772">
        <v>21.040180568435105</v>
      </c>
      <c r="DU179" s="737">
        <f>+IF(DT146=0,0,DT179/DT146*100)</f>
        <v>2.2919986735932298E-2</v>
      </c>
      <c r="DV179" s="772">
        <v>27.311173727260318</v>
      </c>
      <c r="DW179" s="737">
        <f>+IF(DV146=0,0,DV179/DV146*100)</f>
        <v>2.8146783635331921E-2</v>
      </c>
      <c r="DX179" s="772">
        <v>43.557532812303293</v>
      </c>
      <c r="DY179" s="737">
        <f>+IF(DX146=0,0,DX179/DX146*100)</f>
        <v>4.6283793533951213E-2</v>
      </c>
      <c r="DZ179" s="772">
        <f t="shared" si="160"/>
        <v>91.908887107998709</v>
      </c>
      <c r="EA179" s="737">
        <f>+IF(DZ146=0,0,DZ179/DZ146*100)</f>
        <v>3.248360293427547E-2</v>
      </c>
      <c r="EB179" s="772">
        <v>28.651135949415099</v>
      </c>
      <c r="EC179" s="737">
        <f>+IF(EB146=0,0,EB179/EB146*100)</f>
        <v>3.1649865965101165E-2</v>
      </c>
      <c r="ED179" s="772">
        <v>36.781872167089951</v>
      </c>
      <c r="EE179" s="737">
        <f>+IF(ED146=0,0,ED179/ED146*100)</f>
        <v>4.1228842225475716E-2</v>
      </c>
      <c r="EF179" s="772">
        <v>43.608845099488796</v>
      </c>
      <c r="EG179" s="737">
        <f>+IF(EF146=0,0,EF179/EF146*100)</f>
        <v>4.9839246665000204E-2</v>
      </c>
      <c r="EH179" s="772">
        <f t="shared" si="161"/>
        <v>109.04185321599385</v>
      </c>
      <c r="EI179" s="737">
        <f>+IF(EH146=0,0,EH179/EH146*100)</f>
        <v>4.0803237450190467E-2</v>
      </c>
      <c r="EJ179" s="772">
        <f t="shared" si="130"/>
        <v>200.95074032399256</v>
      </c>
      <c r="EK179" s="737">
        <f>+IF(EJ146=0,0,EJ179/EJ146*100)</f>
        <v>3.6524706424793642E-2</v>
      </c>
      <c r="EL179" s="772">
        <v>24.597983181887674</v>
      </c>
      <c r="EM179" s="737">
        <f>+IF(EL146=0,0,EL179/EL146*100)</f>
        <v>2.5887396511859867E-2</v>
      </c>
      <c r="EN179" s="772">
        <v>36.448976875684906</v>
      </c>
      <c r="EO179" s="737">
        <f>+IF(EN146=0,0,EN179/EN146*100)</f>
        <v>3.9624937327343478E-2</v>
      </c>
      <c r="EP179" s="772">
        <v>33.946411827141702</v>
      </c>
      <c r="EQ179" s="737">
        <f>+IF(EP146=0,0,EP179/EP146*100)</f>
        <v>3.5551406214219448E-2</v>
      </c>
      <c r="ER179" s="772">
        <f t="shared" si="162"/>
        <v>94.993371884714279</v>
      </c>
      <c r="ES179" s="737">
        <f>+IF(ER146=0,0,ER179/ER146*100)</f>
        <v>3.3627220070313664E-2</v>
      </c>
      <c r="ET179" s="772">
        <v>60.081272719409306</v>
      </c>
      <c r="EU179" s="737">
        <f>+IF(ET146=0,0,ET179/ET146*100)</f>
        <v>6.2341493819217268E-2</v>
      </c>
      <c r="EV179" s="772">
        <v>22.484141534030492</v>
      </c>
      <c r="EW179" s="737">
        <f>+IF(EV146=0,0,EV179/EV146*100)</f>
        <v>2.4158267701008405E-2</v>
      </c>
      <c r="EX179" s="772">
        <v>23.619700943007853</v>
      </c>
      <c r="EY179" s="737">
        <f>+IF(EX146=0,0,EX179/EX146*100)</f>
        <v>2.6363392921006867E-2</v>
      </c>
      <c r="EZ179" s="772">
        <f t="shared" si="163"/>
        <v>106.18511519644765</v>
      </c>
      <c r="FA179" s="737">
        <f>+IF(EZ146=0,0,EZ179/EZ146*100)</f>
        <v>3.8054077074333954E-2</v>
      </c>
      <c r="FB179" s="772">
        <f t="shared" si="131"/>
        <v>201.17848708116193</v>
      </c>
      <c r="FC179" s="737">
        <f>+IF(FB146=0,0,FB179/FB146*100)</f>
        <v>3.5827041085953831E-2</v>
      </c>
      <c r="FD179" s="772">
        <v>414.59365133043519</v>
      </c>
      <c r="FE179" s="737">
        <f>+IF(FD146=0,0,FD179/FD146*100)</f>
        <v>3.5411987365471194E-2</v>
      </c>
      <c r="FF179" s="772">
        <v>320.73652077134085</v>
      </c>
      <c r="FG179" s="737">
        <f>+IF(FF146=0,0,FF179/FF146*100)</f>
        <v>2.5796502338837145E-2</v>
      </c>
      <c r="FH179" s="772">
        <v>425.44415762732012</v>
      </c>
      <c r="FI179" s="737">
        <f>+IF(FH146=0,0,FH179/FH146*100)</f>
        <v>2.8224774936100906E-2</v>
      </c>
      <c r="FJ179" s="772">
        <v>449.93979965750998</v>
      </c>
      <c r="FK179" s="737">
        <f>+IF(FJ146=0,0,FJ179/FJ146*100)</f>
        <v>2.6629627865323413E-2</v>
      </c>
    </row>
    <row r="180" spans="2:167" s="648" customFormat="1" ht="13.5" customHeight="1">
      <c r="B180" s="769"/>
      <c r="C180" s="771" t="s">
        <v>4817</v>
      </c>
      <c r="D180" s="769"/>
      <c r="E180" s="772">
        <f t="shared" si="118"/>
        <v>19.908179205571393</v>
      </c>
      <c r="F180" s="737">
        <f>+IF(E146=0,0,E180/E146*100)</f>
        <v>3.1048557028934198E-3</v>
      </c>
      <c r="G180" s="772">
        <v>1.7414830000000001</v>
      </c>
      <c r="H180" s="737">
        <f>+IF(G146=0,0,G180/G146*100)</f>
        <v>3.7304308636487171E-3</v>
      </c>
      <c r="I180" s="772">
        <v>1.6174949999999999</v>
      </c>
      <c r="J180" s="737">
        <f>+IF(I146=0,0,I180/I146*100)</f>
        <v>3.1444919229402703E-3</v>
      </c>
      <c r="K180" s="772">
        <v>1.6035570000000001</v>
      </c>
      <c r="L180" s="737">
        <f>+IF(K146=0,0,K180/K146*100)</f>
        <v>2.957471870871481E-3</v>
      </c>
      <c r="M180" s="772">
        <f t="shared" si="148"/>
        <v>4.9625349999999999</v>
      </c>
      <c r="N180" s="737">
        <f>+IF(M146=0,0,M180/M146*100)</f>
        <v>3.2574816226933439E-3</v>
      </c>
      <c r="O180" s="772">
        <v>1.173217</v>
      </c>
      <c r="P180" s="737">
        <f>+IF(O146=0,0,O180/O146*100)</f>
        <v>2.4048194932742122E-3</v>
      </c>
      <c r="Q180" s="772">
        <v>1.3417360379410519</v>
      </c>
      <c r="R180" s="737">
        <f>+IF(Q146=0,0,Q180/Q146*100)</f>
        <v>3.8625489818893146E-3</v>
      </c>
      <c r="S180" s="772">
        <v>1.5740791676303441</v>
      </c>
      <c r="T180" s="737">
        <f>+IF(S146=0,0,S180/S146*100)</f>
        <v>3.3233266904793735E-3</v>
      </c>
      <c r="U180" s="772">
        <f t="shared" si="149"/>
        <v>4.0890322055713959</v>
      </c>
      <c r="V180" s="737">
        <f>+IF(U146=0,0,U180/U146*100)</f>
        <v>3.1240767876018717E-3</v>
      </c>
      <c r="W180" s="772">
        <f t="shared" si="120"/>
        <v>9.0515672055713949</v>
      </c>
      <c r="X180" s="737">
        <f>+IF(W146=0,0,W180/W146*100)</f>
        <v>3.1958319806108153E-3</v>
      </c>
      <c r="Y180" s="772">
        <v>1.4834339999999999</v>
      </c>
      <c r="Z180" s="737">
        <f>+IF(Y146=0,0,Y180/Y146*100)</f>
        <v>2.735978192963381E-3</v>
      </c>
      <c r="AA180" s="772">
        <v>1.3434759999999999</v>
      </c>
      <c r="AB180" s="737">
        <f>+IF(AA146=0,0,AA180/AA146*100)</f>
        <v>2.4055309362120761E-3</v>
      </c>
      <c r="AC180" s="772">
        <v>2.0109969999999997</v>
      </c>
      <c r="AD180" s="737">
        <f>+IF(AC146=0,0,AC180/AC146*100)</f>
        <v>3.3178868693387446E-3</v>
      </c>
      <c r="AE180" s="772">
        <f t="shared" si="150"/>
        <v>4.8379069999999995</v>
      </c>
      <c r="AF180" s="737">
        <f>+IF(AE146=0,0,AE180/AE146*100)</f>
        <v>2.8344939036308156E-3</v>
      </c>
      <c r="AG180" s="772">
        <v>1.4392179999999999</v>
      </c>
      <c r="AH180" s="737">
        <f>+IF(AG146=0,0,AG180/AG146*100)</f>
        <v>2.4434986757715118E-3</v>
      </c>
      <c r="AI180" s="772">
        <v>2.0285210000000005</v>
      </c>
      <c r="AJ180" s="737">
        <f>+IF(AI146=0,0,AI180/AI146*100)</f>
        <v>3.1594481150155995E-3</v>
      </c>
      <c r="AK180" s="772">
        <v>2.5509659999999998</v>
      </c>
      <c r="AL180" s="737">
        <f>+IF(AK146=0,0,AK180/AK146*100)</f>
        <v>3.9747021293750004E-3</v>
      </c>
      <c r="AM180" s="772">
        <f t="shared" si="151"/>
        <v>6.0187050000000006</v>
      </c>
      <c r="AN180" s="737">
        <f>+IF(AM146=0,0,AM180/AM146*100)</f>
        <v>3.213663415677579E-3</v>
      </c>
      <c r="AO180" s="772">
        <f t="shared" si="123"/>
        <v>10.856612</v>
      </c>
      <c r="AP180" s="737">
        <f>+IF(AO146=0,0,AO180/AO146*100)</f>
        <v>3.0328730383069376E-3</v>
      </c>
      <c r="AQ180" s="651"/>
      <c r="AR180" s="772">
        <v>25.900084</v>
      </c>
      <c r="AS180" s="737">
        <f>+IF(AR146=0,0,AR180/AR146*100)</f>
        <v>3.5089634543466535E-3</v>
      </c>
      <c r="AT180" s="772">
        <v>1.0411649999999999</v>
      </c>
      <c r="AU180" s="737">
        <f>+IF(AT146=0,0,AT180/AT146*100)</f>
        <v>1.7482406247591458E-3</v>
      </c>
      <c r="AV180" s="772">
        <v>1.6689979999999998</v>
      </c>
      <c r="AW180" s="737">
        <f>+IF(AV146=0,0,AV180/AV146*100)</f>
        <v>3.0432431661646755E-3</v>
      </c>
      <c r="AX180" s="772">
        <v>1.9628160000000001</v>
      </c>
      <c r="AY180" s="737">
        <f>+IF(AX146=0,0,AX180/AX146*100)</f>
        <v>2.8946658218379712E-3</v>
      </c>
      <c r="AZ180" s="772">
        <f t="shared" si="152"/>
        <v>4.6729789999999998</v>
      </c>
      <c r="BA180" s="737">
        <f>+IF(AZ146=0,0,AZ180/AZ146*100)</f>
        <v>2.5646709194575741E-3</v>
      </c>
      <c r="BB180" s="772">
        <v>1.7530649999999999</v>
      </c>
      <c r="BC180" s="737">
        <f>+IF(BB146=0,0,BB180/BB146*100)</f>
        <v>2.8159690408145633E-3</v>
      </c>
      <c r="BD180" s="772">
        <v>1.4848430000000001</v>
      </c>
      <c r="BE180" s="737">
        <f>+IF(BD146=0,0,BD180/BD146*100)</f>
        <v>2.4099674410752014E-3</v>
      </c>
      <c r="BF180" s="772">
        <v>2.682442</v>
      </c>
      <c r="BG180" s="737">
        <f>+IF(BF146=0,0,BF180/BF146*100)</f>
        <v>4.3269001234453467E-3</v>
      </c>
      <c r="BH180" s="772">
        <f t="shared" si="153"/>
        <v>5.92035</v>
      </c>
      <c r="BI180" s="737">
        <f>+IF(BH146=0,0,BH180/BH146*100)</f>
        <v>3.1853552100238893E-3</v>
      </c>
      <c r="BJ180" s="772">
        <f t="shared" si="124"/>
        <v>10.593329000000001</v>
      </c>
      <c r="BK180" s="737">
        <f>+IF(BJ146=0,0,BJ180/BJ146*100)</f>
        <v>2.8780954622020069E-3</v>
      </c>
      <c r="BL180" s="772">
        <v>1.5668839999999999</v>
      </c>
      <c r="BM180" s="737">
        <f>+IF(BL146=0,0,BL180/BL146*100)</f>
        <v>2.3267433971643657E-3</v>
      </c>
      <c r="BN180" s="772">
        <v>1.2884229999999999</v>
      </c>
      <c r="BO180" s="737">
        <f>+IF(BN146=0,0,BN180/BN146*100)</f>
        <v>2.0923564830352161E-3</v>
      </c>
      <c r="BP180" s="772">
        <v>1.7327950000000001</v>
      </c>
      <c r="BQ180" s="737">
        <f>+IF(BP146=0,0,BP180/BP146*100)</f>
        <v>3.153818258620759E-3</v>
      </c>
      <c r="BR180" s="772">
        <f t="shared" si="154"/>
        <v>4.5881020000000001</v>
      </c>
      <c r="BS180" s="737">
        <f>+IF(BR146=0,0,BR180/BR146*100)</f>
        <v>2.4953952792988875E-3</v>
      </c>
      <c r="BT180" s="772">
        <v>2.7159309999999999</v>
      </c>
      <c r="BU180" s="737">
        <f>+IF(BT146=0,0,BT180/BT146*100)</f>
        <v>4.7596558394875383E-3</v>
      </c>
      <c r="BV180" s="772">
        <v>3.932728</v>
      </c>
      <c r="BW180" s="737">
        <f>+IF(BV146=0,0,BV180/BV146*100)</f>
        <v>5.8093298124837741E-3</v>
      </c>
      <c r="BX180" s="772">
        <v>4.0699940000000003</v>
      </c>
      <c r="BY180" s="737">
        <f>+IF(BX146=0,0,BX180/BX146*100)</f>
        <v>6.6260878618356689E-3</v>
      </c>
      <c r="BZ180" s="772">
        <f t="shared" si="155"/>
        <v>10.718653</v>
      </c>
      <c r="CA180" s="737">
        <f>+IF(BZ146=0,0,BZ180/BZ146*100)</f>
        <v>5.7570820256734262E-3</v>
      </c>
      <c r="CB180" s="772">
        <f t="shared" si="125"/>
        <v>15.306754999999999</v>
      </c>
      <c r="CC180" s="737">
        <f>+IF(CB146=0,0,CB180/CB146*100)</f>
        <v>4.1364602008900448E-3</v>
      </c>
      <c r="CE180" s="772">
        <f t="shared" si="126"/>
        <v>30.375288748407268</v>
      </c>
      <c r="CF180" s="737">
        <f>+IF(CE146=0,0,CE180/CE146*100)</f>
        <v>3.3518242218073197E-3</v>
      </c>
      <c r="CG180" s="772">
        <v>2.1652839999999998</v>
      </c>
      <c r="CH180" s="737">
        <f>+IF(CG146=0,0,CG180/CG146*100)</f>
        <v>3.4882373888729299E-3</v>
      </c>
      <c r="CI180" s="772">
        <v>1.6206809999999998</v>
      </c>
      <c r="CJ180" s="737">
        <f>+IF(CI146=0,0,CI180/CI146*100)</f>
        <v>2.4910656384705158E-3</v>
      </c>
      <c r="CK180" s="772">
        <v>1.8068949999999999</v>
      </c>
      <c r="CL180" s="737">
        <f>+IF(CK146=0,0,CK180/CK146*100)</f>
        <v>2.4254396292129068E-3</v>
      </c>
      <c r="CM180" s="772">
        <f t="shared" si="156"/>
        <v>5.5928599999999999</v>
      </c>
      <c r="CN180" s="737">
        <f>+IF(CM146=0,0,CM180/CM146*100)</f>
        <v>2.7738061863283622E-3</v>
      </c>
      <c r="CO180" s="772">
        <v>1.207527</v>
      </c>
      <c r="CP180" s="737">
        <f>+IF(CO146=0,0,CO180/CO146*100)</f>
        <v>1.6932946897442024E-3</v>
      </c>
      <c r="CQ180" s="772">
        <v>2.91282</v>
      </c>
      <c r="CR180" s="737">
        <f>+IF(CQ146=0,0,CQ180/CQ146*100)</f>
        <v>3.7615208833744486E-3</v>
      </c>
      <c r="CS180" s="772">
        <v>2.6874720000000001</v>
      </c>
      <c r="CT180" s="737">
        <f>+IF(CS146=0,0,CS180/CS146*100)</f>
        <v>3.3773951568200804E-3</v>
      </c>
      <c r="CU180" s="772">
        <f t="shared" si="157"/>
        <v>6.8078190000000003</v>
      </c>
      <c r="CV180" s="737">
        <f>+IF(CU146=0,0,CU180/CU146*100)</f>
        <v>2.9816758598728405E-3</v>
      </c>
      <c r="CW180" s="772">
        <f t="shared" si="127"/>
        <v>12.400679</v>
      </c>
      <c r="CX180" s="737">
        <f>+IF(CW146=0,0,CW180/CW146*100)</f>
        <v>2.8841930953206179E-3</v>
      </c>
      <c r="CY180" s="772">
        <v>2.8165810000000002</v>
      </c>
      <c r="CZ180" s="737">
        <f>+IF(CY146=0,0,CY180/CY146*100)</f>
        <v>3.5369654008449835E-3</v>
      </c>
      <c r="DA180" s="772">
        <v>2.029801</v>
      </c>
      <c r="DB180" s="737">
        <f>+IF(DA146=0,0,DA180/DA146*100)</f>
        <v>2.5298007518306138E-3</v>
      </c>
      <c r="DC180" s="772">
        <v>2.274124</v>
      </c>
      <c r="DD180" s="737">
        <f>+IF(DC146=0,0,DC180/DC146*100)</f>
        <v>2.7470088428499279E-3</v>
      </c>
      <c r="DE180" s="772">
        <f t="shared" si="158"/>
        <v>7.1205060000000007</v>
      </c>
      <c r="DF180" s="737">
        <f>+IF(DE146=0,0,DE180/DE146*100)</f>
        <v>2.9344304086612E-3</v>
      </c>
      <c r="DG180" s="772">
        <v>3.5950023798478696</v>
      </c>
      <c r="DH180" s="737">
        <f>+IF(DG146=0,0,DG180/DG146*100)</f>
        <v>4.2910518641780917E-3</v>
      </c>
      <c r="DI180" s="772">
        <v>3.6225411781970873</v>
      </c>
      <c r="DJ180" s="737">
        <f>+IF(DI146=0,0,DI180/DI146*100)</f>
        <v>4.7477390766798785E-3</v>
      </c>
      <c r="DK180" s="772">
        <v>3.6365601903623128</v>
      </c>
      <c r="DL180" s="737">
        <f>+IF(DK146=0,0,DK180/DK146*100)</f>
        <v>4.9446569684130229E-3</v>
      </c>
      <c r="DM180" s="772">
        <f t="shared" si="159"/>
        <v>10.854103748407269</v>
      </c>
      <c r="DN180" s="737">
        <f>+IF(DM146=0,0,DM180/DM146*100)</f>
        <v>4.6459585242148464E-3</v>
      </c>
      <c r="DO180" s="772">
        <f t="shared" si="128"/>
        <v>17.974609748407268</v>
      </c>
      <c r="DP180" s="737">
        <f>+IF(DO146=0,0,DO180/DO146*100)</f>
        <v>3.7739711677232586E-3</v>
      </c>
      <c r="DR180" s="772">
        <f t="shared" si="129"/>
        <v>56.957362745614958</v>
      </c>
      <c r="DS180" s="737">
        <f>+IF(DR146=0,0,DR180/DR146*100)</f>
        <v>5.123426464924182E-3</v>
      </c>
      <c r="DT180" s="772">
        <v>4.6978351069053712</v>
      </c>
      <c r="DU180" s="737">
        <f>+IF(DT146=0,0,DT180/DT146*100)</f>
        <v>5.1175567618180684E-3</v>
      </c>
      <c r="DV180" s="772">
        <v>4.6769484441184881</v>
      </c>
      <c r="DW180" s="737">
        <f>+IF(DV146=0,0,DV180/DV146*100)</f>
        <v>4.8200438855108378E-3</v>
      </c>
      <c r="DX180" s="772">
        <v>4.6732829102208537</v>
      </c>
      <c r="DY180" s="737">
        <f>+IF(DX146=0,0,DX180/DX146*100)</f>
        <v>4.9657831235406704E-3</v>
      </c>
      <c r="DZ180" s="772">
        <f t="shared" si="160"/>
        <v>14.048066461244714</v>
      </c>
      <c r="EA180" s="737">
        <f>+IF(DZ146=0,0,DZ180/DZ146*100)</f>
        <v>4.9650455715470375E-3</v>
      </c>
      <c r="EB180" s="772">
        <v>4.6972162893500116</v>
      </c>
      <c r="EC180" s="737">
        <f>+IF(EB146=0,0,EB180/EB146*100)</f>
        <v>5.188843689461208E-3</v>
      </c>
      <c r="ED180" s="772">
        <v>4.7052956515818094</v>
      </c>
      <c r="EE180" s="737">
        <f>+IF(ED146=0,0,ED180/ED146*100)</f>
        <v>5.2741712320140306E-3</v>
      </c>
      <c r="EF180" s="772">
        <v>4.7103676116776647</v>
      </c>
      <c r="EG180" s="737">
        <f>+IF(EF146=0,0,EF180/EF146*100)</f>
        <v>5.3833384659843463E-3</v>
      </c>
      <c r="EH180" s="772">
        <f t="shared" si="161"/>
        <v>14.112879552609485</v>
      </c>
      <c r="EI180" s="737">
        <f>+IF(EH146=0,0,EH180/EH146*100)</f>
        <v>5.2810105340964511E-3</v>
      </c>
      <c r="EJ180" s="772">
        <f t="shared" si="130"/>
        <v>28.1609460138542</v>
      </c>
      <c r="EK180" s="737">
        <f>+IF(EJ146=0,0,EJ180/EJ146*100)</f>
        <v>5.118519514494573E-3</v>
      </c>
      <c r="EL180" s="772">
        <v>4.8005277886267921</v>
      </c>
      <c r="EM180" s="737">
        <f>+IF(EL146=0,0,EL180/EL146*100)</f>
        <v>5.0521689283001912E-3</v>
      </c>
      <c r="EN180" s="772">
        <v>4.8005277886267921</v>
      </c>
      <c r="EO180" s="737">
        <f>+IF(EN146=0,0,EN180/EN146*100)</f>
        <v>5.2188189921293371E-3</v>
      </c>
      <c r="EP180" s="772">
        <v>4.8005277886267921</v>
      </c>
      <c r="EQ180" s="737">
        <f>+IF(EP146=0,0,EP180/EP146*100)</f>
        <v>5.0274978788675635E-3</v>
      </c>
      <c r="ER180" s="772">
        <f t="shared" si="162"/>
        <v>14.401583365880377</v>
      </c>
      <c r="ES180" s="737">
        <f>+IF(ER146=0,0,ER180/ER146*100)</f>
        <v>5.0980947785827166E-3</v>
      </c>
      <c r="ET180" s="772">
        <v>4.798277788626792</v>
      </c>
      <c r="EU180" s="737">
        <f>+IF(ET146=0,0,ET180/ET146*100)</f>
        <v>4.9787860936229781E-3</v>
      </c>
      <c r="EV180" s="772">
        <v>4.798277788626792</v>
      </c>
      <c r="EW180" s="737">
        <f>+IF(EV146=0,0,EV180/EV146*100)</f>
        <v>5.1555483737728124E-3</v>
      </c>
      <c r="EX180" s="772">
        <v>4.798277788626792</v>
      </c>
      <c r="EY180" s="737">
        <f>+IF(EX146=0,0,EX180/EX146*100)</f>
        <v>5.3556513264472793E-3</v>
      </c>
      <c r="EZ180" s="772">
        <f t="shared" si="163"/>
        <v>14.394833365880377</v>
      </c>
      <c r="FA180" s="737">
        <f>+IF(EZ146=0,0,EZ180/EZ146*100)</f>
        <v>5.1587465659756757E-3</v>
      </c>
      <c r="FB180" s="772">
        <f t="shared" si="131"/>
        <v>28.796416731760754</v>
      </c>
      <c r="FC180" s="737">
        <f>+IF(FB146=0,0,FB180/FB146*100)</f>
        <v>5.1282342378925613E-3</v>
      </c>
      <c r="FD180" s="772">
        <v>59.519115229357595</v>
      </c>
      <c r="FE180" s="737">
        <f>+IF(FD146=0,0,FD180/FD146*100)</f>
        <v>5.0837492319104173E-3</v>
      </c>
      <c r="FF180" s="772">
        <v>47.578220081128521</v>
      </c>
      <c r="FG180" s="737">
        <f>+IF(FF146=0,0,FF180/FF146*100)</f>
        <v>3.8266663947369517E-3</v>
      </c>
      <c r="FH180" s="772">
        <v>66.271476485471624</v>
      </c>
      <c r="FI180" s="737">
        <f>+IF(FH146=0,0,FH180/FH146*100)</f>
        <v>4.396575848913304E-3</v>
      </c>
      <c r="FJ180" s="772">
        <v>67.579139614793775</v>
      </c>
      <c r="FK180" s="737">
        <f>+IF(FJ146=0,0,FJ180/FJ146*100)</f>
        <v>3.9996624898942885E-3</v>
      </c>
    </row>
    <row r="181" spans="2:167" s="648" customFormat="1" ht="13.5" customHeight="1">
      <c r="B181" s="769"/>
      <c r="C181" s="771" t="s">
        <v>4818</v>
      </c>
      <c r="D181" s="769"/>
      <c r="E181" s="772">
        <f t="shared" si="118"/>
        <v>52.200668550801829</v>
      </c>
      <c r="F181" s="737">
        <f>+IF(E146=0,0,E181/E146*100)</f>
        <v>8.1411535314816087E-3</v>
      </c>
      <c r="G181" s="772">
        <v>10.957823999999999</v>
      </c>
      <c r="H181" s="737">
        <f>+IF(G146=0,0,G181/G146*100)</f>
        <v>2.3472755604292794E-2</v>
      </c>
      <c r="I181" s="772">
        <v>2.2189389999999998</v>
      </c>
      <c r="J181" s="737">
        <f>+IF(I146=0,0,I181/I146*100)</f>
        <v>4.3137294167816037E-3</v>
      </c>
      <c r="K181" s="772">
        <v>3.9309260000000004</v>
      </c>
      <c r="L181" s="737">
        <f>+IF(K146=0,0,K181/K146*100)</f>
        <v>7.249884520149485E-3</v>
      </c>
      <c r="M181" s="772">
        <f t="shared" si="148"/>
        <v>17.107688999999997</v>
      </c>
      <c r="N181" s="737">
        <f>+IF(M146=0,0,M181/M146*100)</f>
        <v>1.1229740953817567E-2</v>
      </c>
      <c r="O181" s="772">
        <v>3.2187950000000001</v>
      </c>
      <c r="P181" s="737">
        <f>+IF(O146=0,0,O181/O146*100)</f>
        <v>6.5977742914171619E-3</v>
      </c>
      <c r="Q181" s="772">
        <v>5.3118802887125804</v>
      </c>
      <c r="R181" s="737">
        <f>+IF(Q146=0,0,Q181/Q146*100)</f>
        <v>1.5291679749892883E-2</v>
      </c>
      <c r="S181" s="772">
        <v>2.8548332620892527</v>
      </c>
      <c r="T181" s="737">
        <f>+IF(S146=0,0,S181/S146*100)</f>
        <v>6.0273611212657632E-3</v>
      </c>
      <c r="U181" s="772">
        <f t="shared" si="149"/>
        <v>11.385508550801832</v>
      </c>
      <c r="V181" s="737">
        <f>+IF(U146=0,0,U181/U146*100)</f>
        <v>8.6986849675917965E-3</v>
      </c>
      <c r="W181" s="772">
        <f t="shared" si="120"/>
        <v>28.493197550801831</v>
      </c>
      <c r="X181" s="737">
        <f>+IF(W146=0,0,W181/W146*100)</f>
        <v>1.006007798369608E-2</v>
      </c>
      <c r="Y181" s="772">
        <v>5.0487279999999997</v>
      </c>
      <c r="Z181" s="737">
        <f>+IF(Y146=0,0,Y181/Y146*100)</f>
        <v>9.3116442728180867E-3</v>
      </c>
      <c r="AA181" s="772">
        <v>3.1724119999999996</v>
      </c>
      <c r="AB181" s="737">
        <f>+IF(AA146=0,0,AA181/AA146*100)</f>
        <v>5.680291429404339E-3</v>
      </c>
      <c r="AC181" s="772">
        <v>13.849909</v>
      </c>
      <c r="AD181" s="737">
        <f>+IF(AC146=0,0,AC181/AC146*100)</f>
        <v>2.2850571737618959E-2</v>
      </c>
      <c r="AE181" s="772">
        <f t="shared" si="150"/>
        <v>22.071048999999999</v>
      </c>
      <c r="AF181" s="737">
        <f>+IF(AE146=0,0,AE181/AE146*100)</f>
        <v>1.2931264250684648E-2</v>
      </c>
      <c r="AG181" s="772">
        <v>-5.1343050000000003</v>
      </c>
      <c r="AH181" s="737">
        <f>+IF(AG146=0,0,AG181/AG146*100)</f>
        <v>-8.717002892200525E-3</v>
      </c>
      <c r="AI181" s="772">
        <v>3.2290540000000001</v>
      </c>
      <c r="AJ181" s="737">
        <f>+IF(AI146=0,0,AI181/AI146*100)</f>
        <v>5.0292940391465403E-3</v>
      </c>
      <c r="AK181" s="772">
        <v>3.5416730000000003</v>
      </c>
      <c r="AL181" s="737">
        <f>+IF(AK146=0,0,AK181/AK146*100)</f>
        <v>5.5183390192773832E-3</v>
      </c>
      <c r="AM181" s="772">
        <f t="shared" si="151"/>
        <v>1.636422</v>
      </c>
      <c r="AN181" s="737">
        <f>+IF(AM146=0,0,AM181/AM146*100)</f>
        <v>8.7376096918023629E-4</v>
      </c>
      <c r="AO181" s="772">
        <f t="shared" si="123"/>
        <v>23.707470999999998</v>
      </c>
      <c r="AP181" s="737">
        <f>+IF(AO146=0,0,AO181/AO146*100)</f>
        <v>6.6228533913106234E-3</v>
      </c>
      <c r="AQ181" s="651"/>
      <c r="AR181" s="772">
        <v>37.011393999999996</v>
      </c>
      <c r="AS181" s="737">
        <f>+IF(AR146=0,0,AR181/AR146*100)</f>
        <v>5.0143323450389191E-3</v>
      </c>
      <c r="AT181" s="772">
        <v>2.2556829999999999</v>
      </c>
      <c r="AU181" s="737">
        <f>+IF(AT146=0,0,AT181/AT146*100)</f>
        <v>3.7875616805968164E-3</v>
      </c>
      <c r="AV181" s="772">
        <v>2.1026579999999999</v>
      </c>
      <c r="AW181" s="737">
        <f>+IF(AV146=0,0,AV181/AV146*100)</f>
        <v>3.8339767868394593E-3</v>
      </c>
      <c r="AX181" s="772">
        <v>3.6631569999999996</v>
      </c>
      <c r="AY181" s="737">
        <f>+IF(AX146=0,0,AX181/AX146*100)</f>
        <v>5.4022462461720891E-3</v>
      </c>
      <c r="AZ181" s="772">
        <f t="shared" si="152"/>
        <v>8.0214979999999994</v>
      </c>
      <c r="BA181" s="737">
        <f>+IF(AZ146=0,0,AZ181/AZ146*100)</f>
        <v>4.4024384982442868E-3</v>
      </c>
      <c r="BB181" s="772">
        <v>3.1443539999999999</v>
      </c>
      <c r="BC181" s="737">
        <f>+IF(BB146=0,0,BB181/BB146*100)</f>
        <v>5.0508130145553278E-3</v>
      </c>
      <c r="BD181" s="772">
        <v>2.315204</v>
      </c>
      <c r="BE181" s="737">
        <f>+IF(BD146=0,0,BD181/BD146*100)</f>
        <v>3.7576809531021599E-3</v>
      </c>
      <c r="BF181" s="772">
        <v>3.1767690000000002</v>
      </c>
      <c r="BG181" s="737">
        <f>+IF(BF146=0,0,BF181/BF146*100)</f>
        <v>5.1242719053225944E-3</v>
      </c>
      <c r="BH181" s="772">
        <f t="shared" si="153"/>
        <v>8.6363269999999996</v>
      </c>
      <c r="BI181" s="737">
        <f>+IF(BH146=0,0,BH181/BH146*100)</f>
        <v>4.6466457565718221E-3</v>
      </c>
      <c r="BJ181" s="772">
        <f t="shared" si="124"/>
        <v>16.657824999999999</v>
      </c>
      <c r="BK181" s="737">
        <f>+IF(BJ146=0,0,BJ181/BJ146*100)</f>
        <v>4.5257548918432667E-3</v>
      </c>
      <c r="BL181" s="772">
        <v>2.4469560000000001</v>
      </c>
      <c r="BM181" s="737">
        <f>+IF(BL146=0,0,BL181/BL146*100)</f>
        <v>3.6336057526605218E-3</v>
      </c>
      <c r="BN181" s="772">
        <v>2.855559</v>
      </c>
      <c r="BO181" s="737">
        <f>+IF(BN146=0,0,BN181/BN146*100)</f>
        <v>4.6373336911399122E-3</v>
      </c>
      <c r="BP181" s="772">
        <v>3.2571629999999998</v>
      </c>
      <c r="BQ181" s="737">
        <f>+IF(BP146=0,0,BP181/BP146*100)</f>
        <v>5.9282835769401271E-3</v>
      </c>
      <c r="BR181" s="772">
        <f t="shared" si="154"/>
        <v>8.5596779999999999</v>
      </c>
      <c r="BS181" s="737">
        <f>+IF(BR146=0,0,BR181/BR146*100)</f>
        <v>4.6554719301180629E-3</v>
      </c>
      <c r="BT181" s="772">
        <v>2.4848590000000002</v>
      </c>
      <c r="BU181" s="737">
        <f>+IF(BT146=0,0,BT181/BT146*100)</f>
        <v>4.354703285780517E-3</v>
      </c>
      <c r="BV181" s="772">
        <v>3.2087309999999998</v>
      </c>
      <c r="BW181" s="737">
        <f>+IF(BV146=0,0,BV181/BV146*100)</f>
        <v>4.739859115235244E-3</v>
      </c>
      <c r="BX181" s="772">
        <v>6.100301</v>
      </c>
      <c r="BY181" s="737">
        <f>+IF(BX146=0,0,BX181/BX146*100)</f>
        <v>9.9314963141577083E-3</v>
      </c>
      <c r="BZ181" s="772">
        <f t="shared" si="155"/>
        <v>11.793891</v>
      </c>
      <c r="CA181" s="737">
        <f>+IF(BZ146=0,0,BZ181/BZ146*100)</f>
        <v>6.3346017348310081E-3</v>
      </c>
      <c r="CB181" s="772">
        <f t="shared" si="125"/>
        <v>20.353569</v>
      </c>
      <c r="CC181" s="737">
        <f>+IF(CB146=0,0,CB181/CB146*100)</f>
        <v>5.5002989277981775E-3</v>
      </c>
      <c r="CE181" s="772">
        <f t="shared" si="126"/>
        <v>89.771209559613837</v>
      </c>
      <c r="CF181" s="737">
        <f>+IF(CE146=0,0,CE181/CE146*100)</f>
        <v>9.905990264491956E-3</v>
      </c>
      <c r="CG181" s="772">
        <v>7.1106169999999995</v>
      </c>
      <c r="CH181" s="737">
        <f>+IF(CG146=0,0,CG181/CG146*100)</f>
        <v>1.1455088606092996E-2</v>
      </c>
      <c r="CI181" s="772">
        <v>6.5382470000000001</v>
      </c>
      <c r="CJ181" s="737">
        <f>+IF(CI146=0,0,CI181/CI146*100)</f>
        <v>1.0049604109342268E-2</v>
      </c>
      <c r="CK181" s="772">
        <v>6.9973860000000005</v>
      </c>
      <c r="CL181" s="737">
        <f>+IF(CK146=0,0,CK181/CK146*100)</f>
        <v>9.3927634451916615E-3</v>
      </c>
      <c r="CM181" s="772">
        <f t="shared" si="156"/>
        <v>20.646250000000002</v>
      </c>
      <c r="CN181" s="737">
        <f>+IF(CM146=0,0,CM181/CM146*100)</f>
        <v>1.0239608353236441E-2</v>
      </c>
      <c r="CO181" s="772">
        <v>4.6066599999999998</v>
      </c>
      <c r="CP181" s="737">
        <f>+IF(CO146=0,0,CO181/CO146*100)</f>
        <v>6.4598414076513632E-3</v>
      </c>
      <c r="CQ181" s="772">
        <v>3.0758889999999997</v>
      </c>
      <c r="CR181" s="737">
        <f>+IF(CQ146=0,0,CQ181/CQ146*100)</f>
        <v>3.9721028791486418E-3</v>
      </c>
      <c r="CS181" s="772">
        <v>3.1731499999999997</v>
      </c>
      <c r="CT181" s="737">
        <f>+IF(CS146=0,0,CS181/CS146*100)</f>
        <v>3.9877555717282402E-3</v>
      </c>
      <c r="CU181" s="772">
        <f t="shared" si="157"/>
        <v>10.855699</v>
      </c>
      <c r="CV181" s="737">
        <f>+IF(CU146=0,0,CU181/CU146*100)</f>
        <v>4.7545587875273609E-3</v>
      </c>
      <c r="CW181" s="772">
        <f t="shared" si="127"/>
        <v>31.501949000000003</v>
      </c>
      <c r="CX181" s="737">
        <f>+IF(CW146=0,0,CW181/CW146*100)</f>
        <v>7.3268329738187931E-3</v>
      </c>
      <c r="CY181" s="772">
        <v>4.6926199999999998</v>
      </c>
      <c r="CZ181" s="737">
        <f>+IF(CY146=0,0,CY181/CY146*100)</f>
        <v>5.892830555667734E-3</v>
      </c>
      <c r="DA181" s="772">
        <v>3.3923929999999998</v>
      </c>
      <c r="DB181" s="737">
        <f>+IF(DA146=0,0,DA181/DA146*100)</f>
        <v>4.2280392816364315E-3</v>
      </c>
      <c r="DC181" s="772">
        <v>6.0532219999999999</v>
      </c>
      <c r="DD181" s="737">
        <f>+IF(DC146=0,0,DC181/DC146*100)</f>
        <v>7.3119382943646546E-3</v>
      </c>
      <c r="DE181" s="772">
        <f t="shared" si="158"/>
        <v>14.138235</v>
      </c>
      <c r="DF181" s="737">
        <f>+IF(DE146=0,0,DE181/DE146*100)</f>
        <v>5.8265054068907573E-3</v>
      </c>
      <c r="DG181" s="772">
        <v>14.085538439533423</v>
      </c>
      <c r="DH181" s="737">
        <f>+IF(DG146=0,0,DG181/DG146*100)</f>
        <v>1.6812722104921053E-2</v>
      </c>
      <c r="DI181" s="772">
        <v>15.282780422428754</v>
      </c>
      <c r="DJ181" s="737">
        <f>+IF(DI146=0,0,DI181/DI146*100)</f>
        <v>2.0029766465759026E-2</v>
      </c>
      <c r="DK181" s="772">
        <v>14.762706697651659</v>
      </c>
      <c r="DL181" s="737">
        <f>+IF(DK146=0,0,DK181/DK146*100)</f>
        <v>2.007295815937208E-2</v>
      </c>
      <c r="DM181" s="772">
        <f t="shared" si="159"/>
        <v>44.131025559613832</v>
      </c>
      <c r="DN181" s="737">
        <f>+IF(DM146=0,0,DM181/DM146*100)</f>
        <v>1.8889713893799603E-2</v>
      </c>
      <c r="DO181" s="772">
        <f t="shared" si="128"/>
        <v>58.269260559613834</v>
      </c>
      <c r="DP181" s="737">
        <f>+IF(DO146=0,0,DO181/DO146*100)</f>
        <v>1.223428560589598E-2</v>
      </c>
      <c r="DR181" s="772">
        <f t="shared" si="129"/>
        <v>175.16645165101539</v>
      </c>
      <c r="DS181" s="737">
        <f>+IF(DR146=0,0,DR181/DR146*100)</f>
        <v>1.5756565804563478E-2</v>
      </c>
      <c r="DT181" s="772">
        <v>13.700812489247452</v>
      </c>
      <c r="DU181" s="737">
        <f>+IF(DT146=0,0,DT181/DT146*100)</f>
        <v>1.4924892849833707E-2</v>
      </c>
      <c r="DV181" s="772">
        <v>13.778401141891031</v>
      </c>
      <c r="DW181" s="737">
        <f>+IF(DV146=0,0,DV181/DV146*100)</f>
        <v>1.4199963709158407E-2</v>
      </c>
      <c r="DX181" s="772">
        <v>13.970369126363609</v>
      </c>
      <c r="DY181" s="737">
        <f>+IF(DX146=0,0,DX181/DX146*100)</f>
        <v>1.4844772843861811E-2</v>
      </c>
      <c r="DZ181" s="772">
        <f t="shared" si="160"/>
        <v>41.449582757502093</v>
      </c>
      <c r="EA181" s="737">
        <f>+IF(DZ146=0,0,DZ181/DZ146*100)</f>
        <v>1.4649636509078247E-2</v>
      </c>
      <c r="EB181" s="772">
        <v>13.608856420715842</v>
      </c>
      <c r="EC181" s="737">
        <f>+IF(EB146=0,0,EB181/EB146*100)</f>
        <v>1.5033207842593609E-2</v>
      </c>
      <c r="ED181" s="772">
        <v>14.131567819312831</v>
      </c>
      <c r="EE181" s="737">
        <f>+IF(ED146=0,0,ED181/ED146*100)</f>
        <v>1.5840090394918963E-2</v>
      </c>
      <c r="EF181" s="772">
        <v>14.389974538598237</v>
      </c>
      <c r="EG181" s="737">
        <f>+IF(EF146=0,0,EF181/EF146*100)</f>
        <v>1.6445872136629392E-2</v>
      </c>
      <c r="EH181" s="772">
        <f t="shared" si="161"/>
        <v>42.130398778626912</v>
      </c>
      <c r="EI181" s="737">
        <f>+IF(EH146=0,0,EH181/EH146*100)</f>
        <v>1.5765108667314755E-2</v>
      </c>
      <c r="EJ181" s="772">
        <f t="shared" si="130"/>
        <v>83.579981536128997</v>
      </c>
      <c r="EK181" s="737">
        <f>+IF(EJ146=0,0,EJ181/EJ146*100)</f>
        <v>1.5191455794961818E-2</v>
      </c>
      <c r="EL181" s="772">
        <v>14.238059566260901</v>
      </c>
      <c r="EM181" s="737">
        <f>+IF(EL146=0,0,EL181/EL146*100)</f>
        <v>1.4984411153784266E-2</v>
      </c>
      <c r="EN181" s="772">
        <v>15.049659770236033</v>
      </c>
      <c r="EO181" s="737">
        <f>+IF(EN146=0,0,EN181/EN146*100)</f>
        <v>1.6361003142210683E-2</v>
      </c>
      <c r="EP181" s="772">
        <v>15.650039645778532</v>
      </c>
      <c r="EQ181" s="737">
        <f>+IF(EP146=0,0,EP181/EP146*100)</f>
        <v>1.6389977224952525E-2</v>
      </c>
      <c r="ER181" s="772">
        <f t="shared" si="162"/>
        <v>44.937758982275469</v>
      </c>
      <c r="ES181" s="737">
        <f>+IF(ER146=0,0,ER181/ER146*100)</f>
        <v>1.5907761570961285E-2</v>
      </c>
      <c r="ET181" s="772">
        <v>15.481768620623122</v>
      </c>
      <c r="EU181" s="737">
        <f>+IF(ET146=0,0,ET181/ET146*100)</f>
        <v>1.6064183381743403E-2</v>
      </c>
      <c r="EV181" s="772">
        <v>15.437580736724957</v>
      </c>
      <c r="EW181" s="737">
        <f>+IF(EV146=0,0,EV181/EV146*100)</f>
        <v>1.6587033466644353E-2</v>
      </c>
      <c r="EX181" s="772">
        <v>15.72936177526284</v>
      </c>
      <c r="EY181" s="737">
        <f>+IF(EX146=0,0,EX181/EX146*100)</f>
        <v>1.7556502763455946E-2</v>
      </c>
      <c r="EZ181" s="772">
        <f t="shared" si="163"/>
        <v>46.64871113261092</v>
      </c>
      <c r="FA181" s="737">
        <f>+IF(EZ146=0,0,EZ181/EZ146*100)</f>
        <v>1.6717725884410051E-2</v>
      </c>
      <c r="FB181" s="772">
        <f t="shared" si="131"/>
        <v>91.586470114886396</v>
      </c>
      <c r="FC181" s="737">
        <f>+IF(FB146=0,0,FB181/FB146*100)</f>
        <v>1.6310254020350329E-2</v>
      </c>
      <c r="FD181" s="772">
        <v>186.3454157330915</v>
      </c>
      <c r="FE181" s="737">
        <f>+IF(FD146=0,0,FD181/FD146*100)</f>
        <v>1.5916455754635656E-2</v>
      </c>
      <c r="FF181" s="772">
        <v>162.73736349885775</v>
      </c>
      <c r="FG181" s="737">
        <f>+IF(FF146=0,0,FF181/FF146*100)</f>
        <v>1.3088795650768276E-2</v>
      </c>
      <c r="FH181" s="772">
        <v>219.52760486056096</v>
      </c>
      <c r="FI181" s="737">
        <f>+IF(FH146=0,0,FH181/FH146*100)</f>
        <v>1.4563879015300265E-2</v>
      </c>
      <c r="FJ181" s="772">
        <v>233.2013506164426</v>
      </c>
      <c r="FK181" s="737">
        <f>+IF(FJ146=0,0,FJ181/FJ146*100)</f>
        <v>1.3801991264906371E-2</v>
      </c>
    </row>
    <row r="182" spans="2:167" s="648" customFormat="1" ht="13.5" customHeight="1">
      <c r="B182" s="769"/>
      <c r="C182" s="771" t="s">
        <v>4819</v>
      </c>
      <c r="D182" s="769"/>
      <c r="E182" s="772">
        <f t="shared" si="118"/>
        <v>358.04835461232437</v>
      </c>
      <c r="F182" s="737">
        <f>+IF(E146=0,0,E182/E146*100)</f>
        <v>5.5840791076391852E-2</v>
      </c>
      <c r="G182" s="772">
        <v>6.4958169999999997</v>
      </c>
      <c r="H182" s="737">
        <f>+IF(G146=0,0,G182/G146*100)</f>
        <v>1.3914690078177059E-2</v>
      </c>
      <c r="I182" s="772">
        <v>22.758986</v>
      </c>
      <c r="J182" s="737">
        <f>+IF(I146=0,0,I182/I146*100)</f>
        <v>4.424461754213193E-2</v>
      </c>
      <c r="K182" s="772">
        <v>11.269251000000001</v>
      </c>
      <c r="L182" s="737">
        <f>+IF(K146=0,0,K182/K146*100)</f>
        <v>2.0784102366358234E-2</v>
      </c>
      <c r="M182" s="772">
        <f t="shared" si="148"/>
        <v>40.524054</v>
      </c>
      <c r="N182" s="737">
        <f>+IF(M146=0,0,M182/M146*100)</f>
        <v>2.6600590460728778E-2</v>
      </c>
      <c r="O182" s="772">
        <v>26.807646999999999</v>
      </c>
      <c r="P182" s="737">
        <f>+IF(O146=0,0,O182/O146*100)</f>
        <v>5.4949384533648893E-2</v>
      </c>
      <c r="Q182" s="772">
        <v>49.275594264115455</v>
      </c>
      <c r="R182" s="737">
        <f>+IF(Q146=0,0,Q182/Q146*100)</f>
        <v>0.1418530851633964</v>
      </c>
      <c r="S182" s="772">
        <v>7.2378723482088692</v>
      </c>
      <c r="T182" s="737">
        <f>+IF(S146=0,0,S182/S146*100)</f>
        <v>1.5281197319507337E-2</v>
      </c>
      <c r="U182" s="772">
        <f t="shared" si="149"/>
        <v>83.321113612324325</v>
      </c>
      <c r="V182" s="737">
        <f>+IF(U146=0,0,U182/U146*100)</f>
        <v>6.3658475616487978E-2</v>
      </c>
      <c r="W182" s="772">
        <f t="shared" si="120"/>
        <v>123.84516761232433</v>
      </c>
      <c r="X182" s="737">
        <f>+IF(W146=0,0,W182/W146*100)</f>
        <v>4.3725946933914198E-2</v>
      </c>
      <c r="Y182" s="772">
        <v>76.209016000000005</v>
      </c>
      <c r="Z182" s="737">
        <f>+IF(Y146=0,0,Y182/Y146*100)</f>
        <v>0.14055644260762354</v>
      </c>
      <c r="AA182" s="772">
        <v>29.997132000000001</v>
      </c>
      <c r="AB182" s="737">
        <f>+IF(AA146=0,0,AA182/AA146*100)</f>
        <v>5.3710694514555693E-2</v>
      </c>
      <c r="AC182" s="772">
        <v>31.698422999999998</v>
      </c>
      <c r="AD182" s="737">
        <f>+IF(AC146=0,0,AC182/AC146*100)</f>
        <v>5.2298328366698343E-2</v>
      </c>
      <c r="AE182" s="772">
        <f t="shared" si="150"/>
        <v>137.904571</v>
      </c>
      <c r="AF182" s="737">
        <f>+IF(AE146=0,0,AE182/AE146*100)</f>
        <v>8.0797267451053326E-2</v>
      </c>
      <c r="AG182" s="772">
        <v>30.878433999999999</v>
      </c>
      <c r="AH182" s="737">
        <f>+IF(AG146=0,0,AG182/AG146*100)</f>
        <v>5.2425284139649468E-2</v>
      </c>
      <c r="AI182" s="772">
        <v>27.378718999999997</v>
      </c>
      <c r="AJ182" s="737">
        <f>+IF(AI146=0,0,AI182/AI146*100)</f>
        <v>4.2642714635979483E-2</v>
      </c>
      <c r="AK182" s="772">
        <v>38.041463</v>
      </c>
      <c r="AL182" s="737">
        <f>+IF(AK146=0,0,AK182/AK146*100)</f>
        <v>5.9273029899512705E-2</v>
      </c>
      <c r="AM182" s="772">
        <f t="shared" si="151"/>
        <v>96.298615999999996</v>
      </c>
      <c r="AN182" s="737">
        <f>+IF(AM146=0,0,AM182/AM146*100)</f>
        <v>5.1418260110702135E-2</v>
      </c>
      <c r="AO182" s="772">
        <f t="shared" si="123"/>
        <v>234.20318700000001</v>
      </c>
      <c r="AP182" s="737">
        <f>+IF(AO146=0,0,AO182/AO146*100)</f>
        <v>6.5426353206493704E-2</v>
      </c>
      <c r="AQ182" s="651"/>
      <c r="AR182" s="772">
        <v>513.90869699999996</v>
      </c>
      <c r="AS182" s="737">
        <f>+IF(AR146=0,0,AR182/AR146*100)</f>
        <v>6.962474857780028E-2</v>
      </c>
      <c r="AT182" s="772">
        <v>10.160347</v>
      </c>
      <c r="AU182" s="737">
        <f>+IF(AT146=0,0,AT182/AT146*100)</f>
        <v>1.7060438438719815E-2</v>
      </c>
      <c r="AV182" s="772">
        <v>18.400373000000002</v>
      </c>
      <c r="AW182" s="737">
        <f>+IF(AV146=0,0,AV182/AV146*100)</f>
        <v>3.3551154277675001E-2</v>
      </c>
      <c r="AX182" s="772">
        <v>19.146242999999998</v>
      </c>
      <c r="AY182" s="737">
        <f>+IF(AX146=0,0,AX182/AX146*100)</f>
        <v>2.823595040426841E-2</v>
      </c>
      <c r="AZ182" s="772">
        <f t="shared" si="152"/>
        <v>47.706963000000002</v>
      </c>
      <c r="BA182" s="737">
        <f>+IF(AZ146=0,0,AZ182/AZ146*100)</f>
        <v>2.6183011021821086E-2</v>
      </c>
      <c r="BB182" s="772">
        <v>51.231232999999996</v>
      </c>
      <c r="BC182" s="737">
        <f>+IF(BB146=0,0,BB182/BB146*100)</f>
        <v>8.2293335415833085E-2</v>
      </c>
      <c r="BD182" s="772">
        <v>56.052792999999994</v>
      </c>
      <c r="BE182" s="737">
        <f>+IF(BD146=0,0,BD182/BD146*100)</f>
        <v>9.0976221803468732E-2</v>
      </c>
      <c r="BF182" s="772">
        <v>25.870469</v>
      </c>
      <c r="BG182" s="737">
        <f>+IF(BF146=0,0,BF182/BF146*100)</f>
        <v>4.173023517738278E-2</v>
      </c>
      <c r="BH182" s="772">
        <f t="shared" si="153"/>
        <v>133.154495</v>
      </c>
      <c r="BI182" s="737">
        <f>+IF(BH146=0,0,BH182/BH146*100)</f>
        <v>7.1641771919962488E-2</v>
      </c>
      <c r="BJ182" s="772">
        <f t="shared" si="124"/>
        <v>180.861458</v>
      </c>
      <c r="BK182" s="737">
        <f>+IF(BJ146=0,0,BJ182/BJ146*100)</f>
        <v>4.9138145483543359E-2</v>
      </c>
      <c r="BL182" s="772">
        <v>42.948950000000004</v>
      </c>
      <c r="BM182" s="737">
        <f>+IF(BL146=0,0,BL182/BL146*100)</f>
        <v>6.3777015929476905E-2</v>
      </c>
      <c r="BN182" s="772">
        <v>58.269582999999997</v>
      </c>
      <c r="BO182" s="737">
        <f>+IF(BN146=0,0,BN182/BN146*100)</f>
        <v>9.4627882111549266E-2</v>
      </c>
      <c r="BP182" s="772">
        <v>116.25232099999999</v>
      </c>
      <c r="BQ182" s="737">
        <f>+IF(BP146=0,0,BP182/BP146*100)</f>
        <v>0.21158803700197745</v>
      </c>
      <c r="BR182" s="772">
        <f t="shared" si="154"/>
        <v>217.470854</v>
      </c>
      <c r="BS182" s="737">
        <f>+IF(BR146=0,0,BR182/BR146*100)</f>
        <v>0.1182789184845275</v>
      </c>
      <c r="BT182" s="772">
        <v>38.309229999999999</v>
      </c>
      <c r="BU182" s="737">
        <f>+IF(BT146=0,0,BT182/BT146*100)</f>
        <v>6.7136738847846711E-2</v>
      </c>
      <c r="BV182" s="772">
        <v>27.558388000000001</v>
      </c>
      <c r="BW182" s="737">
        <f>+IF(BV146=0,0,BV182/BV146*100)</f>
        <v>4.0708578114834054E-2</v>
      </c>
      <c r="BX182" s="772">
        <v>49.708767000000002</v>
      </c>
      <c r="BY182" s="737">
        <f>+IF(BX146=0,0,BX182/BX146*100)</f>
        <v>8.092755361445679E-2</v>
      </c>
      <c r="BZ182" s="772">
        <f t="shared" si="155"/>
        <v>115.57638499999999</v>
      </c>
      <c r="CA182" s="737">
        <f>+IF(BZ146=0,0,BZ182/BZ146*100)</f>
        <v>6.2077084562380341E-2</v>
      </c>
      <c r="CB182" s="772">
        <f t="shared" si="125"/>
        <v>333.04723899999999</v>
      </c>
      <c r="CC182" s="737">
        <f>+IF(CB146=0,0,CB182/CB146*100)</f>
        <v>9.0001874932983172E-2</v>
      </c>
      <c r="CE182" s="772">
        <f t="shared" si="126"/>
        <v>982.97502540175515</v>
      </c>
      <c r="CF182" s="737">
        <f>+IF(CE146=0,0,CE182/CE146*100)</f>
        <v>0.10846841743178585</v>
      </c>
      <c r="CG182" s="772">
        <v>12.654893000000001</v>
      </c>
      <c r="CH182" s="737">
        <f>+IF(CG146=0,0,CG182/CG146*100)</f>
        <v>2.0386827277524024E-2</v>
      </c>
      <c r="CI182" s="772">
        <v>55.580804999999998</v>
      </c>
      <c r="CJ182" s="737">
        <f>+IF(CI146=0,0,CI182/CI146*100)</f>
        <v>8.5430404560817491E-2</v>
      </c>
      <c r="CK182" s="772">
        <v>53.552045</v>
      </c>
      <c r="CL182" s="737">
        <f>+IF(CK146=0,0,CK182/CK146*100)</f>
        <v>7.1884228009039208E-2</v>
      </c>
      <c r="CM182" s="772">
        <f t="shared" si="156"/>
        <v>121.78774300000001</v>
      </c>
      <c r="CN182" s="737">
        <f>+IF(CM146=0,0,CM182/CM146*100)</f>
        <v>6.0401224946157898E-2</v>
      </c>
      <c r="CO182" s="772">
        <v>20.633907000000001</v>
      </c>
      <c r="CP182" s="737">
        <f>+IF(CO146=0,0,CO182/CO146*100)</f>
        <v>2.8934578814201029E-2</v>
      </c>
      <c r="CQ182" s="772">
        <v>95.292813999999993</v>
      </c>
      <c r="CR182" s="737">
        <f>+IF(CQ146=0,0,CQ182/CQ146*100)</f>
        <v>0.1230580365063811</v>
      </c>
      <c r="CS182" s="772">
        <v>28.045007999999996</v>
      </c>
      <c r="CT182" s="737">
        <f>+IF(CS146=0,0,CS182/CS146*100)</f>
        <v>3.5244673876483328E-2</v>
      </c>
      <c r="CU182" s="772">
        <f t="shared" si="157"/>
        <v>143.97172899999998</v>
      </c>
      <c r="CV182" s="737">
        <f>+IF(CU146=0,0,CU182/CU146*100)</f>
        <v>6.3056469166329843E-2</v>
      </c>
      <c r="CW182" s="772">
        <f t="shared" si="127"/>
        <v>265.75947199999996</v>
      </c>
      <c r="CX182" s="737">
        <f>+IF(CW146=0,0,CW182/CW146*100)</f>
        <v>6.1811263250863356E-2</v>
      </c>
      <c r="CY182" s="772">
        <v>135.932897</v>
      </c>
      <c r="CZ182" s="737">
        <f>+IF(CY146=0,0,CY182/CY146*100)</f>
        <v>0.17069984975600727</v>
      </c>
      <c r="DA182" s="772">
        <v>238.94415900000001</v>
      </c>
      <c r="DB182" s="737">
        <f>+IF(DA146=0,0,DA182/DA146*100)</f>
        <v>0.2978031408417543</v>
      </c>
      <c r="DC182" s="772">
        <v>33.047711999999997</v>
      </c>
      <c r="DD182" s="737">
        <f>+IF(DC146=0,0,DC182/DC146*100)</f>
        <v>3.9919704070647717E-2</v>
      </c>
      <c r="DE182" s="772">
        <f t="shared" si="158"/>
        <v>407.92476800000003</v>
      </c>
      <c r="DF182" s="737">
        <f>+IF(DE146=0,0,DE182/DE146*100)</f>
        <v>0.16810980057670974</v>
      </c>
      <c r="DG182" s="772">
        <v>134.30877556525868</v>
      </c>
      <c r="DH182" s="737">
        <f>+IF(DG146=0,0,DG182/DG146*100)</f>
        <v>0.16031308490793511</v>
      </c>
      <c r="DI182" s="772">
        <v>26.880998252936983</v>
      </c>
      <c r="DJ182" s="737">
        <f>+IF(DI146=0,0,DI182/DI146*100)</f>
        <v>3.5230507963238664E-2</v>
      </c>
      <c r="DK182" s="772">
        <v>148.10101158355957</v>
      </c>
      <c r="DL182" s="737">
        <f>+IF(DK146=0,0,DK182/DK146*100)</f>
        <v>0.20137400747454842</v>
      </c>
      <c r="DM182" s="772">
        <f t="shared" si="159"/>
        <v>309.29078540175522</v>
      </c>
      <c r="DN182" s="737">
        <f>+IF(DM146=0,0,DM182/DM146*100)</f>
        <v>0.13238791467321728</v>
      </c>
      <c r="DO182" s="772">
        <f t="shared" si="128"/>
        <v>717.21555340175519</v>
      </c>
      <c r="DP182" s="737">
        <f>+IF(DO146=0,0,DO182/DO146*100)</f>
        <v>0.15058745961484649</v>
      </c>
      <c r="DR182" s="772">
        <f t="shared" si="129"/>
        <v>380.21036469350452</v>
      </c>
      <c r="DS182" s="737">
        <f>+IF(DR146=0,0,DR182/DR146*100)</f>
        <v>3.420066784709317E-2</v>
      </c>
      <c r="DT182" s="772">
        <v>36.240559194444444</v>
      </c>
      <c r="DU182" s="737">
        <f>+IF(DT146=0,0,DT182/DT146*100)</f>
        <v>3.9478422408863172E-2</v>
      </c>
      <c r="DV182" s="772">
        <v>29.2368125546156</v>
      </c>
      <c r="DW182" s="737">
        <f>+IF(DV146=0,0,DV182/DV146*100)</f>
        <v>3.0131339113416838E-2</v>
      </c>
      <c r="DX182" s="772">
        <v>31.235538194444445</v>
      </c>
      <c r="DY182" s="737">
        <f>+IF(DX146=0,0,DX182/DX146*100)</f>
        <v>3.3190566760134786E-2</v>
      </c>
      <c r="DZ182" s="772">
        <f t="shared" si="160"/>
        <v>96.712909943504485</v>
      </c>
      <c r="EA182" s="737">
        <f>+IF(DZ146=0,0,DZ182/DZ146*100)</f>
        <v>3.4181501529134864E-2</v>
      </c>
      <c r="EB182" s="772">
        <v>34.235538194444445</v>
      </c>
      <c r="EC182" s="737">
        <f>+IF(EB146=0,0,EB182/EB146*100)</f>
        <v>3.7818751654745061E-2</v>
      </c>
      <c r="ED182" s="772">
        <v>31.235538194444445</v>
      </c>
      <c r="EE182" s="737">
        <f>+IF(ED146=0,0,ED182/ED146*100)</f>
        <v>3.5011950185581245E-2</v>
      </c>
      <c r="EF182" s="772">
        <v>32.613149194444446</v>
      </c>
      <c r="EG182" s="737">
        <f>+IF(EF146=0,0,EF182/EF146*100)</f>
        <v>3.7272594206889997E-2</v>
      </c>
      <c r="EH182" s="772">
        <f t="shared" si="161"/>
        <v>98.084225583333335</v>
      </c>
      <c r="EI182" s="737">
        <f>+IF(EH146=0,0,EH182/EH146*100)</f>
        <v>3.6702915702167972E-2</v>
      </c>
      <c r="EJ182" s="772">
        <f t="shared" si="130"/>
        <v>194.79713552683782</v>
      </c>
      <c r="EK182" s="737">
        <f>+IF(EJ146=0,0,EJ182/EJ146*100)</f>
        <v>3.5406230283288015E-2</v>
      </c>
      <c r="EL182" s="772">
        <v>31.235538194444445</v>
      </c>
      <c r="EM182" s="737">
        <f>+IF(EL146=0,0,EL182/EL146*100)</f>
        <v>3.2872888664154026E-2</v>
      </c>
      <c r="EN182" s="772">
        <v>35.235538194444445</v>
      </c>
      <c r="EO182" s="737">
        <f>+IF(EN146=0,0,EN182/EN146*100)</f>
        <v>3.8305766370673816E-2</v>
      </c>
      <c r="EP182" s="772">
        <v>29.435538194444444</v>
      </c>
      <c r="EQ182" s="737">
        <f>+IF(EP146=0,0,EP182/EP146*100)</f>
        <v>3.0827257408341514E-2</v>
      </c>
      <c r="ER182" s="772">
        <f t="shared" si="162"/>
        <v>95.906614583333337</v>
      </c>
      <c r="ES182" s="737">
        <f>+IF(ER146=0,0,ER182/ER146*100)</f>
        <v>3.3950503817324354E-2</v>
      </c>
      <c r="ET182" s="772">
        <v>28.735538194444445</v>
      </c>
      <c r="EU182" s="737">
        <f>+IF(ET146=0,0,ET182/ET146*100)</f>
        <v>2.9816551741623169E-2</v>
      </c>
      <c r="EV182" s="772">
        <v>30.235538194444445</v>
      </c>
      <c r="EW182" s="737">
        <f>+IF(EV146=0,0,EV182/EV146*100)</f>
        <v>3.2486818528513123E-2</v>
      </c>
      <c r="EX182" s="772">
        <v>30.535538194444442</v>
      </c>
      <c r="EY182" s="737">
        <f>+IF(EX146=0,0,EX182/EX146*100)</f>
        <v>3.4082581884376566E-2</v>
      </c>
      <c r="EZ182" s="772">
        <f t="shared" si="163"/>
        <v>89.506614583333331</v>
      </c>
      <c r="FA182" s="737">
        <f>+IF(EZ146=0,0,EZ182/EZ146*100)</f>
        <v>3.2076921550778882E-2</v>
      </c>
      <c r="FB182" s="772">
        <f t="shared" si="131"/>
        <v>185.41322916666667</v>
      </c>
      <c r="FC182" s="737">
        <f>+IF(FB146=0,0,FB182/FB146*100)</f>
        <v>3.3019471791502324E-2</v>
      </c>
      <c r="FD182" s="772">
        <v>395.18543502117205</v>
      </c>
      <c r="FE182" s="737">
        <f>+IF(FD146=0,0,FD182/FD146*100)</f>
        <v>3.3754259350282208E-2</v>
      </c>
      <c r="FF182" s="772">
        <v>302.84921388488118</v>
      </c>
      <c r="FG182" s="737">
        <f>+IF(FF146=0,0,FF182/FF146*100)</f>
        <v>2.4357844985997003E-2</v>
      </c>
      <c r="FH182" s="772">
        <v>392.23983883489848</v>
      </c>
      <c r="FI182" s="737">
        <f>+IF(FH146=0,0,FH182/FH146*100)</f>
        <v>2.6021937247485614E-2</v>
      </c>
      <c r="FJ182" s="772">
        <v>398.74292115052805</v>
      </c>
      <c r="FK182" s="737">
        <f>+IF(FJ146=0,0,FJ182/FJ146*100)</f>
        <v>2.3599547344451789E-2</v>
      </c>
    </row>
    <row r="183" spans="2:167" s="648" customFormat="1" ht="13.5" customHeight="1">
      <c r="B183" s="771"/>
      <c r="C183" s="771" t="s">
        <v>4820</v>
      </c>
      <c r="D183" s="769"/>
      <c r="E183" s="772">
        <f t="shared" si="118"/>
        <v>46.859327</v>
      </c>
      <c r="F183" s="737">
        <f>+IF(E146=0,0,E183/E146*100)</f>
        <v>7.3081243225388073E-3</v>
      </c>
      <c r="G183" s="772">
        <v>71.708314999999999</v>
      </c>
      <c r="H183" s="737">
        <f>+IF(G146=0,0,G183/G146*100)</f>
        <v>0.15360638688763786</v>
      </c>
      <c r="I183" s="772">
        <v>0</v>
      </c>
      <c r="J183" s="737">
        <f>+IF(I146=0,0,I183/I146*100)</f>
        <v>0</v>
      </c>
      <c r="K183" s="772">
        <v>0</v>
      </c>
      <c r="L183" s="737">
        <f>+IF(K146=0,0,K183/K146*100)</f>
        <v>0</v>
      </c>
      <c r="M183" s="772">
        <f t="shared" si="148"/>
        <v>71.708314999999999</v>
      </c>
      <c r="N183" s="737">
        <f>+IF(M146=0,0,M183/M146*100)</f>
        <v>4.7070402184932789E-2</v>
      </c>
      <c r="O183" s="772">
        <v>0</v>
      </c>
      <c r="P183" s="737">
        <f>+IF(O146=0,0,O183/O146*100)</f>
        <v>0</v>
      </c>
      <c r="Q183" s="772">
        <v>-24.848987999999999</v>
      </c>
      <c r="R183" s="737">
        <f>+IF(Q146=0,0,Q183/Q146*100)</f>
        <v>-7.1534512442302453E-2</v>
      </c>
      <c r="S183" s="772">
        <v>0</v>
      </c>
      <c r="T183" s="737">
        <f>+IF(S146=0,0,S183/S146*100)</f>
        <v>0</v>
      </c>
      <c r="U183" s="772">
        <f t="shared" si="149"/>
        <v>-24.848987999999999</v>
      </c>
      <c r="V183" s="737">
        <f>+IF(U146=0,0,U183/U146*100)</f>
        <v>-1.898496825249375E-2</v>
      </c>
      <c r="W183" s="772">
        <f t="shared" si="120"/>
        <v>46.859327</v>
      </c>
      <c r="X183" s="737">
        <f>+IF(W146=0,0,W183/W146*100)</f>
        <v>1.6544597462008939E-2</v>
      </c>
      <c r="Y183" s="772">
        <v>0</v>
      </c>
      <c r="Z183" s="737">
        <f>+IF(Y146=0,0,Y183/Y146*100)</f>
        <v>0</v>
      </c>
      <c r="AA183" s="772">
        <v>0</v>
      </c>
      <c r="AB183" s="737">
        <f>+IF(AA146=0,0,AA183/AA146*100)</f>
        <v>0</v>
      </c>
      <c r="AC183" s="772">
        <v>0</v>
      </c>
      <c r="AD183" s="737">
        <f>+IF(AC146=0,0,AC183/AC146*100)</f>
        <v>0</v>
      </c>
      <c r="AE183" s="772">
        <f t="shared" si="150"/>
        <v>0</v>
      </c>
      <c r="AF183" s="737">
        <f>+IF(AE146=0,0,AE183/AE146*100)</f>
        <v>0</v>
      </c>
      <c r="AG183" s="772">
        <v>0</v>
      </c>
      <c r="AH183" s="737">
        <f>+IF(AG146=0,0,AG183/AG146*100)</f>
        <v>0</v>
      </c>
      <c r="AI183" s="772">
        <v>0</v>
      </c>
      <c r="AJ183" s="737">
        <f>+IF(AI146=0,0,AI183/AI146*100)</f>
        <v>0</v>
      </c>
      <c r="AK183" s="772">
        <v>0</v>
      </c>
      <c r="AL183" s="737">
        <f>+IF(AK146=0,0,AK183/AK146*100)</f>
        <v>0</v>
      </c>
      <c r="AM183" s="772">
        <f t="shared" si="151"/>
        <v>0</v>
      </c>
      <c r="AN183" s="737">
        <f>+IF(AM146=0,0,AM183/AM146*100)</f>
        <v>0</v>
      </c>
      <c r="AO183" s="772">
        <f t="shared" si="123"/>
        <v>0</v>
      </c>
      <c r="AP183" s="737">
        <f>+IF(AO146=0,0,AO183/AO146*100)</f>
        <v>0</v>
      </c>
      <c r="AQ183" s="651"/>
      <c r="AR183" s="772">
        <v>0.55132000000000003</v>
      </c>
      <c r="AS183" s="737">
        <f>+IF(AR146=0,0,AR183/AR146*100)</f>
        <v>7.4693260904111247E-5</v>
      </c>
      <c r="AT183" s="772">
        <v>0</v>
      </c>
      <c r="AU183" s="737">
        <f>+IF(AT146=0,0,AT183/AT146*100)</f>
        <v>0</v>
      </c>
      <c r="AV183" s="772">
        <v>0</v>
      </c>
      <c r="AW183" s="737">
        <f>+IF(AV146=0,0,AV183/AV146*100)</f>
        <v>0</v>
      </c>
      <c r="AX183" s="772">
        <v>0</v>
      </c>
      <c r="AY183" s="737">
        <f>+IF(AX146=0,0,AX183/AX146*100)</f>
        <v>0</v>
      </c>
      <c r="AZ183" s="772">
        <f t="shared" si="152"/>
        <v>0</v>
      </c>
      <c r="BA183" s="737">
        <f>+IF(AZ146=0,0,AZ183/AZ146*100)</f>
        <v>0</v>
      </c>
      <c r="BB183" s="772">
        <v>0</v>
      </c>
      <c r="BC183" s="737">
        <f>+IF(BB146=0,0,BB183/BB146*100)</f>
        <v>0</v>
      </c>
      <c r="BD183" s="772">
        <v>0</v>
      </c>
      <c r="BE183" s="737">
        <f>+IF(BD146=0,0,BD183/BD146*100)</f>
        <v>0</v>
      </c>
      <c r="BF183" s="772">
        <v>0</v>
      </c>
      <c r="BG183" s="737">
        <f>+IF(BF146=0,0,BF183/BF146*100)</f>
        <v>0</v>
      </c>
      <c r="BH183" s="772">
        <f t="shared" si="153"/>
        <v>0</v>
      </c>
      <c r="BI183" s="737">
        <f>+IF(BH146=0,0,BH183/BH146*100)</f>
        <v>0</v>
      </c>
      <c r="BJ183" s="772">
        <f t="shared" si="124"/>
        <v>0</v>
      </c>
      <c r="BK183" s="737">
        <f>+IF(BJ146=0,0,BJ183/BJ146*100)</f>
        <v>0</v>
      </c>
      <c r="BL183" s="772">
        <v>0</v>
      </c>
      <c r="BM183" s="737">
        <f>+IF(BL146=0,0,BL183/BL146*100)</f>
        <v>0</v>
      </c>
      <c r="BN183" s="772">
        <v>9.4601000000000005E-2</v>
      </c>
      <c r="BO183" s="737">
        <f>+IF(BN146=0,0,BN183/BN146*100)</f>
        <v>1.5362890576434488E-4</v>
      </c>
      <c r="BP183" s="772">
        <v>0</v>
      </c>
      <c r="BQ183" s="737">
        <f>+IF(BP146=0,0,BP183/BP146*100)</f>
        <v>0</v>
      </c>
      <c r="BR183" s="772">
        <f t="shared" si="154"/>
        <v>9.4601000000000005E-2</v>
      </c>
      <c r="BS183" s="737">
        <f>+IF(BR146=0,0,BR183/BR146*100)</f>
        <v>5.1451970513505158E-5</v>
      </c>
      <c r="BT183" s="772">
        <v>0.141177</v>
      </c>
      <c r="BU183" s="737">
        <f>+IF(BT146=0,0,BT183/BT146*100)</f>
        <v>2.4741200437394475E-4</v>
      </c>
      <c r="BV183" s="772">
        <v>0.31554199999999999</v>
      </c>
      <c r="BW183" s="737">
        <f>+IF(BV146=0,0,BV183/BV146*100)</f>
        <v>4.6611094072378131E-4</v>
      </c>
      <c r="BX183" s="772">
        <v>0</v>
      </c>
      <c r="BY183" s="737">
        <f>+IF(BX146=0,0,BX183/BX146*100)</f>
        <v>0</v>
      </c>
      <c r="BZ183" s="772">
        <f t="shared" si="155"/>
        <v>0.45671899999999999</v>
      </c>
      <c r="CA183" s="737">
        <f>+IF(BZ146=0,0,BZ183/BZ146*100)</f>
        <v>2.4530775888383934E-4</v>
      </c>
      <c r="CB183" s="772">
        <f t="shared" si="125"/>
        <v>0.55132000000000003</v>
      </c>
      <c r="CC183" s="737">
        <f>+IF(CB146=0,0,CB183/CB146*100)</f>
        <v>1.4898737439481458E-4</v>
      </c>
      <c r="CE183" s="772">
        <f t="shared" si="126"/>
        <v>0</v>
      </c>
      <c r="CF183" s="737">
        <f>+IF(CE146=0,0,CE183/CE146*100)</f>
        <v>0</v>
      </c>
      <c r="CG183" s="772">
        <v>0</v>
      </c>
      <c r="CH183" s="737">
        <f>+IF(CG146=0,0,CG183/CG146*100)</f>
        <v>0</v>
      </c>
      <c r="CI183" s="772">
        <v>0</v>
      </c>
      <c r="CJ183" s="737">
        <f>+IF(CI146=0,0,CI183/CI146*100)</f>
        <v>0</v>
      </c>
      <c r="CK183" s="772">
        <v>0</v>
      </c>
      <c r="CL183" s="737">
        <f>+IF(CK146=0,0,CK183/CK146*100)</f>
        <v>0</v>
      </c>
      <c r="CM183" s="772">
        <f t="shared" si="156"/>
        <v>0</v>
      </c>
      <c r="CN183" s="737">
        <f>+IF(CM146=0,0,CM183/CM146*100)</f>
        <v>0</v>
      </c>
      <c r="CO183" s="772">
        <v>0</v>
      </c>
      <c r="CP183" s="737">
        <f>+IF(CO146=0,0,CO183/CO146*100)</f>
        <v>0</v>
      </c>
      <c r="CQ183" s="772">
        <v>0</v>
      </c>
      <c r="CR183" s="737">
        <f>+IF(CQ146=0,0,CQ183/CQ146*100)</f>
        <v>0</v>
      </c>
      <c r="CS183" s="772">
        <v>0</v>
      </c>
      <c r="CT183" s="737">
        <f>+IF(CS146=0,0,CS183/CS146*100)</f>
        <v>0</v>
      </c>
      <c r="CU183" s="772">
        <f t="shared" si="157"/>
        <v>0</v>
      </c>
      <c r="CV183" s="737">
        <f>+IF(CU146=0,0,CU183/CU146*100)</f>
        <v>0</v>
      </c>
      <c r="CW183" s="772">
        <f t="shared" si="127"/>
        <v>0</v>
      </c>
      <c r="CX183" s="737">
        <f>+IF(CW146=0,0,CW183/CW146*100)</f>
        <v>0</v>
      </c>
      <c r="CY183" s="772">
        <v>0</v>
      </c>
      <c r="CZ183" s="737">
        <f>+IF(CY146=0,0,CY183/CY146*100)</f>
        <v>0</v>
      </c>
      <c r="DA183" s="772">
        <v>0</v>
      </c>
      <c r="DB183" s="737">
        <f>+IF(DA146=0,0,DA183/DA146*100)</f>
        <v>0</v>
      </c>
      <c r="DC183" s="772">
        <v>0</v>
      </c>
      <c r="DD183" s="737">
        <f>+IF(DC146=0,0,DC183/DC146*100)</f>
        <v>0</v>
      </c>
      <c r="DE183" s="772">
        <f t="shared" si="158"/>
        <v>0</v>
      </c>
      <c r="DF183" s="737">
        <f>+IF(DE146=0,0,DE183/DE146*100)</f>
        <v>0</v>
      </c>
      <c r="DG183" s="772">
        <v>0</v>
      </c>
      <c r="DH183" s="737">
        <f>+IF(DG146=0,0,DG183/DG146*100)</f>
        <v>0</v>
      </c>
      <c r="DI183" s="772">
        <v>0</v>
      </c>
      <c r="DJ183" s="737">
        <f>+IF(DI146=0,0,DI183/DI146*100)</f>
        <v>0</v>
      </c>
      <c r="DK183" s="772">
        <v>0</v>
      </c>
      <c r="DL183" s="737">
        <f>+IF(DK146=0,0,DK183/DK146*100)</f>
        <v>0</v>
      </c>
      <c r="DM183" s="772">
        <f t="shared" si="159"/>
        <v>0</v>
      </c>
      <c r="DN183" s="737">
        <f>+IF(DM146=0,0,DM183/DM146*100)</f>
        <v>0</v>
      </c>
      <c r="DO183" s="772">
        <f t="shared" si="128"/>
        <v>0</v>
      </c>
      <c r="DP183" s="737">
        <f>+IF(DO146=0,0,DO183/DO146*100)</f>
        <v>0</v>
      </c>
      <c r="DR183" s="772">
        <f t="shared" si="129"/>
        <v>350</v>
      </c>
      <c r="DS183" s="737">
        <f>+IF(DR146=0,0,DR183/DR146*100)</f>
        <v>3.148318630432935E-2</v>
      </c>
      <c r="DT183" s="772">
        <v>29.166666666666668</v>
      </c>
      <c r="DU183" s="737">
        <f>+IF(DT146=0,0,DT183/DT146*100)</f>
        <v>3.1772522624366403E-2</v>
      </c>
      <c r="DV183" s="772">
        <v>29.166666666666668</v>
      </c>
      <c r="DW183" s="737">
        <f>+IF(DV146=0,0,DV183/DV146*100)</f>
        <v>3.0059047048977435E-2</v>
      </c>
      <c r="DX183" s="772">
        <v>29.166666666666668</v>
      </c>
      <c r="DY183" s="737">
        <f>+IF(DX146=0,0,DX183/DX146*100)</f>
        <v>3.0992204813130989E-2</v>
      </c>
      <c r="DZ183" s="772">
        <f t="shared" si="160"/>
        <v>87.5</v>
      </c>
      <c r="EA183" s="737">
        <f>+IF(DZ146=0,0,DZ183/DZ146*100)</f>
        <v>3.0925358212739586E-2</v>
      </c>
      <c r="EB183" s="772">
        <v>29.166666666666668</v>
      </c>
      <c r="EC183" s="737">
        <f>+IF(EB146=0,0,EB183/EB146*100)</f>
        <v>3.2219353964833948E-2</v>
      </c>
      <c r="ED183" s="772">
        <v>29.166666666666668</v>
      </c>
      <c r="EE183" s="737">
        <f>+IF(ED146=0,0,ED183/ED146*100)</f>
        <v>3.269294974384062E-2</v>
      </c>
      <c r="EF183" s="772">
        <v>29.166666666666668</v>
      </c>
      <c r="EG183" s="737">
        <f>+IF(EF146=0,0,EF183/EF146*100)</f>
        <v>3.3333712256756819E-2</v>
      </c>
      <c r="EH183" s="772">
        <f t="shared" si="161"/>
        <v>87.5</v>
      </c>
      <c r="EI183" s="737">
        <f>+IF(EH146=0,0,EH183/EH146*100)</f>
        <v>3.2742320233860346E-2</v>
      </c>
      <c r="EJ183" s="772">
        <f t="shared" si="130"/>
        <v>175</v>
      </c>
      <c r="EK183" s="737">
        <f>+IF(EJ146=0,0,EJ183/EJ146*100)</f>
        <v>3.1807912795112671E-2</v>
      </c>
      <c r="EL183" s="772">
        <v>29.166666666666668</v>
      </c>
      <c r="EM183" s="737">
        <f>+IF(EL146=0,0,EL183/EL146*100)</f>
        <v>3.0695567979947814E-2</v>
      </c>
      <c r="EN183" s="772">
        <v>29.166666666666668</v>
      </c>
      <c r="EO183" s="737">
        <f>+IF(EN146=0,0,EN183/EN146*100)</f>
        <v>3.170808724360024E-2</v>
      </c>
      <c r="EP183" s="772">
        <v>29.166666666666668</v>
      </c>
      <c r="EQ183" s="737">
        <f>+IF(EP146=0,0,EP183/EP146*100)</f>
        <v>3.0545673571082375E-2</v>
      </c>
      <c r="ER183" s="772">
        <f t="shared" si="162"/>
        <v>87.5</v>
      </c>
      <c r="ES183" s="737">
        <f>+IF(ER146=0,0,ER183/ER146*100)</f>
        <v>3.0974600625013872E-2</v>
      </c>
      <c r="ET183" s="772">
        <v>29.166666666666668</v>
      </c>
      <c r="EU183" s="737">
        <f>+IF(ET146=0,0,ET183/ET146*100)</f>
        <v>3.0263899005917184E-2</v>
      </c>
      <c r="EV183" s="772">
        <v>29.166666666666668</v>
      </c>
      <c r="EW183" s="737">
        <f>+IF(EV146=0,0,EV183/EV146*100)</f>
        <v>3.1338360871503677E-2</v>
      </c>
      <c r="EX183" s="772">
        <v>29.166666666666668</v>
      </c>
      <c r="EY183" s="737">
        <f>+IF(EX146=0,0,EX183/EX146*100)</f>
        <v>3.255470064522533E-2</v>
      </c>
      <c r="EZ183" s="772">
        <f t="shared" si="163"/>
        <v>87.5</v>
      </c>
      <c r="FA183" s="737">
        <f>+IF(EZ146=0,0,EZ183/EZ146*100)</f>
        <v>3.1357801306181703E-2</v>
      </c>
      <c r="FB183" s="772">
        <f t="shared" si="131"/>
        <v>175</v>
      </c>
      <c r="FC183" s="737">
        <f>+IF(FB146=0,0,FB183/FB146*100)</f>
        <v>3.1165023064879234E-2</v>
      </c>
      <c r="FD183" s="772">
        <v>950</v>
      </c>
      <c r="FE183" s="737">
        <f>+IF(FD146=0,0,FD183/FD146*100)</f>
        <v>8.1143037017672809E-2</v>
      </c>
      <c r="FF183" s="772">
        <v>350.00000000000006</v>
      </c>
      <c r="FG183" s="737">
        <f>+IF(FF146=0,0,FF183/FF146*100)</f>
        <v>2.8150133314658571E-2</v>
      </c>
      <c r="FH183" s="772">
        <v>750</v>
      </c>
      <c r="FI183" s="737">
        <f>+IF(FH146=0,0,FH183/FH146*100)</f>
        <v>4.9756427071726061E-2</v>
      </c>
      <c r="FJ183" s="772">
        <v>1950</v>
      </c>
      <c r="FK183" s="737">
        <f>+IF(FJ146=0,0,FJ183/FJ146*100)</f>
        <v>0.1154104935302625</v>
      </c>
    </row>
    <row r="184" spans="2:167" s="648" customFormat="1" ht="13.5" customHeight="1">
      <c r="B184" s="769"/>
      <c r="C184" s="781" t="s">
        <v>4821</v>
      </c>
      <c r="E184" s="772">
        <f t="shared" si="118"/>
        <v>156.89227800000003</v>
      </c>
      <c r="F184" s="737">
        <f>+IF(E146=0,0,E184/E146*100)</f>
        <v>2.4468731120921145E-2</v>
      </c>
      <c r="G184" s="772">
        <v>15.574902</v>
      </c>
      <c r="H184" s="737">
        <f>+IF(G146=0,0,G184/G146*100)</f>
        <v>3.3362998731026446E-2</v>
      </c>
      <c r="I184" s="772">
        <v>19.630516999999998</v>
      </c>
      <c r="J184" s="737">
        <f>+IF(I146=0,0,I184/I146*100)</f>
        <v>3.8162715896890971E-2</v>
      </c>
      <c r="K184" s="772">
        <v>100.28979800000002</v>
      </c>
      <c r="L184" s="737">
        <f>+IF(K146=0,0,K184/K146*100)</f>
        <v>0.18496645677103024</v>
      </c>
      <c r="M184" s="772">
        <f t="shared" si="148"/>
        <v>135.49521700000003</v>
      </c>
      <c r="N184" s="737">
        <f>+IF(M146=0,0,M184/M146*100)</f>
        <v>8.8941071315435924E-2</v>
      </c>
      <c r="O184" s="772">
        <v>0.20429</v>
      </c>
      <c r="P184" s="737">
        <f>+IF(O146=0,0,O184/O146*100)</f>
        <v>4.1874655266757035E-4</v>
      </c>
      <c r="Q184" s="772">
        <v>0</v>
      </c>
      <c r="R184" s="737">
        <f>+IF(Q146=0,0,Q184/Q146*100)</f>
        <v>0</v>
      </c>
      <c r="S184" s="772">
        <v>1.297E-3</v>
      </c>
      <c r="T184" s="737">
        <f>+IF(S146=0,0,S184/S146*100)</f>
        <v>2.7383341360400933E-6</v>
      </c>
      <c r="U184" s="772">
        <f t="shared" si="149"/>
        <v>0.20558699999999999</v>
      </c>
      <c r="V184" s="737">
        <f>+IF(U146=0,0,U184/U146*100)</f>
        <v>1.5707129272731079E-4</v>
      </c>
      <c r="W184" s="772">
        <f t="shared" si="120"/>
        <v>135.70080400000003</v>
      </c>
      <c r="X184" s="737">
        <f>+IF(W146=0,0,W184/W146*100)</f>
        <v>4.7911810117353432E-2</v>
      </c>
      <c r="Y184" s="772">
        <v>0.105</v>
      </c>
      <c r="Z184" s="737">
        <f>+IF(Y146=0,0,Y184/Y146*100)</f>
        <v>1.9365722388805636E-4</v>
      </c>
      <c r="AA184" s="772">
        <v>0</v>
      </c>
      <c r="AB184" s="737">
        <f>+IF(AA146=0,0,AA184/AA146*100)</f>
        <v>0</v>
      </c>
      <c r="AC184" s="772">
        <v>0.14199999999999999</v>
      </c>
      <c r="AD184" s="737">
        <f>+IF(AC146=0,0,AC184/AC146*100)</f>
        <v>2.3428176941392838E-4</v>
      </c>
      <c r="AE184" s="772">
        <f t="shared" si="150"/>
        <v>0.247</v>
      </c>
      <c r="AF184" s="737">
        <f>+IF(AE146=0,0,AE184/AE146*100)</f>
        <v>1.4471547183457877E-4</v>
      </c>
      <c r="AG184" s="772">
        <v>2.88</v>
      </c>
      <c r="AH184" s="737">
        <f>+IF(AG146=0,0,AG184/AG146*100)</f>
        <v>4.8896527046089992E-3</v>
      </c>
      <c r="AI184" s="772">
        <v>9</v>
      </c>
      <c r="AJ184" s="737">
        <f>+IF(AI146=0,0,AI184/AI146*100)</f>
        <v>1.4017618272199491E-2</v>
      </c>
      <c r="AK184" s="772">
        <v>9.0644740000000006</v>
      </c>
      <c r="AL184" s="737">
        <f>+IF(AK146=0,0,AK184/AK146*100)</f>
        <v>1.412350619705019E-2</v>
      </c>
      <c r="AM184" s="772">
        <f t="shared" si="151"/>
        <v>20.944474</v>
      </c>
      <c r="AN184" s="737">
        <f>+IF(AM146=0,0,AM184/AM146*100)</f>
        <v>1.1183217960410127E-2</v>
      </c>
      <c r="AO184" s="772">
        <f t="shared" si="123"/>
        <v>21.191473999999999</v>
      </c>
      <c r="AP184" s="737">
        <f>+IF(AO146=0,0,AO184/AO146*100)</f>
        <v>5.9199914426878737E-3</v>
      </c>
      <c r="AQ184" s="651"/>
      <c r="AR184" s="772">
        <v>140.21331716666666</v>
      </c>
      <c r="AS184" s="737">
        <f>+IF(AR146=0,0,AR184/AR146*100)</f>
        <v>1.8996208882973105E-2</v>
      </c>
      <c r="AT184" s="772">
        <v>26.333285</v>
      </c>
      <c r="AU184" s="737">
        <f>+IF(AT146=0,0,AT184/AT146*100)</f>
        <v>4.4216736655919707E-2</v>
      </c>
      <c r="AV184" s="772">
        <v>0</v>
      </c>
      <c r="AW184" s="737">
        <f>+IF(AV146=0,0,AV184/AV146*100)</f>
        <v>0</v>
      </c>
      <c r="AX184" s="772">
        <v>21.065508999999999</v>
      </c>
      <c r="AY184" s="737">
        <f>+IF(AX146=0,0,AX184/AX146*100)</f>
        <v>3.1066390798689322E-2</v>
      </c>
      <c r="AZ184" s="772">
        <f t="shared" si="152"/>
        <v>47.398793999999995</v>
      </c>
      <c r="BA184" s="737">
        <f>+IF(AZ146=0,0,AZ184/AZ146*100)</f>
        <v>2.6013878639120809E-2</v>
      </c>
      <c r="BB184" s="772">
        <v>0</v>
      </c>
      <c r="BC184" s="737">
        <f>+IF(BB146=0,0,BB184/BB146*100)</f>
        <v>0</v>
      </c>
      <c r="BD184" s="772">
        <v>10.70805</v>
      </c>
      <c r="BE184" s="737">
        <f>+IF(BD146=0,0,BD184/BD146*100)</f>
        <v>1.7379650143082674E-2</v>
      </c>
      <c r="BF184" s="772">
        <v>0.32396616666666672</v>
      </c>
      <c r="BG184" s="737">
        <f>+IF(BF146=0,0,BF184/BF146*100)</f>
        <v>5.2257206177882545E-4</v>
      </c>
      <c r="BH184" s="772">
        <f t="shared" si="153"/>
        <v>11.032016166666667</v>
      </c>
      <c r="BI184" s="737">
        <f>+IF(BH146=0,0,BH184/BH146*100)</f>
        <v>5.9356102550625293E-3</v>
      </c>
      <c r="BJ184" s="772">
        <f t="shared" si="124"/>
        <v>58.43081016666666</v>
      </c>
      <c r="BK184" s="737">
        <f>+IF(BJ146=0,0,BJ184/BJ146*100)</f>
        <v>1.5875033201883014E-2</v>
      </c>
      <c r="BL184" s="772">
        <v>0</v>
      </c>
      <c r="BM184" s="737">
        <f>+IF(BL146=0,0,BL184/BL146*100)</f>
        <v>0</v>
      </c>
      <c r="BN184" s="772">
        <v>0</v>
      </c>
      <c r="BO184" s="737">
        <f>+IF(BN146=0,0,BN184/BN146*100)</f>
        <v>0</v>
      </c>
      <c r="BP184" s="772">
        <v>0</v>
      </c>
      <c r="BQ184" s="737">
        <f>+IF(BP146=0,0,BP184/BP146*100)</f>
        <v>0</v>
      </c>
      <c r="BR184" s="772">
        <f t="shared" si="154"/>
        <v>0</v>
      </c>
      <c r="BS184" s="737">
        <f>+IF(BR146=0,0,BR184/BR146*100)</f>
        <v>0</v>
      </c>
      <c r="BT184" s="772">
        <v>17.976330000000001</v>
      </c>
      <c r="BU184" s="737">
        <f>+IF(BT146=0,0,BT184/BT146*100)</f>
        <v>3.1503430704629472E-2</v>
      </c>
      <c r="BV184" s="772">
        <v>41.557886999999994</v>
      </c>
      <c r="BW184" s="737">
        <f>+IF(BV146=0,0,BV184/BV146*100)</f>
        <v>6.1388296341097541E-2</v>
      </c>
      <c r="BX184" s="772">
        <v>22.248290000000001</v>
      </c>
      <c r="BY184" s="737">
        <f>+IF(BX146=0,0,BX184/BX146*100)</f>
        <v>3.6220968462263067E-2</v>
      </c>
      <c r="BZ184" s="772">
        <f t="shared" si="155"/>
        <v>81.782506999999995</v>
      </c>
      <c r="CA184" s="737">
        <f>+IF(BZ146=0,0,BZ184/BZ146*100)</f>
        <v>4.3926097902806542E-2</v>
      </c>
      <c r="CB184" s="772">
        <f t="shared" si="125"/>
        <v>81.782506999999995</v>
      </c>
      <c r="CC184" s="737">
        <f>+IF(CB146=0,0,CB184/CB146*100)</f>
        <v>2.2100705560029642E-2</v>
      </c>
      <c r="CE184" s="772">
        <f t="shared" si="126"/>
        <v>43.434425000000005</v>
      </c>
      <c r="CF184" s="737">
        <f>+IF(CE146=0,0,CE184/CE146*100)</f>
        <v>4.792861690340545E-3</v>
      </c>
      <c r="CG184" s="772">
        <v>0</v>
      </c>
      <c r="CH184" s="737">
        <f>+IF(CG146=0,0,CG184/CG146*100)</f>
        <v>0</v>
      </c>
      <c r="CI184" s="772">
        <v>0</v>
      </c>
      <c r="CJ184" s="737">
        <f>+IF(CI146=0,0,CI184/CI146*100)</f>
        <v>0</v>
      </c>
      <c r="CK184" s="772">
        <v>20.973862</v>
      </c>
      <c r="CL184" s="737">
        <f>+IF(CK146=0,0,CK184/CK146*100)</f>
        <v>2.8153731164479775E-2</v>
      </c>
      <c r="CM184" s="772">
        <f t="shared" si="156"/>
        <v>20.973862</v>
      </c>
      <c r="CN184" s="737">
        <f>+IF(CM146=0,0,CM184/CM146*100)</f>
        <v>1.0402089121987205E-2</v>
      </c>
      <c r="CO184" s="772">
        <v>1.5197000000000001</v>
      </c>
      <c r="CP184" s="737">
        <f>+IF(CO146=0,0,CO184/CO146*100)</f>
        <v>2.1310496080040151E-3</v>
      </c>
      <c r="CQ184" s="772">
        <v>80.940863000000007</v>
      </c>
      <c r="CR184" s="737">
        <f>+IF(CQ146=0,0,CQ184/CQ146*100)</f>
        <v>0.10452439439884724</v>
      </c>
      <c r="CS184" s="772">
        <v>0</v>
      </c>
      <c r="CT184" s="737">
        <f>+IF(CS146=0,0,CS184/CS146*100)</f>
        <v>0</v>
      </c>
      <c r="CU184" s="772">
        <f t="shared" si="157"/>
        <v>82.460563000000008</v>
      </c>
      <c r="CV184" s="737">
        <f>+IF(CU146=0,0,CU184/CU146*100)</f>
        <v>3.6115923482781129E-2</v>
      </c>
      <c r="CW184" s="772">
        <f t="shared" si="127"/>
        <v>103.434425</v>
      </c>
      <c r="CX184" s="737">
        <f>+IF(CW146=0,0,CW184/CW146*100)</f>
        <v>2.4057138677927099E-2</v>
      </c>
      <c r="CY184" s="772">
        <v>0</v>
      </c>
      <c r="CZ184" s="737">
        <f>+IF(CY146=0,0,CY184/CY146*100)</f>
        <v>0</v>
      </c>
      <c r="DA184" s="772">
        <v>0</v>
      </c>
      <c r="DB184" s="737">
        <f>+IF(DA146=0,0,DA184/DA146*100)</f>
        <v>0</v>
      </c>
      <c r="DC184" s="772">
        <v>0</v>
      </c>
      <c r="DD184" s="737">
        <f>+IF(DC146=0,0,DC184/DC146*100)</f>
        <v>0</v>
      </c>
      <c r="DE184" s="772">
        <f t="shared" si="158"/>
        <v>0</v>
      </c>
      <c r="DF184" s="737">
        <f>+IF(DE146=0,0,DE184/DE146*100)</f>
        <v>0</v>
      </c>
      <c r="DG184" s="772">
        <v>-20</v>
      </c>
      <c r="DH184" s="737">
        <f>+IF(DG146=0,0,DG184/DG146*100)</f>
        <v>-2.3872317238130325E-2</v>
      </c>
      <c r="DI184" s="772">
        <v>-20</v>
      </c>
      <c r="DJ184" s="737">
        <f>+IF(DI146=0,0,DI184/DI146*100)</f>
        <v>-2.6212202115216781E-2</v>
      </c>
      <c r="DK184" s="772">
        <v>-20</v>
      </c>
      <c r="DL184" s="737">
        <f>+IF(DK146=0,0,DK184/DK146*100)</f>
        <v>-2.719414341892349E-2</v>
      </c>
      <c r="DM184" s="772">
        <f t="shared" si="159"/>
        <v>-60</v>
      </c>
      <c r="DN184" s="737">
        <f>+IF(DM146=0,0,DM184/DM146*100)</f>
        <v>-2.5682222863752859E-2</v>
      </c>
      <c r="DO184" s="772">
        <f t="shared" si="128"/>
        <v>-60</v>
      </c>
      <c r="DP184" s="737">
        <f>+IF(DO146=0,0,DO184/DO146*100)</f>
        <v>-1.2597673787240927E-2</v>
      </c>
      <c r="DR184" s="772">
        <f t="shared" si="129"/>
        <v>103.50457203851214</v>
      </c>
      <c r="DS184" s="737">
        <f>+IF(DR146=0,0,DR184/DR146*100)</f>
        <v>9.3104392138238738E-3</v>
      </c>
      <c r="DT184" s="772">
        <v>0</v>
      </c>
      <c r="DU184" s="737">
        <f>+IF(DT146=0,0,DT184/DT146*100)</f>
        <v>0</v>
      </c>
      <c r="DV184" s="772">
        <v>0</v>
      </c>
      <c r="DW184" s="737">
        <f>+IF(DV146=0,0,DV184/DV146*100)</f>
        <v>0</v>
      </c>
      <c r="DX184" s="772">
        <v>20.973877547764587</v>
      </c>
      <c r="DY184" s="737">
        <f>+IF(DX146=0,0,DX184/DX146*100)</f>
        <v>2.2286630012086275E-2</v>
      </c>
      <c r="DZ184" s="772">
        <f t="shared" si="160"/>
        <v>20.973877547764587</v>
      </c>
      <c r="EA184" s="737">
        <f>+IF(DZ146=0,0,DZ184/DZ146*100)</f>
        <v>7.4128534431400685E-3</v>
      </c>
      <c r="EB184" s="772">
        <v>1.5205766347180047</v>
      </c>
      <c r="EC184" s="737">
        <f>+IF(EB146=0,0,EB184/EB146*100)</f>
        <v>1.6797256054160712E-3</v>
      </c>
      <c r="ED184" s="772">
        <v>80.949845397133089</v>
      </c>
      <c r="EE184" s="737">
        <f>+IF(ED146=0,0,ED184/ED146*100)</f>
        <v>9.0736773508804797E-2</v>
      </c>
      <c r="EF184" s="772">
        <v>6.970437828764193E-3</v>
      </c>
      <c r="EG184" s="737">
        <f>+IF(EF146=0,0,EF184/EF146*100)</f>
        <v>7.9663052190047432E-6</v>
      </c>
      <c r="EH184" s="772">
        <f t="shared" si="161"/>
        <v>82.47739246967987</v>
      </c>
      <c r="EI184" s="737">
        <f>+IF(EH146=0,0,EH184/EH146*100)</f>
        <v>3.0862870814811889E-2</v>
      </c>
      <c r="EJ184" s="772">
        <f t="shared" si="130"/>
        <v>103.45127001744446</v>
      </c>
      <c r="EK184" s="737">
        <f>+IF(EJ146=0,0,EJ184/EJ146*100)</f>
        <v>1.8803251287191586E-2</v>
      </c>
      <c r="EL184" s="772">
        <v>6.6886034974715887E-3</v>
      </c>
      <c r="EM184" s="737">
        <f>+IF(EL146=0,0,EL184/EL146*100)</f>
        <v>7.0392165719162012E-6</v>
      </c>
      <c r="EN184" s="772">
        <v>6.3277310186672367E-3</v>
      </c>
      <c r="EO184" s="737">
        <f>+IF(EN146=0,0,EN184/EN146*100)</f>
        <v>6.8790941895063825E-6</v>
      </c>
      <c r="EP184" s="772">
        <v>6.1066850556643912E-3</v>
      </c>
      <c r="EQ184" s="737">
        <f>+IF(EP146=0,0,EP184/EP146*100)</f>
        <v>6.3954105706879371E-6</v>
      </c>
      <c r="ER184" s="772">
        <f t="shared" si="162"/>
        <v>1.9123019571803217E-2</v>
      </c>
      <c r="ES184" s="737">
        <f>+IF(ER146=0,0,ER184/ER146*100)</f>
        <v>6.7694616454963239E-6</v>
      </c>
      <c r="ET184" s="772">
        <v>9.711867858724842E-3</v>
      </c>
      <c r="EU184" s="737">
        <f>+IF(ET146=0,0,ET184/ET146*100)</f>
        <v>1.0077222446923261E-5</v>
      </c>
      <c r="EV184" s="772">
        <v>1.1909607075624596E-2</v>
      </c>
      <c r="EW184" s="737">
        <f>+IF(EV146=0,0,EV184/EV146*100)</f>
        <v>1.2796373635670989E-5</v>
      </c>
      <c r="EX184" s="772">
        <v>1.255752656152846E-2</v>
      </c>
      <c r="EY184" s="737">
        <f>+IF(EX146=0,0,EX184/EX146*100)</f>
        <v>1.4016223476172279E-5</v>
      </c>
      <c r="EZ184" s="772">
        <f t="shared" si="163"/>
        <v>3.4179001495877902E-2</v>
      </c>
      <c r="FA184" s="737">
        <f>+IF(EZ146=0,0,EZ184/EZ146*100)</f>
        <v>1.2248895288587732E-5</v>
      </c>
      <c r="FB184" s="772">
        <f t="shared" si="131"/>
        <v>5.3302021067681116E-2</v>
      </c>
      <c r="FC184" s="737">
        <f>+IF(FB146=0,0,FB184/FB146*100)</f>
        <v>9.4923355198797779E-6</v>
      </c>
      <c r="FD184" s="772">
        <v>108.80228801284392</v>
      </c>
      <c r="FE184" s="737">
        <f>+IF(FD146=0,0,FD184/FD146*100)</f>
        <v>9.2932085092986231E-3</v>
      </c>
      <c r="FF184" s="772">
        <v>129.31603210823903</v>
      </c>
      <c r="FG184" s="737">
        <f>+IF(FF146=0,0,FF184/FF146*100)</f>
        <v>1.0400752981627417E-2</v>
      </c>
      <c r="FH184" s="772">
        <v>158.55998405544489</v>
      </c>
      <c r="FI184" s="737">
        <f>+IF(FH146=0,0,FH184/FH146*100)</f>
        <v>1.0519171044198387E-2</v>
      </c>
      <c r="FJ184" s="772">
        <v>223.82363215493092</v>
      </c>
      <c r="FK184" s="737">
        <f>+IF(FJ146=0,0,FJ184/FJ146*100)</f>
        <v>1.3246972231146925E-2</v>
      </c>
    </row>
    <row r="185" spans="2:167" s="758" customFormat="1" ht="13.5" customHeight="1">
      <c r="B185" s="765" t="s">
        <v>4822</v>
      </c>
      <c r="C185" s="766"/>
      <c r="D185" s="766"/>
      <c r="E185" s="767">
        <f t="shared" si="118"/>
        <v>-20769.406639560162</v>
      </c>
      <c r="F185" s="768">
        <f>+IF(E146=0,0,E185/E146*100)</f>
        <v>-3.2391716984597032</v>
      </c>
      <c r="G185" s="767">
        <f>G186-G187-G188</f>
        <v>-1336.8833169999998</v>
      </c>
      <c r="H185" s="768">
        <f>+IF(G146=0,0,G185/G146*100)</f>
        <v>-2.8637378526427595</v>
      </c>
      <c r="I185" s="767">
        <f>I186-I187-I188</f>
        <v>-1216.9823650000001</v>
      </c>
      <c r="J185" s="768">
        <f>+IF(I146=0,0,I185/I146*100)</f>
        <v>-2.3658751446546966</v>
      </c>
      <c r="K185" s="767">
        <f>K186-K187-K188</f>
        <v>-1661.2261869999973</v>
      </c>
      <c r="L185" s="768">
        <f>+IF(K146=0,0,K185/K146*100)</f>
        <v>-3.0638322923398285</v>
      </c>
      <c r="M185" s="767">
        <f>+M186-M187-M188</f>
        <v>-4215.0918689999962</v>
      </c>
      <c r="N185" s="768">
        <f>+IF(M146=0,0,M185/M146*100)</f>
        <v>-2.7668488587449009</v>
      </c>
      <c r="O185" s="767">
        <f>O186-O187-O188</f>
        <v>-1058.6152700000002</v>
      </c>
      <c r="P185" s="768">
        <f>+IF(O146=0,0,O185/O146*100)</f>
        <v>-2.1699128440635826</v>
      </c>
      <c r="Q185" s="767">
        <f>Q186-Q187-Q188</f>
        <v>-1850.58888476577</v>
      </c>
      <c r="R185" s="768">
        <f>+IF(Q146=0,0,Q185/Q146*100)</f>
        <v>-5.3274191127165267</v>
      </c>
      <c r="S185" s="767">
        <f>S186-S187-S188</f>
        <v>-1449.0866612576783</v>
      </c>
      <c r="T185" s="768">
        <f>+IF(S146=0,0,S185/S146*100)</f>
        <v>-3.0594321284520185</v>
      </c>
      <c r="U185" s="767">
        <f>+U186-U187-U188</f>
        <v>-4358.2908160234492</v>
      </c>
      <c r="V185" s="768">
        <f>+IF(U146=0,0,U185/U146*100)</f>
        <v>-3.3297940655506881</v>
      </c>
      <c r="W185" s="767">
        <f>+W186-W187-W188</f>
        <v>-8573.3826850234436</v>
      </c>
      <c r="X185" s="768">
        <f>+IF(W146=0,0,W185/W146*100)</f>
        <v>-3.026999628301752</v>
      </c>
      <c r="Y185" s="767">
        <f>Y186-Y187-Y188</f>
        <v>-2273.503066000002</v>
      </c>
      <c r="Z185" s="768">
        <f>+IF(Y146=0,0,Y185/Y146*100)</f>
        <v>-4.1931456405956666</v>
      </c>
      <c r="AA185" s="767">
        <f>AA186-AA187-AA188</f>
        <v>-2197.6312149999967</v>
      </c>
      <c r="AB185" s="768">
        <f>+IF(AA146=0,0,AA185/AA146*100)</f>
        <v>-3.9349194731188533</v>
      </c>
      <c r="AC185" s="767">
        <f>AC186-AC187-AC188</f>
        <v>-1995.3147569999987</v>
      </c>
      <c r="AD185" s="768">
        <f>+IF(AC146=0,0,AC185/AC146*100)</f>
        <v>-3.2920131817442417</v>
      </c>
      <c r="AE185" s="767">
        <f>+AE186-AE187-AE188</f>
        <v>-6466.449037999997</v>
      </c>
      <c r="AF185" s="768">
        <f>+IF(AE146=0,0,AE185/AE146*100)</f>
        <v>-3.7886446300746055</v>
      </c>
      <c r="AG185" s="767">
        <f>AG186-AG187-AG188</f>
        <v>-1749.6988270000024</v>
      </c>
      <c r="AH185" s="768">
        <f>+IF(AG146=0,0,AG185/AG146*100)</f>
        <v>-2.9706318061429706</v>
      </c>
      <c r="AI185" s="767">
        <f>AI186-AI187-AI188</f>
        <v>-1842.1224199999995</v>
      </c>
      <c r="AJ185" s="768">
        <f>+IF(AI146=0,0,AI185/AI146*100)</f>
        <v>-2.8691298771355935</v>
      </c>
      <c r="AK185" s="767">
        <f>AK186-AK187-AK188</f>
        <v>-2137.7536695367171</v>
      </c>
      <c r="AL185" s="768">
        <f>+IF(AK146=0,0,AK185/AK146*100)</f>
        <v>-3.3308691932337835</v>
      </c>
      <c r="AM185" s="767">
        <f>+AM186-AM187-AM188</f>
        <v>-5729.5749165367179</v>
      </c>
      <c r="AN185" s="768">
        <f>+IF(AM146=0,0,AM185/AM146*100)</f>
        <v>-3.0592835662585167</v>
      </c>
      <c r="AO185" s="767">
        <f>+AO186-AO187-AO188</f>
        <v>-12196.023954536717</v>
      </c>
      <c r="AP185" s="768">
        <f>+IF(AO146=0,0,AO185/AO146*100)</f>
        <v>-3.4070474496334553</v>
      </c>
      <c r="AQ185" s="734"/>
      <c r="AR185" s="767">
        <f>AR186-AR187-AR188</f>
        <v>-8773.6290199438299</v>
      </c>
      <c r="AS185" s="768">
        <f>+IF(AR146=0,0,AR185/AR146*100)</f>
        <v>-1.1886580596795804</v>
      </c>
      <c r="AT185" s="767">
        <f>AT186-AT187-AT188</f>
        <v>-564.40575699999931</v>
      </c>
      <c r="AU185" s="768">
        <f>+IF(AT146=0,0,AT185/AT146*100)</f>
        <v>-0.9477048049399831</v>
      </c>
      <c r="AV185" s="767">
        <f>AV186-AV187-AV188</f>
        <v>-564.45772516666591</v>
      </c>
      <c r="AW185" s="768">
        <f>+IF(AV146=0,0,AV185/AV146*100)</f>
        <v>-1.0292295824814139</v>
      </c>
      <c r="AX185" s="767">
        <f>AX186-AX187-AX188</f>
        <v>-789.53189316666544</v>
      </c>
      <c r="AY185" s="768">
        <f>+IF(AX146=0,0,AX185/AX146*100)</f>
        <v>-1.164363336349701</v>
      </c>
      <c r="AZ185" s="767">
        <f>+AZ186-AZ187-AZ188</f>
        <v>-1918.3953753333303</v>
      </c>
      <c r="BA185" s="768">
        <f>+IF(AZ146=0,0,AZ185/AZ146*100)</f>
        <v>-1.0528728742712712</v>
      </c>
      <c r="BB185" s="767">
        <f>BB186-BB187-BB188</f>
        <v>-826.87706399999945</v>
      </c>
      <c r="BC185" s="768">
        <f>+IF(BB146=0,0,BB185/BB146*100)</f>
        <v>-1.3282224063475347</v>
      </c>
      <c r="BD185" s="767">
        <f>BD186-BD187-BD188</f>
        <v>-794.6117660000009</v>
      </c>
      <c r="BE185" s="768">
        <f>+IF(BD146=0,0,BD185/BD146*100)</f>
        <v>-1.2896908860770253</v>
      </c>
      <c r="BF185" s="767">
        <f>BF186-BF187-BF188</f>
        <v>-987.30872716666659</v>
      </c>
      <c r="BG185" s="768">
        <f>+IF(BF146=0,0,BF185/BF146*100)</f>
        <v>-1.5925735779025669</v>
      </c>
      <c r="BH185" s="767">
        <f>+BH186-BH187-BH188</f>
        <v>-2608.797557166667</v>
      </c>
      <c r="BI185" s="768">
        <f>+IF(BH146=0,0,BH185/BH146*100)</f>
        <v>-1.4036242604944706</v>
      </c>
      <c r="BJ185" s="767">
        <f>+BJ186-BJ187-BJ188</f>
        <v>-4527.1929324999983</v>
      </c>
      <c r="BK185" s="768">
        <f>+IF(BJ146=0,0,BJ185/BJ146*100)</f>
        <v>-1.2299904435651192</v>
      </c>
      <c r="BL185" s="767">
        <f>BL186-BL187-BL188</f>
        <v>-654.15036499999997</v>
      </c>
      <c r="BM185" s="768">
        <f>+IF(BL146=0,0,BL185/BL146*100)</f>
        <v>-0.97138016759148083</v>
      </c>
      <c r="BN185" s="767">
        <f>BN186-BN187-BN188</f>
        <v>-824.65416699999651</v>
      </c>
      <c r="BO185" s="768">
        <f>+IF(BN146=0,0,BN185/BN146*100)</f>
        <v>-1.3392111849791946</v>
      </c>
      <c r="BP185" s="767">
        <f>BP186-BP187-BP188</f>
        <v>-833.46013700000071</v>
      </c>
      <c r="BQ185" s="768">
        <f>+IF(BP146=0,0,BP185/BP146*100)</f>
        <v>-1.5169606317557249</v>
      </c>
      <c r="BR185" s="767">
        <f>+BR186-BR187-BR188</f>
        <v>-2312.2646689999965</v>
      </c>
      <c r="BS185" s="768">
        <f>+IF(BR146=0,0,BR185/BR146*100)</f>
        <v>-1.2576037628440249</v>
      </c>
      <c r="BT185" s="767">
        <f>BT186-BT187-BT188</f>
        <v>-200.24640244383681</v>
      </c>
      <c r="BU185" s="768">
        <f>+IF(BT146=0,0,BT185/BT146*100)</f>
        <v>-0.35093084424021803</v>
      </c>
      <c r="BV185" s="767">
        <f>BV186-BV187-BV188</f>
        <v>-557.30180399999995</v>
      </c>
      <c r="BW185" s="768">
        <f>+IF(BV146=0,0,BV185/BV146*100)</f>
        <v>-0.82323262237515238</v>
      </c>
      <c r="BX185" s="767">
        <f>BX186-BX187-BX188</f>
        <v>-1176.6232119999981</v>
      </c>
      <c r="BY185" s="768">
        <f>+IF(BX146=0,0,BX185/BX146*100)</f>
        <v>-1.915582377513894</v>
      </c>
      <c r="BZ185" s="767">
        <f>+BZ186-BZ187-BZ188</f>
        <v>-1934.1714184438351</v>
      </c>
      <c r="CA185" s="768">
        <f>+IF(BZ146=0,0,BZ185/BZ146*100)</f>
        <v>-1.0388603407251151</v>
      </c>
      <c r="CB185" s="767">
        <f>+CB186-CB187-CB188</f>
        <v>-4246.4360874438307</v>
      </c>
      <c r="CC185" s="768">
        <f>+IF(CB146=0,0,CB185/CB146*100)</f>
        <v>-1.1475465486534961</v>
      </c>
      <c r="CE185" s="767">
        <f t="shared" si="126"/>
        <v>-12593.842046183596</v>
      </c>
      <c r="CF185" s="768">
        <f>+IF(CE146=0,0,CE185/CE146*100)</f>
        <v>-1.3896936146237306</v>
      </c>
      <c r="CG185" s="767">
        <f>CG186-CG187-CG188</f>
        <v>-1089.3053050000003</v>
      </c>
      <c r="CH185" s="768">
        <f>+IF(CG146=0,0,CG185/CG146*100)</f>
        <v>-1.754853170668897</v>
      </c>
      <c r="CI185" s="767">
        <f>CI186-CI187-CI188</f>
        <v>-1337.9976700000002</v>
      </c>
      <c r="CJ185" s="768">
        <f>+IF(CI146=0,0,CI185/CI146*100)</f>
        <v>-2.0565675910870884</v>
      </c>
      <c r="CK185" s="767">
        <f>CK186-CK187-CK188</f>
        <v>-1386.4038119999964</v>
      </c>
      <c r="CL185" s="768">
        <f>+IF(CK146=0,0,CK185/CK146*100)</f>
        <v>-1.8610039585679479</v>
      </c>
      <c r="CM185" s="767">
        <f>+CM186-CM187-CM188</f>
        <v>-3813.7067869999964</v>
      </c>
      <c r="CN185" s="768">
        <f>+IF(CM146=0,0,CM185/CM146*100)</f>
        <v>-1.8914264756534318</v>
      </c>
      <c r="CO185" s="767">
        <f>CO186-CO187-CO188</f>
        <v>-1421.8439439999995</v>
      </c>
      <c r="CP185" s="768">
        <f>+IF(CO146=0,0,CO185/CO146*100)</f>
        <v>-1.993827715670252</v>
      </c>
      <c r="CQ185" s="767">
        <f>CQ186-CQ187-CQ188</f>
        <v>-1476.020057</v>
      </c>
      <c r="CR185" s="768">
        <f>+IF(CQ146=0,0,CQ185/CQ146*100)</f>
        <v>-1.9060842306373356</v>
      </c>
      <c r="CS185" s="767">
        <f>CS186-CS187-CS188</f>
        <v>-1075.9204970000033</v>
      </c>
      <c r="CT185" s="768">
        <f>+IF(CS146=0,0,CS185/CS146*100)</f>
        <v>-1.3521289433680668</v>
      </c>
      <c r="CU185" s="767">
        <f>+CU186-CU187-CU188</f>
        <v>-3973.7844980000018</v>
      </c>
      <c r="CV185" s="768">
        <f>+IF(CU146=0,0,CU185/CU146*100)</f>
        <v>-1.7404307179764207</v>
      </c>
      <c r="CW185" s="767">
        <f>+CW186-CW187-CW188</f>
        <v>-7787.4912849999992</v>
      </c>
      <c r="CX185" s="768">
        <f>+IF(CW146=0,0,CW185/CW146*100)</f>
        <v>-1.8112418355532376</v>
      </c>
      <c r="CY185" s="767">
        <f>CY186-CY187-CY188</f>
        <v>-1488.7833500000017</v>
      </c>
      <c r="CZ185" s="768">
        <f>+IF(CY146=0,0,CY185/CY146*100)</f>
        <v>-1.8695628488241922</v>
      </c>
      <c r="DA185" s="767">
        <f>DA186-DA187-DA188</f>
        <v>-1748.7138240000002</v>
      </c>
      <c r="DB185" s="768">
        <f>+IF(DA146=0,0,DA185/DA146*100)</f>
        <v>-2.1794735280413144</v>
      </c>
      <c r="DC185" s="767">
        <f>DC186-DC187-DC188</f>
        <v>-1565.5355149999982</v>
      </c>
      <c r="DD185" s="768">
        <f>+IF(DC146=0,0,DC185/DC146*100)</f>
        <v>-1.8910753782558081</v>
      </c>
      <c r="DE185" s="767">
        <f>+DE186-DE187-DE188</f>
        <v>-4803.0326890000006</v>
      </c>
      <c r="DF185" s="768">
        <f>+IF(DE146=0,0,DE185/DE146*100)</f>
        <v>-1.9793769117525319</v>
      </c>
      <c r="DG185" s="767">
        <f>DG186-DG187-DG188</f>
        <v>-0.90923614399189479</v>
      </c>
      <c r="DH185" s="768">
        <f>+IF(DG146=0,0,DG185/DG146*100)</f>
        <v>-1.0852786836874427E-3</v>
      </c>
      <c r="DI185" s="767">
        <f>DI186-DI187-DI188</f>
        <v>-0.7609714586252827</v>
      </c>
      <c r="DJ185" s="768">
        <f>+IF(DI146=0,0,DI185/DI146*100)</f>
        <v>-9.9733688386986156E-4</v>
      </c>
      <c r="DK185" s="767">
        <f>DK186-DK187-DK188</f>
        <v>-1.6478645809794445</v>
      </c>
      <c r="DL185" s="768">
        <f>+IF(DK146=0,0,DK185/DK146*100)</f>
        <v>-2.2406132875059637E-3</v>
      </c>
      <c r="DM185" s="767">
        <f>+DM186-DM187-DM188</f>
        <v>-3.3180721835966223</v>
      </c>
      <c r="DN185" s="768">
        <f>+IF(DM146=0,0,DM185/DM146*100)</f>
        <v>-1.4202578216191259E-3</v>
      </c>
      <c r="DO185" s="767">
        <f>+DO186-DO187-DO188</f>
        <v>-4806.3507611835967</v>
      </c>
      <c r="DP185" s="768">
        <f>+IF(DO146=0,0,DO185/DO146*100)</f>
        <v>-1.009147316607468</v>
      </c>
      <c r="DR185" s="767">
        <f t="shared" si="129"/>
        <v>0</v>
      </c>
      <c r="DS185" s="768">
        <f>+IF(DR146=0,0,DR185/DR146*100)</f>
        <v>0</v>
      </c>
      <c r="DT185" s="767">
        <f>DT186-DT187-DT188</f>
        <v>0</v>
      </c>
      <c r="DU185" s="768">
        <f>+IF(DT146=0,0,DT185/DT146*100)</f>
        <v>0</v>
      </c>
      <c r="DV185" s="767">
        <f>DV186-DV187-DV188</f>
        <v>0</v>
      </c>
      <c r="DW185" s="768">
        <f>+IF(DV146=0,0,DV185/DV146*100)</f>
        <v>0</v>
      </c>
      <c r="DX185" s="767">
        <f>DX186-DX187-DX188</f>
        <v>0</v>
      </c>
      <c r="DY185" s="768">
        <f>+IF(DX146=0,0,DX185/DX146*100)</f>
        <v>0</v>
      </c>
      <c r="DZ185" s="767">
        <f>+DZ186-DZ187-DZ188</f>
        <v>0</v>
      </c>
      <c r="EA185" s="768">
        <f>+IF(DZ146=0,0,DZ185/DZ146*100)</f>
        <v>0</v>
      </c>
      <c r="EB185" s="767">
        <f>EB186-EB187-EB188</f>
        <v>0</v>
      </c>
      <c r="EC185" s="768">
        <f>+IF(EB146=0,0,EB185/EB146*100)</f>
        <v>0</v>
      </c>
      <c r="ED185" s="767">
        <f>ED186-ED187-ED188</f>
        <v>0</v>
      </c>
      <c r="EE185" s="768">
        <f>+IF(ED146=0,0,ED185/ED146*100)</f>
        <v>0</v>
      </c>
      <c r="EF185" s="767">
        <f>EF186-EF187-EF188</f>
        <v>0</v>
      </c>
      <c r="EG185" s="768">
        <f>+IF(EF146=0,0,EF185/EF146*100)</f>
        <v>0</v>
      </c>
      <c r="EH185" s="767">
        <f>+EH186-EH187-EH188</f>
        <v>0</v>
      </c>
      <c r="EI185" s="768">
        <f>+IF(EH146=0,0,EH185/EH146*100)</f>
        <v>0</v>
      </c>
      <c r="EJ185" s="767">
        <f>+EJ186-EJ187-EJ188</f>
        <v>0</v>
      </c>
      <c r="EK185" s="768">
        <f>+IF(EJ146=0,0,EJ185/EJ146*100)</f>
        <v>0</v>
      </c>
      <c r="EL185" s="767">
        <f>EL186-EL187-EL188</f>
        <v>0</v>
      </c>
      <c r="EM185" s="768">
        <f>+IF(EL146=0,0,EL185/EL146*100)</f>
        <v>0</v>
      </c>
      <c r="EN185" s="767">
        <f>EN186-EN187-EN188</f>
        <v>0</v>
      </c>
      <c r="EO185" s="768">
        <f>+IF(EN146=0,0,EN185/EN146*100)</f>
        <v>0</v>
      </c>
      <c r="EP185" s="767">
        <f>EP186-EP187-EP188</f>
        <v>0</v>
      </c>
      <c r="EQ185" s="768">
        <f>+IF(EP146=0,0,EP185/EP146*100)</f>
        <v>0</v>
      </c>
      <c r="ER185" s="767">
        <f>+ER186-ER187-ER188</f>
        <v>0</v>
      </c>
      <c r="ES185" s="768">
        <f>+IF(ER146=0,0,ER185/ER146*100)</f>
        <v>0</v>
      </c>
      <c r="ET185" s="767">
        <f>ET186-ET187-ET188</f>
        <v>0</v>
      </c>
      <c r="EU185" s="768">
        <f>+IF(ET146=0,0,ET185/ET146*100)</f>
        <v>0</v>
      </c>
      <c r="EV185" s="767">
        <f>EV186-EV187-EV188</f>
        <v>0</v>
      </c>
      <c r="EW185" s="768">
        <f>+IF(EV146=0,0,EV185/EV146*100)</f>
        <v>0</v>
      </c>
      <c r="EX185" s="767">
        <f>EX186-EX187-EX188</f>
        <v>0</v>
      </c>
      <c r="EY185" s="768">
        <f>+IF(EX146=0,0,EX185/EX146*100)</f>
        <v>0</v>
      </c>
      <c r="EZ185" s="767">
        <f>+EZ186-EZ187-EZ188</f>
        <v>0</v>
      </c>
      <c r="FA185" s="768">
        <f>+IF(EZ146=0,0,EZ185/EZ146*100)</f>
        <v>0</v>
      </c>
      <c r="FB185" s="767">
        <f>+FB186-FB187-FB188</f>
        <v>0</v>
      </c>
      <c r="FC185" s="768">
        <f>+IF(FB146=0,0,FB185/FB146*100)</f>
        <v>0</v>
      </c>
      <c r="FD185" s="767">
        <f>FD186-FD187-FD188</f>
        <v>0</v>
      </c>
      <c r="FE185" s="768">
        <f>+IF(FD146=0,0,FD185/FD146*100)</f>
        <v>0</v>
      </c>
      <c r="FF185" s="767">
        <f>FF186-FF187-FF188</f>
        <v>0</v>
      </c>
      <c r="FG185" s="768">
        <f>+IF(FF146=0,0,FF185/FF146*100)</f>
        <v>0</v>
      </c>
      <c r="FH185" s="767">
        <f>FH186-FH187-FH188</f>
        <v>0</v>
      </c>
      <c r="FI185" s="768">
        <f>+IF(FH146=0,0,FH185/FH146*100)</f>
        <v>0</v>
      </c>
      <c r="FJ185" s="767">
        <f>FJ186-FJ187-FJ188</f>
        <v>0</v>
      </c>
      <c r="FK185" s="768">
        <f>+IF(FJ146=0,0,FJ185/FJ146*100)</f>
        <v>0</v>
      </c>
    </row>
    <row r="186" spans="2:167" s="648" customFormat="1" ht="13.5" customHeight="1">
      <c r="B186" s="769"/>
      <c r="C186" s="728" t="s">
        <v>4823</v>
      </c>
      <c r="D186" s="787"/>
      <c r="E186" s="770">
        <f t="shared" si="118"/>
        <v>13128.484576000001</v>
      </c>
      <c r="F186" s="726">
        <f>+IF(E146=0,0,E186/E146*100)</f>
        <v>2.0475026764242945</v>
      </c>
      <c r="G186" s="770">
        <v>1007.414527</v>
      </c>
      <c r="H186" s="726">
        <f>+IF(G146=0,0,G186/G146*100)</f>
        <v>2.157982733112453</v>
      </c>
      <c r="I186" s="770">
        <v>1146.635133</v>
      </c>
      <c r="J186" s="726">
        <f>+IF(I146=0,0,I186/I146*100)</f>
        <v>2.2291165748753738</v>
      </c>
      <c r="K186" s="770">
        <v>1114.857088</v>
      </c>
      <c r="L186" s="726">
        <f>+IF(K146=0,0,K186/K146*100)</f>
        <v>2.0561529635689224</v>
      </c>
      <c r="M186" s="770">
        <f>+G186+I186+K186</f>
        <v>3268.9067480000003</v>
      </c>
      <c r="N186" s="726">
        <f>+IF(M146=0,0,M186/M146*100)</f>
        <v>2.1457589030421476</v>
      </c>
      <c r="O186" s="770">
        <v>1247.2796779999999</v>
      </c>
      <c r="P186" s="726">
        <f>+IF(O146=0,0,O186/O146*100)</f>
        <v>2.5566306004935</v>
      </c>
      <c r="Q186" s="770">
        <v>1204.449887</v>
      </c>
      <c r="R186" s="726">
        <f>+IF(Q146=0,0,Q186/Q146*100)</f>
        <v>3.467333777445234</v>
      </c>
      <c r="S186" s="770">
        <v>1368.769906</v>
      </c>
      <c r="T186" s="726">
        <f>+IF(S146=0,0,S186/S146*100)</f>
        <v>2.8898607231952118</v>
      </c>
      <c r="U186" s="770">
        <f>+O186+Q186+S186</f>
        <v>3820.4994709999996</v>
      </c>
      <c r="V186" s="726">
        <f>+IF(U146=0,0,U186/U146*100)</f>
        <v>2.9189140887992768</v>
      </c>
      <c r="W186" s="770">
        <f>+M186+U186</f>
        <v>7089.4062190000004</v>
      </c>
      <c r="X186" s="726">
        <f>+IF(W146=0,0,W186/W146*100)</f>
        <v>2.5030528530215084</v>
      </c>
      <c r="Y186" s="770">
        <v>1102.873462</v>
      </c>
      <c r="Z186" s="726">
        <f>+IF(Y146=0,0,Y186/Y146*100)</f>
        <v>2.0340896471498082</v>
      </c>
      <c r="AA186" s="770">
        <v>1115.540221</v>
      </c>
      <c r="AB186" s="726">
        <f>+IF(AA146=0,0,AA186/AA146*100)</f>
        <v>1.9974056196049323</v>
      </c>
      <c r="AC186" s="770">
        <v>1078.2323959999999</v>
      </c>
      <c r="AD186" s="726">
        <f>+IF(AC146=0,0,AC186/AC146*100)</f>
        <v>1.7789450251711234</v>
      </c>
      <c r="AE186" s="770">
        <f>+Y186+AA186+AC186</f>
        <v>3296.6460789999996</v>
      </c>
      <c r="AF186" s="726">
        <f>+IF(AE146=0,0,AE186/AE146*100)</f>
        <v>1.9314805376279314</v>
      </c>
      <c r="AG186" s="770">
        <v>890.423947</v>
      </c>
      <c r="AH186" s="726">
        <f>+IF(AG146=0,0,AG186/AG146*100)</f>
        <v>1.5117582849642952</v>
      </c>
      <c r="AI186" s="770">
        <v>881.01154399999996</v>
      </c>
      <c r="AJ186" s="726">
        <f>+IF(AI146=0,0,AI186/AI146*100)</f>
        <v>1.3721870574658985</v>
      </c>
      <c r="AK186" s="770">
        <v>970.99678700000004</v>
      </c>
      <c r="AL186" s="726">
        <f>+IF(AK146=0,0,AK186/AK146*100)</f>
        <v>1.5129260824743191</v>
      </c>
      <c r="AM186" s="770">
        <f>+AG186+AI186+AK186</f>
        <v>2742.4322780000002</v>
      </c>
      <c r="AN186" s="726">
        <f>+IF(AM146=0,0,AM186/AM146*100)</f>
        <v>1.4643107249453036</v>
      </c>
      <c r="AO186" s="770">
        <f>+AE186+AM186</f>
        <v>6039.0783570000003</v>
      </c>
      <c r="AP186" s="726">
        <f>+IF(AO146=0,0,AO186/AO146*100)</f>
        <v>1.6870601919980435</v>
      </c>
      <c r="AQ186" s="651"/>
      <c r="AR186" s="770">
        <v>18266.528077000003</v>
      </c>
      <c r="AS186" s="726">
        <f>+IF(AR146=0,0,AR186/AR146*100)</f>
        <v>2.4747633814620085</v>
      </c>
      <c r="AT186" s="770">
        <v>1027.963628</v>
      </c>
      <c r="AU186" s="726">
        <f>+IF(AT146=0,0,AT186/AT146*100)</f>
        <v>1.7260739414448223</v>
      </c>
      <c r="AV186" s="770">
        <v>1174.5583750000001</v>
      </c>
      <c r="AW186" s="726">
        <f>+IF(AV146=0,0,AV186/AV146*100)</f>
        <v>2.1416842608440732</v>
      </c>
      <c r="AX186" s="770">
        <v>1245.676021</v>
      </c>
      <c r="AY186" s="726">
        <f>+IF(AX146=0,0,AX186/AX146*100)</f>
        <v>1.8370625688153241</v>
      </c>
      <c r="AZ186" s="770">
        <f>+AT186+AV186+AX186</f>
        <v>3448.1980240000003</v>
      </c>
      <c r="BA186" s="726">
        <f>+IF(AZ146=0,0,AZ186/AZ146*100)</f>
        <v>1.8924744144332495</v>
      </c>
      <c r="BB186" s="770">
        <v>1253.9450120000001</v>
      </c>
      <c r="BC186" s="726">
        <f>+IF(BB146=0,0,BB186/BB146*100)</f>
        <v>2.0142267016202178</v>
      </c>
      <c r="BD186" s="770">
        <v>1419.74289</v>
      </c>
      <c r="BE186" s="726">
        <f>+IF(BD146=0,0,BD186/BD146*100)</f>
        <v>2.3043070140062016</v>
      </c>
      <c r="BF186" s="770">
        <v>1417.8918039999999</v>
      </c>
      <c r="BG186" s="726">
        <f>+IF(BF146=0,0,BF186/BF146*100)</f>
        <v>2.2871235321247374</v>
      </c>
      <c r="BH186" s="770">
        <f>+BB186+BD186+BF186</f>
        <v>4091.579706</v>
      </c>
      <c r="BI186" s="726">
        <f>+IF(BH146=0,0,BH186/BH146*100)</f>
        <v>2.2014128782479272</v>
      </c>
      <c r="BJ186" s="770">
        <f>+AZ186+BH186</f>
        <v>7539.7777299999998</v>
      </c>
      <c r="BK186" s="726">
        <f>+IF(BJ146=0,0,BJ186/BJ146*100)</f>
        <v>2.0484778742097736</v>
      </c>
      <c r="BL186" s="770">
        <v>1737.4337230000001</v>
      </c>
      <c r="BM186" s="726">
        <f>+IF(BL146=0,0,BL186/BL146*100)</f>
        <v>2.5800010996352967</v>
      </c>
      <c r="BN186" s="770">
        <v>1713.5110420000001</v>
      </c>
      <c r="BO186" s="726">
        <f>+IF(BN146=0,0,BN186/BN146*100)</f>
        <v>2.7826854515024406</v>
      </c>
      <c r="BP186" s="770">
        <v>1959.2735339999999</v>
      </c>
      <c r="BQ186" s="726">
        <f>+IF(BP146=0,0,BP186/BP146*100)</f>
        <v>3.566026359241353</v>
      </c>
      <c r="BR186" s="770">
        <f>+BL186+BN186+BP186</f>
        <v>5410.2182990000001</v>
      </c>
      <c r="BS186" s="726">
        <f>+IF(BR146=0,0,BR186/BR146*100)</f>
        <v>2.9425311824586848</v>
      </c>
      <c r="BT186" s="770">
        <v>2081.49973</v>
      </c>
      <c r="BU186" s="726">
        <f>+IF(BT146=0,0,BT186/BT146*100)</f>
        <v>3.647818131162476</v>
      </c>
      <c r="BV186" s="770">
        <v>1668.264449</v>
      </c>
      <c r="BW186" s="726">
        <f>+IF(BV146=0,0,BV186/BV146*100)</f>
        <v>2.4643195254496413</v>
      </c>
      <c r="BX186" s="770">
        <v>1566.767869</v>
      </c>
      <c r="BY186" s="726">
        <f>+IF(BX146=0,0,BX186/BX146*100)</f>
        <v>2.5507510721379534</v>
      </c>
      <c r="BZ186" s="770">
        <f>+BT186+BV186+BX186</f>
        <v>5316.532048</v>
      </c>
      <c r="CA186" s="726">
        <f>+IF(BZ146=0,0,BZ186/BZ146*100)</f>
        <v>2.855555739369259</v>
      </c>
      <c r="CB186" s="770">
        <f>+BR186+BZ186</f>
        <v>10726.750347000001</v>
      </c>
      <c r="CC186" s="726">
        <f>+IF(CB146=0,0,CB186/CB146*100)</f>
        <v>2.8987708952844011</v>
      </c>
      <c r="CE186" s="770">
        <f t="shared" si="126"/>
        <v>22970.561225999998</v>
      </c>
      <c r="CF186" s="726">
        <f>+IF(CE146=0,0,CE186/CE146*100)</f>
        <v>2.5347342092295988</v>
      </c>
      <c r="CG186" s="770">
        <v>2076.528296</v>
      </c>
      <c r="CH186" s="726">
        <f>+IF(CG146=0,0,CG186/CG146*100)</f>
        <v>3.3452533899293555</v>
      </c>
      <c r="CI186" s="770">
        <v>1934.6198279999999</v>
      </c>
      <c r="CJ186" s="726">
        <f>+IF(CI146=0,0,CI186/CI146*100)</f>
        <v>2.9736049086985901</v>
      </c>
      <c r="CK186" s="770">
        <v>2095.4345490000001</v>
      </c>
      <c r="CL186" s="726">
        <f>+IF(CK146=0,0,CK186/CK146*100)</f>
        <v>2.8127533672772769</v>
      </c>
      <c r="CM186" s="770">
        <f>+CG186+CI186+CK186</f>
        <v>6106.5826729999999</v>
      </c>
      <c r="CN186" s="726">
        <f>+IF(CM146=0,0,CM186/CM146*100)</f>
        <v>3.0285894507806357</v>
      </c>
      <c r="CO186" s="770">
        <v>1967.3547820000001</v>
      </c>
      <c r="CP186" s="726">
        <f>+IF(CO146=0,0,CO186/CO146*100)</f>
        <v>2.7587883378205733</v>
      </c>
      <c r="CQ186" s="770">
        <v>1970.576129</v>
      </c>
      <c r="CR186" s="726">
        <f>+IF(CQ146=0,0,CQ186/CQ146*100)</f>
        <v>2.5447378353323176</v>
      </c>
      <c r="CS186" s="770">
        <v>2063.7729529999997</v>
      </c>
      <c r="CT186" s="726">
        <f>+IF(CS146=0,0,CS186/CS146*100)</f>
        <v>2.5935811707948861</v>
      </c>
      <c r="CU186" s="770">
        <f>+CO186+CQ186+CS186</f>
        <v>6001.7038640000001</v>
      </c>
      <c r="CV186" s="726">
        <f>+IF(CU146=0,0,CU186/CU146*100)</f>
        <v>2.6286150570974853</v>
      </c>
      <c r="CW186" s="770">
        <f>+CM186+CU186</f>
        <v>12108.286537</v>
      </c>
      <c r="CX186" s="726">
        <f>+IF(CW146=0,0,CW186/CW146*100)</f>
        <v>2.8161874382990639</v>
      </c>
      <c r="CY186" s="770">
        <v>1737.1128600000002</v>
      </c>
      <c r="CZ186" s="726">
        <f>+IF(CY146=0,0,CY186/CY146*100)</f>
        <v>2.1814064936115365</v>
      </c>
      <c r="DA186" s="770">
        <v>1718.4651839999999</v>
      </c>
      <c r="DB186" s="726">
        <f>+IF(DA146=0,0,DA186/DA146*100)</f>
        <v>2.1417737573673152</v>
      </c>
      <c r="DC186" s="770">
        <v>1841.335169</v>
      </c>
      <c r="DD186" s="726">
        <f>+IF(DC146=0,0,DC186/DC146*100)</f>
        <v>2.2242252365717818</v>
      </c>
      <c r="DE186" s="770">
        <f>+CY186+DA186+DC186</f>
        <v>5296.9132129999998</v>
      </c>
      <c r="DF186" s="726">
        <f>+IF(DE146=0,0,DE186/DE146*100)</f>
        <v>2.1829099230120019</v>
      </c>
      <c r="DG186" s="770">
        <v>1855.120492</v>
      </c>
      <c r="DH186" s="726">
        <f>+IF(DG146=0,0,DG186/DG146*100)</f>
        <v>2.2143012449990205</v>
      </c>
      <c r="DI186" s="770">
        <v>1855.120492</v>
      </c>
      <c r="DJ186" s="726">
        <f>+IF(DI146=0,0,DI186/DI146*100)</f>
        <v>2.4313396642192195</v>
      </c>
      <c r="DK186" s="770">
        <v>1855.120492</v>
      </c>
      <c r="DL186" s="726">
        <f>+IF(DK146=0,0,DK186/DK146*100)</f>
        <v>2.5224206359415953</v>
      </c>
      <c r="DM186" s="770">
        <f>+DG186+DI186+DK186</f>
        <v>5565.361476</v>
      </c>
      <c r="DN186" s="726">
        <f>+IF(DM146=0,0,DM186/DM146*100)</f>
        <v>2.3821808957329429</v>
      </c>
      <c r="DO186" s="770">
        <f>+DE186+DM186</f>
        <v>10862.274689</v>
      </c>
      <c r="DP186" s="726">
        <f>+IF(DO146=0,0,DO186/DO146*100)</f>
        <v>2.280656551990432</v>
      </c>
      <c r="DR186" s="770">
        <f t="shared" si="129"/>
        <v>22705.971599999997</v>
      </c>
      <c r="DS186" s="726">
        <f>+IF(DR146=0,0,DR186/DR146*100)</f>
        <v>2.0424466688674601</v>
      </c>
      <c r="DT186" s="770">
        <v>1892.1642999999999</v>
      </c>
      <c r="DU186" s="726">
        <f>+IF(DT146=0,0,DT186/DT146*100)</f>
        <v>2.0612171324834887</v>
      </c>
      <c r="DV186" s="770">
        <v>1892.1642999999999</v>
      </c>
      <c r="DW186" s="726">
        <f>+IF(DV146=0,0,DV186/DV146*100)</f>
        <v>1.9500567674775582</v>
      </c>
      <c r="DX186" s="770">
        <v>1892.1642999999999</v>
      </c>
      <c r="DY186" s="726">
        <f>+IF(DX146=0,0,DX186/DX146*100)</f>
        <v>2.0105946351666728</v>
      </c>
      <c r="DZ186" s="770">
        <f>+DT186+DV186+DX186</f>
        <v>5676.4928999999993</v>
      </c>
      <c r="EA186" s="726">
        <f>+IF(DZ146=0,0,DZ186/DZ146*100)</f>
        <v>2.0062580151379761</v>
      </c>
      <c r="EB186" s="770">
        <v>1892.1642999999999</v>
      </c>
      <c r="EC186" s="726">
        <f>+IF(EB146=0,0,EB186/EB146*100)</f>
        <v>2.0902049602739057</v>
      </c>
      <c r="ED186" s="770">
        <v>1892.1642999999999</v>
      </c>
      <c r="EE186" s="726">
        <f>+IF(ED146=0,0,ED186/ED146*100)</f>
        <v>2.1209291097253495</v>
      </c>
      <c r="EF186" s="770">
        <v>1892.1642999999999</v>
      </c>
      <c r="EG186" s="726">
        <f>+IF(EF146=0,0,EF186/EF146*100)</f>
        <v>2.1624980680699775</v>
      </c>
      <c r="EH186" s="770">
        <f>+EB186+ED186+EF186</f>
        <v>5676.4928999999993</v>
      </c>
      <c r="EI186" s="726">
        <f>+IF(EH146=0,0,EH186/EH146*100)</f>
        <v>2.1241319809946808</v>
      </c>
      <c r="EJ186" s="770">
        <f>+DZ186+EH186</f>
        <v>11352.985799999999</v>
      </c>
      <c r="EK186" s="726">
        <f>+IF(EJ146=0,0,EJ186/EJ146*100)</f>
        <v>2.0635130416602996</v>
      </c>
      <c r="EL186" s="770">
        <v>1892.1642999999999</v>
      </c>
      <c r="EM186" s="726">
        <f>+IF(EL146=0,0,EL186/EL146*100)</f>
        <v>1.9913505565673266</v>
      </c>
      <c r="EN186" s="770">
        <v>1892.1642999999999</v>
      </c>
      <c r="EO186" s="726">
        <f>+IF(EN146=0,0,EN186/EN146*100)</f>
        <v>2.0570369384100267</v>
      </c>
      <c r="EP186" s="770">
        <v>1892.1642999999999</v>
      </c>
      <c r="EQ186" s="726">
        <f>+IF(EP146=0,0,EP186/EP146*100)</f>
        <v>1.981626276022477</v>
      </c>
      <c r="ER186" s="770">
        <f>+EL186+EN186+EP186</f>
        <v>5676.4928999999993</v>
      </c>
      <c r="ES186" s="726">
        <f>+IF(ER146=0,0,ER186/ER146*100)</f>
        <v>2.0094525774654488</v>
      </c>
      <c r="ET186" s="770">
        <v>1892.1642999999999</v>
      </c>
      <c r="EU186" s="726">
        <f>+IF(ET146=0,0,ET186/ET146*100)</f>
        <v>1.9633463752389249</v>
      </c>
      <c r="EV186" s="770">
        <v>1892.1642999999999</v>
      </c>
      <c r="EW186" s="726">
        <f>+IF(EV146=0,0,EV186/EV146*100)</f>
        <v>2.0330512341111819</v>
      </c>
      <c r="EX186" s="770">
        <v>1892.1642999999999</v>
      </c>
      <c r="EY186" s="726">
        <f>+IF(EX146=0,0,EX186/EX146*100)</f>
        <v>2.1119603094199655</v>
      </c>
      <c r="EZ186" s="770">
        <f>+ET186+EV186+EX186</f>
        <v>5676.4928999999993</v>
      </c>
      <c r="FA186" s="726">
        <f>+IF(EZ146=0,0,EZ186/EZ146*100)</f>
        <v>2.0343124168474414</v>
      </c>
      <c r="FB186" s="770">
        <f>+ER186+EZ186</f>
        <v>11352.985799999999</v>
      </c>
      <c r="FC186" s="726">
        <f>+IF(FB146=0,0,FB186/FB146*100)</f>
        <v>2.0218060817842649</v>
      </c>
      <c r="FD186" s="770">
        <v>1919.2034619999999</v>
      </c>
      <c r="FE186" s="726">
        <f>+IF(FD146=0,0,FD186/FD146*100)</f>
        <v>0.163926313222644</v>
      </c>
      <c r="FF186" s="770">
        <v>1998.8440529999998</v>
      </c>
      <c r="FG186" s="726">
        <f>+IF(FF146=0,0,FF186/FF146*100)</f>
        <v>0.16076493304903555</v>
      </c>
      <c r="FH186" s="770">
        <v>1985.489378</v>
      </c>
      <c r="FI186" s="726">
        <f>+IF(FH146=0,0,FH186/FH146*100)</f>
        <v>0.13172114325085832</v>
      </c>
      <c r="FJ186" s="770">
        <v>1985.489378</v>
      </c>
      <c r="FK186" s="726">
        <f>+IF(FJ146=0,0,FJ186/FJ146*100)</f>
        <v>0.11751092769952509</v>
      </c>
    </row>
    <row r="187" spans="2:167" s="648" customFormat="1" ht="13.5" customHeight="1">
      <c r="B187" s="769"/>
      <c r="C187" s="769" t="s">
        <v>4824</v>
      </c>
      <c r="E187" s="772">
        <f t="shared" si="118"/>
        <v>13149.033665999999</v>
      </c>
      <c r="F187" s="737">
        <f>+IF(E146=0,0,E187/E146*100)</f>
        <v>2.0507074878044285</v>
      </c>
      <c r="G187" s="772">
        <v>1146.6351219999999</v>
      </c>
      <c r="H187" s="737">
        <f>+IF(G146=0,0,G187/G146*100)</f>
        <v>2.4562071800025675</v>
      </c>
      <c r="I187" s="772">
        <v>1114.857088</v>
      </c>
      <c r="J187" s="737">
        <f>+IF(I146=0,0,I187/I146*100)</f>
        <v>2.1673384514009073</v>
      </c>
      <c r="K187" s="772">
        <v>1247.2796779999999</v>
      </c>
      <c r="L187" s="737">
        <f>+IF(K146=0,0,K187/K146*100)</f>
        <v>2.3003825637595905</v>
      </c>
      <c r="M187" s="772">
        <f>+G187+I187+K187</f>
        <v>3508.7718879999998</v>
      </c>
      <c r="N187" s="737">
        <f>+IF(M146=0,0,M187/M146*100)</f>
        <v>2.3032099407627404</v>
      </c>
      <c r="O187" s="772">
        <v>1204.449887</v>
      </c>
      <c r="P187" s="737">
        <f>+IF(O146=0,0,O187/O146*100)</f>
        <v>2.4688395811938646</v>
      </c>
      <c r="Q187" s="772">
        <v>1368.769906</v>
      </c>
      <c r="R187" s="737">
        <f>+IF(Q146=0,0,Q187/Q146*100)</f>
        <v>3.9403732607302224</v>
      </c>
      <c r="S187" s="772">
        <v>1102.873462</v>
      </c>
      <c r="T187" s="737">
        <f>+IF(S146=0,0,S187/S146*100)</f>
        <v>2.3284780637835905</v>
      </c>
      <c r="U187" s="772">
        <f>+O187+Q187+S187</f>
        <v>3676.0932550000002</v>
      </c>
      <c r="V187" s="737">
        <f>+IF(U146=0,0,U187/U146*100)</f>
        <v>2.8085857556606095</v>
      </c>
      <c r="W187" s="772">
        <f>+M187+U187</f>
        <v>7184.865143</v>
      </c>
      <c r="X187" s="737">
        <f>+IF(W146=0,0,W187/W146*100)</f>
        <v>2.5367564841414452</v>
      </c>
      <c r="Y187" s="772">
        <v>1115.540221</v>
      </c>
      <c r="Z187" s="737">
        <f>+IF(Y146=0,0,Y187/Y146*100)</f>
        <v>2.0574516412793229</v>
      </c>
      <c r="AA187" s="772">
        <v>1078.2323959999999</v>
      </c>
      <c r="AB187" s="737">
        <f>+IF(AA146=0,0,AA187/AA146*100)</f>
        <v>1.9306049270728094</v>
      </c>
      <c r="AC187" s="772">
        <v>890.43154700000002</v>
      </c>
      <c r="AD187" s="737">
        <f>+IF(AC146=0,0,AC187/AC146*100)</f>
        <v>1.4690977350221239</v>
      </c>
      <c r="AE187" s="772">
        <f>+Y187+AA187+AC187</f>
        <v>3084.2041639999998</v>
      </c>
      <c r="AF187" s="737">
        <f>+IF(AE146=0,0,AE187/AE146*100)</f>
        <v>1.8070123920138972</v>
      </c>
      <c r="AG187" s="772">
        <v>881.00394400000005</v>
      </c>
      <c r="AH187" s="737">
        <f>+IF(AG146=0,0,AG187/AG146*100)</f>
        <v>1.4957650408162484</v>
      </c>
      <c r="AI187" s="772">
        <v>970.99678700000004</v>
      </c>
      <c r="AJ187" s="737">
        <f>+IF(AI146=0,0,AI187/AI146*100)</f>
        <v>1.5123402559664667</v>
      </c>
      <c r="AK187" s="772">
        <v>1027.963628</v>
      </c>
      <c r="AL187" s="737">
        <f>+IF(AK146=0,0,AK187/AK146*100)</f>
        <v>1.6016870554651261</v>
      </c>
      <c r="AM187" s="772">
        <f>+AG187+AI187+AK187</f>
        <v>2879.9643590000001</v>
      </c>
      <c r="AN187" s="737">
        <f>+IF(AM146=0,0,AM187/AM146*100)</f>
        <v>1.5377454284557273</v>
      </c>
      <c r="AO187" s="772">
        <f>+AE187+AM187</f>
        <v>5964.1685230000003</v>
      </c>
      <c r="AP187" s="737">
        <f>+IF(AO146=0,0,AO187/AO146*100)</f>
        <v>1.6661335883907071</v>
      </c>
      <c r="AQ187" s="651"/>
      <c r="AR187" s="772">
        <v>19315.092745000002</v>
      </c>
      <c r="AS187" s="737">
        <f>+IF(AR146=0,0,AR187/AR146*100)</f>
        <v>2.6168237353794375</v>
      </c>
      <c r="AT187" s="772">
        <v>1174.5583750000001</v>
      </c>
      <c r="AU187" s="737">
        <f>+IF(AT146=0,0,AT187/AT146*100)</f>
        <v>1.972224063742142</v>
      </c>
      <c r="AV187" s="772">
        <v>1245.676021</v>
      </c>
      <c r="AW187" s="737">
        <f>+IF(AV146=0,0,AV187/AV146*100)</f>
        <v>2.271359844747241</v>
      </c>
      <c r="AX187" s="772">
        <v>1253.9450120000001</v>
      </c>
      <c r="AY187" s="737">
        <f>+IF(AX146=0,0,AX187/AX146*100)</f>
        <v>1.8492572756186036</v>
      </c>
      <c r="AZ187" s="772">
        <f>+AT187+AV187+AX187</f>
        <v>3674.179408</v>
      </c>
      <c r="BA187" s="737">
        <f>+IF(AZ146=0,0,AZ187/AZ146*100)</f>
        <v>2.0164997703964525</v>
      </c>
      <c r="BB187" s="772">
        <v>1419.74289</v>
      </c>
      <c r="BC187" s="737">
        <f>+IF(BB146=0,0,BB187/BB146*100)</f>
        <v>2.2805497937364536</v>
      </c>
      <c r="BD187" s="772">
        <v>1417.8918039999999</v>
      </c>
      <c r="BE187" s="737">
        <f>+IF(BD146=0,0,BD187/BD146*100)</f>
        <v>2.3013026175881088</v>
      </c>
      <c r="BF187" s="772">
        <v>1737.4337230000001</v>
      </c>
      <c r="BG187" s="737">
        <f>+IF(BF146=0,0,BF187/BF146*100)</f>
        <v>2.8025590825549291</v>
      </c>
      <c r="BH187" s="772">
        <f>+BB187+BD187+BF187</f>
        <v>4575.0684170000004</v>
      </c>
      <c r="BI187" s="737">
        <f>+IF(BH146=0,0,BH187/BH146*100)</f>
        <v>2.4615467021893469</v>
      </c>
      <c r="BJ187" s="772">
        <f>+AZ187+BH187</f>
        <v>8249.2478250000004</v>
      </c>
      <c r="BK187" s="737">
        <f>+IF(BJ146=0,0,BJ187/BJ146*100)</f>
        <v>2.2412333961979543</v>
      </c>
      <c r="BL187" s="772">
        <v>1713.5110420000001</v>
      </c>
      <c r="BM187" s="737">
        <f>+IF(BL146=0,0,BL187/BL146*100)</f>
        <v>2.5444771297311943</v>
      </c>
      <c r="BN187" s="772">
        <v>1959.2735339999999</v>
      </c>
      <c r="BO187" s="737">
        <f>+IF(BN146=0,0,BN187/BN146*100)</f>
        <v>3.1817956376936913</v>
      </c>
      <c r="BP187" s="772">
        <v>2081.49973</v>
      </c>
      <c r="BQ187" s="737">
        <f>+IF(BP146=0,0,BP187/BP146*100)</f>
        <v>3.7884873016070455</v>
      </c>
      <c r="BR187" s="772">
        <f>+BL187+BN187+BP187</f>
        <v>5754.2843059999996</v>
      </c>
      <c r="BS187" s="737">
        <f>+IF(BR146=0,0,BR187/BR146*100)</f>
        <v>3.1296631794445884</v>
      </c>
      <c r="BT187" s="772">
        <v>1668.264449</v>
      </c>
      <c r="BU187" s="737">
        <f>+IF(BT146=0,0,BT187/BT146*100)</f>
        <v>2.9236253154046663</v>
      </c>
      <c r="BV187" s="772">
        <v>1566.767869</v>
      </c>
      <c r="BW187" s="737">
        <f>+IF(BV146=0,0,BV187/BV146*100)</f>
        <v>2.3143912547787115</v>
      </c>
      <c r="BX187" s="772">
        <v>2076.528296</v>
      </c>
      <c r="BY187" s="737">
        <f>+IF(BX146=0,0,BX187/BX146*100)</f>
        <v>3.3806582852171045</v>
      </c>
      <c r="BZ187" s="772">
        <f>+BT187+BV187+BX187</f>
        <v>5311.560614</v>
      </c>
      <c r="CA187" s="737">
        <f>+IF(BZ146=0,0,BZ187/BZ146*100)</f>
        <v>2.8528855388017789</v>
      </c>
      <c r="CB187" s="772">
        <f>+BR187+BZ187</f>
        <v>11065.84492</v>
      </c>
      <c r="CC187" s="737">
        <f>+IF(CB146=0,0,CB187/CB146*100)</f>
        <v>2.9904069870329333</v>
      </c>
      <c r="CE187" s="772">
        <f t="shared" si="126"/>
        <v>22749.153421999999</v>
      </c>
      <c r="CF187" s="737">
        <f>+IF(CE146=0,0,CE187/CE146*100)</f>
        <v>2.5103025059957234</v>
      </c>
      <c r="CG187" s="772">
        <v>1934.6198279999999</v>
      </c>
      <c r="CH187" s="737">
        <f>+IF(CG146=0,0,CG187/CG146*100)</f>
        <v>3.1166411506686957</v>
      </c>
      <c r="CI187" s="772">
        <v>2095.4345490000001</v>
      </c>
      <c r="CJ187" s="737">
        <f>+IF(CI146=0,0,CI187/CI146*100)</f>
        <v>3.2207849679720209</v>
      </c>
      <c r="CK187" s="772">
        <v>1967.3547820000001</v>
      </c>
      <c r="CL187" s="737">
        <f>+IF(CK146=0,0,CK187/CK146*100)</f>
        <v>2.6408287437755482</v>
      </c>
      <c r="CM187" s="772">
        <f>+CG187+CI187+CK187</f>
        <v>5997.4091589999998</v>
      </c>
      <c r="CN187" s="737">
        <f>+IF(CM146=0,0,CM187/CM146*100)</f>
        <v>2.974444314210722</v>
      </c>
      <c r="CO187" s="772">
        <v>1970.576129</v>
      </c>
      <c r="CP187" s="737">
        <f>+IF(CO146=0,0,CO187/CO146*100)</f>
        <v>2.7633055782374942</v>
      </c>
      <c r="CQ187" s="772">
        <v>2063.7729529999997</v>
      </c>
      <c r="CR187" s="737">
        <f>+IF(CQ146=0,0,CQ187/CQ146*100)</f>
        <v>2.6650891786148314</v>
      </c>
      <c r="CS187" s="772">
        <v>1737.1128600000002</v>
      </c>
      <c r="CT187" s="737">
        <f>+IF(CS146=0,0,CS187/CS146*100)</f>
        <v>2.1830614645339113</v>
      </c>
      <c r="CU187" s="772">
        <f>+CO187+CQ187+CS187</f>
        <v>5771.4619419999999</v>
      </c>
      <c r="CV187" s="737">
        <f>+IF(CU146=0,0,CU187/CU146*100)</f>
        <v>2.5277741298110632</v>
      </c>
      <c r="CW187" s="772">
        <f>+CM187+CU187</f>
        <v>11768.871101000001</v>
      </c>
      <c r="CX187" s="737">
        <f>+IF(CW146=0,0,CW187/CW146*100)</f>
        <v>2.7372450145046545</v>
      </c>
      <c r="CY187" s="772">
        <v>1718.4651839999999</v>
      </c>
      <c r="CZ187" s="737">
        <f>+IF(CY146=0,0,CY187/CY146*100)</f>
        <v>2.1579893844220019</v>
      </c>
      <c r="DA187" s="772">
        <v>1841.335169</v>
      </c>
      <c r="DB187" s="737">
        <f>+IF(DA146=0,0,DA187/DA146*100)</f>
        <v>2.294910237460889</v>
      </c>
      <c r="DC187" s="772">
        <v>1855.120492</v>
      </c>
      <c r="DD187" s="737">
        <f>+IF(DC146=0,0,DC187/DC146*100)</f>
        <v>2.2408771008423942</v>
      </c>
      <c r="DE187" s="772">
        <f>+CY187+DA187+DC187</f>
        <v>5414.9208449999996</v>
      </c>
      <c r="DF187" s="737">
        <f>+IF(DE146=0,0,DE187/DE146*100)</f>
        <v>2.2315420263758501</v>
      </c>
      <c r="DG187" s="772">
        <v>1855.120492</v>
      </c>
      <c r="DH187" s="737">
        <f>+IF(DG146=0,0,DG187/DG146*100)</f>
        <v>2.2143012449990205</v>
      </c>
      <c r="DI187" s="772">
        <v>1855.120492</v>
      </c>
      <c r="DJ187" s="737">
        <f>+IF(DI146=0,0,DI187/DI146*100)</f>
        <v>2.4313396642192195</v>
      </c>
      <c r="DK187" s="772">
        <v>1855.120492</v>
      </c>
      <c r="DL187" s="737">
        <f>+IF(DK146=0,0,DK187/DK146*100)</f>
        <v>2.5224206359415953</v>
      </c>
      <c r="DM187" s="772">
        <f>+DG187+DI187+DK187</f>
        <v>5565.361476</v>
      </c>
      <c r="DN187" s="737">
        <f>+IF(DM146=0,0,DM187/DM146*100)</f>
        <v>2.3821808957329429</v>
      </c>
      <c r="DO187" s="772">
        <f>+DE187+DM187</f>
        <v>10980.282320999999</v>
      </c>
      <c r="DP187" s="737">
        <f>+IF(DO146=0,0,DO187/DO146*100)</f>
        <v>2.3054335795294443</v>
      </c>
      <c r="DR187" s="772">
        <f t="shared" si="129"/>
        <v>22705.971599999997</v>
      </c>
      <c r="DS187" s="737">
        <f>+IF(DR146=0,0,DR187/DR146*100)</f>
        <v>2.0424466688674601</v>
      </c>
      <c r="DT187" s="772">
        <v>1892.1642999999999</v>
      </c>
      <c r="DU187" s="737">
        <f>+IF(DT146=0,0,DT187/DT146*100)</f>
        <v>2.0612171324834887</v>
      </c>
      <c r="DV187" s="772">
        <v>1892.1642999999999</v>
      </c>
      <c r="DW187" s="737">
        <f>+IF(DV146=0,0,DV187/DV146*100)</f>
        <v>1.9500567674775582</v>
      </c>
      <c r="DX187" s="772">
        <v>1892.1642999999999</v>
      </c>
      <c r="DY187" s="737">
        <f>+IF(DX146=0,0,DX187/DX146*100)</f>
        <v>2.0105946351666728</v>
      </c>
      <c r="DZ187" s="772">
        <f>+DT187+DV187+DX187</f>
        <v>5676.4928999999993</v>
      </c>
      <c r="EA187" s="737">
        <f>+IF(DZ146=0,0,DZ187/DZ146*100)</f>
        <v>2.0062580151379761</v>
      </c>
      <c r="EB187" s="772">
        <v>1892.1642999999999</v>
      </c>
      <c r="EC187" s="737">
        <f>+IF(EB146=0,0,EB187/EB146*100)</f>
        <v>2.0902049602739057</v>
      </c>
      <c r="ED187" s="772">
        <v>1892.1642999999999</v>
      </c>
      <c r="EE187" s="737">
        <f>+IF(ED146=0,0,ED187/ED146*100)</f>
        <v>2.1209291097253495</v>
      </c>
      <c r="EF187" s="772">
        <v>1892.1642999999999</v>
      </c>
      <c r="EG187" s="737">
        <f>+IF(EF146=0,0,EF187/EF146*100)</f>
        <v>2.1624980680699775</v>
      </c>
      <c r="EH187" s="772">
        <f>+EB187+ED187+EF187</f>
        <v>5676.4928999999993</v>
      </c>
      <c r="EI187" s="737">
        <f>+IF(EH146=0,0,EH187/EH146*100)</f>
        <v>2.1241319809946808</v>
      </c>
      <c r="EJ187" s="772">
        <f>+DZ187+EH187</f>
        <v>11352.985799999999</v>
      </c>
      <c r="EK187" s="737">
        <f>+IF(EJ146=0,0,EJ187/EJ146*100)</f>
        <v>2.0635130416602996</v>
      </c>
      <c r="EL187" s="772">
        <v>1892.1642999999999</v>
      </c>
      <c r="EM187" s="737">
        <f>+IF(EL146=0,0,EL187/EL146*100)</f>
        <v>1.9913505565673266</v>
      </c>
      <c r="EN187" s="772">
        <v>1892.1642999999999</v>
      </c>
      <c r="EO187" s="737">
        <f>+IF(EN146=0,0,EN187/EN146*100)</f>
        <v>2.0570369384100267</v>
      </c>
      <c r="EP187" s="772">
        <v>1892.1642999999999</v>
      </c>
      <c r="EQ187" s="737">
        <f>+IF(EP146=0,0,EP187/EP146*100)</f>
        <v>1.981626276022477</v>
      </c>
      <c r="ER187" s="772">
        <f>+EL187+EN187+EP187</f>
        <v>5676.4928999999993</v>
      </c>
      <c r="ES187" s="737">
        <f>+IF(ER146=0,0,ER187/ER146*100)</f>
        <v>2.0094525774654488</v>
      </c>
      <c r="ET187" s="772">
        <v>1892.1642999999999</v>
      </c>
      <c r="EU187" s="737">
        <f>+IF(ET146=0,0,ET187/ET146*100)</f>
        <v>1.9633463752389249</v>
      </c>
      <c r="EV187" s="772">
        <v>1892.1642999999999</v>
      </c>
      <c r="EW187" s="737">
        <f>+IF(EV146=0,0,EV187/EV146*100)</f>
        <v>2.0330512341111819</v>
      </c>
      <c r="EX187" s="772">
        <v>1892.1642999999999</v>
      </c>
      <c r="EY187" s="737">
        <f>+IF(EX146=0,0,EX187/EX146*100)</f>
        <v>2.1119603094199655</v>
      </c>
      <c r="EZ187" s="772">
        <f>+ET187+EV187+EX187</f>
        <v>5676.4928999999993</v>
      </c>
      <c r="FA187" s="737">
        <f>+IF(EZ146=0,0,EZ187/EZ146*100)</f>
        <v>2.0343124168474414</v>
      </c>
      <c r="FB187" s="772">
        <f>+ER187+EZ187</f>
        <v>11352.985799999999</v>
      </c>
      <c r="FC187" s="737">
        <f>+IF(FB146=0,0,FB187/FB146*100)</f>
        <v>2.0218060817842649</v>
      </c>
      <c r="FD187" s="772">
        <v>1919.2034619999999</v>
      </c>
      <c r="FE187" s="737">
        <f>+IF(FD146=0,0,FD187/FD146*100)</f>
        <v>0.163926313222644</v>
      </c>
      <c r="FF187" s="772">
        <v>1998.8440529999998</v>
      </c>
      <c r="FG187" s="737">
        <f>+IF(FF146=0,0,FF187/FF146*100)</f>
        <v>0.16076493304903555</v>
      </c>
      <c r="FH187" s="772">
        <v>1985.489378</v>
      </c>
      <c r="FI187" s="737">
        <f>+IF(FH146=0,0,FH187/FH146*100)</f>
        <v>0.13172114325085832</v>
      </c>
      <c r="FJ187" s="772">
        <v>1985.489378</v>
      </c>
      <c r="FK187" s="737">
        <f>+IF(FJ146=0,0,FJ187/FJ146*100)</f>
        <v>0.11751092769952509</v>
      </c>
    </row>
    <row r="188" spans="2:167" s="648" customFormat="1" ht="13.5" customHeight="1">
      <c r="B188" s="784"/>
      <c r="C188" s="784" t="s">
        <v>4825</v>
      </c>
      <c r="D188" s="788"/>
      <c r="E188" s="785">
        <f t="shared" si="118"/>
        <v>20748.857549560162</v>
      </c>
      <c r="F188" s="786">
        <f>+IF(E146=0,0,E188/E146*100)</f>
        <v>3.2359668870795688</v>
      </c>
      <c r="G188" s="785">
        <v>1197.662722</v>
      </c>
      <c r="H188" s="786">
        <f>+IF(G146=0,0,G188/G146*100)</f>
        <v>2.565513405752645</v>
      </c>
      <c r="I188" s="785">
        <v>1248.7604100000001</v>
      </c>
      <c r="J188" s="786">
        <f>+IF(I146=0,0,I188/I146*100)</f>
        <v>2.4276532681291632</v>
      </c>
      <c r="K188" s="785">
        <v>1528.8035969999974</v>
      </c>
      <c r="L188" s="786">
        <f>+IF(K146=0,0,K188/K146*100)</f>
        <v>2.8196026921491604</v>
      </c>
      <c r="M188" s="785">
        <f>+G188+I188+K188</f>
        <v>3975.2267289999972</v>
      </c>
      <c r="N188" s="786">
        <f>+IF(M146=0,0,M188/M146*100)</f>
        <v>2.6093978210243081</v>
      </c>
      <c r="O188" s="785">
        <v>1101.4450610000001</v>
      </c>
      <c r="P188" s="786">
        <f>+IF(O146=0,0,O188/O146*100)</f>
        <v>2.257703863363218</v>
      </c>
      <c r="Q188" s="785">
        <v>1686.26886576577</v>
      </c>
      <c r="R188" s="786">
        <f>+IF(Q146=0,0,Q188/Q146*100)</f>
        <v>4.8543796294315378</v>
      </c>
      <c r="S188" s="785">
        <v>1714.9831052576783</v>
      </c>
      <c r="T188" s="786">
        <f>+IF(S146=0,0,S188/S146*100)</f>
        <v>3.6208147878636394</v>
      </c>
      <c r="U188" s="785">
        <f>+O188+Q188+S188</f>
        <v>4502.6970320234486</v>
      </c>
      <c r="V188" s="786">
        <f>+IF(U146=0,0,U188/U146*100)</f>
        <v>3.4401223986893554</v>
      </c>
      <c r="W188" s="785">
        <f>+M188+U188</f>
        <v>8477.923761023445</v>
      </c>
      <c r="X188" s="786">
        <f>+IF(W146=0,0,W188/W146*100)</f>
        <v>2.9932959971818156</v>
      </c>
      <c r="Y188" s="785">
        <v>2260.8363070000019</v>
      </c>
      <c r="Z188" s="786">
        <f>+IF(Y146=0,0,Y188/Y146*100)</f>
        <v>4.1697836464661524</v>
      </c>
      <c r="AA188" s="785">
        <v>2234.9390399999966</v>
      </c>
      <c r="AB188" s="786">
        <f>+IF(AA146=0,0,AA188/AA146*100)</f>
        <v>4.0017201656509762</v>
      </c>
      <c r="AC188" s="785">
        <v>2183.1156059999985</v>
      </c>
      <c r="AD188" s="786">
        <f>+IF(AC146=0,0,AC188/AC146*100)</f>
        <v>3.6018604718932408</v>
      </c>
      <c r="AE188" s="785">
        <f>+Y188+AA188+AC188</f>
        <v>6678.8909529999974</v>
      </c>
      <c r="AF188" s="786">
        <f>+IF(AE146=0,0,AE188/AE146*100)</f>
        <v>3.9131127756886404</v>
      </c>
      <c r="AG188" s="785">
        <v>1759.1188300000024</v>
      </c>
      <c r="AH188" s="786">
        <f>+IF(AG146=0,0,AG188/AG146*100)</f>
        <v>2.9866250502910177</v>
      </c>
      <c r="AI188" s="785">
        <v>1752.1371769999994</v>
      </c>
      <c r="AJ188" s="786">
        <f>+IF(AI146=0,0,AI188/AI146*100)</f>
        <v>2.7289766786350254</v>
      </c>
      <c r="AK188" s="785">
        <v>2080.7868285367172</v>
      </c>
      <c r="AL188" s="786">
        <f>+IF(AK146=0,0,AK188/AK146*100)</f>
        <v>3.2421082202429763</v>
      </c>
      <c r="AM188" s="785">
        <f>+AG188+AI188+AK188</f>
        <v>5592.0428355367185</v>
      </c>
      <c r="AN188" s="786">
        <f>+IF(AM146=0,0,AM188/AM146*100)</f>
        <v>2.9858488627480932</v>
      </c>
      <c r="AO188" s="785">
        <f>+AE188+AM188</f>
        <v>12270.933788536717</v>
      </c>
      <c r="AP188" s="786">
        <f>+IF(AO146=0,0,AO188/AO146*100)</f>
        <v>3.4279740532407912</v>
      </c>
      <c r="AQ188" s="651"/>
      <c r="AR188" s="785">
        <v>7725.0643519438308</v>
      </c>
      <c r="AS188" s="786">
        <f>+IF(AR146=0,0,AR188/AR146*100)</f>
        <v>1.0465977057621518</v>
      </c>
      <c r="AT188" s="785">
        <v>417.81100999999921</v>
      </c>
      <c r="AU188" s="786">
        <f>+IF(AT146=0,0,AT188/AT146*100)</f>
        <v>0.70155468264266319</v>
      </c>
      <c r="AV188" s="785">
        <v>493.34007916666599</v>
      </c>
      <c r="AW188" s="786">
        <f>+IF(AV146=0,0,AV188/AV146*100)</f>
        <v>0.89955399857824658</v>
      </c>
      <c r="AX188" s="785">
        <v>781.2629021666653</v>
      </c>
      <c r="AY188" s="786">
        <f>+IF(AX146=0,0,AX188/AX146*100)</f>
        <v>1.1521686295464215</v>
      </c>
      <c r="AZ188" s="785">
        <f>+AT188+AV188+AX188</f>
        <v>1692.4139913333306</v>
      </c>
      <c r="BA188" s="786">
        <f>+IF(AZ146=0,0,AZ188/AZ146*100)</f>
        <v>0.92884751830806767</v>
      </c>
      <c r="BB188" s="785">
        <v>661.07918599999959</v>
      </c>
      <c r="BC188" s="786">
        <f>+IF(BB146=0,0,BB188/BB146*100)</f>
        <v>1.0618993142312987</v>
      </c>
      <c r="BD188" s="785">
        <v>796.46285200000102</v>
      </c>
      <c r="BE188" s="786">
        <f>+IF(BD146=0,0,BD188/BD146*100)</f>
        <v>1.2926952824951183</v>
      </c>
      <c r="BF188" s="785">
        <v>667.76680816666635</v>
      </c>
      <c r="BG188" s="786">
        <f>+IF(BF146=0,0,BF188/BF146*100)</f>
        <v>1.0771380274723754</v>
      </c>
      <c r="BH188" s="785">
        <f>+BB188+BD188+BF188</f>
        <v>2125.3088461666666</v>
      </c>
      <c r="BI188" s="786">
        <f>+IF(BH146=0,0,BH188/BH146*100)</f>
        <v>1.1434904365530507</v>
      </c>
      <c r="BJ188" s="785">
        <f>+AZ188+BH188</f>
        <v>3817.7228374999972</v>
      </c>
      <c r="BK188" s="786">
        <f>+IF(BJ146=0,0,BJ188/BJ146*100)</f>
        <v>1.0372349215769388</v>
      </c>
      <c r="BL188" s="785">
        <v>678.07304599999998</v>
      </c>
      <c r="BM188" s="786">
        <f>+IF(BL146=0,0,BL188/BL146*100)</f>
        <v>1.0069041374955832</v>
      </c>
      <c r="BN188" s="785">
        <v>578.89167499999667</v>
      </c>
      <c r="BO188" s="786">
        <f>+IF(BN146=0,0,BN188/BN146*100)</f>
        <v>0.94010099878794351</v>
      </c>
      <c r="BP188" s="785">
        <v>711.23394100000064</v>
      </c>
      <c r="BQ188" s="786">
        <f>+IF(BP146=0,0,BP188/BP146*100)</f>
        <v>1.2944996893900327</v>
      </c>
      <c r="BR188" s="785">
        <f>+BL188+BN188+BP188</f>
        <v>1968.1986619999973</v>
      </c>
      <c r="BS188" s="786">
        <f>+IF(BR146=0,0,BR188/BR146*100)</f>
        <v>1.0704717658581215</v>
      </c>
      <c r="BT188" s="785">
        <v>613.4816834438368</v>
      </c>
      <c r="BU188" s="786">
        <f>+IF(BT146=0,0,BT188/BT146*100)</f>
        <v>1.0751236599980276</v>
      </c>
      <c r="BV188" s="785">
        <v>658.79838399999994</v>
      </c>
      <c r="BW188" s="786">
        <f>+IF(BV146=0,0,BV188/BV146*100)</f>
        <v>0.97316089304608222</v>
      </c>
      <c r="BX188" s="785">
        <v>666.86278499999833</v>
      </c>
      <c r="BY188" s="786">
        <f>+IF(BX146=0,0,BX188/BX146*100)</f>
        <v>1.0856751644347433</v>
      </c>
      <c r="BZ188" s="785">
        <f>+BT188+BV188+BX188</f>
        <v>1939.1428524438352</v>
      </c>
      <c r="CA188" s="786">
        <f>+IF(BZ146=0,0,BZ188/BZ146*100)</f>
        <v>1.0415305412925953</v>
      </c>
      <c r="CB188" s="785">
        <f>+BR188+BZ188</f>
        <v>3907.3415144438322</v>
      </c>
      <c r="CC188" s="786">
        <f>+IF(CB146=0,0,CB188/CB146*100)</f>
        <v>1.0559104569049644</v>
      </c>
      <c r="CE188" s="785">
        <f t="shared" si="126"/>
        <v>12815.249850183596</v>
      </c>
      <c r="CF188" s="786">
        <f>+IF(CE146=0,0,CE188/CE146*100)</f>
        <v>1.4141253178576063</v>
      </c>
      <c r="CG188" s="785">
        <v>1231.2137730000004</v>
      </c>
      <c r="CH188" s="786">
        <f>+IF(CG146=0,0,CG188/CG146*100)</f>
        <v>1.9834654099295566</v>
      </c>
      <c r="CI188" s="785">
        <v>1177.182949</v>
      </c>
      <c r="CJ188" s="786">
        <f>+IF(CI146=0,0,CI188/CI146*100)</f>
        <v>1.8093875318136572</v>
      </c>
      <c r="CK188" s="785">
        <v>1514.4835789999963</v>
      </c>
      <c r="CL188" s="786">
        <f>+IF(CK146=0,0,CK188/CK146*100)</f>
        <v>2.0329285820696761</v>
      </c>
      <c r="CM188" s="785">
        <f>+CG188+CI188+CK188</f>
        <v>3922.8803009999965</v>
      </c>
      <c r="CN188" s="786">
        <f>+IF(CM146=0,0,CM188/CM146*100)</f>
        <v>1.9455716122233451</v>
      </c>
      <c r="CO188" s="785">
        <v>1418.6225969999996</v>
      </c>
      <c r="CP188" s="786">
        <f>+IF(CO146=0,0,CO188/CO146*100)</f>
        <v>1.9893104752533313</v>
      </c>
      <c r="CQ188" s="785">
        <v>1382.8232330000003</v>
      </c>
      <c r="CR188" s="786">
        <f>+IF(CQ146=0,0,CQ188/CQ146*100)</f>
        <v>1.7857328873548219</v>
      </c>
      <c r="CS188" s="785">
        <v>1402.5805900000028</v>
      </c>
      <c r="CT188" s="786">
        <f>+IF(CS146=0,0,CS188/CS146*100)</f>
        <v>1.7626486496290419</v>
      </c>
      <c r="CU188" s="785">
        <f>+CO188+CQ188+CS188</f>
        <v>4204.026420000002</v>
      </c>
      <c r="CV188" s="786">
        <f>+IF(CU146=0,0,CU188/CU146*100)</f>
        <v>1.841271645262843</v>
      </c>
      <c r="CW188" s="785">
        <f>+CM188+CU188</f>
        <v>8126.9067209999985</v>
      </c>
      <c r="CX188" s="786">
        <f>+IF(CW146=0,0,CW188/CW146*100)</f>
        <v>1.8901842593476472</v>
      </c>
      <c r="CY188" s="785">
        <v>1507.431026000002</v>
      </c>
      <c r="CZ188" s="786">
        <f>+IF(CY146=0,0,CY188/CY146*100)</f>
        <v>1.892979958013727</v>
      </c>
      <c r="DA188" s="785">
        <v>1625.8438390000001</v>
      </c>
      <c r="DB188" s="786">
        <f>+IF(DA146=0,0,DA188/DA146*100)</f>
        <v>2.0263370479477407</v>
      </c>
      <c r="DC188" s="785">
        <v>1551.7501919999982</v>
      </c>
      <c r="DD188" s="786">
        <f>+IF(DC146=0,0,DC188/DC146*100)</f>
        <v>1.8744235139851955</v>
      </c>
      <c r="DE188" s="785">
        <f>+CY188+DA188+DC188</f>
        <v>4685.0250570000007</v>
      </c>
      <c r="DF188" s="786">
        <f>+IF(DE146=0,0,DE188/DE146*100)</f>
        <v>1.9307448083886836</v>
      </c>
      <c r="DG188" s="785">
        <v>0.90923614399189479</v>
      </c>
      <c r="DH188" s="786">
        <f>+IF(DG146=0,0,DG188/DG146*100)</f>
        <v>1.0852786836874427E-3</v>
      </c>
      <c r="DI188" s="785">
        <v>0.7609714586252827</v>
      </c>
      <c r="DJ188" s="786">
        <f>+IF(DI146=0,0,DI188/DI146*100)</f>
        <v>9.9733688386986156E-4</v>
      </c>
      <c r="DK188" s="785">
        <v>1.6478645809794445</v>
      </c>
      <c r="DL188" s="786">
        <f>+IF(DK146=0,0,DK188/DK146*100)</f>
        <v>2.2406132875059637E-3</v>
      </c>
      <c r="DM188" s="785">
        <f>+DG188+DI188+DK188</f>
        <v>3.3180721835966223</v>
      </c>
      <c r="DN188" s="786">
        <f>+IF(DM146=0,0,DM188/DM146*100)</f>
        <v>1.4202578216191259E-3</v>
      </c>
      <c r="DO188" s="785">
        <f>+DE188+DM188</f>
        <v>4688.3431291835977</v>
      </c>
      <c r="DP188" s="786">
        <f>+IF(DO146=0,0,DO188/DO146*100)</f>
        <v>0.98437028906845536</v>
      </c>
      <c r="DR188" s="785">
        <f t="shared" si="129"/>
        <v>0</v>
      </c>
      <c r="DS188" s="786">
        <f>+IF(DR146=0,0,DR188/DR146*100)</f>
        <v>0</v>
      </c>
      <c r="DT188" s="785">
        <v>0</v>
      </c>
      <c r="DU188" s="786">
        <f>+IF(DT146=0,0,DT188/DT146*100)</f>
        <v>0</v>
      </c>
      <c r="DV188" s="785">
        <v>0</v>
      </c>
      <c r="DW188" s="786">
        <f>+IF(DV146=0,0,DV188/DV146*100)</f>
        <v>0</v>
      </c>
      <c r="DX188" s="785">
        <v>0</v>
      </c>
      <c r="DY188" s="786">
        <f>+IF(DX146=0,0,DX188/DX146*100)</f>
        <v>0</v>
      </c>
      <c r="DZ188" s="785">
        <f>+DT188+DV188+DX188</f>
        <v>0</v>
      </c>
      <c r="EA188" s="786">
        <f>+IF(DZ146=0,0,DZ188/DZ146*100)</f>
        <v>0</v>
      </c>
      <c r="EB188" s="785">
        <v>0</v>
      </c>
      <c r="EC188" s="786">
        <f>+IF(EB146=0,0,EB188/EB146*100)</f>
        <v>0</v>
      </c>
      <c r="ED188" s="785">
        <v>0</v>
      </c>
      <c r="EE188" s="786">
        <f>+IF(ED146=0,0,ED188/ED146*100)</f>
        <v>0</v>
      </c>
      <c r="EF188" s="785">
        <v>0</v>
      </c>
      <c r="EG188" s="786">
        <f>+IF(EF146=0,0,EF188/EF146*100)</f>
        <v>0</v>
      </c>
      <c r="EH188" s="785">
        <f>+EB188+ED188+EF188</f>
        <v>0</v>
      </c>
      <c r="EI188" s="786">
        <f>+IF(EH146=0,0,EH188/EH146*100)</f>
        <v>0</v>
      </c>
      <c r="EJ188" s="785">
        <f>+DZ188+EH188</f>
        <v>0</v>
      </c>
      <c r="EK188" s="786">
        <f>+IF(EJ146=0,0,EJ188/EJ146*100)</f>
        <v>0</v>
      </c>
      <c r="EL188" s="785">
        <v>0</v>
      </c>
      <c r="EM188" s="786">
        <f>+IF(EL146=0,0,EL188/EL146*100)</f>
        <v>0</v>
      </c>
      <c r="EN188" s="785">
        <v>0</v>
      </c>
      <c r="EO188" s="786">
        <f>+IF(EN146=0,0,EN188/EN146*100)</f>
        <v>0</v>
      </c>
      <c r="EP188" s="785">
        <v>0</v>
      </c>
      <c r="EQ188" s="786">
        <f>+IF(EP146=0,0,EP188/EP146*100)</f>
        <v>0</v>
      </c>
      <c r="ER188" s="785">
        <f>+EL188+EN188+EP188</f>
        <v>0</v>
      </c>
      <c r="ES188" s="786">
        <f>+IF(ER146=0,0,ER188/ER146*100)</f>
        <v>0</v>
      </c>
      <c r="ET188" s="785">
        <v>0</v>
      </c>
      <c r="EU188" s="786">
        <f>+IF(ET146=0,0,ET188/ET146*100)</f>
        <v>0</v>
      </c>
      <c r="EV188" s="785">
        <v>0</v>
      </c>
      <c r="EW188" s="786">
        <f>+IF(EV146=0,0,EV188/EV146*100)</f>
        <v>0</v>
      </c>
      <c r="EX188" s="785">
        <v>0</v>
      </c>
      <c r="EY188" s="786">
        <f>+IF(EX146=0,0,EX188/EX146*100)</f>
        <v>0</v>
      </c>
      <c r="EZ188" s="785">
        <f>+ET188+EV188+EX188</f>
        <v>0</v>
      </c>
      <c r="FA188" s="786">
        <f>+IF(EZ146=0,0,EZ188/EZ146*100)</f>
        <v>0</v>
      </c>
      <c r="FB188" s="785">
        <f>+ER188+EZ188</f>
        <v>0</v>
      </c>
      <c r="FC188" s="786">
        <f>+IF(FB146=0,0,FB188/FB146*100)</f>
        <v>0</v>
      </c>
      <c r="FD188" s="785">
        <v>0</v>
      </c>
      <c r="FE188" s="786">
        <f>+IF(FD146=0,0,FD188/FD146*100)</f>
        <v>0</v>
      </c>
      <c r="FF188" s="785">
        <v>0</v>
      </c>
      <c r="FG188" s="786">
        <f>+IF(FF146=0,0,FF188/FF146*100)</f>
        <v>0</v>
      </c>
      <c r="FH188" s="785">
        <v>0</v>
      </c>
      <c r="FI188" s="786">
        <f>+IF(FH146=0,0,FH188/FH146*100)</f>
        <v>0</v>
      </c>
      <c r="FJ188" s="785">
        <v>0</v>
      </c>
      <c r="FK188" s="786">
        <f>+IF(FJ146=0,0,FJ188/FJ146*100)</f>
        <v>0</v>
      </c>
    </row>
    <row r="189" spans="2:167" s="758" customFormat="1" ht="13.5" customHeight="1">
      <c r="B189" s="776" t="s">
        <v>4826</v>
      </c>
      <c r="C189" s="773"/>
      <c r="D189" s="773"/>
      <c r="E189" s="774">
        <f t="shared" si="118"/>
        <v>573639.25954738597</v>
      </c>
      <c r="F189" s="775">
        <f>+IF(E146=0,0,E189/E146*100)</f>
        <v>89.464089509040605</v>
      </c>
      <c r="G189" s="774">
        <f>G149+G152+G163+G185</f>
        <v>42701.708128999999</v>
      </c>
      <c r="H189" s="775">
        <f>+IF(G146=0,0,G189/G146*100)</f>
        <v>91.471332154801914</v>
      </c>
      <c r="I189" s="774">
        <f>I149+I152+I163+I185</f>
        <v>45363.081129000006</v>
      </c>
      <c r="J189" s="775">
        <f>+IF(I146=0,0,I189/I146*100)</f>
        <v>88.18811941293464</v>
      </c>
      <c r="K189" s="774">
        <f>K149+K152+K163+K185</f>
        <v>49070.860212999993</v>
      </c>
      <c r="L189" s="775">
        <f>+IF(K146=0,0,K189/K146*100)</f>
        <v>90.502357421291535</v>
      </c>
      <c r="M189" s="774">
        <f>+M149+M152+M163+M185</f>
        <v>137135.64947100001</v>
      </c>
      <c r="N189" s="775">
        <f>+IF(M146=0,0,M189/M146*100)</f>
        <v>90.017875534963224</v>
      </c>
      <c r="O189" s="774">
        <f>O149+O152+O163+O185</f>
        <v>44849.767033999997</v>
      </c>
      <c r="P189" s="775">
        <f>+IF(O146=0,0,O189/O146*100)</f>
        <v>91.931496076318666</v>
      </c>
      <c r="Q189" s="774">
        <f>Q149+Q152+Q163+Q185</f>
        <v>34013.253171000004</v>
      </c>
      <c r="R189" s="775">
        <f>+IF(Q146=0,0,Q189/Q146*100)</f>
        <v>97.916320864418438</v>
      </c>
      <c r="S189" s="774">
        <f>S149+S152+S163+S185</f>
        <v>44083.194837000003</v>
      </c>
      <c r="T189" s="775">
        <f>+IF(S146=0,0,S189/S146*100)</f>
        <v>93.072102735438321</v>
      </c>
      <c r="U189" s="774">
        <f>+U149+U152+U163+U185</f>
        <v>122946.21504200001</v>
      </c>
      <c r="V189" s="775">
        <f>+IF(U146=0,0,U189/U146*100)</f>
        <v>93.932597550316331</v>
      </c>
      <c r="W189" s="774">
        <f>+M189+U189</f>
        <v>260081.86451300001</v>
      </c>
      <c r="X189" s="775">
        <f>+IF(W146=0,0,W189/W146*100)</f>
        <v>91.826964470410189</v>
      </c>
      <c r="Y189" s="774">
        <f>Y149+Y152+Y163+Y185</f>
        <v>48565.104126999999</v>
      </c>
      <c r="Z189" s="775">
        <f>+IF(Y146=0,0,Y189/Y146*100)</f>
        <v>89.571268981611524</v>
      </c>
      <c r="AA189" s="774">
        <f>AA149+AA152+AA163+AA185</f>
        <v>49346.292487000013</v>
      </c>
      <c r="AB189" s="775">
        <f>+IF(AA146=0,0,AA189/AA146*100)</f>
        <v>88.35590153069208</v>
      </c>
      <c r="AC189" s="774">
        <f>AC149+AC152+AC163+AC185</f>
        <v>52239.564466922704</v>
      </c>
      <c r="AD189" s="775">
        <f>+IF(AC146=0,0,AC189/AC146*100)</f>
        <v>86.188574624814322</v>
      </c>
      <c r="AE189" s="774">
        <f>+AE149+AE152+AE163+AE185</f>
        <v>150150.96108092272</v>
      </c>
      <c r="AF189" s="775">
        <f>+IF(AE146=0,0,AE189/AE146*100)</f>
        <v>87.972336758061559</v>
      </c>
      <c r="AG189" s="774">
        <f>AG149+AG152+AG163+AG185</f>
        <v>51220.228075999992</v>
      </c>
      <c r="AH189" s="775">
        <f>+IF(AG146=0,0,AG189/AG146*100)</f>
        <v>86.961502341146939</v>
      </c>
      <c r="AI189" s="774">
        <f>AI149+AI152+AI163+AI185</f>
        <v>55836.823924999997</v>
      </c>
      <c r="AJ189" s="775">
        <f>+IF(AI146=0,0,AI189/AI146*100)</f>
        <v>86.966587034740641</v>
      </c>
      <c r="AK189" s="774">
        <f>AK149+AK152+AK163+AK185</f>
        <v>56349.381952463278</v>
      </c>
      <c r="AL189" s="775">
        <f>+IF(AK146=0,0,AK189/AK146*100)</f>
        <v>87.798899881621722</v>
      </c>
      <c r="AM189" s="774">
        <f>+AM149+AM152+AM163+AM185</f>
        <v>163406.43395346327</v>
      </c>
      <c r="AN189" s="775">
        <f>+IF(AM146=0,0,AM189/AM146*100)</f>
        <v>87.250210582272999</v>
      </c>
      <c r="AO189" s="774">
        <f>+AE189+AM189</f>
        <v>313557.39503438596</v>
      </c>
      <c r="AP189" s="775">
        <f>+IF(AO146=0,0,AO189/AO146*100)</f>
        <v>87.594524826119496</v>
      </c>
      <c r="AQ189" s="734"/>
      <c r="AR189" s="774">
        <f>AR149+AR152+AR163+AR185</f>
        <v>659814.28457220108</v>
      </c>
      <c r="AS189" s="775">
        <f>+IF(AR146=0,0,AR189/AR146*100)</f>
        <v>89.39215066714597</v>
      </c>
      <c r="AT189" s="774">
        <f>AT149+AT152+AT163+AT185</f>
        <v>51831.876853000009</v>
      </c>
      <c r="AU189" s="775">
        <f>+IF(AT146=0,0,AT189/AT146*100)</f>
        <v>87.031923635473589</v>
      </c>
      <c r="AV189" s="774">
        <f>AV149+AV152+AV163+AV185</f>
        <v>48190.978738833328</v>
      </c>
      <c r="AW189" s="775">
        <f>+IF(AV146=0,0,AV189/AV146*100)</f>
        <v>87.871205787988799</v>
      </c>
      <c r="AX189" s="774">
        <f>AX149+AX152+AX163+AX185</f>
        <v>58998.411232833329</v>
      </c>
      <c r="AY189" s="775">
        <f>+IF(AX146=0,0,AX189/AX146*100)</f>
        <v>87.00799491058973</v>
      </c>
      <c r="AZ189" s="774">
        <f>+AZ149+AZ152+AZ163+AZ185</f>
        <v>159021.2668246667</v>
      </c>
      <c r="BA189" s="775">
        <f>+IF(AZ146=0,0,AZ189/AZ146*100)</f>
        <v>87.275636933212454</v>
      </c>
      <c r="BB189" s="774">
        <f>BB149+BB152+BB163+BB185</f>
        <v>54913.586835000009</v>
      </c>
      <c r="BC189" s="775">
        <f>+IF(BB146=0,0,BB189/BB146*100)</f>
        <v>88.208343927602357</v>
      </c>
      <c r="BD189" s="774">
        <f>BD149+BD152+BD163+BD185</f>
        <v>54700.834776999996</v>
      </c>
      <c r="BE189" s="775">
        <f>+IF(BD146=0,0,BD189/BD146*100)</f>
        <v>88.781932374132509</v>
      </c>
      <c r="BF189" s="774">
        <f>BF149+BF152+BF163+BF185</f>
        <v>55435.553017487997</v>
      </c>
      <c r="BG189" s="775">
        <f>+IF(BF146=0,0,BF189/BF146*100)</f>
        <v>89.420051279628737</v>
      </c>
      <c r="BH189" s="774">
        <f>+BH149+BH152+BH163+BH185</f>
        <v>165049.97462948802</v>
      </c>
      <c r="BI189" s="775">
        <f>+IF(BH146=0,0,BH189/BH146*100)</f>
        <v>88.802654674191643</v>
      </c>
      <c r="BJ189" s="774">
        <f>+AZ189+BH189</f>
        <v>324071.24145415472</v>
      </c>
      <c r="BK189" s="775">
        <f>+IF(BJ146=0,0,BJ189/BJ146*100)</f>
        <v>88.046729168835753</v>
      </c>
      <c r="BL189" s="774">
        <f>BL149+BL152+BL163+BL185</f>
        <v>60024.998799999994</v>
      </c>
      <c r="BM189" s="775">
        <f>+IF(BL146=0,0,BL189/BL146*100)</f>
        <v>89.134083711812082</v>
      </c>
      <c r="BN189" s="774">
        <f>BN149+BN152+BN163+BN185</f>
        <v>55118.425983299203</v>
      </c>
      <c r="BO189" s="775">
        <f>+IF(BN146=0,0,BN189/BN146*100)</f>
        <v>89.510506984781244</v>
      </c>
      <c r="BP189" s="774">
        <f>BP149+BP152+BP163+BP185</f>
        <v>50437.637359</v>
      </c>
      <c r="BQ189" s="775">
        <f>+IF(BP146=0,0,BP189/BP146*100)</f>
        <v>91.800323537698759</v>
      </c>
      <c r="BR189" s="774">
        <f>+BR149+BR152+BR163+BR185</f>
        <v>165581.06214229923</v>
      </c>
      <c r="BS189" s="775">
        <f>+IF(BR146=0,0,BR189/BR146*100)</f>
        <v>90.056890803907407</v>
      </c>
      <c r="BT189" s="774">
        <f>BT149+BT152+BT163+BT185</f>
        <v>52860.133632037432</v>
      </c>
      <c r="BU189" s="775">
        <f>+IF(BT146=0,0,BT189/BT146*100)</f>
        <v>92.637126538862205</v>
      </c>
      <c r="BV189" s="774">
        <f>BV149+BV152+BV163+BV185</f>
        <v>60606.240446999989</v>
      </c>
      <c r="BW189" s="775">
        <f>+IF(BV146=0,0,BV189/BV146*100)</f>
        <v>89.526059125196795</v>
      </c>
      <c r="BX189" s="774">
        <f>BX149+BX152+BX163+BX185</f>
        <v>56695.606896709782</v>
      </c>
      <c r="BY189" s="775">
        <f>+IF(BX146=0,0,BX189/BX146*100)</f>
        <v>92.302365231421788</v>
      </c>
      <c r="BZ189" s="774">
        <f>+BZ149+BZ152+BZ163+BZ185</f>
        <v>170161.98097574722</v>
      </c>
      <c r="CA189" s="775">
        <f>+IF(BZ146=0,0,BZ189/BZ146*100)</f>
        <v>91.395484313976567</v>
      </c>
      <c r="CB189" s="774">
        <f>+BR189+BZ189</f>
        <v>335743.04311804648</v>
      </c>
      <c r="CC189" s="775">
        <f>+IF(CB146=0,0,CB189/CB146*100)</f>
        <v>90.730382473849602</v>
      </c>
      <c r="CE189" s="774">
        <f t="shared" si="126"/>
        <v>793737.3300346171</v>
      </c>
      <c r="CF189" s="775">
        <f>+IF(CE146=0,0,CE189/CE146*100)</f>
        <v>87.586591541527383</v>
      </c>
      <c r="CG189" s="774">
        <f>CG149+CG152+CG163+CG185</f>
        <v>54877.220889481192</v>
      </c>
      <c r="CH189" s="775">
        <f>+IF(CG146=0,0,CG189/CG146*100)</f>
        <v>88.406312384023011</v>
      </c>
      <c r="CI189" s="774">
        <f>CI149+CI152+CI163+CI185</f>
        <v>56477.785691000005</v>
      </c>
      <c r="CJ189" s="775">
        <f>+IF(CI146=0,0,CI189/CI146*100)</f>
        <v>86.809107573761835</v>
      </c>
      <c r="CK189" s="774">
        <f>CK149+CK152+CK163+CK185</f>
        <v>65001.544662724009</v>
      </c>
      <c r="CL189" s="775">
        <f>+IF(CK146=0,0,CK189/CK146*100)</f>
        <v>87.253173197680837</v>
      </c>
      <c r="CM189" s="774">
        <f>+CM149+CM152+CM163+CM185</f>
        <v>176356.55124320521</v>
      </c>
      <c r="CN189" s="775">
        <f>+IF(CM146=0,0,CM189/CM146*100)</f>
        <v>87.464891457668784</v>
      </c>
      <c r="CO189" s="774">
        <f>CO149+CO152+CO163+CO185</f>
        <v>62325.518970999423</v>
      </c>
      <c r="CP189" s="775">
        <f>+IF(CO146=0,0,CO189/CO146*100)</f>
        <v>87.398021169832958</v>
      </c>
      <c r="CQ189" s="774">
        <f>CQ149+CQ152+CQ163+CQ185</f>
        <v>67482.837963999991</v>
      </c>
      <c r="CR189" s="775">
        <f>+IF(CQ146=0,0,CQ189/CQ146*100)</f>
        <v>87.14513916787169</v>
      </c>
      <c r="CS189" s="774">
        <f>CS149+CS152+CS163+CS185</f>
        <v>68848.593669961992</v>
      </c>
      <c r="CT189" s="775">
        <f>+IF(CS146=0,0,CS189/CS146*100)</f>
        <v>86.523285382993123</v>
      </c>
      <c r="CU189" s="774">
        <f>+CU149+CU152+CU163+CU185</f>
        <v>198656.95060496143</v>
      </c>
      <c r="CV189" s="775">
        <f>+IF(CU146=0,0,CU189/CU146*100)</f>
        <v>87.007400463315008</v>
      </c>
      <c r="CW189" s="774">
        <f>+CM189+CU189</f>
        <v>375013.50184816663</v>
      </c>
      <c r="CX189" s="775">
        <f>+IF(CW146=0,0,CW189/CW146*100)</f>
        <v>87.22194588558321</v>
      </c>
      <c r="CY189" s="774">
        <f>CY149+CY152+CY163+CY185</f>
        <v>68948.05356</v>
      </c>
      <c r="CZ189" s="775">
        <f>+IF(CY146=0,0,CY189/CY146*100)</f>
        <v>86.582590700330201</v>
      </c>
      <c r="DA189" s="774">
        <f>DA149+DA152+DA163+DA185</f>
        <v>69351.900981747196</v>
      </c>
      <c r="DB189" s="775">
        <f>+IF(DA146=0,0,DA189/DA146*100)</f>
        <v>86.435316193314691</v>
      </c>
      <c r="DC189" s="774">
        <f>DC149+DC152+DC163+DC185</f>
        <v>70604.159007000009</v>
      </c>
      <c r="DD189" s="775">
        <f>+IF(DC146=0,0,DC189/DC146*100)</f>
        <v>85.285696441447968</v>
      </c>
      <c r="DE189" s="774">
        <f>+DE149+DE152+DE163+DE185</f>
        <v>208904.11354874721</v>
      </c>
      <c r="DF189" s="775">
        <f>+IF(DE146=0,0,DE189/DE146*100)</f>
        <v>86.09143553728569</v>
      </c>
      <c r="DG189" s="774">
        <f>DG149+DG152+DG163+DG185</f>
        <v>73559.079728766461</v>
      </c>
      <c r="DH189" s="775">
        <f>+IF(DG146=0,0,DG189/DG146*100)</f>
        <v>87.801284351501735</v>
      </c>
      <c r="DI189" s="774">
        <f>DI149+DI152+DI163+DI185</f>
        <v>68528.618488537017</v>
      </c>
      <c r="DJ189" s="775">
        <f>+IF(DI146=0,0,DI189/DI146*100)</f>
        <v>89.814299924905683</v>
      </c>
      <c r="DK189" s="774">
        <f>DK149+DK152+DK163+DK185</f>
        <v>67732.016420399814</v>
      </c>
      <c r="DL189" s="775">
        <f>+IF(DK146=0,0,DK189/DK146*100)</f>
        <v>92.095708429461681</v>
      </c>
      <c r="DM189" s="774">
        <f>+DM149+DM152+DM163+DM185</f>
        <v>209819.71463770329</v>
      </c>
      <c r="DN189" s="775">
        <f>+IF(DM146=0,0,DM189/DM146*100)</f>
        <v>89.810611208908725</v>
      </c>
      <c r="DO189" s="774">
        <f>+DE189+DM189</f>
        <v>418723.82818645053</v>
      </c>
      <c r="DP189" s="775">
        <f>+IF(DO146=0,0,DO189/DO146*100)</f>
        <v>87.915769907293708</v>
      </c>
      <c r="DR189" s="774">
        <f t="shared" si="129"/>
        <v>968485.08054749866</v>
      </c>
      <c r="DS189" s="775">
        <f>+IF(DR146=0,0,DR189/DR146*100)</f>
        <v>87.117132068115183</v>
      </c>
      <c r="DT189" s="774">
        <f>DT149+DT152+DT163+DT185</f>
        <v>80599.910773834708</v>
      </c>
      <c r="DU189" s="775">
        <f>+IF(DT146=0,0,DT189/DT146*100)</f>
        <v>87.800999608579772</v>
      </c>
      <c r="DV189" s="774">
        <f>DV149+DV152+DV163+DV185</f>
        <v>84337.875783649331</v>
      </c>
      <c r="DW189" s="775">
        <f>+IF(DV146=0,0,DV189/DV146*100)</f>
        <v>86.918268897995304</v>
      </c>
      <c r="DX189" s="774">
        <f>DX149+DX152+DX163+DX185</f>
        <v>82412.001755661782</v>
      </c>
      <c r="DY189" s="775">
        <f>+IF(DX146=0,0,DX189/DX146*100)</f>
        <v>87.570158999025622</v>
      </c>
      <c r="DZ189" s="774">
        <f>+DZ149+DZ152+DZ163+DZ185</f>
        <v>247349.78831314584</v>
      </c>
      <c r="EA189" s="775">
        <f>+IF(DZ146=0,0,DZ189/DZ146*100)</f>
        <v>87.421494942049634</v>
      </c>
      <c r="EB189" s="774">
        <f>EB149+EB152+EB163+EB185</f>
        <v>79359.132600054567</v>
      </c>
      <c r="EC189" s="775">
        <f>+IF(EB146=0,0,EB189/EB146*100)</f>
        <v>87.665142294286326</v>
      </c>
      <c r="ED189" s="774">
        <f>ED149+ED152+ED163+ED185</f>
        <v>78534.509106983343</v>
      </c>
      <c r="EE189" s="775">
        <f>+IF(ED146=0,0,ED189/ED146*100)</f>
        <v>88.029420322004569</v>
      </c>
      <c r="EF189" s="774">
        <f>EF149+EF152+EF163+EF185</f>
        <v>77895.988743243914</v>
      </c>
      <c r="EG189" s="775">
        <f>+IF(EF146=0,0,EF189/EF146*100)</f>
        <v>89.024999133355223</v>
      </c>
      <c r="EH189" s="774">
        <f>+EH149+EH152+EH163+EH185</f>
        <v>235789.63045028184</v>
      </c>
      <c r="EI189" s="775">
        <f>+IF(EH146=0,0,EH189/EH146*100)</f>
        <v>88.231995291733909</v>
      </c>
      <c r="EJ189" s="774">
        <f>+DZ189+EH189</f>
        <v>483139.41876342765</v>
      </c>
      <c r="EK189" s="775">
        <f>+IF(EJ146=0,0,EJ189/EJ146*100)</f>
        <v>87.815179999477309</v>
      </c>
      <c r="EL189" s="774">
        <f>EL149+EL152+EL163+EL185</f>
        <v>81321.453860608075</v>
      </c>
      <c r="EM189" s="775">
        <f>+IF(EL146=0,0,EL189/EL146*100)</f>
        <v>85.584281664222331</v>
      </c>
      <c r="EN189" s="774">
        <f>EN149+EN152+EN163+EN185</f>
        <v>79804.068767620309</v>
      </c>
      <c r="EO189" s="775">
        <f>+IF(EN146=0,0,EN189/EN146*100)</f>
        <v>86.757749995816383</v>
      </c>
      <c r="EP189" s="774">
        <f>EP149+EP152+EP163+EP185</f>
        <v>82584.546522244447</v>
      </c>
      <c r="EQ189" s="775">
        <f>+IF(EP146=0,0,EP189/EP146*100)</f>
        <v>86.489163431463254</v>
      </c>
      <c r="ER189" s="774">
        <f>+ER149+ER152+ER163+ER185</f>
        <v>243710.06915047287</v>
      </c>
      <c r="ES189" s="775">
        <f>+IF(ER146=0,0,ER189/ER146*100)</f>
        <v>86.272252116918978</v>
      </c>
      <c r="ET189" s="774">
        <f>ET149+ET152+ET163+ET185</f>
        <v>83099.770027567341</v>
      </c>
      <c r="EU189" s="775">
        <f>+IF(ET146=0,0,ET189/ET146*100)</f>
        <v>86.225933058145429</v>
      </c>
      <c r="EV189" s="774">
        <f>EV149+EV152+EV163+EV185</f>
        <v>80954.808045938393</v>
      </c>
      <c r="EW189" s="775">
        <f>+IF(EV146=0,0,EV189/EV146*100)</f>
        <v>86.982548188351771</v>
      </c>
      <c r="EX189" s="774">
        <f>EX149+EX152+EX163+EX185</f>
        <v>77581.014560092386</v>
      </c>
      <c r="EY189" s="775">
        <f>+IF(EX146=0,0,EX189/EX146*100)</f>
        <v>86.592915591657444</v>
      </c>
      <c r="EZ189" s="774">
        <f>+EZ149+EZ152+EZ163+EZ185</f>
        <v>241635.59263359813</v>
      </c>
      <c r="FA189" s="775">
        <f>+IF(EZ146=0,0,EZ189/EZ146*100)</f>
        <v>86.596124597780957</v>
      </c>
      <c r="FB189" s="774">
        <f>+ER189+EZ189</f>
        <v>485345.66178407101</v>
      </c>
      <c r="FC189" s="775">
        <f>+IF(FB146=0,0,FB189/FB146*100)</f>
        <v>86.433192822512282</v>
      </c>
      <c r="FD189" s="774">
        <f>FD149+FD152+FD163+FD185</f>
        <v>1003030.0739456231</v>
      </c>
      <c r="FE189" s="775">
        <f>+IF(FD146=0,0,FD189/FD146*100)</f>
        <v>85.672533073693472</v>
      </c>
      <c r="FF189" s="774">
        <f>FF149+FF152+FF163+FF185</f>
        <v>1042558.065641374</v>
      </c>
      <c r="FG189" s="775">
        <f>+IF(FF146=0,0,FF189/FF146*100)</f>
        <v>83.851852960220668</v>
      </c>
      <c r="FH189" s="774">
        <f>FH149+FH152+FH163+FH185</f>
        <v>1253596.4375170905</v>
      </c>
      <c r="FI189" s="775">
        <f>+IF(FH146=0,0,FH189/FH146*100)</f>
        <v>83.165972960926283</v>
      </c>
      <c r="FJ189" s="774">
        <f>FJ149+FJ152+FJ163+FJ185</f>
        <v>1399759.6047846465</v>
      </c>
      <c r="FK189" s="775">
        <f>+IF(FJ146=0,0,FJ189/FJ146*100)</f>
        <v>82.844588108677556</v>
      </c>
    </row>
    <row r="190" spans="2:167" s="758" customFormat="1" ht="12" customHeight="1">
      <c r="E190" s="673"/>
      <c r="F190" s="673"/>
      <c r="G190" s="673"/>
      <c r="H190" s="673"/>
      <c r="I190" s="673"/>
      <c r="J190" s="673"/>
      <c r="K190" s="673"/>
      <c r="L190" s="673"/>
      <c r="M190" s="673"/>
      <c r="N190" s="673"/>
      <c r="O190" s="673"/>
      <c r="P190" s="673"/>
      <c r="Q190" s="673"/>
      <c r="R190" s="673"/>
      <c r="S190" s="673"/>
      <c r="T190" s="673"/>
      <c r="U190" s="673"/>
      <c r="V190" s="673"/>
      <c r="W190" s="673"/>
      <c r="X190" s="673"/>
      <c r="Y190" s="673"/>
      <c r="Z190" s="673"/>
      <c r="AA190" s="673"/>
      <c r="AB190" s="673"/>
      <c r="AC190" s="673"/>
      <c r="AD190" s="673"/>
      <c r="AE190" s="673"/>
      <c r="AF190" s="673"/>
      <c r="AG190" s="673"/>
      <c r="AH190" s="673"/>
      <c r="AI190" s="673"/>
      <c r="AJ190" s="673"/>
      <c r="AK190" s="673"/>
      <c r="AL190" s="673"/>
      <c r="AM190" s="673"/>
      <c r="AN190" s="673"/>
      <c r="AO190" s="673"/>
      <c r="AP190" s="673"/>
      <c r="AQ190" s="734"/>
      <c r="AR190" s="673"/>
      <c r="AS190" s="673"/>
      <c r="AT190" s="673"/>
      <c r="AU190" s="673"/>
      <c r="AV190" s="673"/>
      <c r="AW190" s="673"/>
      <c r="AX190" s="673"/>
      <c r="AY190" s="673"/>
      <c r="AZ190" s="673"/>
      <c r="BA190" s="673"/>
      <c r="BB190" s="673"/>
      <c r="BC190" s="673"/>
      <c r="BD190" s="673"/>
      <c r="BE190" s="673"/>
      <c r="BF190" s="673"/>
      <c r="BG190" s="673"/>
      <c r="BH190" s="673"/>
      <c r="BI190" s="673"/>
      <c r="BJ190" s="673"/>
      <c r="BK190" s="673"/>
      <c r="BL190" s="673"/>
      <c r="BM190" s="673"/>
      <c r="BN190" s="673"/>
      <c r="BO190" s="673"/>
      <c r="BP190" s="673"/>
      <c r="BQ190" s="673"/>
      <c r="BR190" s="673"/>
      <c r="BS190" s="673"/>
      <c r="BT190" s="673"/>
      <c r="BU190" s="673"/>
      <c r="BV190" s="673"/>
      <c r="BW190" s="673"/>
      <c r="BX190" s="673"/>
      <c r="BY190" s="673"/>
      <c r="BZ190" s="673"/>
      <c r="CA190" s="673"/>
      <c r="CB190" s="673"/>
      <c r="CC190" s="673"/>
      <c r="CE190" s="673"/>
      <c r="CF190" s="673"/>
      <c r="CG190" s="673"/>
      <c r="CH190" s="673"/>
      <c r="CI190" s="673"/>
      <c r="CJ190" s="673"/>
      <c r="CK190" s="673"/>
      <c r="CL190" s="673"/>
      <c r="CM190" s="673"/>
      <c r="CN190" s="673"/>
      <c r="CO190" s="673"/>
      <c r="CP190" s="673"/>
      <c r="CQ190" s="673"/>
      <c r="CR190" s="673"/>
      <c r="CS190" s="673"/>
      <c r="CT190" s="673"/>
      <c r="CU190" s="673"/>
      <c r="CV190" s="673"/>
      <c r="CW190" s="673"/>
      <c r="CX190" s="673"/>
      <c r="CY190" s="673"/>
      <c r="CZ190" s="673"/>
      <c r="DA190" s="673"/>
      <c r="DB190" s="673"/>
      <c r="DC190" s="673"/>
      <c r="DD190" s="673"/>
      <c r="DE190" s="673"/>
      <c r="DF190" s="673"/>
      <c r="DG190" s="673"/>
      <c r="DH190" s="673"/>
      <c r="DI190" s="673"/>
      <c r="DJ190" s="673"/>
      <c r="DK190" s="673"/>
      <c r="DL190" s="673"/>
      <c r="DM190" s="673"/>
      <c r="DN190" s="673"/>
      <c r="DO190" s="673"/>
      <c r="DP190" s="673"/>
      <c r="DR190" s="673"/>
      <c r="DS190" s="673"/>
      <c r="DT190" s="673"/>
      <c r="DU190" s="673"/>
      <c r="DV190" s="673"/>
      <c r="DW190" s="673"/>
      <c r="DX190" s="673"/>
      <c r="DY190" s="673"/>
      <c r="DZ190" s="673"/>
      <c r="EA190" s="673"/>
      <c r="EB190" s="673"/>
      <c r="EC190" s="673"/>
      <c r="ED190" s="673"/>
      <c r="EE190" s="673"/>
      <c r="EF190" s="673"/>
      <c r="EG190" s="673"/>
      <c r="EH190" s="673"/>
      <c r="EI190" s="673"/>
      <c r="EJ190" s="673"/>
      <c r="EK190" s="673"/>
      <c r="EL190" s="673"/>
      <c r="EM190" s="673"/>
      <c r="EN190" s="673"/>
      <c r="EO190" s="673"/>
      <c r="EP190" s="673"/>
      <c r="EQ190" s="673"/>
      <c r="ER190" s="673"/>
      <c r="ES190" s="673"/>
      <c r="ET190" s="673"/>
      <c r="EU190" s="673"/>
      <c r="EV190" s="673"/>
      <c r="EW190" s="673"/>
      <c r="EX190" s="673"/>
      <c r="EY190" s="673"/>
      <c r="EZ190" s="673"/>
      <c r="FA190" s="673"/>
      <c r="FB190" s="673"/>
      <c r="FC190" s="673"/>
      <c r="FD190" s="673"/>
      <c r="FE190" s="673"/>
      <c r="FF190" s="673"/>
      <c r="FG190" s="673"/>
      <c r="FH190" s="673"/>
      <c r="FI190" s="673"/>
      <c r="FJ190" s="673"/>
      <c r="FK190" s="673"/>
    </row>
    <row r="191" spans="2:167" s="648" customFormat="1" ht="12" customHeight="1">
      <c r="C191" s="789"/>
      <c r="D191" s="789"/>
      <c r="F191" s="675"/>
      <c r="G191" s="649"/>
      <c r="H191" s="649"/>
      <c r="I191" s="649"/>
      <c r="J191" s="649"/>
      <c r="K191" s="649"/>
      <c r="L191" s="649"/>
      <c r="M191" s="649"/>
      <c r="N191" s="649"/>
      <c r="O191" s="649"/>
      <c r="P191" s="649"/>
      <c r="Q191" s="649"/>
      <c r="R191" s="649"/>
      <c r="S191" s="649"/>
      <c r="T191" s="649"/>
      <c r="Y191" s="649"/>
      <c r="AA191" s="649"/>
      <c r="AB191" s="649"/>
      <c r="AC191" s="649"/>
      <c r="AD191" s="649"/>
      <c r="AE191" s="649"/>
      <c r="AF191" s="649"/>
      <c r="AG191" s="649"/>
      <c r="AI191" s="649"/>
      <c r="AJ191" s="649"/>
      <c r="AK191" s="649"/>
      <c r="AL191" s="649"/>
      <c r="AM191" s="649"/>
      <c r="AO191" s="649"/>
      <c r="AQ191" s="757"/>
      <c r="AR191" s="649"/>
      <c r="AS191" s="649"/>
      <c r="AT191" s="649"/>
      <c r="AU191" s="649"/>
      <c r="AV191" s="649"/>
      <c r="AW191" s="649"/>
      <c r="AX191" s="649"/>
      <c r="AY191" s="649"/>
      <c r="AZ191" s="649"/>
      <c r="BA191" s="649"/>
      <c r="BB191" s="649"/>
      <c r="BC191" s="649"/>
      <c r="BD191" s="649"/>
      <c r="BE191" s="649"/>
      <c r="BF191" s="649"/>
      <c r="BG191" s="649"/>
      <c r="BH191" s="649"/>
      <c r="BI191" s="649"/>
      <c r="BL191" s="649"/>
      <c r="BM191" s="649"/>
      <c r="BN191" s="649"/>
      <c r="BO191" s="649"/>
      <c r="BP191" s="649"/>
      <c r="BQ191" s="649"/>
      <c r="BR191" s="649"/>
      <c r="BS191" s="649"/>
      <c r="BT191" s="649"/>
      <c r="BU191" s="649"/>
      <c r="BV191" s="649"/>
      <c r="BW191" s="649"/>
      <c r="BX191" s="649"/>
      <c r="BY191" s="649"/>
      <c r="BZ191" s="649"/>
      <c r="CA191" s="649"/>
      <c r="CE191" s="649"/>
      <c r="CF191" s="649"/>
      <c r="CG191" s="649"/>
      <c r="CH191" s="649"/>
      <c r="CI191" s="649"/>
      <c r="CJ191" s="649"/>
      <c r="CK191" s="649"/>
      <c r="CL191" s="649"/>
      <c r="CM191" s="649"/>
      <c r="CN191" s="649"/>
      <c r="CO191" s="649"/>
      <c r="CP191" s="649"/>
      <c r="CQ191" s="649"/>
      <c r="CR191" s="649"/>
      <c r="CS191" s="649"/>
      <c r="CT191" s="649"/>
      <c r="CU191" s="649"/>
      <c r="CV191" s="649"/>
      <c r="CY191" s="649"/>
      <c r="CZ191" s="649"/>
      <c r="DA191" s="649"/>
      <c r="DB191" s="649"/>
      <c r="DC191" s="649"/>
      <c r="DD191" s="649"/>
      <c r="DE191" s="649"/>
      <c r="DF191" s="649"/>
      <c r="DG191" s="649"/>
      <c r="DH191" s="649"/>
      <c r="DI191" s="649"/>
      <c r="DJ191" s="649"/>
      <c r="DK191" s="649"/>
      <c r="DL191" s="649"/>
      <c r="DM191" s="649"/>
      <c r="DN191" s="649"/>
      <c r="DR191" s="649"/>
      <c r="DS191" s="649"/>
      <c r="DT191" s="649"/>
      <c r="DU191" s="649"/>
      <c r="DV191" s="649"/>
      <c r="DW191" s="649"/>
      <c r="DX191" s="649"/>
      <c r="DY191" s="649"/>
      <c r="DZ191" s="649"/>
      <c r="EA191" s="649"/>
      <c r="EB191" s="649"/>
      <c r="EC191" s="649"/>
      <c r="ED191" s="649"/>
      <c r="EE191" s="649"/>
      <c r="EF191" s="649"/>
      <c r="EG191" s="649"/>
      <c r="EH191" s="649"/>
      <c r="EI191" s="649"/>
      <c r="EL191" s="649"/>
      <c r="EM191" s="649"/>
      <c r="EN191" s="649"/>
      <c r="EO191" s="649"/>
      <c r="EP191" s="649"/>
      <c r="EQ191" s="649"/>
      <c r="ER191" s="649"/>
      <c r="ES191" s="649"/>
      <c r="ET191" s="649"/>
      <c r="EU191" s="649"/>
      <c r="EV191" s="649"/>
      <c r="EW191" s="649"/>
      <c r="EX191" s="649"/>
      <c r="EY191" s="649"/>
      <c r="EZ191" s="649"/>
      <c r="FA191" s="649"/>
      <c r="FD191" s="649"/>
      <c r="FE191" s="649"/>
      <c r="FF191" s="649"/>
      <c r="FG191" s="649"/>
      <c r="FH191" s="649"/>
      <c r="FI191" s="649"/>
      <c r="FJ191" s="649"/>
      <c r="FK191" s="649"/>
    </row>
    <row r="192" spans="2:167" s="648" customFormat="1" ht="12" customHeight="1">
      <c r="C192" s="789"/>
      <c r="D192" s="789"/>
      <c r="F192" s="675"/>
      <c r="G192" s="649"/>
      <c r="H192" s="649"/>
      <c r="I192" s="649"/>
      <c r="J192" s="649"/>
      <c r="K192" s="649"/>
      <c r="L192" s="649"/>
      <c r="M192" s="649"/>
      <c r="N192" s="649"/>
      <c r="O192" s="649"/>
      <c r="P192" s="649"/>
      <c r="Q192" s="649"/>
      <c r="R192" s="649"/>
      <c r="S192" s="649"/>
      <c r="T192" s="649"/>
      <c r="Y192" s="649"/>
      <c r="AA192" s="649"/>
      <c r="AB192" s="649"/>
      <c r="AC192" s="649"/>
      <c r="AD192" s="649"/>
      <c r="AE192" s="649"/>
      <c r="AF192" s="649"/>
      <c r="AG192" s="649"/>
      <c r="AI192" s="649"/>
      <c r="AJ192" s="649"/>
      <c r="AK192" s="649"/>
      <c r="AL192" s="649"/>
      <c r="AM192" s="649"/>
      <c r="AO192" s="649"/>
      <c r="AQ192" s="757"/>
      <c r="AR192" s="649"/>
      <c r="AS192" s="649"/>
      <c r="AT192" s="649"/>
      <c r="AU192" s="649"/>
      <c r="AV192" s="649"/>
      <c r="AW192" s="649"/>
      <c r="AX192" s="649"/>
      <c r="AY192" s="649"/>
      <c r="AZ192" s="649"/>
      <c r="BA192" s="649"/>
      <c r="BB192" s="649"/>
      <c r="BC192" s="649"/>
      <c r="BD192" s="649"/>
      <c r="BE192" s="649"/>
      <c r="BF192" s="649"/>
      <c r="BG192" s="649"/>
      <c r="BH192" s="649"/>
      <c r="BI192" s="649"/>
      <c r="BL192" s="649"/>
      <c r="BM192" s="649"/>
      <c r="BN192" s="649"/>
      <c r="BO192" s="649"/>
      <c r="BP192" s="649"/>
      <c r="BQ192" s="649"/>
      <c r="BR192" s="649"/>
      <c r="BS192" s="649"/>
      <c r="BT192" s="649"/>
      <c r="BU192" s="649"/>
      <c r="BV192" s="649"/>
      <c r="BW192" s="649"/>
      <c r="BX192" s="649"/>
      <c r="BY192" s="649"/>
      <c r="BZ192" s="649"/>
      <c r="CA192" s="649"/>
      <c r="CE192" s="649"/>
      <c r="CF192" s="649"/>
      <c r="CG192" s="649"/>
      <c r="CH192" s="649"/>
      <c r="CI192" s="649"/>
      <c r="CJ192" s="649"/>
      <c r="CK192" s="649"/>
      <c r="CL192" s="649"/>
      <c r="CM192" s="649"/>
      <c r="CN192" s="649"/>
      <c r="CO192" s="649"/>
      <c r="CP192" s="649"/>
      <c r="CQ192" s="649"/>
      <c r="CR192" s="649"/>
      <c r="CS192" s="649"/>
      <c r="CT192" s="649"/>
      <c r="CU192" s="649"/>
      <c r="CV192" s="649"/>
      <c r="CY192" s="649"/>
      <c r="CZ192" s="649"/>
      <c r="DA192" s="649"/>
      <c r="DB192" s="649"/>
      <c r="DC192" s="649"/>
      <c r="DD192" s="649"/>
      <c r="DE192" s="649"/>
      <c r="DF192" s="649"/>
      <c r="DG192" s="649"/>
      <c r="DH192" s="649"/>
      <c r="DI192" s="649"/>
      <c r="DJ192" s="649"/>
      <c r="DK192" s="649"/>
      <c r="DL192" s="649"/>
      <c r="DM192" s="649"/>
      <c r="DN192" s="649"/>
      <c r="DR192" s="649"/>
      <c r="DS192" s="649"/>
      <c r="DT192" s="649"/>
      <c r="DU192" s="649"/>
      <c r="DV192" s="649"/>
      <c r="DW192" s="649"/>
      <c r="DX192" s="649"/>
      <c r="DY192" s="649"/>
      <c r="DZ192" s="649"/>
      <c r="EA192" s="649"/>
      <c r="EB192" s="649"/>
      <c r="EC192" s="649"/>
      <c r="ED192" s="649"/>
      <c r="EE192" s="649"/>
      <c r="EF192" s="649"/>
      <c r="EG192" s="649"/>
      <c r="EH192" s="649"/>
      <c r="EI192" s="649"/>
      <c r="EL192" s="649"/>
      <c r="EM192" s="649"/>
      <c r="EN192" s="649"/>
      <c r="EO192" s="649"/>
      <c r="EP192" s="649"/>
      <c r="EQ192" s="649"/>
      <c r="ER192" s="649"/>
      <c r="ES192" s="649"/>
      <c r="ET192" s="649"/>
      <c r="EU192" s="649"/>
      <c r="EV192" s="649"/>
      <c r="EW192" s="649"/>
      <c r="EX192" s="649"/>
      <c r="EY192" s="649"/>
      <c r="EZ192" s="649"/>
      <c r="FA192" s="649"/>
      <c r="FD192" s="649"/>
      <c r="FE192" s="649"/>
      <c r="FF192" s="649"/>
      <c r="FG192" s="649"/>
      <c r="FH192" s="649"/>
      <c r="FI192" s="649"/>
      <c r="FJ192" s="649"/>
      <c r="FK192" s="649"/>
    </row>
    <row r="193" spans="2:167" s="648" customFormat="1" ht="20.100000000000001" customHeight="1" thickBot="1">
      <c r="B193" s="754" t="s">
        <v>4827</v>
      </c>
      <c r="C193" s="754"/>
      <c r="D193" s="754"/>
      <c r="E193" s="756"/>
      <c r="F193" s="755"/>
      <c r="G193" s="756"/>
      <c r="H193" s="755"/>
      <c r="I193" s="756"/>
      <c r="J193" s="755"/>
      <c r="K193" s="756"/>
      <c r="L193" s="755"/>
      <c r="M193" s="790"/>
      <c r="N193" s="755"/>
      <c r="O193" s="756"/>
      <c r="P193" s="755"/>
      <c r="Q193" s="756"/>
      <c r="R193" s="755"/>
      <c r="S193" s="756"/>
      <c r="T193" s="755"/>
      <c r="U193" s="755"/>
      <c r="V193" s="755"/>
      <c r="W193" s="755"/>
      <c r="X193" s="755"/>
      <c r="Y193" s="756"/>
      <c r="Z193" s="755"/>
      <c r="AA193" s="756"/>
      <c r="AB193" s="755"/>
      <c r="AC193" s="756"/>
      <c r="AD193" s="755"/>
      <c r="AE193" s="755"/>
      <c r="AF193" s="755"/>
      <c r="AG193" s="756"/>
      <c r="AH193" s="755"/>
      <c r="AI193" s="756"/>
      <c r="AJ193" s="755"/>
      <c r="AK193" s="756"/>
      <c r="AL193" s="755"/>
      <c r="AM193" s="755"/>
      <c r="AN193" s="755"/>
      <c r="AO193" s="755"/>
      <c r="AP193" s="755"/>
      <c r="AQ193" s="757"/>
      <c r="AR193" s="754" t="s">
        <v>4828</v>
      </c>
      <c r="AS193" s="755"/>
      <c r="AT193" s="755"/>
      <c r="AU193" s="755"/>
      <c r="AV193" s="755"/>
      <c r="AW193" s="755"/>
      <c r="AX193" s="755"/>
      <c r="AY193" s="755"/>
      <c r="AZ193" s="790"/>
      <c r="BA193" s="755"/>
      <c r="BB193" s="755"/>
      <c r="BC193" s="755"/>
      <c r="BD193" s="755"/>
      <c r="BE193" s="755"/>
      <c r="BF193" s="755"/>
      <c r="BG193" s="755"/>
      <c r="BH193" s="790"/>
      <c r="BI193" s="755"/>
      <c r="BJ193" s="755"/>
      <c r="BK193" s="755"/>
      <c r="BL193" s="755"/>
      <c r="BM193" s="755"/>
      <c r="BN193" s="755"/>
      <c r="BO193" s="755"/>
      <c r="BP193" s="755"/>
      <c r="BQ193" s="755"/>
      <c r="BR193" s="790"/>
      <c r="BS193" s="755"/>
      <c r="BT193" s="755"/>
      <c r="BU193" s="755"/>
      <c r="BV193" s="755"/>
      <c r="BW193" s="755"/>
      <c r="BX193" s="755"/>
      <c r="BY193" s="755"/>
      <c r="BZ193" s="790"/>
      <c r="CA193" s="755"/>
      <c r="CB193" s="755"/>
      <c r="CC193" s="755"/>
      <c r="CE193" s="754" t="s">
        <v>4829</v>
      </c>
      <c r="CF193" s="755"/>
      <c r="CG193" s="755"/>
      <c r="CH193" s="755"/>
      <c r="CI193" s="755"/>
      <c r="CJ193" s="755"/>
      <c r="CK193" s="755"/>
      <c r="CL193" s="755"/>
      <c r="CM193" s="790"/>
      <c r="CN193" s="755"/>
      <c r="CO193" s="755"/>
      <c r="CP193" s="755"/>
      <c r="CQ193" s="755"/>
      <c r="CR193" s="755"/>
      <c r="CS193" s="755"/>
      <c r="CT193" s="755"/>
      <c r="CU193" s="790"/>
      <c r="CV193" s="755"/>
      <c r="CW193" s="755"/>
      <c r="CX193" s="755"/>
      <c r="CY193" s="755"/>
      <c r="CZ193" s="755"/>
      <c r="DA193" s="755"/>
      <c r="DB193" s="755"/>
      <c r="DC193" s="755"/>
      <c r="DD193" s="755"/>
      <c r="DE193" s="790"/>
      <c r="DF193" s="755"/>
      <c r="DG193" s="755"/>
      <c r="DH193" s="755"/>
      <c r="DI193" s="755"/>
      <c r="DJ193" s="755"/>
      <c r="DK193" s="755"/>
      <c r="DL193" s="755"/>
      <c r="DM193" s="790"/>
      <c r="DN193" s="755"/>
      <c r="DO193" s="755"/>
      <c r="DP193" s="755"/>
      <c r="DR193" s="754" t="s">
        <v>4830</v>
      </c>
      <c r="DS193" s="755"/>
      <c r="DT193" s="755"/>
      <c r="DU193" s="755"/>
      <c r="DV193" s="755"/>
      <c r="DW193" s="755"/>
      <c r="DX193" s="755"/>
      <c r="DY193" s="755"/>
      <c r="DZ193" s="790"/>
      <c r="EA193" s="755"/>
      <c r="EB193" s="755"/>
      <c r="EC193" s="755"/>
      <c r="ED193" s="755"/>
      <c r="EE193" s="755"/>
      <c r="EF193" s="755"/>
      <c r="EG193" s="755"/>
      <c r="EH193" s="790"/>
      <c r="EI193" s="755"/>
      <c r="EJ193" s="755"/>
      <c r="EK193" s="755"/>
      <c r="EL193" s="755"/>
      <c r="EM193" s="755"/>
      <c r="EN193" s="755"/>
      <c r="EO193" s="755"/>
      <c r="EP193" s="755"/>
      <c r="EQ193" s="755"/>
      <c r="ER193" s="790"/>
      <c r="ES193" s="755"/>
      <c r="ET193" s="755"/>
      <c r="EU193" s="755"/>
      <c r="EV193" s="755"/>
      <c r="EW193" s="755"/>
      <c r="EX193" s="755"/>
      <c r="EY193" s="755"/>
      <c r="EZ193" s="790"/>
      <c r="FA193" s="755"/>
      <c r="FB193" s="755"/>
      <c r="FC193" s="755"/>
      <c r="FD193" s="755"/>
      <c r="FE193" s="755"/>
      <c r="FF193" s="755"/>
      <c r="FG193" s="755"/>
      <c r="FH193" s="755"/>
      <c r="FI193" s="755"/>
      <c r="FJ193" s="755"/>
      <c r="FK193" s="755"/>
    </row>
    <row r="194" spans="2:167" s="648" customFormat="1" ht="20.100000000000001" customHeight="1">
      <c r="B194" s="791"/>
      <c r="C194" s="791"/>
      <c r="D194" s="791"/>
      <c r="E194" s="649"/>
      <c r="G194" s="649"/>
      <c r="I194" s="649"/>
      <c r="K194" s="649"/>
      <c r="M194" s="650"/>
      <c r="O194" s="649"/>
      <c r="Q194" s="649"/>
      <c r="S194" s="649"/>
      <c r="Y194" s="649"/>
      <c r="AA194" s="649"/>
      <c r="AC194" s="649"/>
      <c r="AG194" s="649"/>
      <c r="AI194" s="649"/>
      <c r="AK194" s="649"/>
      <c r="AQ194" s="757"/>
      <c r="AR194" s="649"/>
      <c r="AZ194" s="650"/>
      <c r="BH194" s="650"/>
      <c r="BR194" s="650"/>
      <c r="BZ194" s="650"/>
      <c r="CE194" s="649"/>
      <c r="CM194" s="650"/>
      <c r="CU194" s="650"/>
      <c r="DE194" s="650"/>
      <c r="DM194" s="650"/>
      <c r="DR194" s="649"/>
      <c r="DZ194" s="650"/>
      <c r="EH194" s="650"/>
      <c r="ER194" s="650"/>
      <c r="EZ194" s="650"/>
    </row>
    <row r="195" spans="2:167" s="648" customFormat="1" ht="12" customHeight="1">
      <c r="B195" s="672" t="s">
        <v>4778</v>
      </c>
      <c r="C195" s="672"/>
      <c r="D195" s="672"/>
      <c r="E195" s="672" t="s">
        <v>4862</v>
      </c>
      <c r="F195" s="646"/>
      <c r="G195" s="649"/>
      <c r="I195" s="649"/>
      <c r="K195" s="649"/>
      <c r="M195" s="649"/>
      <c r="O195" s="649"/>
      <c r="Q195" s="649"/>
      <c r="S195" s="649"/>
      <c r="X195" s="675"/>
      <c r="Y195" s="649"/>
      <c r="AA195" s="649"/>
      <c r="AB195" s="649"/>
      <c r="AC195" s="649"/>
      <c r="AD195" s="649"/>
      <c r="AE195" s="649"/>
      <c r="AF195" s="647"/>
      <c r="AG195" s="649"/>
      <c r="AI195" s="649"/>
      <c r="AK195" s="649"/>
      <c r="AP195" s="675" t="s">
        <v>4780</v>
      </c>
      <c r="AQ195" s="676"/>
      <c r="AR195" s="672" t="s">
        <v>4862</v>
      </c>
      <c r="AZ195" s="649"/>
      <c r="BH195" s="649"/>
      <c r="BK195" s="675"/>
      <c r="BR195" s="649"/>
      <c r="BZ195" s="649"/>
      <c r="CC195" s="675"/>
      <c r="CE195" s="672" t="s">
        <v>4862</v>
      </c>
      <c r="CM195" s="649"/>
      <c r="CU195" s="649"/>
      <c r="CX195" s="675"/>
      <c r="DE195" s="649"/>
      <c r="DM195" s="649"/>
      <c r="DP195" s="675"/>
      <c r="DR195" s="672" t="s">
        <v>4863</v>
      </c>
      <c r="DZ195" s="649"/>
      <c r="EH195" s="649"/>
      <c r="EK195" s="675"/>
      <c r="ER195" s="649"/>
      <c r="EZ195" s="649"/>
      <c r="FC195" s="675"/>
    </row>
    <row r="196" spans="2:167" s="758" customFormat="1" ht="13.5" customHeight="1">
      <c r="B196" s="888" t="s">
        <v>4719</v>
      </c>
      <c r="C196" s="889"/>
      <c r="D196" s="890"/>
      <c r="E196" s="678" t="s">
        <v>4782</v>
      </c>
      <c r="F196" s="679"/>
      <c r="G196" s="678" t="s">
        <v>4721</v>
      </c>
      <c r="H196" s="679"/>
      <c r="I196" s="678" t="s">
        <v>4722</v>
      </c>
      <c r="J196" s="679"/>
      <c r="K196" s="678" t="s">
        <v>4723</v>
      </c>
      <c r="L196" s="679"/>
      <c r="M196" s="678" t="s">
        <v>4724</v>
      </c>
      <c r="N196" s="679"/>
      <c r="O196" s="678" t="s">
        <v>4725</v>
      </c>
      <c r="P196" s="679"/>
      <c r="Q196" s="678" t="s">
        <v>4726</v>
      </c>
      <c r="R196" s="679"/>
      <c r="S196" s="678" t="s">
        <v>4727</v>
      </c>
      <c r="T196" s="679"/>
      <c r="U196" s="680" t="s">
        <v>4728</v>
      </c>
      <c r="V196" s="681"/>
      <c r="W196" s="678" t="s">
        <v>4729</v>
      </c>
      <c r="X196" s="679"/>
      <c r="Y196" s="678" t="s">
        <v>4730</v>
      </c>
      <c r="Z196" s="679"/>
      <c r="AA196" s="678" t="s">
        <v>4731</v>
      </c>
      <c r="AB196" s="679"/>
      <c r="AC196" s="680" t="s">
        <v>4732</v>
      </c>
      <c r="AD196" s="679"/>
      <c r="AE196" s="678" t="s">
        <v>4733</v>
      </c>
      <c r="AF196" s="679"/>
      <c r="AG196" s="678" t="s">
        <v>4734</v>
      </c>
      <c r="AH196" s="679"/>
      <c r="AI196" s="678" t="s">
        <v>4735</v>
      </c>
      <c r="AJ196" s="679"/>
      <c r="AK196" s="678" t="s">
        <v>4736</v>
      </c>
      <c r="AL196" s="679"/>
      <c r="AM196" s="680" t="s">
        <v>4737</v>
      </c>
      <c r="AN196" s="679"/>
      <c r="AO196" s="678" t="s">
        <v>4738</v>
      </c>
      <c r="AP196" s="679"/>
      <c r="AQ196" s="762"/>
      <c r="AR196" s="678" t="s">
        <v>4739</v>
      </c>
      <c r="AS196" s="679"/>
      <c r="AT196" s="678" t="s">
        <v>4721</v>
      </c>
      <c r="AU196" s="679"/>
      <c r="AV196" s="678" t="s">
        <v>4722</v>
      </c>
      <c r="AW196" s="679"/>
      <c r="AX196" s="678" t="s">
        <v>4723</v>
      </c>
      <c r="AY196" s="679"/>
      <c r="AZ196" s="678" t="s">
        <v>4724</v>
      </c>
      <c r="BA196" s="679"/>
      <c r="BB196" s="678" t="s">
        <v>4725</v>
      </c>
      <c r="BC196" s="679"/>
      <c r="BD196" s="678" t="s">
        <v>4726</v>
      </c>
      <c r="BE196" s="679"/>
      <c r="BF196" s="678" t="s">
        <v>4727</v>
      </c>
      <c r="BG196" s="679"/>
      <c r="BH196" s="680" t="s">
        <v>4728</v>
      </c>
      <c r="BI196" s="681"/>
      <c r="BJ196" s="678" t="s">
        <v>4729</v>
      </c>
      <c r="BK196" s="679"/>
      <c r="BL196" s="678" t="s">
        <v>4730</v>
      </c>
      <c r="BM196" s="679"/>
      <c r="BN196" s="678" t="s">
        <v>4731</v>
      </c>
      <c r="BO196" s="679"/>
      <c r="BP196" s="680" t="s">
        <v>4732</v>
      </c>
      <c r="BQ196" s="679"/>
      <c r="BR196" s="678" t="s">
        <v>4733</v>
      </c>
      <c r="BS196" s="679"/>
      <c r="BT196" s="678" t="s">
        <v>4734</v>
      </c>
      <c r="BU196" s="679"/>
      <c r="BV196" s="678" t="s">
        <v>4735</v>
      </c>
      <c r="BW196" s="679"/>
      <c r="BX196" s="678" t="s">
        <v>4736</v>
      </c>
      <c r="BY196" s="679"/>
      <c r="BZ196" s="680" t="s">
        <v>4737</v>
      </c>
      <c r="CA196" s="679"/>
      <c r="CB196" s="678" t="s">
        <v>4738</v>
      </c>
      <c r="CC196" s="682"/>
      <c r="CE196" s="678" t="str">
        <f>+CE$5</f>
        <v>22년</v>
      </c>
      <c r="CF196" s="679"/>
      <c r="CG196" s="678" t="s">
        <v>4721</v>
      </c>
      <c r="CH196" s="679"/>
      <c r="CI196" s="678" t="s">
        <v>4722</v>
      </c>
      <c r="CJ196" s="679"/>
      <c r="CK196" s="678" t="s">
        <v>4723</v>
      </c>
      <c r="CL196" s="679"/>
      <c r="CM196" s="678" t="s">
        <v>4724</v>
      </c>
      <c r="CN196" s="679"/>
      <c r="CO196" s="678" t="s">
        <v>4725</v>
      </c>
      <c r="CP196" s="679"/>
      <c r="CQ196" s="678" t="s">
        <v>4741</v>
      </c>
      <c r="CR196" s="679"/>
      <c r="CS196" s="678" t="s">
        <v>4727</v>
      </c>
      <c r="CT196" s="679"/>
      <c r="CU196" s="680" t="s">
        <v>4728</v>
      </c>
      <c r="CV196" s="681"/>
      <c r="CW196" s="678" t="s">
        <v>4729</v>
      </c>
      <c r="CX196" s="679"/>
      <c r="CY196" s="678" t="s">
        <v>4730</v>
      </c>
      <c r="CZ196" s="679"/>
      <c r="DA196" s="678" t="s">
        <v>4731</v>
      </c>
      <c r="DB196" s="679"/>
      <c r="DC196" s="680" t="s">
        <v>4732</v>
      </c>
      <c r="DD196" s="679"/>
      <c r="DE196" s="678" t="s">
        <v>4733</v>
      </c>
      <c r="DF196" s="679"/>
      <c r="DG196" s="678" t="s">
        <v>4734</v>
      </c>
      <c r="DH196" s="679"/>
      <c r="DI196" s="678" t="s">
        <v>4735</v>
      </c>
      <c r="DJ196" s="679"/>
      <c r="DK196" s="678" t="s">
        <v>4736</v>
      </c>
      <c r="DL196" s="679"/>
      <c r="DM196" s="680" t="s">
        <v>4737</v>
      </c>
      <c r="DN196" s="679"/>
      <c r="DO196" s="678" t="s">
        <v>4738</v>
      </c>
      <c r="DP196" s="682"/>
      <c r="DR196" s="678" t="str">
        <f>+DR$5</f>
        <v>23년</v>
      </c>
      <c r="DS196" s="679"/>
      <c r="DT196" s="678" t="s">
        <v>4721</v>
      </c>
      <c r="DU196" s="679"/>
      <c r="DV196" s="678" t="s">
        <v>4722</v>
      </c>
      <c r="DW196" s="679"/>
      <c r="DX196" s="678" t="s">
        <v>4723</v>
      </c>
      <c r="DY196" s="679"/>
      <c r="DZ196" s="678" t="s">
        <v>4724</v>
      </c>
      <c r="EA196" s="679"/>
      <c r="EB196" s="678" t="s">
        <v>4725</v>
      </c>
      <c r="EC196" s="679"/>
      <c r="ED196" s="678" t="s">
        <v>4741</v>
      </c>
      <c r="EE196" s="679"/>
      <c r="EF196" s="678" t="s">
        <v>4727</v>
      </c>
      <c r="EG196" s="679"/>
      <c r="EH196" s="680" t="s">
        <v>4728</v>
      </c>
      <c r="EI196" s="681"/>
      <c r="EJ196" s="678" t="s">
        <v>4729</v>
      </c>
      <c r="EK196" s="679"/>
      <c r="EL196" s="678" t="s">
        <v>4730</v>
      </c>
      <c r="EM196" s="679"/>
      <c r="EN196" s="678" t="s">
        <v>4731</v>
      </c>
      <c r="EO196" s="679"/>
      <c r="EP196" s="680" t="s">
        <v>4732</v>
      </c>
      <c r="EQ196" s="679"/>
      <c r="ER196" s="678" t="s">
        <v>4733</v>
      </c>
      <c r="ES196" s="679"/>
      <c r="ET196" s="678" t="s">
        <v>4734</v>
      </c>
      <c r="EU196" s="679"/>
      <c r="EV196" s="678" t="s">
        <v>4735</v>
      </c>
      <c r="EW196" s="679"/>
      <c r="EX196" s="678" t="s">
        <v>4736</v>
      </c>
      <c r="EY196" s="679"/>
      <c r="EZ196" s="680" t="s">
        <v>4737</v>
      </c>
      <c r="FA196" s="679"/>
      <c r="FB196" s="678" t="s">
        <v>4738</v>
      </c>
      <c r="FC196" s="682"/>
      <c r="FD196" s="678" t="s">
        <v>4743</v>
      </c>
      <c r="FE196" s="679"/>
      <c r="FF196" s="678" t="s">
        <v>4744</v>
      </c>
      <c r="FG196" s="679"/>
      <c r="FH196" s="678" t="s">
        <v>4745</v>
      </c>
      <c r="FI196" s="679"/>
      <c r="FJ196" s="678" t="s">
        <v>4746</v>
      </c>
      <c r="FK196" s="679"/>
    </row>
    <row r="197" spans="2:167" s="758" customFormat="1" ht="13.5" customHeight="1">
      <c r="B197" s="891"/>
      <c r="C197" s="892"/>
      <c r="D197" s="893"/>
      <c r="E197" s="684" t="s">
        <v>4747</v>
      </c>
      <c r="F197" s="685" t="s">
        <v>4748</v>
      </c>
      <c r="G197" s="684" t="s">
        <v>4747</v>
      </c>
      <c r="H197" s="685" t="s">
        <v>4748</v>
      </c>
      <c r="I197" s="684" t="s">
        <v>4747</v>
      </c>
      <c r="J197" s="685" t="s">
        <v>4748</v>
      </c>
      <c r="K197" s="684" t="s">
        <v>4747</v>
      </c>
      <c r="L197" s="685" t="s">
        <v>4748</v>
      </c>
      <c r="M197" s="684" t="s">
        <v>4747</v>
      </c>
      <c r="N197" s="685" t="s">
        <v>4748</v>
      </c>
      <c r="O197" s="684" t="s">
        <v>4747</v>
      </c>
      <c r="P197" s="685" t="s">
        <v>4748</v>
      </c>
      <c r="Q197" s="684" t="s">
        <v>4747</v>
      </c>
      <c r="R197" s="685" t="s">
        <v>4748</v>
      </c>
      <c r="S197" s="684" t="s">
        <v>4747</v>
      </c>
      <c r="T197" s="685" t="s">
        <v>4748</v>
      </c>
      <c r="U197" s="686" t="s">
        <v>4747</v>
      </c>
      <c r="V197" s="687" t="s">
        <v>4748</v>
      </c>
      <c r="W197" s="684" t="s">
        <v>4747</v>
      </c>
      <c r="X197" s="685" t="s">
        <v>4748</v>
      </c>
      <c r="Y197" s="684" t="s">
        <v>4747</v>
      </c>
      <c r="Z197" s="685" t="s">
        <v>4748</v>
      </c>
      <c r="AA197" s="684" t="s">
        <v>4747</v>
      </c>
      <c r="AB197" s="685" t="s">
        <v>4748</v>
      </c>
      <c r="AC197" s="686" t="s">
        <v>4747</v>
      </c>
      <c r="AD197" s="685" t="s">
        <v>4748</v>
      </c>
      <c r="AE197" s="684" t="s">
        <v>4747</v>
      </c>
      <c r="AF197" s="685" t="s">
        <v>4748</v>
      </c>
      <c r="AG197" s="684" t="s">
        <v>4747</v>
      </c>
      <c r="AH197" s="685" t="s">
        <v>4748</v>
      </c>
      <c r="AI197" s="684" t="s">
        <v>4747</v>
      </c>
      <c r="AJ197" s="685" t="s">
        <v>4748</v>
      </c>
      <c r="AK197" s="684" t="s">
        <v>4747</v>
      </c>
      <c r="AL197" s="685" t="s">
        <v>4748</v>
      </c>
      <c r="AM197" s="686" t="s">
        <v>4747</v>
      </c>
      <c r="AN197" s="685" t="s">
        <v>4748</v>
      </c>
      <c r="AO197" s="684" t="s">
        <v>4747</v>
      </c>
      <c r="AP197" s="685" t="s">
        <v>4748</v>
      </c>
      <c r="AQ197" s="764"/>
      <c r="AR197" s="684" t="s">
        <v>4747</v>
      </c>
      <c r="AS197" s="685" t="s">
        <v>4748</v>
      </c>
      <c r="AT197" s="684" t="s">
        <v>4747</v>
      </c>
      <c r="AU197" s="685" t="s">
        <v>4748</v>
      </c>
      <c r="AV197" s="684" t="s">
        <v>4747</v>
      </c>
      <c r="AW197" s="685" t="s">
        <v>4748</v>
      </c>
      <c r="AX197" s="684" t="s">
        <v>4747</v>
      </c>
      <c r="AY197" s="685" t="s">
        <v>4748</v>
      </c>
      <c r="AZ197" s="684" t="s">
        <v>4747</v>
      </c>
      <c r="BA197" s="685" t="s">
        <v>4748</v>
      </c>
      <c r="BB197" s="684" t="s">
        <v>4747</v>
      </c>
      <c r="BC197" s="685" t="s">
        <v>4748</v>
      </c>
      <c r="BD197" s="684" t="s">
        <v>4747</v>
      </c>
      <c r="BE197" s="685" t="s">
        <v>4748</v>
      </c>
      <c r="BF197" s="684" t="s">
        <v>4747</v>
      </c>
      <c r="BG197" s="685" t="s">
        <v>4748</v>
      </c>
      <c r="BH197" s="684" t="s">
        <v>4747</v>
      </c>
      <c r="BI197" s="685" t="s">
        <v>4748</v>
      </c>
      <c r="BJ197" s="684" t="s">
        <v>4747</v>
      </c>
      <c r="BK197" s="685" t="s">
        <v>4748</v>
      </c>
      <c r="BL197" s="684" t="s">
        <v>4747</v>
      </c>
      <c r="BM197" s="685" t="s">
        <v>4748</v>
      </c>
      <c r="BN197" s="684" t="s">
        <v>4747</v>
      </c>
      <c r="BO197" s="685" t="s">
        <v>4748</v>
      </c>
      <c r="BP197" s="686" t="s">
        <v>4747</v>
      </c>
      <c r="BQ197" s="685" t="s">
        <v>4748</v>
      </c>
      <c r="BR197" s="684" t="s">
        <v>4747</v>
      </c>
      <c r="BS197" s="685" t="s">
        <v>4748</v>
      </c>
      <c r="BT197" s="684" t="s">
        <v>4747</v>
      </c>
      <c r="BU197" s="685" t="s">
        <v>4748</v>
      </c>
      <c r="BV197" s="684" t="s">
        <v>4747</v>
      </c>
      <c r="BW197" s="685" t="s">
        <v>4748</v>
      </c>
      <c r="BX197" s="684" t="s">
        <v>4747</v>
      </c>
      <c r="BY197" s="685" t="s">
        <v>4748</v>
      </c>
      <c r="BZ197" s="684" t="s">
        <v>4747</v>
      </c>
      <c r="CA197" s="685" t="s">
        <v>4748</v>
      </c>
      <c r="CB197" s="684" t="s">
        <v>4747</v>
      </c>
      <c r="CC197" s="685" t="s">
        <v>4748</v>
      </c>
      <c r="CE197" s="684" t="s">
        <v>4747</v>
      </c>
      <c r="CF197" s="685" t="s">
        <v>4748</v>
      </c>
      <c r="CG197" s="684" t="s">
        <v>4747</v>
      </c>
      <c r="CH197" s="685" t="s">
        <v>4748</v>
      </c>
      <c r="CI197" s="684" t="s">
        <v>4747</v>
      </c>
      <c r="CJ197" s="685" t="s">
        <v>4748</v>
      </c>
      <c r="CK197" s="684" t="s">
        <v>4747</v>
      </c>
      <c r="CL197" s="685" t="s">
        <v>4748</v>
      </c>
      <c r="CM197" s="684" t="s">
        <v>4747</v>
      </c>
      <c r="CN197" s="685" t="s">
        <v>4748</v>
      </c>
      <c r="CO197" s="684" t="s">
        <v>4747</v>
      </c>
      <c r="CP197" s="685" t="s">
        <v>4748</v>
      </c>
      <c r="CQ197" s="684" t="s">
        <v>4747</v>
      </c>
      <c r="CR197" s="685" t="s">
        <v>4748</v>
      </c>
      <c r="CS197" s="684" t="s">
        <v>4747</v>
      </c>
      <c r="CT197" s="685" t="s">
        <v>4748</v>
      </c>
      <c r="CU197" s="684" t="s">
        <v>4747</v>
      </c>
      <c r="CV197" s="685" t="s">
        <v>4748</v>
      </c>
      <c r="CW197" s="684" t="s">
        <v>4747</v>
      </c>
      <c r="CX197" s="685" t="s">
        <v>4748</v>
      </c>
      <c r="CY197" s="684" t="s">
        <v>4747</v>
      </c>
      <c r="CZ197" s="685" t="s">
        <v>4748</v>
      </c>
      <c r="DA197" s="684" t="s">
        <v>4747</v>
      </c>
      <c r="DB197" s="685" t="s">
        <v>4748</v>
      </c>
      <c r="DC197" s="686" t="s">
        <v>4747</v>
      </c>
      <c r="DD197" s="685" t="s">
        <v>4748</v>
      </c>
      <c r="DE197" s="684" t="s">
        <v>4747</v>
      </c>
      <c r="DF197" s="685" t="s">
        <v>4748</v>
      </c>
      <c r="DG197" s="684" t="s">
        <v>4747</v>
      </c>
      <c r="DH197" s="685" t="s">
        <v>4748</v>
      </c>
      <c r="DI197" s="684" t="s">
        <v>4747</v>
      </c>
      <c r="DJ197" s="685" t="s">
        <v>4748</v>
      </c>
      <c r="DK197" s="684" t="s">
        <v>4747</v>
      </c>
      <c r="DL197" s="685" t="s">
        <v>4748</v>
      </c>
      <c r="DM197" s="684" t="s">
        <v>4747</v>
      </c>
      <c r="DN197" s="685" t="s">
        <v>4748</v>
      </c>
      <c r="DO197" s="684" t="s">
        <v>4747</v>
      </c>
      <c r="DP197" s="685" t="s">
        <v>4748</v>
      </c>
      <c r="DR197" s="684" t="s">
        <v>4749</v>
      </c>
      <c r="DS197" s="685" t="s">
        <v>4750</v>
      </c>
      <c r="DT197" s="684" t="s">
        <v>4747</v>
      </c>
      <c r="DU197" s="685" t="s">
        <v>4748</v>
      </c>
      <c r="DV197" s="684" t="s">
        <v>4747</v>
      </c>
      <c r="DW197" s="685" t="s">
        <v>4748</v>
      </c>
      <c r="DX197" s="684" t="s">
        <v>4747</v>
      </c>
      <c r="DY197" s="685" t="s">
        <v>4748</v>
      </c>
      <c r="DZ197" s="684" t="s">
        <v>4747</v>
      </c>
      <c r="EA197" s="685" t="s">
        <v>4748</v>
      </c>
      <c r="EB197" s="684" t="s">
        <v>4747</v>
      </c>
      <c r="EC197" s="685" t="s">
        <v>4748</v>
      </c>
      <c r="ED197" s="684" t="s">
        <v>4747</v>
      </c>
      <c r="EE197" s="685" t="s">
        <v>4748</v>
      </c>
      <c r="EF197" s="684" t="s">
        <v>4747</v>
      </c>
      <c r="EG197" s="685" t="s">
        <v>4748</v>
      </c>
      <c r="EH197" s="684" t="s">
        <v>4747</v>
      </c>
      <c r="EI197" s="685" t="s">
        <v>4748</v>
      </c>
      <c r="EJ197" s="684" t="s">
        <v>4747</v>
      </c>
      <c r="EK197" s="685" t="s">
        <v>4748</v>
      </c>
      <c r="EL197" s="684" t="s">
        <v>4747</v>
      </c>
      <c r="EM197" s="685" t="s">
        <v>4748</v>
      </c>
      <c r="EN197" s="684" t="s">
        <v>4747</v>
      </c>
      <c r="EO197" s="685" t="s">
        <v>4748</v>
      </c>
      <c r="EP197" s="686" t="s">
        <v>4747</v>
      </c>
      <c r="EQ197" s="685" t="s">
        <v>4748</v>
      </c>
      <c r="ER197" s="684" t="s">
        <v>4747</v>
      </c>
      <c r="ES197" s="685" t="s">
        <v>4748</v>
      </c>
      <c r="ET197" s="684" t="s">
        <v>4747</v>
      </c>
      <c r="EU197" s="685" t="s">
        <v>4748</v>
      </c>
      <c r="EV197" s="684" t="s">
        <v>4747</v>
      </c>
      <c r="EW197" s="685" t="s">
        <v>4748</v>
      </c>
      <c r="EX197" s="684" t="s">
        <v>4747</v>
      </c>
      <c r="EY197" s="685" t="s">
        <v>4748</v>
      </c>
      <c r="EZ197" s="684" t="s">
        <v>4747</v>
      </c>
      <c r="FA197" s="685" t="s">
        <v>4748</v>
      </c>
      <c r="FB197" s="684" t="s">
        <v>4747</v>
      </c>
      <c r="FC197" s="685" t="s">
        <v>4748</v>
      </c>
      <c r="FD197" s="684" t="s">
        <v>4747</v>
      </c>
      <c r="FE197" s="685" t="s">
        <v>4748</v>
      </c>
      <c r="FF197" s="684" t="s">
        <v>4747</v>
      </c>
      <c r="FG197" s="685" t="s">
        <v>4748</v>
      </c>
      <c r="FH197" s="684" t="s">
        <v>4747</v>
      </c>
      <c r="FI197" s="685" t="s">
        <v>4748</v>
      </c>
      <c r="FJ197" s="684" t="s">
        <v>4747</v>
      </c>
      <c r="FK197" s="685" t="s">
        <v>4748</v>
      </c>
    </row>
    <row r="198" spans="2:167" s="758" customFormat="1" ht="13.5" customHeight="1">
      <c r="B198" s="792" t="s">
        <v>4764</v>
      </c>
      <c r="C198" s="793"/>
      <c r="D198" s="793"/>
      <c r="E198" s="794">
        <f t="shared" ref="E198:E210" si="164">+W198+AO198</f>
        <v>729258.04316399992</v>
      </c>
      <c r="F198" s="795">
        <f>+IF(E198=0,0,E198/E198*100)</f>
        <v>100</v>
      </c>
      <c r="G198" s="794">
        <f>G199+G200+G203+G208</f>
        <v>59829.094407000004</v>
      </c>
      <c r="H198" s="795">
        <f>+IF(G198=0,0,G198/G198*100)</f>
        <v>100</v>
      </c>
      <c r="I198" s="794">
        <f>I199+I200+I203+I208</f>
        <v>54383.74598</v>
      </c>
      <c r="J198" s="795">
        <f>+IF(I198=0,0,I198/I198*100)</f>
        <v>100</v>
      </c>
      <c r="K198" s="794">
        <f>K199+K200+K203+K208</f>
        <v>64514.849797999988</v>
      </c>
      <c r="L198" s="795">
        <f>+IF(K198=0,0,K198/K198*100)</f>
        <v>100</v>
      </c>
      <c r="M198" s="794">
        <f>M199+M200+M203+M208</f>
        <v>178727.69018499998</v>
      </c>
      <c r="N198" s="795">
        <f>+IF(M198=0,0,M198/M198*100)</f>
        <v>100</v>
      </c>
      <c r="O198" s="794">
        <f>O199+O200+O203+O208</f>
        <v>50110.156564000004</v>
      </c>
      <c r="P198" s="795">
        <f>+IF(O198=0,0,O198/O198*100)</f>
        <v>100</v>
      </c>
      <c r="Q198" s="794">
        <f>Q199+Q200+Q203+Q208</f>
        <v>46748.87995100001</v>
      </c>
      <c r="R198" s="795">
        <f>+IF(Q198=0,0,Q198/Q198*100)</f>
        <v>100</v>
      </c>
      <c r="S198" s="794">
        <f>S199+S200+S203+S208</f>
        <v>57132.302141</v>
      </c>
      <c r="T198" s="795">
        <f>+IF(S198=0,0,S198/S198*100)</f>
        <v>100</v>
      </c>
      <c r="U198" s="794">
        <f t="shared" ref="U198:U208" si="165">+O198+Q198+S198</f>
        <v>153991.33865600001</v>
      </c>
      <c r="V198" s="795">
        <f>+IF(U198=0,0,U198/U198*100)</f>
        <v>100</v>
      </c>
      <c r="W198" s="794">
        <f t="shared" ref="W198:W208" si="166">+M198+U198</f>
        <v>332719.02884099999</v>
      </c>
      <c r="X198" s="795">
        <f>+IF(W198=0,0,W198/W198*100)</f>
        <v>100</v>
      </c>
      <c r="Y198" s="794">
        <f>Y199+Y200+Y203+Y208</f>
        <v>62186.422844999994</v>
      </c>
      <c r="Z198" s="795">
        <f>+IF(Y198=0,0,Y198/Y198*100)</f>
        <v>100</v>
      </c>
      <c r="AA198" s="794">
        <f>AA199+AA200+AA203+AA208</f>
        <v>61154.795206999988</v>
      </c>
      <c r="AB198" s="795">
        <f>+IF(AA198=0,0,AA198/AA198*100)</f>
        <v>100</v>
      </c>
      <c r="AC198" s="794">
        <f>AC199+AC200+AC203+AC208</f>
        <v>70007.880099000016</v>
      </c>
      <c r="AD198" s="795">
        <f>+IF(AC198=0,0,AC198/AC198*100)</f>
        <v>100</v>
      </c>
      <c r="AE198" s="792">
        <f t="shared" ref="AE198:AE208" si="167">+Y198+AA198+AC198</f>
        <v>193349.09815099998</v>
      </c>
      <c r="AF198" s="795">
        <f>+IF(AE198=0,0,AE198/AE198*100)</f>
        <v>100</v>
      </c>
      <c r="AG198" s="794">
        <f>AG199+AG200+AG203+AG208</f>
        <v>67683.888330999995</v>
      </c>
      <c r="AH198" s="795">
        <f>+IF(AG198=0,0,AG198/AG198*100)</f>
        <v>100</v>
      </c>
      <c r="AI198" s="794">
        <f>AI199+AI200+AI203+AI208</f>
        <v>72625.997276000009</v>
      </c>
      <c r="AJ198" s="795">
        <f>+IF(AI198=0,0,AI198/AI198*100)</f>
        <v>100</v>
      </c>
      <c r="AK198" s="794">
        <f>AK199+AK200+AK203+AK208</f>
        <v>62880.030564999994</v>
      </c>
      <c r="AL198" s="795">
        <f>+IF(AK198=0,0,AK198/AK198*100)</f>
        <v>100</v>
      </c>
      <c r="AM198" s="792">
        <f t="shared" ref="AM198:AM208" si="168">+AG198+AI198+AK198</f>
        <v>203189.916172</v>
      </c>
      <c r="AN198" s="795">
        <f>+IF(AM198=0,0,AM198/AM198*100)</f>
        <v>100</v>
      </c>
      <c r="AO198" s="792">
        <f t="shared" ref="AO198:AO208" si="169">+AE198+AM198</f>
        <v>396539.01432299998</v>
      </c>
      <c r="AP198" s="795">
        <f>+IF(AO198=0,0,AO198/AO198*100)</f>
        <v>100</v>
      </c>
      <c r="AQ198" s="734"/>
      <c r="AR198" s="794">
        <f>AR199+AR200+AR203+AR208</f>
        <v>815885.65953900001</v>
      </c>
      <c r="AS198" s="795">
        <f>+IF(AR198=0,0,AR198/AR198*100)</f>
        <v>100</v>
      </c>
      <c r="AT198" s="794">
        <f>AT199+AT200+AT203+AT208</f>
        <v>65383.353168000001</v>
      </c>
      <c r="AU198" s="795">
        <f>+IF(AT198=0,0,AT198/AT198*100)</f>
        <v>100</v>
      </c>
      <c r="AV198" s="794">
        <f>AV199+AV200+AV203+AV208</f>
        <v>59139.132262000006</v>
      </c>
      <c r="AW198" s="795">
        <f>+IF(AV198=0,0,AV198/AV198*100)</f>
        <v>100</v>
      </c>
      <c r="AX198" s="794">
        <f>AX199+AX200+AX203+AX208</f>
        <v>76296.621100999997</v>
      </c>
      <c r="AY198" s="795">
        <f>+IF(AX198=0,0,AX198/AX198*100)</f>
        <v>100</v>
      </c>
      <c r="AZ198" s="794">
        <f>AZ199+AZ200+AZ203+AZ208</f>
        <v>200819.106531</v>
      </c>
      <c r="BA198" s="795">
        <f>+IF(AZ198=0,0,AZ198/AZ198*100)</f>
        <v>100</v>
      </c>
      <c r="BB198" s="794">
        <f>BB199+BB200+BB203+BB208</f>
        <v>63774.88059700001</v>
      </c>
      <c r="BC198" s="795">
        <f>+IF(BB198=0,0,BB198/BB198*100)</f>
        <v>100</v>
      </c>
      <c r="BD198" s="794">
        <f>BD199+BD200+BD203+BD208</f>
        <v>66847.419911000005</v>
      </c>
      <c r="BE198" s="795">
        <f>+IF(BD198=0,0,BD198/BD198*100)</f>
        <v>100</v>
      </c>
      <c r="BF198" s="794">
        <f>BF199+BF200+BF203+BF208</f>
        <v>67749.548922000002</v>
      </c>
      <c r="BG198" s="795">
        <f>+IF(BF198=0,0,BF198/BF198*100)</f>
        <v>100</v>
      </c>
      <c r="BH198" s="794">
        <f>BH199+BH200+BH203+BH208</f>
        <v>198371.84943</v>
      </c>
      <c r="BI198" s="795">
        <f>+IF(BH198=0,0,BH198/BH198*100)</f>
        <v>100</v>
      </c>
      <c r="BJ198" s="794">
        <f t="shared" ref="BJ198:BJ208" si="170">+AZ198+BH198</f>
        <v>399190.955961</v>
      </c>
      <c r="BK198" s="795">
        <f>+IF(BJ198=0,0,BJ198/BJ198*100)</f>
        <v>100</v>
      </c>
      <c r="BL198" s="794">
        <f>BL199+BL200+BL203+BL208</f>
        <v>73367.318962999998</v>
      </c>
      <c r="BM198" s="795">
        <f>+IF(BL198=0,0,BL198/BL198*100)</f>
        <v>100</v>
      </c>
      <c r="BN198" s="794">
        <f>BN199+BN200+BN203+BN208</f>
        <v>64716.050869000013</v>
      </c>
      <c r="BO198" s="795">
        <f>+IF(BN198=0,0,BN198/BN198*100)</f>
        <v>100</v>
      </c>
      <c r="BP198" s="794">
        <f>BP199+BP200+BP203+BP208</f>
        <v>64465.767075999996</v>
      </c>
      <c r="BQ198" s="795">
        <f>+IF(BP198=0,0,BP198/BP198*100)</f>
        <v>100</v>
      </c>
      <c r="BR198" s="794">
        <f>BR199+BR200+BR203+BR208</f>
        <v>202549.13690799999</v>
      </c>
      <c r="BS198" s="795">
        <f>+IF(BR198=0,0,BR198/BR198*100)</f>
        <v>100</v>
      </c>
      <c r="BT198" s="794">
        <f>BT199+BT200+BT203+BT208</f>
        <v>69629.797571999996</v>
      </c>
      <c r="BU198" s="795">
        <f>+IF(BT198=0,0,BT198/BT198*100)</f>
        <v>100</v>
      </c>
      <c r="BV198" s="794">
        <f>BV199+BV200+BV203+BV208</f>
        <v>72923.64369099999</v>
      </c>
      <c r="BW198" s="795">
        <f>+IF(BV198=0,0,BV198/BV198*100)</f>
        <v>100</v>
      </c>
      <c r="BX198" s="794">
        <f>BX199+BX200+BX203+BX208</f>
        <v>71592.125407</v>
      </c>
      <c r="BY198" s="795">
        <f>+IF(BX198=0,0,BX198/BX198*100)</f>
        <v>100</v>
      </c>
      <c r="BZ198" s="794">
        <f>BZ199+BZ200+BZ203+BZ208</f>
        <v>214145.56667</v>
      </c>
      <c r="CA198" s="795">
        <f>+IF(BZ198=0,0,BZ198/BZ198*100)</f>
        <v>100</v>
      </c>
      <c r="CB198" s="794">
        <f t="shared" ref="CB198:CB208" si="171">+BR198+BZ198</f>
        <v>416694.70357799996</v>
      </c>
      <c r="CC198" s="795">
        <f>+IF(CB198=0,0,CB198/CB198*100)</f>
        <v>100</v>
      </c>
      <c r="CE198" s="794">
        <f t="shared" ref="CE198:CE210" si="172">+CW198+DO198</f>
        <v>1041097.9913495772</v>
      </c>
      <c r="CF198" s="795">
        <f>+IF(CE198=0,0,CE198/CE198*100)</f>
        <v>100</v>
      </c>
      <c r="CG198" s="794">
        <f>CG199+CG200+CG203+CG208</f>
        <v>78092.099187999993</v>
      </c>
      <c r="CH198" s="795">
        <f>+IF(CG198=0,0,CG198/CG198*100)</f>
        <v>100</v>
      </c>
      <c r="CI198" s="794">
        <f>CI199+CI200+CI203+CI208</f>
        <v>75703.444203999999</v>
      </c>
      <c r="CJ198" s="795">
        <f>+IF(CI198=0,0,CI198/CI198*100)</f>
        <v>100</v>
      </c>
      <c r="CK198" s="794">
        <f>CK199+CK200+CK203+CK208</f>
        <v>85016.616284999996</v>
      </c>
      <c r="CL198" s="795">
        <f>+IF(CK198=0,0,CK198/CK198*100)</f>
        <v>100</v>
      </c>
      <c r="CM198" s="794">
        <f>CM199+CM200+CM203+CM208</f>
        <v>238812.15967699999</v>
      </c>
      <c r="CN198" s="795">
        <f>+IF(CM198=0,0,CM198/CM198*100)</f>
        <v>100</v>
      </c>
      <c r="CO198" s="794">
        <f>CO199+CO200+CO203+CO208</f>
        <v>83590.240242</v>
      </c>
      <c r="CP198" s="795">
        <f>+IF(CO198=0,0,CO198/CO198*100)</f>
        <v>100</v>
      </c>
      <c r="CQ198" s="794">
        <f>CQ199+CQ200+CQ203+CQ208</f>
        <v>82726.191715000008</v>
      </c>
      <c r="CR198" s="795">
        <f>+IF(CQ198=0,0,CQ198/CQ198*100)</f>
        <v>100</v>
      </c>
      <c r="CS198" s="794">
        <f>CS199+CS200+CS203+CS208</f>
        <v>88897.839062999992</v>
      </c>
      <c r="CT198" s="795">
        <f>+IF(CS198=0,0,CS198/CS198*100)</f>
        <v>100</v>
      </c>
      <c r="CU198" s="794">
        <f>CU199+CU200+CU203+CU208</f>
        <v>255214.27101999999</v>
      </c>
      <c r="CV198" s="795">
        <f>+IF(CU198=0,0,CU198/CU198*100)</f>
        <v>100</v>
      </c>
      <c r="CW198" s="794">
        <f t="shared" ref="CW198:CW208" si="173">+CM198+CU198</f>
        <v>494026.430697</v>
      </c>
      <c r="CX198" s="795">
        <f>+IF(CW198=0,0,CW198/CW198*100)</f>
        <v>100</v>
      </c>
      <c r="CY198" s="794">
        <f>CY199+CY200+CY203+CY208</f>
        <v>90232.330701999992</v>
      </c>
      <c r="CZ198" s="795">
        <f>+IF(CY198=0,0,CY198/CY198*100)</f>
        <v>100</v>
      </c>
      <c r="DA198" s="794">
        <f>DA199+DA200+DA203+DA208</f>
        <v>99453.036146999992</v>
      </c>
      <c r="DB198" s="795">
        <f>+IF(DA198=0,0,DA198/DA198*100)</f>
        <v>100</v>
      </c>
      <c r="DC198" s="794">
        <f>DC199+DC200+DC203+DC208</f>
        <v>100160.01432900001</v>
      </c>
      <c r="DD198" s="795">
        <f>+IF(DC198=0,0,DC198/DC198*100)</f>
        <v>100</v>
      </c>
      <c r="DE198" s="794">
        <f>DE199+DE200+DE203+DE208</f>
        <v>289845.38117799995</v>
      </c>
      <c r="DF198" s="795">
        <f>+IF(DE198=0,0,DE198/DE198*100)</f>
        <v>100</v>
      </c>
      <c r="DG198" s="794">
        <f>DG199+DG200+DG203+DG208</f>
        <v>95307.613742097994</v>
      </c>
      <c r="DH198" s="795">
        <f>+IF(DG198=0,0,DG198/DG198*100)</f>
        <v>100</v>
      </c>
      <c r="DI198" s="794">
        <f>DI199+DI200+DI203+DI208</f>
        <v>83187.462784751289</v>
      </c>
      <c r="DJ198" s="795">
        <f>+IF(DI198=0,0,DI198/DI198*100)</f>
        <v>100</v>
      </c>
      <c r="DK198" s="794">
        <f>DK199+DK200+DK203+DK208</f>
        <v>78731.102947727966</v>
      </c>
      <c r="DL198" s="795">
        <f>+IF(DK198=0,0,DK198/DK198*100)</f>
        <v>100</v>
      </c>
      <c r="DM198" s="794">
        <f>DM199+DM200+DM203+DM208</f>
        <v>257226.17947457722</v>
      </c>
      <c r="DN198" s="795">
        <f>+IF(DM198=0,0,DM198/DM198*100)</f>
        <v>100</v>
      </c>
      <c r="DO198" s="794">
        <f t="shared" ref="DO198:DO208" si="174">+DE198+DM198</f>
        <v>547071.5606525772</v>
      </c>
      <c r="DP198" s="795">
        <f>+IF(DO198=0,0,DO198/DO198*100)</f>
        <v>100</v>
      </c>
      <c r="DR198" s="794">
        <f t="shared" ref="DR198:DR210" si="175">+EJ198+FB198</f>
        <v>1136220.7004496711</v>
      </c>
      <c r="DS198" s="795">
        <f>+IF(DR198=0,0,DR198/DR198*100)</f>
        <v>100</v>
      </c>
      <c r="DT198" s="794">
        <f>DT199+DT200+DT203+DT208</f>
        <v>93466.094540473772</v>
      </c>
      <c r="DU198" s="795">
        <f>+IF(DT198=0,0,DT198/DT198*100)</f>
        <v>100</v>
      </c>
      <c r="DV198" s="794">
        <f>DV199+DV200+DV203+DV208</f>
        <v>95491.872759481528</v>
      </c>
      <c r="DW198" s="795">
        <f>+IF(DV198=0,0,DV198/DV198*100)</f>
        <v>100</v>
      </c>
      <c r="DX198" s="794">
        <f>DX199+DX200+DX203+DX208</f>
        <v>97006.1242866783</v>
      </c>
      <c r="DY198" s="795">
        <f>+IF(DX198=0,0,DX198/DX198*100)</f>
        <v>100</v>
      </c>
      <c r="DZ198" s="794">
        <f>DZ199+DZ200+DZ203+DZ208</f>
        <v>285964.09158663359</v>
      </c>
      <c r="EA198" s="795">
        <f>+IF(DZ198=0,0,DZ198/DZ198*100)</f>
        <v>100</v>
      </c>
      <c r="EB198" s="794">
        <f>EB199+EB200+EB203+EB208</f>
        <v>91838.133722362953</v>
      </c>
      <c r="EC198" s="795">
        <f>+IF(EB198=0,0,EB198/EB198*100)</f>
        <v>100</v>
      </c>
      <c r="ED198" s="794">
        <f>ED199+ED200+ED203+ED208</f>
        <v>91215.485521629758</v>
      </c>
      <c r="EE198" s="795">
        <f>+IF(ED198=0,0,ED198/ED198*100)</f>
        <v>100</v>
      </c>
      <c r="EF198" s="794">
        <f>EF199+EF200+EF203+EF208</f>
        <v>89549.641535874893</v>
      </c>
      <c r="EG198" s="795">
        <f>+IF(EF198=0,0,EF198/EF198*100)</f>
        <v>100</v>
      </c>
      <c r="EH198" s="794">
        <f>EH199+EH200+EH203+EH208</f>
        <v>272603.26077986765</v>
      </c>
      <c r="EI198" s="795">
        <f>+IF(EH198=0,0,EH198/EH198*100)</f>
        <v>100</v>
      </c>
      <c r="EJ198" s="794">
        <f t="shared" ref="EJ198:EJ208" si="176">+DZ198+EH198</f>
        <v>558567.35236650123</v>
      </c>
      <c r="EK198" s="795">
        <f>+IF(EJ198=0,0,EJ198/EJ198*100)</f>
        <v>100</v>
      </c>
      <c r="EL198" s="794">
        <f>EL199+EL200+EL203+EL208</f>
        <v>94882.406581507152</v>
      </c>
      <c r="EM198" s="795">
        <f>+IF(EL198=0,0,EL198/EL198*100)</f>
        <v>100</v>
      </c>
      <c r="EN198" s="794">
        <f>EN199+EN200+EN203+EN208</f>
        <v>94034.1018418639</v>
      </c>
      <c r="EO198" s="795">
        <f>+IF(EN198=0,0,EN198/EN198*100)</f>
        <v>100</v>
      </c>
      <c r="EP198" s="794">
        <f>EP199+EP200+EP203+EP208</f>
        <v>96546.15276657902</v>
      </c>
      <c r="EQ198" s="795">
        <f>+IF(EP198=0,0,EP198/EP198*100)</f>
        <v>100</v>
      </c>
      <c r="ER198" s="794">
        <f>ER199+ER200+ER203+ER208</f>
        <v>285462.66118995007</v>
      </c>
      <c r="ES198" s="795">
        <f>+IF(ER198=0,0,ER198/ER198*100)</f>
        <v>100</v>
      </c>
      <c r="ET198" s="794">
        <f>ET199+ET200+ET203+ET208</f>
        <v>100564.27121819658</v>
      </c>
      <c r="EU198" s="795">
        <f>+IF(ET198=0,0,ET198/ET198*100)</f>
        <v>100</v>
      </c>
      <c r="EV198" s="794">
        <f>EV199+EV200+EV203+EV208</f>
        <v>99894.647695192587</v>
      </c>
      <c r="EW198" s="795">
        <f>+IF(EV198=0,0,EV198/EV198*100)</f>
        <v>100</v>
      </c>
      <c r="EX198" s="794">
        <f>EX199+EX200+EX203+EX208</f>
        <v>91731.767979830591</v>
      </c>
      <c r="EY198" s="795">
        <f>+IF(EX198=0,0,EX198/EX198*100)</f>
        <v>100</v>
      </c>
      <c r="EZ198" s="794">
        <f>EZ199+EZ200+EZ203+EZ208</f>
        <v>292190.68689321977</v>
      </c>
      <c r="FA198" s="795">
        <f>+IF(EZ198=0,0,EZ198/EZ198*100)</f>
        <v>100</v>
      </c>
      <c r="FB198" s="794">
        <f t="shared" ref="FB198:FB208" si="177">+ER198+EZ198</f>
        <v>577653.3480831699</v>
      </c>
      <c r="FC198" s="795">
        <f>+IF(FB198=0,0,FB198/FB198*100)</f>
        <v>100</v>
      </c>
      <c r="FD198" s="794">
        <f>FD199+FD200+FD203+FD208</f>
        <v>1194938.6036299877</v>
      </c>
      <c r="FE198" s="795">
        <f>+IF(FD198=0,0,FD198/FD198*100)</f>
        <v>100</v>
      </c>
      <c r="FF198" s="794">
        <f>FF199+FF200+FF203+FF208</f>
        <v>1329884.1572865769</v>
      </c>
      <c r="FG198" s="795">
        <f>+IF(FF198=0,0,FF198/FF198*100)</f>
        <v>100</v>
      </c>
      <c r="FH198" s="794">
        <f>FH199+FH200+FH203+FH208</f>
        <v>1598880.4188783318</v>
      </c>
      <c r="FI198" s="795">
        <f>+IF(FH198=0,0,FH198/FH198*100)</f>
        <v>100</v>
      </c>
      <c r="FJ198" s="794">
        <f>FJ199+FJ200+FJ203+FJ208</f>
        <v>1790439.7511812062</v>
      </c>
      <c r="FK198" s="795">
        <f>+IF(FJ198=0,0,FJ198/FJ198*100)</f>
        <v>100</v>
      </c>
    </row>
    <row r="199" spans="2:167" s="648" customFormat="1" ht="13.5" customHeight="1">
      <c r="B199" s="769"/>
      <c r="C199" s="731" t="s">
        <v>4831</v>
      </c>
      <c r="D199" s="728"/>
      <c r="E199" s="770">
        <f t="shared" si="164"/>
        <v>639749.78034251952</v>
      </c>
      <c r="F199" s="726">
        <f>+IF(E199=0,0,E199/E199*100)</f>
        <v>100</v>
      </c>
      <c r="G199" s="770">
        <v>50853.027862000003</v>
      </c>
      <c r="H199" s="726">
        <f>+IF(G199=0,0,G199/G199*100)</f>
        <v>100</v>
      </c>
      <c r="I199" s="770">
        <v>48206.325628999999</v>
      </c>
      <c r="J199" s="726">
        <f>+IF(I199=0,0,I199/I199*100)</f>
        <v>100</v>
      </c>
      <c r="K199" s="770">
        <v>56155.286883519468</v>
      </c>
      <c r="L199" s="726">
        <f>+IF(K199=0,0,K199/K199*100)</f>
        <v>100</v>
      </c>
      <c r="M199" s="770">
        <f>+G199+I199+K199</f>
        <v>155214.64037451945</v>
      </c>
      <c r="N199" s="726">
        <f>+IF(M199=0,0,M199/M199*100)</f>
        <v>100</v>
      </c>
      <c r="O199" s="770">
        <v>44121.942061000002</v>
      </c>
      <c r="P199" s="726">
        <f>+IF(O199=0,0,O199/O199*100)</f>
        <v>100</v>
      </c>
      <c r="Q199" s="770">
        <v>39728.059338999999</v>
      </c>
      <c r="R199" s="726">
        <f>+IF(Q199=0,0,Q199/Q199*100)</f>
        <v>100</v>
      </c>
      <c r="S199" s="770">
        <v>52238.191199000001</v>
      </c>
      <c r="T199" s="726">
        <f>+IF(S199=0,0,S199/S199*100)</f>
        <v>100</v>
      </c>
      <c r="U199" s="770">
        <f t="shared" si="165"/>
        <v>136088.192599</v>
      </c>
      <c r="V199" s="726">
        <f>+IF(U199=0,0,U199/U199*100)</f>
        <v>100</v>
      </c>
      <c r="W199" s="770">
        <f t="shared" si="166"/>
        <v>291302.83297351946</v>
      </c>
      <c r="X199" s="726">
        <f>+IF(W199=0,0,W199/W199*100)</f>
        <v>100</v>
      </c>
      <c r="Y199" s="770">
        <v>54916.339838999993</v>
      </c>
      <c r="Z199" s="726">
        <f>+IF(Y199=0,0,Y199/Y199*100)</f>
        <v>100</v>
      </c>
      <c r="AA199" s="770">
        <v>53339.37357399999</v>
      </c>
      <c r="AB199" s="726">
        <f>+IF(AA199=0,0,AA199/AA199*100)</f>
        <v>100</v>
      </c>
      <c r="AC199" s="770">
        <v>62622.950657000009</v>
      </c>
      <c r="AD199" s="726">
        <f>+IF(AC199=0,0,AC199/AC199*100)</f>
        <v>100</v>
      </c>
      <c r="AE199" s="728">
        <f t="shared" si="167"/>
        <v>170878.66407</v>
      </c>
      <c r="AF199" s="726">
        <f>+IF(AE199=0,0,AE199/AE199*100)</f>
        <v>100</v>
      </c>
      <c r="AG199" s="770">
        <v>57555.180535</v>
      </c>
      <c r="AH199" s="726">
        <f>+IF(AG199=0,0,AG199/AG199*100)</f>
        <v>100</v>
      </c>
      <c r="AI199" s="770">
        <v>64013.301384999999</v>
      </c>
      <c r="AJ199" s="726">
        <f>+IF(AI199=0,0,AI199/AI199*100)</f>
        <v>100</v>
      </c>
      <c r="AK199" s="770">
        <v>55999.801378999997</v>
      </c>
      <c r="AL199" s="726">
        <f>+IF(AK199=0,0,AK199/AK199*100)</f>
        <v>100</v>
      </c>
      <c r="AM199" s="728">
        <f t="shared" si="168"/>
        <v>177568.283299</v>
      </c>
      <c r="AN199" s="726">
        <f>+IF(AM199=0,0,AM199/AM199*100)</f>
        <v>100</v>
      </c>
      <c r="AO199" s="728">
        <f t="shared" si="169"/>
        <v>348446.947369</v>
      </c>
      <c r="AP199" s="726">
        <f>+IF(AO199=0,0,AO199/AO199*100)</f>
        <v>100</v>
      </c>
      <c r="AQ199" s="651"/>
      <c r="AR199" s="770">
        <v>725224.33085699996</v>
      </c>
      <c r="AS199" s="726">
        <f>+IF(AR199=0,0,AR199/AR199*100)</f>
        <v>100</v>
      </c>
      <c r="AT199" s="770">
        <v>57721.836481999999</v>
      </c>
      <c r="AU199" s="726">
        <f>+IF(AT199=0,0,AT199/AT199*100)</f>
        <v>100</v>
      </c>
      <c r="AV199" s="770">
        <v>53478.920201000001</v>
      </c>
      <c r="AW199" s="726">
        <f>+IF(AV199=0,0,AV199/AV199*100)</f>
        <v>100</v>
      </c>
      <c r="AX199" s="770">
        <v>67938.678470999992</v>
      </c>
      <c r="AY199" s="726">
        <f>+IF(AX199=0,0,AX199/AX199*100)</f>
        <v>100</v>
      </c>
      <c r="AZ199" s="770">
        <f>+AT199+AV199+AX199</f>
        <v>179139.43515400001</v>
      </c>
      <c r="BA199" s="726">
        <f>+IF(AZ199=0,0,AZ199/AZ199*100)</f>
        <v>100</v>
      </c>
      <c r="BB199" s="770">
        <v>57453.695199000009</v>
      </c>
      <c r="BC199" s="726">
        <f>+IF(BB199=0,0,BB199/BB199*100)</f>
        <v>100</v>
      </c>
      <c r="BD199" s="770">
        <v>60303.030768000004</v>
      </c>
      <c r="BE199" s="726">
        <f>+IF(BD199=0,0,BD199/BD199*100)</f>
        <v>100</v>
      </c>
      <c r="BF199" s="770">
        <v>60870.608863000001</v>
      </c>
      <c r="BG199" s="726">
        <f>+IF(BF199=0,0,BF199/BF199*100)</f>
        <v>100</v>
      </c>
      <c r="BH199" s="770">
        <f>+BB199+BD199+BF199</f>
        <v>178627.33483000001</v>
      </c>
      <c r="BI199" s="726">
        <f>+IF(BH199=0,0,BH199/BH199*100)</f>
        <v>100</v>
      </c>
      <c r="BJ199" s="770">
        <f t="shared" si="170"/>
        <v>357766.76998400001</v>
      </c>
      <c r="BK199" s="726">
        <f>+IF(BJ199=0,0,BJ199/BJ199*100)</f>
        <v>100</v>
      </c>
      <c r="BL199" s="770">
        <v>64717.570652999995</v>
      </c>
      <c r="BM199" s="726">
        <f>+IF(BL199=0,0,BL199/BL199*100)</f>
        <v>100</v>
      </c>
      <c r="BN199" s="770">
        <v>58385.11847300001</v>
      </c>
      <c r="BO199" s="726">
        <f>+IF(BN199=0,0,BN199/BN199*100)</f>
        <v>100</v>
      </c>
      <c r="BP199" s="770">
        <v>55904.428488999991</v>
      </c>
      <c r="BQ199" s="726">
        <f>+IF(BP199=0,0,BP199/BP199*100)</f>
        <v>100</v>
      </c>
      <c r="BR199" s="770">
        <f>+BL199+BN199+BP199</f>
        <v>179007.117615</v>
      </c>
      <c r="BS199" s="726">
        <f>+IF(BR199=0,0,BR199/BR199*100)</f>
        <v>100</v>
      </c>
      <c r="BT199" s="770">
        <v>63975.374556999996</v>
      </c>
      <c r="BU199" s="726">
        <f>+IF(BT199=0,0,BT199/BT199*100)</f>
        <v>100</v>
      </c>
      <c r="BV199" s="770">
        <v>63749.240915999995</v>
      </c>
      <c r="BW199" s="726">
        <f>+IF(BV199=0,0,BV199/BV199*100)</f>
        <v>100</v>
      </c>
      <c r="BX199" s="770">
        <v>60725.827785000001</v>
      </c>
      <c r="BY199" s="726">
        <f>+IF(BX199=0,0,BX199/BX199*100)</f>
        <v>100</v>
      </c>
      <c r="BZ199" s="770">
        <f>+BT199+BV199+BX199</f>
        <v>188450.44325799998</v>
      </c>
      <c r="CA199" s="726">
        <f>+IF(BZ199=0,0,BZ199/BZ199*100)</f>
        <v>100</v>
      </c>
      <c r="CB199" s="770">
        <f t="shared" si="171"/>
        <v>367457.56087299995</v>
      </c>
      <c r="CC199" s="726">
        <f>+IF(CB199=0,0,CB199/CB199*100)</f>
        <v>100</v>
      </c>
      <c r="CE199" s="770">
        <f t="shared" si="172"/>
        <v>909759.58476331434</v>
      </c>
      <c r="CF199" s="726">
        <f>+IF(CE199=0,0,CE199/CE199*100)</f>
        <v>100</v>
      </c>
      <c r="CG199" s="770">
        <v>70053.324731333574</v>
      </c>
      <c r="CH199" s="726">
        <f>+IF(CG199=0,0,CG199/CG199*100)</f>
        <v>100</v>
      </c>
      <c r="CI199" s="770">
        <v>65011.710262333581</v>
      </c>
      <c r="CJ199" s="726">
        <f>+IF(CI199=0,0,CI199/CI199*100)</f>
        <v>100</v>
      </c>
      <c r="CK199" s="770">
        <v>70644.536573999998</v>
      </c>
      <c r="CL199" s="726">
        <f>+IF(CK199=0,0,CK199/CK199*100)</f>
        <v>100</v>
      </c>
      <c r="CM199" s="770">
        <f>+CG199+CI199+CK199</f>
        <v>205709.57156766715</v>
      </c>
      <c r="CN199" s="726">
        <f>+IF(CM199=0,0,CM199/CM199*100)</f>
        <v>100</v>
      </c>
      <c r="CO199" s="770">
        <v>72642.614302000002</v>
      </c>
      <c r="CP199" s="726">
        <f>+IF(CO199=0,0,CO199/CO199*100)</f>
        <v>100</v>
      </c>
      <c r="CQ199" s="770">
        <v>74470.169364000001</v>
      </c>
      <c r="CR199" s="726">
        <f>+IF(CQ199=0,0,CQ199/CQ199*100)</f>
        <v>100</v>
      </c>
      <c r="CS199" s="770">
        <v>73994.318254999991</v>
      </c>
      <c r="CT199" s="726">
        <f>+IF(CS199=0,0,CS199/CS199*100)</f>
        <v>100</v>
      </c>
      <c r="CU199" s="770">
        <f>+CO199+CQ199+CS199</f>
        <v>221107.10192099999</v>
      </c>
      <c r="CV199" s="726">
        <f>+IF(CU199=0,0,CU199/CU199*100)</f>
        <v>100</v>
      </c>
      <c r="CW199" s="770">
        <f t="shared" si="173"/>
        <v>426816.67348866712</v>
      </c>
      <c r="CX199" s="726">
        <f>+IF(CW199=0,0,CW199/CW199*100)</f>
        <v>100</v>
      </c>
      <c r="CY199" s="770">
        <v>77150.67968999999</v>
      </c>
      <c r="CZ199" s="726">
        <f>+IF(CY199=0,0,CY199/CY199*100)</f>
        <v>100</v>
      </c>
      <c r="DA199" s="770">
        <v>79895.337941999998</v>
      </c>
      <c r="DB199" s="726">
        <f>+IF(DA199=0,0,DA199/DA199*100)</f>
        <v>100</v>
      </c>
      <c r="DC199" s="770">
        <v>84415.985229000013</v>
      </c>
      <c r="DD199" s="726">
        <f>+IF(DC199=0,0,DC199/DC199*100)</f>
        <v>100</v>
      </c>
      <c r="DE199" s="770">
        <f>+CY199+DA199+DC199</f>
        <v>241462.00286099999</v>
      </c>
      <c r="DF199" s="726">
        <f>+IF(DE199=0,0,DE199/DE199*100)</f>
        <v>100</v>
      </c>
      <c r="DG199" s="770">
        <v>83296.516585667996</v>
      </c>
      <c r="DH199" s="726">
        <f>+IF(DG199=0,0,DG199/DG199*100)</f>
        <v>100</v>
      </c>
      <c r="DI199" s="770">
        <v>81588.849273251282</v>
      </c>
      <c r="DJ199" s="726">
        <f>+IF(DI199=0,0,DI199/DI199*100)</f>
        <v>100</v>
      </c>
      <c r="DK199" s="770">
        <v>76595.542554727959</v>
      </c>
      <c r="DL199" s="726">
        <f>+IF(DK199=0,0,DK199/DK199*100)</f>
        <v>100</v>
      </c>
      <c r="DM199" s="770">
        <f>+DG199+DI199+DK199</f>
        <v>241480.90841364724</v>
      </c>
      <c r="DN199" s="726">
        <f>+IF(DM199=0,0,DM199/DM199*100)</f>
        <v>100</v>
      </c>
      <c r="DO199" s="770">
        <f t="shared" si="174"/>
        <v>482942.91127464722</v>
      </c>
      <c r="DP199" s="726">
        <f>+IF(DO199=0,0,DO199/DO199*100)</f>
        <v>100</v>
      </c>
      <c r="DR199" s="770">
        <f t="shared" si="175"/>
        <v>1103885.8226475129</v>
      </c>
      <c r="DS199" s="726">
        <f>+IF(DR199=0,0,DR199/DR199*100)</f>
        <v>100</v>
      </c>
      <c r="DT199" s="770">
        <v>92747.542178905045</v>
      </c>
      <c r="DU199" s="726">
        <f>+IF(DT199=0,0,DT199/DT199*100)</f>
        <v>100</v>
      </c>
      <c r="DV199" s="770">
        <v>95475.027897912805</v>
      </c>
      <c r="DW199" s="726">
        <f>+IF(DV199=0,0,DV199/DV199*100)</f>
        <v>100</v>
      </c>
      <c r="DX199" s="770">
        <v>96258.722125109576</v>
      </c>
      <c r="DY199" s="726">
        <f>+IF(DX199=0,0,DX199/DX199*100)</f>
        <v>100</v>
      </c>
      <c r="DZ199" s="770">
        <f>+DT199+DV199+DX199</f>
        <v>284481.2922019274</v>
      </c>
      <c r="EA199" s="726">
        <f>+IF(DZ199=0,0,DZ199/DZ199*100)</f>
        <v>100</v>
      </c>
      <c r="EB199" s="770">
        <v>91272.448360794224</v>
      </c>
      <c r="EC199" s="726">
        <f>+IF(EB199=0,0,EB199/EB199*100)</f>
        <v>100</v>
      </c>
      <c r="ED199" s="770">
        <v>87317.612476727692</v>
      </c>
      <c r="EE199" s="726">
        <f>+IF(ED199=0,0,ED199/ED199*100)</f>
        <v>100</v>
      </c>
      <c r="EF199" s="770">
        <v>86227.495674306163</v>
      </c>
      <c r="EG199" s="726">
        <f>+IF(EF199=0,0,EF199/EF199*100)</f>
        <v>100</v>
      </c>
      <c r="EH199" s="770">
        <f>+EB199+ED199+EF199</f>
        <v>264817.55651182809</v>
      </c>
      <c r="EI199" s="726">
        <f>+IF(EH199=0,0,EH199/EH199*100)</f>
        <v>100</v>
      </c>
      <c r="EJ199" s="770">
        <f t="shared" si="176"/>
        <v>549298.84871375549</v>
      </c>
      <c r="EK199" s="726">
        <f>+IF(EJ199=0,0,EJ199/EJ199*100)</f>
        <v>100</v>
      </c>
      <c r="EL199" s="770">
        <v>91836.934619938431</v>
      </c>
      <c r="EM199" s="726">
        <f>+IF(EL199=0,0,EL199/EL199*100)</f>
        <v>100</v>
      </c>
      <c r="EN199" s="770">
        <v>91039.984980295179</v>
      </c>
      <c r="EO199" s="726">
        <f>+IF(EN199=0,0,EN199/EN199*100)</f>
        <v>100</v>
      </c>
      <c r="EP199" s="770">
        <v>93493.310905010294</v>
      </c>
      <c r="EQ199" s="726">
        <f>+IF(EP199=0,0,EP199/EP199*100)</f>
        <v>100</v>
      </c>
      <c r="ER199" s="770">
        <f>+EL199+EN199+EP199</f>
        <v>276370.23050524388</v>
      </c>
      <c r="ES199" s="726">
        <f>+IF(ER199=0,0,ER199/ER199*100)</f>
        <v>100</v>
      </c>
      <c r="ET199" s="770">
        <v>96034.799729961189</v>
      </c>
      <c r="EU199" s="726">
        <f>+IF(ET199=0,0,ET199/ET199*100)</f>
        <v>100</v>
      </c>
      <c r="EV199" s="770">
        <v>95166.1762069572</v>
      </c>
      <c r="EW199" s="726">
        <f>+IF(EV199=0,0,EV199/EV199*100)</f>
        <v>100</v>
      </c>
      <c r="EX199" s="770">
        <v>87015.767491595194</v>
      </c>
      <c r="EY199" s="726">
        <f>+IF(EX199=0,0,EX199/EX199*100)</f>
        <v>100</v>
      </c>
      <c r="EZ199" s="770">
        <f>+ET199+EV199+EX199</f>
        <v>278216.74342851358</v>
      </c>
      <c r="FA199" s="726">
        <f>+IF(EZ199=0,0,EZ199/EZ199*100)</f>
        <v>100</v>
      </c>
      <c r="FB199" s="770">
        <f t="shared" si="177"/>
        <v>554586.97393375752</v>
      </c>
      <c r="FC199" s="726">
        <f>+IF(FB199=0,0,FB199/FB199*100)</f>
        <v>100</v>
      </c>
      <c r="FD199" s="770">
        <v>1150064.6011979524</v>
      </c>
      <c r="FE199" s="726">
        <f>+IF(FD199=0,0,FD199/FD199*100)</f>
        <v>100</v>
      </c>
      <c r="FF199" s="770">
        <v>1259773.8506816197</v>
      </c>
      <c r="FG199" s="726">
        <f>+IF(FF199=0,0,FF199/FF199*100)</f>
        <v>100</v>
      </c>
      <c r="FH199" s="770">
        <v>1509407.549318112</v>
      </c>
      <c r="FI199" s="726">
        <f>+IF(FH199=0,0,FH199/FH199*100)</f>
        <v>100</v>
      </c>
      <c r="FJ199" s="770">
        <v>1689877.015031395</v>
      </c>
      <c r="FK199" s="726">
        <f>+IF(FJ199=0,0,FJ199/FJ199*100)</f>
        <v>100</v>
      </c>
    </row>
    <row r="200" spans="2:167" s="648" customFormat="1" ht="13.5" customHeight="1">
      <c r="B200" s="769"/>
      <c r="C200" s="731" t="s">
        <v>4832</v>
      </c>
      <c r="D200" s="796"/>
      <c r="E200" s="797">
        <f t="shared" si="164"/>
        <v>38170.804986000003</v>
      </c>
      <c r="F200" s="727">
        <f>+IF(E200=0,0,E200/E200*100)</f>
        <v>100</v>
      </c>
      <c r="G200" s="797">
        <f>G201+G202</f>
        <v>5676.975238</v>
      </c>
      <c r="H200" s="727">
        <f>+IF(G200=0,0,G200/G200*100)</f>
        <v>100</v>
      </c>
      <c r="I200" s="797">
        <f>I201+I202</f>
        <v>3572.2909290000002</v>
      </c>
      <c r="J200" s="727">
        <f>+IF(I200=0,0,I200/I200*100)</f>
        <v>100</v>
      </c>
      <c r="K200" s="797">
        <f>K201+K202</f>
        <v>4862.3113360000007</v>
      </c>
      <c r="L200" s="727">
        <f>+IF(K200=0,0,K200/K200*100)</f>
        <v>100</v>
      </c>
      <c r="M200" s="797">
        <f>M201+M202</f>
        <v>14111.577503</v>
      </c>
      <c r="N200" s="727">
        <f>+IF(M200=0,0,M200/M200*100)</f>
        <v>100</v>
      </c>
      <c r="O200" s="797">
        <f>O201+O202</f>
        <v>2007.5471190000001</v>
      </c>
      <c r="P200" s="727">
        <f>+IF(O200=0,0,O200/O200*100)</f>
        <v>100</v>
      </c>
      <c r="Q200" s="797">
        <f>Q201+Q202</f>
        <v>2276.7256590000002</v>
      </c>
      <c r="R200" s="727">
        <f>+IF(Q200=0,0,Q200/Q200*100)</f>
        <v>100</v>
      </c>
      <c r="S200" s="797">
        <f>S201+S202</f>
        <v>1909.9107230000002</v>
      </c>
      <c r="T200" s="727">
        <f>+IF(S200=0,0,S200/S200*100)</f>
        <v>100</v>
      </c>
      <c r="U200" s="797">
        <f t="shared" si="165"/>
        <v>6194.1835010000004</v>
      </c>
      <c r="V200" s="727">
        <f>+IF(U200=0,0,U200/U200*100)</f>
        <v>100</v>
      </c>
      <c r="W200" s="797">
        <f t="shared" si="166"/>
        <v>20305.761004</v>
      </c>
      <c r="X200" s="727">
        <f>+IF(W200=0,0,W200/W200*100)</f>
        <v>100</v>
      </c>
      <c r="Y200" s="797">
        <f>Y201+Y202</f>
        <v>3236.0845129999998</v>
      </c>
      <c r="Z200" s="727">
        <f>+IF(Y200=0,0,Y200/Y200*100)</f>
        <v>100</v>
      </c>
      <c r="AA200" s="797">
        <f>AA201+AA202</f>
        <v>2087.7664530000002</v>
      </c>
      <c r="AB200" s="727">
        <f>+IF(AA200=0,0,AA200/AA200*100)</f>
        <v>100</v>
      </c>
      <c r="AC200" s="797">
        <f>AC201+AC202</f>
        <v>3563.729362</v>
      </c>
      <c r="AD200" s="727">
        <f>+IF(AC200=0,0,AC200/AC200*100)</f>
        <v>100</v>
      </c>
      <c r="AE200" s="797">
        <f t="shared" si="167"/>
        <v>8887.580328</v>
      </c>
      <c r="AF200" s="727">
        <f>+IF(AE200=0,0,AE200/AE200*100)</f>
        <v>100</v>
      </c>
      <c r="AG200" s="797">
        <f>AG201+AG202</f>
        <v>2194.4444370000001</v>
      </c>
      <c r="AH200" s="727">
        <f>+IF(AG200=0,0,AG200/AG200*100)</f>
        <v>100</v>
      </c>
      <c r="AI200" s="797">
        <f>AI201+AI202</f>
        <v>2994.2984430000001</v>
      </c>
      <c r="AJ200" s="727">
        <f>+IF(AI200=0,0,AI200/AI200*100)</f>
        <v>100</v>
      </c>
      <c r="AK200" s="797">
        <f>AK201+AK202</f>
        <v>3788.7207739999999</v>
      </c>
      <c r="AL200" s="727">
        <f>+IF(AK200=0,0,AK200/AK200*100)</f>
        <v>100</v>
      </c>
      <c r="AM200" s="797">
        <f t="shared" si="168"/>
        <v>8977.4636539999992</v>
      </c>
      <c r="AN200" s="727">
        <f>+IF(AM200=0,0,AM200/AM200*100)</f>
        <v>100</v>
      </c>
      <c r="AO200" s="797">
        <f t="shared" si="169"/>
        <v>17865.043981999999</v>
      </c>
      <c r="AP200" s="727">
        <f>+IF(AO200=0,0,AO200/AO200*100)</f>
        <v>100</v>
      </c>
      <c r="AQ200" s="651"/>
      <c r="AR200" s="797">
        <f>AR201+AR202</f>
        <v>7295.5474880000002</v>
      </c>
      <c r="AS200" s="727">
        <f>+IF(AR200=0,0,AR200/AR200*100)</f>
        <v>100</v>
      </c>
      <c r="AT200" s="797">
        <f>AT201+AT202</f>
        <v>1496.4622610000001</v>
      </c>
      <c r="AU200" s="727">
        <f>+IF(AT200=0,0,AT200/AT200*100)</f>
        <v>100</v>
      </c>
      <c r="AV200" s="797">
        <f>AV201+AV202</f>
        <v>1433.064957</v>
      </c>
      <c r="AW200" s="727">
        <f>+IF(AV200=0,0,AV200/AV200*100)</f>
        <v>100</v>
      </c>
      <c r="AX200" s="797">
        <f>AX201+AX202</f>
        <v>1570.8599300000001</v>
      </c>
      <c r="AY200" s="727">
        <f>+IF(AX200=0,0,AX200/AX200*100)</f>
        <v>100</v>
      </c>
      <c r="AZ200" s="797">
        <f>AZ201+AZ202</f>
        <v>4500.3871479999998</v>
      </c>
      <c r="BA200" s="727">
        <f>+IF(AZ200=0,0,AZ200/AZ200*100)</f>
        <v>100</v>
      </c>
      <c r="BB200" s="797">
        <f>BB201+BB202</f>
        <v>385.10738999999995</v>
      </c>
      <c r="BC200" s="727">
        <f>+IF(BB200=0,0,BB200/BB200*100)</f>
        <v>100</v>
      </c>
      <c r="BD200" s="797">
        <f>BD201+BD202</f>
        <v>180.188121</v>
      </c>
      <c r="BE200" s="727">
        <f>+IF(BD200=0,0,BD200/BD200*100)</f>
        <v>100</v>
      </c>
      <c r="BF200" s="797">
        <f>BF201+BF202</f>
        <v>278.84334100000001</v>
      </c>
      <c r="BG200" s="727">
        <f>+IF(BF200=0,0,BF200/BF200*100)</f>
        <v>100</v>
      </c>
      <c r="BH200" s="797">
        <f>BH201+BH202</f>
        <v>844.13885199999993</v>
      </c>
      <c r="BI200" s="727">
        <f>+IF(BH200=0,0,BH200/BH200*100)</f>
        <v>100</v>
      </c>
      <c r="BJ200" s="797">
        <f t="shared" si="170"/>
        <v>5344.5259999999998</v>
      </c>
      <c r="BK200" s="727">
        <f>+IF(BJ200=0,0,BJ200/BJ200*100)</f>
        <v>100</v>
      </c>
      <c r="BL200" s="797">
        <f>BL201+BL202</f>
        <v>224.413793</v>
      </c>
      <c r="BM200" s="727">
        <f>+IF(BL200=0,0,BL200/BL200*100)</f>
        <v>100</v>
      </c>
      <c r="BN200" s="797">
        <f>BN201+BN202</f>
        <v>179.01483999999999</v>
      </c>
      <c r="BO200" s="727">
        <f>+IF(BN200=0,0,BN200/BN200*100)</f>
        <v>100</v>
      </c>
      <c r="BP200" s="797">
        <f>BP201+BP202</f>
        <v>367.100548</v>
      </c>
      <c r="BQ200" s="727">
        <f>+IF(BP200=0,0,BP200/BP200*100)</f>
        <v>100</v>
      </c>
      <c r="BR200" s="797">
        <f>BR201+BR202</f>
        <v>770.52918099999999</v>
      </c>
      <c r="BS200" s="727">
        <f>+IF(BR200=0,0,BR200/BR200*100)</f>
        <v>100</v>
      </c>
      <c r="BT200" s="797">
        <f>BT201+BT202</f>
        <v>363.48288600000001</v>
      </c>
      <c r="BU200" s="727">
        <f>+IF(BT200=0,0,BT200/BT200*100)</f>
        <v>100</v>
      </c>
      <c r="BV200" s="797">
        <f>BV201+BV202</f>
        <v>516.71132699999998</v>
      </c>
      <c r="BW200" s="727">
        <f>+IF(BV200=0,0,BV200/BV200*100)</f>
        <v>100</v>
      </c>
      <c r="BX200" s="797">
        <f>BX201+BX202</f>
        <v>300.29809399999999</v>
      </c>
      <c r="BY200" s="727">
        <f>+IF(BX200=0,0,BX200/BX200*100)</f>
        <v>100</v>
      </c>
      <c r="BZ200" s="797">
        <f>BZ201+BZ202</f>
        <v>1180.492307</v>
      </c>
      <c r="CA200" s="727">
        <f>+IF(BZ200=0,0,BZ200/BZ200*100)</f>
        <v>100</v>
      </c>
      <c r="CB200" s="797">
        <f t="shared" si="171"/>
        <v>1951.0214879999999</v>
      </c>
      <c r="CC200" s="727">
        <f>+IF(CB200=0,0,CB200/CB200*100)</f>
        <v>100</v>
      </c>
      <c r="CE200" s="797">
        <f t="shared" si="172"/>
        <v>32770.725206429997</v>
      </c>
      <c r="CF200" s="727">
        <f>+IF(CE200=0,0,CE200/CE200*100)</f>
        <v>100</v>
      </c>
      <c r="CG200" s="797">
        <f>CG201+CG202</f>
        <v>609.93836399999998</v>
      </c>
      <c r="CH200" s="727">
        <f>+IF(CG200=0,0,CG200/CG200*100)</f>
        <v>100</v>
      </c>
      <c r="CI200" s="797">
        <f>CI201+CI202</f>
        <v>864.56664599999999</v>
      </c>
      <c r="CJ200" s="727">
        <f>+IF(CI200=0,0,CI200/CI200*100)</f>
        <v>100</v>
      </c>
      <c r="CK200" s="797">
        <f>CK201+CK202</f>
        <v>720.51522699999998</v>
      </c>
      <c r="CL200" s="727">
        <f>+IF(CK200=0,0,CK200/CK200*100)</f>
        <v>100</v>
      </c>
      <c r="CM200" s="797">
        <f>CM201+CM202</f>
        <v>2195.0202369999997</v>
      </c>
      <c r="CN200" s="727">
        <f>+IF(CM200=0,0,CM200/CM200*100)</f>
        <v>100</v>
      </c>
      <c r="CO200" s="797">
        <f>CO201+CO202</f>
        <v>970.24481200000002</v>
      </c>
      <c r="CP200" s="727">
        <f>+IF(CO200=0,0,CO200/CO200*100)</f>
        <v>100</v>
      </c>
      <c r="CQ200" s="797">
        <f>CQ201+CQ202</f>
        <v>1261.025202</v>
      </c>
      <c r="CR200" s="727">
        <f>+IF(CQ200=0,0,CQ200/CQ200*100)</f>
        <v>100</v>
      </c>
      <c r="CS200" s="797">
        <f>CS201+CS202</f>
        <v>5897.8930049999999</v>
      </c>
      <c r="CT200" s="727">
        <f>+IF(CS200=0,0,CS200/CS200*100)</f>
        <v>100</v>
      </c>
      <c r="CU200" s="797">
        <f>CU201+CU202</f>
        <v>8129.1630189999996</v>
      </c>
      <c r="CV200" s="727">
        <f>+IF(CU200=0,0,CU200/CU200*100)</f>
        <v>100</v>
      </c>
      <c r="CW200" s="797">
        <f t="shared" si="173"/>
        <v>10324.183256</v>
      </c>
      <c r="CX200" s="727">
        <f>+IF(CW200=0,0,CW200/CW200*100)</f>
        <v>100</v>
      </c>
      <c r="CY200" s="797">
        <f>CY201+CY202</f>
        <v>5411.9052579999989</v>
      </c>
      <c r="CZ200" s="727">
        <f>+IF(CY200=0,0,CY200/CY200*100)</f>
        <v>100</v>
      </c>
      <c r="DA200" s="797">
        <f>DA201+DA202</f>
        <v>8297.5916259999995</v>
      </c>
      <c r="DB200" s="727">
        <f>+IF(DA200=0,0,DA200/DA200*100)</f>
        <v>100</v>
      </c>
      <c r="DC200" s="797">
        <f>DC201+DC202</f>
        <v>7797.5259649999998</v>
      </c>
      <c r="DD200" s="727">
        <f>+IF(DC200=0,0,DC200/DC200*100)</f>
        <v>100</v>
      </c>
      <c r="DE200" s="797">
        <f>DE201+DE202</f>
        <v>21507.022848999997</v>
      </c>
      <c r="DF200" s="727">
        <f>+IF(DE200=0,0,DE200/DE200*100)</f>
        <v>100</v>
      </c>
      <c r="DG200" s="797">
        <f>DG201+DG202</f>
        <v>22.357552429999998</v>
      </c>
      <c r="DH200" s="727">
        <f>+IF(DG200=0,0,DG200/DG200*100)</f>
        <v>100</v>
      </c>
      <c r="DI200" s="797">
        <f>DI201+DI202</f>
        <v>267.85871450000002</v>
      </c>
      <c r="DJ200" s="727">
        <f>+IF(DI200=0,0,DI200/DI200*100)</f>
        <v>100</v>
      </c>
      <c r="DK200" s="797">
        <f>DK201+DK202</f>
        <v>649.30283450000013</v>
      </c>
      <c r="DL200" s="727">
        <f>+IF(DK200=0,0,DK200/DK200*100)</f>
        <v>100</v>
      </c>
      <c r="DM200" s="797">
        <f>DM201+DM202</f>
        <v>939.51910143000009</v>
      </c>
      <c r="DN200" s="727">
        <f>+IF(DM200=0,0,DM200/DM200*100)</f>
        <v>100</v>
      </c>
      <c r="DO200" s="797">
        <f t="shared" si="174"/>
        <v>22446.541950429997</v>
      </c>
      <c r="DP200" s="727">
        <f>+IF(DO200=0,0,DO200/DO200*100)</f>
        <v>100</v>
      </c>
      <c r="DR200" s="797">
        <f t="shared" si="175"/>
        <v>24802.318463333333</v>
      </c>
      <c r="DS200" s="727">
        <f>+IF(DR200=0,0,DR200/DR200*100)</f>
        <v>100</v>
      </c>
      <c r="DT200" s="797">
        <f>DT201+DT202</f>
        <v>0</v>
      </c>
      <c r="DU200" s="727">
        <f>+IF(DT200=0,0,DT200/DT200*100)</f>
        <v>0</v>
      </c>
      <c r="DV200" s="797">
        <f>DV201+DV202</f>
        <v>0</v>
      </c>
      <c r="DW200" s="727">
        <f>+IF(DV200=0,0,DV200/DV200*100)</f>
        <v>0</v>
      </c>
      <c r="DX200" s="797">
        <f>DX201+DX202</f>
        <v>0</v>
      </c>
      <c r="DY200" s="727">
        <f>+IF(DX200=0,0,DX200/DX200*100)</f>
        <v>0</v>
      </c>
      <c r="DZ200" s="797">
        <f>DZ201+DZ202</f>
        <v>0</v>
      </c>
      <c r="EA200" s="727">
        <f>+IF(DZ200=0,0,DZ200/DZ200*100)</f>
        <v>0</v>
      </c>
      <c r="EB200" s="797">
        <f>EB201+EB202</f>
        <v>0</v>
      </c>
      <c r="EC200" s="727">
        <f>+IF(EB200=0,0,EB200/EB200*100)</f>
        <v>0</v>
      </c>
      <c r="ED200" s="797">
        <f>ED201+ED202</f>
        <v>2163.3505833333334</v>
      </c>
      <c r="EE200" s="727">
        <f>+IF(ED200=0,0,ED200/ED200*100)</f>
        <v>100</v>
      </c>
      <c r="EF200" s="797">
        <f>EF201+EF202</f>
        <v>2662.2719999999999</v>
      </c>
      <c r="EG200" s="727">
        <f>+IF(EF200=0,0,EF200/EF200*100)</f>
        <v>100</v>
      </c>
      <c r="EH200" s="797">
        <f>EH201+EH202</f>
        <v>4825.6225833333338</v>
      </c>
      <c r="EI200" s="727">
        <f>+IF(EH200=0,0,EH200/EH200*100)</f>
        <v>100</v>
      </c>
      <c r="EJ200" s="797">
        <f t="shared" si="176"/>
        <v>4825.6225833333338</v>
      </c>
      <c r="EK200" s="727">
        <f>+IF(EJ200=0,0,EJ200/EJ200*100)</f>
        <v>100</v>
      </c>
      <c r="EL200" s="797">
        <f>EL201+EL202</f>
        <v>2662.2719999999999</v>
      </c>
      <c r="EM200" s="727">
        <f>+IF(EL200=0,0,EL200/EL200*100)</f>
        <v>100</v>
      </c>
      <c r="EN200" s="797">
        <f>EN201+EN202</f>
        <v>2662.2719999999999</v>
      </c>
      <c r="EO200" s="727">
        <f>+IF(EN200=0,0,EN200/EN200*100)</f>
        <v>100</v>
      </c>
      <c r="EP200" s="797">
        <f>EP201+EP202</f>
        <v>2662.2719999999999</v>
      </c>
      <c r="EQ200" s="727">
        <f>+IF(EP200=0,0,EP200/EP200*100)</f>
        <v>100</v>
      </c>
      <c r="ER200" s="797">
        <f>ER201+ER202</f>
        <v>7986.8159999999998</v>
      </c>
      <c r="ES200" s="727">
        <f>+IF(ER200=0,0,ER200/ER200*100)</f>
        <v>100</v>
      </c>
      <c r="ET200" s="797">
        <f>ET201+ET202</f>
        <v>3996.6266266666667</v>
      </c>
      <c r="EU200" s="727">
        <f>+IF(ET200=0,0,ET200/ET200*100)</f>
        <v>100</v>
      </c>
      <c r="EV200" s="797">
        <f>EV201+EV202</f>
        <v>3996.6266266666667</v>
      </c>
      <c r="EW200" s="727">
        <f>+IF(EV200=0,0,EV200/EV200*100)</f>
        <v>100</v>
      </c>
      <c r="EX200" s="797">
        <f>EX201+EX202</f>
        <v>3996.6266266666667</v>
      </c>
      <c r="EY200" s="727">
        <f>+IF(EX200=0,0,EX200/EX200*100)</f>
        <v>100</v>
      </c>
      <c r="EZ200" s="797">
        <f>EZ201+EZ202</f>
        <v>11989.87988</v>
      </c>
      <c r="FA200" s="727">
        <f>+IF(EZ200=0,0,EZ200/EZ200*100)</f>
        <v>100</v>
      </c>
      <c r="FB200" s="797">
        <f t="shared" si="177"/>
        <v>19976.695879999999</v>
      </c>
      <c r="FC200" s="727">
        <f>+IF(FB200=0,0,FB200/FB200*100)</f>
        <v>100</v>
      </c>
      <c r="FD200" s="797">
        <f>FD201+FD202</f>
        <v>44679.6446498</v>
      </c>
      <c r="FE200" s="727">
        <f>+IF(FD200=0,0,FD200/FD200*100)</f>
        <v>100</v>
      </c>
      <c r="FF200" s="797">
        <f>FF201+FF202</f>
        <v>69951.605482721978</v>
      </c>
      <c r="FG200" s="727">
        <f>+IF(FF200=0,0,FF200/FF200*100)</f>
        <v>100</v>
      </c>
      <c r="FH200" s="797">
        <f>FH201+FH202</f>
        <v>90390.417999489204</v>
      </c>
      <c r="FI200" s="727">
        <f>+IF(FH200=0,0,FH200/FH200*100)</f>
        <v>100</v>
      </c>
      <c r="FJ200" s="797">
        <f>FJ201+FJ202</f>
        <v>101465.45977310241</v>
      </c>
      <c r="FK200" s="727">
        <f>+IF(FJ200=0,0,FJ200/FJ200*100)</f>
        <v>100</v>
      </c>
    </row>
    <row r="201" spans="2:167" s="648" customFormat="1" ht="13.5" customHeight="1">
      <c r="B201" s="769"/>
      <c r="C201" s="771"/>
      <c r="D201" s="769" t="s">
        <v>4833</v>
      </c>
      <c r="E201" s="772">
        <f t="shared" si="164"/>
        <v>0</v>
      </c>
      <c r="F201" s="737">
        <f>+IF(E201=0,0,E201/E200*100)</f>
        <v>0</v>
      </c>
      <c r="G201" s="772">
        <v>0</v>
      </c>
      <c r="H201" s="737">
        <f>+IF(G201=0,0,G201/G200*100)</f>
        <v>0</v>
      </c>
      <c r="I201" s="772">
        <v>0</v>
      </c>
      <c r="J201" s="737">
        <f>+IF(I201=0,0,I201/I200*100)</f>
        <v>0</v>
      </c>
      <c r="K201" s="772">
        <v>0</v>
      </c>
      <c r="L201" s="737">
        <f>+IF(K201=0,0,K201/K200*100)</f>
        <v>0</v>
      </c>
      <c r="M201" s="772">
        <f>+G201+I201+K201</f>
        <v>0</v>
      </c>
      <c r="N201" s="737">
        <f>+IF(M201=0,0,M201/M200*100)</f>
        <v>0</v>
      </c>
      <c r="O201" s="772">
        <v>0</v>
      </c>
      <c r="P201" s="737">
        <f>+IF(O201=0,0,O201/O200*100)</f>
        <v>0</v>
      </c>
      <c r="Q201" s="772">
        <v>0</v>
      </c>
      <c r="R201" s="737">
        <f>+IF(Q201=0,0,Q201/Q200*100)</f>
        <v>0</v>
      </c>
      <c r="S201" s="772">
        <v>0</v>
      </c>
      <c r="T201" s="737">
        <f>+IF(S201=0,0,S201/S200*100)</f>
        <v>0</v>
      </c>
      <c r="U201" s="772">
        <f t="shared" si="165"/>
        <v>0</v>
      </c>
      <c r="V201" s="737">
        <f>+IF(U201=0,0,U201/U200*100)</f>
        <v>0</v>
      </c>
      <c r="W201" s="772">
        <f t="shared" si="166"/>
        <v>0</v>
      </c>
      <c r="X201" s="737">
        <f>+IF(W201=0,0,W201/W200*100)</f>
        <v>0</v>
      </c>
      <c r="Y201" s="772">
        <v>0</v>
      </c>
      <c r="Z201" s="737">
        <f>+IF(Y201=0,0,Y201/Y200*100)</f>
        <v>0</v>
      </c>
      <c r="AA201" s="772">
        <v>0</v>
      </c>
      <c r="AB201" s="737">
        <f>+IF(AA201=0,0,AA201/AA200*100)</f>
        <v>0</v>
      </c>
      <c r="AC201" s="772">
        <v>0</v>
      </c>
      <c r="AD201" s="737">
        <f>+IF(AC201=0,0,AC201/AC200*100)</f>
        <v>0</v>
      </c>
      <c r="AE201" s="772">
        <f t="shared" si="167"/>
        <v>0</v>
      </c>
      <c r="AF201" s="737">
        <f>+IF(AE201=0,0,AE201/AE200*100)</f>
        <v>0</v>
      </c>
      <c r="AG201" s="772">
        <v>0</v>
      </c>
      <c r="AH201" s="737">
        <f>+IF(AG201=0,0,AG201/AG200*100)</f>
        <v>0</v>
      </c>
      <c r="AI201" s="772">
        <v>0</v>
      </c>
      <c r="AJ201" s="737">
        <f>+IF(AI201=0,0,AI201/AI200*100)</f>
        <v>0</v>
      </c>
      <c r="AK201" s="772">
        <v>0</v>
      </c>
      <c r="AL201" s="737">
        <f>+IF(AK201=0,0,AK201/AK200*100)</f>
        <v>0</v>
      </c>
      <c r="AM201" s="772">
        <f t="shared" si="168"/>
        <v>0</v>
      </c>
      <c r="AN201" s="737">
        <f>+IF(AM201=0,0,AM201/AM200*100)</f>
        <v>0</v>
      </c>
      <c r="AO201" s="772">
        <f t="shared" si="169"/>
        <v>0</v>
      </c>
      <c r="AP201" s="737">
        <f>+IF(AO201=0,0,AO201/AO200*100)</f>
        <v>0</v>
      </c>
      <c r="AQ201" s="651"/>
      <c r="AR201" s="772">
        <v>0</v>
      </c>
      <c r="AS201" s="737">
        <f>+IF(AR201=0,0,AR201/AR200*100)</f>
        <v>0</v>
      </c>
      <c r="AT201" s="772">
        <v>0</v>
      </c>
      <c r="AU201" s="737">
        <f>+IF(AT201=0,0,AT201/AT200*100)</f>
        <v>0</v>
      </c>
      <c r="AV201" s="772">
        <v>0</v>
      </c>
      <c r="AW201" s="737">
        <f>+IF(AV201=0,0,AV201/AV200*100)</f>
        <v>0</v>
      </c>
      <c r="AX201" s="772">
        <v>0</v>
      </c>
      <c r="AY201" s="737">
        <f>+IF(AX201=0,0,AX201/AX200*100)</f>
        <v>0</v>
      </c>
      <c r="AZ201" s="772">
        <f>+AT201+AV201+AX201</f>
        <v>0</v>
      </c>
      <c r="BA201" s="737">
        <f>+IF(AZ201=0,0,AZ201/AZ200*100)</f>
        <v>0</v>
      </c>
      <c r="BB201" s="772">
        <v>0</v>
      </c>
      <c r="BC201" s="737">
        <f>+IF(BB201=0,0,BB201/BB200*100)</f>
        <v>0</v>
      </c>
      <c r="BD201" s="772">
        <v>0</v>
      </c>
      <c r="BE201" s="737">
        <f>+IF(BD201=0,0,BD201/BD200*100)</f>
        <v>0</v>
      </c>
      <c r="BF201" s="772">
        <v>0</v>
      </c>
      <c r="BG201" s="737">
        <f>+IF(BF201=0,0,BF201/BF200*100)</f>
        <v>0</v>
      </c>
      <c r="BH201" s="772">
        <f>+BB201+BD201+BF201</f>
        <v>0</v>
      </c>
      <c r="BI201" s="737">
        <f>+IF(BH201=0,0,BH201/BH200*100)</f>
        <v>0</v>
      </c>
      <c r="BJ201" s="772">
        <f t="shared" si="170"/>
        <v>0</v>
      </c>
      <c r="BK201" s="737">
        <f>+IF(BJ201=0,0,BJ201/BJ200*100)</f>
        <v>0</v>
      </c>
      <c r="BL201" s="772">
        <v>0</v>
      </c>
      <c r="BM201" s="737">
        <f>+IF(BL201=0,0,BL201/BL200*100)</f>
        <v>0</v>
      </c>
      <c r="BN201" s="772">
        <v>0</v>
      </c>
      <c r="BO201" s="737">
        <f>+IF(BN201=0,0,BN201/BN200*100)</f>
        <v>0</v>
      </c>
      <c r="BP201" s="772">
        <v>0</v>
      </c>
      <c r="BQ201" s="737">
        <f>+IF(BP201=0,0,BP201/BP200*100)</f>
        <v>0</v>
      </c>
      <c r="BR201" s="772">
        <f>+BL201+BN201+BP201</f>
        <v>0</v>
      </c>
      <c r="BS201" s="737">
        <f>+IF(BR201=0,0,BR201/BR200*100)</f>
        <v>0</v>
      </c>
      <c r="BT201" s="772">
        <v>0</v>
      </c>
      <c r="BU201" s="737">
        <f>+IF(BT201=0,0,BT201/BT200*100)</f>
        <v>0</v>
      </c>
      <c r="BV201" s="772">
        <v>0</v>
      </c>
      <c r="BW201" s="737">
        <f>+IF(BV201=0,0,BV201/BV200*100)</f>
        <v>0</v>
      </c>
      <c r="BX201" s="772">
        <v>0</v>
      </c>
      <c r="BY201" s="737">
        <f>+IF(BX201=0,0,BX201/BX200*100)</f>
        <v>0</v>
      </c>
      <c r="BZ201" s="772">
        <f>+BT201+BV201+BX201</f>
        <v>0</v>
      </c>
      <c r="CA201" s="737">
        <f>+IF(BZ201=0,0,BZ201/BZ200*100)</f>
        <v>0</v>
      </c>
      <c r="CB201" s="772">
        <f t="shared" si="171"/>
        <v>0</v>
      </c>
      <c r="CC201" s="737">
        <f>+IF(CB201=0,0,CB201/CB200*100)</f>
        <v>0</v>
      </c>
      <c r="CE201" s="772">
        <f t="shared" si="172"/>
        <v>47.896505999999995</v>
      </c>
      <c r="CF201" s="737">
        <f>+IF(CE201=0,0,CE201/CE200*100)</f>
        <v>0.14615638103303905</v>
      </c>
      <c r="CG201" s="772">
        <v>0</v>
      </c>
      <c r="CH201" s="737">
        <f>+IF(CG201=0,0,CG201/CG200*100)</f>
        <v>0</v>
      </c>
      <c r="CI201" s="772">
        <v>0</v>
      </c>
      <c r="CJ201" s="737">
        <f>+IF(CI201=0,0,CI201/CI200*100)</f>
        <v>0</v>
      </c>
      <c r="CK201" s="772">
        <v>0</v>
      </c>
      <c r="CL201" s="737">
        <f>+IF(CK201=0,0,CK201/CK200*100)</f>
        <v>0</v>
      </c>
      <c r="CM201" s="772">
        <f>+CG201+CI201+CK201</f>
        <v>0</v>
      </c>
      <c r="CN201" s="737">
        <f>+IF(CM201=0,0,CM201/CM200*100)</f>
        <v>0</v>
      </c>
      <c r="CO201" s="772">
        <v>0</v>
      </c>
      <c r="CP201" s="737">
        <f>+IF(CO201=0,0,CO201/CO200*100)</f>
        <v>0</v>
      </c>
      <c r="CQ201" s="772">
        <v>0</v>
      </c>
      <c r="CR201" s="737">
        <f>+IF(CQ201=0,0,CQ201/CQ200*100)</f>
        <v>0</v>
      </c>
      <c r="CS201" s="772">
        <v>0</v>
      </c>
      <c r="CT201" s="737">
        <f>+IF(CS201=0,0,CS201/CS200*100)</f>
        <v>0</v>
      </c>
      <c r="CU201" s="772">
        <f>+CO201+CQ201+CS201</f>
        <v>0</v>
      </c>
      <c r="CV201" s="737">
        <f>+IF(CU201=0,0,CU201/CU200*100)</f>
        <v>0</v>
      </c>
      <c r="CW201" s="772">
        <f t="shared" si="173"/>
        <v>0</v>
      </c>
      <c r="CX201" s="737">
        <f>+IF(CW201=0,0,CW201/CW200*100)</f>
        <v>0</v>
      </c>
      <c r="CY201" s="772">
        <v>0</v>
      </c>
      <c r="CZ201" s="737">
        <f>+IF(CY201=0,0,CY201/CY200*100)</f>
        <v>0</v>
      </c>
      <c r="DA201" s="772">
        <v>0</v>
      </c>
      <c r="DB201" s="737">
        <f>+IF(DA201=0,0,DA201/DA200*100)</f>
        <v>0</v>
      </c>
      <c r="DC201" s="772">
        <v>0</v>
      </c>
      <c r="DD201" s="737">
        <f>+IF(DC201=0,0,DC201/DC200*100)</f>
        <v>0</v>
      </c>
      <c r="DE201" s="772">
        <f>+CY201+DA201+DC201</f>
        <v>0</v>
      </c>
      <c r="DF201" s="737">
        <f>+IF(DE201=0,0,DE201/DE200*100)</f>
        <v>0</v>
      </c>
      <c r="DG201" s="772">
        <v>6.3929419999999997</v>
      </c>
      <c r="DH201" s="737">
        <f>+IF(DG201=0,0,DG201/DG200*100)</f>
        <v>28.594104922781121</v>
      </c>
      <c r="DI201" s="772">
        <v>20.751781999999999</v>
      </c>
      <c r="DJ201" s="737">
        <f>+IF(DI201=0,0,DI201/DI200*100)</f>
        <v>7.7472864897214304</v>
      </c>
      <c r="DK201" s="772">
        <v>20.751781999999999</v>
      </c>
      <c r="DL201" s="737">
        <f>+IF(DK201=0,0,DK201/DK200*100)</f>
        <v>3.1960097657636197</v>
      </c>
      <c r="DM201" s="772">
        <f>+DG201+DI201+DK201</f>
        <v>47.896505999999995</v>
      </c>
      <c r="DN201" s="737">
        <f>+IF(DM201=0,0,DM201/DM200*100)</f>
        <v>5.0979810763931095</v>
      </c>
      <c r="DO201" s="772">
        <f t="shared" si="174"/>
        <v>47.896505999999995</v>
      </c>
      <c r="DP201" s="737">
        <f>+IF(DO201=0,0,DO201/DO200*100)</f>
        <v>0.21338033317458266</v>
      </c>
      <c r="DR201" s="772">
        <f t="shared" si="175"/>
        <v>24802.318463333333</v>
      </c>
      <c r="DS201" s="737">
        <f>+IF(DR201=0,0,DR201/DR200*100)</f>
        <v>100</v>
      </c>
      <c r="DT201" s="772">
        <v>0</v>
      </c>
      <c r="DU201" s="737">
        <f>+IF(DT201=0,0,DT201/DT200*100)</f>
        <v>0</v>
      </c>
      <c r="DV201" s="772">
        <v>0</v>
      </c>
      <c r="DW201" s="737">
        <f>+IF(DV201=0,0,DV201/DV200*100)</f>
        <v>0</v>
      </c>
      <c r="DX201" s="772">
        <v>0</v>
      </c>
      <c r="DY201" s="737">
        <f>+IF(DX201=0,0,DX201/DX200*100)</f>
        <v>0</v>
      </c>
      <c r="DZ201" s="772">
        <f>+DT201+DV201+DX201</f>
        <v>0</v>
      </c>
      <c r="EA201" s="737">
        <f>+IF(DZ201=0,0,DZ201/DZ200*100)</f>
        <v>0</v>
      </c>
      <c r="EB201" s="772">
        <v>0</v>
      </c>
      <c r="EC201" s="737">
        <f>+IF(EB201=0,0,EB201/EB200*100)</f>
        <v>0</v>
      </c>
      <c r="ED201" s="772">
        <v>2163.3505833333334</v>
      </c>
      <c r="EE201" s="737">
        <f>+IF(ED201=0,0,ED201/ED200*100)</f>
        <v>100</v>
      </c>
      <c r="EF201" s="772">
        <v>2662.2719999999999</v>
      </c>
      <c r="EG201" s="737">
        <f>+IF(EF201=0,0,EF201/EF200*100)</f>
        <v>100</v>
      </c>
      <c r="EH201" s="772">
        <f>+EB201+ED201+EF201</f>
        <v>4825.6225833333338</v>
      </c>
      <c r="EI201" s="737">
        <f>+IF(EH201=0,0,EH201/EH200*100)</f>
        <v>100</v>
      </c>
      <c r="EJ201" s="772">
        <f t="shared" si="176"/>
        <v>4825.6225833333338</v>
      </c>
      <c r="EK201" s="737">
        <f>+IF(EJ201=0,0,EJ201/EJ200*100)</f>
        <v>100</v>
      </c>
      <c r="EL201" s="772">
        <v>2662.2719999999999</v>
      </c>
      <c r="EM201" s="737">
        <f>+IF(EL201=0,0,EL201/EL200*100)</f>
        <v>100</v>
      </c>
      <c r="EN201" s="772">
        <v>2662.2719999999999</v>
      </c>
      <c r="EO201" s="737">
        <f>+IF(EN201=0,0,EN201/EN200*100)</f>
        <v>100</v>
      </c>
      <c r="EP201" s="772">
        <v>2662.2719999999999</v>
      </c>
      <c r="EQ201" s="737">
        <f>+IF(EP201=0,0,EP201/EP200*100)</f>
        <v>100</v>
      </c>
      <c r="ER201" s="772">
        <f>+EL201+EN201+EP201</f>
        <v>7986.8159999999998</v>
      </c>
      <c r="ES201" s="737">
        <f>+IF(ER201=0,0,ER201/ER200*100)</f>
        <v>100</v>
      </c>
      <c r="ET201" s="772">
        <v>3996.6266266666667</v>
      </c>
      <c r="EU201" s="737">
        <f>+IF(ET201=0,0,ET201/ET200*100)</f>
        <v>100</v>
      </c>
      <c r="EV201" s="772">
        <v>3996.6266266666667</v>
      </c>
      <c r="EW201" s="737">
        <f>+IF(EV201=0,0,EV201/EV200*100)</f>
        <v>100</v>
      </c>
      <c r="EX201" s="772">
        <v>3996.6266266666667</v>
      </c>
      <c r="EY201" s="737">
        <f>+IF(EX201=0,0,EX201/EX200*100)</f>
        <v>100</v>
      </c>
      <c r="EZ201" s="772">
        <f>+ET201+EV201+EX201</f>
        <v>11989.87988</v>
      </c>
      <c r="FA201" s="737">
        <f>+IF(EZ201=0,0,EZ201/EZ200*100)</f>
        <v>100</v>
      </c>
      <c r="FB201" s="772">
        <f t="shared" si="177"/>
        <v>19976.695879999999</v>
      </c>
      <c r="FC201" s="737">
        <f>+IF(FB201=0,0,FB201/FB200*100)</f>
        <v>100</v>
      </c>
      <c r="FD201" s="772">
        <v>44679.6446498</v>
      </c>
      <c r="FE201" s="737">
        <f>+IF(FD201=0,0,FD201/FD200*100)</f>
        <v>100</v>
      </c>
      <c r="FF201" s="772">
        <v>69951.605482721978</v>
      </c>
      <c r="FG201" s="737">
        <f>+IF(FF201=0,0,FF201/FF200*100)</f>
        <v>100</v>
      </c>
      <c r="FH201" s="772">
        <v>90390.417999489204</v>
      </c>
      <c r="FI201" s="737">
        <f>+IF(FH201=0,0,FH201/FH200*100)</f>
        <v>100</v>
      </c>
      <c r="FJ201" s="772">
        <v>101465.45977310241</v>
      </c>
      <c r="FK201" s="737">
        <f>+IF(FJ201=0,0,FJ201/FJ200*100)</f>
        <v>100</v>
      </c>
    </row>
    <row r="202" spans="2:167" s="648" customFormat="1" ht="13.5" customHeight="1">
      <c r="B202" s="769"/>
      <c r="C202" s="781"/>
      <c r="D202" s="784" t="s">
        <v>4834</v>
      </c>
      <c r="E202" s="785">
        <f t="shared" si="164"/>
        <v>38170.804986000003</v>
      </c>
      <c r="F202" s="786">
        <f>+IF(E202=0,0,E202/E200*100)</f>
        <v>100</v>
      </c>
      <c r="G202" s="785">
        <v>5676.975238</v>
      </c>
      <c r="H202" s="786">
        <f>+IF(G202=0,0,G202/G200*100)</f>
        <v>100</v>
      </c>
      <c r="I202" s="785">
        <v>3572.2909290000002</v>
      </c>
      <c r="J202" s="786">
        <f>+IF(I202=0,0,I202/I200*100)</f>
        <v>100</v>
      </c>
      <c r="K202" s="785">
        <v>4862.3113360000007</v>
      </c>
      <c r="L202" s="786">
        <f>+IF(K202=0,0,K202/K200*100)</f>
        <v>100</v>
      </c>
      <c r="M202" s="785">
        <f>+G202+I202+K202</f>
        <v>14111.577503</v>
      </c>
      <c r="N202" s="786">
        <f>+IF(M202=0,0,M202/M200*100)</f>
        <v>100</v>
      </c>
      <c r="O202" s="785">
        <v>2007.5471190000001</v>
      </c>
      <c r="P202" s="786">
        <f>+IF(O202=0,0,O202/O200*100)</f>
        <v>100</v>
      </c>
      <c r="Q202" s="785">
        <v>2276.7256590000002</v>
      </c>
      <c r="R202" s="786">
        <f>+IF(Q202=0,0,Q202/Q200*100)</f>
        <v>100</v>
      </c>
      <c r="S202" s="785">
        <v>1909.9107230000002</v>
      </c>
      <c r="T202" s="786">
        <f>+IF(S202=0,0,S202/S200*100)</f>
        <v>100</v>
      </c>
      <c r="U202" s="785">
        <f t="shared" si="165"/>
        <v>6194.1835010000004</v>
      </c>
      <c r="V202" s="786">
        <f>+IF(U202=0,0,U202/U200*100)</f>
        <v>100</v>
      </c>
      <c r="W202" s="785">
        <f t="shared" si="166"/>
        <v>20305.761004</v>
      </c>
      <c r="X202" s="786">
        <f>+IF(W202=0,0,W202/W200*100)</f>
        <v>100</v>
      </c>
      <c r="Y202" s="785">
        <v>3236.0845129999998</v>
      </c>
      <c r="Z202" s="786">
        <f>+IF(Y202=0,0,Y202/Y200*100)</f>
        <v>100</v>
      </c>
      <c r="AA202" s="785">
        <v>2087.7664530000002</v>
      </c>
      <c r="AB202" s="786">
        <f>+IF(AA202=0,0,AA202/AA200*100)</f>
        <v>100</v>
      </c>
      <c r="AC202" s="785">
        <v>3563.729362</v>
      </c>
      <c r="AD202" s="786">
        <f>+IF(AC202=0,0,AC202/AC200*100)</f>
        <v>100</v>
      </c>
      <c r="AE202" s="785">
        <f t="shared" si="167"/>
        <v>8887.580328</v>
      </c>
      <c r="AF202" s="786">
        <f>+IF(AE202=0,0,AE202/AE200*100)</f>
        <v>100</v>
      </c>
      <c r="AG202" s="785">
        <v>2194.4444370000001</v>
      </c>
      <c r="AH202" s="786">
        <f>+IF(AG202=0,0,AG202/AG200*100)</f>
        <v>100</v>
      </c>
      <c r="AI202" s="785">
        <v>2994.2984430000001</v>
      </c>
      <c r="AJ202" s="786">
        <f>+IF(AI202=0,0,AI202/AI200*100)</f>
        <v>100</v>
      </c>
      <c r="AK202" s="785">
        <v>3788.7207739999999</v>
      </c>
      <c r="AL202" s="786">
        <f>+IF(AK202=0,0,AK202/AK200*100)</f>
        <v>100</v>
      </c>
      <c r="AM202" s="785">
        <f t="shared" si="168"/>
        <v>8977.4636539999992</v>
      </c>
      <c r="AN202" s="786">
        <f>+IF(AM202=0,0,AM202/AM200*100)</f>
        <v>100</v>
      </c>
      <c r="AO202" s="785">
        <f t="shared" si="169"/>
        <v>17865.043981999999</v>
      </c>
      <c r="AP202" s="786">
        <f>+IF(AO202=0,0,AO202/AO200*100)</f>
        <v>100</v>
      </c>
      <c r="AQ202" s="651"/>
      <c r="AR202" s="785">
        <v>7295.5474880000002</v>
      </c>
      <c r="AS202" s="786">
        <f>+IF(AR202=0,0,AR202/AR200*100)</f>
        <v>100</v>
      </c>
      <c r="AT202" s="785">
        <v>1496.4622610000001</v>
      </c>
      <c r="AU202" s="786">
        <f>+IF(AT202=0,0,AT202/AT200*100)</f>
        <v>100</v>
      </c>
      <c r="AV202" s="785">
        <v>1433.064957</v>
      </c>
      <c r="AW202" s="786">
        <f>+IF(AV202=0,0,AV202/AV200*100)</f>
        <v>100</v>
      </c>
      <c r="AX202" s="785">
        <v>1570.8599300000001</v>
      </c>
      <c r="AY202" s="786">
        <f>+IF(AX202=0,0,AX202/AX200*100)</f>
        <v>100</v>
      </c>
      <c r="AZ202" s="785">
        <f>+AT202+AV202+AX202</f>
        <v>4500.3871479999998</v>
      </c>
      <c r="BA202" s="786">
        <f>+IF(AZ202=0,0,AZ202/AZ200*100)</f>
        <v>100</v>
      </c>
      <c r="BB202" s="785">
        <v>385.10738999999995</v>
      </c>
      <c r="BC202" s="786">
        <f>+IF(BB202=0,0,BB202/BB200*100)</f>
        <v>100</v>
      </c>
      <c r="BD202" s="785">
        <v>180.188121</v>
      </c>
      <c r="BE202" s="786">
        <f>+IF(BD202=0,0,BD202/BD200*100)</f>
        <v>100</v>
      </c>
      <c r="BF202" s="785">
        <v>278.84334100000001</v>
      </c>
      <c r="BG202" s="786">
        <f>+IF(BF202=0,0,BF202/BF200*100)</f>
        <v>100</v>
      </c>
      <c r="BH202" s="785">
        <f>+BB202+BD202+BF202</f>
        <v>844.13885199999993</v>
      </c>
      <c r="BI202" s="786">
        <f>+IF(BH202=0,0,BH202/BH200*100)</f>
        <v>100</v>
      </c>
      <c r="BJ202" s="785">
        <f t="shared" si="170"/>
        <v>5344.5259999999998</v>
      </c>
      <c r="BK202" s="786">
        <f>+IF(BJ202=0,0,BJ202/BJ200*100)</f>
        <v>100</v>
      </c>
      <c r="BL202" s="785">
        <v>224.413793</v>
      </c>
      <c r="BM202" s="786">
        <f>+IF(BL202=0,0,BL202/BL200*100)</f>
        <v>100</v>
      </c>
      <c r="BN202" s="785">
        <v>179.01483999999999</v>
      </c>
      <c r="BO202" s="786">
        <f>+IF(BN202=0,0,BN202/BN200*100)</f>
        <v>100</v>
      </c>
      <c r="BP202" s="785">
        <v>367.100548</v>
      </c>
      <c r="BQ202" s="786">
        <f>+IF(BP202=0,0,BP202/BP200*100)</f>
        <v>100</v>
      </c>
      <c r="BR202" s="785">
        <f>+BL202+BN202+BP202</f>
        <v>770.52918099999999</v>
      </c>
      <c r="BS202" s="786">
        <f>+IF(BR202=0,0,BR202/BR200*100)</f>
        <v>100</v>
      </c>
      <c r="BT202" s="785">
        <v>363.48288600000001</v>
      </c>
      <c r="BU202" s="786">
        <f>+IF(BT202=0,0,BT202/BT200*100)</f>
        <v>100</v>
      </c>
      <c r="BV202" s="785">
        <v>516.71132699999998</v>
      </c>
      <c r="BW202" s="786">
        <f>+IF(BV202=0,0,BV202/BV200*100)</f>
        <v>100</v>
      </c>
      <c r="BX202" s="785">
        <v>300.29809399999999</v>
      </c>
      <c r="BY202" s="786">
        <f>+IF(BX202=0,0,BX202/BX200*100)</f>
        <v>100</v>
      </c>
      <c r="BZ202" s="785">
        <f>+BT202+BV202+BX202</f>
        <v>1180.492307</v>
      </c>
      <c r="CA202" s="786">
        <f>+IF(BZ202=0,0,BZ202/BZ200*100)</f>
        <v>100</v>
      </c>
      <c r="CB202" s="785">
        <f t="shared" si="171"/>
        <v>1951.0214879999999</v>
      </c>
      <c r="CC202" s="786">
        <f>+IF(CB202=0,0,CB202/CB200*100)</f>
        <v>100</v>
      </c>
      <c r="CE202" s="785">
        <f t="shared" si="172"/>
        <v>32722.828700429996</v>
      </c>
      <c r="CF202" s="786">
        <f>+IF(CE202=0,0,CE202/CE200*100)</f>
        <v>99.853843618966948</v>
      </c>
      <c r="CG202" s="785">
        <v>609.93836399999998</v>
      </c>
      <c r="CH202" s="786">
        <f>+IF(CG202=0,0,CG202/CG200*100)</f>
        <v>100</v>
      </c>
      <c r="CI202" s="785">
        <v>864.56664599999999</v>
      </c>
      <c r="CJ202" s="786">
        <f>+IF(CI202=0,0,CI202/CI200*100)</f>
        <v>100</v>
      </c>
      <c r="CK202" s="785">
        <v>720.51522699999998</v>
      </c>
      <c r="CL202" s="786">
        <f>+IF(CK202=0,0,CK202/CK200*100)</f>
        <v>100</v>
      </c>
      <c r="CM202" s="785">
        <f>+CG202+CI202+CK202</f>
        <v>2195.0202369999997</v>
      </c>
      <c r="CN202" s="786">
        <f>+IF(CM202=0,0,CM202/CM200*100)</f>
        <v>100</v>
      </c>
      <c r="CO202" s="785">
        <v>970.24481200000002</v>
      </c>
      <c r="CP202" s="786">
        <f>+IF(CO202=0,0,CO202/CO200*100)</f>
        <v>100</v>
      </c>
      <c r="CQ202" s="785">
        <v>1261.025202</v>
      </c>
      <c r="CR202" s="786">
        <f>+IF(CQ202=0,0,CQ202/CQ200*100)</f>
        <v>100</v>
      </c>
      <c r="CS202" s="785">
        <v>5897.8930049999999</v>
      </c>
      <c r="CT202" s="786">
        <f>+IF(CS202=0,0,CS202/CS200*100)</f>
        <v>100</v>
      </c>
      <c r="CU202" s="785">
        <f>+CO202+CQ202+CS202</f>
        <v>8129.1630189999996</v>
      </c>
      <c r="CV202" s="786">
        <f>+IF(CU202=0,0,CU202/CU200*100)</f>
        <v>100</v>
      </c>
      <c r="CW202" s="785">
        <f t="shared" si="173"/>
        <v>10324.183256</v>
      </c>
      <c r="CX202" s="786">
        <f>+IF(CW202=0,0,CW202/CW200*100)</f>
        <v>100</v>
      </c>
      <c r="CY202" s="785">
        <v>5411.9052579999989</v>
      </c>
      <c r="CZ202" s="786">
        <f>+IF(CY202=0,0,CY202/CY200*100)</f>
        <v>100</v>
      </c>
      <c r="DA202" s="785">
        <v>8297.5916259999995</v>
      </c>
      <c r="DB202" s="786">
        <f>+IF(DA202=0,0,DA202/DA200*100)</f>
        <v>100</v>
      </c>
      <c r="DC202" s="785">
        <v>7797.5259649999998</v>
      </c>
      <c r="DD202" s="786">
        <f>+IF(DC202=0,0,DC202/DC200*100)</f>
        <v>100</v>
      </c>
      <c r="DE202" s="785">
        <f>+CY202+DA202+DC202</f>
        <v>21507.022848999997</v>
      </c>
      <c r="DF202" s="786">
        <f>+IF(DE202=0,0,DE202/DE200*100)</f>
        <v>100</v>
      </c>
      <c r="DG202" s="785">
        <v>15.96461043</v>
      </c>
      <c r="DH202" s="786">
        <f>+IF(DG202=0,0,DG202/DG200*100)</f>
        <v>71.405895077218887</v>
      </c>
      <c r="DI202" s="785">
        <v>247.10693250000003</v>
      </c>
      <c r="DJ202" s="786">
        <f>+IF(DI202=0,0,DI202/DI200*100)</f>
        <v>92.252713510278568</v>
      </c>
      <c r="DK202" s="785">
        <v>628.55105250000008</v>
      </c>
      <c r="DL202" s="786">
        <f>+IF(DK202=0,0,DK202/DK200*100)</f>
        <v>96.803990234236366</v>
      </c>
      <c r="DM202" s="785">
        <f>+DG202+DI202+DK202</f>
        <v>891.62259543000005</v>
      </c>
      <c r="DN202" s="786">
        <f>+IF(DM202=0,0,DM202/DM200*100)</f>
        <v>94.902018923606889</v>
      </c>
      <c r="DO202" s="785">
        <f t="shared" si="174"/>
        <v>22398.645444429996</v>
      </c>
      <c r="DP202" s="786">
        <f>+IF(DO202=0,0,DO202/DO200*100)</f>
        <v>99.786619666825416</v>
      </c>
      <c r="DR202" s="785">
        <f t="shared" si="175"/>
        <v>0</v>
      </c>
      <c r="DS202" s="786">
        <f>+IF(DR202=0,0,DR202/DR200*100)</f>
        <v>0</v>
      </c>
      <c r="DT202" s="785">
        <v>0</v>
      </c>
      <c r="DU202" s="786">
        <f>+IF(DT202=0,0,DT202/DT200*100)</f>
        <v>0</v>
      </c>
      <c r="DV202" s="785">
        <v>0</v>
      </c>
      <c r="DW202" s="786">
        <f>+IF(DV202=0,0,DV202/DV200*100)</f>
        <v>0</v>
      </c>
      <c r="DX202" s="785">
        <v>0</v>
      </c>
      <c r="DY202" s="786">
        <f>+IF(DX202=0,0,DX202/DX200*100)</f>
        <v>0</v>
      </c>
      <c r="DZ202" s="785">
        <f>+DT202+DV202+DX202</f>
        <v>0</v>
      </c>
      <c r="EA202" s="786">
        <f>+IF(DZ202=0,0,DZ202/DZ200*100)</f>
        <v>0</v>
      </c>
      <c r="EB202" s="785">
        <v>0</v>
      </c>
      <c r="EC202" s="786">
        <f>+IF(EB202=0,0,EB202/EB200*100)</f>
        <v>0</v>
      </c>
      <c r="ED202" s="785">
        <v>0</v>
      </c>
      <c r="EE202" s="786">
        <f>+IF(ED202=0,0,ED202/ED200*100)</f>
        <v>0</v>
      </c>
      <c r="EF202" s="785">
        <v>0</v>
      </c>
      <c r="EG202" s="786">
        <f>+IF(EF202=0,0,EF202/EF200*100)</f>
        <v>0</v>
      </c>
      <c r="EH202" s="785">
        <f>+EB202+ED202+EF202</f>
        <v>0</v>
      </c>
      <c r="EI202" s="786">
        <f>+IF(EH202=0,0,EH202/EH200*100)</f>
        <v>0</v>
      </c>
      <c r="EJ202" s="785">
        <f t="shared" si="176"/>
        <v>0</v>
      </c>
      <c r="EK202" s="786">
        <f>+IF(EJ202=0,0,EJ202/EJ200*100)</f>
        <v>0</v>
      </c>
      <c r="EL202" s="785">
        <v>0</v>
      </c>
      <c r="EM202" s="786">
        <f>+IF(EL202=0,0,EL202/EL200*100)</f>
        <v>0</v>
      </c>
      <c r="EN202" s="785">
        <v>0</v>
      </c>
      <c r="EO202" s="786">
        <f>+IF(EN202=0,0,EN202/EN200*100)</f>
        <v>0</v>
      </c>
      <c r="EP202" s="785">
        <v>0</v>
      </c>
      <c r="EQ202" s="786">
        <f>+IF(EP202=0,0,EP202/EP200*100)</f>
        <v>0</v>
      </c>
      <c r="ER202" s="785">
        <f>+EL202+EN202+EP202</f>
        <v>0</v>
      </c>
      <c r="ES202" s="786">
        <f>+IF(ER202=0,0,ER202/ER200*100)</f>
        <v>0</v>
      </c>
      <c r="ET202" s="785">
        <v>0</v>
      </c>
      <c r="EU202" s="786">
        <f>+IF(ET202=0,0,ET202/ET200*100)</f>
        <v>0</v>
      </c>
      <c r="EV202" s="785">
        <v>0</v>
      </c>
      <c r="EW202" s="786">
        <f>+IF(EV202=0,0,EV202/EV200*100)</f>
        <v>0</v>
      </c>
      <c r="EX202" s="785">
        <v>0</v>
      </c>
      <c r="EY202" s="786">
        <f>+IF(EX202=0,0,EX202/EX200*100)</f>
        <v>0</v>
      </c>
      <c r="EZ202" s="785">
        <f>+ET202+EV202+EX202</f>
        <v>0</v>
      </c>
      <c r="FA202" s="786">
        <f>+IF(EZ202=0,0,EZ202/EZ200*100)</f>
        <v>0</v>
      </c>
      <c r="FB202" s="785">
        <f t="shared" si="177"/>
        <v>0</v>
      </c>
      <c r="FC202" s="786">
        <f>+IF(FB202=0,0,FB202/FB200*100)</f>
        <v>0</v>
      </c>
      <c r="FD202" s="785">
        <v>0</v>
      </c>
      <c r="FE202" s="786">
        <f>+IF(FD202=0,0,FD202/FD200*100)</f>
        <v>0</v>
      </c>
      <c r="FF202" s="785">
        <v>0</v>
      </c>
      <c r="FG202" s="786">
        <f>+IF(FF202=0,0,FF202/FF200*100)</f>
        <v>0</v>
      </c>
      <c r="FH202" s="785">
        <v>0</v>
      </c>
      <c r="FI202" s="786">
        <f>+IF(FH202=0,0,FH202/FH200*100)</f>
        <v>0</v>
      </c>
      <c r="FJ202" s="785">
        <v>0</v>
      </c>
      <c r="FK202" s="786">
        <f>+IF(FJ202=0,0,FJ202/FJ200*100)</f>
        <v>0</v>
      </c>
    </row>
    <row r="203" spans="2:167" s="648" customFormat="1" ht="13.5" customHeight="1">
      <c r="B203" s="769"/>
      <c r="C203" s="771" t="s">
        <v>4835</v>
      </c>
      <c r="D203" s="769"/>
      <c r="E203" s="772">
        <f t="shared" si="164"/>
        <v>51261.16192848052</v>
      </c>
      <c r="F203" s="737">
        <f>+IF(E203=0,0,E203/E203*100)</f>
        <v>100</v>
      </c>
      <c r="G203" s="772">
        <f>SUM(G204:G207)</f>
        <v>3290.8206709999999</v>
      </c>
      <c r="H203" s="737">
        <f>+IF(G203=0,0,G203/G203*100)</f>
        <v>100</v>
      </c>
      <c r="I203" s="772">
        <f>SUM(I204:I207)</f>
        <v>2600.5441290000003</v>
      </c>
      <c r="J203" s="737">
        <f>+IF(I203=0,0,I203/I203*100)</f>
        <v>100</v>
      </c>
      <c r="K203" s="772">
        <f>SUM(K204:K207)</f>
        <v>3497.0737914805195</v>
      </c>
      <c r="L203" s="737">
        <f>+IF(K203=0,0,K203/K203*100)</f>
        <v>100</v>
      </c>
      <c r="M203" s="772">
        <f>SUM(M204:M207)</f>
        <v>9388.4385914805189</v>
      </c>
      <c r="N203" s="737">
        <f>+IF(M203=0,0,M203/M203*100)</f>
        <v>100</v>
      </c>
      <c r="O203" s="772">
        <f>SUM(O204:O207)</f>
        <v>3974.5522769999998</v>
      </c>
      <c r="P203" s="737">
        <f>+IF(O203=0,0,O203/O203*100)</f>
        <v>100</v>
      </c>
      <c r="Q203" s="772">
        <f>SUM(Q204:Q207)</f>
        <v>4741.455629</v>
      </c>
      <c r="R203" s="737">
        <f>+IF(Q203=0,0,Q203/Q203*100)</f>
        <v>100</v>
      </c>
      <c r="S203" s="772">
        <f>SUM(S204:S207)</f>
        <v>2970.7618659999998</v>
      </c>
      <c r="T203" s="737">
        <f>+IF(S203=0,0,S203/S203*100)</f>
        <v>100</v>
      </c>
      <c r="U203" s="772">
        <f t="shared" si="165"/>
        <v>11686.769772</v>
      </c>
      <c r="V203" s="737">
        <f>+IF(U203=0,0,U203/U203*100)</f>
        <v>100</v>
      </c>
      <c r="W203" s="772">
        <f t="shared" si="166"/>
        <v>21075.208363480517</v>
      </c>
      <c r="X203" s="737">
        <f>+IF(W203=0,0,W203/W203*100)</f>
        <v>100</v>
      </c>
      <c r="Y203" s="772">
        <f>SUM(Y204:Y207)</f>
        <v>4033.9984929999996</v>
      </c>
      <c r="Z203" s="737">
        <f>+IF(Y203=0,0,Y203/Y203*100)</f>
        <v>100</v>
      </c>
      <c r="AA203" s="772">
        <f>SUM(AA204:AA207)</f>
        <v>5725.8352790000008</v>
      </c>
      <c r="AB203" s="737">
        <f>+IF(AA203=0,0,AA203/AA203*100)</f>
        <v>100</v>
      </c>
      <c r="AC203" s="772">
        <f>SUM(AC204:AC207)</f>
        <v>3787.0366610000005</v>
      </c>
      <c r="AD203" s="737">
        <f>+IF(AC203=0,0,AC203/AC203*100)</f>
        <v>100</v>
      </c>
      <c r="AE203" s="772">
        <f t="shared" si="167"/>
        <v>13546.870433</v>
      </c>
      <c r="AF203" s="737">
        <f>+IF(AE203=0,0,AE203/AE203*100)</f>
        <v>100</v>
      </c>
      <c r="AG203" s="772">
        <f>SUM(AG204:AG207)</f>
        <v>7931.9219650000005</v>
      </c>
      <c r="AH203" s="737">
        <f>+IF(AG203=0,0,AG203/AG203*100)</f>
        <v>100</v>
      </c>
      <c r="AI203" s="772">
        <f>SUM(AI204:AI207)</f>
        <v>5616.3590960000001</v>
      </c>
      <c r="AJ203" s="737">
        <f>+IF(AI203=0,0,AI203/AI203*100)</f>
        <v>100</v>
      </c>
      <c r="AK203" s="772">
        <f>SUM(AK204:AK207)</f>
        <v>3090.8020710000005</v>
      </c>
      <c r="AL203" s="737">
        <f>+IF(AK203=0,0,AK203/AK203*100)</f>
        <v>100</v>
      </c>
      <c r="AM203" s="772">
        <f t="shared" si="168"/>
        <v>16639.083132000003</v>
      </c>
      <c r="AN203" s="737">
        <f>+IF(AM203=0,0,AM203/AM203*100)</f>
        <v>100</v>
      </c>
      <c r="AO203" s="772">
        <f t="shared" si="169"/>
        <v>30185.953565000003</v>
      </c>
      <c r="AP203" s="737">
        <f>+IF(AO203=0,0,AO203/AO203*100)</f>
        <v>100</v>
      </c>
      <c r="AQ203" s="651"/>
      <c r="AR203" s="772">
        <f>SUM(AR204:AR207)</f>
        <v>83302.843354000011</v>
      </c>
      <c r="AS203" s="737">
        <f>+IF(AR203=0,0,AR203/AR203*100)</f>
        <v>100</v>
      </c>
      <c r="AT203" s="772">
        <f>SUM(AT204:AT207)</f>
        <v>6163.7373239999997</v>
      </c>
      <c r="AU203" s="737">
        <f>+IF(AT203=0,0,AT203/AT203*100)</f>
        <v>100</v>
      </c>
      <c r="AV203" s="772">
        <f>SUM(AV204:AV207)</f>
        <v>4224.6064120000001</v>
      </c>
      <c r="AW203" s="737">
        <f>+IF(AV203=0,0,AV203/AV203*100)</f>
        <v>100</v>
      </c>
      <c r="AX203" s="772">
        <f>SUM(AX204:AX207)</f>
        <v>6784.6911050000008</v>
      </c>
      <c r="AY203" s="737">
        <f>+IF(AX203=0,0,AX203/AX203*100)</f>
        <v>100</v>
      </c>
      <c r="AZ203" s="772">
        <f>SUM(AZ204:AZ207)</f>
        <v>17173.034841000001</v>
      </c>
      <c r="BA203" s="737">
        <f>+IF(AZ203=0,0,AZ203/AZ203*100)</f>
        <v>100</v>
      </c>
      <c r="BB203" s="772">
        <f>SUM(BB204:BB207)</f>
        <v>5932.6233499999998</v>
      </c>
      <c r="BC203" s="737">
        <f>+IF(BB203=0,0,BB203/BB203*100)</f>
        <v>100</v>
      </c>
      <c r="BD203" s="772">
        <f>SUM(BD204:BD207)</f>
        <v>6358.1926729999996</v>
      </c>
      <c r="BE203" s="737">
        <f>+IF(BD203=0,0,BD203/BD203*100)</f>
        <v>100</v>
      </c>
      <c r="BF203" s="772">
        <f>SUM(BF204:BF207)</f>
        <v>6597.4096209999998</v>
      </c>
      <c r="BG203" s="737">
        <f>+IF(BF203=0,0,BF203/BF203*100)</f>
        <v>100</v>
      </c>
      <c r="BH203" s="772">
        <f>SUM(BH204:BH207)</f>
        <v>18888.225643999998</v>
      </c>
      <c r="BI203" s="737">
        <f>+IF(BH203=0,0,BH203/BH203*100)</f>
        <v>100</v>
      </c>
      <c r="BJ203" s="772">
        <f t="shared" si="170"/>
        <v>36061.260484999999</v>
      </c>
      <c r="BK203" s="737">
        <f>+IF(BJ203=0,0,BJ203/BJ203*100)</f>
        <v>100</v>
      </c>
      <c r="BL203" s="772">
        <f>SUM(BL204:BL207)</f>
        <v>8394.1346940000003</v>
      </c>
      <c r="BM203" s="737">
        <f>+IF(BL203=0,0,BL203/BL203*100)</f>
        <v>100</v>
      </c>
      <c r="BN203" s="772">
        <f>SUM(BN204:BN207)</f>
        <v>6147.4439329999996</v>
      </c>
      <c r="BO203" s="737">
        <f>+IF(BN203=0,0,BN203/BN203*100)</f>
        <v>100</v>
      </c>
      <c r="BP203" s="772">
        <f>SUM(BP204:BP207)</f>
        <v>8192.2415339999989</v>
      </c>
      <c r="BQ203" s="737">
        <f>+IF(BP203=0,0,BP203/BP203*100)</f>
        <v>100</v>
      </c>
      <c r="BR203" s="772">
        <f>SUM(BR204:BR207)</f>
        <v>22733.820161</v>
      </c>
      <c r="BS203" s="737">
        <f>+IF(BR203=0,0,BR203/BR203*100)</f>
        <v>100</v>
      </c>
      <c r="BT203" s="772">
        <f>SUM(BT204:BT207)</f>
        <v>5290.9401290000005</v>
      </c>
      <c r="BU203" s="737">
        <f>+IF(BT203=0,0,BT203/BT203*100)</f>
        <v>100</v>
      </c>
      <c r="BV203" s="772">
        <f>SUM(BV204:BV207)</f>
        <v>8657.6914479999996</v>
      </c>
      <c r="BW203" s="737">
        <f>+IF(BV203=0,0,BV203/BV203*100)</f>
        <v>100</v>
      </c>
      <c r="BX203" s="772">
        <f>SUM(BX204:BX207)</f>
        <v>10559.131131000002</v>
      </c>
      <c r="BY203" s="737">
        <f>+IF(BX203=0,0,BX203/BX203*100)</f>
        <v>100</v>
      </c>
      <c r="BZ203" s="772">
        <f>SUM(BZ204:BZ207)</f>
        <v>24507.762708000002</v>
      </c>
      <c r="CA203" s="737">
        <f>+IF(BZ203=0,0,BZ203/BZ203*100)</f>
        <v>100</v>
      </c>
      <c r="CB203" s="772">
        <f t="shared" si="171"/>
        <v>47241.582869000005</v>
      </c>
      <c r="CC203" s="737">
        <f>+IF(CB203=0,0,CB203/CB203*100)</f>
        <v>100</v>
      </c>
      <c r="CE203" s="772">
        <f t="shared" si="172"/>
        <v>98548.176698832831</v>
      </c>
      <c r="CF203" s="737">
        <f>+IF(CE203=0,0,CE203/CE203*100)</f>
        <v>100</v>
      </c>
      <c r="CG203" s="772">
        <f>SUM(CG204:CG207)</f>
        <v>7426.08042666642</v>
      </c>
      <c r="CH203" s="737">
        <f>+IF(CG203=0,0,CG203/CG203*100)</f>
        <v>100</v>
      </c>
      <c r="CI203" s="772">
        <f>SUM(CI204:CI207)</f>
        <v>9819.11373466642</v>
      </c>
      <c r="CJ203" s="737">
        <f>+IF(CI203=0,0,CI203/CI203*100)</f>
        <v>100</v>
      </c>
      <c r="CK203" s="772">
        <f>SUM(CK204:CK207)</f>
        <v>13649.58041</v>
      </c>
      <c r="CL203" s="737">
        <f>+IF(CK203=0,0,CK203/CK203*100)</f>
        <v>100</v>
      </c>
      <c r="CM203" s="772">
        <f>SUM(CM204:CM207)</f>
        <v>30894.77457133284</v>
      </c>
      <c r="CN203" s="737">
        <f>+IF(CM203=0,0,CM203/CM203*100)</f>
        <v>100</v>
      </c>
      <c r="CO203" s="772">
        <f>SUM(CO204:CO207)</f>
        <v>9975.1104489999998</v>
      </c>
      <c r="CP203" s="737">
        <f>+IF(CO203=0,0,CO203/CO203*100)</f>
        <v>100</v>
      </c>
      <c r="CQ203" s="772">
        <f>SUM(CQ204:CQ207)</f>
        <v>6994.0681509999977</v>
      </c>
      <c r="CR203" s="737">
        <f>+IF(CQ203=0,0,CQ203/CQ203*100)</f>
        <v>100</v>
      </c>
      <c r="CS203" s="772">
        <f>SUM(CS204:CS207)</f>
        <v>9002.1160999999993</v>
      </c>
      <c r="CT203" s="737">
        <f>+IF(CS203=0,0,CS203/CS203*100)</f>
        <v>100</v>
      </c>
      <c r="CU203" s="772">
        <f>SUM(CU204:CU207)</f>
        <v>25971.294699999999</v>
      </c>
      <c r="CV203" s="737">
        <f>+IF(CU203=0,0,CU203/CU203*100)</f>
        <v>100</v>
      </c>
      <c r="CW203" s="772">
        <f t="shared" si="173"/>
        <v>56866.069271332839</v>
      </c>
      <c r="CX203" s="737">
        <f>+IF(CW203=0,0,CW203/CW203*100)</f>
        <v>100</v>
      </c>
      <c r="CY203" s="772">
        <f>SUM(CY204:CY207)</f>
        <v>7669.7457539999987</v>
      </c>
      <c r="CZ203" s="737">
        <f>+IF(CY203=0,0,CY203/CY203*100)</f>
        <v>100</v>
      </c>
      <c r="DA203" s="772">
        <f>SUM(DA204:DA207)</f>
        <v>11260.106578999998</v>
      </c>
      <c r="DB203" s="737">
        <f>+IF(DA203=0,0,DA203/DA203*100)</f>
        <v>100</v>
      </c>
      <c r="DC203" s="772">
        <f>SUM(DC204:DC207)</f>
        <v>7946.5031349999999</v>
      </c>
      <c r="DD203" s="737">
        <f>+IF(DC203=0,0,DC203/DC203*100)</f>
        <v>100</v>
      </c>
      <c r="DE203" s="772">
        <f>SUM(DE204:DE207)</f>
        <v>26876.355467999994</v>
      </c>
      <c r="DF203" s="737">
        <f>+IF(DE203=0,0,DE203/DE203*100)</f>
        <v>100</v>
      </c>
      <c r="DG203" s="772">
        <f>SUM(DG204:DG207)</f>
        <v>11988.739604000002</v>
      </c>
      <c r="DH203" s="737">
        <f>+IF(DG203=0,0,DG203/DG203*100)</f>
        <v>100</v>
      </c>
      <c r="DI203" s="772">
        <f>SUM(DI204:DI207)</f>
        <v>1330.7547969999998</v>
      </c>
      <c r="DJ203" s="737">
        <f>+IF(DI203=0,0,DI203/DI203*100)</f>
        <v>100</v>
      </c>
      <c r="DK203" s="772">
        <f>SUM(DK204:DK207)</f>
        <v>1486.2575585</v>
      </c>
      <c r="DL203" s="737">
        <f>+IF(DK203=0,0,DK203/DK203*100)</f>
        <v>100</v>
      </c>
      <c r="DM203" s="772">
        <f>SUM(DM204:DM207)</f>
        <v>14805.751959500001</v>
      </c>
      <c r="DN203" s="737">
        <f>+IF(DM203=0,0,DM203/DM203*100)</f>
        <v>100</v>
      </c>
      <c r="DO203" s="772">
        <f t="shared" si="174"/>
        <v>41682.107427499999</v>
      </c>
      <c r="DP203" s="737">
        <f>+IF(DO203=0,0,DO203/DO203*100)</f>
        <v>100</v>
      </c>
      <c r="DR203" s="772">
        <f t="shared" si="175"/>
        <v>7532.5593388247571</v>
      </c>
      <c r="DS203" s="737">
        <f>+IF(DR203=0,0,DR203/DR203*100)</f>
        <v>100</v>
      </c>
      <c r="DT203" s="772">
        <f>SUM(DT204:DT207)</f>
        <v>718.55236156872979</v>
      </c>
      <c r="DU203" s="737">
        <f>+IF(DT203=0,0,DT203/DT203*100)</f>
        <v>100</v>
      </c>
      <c r="DV203" s="772">
        <f>SUM(DV204:DV207)</f>
        <v>16.84486156872984</v>
      </c>
      <c r="DW203" s="737">
        <f>+IF(DV203=0,0,DV203/DV203*100)</f>
        <v>100</v>
      </c>
      <c r="DX203" s="772">
        <f>SUM(DX204:DX207)</f>
        <v>747.40216156872975</v>
      </c>
      <c r="DY203" s="737">
        <f>+IF(DX203=0,0,DX203/DX203*100)</f>
        <v>100</v>
      </c>
      <c r="DZ203" s="772">
        <f>SUM(DZ204:DZ207)</f>
        <v>1482.7993847061894</v>
      </c>
      <c r="EA203" s="737">
        <f>+IF(DZ203=0,0,DZ203/DZ203*100)</f>
        <v>100</v>
      </c>
      <c r="EB203" s="772">
        <f>SUM(EB204:EB207)</f>
        <v>565.68536156872983</v>
      </c>
      <c r="EC203" s="737">
        <f>+IF(EB203=0,0,EB203/EB203*100)</f>
        <v>100</v>
      </c>
      <c r="ED203" s="772">
        <f>SUM(ED204:ED207)</f>
        <v>1734.52246156873</v>
      </c>
      <c r="EE203" s="737">
        <f>+IF(ED203=0,0,ED203/ED203*100)</f>
        <v>100</v>
      </c>
      <c r="EF203" s="772">
        <f>SUM(EF204:EF207)</f>
        <v>659.87386156872981</v>
      </c>
      <c r="EG203" s="737">
        <f>+IF(EF203=0,0,EF203/EF203*100)</f>
        <v>100</v>
      </c>
      <c r="EH203" s="772">
        <f>SUM(EH204:EH207)</f>
        <v>2960.0816847061897</v>
      </c>
      <c r="EI203" s="737">
        <f>+IF(EH203=0,0,EH203/EH203*100)</f>
        <v>100</v>
      </c>
      <c r="EJ203" s="772">
        <f t="shared" si="176"/>
        <v>4442.8810694123786</v>
      </c>
      <c r="EK203" s="737">
        <f>+IF(EJ203=0,0,EJ203/EJ203*100)</f>
        <v>100</v>
      </c>
      <c r="EL203" s="772">
        <f>SUM(EL204:EL207)</f>
        <v>383.1999615687298</v>
      </c>
      <c r="EM203" s="737">
        <f>+IF(EL203=0,0,EL203/EL203*100)</f>
        <v>100</v>
      </c>
      <c r="EN203" s="772">
        <f>SUM(EN204:EN207)</f>
        <v>331.84486156872981</v>
      </c>
      <c r="EO203" s="737">
        <f>+IF(EN203=0,0,EN203/EN203*100)</f>
        <v>100</v>
      </c>
      <c r="EP203" s="772">
        <f>SUM(EP204:EP207)</f>
        <v>390.56986156872983</v>
      </c>
      <c r="EQ203" s="737">
        <f>+IF(EP203=0,0,EP203/EP203*100)</f>
        <v>100</v>
      </c>
      <c r="ER203" s="772">
        <f>SUM(ER204:ER207)</f>
        <v>1105.6146847061893</v>
      </c>
      <c r="ES203" s="737">
        <f>+IF(ER203=0,0,ER203/ER203*100)</f>
        <v>100</v>
      </c>
      <c r="ET203" s="772">
        <f>SUM(ET204:ET207)</f>
        <v>532.84486156872981</v>
      </c>
      <c r="EU203" s="737">
        <f>+IF(ET203=0,0,ET203/ET203*100)</f>
        <v>100</v>
      </c>
      <c r="EV203" s="772">
        <f>SUM(EV204:EV207)</f>
        <v>731.84486156872981</v>
      </c>
      <c r="EW203" s="737">
        <f>+IF(EV203=0,0,EV203/EV203*100)</f>
        <v>100</v>
      </c>
      <c r="EX203" s="772">
        <f>SUM(EX204:EX207)</f>
        <v>719.37386156872981</v>
      </c>
      <c r="EY203" s="737">
        <f>+IF(EX203=0,0,EX203/EX203*100)</f>
        <v>100</v>
      </c>
      <c r="EZ203" s="772">
        <f>SUM(EZ204:EZ207)</f>
        <v>1984.0635847061892</v>
      </c>
      <c r="FA203" s="737">
        <f>+IF(EZ203=0,0,EZ203/EZ203*100)</f>
        <v>100</v>
      </c>
      <c r="FB203" s="772">
        <f t="shared" si="177"/>
        <v>3089.6782694123785</v>
      </c>
      <c r="FC203" s="737">
        <f>+IF(FB203=0,0,FB203/FB203*100)</f>
        <v>100</v>
      </c>
      <c r="FD203" s="772">
        <f>SUM(FD204:FD207)</f>
        <v>194.35778223538</v>
      </c>
      <c r="FE203" s="737">
        <f>+IF(FD203=0,0,FD203/FD203*100)</f>
        <v>100</v>
      </c>
      <c r="FF203" s="772">
        <f>SUM(FF204:FF207)</f>
        <v>158.7011222353799</v>
      </c>
      <c r="FG203" s="737">
        <f>+IF(FF203=0,0,FF203/FF203*100)</f>
        <v>100</v>
      </c>
      <c r="FH203" s="772">
        <f>SUM(FH204:FH207)</f>
        <v>-917.54843926934018</v>
      </c>
      <c r="FI203" s="737">
        <f>+IF(FH203=0,0,FH203/FH203*100)</f>
        <v>100</v>
      </c>
      <c r="FJ203" s="772">
        <f>SUM(FJ204:FJ207)</f>
        <v>-902.7236232910609</v>
      </c>
      <c r="FK203" s="737">
        <f>+IF(FJ203=0,0,FJ203/FJ203*100)</f>
        <v>100</v>
      </c>
    </row>
    <row r="204" spans="2:167" s="648" customFormat="1" ht="13.5" customHeight="1">
      <c r="B204" s="769"/>
      <c r="C204" s="771"/>
      <c r="D204" s="728" t="s">
        <v>4836</v>
      </c>
      <c r="E204" s="770">
        <f t="shared" si="164"/>
        <v>241.55938499999999</v>
      </c>
      <c r="F204" s="726">
        <f>+IF(E204=0,0,E204/E203*100)</f>
        <v>0.47123275382837243</v>
      </c>
      <c r="G204" s="770">
        <v>0</v>
      </c>
      <c r="H204" s="726">
        <f>+IF(G204=0,0,G204/G203*100)</f>
        <v>0</v>
      </c>
      <c r="I204" s="770">
        <v>0</v>
      </c>
      <c r="J204" s="726">
        <f>+IF(I204=0,0,I204/I203*100)</f>
        <v>0</v>
      </c>
      <c r="K204" s="770">
        <v>0</v>
      </c>
      <c r="L204" s="726">
        <f>+IF(K204=0,0,K204/K203*100)</f>
        <v>0</v>
      </c>
      <c r="M204" s="770">
        <f>+G204+I204+K204</f>
        <v>0</v>
      </c>
      <c r="N204" s="726">
        <f>+IF(M204=0,0,M204/M203*100)</f>
        <v>0</v>
      </c>
      <c r="O204" s="770">
        <v>0</v>
      </c>
      <c r="P204" s="726">
        <f>+IF(O204=0,0,O204/O203*100)</f>
        <v>0</v>
      </c>
      <c r="Q204" s="770">
        <v>0</v>
      </c>
      <c r="R204" s="726">
        <f>+IF(Q204=0,0,Q204/Q203*100)</f>
        <v>0</v>
      </c>
      <c r="S204" s="770">
        <v>135.06778299999999</v>
      </c>
      <c r="T204" s="726">
        <f>+IF(S204=0,0,S204/S203*100)</f>
        <v>4.5465705126295708</v>
      </c>
      <c r="U204" s="770">
        <f t="shared" si="165"/>
        <v>135.06778299999999</v>
      </c>
      <c r="V204" s="726">
        <f>+IF(U204=0,0,U204/U203*100)</f>
        <v>1.1557323848682728</v>
      </c>
      <c r="W204" s="770">
        <f t="shared" si="166"/>
        <v>135.06778299999999</v>
      </c>
      <c r="X204" s="726">
        <f>+IF(W204=0,0,W204/W203*100)</f>
        <v>0.6408846862650609</v>
      </c>
      <c r="Y204" s="770">
        <v>3.3525360000000002</v>
      </c>
      <c r="Z204" s="726">
        <f>+IF(Y204=0,0,Y204/Y203*100)</f>
        <v>8.3107021626743105E-2</v>
      </c>
      <c r="AA204" s="770">
        <v>14.2363</v>
      </c>
      <c r="AB204" s="726">
        <f>+IF(AA204=0,0,AA204/AA203*100)</f>
        <v>0.24863272005418788</v>
      </c>
      <c r="AC204" s="770">
        <v>20.960308000000001</v>
      </c>
      <c r="AD204" s="726">
        <f>+IF(AC204=0,0,AC204/AC203*100)</f>
        <v>0.55347518063015655</v>
      </c>
      <c r="AE204" s="770">
        <f t="shared" si="167"/>
        <v>38.549143999999998</v>
      </c>
      <c r="AF204" s="726">
        <f>+IF(AE204=0,0,AE204/AE203*100)</f>
        <v>0.28456125118089842</v>
      </c>
      <c r="AG204" s="770">
        <v>15.302918</v>
      </c>
      <c r="AH204" s="726">
        <f>+IF(AG204=0,0,AG204/AG203*100)</f>
        <v>0.19292824699391756</v>
      </c>
      <c r="AI204" s="770">
        <v>0</v>
      </c>
      <c r="AJ204" s="726">
        <f>+IF(AI204=0,0,AI204/AI203*100)</f>
        <v>0</v>
      </c>
      <c r="AK204" s="770">
        <v>52.639539999999997</v>
      </c>
      <c r="AL204" s="726">
        <f>+IF(AK204=0,0,AK204/AK203*100)</f>
        <v>1.7031029095618846</v>
      </c>
      <c r="AM204" s="770">
        <f t="shared" si="168"/>
        <v>67.942458000000002</v>
      </c>
      <c r="AN204" s="726">
        <f>+IF(AM204=0,0,AM204/AM203*100)</f>
        <v>0.40833053997629359</v>
      </c>
      <c r="AO204" s="770">
        <f t="shared" si="169"/>
        <v>106.491602</v>
      </c>
      <c r="AP204" s="726">
        <f>+IF(AO204=0,0,AO204/AO203*100)</f>
        <v>0.35278528395894321</v>
      </c>
      <c r="AQ204" s="651"/>
      <c r="AR204" s="770">
        <v>10886.703272999999</v>
      </c>
      <c r="AS204" s="726">
        <f>+IF(AR204=0,0,AR204/AR203*100)</f>
        <v>13.068825546249791</v>
      </c>
      <c r="AT204" s="770">
        <v>659.92011200000002</v>
      </c>
      <c r="AU204" s="726">
        <f>+IF(AT204=0,0,AT204/AT203*100)</f>
        <v>10.706493111418647</v>
      </c>
      <c r="AV204" s="770">
        <v>507.22367200000002</v>
      </c>
      <c r="AW204" s="726">
        <f>+IF(AV204=0,0,AV204/AV203*100)</f>
        <v>12.006412492279294</v>
      </c>
      <c r="AX204" s="770">
        <v>586.175254</v>
      </c>
      <c r="AY204" s="726">
        <f>+IF(AX204=0,0,AX204/AX203*100)</f>
        <v>8.6396748934968635</v>
      </c>
      <c r="AZ204" s="770">
        <f>+AT204+AV204+AX204</f>
        <v>1753.3190380000001</v>
      </c>
      <c r="BA204" s="726">
        <f>+IF(AZ204=0,0,AZ204/AZ203*100)</f>
        <v>10.209721544464664</v>
      </c>
      <c r="BB204" s="770">
        <v>846.99071400000003</v>
      </c>
      <c r="BC204" s="726">
        <f>+IF(BB204=0,0,BB204/BB203*100)</f>
        <v>14.276832760670708</v>
      </c>
      <c r="BD204" s="770">
        <v>774.13395500000001</v>
      </c>
      <c r="BE204" s="726">
        <f>+IF(BD204=0,0,BD204/BD203*100)</f>
        <v>12.175377419551188</v>
      </c>
      <c r="BF204" s="770">
        <v>1889.862179</v>
      </c>
      <c r="BG204" s="726">
        <f>+IF(BF204=0,0,BF204/BF203*100)</f>
        <v>28.645518280151066</v>
      </c>
      <c r="BH204" s="770">
        <f>+BB204+BD204+BF204</f>
        <v>3510.986848</v>
      </c>
      <c r="BI204" s="726">
        <f>+IF(BH204=0,0,BH204/BH203*100)</f>
        <v>18.58823011845633</v>
      </c>
      <c r="BJ204" s="770">
        <f t="shared" si="170"/>
        <v>5264.3058860000001</v>
      </c>
      <c r="BK204" s="726">
        <f>+IF(BJ204=0,0,BJ204/BJ203*100)</f>
        <v>14.598230386843342</v>
      </c>
      <c r="BL204" s="770">
        <v>720.94867199999999</v>
      </c>
      <c r="BM204" s="726">
        <f>+IF(BL204=0,0,BL204/BL203*100)</f>
        <v>8.5887193651457991</v>
      </c>
      <c r="BN204" s="770">
        <v>693.44792400000006</v>
      </c>
      <c r="BO204" s="726">
        <f>+IF(BN204=0,0,BN204/BN203*100)</f>
        <v>11.280264310789608</v>
      </c>
      <c r="BP204" s="770">
        <v>904.78510899999992</v>
      </c>
      <c r="BQ204" s="726">
        <f>+IF(BP204=0,0,BP204/BP203*100)</f>
        <v>11.044414465136301</v>
      </c>
      <c r="BR204" s="770">
        <f>+BL204+BN204+BP204</f>
        <v>2319.181705</v>
      </c>
      <c r="BS204" s="726">
        <f>+IF(BR204=0,0,BR204/BR203*100)</f>
        <v>10.201460592965232</v>
      </c>
      <c r="BT204" s="770">
        <v>722.04821700000002</v>
      </c>
      <c r="BU204" s="726">
        <f>+IF(BT204=0,0,BT204/BT203*100)</f>
        <v>13.646879371066872</v>
      </c>
      <c r="BV204" s="770">
        <v>1158.802801</v>
      </c>
      <c r="BW204" s="726">
        <f>+IF(BV204=0,0,BV204/BV203*100)</f>
        <v>13.384662735557448</v>
      </c>
      <c r="BX204" s="770">
        <v>1422.3646639999999</v>
      </c>
      <c r="BY204" s="726">
        <f>+IF(BX204=0,0,BX204/BX203*100)</f>
        <v>13.470470688863346</v>
      </c>
      <c r="BZ204" s="770">
        <f>+BT204+BV204+BX204</f>
        <v>3303.215682</v>
      </c>
      <c r="CA204" s="726">
        <f>+IF(BZ204=0,0,BZ204/BZ203*100)</f>
        <v>13.478242470993651</v>
      </c>
      <c r="CB204" s="770">
        <f t="shared" si="171"/>
        <v>5622.397387</v>
      </c>
      <c r="CC204" s="726">
        <f>+IF(CB204=0,0,CB204/CB203*100)</f>
        <v>11.901373843867169</v>
      </c>
      <c r="CE204" s="770">
        <f t="shared" si="172"/>
        <v>8977.075069999999</v>
      </c>
      <c r="CF204" s="726">
        <f>+IF(CE204=0,0,CE204/CE203*100)</f>
        <v>9.1093263931551967</v>
      </c>
      <c r="CG204" s="770">
        <v>827.08075900000006</v>
      </c>
      <c r="CH204" s="726">
        <f>+IF(CG204=0,0,CG204/CG203*100)</f>
        <v>11.137514159286827</v>
      </c>
      <c r="CI204" s="770">
        <v>936.50599299999999</v>
      </c>
      <c r="CJ204" s="726">
        <f>+IF(CI204=0,0,CI204/CI203*100)</f>
        <v>9.5375816830969367</v>
      </c>
      <c r="CK204" s="770">
        <v>1090.4750840000002</v>
      </c>
      <c r="CL204" s="726">
        <f>+IF(CK204=0,0,CK204/CK203*100)</f>
        <v>7.989074031910115</v>
      </c>
      <c r="CM204" s="770">
        <f>+CG204+CI204+CK204</f>
        <v>2854.0618360000003</v>
      </c>
      <c r="CN204" s="726">
        <f>+IF(CM204=0,0,CM204/CM203*100)</f>
        <v>9.2380082897522566</v>
      </c>
      <c r="CO204" s="770">
        <v>939.02777300000002</v>
      </c>
      <c r="CP204" s="726">
        <f>+IF(CO204=0,0,CO204/CO203*100)</f>
        <v>9.4137080266027233</v>
      </c>
      <c r="CQ204" s="770">
        <v>1649.5295639999981</v>
      </c>
      <c r="CR204" s="726">
        <f>+IF(CQ204=0,0,CQ204/CQ203*100)</f>
        <v>23.584693891839638</v>
      </c>
      <c r="CS204" s="770">
        <v>1146.563547</v>
      </c>
      <c r="CT204" s="726">
        <f>+IF(CS204=0,0,CS204/CS203*100)</f>
        <v>12.736600308898483</v>
      </c>
      <c r="CU204" s="770">
        <f>+CO204+CQ204+CS204</f>
        <v>3735.1208839999981</v>
      </c>
      <c r="CV204" s="726">
        <f>+IF(CU204=0,0,CU204/CU203*100)</f>
        <v>14.381727700313679</v>
      </c>
      <c r="CW204" s="770">
        <f t="shared" si="173"/>
        <v>6589.1827199999989</v>
      </c>
      <c r="CX204" s="726">
        <f>+IF(CW204=0,0,CW204/CW203*100)</f>
        <v>11.587195676494066</v>
      </c>
      <c r="CY204" s="770">
        <v>1105.1064129999991</v>
      </c>
      <c r="CZ204" s="726">
        <f>+IF(CY204=0,0,CY204/CY203*100)</f>
        <v>14.408644672786625</v>
      </c>
      <c r="DA204" s="770">
        <v>641.65793700000006</v>
      </c>
      <c r="DB204" s="726">
        <f>+IF(DA204=0,0,DA204/DA203*100)</f>
        <v>5.6985067814250234</v>
      </c>
      <c r="DC204" s="770">
        <v>641.12800000000004</v>
      </c>
      <c r="DD204" s="726">
        <f>+IF(DC204=0,0,DC204/DC203*100)</f>
        <v>8.0680519356518197</v>
      </c>
      <c r="DE204" s="770">
        <f>+CY204+DA204+DC204</f>
        <v>2387.8923499999992</v>
      </c>
      <c r="DF204" s="726">
        <f>+IF(DE204=0,0,DE204/DE203*100)</f>
        <v>8.8847327266642022</v>
      </c>
      <c r="DG204" s="770">
        <v>0</v>
      </c>
      <c r="DH204" s="726">
        <f>+IF(DG204=0,0,DG204/DG203*100)</f>
        <v>0</v>
      </c>
      <c r="DI204" s="770">
        <v>0</v>
      </c>
      <c r="DJ204" s="726">
        <f>+IF(DI204=0,0,DI204/DI203*100)</f>
        <v>0</v>
      </c>
      <c r="DK204" s="770">
        <v>0</v>
      </c>
      <c r="DL204" s="726">
        <f>+IF(DK204=0,0,DK204/DK203*100)</f>
        <v>0</v>
      </c>
      <c r="DM204" s="770">
        <f>+DG204+DI204+DK204</f>
        <v>0</v>
      </c>
      <c r="DN204" s="726">
        <f>+IF(DM204=0,0,DM204/DM203*100)</f>
        <v>0</v>
      </c>
      <c r="DO204" s="770">
        <f t="shared" si="174"/>
        <v>2387.8923499999992</v>
      </c>
      <c r="DP204" s="726">
        <f>+IF(DO204=0,0,DO204/DO203*100)</f>
        <v>5.7288186643475081</v>
      </c>
      <c r="DR204" s="770">
        <f t="shared" si="175"/>
        <v>0</v>
      </c>
      <c r="DS204" s="726">
        <f>+IF(DR204=0,0,DR204/DR203*100)</f>
        <v>0</v>
      </c>
      <c r="DT204" s="770">
        <v>0</v>
      </c>
      <c r="DU204" s="726">
        <f>+IF(DT204=0,0,DT204/DT203*100)</f>
        <v>0</v>
      </c>
      <c r="DV204" s="770">
        <v>0</v>
      </c>
      <c r="DW204" s="726">
        <f>+IF(DV204=0,0,DV204/DV203*100)</f>
        <v>0</v>
      </c>
      <c r="DX204" s="770">
        <v>0</v>
      </c>
      <c r="DY204" s="726">
        <f>+IF(DX204=0,0,DX204/DX203*100)</f>
        <v>0</v>
      </c>
      <c r="DZ204" s="770">
        <f>+DT204+DV204+DX204</f>
        <v>0</v>
      </c>
      <c r="EA204" s="726">
        <f>+IF(DZ204=0,0,DZ204/DZ203*100)</f>
        <v>0</v>
      </c>
      <c r="EB204" s="770">
        <v>0</v>
      </c>
      <c r="EC204" s="726">
        <f>+IF(EB204=0,0,EB204/EB203*100)</f>
        <v>0</v>
      </c>
      <c r="ED204" s="770">
        <v>0</v>
      </c>
      <c r="EE204" s="726">
        <f>+IF(ED204=0,0,ED204/ED203*100)</f>
        <v>0</v>
      </c>
      <c r="EF204" s="770">
        <v>0</v>
      </c>
      <c r="EG204" s="726">
        <f>+IF(EF204=0,0,EF204/EF203*100)</f>
        <v>0</v>
      </c>
      <c r="EH204" s="770">
        <f>+EB204+ED204+EF204</f>
        <v>0</v>
      </c>
      <c r="EI204" s="726">
        <f>+IF(EH204=0,0,EH204/EH203*100)</f>
        <v>0</v>
      </c>
      <c r="EJ204" s="770">
        <f t="shared" si="176"/>
        <v>0</v>
      </c>
      <c r="EK204" s="726">
        <f>+IF(EJ204=0,0,EJ204/EJ203*100)</f>
        <v>0</v>
      </c>
      <c r="EL204" s="770">
        <v>0</v>
      </c>
      <c r="EM204" s="726">
        <f>+IF(EL204=0,0,EL204/EL203*100)</f>
        <v>0</v>
      </c>
      <c r="EN204" s="770">
        <v>0</v>
      </c>
      <c r="EO204" s="726">
        <f>+IF(EN204=0,0,EN204/EN203*100)</f>
        <v>0</v>
      </c>
      <c r="EP204" s="770">
        <v>0</v>
      </c>
      <c r="EQ204" s="726">
        <f>+IF(EP204=0,0,EP204/EP203*100)</f>
        <v>0</v>
      </c>
      <c r="ER204" s="770">
        <f>+EL204+EN204+EP204</f>
        <v>0</v>
      </c>
      <c r="ES204" s="726">
        <f>+IF(ER204=0,0,ER204/ER203*100)</f>
        <v>0</v>
      </c>
      <c r="ET204" s="770">
        <v>0</v>
      </c>
      <c r="EU204" s="726">
        <f>+IF(ET204=0,0,ET204/ET203*100)</f>
        <v>0</v>
      </c>
      <c r="EV204" s="770">
        <v>0</v>
      </c>
      <c r="EW204" s="726">
        <f>+IF(EV204=0,0,EV204/EV203*100)</f>
        <v>0</v>
      </c>
      <c r="EX204" s="770">
        <v>0</v>
      </c>
      <c r="EY204" s="726">
        <f>+IF(EX204=0,0,EX204/EX203*100)</f>
        <v>0</v>
      </c>
      <c r="EZ204" s="770">
        <f>+ET204+EV204+EX204</f>
        <v>0</v>
      </c>
      <c r="FA204" s="726">
        <f>+IF(EZ204=0,0,EZ204/EZ203*100)</f>
        <v>0</v>
      </c>
      <c r="FB204" s="770">
        <f t="shared" si="177"/>
        <v>0</v>
      </c>
      <c r="FC204" s="726">
        <f>+IF(FB204=0,0,FB204/FB203*100)</f>
        <v>0</v>
      </c>
      <c r="FD204" s="770">
        <v>0</v>
      </c>
      <c r="FE204" s="726">
        <f>+IF(FD204=0,0,FD204/FD203*100)</f>
        <v>0</v>
      </c>
      <c r="FF204" s="770">
        <v>0</v>
      </c>
      <c r="FG204" s="726">
        <f>+IF(FF204=0,0,FF204/FF203*100)</f>
        <v>0</v>
      </c>
      <c r="FH204" s="770">
        <v>0</v>
      </c>
      <c r="FI204" s="726">
        <f>+IF(FH204=0,0,FH204/FH203*100)</f>
        <v>0</v>
      </c>
      <c r="FJ204" s="770">
        <v>0</v>
      </c>
      <c r="FK204" s="726">
        <f>+IF(FJ204=0,0,FJ204/FJ203*100)</f>
        <v>0</v>
      </c>
    </row>
    <row r="205" spans="2:167" s="648" customFormat="1" ht="13.5" customHeight="1">
      <c r="B205" s="769"/>
      <c r="C205" s="771"/>
      <c r="D205" s="769" t="s">
        <v>4837</v>
      </c>
      <c r="E205" s="772">
        <f t="shared" si="164"/>
        <v>-1251.3064405194805</v>
      </c>
      <c r="F205" s="737">
        <f>+IF(E205=0,0,E205/E203*100)</f>
        <v>-2.4410418988654627</v>
      </c>
      <c r="G205" s="772">
        <v>-78.884040999999996</v>
      </c>
      <c r="H205" s="737">
        <f>+IF(G205=0,0,G205/G203*100)</f>
        <v>-2.3970932750956941</v>
      </c>
      <c r="I205" s="772">
        <v>-78.884040999999996</v>
      </c>
      <c r="J205" s="737">
        <f>+IF(I205=0,0,I205/I203*100)</f>
        <v>-3.0333667527623787</v>
      </c>
      <c r="K205" s="772">
        <v>-100.90404151948053</v>
      </c>
      <c r="L205" s="737">
        <f>+IF(K205=0,0,K205/K203*100)</f>
        <v>-2.8853849685785966</v>
      </c>
      <c r="M205" s="772">
        <f>+G205+I205+K205</f>
        <v>-258.67212351948052</v>
      </c>
      <c r="N205" s="737">
        <f>+IF(M205=0,0,M205/M203*100)</f>
        <v>-2.7552198483165347</v>
      </c>
      <c r="O205" s="772">
        <v>-100.90404100000001</v>
      </c>
      <c r="P205" s="737">
        <f>+IF(O205=0,0,O205/O203*100)</f>
        <v>-2.5387523919087203</v>
      </c>
      <c r="Q205" s="772">
        <v>-100.90404100000001</v>
      </c>
      <c r="R205" s="737">
        <f>+IF(Q205=0,0,Q205/Q203*100)</f>
        <v>-2.1281237007227092</v>
      </c>
      <c r="S205" s="772">
        <v>-100.82943900000001</v>
      </c>
      <c r="T205" s="737">
        <f>+IF(S205=0,0,S205/S203*100)</f>
        <v>-3.3940599599712247</v>
      </c>
      <c r="U205" s="772">
        <f t="shared" si="165"/>
        <v>-302.63752099999999</v>
      </c>
      <c r="V205" s="737">
        <f>+IF(U205=0,0,U205/U203*100)</f>
        <v>-2.5895737394012901</v>
      </c>
      <c r="W205" s="772">
        <f t="shared" si="166"/>
        <v>-561.30964451948057</v>
      </c>
      <c r="X205" s="737">
        <f>+IF(W205=0,0,W205/W203*100)</f>
        <v>-2.6633646265254844</v>
      </c>
      <c r="Y205" s="772">
        <v>-105.593486</v>
      </c>
      <c r="Z205" s="737">
        <f>+IF(Y205=0,0,Y205/Y203*100)</f>
        <v>-2.6175886327977369</v>
      </c>
      <c r="AA205" s="772">
        <v>-105.71645100000001</v>
      </c>
      <c r="AB205" s="737">
        <f>+IF(AA205=0,0,AA205/AA203*100)</f>
        <v>-1.8463061867623802</v>
      </c>
      <c r="AC205" s="772">
        <v>-118.71809200000001</v>
      </c>
      <c r="AD205" s="737">
        <f>+IF(AC205=0,0,AC205/AC203*100)</f>
        <v>-3.1348545743587133</v>
      </c>
      <c r="AE205" s="772">
        <f t="shared" si="167"/>
        <v>-330.028029</v>
      </c>
      <c r="AF205" s="737">
        <f>+IF(AE205=0,0,AE205/AE203*100)</f>
        <v>-2.436193884279398</v>
      </c>
      <c r="AG205" s="772">
        <v>-118.638148</v>
      </c>
      <c r="AH205" s="737">
        <f>+IF(AG205=0,0,AG205/AG203*100)</f>
        <v>-1.4957049315852666</v>
      </c>
      <c r="AI205" s="772">
        <v>-123.874094</v>
      </c>
      <c r="AJ205" s="737">
        <f>+IF(AI205=0,0,AI205/AI203*100)</f>
        <v>-2.2055942628067311</v>
      </c>
      <c r="AK205" s="772">
        <v>-117.456525</v>
      </c>
      <c r="AL205" s="737">
        <f>+IF(AK205=0,0,AK205/AK203*100)</f>
        <v>-3.8001956224261884</v>
      </c>
      <c r="AM205" s="772">
        <f t="shared" si="168"/>
        <v>-359.96876700000001</v>
      </c>
      <c r="AN205" s="737">
        <f>+IF(AM205=0,0,AM205/AM203*100)</f>
        <v>-2.1633930436209803</v>
      </c>
      <c r="AO205" s="772">
        <f t="shared" si="169"/>
        <v>-689.99679600000002</v>
      </c>
      <c r="AP205" s="737">
        <f>+IF(AO205=0,0,AO205/AO203*100)</f>
        <v>-2.2858207692999213</v>
      </c>
      <c r="AQ205" s="651"/>
      <c r="AR205" s="772">
        <v>6533.3547859999999</v>
      </c>
      <c r="AS205" s="737">
        <f>+IF(AR205=0,0,AR205/AR203*100)</f>
        <v>7.8428952997872479</v>
      </c>
      <c r="AT205" s="772">
        <v>556.76629700000001</v>
      </c>
      <c r="AU205" s="737">
        <f>+IF(AT205=0,0,AT205/AT203*100)</f>
        <v>9.0329335552976264</v>
      </c>
      <c r="AV205" s="772">
        <v>456.56904800000001</v>
      </c>
      <c r="AW205" s="737">
        <f>+IF(AV205=0,0,AV205/AV203*100)</f>
        <v>10.80737478178121</v>
      </c>
      <c r="AX205" s="772">
        <v>620.02841699999999</v>
      </c>
      <c r="AY205" s="737">
        <f>+IF(AX205=0,0,AX205/AX203*100)</f>
        <v>9.1386388474350433</v>
      </c>
      <c r="AZ205" s="772">
        <f>+AT205+AV205+AX205</f>
        <v>1633.363762</v>
      </c>
      <c r="BA205" s="737">
        <f>+IF(AZ205=0,0,AZ205/AZ203*100)</f>
        <v>9.5112120666080706</v>
      </c>
      <c r="BB205" s="772">
        <v>530.63000499999998</v>
      </c>
      <c r="BC205" s="737">
        <f>+IF(BB205=0,0,BB205/BB203*100)</f>
        <v>8.9442726041254588</v>
      </c>
      <c r="BD205" s="772">
        <v>549.53439300000002</v>
      </c>
      <c r="BE205" s="737">
        <f>+IF(BD205=0,0,BD205/BD203*100)</f>
        <v>8.6429339477803531</v>
      </c>
      <c r="BF205" s="772">
        <v>503.66215299999999</v>
      </c>
      <c r="BG205" s="737">
        <f>+IF(BF205=0,0,BF205/BF203*100)</f>
        <v>7.6342410420721709</v>
      </c>
      <c r="BH205" s="772">
        <f>+BB205+BD205+BF205</f>
        <v>1583.8265509999999</v>
      </c>
      <c r="BI205" s="737">
        <f>+IF(BH205=0,0,BH205/BH203*100)</f>
        <v>8.3852585248160434</v>
      </c>
      <c r="BJ205" s="772">
        <f t="shared" si="170"/>
        <v>3217.1903130000001</v>
      </c>
      <c r="BK205" s="737">
        <f>+IF(BJ205=0,0,BJ205/BJ203*100)</f>
        <v>8.9214582899513974</v>
      </c>
      <c r="BL205" s="772">
        <v>486.01346999999998</v>
      </c>
      <c r="BM205" s="737">
        <f>+IF(BL205=0,0,BL205/BL203*100)</f>
        <v>5.7899174568570482</v>
      </c>
      <c r="BN205" s="772">
        <v>485.69795799999997</v>
      </c>
      <c r="BO205" s="737">
        <f>+IF(BN205=0,0,BN205/BN203*100)</f>
        <v>7.9008115127774028</v>
      </c>
      <c r="BP205" s="772">
        <v>486.14730199999997</v>
      </c>
      <c r="BQ205" s="737">
        <f>+IF(BP205=0,0,BP205/BP203*100)</f>
        <v>5.9342403416984029</v>
      </c>
      <c r="BR205" s="772">
        <f>+BL205+BN205+BP205</f>
        <v>1457.8587299999999</v>
      </c>
      <c r="BS205" s="737">
        <f>+IF(BR205=0,0,BR205/BR203*100)</f>
        <v>6.4127309870294704</v>
      </c>
      <c r="BT205" s="772">
        <v>547.93043499999999</v>
      </c>
      <c r="BU205" s="737">
        <f>+IF(BT205=0,0,BT205/BT203*100)</f>
        <v>10.356012762207538</v>
      </c>
      <c r="BV205" s="772">
        <v>690.53553999999997</v>
      </c>
      <c r="BW205" s="737">
        <f>+IF(BV205=0,0,BV205/BV203*100)</f>
        <v>7.9759777089251607</v>
      </c>
      <c r="BX205" s="772">
        <v>619.83976799999994</v>
      </c>
      <c r="BY205" s="737">
        <f>+IF(BX205=0,0,BX205/BX203*100)</f>
        <v>5.8701777666179815</v>
      </c>
      <c r="BZ205" s="772">
        <f>+BT205+BV205+BX205</f>
        <v>1858.3057429999999</v>
      </c>
      <c r="CA205" s="737">
        <f>+IF(BZ205=0,0,BZ205/BZ203*100)</f>
        <v>7.5825189150921481</v>
      </c>
      <c r="CB205" s="772">
        <f t="shared" si="171"/>
        <v>3316.1644729999998</v>
      </c>
      <c r="CC205" s="737">
        <f>+IF(CB205=0,0,CB205/CB203*100)</f>
        <v>7.0195879807746069</v>
      </c>
      <c r="CE205" s="772">
        <f t="shared" si="172"/>
        <v>4745.1758503328429</v>
      </c>
      <c r="CF205" s="737">
        <f>+IF(CE205=0,0,CE205/CE203*100)</f>
        <v>4.8150823376816909</v>
      </c>
      <c r="CG205" s="772">
        <v>557.50425066642117</v>
      </c>
      <c r="CH205" s="737">
        <f>+IF(CG205=0,0,CG205/CG203*100)</f>
        <v>7.5073823421635861</v>
      </c>
      <c r="CI205" s="772">
        <v>559.02498666642123</v>
      </c>
      <c r="CJ205" s="737">
        <f>+IF(CI205=0,0,CI205/CI203*100)</f>
        <v>5.6932326253924659</v>
      </c>
      <c r="CK205" s="772">
        <v>557.71549700000003</v>
      </c>
      <c r="CL205" s="737">
        <f>+IF(CK205=0,0,CK205/CK203*100)</f>
        <v>4.0859534157651076</v>
      </c>
      <c r="CM205" s="772">
        <f>+CG205+CI205+CK205</f>
        <v>1674.2447343328427</v>
      </c>
      <c r="CN205" s="737">
        <f>+IF(CM205=0,0,CM205/CM203*100)</f>
        <v>5.4191841745508924</v>
      </c>
      <c r="CO205" s="772">
        <v>557.83657500000004</v>
      </c>
      <c r="CP205" s="737">
        <f>+IF(CO205=0,0,CO205/CO203*100)</f>
        <v>5.592284695513551</v>
      </c>
      <c r="CQ205" s="772">
        <v>548.75563599999998</v>
      </c>
      <c r="CR205" s="737">
        <f>+IF(CQ205=0,0,CQ205/CQ203*100)</f>
        <v>7.8460149966016566</v>
      </c>
      <c r="CS205" s="772">
        <v>555.80791499999998</v>
      </c>
      <c r="CT205" s="737">
        <f>+IF(CS205=0,0,CS205/CS203*100)</f>
        <v>6.174191810301136</v>
      </c>
      <c r="CU205" s="772">
        <f>+CO205+CQ205+CS205</f>
        <v>1662.400126</v>
      </c>
      <c r="CV205" s="737">
        <f>+IF(CU205=0,0,CU205/CU203*100)</f>
        <v>6.4009135670852801</v>
      </c>
      <c r="CW205" s="772">
        <f t="shared" si="173"/>
        <v>3336.6448603328427</v>
      </c>
      <c r="CX205" s="737">
        <f>+IF(CW205=0,0,CW205/CW203*100)</f>
        <v>5.8675496708102921</v>
      </c>
      <c r="CY205" s="772">
        <v>539.45216500000004</v>
      </c>
      <c r="CZ205" s="737">
        <f>+IF(CY205=0,0,CY205/CY203*100)</f>
        <v>7.0335077889467179</v>
      </c>
      <c r="DA205" s="772">
        <v>539.45216500000004</v>
      </c>
      <c r="DB205" s="737">
        <f>+IF(DA205=0,0,DA205/DA203*100)</f>
        <v>4.7908264563505432</v>
      </c>
      <c r="DC205" s="772">
        <v>539.45216500000004</v>
      </c>
      <c r="DD205" s="737">
        <f>+IF(DC205=0,0,DC205/DC203*100)</f>
        <v>6.7885478157556909</v>
      </c>
      <c r="DE205" s="772">
        <f>+CY205+DA205+DC205</f>
        <v>1618.356495</v>
      </c>
      <c r="DF205" s="737">
        <f>+IF(DE205=0,0,DE205/DE203*100)</f>
        <v>6.0214879094260993</v>
      </c>
      <c r="DG205" s="772">
        <v>-69.941834999999998</v>
      </c>
      <c r="DH205" s="737">
        <f>+IF(DG205=0,0,DG205/DG203*100)</f>
        <v>-0.58339606422566848</v>
      </c>
      <c r="DI205" s="772">
        <v>-69.941834999999998</v>
      </c>
      <c r="DJ205" s="737">
        <f>+IF(DI205=0,0,DI205/DI203*100)</f>
        <v>-5.2558018319884372</v>
      </c>
      <c r="DK205" s="772">
        <v>-69.941834999999998</v>
      </c>
      <c r="DL205" s="737">
        <f>+IF(DK205=0,0,DK205/DK203*100)</f>
        <v>-4.7059027286353077</v>
      </c>
      <c r="DM205" s="772">
        <f>+DG205+DI205+DK205</f>
        <v>-209.82550499999999</v>
      </c>
      <c r="DN205" s="737">
        <f>+IF(DM205=0,0,DM205/DM203*100)</f>
        <v>-1.4171891138927732</v>
      </c>
      <c r="DO205" s="772">
        <f t="shared" si="174"/>
        <v>1408.53099</v>
      </c>
      <c r="DP205" s="737">
        <f>+IF(DO205=0,0,DO205/DO203*100)</f>
        <v>3.3792221097504154</v>
      </c>
      <c r="DR205" s="772">
        <f t="shared" si="175"/>
        <v>-1081.8660252865384</v>
      </c>
      <c r="DS205" s="737">
        <f>+IF(DR205=0,0,DR205/DR203*100)</f>
        <v>-14.362529077073729</v>
      </c>
      <c r="DT205" s="772">
        <v>-90.155502107211532</v>
      </c>
      <c r="DU205" s="737">
        <f>+IF(DT205=0,0,DT205/DT203*100)</f>
        <v>-12.546824271843708</v>
      </c>
      <c r="DV205" s="772">
        <v>-90.155502107211532</v>
      </c>
      <c r="DW205" s="737">
        <f>+IF(DV205=0,0,DV205/DV203*100)</f>
        <v>-535.2107035095662</v>
      </c>
      <c r="DX205" s="772">
        <v>-90.155502107211532</v>
      </c>
      <c r="DY205" s="737">
        <f>+IF(DX205=0,0,DX205/DX203*100)</f>
        <v>-12.062515569661086</v>
      </c>
      <c r="DZ205" s="772">
        <f>+DT205+DV205+DX205</f>
        <v>-270.4665063216346</v>
      </c>
      <c r="EA205" s="737">
        <f>+IF(DZ205=0,0,DZ205/DZ203*100)</f>
        <v>-18.240262918319626</v>
      </c>
      <c r="EB205" s="772">
        <v>-90.155502107211532</v>
      </c>
      <c r="EC205" s="737">
        <f>+IF(EB205=0,0,EB205/EB203*100)</f>
        <v>-15.937393510978767</v>
      </c>
      <c r="ED205" s="772">
        <v>-90.155502107211532</v>
      </c>
      <c r="EE205" s="737">
        <f>+IF(ED205=0,0,ED205/ED203*100)</f>
        <v>-5.1977131518765951</v>
      </c>
      <c r="EF205" s="772">
        <v>-90.155502107211532</v>
      </c>
      <c r="EG205" s="737">
        <f>+IF(EF205=0,0,EF205/EF203*100)</f>
        <v>-13.662535729614032</v>
      </c>
      <c r="EH205" s="772">
        <f>+EB205+ED205+EF205</f>
        <v>-270.4665063216346</v>
      </c>
      <c r="EI205" s="737">
        <f>+IF(EH205=0,0,EH205/EH203*100)</f>
        <v>-9.1371298204049527</v>
      </c>
      <c r="EJ205" s="772">
        <f t="shared" si="176"/>
        <v>-540.93301264326919</v>
      </c>
      <c r="EK205" s="737">
        <f>+IF(EJ205=0,0,EJ205/EJ203*100)</f>
        <v>-12.175275551879981</v>
      </c>
      <c r="EL205" s="772">
        <v>-90.155502107211532</v>
      </c>
      <c r="EM205" s="737">
        <f>+IF(EL205=0,0,EL205/EL203*100)</f>
        <v>-23.527012304003446</v>
      </c>
      <c r="EN205" s="772">
        <v>-90.155502107211532</v>
      </c>
      <c r="EO205" s="737">
        <f>+IF(EN205=0,0,EN205/EN203*100)</f>
        <v>-27.167966887002422</v>
      </c>
      <c r="EP205" s="772">
        <v>-90.155502107211532</v>
      </c>
      <c r="EQ205" s="737">
        <f>+IF(EP205=0,0,EP205/EP203*100)</f>
        <v>-23.083066815524518</v>
      </c>
      <c r="ER205" s="772">
        <f>+EL205+EN205+EP205</f>
        <v>-270.4665063216346</v>
      </c>
      <c r="ES205" s="737">
        <f>+IF(ER205=0,0,ER205/ER203*100)</f>
        <v>-24.462998733913295</v>
      </c>
      <c r="ET205" s="772">
        <v>-90.155502107211532</v>
      </c>
      <c r="EU205" s="737">
        <f>+IF(ET205=0,0,ET205/ET203*100)</f>
        <v>-16.919653094108458</v>
      </c>
      <c r="EV205" s="772">
        <v>-90.155502107211532</v>
      </c>
      <c r="EW205" s="737">
        <f>+IF(EV205=0,0,EV205/EV203*100)</f>
        <v>-12.318936272089239</v>
      </c>
      <c r="EX205" s="772">
        <v>-90.155502107211532</v>
      </c>
      <c r="EY205" s="737">
        <f>+IF(EX205=0,0,EX205/EX203*100)</f>
        <v>-12.532496233684462</v>
      </c>
      <c r="EZ205" s="772">
        <f>+ET205+EV205+EX205</f>
        <v>-270.4665063216346</v>
      </c>
      <c r="FA205" s="737">
        <f>+IF(EZ205=0,0,EZ205/EZ203*100)</f>
        <v>-13.631947504428732</v>
      </c>
      <c r="FB205" s="772">
        <f t="shared" si="177"/>
        <v>-540.93301264326919</v>
      </c>
      <c r="FC205" s="737">
        <f>+IF(FB205=0,0,FB205/FB203*100)</f>
        <v>-17.507745644537561</v>
      </c>
      <c r="FD205" s="772">
        <v>-1037.1901523165479</v>
      </c>
      <c r="FE205" s="737">
        <f>+IF(FD205=0,0,FD205/FD203*100)</f>
        <v>-533.64992149398097</v>
      </c>
      <c r="FF205" s="772">
        <v>-1037.1901523165479</v>
      </c>
      <c r="FG205" s="737">
        <f>+IF(FF205=0,0,FF205/FF203*100)</f>
        <v>-653.54934968778866</v>
      </c>
      <c r="FH205" s="772">
        <v>-534.11135926934014</v>
      </c>
      <c r="FI205" s="737">
        <f>+IF(FH205=0,0,FH205/FH203*100)</f>
        <v>58.210698902682708</v>
      </c>
      <c r="FJ205" s="772">
        <v>-525.84102329106088</v>
      </c>
      <c r="FK205" s="737">
        <f>+IF(FJ205=0,0,FJ205/FJ203*100)</f>
        <v>58.250499900955454</v>
      </c>
    </row>
    <row r="206" spans="2:167" s="648" customFormat="1" ht="13.5" customHeight="1">
      <c r="B206" s="769"/>
      <c r="C206" s="771"/>
      <c r="D206" s="769" t="s">
        <v>4838</v>
      </c>
      <c r="E206" s="772">
        <f t="shared" si="164"/>
        <v>0</v>
      </c>
      <c r="F206" s="737">
        <f>+IF(E206=0,0,E206/E203*100)</f>
        <v>0</v>
      </c>
      <c r="G206" s="772">
        <v>0</v>
      </c>
      <c r="H206" s="737">
        <f>+IF(G206=0,0,G206/G203*100)</f>
        <v>0</v>
      </c>
      <c r="I206" s="772">
        <v>0</v>
      </c>
      <c r="J206" s="737">
        <f>+IF(I206=0,0,I206/I203*100)</f>
        <v>0</v>
      </c>
      <c r="K206" s="772">
        <v>0</v>
      </c>
      <c r="L206" s="737">
        <f>+IF(K206=0,0,K206/K203*100)</f>
        <v>0</v>
      </c>
      <c r="M206" s="772">
        <f>+G206+I206+K206</f>
        <v>0</v>
      </c>
      <c r="N206" s="737">
        <f>+IF(M206=0,0,M206/M203*100)</f>
        <v>0</v>
      </c>
      <c r="O206" s="772">
        <v>0</v>
      </c>
      <c r="P206" s="737">
        <f>+IF(O206=0,0,O206/O203*100)</f>
        <v>0</v>
      </c>
      <c r="Q206" s="772">
        <v>0</v>
      </c>
      <c r="R206" s="737">
        <f>+IF(Q206=0,0,Q206/Q203*100)</f>
        <v>0</v>
      </c>
      <c r="S206" s="772">
        <v>0</v>
      </c>
      <c r="T206" s="737">
        <f>+IF(S206=0,0,S206/S203*100)</f>
        <v>0</v>
      </c>
      <c r="U206" s="772">
        <f t="shared" si="165"/>
        <v>0</v>
      </c>
      <c r="V206" s="737">
        <f>+IF(U206=0,0,U206/U203*100)</f>
        <v>0</v>
      </c>
      <c r="W206" s="772">
        <f t="shared" si="166"/>
        <v>0</v>
      </c>
      <c r="X206" s="737">
        <f>+IF(W206=0,0,W206/W203*100)</f>
        <v>0</v>
      </c>
      <c r="Y206" s="772">
        <v>0</v>
      </c>
      <c r="Z206" s="737">
        <f>+IF(Y206=0,0,Y206/Y203*100)</f>
        <v>0</v>
      </c>
      <c r="AA206" s="772">
        <v>0</v>
      </c>
      <c r="AB206" s="737">
        <f>+IF(AA206=0,0,AA206/AA203*100)</f>
        <v>0</v>
      </c>
      <c r="AC206" s="772">
        <v>0</v>
      </c>
      <c r="AD206" s="737">
        <f>+IF(AC206=0,0,AC206/AC203*100)</f>
        <v>0</v>
      </c>
      <c r="AE206" s="772">
        <f t="shared" si="167"/>
        <v>0</v>
      </c>
      <c r="AF206" s="737">
        <f>+IF(AE206=0,0,AE206/AE203*100)</f>
        <v>0</v>
      </c>
      <c r="AG206" s="772">
        <v>0</v>
      </c>
      <c r="AH206" s="737">
        <f>+IF(AG206=0,0,AG206/AG203*100)</f>
        <v>0</v>
      </c>
      <c r="AI206" s="772">
        <v>0</v>
      </c>
      <c r="AJ206" s="737">
        <f>+IF(AI206=0,0,AI206/AI203*100)</f>
        <v>0</v>
      </c>
      <c r="AK206" s="772">
        <v>0</v>
      </c>
      <c r="AL206" s="737">
        <f>+IF(AK206=0,0,AK206/AK203*100)</f>
        <v>0</v>
      </c>
      <c r="AM206" s="772">
        <f t="shared" si="168"/>
        <v>0</v>
      </c>
      <c r="AN206" s="737">
        <f>+IF(AM206=0,0,AM206/AM203*100)</f>
        <v>0</v>
      </c>
      <c r="AO206" s="772">
        <f t="shared" si="169"/>
        <v>0</v>
      </c>
      <c r="AP206" s="737">
        <f>+IF(AO206=0,0,AO206/AO203*100)</f>
        <v>0</v>
      </c>
      <c r="AQ206" s="651"/>
      <c r="AR206" s="772">
        <v>0</v>
      </c>
      <c r="AS206" s="737">
        <f>+IF(AR206=0,0,AR206/AR203*100)</f>
        <v>0</v>
      </c>
      <c r="AT206" s="772">
        <v>0</v>
      </c>
      <c r="AU206" s="737">
        <f>+IF(AT206=0,0,AT206/AT203*100)</f>
        <v>0</v>
      </c>
      <c r="AV206" s="772">
        <v>0</v>
      </c>
      <c r="AW206" s="737">
        <f>+IF(AV206=0,0,AV206/AV203*100)</f>
        <v>0</v>
      </c>
      <c r="AX206" s="772">
        <v>0</v>
      </c>
      <c r="AY206" s="737">
        <f>+IF(AX206=0,0,AX206/AX203*100)</f>
        <v>0</v>
      </c>
      <c r="AZ206" s="772">
        <f>+AT206+AV206+AX206</f>
        <v>0</v>
      </c>
      <c r="BA206" s="737">
        <f>+IF(AZ206=0,0,AZ206/AZ203*100)</f>
        <v>0</v>
      </c>
      <c r="BB206" s="772">
        <v>0</v>
      </c>
      <c r="BC206" s="737">
        <f>+IF(BB206=0,0,BB206/BB203*100)</f>
        <v>0</v>
      </c>
      <c r="BD206" s="772">
        <v>0</v>
      </c>
      <c r="BE206" s="737">
        <f>+IF(BD206=0,0,BD206/BD203*100)</f>
        <v>0</v>
      </c>
      <c r="BF206" s="772">
        <v>0</v>
      </c>
      <c r="BG206" s="737">
        <f>+IF(BF206=0,0,BF206/BF203*100)</f>
        <v>0</v>
      </c>
      <c r="BH206" s="772">
        <f>+BB206+BD206+BF206</f>
        <v>0</v>
      </c>
      <c r="BI206" s="737">
        <f>+IF(BH206=0,0,BH206/BH203*100)</f>
        <v>0</v>
      </c>
      <c r="BJ206" s="772">
        <f t="shared" si="170"/>
        <v>0</v>
      </c>
      <c r="BK206" s="737">
        <f>+IF(BJ206=0,0,BJ206/BJ203*100)</f>
        <v>0</v>
      </c>
      <c r="BL206" s="772">
        <v>0</v>
      </c>
      <c r="BM206" s="737">
        <f>+IF(BL206=0,0,BL206/BL203*100)</f>
        <v>0</v>
      </c>
      <c r="BN206" s="772">
        <v>0</v>
      </c>
      <c r="BO206" s="737">
        <f>+IF(BN206=0,0,BN206/BN203*100)</f>
        <v>0</v>
      </c>
      <c r="BP206" s="772">
        <v>0</v>
      </c>
      <c r="BQ206" s="737">
        <f>+IF(BP206=0,0,BP206/BP203*100)</f>
        <v>0</v>
      </c>
      <c r="BR206" s="772">
        <f>+BL206+BN206+BP206</f>
        <v>0</v>
      </c>
      <c r="BS206" s="737">
        <f>+IF(BR206=0,0,BR206/BR203*100)</f>
        <v>0</v>
      </c>
      <c r="BT206" s="772">
        <v>0</v>
      </c>
      <c r="BU206" s="737">
        <f>+IF(BT206=0,0,BT206/BT203*100)</f>
        <v>0</v>
      </c>
      <c r="BV206" s="772">
        <v>0</v>
      </c>
      <c r="BW206" s="737">
        <f>+IF(BV206=0,0,BV206/BV203*100)</f>
        <v>0</v>
      </c>
      <c r="BX206" s="772">
        <v>0</v>
      </c>
      <c r="BY206" s="737">
        <f>+IF(BX206=0,0,BX206/BX203*100)</f>
        <v>0</v>
      </c>
      <c r="BZ206" s="772">
        <f>+BT206+BV206+BX206</f>
        <v>0</v>
      </c>
      <c r="CA206" s="737">
        <f>+IF(BZ206=0,0,BZ206/BZ203*100)</f>
        <v>0</v>
      </c>
      <c r="CB206" s="772">
        <f t="shared" si="171"/>
        <v>0</v>
      </c>
      <c r="CC206" s="737">
        <f>+IF(CB206=0,0,CB206/CB203*100)</f>
        <v>0</v>
      </c>
      <c r="CE206" s="772">
        <f t="shared" si="172"/>
        <v>-340</v>
      </c>
      <c r="CF206" s="737">
        <f>+IF(CE206=0,0,CE206/CE203*100)</f>
        <v>-0.34500891989006921</v>
      </c>
      <c r="CG206" s="772">
        <v>0</v>
      </c>
      <c r="CH206" s="737">
        <f>+IF(CG206=0,0,CG206/CG203*100)</f>
        <v>0</v>
      </c>
      <c r="CI206" s="772">
        <v>0</v>
      </c>
      <c r="CJ206" s="737">
        <f>+IF(CI206=0,0,CI206/CI203*100)</f>
        <v>0</v>
      </c>
      <c r="CK206" s="772">
        <v>0</v>
      </c>
      <c r="CL206" s="737">
        <f>+IF(CK206=0,0,CK206/CK203*100)</f>
        <v>0</v>
      </c>
      <c r="CM206" s="772">
        <f>+CG206+CI206+CK206</f>
        <v>0</v>
      </c>
      <c r="CN206" s="737">
        <f>+IF(CM206=0,0,CM206/CM203*100)</f>
        <v>0</v>
      </c>
      <c r="CO206" s="772">
        <v>-340</v>
      </c>
      <c r="CP206" s="737">
        <f>+IF(CO206=0,0,CO206/CO203*100)</f>
        <v>-3.4084835625462655</v>
      </c>
      <c r="CQ206" s="772">
        <v>0</v>
      </c>
      <c r="CR206" s="737">
        <f>+IF(CQ206=0,0,CQ206/CQ203*100)</f>
        <v>0</v>
      </c>
      <c r="CS206" s="772">
        <v>0</v>
      </c>
      <c r="CT206" s="737">
        <f>+IF(CS206=0,0,CS206/CS203*100)</f>
        <v>0</v>
      </c>
      <c r="CU206" s="772">
        <f>+CO206+CQ206+CS206</f>
        <v>-340</v>
      </c>
      <c r="CV206" s="737">
        <f>+IF(CU206=0,0,CU206/CU203*100)</f>
        <v>-1.3091376611270751</v>
      </c>
      <c r="CW206" s="772">
        <f t="shared" si="173"/>
        <v>-340</v>
      </c>
      <c r="CX206" s="737">
        <f>+IF(CW206=0,0,CW206/CW203*100)</f>
        <v>-0.59789608171739739</v>
      </c>
      <c r="CY206" s="772">
        <v>0</v>
      </c>
      <c r="CZ206" s="737">
        <f>+IF(CY206=0,0,CY206/CY203*100)</f>
        <v>0</v>
      </c>
      <c r="DA206" s="772">
        <v>0</v>
      </c>
      <c r="DB206" s="737">
        <f>+IF(DA206=0,0,DA206/DA203*100)</f>
        <v>0</v>
      </c>
      <c r="DC206" s="772">
        <v>0</v>
      </c>
      <c r="DD206" s="737">
        <f>+IF(DC206=0,0,DC206/DC203*100)</f>
        <v>0</v>
      </c>
      <c r="DE206" s="772">
        <f>+CY206+DA206+DC206</f>
        <v>0</v>
      </c>
      <c r="DF206" s="737">
        <f>+IF(DE206=0,0,DE206/DE203*100)</f>
        <v>0</v>
      </c>
      <c r="DG206" s="772">
        <v>0</v>
      </c>
      <c r="DH206" s="737">
        <f>+IF(DG206=0,0,DG206/DG203*100)</f>
        <v>0</v>
      </c>
      <c r="DI206" s="772">
        <v>0</v>
      </c>
      <c r="DJ206" s="737">
        <f>+IF(DI206=0,0,DI206/DI203*100)</f>
        <v>0</v>
      </c>
      <c r="DK206" s="772">
        <v>0</v>
      </c>
      <c r="DL206" s="737">
        <f>+IF(DK206=0,0,DK206/DK203*100)</f>
        <v>0</v>
      </c>
      <c r="DM206" s="772">
        <f>+DG206+DI206+DK206</f>
        <v>0</v>
      </c>
      <c r="DN206" s="737">
        <f>+IF(DM206=0,0,DM206/DM203*100)</f>
        <v>0</v>
      </c>
      <c r="DO206" s="772">
        <f t="shared" si="174"/>
        <v>0</v>
      </c>
      <c r="DP206" s="737">
        <f>+IF(DO206=0,0,DO206/DO203*100)</f>
        <v>0</v>
      </c>
      <c r="DR206" s="772">
        <f t="shared" si="175"/>
        <v>0</v>
      </c>
      <c r="DS206" s="737">
        <f>+IF(DR206=0,0,DR206/DR203*100)</f>
        <v>0</v>
      </c>
      <c r="DT206" s="772">
        <v>0</v>
      </c>
      <c r="DU206" s="737">
        <f>+IF(DT206=0,0,DT206/DT203*100)</f>
        <v>0</v>
      </c>
      <c r="DV206" s="772">
        <v>0</v>
      </c>
      <c r="DW206" s="737">
        <f>+IF(DV206=0,0,DV206/DV203*100)</f>
        <v>0</v>
      </c>
      <c r="DX206" s="772">
        <v>0</v>
      </c>
      <c r="DY206" s="737">
        <f>+IF(DX206=0,0,DX206/DX203*100)</f>
        <v>0</v>
      </c>
      <c r="DZ206" s="772">
        <f>+DT206+DV206+DX206</f>
        <v>0</v>
      </c>
      <c r="EA206" s="737">
        <f>+IF(DZ206=0,0,DZ206/DZ203*100)</f>
        <v>0</v>
      </c>
      <c r="EB206" s="772">
        <v>0</v>
      </c>
      <c r="EC206" s="737">
        <f>+IF(EB206=0,0,EB206/EB203*100)</f>
        <v>0</v>
      </c>
      <c r="ED206" s="772">
        <v>0</v>
      </c>
      <c r="EE206" s="737">
        <f>+IF(ED206=0,0,ED206/ED203*100)</f>
        <v>0</v>
      </c>
      <c r="EF206" s="772">
        <v>0</v>
      </c>
      <c r="EG206" s="737">
        <f>+IF(EF206=0,0,EF206/EF203*100)</f>
        <v>0</v>
      </c>
      <c r="EH206" s="772">
        <f>+EB206+ED206+EF206</f>
        <v>0</v>
      </c>
      <c r="EI206" s="737">
        <f>+IF(EH206=0,0,EH206/EH203*100)</f>
        <v>0</v>
      </c>
      <c r="EJ206" s="772">
        <f t="shared" si="176"/>
        <v>0</v>
      </c>
      <c r="EK206" s="737">
        <f>+IF(EJ206=0,0,EJ206/EJ203*100)</f>
        <v>0</v>
      </c>
      <c r="EL206" s="772">
        <v>0</v>
      </c>
      <c r="EM206" s="737">
        <f>+IF(EL206=0,0,EL206/EL203*100)</f>
        <v>0</v>
      </c>
      <c r="EN206" s="772">
        <v>0</v>
      </c>
      <c r="EO206" s="737">
        <f>+IF(EN206=0,0,EN206/EN203*100)</f>
        <v>0</v>
      </c>
      <c r="EP206" s="772">
        <v>0</v>
      </c>
      <c r="EQ206" s="737">
        <f>+IF(EP206=0,0,EP206/EP203*100)</f>
        <v>0</v>
      </c>
      <c r="ER206" s="772">
        <f>+EL206+EN206+EP206</f>
        <v>0</v>
      </c>
      <c r="ES206" s="737">
        <f>+IF(ER206=0,0,ER206/ER203*100)</f>
        <v>0</v>
      </c>
      <c r="ET206" s="772">
        <v>0</v>
      </c>
      <c r="EU206" s="737">
        <f>+IF(ET206=0,0,ET206/ET203*100)</f>
        <v>0</v>
      </c>
      <c r="EV206" s="772">
        <v>0</v>
      </c>
      <c r="EW206" s="737">
        <f>+IF(EV206=0,0,EV206/EV203*100)</f>
        <v>0</v>
      </c>
      <c r="EX206" s="772">
        <v>0</v>
      </c>
      <c r="EY206" s="737">
        <f>+IF(EX206=0,0,EX206/EX203*100)</f>
        <v>0</v>
      </c>
      <c r="EZ206" s="772">
        <f>+ET206+EV206+EX206</f>
        <v>0</v>
      </c>
      <c r="FA206" s="737">
        <f>+IF(EZ206=0,0,EZ206/EZ203*100)</f>
        <v>0</v>
      </c>
      <c r="FB206" s="772">
        <f t="shared" si="177"/>
        <v>0</v>
      </c>
      <c r="FC206" s="737">
        <f>+IF(FB206=0,0,FB206/FB203*100)</f>
        <v>0</v>
      </c>
      <c r="FD206" s="772">
        <v>0</v>
      </c>
      <c r="FE206" s="737">
        <f>+IF(FD206=0,0,FD206/FD203*100)</f>
        <v>0</v>
      </c>
      <c r="FF206" s="772">
        <v>0</v>
      </c>
      <c r="FG206" s="737">
        <f>+IF(FF206=0,0,FF206/FF203*100)</f>
        <v>0</v>
      </c>
      <c r="FH206" s="772">
        <v>0</v>
      </c>
      <c r="FI206" s="737">
        <f>+IF(FH206=0,0,FH206/FH203*100)</f>
        <v>0</v>
      </c>
      <c r="FJ206" s="772">
        <v>0</v>
      </c>
      <c r="FK206" s="737">
        <f>+IF(FJ206=0,0,FJ206/FJ203*100)</f>
        <v>0</v>
      </c>
    </row>
    <row r="207" spans="2:167" s="648" customFormat="1" ht="13.5" customHeight="1">
      <c r="B207" s="769"/>
      <c r="C207" s="771"/>
      <c r="D207" s="784" t="s">
        <v>4821</v>
      </c>
      <c r="E207" s="785">
        <f t="shared" si="164"/>
        <v>52270.908983999994</v>
      </c>
      <c r="F207" s="786">
        <f>+IF(E207=0,0,E207/E203*100)</f>
        <v>101.96980914503709</v>
      </c>
      <c r="G207" s="785">
        <v>3369.7047119999997</v>
      </c>
      <c r="H207" s="786">
        <f>+IF(G207=0,0,G207/G203*100)</f>
        <v>102.3970932750957</v>
      </c>
      <c r="I207" s="785">
        <v>2679.4281700000001</v>
      </c>
      <c r="J207" s="786">
        <f>+IF(I207=0,0,I207/I203*100)</f>
        <v>103.03336675276238</v>
      </c>
      <c r="K207" s="785">
        <v>3597.9778329999999</v>
      </c>
      <c r="L207" s="786">
        <f>+IF(K207=0,0,K207/K203*100)</f>
        <v>102.88538496857859</v>
      </c>
      <c r="M207" s="785">
        <f>+G207+I207+K207</f>
        <v>9647.1107149999989</v>
      </c>
      <c r="N207" s="786">
        <f>+IF(M207=0,0,M207/M203*100)</f>
        <v>102.75521984831653</v>
      </c>
      <c r="O207" s="785">
        <v>4075.4563179999996</v>
      </c>
      <c r="P207" s="786">
        <f>+IF(O207=0,0,O207/O203*100)</f>
        <v>102.5387523919087</v>
      </c>
      <c r="Q207" s="785">
        <v>4842.3596699999998</v>
      </c>
      <c r="R207" s="786">
        <f>+IF(Q207=0,0,Q207/Q203*100)</f>
        <v>102.12812370072271</v>
      </c>
      <c r="S207" s="785">
        <v>2936.523522</v>
      </c>
      <c r="T207" s="786">
        <f>+IF(S207=0,0,S207/S203*100)</f>
        <v>98.847489447341658</v>
      </c>
      <c r="U207" s="785">
        <f t="shared" si="165"/>
        <v>11854.339509999998</v>
      </c>
      <c r="V207" s="786">
        <f>+IF(U207=0,0,U207/U203*100)</f>
        <v>101.433841354533</v>
      </c>
      <c r="W207" s="785">
        <f t="shared" si="166"/>
        <v>21501.450224999997</v>
      </c>
      <c r="X207" s="786">
        <f>+IF(W207=0,0,W207/W203*100)</f>
        <v>102.02247994026041</v>
      </c>
      <c r="Y207" s="785">
        <v>4136.2394429999995</v>
      </c>
      <c r="Z207" s="786">
        <f>+IF(Y207=0,0,Y207/Y203*100)</f>
        <v>102.53448161117097</v>
      </c>
      <c r="AA207" s="785">
        <v>5817.3154300000006</v>
      </c>
      <c r="AB207" s="786">
        <f>+IF(AA207=0,0,AA207/AA203*100)</f>
        <v>101.59767346670819</v>
      </c>
      <c r="AC207" s="785">
        <v>3884.7944450000005</v>
      </c>
      <c r="AD207" s="786">
        <f>+IF(AC207=0,0,AC207/AC203*100)</f>
        <v>102.58137939372855</v>
      </c>
      <c r="AE207" s="785">
        <f t="shared" si="167"/>
        <v>13838.349318</v>
      </c>
      <c r="AF207" s="786">
        <f>+IF(AE207=0,0,AE207/AE203*100)</f>
        <v>102.1516326330985</v>
      </c>
      <c r="AG207" s="785">
        <v>8035.2571950000001</v>
      </c>
      <c r="AH207" s="786">
        <f>+IF(AG207=0,0,AG207/AG203*100)</f>
        <v>101.30277668459135</v>
      </c>
      <c r="AI207" s="785">
        <v>5740.2331899999999</v>
      </c>
      <c r="AJ207" s="786">
        <f>+IF(AI207=0,0,AI207/AI203*100)</f>
        <v>102.20559426280673</v>
      </c>
      <c r="AK207" s="785">
        <v>3155.6190560000005</v>
      </c>
      <c r="AL207" s="786">
        <f>+IF(AK207=0,0,AK207/AK203*100)</f>
        <v>102.09709271286431</v>
      </c>
      <c r="AM207" s="785">
        <f t="shared" si="168"/>
        <v>16931.109441000001</v>
      </c>
      <c r="AN207" s="786">
        <f>+IF(AM207=0,0,AM207/AM203*100)</f>
        <v>101.75506250364468</v>
      </c>
      <c r="AO207" s="785">
        <f t="shared" si="169"/>
        <v>30769.458759000001</v>
      </c>
      <c r="AP207" s="786">
        <f>+IF(AO207=0,0,AO207/AO203*100)</f>
        <v>101.93303548534097</v>
      </c>
      <c r="AQ207" s="651"/>
      <c r="AR207" s="785">
        <v>65882.785295000009</v>
      </c>
      <c r="AS207" s="786">
        <f>+IF(AR207=0,0,AR207/AR203*100)</f>
        <v>79.088279153962958</v>
      </c>
      <c r="AT207" s="785">
        <v>4947.0509149999998</v>
      </c>
      <c r="AU207" s="786">
        <f>+IF(AT207=0,0,AT207/AT203*100)</f>
        <v>80.26057333328373</v>
      </c>
      <c r="AV207" s="785">
        <v>3260.8136919999997</v>
      </c>
      <c r="AW207" s="786">
        <f>+IF(AV207=0,0,AV207/AV203*100)</f>
        <v>77.186212725939484</v>
      </c>
      <c r="AX207" s="785">
        <v>5578.4874340000006</v>
      </c>
      <c r="AY207" s="786">
        <f>+IF(AX207=0,0,AX207/AX203*100)</f>
        <v>82.221686259068093</v>
      </c>
      <c r="AZ207" s="785">
        <f>+AT207+AV207+AX207</f>
        <v>13786.352041</v>
      </c>
      <c r="BA207" s="786">
        <f>+IF(AZ207=0,0,AZ207/AZ203*100)</f>
        <v>80.279066388927262</v>
      </c>
      <c r="BB207" s="785">
        <v>4555.0026310000003</v>
      </c>
      <c r="BC207" s="786">
        <f>+IF(BB207=0,0,BB207/BB203*100)</f>
        <v>76.778894635203841</v>
      </c>
      <c r="BD207" s="785">
        <v>5034.5243249999994</v>
      </c>
      <c r="BE207" s="786">
        <f>+IF(BD207=0,0,BD207/BD203*100)</f>
        <v>79.181688632668454</v>
      </c>
      <c r="BF207" s="785">
        <v>4203.8852889999998</v>
      </c>
      <c r="BG207" s="786">
        <f>+IF(BF207=0,0,BF207/BF203*100)</f>
        <v>63.720240677776765</v>
      </c>
      <c r="BH207" s="785">
        <f>+BB207+BD207+BF207</f>
        <v>13793.412245</v>
      </c>
      <c r="BI207" s="786">
        <f>+IF(BH207=0,0,BH207/BH203*100)</f>
        <v>73.026511356727625</v>
      </c>
      <c r="BJ207" s="785">
        <f t="shared" si="170"/>
        <v>27579.764285999998</v>
      </c>
      <c r="BK207" s="786">
        <f>+IF(BJ207=0,0,BJ207/BJ203*100)</f>
        <v>76.480311323205257</v>
      </c>
      <c r="BL207" s="785">
        <v>7187.1725520000009</v>
      </c>
      <c r="BM207" s="786">
        <f>+IF(BL207=0,0,BL207/BL203*100)</f>
        <v>85.621363177997154</v>
      </c>
      <c r="BN207" s="785">
        <v>4968.2980509999998</v>
      </c>
      <c r="BO207" s="786">
        <f>+IF(BN207=0,0,BN207/BN203*100)</f>
        <v>80.818924176433001</v>
      </c>
      <c r="BP207" s="785">
        <v>6801.3091229999991</v>
      </c>
      <c r="BQ207" s="786">
        <f>+IF(BP207=0,0,BP207/BP203*100)</f>
        <v>83.021345193165303</v>
      </c>
      <c r="BR207" s="785">
        <f>+BL207+BN207+BP207</f>
        <v>18956.779726000001</v>
      </c>
      <c r="BS207" s="786">
        <f>+IF(BR207=0,0,BR207/BR203*100)</f>
        <v>83.385808420005304</v>
      </c>
      <c r="BT207" s="785">
        <v>4020.9614770000003</v>
      </c>
      <c r="BU207" s="786">
        <f>+IF(BT207=0,0,BT207/BT203*100)</f>
        <v>75.997107866725585</v>
      </c>
      <c r="BV207" s="785">
        <v>6808.3531069999999</v>
      </c>
      <c r="BW207" s="786">
        <f>+IF(BV207=0,0,BV207/BV203*100)</f>
        <v>78.639359555517402</v>
      </c>
      <c r="BX207" s="785">
        <v>8516.9266990000015</v>
      </c>
      <c r="BY207" s="786">
        <f>+IF(BX207=0,0,BX207/BX203*100)</f>
        <v>80.659351544518671</v>
      </c>
      <c r="BZ207" s="785">
        <f>+BT207+BV207+BX207</f>
        <v>19346.241283000003</v>
      </c>
      <c r="CA207" s="786">
        <f>+IF(BZ207=0,0,BZ207/BZ203*100)</f>
        <v>78.939238613914213</v>
      </c>
      <c r="CB207" s="785">
        <f t="shared" si="171"/>
        <v>38303.021009000004</v>
      </c>
      <c r="CC207" s="786">
        <f>+IF(CB207=0,0,CB207/CB203*100)</f>
        <v>81.079038175358221</v>
      </c>
      <c r="CE207" s="785">
        <f t="shared" si="172"/>
        <v>85165.925778499994</v>
      </c>
      <c r="CF207" s="786">
        <f>+IF(CE207=0,0,CE207/CE203*100)</f>
        <v>86.420600189053189</v>
      </c>
      <c r="CG207" s="785">
        <v>6041.4954169999992</v>
      </c>
      <c r="CH207" s="786">
        <f>+IF(CG207=0,0,CG207/CG203*100)</f>
        <v>81.355103498549596</v>
      </c>
      <c r="CI207" s="785">
        <v>8323.5827549999995</v>
      </c>
      <c r="CJ207" s="786">
        <f>+IF(CI207=0,0,CI207/CI203*100)</f>
        <v>84.7691856915106</v>
      </c>
      <c r="CK207" s="785">
        <v>12001.389829</v>
      </c>
      <c r="CL207" s="786">
        <f>+IF(CK207=0,0,CK207/CK203*100)</f>
        <v>87.924972552324775</v>
      </c>
      <c r="CM207" s="785">
        <f>+CG207+CI207+CK207</f>
        <v>26366.468000999997</v>
      </c>
      <c r="CN207" s="786">
        <f>+IF(CM207=0,0,CM207/CM203*100)</f>
        <v>85.342807535696849</v>
      </c>
      <c r="CO207" s="785">
        <v>8818.2461010000006</v>
      </c>
      <c r="CP207" s="786">
        <f>+IF(CO207=0,0,CO207/CO203*100)</f>
        <v>88.402490840430005</v>
      </c>
      <c r="CQ207" s="785">
        <v>4795.7829509999992</v>
      </c>
      <c r="CR207" s="786">
        <f>+IF(CQ207=0,0,CQ207/CQ203*100)</f>
        <v>68.569291111558698</v>
      </c>
      <c r="CS207" s="785">
        <v>7299.7446379999992</v>
      </c>
      <c r="CT207" s="786">
        <f>+IF(CS207=0,0,CS207/CS203*100)</f>
        <v>81.089207880800387</v>
      </c>
      <c r="CU207" s="785">
        <f>+CO207+CQ207+CS207</f>
        <v>20913.773689999998</v>
      </c>
      <c r="CV207" s="786">
        <f>+IF(CU207=0,0,CU207/CU203*100)</f>
        <v>80.52649639372811</v>
      </c>
      <c r="CW207" s="785">
        <f t="shared" si="173"/>
        <v>47280.241690999996</v>
      </c>
      <c r="CX207" s="786">
        <f>+IF(CW207=0,0,CW207/CW203*100)</f>
        <v>83.143150734413041</v>
      </c>
      <c r="CY207" s="785">
        <v>6025.1871759999995</v>
      </c>
      <c r="CZ207" s="786">
        <f>+IF(CY207=0,0,CY207/CY203*100)</f>
        <v>78.557847538266657</v>
      </c>
      <c r="DA207" s="785">
        <v>10078.996476999997</v>
      </c>
      <c r="DB207" s="786">
        <f>+IF(DA207=0,0,DA207/DA203*100)</f>
        <v>89.510666762224432</v>
      </c>
      <c r="DC207" s="785">
        <v>6765.9229699999996</v>
      </c>
      <c r="DD207" s="786">
        <f>+IF(DC207=0,0,DC207/DC203*100)</f>
        <v>85.143400248592485</v>
      </c>
      <c r="DE207" s="785">
        <f>+CY207+DA207+DC207</f>
        <v>22870.106622999996</v>
      </c>
      <c r="DF207" s="786">
        <f>+IF(DE207=0,0,DE207/DE203*100)</f>
        <v>85.093779363909704</v>
      </c>
      <c r="DG207" s="785">
        <v>12058.681439000002</v>
      </c>
      <c r="DH207" s="786">
        <f>+IF(DG207=0,0,DG207/DG203*100)</f>
        <v>100.58339606422567</v>
      </c>
      <c r="DI207" s="785">
        <v>1400.6966319999999</v>
      </c>
      <c r="DJ207" s="786">
        <f>+IF(DI207=0,0,DI207/DI203*100)</f>
        <v>105.25580183198844</v>
      </c>
      <c r="DK207" s="785">
        <v>1556.1993935</v>
      </c>
      <c r="DL207" s="786">
        <f>+IF(DK207=0,0,DK207/DK203*100)</f>
        <v>104.70590272863531</v>
      </c>
      <c r="DM207" s="785">
        <f>+DG207+DI207+DK207</f>
        <v>15015.577464500002</v>
      </c>
      <c r="DN207" s="786">
        <f>+IF(DM207=0,0,DM207/DM203*100)</f>
        <v>101.41718911389277</v>
      </c>
      <c r="DO207" s="785">
        <f t="shared" si="174"/>
        <v>37885.684087499998</v>
      </c>
      <c r="DP207" s="786">
        <f>+IF(DO207=0,0,DO207/DO203*100)</f>
        <v>90.89195922590207</v>
      </c>
      <c r="DR207" s="785">
        <f t="shared" si="175"/>
        <v>8614.4253641112955</v>
      </c>
      <c r="DS207" s="786">
        <f>+IF(DR207=0,0,DR207/DR203*100)</f>
        <v>114.36252907707373</v>
      </c>
      <c r="DT207" s="785">
        <v>808.70786367594133</v>
      </c>
      <c r="DU207" s="786">
        <f>+IF(DT207=0,0,DT207/DT203*100)</f>
        <v>112.5468242718437</v>
      </c>
      <c r="DV207" s="785">
        <v>107.00036367594137</v>
      </c>
      <c r="DW207" s="786">
        <f>+IF(DV207=0,0,DV207/DV203*100)</f>
        <v>635.2107035095662</v>
      </c>
      <c r="DX207" s="785">
        <v>837.55766367594128</v>
      </c>
      <c r="DY207" s="786">
        <f>+IF(DX207=0,0,DX207/DX203*100)</f>
        <v>112.06251556966109</v>
      </c>
      <c r="DZ207" s="785">
        <f>+DT207+DV207+DX207</f>
        <v>1753.265891027824</v>
      </c>
      <c r="EA207" s="786">
        <f>+IF(DZ207=0,0,DZ207/DZ203*100)</f>
        <v>118.24026291831962</v>
      </c>
      <c r="EB207" s="785">
        <v>655.84086367594136</v>
      </c>
      <c r="EC207" s="786">
        <f>+IF(EB207=0,0,EB207/EB203*100)</f>
        <v>115.93739351097877</v>
      </c>
      <c r="ED207" s="785">
        <v>1824.6779636759416</v>
      </c>
      <c r="EE207" s="786">
        <f>+IF(ED207=0,0,ED207/ED203*100)</f>
        <v>105.1977131518766</v>
      </c>
      <c r="EF207" s="785">
        <v>750.02936367594134</v>
      </c>
      <c r="EG207" s="786">
        <f>+IF(EF207=0,0,EF207/EF203*100)</f>
        <v>113.66253572961402</v>
      </c>
      <c r="EH207" s="785">
        <f>+EB207+ED207+EF207</f>
        <v>3230.548191027824</v>
      </c>
      <c r="EI207" s="786">
        <f>+IF(EH207=0,0,EH207/EH203*100)</f>
        <v>109.13712982040495</v>
      </c>
      <c r="EJ207" s="785">
        <f t="shared" si="176"/>
        <v>4983.8140820556482</v>
      </c>
      <c r="EK207" s="786">
        <f>+IF(EJ207=0,0,EJ207/EJ203*100)</f>
        <v>112.17527555187998</v>
      </c>
      <c r="EL207" s="785">
        <v>473.35546367594134</v>
      </c>
      <c r="EM207" s="786">
        <f>+IF(EL207=0,0,EL207/EL203*100)</f>
        <v>123.52701230400345</v>
      </c>
      <c r="EN207" s="785">
        <v>422.00036367594134</v>
      </c>
      <c r="EO207" s="786">
        <f>+IF(EN207=0,0,EN207/EN203*100)</f>
        <v>127.16796688700242</v>
      </c>
      <c r="EP207" s="785">
        <v>480.72536367594137</v>
      </c>
      <c r="EQ207" s="786">
        <f>+IF(EP207=0,0,EP207/EP203*100)</f>
        <v>123.08306681552452</v>
      </c>
      <c r="ER207" s="785">
        <f>+EL207+EN207+EP207</f>
        <v>1376.0811910278239</v>
      </c>
      <c r="ES207" s="786">
        <f>+IF(ER207=0,0,ER207/ER203*100)</f>
        <v>124.46299873391328</v>
      </c>
      <c r="ET207" s="785">
        <v>623.00036367594134</v>
      </c>
      <c r="EU207" s="786">
        <f>+IF(ET207=0,0,ET207/ET203*100)</f>
        <v>116.91965309410845</v>
      </c>
      <c r="EV207" s="785">
        <v>822.00036367594134</v>
      </c>
      <c r="EW207" s="786">
        <f>+IF(EV207=0,0,EV207/EV203*100)</f>
        <v>112.31893627208925</v>
      </c>
      <c r="EX207" s="785">
        <v>809.52936367594134</v>
      </c>
      <c r="EY207" s="786">
        <f>+IF(EX207=0,0,EX207/EX203*100)</f>
        <v>112.53249623368447</v>
      </c>
      <c r="EZ207" s="785">
        <f>+ET207+EV207+EX207</f>
        <v>2254.5300910278238</v>
      </c>
      <c r="FA207" s="786">
        <f>+IF(EZ207=0,0,EZ207/EZ203*100)</f>
        <v>113.63194750442874</v>
      </c>
      <c r="FB207" s="785">
        <f t="shared" si="177"/>
        <v>3630.6112820556477</v>
      </c>
      <c r="FC207" s="786">
        <f>+IF(FB207=0,0,FB207/FB203*100)</f>
        <v>117.50774564453756</v>
      </c>
      <c r="FD207" s="785">
        <v>1231.5479345519279</v>
      </c>
      <c r="FE207" s="786">
        <f>+IF(FD207=0,0,FD207/FD203*100)</f>
        <v>633.64992149398097</v>
      </c>
      <c r="FF207" s="785">
        <v>1195.8912745519278</v>
      </c>
      <c r="FG207" s="786">
        <f>+IF(FF207=0,0,FF207/FF203*100)</f>
        <v>753.54934968778866</v>
      </c>
      <c r="FH207" s="785">
        <v>-383.43707999999998</v>
      </c>
      <c r="FI207" s="786">
        <f>+IF(FH207=0,0,FH207/FH203*100)</f>
        <v>41.789301097317285</v>
      </c>
      <c r="FJ207" s="785">
        <v>-376.88259999999997</v>
      </c>
      <c r="FK207" s="786">
        <f>+IF(FJ207=0,0,FJ207/FJ203*100)</f>
        <v>41.749500099044546</v>
      </c>
    </row>
    <row r="208" spans="2:167" s="648" customFormat="1" ht="13.5" customHeight="1">
      <c r="B208" s="784"/>
      <c r="C208" s="798" t="s">
        <v>4839</v>
      </c>
      <c r="D208" s="784"/>
      <c r="E208" s="785">
        <f t="shared" si="164"/>
        <v>76.295907</v>
      </c>
      <c r="F208" s="786">
        <f>+IF(E208=0,0,E208/E198*100)</f>
        <v>1.0462127598754796E-2</v>
      </c>
      <c r="G208" s="785">
        <v>8.2706359999999997</v>
      </c>
      <c r="H208" s="786">
        <f>+IF(G208=0,0,G208/G198*100)</f>
        <v>1.3823769324899452E-2</v>
      </c>
      <c r="I208" s="785">
        <v>4.5852930000000001</v>
      </c>
      <c r="J208" s="786">
        <f>+IF(I208=0,0,I208/I198*100)</f>
        <v>8.4313666103219033E-3</v>
      </c>
      <c r="K208" s="785">
        <v>0.177787</v>
      </c>
      <c r="L208" s="786">
        <f>+IF(K208=0,0,K208/K198*100)</f>
        <v>2.7557531414342928E-4</v>
      </c>
      <c r="M208" s="785">
        <f>+G208+I208+K208</f>
        <v>13.033716</v>
      </c>
      <c r="N208" s="786">
        <f>+IF(M208=0,0,M208/M198*100)</f>
        <v>7.2924995486199568E-3</v>
      </c>
      <c r="O208" s="785">
        <v>6.1151070000000001</v>
      </c>
      <c r="P208" s="786">
        <f>+IF(O208=0,0,O208/O198*100)</f>
        <v>1.2203328465337898E-2</v>
      </c>
      <c r="Q208" s="785">
        <v>2.6393239999999998</v>
      </c>
      <c r="R208" s="786">
        <f>+IF(Q208=0,0,Q208/Q198*100)</f>
        <v>5.6457480965670537E-3</v>
      </c>
      <c r="S208" s="785">
        <v>13.438352999999999</v>
      </c>
      <c r="T208" s="786">
        <f>+IF(S208=0,0,S208/S198*100)</f>
        <v>2.3521462458898884E-2</v>
      </c>
      <c r="U208" s="785">
        <f t="shared" si="165"/>
        <v>22.192784</v>
      </c>
      <c r="V208" s="786">
        <f>+IF(U208=0,0,U208/U198*100)</f>
        <v>1.4411709251762711E-2</v>
      </c>
      <c r="W208" s="785">
        <f t="shared" si="166"/>
        <v>35.226500000000001</v>
      </c>
      <c r="X208" s="786">
        <f>+IF(W208=0,0,W208/W198*100)</f>
        <v>1.0587461775994204E-2</v>
      </c>
      <c r="Y208" s="785">
        <v>0</v>
      </c>
      <c r="Z208" s="786">
        <f>+IF(Y208=0,0,Y208/Y198*100)</f>
        <v>0</v>
      </c>
      <c r="AA208" s="785">
        <v>1.819901</v>
      </c>
      <c r="AB208" s="786">
        <f>+IF(AA208=0,0,AA208/AA198*100)</f>
        <v>2.9758925589398228E-3</v>
      </c>
      <c r="AC208" s="785">
        <v>34.163418999999998</v>
      </c>
      <c r="AD208" s="786">
        <f>+IF(AC208=0,0,AC208/AC198*100)</f>
        <v>4.8799390799562269E-2</v>
      </c>
      <c r="AE208" s="785">
        <f t="shared" si="167"/>
        <v>35.983319999999999</v>
      </c>
      <c r="AF208" s="786">
        <f>+IF(AE208=0,0,AE208/AE198*100)</f>
        <v>1.8610544524959759E-2</v>
      </c>
      <c r="AG208" s="785">
        <v>2.3413940000000002</v>
      </c>
      <c r="AH208" s="786">
        <f>+IF(AG208=0,0,AG208/AG198*100)</f>
        <v>3.4593077580733714E-3</v>
      </c>
      <c r="AI208" s="785">
        <v>2.0383520000000002</v>
      </c>
      <c r="AJ208" s="786">
        <f>+IF(AI208=0,0,AI208/AI198*100)</f>
        <v>2.8066423546015719E-3</v>
      </c>
      <c r="AK208" s="785">
        <v>0.706341</v>
      </c>
      <c r="AL208" s="786">
        <f>+IF(AK208=0,0,AK208/AK198*100)</f>
        <v>1.1233152936683851E-3</v>
      </c>
      <c r="AM208" s="785">
        <f t="shared" si="168"/>
        <v>5.0860870000000009</v>
      </c>
      <c r="AN208" s="786">
        <f>+IF(AM208=0,0,AM208/AM198*100)</f>
        <v>2.5031197885305662E-3</v>
      </c>
      <c r="AO208" s="785">
        <f t="shared" si="169"/>
        <v>41.069406999999998</v>
      </c>
      <c r="AP208" s="786">
        <f>+IF(AO208=0,0,AO208/AO198*100)</f>
        <v>1.035696501896961E-2</v>
      </c>
      <c r="AQ208" s="651"/>
      <c r="AR208" s="785">
        <v>62.937839999999994</v>
      </c>
      <c r="AS208" s="786">
        <f>+IF(AR208=0,0,AR208/AR198*100)</f>
        <v>7.7140515051535245E-3</v>
      </c>
      <c r="AT208" s="785">
        <v>1.3171010000000001</v>
      </c>
      <c r="AU208" s="786">
        <f>+IF(AT208=0,0,AT208/AT198*100)</f>
        <v>2.01442865222247E-3</v>
      </c>
      <c r="AV208" s="785">
        <v>2.540692</v>
      </c>
      <c r="AW208" s="786">
        <f>+IF(AV208=0,0,AV208/AV198*100)</f>
        <v>4.296126613329644E-3</v>
      </c>
      <c r="AX208" s="785">
        <v>2.3915950000000001</v>
      </c>
      <c r="AY208" s="786">
        <f>+IF(AX208=0,0,AX208/AX198*100)</f>
        <v>3.1346014613596752E-3</v>
      </c>
      <c r="AZ208" s="785">
        <f>+AT208+AV208+AX208</f>
        <v>6.2493879999999997</v>
      </c>
      <c r="BA208" s="786">
        <f>+IF(AZ208=0,0,AZ208/AZ198*100)</f>
        <v>3.1119489116118023E-3</v>
      </c>
      <c r="BB208" s="785">
        <v>3.4546579999999998</v>
      </c>
      <c r="BC208" s="786">
        <f>+IF(BB208=0,0,BB208/BB198*100)</f>
        <v>5.416957221496559E-3</v>
      </c>
      <c r="BD208" s="785">
        <v>6.0083489999999999</v>
      </c>
      <c r="BE208" s="786">
        <f>+IF(BD208=0,0,BD208/BD198*100)</f>
        <v>8.988153930248103E-3</v>
      </c>
      <c r="BF208" s="785">
        <v>2.6870970000000001</v>
      </c>
      <c r="BG208" s="786">
        <f>+IF(BF208=0,0,BF208/BF198*100)</f>
        <v>3.9662212409615483E-3</v>
      </c>
      <c r="BH208" s="785">
        <f>+BB208+BD208+BF208</f>
        <v>12.150103999999999</v>
      </c>
      <c r="BI208" s="786">
        <f>+IF(BH208=0,0,BH208/BH198*100)</f>
        <v>6.1249134062680791E-3</v>
      </c>
      <c r="BJ208" s="785">
        <f t="shared" si="170"/>
        <v>18.399491999999999</v>
      </c>
      <c r="BK208" s="786">
        <f>+IF(BJ208=0,0,BJ208/BJ198*100)</f>
        <v>4.6091956055731844E-3</v>
      </c>
      <c r="BL208" s="785">
        <v>31.199822999999999</v>
      </c>
      <c r="BM208" s="786">
        <f>+IF(BL208=0,0,BL208/BL198*100)</f>
        <v>4.2525505144510513E-2</v>
      </c>
      <c r="BN208" s="785">
        <v>4.4736229999999999</v>
      </c>
      <c r="BO208" s="786">
        <f>+IF(BN208=0,0,BN208/BN198*100)</f>
        <v>6.912694671458908E-3</v>
      </c>
      <c r="BP208" s="785">
        <v>1.996505</v>
      </c>
      <c r="BQ208" s="786">
        <f>+IF(BP208=0,0,BP208/BP198*100)</f>
        <v>3.0970003004017308E-3</v>
      </c>
      <c r="BR208" s="785">
        <f>+BL208+BN208+BP208</f>
        <v>37.669950999999998</v>
      </c>
      <c r="BS208" s="786">
        <f>+IF(BR208=0,0,BR208/BR198*100)</f>
        <v>1.8597932124050517E-2</v>
      </c>
      <c r="BT208" s="785">
        <v>0</v>
      </c>
      <c r="BU208" s="786">
        <f>+IF(BT208=0,0,BT208/BT198*100)</f>
        <v>0</v>
      </c>
      <c r="BV208" s="785">
        <v>0</v>
      </c>
      <c r="BW208" s="786">
        <f>+IF(BV208=0,0,BV208/BV198*100)</f>
        <v>0</v>
      </c>
      <c r="BX208" s="785">
        <v>6.8683969999999999</v>
      </c>
      <c r="BY208" s="786">
        <f>+IF(BX208=0,0,BX208/BX198*100)</f>
        <v>9.5937883684180086E-3</v>
      </c>
      <c r="BZ208" s="785">
        <f>+BT208+BV208+BX208</f>
        <v>6.8683969999999999</v>
      </c>
      <c r="CA208" s="786">
        <f>+IF(BZ208=0,0,BZ208/BZ198*100)</f>
        <v>3.2073496112036046E-3</v>
      </c>
      <c r="CB208" s="785">
        <f t="shared" si="171"/>
        <v>44.538347999999999</v>
      </c>
      <c r="CC208" s="786">
        <f>+IF(CB208=0,0,CB208/CB198*100)</f>
        <v>1.0688484306991673E-2</v>
      </c>
      <c r="CE208" s="785">
        <f t="shared" si="172"/>
        <v>19.504680999999998</v>
      </c>
      <c r="CF208" s="786">
        <f>+IF(CE208=0,0,CE208/CE198*100)</f>
        <v>1.8734721574782836E-3</v>
      </c>
      <c r="CG208" s="785">
        <v>2.7556660000000002</v>
      </c>
      <c r="CH208" s="786">
        <f>+IF(CG208=0,0,CG208/CG198*100)</f>
        <v>3.5287385390498625E-3</v>
      </c>
      <c r="CI208" s="785">
        <v>8.0535610000000002</v>
      </c>
      <c r="CJ208" s="786">
        <f>+IF(CI208=0,0,CI208/CI198*100)</f>
        <v>1.0638301975135852E-2</v>
      </c>
      <c r="CK208" s="785">
        <v>1.9840739999999999</v>
      </c>
      <c r="CL208" s="786">
        <f>+IF(CK208=0,0,CK208/CK198*100)</f>
        <v>2.3337484914111575E-3</v>
      </c>
      <c r="CM208" s="785">
        <f>+CG208+CI208+CK208</f>
        <v>12.793301</v>
      </c>
      <c r="CN208" s="786">
        <f>+IF(CM208=0,0,CM208/CM198*100)</f>
        <v>5.3570559461056299E-3</v>
      </c>
      <c r="CO208" s="785">
        <v>2.2706789999999999</v>
      </c>
      <c r="CP208" s="786">
        <f>+IF(CO208=0,0,CO208/CO198*100)</f>
        <v>2.7164403325390793E-3</v>
      </c>
      <c r="CQ208" s="785">
        <v>0.92899799999999999</v>
      </c>
      <c r="CR208" s="786">
        <f>+IF(CQ208=0,0,CQ208/CQ198*100)</f>
        <v>1.1229792895586092E-3</v>
      </c>
      <c r="CS208" s="785">
        <v>3.5117029999999998</v>
      </c>
      <c r="CT208" s="786">
        <f>+IF(CS208=0,0,CS208/CS198*100)</f>
        <v>3.9502681246406128E-3</v>
      </c>
      <c r="CU208" s="785">
        <f>+CO208+CQ208+CS208</f>
        <v>6.7113800000000001</v>
      </c>
      <c r="CV208" s="786">
        <f>+IF(CU208=0,0,CU208/CU198*100)</f>
        <v>2.629704041696814E-3</v>
      </c>
      <c r="CW208" s="785">
        <f t="shared" si="173"/>
        <v>19.504680999999998</v>
      </c>
      <c r="CX208" s="786">
        <f>+IF(CW208=0,0,CW208/CW198*100)</f>
        <v>3.9481047547358364E-3</v>
      </c>
      <c r="CY208" s="785">
        <v>0</v>
      </c>
      <c r="CZ208" s="786">
        <f>+IF(CY208=0,0,CY208/CY198*100)</f>
        <v>0</v>
      </c>
      <c r="DA208" s="785">
        <v>0</v>
      </c>
      <c r="DB208" s="786">
        <f>+IF(DA208=0,0,DA208/DA198*100)</f>
        <v>0</v>
      </c>
      <c r="DC208" s="785">
        <v>0</v>
      </c>
      <c r="DD208" s="786">
        <f>+IF(DC208=0,0,DC208/DC198*100)</f>
        <v>0</v>
      </c>
      <c r="DE208" s="785">
        <f>+CY208+DA208+DC208</f>
        <v>0</v>
      </c>
      <c r="DF208" s="786">
        <f>+IF(DE208=0,0,DE208/DE198*100)</f>
        <v>0</v>
      </c>
      <c r="DG208" s="785">
        <v>0</v>
      </c>
      <c r="DH208" s="786">
        <f>+IF(DG208=0,0,DG208/DG198*100)</f>
        <v>0</v>
      </c>
      <c r="DI208" s="785">
        <v>0</v>
      </c>
      <c r="DJ208" s="786">
        <f>+IF(DI208=0,0,DI208/DI198*100)</f>
        <v>0</v>
      </c>
      <c r="DK208" s="785">
        <v>0</v>
      </c>
      <c r="DL208" s="786">
        <f>+IF(DK208=0,0,DK208/DK198*100)</f>
        <v>0</v>
      </c>
      <c r="DM208" s="785">
        <f>+DG208+DI208+DK208</f>
        <v>0</v>
      </c>
      <c r="DN208" s="786">
        <f>+IF(DM208=0,0,DM208/DM198*100)</f>
        <v>0</v>
      </c>
      <c r="DO208" s="785">
        <f t="shared" si="174"/>
        <v>0</v>
      </c>
      <c r="DP208" s="786">
        <f>+IF(DO208=0,0,DO208/DO198*100)</f>
        <v>0</v>
      </c>
      <c r="DR208" s="785">
        <f t="shared" si="175"/>
        <v>0</v>
      </c>
      <c r="DS208" s="786">
        <f>+IF(DR208=0,0,DR208/DR198*100)</f>
        <v>0</v>
      </c>
      <c r="DT208" s="785">
        <v>0</v>
      </c>
      <c r="DU208" s="786">
        <f>+IF(DT208=0,0,DT208/DT198*100)</f>
        <v>0</v>
      </c>
      <c r="DV208" s="785">
        <v>0</v>
      </c>
      <c r="DW208" s="786">
        <f>+IF(DV208=0,0,DV208/DV198*100)</f>
        <v>0</v>
      </c>
      <c r="DX208" s="785">
        <v>0</v>
      </c>
      <c r="DY208" s="786">
        <f>+IF(DX208=0,0,DX208/DX198*100)</f>
        <v>0</v>
      </c>
      <c r="DZ208" s="785">
        <f>+DT208+DV208+DX208</f>
        <v>0</v>
      </c>
      <c r="EA208" s="786">
        <f>+IF(DZ208=0,0,DZ208/DZ198*100)</f>
        <v>0</v>
      </c>
      <c r="EB208" s="785">
        <v>0</v>
      </c>
      <c r="EC208" s="786">
        <f>+IF(EB208=0,0,EB208/EB198*100)</f>
        <v>0</v>
      </c>
      <c r="ED208" s="785">
        <v>0</v>
      </c>
      <c r="EE208" s="786">
        <f>+IF(ED208=0,0,ED208/ED198*100)</f>
        <v>0</v>
      </c>
      <c r="EF208" s="785">
        <v>0</v>
      </c>
      <c r="EG208" s="786">
        <f>+IF(EF208=0,0,EF208/EF198*100)</f>
        <v>0</v>
      </c>
      <c r="EH208" s="785">
        <f>+EB208+ED208+EF208</f>
        <v>0</v>
      </c>
      <c r="EI208" s="786">
        <f>+IF(EH208=0,0,EH208/EH198*100)</f>
        <v>0</v>
      </c>
      <c r="EJ208" s="785">
        <f t="shared" si="176"/>
        <v>0</v>
      </c>
      <c r="EK208" s="786">
        <f>+IF(EJ208=0,0,EJ208/EJ198*100)</f>
        <v>0</v>
      </c>
      <c r="EL208" s="785">
        <v>0</v>
      </c>
      <c r="EM208" s="786">
        <f>+IF(EL208=0,0,EL208/EL198*100)</f>
        <v>0</v>
      </c>
      <c r="EN208" s="785">
        <v>0</v>
      </c>
      <c r="EO208" s="786">
        <f>+IF(EN208=0,0,EN208/EN198*100)</f>
        <v>0</v>
      </c>
      <c r="EP208" s="785">
        <v>0</v>
      </c>
      <c r="EQ208" s="786">
        <f>+IF(EP208=0,0,EP208/EP198*100)</f>
        <v>0</v>
      </c>
      <c r="ER208" s="785">
        <f>+EL208+EN208+EP208</f>
        <v>0</v>
      </c>
      <c r="ES208" s="786">
        <f>+IF(ER208=0,0,ER208/ER198*100)</f>
        <v>0</v>
      </c>
      <c r="ET208" s="785">
        <v>0</v>
      </c>
      <c r="EU208" s="786">
        <f>+IF(ET208=0,0,ET208/ET198*100)</f>
        <v>0</v>
      </c>
      <c r="EV208" s="785">
        <v>0</v>
      </c>
      <c r="EW208" s="786">
        <f>+IF(EV208=0,0,EV208/EV198*100)</f>
        <v>0</v>
      </c>
      <c r="EX208" s="785">
        <v>0</v>
      </c>
      <c r="EY208" s="786">
        <f>+IF(EX208=0,0,EX208/EX198*100)</f>
        <v>0</v>
      </c>
      <c r="EZ208" s="785">
        <f>+ET208+EV208+EX208</f>
        <v>0</v>
      </c>
      <c r="FA208" s="786">
        <f>+IF(EZ208=0,0,EZ208/EZ198*100)</f>
        <v>0</v>
      </c>
      <c r="FB208" s="785">
        <f t="shared" si="177"/>
        <v>0</v>
      </c>
      <c r="FC208" s="786">
        <f>+IF(FB208=0,0,FB208/FB198*100)</f>
        <v>0</v>
      </c>
      <c r="FD208" s="785">
        <v>0</v>
      </c>
      <c r="FE208" s="786">
        <f>+IF(FD208=0,0,FD208/FD198*100)</f>
        <v>0</v>
      </c>
      <c r="FF208" s="785">
        <v>0</v>
      </c>
      <c r="FG208" s="786">
        <f>+IF(FF208=0,0,FF208/FF198*100)</f>
        <v>0</v>
      </c>
      <c r="FH208" s="785">
        <v>0</v>
      </c>
      <c r="FI208" s="786">
        <f>+IF(FH208=0,0,FH208/FH198*100)</f>
        <v>0</v>
      </c>
      <c r="FJ208" s="785">
        <v>0</v>
      </c>
      <c r="FK208" s="786">
        <f>+IF(FJ208=0,0,FJ208/FJ198*100)</f>
        <v>0</v>
      </c>
    </row>
    <row r="209" spans="2:167" s="758" customFormat="1" ht="13.5" customHeight="1">
      <c r="B209" s="792" t="s">
        <v>4840</v>
      </c>
      <c r="C209" s="799"/>
      <c r="D209" s="799"/>
      <c r="E209" s="800">
        <f t="shared" si="164"/>
        <v>650269.4750004597</v>
      </c>
      <c r="F209" s="801">
        <f>+IF(E209=0,0,E209/E198*100)</f>
        <v>89.16863942688434</v>
      </c>
      <c r="G209" s="800">
        <f>G210+G215+G220+G225-G226</f>
        <v>54271.455867459539</v>
      </c>
      <c r="H209" s="801">
        <f>+IF(G209=0,0,G209/G198*100)</f>
        <v>90.710809523986001</v>
      </c>
      <c r="I209" s="800">
        <f>I210+I215+I220+I225-I226</f>
        <v>44830.368124000008</v>
      </c>
      <c r="J209" s="801">
        <f>+IF(I209=0,0,I209/I198*100)</f>
        <v>82.433394971517203</v>
      </c>
      <c r="K209" s="800">
        <f>K210+K215+K220+K225-K226</f>
        <v>58559.850268000009</v>
      </c>
      <c r="L209" s="801">
        <f>+IF(K209=0,0,K209/K198*100)</f>
        <v>90.769567706279318</v>
      </c>
      <c r="M209" s="800">
        <f>M210+M215+M220+M225-M226</f>
        <v>157661.67425945957</v>
      </c>
      <c r="N209" s="801">
        <f>+IF(M209=0,0,M209/M198*100)</f>
        <v>88.213345171229435</v>
      </c>
      <c r="O209" s="800">
        <f>O210+O215+O220+O225-O226</f>
        <v>46843.095532000007</v>
      </c>
      <c r="P209" s="801">
        <f>+IF(O209=0,0,O209/O198*100)</f>
        <v>93.48024181918619</v>
      </c>
      <c r="Q209" s="800">
        <f>Q210+Q215+Q220+Q225-Q226</f>
        <v>44153.342491000003</v>
      </c>
      <c r="R209" s="801">
        <f>+IF(Q209=0,0,Q209/Q198*100)</f>
        <v>94.447915195571468</v>
      </c>
      <c r="S209" s="800">
        <f>S210+S215+S220+S225-S226</f>
        <v>53080.638298999998</v>
      </c>
      <c r="T209" s="801">
        <f>+IF(S209=0,0,S209/S198*100)</f>
        <v>92.908278346633622</v>
      </c>
      <c r="U209" s="800">
        <f>U210+U215+U220+U225-U226</f>
        <v>144077.07632199998</v>
      </c>
      <c r="V209" s="801">
        <f>+IF(U209=0,0,U209/U198*100)</f>
        <v>93.561805215456033</v>
      </c>
      <c r="W209" s="800">
        <f>W210+W215+W220+W225-W226</f>
        <v>301738.75058145961</v>
      </c>
      <c r="X209" s="801">
        <f>+IF(W209=0,0,W209/W198*100)</f>
        <v>90.688756706384453</v>
      </c>
      <c r="Y209" s="800">
        <f>Y210+Y215+Y220+Y225-Y226</f>
        <v>56546.605676000014</v>
      </c>
      <c r="Z209" s="801">
        <f>+IF(Y209=0,0,Y209/Y198*100)</f>
        <v>90.930790177371591</v>
      </c>
      <c r="AA209" s="800">
        <f>AA210+AA215+AA220+AA225-AA226</f>
        <v>53843.095655999998</v>
      </c>
      <c r="AB209" s="801">
        <f>+IF(AA209=0,0,AA209/AA198*100)</f>
        <v>88.043947287778551</v>
      </c>
      <c r="AC209" s="800">
        <f>AC210+AC215+AC220+AC225-AC226</f>
        <v>60928.662933000021</v>
      </c>
      <c r="AD209" s="801">
        <f>+IF(AC209=0,0,AC209/AC198*100)</f>
        <v>87.031149703203653</v>
      </c>
      <c r="AE209" s="800">
        <f>AE210+AE215+AE220+AE225-AE226</f>
        <v>171318.36426500001</v>
      </c>
      <c r="AF209" s="801">
        <f>+IF(AE209=0,0,AE209/AE198*100)</f>
        <v>88.605721931635486</v>
      </c>
      <c r="AG209" s="800">
        <f>AG210+AG215+AG220+AG225-AG226</f>
        <v>56736.956068000007</v>
      </c>
      <c r="AH209" s="801">
        <f>+IF(AG209=0,0,AG209/AG198*100)</f>
        <v>83.826383895875907</v>
      </c>
      <c r="AI209" s="800">
        <f>AI210+AI215+AI220+AI225-AI226</f>
        <v>63532.204349000007</v>
      </c>
      <c r="AJ209" s="801">
        <f>+IF(AI209=0,0,AI209/AI198*100)</f>
        <v>87.478598204385506</v>
      </c>
      <c r="AK209" s="800">
        <f>AK210+AK215+AK220+AK225-AK226</f>
        <v>56943.199737000003</v>
      </c>
      <c r="AL209" s="801">
        <f>+IF(AK209=0,0,AK209/AK198*100)</f>
        <v>90.558479735688096</v>
      </c>
      <c r="AM209" s="800">
        <f>AM210+AM215+AM220+AM225-AM226</f>
        <v>177212.36015400002</v>
      </c>
      <c r="AN209" s="801">
        <f>+IF(AM209=0,0,AM209/AM198*100)</f>
        <v>87.215135225504994</v>
      </c>
      <c r="AO209" s="800">
        <f>AO210+AO215+AO220+AO225-AO226</f>
        <v>348530.72441900009</v>
      </c>
      <c r="AP209" s="801">
        <f>+IF(AO209=0,0,AO209/AO198*100)</f>
        <v>87.893173642456574</v>
      </c>
      <c r="AQ209" s="734"/>
      <c r="AR209" s="800">
        <f>AR210+AR215+AR220+AR225-AR226</f>
        <v>720969.97462635254</v>
      </c>
      <c r="AS209" s="801">
        <f>+IF(AR209=0,0,AR209/AR198*100)</f>
        <v>88.366545752712739</v>
      </c>
      <c r="AT209" s="800">
        <f>AT210+AT215+AT220+AT225-AT226</f>
        <v>56351.658387999996</v>
      </c>
      <c r="AU209" s="801">
        <f>+IF(AT209=0,0,AT209/AT198*100)</f>
        <v>86.186553086695611</v>
      </c>
      <c r="AV209" s="800">
        <f>AV210+AV215+AV220+AV225-AV226</f>
        <v>49119.045908</v>
      </c>
      <c r="AW209" s="801">
        <f>+IF(AV209=0,0,AV209/AV198*100)</f>
        <v>83.056757901673777</v>
      </c>
      <c r="AX209" s="800">
        <f>AX210+AX215+AX220+AX225-AX226</f>
        <v>65239.262203999991</v>
      </c>
      <c r="AY209" s="801">
        <f>+IF(AX209=0,0,AX209/AX198*100)</f>
        <v>85.507406832128936</v>
      </c>
      <c r="AZ209" s="800">
        <f>AZ210+AZ215+AZ220+AZ225-AZ226</f>
        <v>170709.96649999998</v>
      </c>
      <c r="BA209" s="801">
        <f>+IF(AZ209=0,0,AZ209/AZ198*100)</f>
        <v>85.006834981435333</v>
      </c>
      <c r="BB209" s="800">
        <f>BB210+BB215+BB220+BB225-BB226</f>
        <v>55839.368645000017</v>
      </c>
      <c r="BC209" s="801">
        <f>+IF(BB209=0,0,BB209/BB198*100)</f>
        <v>87.556994418938544</v>
      </c>
      <c r="BD209" s="800">
        <f>BD210+BD215+BD220+BD225-BD226</f>
        <v>59257.33395</v>
      </c>
      <c r="BE209" s="801">
        <f>+IF(BD209=0,0,BD209/BD198*100)</f>
        <v>88.64565607602303</v>
      </c>
      <c r="BF209" s="800">
        <f>BF210+BF215+BF220+BF225-BF226</f>
        <v>63952.411201167073</v>
      </c>
      <c r="BG209" s="801">
        <f>+IF(BF209=0,0,BF209/BF198*100)</f>
        <v>94.395331361977668</v>
      </c>
      <c r="BH209" s="800">
        <f>BH210+BH215+BH220+BH225-BH226</f>
        <v>179049.1137961671</v>
      </c>
      <c r="BI209" s="801">
        <f>+IF(BH209=0,0,BH209/BH198*100)</f>
        <v>90.259335843591373</v>
      </c>
      <c r="BJ209" s="800">
        <f>BJ210+BJ215+BJ220+BJ225-BJ226</f>
        <v>349759.08029616711</v>
      </c>
      <c r="BK209" s="801">
        <f>+IF(BJ209=0,0,BJ209/BJ198*100)</f>
        <v>87.616985072762461</v>
      </c>
      <c r="BL209" s="800">
        <f>BL210+BL215+BL220+BL225-BL226</f>
        <v>62676.462995000009</v>
      </c>
      <c r="BM209" s="801">
        <f>+IF(BL209=0,0,BL209/BL198*100)</f>
        <v>85.428313152084087</v>
      </c>
      <c r="BN209" s="800">
        <f>BN210+BN215+BN220+BN225-BN226</f>
        <v>58630.421526999991</v>
      </c>
      <c r="BO209" s="801">
        <f>+IF(BN209=0,0,BN209/BN198*100)</f>
        <v>90.596414243015673</v>
      </c>
      <c r="BP209" s="800">
        <f>BP210+BP215+BP220+BP225-BP226</f>
        <v>58952.996804999988</v>
      </c>
      <c r="BQ209" s="801">
        <f>+IF(BP209=0,0,BP209/BP198*100)</f>
        <v>91.448530714757652</v>
      </c>
      <c r="BR209" s="800">
        <f>BR210+BR215+BR220+BR225-BR226</f>
        <v>180259.88132700001</v>
      </c>
      <c r="BS209" s="801">
        <f>+IF(BR209=0,0,BR209/BR198*100)</f>
        <v>88.995630432568078</v>
      </c>
      <c r="BT209" s="800">
        <f>BT210+BT215+BT220+BT225-BT226</f>
        <v>61232.919101000007</v>
      </c>
      <c r="BU209" s="801">
        <f>+IF(BT209=0,0,BT209/BT198*100)</f>
        <v>87.940682346064165</v>
      </c>
      <c r="BV209" s="800">
        <f>BV210+BV215+BV220+BV225-BV226</f>
        <v>64223.10554199999</v>
      </c>
      <c r="BW209" s="801">
        <f>+IF(BV209=0,0,BV209/BV198*100)</f>
        <v>88.068975014651116</v>
      </c>
      <c r="BX209" s="800">
        <f>BX210+BX215+BX220+BX225-BX226</f>
        <v>65494.988361185387</v>
      </c>
      <c r="BY209" s="801">
        <f>+IF(BX209=0,0,BX209/BX198*100)</f>
        <v>91.483508820065765</v>
      </c>
      <c r="BZ209" s="800">
        <f>BZ210+BZ215+BZ220+BZ225-BZ226</f>
        <v>190951.01300418546</v>
      </c>
      <c r="CA209" s="801">
        <f>+IF(BZ209=0,0,BZ209/BZ198*100)</f>
        <v>89.168791104810722</v>
      </c>
      <c r="CB209" s="800">
        <f>CB210+CB215+CB220+CB225-CB226</f>
        <v>371210.89433118538</v>
      </c>
      <c r="CC209" s="801">
        <f>+IF(CB209=0,0,CB209/CB198*100)</f>
        <v>89.084620261245874</v>
      </c>
      <c r="CE209" s="800">
        <f t="shared" si="172"/>
        <v>921984.43086279731</v>
      </c>
      <c r="CF209" s="801">
        <f>+IF(CE209=0,0,CE209/CE198*100)</f>
        <v>88.558852146821181</v>
      </c>
      <c r="CG209" s="800">
        <f>CG210+CG215+CG220+CG225-CG226</f>
        <v>69112.309179999982</v>
      </c>
      <c r="CH209" s="801">
        <f>+IF(CG209=0,0,CG209/CG198*100)</f>
        <v>88.501026222407035</v>
      </c>
      <c r="CI209" s="800">
        <f>CI210+CI215+CI220+CI225-CI226</f>
        <v>63129.387701000007</v>
      </c>
      <c r="CJ209" s="801">
        <f>+IF(CI209=0,0,CI209/CI198*100)</f>
        <v>83.390377234203029</v>
      </c>
      <c r="CK209" s="800">
        <f>CK210+CK215+CK220+CK225-CK226</f>
        <v>76839.579454999999</v>
      </c>
      <c r="CL209" s="801">
        <f>+IF(CK209=0,0,CK209/CK198*100)</f>
        <v>90.381836883994254</v>
      </c>
      <c r="CM209" s="800">
        <f>CM210+CM215+CM220+CM225-CM226</f>
        <v>209081.27633600001</v>
      </c>
      <c r="CN209" s="801">
        <f>+IF(CM209=0,0,CM209/CM198*100)</f>
        <v>87.550515274761636</v>
      </c>
      <c r="CO209" s="800">
        <f>CO210+CO215+CO220+CO225-CO226</f>
        <v>75123.296717999983</v>
      </c>
      <c r="CP209" s="801">
        <f>+IF(CO209=0,0,CO209/CO198*100)</f>
        <v>89.870894617017996</v>
      </c>
      <c r="CQ209" s="800">
        <f>CQ210+CQ215+CQ220+CQ225-CQ226</f>
        <v>77633.570819999979</v>
      </c>
      <c r="CR209" s="801">
        <f>+IF(CQ209=0,0,CQ209/CQ198*100)</f>
        <v>93.844004190904116</v>
      </c>
      <c r="CS209" s="800">
        <f>CS210+CS215+CS220+CS225-CS226</f>
        <v>82499.466005999973</v>
      </c>
      <c r="CT209" s="801">
        <f>+IF(CS209=0,0,CS209/CS198*100)</f>
        <v>92.802555017714624</v>
      </c>
      <c r="CU209" s="800">
        <f>CU210+CU215+CU220+CU225-CU226</f>
        <v>235256.33354399991</v>
      </c>
      <c r="CV209" s="801">
        <f>+IF(CU209=0,0,CU209/CU198*100)</f>
        <v>92.179928890247652</v>
      </c>
      <c r="CW209" s="800">
        <f>CW210+CW215+CW220+CW225-CW226</f>
        <v>444337.60988</v>
      </c>
      <c r="CX209" s="801">
        <f>+IF(CW209=0,0,CW209/CW198*100)</f>
        <v>89.942072381249673</v>
      </c>
      <c r="CY209" s="800">
        <f>CY210+CY215+CY220+CY225-CY226</f>
        <v>82022.804909000013</v>
      </c>
      <c r="CZ209" s="801">
        <f>+IF(CY209=0,0,CY209/CY198*100)</f>
        <v>90.901791265801791</v>
      </c>
      <c r="DA209" s="800">
        <f>DA210+DA215+DA220+DA225-DA226</f>
        <v>84268.180578999978</v>
      </c>
      <c r="DB209" s="801">
        <f>+IF(DA209=0,0,DA209/DA198*100)</f>
        <v>84.731631977976505</v>
      </c>
      <c r="DC209" s="800">
        <f>DC210+DC215+DC220+DC225-DC226</f>
        <v>83759.514444</v>
      </c>
      <c r="DD209" s="801">
        <f>+IF(DC209=0,0,DC209/DC198*100)</f>
        <v>83.625701339130629</v>
      </c>
      <c r="DE209" s="800">
        <f>DE210+DE215+DE220+DE225-DE226</f>
        <v>250050.49993199998</v>
      </c>
      <c r="DF209" s="801">
        <f>+IF(DE209=0,0,DE209/DE198*100)</f>
        <v>86.2703069187219</v>
      </c>
      <c r="DG209" s="800">
        <f>DG210+DG215+DG220+DG225-DG226</f>
        <v>84332.423862486117</v>
      </c>
      <c r="DH209" s="801">
        <f>+IF(DG209=0,0,DG209/DG198*100)</f>
        <v>88.484456331777764</v>
      </c>
      <c r="DI209" s="800">
        <f>DI210+DI215+DI220+DI225-DI226</f>
        <v>73910.538688324174</v>
      </c>
      <c r="DJ209" s="801">
        <f>+IF(DI209=0,0,DI209/DI198*100)</f>
        <v>88.848170402274093</v>
      </c>
      <c r="DK209" s="800">
        <f>DK210+DK215+DK220+DK225-DK226</f>
        <v>69353.358499987095</v>
      </c>
      <c r="DL209" s="801">
        <f>+IF(DK209=0,0,DK209/DK198*100)</f>
        <v>88.088894862851035</v>
      </c>
      <c r="DM209" s="800">
        <f>DM210+DM215+DM220+DM225-DM226</f>
        <v>227596.32105079736</v>
      </c>
      <c r="DN209" s="801">
        <f>+IF(DM209=0,0,DM209/DM198*100)</f>
        <v>88.481009792897723</v>
      </c>
      <c r="DO209" s="800">
        <f>DO210+DO215+DO220+DO225-DO226</f>
        <v>477646.8209827973</v>
      </c>
      <c r="DP209" s="801">
        <f>+IF(DO209=0,0,DO209/DO198*100)</f>
        <v>87.309751655347199</v>
      </c>
      <c r="DR209" s="800">
        <f t="shared" si="175"/>
        <v>985334.45964147942</v>
      </c>
      <c r="DS209" s="801">
        <f>+IF(DR209=0,0,DR209/DR198*100)</f>
        <v>86.720340445436619</v>
      </c>
      <c r="DT209" s="800">
        <f>DT210+DT215+DT220+DT225-DT226</f>
        <v>81254.847220709154</v>
      </c>
      <c r="DU209" s="801">
        <f>+IF(DT209=0,0,DT209/DT198*100)</f>
        <v>86.935104778046806</v>
      </c>
      <c r="DV209" s="800">
        <f>DV210+DV215+DV220+DV225-DV226</f>
        <v>83188.41204717115</v>
      </c>
      <c r="DW209" s="801">
        <f>+IF(DV209=0,0,DV209/DV198*100)</f>
        <v>87.115698585889604</v>
      </c>
      <c r="DX209" s="800">
        <f>DX210+DX215+DX220+DX225-DX226</f>
        <v>83755.661810380101</v>
      </c>
      <c r="DY209" s="801">
        <f>+IF(DX209=0,0,DX209/DX198*100)</f>
        <v>86.340591819605493</v>
      </c>
      <c r="DZ209" s="800">
        <f>DZ210+DZ215+DZ220+DZ225-DZ226</f>
        <v>248198.92107826044</v>
      </c>
      <c r="EA209" s="801">
        <f>+IF(DZ209=0,0,DZ209/DZ198*100)</f>
        <v>86.793736829390667</v>
      </c>
      <c r="EB209" s="800">
        <f>EB210+EB215+EB220+EB225-EB226</f>
        <v>79714.870997149017</v>
      </c>
      <c r="EC209" s="801">
        <f>+IF(EB209=0,0,EB209/EB198*100)</f>
        <v>86.799315018896266</v>
      </c>
      <c r="ED209" s="800">
        <f>ED210+ED215+ED220+ED225-ED226</f>
        <v>80162.938272561121</v>
      </c>
      <c r="EE209" s="801">
        <f>+IF(ED209=0,0,ED209/ED198*100)</f>
        <v>87.883036322327342</v>
      </c>
      <c r="EF209" s="800">
        <f>EF210+EF215+EF220+EF225-EF226</f>
        <v>78195.216451949673</v>
      </c>
      <c r="EG209" s="801">
        <f>+IF(EF209=0,0,EF209/EF198*100)</f>
        <v>87.320524248691186</v>
      </c>
      <c r="EH209" s="800">
        <f>EH210+EH215+EH220+EH225-EH226</f>
        <v>238073.02572165983</v>
      </c>
      <c r="EI209" s="801">
        <f>+IF(EH209=0,0,EH209/EH198*100)</f>
        <v>87.333154064473334</v>
      </c>
      <c r="EJ209" s="800">
        <f>EJ210+EJ215+EJ220+EJ225-EJ226</f>
        <v>486271.94679992023</v>
      </c>
      <c r="EK209" s="801">
        <f>+IF(EJ209=0,0,EJ209/EJ198*100)</f>
        <v>87.056994065212621</v>
      </c>
      <c r="EL209" s="800">
        <f>EL210+EL215+EL220+EL225-EL226</f>
        <v>82805.794807177139</v>
      </c>
      <c r="EM209" s="801">
        <f>+IF(EL209=0,0,EL209/EL198*100)</f>
        <v>87.272022064537538</v>
      </c>
      <c r="EN209" s="800">
        <f>EN210+EN215+EN220+EN225-EN226</f>
        <v>81701.176713385241</v>
      </c>
      <c r="EO209" s="801">
        <f>+IF(EN209=0,0,EN209/EN198*100)</f>
        <v>86.884624953169862</v>
      </c>
      <c r="EP209" s="800">
        <f>EP210+EP215+EP220+EP225-EP226</f>
        <v>83439.236059056668</v>
      </c>
      <c r="EQ209" s="801">
        <f>+IF(EP209=0,0,EP209/EP198*100)</f>
        <v>86.424195753080781</v>
      </c>
      <c r="ER209" s="800">
        <f>ER210+ER215+ER220+ER225-ER226</f>
        <v>247946.20757961908</v>
      </c>
      <c r="ES209" s="801">
        <f>+IF(ER209=0,0,ER209/ER198*100)</f>
        <v>86.857666969843336</v>
      </c>
      <c r="ET209" s="800">
        <f>ET210+ET215+ET220+ET225-ET226</f>
        <v>86115.097341563422</v>
      </c>
      <c r="EU209" s="801">
        <f>+IF(ET209=0,0,ET209/ET198*100)</f>
        <v>85.631901169668438</v>
      </c>
      <c r="EV209" s="800">
        <f>EV210+EV215+EV220+EV225-EV226</f>
        <v>85341.434471625646</v>
      </c>
      <c r="EW209" s="801">
        <f>+IF(EV209=0,0,EV209/EV198*100)</f>
        <v>85.431438461074521</v>
      </c>
      <c r="EX209" s="800">
        <f>EX210+EX215+EX220+EX225-EX226</f>
        <v>79659.773448750944</v>
      </c>
      <c r="EY209" s="801">
        <f>+IF(EX209=0,0,EX209/EX198*100)</f>
        <v>86.839897674561385</v>
      </c>
      <c r="EZ209" s="800">
        <f>EZ210+EZ215+EZ220+EZ225-EZ226</f>
        <v>251116.30526194</v>
      </c>
      <c r="FA209" s="801">
        <f>+IF(EZ209=0,0,EZ209/EZ198*100)</f>
        <v>85.94261094766162</v>
      </c>
      <c r="FB209" s="800">
        <f>FB210+FB215+FB220+FB225-FB226</f>
        <v>499062.51284155913</v>
      </c>
      <c r="FC209" s="801">
        <f>+IF(FB209=0,0,FB209/FB198*100)</f>
        <v>86.39481005305359</v>
      </c>
      <c r="FD209" s="800">
        <f>FD210+FD215+FD220+FD225-FD226</f>
        <v>1019251.1702871035</v>
      </c>
      <c r="FE209" s="801">
        <f>+IF(FD209=0,0,FD209/FD198*100)</f>
        <v>85.297367345135527</v>
      </c>
      <c r="FF209" s="800">
        <f>FF210+FF215+FF220+FF225-FF226</f>
        <v>1116702.4632394847</v>
      </c>
      <c r="FG209" s="801">
        <f>+IF(FF209=0,0,FF209/FF198*100)</f>
        <v>83.969904981644689</v>
      </c>
      <c r="FH209" s="800">
        <f>FH210+FH215+FH220+FH225-FH226</f>
        <v>1335135.417822418</v>
      </c>
      <c r="FI209" s="801">
        <f>+IF(FH209=0,0,FH209/FH198*100)</f>
        <v>83.504394828917867</v>
      </c>
      <c r="FJ209" s="800">
        <f>FJ210+FJ215+FJ220+FJ225-FJ226</f>
        <v>1498963.462313076</v>
      </c>
      <c r="FK209" s="801">
        <f>+IF(FJ209=0,0,FJ209/FJ198*100)</f>
        <v>83.720407867629461</v>
      </c>
    </row>
    <row r="210" spans="2:167" s="648" customFormat="1" ht="13.5" customHeight="1">
      <c r="B210" s="771"/>
      <c r="C210" s="728" t="s">
        <v>4841</v>
      </c>
      <c r="D210" s="787"/>
      <c r="E210" s="770">
        <f t="shared" si="164"/>
        <v>577427.38693096198</v>
      </c>
      <c r="F210" s="726">
        <f>+IF(E210=0,0,E210/E199*100)</f>
        <v>90.258317341165721</v>
      </c>
      <c r="G210" s="770">
        <f>G211+G212-G213-G214</f>
        <v>46543.532061000005</v>
      </c>
      <c r="H210" s="726">
        <f>+IF(G210=0,0,G210/G199*100)</f>
        <v>91.525586612669969</v>
      </c>
      <c r="I210" s="770">
        <f>I211+I212-I213-I214</f>
        <v>42102.009732000006</v>
      </c>
      <c r="J210" s="726">
        <f>+IF(I210=0,0,I210/I199*100)</f>
        <v>87.337106038781442</v>
      </c>
      <c r="K210" s="770">
        <f>K211+K212-K213-K214</f>
        <v>51077.165268000004</v>
      </c>
      <c r="L210" s="726">
        <f>+IF(K210=0,0,K210/K199*100)</f>
        <v>90.957001740454473</v>
      </c>
      <c r="M210" s="770">
        <f>M211+M212-M213-M214</f>
        <v>139722.70706100002</v>
      </c>
      <c r="N210" s="726">
        <f>+IF(M210=0,0,M210/M199*100)</f>
        <v>90.019025733565641</v>
      </c>
      <c r="O210" s="770">
        <f>O211+O212-O213-O214</f>
        <v>42125.686880039153</v>
      </c>
      <c r="P210" s="726">
        <f>+IF(O210=0,0,O210/O199*100)</f>
        <v>95.475595389248824</v>
      </c>
      <c r="Q210" s="770">
        <f>Q211+Q212-Q213-Q214</f>
        <v>38892.730227000007</v>
      </c>
      <c r="R210" s="726">
        <f>+IF(Q210=0,0,Q210/Q199*100)</f>
        <v>97.897382540455553</v>
      </c>
      <c r="S210" s="770">
        <f>S211+S212-S213-S214</f>
        <v>49186.304032</v>
      </c>
      <c r="T210" s="726">
        <f>+IF(S210=0,0,S210/S199*100)</f>
        <v>94.157747240186936</v>
      </c>
      <c r="U210" s="770">
        <f>U211+U212-U213-U214</f>
        <v>130204.72113903915</v>
      </c>
      <c r="V210" s="726">
        <f>+IF(U210=0,0,U210/U199*100)</f>
        <v>95.676721582086699</v>
      </c>
      <c r="W210" s="770">
        <f t="shared" ref="W210:W226" si="178">+M210+U210</f>
        <v>269927.4282000392</v>
      </c>
      <c r="X210" s="726">
        <f>+IF(W210=0,0,W210/W199*100)</f>
        <v>92.662136322092209</v>
      </c>
      <c r="Y210" s="770">
        <f>Y211+Y212-Y213-Y214</f>
        <v>49532.997354000006</v>
      </c>
      <c r="Z210" s="726">
        <f>+IF(Y210=0,0,Y210/Y199*100)</f>
        <v>90.197193584309318</v>
      </c>
      <c r="AA210" s="770">
        <f>AA211+AA212-AA213-AA214</f>
        <v>47268.162778000005</v>
      </c>
      <c r="AB210" s="726">
        <f>+IF(AA210=0,0,AA210/AA199*100)</f>
        <v>88.617768846540486</v>
      </c>
      <c r="AC210" s="770">
        <f>AC211+AC212-AC213-AC214</f>
        <v>54033.471979922724</v>
      </c>
      <c r="AD210" s="726">
        <f>+IF(AC210=0,0,AC210/AC199*100)</f>
        <v>86.283816736576668</v>
      </c>
      <c r="AE210" s="770">
        <f>AE211+AE212-AE213-AE214</f>
        <v>150834.63211192272</v>
      </c>
      <c r="AF210" s="726">
        <f>+IF(AE210=0,0,AE210/AE199*100)</f>
        <v>88.270020679781126</v>
      </c>
      <c r="AG210" s="770">
        <f>AG211+AG212-AG213-AG214</f>
        <v>49789.182265999996</v>
      </c>
      <c r="AH210" s="726">
        <f>+IF(AG210=0,0,AG210/AG199*100)</f>
        <v>86.506864895893415</v>
      </c>
      <c r="AI210" s="770">
        <f>AI211+AI212-AI213-AI214</f>
        <v>56287.497662000002</v>
      </c>
      <c r="AJ210" s="726">
        <f>+IF(AI210=0,0,AI210/AI199*100)</f>
        <v>87.930940045516294</v>
      </c>
      <c r="AK210" s="770">
        <f>AK211+AK212-AK213-AK214</f>
        <v>50588.646691000002</v>
      </c>
      <c r="AL210" s="726">
        <f>+IF(AK210=0,0,AK210/AK199*100)</f>
        <v>90.337189499337782</v>
      </c>
      <c r="AM210" s="770">
        <f>AM211+AM212-AM213-AM214</f>
        <v>156665.32661900003</v>
      </c>
      <c r="AN210" s="726">
        <f>+IF(AM210=0,0,AM210/AM199*100)</f>
        <v>88.228214920114794</v>
      </c>
      <c r="AO210" s="770">
        <f t="shared" ref="AO210:AO226" si="179">+AE210+AM210</f>
        <v>307499.95873092278</v>
      </c>
      <c r="AP210" s="726">
        <f>+IF(AO210=0,0,AO210/AO199*100)</f>
        <v>88.248716498378457</v>
      </c>
      <c r="AQ210" s="651"/>
      <c r="AR210" s="770">
        <f>AR211+AR212-AR213-AR214</f>
        <v>658253.63482008257</v>
      </c>
      <c r="AS210" s="726">
        <f>+IF(AR210=0,0,AR210/AR199*100)</f>
        <v>90.765519965694224</v>
      </c>
      <c r="AT210" s="770">
        <f>AT211+AT212-AT213-AT214</f>
        <v>50432.422355000002</v>
      </c>
      <c r="AU210" s="726">
        <f>+IF(AT210=0,0,AT210/AT199*100)</f>
        <v>87.371479198737674</v>
      </c>
      <c r="AV210" s="770">
        <f>AV211+AV212-AV213-AV214</f>
        <v>47090.040463833335</v>
      </c>
      <c r="AW210" s="726">
        <f>+IF(AV210=0,0,AV210/AV199*100)</f>
        <v>88.053461601030605</v>
      </c>
      <c r="AX210" s="770">
        <f>AX211+AX212-AX213-AX214</f>
        <v>60046.720690833332</v>
      </c>
      <c r="AY210" s="726">
        <f>+IF(AX210=0,0,AX210/AX199*100)</f>
        <v>88.383704308385418</v>
      </c>
      <c r="AZ210" s="770">
        <f>AZ211+AZ212-AZ213-AZ214</f>
        <v>157569.18350966668</v>
      </c>
      <c r="BA210" s="726">
        <f>+IF(AZ210=0,0,AZ210/AZ199*100)</f>
        <v>87.958959664135293</v>
      </c>
      <c r="BB210" s="770">
        <f>BB211+BB212-BB213-BB214</f>
        <v>51199.383796000009</v>
      </c>
      <c r="BC210" s="726">
        <f>+IF(BB210=0,0,BB210/BB199*100)</f>
        <v>89.114170322139955</v>
      </c>
      <c r="BD210" s="770">
        <f>BD211+BD212-BD213-BD214</f>
        <v>54170.718950999995</v>
      </c>
      <c r="BE210" s="726">
        <f>+IF(BD210=0,0,BD210/BD199*100)</f>
        <v>89.830839778862099</v>
      </c>
      <c r="BF210" s="770">
        <f>BF211+BF212-BF213-BF214</f>
        <v>56782.040872487996</v>
      </c>
      <c r="BG210" s="726">
        <f>+IF(BF210=0,0,BF210/BF199*100)</f>
        <v>93.283182036647531</v>
      </c>
      <c r="BH210" s="770">
        <f>BH211+BH212-BH213-BH214</f>
        <v>162152.14361948802</v>
      </c>
      <c r="BI210" s="726">
        <f>+IF(BH210=0,0,BH210/BH199*100)</f>
        <v>90.7767804820066</v>
      </c>
      <c r="BJ210" s="770">
        <f t="shared" ref="BJ210:BJ226" si="180">+AZ210+BH210</f>
        <v>319721.3271291547</v>
      </c>
      <c r="BK210" s="726">
        <f>+IF(BJ210=0,0,BJ210/BJ199*100)</f>
        <v>89.365853386398413</v>
      </c>
      <c r="BL210" s="770">
        <f>BL211+BL212-BL213-BL214</f>
        <v>58417.14338400001</v>
      </c>
      <c r="BM210" s="726">
        <f>+IF(BL210=0,0,BL210/BL199*100)</f>
        <v>90.264734591504748</v>
      </c>
      <c r="BN210" s="770">
        <f>BN211+BN212-BN213-BN214</f>
        <v>53114.437376299204</v>
      </c>
      <c r="BO210" s="726">
        <f>+IF(BN210=0,0,BN210/BN199*100)</f>
        <v>90.972560757689962</v>
      </c>
      <c r="BP210" s="770">
        <f>BP211+BP212-BP213-BP214</f>
        <v>52616.548468999994</v>
      </c>
      <c r="BQ210" s="726">
        <f>+IF(BP210=0,0,BP210/BP199*100)</f>
        <v>94.118748534122048</v>
      </c>
      <c r="BR210" s="770">
        <f>BR211+BR212-BR213-BR214</f>
        <v>164148.1292292992</v>
      </c>
      <c r="BS210" s="726">
        <f>+IF(BR210=0,0,BR210/BR199*100)</f>
        <v>91.699219235707261</v>
      </c>
      <c r="BT210" s="770">
        <f>BT211+BT212-BT213-BT214</f>
        <v>58077.587317037433</v>
      </c>
      <c r="BU210" s="726">
        <f>+IF(BT210=0,0,BT210/BT199*100)</f>
        <v>90.781160281120634</v>
      </c>
      <c r="BV210" s="770">
        <f>BV211+BV212-BV213-BV214</f>
        <v>58498.015399881449</v>
      </c>
      <c r="BW210" s="726">
        <f>+IF(BV210=0,0,BV210/BV199*100)</f>
        <v>91.762685420775611</v>
      </c>
      <c r="BX210" s="770">
        <f>BX211+BX212-BX213-BX214</f>
        <v>57808.575745709793</v>
      </c>
      <c r="BY210" s="726">
        <f>+IF(BX210=0,0,BX210/BX199*100)</f>
        <v>95.196027545941817</v>
      </c>
      <c r="BZ210" s="770">
        <f>BZ211+BZ212-BZ213-BZ214</f>
        <v>174384.17846262871</v>
      </c>
      <c r="CA210" s="726">
        <f>+IF(BZ210=0,0,BZ210/BZ199*100)</f>
        <v>92.535828225082113</v>
      </c>
      <c r="CB210" s="770">
        <f t="shared" ref="CB210:CB226" si="181">+BR210+BZ210</f>
        <v>338532.30769192788</v>
      </c>
      <c r="CC210" s="726">
        <f>+IF(CB210=0,0,CB210/CB199*100)</f>
        <v>92.128273776064944</v>
      </c>
      <c r="CE210" s="770">
        <f t="shared" si="172"/>
        <v>814714.05683853477</v>
      </c>
      <c r="CF210" s="726">
        <f>+IF(CE210=0,0,CE210/CE199*100)</f>
        <v>89.552676386530521</v>
      </c>
      <c r="CG210" s="770">
        <f>CG211+CG212-CG213-CG214</f>
        <v>60628.47207299999</v>
      </c>
      <c r="CH210" s="726">
        <f>+IF(CG210=0,0,CG210/CG199*100)</f>
        <v>86.546173654884342</v>
      </c>
      <c r="CI210" s="770">
        <f>CI211+CI212-CI213-CI214</f>
        <v>56745.616749000008</v>
      </c>
      <c r="CJ210" s="726">
        <f>+IF(CI210=0,0,CI210/CI199*100)</f>
        <v>87.28522372357466</v>
      </c>
      <c r="CK210" s="770">
        <f>CK211+CK212-CK213-CK214</f>
        <v>62885.368222724013</v>
      </c>
      <c r="CL210" s="726">
        <f>+IF(CK210=0,0,CK210/CK199*100)</f>
        <v>89.016605207469553</v>
      </c>
      <c r="CM210" s="770">
        <f>CM211+CM212-CM213-CM214</f>
        <v>180259.45704472403</v>
      </c>
      <c r="CN210" s="726">
        <f>+IF(CM210=0,0,CM210/CM199*100)</f>
        <v>87.628133037761231</v>
      </c>
      <c r="CO210" s="770">
        <f>CO211+CO212-CO213-CO214</f>
        <v>66405.398519999988</v>
      </c>
      <c r="CP210" s="726">
        <f>+IF(CO210=0,0,CO210/CO199*100)</f>
        <v>91.413833543944619</v>
      </c>
      <c r="CQ210" s="770">
        <f>CQ211+CQ212-CQ213-CQ214</f>
        <v>66756.260442999992</v>
      </c>
      <c r="CR210" s="726">
        <f>+IF(CQ210=0,0,CQ210/CQ199*100)</f>
        <v>89.64161222288152</v>
      </c>
      <c r="CS210" s="770">
        <f>CS211+CS212-CS213-CS214</f>
        <v>67764.511161999995</v>
      </c>
      <c r="CT210" s="726">
        <f>+IF(CS210=0,0,CS210/CS199*100)</f>
        <v>91.580695329159241</v>
      </c>
      <c r="CU210" s="770">
        <f>CU211+CU212-CU213-CU214</f>
        <v>200926.17012499995</v>
      </c>
      <c r="CV210" s="726">
        <f>+IF(CU210=0,0,CU210/CU199*100)</f>
        <v>90.872779923997854</v>
      </c>
      <c r="CW210" s="770">
        <f t="shared" ref="CW210:CW226" si="182">+CM210+CU210</f>
        <v>381185.62716972397</v>
      </c>
      <c r="CX210" s="726">
        <f>+IF(CW210=0,0,CW210/CW199*100)</f>
        <v>89.308982250864489</v>
      </c>
      <c r="CY210" s="770">
        <f>CY211+CY212-CY213-CY214</f>
        <v>68638.607530165318</v>
      </c>
      <c r="CZ210" s="726">
        <f>+IF(CY210=0,0,CY210/CY199*100)</f>
        <v>88.966951173940231</v>
      </c>
      <c r="DA210" s="770">
        <f>DA211+DA212-DA213-DA214</f>
        <v>68470.516962999987</v>
      </c>
      <c r="DB210" s="726">
        <f>+IF(DA210=0,0,DA210/DA199*100)</f>
        <v>85.700265781097443</v>
      </c>
      <c r="DC210" s="770">
        <f>DC211+DC212-DC213-DC214</f>
        <v>73387.920316999996</v>
      </c>
      <c r="DD210" s="726">
        <f>+IF(DC210=0,0,DC210/DC199*100)</f>
        <v>86.936046671630308</v>
      </c>
      <c r="DE210" s="770">
        <f>DE211+DE212-DE213-DE214</f>
        <v>210497.04481016527</v>
      </c>
      <c r="DF210" s="726">
        <f>+IF(DE210=0,0,DE210/DE199*100)</f>
        <v>87.176053505751796</v>
      </c>
      <c r="DG210" s="770">
        <f>DG211+DG212-DG213-DG214</f>
        <v>76237.710743895994</v>
      </c>
      <c r="DH210" s="726">
        <f>+IF(DG210=0,0,DG210/DG199*100)</f>
        <v>91.525689031050618</v>
      </c>
      <c r="DI210" s="770">
        <f>DI211+DI212-DI213-DI214</f>
        <v>74337.491974441728</v>
      </c>
      <c r="DJ210" s="726">
        <f>+IF(DI210=0,0,DI210/DI199*100)</f>
        <v>91.112318210882165</v>
      </c>
      <c r="DK210" s="770">
        <f>DK211+DK212-DK213-DK214</f>
        <v>72456.18214030785</v>
      </c>
      <c r="DL210" s="726">
        <f>+IF(DK210=0,0,DK210/DK199*100)</f>
        <v>94.595820753586921</v>
      </c>
      <c r="DM210" s="770">
        <f>DM211+DM212-DM213-DM214</f>
        <v>223031.38485864556</v>
      </c>
      <c r="DN210" s="726">
        <f>+IF(DM210=0,0,DM210/DM199*100)</f>
        <v>92.359841746413181</v>
      </c>
      <c r="DO210" s="770">
        <f t="shared" ref="DO210:DO226" si="183">+DE210+DM210</f>
        <v>433528.4296688108</v>
      </c>
      <c r="DP210" s="726">
        <f>+IF(DO210=0,0,DO210/DO199*100)</f>
        <v>89.768049089815776</v>
      </c>
      <c r="DR210" s="770">
        <f t="shared" si="175"/>
        <v>986720.12849325989</v>
      </c>
      <c r="DS210" s="726">
        <f>+IF(DR210=0,0,DR210/DR199*100)</f>
        <v>89.386067675618136</v>
      </c>
      <c r="DT210" s="770">
        <f>DT211+DT212-DT213-DT214</f>
        <v>83244.092890655782</v>
      </c>
      <c r="DU210" s="726">
        <f>+IF(DT210=0,0,DT210/DT199*100)</f>
        <v>89.753421961395347</v>
      </c>
      <c r="DV210" s="770">
        <f>DV211+DV212-DV213-DV214</f>
        <v>85463.060971970568</v>
      </c>
      <c r="DW210" s="726">
        <f>+IF(DV210=0,0,DV210/DV199*100)</f>
        <v>89.513522911302431</v>
      </c>
      <c r="DX210" s="770">
        <f>DX211+DX212-DX213-DX214</f>
        <v>86084.379293284816</v>
      </c>
      <c r="DY210" s="726">
        <f>+IF(DX210=0,0,DX210/DX199*100)</f>
        <v>89.430212029408679</v>
      </c>
      <c r="DZ210" s="770">
        <f>DZ211+DZ212-DZ213-DZ214</f>
        <v>254791.53315591117</v>
      </c>
      <c r="EA210" s="726">
        <f>+IF(DZ210=0,0,DZ210/DZ199*100)</f>
        <v>89.563546053867697</v>
      </c>
      <c r="EB210" s="770">
        <f>EB211+EB212-EB213-EB214</f>
        <v>82138.684708963367</v>
      </c>
      <c r="EC210" s="726">
        <f>+IF(EB210=0,0,EB210/EB199*100)</f>
        <v>89.992857849363631</v>
      </c>
      <c r="ED210" s="770">
        <f>ED211+ED212-ED213-ED214</f>
        <v>79280.479679720156</v>
      </c>
      <c r="EE210" s="726">
        <f>+IF(ED210=0,0,ED210/ED199*100)</f>
        <v>90.795519289822963</v>
      </c>
      <c r="EF210" s="770">
        <f>EF211+EF212-EF213-EF214</f>
        <v>79033.515509197634</v>
      </c>
      <c r="EG210" s="726">
        <f>+IF(EF210=0,0,EF210/EF199*100)</f>
        <v>91.656976572436662</v>
      </c>
      <c r="EH210" s="770">
        <f>EH211+EH212-EH213-EH214</f>
        <v>240452.67989788114</v>
      </c>
      <c r="EI210" s="726">
        <f>+IF(EH210=0,0,EH210/EH199*100)</f>
        <v>90.799372619066247</v>
      </c>
      <c r="EJ210" s="770">
        <f t="shared" ref="EJ210:EJ226" si="184">+DZ210+EH210</f>
        <v>495244.21305379231</v>
      </c>
      <c r="EK210" s="726">
        <f>+IF(EJ210=0,0,EJ210/EJ199*100)</f>
        <v>90.159339349329031</v>
      </c>
      <c r="EL210" s="770">
        <f>EL211+EL212-EL213-EL214</f>
        <v>81066.682992103917</v>
      </c>
      <c r="EM210" s="726">
        <f>+IF(EL210=0,0,EL210/EL199*100)</f>
        <v>88.272418202538503</v>
      </c>
      <c r="EN210" s="770">
        <f>EN211+EN212-EN213-EN214</f>
        <v>80927.747160918443</v>
      </c>
      <c r="EO210" s="726">
        <f>+IF(EN210=0,0,EN210/EN199*100)</f>
        <v>88.892531318447126</v>
      </c>
      <c r="EP210" s="770">
        <f>EP211+EP212-EP213-EP214</f>
        <v>83087.645620502095</v>
      </c>
      <c r="EQ210" s="726">
        <f>+IF(EP210=0,0,EP210/EP199*100)</f>
        <v>88.870149977809206</v>
      </c>
      <c r="ER210" s="770">
        <f>ER211+ER212-ER213-ER214</f>
        <v>245082.07577352447</v>
      </c>
      <c r="ES210" s="726">
        <f>+IF(ER210=0,0,ER210/ER199*100)</f>
        <v>88.678898347871908</v>
      </c>
      <c r="ET210" s="770">
        <f>ET211+ET212-ET213-ET214</f>
        <v>84617.376972599581</v>
      </c>
      <c r="EU210" s="726">
        <f>+IF(ET210=0,0,ET210/ET199*100)</f>
        <v>88.111160965122963</v>
      </c>
      <c r="EV210" s="770">
        <f>EV211+EV212-EV213-EV214</f>
        <v>84018.658099192326</v>
      </c>
      <c r="EW210" s="726">
        <f>+IF(EV210=0,0,EV210/EV199*100)</f>
        <v>88.286260358383586</v>
      </c>
      <c r="EX210" s="770">
        <f>EX211+EX212-EX213-EX214</f>
        <v>77757.804594151239</v>
      </c>
      <c r="EY210" s="726">
        <f>+IF(EX210=0,0,EX210/EX199*100)</f>
        <v>89.360591575155411</v>
      </c>
      <c r="EZ210" s="770">
        <f>EZ211+EZ212-EZ213-EZ214</f>
        <v>246393.83966594312</v>
      </c>
      <c r="FA210" s="726">
        <f>+IF(EZ210=0,0,EZ210/EZ199*100)</f>
        <v>88.561830114747494</v>
      </c>
      <c r="FB210" s="770">
        <f t="shared" ref="FB210:FB226" si="185">+ER210+EZ210</f>
        <v>491475.91543946759</v>
      </c>
      <c r="FC210" s="726">
        <f>+IF(FB210=0,0,FB210/FB199*100)</f>
        <v>88.620169340322761</v>
      </c>
      <c r="FD210" s="770">
        <f>FD211+FD212-FD213-FD214</f>
        <v>985364.45631804434</v>
      </c>
      <c r="FE210" s="726">
        <f>+IF(FD210=0,0,FD210/FD199*100)</f>
        <v>85.679052749875979</v>
      </c>
      <c r="FF210" s="770">
        <f>FF211+FF212-FF213-FF214</f>
        <v>1055417.7462674077</v>
      </c>
      <c r="FG210" s="726">
        <f>+IF(FF210=0,0,FF210/FF199*100)</f>
        <v>83.778350034520713</v>
      </c>
      <c r="FH210" s="770">
        <f>FH211+FH212-FH213-FH214</f>
        <v>1255532.7991550323</v>
      </c>
      <c r="FI210" s="726">
        <f>+IF(FH210=0,0,FH210/FH199*100)</f>
        <v>83.180503484445282</v>
      </c>
      <c r="FJ210" s="770">
        <f>FJ211+FJ212-FJ213-FJ214</f>
        <v>1400036.2868473935</v>
      </c>
      <c r="FK210" s="726">
        <f>+IF(FJ210=0,0,FJ210/FJ199*100)</f>
        <v>82.848412895975343</v>
      </c>
    </row>
    <row r="211" spans="2:167" s="648" customFormat="1" ht="13.5" customHeight="1">
      <c r="B211" s="771"/>
      <c r="C211" s="769"/>
      <c r="D211" s="731" t="s">
        <v>4842</v>
      </c>
      <c r="E211" s="770">
        <f>+G211</f>
        <v>30413.354699</v>
      </c>
      <c r="F211" s="726">
        <f>+IF(E211=0,0,E211/E199*100)</f>
        <v>4.753945313231184</v>
      </c>
      <c r="G211" s="770">
        <v>30413.354699</v>
      </c>
      <c r="H211" s="726">
        <f>+IF(G211=0,0,G211/G199*100)</f>
        <v>59.806379241630999</v>
      </c>
      <c r="I211" s="770">
        <v>25818.774440000001</v>
      </c>
      <c r="J211" s="726">
        <f>+IF(I211=0,0,I211/I199*100)</f>
        <v>53.558893160004551</v>
      </c>
      <c r="K211" s="770">
        <v>28473.010907999997</v>
      </c>
      <c r="L211" s="726">
        <f>+IF(K211=0,0,K211/K199*100)</f>
        <v>50.704060985496092</v>
      </c>
      <c r="M211" s="770">
        <f>+G211+I211+K211</f>
        <v>84705.140046999994</v>
      </c>
      <c r="N211" s="726">
        <f>+IF(M211=0,0,M211/M199*100)</f>
        <v>54.572906165690192</v>
      </c>
      <c r="O211" s="770">
        <v>26892.164181</v>
      </c>
      <c r="P211" s="726">
        <f>+IF(O211=0,0,O211/O199*100)</f>
        <v>60.94963849012067</v>
      </c>
      <c r="Q211" s="770">
        <v>29864.455008000001</v>
      </c>
      <c r="R211" s="726">
        <f>+IF(Q211=0,0,Q211/Q199*100)</f>
        <v>75.172196943138488</v>
      </c>
      <c r="S211" s="770">
        <v>25313.684474000002</v>
      </c>
      <c r="T211" s="726">
        <f>+IF(S211=0,0,S211/S199*100)</f>
        <v>48.458194843631155</v>
      </c>
      <c r="U211" s="770">
        <f>+O211+Q211+S211</f>
        <v>82070.303662999999</v>
      </c>
      <c r="V211" s="726">
        <f>+IF(U211=0,0,U211/U199*100)</f>
        <v>60.306704127396181</v>
      </c>
      <c r="W211" s="770">
        <f t="shared" si="178"/>
        <v>166775.44370999999</v>
      </c>
      <c r="X211" s="726">
        <f>+IF(W211=0,0,W211/W199*100)</f>
        <v>57.251569443253757</v>
      </c>
      <c r="Y211" s="770">
        <v>20691.000298999999</v>
      </c>
      <c r="Z211" s="726">
        <f>+IF(Y211=0,0,Y211/Y199*100)</f>
        <v>37.677311269579278</v>
      </c>
      <c r="AA211" s="770">
        <v>19702.384646999999</v>
      </c>
      <c r="AB211" s="726">
        <f>+IF(AA211=0,0,AA211/AA199*100)</f>
        <v>36.937787841970135</v>
      </c>
      <c r="AC211" s="770">
        <v>21401.444577000002</v>
      </c>
      <c r="AD211" s="726">
        <f>+IF(AC211=0,0,AC211/AC199*100)</f>
        <v>34.175081743146421</v>
      </c>
      <c r="AE211" s="770">
        <f>+Y211+AA211+AC211</f>
        <v>61794.829523</v>
      </c>
      <c r="AF211" s="726">
        <f>+IF(AE211=0,0,AE211/AE199*100)</f>
        <v>36.162987263106125</v>
      </c>
      <c r="AG211" s="770">
        <v>18863.233098999997</v>
      </c>
      <c r="AH211" s="726">
        <f>+IF(AG211=0,0,AG211/AG199*100)</f>
        <v>32.774170671793897</v>
      </c>
      <c r="AI211" s="770">
        <v>19913.342368000001</v>
      </c>
      <c r="AJ211" s="726">
        <f>+IF(AI211=0,0,AI211/AI199*100)</f>
        <v>31.10813211809479</v>
      </c>
      <c r="AK211" s="770">
        <v>19259.176296000001</v>
      </c>
      <c r="AL211" s="726">
        <f>+IF(AK211=0,0,AK211/AK199*100)</f>
        <v>34.391508222781333</v>
      </c>
      <c r="AM211" s="770">
        <f>+AG211+AI211+AK211</f>
        <v>58035.751763000007</v>
      </c>
      <c r="AN211" s="726">
        <f>+IF(AM211=0,0,AM211/AM199*100)</f>
        <v>32.683624960926139</v>
      </c>
      <c r="AO211" s="770">
        <f t="shared" si="179"/>
        <v>119830.581286</v>
      </c>
      <c r="AP211" s="726">
        <f>+IF(AO211=0,0,AO211/AO199*100)</f>
        <v>34.389907040597848</v>
      </c>
      <c r="AQ211" s="651"/>
      <c r="AR211" s="770">
        <v>25751.183618999999</v>
      </c>
      <c r="AS211" s="726">
        <f>+IF(AR211=0,0,AR211/AR199*100)</f>
        <v>3.5507887040372381</v>
      </c>
      <c r="AT211" s="770">
        <v>25751.183618999999</v>
      </c>
      <c r="AU211" s="726">
        <f>+IF(AT211=0,0,AT211/AT199*100)</f>
        <v>44.612550792680096</v>
      </c>
      <c r="AV211" s="770">
        <v>26447.853265999998</v>
      </c>
      <c r="AW211" s="726">
        <f>+IF(AV211=0,0,AV211/AV199*100)</f>
        <v>49.454725650024344</v>
      </c>
      <c r="AX211" s="770">
        <v>27291.278293999996</v>
      </c>
      <c r="AY211" s="726">
        <f>+IF(AX211=0,0,AX211/AX199*100)</f>
        <v>40.170457989772984</v>
      </c>
      <c r="AZ211" s="770">
        <f>+AT211+AV211+AX211</f>
        <v>79490.315178999997</v>
      </c>
      <c r="BA211" s="726">
        <f>+IF(AZ211=0,0,AZ211/AZ199*100)</f>
        <v>44.373431852492395</v>
      </c>
      <c r="BB211" s="770">
        <v>26282.03297</v>
      </c>
      <c r="BC211" s="726">
        <f>+IF(BB211=0,0,BB211/BB199*100)</f>
        <v>45.744721691038322</v>
      </c>
      <c r="BD211" s="770">
        <v>30653.924441999996</v>
      </c>
      <c r="BE211" s="726">
        <f>+IF(BD211=0,0,BD211/BD199*100)</f>
        <v>50.833140642520732</v>
      </c>
      <c r="BF211" s="770">
        <v>31828.014504999999</v>
      </c>
      <c r="BG211" s="726">
        <f>+IF(BF211=0,0,BF211/BF199*100)</f>
        <v>52.287984463297441</v>
      </c>
      <c r="BH211" s="770">
        <f>+BB211+BD211+BF211</f>
        <v>88763.971916999988</v>
      </c>
      <c r="BI211" s="726">
        <f>+IF(BH211=0,0,BH211/BH199*100)</f>
        <v>49.692266864686104</v>
      </c>
      <c r="BJ211" s="770">
        <f t="shared" si="180"/>
        <v>168254.28709599999</v>
      </c>
      <c r="BK211" s="726">
        <f>+IF(BJ211=0,0,BJ211/BJ199*100)</f>
        <v>47.029042720631828</v>
      </c>
      <c r="BL211" s="770">
        <v>32248.326735000002</v>
      </c>
      <c r="BM211" s="726">
        <f>+IF(BL211=0,0,BL211/BL199*100)</f>
        <v>49.829322098488142</v>
      </c>
      <c r="BN211" s="770">
        <v>34873.255740000001</v>
      </c>
      <c r="BO211" s="726">
        <f>+IF(BN211=0,0,BN211/BN199*100)</f>
        <v>59.729699368730429</v>
      </c>
      <c r="BP211" s="770">
        <v>38386.810701000002</v>
      </c>
      <c r="BQ211" s="726">
        <f>+IF(BP211=0,0,BP211/BP199*100)</f>
        <v>68.665062390456526</v>
      </c>
      <c r="BR211" s="770">
        <f>+BL211+BN211+BP211</f>
        <v>105508.39317600001</v>
      </c>
      <c r="BS211" s="726">
        <f>+IF(BR211=0,0,BR211/BR199*100)</f>
        <v>58.940892731942895</v>
      </c>
      <c r="BT211" s="770">
        <v>37877.659862</v>
      </c>
      <c r="BU211" s="726">
        <f>+IF(BT211=0,0,BT211/BT199*100)</f>
        <v>59.206624618121197</v>
      </c>
      <c r="BV211" s="770">
        <v>33109.092306000006</v>
      </c>
      <c r="BW211" s="726">
        <f>+IF(BV211=0,0,BV211/BV199*100)</f>
        <v>51.93644948592663</v>
      </c>
      <c r="BX211" s="770">
        <v>36525.144743999997</v>
      </c>
      <c r="BY211" s="726">
        <f>+IF(BX211=0,0,BX211/BX199*100)</f>
        <v>60.147627584950172</v>
      </c>
      <c r="BZ211" s="770">
        <f>+BT211+BV211+BX211</f>
        <v>107511.896912</v>
      </c>
      <c r="CA211" s="726">
        <f>+IF(BZ211=0,0,BZ211/BZ199*100)</f>
        <v>57.050487679039172</v>
      </c>
      <c r="CB211" s="770">
        <f t="shared" si="181"/>
        <v>213020.29008800001</v>
      </c>
      <c r="CC211" s="726">
        <f>+IF(CB211=0,0,CB211/CB199*100)</f>
        <v>57.971399358856488</v>
      </c>
      <c r="CE211" s="770">
        <f>+CG211</f>
        <v>36776.212306000001</v>
      </c>
      <c r="CF211" s="726">
        <f>+IF(CE211=0,0,CE211/CE199*100)</f>
        <v>4.0424099863226841</v>
      </c>
      <c r="CG211" s="770">
        <v>36776.212306000001</v>
      </c>
      <c r="CH211" s="726">
        <f>+IF(CG211=0,0,CG211/CG199*100)</f>
        <v>52.497454542012157</v>
      </c>
      <c r="CI211" s="770">
        <v>30443.092704999999</v>
      </c>
      <c r="CJ211" s="726">
        <f>+IF(CI211=0,0,CI211/CI199*100)</f>
        <v>46.827090968929774</v>
      </c>
      <c r="CK211" s="770">
        <v>30640.612956999998</v>
      </c>
      <c r="CL211" s="726">
        <f>+IF(CK211=0,0,CK211/CK199*100)</f>
        <v>43.372940701371895</v>
      </c>
      <c r="CM211" s="770">
        <f>+CG211+CI211+CK211</f>
        <v>97859.917967999994</v>
      </c>
      <c r="CN211" s="726">
        <f>+IF(CM211=0,0,CM211/CM199*100)</f>
        <v>47.571883613499942</v>
      </c>
      <c r="CO211" s="770">
        <v>34750.072666</v>
      </c>
      <c r="CP211" s="726">
        <f>+IF(CO211=0,0,CO211/CO199*100)</f>
        <v>47.837034776215724</v>
      </c>
      <c r="CQ211" s="770">
        <v>32094.971579000001</v>
      </c>
      <c r="CR211" s="726">
        <f>+IF(CQ211=0,0,CQ211/CQ199*100)</f>
        <v>43.097755588716566</v>
      </c>
      <c r="CS211" s="770">
        <v>34792.564371</v>
      </c>
      <c r="CT211" s="726">
        <f>+IF(CS211=0,0,CS211/CS199*100)</f>
        <v>47.020589136448962</v>
      </c>
      <c r="CU211" s="770">
        <f>+CO211+CQ211+CS211</f>
        <v>101637.608616</v>
      </c>
      <c r="CV211" s="726">
        <f>+IF(CU211=0,0,CU211/CU199*100)</f>
        <v>45.967591150606459</v>
      </c>
      <c r="CW211" s="770">
        <f t="shared" si="182"/>
        <v>199497.52658399998</v>
      </c>
      <c r="CX211" s="726">
        <f>+IF(CW211=0,0,CW211/CW199*100)</f>
        <v>46.740799733377116</v>
      </c>
      <c r="CY211" s="770">
        <v>37857.999084000003</v>
      </c>
      <c r="CZ211" s="726">
        <f>+IF(CY211=0,0,CY211/CY199*100)</f>
        <v>49.070208112381707</v>
      </c>
      <c r="DA211" s="770">
        <v>40195.399395999993</v>
      </c>
      <c r="DB211" s="726">
        <f>+IF(DA211=0,0,DA211/DA199*100)</f>
        <v>50.310068686585737</v>
      </c>
      <c r="DC211" s="770">
        <v>42210.705562000003</v>
      </c>
      <c r="DD211" s="726">
        <f>+IF(DC211=0,0,DC211/DC199*100)</f>
        <v>50.003213784086789</v>
      </c>
      <c r="DE211" s="770">
        <f>+CY211+DA211+DC211</f>
        <v>120264.10404200001</v>
      </c>
      <c r="DF211" s="726">
        <f>+IF(DE211=0,0,DE211/DE199*100)</f>
        <v>49.806637324726921</v>
      </c>
      <c r="DG211" s="770">
        <v>41872.850219</v>
      </c>
      <c r="DH211" s="726">
        <f>+IF(DG211=0,0,DG211/DG199*100)</f>
        <v>50.269629433945198</v>
      </c>
      <c r="DI211" s="770">
        <v>41616.434436682102</v>
      </c>
      <c r="DJ211" s="726">
        <f>+IF(DI211=0,0,DI211/DI199*100)</f>
        <v>51.007502627354683</v>
      </c>
      <c r="DK211" s="770">
        <v>37726.048541769764</v>
      </c>
      <c r="DL211" s="726">
        <f>+IF(DK211=0,0,DK211/DK199*100)</f>
        <v>49.253582236608985</v>
      </c>
      <c r="DM211" s="770">
        <f>+DG211+DI211+DK211</f>
        <v>121215.33319745187</v>
      </c>
      <c r="DN211" s="726">
        <f>+IF(DM211=0,0,DM211/DM199*100)</f>
        <v>50.19665280942823</v>
      </c>
      <c r="DO211" s="770">
        <f t="shared" si="183"/>
        <v>241479.43723945186</v>
      </c>
      <c r="DP211" s="726">
        <f>+IF(DO211=0,0,DO211/DO199*100)</f>
        <v>50.001652700959454</v>
      </c>
      <c r="DR211" s="770">
        <f>+DT211</f>
        <v>35282.424460198061</v>
      </c>
      <c r="DS211" s="726">
        <f>+IF(DR211=0,0,DR211/DR199*100)</f>
        <v>3.1962023369027599</v>
      </c>
      <c r="DT211" s="770">
        <v>35282.424460198061</v>
      </c>
      <c r="DU211" s="726">
        <f>+IF(DT211=0,0,DT211/DT199*100)</f>
        <v>38.041357896191094</v>
      </c>
      <c r="DV211" s="770">
        <v>34744.821735886231</v>
      </c>
      <c r="DW211" s="726">
        <f>+IF(DV211=0,0,DV211/DV199*100)</f>
        <v>36.391528236092604</v>
      </c>
      <c r="DX211" s="770">
        <v>35901.973148159086</v>
      </c>
      <c r="DY211" s="726">
        <f>+IF(DX211=0,0,DX211/DX199*100)</f>
        <v>37.2973714542943</v>
      </c>
      <c r="DZ211" s="770">
        <f>+DT211+DV211+DX211</f>
        <v>105929.21934424338</v>
      </c>
      <c r="EA211" s="726">
        <f>+IF(DZ211=0,0,DZ211/DZ199*100)</f>
        <v>37.235917527066718</v>
      </c>
      <c r="EB211" s="770">
        <v>34534.988684236057</v>
      </c>
      <c r="EC211" s="726">
        <f>+IF(EB211=0,0,EB211/EB199*100)</f>
        <v>37.837254620059525</v>
      </c>
      <c r="ED211" s="770">
        <v>33903.14187701825</v>
      </c>
      <c r="EE211" s="726">
        <f>+IF(ED211=0,0,ED211/ED199*100)</f>
        <v>38.8273807716104</v>
      </c>
      <c r="EF211" s="770">
        <v>35544.749249253153</v>
      </c>
      <c r="EG211" s="726">
        <f>+IF(EF211=0,0,EF211/EF199*100)</f>
        <v>41.222059125445156</v>
      </c>
      <c r="EH211" s="770">
        <f>+EB211+ED211+EF211</f>
        <v>103982.87981050747</v>
      </c>
      <c r="EI211" s="726">
        <f>+IF(EH211=0,0,EH211/EH199*100)</f>
        <v>39.265855776394901</v>
      </c>
      <c r="EJ211" s="770">
        <f t="shared" si="184"/>
        <v>209912.09915475085</v>
      </c>
      <c r="EK211" s="726">
        <f>+IF(EJ211=0,0,EJ211/EJ199*100)</f>
        <v>38.214552906179108</v>
      </c>
      <c r="EL211" s="770">
        <v>36425.319657352615</v>
      </c>
      <c r="EM211" s="726">
        <f>+IF(EL211=0,0,EL211/EL199*100)</f>
        <v>39.663039503764566</v>
      </c>
      <c r="EN211" s="770">
        <v>38733.866422719409</v>
      </c>
      <c r="EO211" s="726">
        <f>+IF(EN211=0,0,EN211/EN199*100)</f>
        <v>42.545993863139394</v>
      </c>
      <c r="EP211" s="770">
        <v>39414.118196011215</v>
      </c>
      <c r="EQ211" s="726">
        <f>+IF(EP211=0,0,EP211/EP199*100)</f>
        <v>42.157153078102212</v>
      </c>
      <c r="ER211" s="770">
        <f>+EL211+EN211+EP211</f>
        <v>114573.30427608323</v>
      </c>
      <c r="ES211" s="726">
        <f>+IF(ER211=0,0,ER211/ER199*100)</f>
        <v>41.456456459375893</v>
      </c>
      <c r="ET211" s="770">
        <v>40782.328003951116</v>
      </c>
      <c r="EU211" s="726">
        <f>+IF(ET211=0,0,ET211/ET199*100)</f>
        <v>42.466197793535606</v>
      </c>
      <c r="EV211" s="770">
        <v>41186.344495968864</v>
      </c>
      <c r="EW211" s="726">
        <f>+IF(EV211=0,0,EV211/EV199*100)</f>
        <v>43.278343354261935</v>
      </c>
      <c r="EX211" s="770">
        <v>39982.299278365317</v>
      </c>
      <c r="EY211" s="726">
        <f>+IF(EX211=0,0,EX211/EX199*100)</f>
        <v>45.948338365488972</v>
      </c>
      <c r="EZ211" s="770">
        <f>+ET211+EV211+EX211</f>
        <v>121950.9717782853</v>
      </c>
      <c r="FA211" s="726">
        <f>+IF(EZ211=0,0,EZ211/EZ199*100)</f>
        <v>43.833081458528397</v>
      </c>
      <c r="FB211" s="770">
        <f t="shared" si="185"/>
        <v>236524.27605436853</v>
      </c>
      <c r="FC211" s="726">
        <f>+IF(FB211=0,0,FB211/FB199*100)</f>
        <v>42.648725478831764</v>
      </c>
      <c r="FD211" s="770">
        <v>40483.49944551129</v>
      </c>
      <c r="FE211" s="726">
        <f>+IF(FD211=0,0,FD211/FD199*100)</f>
        <v>3.5201065577831101</v>
      </c>
      <c r="FF211" s="770">
        <v>59759.426392795212</v>
      </c>
      <c r="FG211" s="726">
        <f>+IF(FF211=0,0,FF211/FF199*100)</f>
        <v>4.7436630281269512</v>
      </c>
      <c r="FH211" s="770">
        <v>46298.227566643734</v>
      </c>
      <c r="FI211" s="726">
        <f>+IF(FH211=0,0,FH211/FH199*100)</f>
        <v>3.0673112498714716</v>
      </c>
      <c r="FJ211" s="770">
        <v>44242.18201972614</v>
      </c>
      <c r="FK211" s="726">
        <f>+IF(FJ211=0,0,FJ211/FJ199*100)</f>
        <v>2.6180711156015217</v>
      </c>
    </row>
    <row r="212" spans="2:167" s="648" customFormat="1" ht="13.5" customHeight="1">
      <c r="B212" s="771"/>
      <c r="C212" s="769"/>
      <c r="D212" s="771" t="s">
        <v>4843</v>
      </c>
      <c r="E212" s="772">
        <f>+W212+AO212</f>
        <v>573559.06394892279</v>
      </c>
      <c r="F212" s="737">
        <f>+IF(E212=0,0,E212/E199*100)</f>
        <v>89.653655471650424</v>
      </c>
      <c r="G212" s="772">
        <v>42701.056444000002</v>
      </c>
      <c r="H212" s="737">
        <f>+IF(G212=0,0,G212/G199*100)</f>
        <v>83.969545648054563</v>
      </c>
      <c r="I212" s="772">
        <v>45372.943584000008</v>
      </c>
      <c r="J212" s="737">
        <f>+IF(I212=0,0,I212/I199*100)</f>
        <v>94.122385375716163</v>
      </c>
      <c r="K212" s="772">
        <v>49089.621882000007</v>
      </c>
      <c r="L212" s="737">
        <f>+IF(K212=0,0,K212/K199*100)</f>
        <v>87.417631725085002</v>
      </c>
      <c r="M212" s="772">
        <f>+G212+I212+K212</f>
        <v>137163.62191000002</v>
      </c>
      <c r="N212" s="737">
        <f>+IF(M212=0,0,M212/M199*100)</f>
        <v>88.370286191454682</v>
      </c>
      <c r="O212" s="772">
        <v>44849.767035000012</v>
      </c>
      <c r="P212" s="737">
        <f>+IF(O212=0,0,O212/O199*100)</f>
        <v>101.64957601592823</v>
      </c>
      <c r="Q212" s="772">
        <v>34013.253171000004</v>
      </c>
      <c r="R212" s="737">
        <f>+IF(Q212=0,0,Q212/Q199*100)</f>
        <v>85.615189206108738</v>
      </c>
      <c r="S212" s="772">
        <v>44083.194837000003</v>
      </c>
      <c r="T212" s="737">
        <f>+IF(S212=0,0,S212/S199*100)</f>
        <v>84.388823244408002</v>
      </c>
      <c r="U212" s="772">
        <f>+O212+Q212+S212</f>
        <v>122946.21504300002</v>
      </c>
      <c r="V212" s="737">
        <f>+IF(U212=0,0,U212/U199*100)</f>
        <v>90.343043503616528</v>
      </c>
      <c r="W212" s="772">
        <f t="shared" si="178"/>
        <v>260109.83695300005</v>
      </c>
      <c r="X212" s="737">
        <f>+IF(W212=0,0,W212/W199*100)</f>
        <v>89.291900905284024</v>
      </c>
      <c r="Y212" s="772">
        <v>48565.104126999999</v>
      </c>
      <c r="Z212" s="737">
        <f>+IF(Y212=0,0,Y212/Y199*100)</f>
        <v>88.434706809266402</v>
      </c>
      <c r="AA212" s="772">
        <v>49346.301807000003</v>
      </c>
      <c r="AB212" s="737">
        <f>+IF(AA212=0,0,AA212/AA199*100)</f>
        <v>92.513838278471297</v>
      </c>
      <c r="AC212" s="772">
        <v>52239.564466922719</v>
      </c>
      <c r="AD212" s="737">
        <f>+IF(AC212=0,0,AC212/AC199*100)</f>
        <v>83.419200019894575</v>
      </c>
      <c r="AE212" s="772">
        <f>+Y212+AA212+AC212</f>
        <v>150150.97040092273</v>
      </c>
      <c r="AF212" s="737">
        <f>+IF(AE212=0,0,AE212/AE199*100)</f>
        <v>87.869934621804973</v>
      </c>
      <c r="AG212" s="772">
        <v>51087.702535000004</v>
      </c>
      <c r="AH212" s="737">
        <f>+IF(AG212=0,0,AG212/AG199*100)</f>
        <v>88.762995893884749</v>
      </c>
      <c r="AI212" s="772">
        <v>55802.941989999999</v>
      </c>
      <c r="AJ212" s="737">
        <f>+IF(AI212=0,0,AI212/AI199*100)</f>
        <v>87.173979130337585</v>
      </c>
      <c r="AK212" s="772">
        <v>56407.612070000003</v>
      </c>
      <c r="AL212" s="737">
        <f>+IF(AK212=0,0,AK212/AK199*100)</f>
        <v>100.72823595969562</v>
      </c>
      <c r="AM212" s="772">
        <f>+AG212+AI212+AK212</f>
        <v>163298.25659500001</v>
      </c>
      <c r="AN212" s="737">
        <f>+IF(AM212=0,0,AM212/AM199*100)</f>
        <v>91.963639880455858</v>
      </c>
      <c r="AO212" s="772">
        <f t="shared" si="179"/>
        <v>313449.22699592274</v>
      </c>
      <c r="AP212" s="737">
        <f>+IF(AO212=0,0,AO212/AO199*100)</f>
        <v>89.956083519361357</v>
      </c>
      <c r="AQ212" s="651"/>
      <c r="AR212" s="772">
        <v>660301.06932820112</v>
      </c>
      <c r="AS212" s="737">
        <f>+IF(AR212=0,0,AR212/AR199*100)</f>
        <v>91.047837370254967</v>
      </c>
      <c r="AT212" s="772">
        <v>51831.876853000002</v>
      </c>
      <c r="AU212" s="737">
        <f>+IF(AT212=0,0,AT212/AT199*100)</f>
        <v>89.795959401193471</v>
      </c>
      <c r="AV212" s="772">
        <v>48208.563033833336</v>
      </c>
      <c r="AW212" s="737">
        <f>+IF(AV212=0,0,AV212/AV199*100)</f>
        <v>90.144982083860185</v>
      </c>
      <c r="AX212" s="772">
        <v>58998.411232833336</v>
      </c>
      <c r="AY212" s="737">
        <f>+IF(AX212=0,0,AX212/AX199*100)</f>
        <v>86.840681274095061</v>
      </c>
      <c r="AZ212" s="772">
        <f>+AT212+AV212+AX212</f>
        <v>159038.85111966668</v>
      </c>
      <c r="BA212" s="737">
        <f>+IF(AZ212=0,0,AZ212/AZ199*100)</f>
        <v>88.779363953529526</v>
      </c>
      <c r="BB212" s="772">
        <v>54864.265031000003</v>
      </c>
      <c r="BC212" s="737">
        <f>+IF(BB212=0,0,BB212/BB199*100)</f>
        <v>95.493013706026915</v>
      </c>
      <c r="BD212" s="772">
        <v>54873.246647</v>
      </c>
      <c r="BE212" s="737">
        <f>+IF(BD212=0,0,BD212/BD199*100)</f>
        <v>90.995835446663264</v>
      </c>
      <c r="BF212" s="772">
        <v>55419.255378488</v>
      </c>
      <c r="BG212" s="737">
        <f>+IF(BF212=0,0,BF212/BF199*100)</f>
        <v>91.044358539634075</v>
      </c>
      <c r="BH212" s="772">
        <f>+BB212+BD212+BF212</f>
        <v>165156.76705648802</v>
      </c>
      <c r="BI212" s="737">
        <f>+IF(BH212=0,0,BH212/BH199*100)</f>
        <v>92.458842994924623</v>
      </c>
      <c r="BJ212" s="772">
        <f t="shared" si="180"/>
        <v>324195.61817615468</v>
      </c>
      <c r="BK212" s="737">
        <f>+IF(BJ212=0,0,BJ212/BJ199*100)</f>
        <v>90.616470107230271</v>
      </c>
      <c r="BL212" s="772">
        <v>60122.784636000004</v>
      </c>
      <c r="BM212" s="737">
        <f>+IF(BL212=0,0,BL212/BL199*100)</f>
        <v>92.900249544847526</v>
      </c>
      <c r="BN212" s="772">
        <v>55118.42598329921</v>
      </c>
      <c r="BO212" s="737">
        <f>+IF(BN212=0,0,BN212/BN199*100)</f>
        <v>94.404922735214683</v>
      </c>
      <c r="BP212" s="772">
        <v>50563.729621999999</v>
      </c>
      <c r="BQ212" s="737">
        <f>+IF(BP212=0,0,BP212/BP199*100)</f>
        <v>90.446733807410524</v>
      </c>
      <c r="BR212" s="772">
        <f>+BL212+BN212+BP212</f>
        <v>165804.94024129922</v>
      </c>
      <c r="BS212" s="737">
        <f>+IF(BR212=0,0,BR212/BR199*100)</f>
        <v>92.62477517676399</v>
      </c>
      <c r="BT212" s="772">
        <v>52862.278058037438</v>
      </c>
      <c r="BU212" s="737">
        <f>+IF(BT212=0,0,BT212/BT199*100)</f>
        <v>82.62910287604312</v>
      </c>
      <c r="BV212" s="772">
        <v>60765.785759999999</v>
      </c>
      <c r="BW212" s="737">
        <f>+IF(BV212=0,0,BV212/BV199*100)</f>
        <v>95.320014618007477</v>
      </c>
      <c r="BX212" s="772">
        <v>56672.447092709786</v>
      </c>
      <c r="BY212" s="737">
        <f>+IF(BX212=0,0,BX212/BX199*100)</f>
        <v>93.325112493087417</v>
      </c>
      <c r="BZ212" s="772">
        <f>+BT212+BV212+BX212</f>
        <v>170300.51091074722</v>
      </c>
      <c r="CA212" s="737">
        <f>+IF(BZ212=0,0,BZ212/BZ199*100)</f>
        <v>90.368856642908284</v>
      </c>
      <c r="CB212" s="772">
        <f t="shared" si="181"/>
        <v>336105.45115204644</v>
      </c>
      <c r="CC212" s="737">
        <f>+IF(CB212=0,0,CB212/CB199*100)</f>
        <v>91.467828380924416</v>
      </c>
      <c r="CE212" s="772">
        <f>+CW212+DO212</f>
        <v>813300.81491375505</v>
      </c>
      <c r="CF212" s="737">
        <f>+IF(CE212=0,0,CE212/CE199*100)</f>
        <v>89.397334035820649</v>
      </c>
      <c r="CG212" s="772">
        <v>56102.848130999992</v>
      </c>
      <c r="CH212" s="737">
        <f>+IF(CG212=0,0,CG212/CG199*100)</f>
        <v>80.085917900633504</v>
      </c>
      <c r="CI212" s="772">
        <v>57664.454083000004</v>
      </c>
      <c r="CJ212" s="737">
        <f>+IF(CI212=0,0,CI212/CI199*100)</f>
        <v>88.698564997465652</v>
      </c>
      <c r="CK212" s="772">
        <v>65001.516801724007</v>
      </c>
      <c r="CL212" s="737">
        <f>+IF(CK212=0,0,CK212/CK199*100)</f>
        <v>92.01209315547716</v>
      </c>
      <c r="CM212" s="772">
        <f>+CG212+CI212+CK212</f>
        <v>178768.819015724</v>
      </c>
      <c r="CN212" s="737">
        <f>+IF(CM212=0,0,CM212/CM199*100)</f>
        <v>86.903500723552312</v>
      </c>
      <c r="CO212" s="772">
        <v>63745.728261999997</v>
      </c>
      <c r="CP212" s="737">
        <f>+IF(CO212=0,0,CO212/CO199*100)</f>
        <v>87.75252498070536</v>
      </c>
      <c r="CQ212" s="772">
        <v>69339.169170999987</v>
      </c>
      <c r="CR212" s="737">
        <f>+IF(CQ212=0,0,CQ212/CQ199*100)</f>
        <v>93.10999258250591</v>
      </c>
      <c r="CS212" s="772">
        <v>70630.843183999998</v>
      </c>
      <c r="CT212" s="737">
        <f>+IF(CS212=0,0,CS212/CS199*100)</f>
        <v>95.454414405969999</v>
      </c>
      <c r="CU212" s="772">
        <f>+CO212+CQ212+CS212</f>
        <v>203715.74061699997</v>
      </c>
      <c r="CV212" s="737">
        <f>+IF(CU212=0,0,CU212/CU199*100)</f>
        <v>92.134417595408664</v>
      </c>
      <c r="CW212" s="772">
        <f t="shared" si="182"/>
        <v>382484.55963272398</v>
      </c>
      <c r="CX212" s="737">
        <f>+IF(CW212=0,0,CW212/CW199*100)</f>
        <v>89.613312550893056</v>
      </c>
      <c r="CY212" s="772">
        <v>70842.311375000005</v>
      </c>
      <c r="CZ212" s="737">
        <f>+IF(CY212=0,0,CY212/CY199*100)</f>
        <v>91.823314661195838</v>
      </c>
      <c r="DA212" s="772">
        <v>71316.068224999995</v>
      </c>
      <c r="DB212" s="737">
        <f>+IF(DA212=0,0,DA212/DA199*100)</f>
        <v>89.261864411627968</v>
      </c>
      <c r="DC212" s="772">
        <v>72763.048246999999</v>
      </c>
      <c r="DD212" s="737">
        <f>+IF(DC212=0,0,DC212/DC199*100)</f>
        <v>86.19581711877386</v>
      </c>
      <c r="DE212" s="772">
        <f>+CY212+DA212+DC212</f>
        <v>214921.42784699998</v>
      </c>
      <c r="DF212" s="737">
        <f>+IF(DE212=0,0,DE212/DE199*100)</f>
        <v>89.008384466487527</v>
      </c>
      <c r="DG212" s="772">
        <v>75505.667544313037</v>
      </c>
      <c r="DH212" s="737">
        <f>+IF(DG212=0,0,DG212/DG199*100)</f>
        <v>90.646848919135408</v>
      </c>
      <c r="DI212" s="772">
        <v>70573.58575760416</v>
      </c>
      <c r="DJ212" s="737">
        <f>+IF(DI212=0,0,DI212/DI199*100)</f>
        <v>86.499057636227192</v>
      </c>
      <c r="DK212" s="772">
        <v>69815.574132113907</v>
      </c>
      <c r="DL212" s="737">
        <f>+IF(DK212=0,0,DK212/DK199*100)</f>
        <v>91.14835120102488</v>
      </c>
      <c r="DM212" s="772">
        <f>+DG212+DI212+DK212</f>
        <v>215894.82743403112</v>
      </c>
      <c r="DN212" s="737">
        <f>+IF(DM212=0,0,DM212/DM199*100)</f>
        <v>89.404511873134012</v>
      </c>
      <c r="DO212" s="772">
        <f t="shared" si="183"/>
        <v>430816.25528103113</v>
      </c>
      <c r="DP212" s="737">
        <f>+IF(DO212=0,0,DO212/DO199*100)</f>
        <v>89.20645592332302</v>
      </c>
      <c r="DR212" s="772">
        <f>+EJ212+FB212</f>
        <v>993165.85614749859</v>
      </c>
      <c r="DS212" s="737">
        <f>+IF(DR212=0,0,DR212/DR199*100)</f>
        <v>89.969980207330849</v>
      </c>
      <c r="DT212" s="772">
        <v>82777.454817834718</v>
      </c>
      <c r="DU212" s="737">
        <f>+IF(DT212=0,0,DT212/DT199*100)</f>
        <v>89.25029480367408</v>
      </c>
      <c r="DV212" s="772">
        <v>86715.42571164931</v>
      </c>
      <c r="DW212" s="737">
        <f>+IF(DV212=0,0,DV212/DV199*100)</f>
        <v>90.825242600997456</v>
      </c>
      <c r="DX212" s="772">
        <v>84810.784271661774</v>
      </c>
      <c r="DY212" s="737">
        <f>+IF(DX212=0,0,DX212/DX199*100)</f>
        <v>88.107116320774892</v>
      </c>
      <c r="DZ212" s="772">
        <f>+DT212+DV212+DX212</f>
        <v>254303.66480114579</v>
      </c>
      <c r="EA212" s="737">
        <f>+IF(DZ212=0,0,DZ212/DZ199*100)</f>
        <v>89.392052051225477</v>
      </c>
      <c r="EB212" s="772">
        <v>81623.115152054568</v>
      </c>
      <c r="EC212" s="737">
        <f>+IF(EB212=0,0,EB212/EB199*100)</f>
        <v>89.427989078811109</v>
      </c>
      <c r="ED212" s="772">
        <v>80834.714910983341</v>
      </c>
      <c r="EE212" s="737">
        <f>+IF(ED212=0,0,ED212/ED199*100)</f>
        <v>92.575498365267137</v>
      </c>
      <c r="EF212" s="772">
        <v>79957.477731243911</v>
      </c>
      <c r="EG212" s="737">
        <f>+IF(EF212=0,0,EF212/EF199*100)</f>
        <v>92.728516705686289</v>
      </c>
      <c r="EH212" s="772">
        <f>+EB212+ED212+EF212</f>
        <v>242415.30779428183</v>
      </c>
      <c r="EI212" s="737">
        <f>+IF(EH212=0,0,EH212/EH199*100)</f>
        <v>91.540497158636967</v>
      </c>
      <c r="EJ212" s="772">
        <f t="shared" si="184"/>
        <v>496718.97259542765</v>
      </c>
      <c r="EK212" s="737">
        <f>+IF(EJ212=0,0,EJ212/EJ199*100)</f>
        <v>90.427819712083974</v>
      </c>
      <c r="EL212" s="772">
        <v>83392.135304608091</v>
      </c>
      <c r="EM212" s="737">
        <f>+IF(EL212=0,0,EL212/EL199*100)</f>
        <v>90.804571874835943</v>
      </c>
      <c r="EN212" s="772">
        <v>81629.433867620333</v>
      </c>
      <c r="EO212" s="737">
        <f>+IF(EN212=0,0,EN212/EN199*100)</f>
        <v>89.663276949450648</v>
      </c>
      <c r="EP212" s="772">
        <v>84484.656838244438</v>
      </c>
      <c r="EQ212" s="737">
        <f>+IF(EP212=0,0,EP212/EP199*100)</f>
        <v>90.364386521813628</v>
      </c>
      <c r="ER212" s="772">
        <f>+EL212+EN212+EP212</f>
        <v>249506.22601047286</v>
      </c>
      <c r="ES212" s="737">
        <f>+IF(ER212=0,0,ER212/ER199*100)</f>
        <v>90.279703987777623</v>
      </c>
      <c r="ET212" s="772">
        <v>85060.408707567345</v>
      </c>
      <c r="EU212" s="737">
        <f>+IF(ET212=0,0,ET212/ET199*100)</f>
        <v>88.572485127003361</v>
      </c>
      <c r="EV212" s="772">
        <v>82825.157097938412</v>
      </c>
      <c r="EW212" s="737">
        <f>+IF(EV212=0,0,EV212/EV199*100)</f>
        <v>87.032137256223407</v>
      </c>
      <c r="EX212" s="772">
        <v>79055.091736092378</v>
      </c>
      <c r="EY212" s="737">
        <f>+IF(EX212=0,0,EX212/EX199*100)</f>
        <v>90.851456023448009</v>
      </c>
      <c r="EZ212" s="772">
        <f>+ET212+EV212+EX212</f>
        <v>246940.65754159814</v>
      </c>
      <c r="FA212" s="737">
        <f>+IF(EZ212=0,0,EZ212/EZ199*100)</f>
        <v>88.75837395640005</v>
      </c>
      <c r="FB212" s="772">
        <f t="shared" si="185"/>
        <v>496446.883552071</v>
      </c>
      <c r="FC212" s="737">
        <f>+IF(FB212=0,0,FB212/FB199*100)</f>
        <v>89.516506316531149</v>
      </c>
      <c r="FD212" s="772">
        <v>1003030.0739456231</v>
      </c>
      <c r="FE212" s="737">
        <f>+IF(FD212=0,0,FD212/FD199*100)</f>
        <v>87.215107125358671</v>
      </c>
      <c r="FF212" s="772">
        <v>1042558.0656413739</v>
      </c>
      <c r="FG212" s="737">
        <f>+IF(FF212=0,0,FF212/FF199*100)</f>
        <v>82.75755724547561</v>
      </c>
      <c r="FH212" s="772">
        <v>1253596.4375170905</v>
      </c>
      <c r="FI212" s="737">
        <f>+IF(FH212=0,0,FH212/FH199*100)</f>
        <v>83.052217281105669</v>
      </c>
      <c r="FJ212" s="772">
        <v>1399759.6047846465</v>
      </c>
      <c r="FK212" s="737">
        <f>+IF(FJ212=0,0,FJ212/FJ199*100)</f>
        <v>82.832039984793894</v>
      </c>
    </row>
    <row r="213" spans="2:167" s="648" customFormat="1" ht="13.5" customHeight="1">
      <c r="B213" s="771"/>
      <c r="C213" s="769"/>
      <c r="D213" s="771" t="s">
        <v>4844</v>
      </c>
      <c r="E213" s="772">
        <f>+AK213</f>
        <v>25751.183618999999</v>
      </c>
      <c r="F213" s="737">
        <f>+IF(E213=0,0,E213/E199*100)</f>
        <v>4.025196164227351</v>
      </c>
      <c r="G213" s="772">
        <v>25818.774660999996</v>
      </c>
      <c r="H213" s="737">
        <f>+IF(G213=0,0,G213/G199*100)</f>
        <v>50.77136160124914</v>
      </c>
      <c r="I213" s="772">
        <v>28473.010907999997</v>
      </c>
      <c r="J213" s="737">
        <f>+IF(I213=0,0,I213/I199*100)</f>
        <v>59.064885233383521</v>
      </c>
      <c r="K213" s="772">
        <v>26892.164181</v>
      </c>
      <c r="L213" s="737">
        <f>+IF(K213=0,0,K213/K199*100)</f>
        <v>47.888926712780005</v>
      </c>
      <c r="M213" s="772">
        <f>+G213+I213+K213</f>
        <v>81183.94975</v>
      </c>
      <c r="N213" s="737">
        <f>+IF(M213=0,0,M213/M199*100)</f>
        <v>52.304311986362997</v>
      </c>
      <c r="O213" s="772">
        <v>29864.455008000001</v>
      </c>
      <c r="P213" s="737">
        <f>+IF(O213=0,0,O213/O199*100)</f>
        <v>67.686175206683856</v>
      </c>
      <c r="Q213" s="772">
        <v>25313.684474000002</v>
      </c>
      <c r="R213" s="737">
        <f>+IF(Q213=0,0,Q213/Q199*100)</f>
        <v>63.7173949474804</v>
      </c>
      <c r="S213" s="772">
        <v>20691.000298999999</v>
      </c>
      <c r="T213" s="737">
        <f>+IF(S213=0,0,S213/S199*100)</f>
        <v>39.608952423674445</v>
      </c>
      <c r="U213" s="772">
        <f>+O213+Q213+S213</f>
        <v>75869.139781000005</v>
      </c>
      <c r="V213" s="737">
        <f>+IF(U213=0,0,U213/U199*100)</f>
        <v>55.749979724220033</v>
      </c>
      <c r="W213" s="772">
        <f t="shared" si="178"/>
        <v>157053.08953100001</v>
      </c>
      <c r="X213" s="737">
        <f>+IF(W213=0,0,W213/W199*100)</f>
        <v>53.91402751832377</v>
      </c>
      <c r="Y213" s="772">
        <v>19702.384646999999</v>
      </c>
      <c r="Z213" s="737">
        <f>+IF(Y213=0,0,Y213/Y199*100)</f>
        <v>35.877089960405442</v>
      </c>
      <c r="AA213" s="772">
        <v>21401.444577000002</v>
      </c>
      <c r="AB213" s="737">
        <f>+IF(AA213=0,0,AA213/AA199*100)</f>
        <v>40.123164452444996</v>
      </c>
      <c r="AC213" s="772">
        <v>18863.233099999998</v>
      </c>
      <c r="AD213" s="737">
        <f>+IF(AC213=0,0,AC213/AC199*100)</f>
        <v>30.121916808612497</v>
      </c>
      <c r="AE213" s="772">
        <f>+Y213+AA213+AC213</f>
        <v>59967.062323999999</v>
      </c>
      <c r="AF213" s="737">
        <f>+IF(AE213=0,0,AE213/AE199*100)</f>
        <v>35.093358583043845</v>
      </c>
      <c r="AG213" s="772">
        <v>19913.342368000001</v>
      </c>
      <c r="AH213" s="737">
        <f>+IF(AG213=0,0,AG213/AG199*100)</f>
        <v>34.598696733981157</v>
      </c>
      <c r="AI213" s="772">
        <v>19259.176296000001</v>
      </c>
      <c r="AJ213" s="737">
        <f>+IF(AI213=0,0,AI213/AI199*100)</f>
        <v>30.086210020895649</v>
      </c>
      <c r="AK213" s="772">
        <v>25751.183618999999</v>
      </c>
      <c r="AL213" s="737">
        <f>+IF(AK213=0,0,AK213/AK199*100)</f>
        <v>45.984419560203527</v>
      </c>
      <c r="AM213" s="772">
        <f>+AG213+AI213+AK213</f>
        <v>64923.702283000006</v>
      </c>
      <c r="AN213" s="737">
        <f>+IF(AM213=0,0,AM213/AM199*100)</f>
        <v>36.562668217993426</v>
      </c>
      <c r="AO213" s="772">
        <f t="shared" si="179"/>
        <v>124890.764607</v>
      </c>
      <c r="AP213" s="737">
        <f>+IF(AO213=0,0,AO213/AO199*100)</f>
        <v>35.842117587772286</v>
      </c>
      <c r="AQ213" s="651"/>
      <c r="AR213" s="772">
        <v>36776.212305000001</v>
      </c>
      <c r="AS213" s="737">
        <f>+IF(AR213=0,0,AR213/AR199*100)</f>
        <v>5.0710119255846573</v>
      </c>
      <c r="AT213" s="772">
        <v>26447.853265999998</v>
      </c>
      <c r="AU213" s="737">
        <f>+IF(AT213=0,0,AT213/AT199*100)</f>
        <v>45.819493761684988</v>
      </c>
      <c r="AV213" s="772">
        <v>27291.278292999996</v>
      </c>
      <c r="AW213" s="737">
        <f>+IF(AV213=0,0,AV213/AV199*100)</f>
        <v>51.031842435161359</v>
      </c>
      <c r="AX213" s="772">
        <v>26282.03297</v>
      </c>
      <c r="AY213" s="737">
        <f>+IF(AX213=0,0,AX213/AX199*100)</f>
        <v>38.684934063323936</v>
      </c>
      <c r="AZ213" s="772">
        <f>+AT213+AV213+AX213</f>
        <v>80021.164529000001</v>
      </c>
      <c r="BA213" s="737">
        <f>+IF(AZ213=0,0,AZ213/AZ199*100)</f>
        <v>44.669764901406865</v>
      </c>
      <c r="BB213" s="772">
        <v>30653.924441999996</v>
      </c>
      <c r="BC213" s="737">
        <f>+IF(BB213=0,0,BB213/BB199*100)</f>
        <v>53.354139078131105</v>
      </c>
      <c r="BD213" s="772">
        <v>31828.014504999999</v>
      </c>
      <c r="BE213" s="737">
        <f>+IF(BD213=0,0,BD213/BD199*100)</f>
        <v>52.780124149066211</v>
      </c>
      <c r="BF213" s="772">
        <v>32248.326735000002</v>
      </c>
      <c r="BG213" s="737">
        <f>+IF(BF213=0,0,BF213/BF199*100)</f>
        <v>52.978485573522896</v>
      </c>
      <c r="BH213" s="772">
        <f>+BB213+BD213+BF213</f>
        <v>94730.265681999997</v>
      </c>
      <c r="BI213" s="737">
        <f>+IF(BH213=0,0,BH213/BH199*100)</f>
        <v>53.03234567775138</v>
      </c>
      <c r="BJ213" s="772">
        <f t="shared" si="180"/>
        <v>174751.430211</v>
      </c>
      <c r="BK213" s="737">
        <f>+IF(BJ213=0,0,BJ213/BJ199*100)</f>
        <v>48.845070272684971</v>
      </c>
      <c r="BL213" s="772">
        <v>34873.255740000001</v>
      </c>
      <c r="BM213" s="737">
        <f>+IF(BL213=0,0,BL213/BL199*100)</f>
        <v>53.885297899981424</v>
      </c>
      <c r="BN213" s="772">
        <v>38386.810701000002</v>
      </c>
      <c r="BO213" s="737">
        <f>+IF(BN213=0,0,BN213/BN199*100)</f>
        <v>65.747594087270457</v>
      </c>
      <c r="BP213" s="772">
        <v>37877.659862</v>
      </c>
      <c r="BQ213" s="737">
        <f>+IF(BP213=0,0,BP213/BP199*100)</f>
        <v>67.754310142805565</v>
      </c>
      <c r="BR213" s="772">
        <f>+BL213+BN213+BP213</f>
        <v>111137.726303</v>
      </c>
      <c r="BS213" s="737">
        <f>+IF(BR213=0,0,BR213/BR199*100)</f>
        <v>62.085646528329534</v>
      </c>
      <c r="BT213" s="772">
        <v>33109.092306000006</v>
      </c>
      <c r="BU213" s="737">
        <f>+IF(BT213=0,0,BT213/BT199*100)</f>
        <v>51.752869811650534</v>
      </c>
      <c r="BV213" s="772">
        <v>36525.144743999997</v>
      </c>
      <c r="BW213" s="737">
        <f>+IF(BV213=0,0,BV213/BV199*100)</f>
        <v>57.295026919815129</v>
      </c>
      <c r="BX213" s="772">
        <v>36776.212305000001</v>
      </c>
      <c r="BY213" s="737">
        <f>+IF(BX213=0,0,BX213/BX199*100)</f>
        <v>60.561072028867692</v>
      </c>
      <c r="BZ213" s="772">
        <f>+BT213+BV213+BX213</f>
        <v>106410.44935499999</v>
      </c>
      <c r="CA213" s="737">
        <f>+IF(BZ213=0,0,BZ213/BZ199*100)</f>
        <v>56.466011708615447</v>
      </c>
      <c r="CB213" s="772">
        <f t="shared" si="181"/>
        <v>217548.17565799999</v>
      </c>
      <c r="CC213" s="737">
        <f>+IF(CB213=0,0,CB213/CB199*100)</f>
        <v>59.203619362506089</v>
      </c>
      <c r="CE213" s="772">
        <f>+DK213</f>
        <v>35490.376823790124</v>
      </c>
      <c r="CF213" s="737">
        <f>+IF(CE213=0,0,CE213/CE199*100)</f>
        <v>3.9010720434479849</v>
      </c>
      <c r="CG213" s="772">
        <v>30443.092704999999</v>
      </c>
      <c r="CH213" s="737">
        <f>+IF(CG213=0,0,CG213/CG199*100)</f>
        <v>43.457027659649903</v>
      </c>
      <c r="CI213" s="772">
        <v>30640.612956999998</v>
      </c>
      <c r="CJ213" s="737">
        <f>+IF(CI213=0,0,CI213/CI199*100)</f>
        <v>47.130913543667418</v>
      </c>
      <c r="CK213" s="772">
        <v>34750.072666</v>
      </c>
      <c r="CL213" s="737">
        <f>+IF(CK213=0,0,CK213/CK199*100)</f>
        <v>49.190035565736032</v>
      </c>
      <c r="CM213" s="772">
        <f>+CG213+CI213+CK213</f>
        <v>95833.778327999986</v>
      </c>
      <c r="CN213" s="737">
        <f>+IF(CM213=0,0,CM213/CM199*100)</f>
        <v>46.586932050692617</v>
      </c>
      <c r="CO213" s="772">
        <v>32094.971579000001</v>
      </c>
      <c r="CP213" s="737">
        <f>+IF(CO213=0,0,CO213/CO199*100)</f>
        <v>44.182016144917789</v>
      </c>
      <c r="CQ213" s="772">
        <v>34792.564371</v>
      </c>
      <c r="CR213" s="737">
        <f>+IF(CQ213=0,0,CQ213/CQ199*100)</f>
        <v>46.720135952610377</v>
      </c>
      <c r="CS213" s="772">
        <v>37857.999084000003</v>
      </c>
      <c r="CT213" s="737">
        <f>+IF(CS213=0,0,CS213/CS199*100)</f>
        <v>51.163386563726917</v>
      </c>
      <c r="CU213" s="772">
        <f>+CO213+CQ213+CS213</f>
        <v>104745.535034</v>
      </c>
      <c r="CV213" s="737">
        <f>+IF(CU213=0,0,CU213/CU199*100)</f>
        <v>47.373211499748585</v>
      </c>
      <c r="CW213" s="772">
        <f t="shared" si="182"/>
        <v>200579.31336199999</v>
      </c>
      <c r="CX213" s="737">
        <f>+IF(CW213=0,0,CW213/CW199*100)</f>
        <v>46.994254400262037</v>
      </c>
      <c r="CY213" s="772">
        <v>40195.399395999993</v>
      </c>
      <c r="CZ213" s="737">
        <f>+IF(CY213=0,0,CY213/CY199*100)</f>
        <v>52.09986426238833</v>
      </c>
      <c r="DA213" s="772">
        <v>42210.705562000003</v>
      </c>
      <c r="DB213" s="737">
        <f>+IF(DA213=0,0,DA213/DA199*100)</f>
        <v>52.832501431614013</v>
      </c>
      <c r="DC213" s="772">
        <v>41872.850219</v>
      </c>
      <c r="DD213" s="737">
        <f>+IF(DC213=0,0,DC213/DC199*100)</f>
        <v>49.602987047310002</v>
      </c>
      <c r="DE213" s="772">
        <f>+CY213+DA213+DC213</f>
        <v>124278.955177</v>
      </c>
      <c r="DF213" s="737">
        <f>+IF(DE213=0,0,DE213/DE199*100)</f>
        <v>51.46936317286427</v>
      </c>
      <c r="DG213" s="772">
        <v>41616.434436682102</v>
      </c>
      <c r="DH213" s="737">
        <f>+IF(DG213=0,0,DG213/DG199*100)</f>
        <v>49.961794493387771</v>
      </c>
      <c r="DI213" s="772">
        <v>37726.048541769764</v>
      </c>
      <c r="DJ213" s="737">
        <f>+IF(DI213=0,0,DI213/DI199*100)</f>
        <v>46.23922126346028</v>
      </c>
      <c r="DK213" s="772">
        <v>35490.376823790124</v>
      </c>
      <c r="DL213" s="737">
        <f>+IF(DK213=0,0,DK213/DK199*100)</f>
        <v>46.334780902468367</v>
      </c>
      <c r="DM213" s="772">
        <f>+DG213+DI213+DK213</f>
        <v>114832.85980224199</v>
      </c>
      <c r="DN213" s="737">
        <f>+IF(DM213=0,0,DM213/DM199*100)</f>
        <v>47.553597738475396</v>
      </c>
      <c r="DO213" s="772">
        <f t="shared" si="183"/>
        <v>239111.81497924199</v>
      </c>
      <c r="DP213" s="737">
        <f>+IF(DO213=0,0,DO213/DO199*100)</f>
        <v>49.511403811300646</v>
      </c>
      <c r="DR213" s="772">
        <f>+EX213</f>
        <v>41524.521020177155</v>
      </c>
      <c r="DS213" s="737">
        <f>+IF(DR213=0,0,DR213/DR199*100)</f>
        <v>3.7616681153297638</v>
      </c>
      <c r="DT213" s="772">
        <v>34744.821735886231</v>
      </c>
      <c r="DU213" s="737">
        <f>+IF(DT213=0,0,DT213/DT199*100)</f>
        <v>37.461716957270227</v>
      </c>
      <c r="DV213" s="772">
        <v>35901.973148159086</v>
      </c>
      <c r="DW213" s="737">
        <f>+IF(DV213=0,0,DV213/DV199*100)</f>
        <v>37.60352202939125</v>
      </c>
      <c r="DX213" s="772">
        <v>34534.988684236057</v>
      </c>
      <c r="DY213" s="737">
        <f>+IF(DX213=0,0,DX213/DX199*100)</f>
        <v>35.877256545490155</v>
      </c>
      <c r="DZ213" s="772">
        <f>+DT213+DV213+DX213</f>
        <v>105181.78356828137</v>
      </c>
      <c r="EA213" s="737">
        <f>+IF(DZ213=0,0,DZ213/DZ199*100)</f>
        <v>36.973181172708678</v>
      </c>
      <c r="EB213" s="772">
        <v>33903.14187701825</v>
      </c>
      <c r="EC213" s="737">
        <f>+IF(EB213=0,0,EB213/EB199*100)</f>
        <v>37.144990066445104</v>
      </c>
      <c r="ED213" s="772">
        <v>35544.749249253153</v>
      </c>
      <c r="EE213" s="737">
        <f>+IF(ED213=0,0,ED213/ED199*100)</f>
        <v>40.70742229550391</v>
      </c>
      <c r="EF213" s="772">
        <v>36425.319657352615</v>
      </c>
      <c r="EG213" s="737">
        <f>+IF(EF213=0,0,EF213/EF199*100)</f>
        <v>42.243276779064026</v>
      </c>
      <c r="EH213" s="772">
        <f>+EB213+ED213+EF213</f>
        <v>105873.210783624</v>
      </c>
      <c r="EI213" s="737">
        <f>+IF(EH213=0,0,EH213/EH199*100)</f>
        <v>39.979679662551057</v>
      </c>
      <c r="EJ213" s="772">
        <f t="shared" si="184"/>
        <v>211054.99435190536</v>
      </c>
      <c r="EK213" s="737">
        <f>+IF(EJ213=0,0,EJ213/EJ199*100)</f>
        <v>38.42261727766482</v>
      </c>
      <c r="EL213" s="772">
        <v>38733.866422719409</v>
      </c>
      <c r="EM213" s="737">
        <f>+IF(EL213=0,0,EL213/EL199*100)</f>
        <v>42.176784953697727</v>
      </c>
      <c r="EN213" s="772">
        <v>39414.118196011215</v>
      </c>
      <c r="EO213" s="737">
        <f>+IF(EN213=0,0,EN213/EN199*100)</f>
        <v>43.29319496762006</v>
      </c>
      <c r="EP213" s="772">
        <v>40782.328003951116</v>
      </c>
      <c r="EQ213" s="737">
        <f>+IF(EP213=0,0,EP213/EP199*100)</f>
        <v>43.620583771373958</v>
      </c>
      <c r="ER213" s="772">
        <f>+EL213+EN213+EP213</f>
        <v>118930.31262268174</v>
      </c>
      <c r="ES213" s="737">
        <f>+IF(ER213=0,0,ER213/ER199*100)</f>
        <v>43.032967915994533</v>
      </c>
      <c r="ET213" s="772">
        <v>41186.344495968864</v>
      </c>
      <c r="EU213" s="737">
        <f>+IF(ET213=0,0,ET213/ET199*100)</f>
        <v>42.886895804208606</v>
      </c>
      <c r="EV213" s="772">
        <v>39982.299278365317</v>
      </c>
      <c r="EW213" s="737">
        <f>+IF(EV213=0,0,EV213/EV199*100)</f>
        <v>42.013140458030065</v>
      </c>
      <c r="EX213" s="772">
        <v>41524.521020177155</v>
      </c>
      <c r="EY213" s="737">
        <f>+IF(EX213=0,0,EX213/EX199*100)</f>
        <v>47.720685821897725</v>
      </c>
      <c r="EZ213" s="772">
        <f>+ET213+EV213+EX213</f>
        <v>122693.16479451134</v>
      </c>
      <c r="FA213" s="737">
        <f>+IF(EZ213=0,0,EZ213/EZ199*100)</f>
        <v>44.099849377338693</v>
      </c>
      <c r="FB213" s="772">
        <f t="shared" si="185"/>
        <v>241623.47741719306</v>
      </c>
      <c r="FC213" s="737">
        <f>+IF(FB213=0,0,FB213/FB199*100)</f>
        <v>43.568184752578361</v>
      </c>
      <c r="FD213" s="772">
        <v>59759.426392795212</v>
      </c>
      <c r="FE213" s="737">
        <f>+IF(FD213=0,0,FD213/FD199*100)</f>
        <v>5.1961799650686968</v>
      </c>
      <c r="FF213" s="772">
        <v>46298.227566643734</v>
      </c>
      <c r="FG213" s="737">
        <f>+IF(FF213=0,0,FF213/FF199*100)</f>
        <v>3.675122129388015</v>
      </c>
      <c r="FH213" s="772">
        <v>44242.18201972614</v>
      </c>
      <c r="FI213" s="737">
        <f>+IF(FH213=0,0,FH213/FH199*100)</f>
        <v>2.9310958488125314</v>
      </c>
      <c r="FJ213" s="772">
        <v>43960.619410368585</v>
      </c>
      <c r="FK213" s="737">
        <f>+IF(FJ213=0,0,FJ213/FJ199*100)</f>
        <v>2.6014093936624065</v>
      </c>
    </row>
    <row r="214" spans="2:167" s="648" customFormat="1" ht="13.5" customHeight="1">
      <c r="B214" s="771"/>
      <c r="C214" s="784"/>
      <c r="D214" s="802" t="s">
        <v>4845</v>
      </c>
      <c r="E214" s="803">
        <f>+W214+AO214</f>
        <v>793.84787596085084</v>
      </c>
      <c r="F214" s="804">
        <f>+IF(E214=0,0,E214/E199*100)</f>
        <v>0.1240872447874586</v>
      </c>
      <c r="G214" s="803">
        <v>752.104421</v>
      </c>
      <c r="H214" s="804">
        <f>+IF(G214=0,0,G214/G199*100)</f>
        <v>1.4789766757664613</v>
      </c>
      <c r="I214" s="803">
        <v>616.69738399999994</v>
      </c>
      <c r="J214" s="804">
        <f>+IF(I214=0,0,I214/I199*100)</f>
        <v>1.2792872635557329</v>
      </c>
      <c r="K214" s="803">
        <v>-406.69665900000001</v>
      </c>
      <c r="L214" s="804">
        <f>+IF(K214=0,0,K214/K199*100)</f>
        <v>-0.72423574265339197</v>
      </c>
      <c r="M214" s="803">
        <f>+G214+I214+K214</f>
        <v>962.1051460000001</v>
      </c>
      <c r="N214" s="804">
        <f>+IF(M214=0,0,M214/M199*100)</f>
        <v>0.61985463721626</v>
      </c>
      <c r="O214" s="803">
        <v>-248.21067203914936</v>
      </c>
      <c r="P214" s="804">
        <f>+IF(O214=0,0,O214/O199*100)</f>
        <v>-0.56255608988378192</v>
      </c>
      <c r="Q214" s="803">
        <v>-328.70652199999995</v>
      </c>
      <c r="R214" s="804">
        <f>+IF(Q214=0,0,Q214/Q199*100)</f>
        <v>-0.82739133868871706</v>
      </c>
      <c r="S214" s="803">
        <v>-480.42502000000007</v>
      </c>
      <c r="T214" s="804">
        <f>+IF(S214=0,0,S214/S199*100)</f>
        <v>-0.91968157582224419</v>
      </c>
      <c r="U214" s="803">
        <f>+O214+Q214+S214</f>
        <v>-1057.3422140391494</v>
      </c>
      <c r="V214" s="804">
        <f>+IF(U214=0,0,U214/U199*100)</f>
        <v>-0.77695367529403059</v>
      </c>
      <c r="W214" s="803">
        <f t="shared" si="178"/>
        <v>-95.237068039149335</v>
      </c>
      <c r="X214" s="804">
        <f>+IF(W214=0,0,W214/W199*100)</f>
        <v>-3.2693491878194932E-2</v>
      </c>
      <c r="Y214" s="803">
        <v>20.722424999999902</v>
      </c>
      <c r="Z214" s="804">
        <f>+IF(Y214=0,0,Y214/Y199*100)</f>
        <v>3.7734534130920788E-2</v>
      </c>
      <c r="AA214" s="803">
        <v>379.07909899999999</v>
      </c>
      <c r="AB214" s="804">
        <f>+IF(AA214=0,0,AA214/AA199*100)</f>
        <v>0.7106928214559689</v>
      </c>
      <c r="AC214" s="803">
        <v>744.30396400000006</v>
      </c>
      <c r="AD214" s="804">
        <f>+IF(AC214=0,0,AC214/AC199*100)</f>
        <v>1.188548217851823</v>
      </c>
      <c r="AE214" s="803">
        <f>+Y214+AA214+AC214</f>
        <v>1144.1054879999999</v>
      </c>
      <c r="AF214" s="804">
        <f>+IF(AE214=0,0,AE214/AE199*100)</f>
        <v>0.6695426220861137</v>
      </c>
      <c r="AG214" s="803">
        <v>248.411</v>
      </c>
      <c r="AH214" s="804">
        <f>+IF(AG214=0,0,AG214/AG199*100)</f>
        <v>0.43160493580406423</v>
      </c>
      <c r="AI214" s="803">
        <v>169.61040000000003</v>
      </c>
      <c r="AJ214" s="804">
        <f>+IF(AI214=0,0,AI214/AI199*100)</f>
        <v>0.26496118202043584</v>
      </c>
      <c r="AK214" s="803">
        <v>-673.04194399999972</v>
      </c>
      <c r="AL214" s="804">
        <f>+IF(AK214=0,0,AK214/AK199*100)</f>
        <v>-1.2018648770643523</v>
      </c>
      <c r="AM214" s="803">
        <f>+AG214+AI214+AK214</f>
        <v>-255.02054399999969</v>
      </c>
      <c r="AN214" s="804">
        <f>+IF(AM214=0,0,AM214/AM199*100)</f>
        <v>-0.14361829672621262</v>
      </c>
      <c r="AO214" s="803">
        <f t="shared" si="179"/>
        <v>889.08494400000018</v>
      </c>
      <c r="AP214" s="804">
        <f>+IF(AO214=0,0,AO214/AO199*100)</f>
        <v>0.25515647380847128</v>
      </c>
      <c r="AQ214" s="651"/>
      <c r="AR214" s="803">
        <v>-8977.5941778814522</v>
      </c>
      <c r="AS214" s="804">
        <f>+IF(AR214=0,0,AR214/AR199*100)</f>
        <v>-1.2379058169866695</v>
      </c>
      <c r="AT214" s="803">
        <v>702.78485099999853</v>
      </c>
      <c r="AU214" s="804">
        <f>+IF(AT214=0,0,AT214/AT199*100)</f>
        <v>1.217537233450906</v>
      </c>
      <c r="AV214" s="803">
        <v>275.09754299999997</v>
      </c>
      <c r="AW214" s="804">
        <f>+IF(AV214=0,0,AV214/AV199*100)</f>
        <v>0.51440369769256478</v>
      </c>
      <c r="AX214" s="803">
        <v>-39.064134000000024</v>
      </c>
      <c r="AY214" s="804">
        <f>+IF(AX214=0,0,AX214/AX199*100)</f>
        <v>-5.749910784130835E-2</v>
      </c>
      <c r="AZ214" s="803">
        <f>+AT214+AV214+AX214</f>
        <v>938.81825999999842</v>
      </c>
      <c r="BA214" s="804">
        <f>+IF(AZ214=0,0,AZ214/AZ199*100)</f>
        <v>0.52407124047975739</v>
      </c>
      <c r="BB214" s="803">
        <v>-707.01023700000007</v>
      </c>
      <c r="BC214" s="804">
        <f>+IF(BB214=0,0,BB214/BB199*100)</f>
        <v>-1.2305740032058123</v>
      </c>
      <c r="BD214" s="803">
        <v>-471.56236699999999</v>
      </c>
      <c r="BE214" s="804">
        <f>+IF(BD214=0,0,BD214/BD199*100)</f>
        <v>-0.78198783874431077</v>
      </c>
      <c r="BF214" s="803">
        <v>-1783.0977240000002</v>
      </c>
      <c r="BG214" s="804">
        <f>+IF(BF214=0,0,BF214/BF199*100)</f>
        <v>-2.9293246072388972</v>
      </c>
      <c r="BH214" s="803">
        <f>+BB214+BD214+BF214</f>
        <v>-2961.6703280000002</v>
      </c>
      <c r="BI214" s="804">
        <f>+IF(BH214=0,0,BH214/BH199*100)</f>
        <v>-1.6580163001472465</v>
      </c>
      <c r="BJ214" s="803">
        <f t="shared" si="180"/>
        <v>-2022.8520680000017</v>
      </c>
      <c r="BK214" s="804">
        <f>+IF(BJ214=0,0,BJ214/BJ199*100)</f>
        <v>-0.5654108312212639</v>
      </c>
      <c r="BL214" s="803">
        <v>-919.28775300000655</v>
      </c>
      <c r="BM214" s="804">
        <f>+IF(BL214=0,0,BL214/BL199*100)</f>
        <v>-1.4204608481505057</v>
      </c>
      <c r="BN214" s="803">
        <v>-1509.5663540000053</v>
      </c>
      <c r="BO214" s="804">
        <f>+IF(BN214=0,0,BN214/BN199*100)</f>
        <v>-2.5855327410153306</v>
      </c>
      <c r="BP214" s="803">
        <v>-1543.6680080000001</v>
      </c>
      <c r="BQ214" s="804">
        <f>+IF(BP214=0,0,BP214/BP199*100)</f>
        <v>-2.7612624790605618</v>
      </c>
      <c r="BR214" s="803">
        <f>+BL214+BN214+BP214</f>
        <v>-3972.522115000012</v>
      </c>
      <c r="BS214" s="804">
        <f>+IF(BR214=0,0,BR214/BR199*100)</f>
        <v>-2.2191978553299339</v>
      </c>
      <c r="BT214" s="803">
        <v>-446.74170299999935</v>
      </c>
      <c r="BU214" s="804">
        <f>+IF(BT214=0,0,BT214/BT199*100)</f>
        <v>-0.6983025986068544</v>
      </c>
      <c r="BV214" s="803">
        <v>-1148.2820778814391</v>
      </c>
      <c r="BW214" s="804">
        <f>+IF(BV214=0,0,BV214/BV199*100)</f>
        <v>-1.8012482366566336</v>
      </c>
      <c r="BX214" s="803">
        <v>-1387.1962140000001</v>
      </c>
      <c r="BY214" s="804">
        <f>+IF(BX214=0,0,BX214/BX199*100)</f>
        <v>-2.2843594967719056</v>
      </c>
      <c r="BZ214" s="803">
        <f>+BT214+BV214+BX214</f>
        <v>-2982.2199948814387</v>
      </c>
      <c r="CA214" s="804">
        <f>+IF(BZ214=0,0,BZ214/BZ199*100)</f>
        <v>-1.5824956117500875</v>
      </c>
      <c r="CB214" s="803">
        <f t="shared" si="181"/>
        <v>-6954.7421098814502</v>
      </c>
      <c r="CC214" s="804">
        <f>+IF(CB214=0,0,CB214/CB199*100)</f>
        <v>-1.8926653987901303</v>
      </c>
      <c r="CE214" s="803">
        <f>+CW214+DO214</f>
        <v>-127.40644256988719</v>
      </c>
      <c r="CF214" s="804">
        <f>+IF(CE214=0,0,CE214/CE199*100)</f>
        <v>-1.4004407835179183E-2</v>
      </c>
      <c r="CG214" s="803">
        <v>1807.4956589999999</v>
      </c>
      <c r="CH214" s="804">
        <f>+IF(CG214=0,0,CG214/CG199*100)</f>
        <v>2.5801711281114117</v>
      </c>
      <c r="CI214" s="803">
        <v>721.31708199999935</v>
      </c>
      <c r="CJ214" s="804">
        <f>+IF(CI214=0,0,CI214/CI199*100)</f>
        <v>1.1095186991533668</v>
      </c>
      <c r="CK214" s="803">
        <v>-1993.3111299999998</v>
      </c>
      <c r="CL214" s="804">
        <f>+IF(CK214=0,0,CK214/CK199*100)</f>
        <v>-2.8216069163565267</v>
      </c>
      <c r="CM214" s="803">
        <f>+CG214+CI214+CK214</f>
        <v>535.50161099999946</v>
      </c>
      <c r="CN214" s="804">
        <f>+IF(CM214=0,0,CM214/CM199*100)</f>
        <v>0.26031924859842936</v>
      </c>
      <c r="CO214" s="803">
        <v>-4.5691710000023704</v>
      </c>
      <c r="CP214" s="804">
        <f>+IF(CO214=0,0,CO214/CO199*100)</f>
        <v>-6.2899319413351178E-3</v>
      </c>
      <c r="CQ214" s="803">
        <v>-114.68406400000003</v>
      </c>
      <c r="CR214" s="804">
        <f>+IF(CQ214=0,0,CQ214/CQ199*100)</f>
        <v>-0.15400000426941426</v>
      </c>
      <c r="CS214" s="803">
        <v>-199.10269099999994</v>
      </c>
      <c r="CT214" s="804">
        <f>+IF(CS214=0,0,CS214/CS199*100)</f>
        <v>-0.26907835046719425</v>
      </c>
      <c r="CU214" s="803">
        <f>+CO214+CQ214+CS214</f>
        <v>-318.35592600000234</v>
      </c>
      <c r="CV214" s="804">
        <f>+IF(CU214=0,0,CU214/CU199*100)</f>
        <v>-0.14398267773133253</v>
      </c>
      <c r="CW214" s="803">
        <f t="shared" si="182"/>
        <v>217.14568499999712</v>
      </c>
      <c r="CX214" s="804">
        <f>+IF(CW214=0,0,CW214/CW199*100)</f>
        <v>5.0875633143643531E-2</v>
      </c>
      <c r="CY214" s="803">
        <v>-133.69646716530536</v>
      </c>
      <c r="CZ214" s="804">
        <f>+IF(CY214=0,0,CY214/CY199*100)</f>
        <v>-0.17329266275101224</v>
      </c>
      <c r="DA214" s="803">
        <v>830.24509599999999</v>
      </c>
      <c r="DB214" s="804">
        <f>+IF(DA214=0,0,DA214/DA199*100)</f>
        <v>1.0391658855022508</v>
      </c>
      <c r="DC214" s="803">
        <v>-287.01672699999995</v>
      </c>
      <c r="DD214" s="804">
        <f>+IF(DC214=0,0,DC214/DC199*100)</f>
        <v>-0.34000281607967198</v>
      </c>
      <c r="DE214" s="803">
        <f>+CY214+DA214+DC214</f>
        <v>409.53190183469474</v>
      </c>
      <c r="DF214" s="804">
        <f>+IF(DE214=0,0,DE214/DE199*100)</f>
        <v>0.16960511259837677</v>
      </c>
      <c r="DG214" s="803">
        <v>-475.62741726505726</v>
      </c>
      <c r="DH214" s="804">
        <f>+IF(DG214=0,0,DG214/DG199*100)</f>
        <v>-0.5710051713577825</v>
      </c>
      <c r="DI214" s="803">
        <v>126.47967807477485</v>
      </c>
      <c r="DJ214" s="804">
        <f>+IF(DI214=0,0,DI214/DI199*100)</f>
        <v>0.15502078923944443</v>
      </c>
      <c r="DK214" s="803">
        <v>-404.9362902142966</v>
      </c>
      <c r="DL214" s="804">
        <f>+IF(DK214=0,0,DK214/DK199*100)</f>
        <v>-0.52866821842141443</v>
      </c>
      <c r="DM214" s="803">
        <f>+DG214+DI214+DK214</f>
        <v>-754.08402940457904</v>
      </c>
      <c r="DN214" s="804">
        <f>+IF(DM214=0,0,DM214/DM199*100)</f>
        <v>-0.31227480232634497</v>
      </c>
      <c r="DO214" s="803">
        <f t="shared" si="183"/>
        <v>-344.55212756988431</v>
      </c>
      <c r="DP214" s="804">
        <f>+IF(DO214=0,0,DO214/DO199*100)</f>
        <v>-7.1344276833983644E-2</v>
      </c>
      <c r="DR214" s="803">
        <f>+EJ214+FB214</f>
        <v>203.63109425961449</v>
      </c>
      <c r="DS214" s="804">
        <f>+IF(DR214=0,0,DR214/DR199*100)</f>
        <v>1.8446753285700716E-2</v>
      </c>
      <c r="DT214" s="803">
        <v>70.964651490765334</v>
      </c>
      <c r="DU214" s="804">
        <f>+IF(DT214=0,0,DT214/DT199*100)</f>
        <v>7.6513781199590514E-2</v>
      </c>
      <c r="DV214" s="803">
        <v>95.213327405889146</v>
      </c>
      <c r="DW214" s="804">
        <f>+IF(DV214=0,0,DV214/DV199*100)</f>
        <v>9.9725896396381811E-2</v>
      </c>
      <c r="DX214" s="803">
        <v>93.389442299980303</v>
      </c>
      <c r="DY214" s="804">
        <f>+IF(DX214=0,0,DX214/DX199*100)</f>
        <v>9.7019200170349235E-2</v>
      </c>
      <c r="DZ214" s="803">
        <f>+DT214+DV214+DX214</f>
        <v>259.56742119663477</v>
      </c>
      <c r="EA214" s="804">
        <f>+IF(DZ214=0,0,DZ214/DZ199*100)</f>
        <v>9.124235171583496E-2</v>
      </c>
      <c r="EB214" s="803">
        <v>116.27725030900562</v>
      </c>
      <c r="EC214" s="804">
        <f>+IF(EB214=0,0,EB214/EB199*100)</f>
        <v>0.12739578306190386</v>
      </c>
      <c r="ED214" s="803">
        <v>-87.372140971705306</v>
      </c>
      <c r="EE214" s="804">
        <f>+IF(ED214=0,0,ED214/ED199*100)</f>
        <v>-0.10006244844932304</v>
      </c>
      <c r="EF214" s="803">
        <v>43.391813946829259</v>
      </c>
      <c r="EG214" s="804">
        <f>+IF(EF214=0,0,EF214/EF199*100)</f>
        <v>5.0322479630774006E-2</v>
      </c>
      <c r="EH214" s="803">
        <f>+EB214+ED214+EF214</f>
        <v>72.296923284129576</v>
      </c>
      <c r="EI214" s="804">
        <f>+IF(EH214=0,0,EH214/EH199*100)</f>
        <v>2.7300653414533121E-2</v>
      </c>
      <c r="EJ214" s="803">
        <f t="shared" si="184"/>
        <v>331.86434448076432</v>
      </c>
      <c r="EK214" s="804">
        <f>+IF(EJ214=0,0,EJ214/EJ199*100)</f>
        <v>6.0415991269208318E-2</v>
      </c>
      <c r="EL214" s="803">
        <v>16.905547137372864</v>
      </c>
      <c r="EM214" s="804">
        <f>+IF(EL214=0,0,EL214/EL199*100)</f>
        <v>1.8408222364275813E-2</v>
      </c>
      <c r="EN214" s="803">
        <v>21.434933410086543</v>
      </c>
      <c r="EO214" s="804">
        <f>+IF(EN214=0,0,EN214/EN199*100)</f>
        <v>2.3544526522852514E-2</v>
      </c>
      <c r="EP214" s="803">
        <v>28.801409802440588</v>
      </c>
      <c r="EQ214" s="804">
        <f>+IF(EP214=0,0,EP214/EP199*100)</f>
        <v>3.0805850732682872E-2</v>
      </c>
      <c r="ER214" s="803">
        <f>+EL214+EN214+EP214</f>
        <v>67.141890349899995</v>
      </c>
      <c r="ES214" s="804">
        <f>+IF(ER214=0,0,ER214/ER199*100)</f>
        <v>2.429418328709106E-2</v>
      </c>
      <c r="ET214" s="803">
        <v>39.015242950022284</v>
      </c>
      <c r="EU214" s="804">
        <f>+IF(ET214=0,0,ET214/ET199*100)</f>
        <v>4.0626151207404669E-2</v>
      </c>
      <c r="EV214" s="803">
        <v>10.544216349629281</v>
      </c>
      <c r="EW214" s="804">
        <f>+IF(EV214=0,0,EV214/EV199*100)</f>
        <v>1.1079794071686614E-2</v>
      </c>
      <c r="EX214" s="803">
        <v>-244.93459987070139</v>
      </c>
      <c r="EY214" s="804">
        <f>+IF(EX214=0,0,EX214/EX199*100)</f>
        <v>-0.2814830081161549</v>
      </c>
      <c r="EZ214" s="803">
        <f>+ET214+EV214+EX214</f>
        <v>-195.37514057104983</v>
      </c>
      <c r="FA214" s="804">
        <f>+IF(EZ214=0,0,EZ214/EZ199*100)</f>
        <v>-7.0224077157761175E-2</v>
      </c>
      <c r="FB214" s="803">
        <f t="shared" si="185"/>
        <v>-128.23325022114983</v>
      </c>
      <c r="FC214" s="804">
        <f>+IF(FB214=0,0,FB214/FB199*100)</f>
        <v>-2.3122297538215639E-2</v>
      </c>
      <c r="FD214" s="803">
        <v>-1610.3093197051621</v>
      </c>
      <c r="FE214" s="804">
        <f>+IF(FD214=0,0,FD214/FD199*100)</f>
        <v>-0.14001903180289182</v>
      </c>
      <c r="FF214" s="803">
        <v>601.51820011758969</v>
      </c>
      <c r="FG214" s="804">
        <f>+IF(FF214=0,0,FF214/FF199*100)</f>
        <v>4.7748109693825536E-2</v>
      </c>
      <c r="FH214" s="803">
        <v>119.68390897592883</v>
      </c>
      <c r="FI214" s="804">
        <f>+IF(FH214=0,0,FH214/FH199*100)</f>
        <v>7.9291977193301499E-3</v>
      </c>
      <c r="FJ214" s="803">
        <v>4.8805466106026074</v>
      </c>
      <c r="FK214" s="804">
        <f>+IF(FJ214=0,0,FJ214/FJ199*100)</f>
        <v>2.8881075765812078E-4</v>
      </c>
    </row>
    <row r="215" spans="2:167" s="648" customFormat="1" ht="13.5" customHeight="1">
      <c r="B215" s="771"/>
      <c r="C215" s="728" t="s">
        <v>4846</v>
      </c>
      <c r="D215" s="787"/>
      <c r="E215" s="770">
        <f>+W215+AO215</f>
        <v>14018.763875000001</v>
      </c>
      <c r="F215" s="726">
        <f>+IF(E215=0,0,E215/E200*100)</f>
        <v>36.726403543602757</v>
      </c>
      <c r="G215" s="770">
        <f>+G216+G217-G218-G219</f>
        <v>1524.4673400000001</v>
      </c>
      <c r="H215" s="726">
        <f>+IF(G215=0,0,G215/G200*100)</f>
        <v>26.85351399448891</v>
      </c>
      <c r="I215" s="770">
        <f>+I216+I217-I218-I219</f>
        <v>1473.6641140000002</v>
      </c>
      <c r="J215" s="726">
        <f>+IF(I215=0,0,I215/I200*100)</f>
        <v>41.252634325965339</v>
      </c>
      <c r="K215" s="770">
        <f>+K216+K217-K218-K219</f>
        <v>1253.3740870000001</v>
      </c>
      <c r="L215" s="726">
        <f>+IF(K215=0,0,K215/K200*100)</f>
        <v>25.777330993187558</v>
      </c>
      <c r="M215" s="770">
        <f>+M216+M217-M218-M219</f>
        <v>4251.5055410000004</v>
      </c>
      <c r="N215" s="726">
        <f>+IF(M215=0,0,M215/M200*100)</f>
        <v>30.127783659170397</v>
      </c>
      <c r="O215" s="770">
        <f>+O216+O217-O218-O219</f>
        <v>1102.958613</v>
      </c>
      <c r="P215" s="726">
        <f>+IF(O215=0,0,O215/O200*100)</f>
        <v>54.940608992998683</v>
      </c>
      <c r="Q215" s="770">
        <f>+Q216+Q217-Q218-Q219</f>
        <v>957.21501699999988</v>
      </c>
      <c r="R215" s="726">
        <f>+IF(Q215=0,0,Q215/Q200*100)</f>
        <v>42.043494051032688</v>
      </c>
      <c r="S215" s="770">
        <f>+S216+S217-S218-S219</f>
        <v>1034.864151</v>
      </c>
      <c r="T215" s="726">
        <f>+IF(S215=0,0,S215/S200*100)</f>
        <v>54.183901820001459</v>
      </c>
      <c r="U215" s="770">
        <f>+U216+U217-U218-U219</f>
        <v>3095.037781</v>
      </c>
      <c r="V215" s="726">
        <f>+IF(U215=0,0,U215/U200*100)</f>
        <v>49.966840351118613</v>
      </c>
      <c r="W215" s="770">
        <f t="shared" si="178"/>
        <v>7346.5433220000004</v>
      </c>
      <c r="X215" s="726">
        <f>+IF(W215=0,0,W215/W200*100)</f>
        <v>36.179601052887485</v>
      </c>
      <c r="Y215" s="770">
        <f>+Y216+Y217-Y218-Y219</f>
        <v>1149.8075300000003</v>
      </c>
      <c r="Z215" s="726">
        <f>+IF(Y215=0,0,Y215/Y200*100)</f>
        <v>35.530825149373975</v>
      </c>
      <c r="AA215" s="770">
        <f>+AA216+AA217-AA218-AA219</f>
        <v>908.97507300000007</v>
      </c>
      <c r="AB215" s="726">
        <f>+IF(AA215=0,0,AA215/AA200*100)</f>
        <v>43.538158767416505</v>
      </c>
      <c r="AC215" s="770">
        <f>+AC216+AC217-AC218-AC219</f>
        <v>1319.797188</v>
      </c>
      <c r="AD215" s="726">
        <f>+IF(AC215=0,0,AC215/AC200*100)</f>
        <v>37.03415871230235</v>
      </c>
      <c r="AE215" s="770">
        <f>+AE216+AE217-AE218-AE219</f>
        <v>3378.5797910000006</v>
      </c>
      <c r="AF215" s="726">
        <f>+IF(AE215=0,0,AE215/AE200*100)</f>
        <v>38.014618898643391</v>
      </c>
      <c r="AG215" s="770">
        <f>+AG216+AG217-AG218-AG219</f>
        <v>1004.2249690000002</v>
      </c>
      <c r="AH215" s="726">
        <f>+IF(AG215=0,0,AG215/AG200*100)</f>
        <v>45.762150641319707</v>
      </c>
      <c r="AI215" s="770">
        <f>+AI216+AI217-AI218-AI219</f>
        <v>-1231.4284220000004</v>
      </c>
      <c r="AJ215" s="726">
        <f>+IF(AI215=0,0,AI215/AI200*100)</f>
        <v>-41.125774382269896</v>
      </c>
      <c r="AK215" s="770">
        <f>+AK216+AK217-AK218-AK219</f>
        <v>3520.8442149999987</v>
      </c>
      <c r="AL215" s="726">
        <f>+IF(AK215=0,0,AK215/AK200*100)</f>
        <v>92.929630474795161</v>
      </c>
      <c r="AM215" s="770">
        <f>+AM216+AM217-AM218-AM219</f>
        <v>3293.6407619999991</v>
      </c>
      <c r="AN215" s="726">
        <f>+IF(AM215=0,0,AM215/AM200*100)</f>
        <v>36.687876319415494</v>
      </c>
      <c r="AO215" s="770">
        <f t="shared" si="179"/>
        <v>6672.2205529999992</v>
      </c>
      <c r="AP215" s="726">
        <f>+IF(AO215=0,0,AO215/AO200*100)</f>
        <v>37.347910028783716</v>
      </c>
      <c r="AQ215" s="651"/>
      <c r="AR215" s="770">
        <f>+AR216+AR217-AR218-AR219</f>
        <v>2836.2078179999999</v>
      </c>
      <c r="AS215" s="726">
        <f>+IF(AR215=0,0,AR215/AR200*100)</f>
        <v>38.875873574465857</v>
      </c>
      <c r="AT215" s="770">
        <f>+AT216+AT217-AT218-AT219</f>
        <v>281.11123700000013</v>
      </c>
      <c r="AU215" s="726">
        <f>+IF(AT215=0,0,AT215/AT200*100)</f>
        <v>18.785053544360654</v>
      </c>
      <c r="AV215" s="770">
        <f>+AV216+AV217-AV218-AV219</f>
        <v>221.26151300000004</v>
      </c>
      <c r="AW215" s="726">
        <f>+IF(AV215=0,0,AV215/AV200*100)</f>
        <v>15.439740670457272</v>
      </c>
      <c r="AX215" s="770">
        <f>+AX216+AX217-AX218-AX219</f>
        <v>175.72930600000001</v>
      </c>
      <c r="AY215" s="726">
        <f>+IF(AX215=0,0,AX215/AX200*100)</f>
        <v>11.186822112140831</v>
      </c>
      <c r="AZ215" s="770">
        <f>+AZ216+AZ217-AZ218-AZ219</f>
        <v>678.10205600000018</v>
      </c>
      <c r="BA215" s="726">
        <f>+IF(AZ215=0,0,AZ215/AZ200*100)</f>
        <v>15.067638265329084</v>
      </c>
      <c r="BB215" s="770">
        <f>+BB216+BB217-BB218-BB219</f>
        <v>143.02089699999979</v>
      </c>
      <c r="BC215" s="726">
        <f>+IF(BB215=0,0,BB215/BB200*100)</f>
        <v>37.137925865302094</v>
      </c>
      <c r="BD215" s="770">
        <f>+BD216+BD217-BD218-BD219</f>
        <v>135.85212605582959</v>
      </c>
      <c r="BE215" s="726">
        <f>+IF(BD215=0,0,BD215/BD200*100)</f>
        <v>75.394607203784318</v>
      </c>
      <c r="BF215" s="770">
        <f>+BF216+BF217-BF218-BF219</f>
        <v>227.27575394417039</v>
      </c>
      <c r="BG215" s="726">
        <f>+IF(BF215=0,0,BF215/BF200*100)</f>
        <v>81.506609815068316</v>
      </c>
      <c r="BH215" s="770">
        <f>+BH216+BH217-BH218-BH219</f>
        <v>506.14877700000022</v>
      </c>
      <c r="BI215" s="726">
        <f>+IF(BH215=0,0,BH215/BH200*100)</f>
        <v>59.960369766276344</v>
      </c>
      <c r="BJ215" s="770">
        <f t="shared" si="180"/>
        <v>1184.2508330000005</v>
      </c>
      <c r="BK215" s="726">
        <f>+IF(BJ215=0,0,BJ215/BJ200*100)</f>
        <v>22.158201363413717</v>
      </c>
      <c r="BL215" s="770">
        <f>+BL216+BL217-BL218-BL219</f>
        <v>160.57193800000007</v>
      </c>
      <c r="BM215" s="726">
        <f>+IF(BL215=0,0,BL215/BL200*100)</f>
        <v>71.551724095675382</v>
      </c>
      <c r="BN215" s="770">
        <f>+BN216+BN217-BN218-BN219</f>
        <v>159.91492600000012</v>
      </c>
      <c r="BO215" s="726">
        <f>+IF(BN215=0,0,BN215/BN200*100)</f>
        <v>89.330541534992363</v>
      </c>
      <c r="BP215" s="770">
        <f>+BP216+BP217-BP218-BP219</f>
        <v>289.55222699999985</v>
      </c>
      <c r="BQ215" s="726">
        <f>+IF(BP215=0,0,BP215/BP200*100)</f>
        <v>78.875454852222077</v>
      </c>
      <c r="BR215" s="770">
        <f>+BR216+BR217-BR218-BR219</f>
        <v>610.03909099999998</v>
      </c>
      <c r="BS215" s="726">
        <f>+IF(BR215=0,0,BR215/BR200*100)</f>
        <v>79.171445552300241</v>
      </c>
      <c r="BT215" s="770">
        <f>+BT216+BT217-BT218-BT219</f>
        <v>313.73227900000006</v>
      </c>
      <c r="BU215" s="726">
        <f>+IF(BT215=0,0,BT215/BT200*100)</f>
        <v>86.312806210083863</v>
      </c>
      <c r="BV215" s="770">
        <f>+BV216+BV217-BV218-BV219</f>
        <v>445.24271400000003</v>
      </c>
      <c r="BW215" s="726">
        <f>+IF(BV215=0,0,BV215/BV200*100)</f>
        <v>86.168560806486838</v>
      </c>
      <c r="BX215" s="770">
        <f>+BX216+BX217-BX218-BX219</f>
        <v>282.94290100000012</v>
      </c>
      <c r="BY215" s="726">
        <f>+IF(BX215=0,0,BX215/BX200*100)</f>
        <v>94.220678270438881</v>
      </c>
      <c r="BZ215" s="770">
        <f>+BZ216+BZ217-BZ218-BZ219</f>
        <v>1041.9178940000006</v>
      </c>
      <c r="CA215" s="726">
        <f>+IF(BZ215=0,0,BZ215/BZ200*100)</f>
        <v>88.261303171711447</v>
      </c>
      <c r="CB215" s="770">
        <f t="shared" si="181"/>
        <v>1651.9569850000007</v>
      </c>
      <c r="CC215" s="726">
        <f>+IF(CB215=0,0,CB215/CB200*100)</f>
        <v>84.671388560329419</v>
      </c>
      <c r="CE215" s="770">
        <f>+CW215+DO215</f>
        <v>28998.498088248289</v>
      </c>
      <c r="CF215" s="726">
        <f>+IF(CE215=0,0,CE215/CE200*100)</f>
        <v>88.489033750642918</v>
      </c>
      <c r="CG215" s="770">
        <f>+CG216+CG217-CG218-CG219</f>
        <v>540.35098600000015</v>
      </c>
      <c r="CH215" s="726">
        <f>+IF(CG215=0,0,CG215/CG200*100)</f>
        <v>88.591080327585388</v>
      </c>
      <c r="CI215" s="770">
        <f>+CI216+CI217-CI218-CI219</f>
        <v>857.89273800000012</v>
      </c>
      <c r="CJ215" s="726">
        <f>+IF(CI215=0,0,CI215/CI200*100)</f>
        <v>99.228063211682141</v>
      </c>
      <c r="CK215" s="770">
        <f>+CK216+CK217-CK218-CK219</f>
        <v>708.18156299999987</v>
      </c>
      <c r="CL215" s="726">
        <f>+IF(CK215=0,0,CK215/CK200*100)</f>
        <v>98.288216051817017</v>
      </c>
      <c r="CM215" s="770">
        <f>+CM216+CM217-CM218-CM219</f>
        <v>2106.4252869999991</v>
      </c>
      <c r="CN215" s="726">
        <f>+IF(CM215=0,0,CM215/CM200*100)</f>
        <v>95.963820811006002</v>
      </c>
      <c r="CO215" s="770">
        <f>+CO216+CO217-CO218-CO219</f>
        <v>943.50304500000027</v>
      </c>
      <c r="CP215" s="726">
        <f>+IF(CO215=0,0,CO215/CO200*100)</f>
        <v>97.243812420405945</v>
      </c>
      <c r="CQ215" s="770">
        <f>+CQ216+CQ217-CQ218-CQ219</f>
        <v>1266.4123939999995</v>
      </c>
      <c r="CR215" s="726">
        <f>+IF(CQ215=0,0,CQ215/CQ200*100)</f>
        <v>100.42720732237986</v>
      </c>
      <c r="CS215" s="770">
        <f>+CS216+CS217-CS218-CS219</f>
        <v>5871.1887549999992</v>
      </c>
      <c r="CT215" s="726">
        <f>+IF(CS215=0,0,CS215/CS200*100)</f>
        <v>99.547223898816711</v>
      </c>
      <c r="CU215" s="770">
        <f>+CU216+CU217-CU218-CU219</f>
        <v>8081.1041939999986</v>
      </c>
      <c r="CV215" s="726">
        <f>+IF(CU215=0,0,CU215/CU200*100)</f>
        <v>99.408809678343573</v>
      </c>
      <c r="CW215" s="770">
        <f t="shared" si="182"/>
        <v>10187.529480999998</v>
      </c>
      <c r="CX215" s="726">
        <f>+IF(CW215=0,0,CW215/CW200*100)</f>
        <v>98.67637205179804</v>
      </c>
      <c r="CY215" s="770">
        <f>+CY216+CY217-CY218-CY219</f>
        <v>4667.0805870000004</v>
      </c>
      <c r="CZ215" s="726">
        <f>+IF(CY215=0,0,CY215/CY200*100)</f>
        <v>86.237292866519013</v>
      </c>
      <c r="DA215" s="770">
        <f>+DA216+DA217-DA218-DA219</f>
        <v>7107.9312350000009</v>
      </c>
      <c r="DB215" s="726">
        <f>+IF(DA215=0,0,DA215/DA200*100)</f>
        <v>85.662582052456401</v>
      </c>
      <c r="DC215" s="770">
        <f>+DC216+DC217-DC218-DC219</f>
        <v>6285.5321569999987</v>
      </c>
      <c r="DD215" s="726">
        <f>+IF(DC215=0,0,DC215/DC200*100)</f>
        <v>80.609313585017333</v>
      </c>
      <c r="DE215" s="770">
        <f>+DE216+DE217-DE218-DE219</f>
        <v>18060.543979000002</v>
      </c>
      <c r="DF215" s="726">
        <f>+IF(DE215=0,0,DE215/DE200*100)</f>
        <v>83.975100160549445</v>
      </c>
      <c r="DG215" s="770">
        <f>+DG216+DG217-DG218-DG219</f>
        <v>15.574593755730348</v>
      </c>
      <c r="DH215" s="726">
        <f>+IF(DG215=0,0,DG215/DG200*100)</f>
        <v>69.661443507706664</v>
      </c>
      <c r="DI215" s="770">
        <f>+DI216+DI217-DI218-DI219</f>
        <v>214.84736924627873</v>
      </c>
      <c r="DJ215" s="726">
        <f>+IF(DI215=0,0,DI215/DI200*100)</f>
        <v>80.209213893721838</v>
      </c>
      <c r="DK215" s="770">
        <f>+DK216+DK217-DK218-DK219</f>
        <v>520.00266524627887</v>
      </c>
      <c r="DL215" s="726">
        <f>+IF(DK215=0,0,DK215/DK200*100)</f>
        <v>80.086307592775313</v>
      </c>
      <c r="DM215" s="770">
        <f>+DM216+DM217-DM218-DM219</f>
        <v>750.42462824828772</v>
      </c>
      <c r="DN215" s="726">
        <f>+IF(DM215=0,0,DM215/DM200*100)</f>
        <v>79.87326996397411</v>
      </c>
      <c r="DO215" s="770">
        <f t="shared" si="183"/>
        <v>18810.968607248291</v>
      </c>
      <c r="DP215" s="726">
        <f>+IF(DO215=0,0,DO215/DO200*100)</f>
        <v>83.803414569556622</v>
      </c>
      <c r="DR215" s="770">
        <f>+EJ215+FB215</f>
        <v>24802.318463333333</v>
      </c>
      <c r="DS215" s="726">
        <f>+IF(DR215=0,0,DR215/DR200*100)</f>
        <v>100</v>
      </c>
      <c r="DT215" s="770">
        <f>+DT216+DT217-DT218-DT219</f>
        <v>0</v>
      </c>
      <c r="DU215" s="726">
        <f>+IF(DT215=0,0,DT215/DT200*100)</f>
        <v>0</v>
      </c>
      <c r="DV215" s="770">
        <f>+DV216+DV217-DV218-DV219</f>
        <v>0</v>
      </c>
      <c r="DW215" s="726">
        <f>+IF(DV215=0,0,DV215/DV200*100)</f>
        <v>0</v>
      </c>
      <c r="DX215" s="770">
        <f>+DX216+DX217-DX218-DX219</f>
        <v>0</v>
      </c>
      <c r="DY215" s="726">
        <f>+IF(DX215=0,0,DX215/DX200*100)</f>
        <v>0</v>
      </c>
      <c r="DZ215" s="770">
        <f>+DZ216+DZ217-DZ218-DZ219</f>
        <v>0</v>
      </c>
      <c r="EA215" s="726">
        <f>+IF(DZ215=0,0,DZ215/DZ200*100)</f>
        <v>0</v>
      </c>
      <c r="EB215" s="770">
        <f>+EB216+EB217-EB218-EB219</f>
        <v>0</v>
      </c>
      <c r="EC215" s="726">
        <f>+IF(EB215=0,0,EB215/EB200*100)</f>
        <v>0</v>
      </c>
      <c r="ED215" s="770">
        <f>+ED216+ED217-ED218-ED219</f>
        <v>2163.3505833333338</v>
      </c>
      <c r="EE215" s="726">
        <f>+IF(ED215=0,0,ED215/ED200*100)</f>
        <v>100.00000000000003</v>
      </c>
      <c r="EF215" s="770">
        <f>+EF216+EF217-EF218-EF219</f>
        <v>2662.2719999999999</v>
      </c>
      <c r="EG215" s="726">
        <f>+IF(EF215=0,0,EF215/EF200*100)</f>
        <v>100</v>
      </c>
      <c r="EH215" s="770">
        <f>+EH216+EH217-EH218-EH219</f>
        <v>4825.6225833333338</v>
      </c>
      <c r="EI215" s="726">
        <f>+IF(EH215=0,0,EH215/EH200*100)</f>
        <v>100</v>
      </c>
      <c r="EJ215" s="770">
        <f t="shared" si="184"/>
        <v>4825.6225833333338</v>
      </c>
      <c r="EK215" s="726">
        <f>+IF(EJ215=0,0,EJ215/EJ200*100)</f>
        <v>100</v>
      </c>
      <c r="EL215" s="770">
        <f>+EL216+EL217-EL218-EL219</f>
        <v>2662.2719999999999</v>
      </c>
      <c r="EM215" s="726">
        <f>+IF(EL215=0,0,EL215/EL200*100)</f>
        <v>100</v>
      </c>
      <c r="EN215" s="770">
        <f>+EN216+EN217-EN218-EN219</f>
        <v>2662.2719999999999</v>
      </c>
      <c r="EO215" s="726">
        <f>+IF(EN215=0,0,EN215/EN200*100)</f>
        <v>100</v>
      </c>
      <c r="EP215" s="770">
        <f>+EP216+EP217-EP218-EP219</f>
        <v>2662.2719999999999</v>
      </c>
      <c r="EQ215" s="726">
        <f>+IF(EP215=0,0,EP215/EP200*100)</f>
        <v>100</v>
      </c>
      <c r="ER215" s="770">
        <f>+ER216+ER217-ER218-ER219</f>
        <v>7986.8159999999989</v>
      </c>
      <c r="ES215" s="726">
        <f>+IF(ER215=0,0,ER215/ER200*100)</f>
        <v>99.999999999999986</v>
      </c>
      <c r="ET215" s="770">
        <f>+ET216+ET217-ET218-ET219</f>
        <v>3996.6266266666671</v>
      </c>
      <c r="EU215" s="726">
        <f>+IF(ET215=0,0,ET215/ET200*100)</f>
        <v>100.00000000000003</v>
      </c>
      <c r="EV215" s="770">
        <f>+EV216+EV217-EV218-EV219</f>
        <v>3996.6266266666671</v>
      </c>
      <c r="EW215" s="726">
        <f>+IF(EV215=0,0,EV215/EV200*100)</f>
        <v>100.00000000000003</v>
      </c>
      <c r="EX215" s="770">
        <f>+EX216+EX217-EX218-EX219</f>
        <v>3996.6266266666671</v>
      </c>
      <c r="EY215" s="726">
        <f>+IF(EX215=0,0,EX215/EX200*100)</f>
        <v>100.00000000000003</v>
      </c>
      <c r="EZ215" s="770">
        <f>+EZ216+EZ217-EZ218-EZ219</f>
        <v>11989.87988</v>
      </c>
      <c r="FA215" s="726">
        <f>+IF(EZ215=0,0,EZ215/EZ200*100)</f>
        <v>100</v>
      </c>
      <c r="FB215" s="770">
        <f t="shared" si="185"/>
        <v>19976.695879999999</v>
      </c>
      <c r="FC215" s="726">
        <f>+IF(FB215=0,0,FB215/FB200*100)</f>
        <v>100</v>
      </c>
      <c r="FD215" s="770">
        <f>+FD216+FD217-FD218-FD219</f>
        <v>44679.6446498</v>
      </c>
      <c r="FE215" s="726">
        <f>+IF(FD215=0,0,FD215/FD200*100)</f>
        <v>100</v>
      </c>
      <c r="FF215" s="770">
        <f>+FF216+FF217-FF218-FF219</f>
        <v>69951.605482721978</v>
      </c>
      <c r="FG215" s="726">
        <f>+IF(FF215=0,0,FF215/FF200*100)</f>
        <v>100</v>
      </c>
      <c r="FH215" s="770">
        <f>+FH216+FH217-FH218-FH219</f>
        <v>90390.417999489204</v>
      </c>
      <c r="FI215" s="726">
        <f>+IF(FH215=0,0,FH215/FH200*100)</f>
        <v>100</v>
      </c>
      <c r="FJ215" s="770">
        <f>+FJ216+FJ217-FJ218-FJ219</f>
        <v>101465.45977310241</v>
      </c>
      <c r="FK215" s="726">
        <f>+IF(FJ215=0,0,FJ215/FJ200*100)</f>
        <v>100</v>
      </c>
    </row>
    <row r="216" spans="2:167" s="648" customFormat="1" ht="13.5" customHeight="1">
      <c r="B216" s="771"/>
      <c r="C216" s="769"/>
      <c r="D216" s="731" t="s">
        <v>4847</v>
      </c>
      <c r="E216" s="770">
        <f>+G216</f>
        <v>443.52147500000001</v>
      </c>
      <c r="F216" s="726">
        <f>+IF(E216=0,0,E216/E200*100)</f>
        <v>1.1619390137637167</v>
      </c>
      <c r="G216" s="770">
        <v>443.52147500000001</v>
      </c>
      <c r="H216" s="726">
        <f>+IF(G216=0,0,G216/G200*100)</f>
        <v>7.8126371246292905</v>
      </c>
      <c r="I216" s="770">
        <v>368.85741199999995</v>
      </c>
      <c r="J216" s="726">
        <f>+IF(I216=0,0,I216/I200*100)</f>
        <v>10.32551433606935</v>
      </c>
      <c r="K216" s="770">
        <v>133.41308100000001</v>
      </c>
      <c r="L216" s="726">
        <f>+IF(K216=0,0,K216/K200*100)</f>
        <v>2.7438202077317575</v>
      </c>
      <c r="M216" s="770">
        <f>+G216+I216+K216</f>
        <v>945.791968</v>
      </c>
      <c r="N216" s="726">
        <f>+IF(M216=0,0,M216/M200*100)</f>
        <v>6.7022412469402006</v>
      </c>
      <c r="O216" s="770">
        <v>156.627916</v>
      </c>
      <c r="P216" s="726">
        <f>+IF(O216=0,0,O216/O200*100)</f>
        <v>7.8019546598746601</v>
      </c>
      <c r="Q216" s="770">
        <v>170.906744</v>
      </c>
      <c r="R216" s="726">
        <f>+IF(Q216=0,0,Q216/Q200*100)</f>
        <v>7.5066902911379714</v>
      </c>
      <c r="S216" s="770">
        <v>260.49141199999997</v>
      </c>
      <c r="T216" s="726">
        <f>+IF(S216=0,0,S216/S200*100)</f>
        <v>13.638931331346841</v>
      </c>
      <c r="U216" s="770">
        <f>+O216+Q216+S216</f>
        <v>588.026072</v>
      </c>
      <c r="V216" s="726">
        <f>+IF(U216=0,0,U216/U200*100)</f>
        <v>9.4931974796204859</v>
      </c>
      <c r="W216" s="770">
        <f t="shared" si="178"/>
        <v>1533.8180400000001</v>
      </c>
      <c r="X216" s="726">
        <f>+IF(W216=0,0,W216/W200*100)</f>
        <v>7.5536102276484769</v>
      </c>
      <c r="Y216" s="770">
        <v>181.55959999999999</v>
      </c>
      <c r="Z216" s="726">
        <f>+IF(Y216=0,0,Y216/Y200*100)</f>
        <v>5.6104715210816867</v>
      </c>
      <c r="AA216" s="770">
        <v>359.70148</v>
      </c>
      <c r="AB216" s="726">
        <f>+IF(AA216=0,0,AA216/AA200*100)</f>
        <v>17.229009474844741</v>
      </c>
      <c r="AC216" s="770">
        <v>179.64434299999999</v>
      </c>
      <c r="AD216" s="726">
        <f>+IF(AC216=0,0,AC216/AC200*100)</f>
        <v>5.0409086872742161</v>
      </c>
      <c r="AE216" s="770">
        <f>+Y216+AA216+AC216</f>
        <v>720.90542299999993</v>
      </c>
      <c r="AF216" s="726">
        <f>+IF(AE216=0,0,AE216/AE200*100)</f>
        <v>8.1113801101612939</v>
      </c>
      <c r="AG216" s="770">
        <v>148.09921</v>
      </c>
      <c r="AH216" s="726">
        <f>+IF(AG216=0,0,AG216/AG200*100)</f>
        <v>6.748824782388418</v>
      </c>
      <c r="AI216" s="770">
        <v>207.95710099999997</v>
      </c>
      <c r="AJ216" s="726">
        <f>+IF(AI216=0,0,AI216/AI200*100)</f>
        <v>6.9451026662408069</v>
      </c>
      <c r="AK216" s="770">
        <v>1563.3875910000002</v>
      </c>
      <c r="AL216" s="726">
        <f>+IF(AK216=0,0,AK216/AK200*100)</f>
        <v>41.264260003764534</v>
      </c>
      <c r="AM216" s="770">
        <f>+AG216+AI216+AK216</f>
        <v>1919.443902</v>
      </c>
      <c r="AN216" s="726">
        <f>+IF(AM216=0,0,AM216/AM200*100)</f>
        <v>21.380692542762592</v>
      </c>
      <c r="AO216" s="770">
        <f t="shared" si="179"/>
        <v>2640.3493250000001</v>
      </c>
      <c r="AP216" s="726">
        <f>+IF(AO216=0,0,AO216/AO200*100)</f>
        <v>14.779416874989479</v>
      </c>
      <c r="AQ216" s="651"/>
      <c r="AR216" s="770">
        <v>2280.2352850000002</v>
      </c>
      <c r="AS216" s="726">
        <f>+IF(AR216=0,0,AR216/AR200*100)</f>
        <v>31.255163354780702</v>
      </c>
      <c r="AT216" s="770">
        <v>2280.2352850000002</v>
      </c>
      <c r="AU216" s="726">
        <f>+IF(AT216=0,0,AT216/AT200*100)</f>
        <v>152.37506113092684</v>
      </c>
      <c r="AV216" s="770">
        <v>2090.113492</v>
      </c>
      <c r="AW216" s="726">
        <f>+IF(AV216=0,0,AV216/AV200*100)</f>
        <v>145.84918023363542</v>
      </c>
      <c r="AX216" s="770">
        <v>1921.1076310000001</v>
      </c>
      <c r="AY216" s="726">
        <f>+IF(AX216=0,0,AX216/AX200*100)</f>
        <v>122.29655835705225</v>
      </c>
      <c r="AZ216" s="770">
        <f>+AT216+AV216+AX216</f>
        <v>6291.456408</v>
      </c>
      <c r="BA216" s="726">
        <f>+IF(AZ216=0,0,AZ216/AZ200*100)</f>
        <v>139.7981151642912</v>
      </c>
      <c r="BB216" s="770">
        <v>1872.790397</v>
      </c>
      <c r="BC216" s="726">
        <f>+IF(BB216=0,0,BB216/BB200*100)</f>
        <v>486.30341708062269</v>
      </c>
      <c r="BD216" s="770">
        <v>1806.1858440000001</v>
      </c>
      <c r="BE216" s="726">
        <f>+IF(BD216=0,0,BD216/BD200*100)</f>
        <v>1002.3889665845397</v>
      </c>
      <c r="BF216" s="770">
        <v>1759.0284219441705</v>
      </c>
      <c r="BG216" s="726">
        <f>+IF(BF216=0,0,BF216/BF200*100)</f>
        <v>630.83034926918708</v>
      </c>
      <c r="BH216" s="770">
        <f>+BB216+BD216+BF216</f>
        <v>5438.0046629441713</v>
      </c>
      <c r="BI216" s="726">
        <f>+IF(BH216=0,0,BH216/BH200*100)</f>
        <v>644.20736589247429</v>
      </c>
      <c r="BJ216" s="770">
        <f t="shared" si="180"/>
        <v>11729.461070944171</v>
      </c>
      <c r="BK216" s="726">
        <f>+IF(BJ216=0,0,BJ216/BJ200*100)</f>
        <v>219.46681653235797</v>
      </c>
      <c r="BL216" s="770">
        <v>1669.8290060000002</v>
      </c>
      <c r="BM216" s="726">
        <f>+IF(BL216=0,0,BL216/BL200*100)</f>
        <v>744.08483706703362</v>
      </c>
      <c r="BN216" s="770">
        <v>1607.0874260000001</v>
      </c>
      <c r="BO216" s="726">
        <f>+IF(BN216=0,0,BN216/BN200*100)</f>
        <v>897.73977732795788</v>
      </c>
      <c r="BP216" s="770">
        <v>1560.7663419999999</v>
      </c>
      <c r="BQ216" s="726">
        <f>+IF(BP216=0,0,BP216/BP200*100)</f>
        <v>425.16045004650874</v>
      </c>
      <c r="BR216" s="770">
        <f>+BL216+BN216+BP216</f>
        <v>4837.6827739999999</v>
      </c>
      <c r="BS216" s="726">
        <f>+IF(BR216=0,0,BR216/BR200*100)</f>
        <v>627.83900899400203</v>
      </c>
      <c r="BT216" s="770">
        <v>1492.1134400000001</v>
      </c>
      <c r="BU216" s="726">
        <f>+IF(BT216=0,0,BT216/BT200*100)</f>
        <v>410.50445494702058</v>
      </c>
      <c r="BV216" s="770">
        <v>1442.077393</v>
      </c>
      <c r="BW216" s="726">
        <f>+IF(BV216=0,0,BV216/BV200*100)</f>
        <v>279.08762932924833</v>
      </c>
      <c r="BX216" s="770">
        <v>1349.211221</v>
      </c>
      <c r="BY216" s="726">
        <f>+IF(BX216=0,0,BX216/BX200*100)</f>
        <v>449.29063752232804</v>
      </c>
      <c r="BZ216" s="770">
        <f>+BT216+BV216+BX216</f>
        <v>4283.4020540000001</v>
      </c>
      <c r="CA216" s="726">
        <f>+IF(BZ216=0,0,BZ216/BZ200*100)</f>
        <v>362.84879017004897</v>
      </c>
      <c r="CB216" s="770">
        <f t="shared" si="181"/>
        <v>9121.0848279999991</v>
      </c>
      <c r="CC216" s="726">
        <f>+IF(CB216=0,0,CB216/CB200*100)</f>
        <v>467.50304310333661</v>
      </c>
      <c r="CE216" s="770">
        <f>+CG216</f>
        <v>1273.3468869999999</v>
      </c>
      <c r="CF216" s="726">
        <f>+IF(CE216=0,0,CE216/CE200*100)</f>
        <v>3.8856231559689576</v>
      </c>
      <c r="CG216" s="770">
        <v>1273.3468869999999</v>
      </c>
      <c r="CH216" s="726">
        <f>+IF(CG216=0,0,CG216/CG200*100)</f>
        <v>208.76648562476717</v>
      </c>
      <c r="CI216" s="770">
        <v>1180.2624269999999</v>
      </c>
      <c r="CJ216" s="726">
        <f>+IF(CI216=0,0,CI216/CI200*100)</f>
        <v>136.51491558928356</v>
      </c>
      <c r="CK216" s="770">
        <v>1160.6016119999999</v>
      </c>
      <c r="CL216" s="726">
        <f>+IF(CK216=0,0,CK216/CK200*100)</f>
        <v>161.07940103256138</v>
      </c>
      <c r="CM216" s="770">
        <f>+CG216+CI216+CK216</f>
        <v>3614.2109259999997</v>
      </c>
      <c r="CN216" s="726">
        <f>+IF(CM216=0,0,CM216/CM200*100)</f>
        <v>164.65501616238632</v>
      </c>
      <c r="CO216" s="770">
        <v>1133.2997990000001</v>
      </c>
      <c r="CP216" s="726">
        <f>+IF(CO216=0,0,CO216/CO200*100)</f>
        <v>116.80555103035172</v>
      </c>
      <c r="CQ216" s="770">
        <v>1586.7547299999999</v>
      </c>
      <c r="CR216" s="726">
        <f>+IF(CQ216=0,0,CQ216/CQ200*100)</f>
        <v>125.83053276678287</v>
      </c>
      <c r="CS216" s="770">
        <v>1647.4527500000002</v>
      </c>
      <c r="CT216" s="726">
        <f>+IF(CS216=0,0,CS216/CS200*100)</f>
        <v>27.932903302982183</v>
      </c>
      <c r="CU216" s="770">
        <f>+CO216+CQ216+CS216</f>
        <v>4367.5072790000004</v>
      </c>
      <c r="CV216" s="726">
        <f>+IF(CU216=0,0,CU216/CU200*100)</f>
        <v>53.726407857635316</v>
      </c>
      <c r="CW216" s="770">
        <f t="shared" si="182"/>
        <v>7981.7182050000001</v>
      </c>
      <c r="CX216" s="726">
        <f>+IF(CW216=0,0,CW216/CW200*100)</f>
        <v>77.310892368762879</v>
      </c>
      <c r="CY216" s="770">
        <v>1298.8738619999999</v>
      </c>
      <c r="CZ216" s="726">
        <f>+IF(CY216=0,0,CY216/CY200*100)</f>
        <v>24.000306732642365</v>
      </c>
      <c r="DA216" s="770">
        <v>1263.0447729999999</v>
      </c>
      <c r="DB216" s="726">
        <f>+IF(DA216=0,0,DA216/DA200*100)</f>
        <v>15.221823752356356</v>
      </c>
      <c r="DC216" s="770">
        <v>2215.6225180000001</v>
      </c>
      <c r="DD216" s="726">
        <f>+IF(DC216=0,0,DC216/DC200*100)</f>
        <v>28.41442949911357</v>
      </c>
      <c r="DE216" s="770">
        <f>+CY216+DA216+DC216</f>
        <v>4777.5411530000001</v>
      </c>
      <c r="DF216" s="726">
        <f>+IF(DE216=0,0,DE216/DE200*100)</f>
        <v>22.213865612841619</v>
      </c>
      <c r="DG216" s="770">
        <v>1069.1537760000001</v>
      </c>
      <c r="DH216" s="726">
        <f>+IF(DG216=0,0,DG216/DG200*100)</f>
        <v>4782.0698591558676</v>
      </c>
      <c r="DI216" s="770">
        <v>1059.9721242442697</v>
      </c>
      <c r="DJ216" s="726">
        <f>+IF(DI216=0,0,DI216/DI200*100)</f>
        <v>395.72060450707107</v>
      </c>
      <c r="DK216" s="770">
        <v>1050.7906809979911</v>
      </c>
      <c r="DL216" s="726">
        <f>+IF(DK216=0,0,DK216/DK200*100)</f>
        <v>161.8336814757877</v>
      </c>
      <c r="DM216" s="770">
        <f>+DG216+DI216+DK216</f>
        <v>3179.9165812422607</v>
      </c>
      <c r="DN216" s="726">
        <f>+IF(DM216=0,0,DM216/DM200*100)</f>
        <v>338.46215328695837</v>
      </c>
      <c r="DO216" s="770">
        <f t="shared" si="183"/>
        <v>7957.4577342422608</v>
      </c>
      <c r="DP216" s="726">
        <f>+IF(DO216=0,0,DO216/DO200*100)</f>
        <v>35.450706624722763</v>
      </c>
      <c r="DR216" s="770">
        <f>+DT216</f>
        <v>1024.9407867517123</v>
      </c>
      <c r="DS216" s="726">
        <f>+IF(DR216=0,0,DR216/DR200*100)</f>
        <v>4.1324394260437387</v>
      </c>
      <c r="DT216" s="770">
        <v>1024.9407867517123</v>
      </c>
      <c r="DU216" s="726" t="e">
        <f>+IF(DT216=0,0,DT216/DT200*100)</f>
        <v>#DIV/0!</v>
      </c>
      <c r="DV216" s="770">
        <v>1024.9407867517123</v>
      </c>
      <c r="DW216" s="726" t="e">
        <f>+IF(DV216=0,0,DV216/DV200*100)</f>
        <v>#DIV/0!</v>
      </c>
      <c r="DX216" s="770">
        <v>1024.9407867517123</v>
      </c>
      <c r="DY216" s="726" t="e">
        <f>+IF(DX216=0,0,DX216/DX200*100)</f>
        <v>#DIV/0!</v>
      </c>
      <c r="DZ216" s="770">
        <f>+DT216+DV216+DX216</f>
        <v>3074.822360255137</v>
      </c>
      <c r="EA216" s="726" t="e">
        <f>+IF(DZ216=0,0,DZ216/DZ200*100)</f>
        <v>#DIV/0!</v>
      </c>
      <c r="EB216" s="770">
        <v>1024.9407867517123</v>
      </c>
      <c r="EC216" s="726" t="e">
        <f>+IF(EB216=0,0,EB216/EB200*100)</f>
        <v>#DIV/0!</v>
      </c>
      <c r="ED216" s="770">
        <v>1024.9407867517123</v>
      </c>
      <c r="EE216" s="726">
        <f>+IF(ED216=0,0,ED216/ED200*100)</f>
        <v>47.377470607305042</v>
      </c>
      <c r="EF216" s="770">
        <v>1024.9407867517123</v>
      </c>
      <c r="EG216" s="726">
        <f>+IF(EF216=0,0,EF216/EF200*100)</f>
        <v>38.498725402652781</v>
      </c>
      <c r="EH216" s="770">
        <f>+EB216+ED216+EF216</f>
        <v>3074.822360255137</v>
      </c>
      <c r="EI216" s="726">
        <f>+IF(EH216=0,0,EH216/EH200*100)</f>
        <v>63.718666496524499</v>
      </c>
      <c r="EJ216" s="770">
        <f t="shared" si="184"/>
        <v>6149.6447205102741</v>
      </c>
      <c r="EK216" s="726">
        <f>+IF(EJ216=0,0,EJ216/EJ200*100)</f>
        <v>127.437332993049</v>
      </c>
      <c r="EL216" s="770">
        <v>1024.9407867517123</v>
      </c>
      <c r="EM216" s="726">
        <f>+IF(EL216=0,0,EL216/EL200*100)</f>
        <v>38.498725402652781</v>
      </c>
      <c r="EN216" s="770">
        <v>1024.9407867517123</v>
      </c>
      <c r="EO216" s="726">
        <f>+IF(EN216=0,0,EN216/EN200*100)</f>
        <v>38.498725402652781</v>
      </c>
      <c r="EP216" s="770">
        <v>1024.9407867517123</v>
      </c>
      <c r="EQ216" s="726">
        <f>+IF(EP216=0,0,EP216/EP200*100)</f>
        <v>38.498725402652781</v>
      </c>
      <c r="ER216" s="770">
        <f>+EL216+EN216+EP216</f>
        <v>3074.822360255137</v>
      </c>
      <c r="ES216" s="726">
        <f>+IF(ER216=0,0,ER216/ER200*100)</f>
        <v>38.498725402652781</v>
      </c>
      <c r="ET216" s="770">
        <v>1024.9407867517123</v>
      </c>
      <c r="EU216" s="726">
        <f>+IF(ET216=0,0,ET216/ET200*100)</f>
        <v>25.645147332828302</v>
      </c>
      <c r="EV216" s="770">
        <v>1024.9407867517123</v>
      </c>
      <c r="EW216" s="726">
        <f>+IF(EV216=0,0,EV216/EV200*100)</f>
        <v>25.645147332828302</v>
      </c>
      <c r="EX216" s="770">
        <v>1024.9407867517123</v>
      </c>
      <c r="EY216" s="726">
        <f>+IF(EX216=0,0,EX216/EX200*100)</f>
        <v>25.645147332828302</v>
      </c>
      <c r="EZ216" s="770">
        <f>+ET216+EV216+EX216</f>
        <v>3074.822360255137</v>
      </c>
      <c r="FA216" s="726">
        <f>+IF(EZ216=0,0,EZ216/EZ200*100)</f>
        <v>25.645147332828302</v>
      </c>
      <c r="FB216" s="770">
        <f t="shared" si="185"/>
        <v>6149.6447205102741</v>
      </c>
      <c r="FC216" s="726">
        <f>+IF(FB216=0,0,FB216/FB200*100)</f>
        <v>30.784093412900642</v>
      </c>
      <c r="FD216" s="770">
        <v>1076.8984551046881</v>
      </c>
      <c r="FE216" s="726">
        <f>+IF(FD216=0,0,FD216/FD200*100)</f>
        <v>2.4102663831492865</v>
      </c>
      <c r="FF216" s="770">
        <v>1076.8984551046881</v>
      </c>
      <c r="FG216" s="726">
        <f>+IF(FF216=0,0,FF216/FF200*100)</f>
        <v>1.5394906917049695</v>
      </c>
      <c r="FH216" s="770">
        <v>1076.8984551046881</v>
      </c>
      <c r="FI216" s="726">
        <f>+IF(FH216=0,0,FH216/FH200*100)</f>
        <v>1.1913856346042937</v>
      </c>
      <c r="FJ216" s="770">
        <v>1076.8984551046881</v>
      </c>
      <c r="FK216" s="726">
        <f>+IF(FJ216=0,0,FJ216/FJ200*100)</f>
        <v>1.0613448729378983</v>
      </c>
    </row>
    <row r="217" spans="2:167" s="648" customFormat="1" ht="13.5" customHeight="1">
      <c r="B217" s="771"/>
      <c r="C217" s="769"/>
      <c r="D217" s="771" t="s">
        <v>4848</v>
      </c>
      <c r="E217" s="772">
        <f>+W217+AO217</f>
        <v>15844.401317</v>
      </c>
      <c r="F217" s="737">
        <f>+IF(E217=0,0,E217/E200*100)</f>
        <v>41.509214497339755</v>
      </c>
      <c r="G217" s="772">
        <v>1448.833952</v>
      </c>
      <c r="H217" s="737">
        <f>+IF(G217=0,0,G217/G200*100)</f>
        <v>25.521230783286359</v>
      </c>
      <c r="I217" s="772">
        <v>1239.718318</v>
      </c>
      <c r="J217" s="737">
        <f>+IF(I217=0,0,I217/I200*100)</f>
        <v>34.703733336384147</v>
      </c>
      <c r="K217" s="772">
        <v>1274.7925920000002</v>
      </c>
      <c r="L217" s="737">
        <f>+IF(K217=0,0,K217/K200*100)</f>
        <v>26.217831477831965</v>
      </c>
      <c r="M217" s="772">
        <f>+G217+I217+K217</f>
        <v>3963.3448620000004</v>
      </c>
      <c r="N217" s="737">
        <f>+IF(M217=0,0,M217/M200*100)</f>
        <v>28.08576759867865</v>
      </c>
      <c r="O217" s="772">
        <v>1118.8862980000001</v>
      </c>
      <c r="P217" s="737">
        <f>+IF(O217=0,0,O217/O200*100)</f>
        <v>55.733999337327631</v>
      </c>
      <c r="Q217" s="772">
        <v>1046.6196359999999</v>
      </c>
      <c r="R217" s="737">
        <f>+IF(Q217=0,0,Q217/Q200*100)</f>
        <v>45.9703887406313</v>
      </c>
      <c r="S217" s="772">
        <v>942.24129400000004</v>
      </c>
      <c r="T217" s="737">
        <f>+IF(S217=0,0,S217/S200*100)</f>
        <v>49.334310900143578</v>
      </c>
      <c r="U217" s="772">
        <f>+O217+Q217+S217</f>
        <v>3107.7472279999997</v>
      </c>
      <c r="V217" s="737">
        <f>+IF(U217=0,0,U217/U200*100)</f>
        <v>50.172023923706476</v>
      </c>
      <c r="W217" s="772">
        <f t="shared" si="178"/>
        <v>7071.0920900000001</v>
      </c>
      <c r="X217" s="737">
        <f>+IF(W217=0,0,W217/W200*100)</f>
        <v>34.823083402818916</v>
      </c>
      <c r="Y217" s="772">
        <v>1330.2009580000001</v>
      </c>
      <c r="Z217" s="737">
        <f>+IF(Y217=0,0,Y217/Y200*100)</f>
        <v>41.105260157956828</v>
      </c>
      <c r="AA217" s="772">
        <v>733.65738599999997</v>
      </c>
      <c r="AB217" s="737">
        <f>+IF(AA217=0,0,AA217/AA200*100)</f>
        <v>35.140778555272625</v>
      </c>
      <c r="AC217" s="772">
        <v>1289.111562</v>
      </c>
      <c r="AD217" s="737">
        <f>+IF(AC217=0,0,AC217/AC200*100)</f>
        <v>36.173104942978554</v>
      </c>
      <c r="AE217" s="772">
        <f>+Y217+AA217+AC217</f>
        <v>3352.9699060000003</v>
      </c>
      <c r="AF217" s="737">
        <f>+IF(AE217=0,0,AE217/AE200*100)</f>
        <v>37.726465272404795</v>
      </c>
      <c r="AG217" s="772">
        <v>1066.2328320000001</v>
      </c>
      <c r="AH217" s="737">
        <f>+IF(AG217=0,0,AG217/AG200*100)</f>
        <v>48.587825420525796</v>
      </c>
      <c r="AI217" s="772">
        <v>124.234208</v>
      </c>
      <c r="AJ217" s="737">
        <f>+IF(AI217=0,0,AI217/AI200*100)</f>
        <v>4.1490255685912603</v>
      </c>
      <c r="AK217" s="772">
        <v>4229.872280999999</v>
      </c>
      <c r="AL217" s="737">
        <f>+IF(AK217=0,0,AK217/AK200*100)</f>
        <v>111.64381154788154</v>
      </c>
      <c r="AM217" s="772">
        <f>+AG217+AI217+AK217</f>
        <v>5420.3393209999995</v>
      </c>
      <c r="AN217" s="737">
        <f>+IF(AM217=0,0,AM217/AM200*100)</f>
        <v>60.377179233523414</v>
      </c>
      <c r="AO217" s="772">
        <f t="shared" si="179"/>
        <v>8773.3092269999997</v>
      </c>
      <c r="AP217" s="737">
        <f>+IF(AO217=0,0,AO217/AO200*100)</f>
        <v>49.108802843360387</v>
      </c>
      <c r="AQ217" s="805"/>
      <c r="AR217" s="772">
        <v>1842.9741659999997</v>
      </c>
      <c r="AS217" s="737">
        <f>+IF(AR217=0,0,AR217/AR200*100)</f>
        <v>25.261629357240086</v>
      </c>
      <c r="AT217" s="772">
        <v>91.519011000000006</v>
      </c>
      <c r="AU217" s="737">
        <f>+IF(AT217=0,0,AT217/AT200*100)</f>
        <v>6.1156912128771683</v>
      </c>
      <c r="AV217" s="772">
        <v>54.518265</v>
      </c>
      <c r="AW217" s="737">
        <f>+IF(AV217=0,0,AV217/AV200*100)</f>
        <v>3.8043122004831771</v>
      </c>
      <c r="AX217" s="772">
        <v>128.68838699999998</v>
      </c>
      <c r="AY217" s="737">
        <f>+IF(AX217=0,0,AX217/AX200*100)</f>
        <v>8.1922254519535667</v>
      </c>
      <c r="AZ217" s="772">
        <f>+AT217+AV217+AX217</f>
        <v>274.725663</v>
      </c>
      <c r="BA217" s="737">
        <f>+IF(AZ217=0,0,AZ217/AZ200*100)</f>
        <v>6.1044895464624593</v>
      </c>
      <c r="BB217" s="772">
        <v>76.744229000000004</v>
      </c>
      <c r="BC217" s="737">
        <f>+IF(BB217=0,0,BB217/BB200*100)</f>
        <v>19.928007354000663</v>
      </c>
      <c r="BD217" s="772">
        <v>89.641467999999989</v>
      </c>
      <c r="BE217" s="737">
        <f>+IF(BD217=0,0,BD217/BD200*100)</f>
        <v>49.748822232293541</v>
      </c>
      <c r="BF217" s="772">
        <v>139.15548099999998</v>
      </c>
      <c r="BG217" s="737">
        <f>+IF(BF217=0,0,BF217/BF200*100)</f>
        <v>49.904537974962786</v>
      </c>
      <c r="BH217" s="772">
        <f>+BB217+BD217+BF217</f>
        <v>305.54117799999995</v>
      </c>
      <c r="BI217" s="737">
        <f>+IF(BH217=0,0,BH217/BH200*100)</f>
        <v>36.195606596721362</v>
      </c>
      <c r="BJ217" s="772">
        <f t="shared" si="180"/>
        <v>580.26684099999989</v>
      </c>
      <c r="BK217" s="737">
        <f>+IF(BJ217=0,0,BJ217/BJ200*100)</f>
        <v>10.857218039541765</v>
      </c>
      <c r="BL217" s="772">
        <v>99.217461</v>
      </c>
      <c r="BM217" s="737">
        <f>+IF(BL217=0,0,BL217/BL200*100)</f>
        <v>44.211837282211974</v>
      </c>
      <c r="BN217" s="772">
        <v>115.14986599999999</v>
      </c>
      <c r="BO217" s="737">
        <f>+IF(BN217=0,0,BN217/BN200*100)</f>
        <v>64.324201278508525</v>
      </c>
      <c r="BP217" s="772">
        <v>222.57311799999999</v>
      </c>
      <c r="BQ217" s="737">
        <f>+IF(BP217=0,0,BP217/BP200*100)</f>
        <v>60.630015185921216</v>
      </c>
      <c r="BR217" s="772">
        <f>+BL217+BN217+BP217</f>
        <v>436.94044499999995</v>
      </c>
      <c r="BS217" s="737">
        <f>+IF(BR217=0,0,BR217/BR200*100)</f>
        <v>56.706540877911273</v>
      </c>
      <c r="BT217" s="772">
        <v>264.33761199999998</v>
      </c>
      <c r="BU217" s="737">
        <f>+IF(BT217=0,0,BT217/BT200*100)</f>
        <v>72.723537250664378</v>
      </c>
      <c r="BV217" s="772">
        <v>354.13515599999999</v>
      </c>
      <c r="BW217" s="737">
        <f>+IF(BV217=0,0,BV217/BV200*100)</f>
        <v>68.536364018975732</v>
      </c>
      <c r="BX217" s="772">
        <v>207.29411200000001</v>
      </c>
      <c r="BY217" s="737">
        <f>+IF(BX217=0,0,BX217/BX200*100)</f>
        <v>69.029446453962521</v>
      </c>
      <c r="BZ217" s="772">
        <f>+BT217+BV217+BX217</f>
        <v>825.76688000000001</v>
      </c>
      <c r="CA217" s="737">
        <f>+IF(BZ217=0,0,BZ217/BZ200*100)</f>
        <v>69.951059833547902</v>
      </c>
      <c r="CB217" s="772">
        <f t="shared" si="181"/>
        <v>1262.7073249999999</v>
      </c>
      <c r="CC217" s="737">
        <f>+IF(CB217=0,0,CB217/CB200*100)</f>
        <v>64.720318703122345</v>
      </c>
      <c r="CE217" s="772">
        <f>+CW217+DO217</f>
        <v>29457.811084000001</v>
      </c>
      <c r="CF217" s="737">
        <f>+IF(CE217=0,0,CE217/CE200*100)</f>
        <v>89.890629207741895</v>
      </c>
      <c r="CG217" s="772">
        <v>448.14487599999995</v>
      </c>
      <c r="CH217" s="737">
        <f>+IF(CG217=0,0,CG217/CG200*100)</f>
        <v>73.473797099931232</v>
      </c>
      <c r="CI217" s="772">
        <v>841.37454300000002</v>
      </c>
      <c r="CJ217" s="737">
        <f>+IF(CI217=0,0,CI217/CI200*100)</f>
        <v>97.317488118781768</v>
      </c>
      <c r="CK217" s="772">
        <v>681.89026100000001</v>
      </c>
      <c r="CL217" s="737">
        <f>+IF(CK217=0,0,CK217/CK200*100)</f>
        <v>94.639257498995235</v>
      </c>
      <c r="CM217" s="772">
        <f>+CG217+CI217+CK217</f>
        <v>1971.40968</v>
      </c>
      <c r="CN217" s="737">
        <f>+IF(CM217=0,0,CM217/CM200*100)</f>
        <v>89.812824809960972</v>
      </c>
      <c r="CO217" s="772">
        <v>1394.423951</v>
      </c>
      <c r="CP217" s="737">
        <f>+IF(CO217=0,0,CO217/CO200*100)</f>
        <v>143.71877424684442</v>
      </c>
      <c r="CQ217" s="772">
        <v>1317.0827419999998</v>
      </c>
      <c r="CR217" s="737">
        <f>+IF(CQ217=0,0,CQ217/CQ200*100)</f>
        <v>104.44539410561279</v>
      </c>
      <c r="CS217" s="772">
        <v>5528.6165889999993</v>
      </c>
      <c r="CT217" s="737">
        <f>+IF(CS217=0,0,CS217/CS200*100)</f>
        <v>93.738841723867438</v>
      </c>
      <c r="CU217" s="772">
        <f>+CO217+CQ217+CS217</f>
        <v>8240.1232819999987</v>
      </c>
      <c r="CV217" s="737">
        <f>+IF(CU217=0,0,CU217/CU200*100)</f>
        <v>101.36496540591762</v>
      </c>
      <c r="CW217" s="772">
        <f t="shared" si="182"/>
        <v>10211.532961999999</v>
      </c>
      <c r="CX217" s="737">
        <f>+IF(CW217=0,0,CW217/CW200*100)</f>
        <v>98.90886967804903</v>
      </c>
      <c r="CY217" s="772">
        <v>4642.6194970000006</v>
      </c>
      <c r="CZ217" s="737">
        <f>+IF(CY217=0,0,CY217/CY200*100)</f>
        <v>85.785306203156026</v>
      </c>
      <c r="DA217" s="772">
        <v>8060.3556550000003</v>
      </c>
      <c r="DB217" s="737">
        <f>+IF(DA217=0,0,DA217/DA200*100)</f>
        <v>97.140905678502733</v>
      </c>
      <c r="DC217" s="772">
        <v>5820.4228799999992</v>
      </c>
      <c r="DD217" s="737">
        <f>+IF(DC217=0,0,DC217/DC200*100)</f>
        <v>74.644482187370301</v>
      </c>
      <c r="DE217" s="772">
        <f>+CY217+DA217+DC217</f>
        <v>18523.398032000001</v>
      </c>
      <c r="DF217" s="737">
        <f>+IF(DE217=0,0,DE217/DE200*100)</f>
        <v>86.127206736386</v>
      </c>
      <c r="DG217" s="772">
        <v>6.3929419999999997</v>
      </c>
      <c r="DH217" s="737">
        <f>+IF(DG217=0,0,DG217/DG200*100)</f>
        <v>28.594104922781121</v>
      </c>
      <c r="DI217" s="772">
        <v>205.66592600000001</v>
      </c>
      <c r="DJ217" s="737">
        <f>+IF(DI217=0,0,DI217/DI200*100)</f>
        <v>76.781495193802996</v>
      </c>
      <c r="DK217" s="772">
        <v>510.82122199999998</v>
      </c>
      <c r="DL217" s="737">
        <f>+IF(DK217=0,0,DK217/DK200*100)</f>
        <v>78.67226120972677</v>
      </c>
      <c r="DM217" s="772">
        <f>+DG217+DI217+DK217</f>
        <v>722.88009</v>
      </c>
      <c r="DN217" s="737">
        <f>+IF(DM217=0,0,DM217/DM200*100)</f>
        <v>76.941500061013826</v>
      </c>
      <c r="DO217" s="772">
        <f t="shared" si="183"/>
        <v>19246.278122</v>
      </c>
      <c r="DP217" s="737">
        <f>+IF(DO217=0,0,DO217/DO200*100)</f>
        <v>85.742731172145241</v>
      </c>
      <c r="DR217" s="772">
        <f>+EJ217+FB217</f>
        <v>24802.318463333333</v>
      </c>
      <c r="DS217" s="737">
        <f>+IF(DR217=0,0,DR217/DR200*100)</f>
        <v>100</v>
      </c>
      <c r="DT217" s="772">
        <v>0</v>
      </c>
      <c r="DU217" s="737">
        <f>+IF(DT217=0,0,DT217/DT200*100)</f>
        <v>0</v>
      </c>
      <c r="DV217" s="772">
        <v>0</v>
      </c>
      <c r="DW217" s="737">
        <f>+IF(DV217=0,0,DV217/DV200*100)</f>
        <v>0</v>
      </c>
      <c r="DX217" s="772">
        <v>0</v>
      </c>
      <c r="DY217" s="737">
        <f>+IF(DX217=0,0,DX217/DX200*100)</f>
        <v>0</v>
      </c>
      <c r="DZ217" s="772">
        <f>+DT217+DV217+DX217</f>
        <v>0</v>
      </c>
      <c r="EA217" s="737">
        <f>+IF(DZ217=0,0,DZ217/DZ200*100)</f>
        <v>0</v>
      </c>
      <c r="EB217" s="772">
        <v>0</v>
      </c>
      <c r="EC217" s="737">
        <f>+IF(EB217=0,0,EB217/EB200*100)</f>
        <v>0</v>
      </c>
      <c r="ED217" s="772">
        <v>2163.3505833333334</v>
      </c>
      <c r="EE217" s="737">
        <f>+IF(ED217=0,0,ED217/ED200*100)</f>
        <v>100</v>
      </c>
      <c r="EF217" s="772">
        <v>2662.2719999999999</v>
      </c>
      <c r="EG217" s="737">
        <f>+IF(EF217=0,0,EF217/EF200*100)</f>
        <v>100</v>
      </c>
      <c r="EH217" s="772">
        <f>+EB217+ED217+EF217</f>
        <v>4825.6225833333338</v>
      </c>
      <c r="EI217" s="737">
        <f>+IF(EH217=0,0,EH217/EH200*100)</f>
        <v>100</v>
      </c>
      <c r="EJ217" s="772">
        <f t="shared" si="184"/>
        <v>4825.6225833333338</v>
      </c>
      <c r="EK217" s="737">
        <f>+IF(EJ217=0,0,EJ217/EJ200*100)</f>
        <v>100</v>
      </c>
      <c r="EL217" s="772">
        <v>2662.2719999999999</v>
      </c>
      <c r="EM217" s="737">
        <f>+IF(EL217=0,0,EL217/EL200*100)</f>
        <v>100</v>
      </c>
      <c r="EN217" s="772">
        <v>2662.2719999999999</v>
      </c>
      <c r="EO217" s="737">
        <f>+IF(EN217=0,0,EN217/EN200*100)</f>
        <v>100</v>
      </c>
      <c r="EP217" s="772">
        <v>2662.2719999999999</v>
      </c>
      <c r="EQ217" s="737">
        <f>+IF(EP217=0,0,EP217/EP200*100)</f>
        <v>100</v>
      </c>
      <c r="ER217" s="772">
        <f>+EL217+EN217+EP217</f>
        <v>7986.8159999999998</v>
      </c>
      <c r="ES217" s="737">
        <f>+IF(ER217=0,0,ER217/ER200*100)</f>
        <v>100</v>
      </c>
      <c r="ET217" s="772">
        <v>3996.6266266666667</v>
      </c>
      <c r="EU217" s="737">
        <f>+IF(ET217=0,0,ET217/ET200*100)</f>
        <v>100</v>
      </c>
      <c r="EV217" s="772">
        <v>3996.6266266666667</v>
      </c>
      <c r="EW217" s="737">
        <f>+IF(EV217=0,0,EV217/EV200*100)</f>
        <v>100</v>
      </c>
      <c r="EX217" s="772">
        <v>3996.6266266666667</v>
      </c>
      <c r="EY217" s="737">
        <f>+IF(EX217=0,0,EX217/EX200*100)</f>
        <v>100</v>
      </c>
      <c r="EZ217" s="772">
        <f>+ET217+EV217+EX217</f>
        <v>11989.87988</v>
      </c>
      <c r="FA217" s="737">
        <f>+IF(EZ217=0,0,EZ217/EZ200*100)</f>
        <v>100</v>
      </c>
      <c r="FB217" s="772">
        <f t="shared" si="185"/>
        <v>19976.695879999999</v>
      </c>
      <c r="FC217" s="737">
        <f>+IF(FB217=0,0,FB217/FB200*100)</f>
        <v>100</v>
      </c>
      <c r="FD217" s="772">
        <v>44679.6446498</v>
      </c>
      <c r="FE217" s="737">
        <f>+IF(FD217=0,0,FD217/FD200*100)</f>
        <v>100</v>
      </c>
      <c r="FF217" s="772">
        <v>69951.605482721978</v>
      </c>
      <c r="FG217" s="737">
        <f>+IF(FF217=0,0,FF217/FF200*100)</f>
        <v>100</v>
      </c>
      <c r="FH217" s="772">
        <v>90390.417999489204</v>
      </c>
      <c r="FI217" s="737">
        <f>+IF(FH217=0,0,FH217/FH200*100)</f>
        <v>100</v>
      </c>
      <c r="FJ217" s="772">
        <v>101465.45977310241</v>
      </c>
      <c r="FK217" s="737">
        <f>+IF(FJ217=0,0,FJ217/FJ200*100)</f>
        <v>100</v>
      </c>
    </row>
    <row r="218" spans="2:167" s="648" customFormat="1" ht="13.5" customHeight="1">
      <c r="B218" s="771"/>
      <c r="C218" s="769"/>
      <c r="D218" s="806" t="s">
        <v>4849</v>
      </c>
      <c r="E218" s="807">
        <f>+AK218</f>
        <v>2280.2352850000002</v>
      </c>
      <c r="F218" s="808">
        <f>+IF(E218=0,0,E218/E200*100)</f>
        <v>5.9737678726878505</v>
      </c>
      <c r="G218" s="807">
        <v>368.85741199999995</v>
      </c>
      <c r="H218" s="808">
        <f>+IF(G218=0,0,G218/G200*100)</f>
        <v>6.4974285871634088</v>
      </c>
      <c r="I218" s="807">
        <v>133.41308100000001</v>
      </c>
      <c r="J218" s="808">
        <f>+IF(I218=0,0,I218/I200*100)</f>
        <v>3.7346644954627659</v>
      </c>
      <c r="K218" s="807">
        <v>156.627916</v>
      </c>
      <c r="L218" s="808">
        <f>+IF(K218=0,0,K218/K200*100)</f>
        <v>3.2212646450741378</v>
      </c>
      <c r="M218" s="807">
        <f>+G218+I218+K218</f>
        <v>658.89840900000002</v>
      </c>
      <c r="N218" s="808">
        <f>+IF(M218=0,0,M218/M200*100)</f>
        <v>4.6692044802214623</v>
      </c>
      <c r="O218" s="807">
        <v>170.906744</v>
      </c>
      <c r="P218" s="808">
        <f>+IF(O218=0,0,O218/O200*100)</f>
        <v>8.5132120876511284</v>
      </c>
      <c r="Q218" s="807">
        <v>260.49141199999997</v>
      </c>
      <c r="R218" s="808">
        <f>+IF(Q218=0,0,Q218/Q200*100)</f>
        <v>11.441493223843882</v>
      </c>
      <c r="S218" s="807">
        <v>181.55959999999999</v>
      </c>
      <c r="T218" s="808">
        <f>+IF(S218=0,0,S218/S200*100)</f>
        <v>9.5061825567854026</v>
      </c>
      <c r="U218" s="807">
        <f>+O218+Q218+S218</f>
        <v>612.95775600000002</v>
      </c>
      <c r="V218" s="808">
        <f>+IF(U218=0,0,U218/U200*100)</f>
        <v>9.8956990199118735</v>
      </c>
      <c r="W218" s="807">
        <f t="shared" si="178"/>
        <v>1271.8561650000001</v>
      </c>
      <c r="X218" s="808">
        <f>+IF(W218=0,0,W218/W200*100)</f>
        <v>6.2635237593383435</v>
      </c>
      <c r="Y218" s="807">
        <v>359.70148</v>
      </c>
      <c r="Z218" s="808">
        <f>+IF(Y218=0,0,Y218/Y200*100)</f>
        <v>11.115330225617011</v>
      </c>
      <c r="AA218" s="807">
        <v>179.64434299999999</v>
      </c>
      <c r="AB218" s="808">
        <f>+IF(AA218=0,0,AA218/AA200*100)</f>
        <v>8.6046187178580915</v>
      </c>
      <c r="AC218" s="807">
        <v>148.09921</v>
      </c>
      <c r="AD218" s="808">
        <f>+IF(AC218=0,0,AC218/AC200*100)</f>
        <v>4.1557367284727045</v>
      </c>
      <c r="AE218" s="807">
        <f>+Y218+AA218+AC218</f>
        <v>687.44503299999997</v>
      </c>
      <c r="AF218" s="808">
        <f>+IF(AE218=0,0,AE218/AE200*100)</f>
        <v>7.7348952991651645</v>
      </c>
      <c r="AG218" s="807">
        <v>207.95710099999997</v>
      </c>
      <c r="AH218" s="808">
        <f>+IF(AG218=0,0,AG218/AG200*100)</f>
        <v>9.4765261536671996</v>
      </c>
      <c r="AI218" s="807">
        <v>1563.3875910000002</v>
      </c>
      <c r="AJ218" s="808">
        <f>+IF(AI218=0,0,AI218/AI200*100)</f>
        <v>52.212149882883274</v>
      </c>
      <c r="AK218" s="807">
        <v>2280.2352850000002</v>
      </c>
      <c r="AL218" s="808">
        <f>+IF(AK218=0,0,AK218/AK200*100)</f>
        <v>60.18483337827525</v>
      </c>
      <c r="AM218" s="807">
        <f>+AG218+AI218+AK218</f>
        <v>4051.5799770000003</v>
      </c>
      <c r="AN218" s="808">
        <f>+IF(AM218=0,0,AM218/AM200*100)</f>
        <v>45.130563967193318</v>
      </c>
      <c r="AO218" s="807">
        <f t="shared" si="179"/>
        <v>4739.0250100000003</v>
      </c>
      <c r="AP218" s="808">
        <f>+IF(AO218=0,0,AO218/AO200*100)</f>
        <v>26.52680292740855</v>
      </c>
      <c r="AQ218" s="651"/>
      <c r="AR218" s="807">
        <v>1273.3468869999999</v>
      </c>
      <c r="AS218" s="808">
        <f>+IF(AR218=0,0,AR218/AR200*100)</f>
        <v>17.453753664059487</v>
      </c>
      <c r="AT218" s="807">
        <v>2090.113492</v>
      </c>
      <c r="AU218" s="808">
        <f>+IF(AT218=0,0,AT218/AT200*100)</f>
        <v>139.67031087060604</v>
      </c>
      <c r="AV218" s="807">
        <v>1921.1076310000001</v>
      </c>
      <c r="AW218" s="808">
        <f>+IF(AV218=0,0,AV218/AV200*100)</f>
        <v>134.05586548021353</v>
      </c>
      <c r="AX218" s="807">
        <v>1872.790397</v>
      </c>
      <c r="AY218" s="808">
        <f>+IF(AX218=0,0,AX218/AX200*100)</f>
        <v>119.2207122502641</v>
      </c>
      <c r="AZ218" s="807">
        <f>+AT218+AV218+AX218</f>
        <v>5884.01152</v>
      </c>
      <c r="BA218" s="808">
        <f>+IF(AZ218=0,0,AZ218/AZ200*100)</f>
        <v>130.74456322307498</v>
      </c>
      <c r="BB218" s="807">
        <v>1806.1858440000001</v>
      </c>
      <c r="BC218" s="808">
        <f>+IF(BB218=0,0,BB218/BB200*100)</f>
        <v>469.00835738311855</v>
      </c>
      <c r="BD218" s="807">
        <v>1759.0284219441705</v>
      </c>
      <c r="BE218" s="808">
        <f>+IF(BD218=0,0,BD218/BD200*100)</f>
        <v>976.21775074960158</v>
      </c>
      <c r="BF218" s="807">
        <v>1669.8290060000002</v>
      </c>
      <c r="BG218" s="808">
        <f>+IF(BF218=0,0,BF218/BF200*100)</f>
        <v>598.84127051827284</v>
      </c>
      <c r="BH218" s="807">
        <f>+BB218+BD218+BF218</f>
        <v>5235.0432719441706</v>
      </c>
      <c r="BI218" s="808">
        <f>+IF(BH218=0,0,BH218/BH200*100)</f>
        <v>620.16376328857461</v>
      </c>
      <c r="BJ218" s="807">
        <f t="shared" si="180"/>
        <v>11119.054791944171</v>
      </c>
      <c r="BK218" s="808">
        <f>+IF(BJ218=0,0,BJ218/BJ200*100)</f>
        <v>208.04566750997506</v>
      </c>
      <c r="BL218" s="807">
        <v>1607.0874260000001</v>
      </c>
      <c r="BM218" s="808">
        <f>+IF(BL218=0,0,BL218/BL200*100)</f>
        <v>716.12684965402286</v>
      </c>
      <c r="BN218" s="807">
        <v>1560.7663419999999</v>
      </c>
      <c r="BO218" s="808">
        <f>+IF(BN218=0,0,BN218/BN200*100)</f>
        <v>871.86422198293735</v>
      </c>
      <c r="BP218" s="807">
        <v>1492.1134400000001</v>
      </c>
      <c r="BQ218" s="808">
        <f>+IF(BP218=0,0,BP218/BP200*100)</f>
        <v>406.45906091101784</v>
      </c>
      <c r="BR218" s="807">
        <f>+BL218+BN218+BP218</f>
        <v>4659.967208</v>
      </c>
      <c r="BS218" s="808">
        <f>+IF(BR218=0,0,BR218/BR200*100)</f>
        <v>604.77491611054245</v>
      </c>
      <c r="BT218" s="807">
        <v>1442.077393</v>
      </c>
      <c r="BU218" s="808">
        <f>+IF(BT218=0,0,BT218/BT200*100)</f>
        <v>396.7387320128189</v>
      </c>
      <c r="BV218" s="807">
        <v>1349.211221</v>
      </c>
      <c r="BW218" s="808">
        <f>+IF(BV218=0,0,BV218/BV200*100)</f>
        <v>261.1150850579283</v>
      </c>
      <c r="BX218" s="807">
        <v>1273.3468869999999</v>
      </c>
      <c r="BY218" s="808">
        <f>+IF(BX218=0,0,BX218/BX200*100)</f>
        <v>424.02762869350744</v>
      </c>
      <c r="BZ218" s="807">
        <f>+BT218+BV218+BX218</f>
        <v>4064.6355009999997</v>
      </c>
      <c r="CA218" s="808">
        <f>+IF(BZ218=0,0,BZ218/BZ200*100)</f>
        <v>344.31698342274751</v>
      </c>
      <c r="CB218" s="807">
        <f t="shared" si="181"/>
        <v>8724.6027089999989</v>
      </c>
      <c r="CC218" s="808">
        <f>+IF(CB218=0,0,CB218/CB200*100)</f>
        <v>447.1812721008842</v>
      </c>
      <c r="CE218" s="807">
        <f>+DK218</f>
        <v>1041.6092377517123</v>
      </c>
      <c r="CF218" s="808">
        <f>+IF(CE218=0,0,CE218/CE200*100)</f>
        <v>3.178474785621578</v>
      </c>
      <c r="CG218" s="807">
        <v>1180.2624269999999</v>
      </c>
      <c r="CH218" s="808">
        <f>+IF(CG218=0,0,CG218/CG200*100)</f>
        <v>193.50519604305458</v>
      </c>
      <c r="CI218" s="807">
        <v>1160.6016119999999</v>
      </c>
      <c r="CJ218" s="808">
        <f>+IF(CI218=0,0,CI218/CI200*100)</f>
        <v>134.24084972160725</v>
      </c>
      <c r="CK218" s="807">
        <v>1133.2997990000001</v>
      </c>
      <c r="CL218" s="808">
        <f>+IF(CK218=0,0,CK218/CK200*100)</f>
        <v>157.29019409051295</v>
      </c>
      <c r="CM218" s="807">
        <f>+CG218+CI218+CK218</f>
        <v>3474.1638380000004</v>
      </c>
      <c r="CN218" s="808">
        <f>+IF(CM218=0,0,CM218/CM200*100)</f>
        <v>158.2747976277542</v>
      </c>
      <c r="CO218" s="807">
        <v>1586.7547299999999</v>
      </c>
      <c r="CP218" s="808">
        <f>+IF(CO218=0,0,CO218/CO200*100)</f>
        <v>163.54168663155912</v>
      </c>
      <c r="CQ218" s="807">
        <v>1647.4527500000002</v>
      </c>
      <c r="CR218" s="808">
        <f>+IF(CQ218=0,0,CQ218/CQ200*100)</f>
        <v>130.64391951779567</v>
      </c>
      <c r="CS218" s="807">
        <v>1298.8738619999999</v>
      </c>
      <c r="CT218" s="808">
        <f>+IF(CS218=0,0,CS218/CS200*100)</f>
        <v>22.022675909835364</v>
      </c>
      <c r="CU218" s="807">
        <f>+CO218+CQ218+CS218</f>
        <v>4533.0813419999995</v>
      </c>
      <c r="CV218" s="808">
        <f>+IF(CU218=0,0,CU218/CU200*100)</f>
        <v>55.763198885358698</v>
      </c>
      <c r="CW218" s="807">
        <f t="shared" si="182"/>
        <v>8007.2451799999999</v>
      </c>
      <c r="CX218" s="808">
        <f>+IF(CW218=0,0,CW218/CW200*100)</f>
        <v>77.558146552140201</v>
      </c>
      <c r="CY218" s="807">
        <v>1263.0447729999999</v>
      </c>
      <c r="CZ218" s="808">
        <f>+IF(CY218=0,0,CY218/CY200*100)</f>
        <v>23.338264673664398</v>
      </c>
      <c r="DA218" s="807">
        <v>2215.6225180000001</v>
      </c>
      <c r="DB218" s="808">
        <f>+IF(DA218=0,0,DA218/DA200*100)</f>
        <v>26.701995203734558</v>
      </c>
      <c r="DC218" s="807">
        <v>1751.3382200000001</v>
      </c>
      <c r="DD218" s="808">
        <f>+IF(DC218=0,0,DC218/DC200*100)</f>
        <v>22.4601781111222</v>
      </c>
      <c r="DE218" s="807">
        <f>+CY218+DA218+DC218</f>
        <v>5230.0055109999994</v>
      </c>
      <c r="DF218" s="808">
        <f>+IF(DE218=0,0,DE218/DE200*100)</f>
        <v>24.317663805537716</v>
      </c>
      <c r="DG218" s="807">
        <v>1059.9721242442697</v>
      </c>
      <c r="DH218" s="808">
        <f>+IF(DG218=0,0,DG218/DG200*100)</f>
        <v>4741.0025205709417</v>
      </c>
      <c r="DI218" s="807">
        <v>1050.7906809979911</v>
      </c>
      <c r="DJ218" s="808">
        <f>+IF(DI218=0,0,DI218/DI200*100)</f>
        <v>392.29288580715229</v>
      </c>
      <c r="DK218" s="807">
        <v>1041.6092377517123</v>
      </c>
      <c r="DL218" s="808">
        <f>+IF(DK218=0,0,DK218/DK200*100)</f>
        <v>160.41963509273916</v>
      </c>
      <c r="DM218" s="807">
        <f>+DG218+DI218+DK218</f>
        <v>3152.3720429939731</v>
      </c>
      <c r="DN218" s="808">
        <f>+IF(DM218=0,0,DM218/DM200*100)</f>
        <v>335.53038338399807</v>
      </c>
      <c r="DO218" s="807">
        <f t="shared" si="183"/>
        <v>8382.3775539939725</v>
      </c>
      <c r="DP218" s="808">
        <f>+IF(DO218=0,0,DO218/DO200*100)</f>
        <v>37.343736832627776</v>
      </c>
      <c r="DR218" s="807">
        <f>+EX218</f>
        <v>1024.9407867517123</v>
      </c>
      <c r="DS218" s="808">
        <f>+IF(DR218=0,0,DR218/DR200*100)</f>
        <v>4.1324394260437387</v>
      </c>
      <c r="DT218" s="807">
        <v>1024.9407867517123</v>
      </c>
      <c r="DU218" s="808" t="e">
        <f>+IF(DT218=0,0,DT218/DT200*100)</f>
        <v>#DIV/0!</v>
      </c>
      <c r="DV218" s="807">
        <v>1024.9407867517123</v>
      </c>
      <c r="DW218" s="808" t="e">
        <f>+IF(DV218=0,0,DV218/DV200*100)</f>
        <v>#DIV/0!</v>
      </c>
      <c r="DX218" s="807">
        <v>1024.9407867517123</v>
      </c>
      <c r="DY218" s="808" t="e">
        <f>+IF(DX218=0,0,DX218/DX200*100)</f>
        <v>#DIV/0!</v>
      </c>
      <c r="DZ218" s="807">
        <f>+DT218+DV218+DX218</f>
        <v>3074.822360255137</v>
      </c>
      <c r="EA218" s="808" t="e">
        <f>+IF(DZ218=0,0,DZ218/DZ200*100)</f>
        <v>#DIV/0!</v>
      </c>
      <c r="EB218" s="807">
        <v>1024.9407867517123</v>
      </c>
      <c r="EC218" s="808" t="e">
        <f>+IF(EB218=0,0,EB218/EB200*100)</f>
        <v>#DIV/0!</v>
      </c>
      <c r="ED218" s="807">
        <v>1024.9407867517123</v>
      </c>
      <c r="EE218" s="808">
        <f>+IF(ED218=0,0,ED218/ED200*100)</f>
        <v>47.377470607305042</v>
      </c>
      <c r="EF218" s="807">
        <v>1024.9407867517123</v>
      </c>
      <c r="EG218" s="808">
        <f>+IF(EF218=0,0,EF218/EF200*100)</f>
        <v>38.498725402652781</v>
      </c>
      <c r="EH218" s="807">
        <f>+EB218+ED218+EF218</f>
        <v>3074.822360255137</v>
      </c>
      <c r="EI218" s="808">
        <f>+IF(EH218=0,0,EH218/EH200*100)</f>
        <v>63.718666496524499</v>
      </c>
      <c r="EJ218" s="807">
        <f t="shared" si="184"/>
        <v>6149.6447205102741</v>
      </c>
      <c r="EK218" s="808">
        <f>+IF(EJ218=0,0,EJ218/EJ200*100)</f>
        <v>127.437332993049</v>
      </c>
      <c r="EL218" s="807">
        <v>1024.9407867517123</v>
      </c>
      <c r="EM218" s="808">
        <f>+IF(EL218=0,0,EL218/EL200*100)</f>
        <v>38.498725402652781</v>
      </c>
      <c r="EN218" s="807">
        <v>1024.9407867517123</v>
      </c>
      <c r="EO218" s="808">
        <f>+IF(EN218=0,0,EN218/EN200*100)</f>
        <v>38.498725402652781</v>
      </c>
      <c r="EP218" s="807">
        <v>1024.9407867517123</v>
      </c>
      <c r="EQ218" s="808">
        <f>+IF(EP218=0,0,EP218/EP200*100)</f>
        <v>38.498725402652781</v>
      </c>
      <c r="ER218" s="807">
        <f>+EL218+EN218+EP218</f>
        <v>3074.822360255137</v>
      </c>
      <c r="ES218" s="808">
        <f>+IF(ER218=0,0,ER218/ER200*100)</f>
        <v>38.498725402652781</v>
      </c>
      <c r="ET218" s="807">
        <v>1024.9407867517123</v>
      </c>
      <c r="EU218" s="808">
        <f>+IF(ET218=0,0,ET218/ET200*100)</f>
        <v>25.645147332828302</v>
      </c>
      <c r="EV218" s="807">
        <v>1024.9407867517123</v>
      </c>
      <c r="EW218" s="808">
        <f>+IF(EV218=0,0,EV218/EV200*100)</f>
        <v>25.645147332828302</v>
      </c>
      <c r="EX218" s="807">
        <v>1024.9407867517123</v>
      </c>
      <c r="EY218" s="808">
        <f>+IF(EX218=0,0,EX218/EX200*100)</f>
        <v>25.645147332828302</v>
      </c>
      <c r="EZ218" s="807">
        <f>+ET218+EV218+EX218</f>
        <v>3074.822360255137</v>
      </c>
      <c r="FA218" s="808">
        <f>+IF(EZ218=0,0,EZ218/EZ200*100)</f>
        <v>25.645147332828302</v>
      </c>
      <c r="FB218" s="807">
        <f t="shared" si="185"/>
        <v>6149.6447205102741</v>
      </c>
      <c r="FC218" s="808">
        <f>+IF(FB218=0,0,FB218/FB200*100)</f>
        <v>30.784093412900642</v>
      </c>
      <c r="FD218" s="807">
        <v>1076.8984551046881</v>
      </c>
      <c r="FE218" s="808">
        <f>+IF(FD218=0,0,FD218/FD200*100)</f>
        <v>2.4102663831492865</v>
      </c>
      <c r="FF218" s="807">
        <v>1076.8984551046881</v>
      </c>
      <c r="FG218" s="808">
        <f>+IF(FF218=0,0,FF218/FF200*100)</f>
        <v>1.5394906917049695</v>
      </c>
      <c r="FH218" s="807">
        <v>1076.8984551046881</v>
      </c>
      <c r="FI218" s="808">
        <f>+IF(FH218=0,0,FH218/FH200*100)</f>
        <v>1.1913856346042937</v>
      </c>
      <c r="FJ218" s="807">
        <v>1076.8984551046881</v>
      </c>
      <c r="FK218" s="808">
        <f>+IF(FJ218=0,0,FJ218/FJ200*100)</f>
        <v>1.0613448729378983</v>
      </c>
    </row>
    <row r="219" spans="2:167" s="648" customFormat="1" ht="13.5" customHeight="1">
      <c r="B219" s="771"/>
      <c r="C219" s="769"/>
      <c r="D219" s="781" t="s">
        <v>4850</v>
      </c>
      <c r="E219" s="785">
        <f t="shared" ref="E219:E241" si="186">+W219+AO219</f>
        <v>-11.076367999999999</v>
      </c>
      <c r="F219" s="786">
        <f>+IF(E219=0,0,E219/E200*100)</f>
        <v>-2.9017905187125353E-2</v>
      </c>
      <c r="G219" s="785">
        <v>-0.96932499999999999</v>
      </c>
      <c r="H219" s="786">
        <f>+IF(G219=0,0,G219/G200*100)</f>
        <v>-1.7074673736669203E-2</v>
      </c>
      <c r="I219" s="785">
        <v>1.498535</v>
      </c>
      <c r="J219" s="786">
        <f>+IF(I219=0,0,I219/I200*100)</f>
        <v>4.1948851025397541E-2</v>
      </c>
      <c r="K219" s="785">
        <v>-1.7963300000000002</v>
      </c>
      <c r="L219" s="786">
        <f>+IF(K219=0,0,K219/K200*100)</f>
        <v>-3.6943952697972605E-2</v>
      </c>
      <c r="M219" s="785">
        <f>+G219+I219+K219</f>
        <v>-1.2671200000000002</v>
      </c>
      <c r="N219" s="786">
        <f>+IF(M219=0,0,M219/M200*100)</f>
        <v>-8.9792937730074577E-3</v>
      </c>
      <c r="O219" s="785">
        <v>1.648857</v>
      </c>
      <c r="P219" s="786">
        <f>+IF(O219=0,0,O219/O200*100)</f>
        <v>8.2132916552480673E-2</v>
      </c>
      <c r="Q219" s="785">
        <v>-0.18004899999999999</v>
      </c>
      <c r="R219" s="786">
        <f>+IF(Q219=0,0,Q219/Q200*100)</f>
        <v>-7.908243107300086E-3</v>
      </c>
      <c r="S219" s="785">
        <v>-13.691045000000001</v>
      </c>
      <c r="T219" s="786">
        <f>+IF(S219=0,0,S219/S200*100)</f>
        <v>-0.71684214529644263</v>
      </c>
      <c r="U219" s="785">
        <f>+O219+Q219+S219</f>
        <v>-12.222237</v>
      </c>
      <c r="V219" s="786">
        <f>+IF(U219=0,0,U219/U200*100)</f>
        <v>-0.19731796770352089</v>
      </c>
      <c r="W219" s="785">
        <f t="shared" si="178"/>
        <v>-13.489357</v>
      </c>
      <c r="X219" s="786">
        <f>+IF(W219=0,0,W219/W200*100)</f>
        <v>-6.6431181758431768E-2</v>
      </c>
      <c r="Y219" s="785">
        <v>2.2515480000000001</v>
      </c>
      <c r="Z219" s="786">
        <f>+IF(Y219=0,0,Y219/Y200*100)</f>
        <v>6.9576304047532775E-2</v>
      </c>
      <c r="AA219" s="785">
        <v>4.7394500000000006</v>
      </c>
      <c r="AB219" s="786">
        <f>+IF(AA219=0,0,AA219/AA200*100)</f>
        <v>0.22701054484277608</v>
      </c>
      <c r="AC219" s="785">
        <v>0.85950700000000002</v>
      </c>
      <c r="AD219" s="786">
        <f>+IF(AC219=0,0,AC219/AC200*100)</f>
        <v>2.4118189477711521E-2</v>
      </c>
      <c r="AE219" s="785">
        <f>+Y219+AA219+AC219</f>
        <v>7.850505000000001</v>
      </c>
      <c r="AF219" s="786">
        <f>+IF(AE219=0,0,AE219/AE200*100)</f>
        <v>8.8331184757534834E-2</v>
      </c>
      <c r="AG219" s="785">
        <v>2.149972</v>
      </c>
      <c r="AH219" s="786">
        <f>+IF(AG219=0,0,AG219/AG200*100)</f>
        <v>9.7973407927302192E-2</v>
      </c>
      <c r="AI219" s="785">
        <v>0.23214000000000001</v>
      </c>
      <c r="AJ219" s="786">
        <f>+IF(AI219=0,0,AI219/AI200*100)</f>
        <v>7.7527342186845608E-3</v>
      </c>
      <c r="AK219" s="785">
        <v>-7.8196279999999998</v>
      </c>
      <c r="AL219" s="786">
        <f>+IF(AK219=0,0,AK219/AK200*100)</f>
        <v>-0.20639230142432238</v>
      </c>
      <c r="AM219" s="785">
        <f>+AG219+AI219+AK219</f>
        <v>-5.4375159999999996</v>
      </c>
      <c r="AN219" s="786">
        <f>+IF(AM219=0,0,AM219/AM200*100)</f>
        <v>-6.0568510322815509E-2</v>
      </c>
      <c r="AO219" s="785">
        <f t="shared" si="179"/>
        <v>2.4129890000000014</v>
      </c>
      <c r="AP219" s="786">
        <f>+IF(AO219=0,0,AO219/AO200*100)</f>
        <v>1.3506762157603523E-2</v>
      </c>
      <c r="AQ219" s="651"/>
      <c r="AR219" s="785">
        <v>13.654746000000001</v>
      </c>
      <c r="AS219" s="786">
        <f>+IF(AR219=0,0,AR219/AR200*100)</f>
        <v>0.18716547349544166</v>
      </c>
      <c r="AT219" s="785">
        <v>0.52956700000000001</v>
      </c>
      <c r="AU219" s="786">
        <f>+IF(AT219=0,0,AT219/AT200*100)</f>
        <v>3.5387928837318006E-2</v>
      </c>
      <c r="AV219" s="785">
        <v>2.262613</v>
      </c>
      <c r="AW219" s="786">
        <f>+IF(AV219=0,0,AV219/AV200*100)</f>
        <v>0.1578862834477921</v>
      </c>
      <c r="AX219" s="785">
        <v>1.2763150000000001</v>
      </c>
      <c r="AY219" s="786">
        <f>+IF(AX219=0,0,AX219/AX200*100)</f>
        <v>8.1249446600881847E-2</v>
      </c>
      <c r="AZ219" s="785">
        <f>+AT219+AV219+AX219</f>
        <v>4.0684950000000004</v>
      </c>
      <c r="BA219" s="786">
        <f>+IF(AZ219=0,0,AZ219/AZ200*100)</f>
        <v>9.0403222349616411E-2</v>
      </c>
      <c r="BB219" s="785">
        <v>0.32788499999999998</v>
      </c>
      <c r="BC219" s="786">
        <f>+IF(BB219=0,0,BB219/BB200*100)</f>
        <v>8.5141186202632987E-2</v>
      </c>
      <c r="BD219" s="785">
        <v>0.94676400000000005</v>
      </c>
      <c r="BE219" s="786">
        <f>+IF(BD219=0,0,BD219/BD200*100)</f>
        <v>0.52543086344743006</v>
      </c>
      <c r="BF219" s="785">
        <v>1.0791430000000002</v>
      </c>
      <c r="BG219" s="786">
        <f>+IF(BF219=0,0,BF219/BF200*100)</f>
        <v>0.387006910808747</v>
      </c>
      <c r="BH219" s="785">
        <f>+BB219+BD219+BF219</f>
        <v>2.3537920000000003</v>
      </c>
      <c r="BI219" s="786">
        <f>+IF(BH219=0,0,BH219/BH200*100)</f>
        <v>0.27883943434462372</v>
      </c>
      <c r="BJ219" s="785">
        <f t="shared" si="180"/>
        <v>6.4222870000000007</v>
      </c>
      <c r="BK219" s="786">
        <f>+IF(BJ219=0,0,BJ219/BJ200*100)</f>
        <v>0.12016569851096244</v>
      </c>
      <c r="BL219" s="785">
        <v>1.387103</v>
      </c>
      <c r="BM219" s="786">
        <f>+IF(BL219=0,0,BL219/BL200*100)</f>
        <v>0.61810059954737273</v>
      </c>
      <c r="BN219" s="785">
        <v>1.5560240000000001</v>
      </c>
      <c r="BO219" s="786">
        <f>+IF(BN219=0,0,BN219/BN200*100)</f>
        <v>0.86921508853679397</v>
      </c>
      <c r="BP219" s="785">
        <v>1.6737930000000001</v>
      </c>
      <c r="BQ219" s="786">
        <f>+IF(BP219=0,0,BP219/BP200*100)</f>
        <v>0.45594946919011414</v>
      </c>
      <c r="BR219" s="785">
        <f>+BL219+BN219+BP219</f>
        <v>4.6169200000000004</v>
      </c>
      <c r="BS219" s="786">
        <f>+IF(BR219=0,0,BR219/BR200*100)</f>
        <v>0.59918820907056602</v>
      </c>
      <c r="BT219" s="785">
        <v>0.64137999999999995</v>
      </c>
      <c r="BU219" s="786">
        <f>+IF(BT219=0,0,BT219/BT200*100)</f>
        <v>0.17645397478218547</v>
      </c>
      <c r="BV219" s="785">
        <v>1.7586140000000001</v>
      </c>
      <c r="BW219" s="786">
        <f>+IF(BV219=0,0,BV219/BV200*100)</f>
        <v>0.34034748380888508</v>
      </c>
      <c r="BX219" s="785">
        <v>0.21554499999999999</v>
      </c>
      <c r="BY219" s="786">
        <f>+IF(BX219=0,0,BX219/BX200*100)</f>
        <v>7.1777012344274152E-2</v>
      </c>
      <c r="BZ219" s="785">
        <f>+BT219+BV219+BX219</f>
        <v>2.6155390000000001</v>
      </c>
      <c r="CA219" s="786">
        <f>+IF(BZ219=0,0,BZ219/BZ200*100)</f>
        <v>0.2215634091379132</v>
      </c>
      <c r="CB219" s="785">
        <f t="shared" si="181"/>
        <v>7.2324590000000004</v>
      </c>
      <c r="CC219" s="786">
        <f>+IF(CB219=0,0,CB219/CB200*100)</f>
        <v>0.37070114524540804</v>
      </c>
      <c r="CE219" s="785">
        <f t="shared" ref="CE219:CE241" si="187">+CW219+DO219</f>
        <v>8.8662010000000002</v>
      </c>
      <c r="CF219" s="786">
        <f>+IF(CE219=0,0,CE219/CE200*100)</f>
        <v>2.705524807324175E-2</v>
      </c>
      <c r="CG219" s="785">
        <v>0.87835000000000008</v>
      </c>
      <c r="CH219" s="786">
        <f>+IF(CG219=0,0,CG219/CG200*100)</f>
        <v>0.14400635405842419</v>
      </c>
      <c r="CI219" s="785">
        <v>3.14262</v>
      </c>
      <c r="CJ219" s="786">
        <f>+IF(CI219=0,0,CI219/CI200*100)</f>
        <v>0.36349077477596792</v>
      </c>
      <c r="CK219" s="785">
        <v>1.0105109999999999</v>
      </c>
      <c r="CL219" s="786">
        <f>+IF(CK219=0,0,CK219/CK200*100)</f>
        <v>0.14024838922661659</v>
      </c>
      <c r="CM219" s="785">
        <f>+CG219+CI219+CK219</f>
        <v>5.0314810000000003</v>
      </c>
      <c r="CN219" s="786">
        <f>+IF(CM219=0,0,CM219/CM200*100)</f>
        <v>0.22922253358705599</v>
      </c>
      <c r="CO219" s="785">
        <v>-2.5340249999999997</v>
      </c>
      <c r="CP219" s="786">
        <f>+IF(CO219=0,0,CO219/CO200*100)</f>
        <v>-0.26117377476891884</v>
      </c>
      <c r="CQ219" s="785">
        <v>-10.027672000000001</v>
      </c>
      <c r="CR219" s="786">
        <f>+IF(CQ219=0,0,CQ219/CQ200*100)</f>
        <v>-0.79519996777986679</v>
      </c>
      <c r="CS219" s="785">
        <v>6.0067219999999999</v>
      </c>
      <c r="CT219" s="786">
        <f>+IF(CS219=0,0,CS219/CS200*100)</f>
        <v>0.10184521819754509</v>
      </c>
      <c r="CU219" s="785">
        <f>+CO219+CQ219+CS219</f>
        <v>-6.5549750000000007</v>
      </c>
      <c r="CV219" s="786">
        <f>+IF(CU219=0,0,CU219/CU200*100)</f>
        <v>-8.063530014934249E-2</v>
      </c>
      <c r="CW219" s="785">
        <f t="shared" si="182"/>
        <v>-1.5234940000000003</v>
      </c>
      <c r="CX219" s="786">
        <f>+IF(CW219=0,0,CW219/CW200*100)</f>
        <v>-1.475655712634321E-2</v>
      </c>
      <c r="CY219" s="785">
        <v>11.367998999999999</v>
      </c>
      <c r="CZ219" s="786">
        <f>+IF(CY219=0,0,CY219/CY200*100)</f>
        <v>0.21005539561498365</v>
      </c>
      <c r="DA219" s="785">
        <v>-0.15332499999999999</v>
      </c>
      <c r="DB219" s="786">
        <f>+IF(DA219=0,0,DA219/DA200*100)</f>
        <v>-1.8478253318657599E-3</v>
      </c>
      <c r="DC219" s="785">
        <v>-0.82497899999999991</v>
      </c>
      <c r="DD219" s="786">
        <f>+IF(DC219=0,0,DC219/DC200*100)</f>
        <v>-1.0580009655665187E-2</v>
      </c>
      <c r="DE219" s="785">
        <f>+CY219+DA219+DC219</f>
        <v>10.389695</v>
      </c>
      <c r="DF219" s="786">
        <f>+IF(DE219=0,0,DE219/DE200*100)</f>
        <v>4.8308383140454443E-2</v>
      </c>
      <c r="DG219" s="785">
        <v>0</v>
      </c>
      <c r="DH219" s="786">
        <f>+IF(DG219=0,0,DG219/DG200*100)</f>
        <v>0</v>
      </c>
      <c r="DI219" s="785">
        <v>0</v>
      </c>
      <c r="DJ219" s="786">
        <f>+IF(DI219=0,0,DI219/DI200*100)</f>
        <v>0</v>
      </c>
      <c r="DK219" s="785">
        <v>0</v>
      </c>
      <c r="DL219" s="786">
        <f>+IF(DK219=0,0,DK219/DK200*100)</f>
        <v>0</v>
      </c>
      <c r="DM219" s="785">
        <f>+DG219+DI219+DK219</f>
        <v>0</v>
      </c>
      <c r="DN219" s="786">
        <f>+IF(DM219=0,0,DM219/DM200*100)</f>
        <v>0</v>
      </c>
      <c r="DO219" s="785">
        <f t="shared" si="183"/>
        <v>10.389695</v>
      </c>
      <c r="DP219" s="786">
        <f>+IF(DO219=0,0,DO219/DO200*100)</f>
        <v>4.6286394683618386E-2</v>
      </c>
      <c r="DR219" s="785">
        <f t="shared" ref="DR219:DR241" si="188">+EJ219+FB219</f>
        <v>0</v>
      </c>
      <c r="DS219" s="786">
        <f>+IF(DR219=0,0,DR219/DR200*100)</f>
        <v>0</v>
      </c>
      <c r="DT219" s="785">
        <v>0</v>
      </c>
      <c r="DU219" s="786">
        <f>+IF(DT219=0,0,DT219/DT200*100)</f>
        <v>0</v>
      </c>
      <c r="DV219" s="785">
        <v>0</v>
      </c>
      <c r="DW219" s="786">
        <f>+IF(DV219=0,0,DV219/DV200*100)</f>
        <v>0</v>
      </c>
      <c r="DX219" s="785">
        <v>0</v>
      </c>
      <c r="DY219" s="786">
        <f>+IF(DX219=0,0,DX219/DX200*100)</f>
        <v>0</v>
      </c>
      <c r="DZ219" s="785">
        <f>+DT219+DV219+DX219</f>
        <v>0</v>
      </c>
      <c r="EA219" s="786">
        <f>+IF(DZ219=0,0,DZ219/DZ200*100)</f>
        <v>0</v>
      </c>
      <c r="EB219" s="785">
        <v>0</v>
      </c>
      <c r="EC219" s="786">
        <f>+IF(EB219=0,0,EB219/EB200*100)</f>
        <v>0</v>
      </c>
      <c r="ED219" s="785">
        <v>0</v>
      </c>
      <c r="EE219" s="786">
        <f>+IF(ED219=0,0,ED219/ED200*100)</f>
        <v>0</v>
      </c>
      <c r="EF219" s="785">
        <v>0</v>
      </c>
      <c r="EG219" s="786">
        <f>+IF(EF219=0,0,EF219/EF200*100)</f>
        <v>0</v>
      </c>
      <c r="EH219" s="785">
        <f>+EB219+ED219+EF219</f>
        <v>0</v>
      </c>
      <c r="EI219" s="786">
        <f>+IF(EH219=0,0,EH219/EH200*100)</f>
        <v>0</v>
      </c>
      <c r="EJ219" s="785">
        <f t="shared" si="184"/>
        <v>0</v>
      </c>
      <c r="EK219" s="786">
        <f>+IF(EJ219=0,0,EJ219/EJ200*100)</f>
        <v>0</v>
      </c>
      <c r="EL219" s="785">
        <v>0</v>
      </c>
      <c r="EM219" s="786">
        <f>+IF(EL219=0,0,EL219/EL200*100)</f>
        <v>0</v>
      </c>
      <c r="EN219" s="785">
        <v>0</v>
      </c>
      <c r="EO219" s="786">
        <f>+IF(EN219=0,0,EN219/EN200*100)</f>
        <v>0</v>
      </c>
      <c r="EP219" s="785">
        <v>0</v>
      </c>
      <c r="EQ219" s="786">
        <f>+IF(EP219=0,0,EP219/EP200*100)</f>
        <v>0</v>
      </c>
      <c r="ER219" s="785">
        <f>+EL219+EN219+EP219</f>
        <v>0</v>
      </c>
      <c r="ES219" s="786">
        <f>+IF(ER219=0,0,ER219/ER200*100)</f>
        <v>0</v>
      </c>
      <c r="ET219" s="785">
        <v>0</v>
      </c>
      <c r="EU219" s="786">
        <f>+IF(ET219=0,0,ET219/ET200*100)</f>
        <v>0</v>
      </c>
      <c r="EV219" s="785">
        <v>0</v>
      </c>
      <c r="EW219" s="786">
        <f>+IF(EV219=0,0,EV219/EV200*100)</f>
        <v>0</v>
      </c>
      <c r="EX219" s="785">
        <v>0</v>
      </c>
      <c r="EY219" s="786">
        <f>+IF(EX219=0,0,EX219/EX200*100)</f>
        <v>0</v>
      </c>
      <c r="EZ219" s="785">
        <f>+ET219+EV219+EX219</f>
        <v>0</v>
      </c>
      <c r="FA219" s="786">
        <f>+IF(EZ219=0,0,EZ219/EZ200*100)</f>
        <v>0</v>
      </c>
      <c r="FB219" s="785">
        <f t="shared" si="185"/>
        <v>0</v>
      </c>
      <c r="FC219" s="786">
        <f>+IF(FB219=0,0,FB219/FB200*100)</f>
        <v>0</v>
      </c>
      <c r="FD219" s="785">
        <v>0</v>
      </c>
      <c r="FE219" s="786">
        <f>+IF(FD219=0,0,FD219/FD200*100)</f>
        <v>0</v>
      </c>
      <c r="FF219" s="785">
        <v>0</v>
      </c>
      <c r="FG219" s="786">
        <f>+IF(FF219=0,0,FF219/FF200*100)</f>
        <v>0</v>
      </c>
      <c r="FH219" s="785">
        <v>0</v>
      </c>
      <c r="FI219" s="786">
        <f>+IF(FH219=0,0,FH219/FH200*100)</f>
        <v>0</v>
      </c>
      <c r="FJ219" s="785">
        <v>0</v>
      </c>
      <c r="FK219" s="786">
        <f>+IF(FJ219=0,0,FJ219/FJ200*100)</f>
        <v>0</v>
      </c>
    </row>
    <row r="220" spans="2:167" s="648" customFormat="1" ht="13.5" customHeight="1">
      <c r="B220" s="771"/>
      <c r="C220" s="728" t="s">
        <v>4851</v>
      </c>
      <c r="D220" s="787"/>
      <c r="E220" s="797">
        <f t="shared" si="186"/>
        <v>45530.070526559997</v>
      </c>
      <c r="F220" s="727">
        <f>+IF(E220=0,0,E220/E203*100)</f>
        <v>88.819817603985385</v>
      </c>
      <c r="G220" s="797">
        <f>SUM(G221:G224)</f>
        <v>2783.1828230000001</v>
      </c>
      <c r="H220" s="727">
        <f>+IF(G220=0,0,G220/G203*100)</f>
        <v>84.574126069113902</v>
      </c>
      <c r="I220" s="797">
        <f>SUM(I221:I224)</f>
        <v>2258.3270010000001</v>
      </c>
      <c r="J220" s="727">
        <f>+IF(I220=0,0,I220/I203*100)</f>
        <v>86.84055678256864</v>
      </c>
      <c r="K220" s="797">
        <f>SUM(K221:K224)</f>
        <v>2912.912339</v>
      </c>
      <c r="L220" s="727">
        <f>+IF(K220=0,0,K220/K203*100)</f>
        <v>83.295707002133085</v>
      </c>
      <c r="M220" s="797">
        <f>SUM(M221:M224)</f>
        <v>7954.4221630000011</v>
      </c>
      <c r="N220" s="727">
        <f>+IF(M220=0,0,M220/M203*100)</f>
        <v>84.725719676306909</v>
      </c>
      <c r="O220" s="797">
        <f>SUM(O221:O224)</f>
        <v>3007.6841685600002</v>
      </c>
      <c r="P220" s="727">
        <f>+IF(O220=0,0,O220/O203*100)</f>
        <v>75.67353399689604</v>
      </c>
      <c r="Q220" s="797">
        <f>SUM(Q221:Q224)</f>
        <v>4253.9584050000003</v>
      </c>
      <c r="R220" s="727">
        <f>+IF(Q220=0,0,Q220/Q203*100)</f>
        <v>89.71840586215049</v>
      </c>
      <c r="S220" s="797">
        <f>SUM(S221:S224)</f>
        <v>2269.6265359999998</v>
      </c>
      <c r="T220" s="727">
        <f>+IF(S220=0,0,S220/S203*100)</f>
        <v>76.398804023156259</v>
      </c>
      <c r="U220" s="797">
        <f>SUM(U221:U224)</f>
        <v>9531.2691095600003</v>
      </c>
      <c r="V220" s="727">
        <f>+IF(U220=0,0,U220/U203*100)</f>
        <v>81.556061217152561</v>
      </c>
      <c r="W220" s="797">
        <f t="shared" si="178"/>
        <v>17485.691272560001</v>
      </c>
      <c r="X220" s="727">
        <f>+IF(W220=0,0,W220/W203*100)</f>
        <v>82.968058825266496</v>
      </c>
      <c r="Y220" s="797">
        <f>SUM(Y221:Y224)</f>
        <v>3576.6083920000001</v>
      </c>
      <c r="Z220" s="727">
        <f>+IF(Y220=0,0,Y220/Y203*100)</f>
        <v>88.661619438041782</v>
      </c>
      <c r="AA220" s="797">
        <f>SUM(AA221:AA224)</f>
        <v>4131.7449029999998</v>
      </c>
      <c r="AB220" s="727">
        <f>+IF(AA220=0,0,AA220/AA203*100)</f>
        <v>72.15968852882537</v>
      </c>
      <c r="AC220" s="797">
        <f>SUM(AC221:AC224)</f>
        <v>3827.6724850000001</v>
      </c>
      <c r="AD220" s="727">
        <f>+IF(AC220=0,0,AC220/AC203*100)</f>
        <v>101.07302430996982</v>
      </c>
      <c r="AE220" s="797">
        <f>SUM(AE221:AE224)</f>
        <v>11536.02578</v>
      </c>
      <c r="AF220" s="727">
        <f>+IF(AE220=0,0,AE220/AE203*100)</f>
        <v>85.156389714176285</v>
      </c>
      <c r="AG220" s="797">
        <f>SUM(AG221:AG224)</f>
        <v>7994.0343839999996</v>
      </c>
      <c r="AH220" s="727">
        <f>+IF(AG220=0,0,AG220/AG203*100)</f>
        <v>100.78306896202551</v>
      </c>
      <c r="AI220" s="797">
        <f>SUM(AI221:AI224)</f>
        <v>5600.0284630000006</v>
      </c>
      <c r="AJ220" s="727">
        <f>+IF(AI220=0,0,AI220/AI203*100)</f>
        <v>99.709230967591964</v>
      </c>
      <c r="AK220" s="797">
        <f>SUM(AK221:AK224)</f>
        <v>2914.2906269999999</v>
      </c>
      <c r="AL220" s="727">
        <f>+IF(AK220=0,0,AK220/AK203*100)</f>
        <v>94.289137901900915</v>
      </c>
      <c r="AM220" s="797">
        <f>SUM(AM221:AM224)</f>
        <v>16508.353474</v>
      </c>
      <c r="AN220" s="727">
        <f>+IF(AM220=0,0,AM220/AM203*100)</f>
        <v>99.214321744996965</v>
      </c>
      <c r="AO220" s="797">
        <f t="shared" si="179"/>
        <v>28044.379253999999</v>
      </c>
      <c r="AP220" s="727">
        <f>+IF(AO220=0,0,AO220/AO203*100)</f>
        <v>92.905394535943643</v>
      </c>
      <c r="AQ220" s="651"/>
      <c r="AR220" s="797">
        <f>SUM(AR221:AR224)</f>
        <v>74845.711581886004</v>
      </c>
      <c r="AS220" s="727">
        <f>+IF(AR220=0,0,AR220/AR203*100)</f>
        <v>89.847727362468333</v>
      </c>
      <c r="AT220" s="797">
        <f>SUM(AT221:AT224)</f>
        <v>5332.5740106419998</v>
      </c>
      <c r="AU220" s="727">
        <f>+IF(AT220=0,0,AT220/AT203*100)</f>
        <v>86.515270368163414</v>
      </c>
      <c r="AV220" s="797">
        <f>SUM(AV221:AV224)</f>
        <v>4020.5117749999999</v>
      </c>
      <c r="AW220" s="727">
        <f>+IF(AV220=0,0,AV220/AV203*100)</f>
        <v>95.168907654443984</v>
      </c>
      <c r="AX220" s="797">
        <f>SUM(AX221:AX224)</f>
        <v>5863.3289409999998</v>
      </c>
      <c r="AY220" s="727">
        <f>+IF(AX220=0,0,AX220/AX203*100)</f>
        <v>86.419983611029835</v>
      </c>
      <c r="AZ220" s="797">
        <f>SUM(AZ221:AZ224)</f>
        <v>15216.414726642</v>
      </c>
      <c r="BA220" s="727">
        <f>+IF(AZ220=0,0,AZ220/AZ203*100)</f>
        <v>88.606439499635556</v>
      </c>
      <c r="BB220" s="797">
        <f>SUM(BB221:BB224)</f>
        <v>5816.2910420000007</v>
      </c>
      <c r="BC220" s="727">
        <f>+IF(BB220=0,0,BB220/BB203*100)</f>
        <v>98.039108483096285</v>
      </c>
      <c r="BD220" s="797">
        <f>SUM(BD221:BD224)</f>
        <v>7794.6044030000003</v>
      </c>
      <c r="BE220" s="727">
        <f>+IF(BD220=0,0,BD220/BD203*100)</f>
        <v>122.59150994432284</v>
      </c>
      <c r="BF220" s="797">
        <f>SUM(BF221:BF224)</f>
        <v>7205.4167109999999</v>
      </c>
      <c r="BG220" s="727">
        <f>+IF(BF220=0,0,BF220/BF203*100)</f>
        <v>109.21584568683855</v>
      </c>
      <c r="BH220" s="797">
        <f>SUM(BH221:BH224)</f>
        <v>20816.312156</v>
      </c>
      <c r="BI220" s="727">
        <f>+IF(BH220=0,0,BH220/BH203*100)</f>
        <v>110.20787525699893</v>
      </c>
      <c r="BJ220" s="797">
        <f t="shared" si="180"/>
        <v>36032.726882642004</v>
      </c>
      <c r="BK220" s="727">
        <f>+IF(BJ220=0,0,BJ220/BJ203*100)</f>
        <v>99.920874639504447</v>
      </c>
      <c r="BL220" s="797">
        <f>SUM(BL221:BL224)</f>
        <v>5458.585876000001</v>
      </c>
      <c r="BM220" s="727">
        <f>+IF(BL220=0,0,BL220/BL203*100)</f>
        <v>65.028571436931017</v>
      </c>
      <c r="BN220" s="797">
        <f>SUM(BN221:BN224)</f>
        <v>6182.726052</v>
      </c>
      <c r="BO220" s="727">
        <f>+IF(BN220=0,0,BN220/BN203*100)</f>
        <v>100.57393152966559</v>
      </c>
      <c r="BP220" s="797">
        <f>SUM(BP221:BP224)</f>
        <v>7875.8991601139996</v>
      </c>
      <c r="BQ220" s="727">
        <f>+IF(BP220=0,0,BP220/BP203*100)</f>
        <v>96.138512608873967</v>
      </c>
      <c r="BR220" s="797">
        <f>SUM(BR221:BR224)</f>
        <v>19517.211088114003</v>
      </c>
      <c r="BS220" s="727">
        <f>+IF(BR220=0,0,BR220/BR203*100)</f>
        <v>85.850996224540793</v>
      </c>
      <c r="BT220" s="797">
        <f>SUM(BT221:BT224)</f>
        <v>2012.5784449999999</v>
      </c>
      <c r="BU220" s="727">
        <f>+IF(BT220=0,0,BT220/BT203*100)</f>
        <v>38.038201074491873</v>
      </c>
      <c r="BV220" s="797">
        <f>SUM(BV221:BV224)</f>
        <v>7491.0798929999992</v>
      </c>
      <c r="BW220" s="727">
        <f>+IF(BV220=0,0,BV220/BV203*100)</f>
        <v>86.525142851221645</v>
      </c>
      <c r="BX220" s="797">
        <f>SUM(BX221:BX224)</f>
        <v>9792.1152731300008</v>
      </c>
      <c r="BY220" s="727">
        <f>+IF(BX220=0,0,BX220/BX203*100)</f>
        <v>92.735994578018264</v>
      </c>
      <c r="BZ220" s="797">
        <f>SUM(BZ221:BZ224)</f>
        <v>19295.773611129996</v>
      </c>
      <c r="CA220" s="727">
        <f>+IF(BZ220=0,0,BZ220/BZ203*100)</f>
        <v>78.733313362917983</v>
      </c>
      <c r="CB220" s="797">
        <f t="shared" si="181"/>
        <v>38812.984699244</v>
      </c>
      <c r="CC220" s="727">
        <f>+IF(CB220=0,0,CB220/CB203*100)</f>
        <v>82.158518707706421</v>
      </c>
      <c r="CE220" s="797">
        <f t="shared" si="187"/>
        <v>104397.27841940591</v>
      </c>
      <c r="CF220" s="727">
        <f>+IF(CE220=0,0,CE220/CE203*100)</f>
        <v>105.935271373359</v>
      </c>
      <c r="CG220" s="797">
        <f>SUM(CG221:CG224)</f>
        <v>6519.4411149999996</v>
      </c>
      <c r="CH220" s="727">
        <f>+IF(CG220=0,0,CG220/CG203*100)</f>
        <v>87.791146074707783</v>
      </c>
      <c r="CI220" s="797">
        <f>SUM(CI221:CI224)</f>
        <v>7975.1440990000001</v>
      </c>
      <c r="CJ220" s="727">
        <f>+IF(CI220=0,0,CI220/CI203*100)</f>
        <v>81.220610276095712</v>
      </c>
      <c r="CK220" s="797">
        <f>SUM(CK221:CK224)</f>
        <v>12710.219966000001</v>
      </c>
      <c r="CL220" s="727">
        <f>+IF(CK220=0,0,CK220/CK203*100)</f>
        <v>93.118026959189152</v>
      </c>
      <c r="CM220" s="797">
        <f>SUM(CM221:CM224)</f>
        <v>27204.805180000003</v>
      </c>
      <c r="CN220" s="727">
        <f>+IF(CM220=0,0,CM220/CM203*100)</f>
        <v>88.056331717802053</v>
      </c>
      <c r="CO220" s="797">
        <f>SUM(CO221:CO224)</f>
        <v>9192.1599578706009</v>
      </c>
      <c r="CP220" s="727">
        <f>+IF(CO220=0,0,CO220/CO203*100)</f>
        <v>92.15095917852328</v>
      </c>
      <c r="CQ220" s="797">
        <f>SUM(CQ221:CQ224)</f>
        <v>10611.562939000003</v>
      </c>
      <c r="CR220" s="727">
        <f>+IF(CQ220=0,0,CQ220/CQ203*100)</f>
        <v>151.72232683324344</v>
      </c>
      <c r="CS220" s="797">
        <f>SUM(CS221:CS224)</f>
        <v>10437.233953651366</v>
      </c>
      <c r="CT220" s="727">
        <f>+IF(CS220=0,0,CS220/CS203*100)</f>
        <v>115.942005609674</v>
      </c>
      <c r="CU220" s="797">
        <f>SUM(CU221:CU224)</f>
        <v>30240.956850521969</v>
      </c>
      <c r="CV220" s="727">
        <f>+IF(CU220=0,0,CU220/CU203*100)</f>
        <v>116.43992800452097</v>
      </c>
      <c r="CW220" s="797">
        <f t="shared" si="182"/>
        <v>57445.762030521975</v>
      </c>
      <c r="CX220" s="727">
        <f>+IF(CW220=0,0,CW220/CW203*100)</f>
        <v>101.01940008623274</v>
      </c>
      <c r="CY220" s="797">
        <f>SUM(CY221:CY224)</f>
        <v>9207.2913149999986</v>
      </c>
      <c r="CZ220" s="727">
        <f>+IF(CY220=0,0,CY220/CY203*100)</f>
        <v>120.04689086594722</v>
      </c>
      <c r="DA220" s="797">
        <f>SUM(DA221:DA224)</f>
        <v>11630.993153176387</v>
      </c>
      <c r="DB220" s="727">
        <f>+IF(DA220=0,0,DA220/DA203*100)</f>
        <v>103.29381051213218</v>
      </c>
      <c r="DC220" s="797">
        <f>SUM(DC221:DC224)</f>
        <v>7572.7864414565311</v>
      </c>
      <c r="DD220" s="727">
        <f>+IF(DC220=0,0,DC220/DC203*100)</f>
        <v>95.297092479615955</v>
      </c>
      <c r="DE220" s="797">
        <f>SUM(DE221:DE224)</f>
        <v>28411.070909632916</v>
      </c>
      <c r="DF220" s="727">
        <f>+IF(DE220=0,0,DE220/DE203*100)</f>
        <v>105.7102810813029</v>
      </c>
      <c r="DG220" s="797">
        <f>SUM(DG221:DG224)</f>
        <v>12315.124308938504</v>
      </c>
      <c r="DH220" s="727">
        <f>+IF(DG220=0,0,DG220/DG203*100)</f>
        <v>102.72242717516032</v>
      </c>
      <c r="DI220" s="797">
        <f>SUM(DI221:DI224)</f>
        <v>3125.1053009625025</v>
      </c>
      <c r="DJ220" s="727">
        <f>+IF(DI220=0,0,DI220/DI203*100)</f>
        <v>234.83704947054215</v>
      </c>
      <c r="DK220" s="797">
        <f>SUM(DK221:DK224)</f>
        <v>3100.2158693500028</v>
      </c>
      <c r="DL220" s="727">
        <f>+IF(DK220=0,0,DK220/DK203*100)</f>
        <v>208.59210112134835</v>
      </c>
      <c r="DM220" s="797">
        <f>SUM(DM221:DM224)</f>
        <v>18540.445479251011</v>
      </c>
      <c r="DN220" s="727">
        <f>+IF(DM220=0,0,DM220/DM203*100)</f>
        <v>125.22461223156365</v>
      </c>
      <c r="DO220" s="797">
        <f t="shared" si="183"/>
        <v>46951.516388883931</v>
      </c>
      <c r="DP220" s="727">
        <f>+IF(DO220=0,0,DO220/DO203*100)</f>
        <v>112.641896695241</v>
      </c>
      <c r="DR220" s="797">
        <f t="shared" si="188"/>
        <v>8614.4253641112955</v>
      </c>
      <c r="DS220" s="727">
        <f>+IF(DR220=0,0,DR220/DR203*100)</f>
        <v>114.36252907707373</v>
      </c>
      <c r="DT220" s="797">
        <f>SUM(DT221:DT224)</f>
        <v>808.70786367594133</v>
      </c>
      <c r="DU220" s="727">
        <f>+IF(DT220=0,0,DT220/DT203*100)</f>
        <v>112.5468242718437</v>
      </c>
      <c r="DV220" s="797">
        <f>SUM(DV221:DV224)</f>
        <v>107.00036367594137</v>
      </c>
      <c r="DW220" s="727">
        <f>+IF(DV220=0,0,DV220/DV203*100)</f>
        <v>635.2107035095662</v>
      </c>
      <c r="DX220" s="797">
        <f>SUM(DX221:DX224)</f>
        <v>837.55766367594128</v>
      </c>
      <c r="DY220" s="727">
        <f>+IF(DX220=0,0,DX220/DX203*100)</f>
        <v>112.06251556966109</v>
      </c>
      <c r="DZ220" s="797">
        <f>SUM(DZ221:DZ224)</f>
        <v>1753.265891027824</v>
      </c>
      <c r="EA220" s="727">
        <f>+IF(DZ220=0,0,DZ220/DZ203*100)</f>
        <v>118.24026291831962</v>
      </c>
      <c r="EB220" s="797">
        <f>SUM(EB221:EB224)</f>
        <v>655.84086367594136</v>
      </c>
      <c r="EC220" s="727">
        <f>+IF(EB220=0,0,EB220/EB203*100)</f>
        <v>115.93739351097877</v>
      </c>
      <c r="ED220" s="797">
        <f>SUM(ED221:ED224)</f>
        <v>1824.6779636759416</v>
      </c>
      <c r="EE220" s="727">
        <f>+IF(ED220=0,0,ED220/ED203*100)</f>
        <v>105.1977131518766</v>
      </c>
      <c r="EF220" s="797">
        <f>SUM(EF221:EF224)</f>
        <v>750.02936367594134</v>
      </c>
      <c r="EG220" s="727">
        <f>+IF(EF220=0,0,EF220/EF203*100)</f>
        <v>113.66253572961402</v>
      </c>
      <c r="EH220" s="797">
        <f>SUM(EH221:EH224)</f>
        <v>3230.548191027824</v>
      </c>
      <c r="EI220" s="727">
        <f>+IF(EH220=0,0,EH220/EH203*100)</f>
        <v>109.13712982040495</v>
      </c>
      <c r="EJ220" s="797">
        <f t="shared" si="184"/>
        <v>4983.8140820556482</v>
      </c>
      <c r="EK220" s="727">
        <f>+IF(EJ220=0,0,EJ220/EJ203*100)</f>
        <v>112.17527555187998</v>
      </c>
      <c r="EL220" s="797">
        <f>SUM(EL221:EL224)</f>
        <v>473.35546367594134</v>
      </c>
      <c r="EM220" s="727">
        <f>+IF(EL220=0,0,EL220/EL203*100)</f>
        <v>123.52701230400345</v>
      </c>
      <c r="EN220" s="797">
        <f>SUM(EN221:EN224)</f>
        <v>422.00036367594134</v>
      </c>
      <c r="EO220" s="727">
        <f>+IF(EN220=0,0,EN220/EN203*100)</f>
        <v>127.16796688700242</v>
      </c>
      <c r="EP220" s="797">
        <f>SUM(EP221:EP224)</f>
        <v>480.72536367594137</v>
      </c>
      <c r="EQ220" s="727">
        <f>+IF(EP220=0,0,EP220/EP203*100)</f>
        <v>123.08306681552452</v>
      </c>
      <c r="ER220" s="797">
        <f>SUM(ER221:ER224)</f>
        <v>1376.0811910278239</v>
      </c>
      <c r="ES220" s="727">
        <f>+IF(ER220=0,0,ER220/ER203*100)</f>
        <v>124.46299873391328</v>
      </c>
      <c r="ET220" s="797">
        <f>SUM(ET221:ET224)</f>
        <v>623.00036367594134</v>
      </c>
      <c r="EU220" s="727">
        <f>+IF(ET220=0,0,ET220/ET203*100)</f>
        <v>116.91965309410845</v>
      </c>
      <c r="EV220" s="797">
        <f>SUM(EV221:EV224)</f>
        <v>822.00036367594134</v>
      </c>
      <c r="EW220" s="727">
        <f>+IF(EV220=0,0,EV220/EV203*100)</f>
        <v>112.31893627208925</v>
      </c>
      <c r="EX220" s="797">
        <f>SUM(EX221:EX224)</f>
        <v>809.52936367594134</v>
      </c>
      <c r="EY220" s="727">
        <f>+IF(EX220=0,0,EX220/EX203*100)</f>
        <v>112.53249623368447</v>
      </c>
      <c r="EZ220" s="797">
        <f>SUM(EZ221:EZ224)</f>
        <v>2254.5300910278238</v>
      </c>
      <c r="FA220" s="727">
        <f>+IF(EZ220=0,0,EZ220/EZ203*100)</f>
        <v>113.63194750442874</v>
      </c>
      <c r="FB220" s="797">
        <f t="shared" si="185"/>
        <v>3630.6112820556477</v>
      </c>
      <c r="FC220" s="727">
        <f>+IF(FB220=0,0,FB220/FB203*100)</f>
        <v>117.50774564453756</v>
      </c>
      <c r="FD220" s="797">
        <f>SUM(FD221:FD224)</f>
        <v>1231.5479345519279</v>
      </c>
      <c r="FE220" s="727">
        <f>+IF(FD220=0,0,FD220/FD203*100)</f>
        <v>633.64992149398097</v>
      </c>
      <c r="FF220" s="797">
        <f>SUM(FF221:FF224)</f>
        <v>1195.8912745519278</v>
      </c>
      <c r="FG220" s="727">
        <f>+IF(FF220=0,0,FF220/FF203*100)</f>
        <v>753.54934968778866</v>
      </c>
      <c r="FH220" s="797">
        <f>SUM(FH221:FH224)</f>
        <v>-383.43707999999998</v>
      </c>
      <c r="FI220" s="727">
        <f>+IF(FH220=0,0,FH220/FH203*100)</f>
        <v>41.789301097317285</v>
      </c>
      <c r="FJ220" s="797">
        <f>SUM(FJ221:FJ224)</f>
        <v>-376.88259999999997</v>
      </c>
      <c r="FK220" s="727">
        <f>+IF(FJ220=0,0,FJ220/FJ203*100)</f>
        <v>41.749500099044546</v>
      </c>
    </row>
    <row r="221" spans="2:167" s="648" customFormat="1" ht="13.5" customHeight="1">
      <c r="B221" s="771"/>
      <c r="C221" s="769"/>
      <c r="D221" s="728" t="s">
        <v>4836</v>
      </c>
      <c r="E221" s="770">
        <f t="shared" si="186"/>
        <v>25038.245538000003</v>
      </c>
      <c r="F221" s="726">
        <f>+IF(E221=0,0,E221/E203*100)</f>
        <v>48.844475224602434</v>
      </c>
      <c r="G221" s="770">
        <v>1325.44073</v>
      </c>
      <c r="H221" s="726">
        <f>+IF(G221=0,0,G221/G203*100)</f>
        <v>40.27690544429548</v>
      </c>
      <c r="I221" s="770">
        <v>1012.954523</v>
      </c>
      <c r="J221" s="726">
        <f>+IF(I221=0,0,I221/I203*100)</f>
        <v>38.951637532469647</v>
      </c>
      <c r="K221" s="770">
        <v>2050.65949</v>
      </c>
      <c r="L221" s="726">
        <f>+IF(K221=0,0,K221/K203*100)</f>
        <v>58.639297088776431</v>
      </c>
      <c r="M221" s="770">
        <f t="shared" ref="M221:M226" si="189">+G221+I221+K221</f>
        <v>4389.0547430000006</v>
      </c>
      <c r="N221" s="726">
        <f>+IF(M221=0,0,M221/M203*100)</f>
        <v>46.749570764438097</v>
      </c>
      <c r="O221" s="770">
        <v>2177.797591</v>
      </c>
      <c r="P221" s="726">
        <f>+IF(O221=0,0,O221/O203*100)</f>
        <v>54.793532433892302</v>
      </c>
      <c r="Q221" s="770">
        <v>1464.461231</v>
      </c>
      <c r="R221" s="726">
        <f>+IF(Q221=0,0,Q221/Q203*100)</f>
        <v>30.886321534740656</v>
      </c>
      <c r="S221" s="770">
        <v>827.44503399999996</v>
      </c>
      <c r="T221" s="726">
        <f>+IF(S221=0,0,S221/S203*100)</f>
        <v>27.852957299270788</v>
      </c>
      <c r="U221" s="770">
        <f t="shared" ref="U221:U226" si="190">+O221+Q221+S221</f>
        <v>4469.7038560000001</v>
      </c>
      <c r="V221" s="726">
        <f>+IF(U221=0,0,U221/U203*100)</f>
        <v>38.245845029897282</v>
      </c>
      <c r="W221" s="770">
        <f t="shared" si="178"/>
        <v>8858.7585990000007</v>
      </c>
      <c r="X221" s="726">
        <f>+IF(W221=0,0,W221/W203*100)</f>
        <v>42.034026170534148</v>
      </c>
      <c r="Y221" s="770">
        <v>2291.2537610000004</v>
      </c>
      <c r="Z221" s="726">
        <f>+IF(Y221=0,0,Y221/Y203*100)</f>
        <v>56.798577514986704</v>
      </c>
      <c r="AA221" s="770">
        <v>2157.7195349999997</v>
      </c>
      <c r="AB221" s="726">
        <f>+IF(AA221=0,0,AA221/AA203*100)</f>
        <v>37.683926097448591</v>
      </c>
      <c r="AC221" s="770">
        <v>2392.3421099999996</v>
      </c>
      <c r="AD221" s="726">
        <f>+IF(AC221=0,0,AC221/AC203*100)</f>
        <v>63.171876170015231</v>
      </c>
      <c r="AE221" s="770">
        <f t="shared" ref="AE221:AE226" si="191">+Y221+AA221+AC221</f>
        <v>6841.3154059999997</v>
      </c>
      <c r="AF221" s="726">
        <f>+IF(AE221=0,0,AE221/AE203*100)</f>
        <v>50.501076538937319</v>
      </c>
      <c r="AG221" s="770">
        <v>2406.305582</v>
      </c>
      <c r="AH221" s="726">
        <f>+IF(AG221=0,0,AG221/AG203*100)</f>
        <v>30.336980023479086</v>
      </c>
      <c r="AI221" s="770">
        <v>3614.5558820000001</v>
      </c>
      <c r="AJ221" s="726">
        <f>+IF(AI221=0,0,AI221/AI203*100)</f>
        <v>64.357634905757806</v>
      </c>
      <c r="AK221" s="770">
        <v>3317.3100690000001</v>
      </c>
      <c r="AL221" s="726">
        <f>+IF(AK221=0,0,AK221/AK203*100)</f>
        <v>107.32845367632082</v>
      </c>
      <c r="AM221" s="770">
        <f t="shared" ref="AM221:AM226" si="192">+AG221+AI221+AK221</f>
        <v>9338.1715330000006</v>
      </c>
      <c r="AN221" s="726">
        <f>+IF(AM221=0,0,AM221/AM203*100)</f>
        <v>56.121911639716416</v>
      </c>
      <c r="AO221" s="770">
        <f t="shared" si="179"/>
        <v>16179.486939</v>
      </c>
      <c r="AP221" s="726">
        <f>+IF(AO221=0,0,AO221/AO203*100)</f>
        <v>53.599389875692992</v>
      </c>
      <c r="AQ221" s="651"/>
      <c r="AR221" s="770">
        <v>14339.326016000001</v>
      </c>
      <c r="AS221" s="726">
        <f>+IF(AR221=0,0,AR221/AR203*100)</f>
        <v>17.213489286391159</v>
      </c>
      <c r="AT221" s="770">
        <v>803.43679899999995</v>
      </c>
      <c r="AU221" s="726">
        <f>+IF(AT221=0,0,AT221/AT203*100)</f>
        <v>13.034896796650058</v>
      </c>
      <c r="AV221" s="770">
        <v>671.45888200000002</v>
      </c>
      <c r="AW221" s="726">
        <f>+IF(AV221=0,0,AV221/AV203*100)</f>
        <v>15.893998553160365</v>
      </c>
      <c r="AX221" s="770">
        <v>669.0352959999999</v>
      </c>
      <c r="AY221" s="726">
        <f>+IF(AX221=0,0,AX221/AX203*100)</f>
        <v>9.860954399338123</v>
      </c>
      <c r="AZ221" s="770">
        <f t="shared" ref="AZ221:AZ226" si="193">+AT221+AV221+AX221</f>
        <v>2143.930977</v>
      </c>
      <c r="BA221" s="726">
        <f>+IF(AZ221=0,0,AZ221/AZ203*100)</f>
        <v>12.484287121350516</v>
      </c>
      <c r="BB221" s="770">
        <v>1042.476007</v>
      </c>
      <c r="BC221" s="726">
        <f>+IF(BB221=0,0,BB221/BB203*100)</f>
        <v>17.5719230009773</v>
      </c>
      <c r="BD221" s="770">
        <v>1016.5722079999999</v>
      </c>
      <c r="BE221" s="726">
        <f>+IF(BD221=0,0,BD221/BD203*100)</f>
        <v>15.988383181857063</v>
      </c>
      <c r="BF221" s="770">
        <v>2371.7336829999999</v>
      </c>
      <c r="BG221" s="726">
        <f>+IF(BF221=0,0,BF221/BF203*100)</f>
        <v>35.949468340583422</v>
      </c>
      <c r="BH221" s="770">
        <f t="shared" ref="BH221:BH226" si="194">+BB221+BD221+BF221</f>
        <v>4430.7818979999993</v>
      </c>
      <c r="BI221" s="726">
        <f>+IF(BH221=0,0,BH221/BH203*100)</f>
        <v>23.457904313036803</v>
      </c>
      <c r="BJ221" s="770">
        <f t="shared" si="180"/>
        <v>6574.7128749999993</v>
      </c>
      <c r="BK221" s="726">
        <f>+IF(BJ221=0,0,BJ221/BJ203*100)</f>
        <v>18.232066174544311</v>
      </c>
      <c r="BL221" s="770">
        <v>801.34283699999992</v>
      </c>
      <c r="BM221" s="726">
        <f>+IF(BL221=0,0,BL221/BL203*100)</f>
        <v>9.5464615021341928</v>
      </c>
      <c r="BN221" s="770">
        <v>782.74763799999994</v>
      </c>
      <c r="BO221" s="726">
        <f>+IF(BN221=0,0,BN221/BN203*100)</f>
        <v>12.732895924404358</v>
      </c>
      <c r="BP221" s="770">
        <v>2019.8108850000001</v>
      </c>
      <c r="BQ221" s="726">
        <f>+IF(BP221=0,0,BP221/BP203*100)</f>
        <v>24.655167656095628</v>
      </c>
      <c r="BR221" s="770">
        <f t="shared" ref="BR221:BR226" si="195">+BL221+BN221+BP221</f>
        <v>3603.9013599999998</v>
      </c>
      <c r="BS221" s="726">
        <f>+IF(BR221=0,0,BR221/BR203*100)</f>
        <v>15.852599054964433</v>
      </c>
      <c r="BT221" s="770">
        <v>677.36956400000008</v>
      </c>
      <c r="BU221" s="726">
        <f>+IF(BT221=0,0,BT221/BT203*100)</f>
        <v>12.802442429603234</v>
      </c>
      <c r="BV221" s="770">
        <v>1568.8819899999999</v>
      </c>
      <c r="BW221" s="726">
        <f>+IF(BV221=0,0,BV221/BV203*100)</f>
        <v>18.121250906469125</v>
      </c>
      <c r="BX221" s="770">
        <v>1914.460227</v>
      </c>
      <c r="BY221" s="726">
        <f>+IF(BX221=0,0,BX221/BX203*100)</f>
        <v>18.130850003173428</v>
      </c>
      <c r="BZ221" s="770">
        <f t="shared" ref="BZ221:BZ226" si="196">+BT221+BV221+BX221</f>
        <v>4160.711781</v>
      </c>
      <c r="CA221" s="726">
        <f>+IF(BZ221=0,0,BZ221/BZ203*100)</f>
        <v>16.977117946559154</v>
      </c>
      <c r="CB221" s="770">
        <f t="shared" si="181"/>
        <v>7764.6131409999998</v>
      </c>
      <c r="CC221" s="726">
        <f>+IF(CB221=0,0,CB221/CB203*100)</f>
        <v>16.435971594201494</v>
      </c>
      <c r="CE221" s="770">
        <f t="shared" si="187"/>
        <v>22560.715607000006</v>
      </c>
      <c r="CF221" s="726">
        <f>+IF(CE221=0,0,CE221/CE203*100)</f>
        <v>22.893082716229703</v>
      </c>
      <c r="CG221" s="770">
        <v>2231.894605</v>
      </c>
      <c r="CH221" s="726">
        <f>+IF(CG221=0,0,CG221/CG203*100)</f>
        <v>30.054813263070209</v>
      </c>
      <c r="CI221" s="770">
        <v>2219.5912010000002</v>
      </c>
      <c r="CJ221" s="726">
        <f>+IF(CI221=0,0,CI221/CI203*100)</f>
        <v>22.604801828129606</v>
      </c>
      <c r="CK221" s="770">
        <v>3477.645027</v>
      </c>
      <c r="CL221" s="726">
        <f>+IF(CK221=0,0,CK221/CK203*100)</f>
        <v>25.478036119353504</v>
      </c>
      <c r="CM221" s="770">
        <f t="shared" ref="CM221:CM226" si="197">+CG221+CI221+CK221</f>
        <v>7929.1308330000011</v>
      </c>
      <c r="CN221" s="726">
        <f>+IF(CM221=0,0,CM221/CM203*100)</f>
        <v>25.664957725108035</v>
      </c>
      <c r="CO221" s="770">
        <v>2019.7411290000055</v>
      </c>
      <c r="CP221" s="726">
        <f>+IF(CO221=0,0,CO221/CO203*100)</f>
        <v>20.24780717292693</v>
      </c>
      <c r="CQ221" s="770">
        <v>2306.0192960000022</v>
      </c>
      <c r="CR221" s="726">
        <f>+IF(CQ221=0,0,CQ221/CQ203*100)</f>
        <v>32.971072717818636</v>
      </c>
      <c r="CS221" s="770">
        <v>2735.771244</v>
      </c>
      <c r="CT221" s="726">
        <f>+IF(CS221=0,0,CS221/CS203*100)</f>
        <v>30.390312828780335</v>
      </c>
      <c r="CU221" s="770">
        <f t="shared" ref="CU221:CU226" si="198">+CO221+CQ221+CS221</f>
        <v>7061.5316690000072</v>
      </c>
      <c r="CV221" s="726">
        <f>+IF(CU221=0,0,CU221/CU203*100)</f>
        <v>27.189756038616004</v>
      </c>
      <c r="CW221" s="770">
        <f t="shared" si="182"/>
        <v>14990.662502000008</v>
      </c>
      <c r="CX221" s="726">
        <f>+IF(CW221=0,0,CW221/CW203*100)</f>
        <v>26.361348153805064</v>
      </c>
      <c r="CY221" s="770">
        <v>2929.9240019999988</v>
      </c>
      <c r="CZ221" s="726">
        <f>+IF(CY221=0,0,CY221/CY203*100)</f>
        <v>38.201057713966037</v>
      </c>
      <c r="DA221" s="770">
        <v>2234.8698009999998</v>
      </c>
      <c r="DB221" s="726">
        <f>+IF(DA221=0,0,DA221/DA203*100)</f>
        <v>19.847678930215569</v>
      </c>
      <c r="DC221" s="770">
        <v>2168.2282850000001</v>
      </c>
      <c r="DD221" s="726">
        <f>+IF(DC221=0,0,DC221/DC203*100)</f>
        <v>27.285313403453404</v>
      </c>
      <c r="DE221" s="770">
        <f t="shared" ref="DE221:DE226" si="199">+CY221+DA221+DC221</f>
        <v>7333.0220879999988</v>
      </c>
      <c r="DF221" s="726">
        <f>+IF(DE221=0,0,DE221/DE203*100)</f>
        <v>27.284287472425241</v>
      </c>
      <c r="DG221" s="770">
        <v>79.010338999999817</v>
      </c>
      <c r="DH221" s="726">
        <f>+IF(DG221=0,0,DG221/DG203*100)</f>
        <v>0.65903791065441353</v>
      </c>
      <c r="DI221" s="770">
        <v>79.010338999999817</v>
      </c>
      <c r="DJ221" s="726">
        <f>+IF(DI221=0,0,DI221/DI203*100)</f>
        <v>5.9372575006393031</v>
      </c>
      <c r="DK221" s="770">
        <v>79.010338999999817</v>
      </c>
      <c r="DL221" s="726">
        <f>+IF(DK221=0,0,DK221/DK203*100)</f>
        <v>5.3160596928933854</v>
      </c>
      <c r="DM221" s="770">
        <f t="shared" ref="DM221:DM226" si="200">+DG221+DI221+DK221</f>
        <v>237.03101699999945</v>
      </c>
      <c r="DN221" s="726">
        <f>+IF(DM221=0,0,DM221/DM203*100)</f>
        <v>1.6009387273836519</v>
      </c>
      <c r="DO221" s="770">
        <f t="shared" si="183"/>
        <v>7570.0531049999981</v>
      </c>
      <c r="DP221" s="726">
        <f>+IF(DO221=0,0,DO221/DO203*100)</f>
        <v>18.161397233014217</v>
      </c>
      <c r="DR221" s="770">
        <f t="shared" si="188"/>
        <v>0</v>
      </c>
      <c r="DS221" s="726">
        <f>+IF(DR221=0,0,DR221/DR203*100)</f>
        <v>0</v>
      </c>
      <c r="DT221" s="770">
        <v>0</v>
      </c>
      <c r="DU221" s="726">
        <f>+IF(DT221=0,0,DT221/DT203*100)</f>
        <v>0</v>
      </c>
      <c r="DV221" s="770">
        <v>0</v>
      </c>
      <c r="DW221" s="726">
        <f>+IF(DV221=0,0,DV221/DV203*100)</f>
        <v>0</v>
      </c>
      <c r="DX221" s="770">
        <v>0</v>
      </c>
      <c r="DY221" s="726">
        <f>+IF(DX221=0,0,DX221/DX203*100)</f>
        <v>0</v>
      </c>
      <c r="DZ221" s="770">
        <f t="shared" ref="DZ221:DZ226" si="201">+DT221+DV221+DX221</f>
        <v>0</v>
      </c>
      <c r="EA221" s="726">
        <f>+IF(DZ221=0,0,DZ221/DZ203*100)</f>
        <v>0</v>
      </c>
      <c r="EB221" s="770">
        <v>0</v>
      </c>
      <c r="EC221" s="726">
        <f>+IF(EB221=0,0,EB221/EB203*100)</f>
        <v>0</v>
      </c>
      <c r="ED221" s="770">
        <v>0</v>
      </c>
      <c r="EE221" s="726">
        <f>+IF(ED221=0,0,ED221/ED203*100)</f>
        <v>0</v>
      </c>
      <c r="EF221" s="770">
        <v>0</v>
      </c>
      <c r="EG221" s="726">
        <f>+IF(EF221=0,0,EF221/EF203*100)</f>
        <v>0</v>
      </c>
      <c r="EH221" s="770">
        <f t="shared" ref="EH221:EH226" si="202">+EB221+ED221+EF221</f>
        <v>0</v>
      </c>
      <c r="EI221" s="726">
        <f>+IF(EH221=0,0,EH221/EH203*100)</f>
        <v>0</v>
      </c>
      <c r="EJ221" s="770">
        <f t="shared" si="184"/>
        <v>0</v>
      </c>
      <c r="EK221" s="726">
        <f>+IF(EJ221=0,0,EJ221/EJ203*100)</f>
        <v>0</v>
      </c>
      <c r="EL221" s="770">
        <v>0</v>
      </c>
      <c r="EM221" s="726">
        <f>+IF(EL221=0,0,EL221/EL203*100)</f>
        <v>0</v>
      </c>
      <c r="EN221" s="770">
        <v>0</v>
      </c>
      <c r="EO221" s="726">
        <f>+IF(EN221=0,0,EN221/EN203*100)</f>
        <v>0</v>
      </c>
      <c r="EP221" s="770">
        <v>0</v>
      </c>
      <c r="EQ221" s="726">
        <f>+IF(EP221=0,0,EP221/EP203*100)</f>
        <v>0</v>
      </c>
      <c r="ER221" s="770">
        <f t="shared" ref="ER221:ER226" si="203">+EL221+EN221+EP221</f>
        <v>0</v>
      </c>
      <c r="ES221" s="726">
        <f>+IF(ER221=0,0,ER221/ER203*100)</f>
        <v>0</v>
      </c>
      <c r="ET221" s="770">
        <v>0</v>
      </c>
      <c r="EU221" s="726">
        <f>+IF(ET221=0,0,ET221/ET203*100)</f>
        <v>0</v>
      </c>
      <c r="EV221" s="770">
        <v>0</v>
      </c>
      <c r="EW221" s="726">
        <f>+IF(EV221=0,0,EV221/EV203*100)</f>
        <v>0</v>
      </c>
      <c r="EX221" s="770">
        <v>0</v>
      </c>
      <c r="EY221" s="726">
        <f>+IF(EX221=0,0,EX221/EX203*100)</f>
        <v>0</v>
      </c>
      <c r="EZ221" s="770">
        <f t="shared" ref="EZ221:EZ226" si="204">+ET221+EV221+EX221</f>
        <v>0</v>
      </c>
      <c r="FA221" s="726">
        <f>+IF(EZ221=0,0,EZ221/EZ203*100)</f>
        <v>0</v>
      </c>
      <c r="FB221" s="770">
        <f t="shared" si="185"/>
        <v>0</v>
      </c>
      <c r="FC221" s="726">
        <f>+IF(FB221=0,0,FB221/FB203*100)</f>
        <v>0</v>
      </c>
      <c r="FD221" s="770">
        <v>0</v>
      </c>
      <c r="FE221" s="726">
        <f>+IF(FD221=0,0,FD221/FD203*100)</f>
        <v>0</v>
      </c>
      <c r="FF221" s="770">
        <v>0</v>
      </c>
      <c r="FG221" s="726">
        <f>+IF(FF221=0,0,FF221/FF203*100)</f>
        <v>0</v>
      </c>
      <c r="FH221" s="770">
        <v>0</v>
      </c>
      <c r="FI221" s="726">
        <f>+IF(FH221=0,0,FH221/FH203*100)</f>
        <v>0</v>
      </c>
      <c r="FJ221" s="770">
        <v>0</v>
      </c>
      <c r="FK221" s="726">
        <f>+IF(FJ221=0,0,FJ221/FJ203*100)</f>
        <v>0</v>
      </c>
    </row>
    <row r="222" spans="2:167" s="648" customFormat="1" ht="13.5" customHeight="1">
      <c r="B222" s="771"/>
      <c r="C222" s="769"/>
      <c r="D222" s="769" t="s">
        <v>4837</v>
      </c>
      <c r="E222" s="772">
        <f t="shared" si="186"/>
        <v>0</v>
      </c>
      <c r="F222" s="737">
        <f>+IF(E222=0,0,E222/E203*100)</f>
        <v>0</v>
      </c>
      <c r="G222" s="772">
        <v>0</v>
      </c>
      <c r="H222" s="737">
        <f>+IF(G222=0,0,G222/G203*100)</f>
        <v>0</v>
      </c>
      <c r="I222" s="772">
        <v>0</v>
      </c>
      <c r="J222" s="737">
        <f>+IF(I222=0,0,I222/I203*100)</f>
        <v>0</v>
      </c>
      <c r="K222" s="772">
        <v>0</v>
      </c>
      <c r="L222" s="737">
        <f>+IF(K222=0,0,K222/K203*100)</f>
        <v>0</v>
      </c>
      <c r="M222" s="772">
        <f t="shared" si="189"/>
        <v>0</v>
      </c>
      <c r="N222" s="737">
        <f>+IF(M222=0,0,M222/M203*100)</f>
        <v>0</v>
      </c>
      <c r="O222" s="772">
        <v>0</v>
      </c>
      <c r="P222" s="737">
        <f>+IF(O222=0,0,O222/O203*100)</f>
        <v>0</v>
      </c>
      <c r="Q222" s="772">
        <v>0</v>
      </c>
      <c r="R222" s="737">
        <f>+IF(Q222=0,0,Q222/Q203*100)</f>
        <v>0</v>
      </c>
      <c r="S222" s="772">
        <v>0</v>
      </c>
      <c r="T222" s="737">
        <f>+IF(S222=0,0,S222/S203*100)</f>
        <v>0</v>
      </c>
      <c r="U222" s="772">
        <f t="shared" si="190"/>
        <v>0</v>
      </c>
      <c r="V222" s="737">
        <f>+IF(U222=0,0,U222/U203*100)</f>
        <v>0</v>
      </c>
      <c r="W222" s="772">
        <f t="shared" si="178"/>
        <v>0</v>
      </c>
      <c r="X222" s="737">
        <f>+IF(W222=0,0,W222/W203*100)</f>
        <v>0</v>
      </c>
      <c r="Y222" s="772">
        <v>0</v>
      </c>
      <c r="Z222" s="737">
        <f>+IF(Y222=0,0,Y222/Y203*100)</f>
        <v>0</v>
      </c>
      <c r="AA222" s="772">
        <v>0</v>
      </c>
      <c r="AB222" s="737">
        <f>+IF(AA222=0,0,AA222/AA203*100)</f>
        <v>0</v>
      </c>
      <c r="AC222" s="772">
        <v>0</v>
      </c>
      <c r="AD222" s="737">
        <f>+IF(AC222=0,0,AC222/AC203*100)</f>
        <v>0</v>
      </c>
      <c r="AE222" s="772">
        <f t="shared" si="191"/>
        <v>0</v>
      </c>
      <c r="AF222" s="737">
        <f>+IF(AE222=0,0,AE222/AE203*100)</f>
        <v>0</v>
      </c>
      <c r="AG222" s="772">
        <v>0</v>
      </c>
      <c r="AH222" s="737">
        <f>+IF(AG222=0,0,AG222/AG203*100)</f>
        <v>0</v>
      </c>
      <c r="AI222" s="772">
        <v>0</v>
      </c>
      <c r="AJ222" s="737">
        <f>+IF(AI222=0,0,AI222/AI203*100)</f>
        <v>0</v>
      </c>
      <c r="AK222" s="772">
        <v>0</v>
      </c>
      <c r="AL222" s="737">
        <f>+IF(AK222=0,0,AK222/AK203*100)</f>
        <v>0</v>
      </c>
      <c r="AM222" s="772">
        <f t="shared" si="192"/>
        <v>0</v>
      </c>
      <c r="AN222" s="737">
        <f>+IF(AM222=0,0,AM222/AM203*100)</f>
        <v>0</v>
      </c>
      <c r="AO222" s="772">
        <f t="shared" si="179"/>
        <v>0</v>
      </c>
      <c r="AP222" s="737">
        <f>+IF(AO222=0,0,AO222/AO203*100)</f>
        <v>0</v>
      </c>
      <c r="AQ222" s="651"/>
      <c r="AR222" s="772">
        <v>0</v>
      </c>
      <c r="AS222" s="737">
        <f>+IF(AR222=0,0,AR222/AR203*100)</f>
        <v>0</v>
      </c>
      <c r="AT222" s="772">
        <v>0</v>
      </c>
      <c r="AU222" s="737">
        <f>+IF(AT222=0,0,AT222/AT203*100)</f>
        <v>0</v>
      </c>
      <c r="AV222" s="772">
        <v>0</v>
      </c>
      <c r="AW222" s="737">
        <f>+IF(AV222=0,0,AV222/AV203*100)</f>
        <v>0</v>
      </c>
      <c r="AX222" s="772">
        <v>0</v>
      </c>
      <c r="AY222" s="737">
        <f>+IF(AX222=0,0,AX222/AX203*100)</f>
        <v>0</v>
      </c>
      <c r="AZ222" s="772">
        <f t="shared" si="193"/>
        <v>0</v>
      </c>
      <c r="BA222" s="737">
        <f>+IF(AZ222=0,0,AZ222/AZ203*100)</f>
        <v>0</v>
      </c>
      <c r="BB222" s="772">
        <v>0</v>
      </c>
      <c r="BC222" s="737">
        <f>+IF(BB222=0,0,BB222/BB203*100)</f>
        <v>0</v>
      </c>
      <c r="BD222" s="772">
        <v>0</v>
      </c>
      <c r="BE222" s="737">
        <f>+IF(BD222=0,0,BD222/BD203*100)</f>
        <v>0</v>
      </c>
      <c r="BF222" s="772">
        <v>0</v>
      </c>
      <c r="BG222" s="737">
        <f>+IF(BF222=0,0,BF222/BF203*100)</f>
        <v>0</v>
      </c>
      <c r="BH222" s="772">
        <f t="shared" si="194"/>
        <v>0</v>
      </c>
      <c r="BI222" s="737">
        <f>+IF(BH222=0,0,BH222/BH203*100)</f>
        <v>0</v>
      </c>
      <c r="BJ222" s="772">
        <f t="shared" si="180"/>
        <v>0</v>
      </c>
      <c r="BK222" s="737">
        <f>+IF(BJ222=0,0,BJ222/BJ203*100)</f>
        <v>0</v>
      </c>
      <c r="BL222" s="772">
        <v>0</v>
      </c>
      <c r="BM222" s="737">
        <f>+IF(BL222=0,0,BL222/BL203*100)</f>
        <v>0</v>
      </c>
      <c r="BN222" s="772">
        <v>0</v>
      </c>
      <c r="BO222" s="737">
        <f>+IF(BN222=0,0,BN222/BN203*100)</f>
        <v>0</v>
      </c>
      <c r="BP222" s="772">
        <v>0</v>
      </c>
      <c r="BQ222" s="737">
        <f>+IF(BP222=0,0,BP222/BP203*100)</f>
        <v>0</v>
      </c>
      <c r="BR222" s="772">
        <f t="shared" si="195"/>
        <v>0</v>
      </c>
      <c r="BS222" s="737">
        <f>+IF(BR222=0,0,BR222/BR203*100)</f>
        <v>0</v>
      </c>
      <c r="BT222" s="772">
        <v>0</v>
      </c>
      <c r="BU222" s="737">
        <f>+IF(BT222=0,0,BT222/BT203*100)</f>
        <v>0</v>
      </c>
      <c r="BV222" s="772">
        <v>0</v>
      </c>
      <c r="BW222" s="737">
        <f>+IF(BV222=0,0,BV222/BV203*100)</f>
        <v>0</v>
      </c>
      <c r="BX222" s="772">
        <v>0</v>
      </c>
      <c r="BY222" s="737">
        <f>+IF(BX222=0,0,BX222/BX203*100)</f>
        <v>0</v>
      </c>
      <c r="BZ222" s="772">
        <f t="shared" si="196"/>
        <v>0</v>
      </c>
      <c r="CA222" s="737">
        <f>+IF(BZ222=0,0,BZ222/BZ203*100)</f>
        <v>0</v>
      </c>
      <c r="CB222" s="772">
        <f t="shared" si="181"/>
        <v>0</v>
      </c>
      <c r="CC222" s="737">
        <f>+IF(CB222=0,0,CB222/CB203*100)</f>
        <v>0</v>
      </c>
      <c r="CE222" s="772">
        <f t="shared" si="187"/>
        <v>0</v>
      </c>
      <c r="CF222" s="737">
        <f>+IF(CE222=0,0,CE222/CE203*100)</f>
        <v>0</v>
      </c>
      <c r="CG222" s="772">
        <v>0</v>
      </c>
      <c r="CH222" s="737">
        <f>+IF(CG222=0,0,CG222/CG203*100)</f>
        <v>0</v>
      </c>
      <c r="CI222" s="772">
        <v>0</v>
      </c>
      <c r="CJ222" s="737">
        <f>+IF(CI222=0,0,CI222/CI203*100)</f>
        <v>0</v>
      </c>
      <c r="CK222" s="772">
        <v>0</v>
      </c>
      <c r="CL222" s="737">
        <f>+IF(CK222=0,0,CK222/CK203*100)</f>
        <v>0</v>
      </c>
      <c r="CM222" s="772">
        <f t="shared" si="197"/>
        <v>0</v>
      </c>
      <c r="CN222" s="737">
        <f>+IF(CM222=0,0,CM222/CM203*100)</f>
        <v>0</v>
      </c>
      <c r="CO222" s="772">
        <v>0</v>
      </c>
      <c r="CP222" s="737">
        <f>+IF(CO222=0,0,CO222/CO203*100)</f>
        <v>0</v>
      </c>
      <c r="CQ222" s="772">
        <v>0</v>
      </c>
      <c r="CR222" s="737">
        <f>+IF(CQ222=0,0,CQ222/CQ203*100)</f>
        <v>0</v>
      </c>
      <c r="CS222" s="772">
        <v>0</v>
      </c>
      <c r="CT222" s="737">
        <f>+IF(CS222=0,0,CS222/CS203*100)</f>
        <v>0</v>
      </c>
      <c r="CU222" s="772">
        <f t="shared" si="198"/>
        <v>0</v>
      </c>
      <c r="CV222" s="737">
        <f>+IF(CU222=0,0,CU222/CU203*100)</f>
        <v>0</v>
      </c>
      <c r="CW222" s="772">
        <f t="shared" si="182"/>
        <v>0</v>
      </c>
      <c r="CX222" s="737">
        <f>+IF(CW222=0,0,CW222/CW203*100)</f>
        <v>0</v>
      </c>
      <c r="CY222" s="772">
        <v>0</v>
      </c>
      <c r="CZ222" s="737">
        <f>+IF(CY222=0,0,CY222/CY203*100)</f>
        <v>0</v>
      </c>
      <c r="DA222" s="772">
        <v>0</v>
      </c>
      <c r="DB222" s="737">
        <f>+IF(DA222=0,0,DA222/DA203*100)</f>
        <v>0</v>
      </c>
      <c r="DC222" s="772">
        <v>0</v>
      </c>
      <c r="DD222" s="737">
        <f>+IF(DC222=0,0,DC222/DC203*100)</f>
        <v>0</v>
      </c>
      <c r="DE222" s="772">
        <f t="shared" si="199"/>
        <v>0</v>
      </c>
      <c r="DF222" s="737">
        <f>+IF(DE222=0,0,DE222/DE203*100)</f>
        <v>0</v>
      </c>
      <c r="DG222" s="772">
        <v>0</v>
      </c>
      <c r="DH222" s="737">
        <f>+IF(DG222=0,0,DG222/DG203*100)</f>
        <v>0</v>
      </c>
      <c r="DI222" s="772">
        <v>0</v>
      </c>
      <c r="DJ222" s="737">
        <f>+IF(DI222=0,0,DI222/DI203*100)</f>
        <v>0</v>
      </c>
      <c r="DK222" s="772">
        <v>0</v>
      </c>
      <c r="DL222" s="737">
        <f>+IF(DK222=0,0,DK222/DK203*100)</f>
        <v>0</v>
      </c>
      <c r="DM222" s="772">
        <f t="shared" si="200"/>
        <v>0</v>
      </c>
      <c r="DN222" s="737">
        <f>+IF(DM222=0,0,DM222/DM203*100)</f>
        <v>0</v>
      </c>
      <c r="DO222" s="772">
        <f t="shared" si="183"/>
        <v>0</v>
      </c>
      <c r="DP222" s="737">
        <f>+IF(DO222=0,0,DO222/DO203*100)</f>
        <v>0</v>
      </c>
      <c r="DR222" s="772">
        <f t="shared" si="188"/>
        <v>0</v>
      </c>
      <c r="DS222" s="737">
        <f>+IF(DR222=0,0,DR222/DR203*100)</f>
        <v>0</v>
      </c>
      <c r="DT222" s="772">
        <v>0</v>
      </c>
      <c r="DU222" s="737">
        <f>+IF(DT222=0,0,DT222/DT203*100)</f>
        <v>0</v>
      </c>
      <c r="DV222" s="772">
        <v>0</v>
      </c>
      <c r="DW222" s="737">
        <f>+IF(DV222=0,0,DV222/DV203*100)</f>
        <v>0</v>
      </c>
      <c r="DX222" s="772">
        <v>0</v>
      </c>
      <c r="DY222" s="737">
        <f>+IF(DX222=0,0,DX222/DX203*100)</f>
        <v>0</v>
      </c>
      <c r="DZ222" s="772">
        <f t="shared" si="201"/>
        <v>0</v>
      </c>
      <c r="EA222" s="737">
        <f>+IF(DZ222=0,0,DZ222/DZ203*100)</f>
        <v>0</v>
      </c>
      <c r="EB222" s="772">
        <v>0</v>
      </c>
      <c r="EC222" s="737">
        <f>+IF(EB222=0,0,EB222/EB203*100)</f>
        <v>0</v>
      </c>
      <c r="ED222" s="772">
        <v>0</v>
      </c>
      <c r="EE222" s="737">
        <f>+IF(ED222=0,0,ED222/ED203*100)</f>
        <v>0</v>
      </c>
      <c r="EF222" s="772">
        <v>0</v>
      </c>
      <c r="EG222" s="737">
        <f>+IF(EF222=0,0,EF222/EF203*100)</f>
        <v>0</v>
      </c>
      <c r="EH222" s="772">
        <f t="shared" si="202"/>
        <v>0</v>
      </c>
      <c r="EI222" s="737">
        <f>+IF(EH222=0,0,EH222/EH203*100)</f>
        <v>0</v>
      </c>
      <c r="EJ222" s="772">
        <f t="shared" si="184"/>
        <v>0</v>
      </c>
      <c r="EK222" s="737">
        <f>+IF(EJ222=0,0,EJ222/EJ203*100)</f>
        <v>0</v>
      </c>
      <c r="EL222" s="772">
        <v>0</v>
      </c>
      <c r="EM222" s="737">
        <f>+IF(EL222=0,0,EL222/EL203*100)</f>
        <v>0</v>
      </c>
      <c r="EN222" s="772">
        <v>0</v>
      </c>
      <c r="EO222" s="737">
        <f>+IF(EN222=0,0,EN222/EN203*100)</f>
        <v>0</v>
      </c>
      <c r="EP222" s="772">
        <v>0</v>
      </c>
      <c r="EQ222" s="737">
        <f>+IF(EP222=0,0,EP222/EP203*100)</f>
        <v>0</v>
      </c>
      <c r="ER222" s="772">
        <f t="shared" si="203"/>
        <v>0</v>
      </c>
      <c r="ES222" s="737">
        <f>+IF(ER222=0,0,ER222/ER203*100)</f>
        <v>0</v>
      </c>
      <c r="ET222" s="772">
        <v>0</v>
      </c>
      <c r="EU222" s="737">
        <f>+IF(ET222=0,0,ET222/ET203*100)</f>
        <v>0</v>
      </c>
      <c r="EV222" s="772">
        <v>0</v>
      </c>
      <c r="EW222" s="737">
        <f>+IF(EV222=0,0,EV222/EV203*100)</f>
        <v>0</v>
      </c>
      <c r="EX222" s="772">
        <v>0</v>
      </c>
      <c r="EY222" s="737">
        <f>+IF(EX222=0,0,EX222/EX203*100)</f>
        <v>0</v>
      </c>
      <c r="EZ222" s="772">
        <f t="shared" si="204"/>
        <v>0</v>
      </c>
      <c r="FA222" s="737">
        <f>+IF(EZ222=0,0,EZ222/EZ203*100)</f>
        <v>0</v>
      </c>
      <c r="FB222" s="772">
        <f t="shared" si="185"/>
        <v>0</v>
      </c>
      <c r="FC222" s="737">
        <f>+IF(FB222=0,0,FB222/FB203*100)</f>
        <v>0</v>
      </c>
      <c r="FD222" s="772">
        <v>0</v>
      </c>
      <c r="FE222" s="737">
        <f>+IF(FD222=0,0,FD222/FD203*100)</f>
        <v>0</v>
      </c>
      <c r="FF222" s="772">
        <v>0</v>
      </c>
      <c r="FG222" s="737">
        <f>+IF(FF222=0,0,FF222/FF203*100)</f>
        <v>0</v>
      </c>
      <c r="FH222" s="772">
        <v>0</v>
      </c>
      <c r="FI222" s="737">
        <f>+IF(FH222=0,0,FH222/FH203*100)</f>
        <v>0</v>
      </c>
      <c r="FJ222" s="772">
        <v>0</v>
      </c>
      <c r="FK222" s="737">
        <f>+IF(FJ222=0,0,FJ222/FJ203*100)</f>
        <v>0</v>
      </c>
    </row>
    <row r="223" spans="2:167" s="648" customFormat="1" ht="13.5" customHeight="1">
      <c r="B223" s="771"/>
      <c r="C223" s="769"/>
      <c r="D223" s="769" t="s">
        <v>4838</v>
      </c>
      <c r="E223" s="772">
        <f t="shared" si="186"/>
        <v>0</v>
      </c>
      <c r="F223" s="737">
        <f>+IF(E223=0,0,E223/E203*100)</f>
        <v>0</v>
      </c>
      <c r="G223" s="772">
        <v>0</v>
      </c>
      <c r="H223" s="737">
        <f>+IF(G223=0,0,G223/G203*100)</f>
        <v>0</v>
      </c>
      <c r="I223" s="772">
        <v>0</v>
      </c>
      <c r="J223" s="737">
        <f>+IF(I223=0,0,I223/I203*100)</f>
        <v>0</v>
      </c>
      <c r="K223" s="772">
        <v>0</v>
      </c>
      <c r="L223" s="737">
        <f>+IF(K223=0,0,K223/K203*100)</f>
        <v>0</v>
      </c>
      <c r="M223" s="772">
        <f t="shared" si="189"/>
        <v>0</v>
      </c>
      <c r="N223" s="737">
        <f>+IF(M223=0,0,M223/M203*100)</f>
        <v>0</v>
      </c>
      <c r="O223" s="772">
        <v>0</v>
      </c>
      <c r="P223" s="737">
        <f>+IF(O223=0,0,O223/O203*100)</f>
        <v>0</v>
      </c>
      <c r="Q223" s="772">
        <v>0</v>
      </c>
      <c r="R223" s="737">
        <f>+IF(Q223=0,0,Q223/Q203*100)</f>
        <v>0</v>
      </c>
      <c r="S223" s="772">
        <v>0</v>
      </c>
      <c r="T223" s="737">
        <f>+IF(S223=0,0,S223/S203*100)</f>
        <v>0</v>
      </c>
      <c r="U223" s="772">
        <f t="shared" si="190"/>
        <v>0</v>
      </c>
      <c r="V223" s="737">
        <f>+IF(U223=0,0,U223/U203*100)</f>
        <v>0</v>
      </c>
      <c r="W223" s="772">
        <f t="shared" si="178"/>
        <v>0</v>
      </c>
      <c r="X223" s="737">
        <f>+IF(W223=0,0,W223/W203*100)</f>
        <v>0</v>
      </c>
      <c r="Y223" s="772">
        <v>0</v>
      </c>
      <c r="Z223" s="737">
        <f>+IF(Y223=0,0,Y223/Y203*100)</f>
        <v>0</v>
      </c>
      <c r="AA223" s="772">
        <v>0</v>
      </c>
      <c r="AB223" s="737">
        <f>+IF(AA223=0,0,AA223/AA203*100)</f>
        <v>0</v>
      </c>
      <c r="AC223" s="772">
        <v>0</v>
      </c>
      <c r="AD223" s="737">
        <f>+IF(AC223=0,0,AC223/AC203*100)</f>
        <v>0</v>
      </c>
      <c r="AE223" s="772">
        <f t="shared" si="191"/>
        <v>0</v>
      </c>
      <c r="AF223" s="737">
        <f>+IF(AE223=0,0,AE223/AE203*100)</f>
        <v>0</v>
      </c>
      <c r="AG223" s="772">
        <v>0</v>
      </c>
      <c r="AH223" s="737">
        <f>+IF(AG223=0,0,AG223/AG203*100)</f>
        <v>0</v>
      </c>
      <c r="AI223" s="772">
        <v>0</v>
      </c>
      <c r="AJ223" s="737">
        <f>+IF(AI223=0,0,AI223/AI203*100)</f>
        <v>0</v>
      </c>
      <c r="AK223" s="772">
        <v>0</v>
      </c>
      <c r="AL223" s="737">
        <f>+IF(AK223=0,0,AK223/AK203*100)</f>
        <v>0</v>
      </c>
      <c r="AM223" s="772">
        <f t="shared" si="192"/>
        <v>0</v>
      </c>
      <c r="AN223" s="737">
        <f>+IF(AM223=0,0,AM223/AM203*100)</f>
        <v>0</v>
      </c>
      <c r="AO223" s="772">
        <f t="shared" si="179"/>
        <v>0</v>
      </c>
      <c r="AP223" s="737">
        <f>+IF(AO223=0,0,AO223/AO203*100)</f>
        <v>0</v>
      </c>
      <c r="AQ223" s="651"/>
      <c r="AR223" s="772">
        <v>0</v>
      </c>
      <c r="AS223" s="737">
        <f>+IF(AR223=0,0,AR223/AR203*100)</f>
        <v>0</v>
      </c>
      <c r="AT223" s="772">
        <v>0</v>
      </c>
      <c r="AU223" s="737">
        <f>+IF(AT223=0,0,AT223/AT203*100)</f>
        <v>0</v>
      </c>
      <c r="AV223" s="772">
        <v>0</v>
      </c>
      <c r="AW223" s="737">
        <f>+IF(AV223=0,0,AV223/AV203*100)</f>
        <v>0</v>
      </c>
      <c r="AX223" s="772">
        <v>0</v>
      </c>
      <c r="AY223" s="737">
        <f>+IF(AX223=0,0,AX223/AX203*100)</f>
        <v>0</v>
      </c>
      <c r="AZ223" s="772">
        <f t="shared" si="193"/>
        <v>0</v>
      </c>
      <c r="BA223" s="737">
        <f>+IF(AZ223=0,0,AZ223/AZ203*100)</f>
        <v>0</v>
      </c>
      <c r="BB223" s="772">
        <v>0</v>
      </c>
      <c r="BC223" s="737">
        <f>+IF(BB223=0,0,BB223/BB203*100)</f>
        <v>0</v>
      </c>
      <c r="BD223" s="772">
        <v>0</v>
      </c>
      <c r="BE223" s="737">
        <f>+IF(BD223=0,0,BD223/BD203*100)</f>
        <v>0</v>
      </c>
      <c r="BF223" s="772">
        <v>0</v>
      </c>
      <c r="BG223" s="737">
        <f>+IF(BF223=0,0,BF223/BF203*100)</f>
        <v>0</v>
      </c>
      <c r="BH223" s="772">
        <f t="shared" si="194"/>
        <v>0</v>
      </c>
      <c r="BI223" s="737">
        <f>+IF(BH223=0,0,BH223/BH203*100)</f>
        <v>0</v>
      </c>
      <c r="BJ223" s="772">
        <f t="shared" si="180"/>
        <v>0</v>
      </c>
      <c r="BK223" s="737">
        <f>+IF(BJ223=0,0,BJ223/BJ203*100)</f>
        <v>0</v>
      </c>
      <c r="BL223" s="772">
        <v>0</v>
      </c>
      <c r="BM223" s="737">
        <f>+IF(BL223=0,0,BL223/BL203*100)</f>
        <v>0</v>
      </c>
      <c r="BN223" s="772">
        <v>0</v>
      </c>
      <c r="BO223" s="737">
        <f>+IF(BN223=0,0,BN223/BN203*100)</f>
        <v>0</v>
      </c>
      <c r="BP223" s="772">
        <v>0</v>
      </c>
      <c r="BQ223" s="737">
        <f>+IF(BP223=0,0,BP223/BP203*100)</f>
        <v>0</v>
      </c>
      <c r="BR223" s="772">
        <f t="shared" si="195"/>
        <v>0</v>
      </c>
      <c r="BS223" s="737">
        <f>+IF(BR223=0,0,BR223/BR203*100)</f>
        <v>0</v>
      </c>
      <c r="BT223" s="772">
        <v>0</v>
      </c>
      <c r="BU223" s="737">
        <f>+IF(BT223=0,0,BT223/BT203*100)</f>
        <v>0</v>
      </c>
      <c r="BV223" s="772">
        <v>0</v>
      </c>
      <c r="BW223" s="737">
        <f>+IF(BV223=0,0,BV223/BV203*100)</f>
        <v>0</v>
      </c>
      <c r="BX223" s="772">
        <v>0</v>
      </c>
      <c r="BY223" s="737">
        <f>+IF(BX223=0,0,BX223/BX203*100)</f>
        <v>0</v>
      </c>
      <c r="BZ223" s="772">
        <f t="shared" si="196"/>
        <v>0</v>
      </c>
      <c r="CA223" s="737">
        <f>+IF(BZ223=0,0,BZ223/BZ203*100)</f>
        <v>0</v>
      </c>
      <c r="CB223" s="772">
        <f t="shared" si="181"/>
        <v>0</v>
      </c>
      <c r="CC223" s="737">
        <f>+IF(CB223=0,0,CB223/CB203*100)</f>
        <v>0</v>
      </c>
      <c r="CE223" s="772">
        <f t="shared" si="187"/>
        <v>0</v>
      </c>
      <c r="CF223" s="737">
        <f>+IF(CE223=0,0,CE223/CE203*100)</f>
        <v>0</v>
      </c>
      <c r="CG223" s="772">
        <v>0</v>
      </c>
      <c r="CH223" s="737">
        <f>+IF(CG223=0,0,CG223/CG203*100)</f>
        <v>0</v>
      </c>
      <c r="CI223" s="772">
        <v>0</v>
      </c>
      <c r="CJ223" s="737">
        <f>+IF(CI223=0,0,CI223/CI203*100)</f>
        <v>0</v>
      </c>
      <c r="CK223" s="772">
        <v>0</v>
      </c>
      <c r="CL223" s="737">
        <f>+IF(CK223=0,0,CK223/CK203*100)</f>
        <v>0</v>
      </c>
      <c r="CM223" s="772">
        <f t="shared" si="197"/>
        <v>0</v>
      </c>
      <c r="CN223" s="737">
        <f>+IF(CM223=0,0,CM223/CM203*100)</f>
        <v>0</v>
      </c>
      <c r="CO223" s="772">
        <v>0</v>
      </c>
      <c r="CP223" s="737">
        <f>+IF(CO223=0,0,CO223/CO203*100)</f>
        <v>0</v>
      </c>
      <c r="CQ223" s="772">
        <v>0</v>
      </c>
      <c r="CR223" s="737">
        <f>+IF(CQ223=0,0,CQ223/CQ203*100)</f>
        <v>0</v>
      </c>
      <c r="CS223" s="772">
        <v>0</v>
      </c>
      <c r="CT223" s="737">
        <f>+IF(CS223=0,0,CS223/CS203*100)</f>
        <v>0</v>
      </c>
      <c r="CU223" s="772">
        <f t="shared" si="198"/>
        <v>0</v>
      </c>
      <c r="CV223" s="737">
        <f>+IF(CU223=0,0,CU223/CU203*100)</f>
        <v>0</v>
      </c>
      <c r="CW223" s="772">
        <f t="shared" si="182"/>
        <v>0</v>
      </c>
      <c r="CX223" s="737">
        <f>+IF(CW223=0,0,CW223/CW203*100)</f>
        <v>0</v>
      </c>
      <c r="CY223" s="772">
        <v>0</v>
      </c>
      <c r="CZ223" s="737">
        <f>+IF(CY223=0,0,CY223/CY203*100)</f>
        <v>0</v>
      </c>
      <c r="DA223" s="772">
        <v>0</v>
      </c>
      <c r="DB223" s="737">
        <f>+IF(DA223=0,0,DA223/DA203*100)</f>
        <v>0</v>
      </c>
      <c r="DC223" s="772">
        <v>0</v>
      </c>
      <c r="DD223" s="737">
        <f>+IF(DC223=0,0,DC223/DC203*100)</f>
        <v>0</v>
      </c>
      <c r="DE223" s="772">
        <f t="shared" si="199"/>
        <v>0</v>
      </c>
      <c r="DF223" s="737">
        <f>+IF(DE223=0,0,DE223/DE203*100)</f>
        <v>0</v>
      </c>
      <c r="DG223" s="772">
        <v>0</v>
      </c>
      <c r="DH223" s="737">
        <f>+IF(DG223=0,0,DG223/DG203*100)</f>
        <v>0</v>
      </c>
      <c r="DI223" s="772">
        <v>0</v>
      </c>
      <c r="DJ223" s="737">
        <f>+IF(DI223=0,0,DI223/DI203*100)</f>
        <v>0</v>
      </c>
      <c r="DK223" s="772">
        <v>0</v>
      </c>
      <c r="DL223" s="737">
        <f>+IF(DK223=0,0,DK223/DK203*100)</f>
        <v>0</v>
      </c>
      <c r="DM223" s="772">
        <f t="shared" si="200"/>
        <v>0</v>
      </c>
      <c r="DN223" s="737">
        <f>+IF(DM223=0,0,DM223/DM203*100)</f>
        <v>0</v>
      </c>
      <c r="DO223" s="772">
        <f t="shared" si="183"/>
        <v>0</v>
      </c>
      <c r="DP223" s="737">
        <f>+IF(DO223=0,0,DO223/DO203*100)</f>
        <v>0</v>
      </c>
      <c r="DR223" s="772">
        <f t="shared" si="188"/>
        <v>0</v>
      </c>
      <c r="DS223" s="737">
        <f>+IF(DR223=0,0,DR223/DR203*100)</f>
        <v>0</v>
      </c>
      <c r="DT223" s="772">
        <v>0</v>
      </c>
      <c r="DU223" s="737">
        <f>+IF(DT223=0,0,DT223/DT203*100)</f>
        <v>0</v>
      </c>
      <c r="DV223" s="772">
        <v>0</v>
      </c>
      <c r="DW223" s="737">
        <f>+IF(DV223=0,0,DV223/DV203*100)</f>
        <v>0</v>
      </c>
      <c r="DX223" s="772">
        <v>0</v>
      </c>
      <c r="DY223" s="737">
        <f>+IF(DX223=0,0,DX223/DX203*100)</f>
        <v>0</v>
      </c>
      <c r="DZ223" s="772">
        <f t="shared" si="201"/>
        <v>0</v>
      </c>
      <c r="EA223" s="737">
        <f>+IF(DZ223=0,0,DZ223/DZ203*100)</f>
        <v>0</v>
      </c>
      <c r="EB223" s="772">
        <v>0</v>
      </c>
      <c r="EC223" s="737">
        <f>+IF(EB223=0,0,EB223/EB203*100)</f>
        <v>0</v>
      </c>
      <c r="ED223" s="772">
        <v>0</v>
      </c>
      <c r="EE223" s="737">
        <f>+IF(ED223=0,0,ED223/ED203*100)</f>
        <v>0</v>
      </c>
      <c r="EF223" s="772">
        <v>0</v>
      </c>
      <c r="EG223" s="737">
        <f>+IF(EF223=0,0,EF223/EF203*100)</f>
        <v>0</v>
      </c>
      <c r="EH223" s="772">
        <f t="shared" si="202"/>
        <v>0</v>
      </c>
      <c r="EI223" s="737">
        <f>+IF(EH223=0,0,EH223/EH203*100)</f>
        <v>0</v>
      </c>
      <c r="EJ223" s="772">
        <f t="shared" si="184"/>
        <v>0</v>
      </c>
      <c r="EK223" s="737">
        <f>+IF(EJ223=0,0,EJ223/EJ203*100)</f>
        <v>0</v>
      </c>
      <c r="EL223" s="772">
        <v>0</v>
      </c>
      <c r="EM223" s="737">
        <f>+IF(EL223=0,0,EL223/EL203*100)</f>
        <v>0</v>
      </c>
      <c r="EN223" s="772">
        <v>0</v>
      </c>
      <c r="EO223" s="737">
        <f>+IF(EN223=0,0,EN223/EN203*100)</f>
        <v>0</v>
      </c>
      <c r="EP223" s="772">
        <v>0</v>
      </c>
      <c r="EQ223" s="737">
        <f>+IF(EP223=0,0,EP223/EP203*100)</f>
        <v>0</v>
      </c>
      <c r="ER223" s="772">
        <f t="shared" si="203"/>
        <v>0</v>
      </c>
      <c r="ES223" s="737">
        <f>+IF(ER223=0,0,ER223/ER203*100)</f>
        <v>0</v>
      </c>
      <c r="ET223" s="772">
        <v>0</v>
      </c>
      <c r="EU223" s="737">
        <f>+IF(ET223=0,0,ET223/ET203*100)</f>
        <v>0</v>
      </c>
      <c r="EV223" s="772">
        <v>0</v>
      </c>
      <c r="EW223" s="737">
        <f>+IF(EV223=0,0,EV223/EV203*100)</f>
        <v>0</v>
      </c>
      <c r="EX223" s="772">
        <v>0</v>
      </c>
      <c r="EY223" s="737">
        <f>+IF(EX223=0,0,EX223/EX203*100)</f>
        <v>0</v>
      </c>
      <c r="EZ223" s="772">
        <f t="shared" si="204"/>
        <v>0</v>
      </c>
      <c r="FA223" s="737">
        <f>+IF(EZ223=0,0,EZ223/EZ203*100)</f>
        <v>0</v>
      </c>
      <c r="FB223" s="772">
        <f t="shared" si="185"/>
        <v>0</v>
      </c>
      <c r="FC223" s="737">
        <f>+IF(FB223=0,0,FB223/FB203*100)</f>
        <v>0</v>
      </c>
      <c r="FD223" s="772">
        <v>0</v>
      </c>
      <c r="FE223" s="737">
        <f>+IF(FD223=0,0,FD223/FD203*100)</f>
        <v>0</v>
      </c>
      <c r="FF223" s="772">
        <v>0</v>
      </c>
      <c r="FG223" s="737">
        <f>+IF(FF223=0,0,FF223/FF203*100)</f>
        <v>0</v>
      </c>
      <c r="FH223" s="772">
        <v>0</v>
      </c>
      <c r="FI223" s="737">
        <f>+IF(FH223=0,0,FH223/FH203*100)</f>
        <v>0</v>
      </c>
      <c r="FJ223" s="772">
        <v>0</v>
      </c>
      <c r="FK223" s="737">
        <f>+IF(FJ223=0,0,FJ223/FJ203*100)</f>
        <v>0</v>
      </c>
    </row>
    <row r="224" spans="2:167" s="648" customFormat="1" ht="13.5" customHeight="1">
      <c r="B224" s="771"/>
      <c r="C224" s="784"/>
      <c r="D224" s="784" t="s">
        <v>4821</v>
      </c>
      <c r="E224" s="785">
        <f t="shared" si="186"/>
        <v>20491.824988560002</v>
      </c>
      <c r="F224" s="786">
        <f>+IF(E224=0,0,E224/E203*100)</f>
        <v>39.975342379382973</v>
      </c>
      <c r="G224" s="785">
        <v>1457.7420930000001</v>
      </c>
      <c r="H224" s="786">
        <f>+IF(G224=0,0,G224/G203*100)</f>
        <v>44.297220624818422</v>
      </c>
      <c r="I224" s="785">
        <v>1245.372478</v>
      </c>
      <c r="J224" s="786">
        <f>+IF(I224=0,0,I224/I203*100)</f>
        <v>47.888919250098979</v>
      </c>
      <c r="K224" s="785">
        <v>862.25284899999997</v>
      </c>
      <c r="L224" s="786">
        <f>+IF(K224=0,0,K224/K203*100)</f>
        <v>24.656409913356647</v>
      </c>
      <c r="M224" s="785">
        <f t="shared" si="189"/>
        <v>3565.36742</v>
      </c>
      <c r="N224" s="786">
        <f>+IF(M224=0,0,M224/M203*100)</f>
        <v>37.976148911868805</v>
      </c>
      <c r="O224" s="785">
        <v>829.88657755999998</v>
      </c>
      <c r="P224" s="786">
        <f>+IF(O224=0,0,O224/O203*100)</f>
        <v>20.880001563003724</v>
      </c>
      <c r="Q224" s="785">
        <v>2789.4971740000001</v>
      </c>
      <c r="R224" s="786">
        <f>+IF(Q224=0,0,Q224/Q203*100)</f>
        <v>58.832084327409831</v>
      </c>
      <c r="S224" s="785">
        <v>1442.1815019999999</v>
      </c>
      <c r="T224" s="786">
        <f>+IF(S224=0,0,S224/S203*100)</f>
        <v>48.545846723885475</v>
      </c>
      <c r="U224" s="785">
        <f t="shared" si="190"/>
        <v>5061.5652535600002</v>
      </c>
      <c r="V224" s="786">
        <f>+IF(U224=0,0,U224/U203*100)</f>
        <v>43.310216187255271</v>
      </c>
      <c r="W224" s="785">
        <f t="shared" si="178"/>
        <v>8626.9326735600007</v>
      </c>
      <c r="X224" s="786">
        <f>+IF(W224=0,0,W224/W203*100)</f>
        <v>40.934032654732363</v>
      </c>
      <c r="Y224" s="785">
        <v>1285.3546309999999</v>
      </c>
      <c r="Z224" s="786">
        <f>+IF(Y224=0,0,Y224/Y203*100)</f>
        <v>31.863041923055079</v>
      </c>
      <c r="AA224" s="785">
        <v>1974.0253680000001</v>
      </c>
      <c r="AB224" s="786">
        <f>+IF(AA224=0,0,AA224/AA203*100)</f>
        <v>34.475762431376779</v>
      </c>
      <c r="AC224" s="785">
        <v>1435.3303750000002</v>
      </c>
      <c r="AD224" s="786">
        <f>+IF(AC224=0,0,AC224/AC203*100)</f>
        <v>37.901148139954593</v>
      </c>
      <c r="AE224" s="785">
        <f t="shared" si="191"/>
        <v>4694.7103740000002</v>
      </c>
      <c r="AF224" s="786">
        <f>+IF(AE224=0,0,AE224/AE203*100)</f>
        <v>34.655313175238959</v>
      </c>
      <c r="AG224" s="785">
        <v>5587.7288019999996</v>
      </c>
      <c r="AH224" s="786">
        <f>+IF(AG224=0,0,AG224/AG203*100)</f>
        <v>70.446088938546424</v>
      </c>
      <c r="AI224" s="785">
        <v>1985.4725810000002</v>
      </c>
      <c r="AJ224" s="786">
        <f>+IF(AI224=0,0,AI224/AI203*100)</f>
        <v>35.351596061834151</v>
      </c>
      <c r="AK224" s="785">
        <v>-403.01944200000014</v>
      </c>
      <c r="AL224" s="786">
        <f>+IF(AK224=0,0,AK224/AK203*100)</f>
        <v>-13.039315774419904</v>
      </c>
      <c r="AM224" s="785">
        <f t="shared" si="192"/>
        <v>7170.1819409999998</v>
      </c>
      <c r="AN224" s="786">
        <f>+IF(AM224=0,0,AM224/AM203*100)</f>
        <v>43.092410105280543</v>
      </c>
      <c r="AO224" s="785">
        <f t="shared" si="179"/>
        <v>11864.892315000001</v>
      </c>
      <c r="AP224" s="786">
        <f>+IF(AO224=0,0,AO224/AO203*100)</f>
        <v>39.306004660250657</v>
      </c>
      <c r="AQ224" s="651"/>
      <c r="AR224" s="785">
        <v>60506.385565886005</v>
      </c>
      <c r="AS224" s="786">
        <f>+IF(AR224=0,0,AR224/AR203*100)</f>
        <v>72.634238076077182</v>
      </c>
      <c r="AT224" s="785">
        <v>4529.1372116419998</v>
      </c>
      <c r="AU224" s="786">
        <f>+IF(AT224=0,0,AT224/AT203*100)</f>
        <v>73.48037357151334</v>
      </c>
      <c r="AV224" s="785">
        <v>3349.052893</v>
      </c>
      <c r="AW224" s="786">
        <f>+IF(AV224=0,0,AV224/AV203*100)</f>
        <v>79.274909101283626</v>
      </c>
      <c r="AX224" s="785">
        <v>5194.2936449999997</v>
      </c>
      <c r="AY224" s="786">
        <f>+IF(AX224=0,0,AX224/AX203*100)</f>
        <v>76.559029211691708</v>
      </c>
      <c r="AZ224" s="785">
        <f t="shared" si="193"/>
        <v>13072.483749642</v>
      </c>
      <c r="BA224" s="786">
        <f>+IF(AZ224=0,0,AZ224/AZ203*100)</f>
        <v>76.122152378285037</v>
      </c>
      <c r="BB224" s="785">
        <v>4773.8150350000005</v>
      </c>
      <c r="BC224" s="786">
        <f>+IF(BB224=0,0,BB224/BB203*100)</f>
        <v>80.467185482118978</v>
      </c>
      <c r="BD224" s="785">
        <v>6778.0321950000007</v>
      </c>
      <c r="BE224" s="786">
        <f>+IF(BD224=0,0,BD224/BD203*100)</f>
        <v>106.60312676246578</v>
      </c>
      <c r="BF224" s="785">
        <v>4833.6830279999995</v>
      </c>
      <c r="BG224" s="786">
        <f>+IF(BF224=0,0,BF224/BF203*100)</f>
        <v>73.266377346255112</v>
      </c>
      <c r="BH224" s="785">
        <f t="shared" si="194"/>
        <v>16385.530257999999</v>
      </c>
      <c r="BI224" s="786">
        <f>+IF(BH224=0,0,BH224/BH203*100)</f>
        <v>86.749970943962111</v>
      </c>
      <c r="BJ224" s="785">
        <f t="shared" si="180"/>
        <v>29458.014007641999</v>
      </c>
      <c r="BK224" s="786">
        <f>+IF(BJ224=0,0,BJ224/BJ203*100)</f>
        <v>81.688808464960132</v>
      </c>
      <c r="BL224" s="785">
        <v>4657.2430390000009</v>
      </c>
      <c r="BM224" s="786">
        <f>+IF(BL224=0,0,BL224/BL203*100)</f>
        <v>55.482109934796817</v>
      </c>
      <c r="BN224" s="785">
        <v>5399.9784140000002</v>
      </c>
      <c r="BO224" s="786">
        <f>+IF(BN224=0,0,BN224/BN203*100)</f>
        <v>87.841035605261226</v>
      </c>
      <c r="BP224" s="785">
        <v>5856.0882751139998</v>
      </c>
      <c r="BQ224" s="786">
        <f>+IF(BP224=0,0,BP224/BP203*100)</f>
        <v>71.483344952778353</v>
      </c>
      <c r="BR224" s="785">
        <f t="shared" si="195"/>
        <v>15913.309728114002</v>
      </c>
      <c r="BS224" s="786">
        <f>+IF(BR224=0,0,BR224/BR203*100)</f>
        <v>69.99839716957635</v>
      </c>
      <c r="BT224" s="785">
        <v>1335.2088809999998</v>
      </c>
      <c r="BU224" s="786">
        <f>+IF(BT224=0,0,BT224/BT203*100)</f>
        <v>25.235758644888641</v>
      </c>
      <c r="BV224" s="785">
        <v>5922.1979029999993</v>
      </c>
      <c r="BW224" s="786">
        <f>+IF(BV224=0,0,BV224/BV203*100)</f>
        <v>68.403891944752516</v>
      </c>
      <c r="BX224" s="785">
        <v>7877.6550461300003</v>
      </c>
      <c r="BY224" s="786">
        <f>+IF(BX224=0,0,BX224/BX203*100)</f>
        <v>74.605144574844843</v>
      </c>
      <c r="BZ224" s="785">
        <f t="shared" si="196"/>
        <v>15135.061830129998</v>
      </c>
      <c r="CA224" s="786">
        <f>+IF(BZ224=0,0,BZ224/BZ203*100)</f>
        <v>61.756195416358835</v>
      </c>
      <c r="CB224" s="785">
        <f t="shared" si="181"/>
        <v>31048.371558243998</v>
      </c>
      <c r="CC224" s="786">
        <f>+IF(CB224=0,0,CB224/CB203*100)</f>
        <v>65.72254711350493</v>
      </c>
      <c r="CE224" s="785">
        <f t="shared" si="187"/>
        <v>81836.5628124059</v>
      </c>
      <c r="CF224" s="786">
        <f>+IF(CE224=0,0,CE224/CE203*100)</f>
        <v>83.042188657129302</v>
      </c>
      <c r="CG224" s="785">
        <v>4287.5465100000001</v>
      </c>
      <c r="CH224" s="786">
        <f>+IF(CG224=0,0,CG224/CG203*100)</f>
        <v>57.736332811637581</v>
      </c>
      <c r="CI224" s="785">
        <v>5755.5528979999999</v>
      </c>
      <c r="CJ224" s="786">
        <f>+IF(CI224=0,0,CI224/CI203*100)</f>
        <v>58.61580844796611</v>
      </c>
      <c r="CK224" s="785">
        <v>9232.5749390000001</v>
      </c>
      <c r="CL224" s="786">
        <f>+IF(CK224=0,0,CK224/CK203*100)</f>
        <v>67.639990839835633</v>
      </c>
      <c r="CM224" s="785">
        <f t="shared" si="197"/>
        <v>19275.674347</v>
      </c>
      <c r="CN224" s="786">
        <f>+IF(CM224=0,0,CM224/CM203*100)</f>
        <v>62.391373992694014</v>
      </c>
      <c r="CO224" s="785">
        <v>7172.4188288705955</v>
      </c>
      <c r="CP224" s="786">
        <f>+IF(CO224=0,0,CO224/CO203*100)</f>
        <v>71.903152005596354</v>
      </c>
      <c r="CQ224" s="785">
        <v>8305.5436430000009</v>
      </c>
      <c r="CR224" s="786">
        <f>+IF(CQ224=0,0,CQ224/CQ203*100)</f>
        <v>118.75125411542481</v>
      </c>
      <c r="CS224" s="785">
        <v>7701.4627096513668</v>
      </c>
      <c r="CT224" s="786">
        <f>+IF(CS224=0,0,CS224/CS203*100)</f>
        <v>85.551692780893674</v>
      </c>
      <c r="CU224" s="785">
        <f t="shared" si="198"/>
        <v>23179.425181521961</v>
      </c>
      <c r="CV224" s="786">
        <f>+IF(CU224=0,0,CU224/CU203*100)</f>
        <v>89.250171965904968</v>
      </c>
      <c r="CW224" s="785">
        <f t="shared" si="182"/>
        <v>42455.099528521961</v>
      </c>
      <c r="CX224" s="786">
        <f>+IF(CW224=0,0,CW224/CW203*100)</f>
        <v>74.658051932427654</v>
      </c>
      <c r="CY224" s="785">
        <v>6277.3673130000006</v>
      </c>
      <c r="CZ224" s="786">
        <f>+IF(CY224=0,0,CY224/CY203*100)</f>
        <v>81.845833151981196</v>
      </c>
      <c r="DA224" s="785">
        <v>9396.1233521763879</v>
      </c>
      <c r="DB224" s="786">
        <f>+IF(DA224=0,0,DA224/DA203*100)</f>
        <v>83.446131581916617</v>
      </c>
      <c r="DC224" s="785">
        <v>5404.5581564565309</v>
      </c>
      <c r="DD224" s="786">
        <f>+IF(DC224=0,0,DC224/DC203*100)</f>
        <v>68.011779076162554</v>
      </c>
      <c r="DE224" s="785">
        <f t="shared" si="199"/>
        <v>21078.048821632918</v>
      </c>
      <c r="DF224" s="786">
        <f>+IF(DE224=0,0,DE224/DE203*100)</f>
        <v>78.425993608877661</v>
      </c>
      <c r="DG224" s="785">
        <v>12236.113969938504</v>
      </c>
      <c r="DH224" s="786">
        <f>+IF(DG224=0,0,DG224/DG203*100)</f>
        <v>102.06338926450589</v>
      </c>
      <c r="DI224" s="785">
        <v>3046.0949619625026</v>
      </c>
      <c r="DJ224" s="786">
        <f>+IF(DI224=0,0,DI224/DI203*100)</f>
        <v>228.89979196990288</v>
      </c>
      <c r="DK224" s="785">
        <v>3021.2055303500028</v>
      </c>
      <c r="DL224" s="786">
        <f>+IF(DK224=0,0,DK224/DK203*100)</f>
        <v>203.27604142845496</v>
      </c>
      <c r="DM224" s="785">
        <f t="shared" si="200"/>
        <v>18303.41446225101</v>
      </c>
      <c r="DN224" s="786">
        <f>+IF(DM224=0,0,DM224/DM203*100)</f>
        <v>123.62367350417998</v>
      </c>
      <c r="DO224" s="785">
        <f t="shared" si="183"/>
        <v>39381.463283883932</v>
      </c>
      <c r="DP224" s="786">
        <f>+IF(DO224=0,0,DO224/DO203*100)</f>
        <v>94.480499462226803</v>
      </c>
      <c r="DR224" s="785">
        <f t="shared" si="188"/>
        <v>8614.4253641112955</v>
      </c>
      <c r="DS224" s="786">
        <f>+IF(DR224=0,0,DR224/DR203*100)</f>
        <v>114.36252907707373</v>
      </c>
      <c r="DT224" s="785">
        <v>808.70786367594133</v>
      </c>
      <c r="DU224" s="786">
        <f>+IF(DT224=0,0,DT224/DT203*100)</f>
        <v>112.5468242718437</v>
      </c>
      <c r="DV224" s="785">
        <v>107.00036367594137</v>
      </c>
      <c r="DW224" s="786">
        <f>+IF(DV224=0,0,DV224/DV203*100)</f>
        <v>635.2107035095662</v>
      </c>
      <c r="DX224" s="785">
        <v>837.55766367594128</v>
      </c>
      <c r="DY224" s="786">
        <f>+IF(DX224=0,0,DX224/DX203*100)</f>
        <v>112.06251556966109</v>
      </c>
      <c r="DZ224" s="785">
        <f t="shared" si="201"/>
        <v>1753.265891027824</v>
      </c>
      <c r="EA224" s="786">
        <f>+IF(DZ224=0,0,DZ224/DZ203*100)</f>
        <v>118.24026291831962</v>
      </c>
      <c r="EB224" s="785">
        <v>655.84086367594136</v>
      </c>
      <c r="EC224" s="786">
        <f>+IF(EB224=0,0,EB224/EB203*100)</f>
        <v>115.93739351097877</v>
      </c>
      <c r="ED224" s="785">
        <v>1824.6779636759416</v>
      </c>
      <c r="EE224" s="786">
        <f>+IF(ED224=0,0,ED224/ED203*100)</f>
        <v>105.1977131518766</v>
      </c>
      <c r="EF224" s="785">
        <v>750.02936367594134</v>
      </c>
      <c r="EG224" s="786">
        <f>+IF(EF224=0,0,EF224/EF203*100)</f>
        <v>113.66253572961402</v>
      </c>
      <c r="EH224" s="785">
        <f t="shared" si="202"/>
        <v>3230.548191027824</v>
      </c>
      <c r="EI224" s="786">
        <f>+IF(EH224=0,0,EH224/EH203*100)</f>
        <v>109.13712982040495</v>
      </c>
      <c r="EJ224" s="785">
        <f t="shared" si="184"/>
        <v>4983.8140820556482</v>
      </c>
      <c r="EK224" s="786">
        <f>+IF(EJ224=0,0,EJ224/EJ203*100)</f>
        <v>112.17527555187998</v>
      </c>
      <c r="EL224" s="785">
        <v>473.35546367594134</v>
      </c>
      <c r="EM224" s="786">
        <f>+IF(EL224=0,0,EL224/EL203*100)</f>
        <v>123.52701230400345</v>
      </c>
      <c r="EN224" s="785">
        <v>422.00036367594134</v>
      </c>
      <c r="EO224" s="786">
        <f>+IF(EN224=0,0,EN224/EN203*100)</f>
        <v>127.16796688700242</v>
      </c>
      <c r="EP224" s="785">
        <v>480.72536367594137</v>
      </c>
      <c r="EQ224" s="786">
        <f>+IF(EP224=0,0,EP224/EP203*100)</f>
        <v>123.08306681552452</v>
      </c>
      <c r="ER224" s="785">
        <f t="shared" si="203"/>
        <v>1376.0811910278239</v>
      </c>
      <c r="ES224" s="786">
        <f>+IF(ER224=0,0,ER224/ER203*100)</f>
        <v>124.46299873391328</v>
      </c>
      <c r="ET224" s="785">
        <v>623.00036367594134</v>
      </c>
      <c r="EU224" s="786">
        <f>+IF(ET224=0,0,ET224/ET203*100)</f>
        <v>116.91965309410845</v>
      </c>
      <c r="EV224" s="785">
        <v>822.00036367594134</v>
      </c>
      <c r="EW224" s="786">
        <f>+IF(EV224=0,0,EV224/EV203*100)</f>
        <v>112.31893627208925</v>
      </c>
      <c r="EX224" s="785">
        <v>809.52936367594134</v>
      </c>
      <c r="EY224" s="786">
        <f>+IF(EX224=0,0,EX224/EX203*100)</f>
        <v>112.53249623368447</v>
      </c>
      <c r="EZ224" s="785">
        <f t="shared" si="204"/>
        <v>2254.5300910278238</v>
      </c>
      <c r="FA224" s="786">
        <f>+IF(EZ224=0,0,EZ224/EZ203*100)</f>
        <v>113.63194750442874</v>
      </c>
      <c r="FB224" s="785">
        <f t="shared" si="185"/>
        <v>3630.6112820556477</v>
      </c>
      <c r="FC224" s="786">
        <f>+IF(FB224=0,0,FB224/FB203*100)</f>
        <v>117.50774564453756</v>
      </c>
      <c r="FD224" s="785">
        <v>1231.5479345519279</v>
      </c>
      <c r="FE224" s="786">
        <f>+IF(FD224=0,0,FD224/FD203*100)</f>
        <v>633.64992149398097</v>
      </c>
      <c r="FF224" s="785">
        <v>1195.8912745519278</v>
      </c>
      <c r="FG224" s="786">
        <f>+IF(FF224=0,0,FF224/FF203*100)</f>
        <v>753.54934968778866</v>
      </c>
      <c r="FH224" s="785">
        <v>-383.43707999999998</v>
      </c>
      <c r="FI224" s="786">
        <f>+IF(FH224=0,0,FH224/FH203*100)</f>
        <v>41.789301097317285</v>
      </c>
      <c r="FJ224" s="785">
        <v>-376.88259999999997</v>
      </c>
      <c r="FK224" s="786">
        <f>+IF(FJ224=0,0,FJ224/FJ203*100)</f>
        <v>41.749500099044546</v>
      </c>
    </row>
    <row r="225" spans="2:167" s="648" customFormat="1" ht="13.5" customHeight="1">
      <c r="B225" s="771"/>
      <c r="C225" s="796" t="s">
        <v>4852</v>
      </c>
      <c r="D225" s="809"/>
      <c r="E225" s="797">
        <f t="shared" si="186"/>
        <v>-2681.6851489999999</v>
      </c>
      <c r="F225" s="727">
        <f>+IF(E225=0,0,E225/E198*100)</f>
        <v>-0.36772788097956244</v>
      </c>
      <c r="G225" s="797">
        <v>90.903877999999978</v>
      </c>
      <c r="H225" s="727">
        <f>+IF(G225=0,0,G225/G198*100)</f>
        <v>0.15193925113023979</v>
      </c>
      <c r="I225" s="797">
        <v>-46.749524999999991</v>
      </c>
      <c r="J225" s="727">
        <f>+IF(I225=0,0,I225/I198*100)</f>
        <v>-8.5962311270710287E-2</v>
      </c>
      <c r="K225" s="797">
        <v>-755.24379500000009</v>
      </c>
      <c r="L225" s="727">
        <f>+IF(K225=0,0,K225/K198*100)</f>
        <v>-1.1706510940732491</v>
      </c>
      <c r="M225" s="797">
        <f t="shared" si="189"/>
        <v>-711.08944200000008</v>
      </c>
      <c r="N225" s="727">
        <f>+IF(M225=0,0,M225/M198*100)</f>
        <v>-0.39786193245375434</v>
      </c>
      <c r="O225" s="797">
        <v>-52.957149999999999</v>
      </c>
      <c r="P225" s="727">
        <f>+IF(O225=0,0,O225/O198*100)</f>
        <v>-0.10568146984806136</v>
      </c>
      <c r="Q225" s="797">
        <v>-20.811390000000003</v>
      </c>
      <c r="R225" s="727">
        <f>+IF(Q225=0,0,Q225/Q198*100)</f>
        <v>-4.4517408805972526E-2</v>
      </c>
      <c r="S225" s="797">
        <v>-203.742954</v>
      </c>
      <c r="T225" s="727">
        <f>+IF(S225=0,0,S225/S198*100)</f>
        <v>-0.3566160409520544</v>
      </c>
      <c r="U225" s="797">
        <f t="shared" si="190"/>
        <v>-277.51149399999997</v>
      </c>
      <c r="V225" s="727">
        <f>+IF(U225=0,0,U225/U198*100)</f>
        <v>-0.18021240442615455</v>
      </c>
      <c r="W225" s="797">
        <f t="shared" si="178"/>
        <v>-988.60093600000005</v>
      </c>
      <c r="X225" s="727">
        <f>+IF(W225=0,0,W225/W198*100)</f>
        <v>-0.29712786174079431</v>
      </c>
      <c r="Y225" s="797">
        <v>-125.20935</v>
      </c>
      <c r="Z225" s="727">
        <f>+IF(Y225=0,0,Y225/Y198*100)</f>
        <v>-0.20134515585835353</v>
      </c>
      <c r="AA225" s="797">
        <v>-154.10576399999999</v>
      </c>
      <c r="AB225" s="727">
        <f>+IF(AA225=0,0,AA225/AA198*100)</f>
        <v>-0.25199293608681816</v>
      </c>
      <c r="AC225" s="797">
        <v>-202.40807700000002</v>
      </c>
      <c r="AD225" s="727">
        <f>+IF(AC225=0,0,AC225/AC198*100)</f>
        <v>-0.28912184844587402</v>
      </c>
      <c r="AE225" s="797">
        <f t="shared" si="191"/>
        <v>-481.72319100000004</v>
      </c>
      <c r="AF225" s="727">
        <f>+IF(AE225=0,0,AE225/AE198*100)</f>
        <v>-0.24914685178608298</v>
      </c>
      <c r="AG225" s="797">
        <v>-90.687320999999997</v>
      </c>
      <c r="AH225" s="727">
        <f>+IF(AG225=0,0,AG225/AG198*100)</f>
        <v>-0.13398657086085902</v>
      </c>
      <c r="AI225" s="797">
        <v>-738.39529500000003</v>
      </c>
      <c r="AJ225" s="727">
        <f>+IF(AI225=0,0,AI225/AI198*100)</f>
        <v>-1.0167093364568642</v>
      </c>
      <c r="AK225" s="797">
        <v>-382.27840600000002</v>
      </c>
      <c r="AL225" s="727">
        <f>+IF(AK225=0,0,AK225/AK198*100)</f>
        <v>-0.60794882344217904</v>
      </c>
      <c r="AM225" s="797">
        <f t="shared" si="192"/>
        <v>-1211.361022</v>
      </c>
      <c r="AN225" s="727">
        <f>+IF(AM225=0,0,AM225/AM198*100)</f>
        <v>-0.59617182034495475</v>
      </c>
      <c r="AO225" s="797">
        <f t="shared" si="179"/>
        <v>-1693.0842130000001</v>
      </c>
      <c r="AP225" s="727">
        <f>+IF(AO225=0,0,AO225/AO198*100)</f>
        <v>-0.42696535570164662</v>
      </c>
      <c r="AQ225" s="651"/>
      <c r="AR225" s="797">
        <v>138.151309</v>
      </c>
      <c r="AS225" s="727">
        <f>+IF(AR225=0,0,AR225/AR198*100)</f>
        <v>1.6932680135358629E-2</v>
      </c>
      <c r="AT225" s="797">
        <v>34.514799999999987</v>
      </c>
      <c r="AU225" s="727">
        <f>+IF(AT225=0,0,AT225/AT198*100)</f>
        <v>5.2788360228811664E-2</v>
      </c>
      <c r="AV225" s="797">
        <v>32.439302000000005</v>
      </c>
      <c r="AW225" s="727">
        <f>+IF(AV225=0,0,AV225/AV198*100)</f>
        <v>5.4852516023208481E-2</v>
      </c>
      <c r="AX225" s="797">
        <v>47.331289999999989</v>
      </c>
      <c r="AY225" s="727">
        <f>+IF(AX225=0,0,AX225/AX198*100)</f>
        <v>6.203589270007611E-2</v>
      </c>
      <c r="AZ225" s="797">
        <f t="shared" si="193"/>
        <v>114.28539199999997</v>
      </c>
      <c r="BA225" s="727">
        <f>+IF(AZ225=0,0,AZ225/AZ198*100)</f>
        <v>5.6909620789672211E-2</v>
      </c>
      <c r="BB225" s="797">
        <v>9.3162599999999749</v>
      </c>
      <c r="BC225" s="727">
        <f>+IF(BB225=0,0,BB225/BB198*100)</f>
        <v>1.4608039894061699E-2</v>
      </c>
      <c r="BD225" s="797">
        <v>5.9353480000000012</v>
      </c>
      <c r="BE225" s="727">
        <f>+IF(BD225=0,0,BD225/BD198*100)</f>
        <v>8.8789485187345529E-3</v>
      </c>
      <c r="BF225" s="797">
        <v>2.6909360000000149</v>
      </c>
      <c r="BG225" s="727">
        <f>+IF(BF225=0,0,BF225/BF198*100)</f>
        <v>3.9718876993529318E-3</v>
      </c>
      <c r="BH225" s="797">
        <f t="shared" si="194"/>
        <v>17.942543999999991</v>
      </c>
      <c r="BI225" s="727">
        <f>+IF(BH225=0,0,BH225/BH198*100)</f>
        <v>9.044904330708186E-3</v>
      </c>
      <c r="BJ225" s="797">
        <f t="shared" si="180"/>
        <v>132.22793599999997</v>
      </c>
      <c r="BK225" s="727">
        <f>+IF(BJ225=0,0,BJ225/BJ198*100)</f>
        <v>3.3123980898234158E-2</v>
      </c>
      <c r="BL225" s="797">
        <v>0.31519799999998099</v>
      </c>
      <c r="BM225" s="727">
        <f>+IF(BL225=0,0,BL225/BL198*100)</f>
        <v>4.2961635296900934E-4</v>
      </c>
      <c r="BN225" s="797">
        <v>4.132193999999985</v>
      </c>
      <c r="BO225" s="727">
        <f>+IF(BN225=0,0,BN225/BN198*100)</f>
        <v>6.3851145805612951E-3</v>
      </c>
      <c r="BP225" s="797">
        <v>-11.008111999999951</v>
      </c>
      <c r="BQ225" s="727">
        <f>+IF(BP225=0,0,BP225/BP198*100)</f>
        <v>-1.7075903226315858E-2</v>
      </c>
      <c r="BR225" s="797">
        <f t="shared" si="195"/>
        <v>-6.5607199999999848</v>
      </c>
      <c r="BS225" s="727">
        <f>+IF(BR225=0,0,BR225/BR198*100)</f>
        <v>-3.2390757621346641E-3</v>
      </c>
      <c r="BT225" s="797">
        <v>2.4257700000000026</v>
      </c>
      <c r="BU225" s="727">
        <f>+IF(BT225=0,0,BT225/BT198*100)</f>
        <v>3.4838102142860021E-3</v>
      </c>
      <c r="BV225" s="797">
        <v>3.1646560000000106</v>
      </c>
      <c r="BW225" s="727">
        <f>+IF(BV225=0,0,BV225/BV198*100)</f>
        <v>4.3396844148512869E-3</v>
      </c>
      <c r="BX225" s="797">
        <v>6.8936669999999847</v>
      </c>
      <c r="BY225" s="727">
        <f>+IF(BX225=0,0,BX225/BX198*100)</f>
        <v>9.6290855465033433E-3</v>
      </c>
      <c r="BZ225" s="797">
        <f t="shared" si="196"/>
        <v>12.484092999999998</v>
      </c>
      <c r="CA225" s="727">
        <f>+IF(BZ225=0,0,BZ225/BZ198*100)</f>
        <v>5.8297228348593759E-3</v>
      </c>
      <c r="CB225" s="797">
        <f t="shared" si="181"/>
        <v>5.9233730000000131</v>
      </c>
      <c r="CC225" s="727">
        <f>+IF(CB225=0,0,CB225/CB198*100)</f>
        <v>1.4215138683401176E-3</v>
      </c>
      <c r="CE225" s="797">
        <f t="shared" si="187"/>
        <v>20.416756999999635</v>
      </c>
      <c r="CF225" s="727">
        <f>+IF(CE225=0,0,CE225/CE198*100)</f>
        <v>1.9610792806864755E-3</v>
      </c>
      <c r="CG225" s="797">
        <v>2.7478149999996901</v>
      </c>
      <c r="CH225" s="727">
        <f>+IF(CG225=0,0,CG225/CG198*100)</f>
        <v>3.5186850252092242E-3</v>
      </c>
      <c r="CI225" s="797">
        <v>8.022049999999993</v>
      </c>
      <c r="CJ225" s="727">
        <f>+IF(CI225=0,0,CI225/CI198*100)</f>
        <v>1.0596677713081018E-2</v>
      </c>
      <c r="CK225" s="797">
        <v>2.0465189999999782</v>
      </c>
      <c r="CL225" s="727">
        <f>+IF(CK225=0,0,CK225/CK198*100)</f>
        <v>2.4071988388004784E-3</v>
      </c>
      <c r="CM225" s="797">
        <f t="shared" si="197"/>
        <v>12.816383999999662</v>
      </c>
      <c r="CN225" s="727">
        <f>+IF(CM225=0,0,CM225/CM198*100)</f>
        <v>5.3667217018321736E-3</v>
      </c>
      <c r="CO225" s="797">
        <v>2.2421650000000128</v>
      </c>
      <c r="CP225" s="727">
        <f>+IF(CO225=0,0,CO225/CO198*100)</f>
        <v>2.6823286947241418E-3</v>
      </c>
      <c r="CQ225" s="797">
        <v>1.0147529999999776</v>
      </c>
      <c r="CR225" s="727">
        <f>+IF(CQ225=0,0,CQ225/CQ198*100)</f>
        <v>1.2266405342287519E-3</v>
      </c>
      <c r="CS225" s="797">
        <v>4.0251529999999915</v>
      </c>
      <c r="CT225" s="727">
        <f>+IF(CS225=0,0,CS225/CS198*100)</f>
        <v>4.5278412191183323E-3</v>
      </c>
      <c r="CU225" s="797">
        <f t="shared" si="198"/>
        <v>7.2820709999999824</v>
      </c>
      <c r="CV225" s="727">
        <f>+IF(CU225=0,0,CU225/CU198*100)</f>
        <v>2.8533165370792763E-3</v>
      </c>
      <c r="CW225" s="797">
        <f t="shared" si="182"/>
        <v>20.098454999999646</v>
      </c>
      <c r="CX225" s="727">
        <f>+IF(CW225=0,0,CW225/CW198*100)</f>
        <v>4.0682954901104431E-3</v>
      </c>
      <c r="CY225" s="797">
        <v>-8.0340000000006739E-2</v>
      </c>
      <c r="CZ225" s="727">
        <f>+IF(CY225=0,0,CY225/CY198*100)</f>
        <v>-8.9036822361750223E-5</v>
      </c>
      <c r="DA225" s="797">
        <v>5.6215999999999156E-2</v>
      </c>
      <c r="DB225" s="727">
        <f>+IF(DA225=0,0,DA225/DA198*100)</f>
        <v>5.6525172260107937E-5</v>
      </c>
      <c r="DC225" s="797">
        <v>0.34242599999999612</v>
      </c>
      <c r="DD225" s="727">
        <f>+IF(DC225=0,0,DC225/DC198*100)</f>
        <v>3.4187894470064106E-4</v>
      </c>
      <c r="DE225" s="797">
        <f t="shared" si="199"/>
        <v>0.31830199999998854</v>
      </c>
      <c r="DF225" s="727">
        <f>+IF(DE225=0,0,DE225/DE198*100)</f>
        <v>1.0981786175316447E-4</v>
      </c>
      <c r="DG225" s="797">
        <v>0</v>
      </c>
      <c r="DH225" s="727">
        <f>+IF(DG225=0,0,DG225/DG198*100)</f>
        <v>0</v>
      </c>
      <c r="DI225" s="797">
        <v>0</v>
      </c>
      <c r="DJ225" s="727">
        <f>+IF(DI225=0,0,DI225/DI198*100)</f>
        <v>0</v>
      </c>
      <c r="DK225" s="797">
        <v>0</v>
      </c>
      <c r="DL225" s="727">
        <f>+IF(DK225=0,0,DK225/DK198*100)</f>
        <v>0</v>
      </c>
      <c r="DM225" s="797">
        <f t="shared" si="200"/>
        <v>0</v>
      </c>
      <c r="DN225" s="727">
        <f>+IF(DM225=0,0,DM225/DM198*100)</f>
        <v>0</v>
      </c>
      <c r="DO225" s="797">
        <f t="shared" si="183"/>
        <v>0.31830199999998854</v>
      </c>
      <c r="DP225" s="727">
        <f>+IF(DO225=0,0,DO225/DO198*100)</f>
        <v>5.8182881892142286E-5</v>
      </c>
      <c r="DR225" s="797">
        <f t="shared" si="188"/>
        <v>19.360765999999998</v>
      </c>
      <c r="DS225" s="727">
        <f>+IF(DR225=0,0,DR225/DR198*100)</f>
        <v>1.7039617384490334E-3</v>
      </c>
      <c r="DT225" s="797">
        <v>2.7022089999999999</v>
      </c>
      <c r="DU225" s="727">
        <f>+IF(DT225=0,0,DT225/DT198*100)</f>
        <v>2.8911114915899884E-3</v>
      </c>
      <c r="DV225" s="797">
        <v>7.9634029999999996</v>
      </c>
      <c r="DW225" s="727">
        <f>+IF(DV225=0,0,DV225/DV198*100)</f>
        <v>8.3393515802728888E-3</v>
      </c>
      <c r="DX225" s="797">
        <v>1.9837739999999999</v>
      </c>
      <c r="DY225" s="727">
        <f>+IF(DX225=0,0,DX225/DX198*100)</f>
        <v>2.0449987200163076E-3</v>
      </c>
      <c r="DZ225" s="797">
        <f t="shared" si="201"/>
        <v>12.649386</v>
      </c>
      <c r="EA225" s="727">
        <f>+IF(DZ225=0,0,DZ225/DZ198*100)</f>
        <v>4.4234176150636855E-3</v>
      </c>
      <c r="EB225" s="797">
        <v>2.2706789999999999</v>
      </c>
      <c r="EC225" s="727">
        <f>+IF(EB225=0,0,EB225/EB198*100)</f>
        <v>2.472479467913099E-3</v>
      </c>
      <c r="ED225" s="797">
        <v>0.92899799999999999</v>
      </c>
      <c r="EE225" s="727">
        <f>+IF(ED225=0,0,ED225/ED198*100)</f>
        <v>1.0184652251614759E-3</v>
      </c>
      <c r="EF225" s="797">
        <v>3.5117029999999998</v>
      </c>
      <c r="EG225" s="727">
        <f>+IF(EF225=0,0,EF225/EF198*100)</f>
        <v>3.9215154184544226E-3</v>
      </c>
      <c r="EH225" s="797">
        <f t="shared" si="202"/>
        <v>6.7113800000000001</v>
      </c>
      <c r="EI225" s="727">
        <f>+IF(EH225=0,0,EH225/EH198*100)</f>
        <v>2.4619588117911649E-3</v>
      </c>
      <c r="EJ225" s="797">
        <f t="shared" si="184"/>
        <v>19.360765999999998</v>
      </c>
      <c r="EK225" s="727">
        <f>+IF(EJ225=0,0,EJ225/EJ198*100)</f>
        <v>3.4661470846753905E-3</v>
      </c>
      <c r="EL225" s="797">
        <v>0</v>
      </c>
      <c r="EM225" s="727">
        <f>+IF(EL225=0,0,EL225/EL198*100)</f>
        <v>0</v>
      </c>
      <c r="EN225" s="797">
        <v>0</v>
      </c>
      <c r="EO225" s="727">
        <f>+IF(EN225=0,0,EN225/EN198*100)</f>
        <v>0</v>
      </c>
      <c r="EP225" s="797">
        <v>0</v>
      </c>
      <c r="EQ225" s="727">
        <f>+IF(EP225=0,0,EP225/EP198*100)</f>
        <v>0</v>
      </c>
      <c r="ER225" s="797">
        <f t="shared" si="203"/>
        <v>0</v>
      </c>
      <c r="ES225" s="727">
        <f>+IF(ER225=0,0,ER225/ER198*100)</f>
        <v>0</v>
      </c>
      <c r="ET225" s="797">
        <v>0</v>
      </c>
      <c r="EU225" s="727">
        <f>+IF(ET225=0,0,ET225/ET198*100)</f>
        <v>0</v>
      </c>
      <c r="EV225" s="797">
        <v>0</v>
      </c>
      <c r="EW225" s="727">
        <f>+IF(EV225=0,0,EV225/EV198*100)</f>
        <v>0</v>
      </c>
      <c r="EX225" s="797">
        <v>0</v>
      </c>
      <c r="EY225" s="727">
        <f>+IF(EX225=0,0,EX225/EX198*100)</f>
        <v>0</v>
      </c>
      <c r="EZ225" s="797">
        <f t="shared" si="204"/>
        <v>0</v>
      </c>
      <c r="FA225" s="727">
        <f>+IF(EZ225=0,0,EZ225/EZ198*100)</f>
        <v>0</v>
      </c>
      <c r="FB225" s="797">
        <f t="shared" si="185"/>
        <v>0</v>
      </c>
      <c r="FC225" s="727">
        <f>+IF(FB225=0,0,FB225/FB198*100)</f>
        <v>0</v>
      </c>
      <c r="FD225" s="797">
        <v>0</v>
      </c>
      <c r="FE225" s="727">
        <f>+IF(FD225=0,0,FD225/FD198*100)</f>
        <v>0</v>
      </c>
      <c r="FF225" s="797">
        <v>0</v>
      </c>
      <c r="FG225" s="727">
        <f>+IF(FF225=0,0,FF225/FF198*100)</f>
        <v>0</v>
      </c>
      <c r="FH225" s="797">
        <v>0</v>
      </c>
      <c r="FI225" s="727">
        <f>+IF(FH225=0,0,FH225/FH198*100)</f>
        <v>0</v>
      </c>
      <c r="FJ225" s="797">
        <v>0</v>
      </c>
      <c r="FK225" s="727">
        <f>+IF(FJ225=0,0,FJ225/FJ198*100)</f>
        <v>0</v>
      </c>
    </row>
    <row r="226" spans="2:167" s="648" customFormat="1" ht="13.5" customHeight="1">
      <c r="B226" s="771"/>
      <c r="C226" s="796" t="s">
        <v>4853</v>
      </c>
      <c r="D226" s="809"/>
      <c r="E226" s="797">
        <f t="shared" si="186"/>
        <v>-15974.938816937687</v>
      </c>
      <c r="F226" s="727">
        <f>+IF(E226=0,0,E226/E198*100)</f>
        <v>-2.1905742372930055</v>
      </c>
      <c r="G226" s="797">
        <v>-3329.3697654595339</v>
      </c>
      <c r="H226" s="727">
        <f>+IF(G226=0,0,G226/G198*100)</f>
        <v>-5.5648005346876817</v>
      </c>
      <c r="I226" s="797">
        <v>956.88319799999499</v>
      </c>
      <c r="J226" s="727">
        <f>+IF(I226=0,0,I226/I198*100)</f>
        <v>1.7595021835235394</v>
      </c>
      <c r="K226" s="797">
        <v>-4071.6423690000047</v>
      </c>
      <c r="L226" s="727">
        <f>+IF(K226=0,0,K226/K198*100)</f>
        <v>-6.3111708106716051</v>
      </c>
      <c r="M226" s="797">
        <f t="shared" si="189"/>
        <v>-6444.1289364595432</v>
      </c>
      <c r="N226" s="727">
        <f>+IF(M226=0,0,M226/M198*100)</f>
        <v>-3.6055571074573072</v>
      </c>
      <c r="O226" s="797">
        <v>-659.72302040084958</v>
      </c>
      <c r="P226" s="727">
        <f>+IF(O226=0,0,O226/O198*100)</f>
        <v>-1.3165455181890331</v>
      </c>
      <c r="Q226" s="797">
        <v>-70.250231999995663</v>
      </c>
      <c r="R226" s="727">
        <f>+IF(Q226=0,0,Q226/Q198*100)</f>
        <v>-0.15027147618002543</v>
      </c>
      <c r="S226" s="797">
        <v>-793.58653399999957</v>
      </c>
      <c r="T226" s="727">
        <f>+IF(S226=0,0,S226/S198*100)</f>
        <v>-1.3890330063043199</v>
      </c>
      <c r="U226" s="797">
        <f t="shared" si="190"/>
        <v>-1523.5597864008448</v>
      </c>
      <c r="V226" s="727">
        <f>+IF(U226=0,0,U226/U198*100)</f>
        <v>-0.98938018183237741</v>
      </c>
      <c r="W226" s="797">
        <f t="shared" si="178"/>
        <v>-7967.6887228603882</v>
      </c>
      <c r="X226" s="727">
        <f>+IF(W226=0,0,W226/W198*100)</f>
        <v>-2.3947198783956516</v>
      </c>
      <c r="Y226" s="797">
        <v>-2412.4017500000027</v>
      </c>
      <c r="Z226" s="727">
        <f>+IF(Y226=0,0,Y226/Y198*100)</f>
        <v>-3.8793061887687728</v>
      </c>
      <c r="AA226" s="797">
        <v>-1688.3186659999951</v>
      </c>
      <c r="AB226" s="727">
        <f>+IF(AA226=0,0,AA226/AA198*100)</f>
        <v>-2.7607298173189605</v>
      </c>
      <c r="AC226" s="797">
        <v>-1950.1293570772964</v>
      </c>
      <c r="AD226" s="727">
        <f>+IF(AC226=0,0,AC226/AC198*100)</f>
        <v>-2.7855855002602086</v>
      </c>
      <c r="AE226" s="797">
        <f t="shared" si="191"/>
        <v>-6050.8497730772942</v>
      </c>
      <c r="AF226" s="727">
        <f>+IF(AE226=0,0,AE226/AE198*100)</f>
        <v>-3.129494696867817</v>
      </c>
      <c r="AG226" s="797">
        <v>1959.7982299999953</v>
      </c>
      <c r="AH226" s="727">
        <f>+IF(AG226=0,0,AG226/AG198*100)</f>
        <v>2.8955166115986652</v>
      </c>
      <c r="AI226" s="797">
        <v>-3614.5019410000027</v>
      </c>
      <c r="AJ226" s="727">
        <f>+IF(AI226=0,0,AI226/AI198*100)</f>
        <v>-4.9768706476605606</v>
      </c>
      <c r="AK226" s="797">
        <v>-301.69660999999616</v>
      </c>
      <c r="AL226" s="727">
        <f>+IF(AK226=0,0,AK226/AK198*100)</f>
        <v>-0.47979717453878779</v>
      </c>
      <c r="AM226" s="797">
        <f t="shared" si="192"/>
        <v>-1956.4003210000035</v>
      </c>
      <c r="AN226" s="727">
        <f>+IF(AM226=0,0,AM226/AM198*100)</f>
        <v>-0.96284321479020307</v>
      </c>
      <c r="AO226" s="797">
        <f t="shared" si="179"/>
        <v>-8007.2500940772979</v>
      </c>
      <c r="AP226" s="727">
        <f>+IF(AO226=0,0,AO226/AO198*100)</f>
        <v>-2.0192843086947834</v>
      </c>
      <c r="AQ226" s="651"/>
      <c r="AR226" s="797">
        <v>15103.730902616066</v>
      </c>
      <c r="AS226" s="727">
        <f>+IF(AR226=0,0,AR226/AR198*100)</f>
        <v>1.8512068113992994</v>
      </c>
      <c r="AT226" s="797">
        <v>-271.03598535800006</v>
      </c>
      <c r="AU226" s="727">
        <f>+IF(AT226=0,0,AT226/AT198*100)</f>
        <v>-0.41453362702519025</v>
      </c>
      <c r="AV226" s="797">
        <v>2245.2071458333339</v>
      </c>
      <c r="AW226" s="727">
        <f>+IF(AV226=0,0,AV226/AV198*100)</f>
        <v>3.7964830729787313</v>
      </c>
      <c r="AX226" s="797">
        <v>893.84802383333601</v>
      </c>
      <c r="AY226" s="727">
        <f>+IF(AX226=0,0,AX226/AX198*100)</f>
        <v>1.1715433933176114</v>
      </c>
      <c r="AZ226" s="797">
        <f t="shared" si="193"/>
        <v>2868.01918430867</v>
      </c>
      <c r="BA226" s="727">
        <f>+IF(AZ226=0,0,AZ226/AZ198*100)</f>
        <v>1.4281605141321252</v>
      </c>
      <c r="BB226" s="797">
        <v>1328.6433499999976</v>
      </c>
      <c r="BC226" s="727">
        <f>+IF(BB226=0,0,BB226/BB198*100)</f>
        <v>2.083333339964728</v>
      </c>
      <c r="BD226" s="797">
        <v>2849.776878055819</v>
      </c>
      <c r="BE226" s="727">
        <f>+IF(BD226=0,0,BD226/BD198*100)</f>
        <v>4.2631067614127574</v>
      </c>
      <c r="BF226" s="797">
        <v>265.01307226509317</v>
      </c>
      <c r="BG226" s="727">
        <f>+IF(BF226=0,0,BF226/BF198*100)</f>
        <v>0.39116581066864742</v>
      </c>
      <c r="BH226" s="797">
        <f t="shared" si="194"/>
        <v>4443.4333003209094</v>
      </c>
      <c r="BI226" s="727">
        <f>+IF(BH226=0,0,BH226/BH198*100)</f>
        <v>2.2399515420603442</v>
      </c>
      <c r="BJ226" s="797">
        <f t="shared" si="180"/>
        <v>7311.452484629579</v>
      </c>
      <c r="BK226" s="727">
        <f>+IF(BJ226=0,0,BJ226/BJ198*100)</f>
        <v>1.8315676684177911</v>
      </c>
      <c r="BL226" s="797">
        <v>1360.1534010000018</v>
      </c>
      <c r="BM226" s="727">
        <f>+IF(BL226=0,0,BL226/BL198*100)</f>
        <v>1.8538954676617572</v>
      </c>
      <c r="BN226" s="797">
        <v>830.78902129920493</v>
      </c>
      <c r="BO226" s="727">
        <f>+IF(BN226=0,0,BN226/BN198*100)</f>
        <v>1.2837449290299103</v>
      </c>
      <c r="BP226" s="797">
        <v>1817.9949391140053</v>
      </c>
      <c r="BQ226" s="727">
        <f>+IF(BP226=0,0,BP226/BP198*100)</f>
        <v>2.820093549760657</v>
      </c>
      <c r="BR226" s="797">
        <f t="shared" si="195"/>
        <v>4008.9373614132119</v>
      </c>
      <c r="BS226" s="727">
        <f>+IF(BR226=0,0,BR226/BR198*100)</f>
        <v>1.9792418879741338</v>
      </c>
      <c r="BT226" s="797">
        <v>-826.59528996257018</v>
      </c>
      <c r="BU226" s="727">
        <f>+IF(BT226=0,0,BT226/BT198*100)</f>
        <v>-1.1871286701757788</v>
      </c>
      <c r="BV226" s="797">
        <v>2214.3971208814469</v>
      </c>
      <c r="BW226" s="727">
        <f>+IF(BV226=0,0,BV226/BV198*100)</f>
        <v>3.0365969235773953</v>
      </c>
      <c r="BX226" s="797">
        <v>2395.5392256543964</v>
      </c>
      <c r="BY226" s="727">
        <f>+IF(BX226=0,0,BX226/BX198*100)</f>
        <v>3.346093179991231</v>
      </c>
      <c r="BZ226" s="797">
        <f t="shared" si="196"/>
        <v>3783.3410565732729</v>
      </c>
      <c r="CA226" s="727">
        <f>+IF(BZ226=0,0,BZ226/BZ198*100)</f>
        <v>1.7667146303352761</v>
      </c>
      <c r="CB226" s="797">
        <f t="shared" si="181"/>
        <v>7792.2784179864848</v>
      </c>
      <c r="CC226" s="727">
        <f>+IF(CB226=0,0,CB226/CB198*100)</f>
        <v>1.8700209892463557</v>
      </c>
      <c r="CE226" s="797">
        <f t="shared" si="187"/>
        <v>26145.819240391713</v>
      </c>
      <c r="CF226" s="727">
        <f>+IF(CE226=0,0,CE226/CE198*100)</f>
        <v>2.5113696748659402</v>
      </c>
      <c r="CG226" s="797">
        <v>-1421.2971909999992</v>
      </c>
      <c r="CH226" s="727">
        <f>+IF(CG226=0,0,CG226/CG198*100)</f>
        <v>-1.8200268731134359</v>
      </c>
      <c r="CI226" s="797">
        <v>2457.2879350000057</v>
      </c>
      <c r="CJ226" s="727">
        <f>+IF(CI226=0,0,CI226/CI198*100)</f>
        <v>3.2459394164131941</v>
      </c>
      <c r="CK226" s="797">
        <v>-533.7631842759904</v>
      </c>
      <c r="CL226" s="727">
        <f>+IF(CK226=0,0,CK226/CK198*100)</f>
        <v>-0.62783395481968329</v>
      </c>
      <c r="CM226" s="797">
        <f t="shared" si="197"/>
        <v>502.22755972401615</v>
      </c>
      <c r="CN226" s="727">
        <f>+IF(CM226=0,0,CM226/CM198*100)</f>
        <v>0.2103023398822291</v>
      </c>
      <c r="CO226" s="797">
        <v>1420.0069698706004</v>
      </c>
      <c r="CP226" s="727">
        <f>+IF(CO226=0,0,CO226/CO198*100)</f>
        <v>1.6987712509972146</v>
      </c>
      <c r="CQ226" s="797">
        <v>1001.6797090000026</v>
      </c>
      <c r="CR226" s="727">
        <f>+IF(CQ226=0,0,CQ226/CQ198*100)</f>
        <v>1.2108374484962263</v>
      </c>
      <c r="CS226" s="797">
        <v>1577.4930176513712</v>
      </c>
      <c r="CT226" s="727">
        <f>+IF(CS226=0,0,CS226/CS198*100)</f>
        <v>1.7745009713154396</v>
      </c>
      <c r="CU226" s="797">
        <f t="shared" si="198"/>
        <v>3999.1796965219742</v>
      </c>
      <c r="CV226" s="727">
        <f>+IF(CU226=0,0,CU226/CU198*100)</f>
        <v>1.5669890561130009</v>
      </c>
      <c r="CW226" s="797">
        <f t="shared" si="182"/>
        <v>4501.4072562459905</v>
      </c>
      <c r="CX226" s="727">
        <f>+IF(CW226=0,0,CW226/CW198*100)</f>
        <v>0.91116729319424361</v>
      </c>
      <c r="CY226" s="797">
        <v>490.09418316530889</v>
      </c>
      <c r="CZ226" s="727">
        <f>+IF(CY226=0,0,CY226/CY198*100)</f>
        <v>0.54314698440394604</v>
      </c>
      <c r="DA226" s="797">
        <v>2941.3169881763897</v>
      </c>
      <c r="DB226" s="727">
        <f>+IF(DA226=0,0,DA226/DA198*100)</f>
        <v>2.9574934080734092</v>
      </c>
      <c r="DC226" s="797">
        <v>3487.0668974565197</v>
      </c>
      <c r="DD226" s="727">
        <f>+IF(DC226=0,0,DC226/DC198*100)</f>
        <v>3.4814960049849804</v>
      </c>
      <c r="DE226" s="797">
        <f t="shared" si="199"/>
        <v>6918.4780687982184</v>
      </c>
      <c r="DF226" s="727">
        <f>+IF(DE226=0,0,DE226/DE198*100)</f>
        <v>2.386954741414161</v>
      </c>
      <c r="DG226" s="797">
        <v>4235.9857841041166</v>
      </c>
      <c r="DH226" s="727">
        <f>+IF(DG226=0,0,DG226/DG198*100)</f>
        <v>4.4445408061172076</v>
      </c>
      <c r="DI226" s="797">
        <v>3766.9059563263331</v>
      </c>
      <c r="DJ226" s="727">
        <f>+IF(DI226=0,0,DI226/DI198*100)</f>
        <v>4.5282135435158715</v>
      </c>
      <c r="DK226" s="797">
        <v>6723.0421749170555</v>
      </c>
      <c r="DL226" s="727">
        <f>+IF(DK226=0,0,DK226/DK198*100)</f>
        <v>8.5392455118794572</v>
      </c>
      <c r="DM226" s="797">
        <f t="shared" si="200"/>
        <v>14725.933915347505</v>
      </c>
      <c r="DN226" s="727">
        <f>+IF(DM226=0,0,DM226/DM198*100)</f>
        <v>5.724897032420035</v>
      </c>
      <c r="DO226" s="797">
        <f t="shared" si="183"/>
        <v>21644.411984145721</v>
      </c>
      <c r="DP226" s="727">
        <f>+IF(DO226=0,0,DO226/DO198*100)</f>
        <v>3.9564132996288581</v>
      </c>
      <c r="DR226" s="797">
        <f t="shared" si="188"/>
        <v>34821.77344522519</v>
      </c>
      <c r="DS226" s="727">
        <f>+IF(DR226=0,0,DR226/DR198*100)</f>
        <v>3.0647015523871475</v>
      </c>
      <c r="DT226" s="797">
        <v>2800.6557426225572</v>
      </c>
      <c r="DU226" s="727">
        <f>+IF(DT226=0,0,DT226/DT198*100)</f>
        <v>2.9964403203022298</v>
      </c>
      <c r="DV226" s="797">
        <v>2389.6126914753486</v>
      </c>
      <c r="DW226" s="727">
        <f>+IF(DV226=0,0,DV226/DV198*100)</f>
        <v>2.5024252037596368</v>
      </c>
      <c r="DX226" s="797">
        <v>3168.258920580648</v>
      </c>
      <c r="DY226" s="727">
        <f>+IF(DX226=0,0,DX226/DX198*100)</f>
        <v>3.2660401019812109</v>
      </c>
      <c r="DZ226" s="797">
        <f t="shared" si="201"/>
        <v>8358.5273546785538</v>
      </c>
      <c r="EA226" s="727">
        <f>+IF(DZ226=0,0,DZ226/DZ198*100)</f>
        <v>2.9229289972396115</v>
      </c>
      <c r="EB226" s="797">
        <v>3081.9252544902852</v>
      </c>
      <c r="EC226" s="727">
        <f>+IF(EB226=0,0,EB226/EB198*100)</f>
        <v>3.3558230438428698</v>
      </c>
      <c r="ED226" s="797">
        <v>3106.4989521683115</v>
      </c>
      <c r="EE226" s="727">
        <f>+IF(ED226=0,0,ED226/ED198*100)</f>
        <v>3.4056705770991846</v>
      </c>
      <c r="EF226" s="797">
        <v>4254.1121239239019</v>
      </c>
      <c r="EG226" s="727">
        <f>+IF(EF226=0,0,EF226/EF198*100)</f>
        <v>4.7505629849111592</v>
      </c>
      <c r="EH226" s="797">
        <f t="shared" si="202"/>
        <v>10442.536330582498</v>
      </c>
      <c r="EI226" s="727">
        <f>+IF(EH226=0,0,EH226/EH198*100)</f>
        <v>3.8306718344851514</v>
      </c>
      <c r="EJ226" s="797">
        <f t="shared" si="184"/>
        <v>18801.063685261051</v>
      </c>
      <c r="EK226" s="727">
        <f>+IF(EJ226=0,0,EJ226/EJ198*100)</f>
        <v>3.365943892998033</v>
      </c>
      <c r="EL226" s="797">
        <v>1396.5156486027111</v>
      </c>
      <c r="EM226" s="727">
        <f>+IF(EL226=0,0,EL226/EL198*100)</f>
        <v>1.4718383511942834</v>
      </c>
      <c r="EN226" s="797">
        <v>2310.8428112091324</v>
      </c>
      <c r="EO226" s="727">
        <f>+IF(EN226=0,0,EN226/EN198*100)</f>
        <v>2.4574518881408056</v>
      </c>
      <c r="EP226" s="797">
        <v>2791.4069251213596</v>
      </c>
      <c r="EQ226" s="727">
        <f>+IF(EP226=0,0,EP226/EP198*100)</f>
        <v>2.8912668657757736</v>
      </c>
      <c r="ER226" s="797">
        <f t="shared" si="203"/>
        <v>6498.7653849332028</v>
      </c>
      <c r="ES226" s="727">
        <f>+IF(ER226=0,0,ER226/ER198*100)</f>
        <v>2.2765728301708963</v>
      </c>
      <c r="ET226" s="797">
        <v>3121.9066213787528</v>
      </c>
      <c r="EU226" s="727">
        <f>+IF(ET226=0,0,ET226/ET198*100)</f>
        <v>3.1043894452385392</v>
      </c>
      <c r="EV226" s="797">
        <v>3495.8506179092765</v>
      </c>
      <c r="EW226" s="727">
        <f>+IF(EV226=0,0,EV226/EV198*100)</f>
        <v>3.4995374612823364</v>
      </c>
      <c r="EX226" s="797">
        <v>2904.1871357429036</v>
      </c>
      <c r="EY226" s="727">
        <f>+IF(EX226=0,0,EX226/EX198*100)</f>
        <v>3.1659556985552251</v>
      </c>
      <c r="EZ226" s="797">
        <f t="shared" si="204"/>
        <v>9521.9443750309329</v>
      </c>
      <c r="FA226" s="727">
        <f>+IF(EZ226=0,0,EZ226/EZ198*100)</f>
        <v>3.2588117288319665</v>
      </c>
      <c r="FB226" s="797">
        <f t="shared" si="185"/>
        <v>16020.709759964135</v>
      </c>
      <c r="FC226" s="727">
        <f>+IF(FB226=0,0,FB226/FB198*100)</f>
        <v>2.7734124303313985</v>
      </c>
      <c r="FD226" s="797">
        <v>12024.478615292777</v>
      </c>
      <c r="FE226" s="727">
        <f>+IF(FD226=0,0,FD226/FD198*100)</f>
        <v>1.0062842206925766</v>
      </c>
      <c r="FF226" s="797">
        <v>9862.7797851968098</v>
      </c>
      <c r="FG226" s="727">
        <f>+IF(FF226=0,0,FF226/FF198*100)</f>
        <v>0.74162698541505212</v>
      </c>
      <c r="FH226" s="797">
        <v>10404.362252103318</v>
      </c>
      <c r="FI226" s="727">
        <f>+IF(FH226=0,0,FH226/FH198*100)</f>
        <v>0.6507279799825384</v>
      </c>
      <c r="FJ226" s="797">
        <v>2161.4017074199091</v>
      </c>
      <c r="FK226" s="727">
        <f>+IF(FJ226=0,0,FJ226/FJ198*100)</f>
        <v>0.12071904156473114</v>
      </c>
    </row>
    <row r="227" spans="2:167" s="758" customFormat="1" ht="13.5" customHeight="1">
      <c r="B227" s="810" t="s">
        <v>4766</v>
      </c>
      <c r="C227" s="799"/>
      <c r="D227" s="799"/>
      <c r="E227" s="800">
        <f t="shared" si="186"/>
        <v>78988.568163540273</v>
      </c>
      <c r="F227" s="801">
        <f>+IF(E227=0,0,E227/E198*100)</f>
        <v>10.83136057311566</v>
      </c>
      <c r="G227" s="800">
        <f>+G198-G209</f>
        <v>5557.638539540465</v>
      </c>
      <c r="H227" s="801">
        <f>+IF(G227=0,0,G227/G198*100)</f>
        <v>9.2891904760139941</v>
      </c>
      <c r="I227" s="800">
        <f>+I198-I209</f>
        <v>9553.3778559999919</v>
      </c>
      <c r="J227" s="801">
        <f>+IF(I227=0,0,I227/I198*100)</f>
        <v>17.566605028482797</v>
      </c>
      <c r="K227" s="800">
        <f>+K198-K209</f>
        <v>5954.9995299999791</v>
      </c>
      <c r="L227" s="801">
        <f>+IF(K227=0,0,K227/K198*100)</f>
        <v>9.2304322937206766</v>
      </c>
      <c r="M227" s="800">
        <f>+M198-M209</f>
        <v>21066.015925540414</v>
      </c>
      <c r="N227" s="801">
        <f>+IF(M227=0,0,M227/M198*100)</f>
        <v>11.786654828770574</v>
      </c>
      <c r="O227" s="800">
        <f>+O198-O209</f>
        <v>3267.0610319999978</v>
      </c>
      <c r="P227" s="801">
        <f>+IF(O227=0,0,O227/O198*100)</f>
        <v>6.5197581808138088</v>
      </c>
      <c r="Q227" s="800">
        <f>+Q198-Q209</f>
        <v>2595.5374600000068</v>
      </c>
      <c r="R227" s="801">
        <f>+IF(Q227=0,0,Q227/Q198*100)</f>
        <v>5.5520848044285298</v>
      </c>
      <c r="S227" s="800">
        <f>+S198-S209</f>
        <v>4051.6638420000018</v>
      </c>
      <c r="T227" s="801">
        <f>+IF(S227=0,0,S227/S198*100)</f>
        <v>7.0917216533663812</v>
      </c>
      <c r="U227" s="800">
        <f>+U198-U209</f>
        <v>9914.2623340000282</v>
      </c>
      <c r="V227" s="801">
        <f>+IF(U227=0,0,U227/U198*100)</f>
        <v>6.438194784543966</v>
      </c>
      <c r="W227" s="800">
        <f>+W198-W209</f>
        <v>30980.278259540384</v>
      </c>
      <c r="X227" s="801">
        <f>+IF(W227=0,0,W227/W198*100)</f>
        <v>9.3112432936155454</v>
      </c>
      <c r="Y227" s="800">
        <f>+Y198-Y209</f>
        <v>5639.8171689999799</v>
      </c>
      <c r="Z227" s="801">
        <f>+IF(Y227=0,0,Y227/Y198*100)</f>
        <v>9.0692098226284141</v>
      </c>
      <c r="AA227" s="800">
        <f>+AA198-AA209</f>
        <v>7311.6995509999906</v>
      </c>
      <c r="AB227" s="801">
        <f>+IF(AA227=0,0,AA227/AA198*100)</f>
        <v>11.956052712221442</v>
      </c>
      <c r="AC227" s="800">
        <f>+AC198-AC209</f>
        <v>9079.2171659999949</v>
      </c>
      <c r="AD227" s="801">
        <f>+IF(AC227=0,0,AC227/AC198*100)</f>
        <v>12.968850296796347</v>
      </c>
      <c r="AE227" s="800">
        <f>+AE198-AE209</f>
        <v>22030.733885999973</v>
      </c>
      <c r="AF227" s="801">
        <f>+IF(AE227=0,0,AE227/AE198*100)</f>
        <v>11.394278068364516</v>
      </c>
      <c r="AG227" s="800">
        <f>+AG198-AG209</f>
        <v>10946.932262999988</v>
      </c>
      <c r="AH227" s="801">
        <f>+IF(AG227=0,0,AG227/AG198*100)</f>
        <v>16.1736161041241</v>
      </c>
      <c r="AI227" s="800">
        <f>+AI198-AI209</f>
        <v>9093.7929270000022</v>
      </c>
      <c r="AJ227" s="801">
        <f>+IF(AI227=0,0,AI227/AI198*100)</f>
        <v>12.521401795614498</v>
      </c>
      <c r="AK227" s="800">
        <f>+AK198-AK209</f>
        <v>5936.830827999991</v>
      </c>
      <c r="AL227" s="801">
        <f>+IF(AK227=0,0,AK227/AK198*100)</f>
        <v>9.4415202643119009</v>
      </c>
      <c r="AM227" s="800">
        <f>+AM198-AM209</f>
        <v>25977.556017999974</v>
      </c>
      <c r="AN227" s="801">
        <f>+IF(AM227=0,0,AM227/AM198*100)</f>
        <v>12.784864774495015</v>
      </c>
      <c r="AO227" s="800">
        <f>+AO198-AO209</f>
        <v>48008.289903999888</v>
      </c>
      <c r="AP227" s="801">
        <f>+IF(AO227=0,0,AO227/AO198*100)</f>
        <v>12.106826357543433</v>
      </c>
      <c r="AQ227" s="734"/>
      <c r="AR227" s="800">
        <f>+AR198-AR209</f>
        <v>94915.68491264747</v>
      </c>
      <c r="AS227" s="801">
        <f>+IF(AR227=0,0,AR227/AR198*100)</f>
        <v>11.63345424728726</v>
      </c>
      <c r="AT227" s="800">
        <f>+AT198-AT209</f>
        <v>9031.6947800000053</v>
      </c>
      <c r="AU227" s="801">
        <f>+IF(AT227=0,0,AT227/AT198*100)</f>
        <v>13.813446913304391</v>
      </c>
      <c r="AV227" s="800">
        <f>+AV198-AV209</f>
        <v>10020.086354000006</v>
      </c>
      <c r="AW227" s="801">
        <f>+IF(AV227=0,0,AV227/AV198*100)</f>
        <v>16.943242098326216</v>
      </c>
      <c r="AX227" s="800">
        <f>+AX198-AX209</f>
        <v>11057.358897000006</v>
      </c>
      <c r="AY227" s="801">
        <f>+IF(AX227=0,0,AX227/AX198*100)</f>
        <v>14.492593167871073</v>
      </c>
      <c r="AZ227" s="800">
        <f>+AZ198-AZ209</f>
        <v>30109.140031000017</v>
      </c>
      <c r="BA227" s="801">
        <f>+IF(AZ227=0,0,AZ227/AZ198*100)</f>
        <v>14.993165018564675</v>
      </c>
      <c r="BB227" s="800">
        <f>+BB198-BB209</f>
        <v>7935.5119519999935</v>
      </c>
      <c r="BC227" s="801">
        <f>+IF(BB227=0,0,BB227/BB198*100)</f>
        <v>12.44300558106146</v>
      </c>
      <c r="BD227" s="800">
        <f>+BD198-BD209</f>
        <v>7590.0859610000043</v>
      </c>
      <c r="BE227" s="801">
        <f>+IF(BD227=0,0,BD227/BD198*100)</f>
        <v>11.354343923976975</v>
      </c>
      <c r="BF227" s="800">
        <f>+BF198-BF209</f>
        <v>3797.1377208329286</v>
      </c>
      <c r="BG227" s="801">
        <f>+IF(BF227=0,0,BF227/BF198*100)</f>
        <v>5.6046686380223285</v>
      </c>
      <c r="BH227" s="800">
        <f>+BH198-BH209</f>
        <v>19322.735633832897</v>
      </c>
      <c r="BI227" s="801">
        <f>+IF(BH227=0,0,BH227/BH198*100)</f>
        <v>9.7406641564086254</v>
      </c>
      <c r="BJ227" s="800">
        <f>+BJ198-BJ209</f>
        <v>49431.875664832885</v>
      </c>
      <c r="BK227" s="801">
        <f>+IF(BJ227=0,0,BJ227/BJ198*100)</f>
        <v>12.383014927237546</v>
      </c>
      <c r="BL227" s="800">
        <f>+BL198-BL209</f>
        <v>10690.855967999989</v>
      </c>
      <c r="BM227" s="801">
        <f>+IF(BL227=0,0,BL227/BL198*100)</f>
        <v>14.571686847915913</v>
      </c>
      <c r="BN227" s="800">
        <f>+BN198-BN209</f>
        <v>6085.629342000022</v>
      </c>
      <c r="BO227" s="801">
        <f>+IF(BN227=0,0,BN227/BN198*100)</f>
        <v>9.4035857569843362</v>
      </c>
      <c r="BP227" s="800">
        <f>+BP198-BP209</f>
        <v>5512.7702710000085</v>
      </c>
      <c r="BQ227" s="801">
        <f>+IF(BP227=0,0,BP227/BP198*100)</f>
        <v>8.5514692852423391</v>
      </c>
      <c r="BR227" s="800">
        <f>+BR198-BR209</f>
        <v>22289.255580999976</v>
      </c>
      <c r="BS227" s="801">
        <f>+IF(BR227=0,0,BR227/BR198*100)</f>
        <v>11.004369567431924</v>
      </c>
      <c r="BT227" s="800">
        <f>+BT198-BT209</f>
        <v>8396.8784709999891</v>
      </c>
      <c r="BU227" s="801">
        <f>+IF(BT227=0,0,BT227/BT198*100)</f>
        <v>12.059317653935848</v>
      </c>
      <c r="BV227" s="800">
        <f>+BV198-BV209</f>
        <v>8700.538149</v>
      </c>
      <c r="BW227" s="801">
        <f>+IF(BV227=0,0,BV227/BV198*100)</f>
        <v>11.931024985348879</v>
      </c>
      <c r="BX227" s="800">
        <f>+BX198-BX209</f>
        <v>6097.1370458146121</v>
      </c>
      <c r="BY227" s="801">
        <f>+IF(BX227=0,0,BX227/BX198*100)</f>
        <v>8.5164911799342349</v>
      </c>
      <c r="BZ227" s="800">
        <f>+BZ198-BZ209</f>
        <v>23194.553665814543</v>
      </c>
      <c r="CA227" s="801">
        <f>+IF(BZ227=0,0,BZ227/BZ198*100)</f>
        <v>10.831208895189286</v>
      </c>
      <c r="CB227" s="800">
        <f>+CB198-CB209</f>
        <v>45483.809246814577</v>
      </c>
      <c r="CC227" s="801">
        <f>+IF(CB227=0,0,CB227/CB198*100)</f>
        <v>10.915379738754128</v>
      </c>
      <c r="CE227" s="800">
        <f t="shared" si="187"/>
        <v>119113.5604867799</v>
      </c>
      <c r="CF227" s="801">
        <f>+IF(CE227=0,0,CE227/CE198*100)</f>
        <v>11.441147853178812</v>
      </c>
      <c r="CG227" s="800">
        <f>+CG198-CG209</f>
        <v>8979.7900080000109</v>
      </c>
      <c r="CH227" s="801">
        <f>+IF(CG227=0,0,CG227/CG198*100)</f>
        <v>11.498973777592969</v>
      </c>
      <c r="CI227" s="800">
        <f>+CI198-CI209</f>
        <v>12574.056502999993</v>
      </c>
      <c r="CJ227" s="801">
        <f>+IF(CI227=0,0,CI227/CI198*100)</f>
        <v>16.609622765796971</v>
      </c>
      <c r="CK227" s="800">
        <f>+CK198-CK209</f>
        <v>8177.0368299999973</v>
      </c>
      <c r="CL227" s="801">
        <f>+IF(CK227=0,0,CK227/CK198*100)</f>
        <v>9.6181631160057375</v>
      </c>
      <c r="CM227" s="800">
        <f>+CM198-CM209</f>
        <v>29730.883340999979</v>
      </c>
      <c r="CN227" s="801">
        <f>+IF(CM227=0,0,CM227/CM198*100)</f>
        <v>12.449484725238371</v>
      </c>
      <c r="CO227" s="800">
        <f>+CO198-CO209</f>
        <v>8466.9435240000166</v>
      </c>
      <c r="CP227" s="801">
        <f>+IF(CO227=0,0,CO227/CO198*100)</f>
        <v>10.129105382982011</v>
      </c>
      <c r="CQ227" s="800">
        <f>+CQ198-CQ209</f>
        <v>5092.6208950000291</v>
      </c>
      <c r="CR227" s="801">
        <f>+IF(CQ227=0,0,CQ227/CQ198*100)</f>
        <v>6.1559958090958862</v>
      </c>
      <c r="CS227" s="800">
        <f>+CS198-CS209</f>
        <v>6398.3730570000189</v>
      </c>
      <c r="CT227" s="801">
        <f>+IF(CS227=0,0,CS227/CS198*100)</f>
        <v>7.1974449822853721</v>
      </c>
      <c r="CU227" s="800">
        <f>+CU198-CU209</f>
        <v>19957.937476000079</v>
      </c>
      <c r="CV227" s="801">
        <f>+IF(CU227=0,0,CU227/CU198*100)</f>
        <v>7.8200711097523481</v>
      </c>
      <c r="CW227" s="800">
        <f>+CW198-CW209</f>
        <v>49688.820817</v>
      </c>
      <c r="CX227" s="801">
        <f>+IF(CW227=0,0,CW227/CW198*100)</f>
        <v>10.057927618750325</v>
      </c>
      <c r="CY227" s="800">
        <f>+CY198-CY209</f>
        <v>8209.5257929999789</v>
      </c>
      <c r="CZ227" s="801">
        <f>+IF(CY227=0,0,CY227/CY198*100)</f>
        <v>9.098208734198213</v>
      </c>
      <c r="DA227" s="800">
        <f>+DA198-DA209</f>
        <v>15184.855568000014</v>
      </c>
      <c r="DB227" s="801">
        <f>+IF(DA227=0,0,DA227/DA198*100)</f>
        <v>15.268368022023497</v>
      </c>
      <c r="DC227" s="800">
        <f>+DC198-DC209</f>
        <v>16400.499885000012</v>
      </c>
      <c r="DD227" s="801">
        <f>+IF(DC227=0,0,DC227/DC198*100)</f>
        <v>16.374298660869364</v>
      </c>
      <c r="DE227" s="800">
        <f>+DE198-DE209</f>
        <v>39794.881245999975</v>
      </c>
      <c r="DF227" s="801">
        <f>+IF(DE227=0,0,DE227/DE198*100)</f>
        <v>13.729693081278093</v>
      </c>
      <c r="DG227" s="800">
        <f>+DG198-DG209</f>
        <v>10975.189879611877</v>
      </c>
      <c r="DH227" s="801">
        <f>+IF(DG227=0,0,DG227/DG198*100)</f>
        <v>11.515543668222241</v>
      </c>
      <c r="DI227" s="800">
        <f>+DI198-DI209</f>
        <v>9276.9240964271157</v>
      </c>
      <c r="DJ227" s="801">
        <f>+IF(DI227=0,0,DI227/DI198*100)</f>
        <v>11.151829597725904</v>
      </c>
      <c r="DK227" s="800">
        <f>+DK198-DK209</f>
        <v>9377.7444477408717</v>
      </c>
      <c r="DL227" s="801">
        <f>+IF(DK227=0,0,DK227/DK198*100)</f>
        <v>11.911105137148972</v>
      </c>
      <c r="DM227" s="800">
        <f>+DM198-DM209</f>
        <v>29629.858423779864</v>
      </c>
      <c r="DN227" s="801">
        <f>+IF(DM227=0,0,DM227/DM198*100)</f>
        <v>11.518990207102272</v>
      </c>
      <c r="DO227" s="800">
        <f>+DO198-DO209</f>
        <v>69424.739669779898</v>
      </c>
      <c r="DP227" s="801">
        <f>+IF(DO227=0,0,DO227/DO198*100)</f>
        <v>12.690248344652796</v>
      </c>
      <c r="DR227" s="800">
        <f t="shared" si="188"/>
        <v>150886.24080819177</v>
      </c>
      <c r="DS227" s="801">
        <f>+IF(DR227=0,0,DR227/DR198*100)</f>
        <v>13.279659554563386</v>
      </c>
      <c r="DT227" s="800">
        <f>+DT198-DT209</f>
        <v>12211.247319764618</v>
      </c>
      <c r="DU227" s="801">
        <f>+IF(DT227=0,0,DT227/DT198*100)</f>
        <v>13.064895221953199</v>
      </c>
      <c r="DV227" s="800">
        <f>+DV198-DV209</f>
        <v>12303.460712310378</v>
      </c>
      <c r="DW227" s="801">
        <f>+IF(DV227=0,0,DV227/DV198*100)</f>
        <v>12.884301414110395</v>
      </c>
      <c r="DX227" s="800">
        <f>+DX198-DX209</f>
        <v>13250.462476298198</v>
      </c>
      <c r="DY227" s="801">
        <f>+IF(DX227=0,0,DX227/DX198*100)</f>
        <v>13.659408180394509</v>
      </c>
      <c r="DZ227" s="800">
        <f>+DZ198-DZ209</f>
        <v>37765.17050837315</v>
      </c>
      <c r="EA227" s="801">
        <f>+IF(DZ227=0,0,DZ227/DZ198*100)</f>
        <v>13.20626317060934</v>
      </c>
      <c r="EB227" s="800">
        <f>+EB198-EB209</f>
        <v>12123.262725213935</v>
      </c>
      <c r="EC227" s="801">
        <f>+IF(EB227=0,0,EB227/EB198*100)</f>
        <v>13.200684981103741</v>
      </c>
      <c r="ED227" s="800">
        <f>+ED198-ED209</f>
        <v>11052.547249068637</v>
      </c>
      <c r="EE227" s="801">
        <f>+IF(ED227=0,0,ED227/ED198*100)</f>
        <v>12.116963677672654</v>
      </c>
      <c r="EF227" s="800">
        <f>+EF198-EF209</f>
        <v>11354.42508392522</v>
      </c>
      <c r="EG227" s="801">
        <f>+IF(EF227=0,0,EF227/EF198*100)</f>
        <v>12.679475751308811</v>
      </c>
      <c r="EH227" s="800">
        <f>+EH198-EH209</f>
        <v>34530.235058207822</v>
      </c>
      <c r="EI227" s="801">
        <f>+IF(EH227=0,0,EH227/EH198*100)</f>
        <v>12.666845935526666</v>
      </c>
      <c r="EJ227" s="800">
        <f>+EJ198-EJ209</f>
        <v>72295.405566581001</v>
      </c>
      <c r="EK227" s="801">
        <f>+IF(EJ227=0,0,EJ227/EJ198*100)</f>
        <v>12.943005934787383</v>
      </c>
      <c r="EL227" s="800">
        <f>+EL198-EL209</f>
        <v>12076.611774330013</v>
      </c>
      <c r="EM227" s="801">
        <f>+IF(EL227=0,0,EL227/EL198*100)</f>
        <v>12.727977935462462</v>
      </c>
      <c r="EN227" s="800">
        <f>+EN198-EN209</f>
        <v>12332.925128478659</v>
      </c>
      <c r="EO227" s="801">
        <f>+IF(EN227=0,0,EN227/EN198*100)</f>
        <v>13.115375046830142</v>
      </c>
      <c r="EP227" s="800">
        <f>+EP198-EP209</f>
        <v>13106.916707522352</v>
      </c>
      <c r="EQ227" s="801">
        <f>+IF(EP227=0,0,EP227/EP198*100)</f>
        <v>13.575804246919221</v>
      </c>
      <c r="ER227" s="800">
        <f>+ER198-ER209</f>
        <v>37516.453610330995</v>
      </c>
      <c r="ES227" s="801">
        <f>+IF(ER227=0,0,ER227/ER198*100)</f>
        <v>13.142333030156655</v>
      </c>
      <c r="ET227" s="800">
        <f>+ET198-ET209</f>
        <v>14449.173876633155</v>
      </c>
      <c r="EU227" s="801">
        <f>+IF(ET227=0,0,ET227/ET198*100)</f>
        <v>14.368098830331554</v>
      </c>
      <c r="EV227" s="800">
        <f>+EV198-EV209</f>
        <v>14553.213223566941</v>
      </c>
      <c r="EW227" s="801">
        <f>+IF(EV227=0,0,EV227/EV198*100)</f>
        <v>14.568561538925486</v>
      </c>
      <c r="EX227" s="800">
        <f>+EX198-EX209</f>
        <v>12071.994531079647</v>
      </c>
      <c r="EY227" s="801">
        <f>+IF(EX227=0,0,EX227/EX198*100)</f>
        <v>13.160102325438622</v>
      </c>
      <c r="EZ227" s="800">
        <f>+EZ198-EZ209</f>
        <v>41074.381631279772</v>
      </c>
      <c r="FA227" s="801">
        <f>+IF(EZ227=0,0,EZ227/EZ198*100)</f>
        <v>14.057389052338372</v>
      </c>
      <c r="FB227" s="800">
        <f>+FB198-FB209</f>
        <v>78590.835241610766</v>
      </c>
      <c r="FC227" s="801">
        <f>+IF(FB227=0,0,FB227/FB198*100)</f>
        <v>13.605189946946409</v>
      </c>
      <c r="FD227" s="800">
        <f>+FD198-FD209</f>
        <v>175687.43334288418</v>
      </c>
      <c r="FE227" s="801">
        <f>+IF(FD227=0,0,FD227/FD198*100)</f>
        <v>14.702632654864479</v>
      </c>
      <c r="FF227" s="800">
        <f>+FF198-FF209</f>
        <v>213181.69404709223</v>
      </c>
      <c r="FG227" s="801">
        <f>+IF(FF227=0,0,FF227/FF198*100)</f>
        <v>16.030095018355322</v>
      </c>
      <c r="FH227" s="800">
        <f>+FH198-FH209</f>
        <v>263745.00105591374</v>
      </c>
      <c r="FI227" s="801">
        <f>+IF(FH227=0,0,FH227/FH198*100)</f>
        <v>16.495605171082133</v>
      </c>
      <c r="FJ227" s="800">
        <f>+FJ198-FJ209</f>
        <v>291476.28886813018</v>
      </c>
      <c r="FK227" s="801">
        <f>+IF(FJ227=0,0,FJ227/FJ198*100)</f>
        <v>16.279592132370531</v>
      </c>
    </row>
    <row r="228" spans="2:167" s="758" customFormat="1" ht="13.5" customHeight="1">
      <c r="B228" s="811" t="s">
        <v>4854</v>
      </c>
      <c r="C228" s="778"/>
      <c r="D228" s="778"/>
      <c r="E228" s="779">
        <f t="shared" si="186"/>
        <v>96284.307003540453</v>
      </c>
      <c r="F228" s="733">
        <f>+IF(E228=0,0,E228/E198*100)</f>
        <v>13.203050402542829</v>
      </c>
      <c r="G228" s="779">
        <f>+G229+G233+G237</f>
        <v>7912.4699629999996</v>
      </c>
      <c r="H228" s="733">
        <f>+IF(G228=0,0,G228/G198*100)</f>
        <v>13.225120723328615</v>
      </c>
      <c r="I228" s="779">
        <f>+I229+I233+I237</f>
        <v>5692.353728</v>
      </c>
      <c r="J228" s="733">
        <f>+IF(I228=0,0,I228/I198*100)</f>
        <v>10.467012938191868</v>
      </c>
      <c r="K228" s="779">
        <f>+K229+K233+K237</f>
        <v>7337.9653335404373</v>
      </c>
      <c r="L228" s="733">
        <f>+IF(K228=0,0,K228/K198*100)</f>
        <v>11.374071793573206</v>
      </c>
      <c r="M228" s="779">
        <f>+M229+M233+M237</f>
        <v>20942.789024540434</v>
      </c>
      <c r="N228" s="733">
        <f>+IF(M228=0,0,M228/M198*100)</f>
        <v>11.717708097084831</v>
      </c>
      <c r="O228" s="779">
        <f>+O229+O233+O237</f>
        <v>6959.8315963639197</v>
      </c>
      <c r="P228" s="733">
        <f>+IF(O228=0,0,O228/O198*100)</f>
        <v>13.889063761904072</v>
      </c>
      <c r="Q228" s="779">
        <f>+Q229+Q233+Q237</f>
        <v>7118.6339600000001</v>
      </c>
      <c r="R228" s="733">
        <f>+IF(Q228=0,0,Q228/Q198*100)</f>
        <v>15.227389335234168</v>
      </c>
      <c r="S228" s="779">
        <f>+S229+S233+S237</f>
        <v>8724.0355106360821</v>
      </c>
      <c r="T228" s="733">
        <f>+IF(S228=0,0,S228/S198*100)</f>
        <v>15.269882682314373</v>
      </c>
      <c r="U228" s="779">
        <f t="shared" ref="U228:U240" si="205">+O228+Q228+S228</f>
        <v>22802.501067000005</v>
      </c>
      <c r="V228" s="733">
        <f>+IF(U228=0,0,U228/U198*100)</f>
        <v>14.807651693929568</v>
      </c>
      <c r="W228" s="779">
        <f t="shared" ref="W228:W240" si="206">+M228+U228</f>
        <v>43745.290091540439</v>
      </c>
      <c r="X228" s="733">
        <f>+IF(W228=0,0,W228/W198*100)</f>
        <v>13.147817317189114</v>
      </c>
      <c r="Y228" s="779">
        <f>+Y229+Y233+Y237</f>
        <v>8331.617225</v>
      </c>
      <c r="Z228" s="733">
        <f>+IF(Y228=0,0,Y228/Y198*100)</f>
        <v>13.397807501754205</v>
      </c>
      <c r="AA228" s="779">
        <f>+AA229+AA233+AA237</f>
        <v>7879.7744980000007</v>
      </c>
      <c r="AB228" s="733">
        <f>+IF(AA228=0,0,AA228/AA198*100)</f>
        <v>12.884965882606789</v>
      </c>
      <c r="AC228" s="779">
        <f>+AC229+AC233+AC237</f>
        <v>8914.5269630000003</v>
      </c>
      <c r="AD228" s="733">
        <f>+IF(AC228=0,0,AC228/AC198*100)</f>
        <v>12.733605060449952</v>
      </c>
      <c r="AE228" s="779">
        <f t="shared" ref="AE228:AE240" si="207">+Y228+AA228+AC228</f>
        <v>25125.918686000001</v>
      </c>
      <c r="AF228" s="733">
        <f>+IF(AE228=0,0,AE228/AE198*100)</f>
        <v>12.99510518863522</v>
      </c>
      <c r="AG228" s="779">
        <f>+AG229+AG233+AG237</f>
        <v>8687.6455400000013</v>
      </c>
      <c r="AH228" s="733">
        <f>+IF(AG228=0,0,AG228/AG198*100)</f>
        <v>12.835618275229855</v>
      </c>
      <c r="AI228" s="779">
        <f>+AI229+AI233+AI237</f>
        <v>10005.828779000001</v>
      </c>
      <c r="AJ228" s="733">
        <f>+IF(AI228=0,0,AI228/AI198*100)</f>
        <v>13.77719983792433</v>
      </c>
      <c r="AK228" s="779">
        <f>+AK229+AK233+AK237</f>
        <v>8719.6239069999992</v>
      </c>
      <c r="AL228" s="733">
        <f>+IF(AK228=0,0,AK228/AK198*100)</f>
        <v>13.867079625520217</v>
      </c>
      <c r="AM228" s="779">
        <f t="shared" ref="AM228:AM241" si="208">+AG228+AI228+AK228</f>
        <v>27413.098226000002</v>
      </c>
      <c r="AN228" s="733">
        <f>+IF(AM228=0,0,AM228/AM198*100)</f>
        <v>13.491367456835235</v>
      </c>
      <c r="AO228" s="779">
        <f t="shared" ref="AO228:AO240" si="209">+AE228+AM228</f>
        <v>52539.016912000006</v>
      </c>
      <c r="AP228" s="733">
        <f>+IF(AO228=0,0,AO228/AO198*100)</f>
        <v>13.249394136336978</v>
      </c>
      <c r="AQ228" s="734"/>
      <c r="AR228" s="779">
        <f>+AR229+AR233+AR237</f>
        <v>124384.21357474498</v>
      </c>
      <c r="AS228" s="733">
        <f>+IF(AR228=0,0,AR228/AR198*100)</f>
        <v>15.245299647137541</v>
      </c>
      <c r="AT228" s="779">
        <f>+AT229+AT233+AT237</f>
        <v>8386.8090954173222</v>
      </c>
      <c r="AU228" s="733">
        <f>+IF(AT228=0,0,AT228/AT198*100)</f>
        <v>12.827132120109747</v>
      </c>
      <c r="AV228" s="779">
        <f>+AV229+AV233+AV237</f>
        <v>7188.4423469999992</v>
      </c>
      <c r="AW228" s="733">
        <f>+IF(AV228=0,0,AV228/AV198*100)</f>
        <v>12.155136661717558</v>
      </c>
      <c r="AX228" s="779">
        <f>+AX229+AX233+AX237</f>
        <v>9619.5748039999999</v>
      </c>
      <c r="AY228" s="733">
        <f>+IF(AX228=0,0,AX228/AX198*100)</f>
        <v>12.608126893674351</v>
      </c>
      <c r="AZ228" s="779">
        <f>+AZ229+AZ233+AZ237</f>
        <v>25194.82624641732</v>
      </c>
      <c r="BA228" s="733">
        <f>+IF(AZ228=0,0,AZ228/AZ198*100)</f>
        <v>12.546030445827149</v>
      </c>
      <c r="BB228" s="779">
        <f>+BB229+BB233+BB237</f>
        <v>9505.1903760000005</v>
      </c>
      <c r="BC228" s="733">
        <f>+IF(BB228=0,0,BB228/BB198*100)</f>
        <v>14.904285648238638</v>
      </c>
      <c r="BD228" s="779">
        <f>+BD229+BD233+BD237</f>
        <v>9532.6238139999987</v>
      </c>
      <c r="BE228" s="733">
        <f>+IF(BD228=0,0,BD228/BD198*100)</f>
        <v>14.260271864930074</v>
      </c>
      <c r="BF228" s="779">
        <f>+BF229+BF233+BF237</f>
        <v>10005.993098999999</v>
      </c>
      <c r="BG228" s="733">
        <f>+IF(BF228=0,0,BF228/BF198*100)</f>
        <v>14.769091836345494</v>
      </c>
      <c r="BH228" s="779">
        <f>+BH229+BH233+BH237</f>
        <v>29043.807288999997</v>
      </c>
      <c r="BI228" s="733">
        <f>+IF(BH228=0,0,BH228/BH198*100)</f>
        <v>14.641093165413455</v>
      </c>
      <c r="BJ228" s="779">
        <f t="shared" ref="BJ228:BJ240" si="210">+AZ228+BH228</f>
        <v>54238.633535417321</v>
      </c>
      <c r="BK228" s="733">
        <f>+IF(BJ228=0,0,BJ228/BJ198*100)</f>
        <v>13.587139870151843</v>
      </c>
      <c r="BL228" s="779">
        <f>+BL229+BL233+BL237</f>
        <v>10432.742194999999</v>
      </c>
      <c r="BM228" s="733">
        <f>+IF(BL228=0,0,BL228/BL198*100)</f>
        <v>14.219876564197955</v>
      </c>
      <c r="BN228" s="779">
        <f>+BN229+BN233+BN237</f>
        <v>9987.3530539999992</v>
      </c>
      <c r="BO228" s="733">
        <f>+IF(BN228=0,0,BN228/BN198*100)</f>
        <v>15.432574948395214</v>
      </c>
      <c r="BP228" s="779">
        <f>+BP229+BP233+BP237</f>
        <v>9008.9059609999986</v>
      </c>
      <c r="BQ228" s="733">
        <f>+IF(BP228=0,0,BP228/BP198*100)</f>
        <v>13.974713044799758</v>
      </c>
      <c r="BR228" s="779">
        <f>+BR229+BR233+BR237</f>
        <v>29429.001209999995</v>
      </c>
      <c r="BS228" s="733">
        <f>+IF(BR228=0,0,BR228/BR198*100)</f>
        <v>14.529314545224137</v>
      </c>
      <c r="BT228" s="779">
        <f>+BT229+BT233+BT237</f>
        <v>9852.2206819999992</v>
      </c>
      <c r="BU228" s="733">
        <f>+IF(BT228=0,0,BT228/BT198*100)</f>
        <v>14.149431745528787</v>
      </c>
      <c r="BV228" s="779">
        <f>+BV229+BV233+BV237</f>
        <v>11125.374729773648</v>
      </c>
      <c r="BW228" s="733">
        <f>+IF(BV228=0,0,BV228/BV198*100)</f>
        <v>15.256196984499704</v>
      </c>
      <c r="BX228" s="779">
        <f>+BX229+BX233+BX237</f>
        <v>19738.983417554016</v>
      </c>
      <c r="BY228" s="733">
        <f>+IF(BX228=0,0,BX228/BX198*100)</f>
        <v>27.571444911487454</v>
      </c>
      <c r="BZ228" s="779">
        <f>+BZ229+BZ233+BZ237</f>
        <v>40716.578829327656</v>
      </c>
      <c r="CA228" s="733">
        <f>+IF(BZ228=0,0,BZ228/BZ198*100)</f>
        <v>19.013505375094795</v>
      </c>
      <c r="CB228" s="779">
        <f t="shared" ref="CB228:CB240" si="211">+BR228+BZ228</f>
        <v>70145.580039327644</v>
      </c>
      <c r="CC228" s="733">
        <f>+IF(CB228=0,0,CB228/CB198*100)</f>
        <v>16.833806486382969</v>
      </c>
      <c r="CE228" s="779">
        <f t="shared" si="187"/>
        <v>150506.93155475985</v>
      </c>
      <c r="CF228" s="733">
        <f>+IF(CE228=0,0,CE228/CE198*100)</f>
        <v>14.456557673275064</v>
      </c>
      <c r="CG228" s="779">
        <f>+CG229+CG233+CG237</f>
        <v>9780.7117585677479</v>
      </c>
      <c r="CH228" s="733">
        <f>+IF(CG228=0,0,CG228/CG198*100)</f>
        <v>12.524585534602583</v>
      </c>
      <c r="CI228" s="779">
        <f>+CI229+CI233+CI237</f>
        <v>9316.4665710000008</v>
      </c>
      <c r="CJ228" s="733">
        <f>+IF(CI228=0,0,CI228/CI198*100)</f>
        <v>12.30652933820908</v>
      </c>
      <c r="CK228" s="779">
        <f>+CK229+CK233+CK237</f>
        <v>12361.889749354785</v>
      </c>
      <c r="CL228" s="733">
        <f>+IF(CK228=0,0,CK228/CK198*100)</f>
        <v>14.540557234028459</v>
      </c>
      <c r="CM228" s="779">
        <f>+CM229+CM233+CM237</f>
        <v>31459.068078922533</v>
      </c>
      <c r="CN228" s="733">
        <f>+IF(CM228=0,0,CM228/CM198*100)</f>
        <v>13.17314332799125</v>
      </c>
      <c r="CO228" s="779">
        <f>+CO229+CO233+CO237</f>
        <v>12560.723840000001</v>
      </c>
      <c r="CP228" s="733">
        <f>+IF(CO228=0,0,CO228/CO198*100)</f>
        <v>15.026543533833333</v>
      </c>
      <c r="CQ228" s="779">
        <f>+CQ229+CQ233+CQ237</f>
        <v>12523.388046</v>
      </c>
      <c r="CR228" s="733">
        <f>+IF(CQ228=0,0,CQ228/CQ198*100)</f>
        <v>15.138359189970116</v>
      </c>
      <c r="CS228" s="779">
        <f>+CS229+CS233+CS237</f>
        <v>11701.578863999999</v>
      </c>
      <c r="CT228" s="733">
        <f>+IF(CS228=0,0,CS228/CS198*100)</f>
        <v>13.162950851603201</v>
      </c>
      <c r="CU228" s="779">
        <f>+CU229+CU233+CU237</f>
        <v>36785.690750000002</v>
      </c>
      <c r="CV228" s="733">
        <f>+IF(CU228=0,0,CU228/CU198*100)</f>
        <v>14.413649598425973</v>
      </c>
      <c r="CW228" s="779">
        <f t="shared" ref="CW228:CW240" si="212">+CM228+CU228</f>
        <v>68244.758828922539</v>
      </c>
      <c r="CX228" s="733">
        <f>+IF(CW228=0,0,CW228/CW198*100)</f>
        <v>13.813989411991384</v>
      </c>
      <c r="CY228" s="779">
        <f>+CY229+CY233+CY237</f>
        <v>13526.652140000002</v>
      </c>
      <c r="CZ228" s="733">
        <f>+IF(CY228=0,0,CY228/CY198*100)</f>
        <v>14.990915157309779</v>
      </c>
      <c r="DA228" s="779">
        <f>+DA229+DA233+DA237</f>
        <v>12885.746605999999</v>
      </c>
      <c r="DB228" s="733">
        <f>+IF(DA228=0,0,DA228/DA198*100)</f>
        <v>12.95661460445891</v>
      </c>
      <c r="DC228" s="779">
        <f>+DC229+DC233+DC237</f>
        <v>13830.714447</v>
      </c>
      <c r="DD228" s="733">
        <f>+IF(DC228=0,0,DC228/DC198*100)</f>
        <v>13.808618678477464</v>
      </c>
      <c r="DE228" s="779">
        <f>+DE229+DE233+DE237</f>
        <v>40243.113192999997</v>
      </c>
      <c r="DF228" s="733">
        <f>+IF(DE228=0,0,DE228/DE198*100)</f>
        <v>13.884338273545191</v>
      </c>
      <c r="DG228" s="779">
        <f>+DG229+DG233+DG237</f>
        <v>13644.700673283072</v>
      </c>
      <c r="DH228" s="733">
        <f>+IF(DG228=0,0,DG228/DG198*100)</f>
        <v>14.316485470096413</v>
      </c>
      <c r="DI228" s="779">
        <f>+DI229+DI233+DI237</f>
        <v>14294.307438971306</v>
      </c>
      <c r="DJ228" s="733">
        <f>+IF(DI228=0,0,DI228/DI198*100)</f>
        <v>17.183247283257121</v>
      </c>
      <c r="DK228" s="779">
        <f>+DK229+DK233+DK237</f>
        <v>14080.051420582939</v>
      </c>
      <c r="DL228" s="733">
        <f>+IF(DK228=0,0,DK228/DK198*100)</f>
        <v>17.883721799161282</v>
      </c>
      <c r="DM228" s="779">
        <f>+DM229+DM233+DM237</f>
        <v>42019.059532837317</v>
      </c>
      <c r="DN228" s="733">
        <f>+IF(DM228=0,0,DM228/DM198*100)</f>
        <v>16.335452176239411</v>
      </c>
      <c r="DO228" s="779">
        <f t="shared" ref="DO228:DO240" si="213">+DE228+DM228</f>
        <v>82262.172725837314</v>
      </c>
      <c r="DP228" s="733">
        <f>+IF(DO228=0,0,DO228/DO198*100)</f>
        <v>15.036821257480549</v>
      </c>
      <c r="DR228" s="779">
        <f t="shared" si="188"/>
        <v>166524.07477145852</v>
      </c>
      <c r="DS228" s="733">
        <f>+IF(DR228=0,0,DR228/DR198*100)</f>
        <v>14.655962059620537</v>
      </c>
      <c r="DT228" s="779">
        <f>+DT229+DT233+DT237</f>
        <v>13663.533449397928</v>
      </c>
      <c r="DU228" s="733">
        <f>+IF(DT228=0,0,DT228/DT198*100)</f>
        <v>14.618705870374402</v>
      </c>
      <c r="DV228" s="779">
        <f>+DV229+DV233+DV237</f>
        <v>13365.229710725238</v>
      </c>
      <c r="DW228" s="733">
        <f>+IF(DV228=0,0,DV228/DV198*100)</f>
        <v>13.996196036901146</v>
      </c>
      <c r="DX228" s="779">
        <f>+DX229+DX233+DX237</f>
        <v>14837.660632556233</v>
      </c>
      <c r="DY228" s="733">
        <f>+IF(DX228=0,0,DX228/DX198*100)</f>
        <v>15.295591635747751</v>
      </c>
      <c r="DZ228" s="779">
        <f>+DZ229+DZ233+DZ237</f>
        <v>41866.423792679401</v>
      </c>
      <c r="EA228" s="733">
        <f>+IF(DZ228=0,0,DZ228/DZ198*100)</f>
        <v>14.64044788294542</v>
      </c>
      <c r="EB228" s="779">
        <f>+EB229+EB233+EB237</f>
        <v>13867.728711900116</v>
      </c>
      <c r="EC228" s="733">
        <f>+IF(EB228=0,0,EB228/EB198*100)</f>
        <v>15.100185674312399</v>
      </c>
      <c r="ED228" s="779">
        <f>+ED229+ED233+ED237</f>
        <v>13196.753177576535</v>
      </c>
      <c r="EE228" s="733">
        <f>+IF(ED228=0,0,ED228/ED198*100)</f>
        <v>14.467667526088224</v>
      </c>
      <c r="EF228" s="779">
        <f>+EF229+EF233+EF237</f>
        <v>13875.720868222674</v>
      </c>
      <c r="EG228" s="733">
        <f>+IF(EF228=0,0,EF228/EF198*100)</f>
        <v>15.495004368793433</v>
      </c>
      <c r="EH228" s="779">
        <f>+EH229+EH233+EH237</f>
        <v>40940.202757699328</v>
      </c>
      <c r="EI228" s="733">
        <f>+IF(EH228=0,0,EH228/EH198*100)</f>
        <v>15.018236627315815</v>
      </c>
      <c r="EJ228" s="779">
        <f t="shared" ref="EJ228:EJ240" si="214">+DZ228+EH228</f>
        <v>82806.626550378729</v>
      </c>
      <c r="EK228" s="733">
        <f>+IF(EJ228=0,0,EJ228/EJ198*100)</f>
        <v>14.82482393565415</v>
      </c>
      <c r="EL228" s="779">
        <f>+EL229+EL233+EL237</f>
        <v>14217.627612028495</v>
      </c>
      <c r="EM228" s="733">
        <f>+IF(EL228=0,0,EL228/EL198*100)</f>
        <v>14.984471963003045</v>
      </c>
      <c r="EN228" s="779">
        <f>+EN229+EN233+EN237</f>
        <v>13757.615081797037</v>
      </c>
      <c r="EO228" s="733">
        <f>+IF(EN228=0,0,EN228/EN198*100)</f>
        <v>14.630453008349104</v>
      </c>
      <c r="EP228" s="779">
        <f>+EP229+EP233+EP237</f>
        <v>13569.594662907391</v>
      </c>
      <c r="EQ228" s="733">
        <f>+IF(EP228=0,0,EP228/EP198*100)</f>
        <v>14.055034068229306</v>
      </c>
      <c r="ER228" s="779">
        <f>+ER229+ER233+ER237</f>
        <v>41544.837356732925</v>
      </c>
      <c r="ES228" s="733">
        <f>+IF(ER228=0,0,ER228/ER198*100)</f>
        <v>14.553510145093378</v>
      </c>
      <c r="ET228" s="779">
        <f>+ET229+ET233+ET237</f>
        <v>14439.595839644897</v>
      </c>
      <c r="EU228" s="733">
        <f>+IF(ET228=0,0,ET228/ET198*100)</f>
        <v>14.358574536193853</v>
      </c>
      <c r="EV228" s="779">
        <f>+EV229+EV233+EV237</f>
        <v>13935.31261235322</v>
      </c>
      <c r="EW228" s="733">
        <f>+IF(EV228=0,0,EV228/EV198*100)</f>
        <v>13.950009268638578</v>
      </c>
      <c r="EX228" s="779">
        <f>+EX229+EX233+EX237</f>
        <v>13797.702412348757</v>
      </c>
      <c r="EY228" s="733">
        <f>+IF(EX228=0,0,EX228/EX198*100)</f>
        <v>15.041356681779543</v>
      </c>
      <c r="EZ228" s="779">
        <f>+EZ229+EZ233+EZ237</f>
        <v>42172.610864346876</v>
      </c>
      <c r="FA228" s="733">
        <f>+IF(EZ228=0,0,EZ228/EZ198*100)</f>
        <v>14.433249503177606</v>
      </c>
      <c r="FB228" s="779">
        <f t="shared" ref="FB228:FB240" si="215">+ER228+EZ228</f>
        <v>83717.448221079801</v>
      </c>
      <c r="FC228" s="733">
        <f>+IF(FB228=0,0,FB228/FB198*100)</f>
        <v>14.492679476173704</v>
      </c>
      <c r="FD228" s="779">
        <f>+FD229+FD233+FD237</f>
        <v>173567.12159842072</v>
      </c>
      <c r="FE228" s="733">
        <f>+IF(FD228=0,0,FD228/FD198*100)</f>
        <v>14.525191593204708</v>
      </c>
      <c r="FF228" s="779">
        <f>+FF229+FF233+FF237</f>
        <v>193470.07900027433</v>
      </c>
      <c r="FG228" s="733">
        <f>+IF(FF228=0,0,FF228/FF198*100)</f>
        <v>14.547889599273075</v>
      </c>
      <c r="FH228" s="779">
        <f>+FH229+FH233+FH237</f>
        <v>212523.01503763581</v>
      </c>
      <c r="FI228" s="733">
        <f>+IF(FH228=0,0,FH228/FH198*100)</f>
        <v>13.291989352570083</v>
      </c>
      <c r="FJ228" s="779">
        <f>+FJ229+FJ233+FJ237</f>
        <v>228086.97370927676</v>
      </c>
      <c r="FK228" s="733">
        <f>+IF(FJ228=0,0,FJ228/FJ198*100)</f>
        <v>12.73915939136187</v>
      </c>
    </row>
    <row r="229" spans="2:167" s="648" customFormat="1" ht="13.5" customHeight="1">
      <c r="B229" s="769"/>
      <c r="C229" s="731" t="s">
        <v>4855</v>
      </c>
      <c r="D229" s="731"/>
      <c r="E229" s="797">
        <f t="shared" si="186"/>
        <v>33452.65484154044</v>
      </c>
      <c r="F229" s="727">
        <f>+IF(E229=0,0,E229/E198*100)</f>
        <v>4.5872178106395465</v>
      </c>
      <c r="G229" s="797">
        <f>+G230+G231+G232</f>
        <v>2733.3189170000001</v>
      </c>
      <c r="H229" s="727">
        <f>+IF(G229=0,0,G229/G198*100)</f>
        <v>4.5685446923298265</v>
      </c>
      <c r="I229" s="797">
        <f>+I230+I231+I232</f>
        <v>2039.5001890000001</v>
      </c>
      <c r="J229" s="727">
        <f>+IF(I229=0,0,I229/I198*100)</f>
        <v>3.7502017418035902</v>
      </c>
      <c r="K229" s="797">
        <f>+K230+K231+K232</f>
        <v>2703.0802535404373</v>
      </c>
      <c r="L229" s="727">
        <f>+IF(K229=0,0,K229/K198*100)</f>
        <v>4.1898574700304652</v>
      </c>
      <c r="M229" s="797">
        <f>+M230+M231+M232</f>
        <v>7475.8993595404372</v>
      </c>
      <c r="N229" s="727">
        <f>+IF(M229=0,0,M229/M198*100)</f>
        <v>4.1828433813485635</v>
      </c>
      <c r="O229" s="797">
        <f>+O230+O231+O232</f>
        <v>2257.2469933639195</v>
      </c>
      <c r="P229" s="727">
        <f>+IF(O229=0,0,O229/O198*100)</f>
        <v>4.5045698280367468</v>
      </c>
      <c r="Q229" s="797">
        <f>+Q230+Q231+Q232</f>
        <v>2033.1444279999998</v>
      </c>
      <c r="R229" s="727">
        <f>+IF(Q229=0,0,Q229/Q198*100)</f>
        <v>4.3490762348339613</v>
      </c>
      <c r="S229" s="797">
        <f>+S230+S231+S232</f>
        <v>2952.0506506360812</v>
      </c>
      <c r="T229" s="727">
        <f>+IF(S229=0,0,S229/S198*100)</f>
        <v>5.1670430562215932</v>
      </c>
      <c r="U229" s="797">
        <f t="shared" si="205"/>
        <v>7242.4420719999998</v>
      </c>
      <c r="V229" s="727">
        <f>+IF(U229=0,0,U229/U198*100)</f>
        <v>4.7031489791635828</v>
      </c>
      <c r="W229" s="797">
        <f t="shared" si="206"/>
        <v>14718.341431540437</v>
      </c>
      <c r="X229" s="727">
        <f>+IF(W229=0,0,W229/W198*100)</f>
        <v>4.4236548425891353</v>
      </c>
      <c r="Y229" s="797">
        <f>+Y230+Y231+Y232</f>
        <v>2966.6635570000003</v>
      </c>
      <c r="Z229" s="727">
        <f>+IF(Y229=0,0,Y229/Y198*100)</f>
        <v>4.7705968944289108</v>
      </c>
      <c r="AA229" s="797">
        <f>+AA230+AA231+AA232</f>
        <v>2745.5378969999997</v>
      </c>
      <c r="AB229" s="727">
        <f>+IF(AA229=0,0,AA229/AA198*100)</f>
        <v>4.4894891524152074</v>
      </c>
      <c r="AC229" s="797">
        <f>+AC230+AC231+AC232</f>
        <v>3333.522649</v>
      </c>
      <c r="AD229" s="727">
        <f>+IF(AC229=0,0,AC229/AC198*100)</f>
        <v>4.7616391815978094</v>
      </c>
      <c r="AE229" s="797">
        <f t="shared" si="207"/>
        <v>9045.7241030000005</v>
      </c>
      <c r="AF229" s="727">
        <f>+IF(AE229=0,0,AE229/AE198*100)</f>
        <v>4.6784413216841356</v>
      </c>
      <c r="AG229" s="797">
        <f>+AG230+AG231+AG232</f>
        <v>3354.2023510000004</v>
      </c>
      <c r="AH229" s="727">
        <f>+IF(AG229=0,0,AG229/AG198*100)</f>
        <v>4.9556880281414584</v>
      </c>
      <c r="AI229" s="797">
        <f>+AI230+AI231+AI232</f>
        <v>4012.5933110000019</v>
      </c>
      <c r="AJ229" s="727">
        <f>+IF(AI229=0,0,AI229/AI198*100)</f>
        <v>5.5250095854119223</v>
      </c>
      <c r="AK229" s="797">
        <f>+AK230+AK231+AK232</f>
        <v>2321.7936449999997</v>
      </c>
      <c r="AL229" s="727">
        <f>+IF(AK229=0,0,AK229/AK198*100)</f>
        <v>3.6924181240655227</v>
      </c>
      <c r="AM229" s="797">
        <f t="shared" si="208"/>
        <v>9688.589307000002</v>
      </c>
      <c r="AN229" s="727">
        <f>+IF(AM229=0,0,AM229/AM198*100)</f>
        <v>4.768243173444997</v>
      </c>
      <c r="AO229" s="797">
        <f t="shared" si="209"/>
        <v>18734.313410000002</v>
      </c>
      <c r="AP229" s="727">
        <f>+IF(AO229=0,0,AO229/AO198*100)</f>
        <v>4.7244565435722823</v>
      </c>
      <c r="AQ229" s="651"/>
      <c r="AR229" s="797">
        <f>+AR230+AR231+AR232</f>
        <v>54137.280767000004</v>
      </c>
      <c r="AS229" s="727">
        <f>+IF(AR229=0,0,AR229/AR198*100)</f>
        <v>6.6354004552046177</v>
      </c>
      <c r="AT229" s="797">
        <f>+AT230+AT231+AT232</f>
        <v>3532.8558350000003</v>
      </c>
      <c r="AU229" s="727">
        <f>+IF(AT229=0,0,AT229/AT198*100)</f>
        <v>5.4032955849212323</v>
      </c>
      <c r="AV229" s="797">
        <f>+AV230+AV231+AV232</f>
        <v>3290.7365779999991</v>
      </c>
      <c r="AW229" s="727">
        <f>+IF(AV229=0,0,AV229/AV198*100)</f>
        <v>5.564397805874588</v>
      </c>
      <c r="AX229" s="797">
        <f>+AX230+AX231+AX232</f>
        <v>4173.3720510000003</v>
      </c>
      <c r="AY229" s="727">
        <f>+IF(AX229=0,0,AX229/AX198*100)</f>
        <v>5.4699303727688946</v>
      </c>
      <c r="AZ229" s="797">
        <f>+AZ230+AZ231+AZ232</f>
        <v>10996.964463999999</v>
      </c>
      <c r="BA229" s="727">
        <f>+IF(AZ229=0,0,AZ229/AZ198*100)</f>
        <v>5.4760548704574692</v>
      </c>
      <c r="BB229" s="797">
        <f>+BB230+BB231+BB232</f>
        <v>3620.7542520000002</v>
      </c>
      <c r="BC229" s="727">
        <f>+IF(BB229=0,0,BB229/BB198*100)</f>
        <v>5.6773987157732471</v>
      </c>
      <c r="BD229" s="797">
        <f>+BD230+BD231+BD232</f>
        <v>3908.0282089999987</v>
      </c>
      <c r="BE229" s="727">
        <f>+IF(BD229=0,0,BD229/BD198*100)</f>
        <v>5.8461915421763608</v>
      </c>
      <c r="BF229" s="797">
        <f>+BF230+BF231+BF232</f>
        <v>4080.4817049999997</v>
      </c>
      <c r="BG229" s="727">
        <f>+IF(BF229=0,0,BF229/BF198*100)</f>
        <v>6.0228913253693461</v>
      </c>
      <c r="BH229" s="797">
        <f>+BH230+BH231+BH232</f>
        <v>11609.264165999997</v>
      </c>
      <c r="BI229" s="727">
        <f>+IF(BH229=0,0,BH229/BH198*100)</f>
        <v>5.8522739992382782</v>
      </c>
      <c r="BJ229" s="797">
        <f t="shared" si="210"/>
        <v>22606.228629999998</v>
      </c>
      <c r="BK229" s="727">
        <f>+IF(BJ229=0,0,BJ229/BJ198*100)</f>
        <v>5.66301122117821</v>
      </c>
      <c r="BL229" s="797">
        <f>+BL230+BL231+BL232</f>
        <v>4545.0514810000004</v>
      </c>
      <c r="BM229" s="727">
        <f>+IF(BL229=0,0,BL229/BL198*100)</f>
        <v>6.1949264948500078</v>
      </c>
      <c r="BN229" s="797">
        <f>+BN230+BN231+BN232</f>
        <v>3929.9625100000003</v>
      </c>
      <c r="BO229" s="727">
        <f>+IF(BN229=0,0,BN229/BN198*100)</f>
        <v>6.0726241129192777</v>
      </c>
      <c r="BP229" s="797">
        <f>+BP230+BP231+BP232</f>
        <v>3253.1024029999994</v>
      </c>
      <c r="BQ229" s="727">
        <f>+IF(BP229=0,0,BP229/BP198*100)</f>
        <v>5.0462478778308046</v>
      </c>
      <c r="BR229" s="797">
        <f>+BR230+BR231+BR232</f>
        <v>11728.116393999999</v>
      </c>
      <c r="BS229" s="727">
        <f>+IF(BR229=0,0,BR229/BR198*100)</f>
        <v>5.790257402739285</v>
      </c>
      <c r="BT229" s="797">
        <f>+BT230+BT231+BT232</f>
        <v>4048.4698109999999</v>
      </c>
      <c r="BU229" s="727">
        <f>+IF(BT229=0,0,BT229/BT198*100)</f>
        <v>5.8142777261613032</v>
      </c>
      <c r="BV229" s="797">
        <f>+BV230+BV231+BV232</f>
        <v>4515.7694310000006</v>
      </c>
      <c r="BW229" s="727">
        <f>+IF(BV229=0,0,BV229/BV198*100)</f>
        <v>6.192462694451625</v>
      </c>
      <c r="BX229" s="797">
        <f>+BX230+BX231+BX232</f>
        <v>11238.696501000002</v>
      </c>
      <c r="BY229" s="727">
        <f>+IF(BX229=0,0,BX229/BX198*100)</f>
        <v>15.698229989832271</v>
      </c>
      <c r="BZ229" s="797">
        <f>+BZ230+BZ231+BZ232</f>
        <v>19802.935743000002</v>
      </c>
      <c r="CA229" s="727">
        <f>+IF(BZ229=0,0,BZ229/BZ198*100)</f>
        <v>9.2474180301460454</v>
      </c>
      <c r="CB229" s="797">
        <f t="shared" si="211"/>
        <v>31531.052136999999</v>
      </c>
      <c r="CC229" s="727">
        <f>+IF(CB229=0,0,CB229/CB198*100)</f>
        <v>7.5669433439529632</v>
      </c>
      <c r="CE229" s="797">
        <f t="shared" si="187"/>
        <v>68667.716466112019</v>
      </c>
      <c r="CF229" s="727">
        <f>+IF(CE229=0,0,CE229/CE198*100)</f>
        <v>6.5957015609162717</v>
      </c>
      <c r="CG229" s="797">
        <f>+CG230+CG231+CG232</f>
        <v>3979.5943500000008</v>
      </c>
      <c r="CH229" s="727">
        <f>+IF(CG229=0,0,CG229/CG198*100)</f>
        <v>5.0960268597972638</v>
      </c>
      <c r="CI229" s="797">
        <f>+CI230+CI231+CI232</f>
        <v>4219.4583419999999</v>
      </c>
      <c r="CJ229" s="727">
        <f>+IF(CI229=0,0,CI229/CI198*100)</f>
        <v>5.5736676004194976</v>
      </c>
      <c r="CK229" s="797">
        <f>+CK230+CK231+CK232</f>
        <v>5743.1867810000003</v>
      </c>
      <c r="CL229" s="727">
        <f>+IF(CK229=0,0,CK229/CK198*100)</f>
        <v>6.7553697523636993</v>
      </c>
      <c r="CM229" s="797">
        <f>+CM230+CM231+CM232</f>
        <v>13942.239473000001</v>
      </c>
      <c r="CN229" s="727">
        <f>+IF(CM229=0,0,CM229/CM198*100)</f>
        <v>5.8381614620701319</v>
      </c>
      <c r="CO229" s="797">
        <f>+CO230+CO231+CO232</f>
        <v>5348.9302980000011</v>
      </c>
      <c r="CP229" s="727">
        <f>+IF(CO229=0,0,CO229/CO198*100)</f>
        <v>6.398989023735842</v>
      </c>
      <c r="CQ229" s="797">
        <f>+CQ230+CQ231+CQ232</f>
        <v>5906.8648039999998</v>
      </c>
      <c r="CR229" s="727">
        <f>+IF(CQ229=0,0,CQ229/CQ198*100)</f>
        <v>7.1402595496596044</v>
      </c>
      <c r="CS229" s="797">
        <f>+CS230+CS231+CS232</f>
        <v>5517.3509400000003</v>
      </c>
      <c r="CT229" s="727">
        <f>+IF(CS229=0,0,CS229/CS198*100)</f>
        <v>6.2063948889578429</v>
      </c>
      <c r="CU229" s="797">
        <f>+CU230+CU231+CU232</f>
        <v>16773.146042</v>
      </c>
      <c r="CV229" s="727">
        <f>+IF(CU229=0,0,CU229/CU198*100)</f>
        <v>6.5721818670107073</v>
      </c>
      <c r="CW229" s="797">
        <f t="shared" si="212"/>
        <v>30715.385515000002</v>
      </c>
      <c r="CX229" s="727">
        <f>+IF(CW229=0,0,CW229/CW198*100)</f>
        <v>6.2173567255632509</v>
      </c>
      <c r="CY229" s="797">
        <f>+CY230+CY231+CY232</f>
        <v>6391.5668990000004</v>
      </c>
      <c r="CZ229" s="727">
        <f>+IF(CY229=0,0,CY229/CY198*100)</f>
        <v>7.0834553970557383</v>
      </c>
      <c r="DA229" s="797">
        <f>+DA230+DA231+DA232</f>
        <v>6129.0521785654864</v>
      </c>
      <c r="DB229" s="727">
        <f>+IF(DA229=0,0,DA229/DA198*100)</f>
        <v>6.1627602494771798</v>
      </c>
      <c r="DC229" s="797">
        <f>+DC230+DC231+DC232</f>
        <v>7076.7845240000006</v>
      </c>
      <c r="DD229" s="727">
        <f>+IF(DC229=0,0,DC229/DC198*100)</f>
        <v>7.0654787455945982</v>
      </c>
      <c r="DE229" s="797">
        <f>+DE230+DE231+DE232</f>
        <v>19597.403601565486</v>
      </c>
      <c r="DF229" s="727">
        <f>+IF(DE229=0,0,DE229/DE198*100)</f>
        <v>6.7613303071855135</v>
      </c>
      <c r="DG229" s="797">
        <f>+DG230+DG231+DG232</f>
        <v>6025.4400225793797</v>
      </c>
      <c r="DH229" s="727">
        <f>+IF(DG229=0,0,DG229/DG198*100)</f>
        <v>6.3220972449107737</v>
      </c>
      <c r="DI229" s="797">
        <f>+DI230+DI231+DI232</f>
        <v>6221.4303472899246</v>
      </c>
      <c r="DJ229" s="727">
        <f>+IF(DI229=0,0,DI229/DI198*100)</f>
        <v>7.4788076700787975</v>
      </c>
      <c r="DK229" s="797">
        <f>+DK230+DK231+DK232</f>
        <v>6108.0569796772288</v>
      </c>
      <c r="DL229" s="727">
        <f>+IF(DK229=0,0,DK229/DK198*100)</f>
        <v>7.7581244908159848</v>
      </c>
      <c r="DM229" s="797">
        <f>+DM230+DM231+DM232</f>
        <v>18354.927349546535</v>
      </c>
      <c r="DN229" s="727">
        <f>+IF(DM229=0,0,DM229/DM198*100)</f>
        <v>7.1357151076298715</v>
      </c>
      <c r="DO229" s="797">
        <f t="shared" si="213"/>
        <v>37952.330951112017</v>
      </c>
      <c r="DP229" s="727">
        <f>+IF(DO229=0,0,DO229/DO198*100)</f>
        <v>6.9373613400485272</v>
      </c>
      <c r="DR229" s="797">
        <f t="shared" si="188"/>
        <v>74141.117948050567</v>
      </c>
      <c r="DS229" s="727">
        <f>+IF(DR229=0,0,DR229/DR198*100)</f>
        <v>6.5252391475272757</v>
      </c>
      <c r="DT229" s="797">
        <f>+DT230+DT231+DT232</f>
        <v>6258.3101338354772</v>
      </c>
      <c r="DU229" s="727">
        <f>+IF(DT229=0,0,DT229/DT198*100)</f>
        <v>6.6958078911978411</v>
      </c>
      <c r="DV229" s="797">
        <f>+DV230+DV231+DV232</f>
        <v>6075.1816862137057</v>
      </c>
      <c r="DW229" s="727">
        <f>+IF(DV229=0,0,DV229/DV198*100)</f>
        <v>6.3619882097353582</v>
      </c>
      <c r="DX229" s="797">
        <f>+DX230+DX231+DX232</f>
        <v>6325.8317439150078</v>
      </c>
      <c r="DY229" s="727">
        <f>+IF(DX229=0,0,DX229/DX198*100)</f>
        <v>6.521064304373744</v>
      </c>
      <c r="DZ229" s="797">
        <f>+DZ230+DZ231+DZ232</f>
        <v>18659.32356396419</v>
      </c>
      <c r="EA229" s="727">
        <f>+IF(DZ229=0,0,DZ229/DZ198*100)</f>
        <v>6.5250582548443141</v>
      </c>
      <c r="EB229" s="797">
        <f>+EB230+EB231+EB232</f>
        <v>5960.83019629314</v>
      </c>
      <c r="EC229" s="727">
        <f>+IF(EB229=0,0,EB229/EB198*100)</f>
        <v>6.4905828926286793</v>
      </c>
      <c r="ED229" s="797">
        <f>+ED230+ED231+ED232</f>
        <v>5806.1242384941706</v>
      </c>
      <c r="EE229" s="727">
        <f>+IF(ED229=0,0,ED229/ED198*100)</f>
        <v>6.3652834880952041</v>
      </c>
      <c r="EF229" s="797">
        <f>+EF230+EF231+EF232</f>
        <v>5786.7348103257355</v>
      </c>
      <c r="EG229" s="727">
        <f>+IF(EF229=0,0,EF229/EF198*100)</f>
        <v>6.4620412891407106</v>
      </c>
      <c r="EH229" s="797">
        <f>+EH230+EH231+EH232</f>
        <v>17553.689245113048</v>
      </c>
      <c r="EI229" s="727">
        <f>+IF(EH229=0,0,EH229/EH198*100)</f>
        <v>6.4392807316006344</v>
      </c>
      <c r="EJ229" s="797">
        <f t="shared" si="214"/>
        <v>36213.012809077234</v>
      </c>
      <c r="EK229" s="727">
        <f>+IF(EJ229=0,0,EJ229/EJ198*100)</f>
        <v>6.4831953847020118</v>
      </c>
      <c r="EL229" s="797">
        <f>+EL230+EL231+EL232</f>
        <v>6415.8271081596122</v>
      </c>
      <c r="EM229" s="727">
        <f>+IF(EL229=0,0,EL229/EL198*100)</f>
        <v>6.7618722367125077</v>
      </c>
      <c r="EN229" s="797">
        <f>+EN230+EN231+EN232</f>
        <v>6365.7459213354614</v>
      </c>
      <c r="EO229" s="727">
        <f>+IF(EN229=0,0,EN229/EN198*100)</f>
        <v>6.7696142108537032</v>
      </c>
      <c r="EP229" s="797">
        <f>+EP230+EP231+EP232</f>
        <v>6066.745033177217</v>
      </c>
      <c r="EQ229" s="727">
        <f>+IF(EP229=0,0,EP229/EP198*100)</f>
        <v>6.2837770945103024</v>
      </c>
      <c r="ER229" s="797">
        <f>+ER230+ER231+ER232</f>
        <v>18848.31806267229</v>
      </c>
      <c r="ES229" s="727">
        <f>+IF(ER229=0,0,ER229/ER198*100)</f>
        <v>6.6027262494166985</v>
      </c>
      <c r="ET229" s="797">
        <f>+ET230+ET231+ET232</f>
        <v>6631.5232765338578</v>
      </c>
      <c r="EU229" s="727">
        <f>+IF(ET229=0,0,ET229/ET198*100)</f>
        <v>6.5943134636209839</v>
      </c>
      <c r="EV229" s="797">
        <f>+EV230+EV231+EV232</f>
        <v>6400.9067994591696</v>
      </c>
      <c r="EW229" s="727">
        <f>+IF(EV229=0,0,EV229/EV198*100)</f>
        <v>6.4076574142292229</v>
      </c>
      <c r="EX229" s="797">
        <f>+EX230+EX231+EX232</f>
        <v>6047.3570003080176</v>
      </c>
      <c r="EY229" s="727">
        <f>+IF(EX229=0,0,EX229/EX198*100)</f>
        <v>6.5924348058326672</v>
      </c>
      <c r="EZ229" s="797">
        <f>+EZ230+EZ231+EZ232</f>
        <v>19079.787076301047</v>
      </c>
      <c r="FA229" s="727">
        <f>+IF(EZ229=0,0,EZ229/EZ198*100)</f>
        <v>6.5299093818392979</v>
      </c>
      <c r="FB229" s="797">
        <f t="shared" si="215"/>
        <v>37928.105138973333</v>
      </c>
      <c r="FC229" s="727">
        <f>+IF(FB229=0,0,FB229/FB198*100)</f>
        <v>6.5658937604759604</v>
      </c>
      <c r="FD229" s="797">
        <f>+FD230+FD231+FD232</f>
        <v>71180.030763511095</v>
      </c>
      <c r="FE229" s="727">
        <f>+IF(FD229=0,0,FD229/FD198*100)</f>
        <v>5.9567939764670923</v>
      </c>
      <c r="FF229" s="797">
        <f>+FF230+FF231+FF232</f>
        <v>80411.553912902265</v>
      </c>
      <c r="FG229" s="727">
        <f>+IF(FF229=0,0,FF229/FF198*100)</f>
        <v>6.0465081467674304</v>
      </c>
      <c r="FH229" s="797">
        <f>+FH230+FH231+FH232</f>
        <v>87109.46003732692</v>
      </c>
      <c r="FI229" s="727">
        <f>+IF(FH229=0,0,FH229/FH198*100)</f>
        <v>5.4481535334854581</v>
      </c>
      <c r="FJ229" s="797">
        <f>+FJ230+FJ231+FJ232</f>
        <v>93660.214053041389</v>
      </c>
      <c r="FK229" s="727">
        <f>+IF(FJ229=0,0,FJ229/FJ198*100)</f>
        <v>5.2311290559344972</v>
      </c>
    </row>
    <row r="230" spans="2:167" s="648" customFormat="1" ht="13.5" customHeight="1">
      <c r="B230" s="769"/>
      <c r="C230" s="771"/>
      <c r="D230" s="731" t="s">
        <v>4856</v>
      </c>
      <c r="E230" s="770">
        <f t="shared" si="186"/>
        <v>11875.464246146543</v>
      </c>
      <c r="F230" s="726">
        <f>+IF(E230=0,0,E230/E198*100)</f>
        <v>1.6284310275993648</v>
      </c>
      <c r="G230" s="770">
        <v>1584.5993040929091</v>
      </c>
      <c r="H230" s="726">
        <f>+IF(G230=0,0,G230/G198*100)</f>
        <v>2.64854302041301</v>
      </c>
      <c r="I230" s="770">
        <v>1018.0290489265228</v>
      </c>
      <c r="J230" s="726">
        <f>+IF(I230=0,0,I230/I198*100)</f>
        <v>1.8719362386344442</v>
      </c>
      <c r="K230" s="770">
        <v>618.91735383041623</v>
      </c>
      <c r="L230" s="726">
        <f>+IF(K230=0,0,K230/K198*100)</f>
        <v>0.95934092037458818</v>
      </c>
      <c r="M230" s="770">
        <f t="shared" ref="M230:M236" si="216">+G230+I230+K230</f>
        <v>3221.5457068498481</v>
      </c>
      <c r="N230" s="726">
        <f>+IF(M230=0,0,M230/M198*100)</f>
        <v>1.8024883013456086</v>
      </c>
      <c r="O230" s="770">
        <v>957.76810653428765</v>
      </c>
      <c r="P230" s="726">
        <f>+IF(O230=0,0,O230/O198*100)</f>
        <v>1.9113253124863807</v>
      </c>
      <c r="Q230" s="770">
        <v>919.74851425602026</v>
      </c>
      <c r="R230" s="726">
        <f>+IF(Q230=0,0,Q230/Q198*100)</f>
        <v>1.9674236371439435</v>
      </c>
      <c r="S230" s="770">
        <v>1047.9378433345223</v>
      </c>
      <c r="T230" s="726">
        <f>+IF(S230=0,0,S230/S198*100)</f>
        <v>1.8342300311096478</v>
      </c>
      <c r="U230" s="770">
        <f t="shared" si="205"/>
        <v>2925.4544641248303</v>
      </c>
      <c r="V230" s="726">
        <f>+IF(U230=0,0,U230/U198*100)</f>
        <v>1.8997526027486384</v>
      </c>
      <c r="W230" s="770">
        <f t="shared" si="206"/>
        <v>6147.0001709746784</v>
      </c>
      <c r="X230" s="726">
        <f>+IF(W230=0,0,W230/W198*100)</f>
        <v>1.8475048428661445</v>
      </c>
      <c r="Y230" s="770">
        <v>1046.4650340961693</v>
      </c>
      <c r="Z230" s="726">
        <f>+IF(Y230=0,0,Y230/Y198*100)</f>
        <v>1.6827869914699696</v>
      </c>
      <c r="AA230" s="770">
        <v>1008.896498045677</v>
      </c>
      <c r="AB230" s="726">
        <f>+IF(AA230=0,0,AA230/AA198*100)</f>
        <v>1.6497422559109398</v>
      </c>
      <c r="AC230" s="770">
        <v>881.18293258311087</v>
      </c>
      <c r="AD230" s="726">
        <f>+IF(AC230=0,0,AC230/AC198*100)</f>
        <v>1.2586910664013915</v>
      </c>
      <c r="AE230" s="770">
        <f t="shared" si="207"/>
        <v>2936.5444647249574</v>
      </c>
      <c r="AF230" s="726">
        <f>+IF(AE230=0,0,AE230/AE198*100)</f>
        <v>1.5187784648633851</v>
      </c>
      <c r="AG230" s="770">
        <v>901.72644081324734</v>
      </c>
      <c r="AH230" s="726">
        <f>+IF(AG230=0,0,AG230/AG198*100)</f>
        <v>1.3322615810774074</v>
      </c>
      <c r="AI230" s="770">
        <v>982.91662181731681</v>
      </c>
      <c r="AJ230" s="726">
        <f>+IF(AI230=0,0,AI230/AI198*100)</f>
        <v>1.3533950082391935</v>
      </c>
      <c r="AK230" s="770">
        <v>907.27654781634283</v>
      </c>
      <c r="AL230" s="726">
        <f>+IF(AK230=0,0,AK230/AK198*100)</f>
        <v>1.442869126595729</v>
      </c>
      <c r="AM230" s="770">
        <f t="shared" si="208"/>
        <v>2791.919610446907</v>
      </c>
      <c r="AN230" s="726">
        <f>+IF(AM230=0,0,AM230/AM198*100)</f>
        <v>1.3740443733849226</v>
      </c>
      <c r="AO230" s="770">
        <f t="shared" si="209"/>
        <v>5728.4640751718644</v>
      </c>
      <c r="AP230" s="726">
        <f>+IF(AO230=0,0,AO230/AO198*100)</f>
        <v>1.4446155027020258</v>
      </c>
      <c r="AQ230" s="651"/>
      <c r="AR230" s="770">
        <v>15041.547919312714</v>
      </c>
      <c r="AS230" s="726">
        <f>+IF(AR230=0,0,AR230/AR198*100)</f>
        <v>1.8435852798064427</v>
      </c>
      <c r="AT230" s="770">
        <v>1861.9061250126558</v>
      </c>
      <c r="AU230" s="726">
        <f>+IF(AT230=0,0,AT230/AT198*100)</f>
        <v>2.8476761053055202</v>
      </c>
      <c r="AV230" s="770">
        <v>1091.7154887202457</v>
      </c>
      <c r="AW230" s="726">
        <f>+IF(AV230=0,0,AV230/AV198*100)</f>
        <v>1.8460120177003851</v>
      </c>
      <c r="AX230" s="770">
        <v>1745.8884016346528</v>
      </c>
      <c r="AY230" s="726">
        <f>+IF(AX230=0,0,AX230/AX198*100)</f>
        <v>2.2882905906455275</v>
      </c>
      <c r="AZ230" s="770">
        <f t="shared" ref="AZ230:AZ236" si="217">+AT230+AV230+AX230</f>
        <v>4699.5100153675539</v>
      </c>
      <c r="BA230" s="726">
        <f>+IF(AZ230=0,0,AZ230/AZ198*100)</f>
        <v>2.3401707619100978</v>
      </c>
      <c r="BB230" s="770">
        <v>1101.9268369201188</v>
      </c>
      <c r="BC230" s="726">
        <f>+IF(BB230=0,0,BB230/BB198*100)</f>
        <v>1.7278383379238407</v>
      </c>
      <c r="BD230" s="770">
        <v>1202.712002398795</v>
      </c>
      <c r="BE230" s="726">
        <f>+IF(BD230=0,0,BD230/BD198*100)</f>
        <v>1.7991898625258445</v>
      </c>
      <c r="BF230" s="770">
        <v>1213.6601454920622</v>
      </c>
      <c r="BG230" s="726">
        <f>+IF(BF230=0,0,BF230/BF198*100)</f>
        <v>1.7913922155988786</v>
      </c>
      <c r="BH230" s="770">
        <f t="shared" ref="BH230:BH236" si="218">+BB230+BD230+BF230</f>
        <v>3518.2989848109755</v>
      </c>
      <c r="BI230" s="726">
        <f>+IF(BH230=0,0,BH230/BH198*100)</f>
        <v>1.7735878326085208</v>
      </c>
      <c r="BJ230" s="770">
        <f t="shared" si="210"/>
        <v>8217.8090001785295</v>
      </c>
      <c r="BK230" s="726">
        <f>+IF(BJ230=0,0,BJ230/BJ198*100)</f>
        <v>2.0586160276089496</v>
      </c>
      <c r="BL230" s="770">
        <v>1312.2784379440493</v>
      </c>
      <c r="BM230" s="726">
        <f>+IF(BL230=0,0,BL230/BL198*100)</f>
        <v>1.7886416683780511</v>
      </c>
      <c r="BN230" s="770">
        <v>1119.361572561417</v>
      </c>
      <c r="BO230" s="726">
        <f>+IF(BN230=0,0,BN230/BN198*100)</f>
        <v>1.7296506160848089</v>
      </c>
      <c r="BP230" s="770">
        <v>995.16326284080355</v>
      </c>
      <c r="BQ230" s="726">
        <f>+IF(BP230=0,0,BP230/BP198*100)</f>
        <v>1.5437080918739172</v>
      </c>
      <c r="BR230" s="770">
        <f t="shared" ref="BR230:BR236" si="219">+BL230+BN230+BP230</f>
        <v>3426.8032733462696</v>
      </c>
      <c r="BS230" s="726">
        <f>+IF(BR230=0,0,BR230/BR198*100)</f>
        <v>1.6918380031916707</v>
      </c>
      <c r="BT230" s="770">
        <v>1080.3519356961619</v>
      </c>
      <c r="BU230" s="726">
        <f>+IF(BT230=0,0,BT230/BT198*100)</f>
        <v>1.5515655270705546</v>
      </c>
      <c r="BV230" s="770">
        <v>1170.3299532717501</v>
      </c>
      <c r="BW230" s="726">
        <f>+IF(BV230=0,0,BV230/BV198*100)</f>
        <v>1.6048703740460362</v>
      </c>
      <c r="BX230" s="770">
        <v>1146.25375682</v>
      </c>
      <c r="BY230" s="726">
        <f>+IF(BX230=0,0,BX230/BX198*100)</f>
        <v>1.6010891565288323</v>
      </c>
      <c r="BZ230" s="770">
        <f t="shared" ref="BZ230:BZ236" si="220">+BT230+BV230+BX230</f>
        <v>3396.9356457879121</v>
      </c>
      <c r="CA230" s="726">
        <f>+IF(BZ230=0,0,BZ230/BZ198*100)</f>
        <v>1.5862740931838279</v>
      </c>
      <c r="CB230" s="770">
        <f t="shared" si="211"/>
        <v>6823.7389191341817</v>
      </c>
      <c r="CC230" s="726">
        <f>+IF(CB230=0,0,CB230/CB198*100)</f>
        <v>1.6375871496664858</v>
      </c>
      <c r="CE230" s="770">
        <f t="shared" si="187"/>
        <v>16090.34171826509</v>
      </c>
      <c r="CF230" s="726">
        <f>+IF(CE230=0,0,CE230/CE198*100)</f>
        <v>1.5455165461809366</v>
      </c>
      <c r="CG230" s="770">
        <v>1002.4453021027034</v>
      </c>
      <c r="CH230" s="726">
        <f>+IF(CG230=0,0,CG230/CG198*100)</f>
        <v>1.2836705793878107</v>
      </c>
      <c r="CI230" s="770">
        <v>879.95969818828098</v>
      </c>
      <c r="CJ230" s="726">
        <f>+IF(CI230=0,0,CI230/CI198*100)</f>
        <v>1.162377362669301</v>
      </c>
      <c r="CK230" s="770">
        <v>787.34924485397107</v>
      </c>
      <c r="CL230" s="726">
        <f>+IF(CK230=0,0,CK230/CK198*100)</f>
        <v>0.92611218754525737</v>
      </c>
      <c r="CM230" s="770">
        <f t="shared" ref="CM230:CM236" si="221">+CG230+CI230+CK230</f>
        <v>2669.7542451449553</v>
      </c>
      <c r="CN230" s="726">
        <f>+IF(CM230=0,0,CM230/CM198*100)</f>
        <v>1.1179306149049828</v>
      </c>
      <c r="CO230" s="770">
        <v>1209.1898734598578</v>
      </c>
      <c r="CP230" s="726">
        <f>+IF(CO230=0,0,CO230/CO198*100)</f>
        <v>1.4465682476317363</v>
      </c>
      <c r="CQ230" s="770">
        <v>1415.4320169101927</v>
      </c>
      <c r="CR230" s="726">
        <f>+IF(CQ230=0,0,CQ230/CQ198*100)</f>
        <v>1.7109841364225946</v>
      </c>
      <c r="CS230" s="770">
        <v>1294.7656675026401</v>
      </c>
      <c r="CT230" s="726">
        <f>+IF(CS230=0,0,CS230/CS198*100)</f>
        <v>1.4564647252955918</v>
      </c>
      <c r="CU230" s="770">
        <f t="shared" ref="CU230:CU236" si="222">+CO230+CQ230+CS230</f>
        <v>3919.3875578726906</v>
      </c>
      <c r="CV230" s="726">
        <f>+IF(CU230=0,0,CU230/CU198*100)</f>
        <v>1.5357242924575898</v>
      </c>
      <c r="CW230" s="770">
        <f t="shared" si="212"/>
        <v>6589.1418030176465</v>
      </c>
      <c r="CX230" s="726">
        <f>+IF(CW230=0,0,CW230/CW198*100)</f>
        <v>1.3337630121775708</v>
      </c>
      <c r="CY230" s="770">
        <v>1392.9379307244435</v>
      </c>
      <c r="CZ230" s="726">
        <f>+IF(CY230=0,0,CY230/CY198*100)</f>
        <v>1.5437237627439111</v>
      </c>
      <c r="DA230" s="770">
        <v>2788.8915963812342</v>
      </c>
      <c r="DB230" s="726">
        <f>+IF(DA230=0,0,DA230/DA198*100)</f>
        <v>2.8042297193008938</v>
      </c>
      <c r="DC230" s="770">
        <v>1360.2771065488325</v>
      </c>
      <c r="DD230" s="726">
        <f>+IF(DC230=0,0,DC230/DC198*100)</f>
        <v>1.358103945633105</v>
      </c>
      <c r="DE230" s="770">
        <f t="shared" ref="DE230:DE236" si="223">+CY230+DA230+DC230</f>
        <v>5542.10663365451</v>
      </c>
      <c r="DF230" s="726">
        <f>+IF(DE230=0,0,DE230/DE198*100)</f>
        <v>1.9120907192414389</v>
      </c>
      <c r="DG230" s="770">
        <v>1317.2065776869365</v>
      </c>
      <c r="DH230" s="726">
        <f>+IF(DG230=0,0,DG230/DG198*100)</f>
        <v>1.3820580811636853</v>
      </c>
      <c r="DI230" s="770">
        <v>1302.9582229618438</v>
      </c>
      <c r="DJ230" s="726">
        <f>+IF(DI230=0,0,DI230/DI198*100)</f>
        <v>1.5662915772936437</v>
      </c>
      <c r="DK230" s="770">
        <v>1338.9284809441533</v>
      </c>
      <c r="DL230" s="726">
        <f>+IF(DK230=0,0,DK230/DK198*100)</f>
        <v>1.70063473114699</v>
      </c>
      <c r="DM230" s="770">
        <f t="shared" ref="DM230:DM236" si="224">+DG230+DI230+DK230</f>
        <v>3959.0932815929336</v>
      </c>
      <c r="DN230" s="726">
        <f>+IF(DM230=0,0,DM230/DM198*100)</f>
        <v>1.5391486549619371</v>
      </c>
      <c r="DO230" s="770">
        <f t="shared" si="213"/>
        <v>9501.1999152474436</v>
      </c>
      <c r="DP230" s="726">
        <f>+IF(DO230=0,0,DO230/DO198*100)</f>
        <v>1.7367380428099548</v>
      </c>
      <c r="DR230" s="770">
        <f t="shared" si="188"/>
        <v>15733.78741087693</v>
      </c>
      <c r="DS230" s="726">
        <f>+IF(DR230=0,0,DR230/DR198*100)</f>
        <v>1.3847474706850633</v>
      </c>
      <c r="DT230" s="770">
        <v>1292.6278172360571</v>
      </c>
      <c r="DU230" s="726">
        <f>+IF(DT230=0,0,DT230/DT198*100)</f>
        <v>1.3829911515948796</v>
      </c>
      <c r="DV230" s="770">
        <v>1303.0569044855727</v>
      </c>
      <c r="DW230" s="726">
        <f>+IF(DV230=0,0,DV230/DV198*100)</f>
        <v>1.3645736195452196</v>
      </c>
      <c r="DX230" s="770">
        <v>1354.3949184954106</v>
      </c>
      <c r="DY230" s="726">
        <f>+IF(DX230=0,0,DX230/DX198*100)</f>
        <v>1.3961952695819717</v>
      </c>
      <c r="DZ230" s="770">
        <f t="shared" ref="DZ230:DZ236" si="225">+DT230+DV230+DX230</f>
        <v>3950.0796402170408</v>
      </c>
      <c r="EA230" s="726">
        <f>+IF(DZ230=0,0,DZ230/DZ198*100)</f>
        <v>1.3813201574717131</v>
      </c>
      <c r="EB230" s="770">
        <v>1326.53942335848</v>
      </c>
      <c r="EC230" s="726">
        <f>+IF(EB230=0,0,EB230/EB198*100)</f>
        <v>1.4444320344844532</v>
      </c>
      <c r="ED230" s="770">
        <v>1344.3249772340353</v>
      </c>
      <c r="EE230" s="726">
        <f>+IF(ED230=0,0,ED230/ED198*100)</f>
        <v>1.4737902994719663</v>
      </c>
      <c r="EF230" s="770">
        <v>1359.7204500287257</v>
      </c>
      <c r="EG230" s="726">
        <f>+IF(EF230=0,0,EF230/EF198*100)</f>
        <v>1.5183985404162694</v>
      </c>
      <c r="EH230" s="770">
        <f t="shared" ref="EH230:EH236" si="226">+EB230+ED230+EF230</f>
        <v>4030.584850621241</v>
      </c>
      <c r="EI230" s="726">
        <f>+IF(EH230=0,0,EH230/EH198*100)</f>
        <v>1.4785534256231863</v>
      </c>
      <c r="EJ230" s="770">
        <f t="shared" si="214"/>
        <v>7980.6644908382823</v>
      </c>
      <c r="EK230" s="726">
        <f>+IF(EJ230=0,0,EJ230/EJ198*100)</f>
        <v>1.4287738903869571</v>
      </c>
      <c r="EL230" s="770">
        <v>1376.5388479664341</v>
      </c>
      <c r="EM230" s="726">
        <f>+IF(EL230=0,0,EL230/EL198*100)</f>
        <v>1.4507840784834449</v>
      </c>
      <c r="EN230" s="770">
        <v>1341.4836788314703</v>
      </c>
      <c r="EO230" s="726">
        <f>+IF(EN230=0,0,EN230/EN198*100)</f>
        <v>1.4265927493915225</v>
      </c>
      <c r="EP230" s="770">
        <v>1262.6291132599367</v>
      </c>
      <c r="EQ230" s="726">
        <f>+IF(EP230=0,0,EP230/EP198*100)</f>
        <v>1.3077984746969802</v>
      </c>
      <c r="ER230" s="770">
        <f t="shared" ref="ER230:ER236" si="227">+EL230+EN230+EP230</f>
        <v>3980.6516400578412</v>
      </c>
      <c r="ES230" s="726">
        <f>+IF(ER230=0,0,ER230/ER198*100)</f>
        <v>1.3944561518009078</v>
      </c>
      <c r="ET230" s="770">
        <v>1286.8327523931514</v>
      </c>
      <c r="EU230" s="726">
        <f>+IF(ET230=0,0,ET230/ET198*100)</f>
        <v>1.2796122686566098</v>
      </c>
      <c r="EV230" s="770">
        <v>1261.7427820755886</v>
      </c>
      <c r="EW230" s="726">
        <f>+IF(EV230=0,0,EV230/EV198*100)</f>
        <v>1.2630734590761359</v>
      </c>
      <c r="EX230" s="770">
        <v>1223.8957455120667</v>
      </c>
      <c r="EY230" s="726">
        <f>+IF(EX230=0,0,EX230/EX198*100)</f>
        <v>1.334211443282298</v>
      </c>
      <c r="EZ230" s="770">
        <f t="shared" ref="EZ230:EZ236" si="228">+ET230+EV230+EX230</f>
        <v>3772.4712799808067</v>
      </c>
      <c r="FA230" s="726">
        <f>+IF(EZ230=0,0,EZ230/EZ198*100)</f>
        <v>1.2910990833049534</v>
      </c>
      <c r="FB230" s="770">
        <f t="shared" si="215"/>
        <v>7753.1229200386479</v>
      </c>
      <c r="FC230" s="726">
        <f>+IF(FB230=0,0,FB230/FB198*100)</f>
        <v>1.3421757089724964</v>
      </c>
      <c r="FD230" s="770">
        <v>15942.236930694111</v>
      </c>
      <c r="FE230" s="726">
        <f>+IF(FD230=0,0,FD230/FD198*100)</f>
        <v>1.3341469496645888</v>
      </c>
      <c r="FF230" s="770">
        <v>17622.617532626551</v>
      </c>
      <c r="FG230" s="726">
        <f>+IF(FF230=0,0,FF230/FF198*100)</f>
        <v>1.3251242550766813</v>
      </c>
      <c r="FH230" s="770">
        <v>19692.60324128671</v>
      </c>
      <c r="FI230" s="726">
        <f>+IF(FH230=0,0,FH230/FH198*100)</f>
        <v>1.2316495348102223</v>
      </c>
      <c r="FJ230" s="770">
        <v>21543.314715271285</v>
      </c>
      <c r="FK230" s="726">
        <f>+IF(FJ230=0,0,FJ230/FJ198*100)</f>
        <v>1.2032415333193156</v>
      </c>
    </row>
    <row r="231" spans="2:167" s="648" customFormat="1" ht="13.5" customHeight="1">
      <c r="B231" s="769"/>
      <c r="C231" s="771"/>
      <c r="D231" s="771" t="s">
        <v>4857</v>
      </c>
      <c r="E231" s="772">
        <f t="shared" si="186"/>
        <v>20799.864706009692</v>
      </c>
      <c r="F231" s="737">
        <f>+IF(E231=0,0,E231/E198*100)</f>
        <v>2.8521954472749087</v>
      </c>
      <c r="G231" s="772">
        <v>1094.4676461918386</v>
      </c>
      <c r="H231" s="737">
        <f>+IF(G231=0,0,G231/G198*100)</f>
        <v>1.8293234370998366</v>
      </c>
      <c r="I231" s="772">
        <v>942.03820895749141</v>
      </c>
      <c r="J231" s="737">
        <f>+IF(I231=0,0,I231/I198*100)</f>
        <v>1.7322054448105368</v>
      </c>
      <c r="K231" s="772">
        <v>2027.9597287796628</v>
      </c>
      <c r="L231" s="737">
        <f>+IF(K231=0,0,K231/K198*100)</f>
        <v>3.1433999073536265</v>
      </c>
      <c r="M231" s="772">
        <f t="shared" si="216"/>
        <v>4064.4655839289926</v>
      </c>
      <c r="N231" s="737">
        <f>+IF(M231=0,0,M231/M198*100)</f>
        <v>2.2741107322104863</v>
      </c>
      <c r="O231" s="772">
        <v>1249.878181896207</v>
      </c>
      <c r="P231" s="737">
        <f>+IF(O231=0,0,O231/O198*100)</f>
        <v>2.4942611789685385</v>
      </c>
      <c r="Q231" s="772">
        <v>1048.61995842385</v>
      </c>
      <c r="R231" s="737">
        <f>+IF(Q231=0,0,Q231/Q198*100)</f>
        <v>2.2430910847981052</v>
      </c>
      <c r="S231" s="772">
        <v>1852.8137962110802</v>
      </c>
      <c r="T231" s="737">
        <f>+IF(S231=0,0,S231/S198*100)</f>
        <v>3.2430231703921493</v>
      </c>
      <c r="U231" s="772">
        <f t="shared" si="205"/>
        <v>4151.3119365311377</v>
      </c>
      <c r="V231" s="737">
        <f>+IF(U231=0,0,U231/U198*100)</f>
        <v>2.6958087206480617</v>
      </c>
      <c r="W231" s="772">
        <f t="shared" si="206"/>
        <v>8215.7775204601312</v>
      </c>
      <c r="X231" s="737">
        <f>+IF(W231=0,0,W231/W198*100)</f>
        <v>2.4692839327762925</v>
      </c>
      <c r="Y231" s="772">
        <v>1864.4451804105013</v>
      </c>
      <c r="Z231" s="737">
        <f>+IF(Y231=0,0,Y231/Y198*100)</f>
        <v>2.9981547339644239</v>
      </c>
      <c r="AA231" s="772">
        <v>1663.8842075477908</v>
      </c>
      <c r="AB231" s="737">
        <f>+IF(AA231=0,0,AA231/AA198*100)</f>
        <v>2.7207747191627205</v>
      </c>
      <c r="AC231" s="772">
        <v>2397.452353432901</v>
      </c>
      <c r="AD231" s="737">
        <f>+IF(AC231=0,0,AC231/AC198*100)</f>
        <v>3.4245464225492892</v>
      </c>
      <c r="AE231" s="772">
        <f t="shared" si="207"/>
        <v>5925.7817413911926</v>
      </c>
      <c r="AF231" s="737">
        <f>+IF(AE231=0,0,AE231/AE198*100)</f>
        <v>3.0648096102125755</v>
      </c>
      <c r="AG231" s="772">
        <v>2398.3163659159763</v>
      </c>
      <c r="AH231" s="737">
        <f>+IF(AG231=0,0,AG231/AG198*100)</f>
        <v>3.5434080769522223</v>
      </c>
      <c r="AI231" s="772">
        <v>2954.4195216413273</v>
      </c>
      <c r="AJ231" s="737">
        <f>+IF(AI231=0,0,AI231/AI198*100)</f>
        <v>4.0679916730281445</v>
      </c>
      <c r="AK231" s="772">
        <v>1305.5695566010638</v>
      </c>
      <c r="AL231" s="737">
        <f>+IF(AK231=0,0,AK231/AK198*100)</f>
        <v>2.0762864535370698</v>
      </c>
      <c r="AM231" s="772">
        <f t="shared" si="208"/>
        <v>6658.3054441583672</v>
      </c>
      <c r="AN231" s="737">
        <f>+IF(AM231=0,0,AM231/AM198*100)</f>
        <v>3.2768877361621236</v>
      </c>
      <c r="AO231" s="772">
        <f t="shared" si="209"/>
        <v>12584.087185549561</v>
      </c>
      <c r="AP231" s="737">
        <f>+IF(AO231=0,0,AO231/AO198*100)</f>
        <v>3.173480220359659</v>
      </c>
      <c r="AQ231" s="651"/>
      <c r="AR231" s="772">
        <v>38143.029968040944</v>
      </c>
      <c r="AS231" s="737">
        <f>+IF(AR231=0,0,AR231/AR198*100)</f>
        <v>4.6750460094607993</v>
      </c>
      <c r="AT231" s="772">
        <v>1623.454169038223</v>
      </c>
      <c r="AU231" s="737">
        <f>+IF(AT231=0,0,AT231/AT198*100)</f>
        <v>2.4829778382072574</v>
      </c>
      <c r="AV231" s="772">
        <v>2155.7220525560001</v>
      </c>
      <c r="AW231" s="737">
        <f>+IF(AV231=0,0,AV231/AV198*100)</f>
        <v>3.6451702453219195</v>
      </c>
      <c r="AX231" s="772">
        <v>2367.1342345724543</v>
      </c>
      <c r="AY231" s="737">
        <f>+IF(AX231=0,0,AX231/AX198*100)</f>
        <v>3.1025413713130066</v>
      </c>
      <c r="AZ231" s="772">
        <f t="shared" si="217"/>
        <v>6146.3104561666769</v>
      </c>
      <c r="BA231" s="737">
        <f>+IF(AZ231=0,0,AZ231/AZ198*100)</f>
        <v>3.0606203574647837</v>
      </c>
      <c r="BB231" s="772">
        <v>2468.3510278345275</v>
      </c>
      <c r="BC231" s="737">
        <f>+IF(BB231=0,0,BB231/BB198*100)</f>
        <v>3.8704126212831196</v>
      </c>
      <c r="BD231" s="772">
        <v>2609.7217162386887</v>
      </c>
      <c r="BE231" s="737">
        <f>+IF(BD231=0,0,BD231/BD198*100)</f>
        <v>3.9039976706853405</v>
      </c>
      <c r="BF231" s="772">
        <v>2798.4739741017365</v>
      </c>
      <c r="BG231" s="737">
        <f>+IF(BF231=0,0,BF231/BF198*100)</f>
        <v>4.1306163932155728</v>
      </c>
      <c r="BH231" s="772">
        <f t="shared" si="218"/>
        <v>7876.5467181749527</v>
      </c>
      <c r="BI231" s="737">
        <f>+IF(BH231=0,0,BH231/BH198*100)</f>
        <v>3.9705970079965258</v>
      </c>
      <c r="BJ231" s="772">
        <f t="shared" si="210"/>
        <v>14022.857174341629</v>
      </c>
      <c r="BK231" s="737">
        <f>+IF(BJ231=0,0,BJ231/BJ198*100)</f>
        <v>3.5128193574885573</v>
      </c>
      <c r="BL231" s="772">
        <v>3151.0233252401886</v>
      </c>
      <c r="BM231" s="737">
        <f>+IF(BL231=0,0,BL231/BL198*100)</f>
        <v>4.2948595775038294</v>
      </c>
      <c r="BN231" s="772">
        <v>2747.8799618242301</v>
      </c>
      <c r="BO231" s="737">
        <f>+IF(BN231=0,0,BN231/BN198*100)</f>
        <v>4.2460563104917561</v>
      </c>
      <c r="BP231" s="772">
        <v>2196.5266337573912</v>
      </c>
      <c r="BQ231" s="737">
        <f>+IF(BP231=0,0,BP231/BP198*100)</f>
        <v>3.4072760371684732</v>
      </c>
      <c r="BR231" s="772">
        <f t="shared" si="219"/>
        <v>8095.4299208218099</v>
      </c>
      <c r="BS231" s="737">
        <f>+IF(BR231=0,0,BR231/BR198*100)</f>
        <v>3.9967733481376633</v>
      </c>
      <c r="BT231" s="772">
        <v>2898.6864177629845</v>
      </c>
      <c r="BU231" s="737">
        <f>+IF(BT231=0,0,BT231/BT198*100)</f>
        <v>4.1629970484484424</v>
      </c>
      <c r="BV231" s="772">
        <v>3277.2560089345184</v>
      </c>
      <c r="BW231" s="737">
        <f>+IF(BV231=0,0,BV231/BV198*100)</f>
        <v>4.4940925097232727</v>
      </c>
      <c r="BX231" s="772">
        <v>9848.800446180001</v>
      </c>
      <c r="BY231" s="737">
        <f>+IF(BX231=0,0,BX231/BX198*100)</f>
        <v>13.756820865688427</v>
      </c>
      <c r="BZ231" s="772">
        <f t="shared" si="220"/>
        <v>16024.742872877505</v>
      </c>
      <c r="CA231" s="737">
        <f>+IF(BZ231=0,0,BZ231/BZ198*100)</f>
        <v>7.4831074591293127</v>
      </c>
      <c r="CB231" s="772">
        <f t="shared" si="211"/>
        <v>24120.172793699316</v>
      </c>
      <c r="CC231" s="737">
        <f>+IF(CB231=0,0,CB231/CB198*100)</f>
        <v>5.7884519737324487</v>
      </c>
      <c r="CE231" s="772">
        <f t="shared" si="187"/>
        <v>51653.309425332001</v>
      </c>
      <c r="CF231" s="737">
        <f>+IF(CE231=0,0,CE231/CE198*100)</f>
        <v>4.9614262878726452</v>
      </c>
      <c r="CG231" s="772">
        <v>2921.2923791187459</v>
      </c>
      <c r="CH231" s="737">
        <f>+IF(CG231=0,0,CG231/CG198*100)</f>
        <v>3.7408296223232345</v>
      </c>
      <c r="CI231" s="772">
        <v>3275.643357892262</v>
      </c>
      <c r="CJ231" s="737">
        <f>+IF(CI231=0,0,CI231/CI198*100)</f>
        <v>4.3269409897194402</v>
      </c>
      <c r="CK231" s="772">
        <v>4885.4547480752899</v>
      </c>
      <c r="CL231" s="737">
        <f>+IF(CK231=0,0,CK231/CK198*100)</f>
        <v>5.7464704684291945</v>
      </c>
      <c r="CM231" s="772">
        <f t="shared" si="221"/>
        <v>11082.390485086298</v>
      </c>
      <c r="CN231" s="737">
        <f>+IF(CM231=0,0,CM231/CM198*100)</f>
        <v>4.6406307367579345</v>
      </c>
      <c r="CO231" s="772">
        <v>4078.6359059211554</v>
      </c>
      <c r="CP231" s="737">
        <f>+IF(CO231=0,0,CO231/CO198*100)</f>
        <v>4.879320712697079</v>
      </c>
      <c r="CQ231" s="772">
        <v>4425.1151072392086</v>
      </c>
      <c r="CR231" s="737">
        <f>+IF(CQ231=0,0,CQ231/CQ198*100)</f>
        <v>5.34911013731198</v>
      </c>
      <c r="CS231" s="772">
        <v>4154.3455188297594</v>
      </c>
      <c r="CT231" s="737">
        <f>+IF(CS231=0,0,CS231/CS198*100)</f>
        <v>4.673168169909804</v>
      </c>
      <c r="CU231" s="772">
        <f t="shared" si="222"/>
        <v>12658.096531990122</v>
      </c>
      <c r="CV231" s="737">
        <f>+IF(CU231=0,0,CU231/CU198*100)</f>
        <v>4.959791817832226</v>
      </c>
      <c r="CW231" s="772">
        <f t="shared" si="212"/>
        <v>23740.487017076419</v>
      </c>
      <c r="CX231" s="737">
        <f>+IF(CW231=0,0,CW231/CW198*100)</f>
        <v>4.8055094913812644</v>
      </c>
      <c r="CY231" s="772">
        <v>4913.9471229712553</v>
      </c>
      <c r="CZ231" s="737">
        <f>+IF(CY231=0,0,CY231/CY198*100)</f>
        <v>5.4458829609533046</v>
      </c>
      <c r="DA231" s="772">
        <v>3238.8317813028307</v>
      </c>
      <c r="DB231" s="737">
        <f>+IF(DA231=0,0,DA231/DA198*100)</f>
        <v>3.2566444492610196</v>
      </c>
      <c r="DC231" s="772">
        <v>5652.0098330267974</v>
      </c>
      <c r="DD231" s="737">
        <f>+IF(DC231=0,0,DC231/DC198*100)</f>
        <v>5.6429802560345008</v>
      </c>
      <c r="DE231" s="772">
        <f t="shared" si="223"/>
        <v>13804.788737300883</v>
      </c>
      <c r="DF231" s="737">
        <f>+IF(DE231=0,0,DE231/DE198*100)</f>
        <v>4.7628113586612866</v>
      </c>
      <c r="DG231" s="772">
        <v>4638.5276894683147</v>
      </c>
      <c r="DH231" s="737">
        <f>+IF(DG231=0,0,DG231/DG198*100)</f>
        <v>4.8669015069668529</v>
      </c>
      <c r="DI231" s="772">
        <v>4805.1253760332556</v>
      </c>
      <c r="DJ231" s="737">
        <f>+IF(DI231=0,0,DI231/DI198*100)</f>
        <v>5.776261488424745</v>
      </c>
      <c r="DK231" s="772">
        <v>4664.3806054531306</v>
      </c>
      <c r="DL231" s="737">
        <f>+IF(DK231=0,0,DK231/DK198*100)</f>
        <v>5.9244446360035861</v>
      </c>
      <c r="DM231" s="772">
        <f t="shared" si="224"/>
        <v>14108.033670954701</v>
      </c>
      <c r="DN231" s="737">
        <f>+IF(DM231=0,0,DM231/DM198*100)</f>
        <v>5.4846803306616998</v>
      </c>
      <c r="DO231" s="772">
        <f t="shared" si="213"/>
        <v>27912.822408255583</v>
      </c>
      <c r="DP231" s="737">
        <f>+IF(DO231=0,0,DO231/DO198*100)</f>
        <v>5.1022250864145864</v>
      </c>
      <c r="DR231" s="772">
        <f t="shared" si="188"/>
        <v>57092.411095148273</v>
      </c>
      <c r="DS231" s="737">
        <f>+IF(DR231=0,0,DR231/DR198*100)</f>
        <v>5.0247642093260012</v>
      </c>
      <c r="DT231" s="772">
        <v>4840.0258687591595</v>
      </c>
      <c r="DU231" s="737">
        <f>+IF(DT231=0,0,DT231/DT198*100)</f>
        <v>5.1783760651979263</v>
      </c>
      <c r="DV231" s="772">
        <v>4695.9251032756856</v>
      </c>
      <c r="DW231" s="737">
        <f>+IF(DV231=0,0,DV231/DV198*100)</f>
        <v>4.9176175600864633</v>
      </c>
      <c r="DX231" s="772">
        <v>4853.8300796472131</v>
      </c>
      <c r="DY231" s="737">
        <f>+IF(DX231=0,0,DX231/DX198*100)</f>
        <v>5.0036326214857159</v>
      </c>
      <c r="DZ231" s="772">
        <f t="shared" si="225"/>
        <v>14389.781051682057</v>
      </c>
      <c r="EA231" s="737">
        <f>+IF(DZ231=0,0,DZ231/DZ198*100)</f>
        <v>5.0320237662855778</v>
      </c>
      <c r="EB231" s="772">
        <v>4557.1847464510101</v>
      </c>
      <c r="EC231" s="737">
        <f>+IF(EB231=0,0,EB231/EB198*100)</f>
        <v>4.9621922416540984</v>
      </c>
      <c r="ED231" s="772">
        <v>4350.5110434135613</v>
      </c>
      <c r="EE231" s="737">
        <f>+IF(ED231=0,0,ED231/ED198*100)</f>
        <v>4.7694873502393769</v>
      </c>
      <c r="EF231" s="772">
        <v>4313.6647479171079</v>
      </c>
      <c r="EG231" s="737">
        <f>+IF(EF231=0,0,EF231/EF198*100)</f>
        <v>4.8170653437948054</v>
      </c>
      <c r="EH231" s="772">
        <f t="shared" si="226"/>
        <v>13221.360537781678</v>
      </c>
      <c r="EI231" s="737">
        <f>+IF(EH231=0,0,EH231/EH198*100)</f>
        <v>4.8500375600635897</v>
      </c>
      <c r="EJ231" s="772">
        <f t="shared" si="214"/>
        <v>27611.141589463736</v>
      </c>
      <c r="EK231" s="737">
        <f>+IF(EJ231=0,0,EJ231/EJ198*100)</f>
        <v>4.9432072018678994</v>
      </c>
      <c r="EL231" s="772">
        <v>4944.404844257575</v>
      </c>
      <c r="EM231" s="737">
        <f>+IF(EL231=0,0,EL231/EL198*100)</f>
        <v>5.2110870944342729</v>
      </c>
      <c r="EN231" s="772">
        <v>4892.2895013771395</v>
      </c>
      <c r="EO231" s="737">
        <f>+IF(EN231=0,0,EN231/EN198*100)</f>
        <v>5.2026758437108782</v>
      </c>
      <c r="EP231" s="772">
        <v>4700.4365180690438</v>
      </c>
      <c r="EQ231" s="737">
        <f>+IF(EP231=0,0,EP231/EP198*100)</f>
        <v>4.8685901854974531</v>
      </c>
      <c r="ER231" s="772">
        <f t="shared" si="227"/>
        <v>14537.130863703758</v>
      </c>
      <c r="ES231" s="737">
        <f>+IF(ER231=0,0,ER231/ER198*100)</f>
        <v>5.0924806778952387</v>
      </c>
      <c r="ET231" s="772">
        <v>5180.426891623697</v>
      </c>
      <c r="EU231" s="737">
        <f>+IF(ET231=0,0,ET231/ET198*100)</f>
        <v>5.1513592540074278</v>
      </c>
      <c r="EV231" s="772">
        <v>5054.4377626719352</v>
      </c>
      <c r="EW231" s="737">
        <f>+IF(EV231=0,0,EV231/EV198*100)</f>
        <v>5.0597683452415634</v>
      </c>
      <c r="EX231" s="772">
        <v>4709.2739876851429</v>
      </c>
      <c r="EY231" s="737">
        <f>+IF(EX231=0,0,EX231/EX198*100)</f>
        <v>5.133743839670232</v>
      </c>
      <c r="EZ231" s="772">
        <f t="shared" si="228"/>
        <v>14944.138641980775</v>
      </c>
      <c r="FA231" s="737">
        <f>+IF(EZ231=0,0,EZ231/EZ198*100)</f>
        <v>5.1145157297371586</v>
      </c>
      <c r="FB231" s="772">
        <f t="shared" si="215"/>
        <v>29481.269505684533</v>
      </c>
      <c r="FC231" s="737">
        <f>+IF(FB231=0,0,FB231/FB198*100)</f>
        <v>5.1036265267936871</v>
      </c>
      <c r="FD231" s="772">
        <v>53839.091679824312</v>
      </c>
      <c r="FE231" s="737">
        <f>+IF(FD231=0,0,FD231/FD198*100)</f>
        <v>4.5055948076555374</v>
      </c>
      <c r="FF231" s="772">
        <v>61270.941704789846</v>
      </c>
      <c r="FG231" s="737">
        <f>+IF(FF231=0,0,FF231/FF198*100)</f>
        <v>4.6072390116898401</v>
      </c>
      <c r="FH231" s="772">
        <v>65693.026308201515</v>
      </c>
      <c r="FI231" s="737">
        <f>+IF(FH231=0,0,FH231/FH198*100)</f>
        <v>4.1086891510177717</v>
      </c>
      <c r="FJ231" s="772">
        <v>70205.784848099836</v>
      </c>
      <c r="FK231" s="737">
        <f>+IF(FJ231=0,0,FJ231/FJ198*100)</f>
        <v>3.9211475729235232</v>
      </c>
    </row>
    <row r="232" spans="2:167" s="648" customFormat="1" ht="13.5" customHeight="1">
      <c r="B232" s="769"/>
      <c r="C232" s="771"/>
      <c r="D232" s="802" t="s">
        <v>4858</v>
      </c>
      <c r="E232" s="803">
        <f t="shared" si="186"/>
        <v>777.32588938420702</v>
      </c>
      <c r="F232" s="804">
        <f>+IF(E232=0,0,E232/E198*100)</f>
        <v>0.10659133576527416</v>
      </c>
      <c r="G232" s="803">
        <v>54.251966715252351</v>
      </c>
      <c r="H232" s="804">
        <f>+IF(G232=0,0,G232/G198*100)</f>
        <v>9.067823481698041E-2</v>
      </c>
      <c r="I232" s="803">
        <v>79.432931115985767</v>
      </c>
      <c r="J232" s="804">
        <f>+IF(I232=0,0,I232/I198*100)</f>
        <v>0.14606005835860916</v>
      </c>
      <c r="K232" s="803">
        <v>56.203170930358375</v>
      </c>
      <c r="L232" s="804">
        <f>+IF(K232=0,0,K232/K198*100)</f>
        <v>8.7116642302251343E-2</v>
      </c>
      <c r="M232" s="803">
        <f t="shared" si="216"/>
        <v>189.88806876159649</v>
      </c>
      <c r="N232" s="804">
        <f>+IF(M232=0,0,M232/M198*100)</f>
        <v>0.10624434779246822</v>
      </c>
      <c r="O232" s="803">
        <v>49.600704933424872</v>
      </c>
      <c r="P232" s="804">
        <f>+IF(O232=0,0,O232/O198*100)</f>
        <v>9.898333658182755E-2</v>
      </c>
      <c r="Q232" s="803">
        <v>64.775955320129782</v>
      </c>
      <c r="R232" s="804">
        <f>+IF(Q232=0,0,Q232/Q198*100)</f>
        <v>0.13856151289191296</v>
      </c>
      <c r="S232" s="803">
        <v>51.299011090478984</v>
      </c>
      <c r="T232" s="804">
        <f>+IF(S232=0,0,S232/S198*100)</f>
        <v>8.9789854719796322E-2</v>
      </c>
      <c r="U232" s="803">
        <f t="shared" si="205"/>
        <v>165.67567134403365</v>
      </c>
      <c r="V232" s="804">
        <f>+IF(U232=0,0,U232/U198*100)</f>
        <v>0.10758765576688385</v>
      </c>
      <c r="W232" s="803">
        <f t="shared" si="206"/>
        <v>355.56374010563013</v>
      </c>
      <c r="X232" s="804">
        <f>+IF(W232=0,0,W232/W198*100)</f>
        <v>0.10686606694669909</v>
      </c>
      <c r="Y232" s="803">
        <v>55.753342493329299</v>
      </c>
      <c r="Z232" s="804">
        <f>+IF(Y232=0,0,Y232/Y198*100)</f>
        <v>8.9655168994516407E-2</v>
      </c>
      <c r="AA232" s="803">
        <v>72.757191406532115</v>
      </c>
      <c r="AB232" s="804">
        <f>+IF(AA232=0,0,AA232/AA198*100)</f>
        <v>0.11897217734154733</v>
      </c>
      <c r="AC232" s="803">
        <v>54.887362983988012</v>
      </c>
      <c r="AD232" s="804">
        <f>+IF(AC232=0,0,AC232/AC198*100)</f>
        <v>7.8401692647128179E-2</v>
      </c>
      <c r="AE232" s="803">
        <f t="shared" si="207"/>
        <v>183.3978968838494</v>
      </c>
      <c r="AF232" s="804">
        <f>+IF(AE232=0,0,AE232/AE198*100)</f>
        <v>9.4853246608174513E-2</v>
      </c>
      <c r="AG232" s="803">
        <v>54.159544270776536</v>
      </c>
      <c r="AH232" s="804">
        <f>+IF(AG232=0,0,AG232/AG198*100)</f>
        <v>8.0018370111828885E-2</v>
      </c>
      <c r="AI232" s="803">
        <v>75.257167541357759</v>
      </c>
      <c r="AJ232" s="804">
        <f>+IF(AI232=0,0,AI232/AI198*100)</f>
        <v>0.10362290414458411</v>
      </c>
      <c r="AK232" s="803">
        <v>108.94754058259321</v>
      </c>
      <c r="AL232" s="804">
        <f>+IF(AK232=0,0,AK232/AK198*100)</f>
        <v>0.17326254393272369</v>
      </c>
      <c r="AM232" s="803">
        <f t="shared" si="208"/>
        <v>238.36425239472749</v>
      </c>
      <c r="AN232" s="804">
        <f>+IF(AM232=0,0,AM232/AM198*100)</f>
        <v>0.11731106389795075</v>
      </c>
      <c r="AO232" s="803">
        <f t="shared" si="209"/>
        <v>421.76214927857689</v>
      </c>
      <c r="AP232" s="804">
        <f>+IF(AO232=0,0,AO232/AO198*100)</f>
        <v>0.10636082051059707</v>
      </c>
      <c r="AQ232" s="651"/>
      <c r="AR232" s="803">
        <v>952.70287964634372</v>
      </c>
      <c r="AS232" s="804">
        <f>+IF(AR232=0,0,AR232/AR198*100)</f>
        <v>0.11676916593737528</v>
      </c>
      <c r="AT232" s="803">
        <v>47.495540949121349</v>
      </c>
      <c r="AU232" s="804">
        <f>+IF(AT232=0,0,AT232/AT198*100)</f>
        <v>7.2641641408453597E-2</v>
      </c>
      <c r="AV232" s="803">
        <v>43.299036723753346</v>
      </c>
      <c r="AW232" s="804">
        <f>+IF(AV232=0,0,AV232/AV198*100)</f>
        <v>7.3215542852283697E-2</v>
      </c>
      <c r="AX232" s="803">
        <v>60.349414792893448</v>
      </c>
      <c r="AY232" s="804">
        <f>+IF(AX232=0,0,AX232/AX198*100)</f>
        <v>7.909841081036087E-2</v>
      </c>
      <c r="AZ232" s="803">
        <f t="shared" si="217"/>
        <v>151.14399246576815</v>
      </c>
      <c r="BA232" s="804">
        <f>+IF(AZ232=0,0,AZ232/AZ198*100)</f>
        <v>7.5263751082587538E-2</v>
      </c>
      <c r="BB232" s="803">
        <v>50.476387245353564</v>
      </c>
      <c r="BC232" s="804">
        <f>+IF(BB232=0,0,BB232/BB198*100)</f>
        <v>7.914775656628667E-2</v>
      </c>
      <c r="BD232" s="803">
        <v>95.594490362515003</v>
      </c>
      <c r="BE232" s="804">
        <f>+IF(BD232=0,0,BD232/BD198*100)</f>
        <v>0.14300400896517557</v>
      </c>
      <c r="BF232" s="803">
        <v>68.347585406201418</v>
      </c>
      <c r="BG232" s="804">
        <f>+IF(BF232=0,0,BF232/BF198*100)</f>
        <v>0.10088271655489536</v>
      </c>
      <c r="BH232" s="803">
        <f t="shared" si="218"/>
        <v>214.41846301406997</v>
      </c>
      <c r="BI232" s="804">
        <f>+IF(BH232=0,0,BH232/BH198*100)</f>
        <v>0.10808915863323258</v>
      </c>
      <c r="BJ232" s="803">
        <f t="shared" si="210"/>
        <v>365.56245547983815</v>
      </c>
      <c r="BK232" s="804">
        <f>+IF(BJ232=0,0,BJ232/BJ198*100)</f>
        <v>9.1575836080703368E-2</v>
      </c>
      <c r="BL232" s="803">
        <v>81.749717815762637</v>
      </c>
      <c r="BM232" s="804">
        <f>+IF(BL232=0,0,BL232/BL198*100)</f>
        <v>0.11142524896812704</v>
      </c>
      <c r="BN232" s="803">
        <v>62.72097561435271</v>
      </c>
      <c r="BO232" s="804">
        <f>+IF(BN232=0,0,BN232/BN198*100)</f>
        <v>9.6917186342711514E-2</v>
      </c>
      <c r="BP232" s="803">
        <v>61.412506401805011</v>
      </c>
      <c r="BQ232" s="804">
        <f>+IF(BP232=0,0,BP232/BP198*100)</f>
        <v>9.5263748788414426E-2</v>
      </c>
      <c r="BR232" s="803">
        <f t="shared" si="219"/>
        <v>205.88319983192036</v>
      </c>
      <c r="BS232" s="804">
        <f>+IF(BR232=0,0,BR232/BR198*100)</f>
        <v>0.10164605140995232</v>
      </c>
      <c r="BT232" s="803">
        <v>69.431457540853501</v>
      </c>
      <c r="BU232" s="804">
        <f>+IF(BT232=0,0,BT232/BT198*100)</f>
        <v>9.9715150642307404E-2</v>
      </c>
      <c r="BV232" s="803">
        <v>68.183468793731691</v>
      </c>
      <c r="BW232" s="804">
        <f>+IF(BV232=0,0,BV232/BV198*100)</f>
        <v>9.349981068231604E-2</v>
      </c>
      <c r="BX232" s="803">
        <v>243.64229800000001</v>
      </c>
      <c r="BY232" s="804">
        <f>+IF(BX232=0,0,BX232/BX198*100)</f>
        <v>0.34031996761501038</v>
      </c>
      <c r="BZ232" s="803">
        <f t="shared" si="220"/>
        <v>381.2572243345852</v>
      </c>
      <c r="CA232" s="804">
        <f>+IF(BZ232=0,0,BZ232/BZ198*100)</f>
        <v>0.17803647783290588</v>
      </c>
      <c r="CB232" s="803">
        <f t="shared" si="211"/>
        <v>587.14042416650557</v>
      </c>
      <c r="CC232" s="804">
        <f>+IF(CB232=0,0,CB232/CB198*100)</f>
        <v>0.14090422055402976</v>
      </c>
      <c r="CE232" s="803">
        <f t="shared" si="187"/>
        <v>924.06532251492649</v>
      </c>
      <c r="CF232" s="804">
        <f>+IF(CE232=0,0,CE232/CE198*100)</f>
        <v>8.8758726862690318E-2</v>
      </c>
      <c r="CG232" s="803">
        <v>55.856668778551558</v>
      </c>
      <c r="CH232" s="804">
        <f>+IF(CG232=0,0,CG232/CG198*100)</f>
        <v>7.1526658086218747E-2</v>
      </c>
      <c r="CI232" s="803">
        <v>63.855285919456833</v>
      </c>
      <c r="CJ232" s="804">
        <f>+IF(CI232=0,0,CI232/CI198*100)</f>
        <v>8.4349248030755858E-2</v>
      </c>
      <c r="CK232" s="803">
        <v>70.382788070739124</v>
      </c>
      <c r="CL232" s="804">
        <f>+IF(CK232=0,0,CK232/CK198*100)</f>
        <v>8.2787096389246889E-2</v>
      </c>
      <c r="CM232" s="803">
        <f t="shared" si="221"/>
        <v>190.09474276874749</v>
      </c>
      <c r="CN232" s="804">
        <f>+IF(CM232=0,0,CM232/CM198*100)</f>
        <v>7.9600110407215388E-2</v>
      </c>
      <c r="CO232" s="803">
        <v>61.104518618987541</v>
      </c>
      <c r="CP232" s="804">
        <f>+IF(CO232=0,0,CO232/CO198*100)</f>
        <v>7.3100063407026211E-2</v>
      </c>
      <c r="CQ232" s="803">
        <v>66.317679850598495</v>
      </c>
      <c r="CR232" s="804">
        <f>+IF(CQ232=0,0,CQ232/CQ198*100)</f>
        <v>8.0165275925029311E-2</v>
      </c>
      <c r="CS232" s="803">
        <v>68.239753667600496</v>
      </c>
      <c r="CT232" s="804">
        <f>+IF(CS232=0,0,CS232/CS198*100)</f>
        <v>7.6761993752447064E-2</v>
      </c>
      <c r="CU232" s="803">
        <f t="shared" si="222"/>
        <v>195.66195213718652</v>
      </c>
      <c r="CV232" s="804">
        <f>+IF(CU232=0,0,CU232/CU198*100)</f>
        <v>7.6665756720890182E-2</v>
      </c>
      <c r="CW232" s="803">
        <f t="shared" si="212"/>
        <v>385.75669490593401</v>
      </c>
      <c r="CX232" s="804">
        <f>+IF(CW232=0,0,CW232/CW198*100)</f>
        <v>7.8084222004415227E-2</v>
      </c>
      <c r="CY232" s="803">
        <v>84.681845304301177</v>
      </c>
      <c r="CZ232" s="804">
        <f>+IF(CY232=0,0,CY232/CY198*100)</f>
        <v>9.3848673358521831E-2</v>
      </c>
      <c r="DA232" s="803">
        <v>101.32880088142173</v>
      </c>
      <c r="DB232" s="804">
        <f>+IF(DA232=0,0,DA232/DA198*100)</f>
        <v>0.10188608091526657</v>
      </c>
      <c r="DC232" s="803">
        <v>64.497584424370629</v>
      </c>
      <c r="DD232" s="804">
        <f>+IF(DC232=0,0,DC232/DC198*100)</f>
        <v>6.4394543926993231E-2</v>
      </c>
      <c r="DE232" s="803">
        <f t="shared" si="223"/>
        <v>250.50823061009356</v>
      </c>
      <c r="DF232" s="804">
        <f>+IF(DE232=0,0,DE232/DE198*100)</f>
        <v>8.6428229282788316E-2</v>
      </c>
      <c r="DG232" s="803">
        <v>69.7057554241281</v>
      </c>
      <c r="DH232" s="804">
        <f>+IF(DG232=0,0,DG232/DG198*100)</f>
        <v>7.3137656780235399E-2</v>
      </c>
      <c r="DI232" s="803">
        <v>113.34674829482579</v>
      </c>
      <c r="DJ232" s="804">
        <f>+IF(DI232=0,0,DI232/DI198*100)</f>
        <v>0.13625460436040954</v>
      </c>
      <c r="DK232" s="803">
        <v>104.747893279945</v>
      </c>
      <c r="DL232" s="804">
        <f>+IF(DK232=0,0,DK232/DK198*100)</f>
        <v>0.13304512366540883</v>
      </c>
      <c r="DM232" s="803">
        <f t="shared" si="224"/>
        <v>287.80039699889892</v>
      </c>
      <c r="DN232" s="804">
        <f>+IF(DM232=0,0,DM232/DM198*100)</f>
        <v>0.1118861220062336</v>
      </c>
      <c r="DO232" s="803">
        <f t="shared" si="213"/>
        <v>538.30862760899254</v>
      </c>
      <c r="DP232" s="804">
        <f>+IF(DO232=0,0,DO232/DO198*100)</f>
        <v>9.8398210823985852E-2</v>
      </c>
      <c r="DR232" s="803">
        <f t="shared" si="188"/>
        <v>1314.9194420253721</v>
      </c>
      <c r="DS232" s="804">
        <f>+IF(DR232=0,0,DR232/DR198*100)</f>
        <v>0.11572746751621221</v>
      </c>
      <c r="DT232" s="803">
        <v>125.65644784026085</v>
      </c>
      <c r="DU232" s="804">
        <f>+IF(DT232=0,0,DT232/DT198*100)</f>
        <v>0.13444067440503532</v>
      </c>
      <c r="DV232" s="803">
        <v>76.199678452447216</v>
      </c>
      <c r="DW232" s="804">
        <f>+IF(DV232=0,0,DV232/DV198*100)</f>
        <v>7.979703010367574E-2</v>
      </c>
      <c r="DX232" s="803">
        <v>117.60674577238382</v>
      </c>
      <c r="DY232" s="804">
        <f>+IF(DX232=0,0,DX232/DX198*100)</f>
        <v>0.12123641330605615</v>
      </c>
      <c r="DZ232" s="803">
        <f t="shared" si="225"/>
        <v>319.46287206509191</v>
      </c>
      <c r="EA232" s="804">
        <f>+IF(DZ232=0,0,DZ232/DZ198*100)</f>
        <v>0.11171433108702383</v>
      </c>
      <c r="EB232" s="803">
        <v>77.106026483649586</v>
      </c>
      <c r="EC232" s="804">
        <f>+IF(EB232=0,0,EB232/EB198*100)</f>
        <v>8.3958616490127966E-2</v>
      </c>
      <c r="ED232" s="803">
        <v>111.2882178465744</v>
      </c>
      <c r="EE232" s="804">
        <f>+IF(ED232=0,0,ED232/ED198*100)</f>
        <v>0.12200583838386174</v>
      </c>
      <c r="EF232" s="803">
        <v>113.34961237990166</v>
      </c>
      <c r="EG232" s="804">
        <f>+IF(EF232=0,0,EF232/EF198*100)</f>
        <v>0.12657740492963576</v>
      </c>
      <c r="EH232" s="803">
        <f t="shared" si="226"/>
        <v>301.74385671012567</v>
      </c>
      <c r="EI232" s="804">
        <f>+IF(EH232=0,0,EH232/EH198*100)</f>
        <v>0.11068974591385743</v>
      </c>
      <c r="EJ232" s="803">
        <f t="shared" si="214"/>
        <v>621.20672877521758</v>
      </c>
      <c r="EK232" s="804">
        <f>+IF(EJ232=0,0,EJ232/EJ198*100)</f>
        <v>0.1112142924471561</v>
      </c>
      <c r="EL232" s="803">
        <v>94.883415935602471</v>
      </c>
      <c r="EM232" s="804">
        <f>+IF(EL232=0,0,EL232/EL198*100)</f>
        <v>0.10000106379478735</v>
      </c>
      <c r="EN232" s="803">
        <v>131.97274112685156</v>
      </c>
      <c r="EO232" s="804">
        <f>+IF(EN232=0,0,EN232/EN198*100)</f>
        <v>0.14034561775130117</v>
      </c>
      <c r="EP232" s="803">
        <v>103.67940184823686</v>
      </c>
      <c r="EQ232" s="804">
        <f>+IF(EP232=0,0,EP232/EP198*100)</f>
        <v>0.10738843431586963</v>
      </c>
      <c r="ER232" s="803">
        <f t="shared" si="227"/>
        <v>330.5355589106909</v>
      </c>
      <c r="ES232" s="804">
        <f>+IF(ER232=0,0,ER232/ER198*100)</f>
        <v>0.1157894197205528</v>
      </c>
      <c r="ET232" s="803">
        <v>164.26363251700977</v>
      </c>
      <c r="EU232" s="804">
        <f>+IF(ET232=0,0,ET232/ET198*100)</f>
        <v>0.16334194095694607</v>
      </c>
      <c r="EV232" s="803">
        <v>84.726254711646149</v>
      </c>
      <c r="EW232" s="804">
        <f>+IF(EV232=0,0,EV232/EV198*100)</f>
        <v>8.4815609911524412E-2</v>
      </c>
      <c r="EX232" s="803">
        <v>114.18726711080754</v>
      </c>
      <c r="EY232" s="804">
        <f>+IF(EX232=0,0,EX232/EX198*100)</f>
        <v>0.12447952288013714</v>
      </c>
      <c r="EZ232" s="803">
        <f t="shared" si="228"/>
        <v>363.17715433946341</v>
      </c>
      <c r="FA232" s="804">
        <f>+IF(EZ232=0,0,EZ232/EZ198*100)</f>
        <v>0.12429456879718601</v>
      </c>
      <c r="FB232" s="803">
        <f t="shared" si="215"/>
        <v>693.71271325015437</v>
      </c>
      <c r="FC232" s="804">
        <f>+IF(FB232=0,0,FB232/FB198*100)</f>
        <v>0.12009152470977705</v>
      </c>
      <c r="FD232" s="803">
        <v>1398.7021529926769</v>
      </c>
      <c r="FE232" s="804">
        <f>+IF(FD232=0,0,FD232/FD198*100)</f>
        <v>0.1170522191469667</v>
      </c>
      <c r="FF232" s="803">
        <v>1517.9946754858654</v>
      </c>
      <c r="FG232" s="804">
        <f>+IF(FF232=0,0,FF232/FF198*100)</f>
        <v>0.11414488000090917</v>
      </c>
      <c r="FH232" s="803">
        <v>1723.8304878386925</v>
      </c>
      <c r="FI232" s="804">
        <f>+IF(FH232=0,0,FH232/FH198*100)</f>
        <v>0.1078148476574638</v>
      </c>
      <c r="FJ232" s="803">
        <v>1911.1144896702681</v>
      </c>
      <c r="FK232" s="804">
        <f>+IF(FJ232=0,0,FJ232/FJ198*100)</f>
        <v>0.10673994969165812</v>
      </c>
    </row>
    <row r="233" spans="2:167" s="648" customFormat="1" ht="13.5" customHeight="1">
      <c r="B233" s="769"/>
      <c r="C233" s="731" t="s">
        <v>4859</v>
      </c>
      <c r="D233" s="771"/>
      <c r="E233" s="727">
        <f t="shared" si="186"/>
        <v>7666.1047249999992</v>
      </c>
      <c r="F233" s="727">
        <f>+IF(E233=0,0,E233/E198*100)</f>
        <v>1.0512197701295698</v>
      </c>
      <c r="G233" s="797">
        <f>SUM(G234:G236)</f>
        <v>635.0641710000001</v>
      </c>
      <c r="H233" s="727">
        <f>+IF(G233=0,0,G233/G198*100)</f>
        <v>1.0614637866317054</v>
      </c>
      <c r="I233" s="797">
        <f>SUM(I234:I236)</f>
        <v>634.62249299999996</v>
      </c>
      <c r="J233" s="727">
        <f>+IF(I233=0,0,I233/I198*100)</f>
        <v>1.1669341299758698</v>
      </c>
      <c r="K233" s="797">
        <f>SUM(K234:K236)</f>
        <v>536.38786099999993</v>
      </c>
      <c r="L233" s="727">
        <f>+IF(K233=0,0,K233/K198*100)</f>
        <v>0.83141767000847677</v>
      </c>
      <c r="M233" s="785">
        <f t="shared" si="216"/>
        <v>1806.074525</v>
      </c>
      <c r="N233" s="727">
        <f>+IF(M233=0,0,M233/M198*100)</f>
        <v>1.0105174654976756</v>
      </c>
      <c r="O233" s="797">
        <f>SUM(O234:O236)</f>
        <v>576.31342300000006</v>
      </c>
      <c r="P233" s="727">
        <f>+IF(O233=0,0,O233/O198*100)</f>
        <v>1.1500930400485587</v>
      </c>
      <c r="Q233" s="797">
        <f>SUM(Q234:Q236)</f>
        <v>608.92323299999998</v>
      </c>
      <c r="R233" s="727">
        <f>+IF(Q233=0,0,Q233/Q198*100)</f>
        <v>1.3025407959254742</v>
      </c>
      <c r="S233" s="797">
        <f>SUM(S234:S236)</f>
        <v>624.79408500000011</v>
      </c>
      <c r="T233" s="727">
        <f>+IF(S233=0,0,S233/S198*100)</f>
        <v>1.0935916488329769</v>
      </c>
      <c r="U233" s="797">
        <f t="shared" si="205"/>
        <v>1810.030741</v>
      </c>
      <c r="V233" s="727">
        <f>+IF(U233=0,0,U233/U198*100)</f>
        <v>1.1754107450441826</v>
      </c>
      <c r="W233" s="797">
        <f t="shared" si="206"/>
        <v>3616.105266</v>
      </c>
      <c r="X233" s="727">
        <f>+IF(W233=0,0,W233/W198*100)</f>
        <v>1.0868345217874709</v>
      </c>
      <c r="Y233" s="797">
        <f>SUM(Y234:Y236)</f>
        <v>603.82243199999994</v>
      </c>
      <c r="Z233" s="727">
        <f>+IF(Y233=0,0,Y233/Y198*100)</f>
        <v>0.97098756348315884</v>
      </c>
      <c r="AA233" s="797">
        <f>SUM(AA234:AA236)</f>
        <v>617.70858399999997</v>
      </c>
      <c r="AB233" s="727">
        <f>+IF(AA233=0,0,AA233/AA198*100)</f>
        <v>1.0100738329825931</v>
      </c>
      <c r="AC233" s="797">
        <f>SUM(AC234:AC236)</f>
        <v>786.40130199999999</v>
      </c>
      <c r="AD233" s="727">
        <f>+IF(AC233=0,0,AC233/AC198*100)</f>
        <v>1.1233039779063856</v>
      </c>
      <c r="AE233" s="797">
        <f t="shared" si="207"/>
        <v>2007.9323179999999</v>
      </c>
      <c r="AF233" s="727">
        <f>+IF(AE233=0,0,AE233/AE198*100)</f>
        <v>1.0385010001090689</v>
      </c>
      <c r="AG233" s="797">
        <f>SUM(AG234:AG236)</f>
        <v>481.04039899999998</v>
      </c>
      <c r="AH233" s="727">
        <f>+IF(AG233=0,0,AG233/AG198*100)</f>
        <v>0.71071625886433887</v>
      </c>
      <c r="AI233" s="797">
        <f>SUM(AI234:AI236)</f>
        <v>665.618426</v>
      </c>
      <c r="AJ233" s="727">
        <f>+IF(AI233=0,0,AI233/AI198*100)</f>
        <v>0.91650159855355307</v>
      </c>
      <c r="AK233" s="797">
        <f>SUM(AK234:AK236)</f>
        <v>895.40831600000013</v>
      </c>
      <c r="AL233" s="727">
        <f>+IF(AK233=0,0,AK233/AK198*100)</f>
        <v>1.4239947213040929</v>
      </c>
      <c r="AM233" s="797">
        <f t="shared" si="208"/>
        <v>2042.067141</v>
      </c>
      <c r="AN233" s="727">
        <f>+IF(AM233=0,0,AM233/AM198*100)</f>
        <v>1.0050041751439047</v>
      </c>
      <c r="AO233" s="797">
        <f t="shared" si="209"/>
        <v>4049.9994589999997</v>
      </c>
      <c r="AP233" s="727">
        <f>+IF(AO233=0,0,AO233/AO198*100)</f>
        <v>1.0213369461046478</v>
      </c>
      <c r="AQ233" s="651"/>
      <c r="AR233" s="797">
        <f>SUM(AR234:AR236)</f>
        <v>8749.1404489999986</v>
      </c>
      <c r="AS233" s="727">
        <f>+IF(AR233=0,0,AR233/AR198*100)</f>
        <v>1.0723488452957399</v>
      </c>
      <c r="AT233" s="797">
        <f>SUM(AT234:AT236)</f>
        <v>655.77400999999998</v>
      </c>
      <c r="AU233" s="727">
        <f>+IF(AT233=0,0,AT233/AT198*100)</f>
        <v>1.0029678476645485</v>
      </c>
      <c r="AV233" s="797">
        <f>SUM(AV234:AV236)</f>
        <v>627.50629500000002</v>
      </c>
      <c r="AW233" s="727">
        <f>+IF(AV233=0,0,AV233/AV198*100)</f>
        <v>1.0610678090777563</v>
      </c>
      <c r="AX233" s="797">
        <f>SUM(AX234:AX236)</f>
        <v>584.81640300000004</v>
      </c>
      <c r="AY233" s="727">
        <f>+IF(AX233=0,0,AX233/AX198*100)</f>
        <v>0.76650367285050713</v>
      </c>
      <c r="AZ233" s="785">
        <f t="shared" si="217"/>
        <v>1868.096708</v>
      </c>
      <c r="BA233" s="727">
        <f>+IF(AZ233=0,0,AZ233/AZ198*100)</f>
        <v>0.93023853171641613</v>
      </c>
      <c r="BB233" s="797">
        <f>SUM(BB234:BB236)</f>
        <v>665.31974000000002</v>
      </c>
      <c r="BC233" s="727">
        <f>+IF(BB233=0,0,BB233/BB198*100)</f>
        <v>1.0432316513522362</v>
      </c>
      <c r="BD233" s="797">
        <f>SUM(BD234:BD236)</f>
        <v>699.69491299999993</v>
      </c>
      <c r="BE233" s="727">
        <f>+IF(BD233=0,0,BD233/BD198*100)</f>
        <v>1.0467044411460709</v>
      </c>
      <c r="BF233" s="797">
        <f>SUM(BF234:BF236)</f>
        <v>705.25546899999995</v>
      </c>
      <c r="BG233" s="727">
        <f>+IF(BF233=0,0,BF233/BF198*100)</f>
        <v>1.0409744127034115</v>
      </c>
      <c r="BH233" s="785">
        <f t="shared" si="218"/>
        <v>2070.2701219999999</v>
      </c>
      <c r="BI233" s="727">
        <f>+IF(BH233=0,0,BH233/BH198*100)</f>
        <v>1.0436310030625295</v>
      </c>
      <c r="BJ233" s="797">
        <f t="shared" si="210"/>
        <v>3938.3668299999999</v>
      </c>
      <c r="BK233" s="727">
        <f>+IF(BJ233=0,0,BJ233/BJ198*100)</f>
        <v>0.98658718870994888</v>
      </c>
      <c r="BL233" s="797">
        <f>SUM(BL234:BL236)</f>
        <v>792.67956200000003</v>
      </c>
      <c r="BM233" s="727">
        <f>+IF(BL233=0,0,BL233/BL198*100)</f>
        <v>1.0804259624094452</v>
      </c>
      <c r="BN233" s="797">
        <f>SUM(BN234:BN236)</f>
        <v>670.601991</v>
      </c>
      <c r="BO233" s="727">
        <f>+IF(BN233=0,0,BN233/BN198*100)</f>
        <v>1.0362220531000119</v>
      </c>
      <c r="BP233" s="797">
        <f>SUM(BP234:BP236)</f>
        <v>653.76459299999999</v>
      </c>
      <c r="BQ233" s="727">
        <f>+IF(BP233=0,0,BP233/BP198*100)</f>
        <v>1.0141267569643029</v>
      </c>
      <c r="BR233" s="785">
        <f t="shared" si="219"/>
        <v>2117.0461460000001</v>
      </c>
      <c r="BS233" s="727">
        <f>+IF(BR233=0,0,BR233/BR198*100)</f>
        <v>1.0452012673653532</v>
      </c>
      <c r="BT233" s="797">
        <f>SUM(BT234:BT236)</f>
        <v>628.94330100000002</v>
      </c>
      <c r="BU233" s="727">
        <f>+IF(BT233=0,0,BT233/BT198*100)</f>
        <v>0.90326745578952383</v>
      </c>
      <c r="BV233" s="797">
        <f>SUM(BV234:BV236)</f>
        <v>671.95933899999989</v>
      </c>
      <c r="BW233" s="727">
        <f>+IF(BV233=0,0,BV233/BV198*100)</f>
        <v>0.92145606690650184</v>
      </c>
      <c r="BX233" s="797">
        <f>SUM(BX234:BX236)</f>
        <v>1392.8248330000001</v>
      </c>
      <c r="BY233" s="727">
        <f>+IF(BX233=0,0,BX233/BX198*100)</f>
        <v>1.9455000463833347</v>
      </c>
      <c r="BZ233" s="785">
        <f t="shared" si="220"/>
        <v>2693.7274729999999</v>
      </c>
      <c r="CA233" s="727">
        <f>+IF(BZ233=0,0,BZ233/BZ198*100)</f>
        <v>1.2578955123320648</v>
      </c>
      <c r="CB233" s="797">
        <f t="shared" si="211"/>
        <v>4810.7736189999996</v>
      </c>
      <c r="CC233" s="727">
        <f>+IF(CB233=0,0,CB233/CB198*100)</f>
        <v>1.1545079833488894</v>
      </c>
      <c r="CE233" s="727">
        <f t="shared" si="187"/>
        <v>8061.4777739049496</v>
      </c>
      <c r="CF233" s="727">
        <f>+IF(CE233=0,0,CE233/CE198*100)</f>
        <v>0.77432459200644899</v>
      </c>
      <c r="CG233" s="797">
        <f>SUM(CG234:CG236)</f>
        <v>616.67459499999995</v>
      </c>
      <c r="CH233" s="727">
        <f>+IF(CG233=0,0,CG233/CG198*100)</f>
        <v>0.7896760381807757</v>
      </c>
      <c r="CI233" s="797">
        <f>SUM(CI234:CI236)</f>
        <v>575.299263</v>
      </c>
      <c r="CJ233" s="727">
        <f>+IF(CI233=0,0,CI233/CI198*100)</f>
        <v>0.759938030626092</v>
      </c>
      <c r="CK233" s="797">
        <f>SUM(CK234:CK236)</f>
        <v>1043.2161210000002</v>
      </c>
      <c r="CL233" s="727">
        <f>+IF(CK233=0,0,CK233/CK198*100)</f>
        <v>1.2270732082571265</v>
      </c>
      <c r="CM233" s="785">
        <f t="shared" si="221"/>
        <v>2235.1899789999998</v>
      </c>
      <c r="CN233" s="727">
        <f>+IF(CM233=0,0,CM233/CM198*100)</f>
        <v>0.93596154484895389</v>
      </c>
      <c r="CO233" s="797">
        <f>SUM(CO234:CO236)</f>
        <v>616.04023800000004</v>
      </c>
      <c r="CP233" s="727">
        <f>+IF(CO233=0,0,CO233/CO198*100)</f>
        <v>0.73697627404409582</v>
      </c>
      <c r="CQ233" s="797">
        <f>SUM(CQ234:CQ236)</f>
        <v>703.6694849999999</v>
      </c>
      <c r="CR233" s="727">
        <f>+IF(CQ233=0,0,CQ233/CQ198*100)</f>
        <v>0.85060060231493728</v>
      </c>
      <c r="CS233" s="797">
        <f>SUM(CS234:CS236)</f>
        <v>47.828633999999852</v>
      </c>
      <c r="CT233" s="727">
        <f>+IF(CS233=0,0,CS233/CS198*100)</f>
        <v>5.3801795976283207E-2</v>
      </c>
      <c r="CU233" s="785">
        <f t="shared" si="222"/>
        <v>1367.5383569999999</v>
      </c>
      <c r="CV233" s="727">
        <f>+IF(CU233=0,0,CU233/CU198*100)</f>
        <v>0.53583929751829285</v>
      </c>
      <c r="CW233" s="797">
        <f t="shared" si="212"/>
        <v>3602.7283359999997</v>
      </c>
      <c r="CX233" s="727">
        <f>+IF(CW233=0,0,CW233/CW198*100)</f>
        <v>0.72925821618836673</v>
      </c>
      <c r="CY233" s="797">
        <f>SUM(CY234:CY236)</f>
        <v>701.75643200000002</v>
      </c>
      <c r="CZ233" s="727">
        <f>+IF(CY233=0,0,CY233/CY198*100)</f>
        <v>0.77772171741591245</v>
      </c>
      <c r="DA233" s="797">
        <f>SUM(DA234:DA236)</f>
        <v>706.57554399999992</v>
      </c>
      <c r="DB233" s="727">
        <f>+IF(DA233=0,0,DA233/DA198*100)</f>
        <v>0.710461511658248</v>
      </c>
      <c r="DC233" s="797">
        <f>SUM(DC234:DC236)</f>
        <v>584.06675100000007</v>
      </c>
      <c r="DD233" s="727">
        <f>+IF(DC233=0,0,DC233/DC198*100)</f>
        <v>0.58313365359702352</v>
      </c>
      <c r="DE233" s="785">
        <f t="shared" si="223"/>
        <v>1992.398727</v>
      </c>
      <c r="DF233" s="727">
        <f>+IF(DE233=0,0,DE233/DE198*100)</f>
        <v>0.68740054400812667</v>
      </c>
      <c r="DG233" s="797">
        <f>SUM(DG234:DG236)</f>
        <v>738.77496655159098</v>
      </c>
      <c r="DH233" s="727">
        <f>+IF(DG233=0,0,DG233/DG198*100)</f>
        <v>0.77514790009401868</v>
      </c>
      <c r="DI233" s="797">
        <f>SUM(DI234:DI236)</f>
        <v>795.15931417277477</v>
      </c>
      <c r="DJ233" s="727">
        <f>+IF(DI233=0,0,DI233/DI198*100)</f>
        <v>0.95586436652150397</v>
      </c>
      <c r="DK233" s="797">
        <f>SUM(DK234:DK236)</f>
        <v>932.41643018058403</v>
      </c>
      <c r="DL233" s="727">
        <f>+IF(DK233=0,0,DK233/DK198*100)</f>
        <v>1.1843050526037269</v>
      </c>
      <c r="DM233" s="785">
        <f t="shared" si="224"/>
        <v>2466.3507109049497</v>
      </c>
      <c r="DN233" s="727">
        <f>+IF(DM233=0,0,DM233/DM198*100)</f>
        <v>0.95882569804630247</v>
      </c>
      <c r="DO233" s="797">
        <f t="shared" si="213"/>
        <v>4458.7494379049494</v>
      </c>
      <c r="DP233" s="727">
        <f>+IF(DO233=0,0,DO233/DO198*100)</f>
        <v>0.81502124376312057</v>
      </c>
      <c r="DR233" s="797">
        <f t="shared" si="188"/>
        <v>12007.25203437615</v>
      </c>
      <c r="DS233" s="727">
        <f>+IF(DR233=0,0,DR233/DR198*100)</f>
        <v>1.0567711035034086</v>
      </c>
      <c r="DT233" s="797">
        <f>SUM(DT234:DT236)</f>
        <v>782.32289551792314</v>
      </c>
      <c r="DU233" s="727">
        <f>+IF(DT233=0,0,DT233/DT198*100)</f>
        <v>0.83701250101891511</v>
      </c>
      <c r="DV233" s="797">
        <f>SUM(DV234:DV236)</f>
        <v>785.46139184152207</v>
      </c>
      <c r="DW233" s="727">
        <f>+IF(DV233=0,0,DV233/DV198*100)</f>
        <v>0.8225426616356023</v>
      </c>
      <c r="DX233" s="797">
        <f>SUM(DX234:DX236)</f>
        <v>1102.3850039405879</v>
      </c>
      <c r="DY233" s="727">
        <f>+IF(DX233=0,0,DX233/DX198*100)</f>
        <v>1.1364076361640363</v>
      </c>
      <c r="DZ233" s="785">
        <f t="shared" si="225"/>
        <v>2670.1692913000334</v>
      </c>
      <c r="EA233" s="727">
        <f>+IF(DZ233=0,0,DZ233/DZ198*100)</f>
        <v>0.93374286137988716</v>
      </c>
      <c r="EB233" s="797">
        <f>SUM(EB234:EB236)</f>
        <v>876.69326411711199</v>
      </c>
      <c r="EC233" s="727">
        <f>+IF(EB233=0,0,EB233/EB198*100)</f>
        <v>0.9546070119058111</v>
      </c>
      <c r="ED233" s="797">
        <f>SUM(ED234:ED236)</f>
        <v>890.04418484444625</v>
      </c>
      <c r="EE233" s="727">
        <f>+IF(ED233=0,0,ED233/ED198*100)</f>
        <v>0.97575995978598573</v>
      </c>
      <c r="EF233" s="797">
        <f>SUM(EF234:EF236)</f>
        <v>1156.9900270876601</v>
      </c>
      <c r="EG233" s="727">
        <f>+IF(EF233=0,0,EF233/EF198*100)</f>
        <v>1.2920096688763998</v>
      </c>
      <c r="EH233" s="785">
        <f t="shared" si="226"/>
        <v>2923.7274760492182</v>
      </c>
      <c r="EI233" s="727">
        <f>+IF(EH233=0,0,EH233/EH198*100)</f>
        <v>1.0725210944597556</v>
      </c>
      <c r="EJ233" s="797">
        <f t="shared" si="214"/>
        <v>5593.8967673492516</v>
      </c>
      <c r="EK233" s="727">
        <f>+IF(EJ233=0,0,EJ233/EJ198*100)</f>
        <v>1.0014722027074086</v>
      </c>
      <c r="EL233" s="797">
        <f>SUM(EL234:EL236)</f>
        <v>955.61350178812586</v>
      </c>
      <c r="EM233" s="727">
        <f>+IF(EL233=0,0,EL233/EL198*100)</f>
        <v>1.007155632132098</v>
      </c>
      <c r="EN233" s="797">
        <f>SUM(EN234:EN236)</f>
        <v>1021.6295182337468</v>
      </c>
      <c r="EO233" s="727">
        <f>+IF(EN233=0,0,EN233/EN198*100)</f>
        <v>1.0864457661878983</v>
      </c>
      <c r="EP233" s="797">
        <f>SUM(EP234:EP236)</f>
        <v>1059.0590889772247</v>
      </c>
      <c r="EQ233" s="727">
        <f>+IF(EP233=0,0,EP233/EP198*100)</f>
        <v>1.096945925476416</v>
      </c>
      <c r="ER233" s="785">
        <f t="shared" si="227"/>
        <v>3036.3021089990975</v>
      </c>
      <c r="ES233" s="727">
        <f>+IF(ER233=0,0,ER233/ER198*100)</f>
        <v>1.0636424730093539</v>
      </c>
      <c r="ET233" s="797">
        <f>SUM(ET234:ET236)</f>
        <v>1119.8094989815654</v>
      </c>
      <c r="EU233" s="727">
        <f>+IF(ET233=0,0,ET233/ET198*100)</f>
        <v>1.1135261911776693</v>
      </c>
      <c r="EV233" s="797">
        <f>SUM(EV234:EV236)</f>
        <v>990.0185405534387</v>
      </c>
      <c r="EW233" s="727">
        <f>+IF(EV233=0,0,EV233/EV198*100)</f>
        <v>0.99106264789508147</v>
      </c>
      <c r="EX233" s="797">
        <f>SUM(EX234:EX236)</f>
        <v>1267.2251184927975</v>
      </c>
      <c r="EY233" s="727">
        <f>+IF(EX233=0,0,EX233/EX198*100)</f>
        <v>1.3814463041543328</v>
      </c>
      <c r="EZ233" s="785">
        <f t="shared" si="228"/>
        <v>3377.0531580278011</v>
      </c>
      <c r="FA233" s="727">
        <f>+IF(EZ233=0,0,EZ233/EZ198*100)</f>
        <v>1.1557702930011371</v>
      </c>
      <c r="FB233" s="797">
        <f t="shared" si="215"/>
        <v>6413.3552670268982</v>
      </c>
      <c r="FC233" s="727">
        <f>+IF(FB233=0,0,FB233/FB198*100)</f>
        <v>1.1102428971126659</v>
      </c>
      <c r="FD233" s="797">
        <f>SUM(FD234:FD236)</f>
        <v>13121.123656894026</v>
      </c>
      <c r="FE233" s="727">
        <f>+IF(FD233=0,0,FD233/FD198*100)</f>
        <v>1.0980583953882352</v>
      </c>
      <c r="FF233" s="797">
        <f>SUM(FF234:FF236)</f>
        <v>14939.973298149034</v>
      </c>
      <c r="FG233" s="727">
        <f>+IF(FF233=0,0,FF233/FF198*100)</f>
        <v>1.123404111274755</v>
      </c>
      <c r="FH233" s="797">
        <f>SUM(FH234:FH236)</f>
        <v>17943.013119566051</v>
      </c>
      <c r="FI233" s="727">
        <f>+IF(FH233=0,0,FH233/FH198*100)</f>
        <v>1.122223582683793</v>
      </c>
      <c r="FJ233" s="797">
        <f>SUM(FJ234:FJ236)</f>
        <v>20955.410335143199</v>
      </c>
      <c r="FK233" s="727">
        <f>+IF(FJ233=0,0,FJ233/FJ198*100)</f>
        <v>1.1704057799944563</v>
      </c>
    </row>
    <row r="234" spans="2:167" s="648" customFormat="1" ht="13.5" customHeight="1">
      <c r="B234" s="771"/>
      <c r="C234" s="771"/>
      <c r="D234" s="731" t="s">
        <v>4856</v>
      </c>
      <c r="E234" s="772">
        <f t="shared" si="186"/>
        <v>37.942123011326629</v>
      </c>
      <c r="F234" s="737">
        <f>+IF(E234=0,0,E234/E198*100)</f>
        <v>5.20283915508272E-3</v>
      </c>
      <c r="G234" s="772">
        <v>-3.5617438013748877</v>
      </c>
      <c r="H234" s="737">
        <f>+IF(G234=0,0,G234/G198*100)</f>
        <v>-5.9531969131028052E-3</v>
      </c>
      <c r="I234" s="772">
        <v>7.4979411565857506</v>
      </c>
      <c r="J234" s="737">
        <f>+IF(I234=0,0,I234/I198*100)</f>
        <v>1.3787099475168868E-2</v>
      </c>
      <c r="K234" s="772">
        <v>0.53623086976419565</v>
      </c>
      <c r="L234" s="737">
        <f>+IF(K234=0,0,K234/K198*100)</f>
        <v>8.3117432876797796E-4</v>
      </c>
      <c r="M234" s="772">
        <f t="shared" si="216"/>
        <v>4.4724282249750589</v>
      </c>
      <c r="N234" s="737">
        <f>+IF(M234=0,0,M234/M198*100)</f>
        <v>2.5023700694311412E-3</v>
      </c>
      <c r="O234" s="772">
        <v>7.4269396250699229</v>
      </c>
      <c r="P234" s="737">
        <f>+IF(O234=0,0,O234/O198*100)</f>
        <v>1.4821226143215771E-2</v>
      </c>
      <c r="Q234" s="772">
        <v>4.4587120980238204</v>
      </c>
      <c r="R234" s="737">
        <f>+IF(Q234=0,0,Q234/Q198*100)</f>
        <v>9.53758058524019E-3</v>
      </c>
      <c r="S234" s="772">
        <v>9.6407102212010098</v>
      </c>
      <c r="T234" s="737">
        <f>+IF(S234=0,0,S234/S198*100)</f>
        <v>1.6874359792833419E-2</v>
      </c>
      <c r="U234" s="772">
        <f t="shared" si="205"/>
        <v>21.526361944294756</v>
      </c>
      <c r="V234" s="737">
        <f>+IF(U234=0,0,U234/U198*100)</f>
        <v>1.3978943317313657E-2</v>
      </c>
      <c r="W234" s="772">
        <f t="shared" si="206"/>
        <v>25.998790169269814</v>
      </c>
      <c r="X234" s="737">
        <f>+IF(W234=0,0,W234/W198*100)</f>
        <v>7.8140376460686702E-3</v>
      </c>
      <c r="Y234" s="772">
        <v>6.7083559347475203</v>
      </c>
      <c r="Z234" s="737">
        <f>+IF(Y234=0,0,Y234/Y198*100)</f>
        <v>1.078749287681032E-2</v>
      </c>
      <c r="AA234" s="772">
        <v>9.1940864672840021</v>
      </c>
      <c r="AB234" s="737">
        <f>+IF(AA234=0,0,AA234/AA198*100)</f>
        <v>1.5034121913356707E-2</v>
      </c>
      <c r="AC234" s="772">
        <v>109.05223523772744</v>
      </c>
      <c r="AD234" s="737">
        <f>+IF(AC234=0,0,AC234/AC198*100)</f>
        <v>0.15577137185630213</v>
      </c>
      <c r="AE234" s="772">
        <f t="shared" si="207"/>
        <v>124.95467763975897</v>
      </c>
      <c r="AF234" s="737">
        <f>+IF(AE234=0,0,AE234/AE198*100)</f>
        <v>6.4626460032501956E-2</v>
      </c>
      <c r="AG234" s="772">
        <v>-109.7121473361801</v>
      </c>
      <c r="AH234" s="737">
        <f>+IF(AG234=0,0,AG234/AG198*100)</f>
        <v>-0.16209492397902128</v>
      </c>
      <c r="AI234" s="772">
        <v>8.4365129668974141</v>
      </c>
      <c r="AJ234" s="737">
        <f>+IF(AI234=0,0,AI234/AI198*100)</f>
        <v>1.1616381575919984E-2</v>
      </c>
      <c r="AK234" s="772">
        <v>-11.735710428419464</v>
      </c>
      <c r="AL234" s="737">
        <f>+IF(AK234=0,0,AK234/AK198*100)</f>
        <v>-1.8663652550690305E-2</v>
      </c>
      <c r="AM234" s="772">
        <f t="shared" si="208"/>
        <v>-113.01134479770215</v>
      </c>
      <c r="AN234" s="737">
        <f>+IF(AM234=0,0,AM234/AM198*100)</f>
        <v>-5.561857936987296E-2</v>
      </c>
      <c r="AO234" s="772">
        <f t="shared" si="209"/>
        <v>11.943332842056819</v>
      </c>
      <c r="AP234" s="737">
        <f>+IF(AO234=0,0,AO234/AO198*100)</f>
        <v>3.0118935112721096E-3</v>
      </c>
      <c r="AQ234" s="651"/>
      <c r="AR234" s="772">
        <v>344.40157077882452</v>
      </c>
      <c r="AS234" s="737">
        <f>+IF(AR234=0,0,AR234/AR198*100)</f>
        <v>4.221198972579341E-2</v>
      </c>
      <c r="AT234" s="772">
        <v>28.964628890988376</v>
      </c>
      <c r="AU234" s="737">
        <f>+IF(AT234=0,0,AT234/AT198*100)</f>
        <v>4.4299699369294933E-2</v>
      </c>
      <c r="AV234" s="772">
        <v>25.672750308890372</v>
      </c>
      <c r="AW234" s="737">
        <f>+IF(AV234=0,0,AV234/AV198*100)</f>
        <v>4.3410765980052196E-2</v>
      </c>
      <c r="AX234" s="772">
        <v>6.0363619110673969</v>
      </c>
      <c r="AY234" s="737">
        <f>+IF(AX234=0,0,AX234/AX198*100)</f>
        <v>7.9117028040816863E-3</v>
      </c>
      <c r="AZ234" s="772">
        <f t="shared" si="217"/>
        <v>60.673741110946146</v>
      </c>
      <c r="BA234" s="737">
        <f>+IF(AZ234=0,0,AZ234/AZ198*100)</f>
        <v>3.0213131688034914E-2</v>
      </c>
      <c r="BB234" s="772">
        <v>9.6375349420410128</v>
      </c>
      <c r="BC234" s="737">
        <f>+IF(BB234=0,0,BB234/BB198*100)</f>
        <v>1.5111803976461486E-2</v>
      </c>
      <c r="BD234" s="772">
        <v>6.2250903096778245</v>
      </c>
      <c r="BE234" s="737">
        <f>+IF(BD234=0,0,BD234/BD198*100)</f>
        <v>9.3123868026108534E-3</v>
      </c>
      <c r="BF234" s="772">
        <v>6.9483839686608073</v>
      </c>
      <c r="BG234" s="737">
        <f>+IF(BF234=0,0,BF234/BF198*100)</f>
        <v>1.0255985581041249E-2</v>
      </c>
      <c r="BH234" s="772">
        <f t="shared" si="218"/>
        <v>22.811009220379646</v>
      </c>
      <c r="BI234" s="737">
        <f>+IF(BH234=0,0,BH234/BH198*100)</f>
        <v>1.1499116072126466E-2</v>
      </c>
      <c r="BJ234" s="772">
        <f t="shared" si="210"/>
        <v>83.484750331325785</v>
      </c>
      <c r="BK234" s="737">
        <f>+IF(BJ234=0,0,BJ234/BJ198*100)</f>
        <v>2.0913487413648232E-2</v>
      </c>
      <c r="BL234" s="772">
        <v>25.563815576851617</v>
      </c>
      <c r="BM234" s="737">
        <f>+IF(BL234=0,0,BL234/BL198*100)</f>
        <v>3.4843600581539243E-2</v>
      </c>
      <c r="BN234" s="772">
        <v>-22.912727102384466</v>
      </c>
      <c r="BO234" s="737">
        <f>+IF(BN234=0,0,BN234/BN198*100)</f>
        <v>-3.5405014358439499E-2</v>
      </c>
      <c r="BP234" s="772">
        <v>-10.958219586166676</v>
      </c>
      <c r="BQ234" s="737">
        <f>+IF(BP234=0,0,BP234/BP198*100)</f>
        <v>-1.6998509570587766E-2</v>
      </c>
      <c r="BR234" s="772">
        <f t="shared" si="219"/>
        <v>-8.3071311116995243</v>
      </c>
      <c r="BS234" s="737">
        <f>+IF(BR234=0,0,BR234/BR198*100)</f>
        <v>-4.1012917845573019E-3</v>
      </c>
      <c r="BT234" s="772">
        <v>9.963599735213009</v>
      </c>
      <c r="BU234" s="737">
        <f>+IF(BT234=0,0,BT234/BT198*100)</f>
        <v>1.4309390638268405E-2</v>
      </c>
      <c r="BV234" s="772">
        <v>5.0944698239852215</v>
      </c>
      <c r="BW234" s="737">
        <f>+IF(BV234=0,0,BV234/BV198*100)</f>
        <v>6.9860330149876552E-3</v>
      </c>
      <c r="BX234" s="772">
        <v>254.16588200000001</v>
      </c>
      <c r="BY234" s="737">
        <f>+IF(BX234=0,0,BX234/BX198*100)</f>
        <v>0.35501932727247776</v>
      </c>
      <c r="BZ234" s="772">
        <f t="shared" si="220"/>
        <v>269.22395155919821</v>
      </c>
      <c r="CA234" s="737">
        <f>+IF(BZ234=0,0,BZ234/BZ198*100)</f>
        <v>0.12572006777710903</v>
      </c>
      <c r="CB234" s="772">
        <f t="shared" si="211"/>
        <v>260.91682044749871</v>
      </c>
      <c r="CC234" s="737">
        <f>+IF(CB234=0,0,CB234/CB198*100)</f>
        <v>6.2615823577094831E-2</v>
      </c>
      <c r="CE234" s="772">
        <f t="shared" si="187"/>
        <v>51.497059169369834</v>
      </c>
      <c r="CF234" s="737">
        <f>+IF(CE234=0,0,CE234/CE198*100)</f>
        <v>4.9464180698892812E-3</v>
      </c>
      <c r="CG234" s="772">
        <v>15.228530077853005</v>
      </c>
      <c r="CH234" s="737">
        <f>+IF(CG234=0,0,CG234/CG198*100)</f>
        <v>1.9500730850110243E-2</v>
      </c>
      <c r="CI234" s="772">
        <v>-0.49854656204931613</v>
      </c>
      <c r="CJ234" s="737">
        <f>+IF(CI234=0,0,CI234/CI198*100)</f>
        <v>-6.5855202136625389E-4</v>
      </c>
      <c r="CK234" s="772">
        <v>8.1727463407937293</v>
      </c>
      <c r="CL234" s="737">
        <f>+IF(CK234=0,0,CK234/CK198*100)</f>
        <v>9.613116468192932E-3</v>
      </c>
      <c r="CM234" s="772">
        <f t="shared" si="221"/>
        <v>22.902729856597418</v>
      </c>
      <c r="CN234" s="737">
        <f>+IF(CM234=0,0,CM234/CM198*100)</f>
        <v>9.5902695606345963E-3</v>
      </c>
      <c r="CO234" s="772">
        <v>0.13723042178278466</v>
      </c>
      <c r="CP234" s="737">
        <f>+IF(CO234=0,0,CO234/CO198*100)</f>
        <v>1.6417038805665866E-4</v>
      </c>
      <c r="CQ234" s="772">
        <v>13.966073809468334</v>
      </c>
      <c r="CR234" s="737">
        <f>+IF(CQ234=0,0,CQ234/CQ198*100)</f>
        <v>1.6882287846130828E-2</v>
      </c>
      <c r="CS234" s="772">
        <v>7.1024778963895834</v>
      </c>
      <c r="CT234" s="737">
        <f>+IF(CS234=0,0,CS234/CS198*100)</f>
        <v>7.9894831767015288E-3</v>
      </c>
      <c r="CU234" s="772">
        <f t="shared" si="222"/>
        <v>21.205782127640703</v>
      </c>
      <c r="CV234" s="737">
        <f>+IF(CU234=0,0,CU234/CU198*100)</f>
        <v>8.309011107760075E-3</v>
      </c>
      <c r="CW234" s="772">
        <f t="shared" si="212"/>
        <v>44.10851198423812</v>
      </c>
      <c r="CX234" s="737">
        <f>+IF(CW234=0,0,CW234/CW198*100)</f>
        <v>8.9283708812921969E-3</v>
      </c>
      <c r="CY234" s="772">
        <v>7.3940512695223388</v>
      </c>
      <c r="CZ234" s="737">
        <f>+IF(CY234=0,0,CY234/CY198*100)</f>
        <v>8.194458917327346E-3</v>
      </c>
      <c r="DA234" s="772">
        <v>5.8331992688212102</v>
      </c>
      <c r="DB234" s="737">
        <f>+IF(DA234=0,0,DA234/DA198*100)</f>
        <v>5.8652802315650263E-3</v>
      </c>
      <c r="DC234" s="772">
        <v>-7.0505618293331569</v>
      </c>
      <c r="DD234" s="737">
        <f>+IF(DC234=0,0,DC234/DC198*100)</f>
        <v>-7.039297943961814E-3</v>
      </c>
      <c r="DE234" s="772">
        <f t="shared" si="223"/>
        <v>6.1766887090103921</v>
      </c>
      <c r="DF234" s="737">
        <f>+IF(DE234=0,0,DE234/DE198*100)</f>
        <v>2.1310288554217678E-3</v>
      </c>
      <c r="DG234" s="772">
        <v>0.388905</v>
      </c>
      <c r="DH234" s="737">
        <f>+IF(DG234=0,0,DG234/DG198*100)</f>
        <v>4.0805239448379779E-4</v>
      </c>
      <c r="DI234" s="772">
        <v>0.388905</v>
      </c>
      <c r="DJ234" s="737">
        <f>+IF(DI234=0,0,DI234/DI198*100)</f>
        <v>4.6750434137689365E-4</v>
      </c>
      <c r="DK234" s="772">
        <v>0.43404847612132308</v>
      </c>
      <c r="DL234" s="737">
        <f>+IF(DK234=0,0,DK234/DK198*100)</f>
        <v>5.5130496064497076E-4</v>
      </c>
      <c r="DM234" s="772">
        <f t="shared" si="224"/>
        <v>1.2118584761213231</v>
      </c>
      <c r="DN234" s="737">
        <f>+IF(DM234=0,0,DM234/DM198*100)</f>
        <v>4.7112563682154149E-4</v>
      </c>
      <c r="DO234" s="772">
        <f t="shared" si="213"/>
        <v>7.3885471851317153</v>
      </c>
      <c r="DP234" s="737">
        <f>+IF(DO234=0,0,DO234/DO198*100)</f>
        <v>1.350563201698558E-3</v>
      </c>
      <c r="DR234" s="772">
        <f t="shared" si="188"/>
        <v>5.2085817134558772</v>
      </c>
      <c r="DS234" s="737">
        <f>+IF(DR234=0,0,DR234/DR198*100)</f>
        <v>4.5841285160484464E-4</v>
      </c>
      <c r="DT234" s="772">
        <v>0.43404847612132308</v>
      </c>
      <c r="DU234" s="737">
        <f>+IF(DT234=0,0,DT234/DT198*100)</f>
        <v>4.6439136914334901E-4</v>
      </c>
      <c r="DV234" s="772">
        <v>0.43404847612132308</v>
      </c>
      <c r="DW234" s="737">
        <f>+IF(DV234=0,0,DV234/DV198*100)</f>
        <v>4.5453970435219653E-4</v>
      </c>
      <c r="DX234" s="772">
        <v>0.43404847612132308</v>
      </c>
      <c r="DY234" s="737">
        <f>+IF(DX234=0,0,DX234/DX198*100)</f>
        <v>4.4744440550845745E-4</v>
      </c>
      <c r="DZ234" s="772">
        <f t="shared" si="225"/>
        <v>1.3021454283639693</v>
      </c>
      <c r="EA234" s="737">
        <f>+IF(DZ234=0,0,DZ234/DZ198*100)</f>
        <v>4.5535277563668543E-4</v>
      </c>
      <c r="EB234" s="772">
        <v>0.43404847612132308</v>
      </c>
      <c r="EC234" s="737">
        <f>+IF(EB234=0,0,EB234/EB198*100)</f>
        <v>4.7262336300681008E-4</v>
      </c>
      <c r="ED234" s="772">
        <v>0.43404847612132308</v>
      </c>
      <c r="EE234" s="737">
        <f>+IF(ED234=0,0,ED234/ED198*100)</f>
        <v>4.7584954861463514E-4</v>
      </c>
      <c r="EF234" s="772">
        <v>0.43404847612132308</v>
      </c>
      <c r="EG234" s="737">
        <f>+IF(EF234=0,0,EF234/EF198*100)</f>
        <v>4.8470152272741033E-4</v>
      </c>
      <c r="EH234" s="772">
        <f t="shared" si="226"/>
        <v>1.3021454283639693</v>
      </c>
      <c r="EI234" s="737">
        <f>+IF(EH234=0,0,EH234/EH198*100)</f>
        <v>4.7767052552444582E-4</v>
      </c>
      <c r="EJ234" s="772">
        <f t="shared" si="214"/>
        <v>2.6042908567279386</v>
      </c>
      <c r="EK234" s="737">
        <f>+IF(EJ234=0,0,EJ234/EJ198*100)</f>
        <v>4.6624473229490613E-4</v>
      </c>
      <c r="EL234" s="772">
        <v>0.43404847612132308</v>
      </c>
      <c r="EM234" s="737">
        <f>+IF(EL234=0,0,EL234/EL198*100)</f>
        <v>4.5745938763522086E-4</v>
      </c>
      <c r="EN234" s="772">
        <v>0.43404847612132308</v>
      </c>
      <c r="EO234" s="737">
        <f>+IF(EN234=0,0,EN234/EN198*100)</f>
        <v>4.6158624118222295E-4</v>
      </c>
      <c r="EP234" s="772">
        <v>0.43404847612132308</v>
      </c>
      <c r="EQ234" s="737">
        <f>+IF(EP234=0,0,EP234/EP198*100)</f>
        <v>4.4957614952377035E-4</v>
      </c>
      <c r="ER234" s="772">
        <f t="shared" si="227"/>
        <v>1.3021454283639693</v>
      </c>
      <c r="ES234" s="737">
        <f>+IF(ER234=0,0,ER234/ER198*100)</f>
        <v>4.5615262708474056E-4</v>
      </c>
      <c r="ET234" s="772">
        <v>0.43404847612132308</v>
      </c>
      <c r="EU234" s="737">
        <f>+IF(ET234=0,0,ET234/ET198*100)</f>
        <v>4.3161300814238316E-4</v>
      </c>
      <c r="EV234" s="772">
        <v>0.43404847612132308</v>
      </c>
      <c r="EW234" s="737">
        <f>+IF(EV234=0,0,EV234/EV198*100)</f>
        <v>4.3450623845807065E-4</v>
      </c>
      <c r="EX234" s="772">
        <v>0.43404847612132308</v>
      </c>
      <c r="EY234" s="737">
        <f>+IF(EX234=0,0,EX234/EX198*100)</f>
        <v>4.7317138400380438E-4</v>
      </c>
      <c r="EZ234" s="772">
        <f t="shared" si="228"/>
        <v>1.3021454283639693</v>
      </c>
      <c r="FA234" s="737">
        <f>+IF(EZ234=0,0,EZ234/EZ198*100)</f>
        <v>4.4564918964711372E-4</v>
      </c>
      <c r="FB234" s="772">
        <f t="shared" si="215"/>
        <v>2.6042908567279386</v>
      </c>
      <c r="FC234" s="737">
        <f>+IF(FB234=0,0,FB234/FB198*100)</f>
        <v>4.5083974071469859E-4</v>
      </c>
      <c r="FD234" s="772">
        <v>4.6668599999999998</v>
      </c>
      <c r="FE234" s="737">
        <f>+IF(FD234=0,0,FD234/FD198*100)</f>
        <v>3.9055228325731551E-4</v>
      </c>
      <c r="FF234" s="772">
        <v>4.6668599999999998</v>
      </c>
      <c r="FG234" s="737">
        <f>+IF(FF234=0,0,FF234/FF198*100)</f>
        <v>3.5092229457955241E-4</v>
      </c>
      <c r="FH234" s="772">
        <v>172.54900084745762</v>
      </c>
      <c r="FI234" s="737">
        <f>+IF(FH234=0,0,FH234/FH198*100)</f>
        <v>1.0791864032490092E-2</v>
      </c>
      <c r="FJ234" s="772">
        <v>401.50359153995043</v>
      </c>
      <c r="FK234" s="737">
        <f>+IF(FJ234=0,0,FJ234/FJ198*100)</f>
        <v>2.2424859103751835E-2</v>
      </c>
    </row>
    <row r="235" spans="2:167" s="648" customFormat="1" ht="13.5" customHeight="1">
      <c r="B235" s="771"/>
      <c r="C235" s="771"/>
      <c r="D235" s="806" t="s">
        <v>4857</v>
      </c>
      <c r="E235" s="807">
        <f t="shared" si="186"/>
        <v>304.93148107797606</v>
      </c>
      <c r="F235" s="808">
        <f>+IF(E235=0,0,E235/E198*100)</f>
        <v>4.1813934578627782E-2</v>
      </c>
      <c r="G235" s="807">
        <v>13.697351311152122</v>
      </c>
      <c r="H235" s="808">
        <f>+IF(G235=0,0,G235/G198*100)</f>
        <v>2.2894131102792578E-2</v>
      </c>
      <c r="I235" s="807">
        <v>37.297402323140517</v>
      </c>
      <c r="J235" s="808">
        <f>+IF(I235=0,0,I235/I198*100)</f>
        <v>6.8581892716358478E-2</v>
      </c>
      <c r="K235" s="807">
        <v>25.968253869356303</v>
      </c>
      <c r="L235" s="808">
        <f>+IF(K235=0,0,K235/K198*100)</f>
        <v>4.0251591611333702E-2</v>
      </c>
      <c r="M235" s="807">
        <f t="shared" si="216"/>
        <v>76.963007503648939</v>
      </c>
      <c r="N235" s="808">
        <f>+IF(M235=0,0,M235/M198*100)</f>
        <v>4.3061602499302139E-2</v>
      </c>
      <c r="O235" s="807">
        <v>26.389090956839368</v>
      </c>
      <c r="P235" s="808">
        <f>+IF(O235=0,0,O235/O198*100)</f>
        <v>5.2662160261135051E-2</v>
      </c>
      <c r="Q235" s="807">
        <v>24.682895396320042</v>
      </c>
      <c r="R235" s="808">
        <f>+IF(Q235=0,0,Q235/Q198*100)</f>
        <v>5.2798902181595581E-2</v>
      </c>
      <c r="S235" s="807">
        <v>26.687858520192897</v>
      </c>
      <c r="T235" s="808">
        <f>+IF(S235=0,0,S235/S198*100)</f>
        <v>4.6712380772489161E-2</v>
      </c>
      <c r="U235" s="807">
        <f t="shared" si="205"/>
        <v>77.759844873352307</v>
      </c>
      <c r="V235" s="808">
        <f>+IF(U235=0,0,U235/U198*100)</f>
        <v>5.0496245796693401E-2</v>
      </c>
      <c r="W235" s="807">
        <f t="shared" si="206"/>
        <v>154.72285237700123</v>
      </c>
      <c r="X235" s="808">
        <f>+IF(W235=0,0,W235/W198*100)</f>
        <v>4.6502555900083578E-2</v>
      </c>
      <c r="Y235" s="807">
        <v>27.965977878315257</v>
      </c>
      <c r="Z235" s="808">
        <f>+IF(Y235=0,0,Y235/Y198*100)</f>
        <v>4.4971195638669574E-2</v>
      </c>
      <c r="AA235" s="807">
        <v>29.202947845577384</v>
      </c>
      <c r="AB235" s="808">
        <f>+IF(AA235=0,0,AA235/AA198*100)</f>
        <v>4.7752506973050439E-2</v>
      </c>
      <c r="AC235" s="807">
        <v>42.25753389032306</v>
      </c>
      <c r="AD235" s="808">
        <f>+IF(AC235=0,0,AC235/AC198*100)</f>
        <v>6.0361110535793329E-2</v>
      </c>
      <c r="AE235" s="807">
        <f t="shared" si="207"/>
        <v>99.426459614215702</v>
      </c>
      <c r="AF235" s="808">
        <f>+IF(AE235=0,0,AE235/AE198*100)</f>
        <v>5.1423285944973252E-2</v>
      </c>
      <c r="AG235" s="807">
        <v>8.172591924904733</v>
      </c>
      <c r="AH235" s="808">
        <f>+IF(AG235=0,0,AG235/AG198*100)</f>
        <v>1.2074648969541534E-2</v>
      </c>
      <c r="AI235" s="807">
        <v>17.71982408559894</v>
      </c>
      <c r="AJ235" s="808">
        <f>+IF(AI235=0,0,AI235/AI198*100)</f>
        <v>2.4398734269022747E-2</v>
      </c>
      <c r="AK235" s="807">
        <v>24.88975307625546</v>
      </c>
      <c r="AL235" s="808">
        <f>+IF(AK235=0,0,AK235/AK198*100)</f>
        <v>3.958292140225117E-2</v>
      </c>
      <c r="AM235" s="807">
        <f t="shared" si="208"/>
        <v>50.782169086759133</v>
      </c>
      <c r="AN235" s="808">
        <f>+IF(AM235=0,0,AM235/AM198*100)</f>
        <v>2.4992465198800565E-2</v>
      </c>
      <c r="AO235" s="807">
        <f t="shared" si="209"/>
        <v>150.20862870097483</v>
      </c>
      <c r="AP235" s="808">
        <f>+IF(AO235=0,0,AO235/AO198*100)</f>
        <v>3.7879911755321689E-2</v>
      </c>
      <c r="AQ235" s="651"/>
      <c r="AR235" s="807">
        <v>351.3440895336056</v>
      </c>
      <c r="AS235" s="808">
        <f>+IF(AR235=0,0,AR235/AR198*100)</f>
        <v>4.306290782609485E-2</v>
      </c>
      <c r="AT235" s="807">
        <v>20.283961852101196</v>
      </c>
      <c r="AU235" s="808">
        <f>+IF(AT235=0,0,AT235/AT198*100)</f>
        <v>3.1023128777109884E-2</v>
      </c>
      <c r="AV235" s="807">
        <v>20.583709401260457</v>
      </c>
      <c r="AW235" s="808">
        <f>+IF(AV235=0,0,AV235/AV198*100)</f>
        <v>3.4805565475783229E-2</v>
      </c>
      <c r="AX235" s="807">
        <v>17.998992256221012</v>
      </c>
      <c r="AY235" s="808">
        <f>+IF(AX235=0,0,AX235/AX198*100)</f>
        <v>2.3590811750882512E-2</v>
      </c>
      <c r="AZ235" s="807">
        <f t="shared" si="217"/>
        <v>58.866663509582665</v>
      </c>
      <c r="BA235" s="808">
        <f>+IF(AZ235=0,0,AZ235/AZ198*100)</f>
        <v>2.9313278266426081E-2</v>
      </c>
      <c r="BB235" s="807">
        <v>17.275873799666243</v>
      </c>
      <c r="BC235" s="808">
        <f>+IF(BB235=0,0,BB235/BB198*100)</f>
        <v>2.708883754535623E-2</v>
      </c>
      <c r="BD235" s="807">
        <v>16.491851133508149</v>
      </c>
      <c r="BE235" s="808">
        <f>+IF(BD235=0,0,BD235/BD198*100)</f>
        <v>2.4670886558471869E-2</v>
      </c>
      <c r="BF235" s="807">
        <v>16.672880768718166</v>
      </c>
      <c r="BG235" s="808">
        <f>+IF(BF235=0,0,BF235/BF198*100)</f>
        <v>2.460958195886092E-2</v>
      </c>
      <c r="BH235" s="807">
        <f t="shared" si="218"/>
        <v>50.440605701892558</v>
      </c>
      <c r="BI235" s="808">
        <f>+IF(BH235=0,0,BH235/BH198*100)</f>
        <v>2.5427300217661007E-2</v>
      </c>
      <c r="BJ235" s="807">
        <f t="shared" si="210"/>
        <v>109.30726921147522</v>
      </c>
      <c r="BK235" s="808">
        <f>+IF(BJ235=0,0,BJ235/BJ198*100)</f>
        <v>2.738220081873655E-2</v>
      </c>
      <c r="BL235" s="807">
        <v>92.020989702093772</v>
      </c>
      <c r="BM235" s="808">
        <f>+IF(BL235=0,0,BL235/BL198*100)</f>
        <v>0.12542504074395991</v>
      </c>
      <c r="BN235" s="807">
        <v>19.465988306628596</v>
      </c>
      <c r="BO235" s="808">
        <f>+IF(BN235=0,0,BN235/BN198*100)</f>
        <v>3.007907319009959E-2</v>
      </c>
      <c r="BP235" s="807">
        <v>72.885772867783615</v>
      </c>
      <c r="BQ235" s="808">
        <f>+IF(BP235=0,0,BP235/BP198*100)</f>
        <v>0.11306120468846219</v>
      </c>
      <c r="BR235" s="807">
        <f t="shared" si="219"/>
        <v>184.37275087650596</v>
      </c>
      <c r="BS235" s="808">
        <f>+IF(BR235=0,0,BR235/BR198*100)</f>
        <v>9.1026184406922492E-2</v>
      </c>
      <c r="BT235" s="807">
        <v>17.202509882546849</v>
      </c>
      <c r="BU235" s="808">
        <f>+IF(BT235=0,0,BT235/BT198*100)</f>
        <v>2.4705672689567661E-2</v>
      </c>
      <c r="BV235" s="807">
        <v>17.031691563077601</v>
      </c>
      <c r="BW235" s="808">
        <f>+IF(BV235=0,0,BV235/BV198*100)</f>
        <v>2.3355513659254524E-2</v>
      </c>
      <c r="BX235" s="807">
        <v>23.429867999999942</v>
      </c>
      <c r="BY235" s="808">
        <f>+IF(BX235=0,0,BX235/BX198*100)</f>
        <v>3.2726878643149014E-2</v>
      </c>
      <c r="BZ235" s="807">
        <f t="shared" si="220"/>
        <v>57.664069445624392</v>
      </c>
      <c r="CA235" s="808">
        <f>+IF(BZ235=0,0,BZ235/BZ198*100)</f>
        <v>2.692751026430782E-2</v>
      </c>
      <c r="CB235" s="807">
        <f t="shared" si="211"/>
        <v>242.03682032213035</v>
      </c>
      <c r="CC235" s="808">
        <f>+IF(CB235=0,0,CB235/CB198*100)</f>
        <v>5.8084928424539994E-2</v>
      </c>
      <c r="CE235" s="807">
        <f t="shared" si="187"/>
        <v>142.97714621481683</v>
      </c>
      <c r="CF235" s="808">
        <f>+IF(CE235=0,0,CE235/CE198*100)</f>
        <v>1.3733303435680948E-2</v>
      </c>
      <c r="CG235" s="807">
        <v>18.511065349741543</v>
      </c>
      <c r="CH235" s="808">
        <f>+IF(CG235=0,0,CG235/CG198*100)</f>
        <v>2.3704146184081631E-2</v>
      </c>
      <c r="CI235" s="807">
        <v>15.522852926819745</v>
      </c>
      <c r="CJ235" s="808">
        <f>+IF(CI235=0,0,CI235/CI198*100)</f>
        <v>2.0504817303939195E-2</v>
      </c>
      <c r="CK235" s="807">
        <v>556.44416946106344</v>
      </c>
      <c r="CL235" s="808">
        <f>+IF(CK235=0,0,CK235/CK198*100)</f>
        <v>0.65451225157644899</v>
      </c>
      <c r="CM235" s="807">
        <f t="shared" si="221"/>
        <v>590.47808773762472</v>
      </c>
      <c r="CN235" s="808">
        <f>+IF(CM235=0,0,CM235/CM198*100)</f>
        <v>0.24725629069150523</v>
      </c>
      <c r="CO235" s="807">
        <v>14.801140469063293</v>
      </c>
      <c r="CP235" s="808">
        <f>+IF(CO235=0,0,CO235/CO198*100)</f>
        <v>1.7706780631581969E-2</v>
      </c>
      <c r="CQ235" s="807">
        <v>12.226817774540411</v>
      </c>
      <c r="CR235" s="808">
        <f>+IF(CQ235=0,0,CQ235/CQ198*100)</f>
        <v>1.4779862968505815E-2</v>
      </c>
      <c r="CS235" s="807">
        <v>-528.93456723377267</v>
      </c>
      <c r="CT235" s="808">
        <f>+IF(CS235=0,0,CS235/CS198*100)</f>
        <v>-0.59499147876803626</v>
      </c>
      <c r="CU235" s="807">
        <f t="shared" si="222"/>
        <v>-501.90660899016893</v>
      </c>
      <c r="CV235" s="808">
        <f>+IF(CU235=0,0,CU235/CU198*100)</f>
        <v>-0.19666087126876883</v>
      </c>
      <c r="CW235" s="807">
        <f t="shared" si="212"/>
        <v>88.571478747455785</v>
      </c>
      <c r="CX235" s="808">
        <f>+IF(CW235=0,0,CW235/CW198*100)</f>
        <v>1.7928489903362904E-2</v>
      </c>
      <c r="CY235" s="807">
        <v>16.862552056323839</v>
      </c>
      <c r="CZ235" s="808">
        <f>+IF(CY235=0,0,CY235/CY198*100)</f>
        <v>1.8687926960474801E-2</v>
      </c>
      <c r="DA235" s="807">
        <v>15.854316170871144</v>
      </c>
      <c r="DB235" s="808">
        <f>+IF(DA235=0,0,DA235/DA198*100)</f>
        <v>1.5941510470768461E-2</v>
      </c>
      <c r="DC235" s="807">
        <v>16.193174240166055</v>
      </c>
      <c r="DD235" s="808">
        <f>+IF(DC235=0,0,DC235/DC198*100)</f>
        <v>1.6167304236774191E-2</v>
      </c>
      <c r="DE235" s="807">
        <f t="shared" si="223"/>
        <v>48.910042467361038</v>
      </c>
      <c r="DF235" s="808">
        <f>+IF(DE235=0,0,DE235/DE198*100)</f>
        <v>1.6874528850030004E-2</v>
      </c>
      <c r="DG235" s="807">
        <v>1.8318749999999999</v>
      </c>
      <c r="DH235" s="808">
        <f>+IF(DG235=0,0,DG235/DG198*100)</f>
        <v>1.9220657490775564E-3</v>
      </c>
      <c r="DI235" s="807">
        <v>1.8318749999999999</v>
      </c>
      <c r="DJ235" s="808">
        <f>+IF(DI235=0,0,DI235/DI198*100)</f>
        <v>2.2021046665890048E-3</v>
      </c>
      <c r="DK235" s="807">
        <v>1.8318749999999999</v>
      </c>
      <c r="DL235" s="808">
        <f>+IF(DK235=0,0,DK235/DK198*100)</f>
        <v>2.3267488088109713E-3</v>
      </c>
      <c r="DM235" s="807">
        <f t="shared" si="224"/>
        <v>5.4956249999999995</v>
      </c>
      <c r="DN235" s="808">
        <f>+IF(DM235=0,0,DM235/DM198*100)</f>
        <v>2.1364952087013977E-3</v>
      </c>
      <c r="DO235" s="807">
        <f t="shared" si="213"/>
        <v>54.405667467361035</v>
      </c>
      <c r="DP235" s="808">
        <f>+IF(DO235=0,0,DO235/DO198*100)</f>
        <v>9.9448904641401843E-3</v>
      </c>
      <c r="DR235" s="807">
        <f t="shared" si="188"/>
        <v>116.86678705754557</v>
      </c>
      <c r="DS235" s="808">
        <f>+IF(DR235=0,0,DR235/DR198*100)</f>
        <v>1.0285571017258735E-2</v>
      </c>
      <c r="DT235" s="807">
        <v>1.8318749999999999</v>
      </c>
      <c r="DU235" s="808">
        <f>+IF(DT235=0,0,DT235/DT198*100)</f>
        <v>1.9599353209379471E-3</v>
      </c>
      <c r="DV235" s="807">
        <v>1.8318749999999999</v>
      </c>
      <c r="DW235" s="808">
        <f>+IF(DV235=0,0,DV235/DV198*100)</f>
        <v>1.9183569732829544E-3</v>
      </c>
      <c r="DX235" s="807">
        <v>1.8318749999999999</v>
      </c>
      <c r="DY235" s="808">
        <f>+IF(DX235=0,0,DX235/DX198*100)</f>
        <v>1.8884116992307963E-3</v>
      </c>
      <c r="DZ235" s="807">
        <f t="shared" si="225"/>
        <v>5.4956249999999995</v>
      </c>
      <c r="EA235" s="808">
        <f>+IF(DZ235=0,0,DZ235/DZ198*100)</f>
        <v>1.9217884908235357E-3</v>
      </c>
      <c r="EB235" s="807">
        <v>2.1652283790657831</v>
      </c>
      <c r="EC235" s="808">
        <f>+IF(EB235=0,0,EB235/EB198*100)</f>
        <v>2.357657207638292E-3</v>
      </c>
      <c r="ED235" s="807">
        <v>12.759252934015608</v>
      </c>
      <c r="EE235" s="808">
        <f>+IF(ED235=0,0,ED235/ED198*100)</f>
        <v>1.3988033787300326E-2</v>
      </c>
      <c r="EF235" s="807">
        <v>14.054047661608033</v>
      </c>
      <c r="EG235" s="808">
        <f>+IF(EF235=0,0,EF235/EF198*100)</f>
        <v>1.5694141730291326E-2</v>
      </c>
      <c r="EH235" s="807">
        <f t="shared" si="226"/>
        <v>28.978528974689425</v>
      </c>
      <c r="EI235" s="808">
        <f>+IF(EH235=0,0,EH235/EH198*100)</f>
        <v>1.0630294330224516E-2</v>
      </c>
      <c r="EJ235" s="807">
        <f t="shared" si="214"/>
        <v>34.474153974689422</v>
      </c>
      <c r="EK235" s="808">
        <f>+IF(EJ235=0,0,EJ235/EJ198*100)</f>
        <v>6.1718884622654017E-3</v>
      </c>
      <c r="EL235" s="807">
        <v>10.605315112878177</v>
      </c>
      <c r="EM235" s="808">
        <f>+IF(EL235=0,0,EL235/EL198*100)</f>
        <v>1.117732517014928E-2</v>
      </c>
      <c r="EN235" s="807">
        <v>9.5404074017295937</v>
      </c>
      <c r="EO235" s="808">
        <f>+IF(EN235=0,0,EN235/EN198*100)</f>
        <v>1.0145688866974653E-2</v>
      </c>
      <c r="EP235" s="807">
        <v>10.260663530691721</v>
      </c>
      <c r="EQ235" s="808">
        <f>+IF(EP235=0,0,EP235/EP198*100)</f>
        <v>1.0627729056691746E-2</v>
      </c>
      <c r="ER235" s="807">
        <f t="shared" si="227"/>
        <v>30.406386045299492</v>
      </c>
      <c r="ES235" s="808">
        <f>+IF(ER235=0,0,ER235/ER198*100)</f>
        <v>1.0651615843049519E-2</v>
      </c>
      <c r="ET235" s="807">
        <v>16.102324055584916</v>
      </c>
      <c r="EU235" s="808">
        <f>+IF(ET235=0,0,ET235/ET198*100)</f>
        <v>1.6011973099916709E-2</v>
      </c>
      <c r="EV235" s="807">
        <v>14.570208910106919</v>
      </c>
      <c r="EW235" s="808">
        <f>+IF(EV235=0,0,EV235/EV198*100)</f>
        <v>1.4585575149696543E-2</v>
      </c>
      <c r="EX235" s="807">
        <v>21.313714071864815</v>
      </c>
      <c r="EY235" s="808">
        <f>+IF(EX235=0,0,EX235/EX198*100)</f>
        <v>2.3234823160228572E-2</v>
      </c>
      <c r="EZ235" s="807">
        <f t="shared" si="228"/>
        <v>51.986247037556652</v>
      </c>
      <c r="FA235" s="808">
        <f>+IF(EZ235=0,0,EZ235/EZ198*100)</f>
        <v>1.779189049121024E-2</v>
      </c>
      <c r="FB235" s="807">
        <f t="shared" si="215"/>
        <v>82.39263308285615</v>
      </c>
      <c r="FC235" s="808">
        <f>+IF(FB235=0,0,FB235/FB198*100)</f>
        <v>1.4263335157021086E-2</v>
      </c>
      <c r="FD235" s="807">
        <v>429.42874655548519</v>
      </c>
      <c r="FE235" s="808">
        <f>+IF(FD235=0,0,FD235/FD198*100)</f>
        <v>3.5937306339502748E-2</v>
      </c>
      <c r="FF235" s="807">
        <v>1098.732727029472</v>
      </c>
      <c r="FG235" s="808">
        <f>+IF(FF235=0,0,FF235/FF198*100)</f>
        <v>8.2618679304464107E-2</v>
      </c>
      <c r="FH235" s="807">
        <v>1977.8303778213733</v>
      </c>
      <c r="FI235" s="808">
        <f>+IF(FH235=0,0,FH235/FH198*100)</f>
        <v>0.12370095689888351</v>
      </c>
      <c r="FJ235" s="807">
        <v>2948.5922182898366</v>
      </c>
      <c r="FK235" s="808">
        <f>+IF(FJ235=0,0,FJ235/FJ198*100)</f>
        <v>0.1646853638244215</v>
      </c>
    </row>
    <row r="236" spans="2:167" s="648" customFormat="1" ht="13.5" customHeight="1">
      <c r="B236" s="771"/>
      <c r="C236" s="781"/>
      <c r="D236" s="781" t="s">
        <v>4858</v>
      </c>
      <c r="E236" s="785">
        <f t="shared" si="186"/>
        <v>7323.2311209106974</v>
      </c>
      <c r="F236" s="786">
        <f>+IF(E236=0,0,E236/E198*100)</f>
        <v>1.0042029963958594</v>
      </c>
      <c r="G236" s="814">
        <v>624.92856349022281</v>
      </c>
      <c r="H236" s="786">
        <f>+IF(G236=0,0,G236/G198*100)</f>
        <v>1.0445228524420156</v>
      </c>
      <c r="I236" s="814">
        <v>589.82714952027368</v>
      </c>
      <c r="J236" s="786">
        <f>+IF(I236=0,0,I236/I198*100)</f>
        <v>1.0845651377843424</v>
      </c>
      <c r="K236" s="814">
        <v>509.88337626087946</v>
      </c>
      <c r="L236" s="786">
        <f>+IF(K236=0,0,K236/K198*100)</f>
        <v>0.79033490406837503</v>
      </c>
      <c r="M236" s="814">
        <f t="shared" si="216"/>
        <v>1724.639089271376</v>
      </c>
      <c r="N236" s="786">
        <f>+IF(M236=0,0,M236/M198*100)</f>
        <v>0.9649534929289425</v>
      </c>
      <c r="O236" s="814">
        <v>542.49739241809073</v>
      </c>
      <c r="P236" s="786">
        <f>+IF(O236=0,0,O236/O198*100)</f>
        <v>1.0826096536442078</v>
      </c>
      <c r="Q236" s="814">
        <v>579.78162550565617</v>
      </c>
      <c r="R236" s="786">
        <f>+IF(Q236=0,0,Q236/Q198*100)</f>
        <v>1.2402043131586387</v>
      </c>
      <c r="S236" s="814">
        <v>588.46551625860616</v>
      </c>
      <c r="T236" s="786">
        <f>+IF(S236=0,0,S236/S198*100)</f>
        <v>1.0300049082676543</v>
      </c>
      <c r="U236" s="785">
        <f t="shared" si="205"/>
        <v>1710.7445341823529</v>
      </c>
      <c r="V236" s="786">
        <f>+IF(U236=0,0,U236/U198*100)</f>
        <v>1.1109355559301755</v>
      </c>
      <c r="W236" s="785">
        <f t="shared" si="206"/>
        <v>3435.3836234537289</v>
      </c>
      <c r="X236" s="786">
        <f>+IF(W236=0,0,W236/W198*100)</f>
        <v>1.0325179282413186</v>
      </c>
      <c r="Y236" s="814">
        <v>569.1480981869372</v>
      </c>
      <c r="Z236" s="786">
        <f>+IF(Y236=0,0,Y236/Y198*100)</f>
        <v>0.91522887496767913</v>
      </c>
      <c r="AA236" s="814">
        <v>579.31154968713861</v>
      </c>
      <c r="AB236" s="786">
        <f>+IF(AA236=0,0,AA236/AA198*100)</f>
        <v>0.94728720409618605</v>
      </c>
      <c r="AC236" s="814">
        <v>635.09153287194954</v>
      </c>
      <c r="AD236" s="786">
        <f>+IF(AC236=0,0,AC236/AC198*100)</f>
        <v>0.90717149551428999</v>
      </c>
      <c r="AE236" s="785">
        <f t="shared" si="207"/>
        <v>1783.5511807460255</v>
      </c>
      <c r="AF236" s="786">
        <f>+IF(AE236=0,0,AE236/AE198*100)</f>
        <v>0.92245125413159368</v>
      </c>
      <c r="AG236" s="814">
        <v>582.57995441127537</v>
      </c>
      <c r="AH236" s="786">
        <f>+IF(AG236=0,0,AG236/AG198*100)</f>
        <v>0.86073653387381877</v>
      </c>
      <c r="AI236" s="814">
        <v>639.46208894750362</v>
      </c>
      <c r="AJ236" s="786">
        <f>+IF(AI236=0,0,AI236/AI198*100)</f>
        <v>0.8804864827086103</v>
      </c>
      <c r="AK236" s="814">
        <v>882.25427335216409</v>
      </c>
      <c r="AL236" s="786">
        <f>+IF(AK236=0,0,AK236/AK198*100)</f>
        <v>1.403075452452532</v>
      </c>
      <c r="AM236" s="785">
        <f t="shared" si="208"/>
        <v>2104.2963167109428</v>
      </c>
      <c r="AN236" s="786">
        <f>+IF(AM236=0,0,AM236/AM198*100)</f>
        <v>1.0356302893149771</v>
      </c>
      <c r="AO236" s="785">
        <f t="shared" si="209"/>
        <v>3887.8474974569681</v>
      </c>
      <c r="AP236" s="786">
        <f>+IF(AO236=0,0,AO236/AO198*100)</f>
        <v>0.98044514083805401</v>
      </c>
      <c r="AQ236" s="651"/>
      <c r="AR236" s="814">
        <v>8053.3947886875694</v>
      </c>
      <c r="AS236" s="786">
        <f>+IF(AR236=0,0,AR236/AR198*100)</f>
        <v>0.98707394774385171</v>
      </c>
      <c r="AT236" s="814">
        <v>606.52541925691037</v>
      </c>
      <c r="AU236" s="786">
        <f>+IF(AT236=0,0,AT236/AT198*100)</f>
        <v>0.9276450195181436</v>
      </c>
      <c r="AV236" s="814">
        <v>581.24983528984922</v>
      </c>
      <c r="AW236" s="786">
        <f>+IF(AV236=0,0,AV236/AV198*100)</f>
        <v>0.98285147762192082</v>
      </c>
      <c r="AX236" s="814">
        <v>560.78104883271158</v>
      </c>
      <c r="AY236" s="786">
        <f>+IF(AX236=0,0,AX236/AX198*100)</f>
        <v>0.73500115829554291</v>
      </c>
      <c r="AZ236" s="814">
        <f t="shared" si="217"/>
        <v>1748.5563033794713</v>
      </c>
      <c r="BA236" s="786">
        <f>+IF(AZ236=0,0,AZ236/AZ198*100)</f>
        <v>0.87071212176195523</v>
      </c>
      <c r="BB236" s="814">
        <v>638.40633125829277</v>
      </c>
      <c r="BC236" s="786">
        <f>+IF(BB236=0,0,BB236/BB198*100)</f>
        <v>1.0010310098304185</v>
      </c>
      <c r="BD236" s="814">
        <v>676.97797155681394</v>
      </c>
      <c r="BE236" s="786">
        <f>+IF(BD236=0,0,BD236/BD198*100)</f>
        <v>1.0127211677849881</v>
      </c>
      <c r="BF236" s="814">
        <v>681.63420426262098</v>
      </c>
      <c r="BG236" s="786">
        <f>+IF(BF236=0,0,BF236/BF198*100)</f>
        <v>1.0061088451635094</v>
      </c>
      <c r="BH236" s="814">
        <f t="shared" si="218"/>
        <v>1997.0185070777279</v>
      </c>
      <c r="BI236" s="786">
        <f>+IF(BH236=0,0,BH236/BH198*100)</f>
        <v>1.0067045867727422</v>
      </c>
      <c r="BJ236" s="785">
        <f t="shared" si="210"/>
        <v>3745.5748104571994</v>
      </c>
      <c r="BK236" s="786">
        <f>+IF(BJ236=0,0,BJ236/BJ198*100)</f>
        <v>0.93829150047756416</v>
      </c>
      <c r="BL236" s="814">
        <v>675.09475672105464</v>
      </c>
      <c r="BM236" s="786">
        <f>+IF(BL236=0,0,BL236/BL198*100)</f>
        <v>0.92015732108394599</v>
      </c>
      <c r="BN236" s="814">
        <v>674.04872979575589</v>
      </c>
      <c r="BO236" s="786">
        <f>+IF(BN236=0,0,BN236/BN198*100)</f>
        <v>1.0415479942683519</v>
      </c>
      <c r="BP236" s="814">
        <v>591.83703971838304</v>
      </c>
      <c r="BQ236" s="786">
        <f>+IF(BP236=0,0,BP236/BP198*100)</f>
        <v>0.91806406184642841</v>
      </c>
      <c r="BR236" s="814">
        <f t="shared" si="219"/>
        <v>1940.9805262351936</v>
      </c>
      <c r="BS236" s="786">
        <f>+IF(BR236=0,0,BR236/BR198*100)</f>
        <v>0.95827637474298799</v>
      </c>
      <c r="BT236" s="814">
        <v>601.77719138224018</v>
      </c>
      <c r="BU236" s="786">
        <f>+IF(BT236=0,0,BT236/BT198*100)</f>
        <v>0.86425239246168784</v>
      </c>
      <c r="BV236" s="814">
        <v>649.83317761293711</v>
      </c>
      <c r="BW236" s="786">
        <f>+IF(BV236=0,0,BV236/BV198*100)</f>
        <v>0.89111452023225968</v>
      </c>
      <c r="BX236" s="814">
        <v>1115.2290830000002</v>
      </c>
      <c r="BY236" s="786">
        <f>+IF(BX236=0,0,BX236/BX198*100)</f>
        <v>1.557753840467708</v>
      </c>
      <c r="BZ236" s="814">
        <f t="shared" si="220"/>
        <v>2366.8394519951776</v>
      </c>
      <c r="CA236" s="786">
        <f>+IF(BZ236=0,0,BZ236/BZ198*100)</f>
        <v>1.105247934290648</v>
      </c>
      <c r="CB236" s="785">
        <f t="shared" si="211"/>
        <v>4307.8199782303709</v>
      </c>
      <c r="CC236" s="786">
        <f>+IF(CB236=0,0,CB236/CB198*100)</f>
        <v>1.0338072313472546</v>
      </c>
      <c r="CE236" s="785">
        <f t="shared" si="187"/>
        <v>7867.003568520764</v>
      </c>
      <c r="CF236" s="786">
        <f>+IF(CE236=0,0,CE236/CE198*100)</f>
        <v>0.75564487050087892</v>
      </c>
      <c r="CG236" s="814">
        <v>582.93499957240545</v>
      </c>
      <c r="CH236" s="786">
        <f>+IF(CG236=0,0,CG236/CG198*100)</f>
        <v>0.74647116114658374</v>
      </c>
      <c r="CI236" s="814">
        <v>560.27495663522961</v>
      </c>
      <c r="CJ236" s="786">
        <f>+IF(CI236=0,0,CI236/CI198*100)</f>
        <v>0.74009176534351917</v>
      </c>
      <c r="CK236" s="814">
        <v>478.59920519814295</v>
      </c>
      <c r="CL236" s="786">
        <f>+IF(CK236=0,0,CK236/CK198*100)</f>
        <v>0.56294784021248456</v>
      </c>
      <c r="CM236" s="814">
        <f t="shared" si="221"/>
        <v>1621.809161405778</v>
      </c>
      <c r="CN236" s="786">
        <f>+IF(CM236=0,0,CM236/CM198*100)</f>
        <v>0.6791149845968143</v>
      </c>
      <c r="CO236" s="814">
        <v>601.101867109154</v>
      </c>
      <c r="CP236" s="786">
        <f>+IF(CO236=0,0,CO236/CO198*100)</f>
        <v>0.71910532302445729</v>
      </c>
      <c r="CQ236" s="814">
        <v>677.47659341599115</v>
      </c>
      <c r="CR236" s="786">
        <f>+IF(CQ236=0,0,CQ236/CQ198*100)</f>
        <v>0.81893845150030087</v>
      </c>
      <c r="CS236" s="814">
        <v>569.66072333738293</v>
      </c>
      <c r="CT236" s="786">
        <f>+IF(CS236=0,0,CS236/CS198*100)</f>
        <v>0.64080379156761802</v>
      </c>
      <c r="CU236" s="814">
        <f t="shared" si="222"/>
        <v>1848.2391838625281</v>
      </c>
      <c r="CV236" s="786">
        <f>+IF(CU236=0,0,CU236/CU198*100)</f>
        <v>0.72419115767930153</v>
      </c>
      <c r="CW236" s="785">
        <f t="shared" si="212"/>
        <v>3470.0483452683061</v>
      </c>
      <c r="CX236" s="786">
        <f>+IF(CW236=0,0,CW236/CW198*100)</f>
        <v>0.70240135540371162</v>
      </c>
      <c r="CY236" s="814">
        <v>677.49982867415383</v>
      </c>
      <c r="CZ236" s="786">
        <f>+IF(CY236=0,0,CY236/CY198*100)</f>
        <v>0.75083933153811033</v>
      </c>
      <c r="DA236" s="814">
        <v>684.88802856030759</v>
      </c>
      <c r="DB236" s="786">
        <f>+IF(DA236=0,0,DA236/DA198*100)</f>
        <v>0.68865472095591451</v>
      </c>
      <c r="DC236" s="814">
        <v>574.92413858916711</v>
      </c>
      <c r="DD236" s="786">
        <f>+IF(DC236=0,0,DC236/DC198*100)</f>
        <v>0.57400564730421111</v>
      </c>
      <c r="DE236" s="814">
        <f t="shared" si="223"/>
        <v>1937.3119958236286</v>
      </c>
      <c r="DF236" s="786">
        <f>+IF(DE236=0,0,DE236/DE198*100)</f>
        <v>0.66839498630267491</v>
      </c>
      <c r="DG236" s="814">
        <v>736.55418655159099</v>
      </c>
      <c r="DH236" s="786">
        <f>+IF(DG236=0,0,DG236/DG198*100)</f>
        <v>0.77281778195045736</v>
      </c>
      <c r="DI236" s="814">
        <v>792.93853417277478</v>
      </c>
      <c r="DJ236" s="786">
        <f>+IF(DI236=0,0,DI236/DI198*100)</f>
        <v>0.9531947575135381</v>
      </c>
      <c r="DK236" s="814">
        <v>930.15050670446271</v>
      </c>
      <c r="DL236" s="786">
        <f>+IF(DK236=0,0,DK236/DK198*100)</f>
        <v>1.1814269988342709</v>
      </c>
      <c r="DM236" s="814">
        <f t="shared" si="224"/>
        <v>2459.6432274288286</v>
      </c>
      <c r="DN236" s="786">
        <f>+IF(DM236=0,0,DM236/DM198*100)</f>
        <v>0.95621807720077967</v>
      </c>
      <c r="DO236" s="785">
        <f t="shared" si="213"/>
        <v>4396.9552232524575</v>
      </c>
      <c r="DP236" s="786">
        <f>+IF(DO236=0,0,DO236/DO198*100)</f>
        <v>0.80372579009728196</v>
      </c>
      <c r="DR236" s="814">
        <f t="shared" si="188"/>
        <v>11885.17666560515</v>
      </c>
      <c r="DS236" s="786">
        <f>+IF(DR236=0,0,DR236/DR198*100)</f>
        <v>1.0460271196345452</v>
      </c>
      <c r="DT236" s="814">
        <v>780.05697204180183</v>
      </c>
      <c r="DU236" s="786">
        <f>+IF(DT236=0,0,DT236/DT198*100)</f>
        <v>0.83458817432883381</v>
      </c>
      <c r="DV236" s="814">
        <v>783.19546836540076</v>
      </c>
      <c r="DW236" s="786">
        <f>+IF(DV236=0,0,DV236/DV198*100)</f>
        <v>0.82016976495796723</v>
      </c>
      <c r="DX236" s="814">
        <v>1100.1190804644666</v>
      </c>
      <c r="DY236" s="786">
        <f>+IF(DX236=0,0,DX236/DX198*100)</f>
        <v>1.134071780059297</v>
      </c>
      <c r="DZ236" s="814">
        <f t="shared" si="225"/>
        <v>2663.3715208716694</v>
      </c>
      <c r="EA236" s="786">
        <f>+IF(DZ236=0,0,DZ236/DZ198*100)</f>
        <v>0.93136572011342689</v>
      </c>
      <c r="EB236" s="814">
        <v>874.09398726192489</v>
      </c>
      <c r="EC236" s="786">
        <f>+IF(EB236=0,0,EB236/EB198*100)</f>
        <v>0.95177673133516605</v>
      </c>
      <c r="ED236" s="814">
        <v>876.85088343430937</v>
      </c>
      <c r="EE236" s="786">
        <f>+IF(ED236=0,0,ED236/ED198*100)</f>
        <v>0.96129607645007098</v>
      </c>
      <c r="EF236" s="814">
        <v>1142.5019309499307</v>
      </c>
      <c r="EG236" s="786">
        <f>+IF(EF236=0,0,EF236/EF198*100)</f>
        <v>1.275830825623381</v>
      </c>
      <c r="EH236" s="814">
        <f t="shared" si="226"/>
        <v>2893.4468016461651</v>
      </c>
      <c r="EI236" s="786">
        <f>+IF(EH236=0,0,EH236/EH198*100)</f>
        <v>1.0614131296040068</v>
      </c>
      <c r="EJ236" s="785">
        <f t="shared" si="214"/>
        <v>5556.8183225178345</v>
      </c>
      <c r="EK236" s="786">
        <f>+IF(EJ236=0,0,EJ236/EJ198*100)</f>
        <v>0.99483406951284825</v>
      </c>
      <c r="EL236" s="814">
        <v>944.57413819912631</v>
      </c>
      <c r="EM236" s="786">
        <f>+IF(EL236=0,0,EL236/EL198*100)</f>
        <v>0.99552084757431358</v>
      </c>
      <c r="EN236" s="814">
        <v>1011.6550623558959</v>
      </c>
      <c r="EO236" s="786">
        <f>+IF(EN236=0,0,EN236/EN198*100)</f>
        <v>1.0758384910797414</v>
      </c>
      <c r="EP236" s="814">
        <v>1048.3643769704117</v>
      </c>
      <c r="EQ236" s="786">
        <f>+IF(EP236=0,0,EP236/EP198*100)</f>
        <v>1.0858686202702006</v>
      </c>
      <c r="ER236" s="814">
        <f t="shared" si="227"/>
        <v>3004.5935775254338</v>
      </c>
      <c r="ES236" s="786">
        <f>+IF(ER236=0,0,ER236/ER198*100)</f>
        <v>1.0525347045392195</v>
      </c>
      <c r="ET236" s="814">
        <v>1103.2731264498591</v>
      </c>
      <c r="EU236" s="786">
        <f>+IF(ET236=0,0,ET236/ET198*100)</f>
        <v>1.0970826050696101</v>
      </c>
      <c r="EV236" s="814">
        <v>975.01428316721046</v>
      </c>
      <c r="EW236" s="786">
        <f>+IF(EV236=0,0,EV236/EV198*100)</f>
        <v>0.976042566506927</v>
      </c>
      <c r="EX236" s="814">
        <v>1245.4773559448113</v>
      </c>
      <c r="EY236" s="786">
        <f>+IF(EX236=0,0,EX236/EX198*100)</f>
        <v>1.3577383096101003</v>
      </c>
      <c r="EZ236" s="814">
        <f t="shared" si="228"/>
        <v>3323.7647655618807</v>
      </c>
      <c r="FA236" s="786">
        <f>+IF(EZ236=0,0,EZ236/EZ198*100)</f>
        <v>1.1375327533202797</v>
      </c>
      <c r="FB236" s="785">
        <f t="shared" si="215"/>
        <v>6328.358343087315</v>
      </c>
      <c r="FC236" s="786">
        <f>+IF(FB236=0,0,FB236/FB198*100)</f>
        <v>1.0955287222149304</v>
      </c>
      <c r="FD236" s="814">
        <v>12687.02805033854</v>
      </c>
      <c r="FE236" s="786">
        <f>+IF(FD236=0,0,FD236/FD198*100)</f>
        <v>1.061730536765475</v>
      </c>
      <c r="FF236" s="814">
        <v>13836.573711119563</v>
      </c>
      <c r="FG236" s="786">
        <f>+IF(FF236=0,0,FF236/FF198*100)</f>
        <v>1.0404345096757113</v>
      </c>
      <c r="FH236" s="814">
        <v>15792.633740897221</v>
      </c>
      <c r="FI236" s="786">
        <f>+IF(FH236=0,0,FH236/FH198*100)</f>
        <v>0.98773076175241947</v>
      </c>
      <c r="FJ236" s="814">
        <v>17605.31452531341</v>
      </c>
      <c r="FK236" s="786">
        <f>+IF(FJ236=0,0,FJ236/FJ198*100)</f>
        <v>0.98329555706628291</v>
      </c>
    </row>
    <row r="237" spans="2:167" s="648" customFormat="1" ht="13.5" customHeight="1">
      <c r="B237" s="769"/>
      <c r="C237" s="771" t="s">
        <v>4860</v>
      </c>
      <c r="D237" s="798"/>
      <c r="E237" s="785">
        <f t="shared" si="186"/>
        <v>55165.547437000001</v>
      </c>
      <c r="F237" s="727">
        <f>+IF(E237=0,0,E237/E198*100)</f>
        <v>7.5646128217737116</v>
      </c>
      <c r="G237" s="797">
        <f>SUM(G238:G240)</f>
        <v>4544.086875</v>
      </c>
      <c r="H237" s="727">
        <f>+IF(G237=0,0,G237/G198*100)</f>
        <v>7.5951122443670842</v>
      </c>
      <c r="I237" s="797">
        <f>SUM(I238:I240)</f>
        <v>3018.2310460000003</v>
      </c>
      <c r="J237" s="727">
        <f>+IF(I237=0,0,I237/I198*100)</f>
        <v>5.5498770664124093</v>
      </c>
      <c r="K237" s="797">
        <f>SUM(K238:K240)</f>
        <v>4098.4972189999999</v>
      </c>
      <c r="L237" s="727">
        <f>+IF(K237=0,0,K237/K198*100)</f>
        <v>6.3527966535342637</v>
      </c>
      <c r="M237" s="797">
        <f>SUM(M238:M240)</f>
        <v>11660.815139999999</v>
      </c>
      <c r="N237" s="727">
        <f>+IF(M237=0,0,M237/M198*100)</f>
        <v>6.5243472502385931</v>
      </c>
      <c r="O237" s="797">
        <f>SUM(O238:O240)</f>
        <v>4126.2711799999997</v>
      </c>
      <c r="P237" s="727">
        <f>+IF(O237=0,0,O237/O198*100)</f>
        <v>8.2344008938187656</v>
      </c>
      <c r="Q237" s="797">
        <f>SUM(Q238:Q240)</f>
        <v>4476.5662990000001</v>
      </c>
      <c r="R237" s="727">
        <f>+IF(Q237=0,0,Q237/Q198*100)</f>
        <v>9.575772304474734</v>
      </c>
      <c r="S237" s="797">
        <f>SUM(S238:S240)</f>
        <v>5147.1907750000009</v>
      </c>
      <c r="T237" s="727">
        <f>+IF(S237=0,0,S237/S198*100)</f>
        <v>9.0092479772598022</v>
      </c>
      <c r="U237" s="797">
        <f t="shared" si="205"/>
        <v>13750.028254000001</v>
      </c>
      <c r="V237" s="727">
        <f>+IF(U237=0,0,U237/U198*100)</f>
        <v>8.9290919697218012</v>
      </c>
      <c r="W237" s="797">
        <f t="shared" si="206"/>
        <v>25410.843394</v>
      </c>
      <c r="X237" s="727">
        <f>+IF(W237=0,0,W237/W198*100)</f>
        <v>7.6373279528125071</v>
      </c>
      <c r="Y237" s="797">
        <f>SUM(Y238:Y240)</f>
        <v>4761.1312360000002</v>
      </c>
      <c r="Z237" s="727">
        <f>+IF(Y237=0,0,Y237/Y198*100)</f>
        <v>7.6562230438421359</v>
      </c>
      <c r="AA237" s="797">
        <f>SUM(AA238:AA240)</f>
        <v>4516.5280170000005</v>
      </c>
      <c r="AB237" s="727">
        <f>+IF(AA237=0,0,AA237/AA198*100)</f>
        <v>7.385402897208988</v>
      </c>
      <c r="AC237" s="797">
        <f>SUM(AC238:AC240)</f>
        <v>4794.6030119999996</v>
      </c>
      <c r="AD237" s="727">
        <f>+IF(AC237=0,0,AC237/AC198*100)</f>
        <v>6.8486619009457561</v>
      </c>
      <c r="AE237" s="797">
        <f t="shared" si="207"/>
        <v>14072.262265000001</v>
      </c>
      <c r="AF237" s="727">
        <f>+IF(AE237=0,0,AE237/AE198*100)</f>
        <v>7.2781628668420151</v>
      </c>
      <c r="AG237" s="797">
        <f>SUM(AG238:AG240)</f>
        <v>4852.4027900000001</v>
      </c>
      <c r="AH237" s="727">
        <f>+IF(AG237=0,0,AG237/AG198*100)</f>
        <v>7.1692139882240546</v>
      </c>
      <c r="AI237" s="797">
        <f>SUM(AI238:AI240)</f>
        <v>5327.6170419999999</v>
      </c>
      <c r="AJ237" s="727">
        <f>+IF(AI237=0,0,AI237/AI198*100)</f>
        <v>7.3356886539588553</v>
      </c>
      <c r="AK237" s="797">
        <f>SUM(AK238:AK240)</f>
        <v>5502.4219459999995</v>
      </c>
      <c r="AL237" s="727">
        <f>+IF(AK237=0,0,AK237/AK198*100)</f>
        <v>8.7506667801506026</v>
      </c>
      <c r="AM237" s="797">
        <f t="shared" si="208"/>
        <v>15682.441778</v>
      </c>
      <c r="AN237" s="727">
        <f>+IF(AM237=0,0,AM237/AM198*100)</f>
        <v>7.7181201082463335</v>
      </c>
      <c r="AO237" s="797">
        <f t="shared" si="209"/>
        <v>29754.704043000002</v>
      </c>
      <c r="AP237" s="727">
        <f>+IF(AO237=0,0,AO237/AO198*100)</f>
        <v>7.5036006466600469</v>
      </c>
      <c r="AQ237" s="651"/>
      <c r="AR237" s="797">
        <f>SUM(AR238:AR240)</f>
        <v>61497.792358744977</v>
      </c>
      <c r="AS237" s="727">
        <f>+IF(AR237=0,0,AR237/AR198*100)</f>
        <v>7.5375503466371852</v>
      </c>
      <c r="AT237" s="797">
        <f>SUM(AT238:AT240)</f>
        <v>4198.1792504173218</v>
      </c>
      <c r="AU237" s="727">
        <f>+IF(AT237=0,0,AT237/AT198*100)</f>
        <v>6.4208686875239671</v>
      </c>
      <c r="AV237" s="797">
        <f>SUM(AV238:AV240)</f>
        <v>3270.199474</v>
      </c>
      <c r="AW237" s="727">
        <f>+IF(AV237=0,0,AV237/AV198*100)</f>
        <v>5.5296710467652135</v>
      </c>
      <c r="AX237" s="797">
        <f>SUM(AX238:AX240)</f>
        <v>4861.3863499999998</v>
      </c>
      <c r="AY237" s="727">
        <f>+IF(AX237=0,0,AX237/AX198*100)</f>
        <v>6.3716928480549493</v>
      </c>
      <c r="AZ237" s="797">
        <f>SUM(AZ238:AZ240)</f>
        <v>12329.765074417322</v>
      </c>
      <c r="BA237" s="727">
        <f>+IF(AZ237=0,0,AZ237/AZ198*100)</f>
        <v>6.1397370436532661</v>
      </c>
      <c r="BB237" s="797">
        <f>SUM(BB238:BB240)</f>
        <v>5219.1163839999999</v>
      </c>
      <c r="BC237" s="727">
        <f>+IF(BB237=0,0,BB237/BB198*100)</f>
        <v>8.183655281113154</v>
      </c>
      <c r="BD237" s="797">
        <f>SUM(BD238:BD240)</f>
        <v>4924.9006920000002</v>
      </c>
      <c r="BE237" s="727">
        <f>+IF(BD237=0,0,BD237/BD198*100)</f>
        <v>7.3673758816076438</v>
      </c>
      <c r="BF237" s="797">
        <f>SUM(BF238:BF240)</f>
        <v>5220.2559249999995</v>
      </c>
      <c r="BG237" s="727">
        <f>+IF(BF237=0,0,BF237/BF198*100)</f>
        <v>7.7052260982727372</v>
      </c>
      <c r="BH237" s="797">
        <f>SUM(BH238:BH240)</f>
        <v>15364.273001</v>
      </c>
      <c r="BI237" s="727">
        <f>+IF(BH237=0,0,BH237/BH198*100)</f>
        <v>7.7451881631126458</v>
      </c>
      <c r="BJ237" s="797">
        <f t="shared" si="210"/>
        <v>27694.038075417324</v>
      </c>
      <c r="BK237" s="727">
        <f>+IF(BJ237=0,0,BJ237/BJ198*100)</f>
        <v>6.9375414602636853</v>
      </c>
      <c r="BL237" s="797">
        <f>SUM(BL238:BL240)</f>
        <v>5095.0111519999991</v>
      </c>
      <c r="BM237" s="727">
        <f>+IF(BL237=0,0,BL237/BL198*100)</f>
        <v>6.9445241069385046</v>
      </c>
      <c r="BN237" s="797">
        <f>SUM(BN238:BN240)</f>
        <v>5386.7885529999985</v>
      </c>
      <c r="BO237" s="727">
        <f>+IF(BN237=0,0,BN237/BN198*100)</f>
        <v>8.323728782375925</v>
      </c>
      <c r="BP237" s="797">
        <f>SUM(BP238:BP240)</f>
        <v>5102.0389649999997</v>
      </c>
      <c r="BQ237" s="727">
        <f>+IF(BP237=0,0,BP237/BP198*100)</f>
        <v>7.9143384100046514</v>
      </c>
      <c r="BR237" s="797">
        <f>SUM(BR238:BR240)</f>
        <v>15583.838669999997</v>
      </c>
      <c r="BS237" s="727">
        <f>+IF(BR237=0,0,BR237/BR198*100)</f>
        <v>7.6938558751194996</v>
      </c>
      <c r="BT237" s="797">
        <f>SUM(BT238:BT240)</f>
        <v>5174.8075699999999</v>
      </c>
      <c r="BU237" s="727">
        <f>+IF(BT237=0,0,BT237/BT198*100)</f>
        <v>7.431886563577959</v>
      </c>
      <c r="BV237" s="797">
        <f>SUM(BV238:BV240)</f>
        <v>5937.6459597736484</v>
      </c>
      <c r="BW237" s="727">
        <f>+IF(BV237=0,0,BV237/BV198*100)</f>
        <v>8.1422782231415756</v>
      </c>
      <c r="BX237" s="797">
        <f>SUM(BX238:BX240)</f>
        <v>7107.4620835540118</v>
      </c>
      <c r="BY237" s="727">
        <f>+IF(BX237=0,0,BX237/BX198*100)</f>
        <v>9.9277148752718443</v>
      </c>
      <c r="BZ237" s="797">
        <f>SUM(BZ238:BZ240)</f>
        <v>18219.915613327659</v>
      </c>
      <c r="CA237" s="727">
        <f>+IF(BZ237=0,0,BZ237/BZ198*100)</f>
        <v>8.508191832616685</v>
      </c>
      <c r="CB237" s="797">
        <f t="shared" si="211"/>
        <v>33803.754283327653</v>
      </c>
      <c r="CC237" s="727">
        <f>+IF(CB237=0,0,CB237/CB198*100)</f>
        <v>8.1123551590811172</v>
      </c>
      <c r="CE237" s="785">
        <f t="shared" si="187"/>
        <v>73777.737314742888</v>
      </c>
      <c r="CF237" s="727">
        <f>+IF(CE237=0,0,CE237/CE198*100)</f>
        <v>7.0865315203523416</v>
      </c>
      <c r="CG237" s="797">
        <f>SUM(CG238:CG240)</f>
        <v>5184.4428135677472</v>
      </c>
      <c r="CH237" s="727">
        <f>+IF(CG237=0,0,CG237/CG198*100)</f>
        <v>6.6388826366245439</v>
      </c>
      <c r="CI237" s="797">
        <f>SUM(CI238:CI240)</f>
        <v>4521.7089660000001</v>
      </c>
      <c r="CJ237" s="727">
        <f>+IF(CI237=0,0,CI237/CI198*100)</f>
        <v>5.9729237071634893</v>
      </c>
      <c r="CK237" s="797">
        <f>SUM(CK238:CK240)</f>
        <v>5575.4868473547849</v>
      </c>
      <c r="CL237" s="727">
        <f>+IF(CK237=0,0,CK237/CK198*100)</f>
        <v>6.558114273407635</v>
      </c>
      <c r="CM237" s="797">
        <f>SUM(CM238:CM240)</f>
        <v>15281.638626922533</v>
      </c>
      <c r="CN237" s="727">
        <f>+IF(CM237=0,0,CM237/CM198*100)</f>
        <v>6.3990203210721646</v>
      </c>
      <c r="CO237" s="797">
        <f>SUM(CO238:CO240)</f>
        <v>6595.7533039999998</v>
      </c>
      <c r="CP237" s="727">
        <f>+IF(CO237=0,0,CO237/CO198*100)</f>
        <v>7.890578236053396</v>
      </c>
      <c r="CQ237" s="797">
        <f>SUM(CQ238:CQ240)</f>
        <v>5912.8537570000008</v>
      </c>
      <c r="CR237" s="727">
        <f>+IF(CQ237=0,0,CQ237/CQ198*100)</f>
        <v>7.1474990379955745</v>
      </c>
      <c r="CS237" s="797">
        <f>SUM(CS238:CS240)</f>
        <v>6136.3992899999994</v>
      </c>
      <c r="CT237" s="727">
        <f>+IF(CS237=0,0,CS237/CS198*100)</f>
        <v>6.9027541666690739</v>
      </c>
      <c r="CU237" s="797">
        <f>SUM(CU238:CU240)</f>
        <v>18645.006351</v>
      </c>
      <c r="CV237" s="727">
        <f>+IF(CU237=0,0,CU237/CU198*100)</f>
        <v>7.305628433896973</v>
      </c>
      <c r="CW237" s="797">
        <f t="shared" si="212"/>
        <v>33926.644977922537</v>
      </c>
      <c r="CX237" s="727">
        <f>+IF(CW237=0,0,CW237/CW198*100)</f>
        <v>6.8673744702397679</v>
      </c>
      <c r="CY237" s="797">
        <f>SUM(CY238:CY240)</f>
        <v>6433.3288090000005</v>
      </c>
      <c r="CZ237" s="727">
        <f>+IF(CY237=0,0,CY237/CY198*100)</f>
        <v>7.1297380428381265</v>
      </c>
      <c r="DA237" s="797">
        <f>SUM(DA238:DA240)</f>
        <v>6050.1188834345121</v>
      </c>
      <c r="DB237" s="727">
        <f>+IF(DA237=0,0,DA237/DA198*100)</f>
        <v>6.0833928433234812</v>
      </c>
      <c r="DC237" s="797">
        <f>SUM(DC238:DC240)</f>
        <v>6169.8631719999994</v>
      </c>
      <c r="DD237" s="727">
        <f>+IF(DC237=0,0,DC237/DC198*100)</f>
        <v>6.1600062792858417</v>
      </c>
      <c r="DE237" s="797">
        <f>SUM(DE238:DE240)</f>
        <v>18653.310864434512</v>
      </c>
      <c r="DF237" s="727">
        <f>+IF(DE237=0,0,DE237/DE198*100)</f>
        <v>6.4356074223515511</v>
      </c>
      <c r="DG237" s="797">
        <f>SUM(DG238:DG240)</f>
        <v>6880.4856841521014</v>
      </c>
      <c r="DH237" s="727">
        <f>+IF(DG237=0,0,DG237/DG198*100)</f>
        <v>7.2192403250916204</v>
      </c>
      <c r="DI237" s="797">
        <f>SUM(DI238:DI240)</f>
        <v>7277.7177775086066</v>
      </c>
      <c r="DJ237" s="727">
        <f>+IF(DI237=0,0,DI237/DI198*100)</f>
        <v>8.7485752466568218</v>
      </c>
      <c r="DK237" s="797">
        <f>SUM(DK238:DK240)</f>
        <v>7039.5780107251267</v>
      </c>
      <c r="DL237" s="727">
        <f>+IF(DK237=0,0,DK237/DK198*100)</f>
        <v>8.9412922557415744</v>
      </c>
      <c r="DM237" s="797">
        <f>SUM(DM238:DM240)</f>
        <v>21197.781472385836</v>
      </c>
      <c r="DN237" s="727">
        <f>+IF(DM237=0,0,DM237/DM198*100)</f>
        <v>8.2409113705632375</v>
      </c>
      <c r="DO237" s="797">
        <f t="shared" si="213"/>
        <v>39851.092336820351</v>
      </c>
      <c r="DP237" s="727">
        <f>+IF(DO237=0,0,DO237/DO198*100)</f>
        <v>7.2844386736689009</v>
      </c>
      <c r="DR237" s="797">
        <f t="shared" si="188"/>
        <v>80375.704789031792</v>
      </c>
      <c r="DS237" s="727">
        <f>+IF(DR237=0,0,DR237/DR198*100)</f>
        <v>7.0739518085898512</v>
      </c>
      <c r="DT237" s="797">
        <f>SUM(DT238:DT240)</f>
        <v>6622.9004200445288</v>
      </c>
      <c r="DU237" s="727">
        <f>+IF(DT237=0,0,DT237/DT198*100)</f>
        <v>7.085885478157647</v>
      </c>
      <c r="DV237" s="797">
        <f>SUM(DV238:DV240)</f>
        <v>6504.5866326700107</v>
      </c>
      <c r="DW237" s="727">
        <f>+IF(DV237=0,0,DV237/DV198*100)</f>
        <v>6.8116651655301839</v>
      </c>
      <c r="DX237" s="797">
        <f>SUM(DX238:DX240)</f>
        <v>7409.4438847006377</v>
      </c>
      <c r="DY237" s="727">
        <f>+IF(DX237=0,0,DX237/DX198*100)</f>
        <v>7.6381196952099701</v>
      </c>
      <c r="DZ237" s="797">
        <f>SUM(DZ238:DZ240)</f>
        <v>20536.930937415178</v>
      </c>
      <c r="EA237" s="727">
        <f>+IF(DZ237=0,0,DZ237/DZ198*100)</f>
        <v>7.1816467667212196</v>
      </c>
      <c r="EB237" s="797">
        <f>SUM(EB238:EB240)</f>
        <v>7030.2052514898642</v>
      </c>
      <c r="EC237" s="727">
        <f>+IF(EB237=0,0,EB237/EB198*100)</f>
        <v>7.6549957697779103</v>
      </c>
      <c r="ED237" s="797">
        <f>SUM(ED238:ED240)</f>
        <v>6500.5847542379179</v>
      </c>
      <c r="EE237" s="727">
        <f>+IF(ED237=0,0,ED237/ED198*100)</f>
        <v>7.1266240782070351</v>
      </c>
      <c r="EF237" s="797">
        <f>SUM(EF238:EF240)</f>
        <v>6931.9960308092777</v>
      </c>
      <c r="EG237" s="727">
        <f>+IF(EF237=0,0,EF237/EF198*100)</f>
        <v>7.7409534107763216</v>
      </c>
      <c r="EH237" s="797">
        <f>SUM(EH238:EH240)</f>
        <v>20462.786036537058</v>
      </c>
      <c r="EI237" s="727">
        <f>+IF(EH237=0,0,EH237/EH198*100)</f>
        <v>7.5064348012554225</v>
      </c>
      <c r="EJ237" s="797">
        <f t="shared" si="214"/>
        <v>40999.716973952236</v>
      </c>
      <c r="EK237" s="727">
        <f>+IF(EJ237=0,0,EJ237/EJ198*100)</f>
        <v>7.3401563482447276</v>
      </c>
      <c r="EL237" s="797">
        <f>SUM(EL238:EL240)</f>
        <v>6846.1870020807564</v>
      </c>
      <c r="EM237" s="727">
        <f>+IF(EL237=0,0,EL237/EL198*100)</f>
        <v>7.215444094158439</v>
      </c>
      <c r="EN237" s="797">
        <f>SUM(EN238:EN240)</f>
        <v>6370.239642227828</v>
      </c>
      <c r="EO237" s="727">
        <f>+IF(EN237=0,0,EN237/EN198*100)</f>
        <v>6.7743930313075031</v>
      </c>
      <c r="EP237" s="797">
        <f>SUM(EP238:EP240)</f>
        <v>6443.7905407529506</v>
      </c>
      <c r="EQ237" s="727">
        <f>+IF(EP237=0,0,EP237/EP198*100)</f>
        <v>6.6743110482425889</v>
      </c>
      <c r="ER237" s="797">
        <f>SUM(ER238:ER240)</f>
        <v>19660.217185061534</v>
      </c>
      <c r="ES237" s="727">
        <f>+IF(ER237=0,0,ER237/ER198*100)</f>
        <v>6.8871414226673258</v>
      </c>
      <c r="ET237" s="797">
        <f>SUM(ET238:ET240)</f>
        <v>6688.2630641294736</v>
      </c>
      <c r="EU237" s="727">
        <f>+IF(ET237=0,0,ET237/ET198*100)</f>
        <v>6.6507348813951994</v>
      </c>
      <c r="EV237" s="797">
        <f>SUM(EV238:EV240)</f>
        <v>6544.3872723406112</v>
      </c>
      <c r="EW237" s="727">
        <f>+IF(EV237=0,0,EV237/EV198*100)</f>
        <v>6.5512892065142729</v>
      </c>
      <c r="EX237" s="797">
        <f>SUM(EX238:EX240)</f>
        <v>6483.1202935479414</v>
      </c>
      <c r="EY237" s="727">
        <f>+IF(EX237=0,0,EX237/EX198*100)</f>
        <v>7.067475571792543</v>
      </c>
      <c r="EZ237" s="797">
        <f>SUM(EZ238:EZ240)</f>
        <v>19715.770630018025</v>
      </c>
      <c r="FA237" s="727">
        <f>+IF(EZ237=0,0,EZ237/EZ198*100)</f>
        <v>6.747569828337169</v>
      </c>
      <c r="FB237" s="797">
        <f t="shared" si="215"/>
        <v>39375.987815079556</v>
      </c>
      <c r="FC237" s="727">
        <f>+IF(FB237=0,0,FB237/FB198*100)</f>
        <v>6.8165428185850736</v>
      </c>
      <c r="FD237" s="797">
        <f>SUM(FD238:FD240)</f>
        <v>89265.967178015591</v>
      </c>
      <c r="FE237" s="727">
        <f>+IF(FD237=0,0,FD237/FD198*100)</f>
        <v>7.4703392213493816</v>
      </c>
      <c r="FF237" s="797">
        <f>SUM(FF238:FF240)</f>
        <v>98118.551789223027</v>
      </c>
      <c r="FG237" s="727">
        <f>+IF(FF237=0,0,FF237/FF198*100)</f>
        <v>7.3779773412308902</v>
      </c>
      <c r="FH237" s="797">
        <f>SUM(FH238:FH240)</f>
        <v>107470.54188074284</v>
      </c>
      <c r="FI237" s="727">
        <f>+IF(FH237=0,0,FH237/FH198*100)</f>
        <v>6.7216122364008326</v>
      </c>
      <c r="FJ237" s="797">
        <f>SUM(FJ238:FJ240)</f>
        <v>113471.34932109216</v>
      </c>
      <c r="FK237" s="727">
        <f>+IF(FJ237=0,0,FJ237/FJ198*100)</f>
        <v>6.3376245554329174</v>
      </c>
    </row>
    <row r="238" spans="2:167" s="648" customFormat="1" ht="13.5" customHeight="1">
      <c r="B238" s="771"/>
      <c r="C238" s="771"/>
      <c r="D238" s="731" t="s">
        <v>4856</v>
      </c>
      <c r="E238" s="772">
        <f t="shared" si="186"/>
        <v>30213.35572472445</v>
      </c>
      <c r="F238" s="737">
        <f>+IF(E238=0,0,E238/E198*100)</f>
        <v>4.1430267390180697</v>
      </c>
      <c r="G238" s="772">
        <v>2511.0185834446725</v>
      </c>
      <c r="H238" s="737">
        <f>+IF(G238=0,0,G238/G198*100)</f>
        <v>4.1969857781281794</v>
      </c>
      <c r="I238" s="772">
        <v>1131.4085257430797</v>
      </c>
      <c r="J238" s="737">
        <f>+IF(I238=0,0,I238/I198*100)</f>
        <v>2.0804166858221995</v>
      </c>
      <c r="K238" s="772">
        <v>2401.7889676315967</v>
      </c>
      <c r="L238" s="737">
        <f>+IF(K238=0,0,K238/K198*100)</f>
        <v>3.7228467169213713</v>
      </c>
      <c r="M238" s="772">
        <f>+G238+I238+K238</f>
        <v>6044.2160768193489</v>
      </c>
      <c r="N238" s="737">
        <f>+IF(M238=0,0,M238/M198*100)</f>
        <v>3.3818017065867165</v>
      </c>
      <c r="O238" s="772">
        <v>2396.9327115076485</v>
      </c>
      <c r="P238" s="737">
        <f>+IF(O238=0,0,O238/O198*100)</f>
        <v>4.7833271254028489</v>
      </c>
      <c r="Q238" s="772">
        <v>2612.0666126525562</v>
      </c>
      <c r="R238" s="737">
        <f>+IF(Q238=0,0,Q238/Q198*100)</f>
        <v>5.5874421277908741</v>
      </c>
      <c r="S238" s="772">
        <v>2574.7755204257292</v>
      </c>
      <c r="T238" s="737">
        <f>+IF(S238=0,0,S238/S198*100)</f>
        <v>4.506689602794749</v>
      </c>
      <c r="U238" s="772">
        <f t="shared" si="205"/>
        <v>7583.7748445859334</v>
      </c>
      <c r="V238" s="737">
        <f>+IF(U238=0,0,U238/U198*100)</f>
        <v>4.9248061032362775</v>
      </c>
      <c r="W238" s="772">
        <f t="shared" si="206"/>
        <v>13627.990921405282</v>
      </c>
      <c r="X238" s="737">
        <f>+IF(W238=0,0,W238/W198*100)</f>
        <v>4.095945750045404</v>
      </c>
      <c r="Y238" s="772">
        <v>2594.9002251822048</v>
      </c>
      <c r="Z238" s="737">
        <f>+IF(Y238=0,0,Y238/Y198*100)</f>
        <v>4.1727761567022563</v>
      </c>
      <c r="AA238" s="772">
        <v>2660.0961671208847</v>
      </c>
      <c r="AB238" s="737">
        <f>+IF(AA238=0,0,AA238/AA198*100)</f>
        <v>4.3497752843695254</v>
      </c>
      <c r="AC238" s="772">
        <v>2849.3573980272513</v>
      </c>
      <c r="AD238" s="737">
        <f>+IF(AC238=0,0,AC238/AC198*100)</f>
        <v>4.0700523912420978</v>
      </c>
      <c r="AE238" s="772">
        <f t="shared" si="207"/>
        <v>8104.3537903303413</v>
      </c>
      <c r="AF238" s="737">
        <f>+IF(AE238=0,0,AE238/AE198*100)</f>
        <v>4.1915653436361406</v>
      </c>
      <c r="AG238" s="772">
        <v>2925.5335667952477</v>
      </c>
      <c r="AH238" s="737">
        <f>+IF(AG238=0,0,AG238/AG198*100)</f>
        <v>4.3223485513838602</v>
      </c>
      <c r="AI238" s="772">
        <v>2954.0221255535089</v>
      </c>
      <c r="AJ238" s="737">
        <f>+IF(AI238=0,0,AI238/AI198*100)</f>
        <v>4.0674444914365333</v>
      </c>
      <c r="AK238" s="772">
        <v>2601.4553206400701</v>
      </c>
      <c r="AL238" s="737">
        <f>+IF(AK238=0,0,AK238/AK198*100)</f>
        <v>4.1371724810962167</v>
      </c>
      <c r="AM238" s="772">
        <f t="shared" si="208"/>
        <v>8481.0110129888271</v>
      </c>
      <c r="AN238" s="737">
        <f>+IF(AM238=0,0,AM238/AM198*100)</f>
        <v>4.1739330242203856</v>
      </c>
      <c r="AO238" s="772">
        <f t="shared" si="209"/>
        <v>16585.364803319168</v>
      </c>
      <c r="AP238" s="737">
        <f>+IF(AO238=0,0,AO238/AO198*100)</f>
        <v>4.1825303953092483</v>
      </c>
      <c r="AQ238" s="651"/>
      <c r="AR238" s="772">
        <v>33465.271935758014</v>
      </c>
      <c r="AS238" s="737">
        <f>+IF(AR238=0,0,AR238/AR198*100)</f>
        <v>4.1017110111565023</v>
      </c>
      <c r="AT238" s="772">
        <v>2504.3465152347044</v>
      </c>
      <c r="AU238" s="737">
        <f>+IF(AT238=0,0,AT238/AT198*100)</f>
        <v>3.8302509643393212</v>
      </c>
      <c r="AV238" s="772">
        <v>1150.8459733112049</v>
      </c>
      <c r="AW238" s="737">
        <f>+IF(AV238=0,0,AV238/AV198*100)</f>
        <v>1.9459973951134277</v>
      </c>
      <c r="AX238" s="772">
        <v>2279.8256170293594</v>
      </c>
      <c r="AY238" s="737">
        <f>+IF(AX238=0,0,AX238/AX198*100)</f>
        <v>2.9881082335368037</v>
      </c>
      <c r="AZ238" s="772">
        <f>+AT238+AV238+AX238</f>
        <v>5935.0181055752691</v>
      </c>
      <c r="BA238" s="737">
        <f>+IF(AZ238=0,0,AZ238/AZ198*100)</f>
        <v>2.9554050947134822</v>
      </c>
      <c r="BB238" s="772">
        <v>2972.7605026420897</v>
      </c>
      <c r="BC238" s="737">
        <f>+IF(BB238=0,0,BB238/BB198*100)</f>
        <v>4.6613344859510866</v>
      </c>
      <c r="BD238" s="772">
        <v>2878.3393012809356</v>
      </c>
      <c r="BE238" s="737">
        <f>+IF(BD238=0,0,BD238/BD198*100)</f>
        <v>4.3058345484584573</v>
      </c>
      <c r="BF238" s="772">
        <v>2858.2896041141844</v>
      </c>
      <c r="BG238" s="737">
        <f>+IF(BF238=0,0,BF238/BF198*100)</f>
        <v>4.2189057338299492</v>
      </c>
      <c r="BH238" s="772">
        <f>+BB238+BD238+BF238</f>
        <v>8709.3894080372102</v>
      </c>
      <c r="BI238" s="737">
        <f>+IF(BH238=0,0,BH238/BH198*100)</f>
        <v>4.3904361596984129</v>
      </c>
      <c r="BJ238" s="772">
        <f t="shared" si="210"/>
        <v>14644.407513612479</v>
      </c>
      <c r="BK238" s="737">
        <f>+IF(BJ238=0,0,BJ238/BJ198*100)</f>
        <v>3.6685218677757829</v>
      </c>
      <c r="BL238" s="772">
        <v>2807.5094511923858</v>
      </c>
      <c r="BM238" s="737">
        <f>+IF(BL238=0,0,BL238/BL198*100)</f>
        <v>3.8266485553441663</v>
      </c>
      <c r="BN238" s="772">
        <v>2894.8889441644137</v>
      </c>
      <c r="BO238" s="737">
        <f>+IF(BN238=0,0,BN238/BN198*100)</f>
        <v>4.4732163123246291</v>
      </c>
      <c r="BP238" s="772">
        <v>2809.2777657328697</v>
      </c>
      <c r="BQ238" s="737">
        <f>+IF(BP238=0,0,BP238/BP198*100)</f>
        <v>4.3577822667043664</v>
      </c>
      <c r="BR238" s="772">
        <f>+BL238+BN238+BP238</f>
        <v>8511.6761610896683</v>
      </c>
      <c r="BS238" s="737">
        <f>+IF(BR238=0,0,BR238/BR198*100)</f>
        <v>4.2022771812430699</v>
      </c>
      <c r="BT238" s="772">
        <v>2947.7786573057633</v>
      </c>
      <c r="BU238" s="737">
        <f>+IF(BT238=0,0,BT238/BT198*100)</f>
        <v>4.2335016905049052</v>
      </c>
      <c r="BV238" s="772">
        <v>3474.804405430647</v>
      </c>
      <c r="BW238" s="737">
        <f>+IF(BV238=0,0,BV238/BV198*100)</f>
        <v>4.7649901041073406</v>
      </c>
      <c r="BX238" s="772">
        <v>3886.6051983194575</v>
      </c>
      <c r="BY238" s="737">
        <f>+IF(BX238=0,0,BX238/BX198*100)</f>
        <v>5.4288166138722298</v>
      </c>
      <c r="BZ238" s="772">
        <f>+BT238+BV238+BX238</f>
        <v>10309.188261055868</v>
      </c>
      <c r="CA238" s="737">
        <f>+IF(BZ238=0,0,BZ238/BZ198*100)</f>
        <v>4.8141030521273454</v>
      </c>
      <c r="CB238" s="772">
        <f t="shared" si="211"/>
        <v>18820.864422145536</v>
      </c>
      <c r="CC238" s="737">
        <f>+IF(CB238=0,0,CB238/CB198*100)</f>
        <v>4.5167035387150074</v>
      </c>
      <c r="CE238" s="772">
        <f t="shared" si="187"/>
        <v>37899.933990385965</v>
      </c>
      <c r="CF238" s="737">
        <f>+IF(CE238=0,0,CE238/CE198*100)</f>
        <v>3.6403810501311415</v>
      </c>
      <c r="CG238" s="772">
        <v>3052.5735667270169</v>
      </c>
      <c r="CH238" s="737">
        <f>+IF(CG238=0,0,CG238/CG198*100)</f>
        <v>3.9089403389941011</v>
      </c>
      <c r="CI238" s="772">
        <v>2247.3906486807505</v>
      </c>
      <c r="CJ238" s="737">
        <f>+IF(CI238=0,0,CI238/CI198*100)</f>
        <v>2.9686768842704825</v>
      </c>
      <c r="CK238" s="772">
        <v>3155.3775024320257</v>
      </c>
      <c r="CL238" s="737">
        <f>+IF(CK238=0,0,CK238/CK198*100)</f>
        <v>3.7114832844608854</v>
      </c>
      <c r="CM238" s="772">
        <f>+CG238+CI238+CK238</f>
        <v>8455.341717839794</v>
      </c>
      <c r="CN238" s="737">
        <f>+IF(CM238=0,0,CM238/CM198*100)</f>
        <v>3.5405825772338715</v>
      </c>
      <c r="CO238" s="772">
        <v>3267.9865703895266</v>
      </c>
      <c r="CP238" s="737">
        <f>+IF(CO238=0,0,CO238/CO198*100)</f>
        <v>3.9095312573913668</v>
      </c>
      <c r="CQ238" s="772">
        <v>3168.5618897585932</v>
      </c>
      <c r="CR238" s="737">
        <f>+IF(CQ238=0,0,CQ238/CQ198*100)</f>
        <v>3.8301798065050607</v>
      </c>
      <c r="CS238" s="772">
        <v>3098.2295247382863</v>
      </c>
      <c r="CT238" s="737">
        <f>+IF(CS238=0,0,CS238/CS198*100)</f>
        <v>3.4851572967287061</v>
      </c>
      <c r="CU238" s="772">
        <f>+CO238+CQ238+CS238</f>
        <v>9534.7779848864066</v>
      </c>
      <c r="CV238" s="737">
        <f>+IF(CU238=0,0,CU238/CU198*100)</f>
        <v>3.7359893499604531</v>
      </c>
      <c r="CW238" s="772">
        <f t="shared" si="212"/>
        <v>17990.119702726202</v>
      </c>
      <c r="CX238" s="737">
        <f>+IF(CW238=0,0,CW238/CW198*100)</f>
        <v>3.6415298018255298</v>
      </c>
      <c r="CY238" s="772">
        <v>3231.3172314120538</v>
      </c>
      <c r="CZ238" s="737">
        <f>+IF(CY238=0,0,CY238/CY198*100)</f>
        <v>3.5811080200108716</v>
      </c>
      <c r="DA238" s="772">
        <v>3284.8416569361889</v>
      </c>
      <c r="DB238" s="737">
        <f>+IF(DA238=0,0,DA238/DA198*100)</f>
        <v>3.3029073663280784</v>
      </c>
      <c r="DC238" s="772">
        <v>3328.4961233942417</v>
      </c>
      <c r="DD238" s="737">
        <f>+IF(DC238=0,0,DC238/DC198*100)</f>
        <v>3.3231785615175569</v>
      </c>
      <c r="DE238" s="772">
        <f>+CY238+DA238+DC238</f>
        <v>9844.6550117424849</v>
      </c>
      <c r="DF238" s="737">
        <f>+IF(DE238=0,0,DE238/DE198*100)</f>
        <v>3.3965195414643103</v>
      </c>
      <c r="DG238" s="772">
        <v>3395.3379658378863</v>
      </c>
      <c r="DH238" s="737">
        <f>+IF(DG238=0,0,DG238/DG198*100)</f>
        <v>3.5625044343525971</v>
      </c>
      <c r="DI238" s="772">
        <v>3192.9579624331463</v>
      </c>
      <c r="DJ238" s="737">
        <f>+IF(DI238=0,0,DI238/DI198*100)</f>
        <v>3.838268238442335</v>
      </c>
      <c r="DK238" s="772">
        <v>3476.8633476462455</v>
      </c>
      <c r="DL238" s="737">
        <f>+IF(DK238=0,0,DK238/DK198*100)</f>
        <v>4.4161242729631818</v>
      </c>
      <c r="DM238" s="772">
        <f>+DG238+DI238+DK238</f>
        <v>10065.159275917278</v>
      </c>
      <c r="DN238" s="737">
        <f>+IF(DM238=0,0,DM238/DM198*100)</f>
        <v>3.9129606856024006</v>
      </c>
      <c r="DO238" s="772">
        <f t="shared" si="213"/>
        <v>19909.814287659763</v>
      </c>
      <c r="DP238" s="737">
        <f>+IF(DO238=0,0,DO238/DO198*100)</f>
        <v>3.6393436836508619</v>
      </c>
      <c r="DR238" s="772">
        <f t="shared" si="188"/>
        <v>38355.203844013289</v>
      </c>
      <c r="DS238" s="737">
        <f>+IF(DR238=0,0,DR238/DR198*100)</f>
        <v>3.3756825437904641</v>
      </c>
      <c r="DT238" s="772">
        <v>3239.4576804648086</v>
      </c>
      <c r="DU238" s="737">
        <f>+IF(DT238=0,0,DT238/DT198*100)</f>
        <v>3.4659174499497474</v>
      </c>
      <c r="DV238" s="772">
        <v>3254.7816969054688</v>
      </c>
      <c r="DW238" s="737">
        <f>+IF(DV238=0,0,DV238/DV198*100)</f>
        <v>3.4084384386338229</v>
      </c>
      <c r="DX238" s="772">
        <v>3471.3918406803455</v>
      </c>
      <c r="DY238" s="737">
        <f>+IF(DX238=0,0,DX238/DX198*100)</f>
        <v>3.5785285374575739</v>
      </c>
      <c r="DZ238" s="772">
        <f>+DT238+DV238+DX238</f>
        <v>9965.6312180506229</v>
      </c>
      <c r="EA238" s="737">
        <f>+IF(DZ238=0,0,DZ238/DZ198*100)</f>
        <v>3.4849239856506626</v>
      </c>
      <c r="EB238" s="772">
        <v>3056.7383003813388</v>
      </c>
      <c r="EC238" s="737">
        <f>+IF(EB238=0,0,EB238/EB198*100)</f>
        <v>3.3283976671631894</v>
      </c>
      <c r="ED238" s="772">
        <v>3082.4326438784333</v>
      </c>
      <c r="EE238" s="737">
        <f>+IF(ED238=0,0,ED238/ED198*100)</f>
        <v>3.3792865611042564</v>
      </c>
      <c r="EF238" s="772">
        <v>3241.3037744812827</v>
      </c>
      <c r="EG238" s="737">
        <f>+IF(EF238=0,0,EF238/EF198*100)</f>
        <v>3.6195608590825783</v>
      </c>
      <c r="EH238" s="772">
        <f>+EB238+ED238+EF238</f>
        <v>9380.4747187410539</v>
      </c>
      <c r="EI238" s="737">
        <f>+IF(EH238=0,0,EH238/EH198*100)</f>
        <v>3.4410720883914765</v>
      </c>
      <c r="EJ238" s="772">
        <f t="shared" si="214"/>
        <v>19346.105936791675</v>
      </c>
      <c r="EK238" s="737">
        <f>+IF(EJ238=0,0,EJ238/EJ198*100)</f>
        <v>3.4635225017766205</v>
      </c>
      <c r="EL238" s="772">
        <v>3036.0888739959446</v>
      </c>
      <c r="EM238" s="737">
        <f>+IF(EL238=0,0,EL238/EL198*100)</f>
        <v>3.1998438734665138</v>
      </c>
      <c r="EN238" s="772">
        <v>3216.7838092967359</v>
      </c>
      <c r="EO238" s="737">
        <f>+IF(EN238=0,0,EN238/EN198*100)</f>
        <v>3.4208693934317207</v>
      </c>
      <c r="EP238" s="772">
        <v>3121.4656287640628</v>
      </c>
      <c r="EQ238" s="737">
        <f>+IF(EP238=0,0,EP238/EP198*100)</f>
        <v>3.2331331071377583</v>
      </c>
      <c r="ER238" s="772">
        <f>+EL238+EN238+EP238</f>
        <v>9374.3383120567432</v>
      </c>
      <c r="ES238" s="737">
        <f>+IF(ER238=0,0,ER238/ER198*100)</f>
        <v>3.2839105026835549</v>
      </c>
      <c r="ET238" s="772">
        <v>3248.23512664598</v>
      </c>
      <c r="EU238" s="737">
        <f>+IF(ET238=0,0,ET238/ET198*100)</f>
        <v>3.2300091148656671</v>
      </c>
      <c r="EV238" s="772">
        <v>3108.3308819745394</v>
      </c>
      <c r="EW238" s="737">
        <f>+IF(EV238=0,0,EV238/EV198*100)</f>
        <v>3.1116090338082518</v>
      </c>
      <c r="EX238" s="772">
        <v>3278.1935865443497</v>
      </c>
      <c r="EY238" s="737">
        <f>+IF(EX238=0,0,EX238/EX198*100)</f>
        <v>3.573673176412711</v>
      </c>
      <c r="EZ238" s="772">
        <f>+ET238+EV238+EX238</f>
        <v>9634.7595951648691</v>
      </c>
      <c r="FA238" s="737">
        <f>+IF(EZ238=0,0,EZ238/EZ198*100)</f>
        <v>3.2974218643340483</v>
      </c>
      <c r="FB238" s="772">
        <f t="shared" si="215"/>
        <v>19009.097907221614</v>
      </c>
      <c r="FC238" s="737">
        <f>+IF(FB238=0,0,FB238/FB198*100)</f>
        <v>3.2907448680596421</v>
      </c>
      <c r="FD238" s="772">
        <v>42519.442220257253</v>
      </c>
      <c r="FE238" s="737">
        <f>+IF(FD238=0,0,FD238/FD198*100)</f>
        <v>3.5582951367619708</v>
      </c>
      <c r="FF238" s="772">
        <v>46085.868526603976</v>
      </c>
      <c r="FG238" s="737">
        <f>+IF(FF238=0,0,FF238/FF198*100)</f>
        <v>3.4654047327426678</v>
      </c>
      <c r="FH238" s="772">
        <v>51030.066695439586</v>
      </c>
      <c r="FI238" s="737">
        <f>+IF(FH238=0,0,FH238/FH198*100)</f>
        <v>3.1916124616272983</v>
      </c>
      <c r="FJ238" s="772">
        <v>55076.432581749075</v>
      </c>
      <c r="FK238" s="737">
        <f>+IF(FJ238=0,0,FJ238/FJ198*100)</f>
        <v>3.0761399564220757</v>
      </c>
    </row>
    <row r="239" spans="2:167" s="648" customFormat="1" ht="13.5" customHeight="1">
      <c r="B239" s="771"/>
      <c r="C239" s="771"/>
      <c r="D239" s="771" t="s">
        <v>4857</v>
      </c>
      <c r="E239" s="772">
        <f t="shared" si="186"/>
        <v>13993.541945053366</v>
      </c>
      <c r="F239" s="737">
        <f>+IF(E239=0,0,E239/E198*100)</f>
        <v>1.9188738576458066</v>
      </c>
      <c r="G239" s="772">
        <v>1081.2659368555587</v>
      </c>
      <c r="H239" s="737">
        <f>+IF(G239=0,0,G239/G198*100)</f>
        <v>1.8072577356762574</v>
      </c>
      <c r="I239" s="772">
        <v>1020.8047160481296</v>
      </c>
      <c r="J239" s="737">
        <f>+IF(I239=0,0,I239/I198*100)</f>
        <v>1.8770400928680744</v>
      </c>
      <c r="K239" s="772">
        <v>730.81469765662087</v>
      </c>
      <c r="L239" s="737">
        <f>+IF(K239=0,0,K239/K198*100)</f>
        <v>1.1327852423819433</v>
      </c>
      <c r="M239" s="772">
        <f>+G239+I239+K239</f>
        <v>2832.8853505603092</v>
      </c>
      <c r="N239" s="737">
        <f>+IF(M239=0,0,M239/M198*100)</f>
        <v>1.5850287930359344</v>
      </c>
      <c r="O239" s="772">
        <v>857.09498647053795</v>
      </c>
      <c r="P239" s="737">
        <f>+IF(O239=0,0,O239/O198*100)</f>
        <v>1.7104216894151349</v>
      </c>
      <c r="Q239" s="772">
        <v>946.65696363990912</v>
      </c>
      <c r="R239" s="737">
        <f>+IF(Q239=0,0,Q239/Q198*100)</f>
        <v>2.0249831966715583</v>
      </c>
      <c r="S239" s="772">
        <v>1657.6641357240883</v>
      </c>
      <c r="T239" s="737">
        <f>+IF(S239=0,0,S239/S198*100)</f>
        <v>2.9014481713568032</v>
      </c>
      <c r="U239" s="772">
        <f t="shared" si="205"/>
        <v>3461.4160858345354</v>
      </c>
      <c r="V239" s="737">
        <f>+IF(U239=0,0,U239/U198*100)</f>
        <v>2.2477992048416207</v>
      </c>
      <c r="W239" s="772">
        <f t="shared" si="206"/>
        <v>6294.3014363948441</v>
      </c>
      <c r="X239" s="737">
        <f>+IF(W239=0,0,W239/W198*100)</f>
        <v>1.8917768119005811</v>
      </c>
      <c r="Y239" s="772">
        <v>1304.7696656926291</v>
      </c>
      <c r="Z239" s="737">
        <f>+IF(Y239=0,0,Y239/Y198*100)</f>
        <v>2.0981584178668307</v>
      </c>
      <c r="AA239" s="772">
        <v>1024.1880354980533</v>
      </c>
      <c r="AB239" s="737">
        <f>+IF(AA239=0,0,AA239/AA198*100)</f>
        <v>1.6747468976575384</v>
      </c>
      <c r="AC239" s="772">
        <v>1057.3857213220479</v>
      </c>
      <c r="AD239" s="737">
        <f>+IF(AC239=0,0,AC239/AC198*100)</f>
        <v>1.5103810025768105</v>
      </c>
      <c r="AE239" s="772">
        <f t="shared" si="207"/>
        <v>3386.3434225127303</v>
      </c>
      <c r="AF239" s="737">
        <f>+IF(AE239=0,0,AE239/AE198*100)</f>
        <v>1.7514141285872951</v>
      </c>
      <c r="AG239" s="772">
        <v>1008.0228855532069</v>
      </c>
      <c r="AH239" s="737">
        <f>+IF(AG239=0,0,AG239/AG198*100)</f>
        <v>1.4893099530919252</v>
      </c>
      <c r="AI239" s="772">
        <v>1475.372592404718</v>
      </c>
      <c r="AJ239" s="737">
        <f>+IF(AI239=0,0,AI239/AI198*100)</f>
        <v>2.0314662073387733</v>
      </c>
      <c r="AK239" s="772">
        <v>1829.5016081878662</v>
      </c>
      <c r="AL239" s="737">
        <f>+IF(AK239=0,0,AK239/AK198*100)</f>
        <v>2.9095113213990631</v>
      </c>
      <c r="AM239" s="772">
        <f t="shared" si="208"/>
        <v>4312.897086145791</v>
      </c>
      <c r="AN239" s="737">
        <f>+IF(AM239=0,0,AM239/AM198*100)</f>
        <v>2.1225940575195326</v>
      </c>
      <c r="AO239" s="772">
        <f t="shared" si="209"/>
        <v>7699.2405086585213</v>
      </c>
      <c r="AP239" s="737">
        <f>+IF(AO239=0,0,AO239/AO198*100)</f>
        <v>1.9416098367529409</v>
      </c>
      <c r="AQ239" s="651"/>
      <c r="AR239" s="772">
        <v>16596.26967762419</v>
      </c>
      <c r="AS239" s="737">
        <f>+IF(AR239=0,0,AR239/AR198*100)</f>
        <v>2.034141608396645</v>
      </c>
      <c r="AT239" s="772">
        <v>964.51041753063168</v>
      </c>
      <c r="AU239" s="737">
        <f>+IF(AT239=0,0,AT239/AT198*100)</f>
        <v>1.4751620570030408</v>
      </c>
      <c r="AV239" s="772">
        <v>1336.3538424286139</v>
      </c>
      <c r="AW239" s="737">
        <f>+IF(AV239=0,0,AV239/AV198*100)</f>
        <v>2.2596777993093604</v>
      </c>
      <c r="AX239" s="772">
        <v>1694.137183613974</v>
      </c>
      <c r="AY239" s="737">
        <f>+IF(AX239=0,0,AX239/AX198*100)</f>
        <v>2.2204616130658104</v>
      </c>
      <c r="AZ239" s="772">
        <f>+AT239+AV239+AX239</f>
        <v>3995.0014435732201</v>
      </c>
      <c r="BA239" s="737">
        <f>+IF(AZ239=0,0,AZ239/AZ198*100)</f>
        <v>1.9893532605457145</v>
      </c>
      <c r="BB239" s="772">
        <v>1382.4375654221822</v>
      </c>
      <c r="BC239" s="737">
        <f>+IF(BB239=0,0,BB239/BB198*100)</f>
        <v>2.1676835024716805</v>
      </c>
      <c r="BD239" s="772">
        <v>1183.7112719633469</v>
      </c>
      <c r="BE239" s="737">
        <f>+IF(BD239=0,0,BD239/BD198*100)</f>
        <v>1.7707658329062341</v>
      </c>
      <c r="BF239" s="772">
        <v>1427.0589002968204</v>
      </c>
      <c r="BG239" s="737">
        <f>+IF(BF239=0,0,BF239/BF198*100)</f>
        <v>2.1063740246297318</v>
      </c>
      <c r="BH239" s="772">
        <f>+BB239+BD239+BF239</f>
        <v>3993.2077376823495</v>
      </c>
      <c r="BI239" s="737">
        <f>+IF(BH239=0,0,BH239/BH198*100)</f>
        <v>2.0129911321371452</v>
      </c>
      <c r="BJ239" s="772">
        <f t="shared" si="210"/>
        <v>7988.20918125557</v>
      </c>
      <c r="BK239" s="737">
        <f>+IF(BJ239=0,0,BJ239/BJ198*100)</f>
        <v>2.0010997398538253</v>
      </c>
      <c r="BL239" s="772">
        <v>1300.8063895979103</v>
      </c>
      <c r="BM239" s="737">
        <f>+IF(BL239=0,0,BL239/BL198*100)</f>
        <v>1.7730052126532281</v>
      </c>
      <c r="BN239" s="772">
        <v>1538.7283509081622</v>
      </c>
      <c r="BO239" s="737">
        <f>+IF(BN239=0,0,BN239/BN198*100)</f>
        <v>2.377661075183493</v>
      </c>
      <c r="BP239" s="772">
        <v>1486.2857342202669</v>
      </c>
      <c r="BQ239" s="737">
        <f>+IF(BP239=0,0,BP239/BP198*100)</f>
        <v>2.3055426184071535</v>
      </c>
      <c r="BR239" s="772">
        <f>+BL239+BN239+BP239</f>
        <v>4325.8204747263389</v>
      </c>
      <c r="BS239" s="737">
        <f>+IF(BR239=0,0,BR239/BR198*100)</f>
        <v>2.1356894138192124</v>
      </c>
      <c r="BT239" s="772">
        <v>1279.5253023982655</v>
      </c>
      <c r="BU239" s="737">
        <f>+IF(BT239=0,0,BT239/BT198*100)</f>
        <v>1.8376116935787228</v>
      </c>
      <c r="BV239" s="772">
        <v>1390.6787570094612</v>
      </c>
      <c r="BW239" s="737">
        <f>+IF(BV239=0,0,BV239/BV198*100)</f>
        <v>1.9070341066639467</v>
      </c>
      <c r="BX239" s="772">
        <v>1612.0359622345541</v>
      </c>
      <c r="BY239" s="737">
        <f>+IF(BX239=0,0,BX239/BX198*100)</f>
        <v>2.2516945167784268</v>
      </c>
      <c r="BZ239" s="772">
        <f>+BT239+BV239+BX239</f>
        <v>4282.2400216422811</v>
      </c>
      <c r="CA239" s="737">
        <f>+IF(BZ239=0,0,BZ239/BZ198*100)</f>
        <v>1.9996865161543347</v>
      </c>
      <c r="CB239" s="772">
        <f t="shared" si="211"/>
        <v>8608.0604963686201</v>
      </c>
      <c r="CC239" s="737">
        <f>+IF(CB239=0,0,CB239/CB198*100)</f>
        <v>2.065795514666843</v>
      </c>
      <c r="CE239" s="772">
        <f t="shared" si="187"/>
        <v>20359.657580088915</v>
      </c>
      <c r="CF239" s="737">
        <f>+IF(CE239=0,0,CE239/CE198*100)</f>
        <v>1.9555947422102558</v>
      </c>
      <c r="CG239" s="772">
        <v>1102.9691924577273</v>
      </c>
      <c r="CH239" s="737">
        <f>+IF(CG239=0,0,CG239/CG198*100)</f>
        <v>1.4123953689635416</v>
      </c>
      <c r="CI239" s="772">
        <v>1325.3754701918954</v>
      </c>
      <c r="CJ239" s="737">
        <f>+IF(CI239=0,0,CI239/CI198*100)</f>
        <v>1.7507465930088628</v>
      </c>
      <c r="CK239" s="772">
        <v>1280.9588007124873</v>
      </c>
      <c r="CL239" s="737">
        <f>+IF(CK239=0,0,CK239/CK198*100)</f>
        <v>1.5067158123752507</v>
      </c>
      <c r="CM239" s="772">
        <f>+CG239+CI239+CK239</f>
        <v>3709.3034633621101</v>
      </c>
      <c r="CN239" s="737">
        <f>+IF(CM239=0,0,CM239/CM198*100)</f>
        <v>1.5532305676474116</v>
      </c>
      <c r="CO239" s="772">
        <v>1869.2641983432281</v>
      </c>
      <c r="CP239" s="737">
        <f>+IF(CO239=0,0,CO239/CO198*100)</f>
        <v>2.2362230242807875</v>
      </c>
      <c r="CQ239" s="772">
        <v>1413.5834021036537</v>
      </c>
      <c r="CR239" s="737">
        <f>+IF(CQ239=0,0,CQ239/CQ198*100)</f>
        <v>1.7087495178958432</v>
      </c>
      <c r="CS239" s="772">
        <v>1629.3983840686628</v>
      </c>
      <c r="CT239" s="737">
        <f>+IF(CS239=0,0,CS239/CS198*100)</f>
        <v>1.8328886295131912</v>
      </c>
      <c r="CU239" s="772">
        <f>+CO239+CQ239+CS239</f>
        <v>4912.2459845155445</v>
      </c>
      <c r="CV239" s="737">
        <f>+IF(CU239=0,0,CU239/CU198*100)</f>
        <v>1.9247536451950973</v>
      </c>
      <c r="CW239" s="772">
        <f t="shared" si="212"/>
        <v>8621.5494478776545</v>
      </c>
      <c r="CX239" s="737">
        <f>+IF(CW239=0,0,CW239/CW198*100)</f>
        <v>1.7451595526405121</v>
      </c>
      <c r="CY239" s="772">
        <v>1844.0525535101403</v>
      </c>
      <c r="CZ239" s="737">
        <f>+IF(CY239=0,0,CY239/CY198*100)</f>
        <v>2.0436716409335385</v>
      </c>
      <c r="DA239" s="772">
        <v>1485.4371265110967</v>
      </c>
      <c r="DB239" s="737">
        <f>+IF(DA239=0,0,DA239/DA198*100)</f>
        <v>1.4936066148000702</v>
      </c>
      <c r="DC239" s="772">
        <v>1575.8650430538362</v>
      </c>
      <c r="DD239" s="737">
        <f>+IF(DC239=0,0,DC239/DC198*100)</f>
        <v>1.5733474616702059</v>
      </c>
      <c r="DE239" s="772">
        <f>+CY239+DA239+DC239</f>
        <v>4905.3547230750737</v>
      </c>
      <c r="DF239" s="737">
        <f>+IF(DE239=0,0,DE239/DE198*100)</f>
        <v>1.6924039648789833</v>
      </c>
      <c r="DG239" s="772">
        <v>2130.308459985747</v>
      </c>
      <c r="DH239" s="737">
        <f>+IF(DG239=0,0,DG239/DG198*100)</f>
        <v>2.2351923171115717</v>
      </c>
      <c r="DI239" s="772">
        <v>2738.8578845197308</v>
      </c>
      <c r="DJ239" s="737">
        <f>+IF(DI239=0,0,DI239/DI198*100)</f>
        <v>3.2923926188331571</v>
      </c>
      <c r="DK239" s="772">
        <v>1963.587064630708</v>
      </c>
      <c r="DL239" s="737">
        <f>+IF(DK239=0,0,DK239/DK198*100)</f>
        <v>2.494042368407305</v>
      </c>
      <c r="DM239" s="772">
        <f>+DG239+DI239+DK239</f>
        <v>6832.7534091361867</v>
      </c>
      <c r="DN239" s="737">
        <f>+IF(DM239=0,0,DM239/DM198*100)</f>
        <v>2.6563211501617383</v>
      </c>
      <c r="DO239" s="772">
        <f t="shared" si="213"/>
        <v>11738.10813221126</v>
      </c>
      <c r="DP239" s="737">
        <f>+IF(DO239=0,0,DO239/DO198*100)</f>
        <v>2.1456257236639016</v>
      </c>
      <c r="DR239" s="772">
        <f t="shared" si="188"/>
        <v>22760.619137207788</v>
      </c>
      <c r="DS239" s="737">
        <f>+IF(DR239=0,0,DR239/DR198*100)</f>
        <v>2.0031864520862928</v>
      </c>
      <c r="DT239" s="772">
        <v>1725.7985696504991</v>
      </c>
      <c r="DU239" s="737">
        <f>+IF(DT239=0,0,DT239/DT198*100)</f>
        <v>1.8464434382707344</v>
      </c>
      <c r="DV239" s="772">
        <v>1806.959122086547</v>
      </c>
      <c r="DW239" s="737">
        <f>+IF(DV239=0,0,DV239/DV198*100)</f>
        <v>1.8922648282726569</v>
      </c>
      <c r="DX239" s="772">
        <v>2379.6558984173462</v>
      </c>
      <c r="DY239" s="737">
        <f>+IF(DX239=0,0,DX239/DX198*100)</f>
        <v>2.4530986222940365</v>
      </c>
      <c r="DZ239" s="772">
        <f>+DT239+DV239+DX239</f>
        <v>5912.4135901543923</v>
      </c>
      <c r="EA239" s="737">
        <f>+IF(DZ239=0,0,DZ239/DZ198*100)</f>
        <v>2.0675370664023425</v>
      </c>
      <c r="EB239" s="772">
        <v>2237.8722504377183</v>
      </c>
      <c r="EC239" s="737">
        <f>+IF(EB239=0,0,EB239/EB198*100)</f>
        <v>2.4367571070238196</v>
      </c>
      <c r="ED239" s="772">
        <v>1948.2884112577713</v>
      </c>
      <c r="EE239" s="737">
        <f>+IF(ED239=0,0,ED239/ED198*100)</f>
        <v>2.1359184793198049</v>
      </c>
      <c r="EF239" s="772">
        <v>2110.6292045789669</v>
      </c>
      <c r="EG239" s="737">
        <f>+IF(EF239=0,0,EF239/EF198*100)</f>
        <v>2.3569376363538184</v>
      </c>
      <c r="EH239" s="772">
        <f>+EB239+ED239+EF239</f>
        <v>6296.7898662744565</v>
      </c>
      <c r="EI239" s="737">
        <f>+IF(EH239=0,0,EH239/EH198*100)</f>
        <v>2.3098732745384272</v>
      </c>
      <c r="EJ239" s="772">
        <f t="shared" si="214"/>
        <v>12209.203456428848</v>
      </c>
      <c r="EK239" s="737">
        <f>+IF(EJ239=0,0,EJ239/EJ198*100)</f>
        <v>2.1858068511705349</v>
      </c>
      <c r="EL239" s="772">
        <v>2090.7011676676125</v>
      </c>
      <c r="EM239" s="737">
        <f>+IF(EL239=0,0,EL239/EL198*100)</f>
        <v>2.2034655770157245</v>
      </c>
      <c r="EN239" s="772">
        <v>1603.8285086513702</v>
      </c>
      <c r="EO239" s="737">
        <f>+IF(EN239=0,0,EN239/EN198*100)</f>
        <v>1.7055817806911271</v>
      </c>
      <c r="EP239" s="772">
        <v>1721.9241025347237</v>
      </c>
      <c r="EQ239" s="737">
        <f>+IF(EP239=0,0,EP239/EP198*100)</f>
        <v>1.7835243074862273</v>
      </c>
      <c r="ER239" s="772">
        <f>+EL239+EN239+EP239</f>
        <v>5416.4537788537064</v>
      </c>
      <c r="ES239" s="737">
        <f>+IF(ER239=0,0,ER239/ER198*100)</f>
        <v>1.8974298622016759</v>
      </c>
      <c r="ET239" s="772">
        <v>1695.8568716967534</v>
      </c>
      <c r="EU239" s="737">
        <f>+IF(ET239=0,0,ET239/ET198*100)</f>
        <v>1.6863413329145638</v>
      </c>
      <c r="EV239" s="772">
        <v>1851.3711413022472</v>
      </c>
      <c r="EW239" s="737">
        <f>+IF(EV239=0,0,EV239/EV198*100)</f>
        <v>1.853323660494119</v>
      </c>
      <c r="EX239" s="772">
        <v>1587.7338889262337</v>
      </c>
      <c r="EY239" s="737">
        <f>+IF(EX239=0,0,EX239/EX198*100)</f>
        <v>1.7308440945729235</v>
      </c>
      <c r="EZ239" s="772">
        <f>+ET239+EV239+EX239</f>
        <v>5134.9619019252341</v>
      </c>
      <c r="FA239" s="737">
        <f>+IF(EZ239=0,0,EZ239/EZ198*100)</f>
        <v>1.7574009481697788</v>
      </c>
      <c r="FB239" s="772">
        <f t="shared" si="215"/>
        <v>10551.41568077894</v>
      </c>
      <c r="FC239" s="737">
        <f>+IF(FB239=0,0,FB239/FB198*100)</f>
        <v>1.8265999350288122</v>
      </c>
      <c r="FD239" s="772">
        <v>26441.026366447852</v>
      </c>
      <c r="FE239" s="737">
        <f>+IF(FD239=0,0,FD239/FD198*100)</f>
        <v>2.212751875797236</v>
      </c>
      <c r="FF239" s="772">
        <v>30430.794842971598</v>
      </c>
      <c r="FG239" s="737">
        <f>+IF(FF239=0,0,FF239/FF198*100)</f>
        <v>2.2882289916936025</v>
      </c>
      <c r="FH239" s="772">
        <v>33050.785272164954</v>
      </c>
      <c r="FI239" s="737">
        <f>+IF(FH239=0,0,FH239/FH198*100)</f>
        <v>2.0671205227062064</v>
      </c>
      <c r="FJ239" s="772">
        <v>34839.849863014948</v>
      </c>
      <c r="FK239" s="737">
        <f>+IF(FJ239=0,0,FJ239/FJ198*100)</f>
        <v>1.9458822805978289</v>
      </c>
    </row>
    <row r="240" spans="2:167" s="648" customFormat="1" ht="13.5" customHeight="1">
      <c r="B240" s="781"/>
      <c r="C240" s="781"/>
      <c r="D240" s="802" t="s">
        <v>4858</v>
      </c>
      <c r="E240" s="803">
        <f t="shared" si="186"/>
        <v>10958.649767222183</v>
      </c>
      <c r="F240" s="804">
        <f>+IF(E240=0,0,E240/E198*100)</f>
        <v>1.5027122251098348</v>
      </c>
      <c r="G240" s="815">
        <v>951.80235469976901</v>
      </c>
      <c r="H240" s="804">
        <f>+IF(G240=0,0,G240/G198*100)</f>
        <v>1.5908687305626477</v>
      </c>
      <c r="I240" s="815">
        <v>866.01780420879084</v>
      </c>
      <c r="J240" s="804">
        <f>+IF(I240=0,0,I240/I198*100)</f>
        <v>1.5924202877221345</v>
      </c>
      <c r="K240" s="815">
        <v>965.89355371178215</v>
      </c>
      <c r="L240" s="804">
        <f>+IF(K240=0,0,K240/K198*100)</f>
        <v>1.4971646942309484</v>
      </c>
      <c r="M240" s="815">
        <f>+G240+I240+K240</f>
        <v>2783.713712620342</v>
      </c>
      <c r="N240" s="804">
        <f>+IF(M240=0,0,M240/M198*100)</f>
        <v>1.5575167506159433</v>
      </c>
      <c r="O240" s="815">
        <v>872.24348202181363</v>
      </c>
      <c r="P240" s="804">
        <f>+IF(O240=0,0,O240/O198*100)</f>
        <v>1.7406520790007836</v>
      </c>
      <c r="Q240" s="815">
        <v>917.84272270753513</v>
      </c>
      <c r="R240" s="804">
        <f>+IF(Q240=0,0,Q240/Q198*100)</f>
        <v>1.9633469800123018</v>
      </c>
      <c r="S240" s="815">
        <v>914.75111885018282</v>
      </c>
      <c r="T240" s="804">
        <f>+IF(S240=0,0,S240/S198*100)</f>
        <v>1.6011102031082476</v>
      </c>
      <c r="U240" s="803">
        <f t="shared" si="205"/>
        <v>2704.8373235795316</v>
      </c>
      <c r="V240" s="804">
        <f>+IF(U240=0,0,U240/U198*100)</f>
        <v>1.756486661643903</v>
      </c>
      <c r="W240" s="803">
        <f t="shared" si="206"/>
        <v>5488.5510361998731</v>
      </c>
      <c r="X240" s="804">
        <f>+IF(W240=0,0,W240/W198*100)</f>
        <v>1.6496053908665216</v>
      </c>
      <c r="Y240" s="815">
        <v>861.46134512516585</v>
      </c>
      <c r="Z240" s="804">
        <f>+IF(Y240=0,0,Y240/Y198*100)</f>
        <v>1.3852884692730487</v>
      </c>
      <c r="AA240" s="815">
        <v>832.24381438106218</v>
      </c>
      <c r="AB240" s="804">
        <f>+IF(AA240=0,0,AA240/AA198*100)</f>
        <v>1.3608807151819236</v>
      </c>
      <c r="AC240" s="815">
        <v>887.85989265070066</v>
      </c>
      <c r="AD240" s="804">
        <f>+IF(AC240=0,0,AC240/AC198*100)</f>
        <v>1.2682285071268466</v>
      </c>
      <c r="AE240" s="803">
        <f t="shared" si="207"/>
        <v>2581.5650521569287</v>
      </c>
      <c r="AF240" s="804">
        <f>+IF(AE240=0,0,AE240/AE198*100)</f>
        <v>1.3351833946185785</v>
      </c>
      <c r="AG240" s="815">
        <v>918.84633765154513</v>
      </c>
      <c r="AH240" s="804">
        <f>+IF(AG240=0,0,AG240/AG198*100)</f>
        <v>1.3575554837482688</v>
      </c>
      <c r="AI240" s="815">
        <v>898.22232404177316</v>
      </c>
      <c r="AJ240" s="804">
        <f>+IF(AI240=0,0,AI240/AI198*100)</f>
        <v>1.2367779551835494</v>
      </c>
      <c r="AK240" s="815">
        <v>1071.4650171720634</v>
      </c>
      <c r="AL240" s="804">
        <f>+IF(AK240=0,0,AK240/AK198*100)</f>
        <v>1.7039829776553221</v>
      </c>
      <c r="AM240" s="803">
        <f t="shared" si="208"/>
        <v>2888.5336788653817</v>
      </c>
      <c r="AN240" s="804">
        <f>+IF(AM240=0,0,AM240/AM198*100)</f>
        <v>1.4215930265064147</v>
      </c>
      <c r="AO240" s="803">
        <f t="shared" si="209"/>
        <v>5470.0987310223099</v>
      </c>
      <c r="AP240" s="804">
        <f>+IF(AO240=0,0,AO240/AO198*100)</f>
        <v>1.3794604145978566</v>
      </c>
      <c r="AQ240" s="651"/>
      <c r="AR240" s="815">
        <v>11436.250745362775</v>
      </c>
      <c r="AS240" s="804">
        <f>+IF(AR240=0,0,AR240/AR198*100)</f>
        <v>1.4016977270840381</v>
      </c>
      <c r="AT240" s="815">
        <v>729.32231765198583</v>
      </c>
      <c r="AU240" s="804">
        <f>+IF(AT240=0,0,AT240/AT198*100)</f>
        <v>1.1154556661816049</v>
      </c>
      <c r="AV240" s="815">
        <v>782.99965826018092</v>
      </c>
      <c r="AW240" s="804">
        <f>+IF(AV240=0,0,AV240/AV198*100)</f>
        <v>1.3239958523424249</v>
      </c>
      <c r="AX240" s="815">
        <v>887.42354935666651</v>
      </c>
      <c r="AY240" s="804">
        <f>+IF(AX240=0,0,AX240/AX198*100)</f>
        <v>1.1631230014523348</v>
      </c>
      <c r="AZ240" s="815">
        <f>+AT240+AV240+AX240</f>
        <v>2399.7455252688333</v>
      </c>
      <c r="BA240" s="804">
        <f>+IF(AZ240=0,0,AZ240/AZ198*100)</f>
        <v>1.1949786883940696</v>
      </c>
      <c r="BB240" s="815">
        <v>863.91831593572783</v>
      </c>
      <c r="BC240" s="804">
        <f>+IF(BB240=0,0,BB240/BB198*100)</f>
        <v>1.3546372926903869</v>
      </c>
      <c r="BD240" s="815">
        <v>862.8501187557174</v>
      </c>
      <c r="BE240" s="804">
        <f>+IF(BD240=0,0,BD240/BD198*100)</f>
        <v>1.2907755002429526</v>
      </c>
      <c r="BF240" s="815">
        <v>934.90742058899491</v>
      </c>
      <c r="BG240" s="804">
        <f>+IF(BF240=0,0,BF240/BF198*100)</f>
        <v>1.3799463398130563</v>
      </c>
      <c r="BH240" s="815">
        <f>+BB240+BD240+BF240</f>
        <v>2661.6758552804404</v>
      </c>
      <c r="BI240" s="804">
        <f>+IF(BH240=0,0,BH240/BH198*100)</f>
        <v>1.3417608712770877</v>
      </c>
      <c r="BJ240" s="803">
        <f t="shared" si="210"/>
        <v>5061.4213805492736</v>
      </c>
      <c r="BK240" s="804">
        <f>+IF(BJ240=0,0,BJ240/BJ198*100)</f>
        <v>1.2679198526340769</v>
      </c>
      <c r="BL240" s="815">
        <v>986.69531120970396</v>
      </c>
      <c r="BM240" s="804">
        <f>+IF(BL240=0,0,BL240/BL198*100)</f>
        <v>1.344870338941111</v>
      </c>
      <c r="BN240" s="815">
        <v>953.17125792742308</v>
      </c>
      <c r="BO240" s="804">
        <f>+IF(BN240=0,0,BN240/BN198*100)</f>
        <v>1.4728513948678021</v>
      </c>
      <c r="BP240" s="815">
        <v>806.47546504686352</v>
      </c>
      <c r="BQ240" s="804">
        <f>+IF(BP240=0,0,BP240/BP198*100)</f>
        <v>1.2510135248931318</v>
      </c>
      <c r="BR240" s="815">
        <f>+BL240+BN240+BP240</f>
        <v>2746.3420341839906</v>
      </c>
      <c r="BS240" s="804">
        <f>+IF(BR240=0,0,BR240/BR198*100)</f>
        <v>1.3558892800572184</v>
      </c>
      <c r="BT240" s="815">
        <v>947.50361029597138</v>
      </c>
      <c r="BU240" s="804">
        <f>+IF(BT240=0,0,BT240/BT198*100)</f>
        <v>1.3607731794943319</v>
      </c>
      <c r="BV240" s="815">
        <v>1072.1627973335399</v>
      </c>
      <c r="BW240" s="804">
        <f>+IF(BV240=0,0,BV240/BV198*100)</f>
        <v>1.4702540123702881</v>
      </c>
      <c r="BX240" s="815">
        <v>1608.820923</v>
      </c>
      <c r="BY240" s="804">
        <f>+IF(BX240=0,0,BX240/BX198*100)</f>
        <v>2.2472037446211868</v>
      </c>
      <c r="BZ240" s="815">
        <f>+BT240+BV240+BX240</f>
        <v>3628.4873306295112</v>
      </c>
      <c r="CA240" s="804">
        <f>+IF(BZ240=0,0,BZ240/BZ198*100)</f>
        <v>1.6944022643350067</v>
      </c>
      <c r="CB240" s="803">
        <f t="shared" si="211"/>
        <v>6374.8293648135023</v>
      </c>
      <c r="CC240" s="804">
        <f>+IF(CB240=0,0,CB240/CB198*100)</f>
        <v>1.5298561056992688</v>
      </c>
      <c r="CE240" s="803">
        <f t="shared" si="187"/>
        <v>15518.145744268</v>
      </c>
      <c r="CF240" s="804">
        <f>+IF(CE240=0,0,CE240/CE198*100)</f>
        <v>1.4905557280109436</v>
      </c>
      <c r="CG240" s="815">
        <v>1028.9000543830034</v>
      </c>
      <c r="CH240" s="804">
        <f>+IF(CG240=0,0,CG240/CG198*100)</f>
        <v>1.3175469286669006</v>
      </c>
      <c r="CI240" s="815">
        <v>948.94284712735453</v>
      </c>
      <c r="CJ240" s="804">
        <f>+IF(CI240=0,0,CI240/CI198*100)</f>
        <v>1.2535002298841438</v>
      </c>
      <c r="CK240" s="815">
        <v>1139.1505442102721</v>
      </c>
      <c r="CL240" s="804">
        <f>+IF(CK240=0,0,CK240/CK198*100)</f>
        <v>1.3399151765714996</v>
      </c>
      <c r="CM240" s="815">
        <f>+CG240+CI240+CK240</f>
        <v>3116.99344572063</v>
      </c>
      <c r="CN240" s="804">
        <f>+IF(CM240=0,0,CM240/CM198*100)</f>
        <v>1.3052071761908812</v>
      </c>
      <c r="CO240" s="815">
        <v>1458.5025352672455</v>
      </c>
      <c r="CP240" s="804">
        <f>+IF(CO240=0,0,CO240/CO198*100)</f>
        <v>1.7448239543812429</v>
      </c>
      <c r="CQ240" s="815">
        <v>1330.7084651377531</v>
      </c>
      <c r="CR240" s="804">
        <f>+IF(CQ240=0,0,CQ240/CQ198*100)</f>
        <v>1.6085697135946697</v>
      </c>
      <c r="CS240" s="815">
        <v>1408.7713811930503</v>
      </c>
      <c r="CT240" s="804">
        <f>+IF(CS240=0,0,CS240/CS198*100)</f>
        <v>1.5847082404271764</v>
      </c>
      <c r="CU240" s="815">
        <f>+CO240+CQ240+CS240</f>
        <v>4197.982381598049</v>
      </c>
      <c r="CV240" s="804">
        <f>+IF(CU240=0,0,CU240/CU198*100)</f>
        <v>1.644885438741422</v>
      </c>
      <c r="CW240" s="803">
        <f t="shared" si="212"/>
        <v>7314.975827318679</v>
      </c>
      <c r="CX240" s="804">
        <f>+IF(CW240=0,0,CW240/CW198*100)</f>
        <v>1.4806851157737257</v>
      </c>
      <c r="CY240" s="815">
        <v>1357.9590240778057</v>
      </c>
      <c r="CZ240" s="804">
        <f>+IF(CY240=0,0,CY240/CY198*100)</f>
        <v>1.504958381893716</v>
      </c>
      <c r="DA240" s="815">
        <v>1279.8400999872267</v>
      </c>
      <c r="DB240" s="804">
        <f>+IF(DA240=0,0,DA240/DA198*100)</f>
        <v>1.2868788621953331</v>
      </c>
      <c r="DC240" s="815">
        <v>1265.5020055519217</v>
      </c>
      <c r="DD240" s="804">
        <f>+IF(DC240=0,0,DC240/DC198*100)</f>
        <v>1.2634802560980787</v>
      </c>
      <c r="DE240" s="815">
        <f>+CY240+DA240+DC240</f>
        <v>3903.3011296169543</v>
      </c>
      <c r="DF240" s="804">
        <f>+IF(DE240=0,0,DE240/DE198*100)</f>
        <v>1.3466839160082587</v>
      </c>
      <c r="DG240" s="815">
        <v>1354.8392583284676</v>
      </c>
      <c r="DH240" s="804">
        <f>+IF(DG240=0,0,DG240/DG198*100)</f>
        <v>1.4215435736274511</v>
      </c>
      <c r="DI240" s="815">
        <v>1345.9019305557292</v>
      </c>
      <c r="DJ240" s="804">
        <f>+IF(DI240=0,0,DI240/DI198*100)</f>
        <v>1.617914389381329</v>
      </c>
      <c r="DK240" s="815">
        <v>1599.1275984481722</v>
      </c>
      <c r="DL240" s="804">
        <f>+IF(DK240=0,0,DK240/DK198*100)</f>
        <v>2.0311256143710867</v>
      </c>
      <c r="DM240" s="815">
        <f>+DG240+DI240+DK240</f>
        <v>4299.8687873323688</v>
      </c>
      <c r="DN240" s="804">
        <f>+IF(DM240=0,0,DM240/DM198*100)</f>
        <v>1.6716295347990981</v>
      </c>
      <c r="DO240" s="803">
        <f t="shared" si="213"/>
        <v>8203.1699169493222</v>
      </c>
      <c r="DP240" s="804">
        <f>+IF(DO240=0,0,DO240/DO198*100)</f>
        <v>1.499469266354136</v>
      </c>
      <c r="DR240" s="815">
        <f t="shared" si="188"/>
        <v>19259.881807810714</v>
      </c>
      <c r="DS240" s="804">
        <f>+IF(DR240=0,0,DR240/DR198*100)</f>
        <v>1.695082812713095</v>
      </c>
      <c r="DT240" s="815">
        <v>1657.6441699292213</v>
      </c>
      <c r="DU240" s="804">
        <f>+IF(DT240=0,0,DT240/DT198*100)</f>
        <v>1.7735245899371661</v>
      </c>
      <c r="DV240" s="815">
        <v>1442.8458136779943</v>
      </c>
      <c r="DW240" s="804">
        <f>+IF(DV240=0,0,DV240/DV198*100)</f>
        <v>1.5109618986237048</v>
      </c>
      <c r="DX240" s="815">
        <v>1558.3961456029458</v>
      </c>
      <c r="DY240" s="804">
        <f>+IF(DX240=0,0,DX240/DX198*100)</f>
        <v>1.6064925354583597</v>
      </c>
      <c r="DZ240" s="815">
        <f>+DT240+DV240+DX240</f>
        <v>4658.886129210161</v>
      </c>
      <c r="EA240" s="804">
        <f>+IF(DZ240=0,0,DZ240/DZ198*100)</f>
        <v>1.6291857146682136</v>
      </c>
      <c r="EB240" s="815">
        <v>1735.594700670807</v>
      </c>
      <c r="EC240" s="804">
        <f>+IF(EB240=0,0,EB240/EB198*100)</f>
        <v>1.889840995590901</v>
      </c>
      <c r="ED240" s="815">
        <v>1469.8636991017133</v>
      </c>
      <c r="EE240" s="804">
        <f>+IF(ED240=0,0,ED240/ED198*100)</f>
        <v>1.6114190377829729</v>
      </c>
      <c r="EF240" s="815">
        <v>1580.0630517490285</v>
      </c>
      <c r="EG240" s="804">
        <f>+IF(EF240=0,0,EF240/EF198*100)</f>
        <v>1.764454915339926</v>
      </c>
      <c r="EH240" s="815">
        <f>+EB240+ED240+EF240</f>
        <v>4785.5214515215484</v>
      </c>
      <c r="EI240" s="804">
        <f>+IF(EH240=0,0,EH240/EH198*100)</f>
        <v>1.7554894383255188</v>
      </c>
      <c r="EJ240" s="803">
        <f t="shared" si="214"/>
        <v>9444.4075807317095</v>
      </c>
      <c r="EK240" s="804">
        <f>+IF(EJ240=0,0,EJ240/EJ198*100)</f>
        <v>1.6908269952975712</v>
      </c>
      <c r="EL240" s="815">
        <v>1719.3969604171996</v>
      </c>
      <c r="EM240" s="804">
        <f>+IF(EL240=0,0,EL240/EL198*100)</f>
        <v>1.8121346436762016</v>
      </c>
      <c r="EN240" s="815">
        <v>1549.6273242797226</v>
      </c>
      <c r="EO240" s="804">
        <f>+IF(EN240=0,0,EN240/EN198*100)</f>
        <v>1.6479418571846558</v>
      </c>
      <c r="EP240" s="815">
        <v>1600.4008094541637</v>
      </c>
      <c r="EQ240" s="804">
        <f>+IF(EP240=0,0,EP240/EP198*100)</f>
        <v>1.6576536336186019</v>
      </c>
      <c r="ER240" s="815">
        <f>+EL240+EN240+EP240</f>
        <v>4869.4250941510854</v>
      </c>
      <c r="ES240" s="804">
        <f>+IF(ER240=0,0,ER240/ER198*100)</f>
        <v>1.7058010577820946</v>
      </c>
      <c r="ET240" s="815">
        <v>1744.17106578674</v>
      </c>
      <c r="EU240" s="804">
        <f>+IF(ET240=0,0,ET240/ET198*100)</f>
        <v>1.7343844336149687</v>
      </c>
      <c r="EV240" s="815">
        <v>1584.6852490638244</v>
      </c>
      <c r="EW240" s="804">
        <f>+IF(EV240=0,0,EV240/EV198*100)</f>
        <v>1.5863565122119019</v>
      </c>
      <c r="EX240" s="815">
        <v>1617.1928180773571</v>
      </c>
      <c r="EY240" s="804">
        <f>+IF(EX240=0,0,EX240/EX198*100)</f>
        <v>1.7629583008069085</v>
      </c>
      <c r="EZ240" s="815">
        <f>+ET240+EV240+EX240</f>
        <v>4946.0491329279212</v>
      </c>
      <c r="FA240" s="804">
        <f>+IF(EZ240=0,0,EZ240/EZ198*100)</f>
        <v>1.692747015833342</v>
      </c>
      <c r="FB240" s="803">
        <f t="shared" si="215"/>
        <v>9815.4742270790066</v>
      </c>
      <c r="FC240" s="804">
        <f>+IF(FB240=0,0,FB240/FB198*100)</f>
        <v>1.6991980154966204</v>
      </c>
      <c r="FD240" s="815">
        <v>20305.498591310494</v>
      </c>
      <c r="FE240" s="804">
        <f>+IF(FD240=0,0,FD240/FD198*100)</f>
        <v>1.6992922087901752</v>
      </c>
      <c r="FF240" s="815">
        <v>21601.888419647457</v>
      </c>
      <c r="FG240" s="804">
        <f>+IF(FF240=0,0,FF240/FF198*100)</f>
        <v>1.6243436167946217</v>
      </c>
      <c r="FH240" s="815">
        <v>23389.689913138296</v>
      </c>
      <c r="FI240" s="804">
        <f>+IF(FH240=0,0,FH240/FH198*100)</f>
        <v>1.4628792520673277</v>
      </c>
      <c r="FJ240" s="815">
        <v>23555.066876328146</v>
      </c>
      <c r="FK240" s="804">
        <f>+IF(FJ240=0,0,FJ240/FJ198*100)</f>
        <v>1.3156023184130139</v>
      </c>
    </row>
    <row r="241" spans="2:167" s="758" customFormat="1" ht="13.5" customHeight="1">
      <c r="B241" s="810" t="s">
        <v>4861</v>
      </c>
      <c r="C241" s="799"/>
      <c r="D241" s="799"/>
      <c r="E241" s="800">
        <f t="shared" si="186"/>
        <v>-17295.738840000173</v>
      </c>
      <c r="F241" s="801">
        <f>+IF(E241=0,0,E241/E198*100)</f>
        <v>-2.3716898294271682</v>
      </c>
      <c r="G241" s="800">
        <f>+G227-G228</f>
        <v>-2354.8314234595346</v>
      </c>
      <c r="H241" s="801">
        <f>+IF(G241=0,0,G241/G198*100)</f>
        <v>-3.9359302473146229</v>
      </c>
      <c r="I241" s="800">
        <f>+I227-I228</f>
        <v>3861.0241279999918</v>
      </c>
      <c r="J241" s="801">
        <f>+IF(I241=0,0,I241/I198*100)</f>
        <v>7.0995920902909306</v>
      </c>
      <c r="K241" s="800">
        <f>+K227-K228</f>
        <v>-1382.9658035404582</v>
      </c>
      <c r="L241" s="801">
        <f>+IF(K241=0,0,K241/K198*100)</f>
        <v>-2.1436394998525303</v>
      </c>
      <c r="M241" s="800">
        <f>+M227-M228</f>
        <v>123.22690099997999</v>
      </c>
      <c r="N241" s="801">
        <f>+IF(M241=0,0,M241/M198*100)</f>
        <v>6.8946731685744139E-2</v>
      </c>
      <c r="O241" s="800">
        <f>+O227-O228</f>
        <v>-3692.7705643639219</v>
      </c>
      <c r="P241" s="801">
        <f>+IF(O241=0,0,O241/O198*100)</f>
        <v>-7.3693055810902646</v>
      </c>
      <c r="Q241" s="800">
        <f>+Q227-Q228</f>
        <v>-4523.0964999999933</v>
      </c>
      <c r="R241" s="801">
        <f>+IF(Q241=0,0,Q241/Q198*100)</f>
        <v>-9.67530453080564</v>
      </c>
      <c r="S241" s="800">
        <f>+S227-S228</f>
        <v>-4672.3716686360804</v>
      </c>
      <c r="T241" s="801">
        <f>+IF(S241=0,0,S241/S198*100)</f>
        <v>-8.17816102894799</v>
      </c>
      <c r="U241" s="800">
        <f>+U227-U228</f>
        <v>-12888.238732999976</v>
      </c>
      <c r="V241" s="801">
        <f>+IF(U241=0,0,U241/U198*100)</f>
        <v>-8.3694569093856028</v>
      </c>
      <c r="W241" s="800">
        <f>+W227-W228</f>
        <v>-12765.011832000055</v>
      </c>
      <c r="X241" s="801">
        <f>+IF(W241=0,0,W241/W198*100)</f>
        <v>-3.8365740235735681</v>
      </c>
      <c r="Y241" s="800">
        <f>+Y227-Y228</f>
        <v>-2691.80005600002</v>
      </c>
      <c r="Z241" s="801">
        <f>+IF(Y241=0,0,Y241/Y198*100)</f>
        <v>-4.3285976791257905</v>
      </c>
      <c r="AA241" s="800">
        <f>+AA227-AA228</f>
        <v>-568.07494700001007</v>
      </c>
      <c r="AB241" s="801">
        <f>+IF(AA241=0,0,AA241/AA198*100)</f>
        <v>-0.92891317038534749</v>
      </c>
      <c r="AC241" s="800">
        <f>+AC227-AC228</f>
        <v>164.69020299999465</v>
      </c>
      <c r="AD241" s="801">
        <f>+IF(AC241=0,0,AC241/AC198*100)</f>
        <v>0.23524523634639677</v>
      </c>
      <c r="AE241" s="800">
        <f>+AE227-AE228</f>
        <v>-3095.1848000000282</v>
      </c>
      <c r="AF241" s="801">
        <f>+IF(AE241=0,0,AE241/AE198*100)</f>
        <v>-1.600827120270703</v>
      </c>
      <c r="AG241" s="800">
        <f>+AG227-AG228</f>
        <v>2259.2867229999865</v>
      </c>
      <c r="AH241" s="801">
        <f>+IF(AG241=0,0,AG241/AG198*100)</f>
        <v>3.3379978288942471</v>
      </c>
      <c r="AI241" s="800">
        <f>+AI227-AI228</f>
        <v>-912.03585199999907</v>
      </c>
      <c r="AJ241" s="801">
        <f>+IF(AI241=0,0,AI241/AI198*100)</f>
        <v>-1.2557980423098307</v>
      </c>
      <c r="AK241" s="800">
        <f>+AK227-AK228</f>
        <v>-2782.7930790000082</v>
      </c>
      <c r="AL241" s="801">
        <f>+IF(AK241=0,0,AK241/AK198*100)</f>
        <v>-4.4255593612083173</v>
      </c>
      <c r="AM241" s="800">
        <f t="shared" si="208"/>
        <v>-1435.5422080000208</v>
      </c>
      <c r="AN241" s="801">
        <f>+IF(AM241=0,0,AM241/AM198*100)</f>
        <v>-0.70650268234021818</v>
      </c>
      <c r="AO241" s="800">
        <f>+AO227-AO228</f>
        <v>-4530.7270080001181</v>
      </c>
      <c r="AP241" s="801">
        <f>+IF(AO241=0,0,AO241/AO198*100)</f>
        <v>-1.1425677787935451</v>
      </c>
      <c r="AQ241" s="734"/>
      <c r="AR241" s="800">
        <f>+AR227-AR228</f>
        <v>-29468.528662097509</v>
      </c>
      <c r="AS241" s="801">
        <f>+IF(AR241=0,0,AR241/AR198*100)</f>
        <v>-3.6118453998502824</v>
      </c>
      <c r="AT241" s="800">
        <f>+AT227-AT228</f>
        <v>644.8856845826831</v>
      </c>
      <c r="AU241" s="801">
        <f>+IF(AT241=0,0,AT241/AT198*100)</f>
        <v>0.98631479319464432</v>
      </c>
      <c r="AV241" s="800">
        <f>+AV227-AV228</f>
        <v>2831.6440070000072</v>
      </c>
      <c r="AW241" s="801">
        <f>+IF(AV241=0,0,AV241/AV198*100)</f>
        <v>4.7881054366086575</v>
      </c>
      <c r="AX241" s="800">
        <f>+AX227-AX228</f>
        <v>1437.7840930000057</v>
      </c>
      <c r="AY241" s="801">
        <f>+IF(AX241=0,0,AX241/AX198*100)</f>
        <v>1.8844662741967233</v>
      </c>
      <c r="AZ241" s="800">
        <f>+AZ227-AZ228</f>
        <v>4914.3137845826968</v>
      </c>
      <c r="BA241" s="801">
        <f>+IF(AZ241=0,0,AZ241/AZ198*100)</f>
        <v>2.4471345727375224</v>
      </c>
      <c r="BB241" s="800">
        <f>+BB227-BB228</f>
        <v>-1569.678424000007</v>
      </c>
      <c r="BC241" s="801">
        <f>+IF(BB241=0,0,BB241/BB198*100)</f>
        <v>-2.461280067177178</v>
      </c>
      <c r="BD241" s="800">
        <f>+BD227-BD228</f>
        <v>-1942.5378529999944</v>
      </c>
      <c r="BE241" s="801">
        <f>+IF(BD241=0,0,BD241/BD198*100)</f>
        <v>-2.9059279409530991</v>
      </c>
      <c r="BF241" s="800">
        <f>+BF227-BF228</f>
        <v>-6208.8553781670707</v>
      </c>
      <c r="BG241" s="801">
        <f>+IF(BF241=0,0,BF241/BF198*100)</f>
        <v>-9.1644231983231652</v>
      </c>
      <c r="BH241" s="800">
        <f>+BH227-BH228</f>
        <v>-9721.0716551670994</v>
      </c>
      <c r="BI241" s="801">
        <f>+IF(BH241=0,0,BH241/BH198*100)</f>
        <v>-4.9004290090048279</v>
      </c>
      <c r="BJ241" s="800">
        <f>+BJ227-BJ228</f>
        <v>-4806.7578705844353</v>
      </c>
      <c r="BK241" s="801">
        <f>+IF(BJ241=0,0,BJ241/BJ198*100)</f>
        <v>-1.2041249429142988</v>
      </c>
      <c r="BL241" s="800">
        <f>+BL227-BL228</f>
        <v>258.11377299999003</v>
      </c>
      <c r="BM241" s="801">
        <f>+IF(BL241=0,0,BL241/BL198*100)</f>
        <v>0.35181028371795875</v>
      </c>
      <c r="BN241" s="800">
        <f>+BN227-BN228</f>
        <v>-3901.7237119999772</v>
      </c>
      <c r="BO241" s="801">
        <f>+IF(BN241=0,0,BN241/BN198*100)</f>
        <v>-6.0289891914108793</v>
      </c>
      <c r="BP241" s="800">
        <f>+BP227-BP228</f>
        <v>-3496.1356899999901</v>
      </c>
      <c r="BQ241" s="801">
        <f>+IF(BP241=0,0,BP241/BP198*100)</f>
        <v>-5.4232437595574172</v>
      </c>
      <c r="BR241" s="800">
        <f>+BR227-BR228</f>
        <v>-7139.7456290000191</v>
      </c>
      <c r="BS241" s="801">
        <f>+IF(BR241=0,0,BR241/BR198*100)</f>
        <v>-3.5249449777922131</v>
      </c>
      <c r="BT241" s="800">
        <f>+BT227-BT228</f>
        <v>-1455.3422110000101</v>
      </c>
      <c r="BU241" s="801">
        <f>+IF(BT241=0,0,BT241/BT198*100)</f>
        <v>-2.0901140915929393</v>
      </c>
      <c r="BV241" s="800">
        <f>+BV227-BV228</f>
        <v>-2424.8365807736482</v>
      </c>
      <c r="BW241" s="801">
        <f>+IF(BV241=0,0,BV241/BV198*100)</f>
        <v>-3.3251719991508244</v>
      </c>
      <c r="BX241" s="800">
        <f>+BX227-BX228</f>
        <v>-13641.846371739404</v>
      </c>
      <c r="BY241" s="801">
        <f>+IF(BX241=0,0,BX241/BX198*100)</f>
        <v>-19.054953731553216</v>
      </c>
      <c r="BZ241" s="800">
        <f>+BZ227-BZ228</f>
        <v>-17522.025163513114</v>
      </c>
      <c r="CA241" s="801">
        <f>+IF(BZ241=0,0,BZ241/BZ198*100)</f>
        <v>-8.1822964799055082</v>
      </c>
      <c r="CB241" s="800">
        <f>+CB227-CB228</f>
        <v>-24661.770792513067</v>
      </c>
      <c r="CC241" s="801">
        <f>+IF(CB241=0,0,CB241/CB198*100)</f>
        <v>-5.9184267476288426</v>
      </c>
      <c r="CE241" s="800">
        <f t="shared" si="187"/>
        <v>-31393.371067979955</v>
      </c>
      <c r="CF241" s="801">
        <f>+IF(CE241=0,0,CE241/CE198*100)</f>
        <v>-3.0154098200962496</v>
      </c>
      <c r="CG241" s="800">
        <f>+CG227-CG228</f>
        <v>-800.92175056773704</v>
      </c>
      <c r="CH241" s="801">
        <f>+IF(CG241=0,0,CG241/CG198*100)</f>
        <v>-1.0256117570096137</v>
      </c>
      <c r="CI241" s="800">
        <f>+CI227-CI228</f>
        <v>3257.5899319999917</v>
      </c>
      <c r="CJ241" s="801">
        <f>+IF(CI241=0,0,CI241/CI198*100)</f>
        <v>4.3030934275878927</v>
      </c>
      <c r="CK241" s="800">
        <f>+CK227-CK228</f>
        <v>-4184.8529193547874</v>
      </c>
      <c r="CL241" s="801">
        <f>+IF(CK241=0,0,CK241/CK198*100)</f>
        <v>-4.922394118022722</v>
      </c>
      <c r="CM241" s="800">
        <f>+CM227-CM228</f>
        <v>-1728.1847379225546</v>
      </c>
      <c r="CN241" s="801">
        <f>+IF(CM241=0,0,CM241/CM198*100)</f>
        <v>-0.72365860275287996</v>
      </c>
      <c r="CO241" s="800">
        <f>+CO227-CO228</f>
        <v>-4093.7803159999839</v>
      </c>
      <c r="CP241" s="801">
        <f>+IF(CO241=0,0,CO241/CO198*100)</f>
        <v>-4.8974381508513236</v>
      </c>
      <c r="CQ241" s="800">
        <f>+CQ227-CQ228</f>
        <v>-7430.7671509999709</v>
      </c>
      <c r="CR241" s="801">
        <f>+IF(CQ241=0,0,CQ241/CQ198*100)</f>
        <v>-8.9823633808742276</v>
      </c>
      <c r="CS241" s="800">
        <f>+CS227-CS228</f>
        <v>-5303.2058069999803</v>
      </c>
      <c r="CT241" s="801">
        <f>+IF(CS241=0,0,CS241/CS198*100)</f>
        <v>-5.9655058693178269</v>
      </c>
      <c r="CU241" s="800">
        <f>+CU227-CU228</f>
        <v>-16827.753273999922</v>
      </c>
      <c r="CV241" s="801">
        <f>+IF(CU241=0,0,CU241/CU198*100)</f>
        <v>-6.5935784886736233</v>
      </c>
      <c r="CW241" s="800">
        <f>+CW227-CW228</f>
        <v>-18555.938011922539</v>
      </c>
      <c r="CX241" s="801">
        <f>+IF(CW241=0,0,CW241/CW198*100)</f>
        <v>-3.7560617932410598</v>
      </c>
      <c r="CY241" s="800">
        <f>+CY227-CY228</f>
        <v>-5317.1263470000231</v>
      </c>
      <c r="CZ241" s="801">
        <f>+IF(CY241=0,0,CY241/CY198*100)</f>
        <v>-5.8927064231115667</v>
      </c>
      <c r="DA241" s="800">
        <f>+DA227-DA228</f>
        <v>2299.1089620000148</v>
      </c>
      <c r="DB241" s="801">
        <f>+IF(DA241=0,0,DA241/DA198*100)</f>
        <v>2.3117534175645855</v>
      </c>
      <c r="DC241" s="800">
        <f>+DC227-DC228</f>
        <v>2569.7854380000117</v>
      </c>
      <c r="DD241" s="801">
        <f>+IF(DC241=0,0,DC241/DC198*100)</f>
        <v>2.5656799823918996</v>
      </c>
      <c r="DE241" s="800">
        <f>+DE227-DE228</f>
        <v>-448.23194700002205</v>
      </c>
      <c r="DF241" s="801">
        <f>+IF(DE241=0,0,DE241/DE198*100)</f>
        <v>-0.15464519226709833</v>
      </c>
      <c r="DG241" s="800">
        <f>+DG227-DG228</f>
        <v>-2669.5107936711956</v>
      </c>
      <c r="DH241" s="801">
        <f>+IF(DG241=0,0,DG241/DG198*100)</f>
        <v>-2.8009418018741723</v>
      </c>
      <c r="DI241" s="800">
        <f>+DI227-DI228</f>
        <v>-5017.3833425441899</v>
      </c>
      <c r="DJ241" s="801">
        <f>+IF(DI241=0,0,DI241/DI198*100)</f>
        <v>-6.0314176855312187</v>
      </c>
      <c r="DK241" s="800">
        <f>+DK227-DK228</f>
        <v>-4702.3069728420669</v>
      </c>
      <c r="DL241" s="801">
        <f>+IF(DK241=0,0,DK241/DK198*100)</f>
        <v>-5.972616662012312</v>
      </c>
      <c r="DM241" s="800">
        <f>+DM227-DM228</f>
        <v>-12389.201109057452</v>
      </c>
      <c r="DN241" s="801">
        <f>+IF(DM241=0,0,DM241/DM198*100)</f>
        <v>-4.8164619691371389</v>
      </c>
      <c r="DO241" s="800">
        <f>+DO227-DO228</f>
        <v>-12837.433056057416</v>
      </c>
      <c r="DP241" s="801">
        <f>+IF(DO241=0,0,DO241/DO198*100)</f>
        <v>-2.3465729128277508</v>
      </c>
      <c r="DR241" s="800">
        <f t="shared" si="188"/>
        <v>-15637.833963266763</v>
      </c>
      <c r="DS241" s="801">
        <f>+IF(DR241=0,0,DR241/DR198*100)</f>
        <v>-1.3763025050571538</v>
      </c>
      <c r="DT241" s="800">
        <f>+DT227-DT228</f>
        <v>-1452.2861296333103</v>
      </c>
      <c r="DU241" s="801">
        <f>+IF(DT241=0,0,DT241/DT198*100)</f>
        <v>-1.5538106484212033</v>
      </c>
      <c r="DV241" s="800">
        <f>+DV227-DV228</f>
        <v>-1061.7689984148601</v>
      </c>
      <c r="DW241" s="801">
        <f>+IF(DV241=0,0,DV241/DV198*100)</f>
        <v>-1.11189462279075</v>
      </c>
      <c r="DX241" s="800">
        <f>+DX227-DX228</f>
        <v>-1587.1981562580349</v>
      </c>
      <c r="DY241" s="801">
        <f>+IF(DX241=0,0,DX241/DX198*100)</f>
        <v>-1.6361834553532435</v>
      </c>
      <c r="DZ241" s="800">
        <f>+DZ227-DZ228</f>
        <v>-4101.2532843062509</v>
      </c>
      <c r="EA241" s="801">
        <f>+IF(DZ241=0,0,DZ241/DZ198*100)</f>
        <v>-1.434184712336082</v>
      </c>
      <c r="EB241" s="800">
        <f>+EB227-EB228</f>
        <v>-1744.4659866861803</v>
      </c>
      <c r="EC241" s="801">
        <f>+IF(EB241=0,0,EB241/EB198*100)</f>
        <v>-1.8995006932086598</v>
      </c>
      <c r="ED241" s="800">
        <f>+ED227-ED228</f>
        <v>-2144.2059285078976</v>
      </c>
      <c r="EE241" s="801">
        <f>+IF(ED241=0,0,ED241/ED198*100)</f>
        <v>-2.35070384841557</v>
      </c>
      <c r="EF241" s="800">
        <f>+EF227-EF228</f>
        <v>-2521.2957842974538</v>
      </c>
      <c r="EG241" s="801">
        <f>+IF(EF241=0,0,EF241/EF198*100)</f>
        <v>-2.8155286174846226</v>
      </c>
      <c r="EH241" s="800">
        <f>+EH227-EH228</f>
        <v>-6409.9676994915062</v>
      </c>
      <c r="EI241" s="801">
        <f>+IF(EH241=0,0,EH241/EH198*100)</f>
        <v>-2.3513906917891481</v>
      </c>
      <c r="EJ241" s="800">
        <f>+EJ227-EJ228</f>
        <v>-10511.220983797728</v>
      </c>
      <c r="EK241" s="801">
        <f>+IF(EJ241=0,0,EJ241/EJ198*100)</f>
        <v>-1.8818180008667678</v>
      </c>
      <c r="EL241" s="800">
        <f>+EL227-EL228</f>
        <v>-2141.0158376984818</v>
      </c>
      <c r="EM241" s="801">
        <f>+IF(EL241=0,0,EL241/EL198*100)</f>
        <v>-2.2564940275405827</v>
      </c>
      <c r="EN241" s="800">
        <f>+EN227-EN228</f>
        <v>-1424.6899533183787</v>
      </c>
      <c r="EO241" s="801">
        <f>+IF(EN241=0,0,EN241/EN198*100)</f>
        <v>-1.5150779615189645</v>
      </c>
      <c r="EP241" s="800">
        <f>+EP227-EP228</f>
        <v>-462.67795538503924</v>
      </c>
      <c r="EQ241" s="801">
        <f>+IF(EP241=0,0,EP241/EP198*100)</f>
        <v>-0.47922982131008596</v>
      </c>
      <c r="ER241" s="800">
        <f>+ER227-ER228</f>
        <v>-4028.3837464019307</v>
      </c>
      <c r="ES241" s="801">
        <f>+IF(ER241=0,0,ER241/ER198*100)</f>
        <v>-1.4111771149367232</v>
      </c>
      <c r="ET241" s="800">
        <f>+ET227-ET228</f>
        <v>9.5780369882577361</v>
      </c>
      <c r="EU241" s="801">
        <f>+IF(ET241=0,0,ET241/ET198*100)</f>
        <v>9.5242941377022983E-3</v>
      </c>
      <c r="EV241" s="800">
        <f>+EV227-EV228</f>
        <v>617.90061121372128</v>
      </c>
      <c r="EW241" s="801">
        <f>+IF(EV241=0,0,EV241/EV198*100)</f>
        <v>0.61855227028690707</v>
      </c>
      <c r="EX241" s="800">
        <f>+EX227-EX228</f>
        <v>-1725.7078812691107</v>
      </c>
      <c r="EY241" s="801">
        <f>+IF(EX241=0,0,EX241/EX198*100)</f>
        <v>-1.8812543563409228</v>
      </c>
      <c r="EZ241" s="800">
        <f>+EZ227-EZ228</f>
        <v>-1098.2292330671044</v>
      </c>
      <c r="FA241" s="801">
        <f>+IF(EZ241=0,0,EZ241/EZ198*100)</f>
        <v>-0.37586045083923192</v>
      </c>
      <c r="FB241" s="800">
        <f>+FB227-FB228</f>
        <v>-5126.6129794690351</v>
      </c>
      <c r="FC241" s="801">
        <f>+IF(FB241=0,0,FB241/FB198*100)</f>
        <v>-0.88748952922729551</v>
      </c>
      <c r="FD241" s="800">
        <f>+FD227-FD228</f>
        <v>2120.3117444634554</v>
      </c>
      <c r="FE241" s="801">
        <f>+IF(FD241=0,0,FD241/FD198*100)</f>
        <v>0.17744106165976783</v>
      </c>
      <c r="FF241" s="800">
        <f>+FF227-FF228</f>
        <v>19711.615046817897</v>
      </c>
      <c r="FG241" s="801">
        <f>+IF(FF241=0,0,FF241/FF198*100)</f>
        <v>1.4822054190822453</v>
      </c>
      <c r="FH241" s="800">
        <f>+FH227-FH228</f>
        <v>51221.986018277938</v>
      </c>
      <c r="FI241" s="801">
        <f>+IF(FH241=0,0,FH241/FH198*100)</f>
        <v>3.2036158185120485</v>
      </c>
      <c r="FJ241" s="800">
        <f>+FJ227-FJ228</f>
        <v>63389.315158853424</v>
      </c>
      <c r="FK241" s="801">
        <f>+IF(FJ241=0,0,FJ241/FJ198*100)</f>
        <v>3.5404327410086611</v>
      </c>
    </row>
    <row r="242" spans="2:167">
      <c r="O242" s="747">
        <f>O230+O231</f>
        <v>2207.6462884304947</v>
      </c>
      <c r="Q242" s="747">
        <f>Q230+Q231</f>
        <v>1968.3684726798701</v>
      </c>
      <c r="S242" s="747">
        <f>S230+S231</f>
        <v>2900.7516395456023</v>
      </c>
      <c r="Y242" s="747">
        <f>Y230+Y231</f>
        <v>2910.9102145066709</v>
      </c>
      <c r="AA242" s="747">
        <f>AA230+AA231</f>
        <v>2672.7807055934677</v>
      </c>
      <c r="AC242" s="747">
        <f>AC230+AC231</f>
        <v>3278.6352860160118</v>
      </c>
    </row>
    <row r="243" spans="2:167" s="646" customFormat="1" ht="12.75">
      <c r="D243" s="647"/>
      <c r="E243" s="648"/>
      <c r="F243" s="649"/>
      <c r="G243" s="648"/>
      <c r="H243" s="649"/>
      <c r="I243" s="648"/>
      <c r="J243" s="649"/>
      <c r="K243" s="648"/>
      <c r="L243" s="649"/>
      <c r="O243" s="649">
        <f>O238+O239</f>
        <v>3254.0276979781866</v>
      </c>
      <c r="Q243" s="649">
        <f>Q238+Q239</f>
        <v>3558.7235762924652</v>
      </c>
      <c r="R243" s="649"/>
      <c r="S243" s="649">
        <f>S238+S239</f>
        <v>4232.4396561498179</v>
      </c>
      <c r="T243" s="650"/>
      <c r="U243" s="648"/>
      <c r="V243" s="649"/>
      <c r="W243" s="648"/>
      <c r="X243" s="649"/>
      <c r="Y243" s="649">
        <f>Y238+Y239</f>
        <v>3899.669890874834</v>
      </c>
      <c r="Z243" s="649"/>
      <c r="AA243" s="649">
        <f>AA238+AA239</f>
        <v>3684.2842026189383</v>
      </c>
      <c r="AB243" s="649"/>
      <c r="AC243" s="649">
        <f>AC238+AC239</f>
        <v>3906.7431193492994</v>
      </c>
      <c r="AD243" s="649"/>
      <c r="AE243" s="648"/>
      <c r="AF243" s="649"/>
      <c r="AG243" s="648"/>
      <c r="AH243" s="649"/>
      <c r="AI243" s="648"/>
      <c r="AJ243" s="649"/>
      <c r="AK243" s="648"/>
      <c r="AL243" s="649"/>
      <c r="AM243" s="648"/>
      <c r="AN243" s="649"/>
      <c r="AO243" s="648"/>
      <c r="AP243" s="649"/>
      <c r="AT243" s="649">
        <f>AT131-AT234</f>
        <v>322.81335500000006</v>
      </c>
      <c r="AV243" s="649">
        <f>AV131-AV234</f>
        <v>270.24678199999994</v>
      </c>
      <c r="AX243" s="649">
        <f>AX131-AX234</f>
        <v>298.85692600000004</v>
      </c>
      <c r="BB243" s="649">
        <f>BB131-BB234</f>
        <v>264.57315699999998</v>
      </c>
      <c r="BJ243" s="648"/>
      <c r="BK243" s="649"/>
      <c r="CB243" s="648"/>
      <c r="CC243" s="649"/>
      <c r="CG243" s="649">
        <f>CG131-CG234</f>
        <v>334.52610200000004</v>
      </c>
      <c r="CI243" s="649">
        <f>CI131-CI234</f>
        <v>327.29509700000006</v>
      </c>
      <c r="CK243" s="649">
        <f>CK131-CK234</f>
        <v>362.21107200000006</v>
      </c>
      <c r="CO243" s="649">
        <f>CO131-CO234</f>
        <v>371.39942300000007</v>
      </c>
      <c r="CQ243" s="649">
        <f>CQ131-CQ234</f>
        <v>415.330265</v>
      </c>
      <c r="CW243" s="648"/>
      <c r="CX243" s="649"/>
      <c r="DO243" s="648"/>
      <c r="DP243" s="649"/>
      <c r="DT243" s="649">
        <f>DT131-DT234</f>
        <v>484.89926291846007</v>
      </c>
      <c r="DV243" s="649">
        <f>DV131-DV234</f>
        <v>468.80040770296807</v>
      </c>
      <c r="DX243" s="649">
        <f>DX131-DX234</f>
        <v>436.5459871561971</v>
      </c>
      <c r="EB243" s="649">
        <f>EB131-EB234</f>
        <v>417.53870293426621</v>
      </c>
      <c r="ED243" s="649">
        <f>ED131-ED234</f>
        <v>417.56684121738442</v>
      </c>
      <c r="EJ243" s="648"/>
      <c r="EK243" s="649"/>
      <c r="FB243" s="648"/>
      <c r="FC243" s="649"/>
    </row>
    <row r="244" spans="2:167" s="758" customFormat="1" ht="12" customHeight="1">
      <c r="E244" s="673"/>
      <c r="F244" s="673"/>
      <c r="G244" s="673"/>
      <c r="H244" s="673"/>
      <c r="I244" s="673"/>
      <c r="J244" s="673"/>
      <c r="K244" s="673"/>
      <c r="L244" s="673"/>
      <c r="M244" s="673"/>
      <c r="N244" s="673"/>
      <c r="O244" s="673"/>
      <c r="P244" s="673"/>
      <c r="Q244" s="673"/>
      <c r="R244" s="673"/>
      <c r="S244" s="673"/>
      <c r="T244" s="673"/>
      <c r="U244" s="673"/>
      <c r="V244" s="673"/>
      <c r="W244" s="673"/>
      <c r="X244" s="673"/>
      <c r="Y244" s="673"/>
      <c r="Z244" s="673"/>
      <c r="AA244" s="673"/>
      <c r="AB244" s="673"/>
      <c r="AC244" s="673"/>
      <c r="AD244" s="673"/>
      <c r="AE244" s="673"/>
      <c r="AF244" s="673"/>
      <c r="AG244" s="673"/>
      <c r="AH244" s="673"/>
      <c r="AI244" s="673"/>
      <c r="AJ244" s="673"/>
      <c r="AK244" s="673"/>
      <c r="AL244" s="673"/>
      <c r="AM244" s="673"/>
      <c r="AN244" s="673"/>
      <c r="AO244" s="673"/>
      <c r="AP244" s="673"/>
      <c r="AQ244" s="734"/>
      <c r="AR244" s="673"/>
      <c r="AS244" s="673"/>
      <c r="AT244" s="673"/>
      <c r="AU244" s="673"/>
      <c r="AV244" s="673"/>
      <c r="AW244" s="673"/>
      <c r="AX244" s="673"/>
      <c r="AY244" s="673"/>
      <c r="AZ244" s="673"/>
      <c r="BA244" s="673"/>
      <c r="BB244" s="673"/>
      <c r="BC244" s="673"/>
      <c r="BD244" s="673"/>
      <c r="BE244" s="673"/>
      <c r="BF244" s="673"/>
      <c r="BG244" s="673"/>
      <c r="BH244" s="673"/>
      <c r="BI244" s="673"/>
      <c r="BJ244" s="673"/>
      <c r="BK244" s="673"/>
      <c r="BL244" s="673"/>
      <c r="BM244" s="673"/>
      <c r="BN244" s="673"/>
      <c r="BO244" s="673"/>
      <c r="BP244" s="673"/>
      <c r="BQ244" s="673"/>
      <c r="BR244" s="673"/>
      <c r="BS244" s="673"/>
      <c r="BT244" s="673"/>
      <c r="BU244" s="673"/>
      <c r="BV244" s="673"/>
      <c r="BW244" s="673"/>
      <c r="BX244" s="673"/>
      <c r="BY244" s="673"/>
      <c r="BZ244" s="673"/>
      <c r="CA244" s="673"/>
      <c r="CB244" s="673"/>
      <c r="CC244" s="673"/>
      <c r="CE244" s="654"/>
      <c r="CF244" s="654"/>
      <c r="CG244" s="673"/>
      <c r="CH244" s="673"/>
      <c r="CI244" s="673"/>
      <c r="CJ244" s="673"/>
      <c r="CK244" s="673"/>
      <c r="CL244" s="673"/>
      <c r="CM244" s="673"/>
      <c r="CN244" s="673"/>
      <c r="CO244" s="673"/>
      <c r="CP244" s="673"/>
      <c r="CQ244" s="673"/>
      <c r="CR244" s="673"/>
      <c r="CS244" s="673"/>
      <c r="CT244" s="673"/>
      <c r="CU244" s="673"/>
      <c r="CV244" s="673"/>
      <c r="CW244" s="673"/>
      <c r="CX244" s="673"/>
      <c r="CY244" s="673"/>
      <c r="CZ244" s="673"/>
      <c r="DA244" s="673"/>
      <c r="DB244" s="673"/>
      <c r="DC244" s="673"/>
      <c r="DD244" s="673"/>
      <c r="DE244" s="673"/>
      <c r="DF244" s="673"/>
      <c r="DG244" s="673"/>
      <c r="DH244" s="673"/>
      <c r="DI244" s="673"/>
      <c r="DJ244" s="673"/>
      <c r="DK244" s="673"/>
      <c r="DL244" s="673"/>
      <c r="DM244" s="673"/>
      <c r="DN244" s="673"/>
      <c r="DO244" s="673"/>
      <c r="DP244" s="673"/>
      <c r="DR244" s="673"/>
      <c r="DS244" s="673"/>
      <c r="DT244" s="673"/>
      <c r="DU244" s="673"/>
      <c r="DV244" s="673"/>
      <c r="DW244" s="673"/>
      <c r="DX244" s="673"/>
      <c r="DY244" s="673"/>
      <c r="DZ244" s="673"/>
      <c r="EA244" s="673"/>
      <c r="EB244" s="673"/>
      <c r="EC244" s="673"/>
      <c r="ED244" s="673"/>
      <c r="EE244" s="673"/>
      <c r="EF244" s="673"/>
      <c r="EG244" s="673"/>
      <c r="EH244" s="673"/>
      <c r="EI244" s="673"/>
      <c r="EJ244" s="673"/>
      <c r="EK244" s="673"/>
      <c r="EL244" s="673"/>
      <c r="EM244" s="673"/>
      <c r="EN244" s="673"/>
      <c r="EO244" s="673"/>
      <c r="EP244" s="673"/>
      <c r="EQ244" s="673"/>
      <c r="ER244" s="673"/>
      <c r="ES244" s="673"/>
      <c r="ET244" s="673"/>
      <c r="EU244" s="673"/>
      <c r="EV244" s="673"/>
      <c r="EW244" s="673"/>
      <c r="EX244" s="673"/>
      <c r="EY244" s="673"/>
      <c r="EZ244" s="673"/>
      <c r="FA244" s="673"/>
      <c r="FB244" s="673"/>
      <c r="FC244" s="673"/>
      <c r="FD244" s="673"/>
      <c r="FE244" s="673"/>
      <c r="FF244" s="673"/>
      <c r="FG244" s="673"/>
      <c r="FH244" s="673"/>
      <c r="FI244" s="673"/>
      <c r="FJ244" s="673"/>
      <c r="FK244" s="673"/>
    </row>
    <row r="245" spans="2:167" s="648" customFormat="1" ht="12" customHeight="1">
      <c r="C245" s="789"/>
      <c r="D245" s="789"/>
      <c r="F245" s="675"/>
      <c r="G245" s="649"/>
      <c r="H245" s="649"/>
      <c r="I245" s="649"/>
      <c r="J245" s="649"/>
      <c r="K245" s="649"/>
      <c r="L245" s="649"/>
      <c r="M245" s="649"/>
      <c r="N245" s="649"/>
      <c r="O245" s="649"/>
      <c r="P245" s="649"/>
      <c r="Q245" s="649"/>
      <c r="R245" s="649"/>
      <c r="S245" s="649"/>
      <c r="T245" s="649"/>
      <c r="Y245" s="649"/>
      <c r="AA245" s="649"/>
      <c r="AB245" s="649"/>
      <c r="AC245" s="649"/>
      <c r="AD245" s="649"/>
      <c r="AE245" s="649"/>
      <c r="AF245" s="649"/>
      <c r="AG245" s="649"/>
      <c r="AI245" s="649"/>
      <c r="AJ245" s="649"/>
      <c r="AK245" s="649"/>
      <c r="AL245" s="649"/>
      <c r="AM245" s="649"/>
      <c r="AO245" s="649"/>
      <c r="AQ245" s="757"/>
      <c r="AR245" s="649"/>
      <c r="AS245" s="649"/>
      <c r="AT245" s="649"/>
      <c r="AU245" s="649"/>
      <c r="AV245" s="649"/>
      <c r="AW245" s="649"/>
      <c r="AX245" s="649"/>
      <c r="AY245" s="649"/>
      <c r="AZ245" s="649"/>
      <c r="BA245" s="649"/>
      <c r="BB245" s="649"/>
      <c r="BC245" s="649"/>
      <c r="BD245" s="649"/>
      <c r="BE245" s="649"/>
      <c r="BF245" s="649"/>
      <c r="BG245" s="649"/>
      <c r="BH245" s="649"/>
      <c r="BI245" s="649"/>
      <c r="BL245" s="649"/>
      <c r="BM245" s="649"/>
      <c r="BN245" s="649"/>
      <c r="BO245" s="649"/>
      <c r="BP245" s="649"/>
      <c r="BQ245" s="649"/>
      <c r="BR245" s="649"/>
      <c r="BS245" s="649"/>
      <c r="BT245" s="649"/>
      <c r="BU245" s="649"/>
      <c r="BV245" s="649"/>
      <c r="BW245" s="649"/>
      <c r="BX245" s="649"/>
      <c r="BY245" s="649"/>
      <c r="BZ245" s="649"/>
      <c r="CA245" s="649"/>
      <c r="CE245" s="646"/>
      <c r="CF245" s="646"/>
      <c r="CG245" s="649"/>
      <c r="CH245" s="649"/>
      <c r="CI245" s="649"/>
      <c r="CJ245" s="649"/>
      <c r="CK245" s="649"/>
      <c r="CL245" s="649"/>
      <c r="CM245" s="649"/>
      <c r="CN245" s="649"/>
      <c r="CO245" s="649"/>
      <c r="CP245" s="649"/>
      <c r="CQ245" s="649"/>
      <c r="CR245" s="649"/>
      <c r="CS245" s="649"/>
      <c r="CT245" s="649"/>
      <c r="CU245" s="649"/>
      <c r="CV245" s="649"/>
      <c r="CY245" s="649"/>
      <c r="CZ245" s="649"/>
      <c r="DA245" s="649"/>
      <c r="DB245" s="649"/>
      <c r="DC245" s="649"/>
      <c r="DD245" s="649"/>
      <c r="DE245" s="649"/>
      <c r="DF245" s="649"/>
      <c r="DG245" s="649"/>
      <c r="DH245" s="649"/>
      <c r="DI245" s="649"/>
      <c r="DJ245" s="649"/>
      <c r="DK245" s="649"/>
      <c r="DL245" s="649"/>
      <c r="DM245" s="649"/>
      <c r="DN245" s="649"/>
      <c r="DR245" s="649"/>
      <c r="DS245" s="649"/>
      <c r="DT245" s="649"/>
      <c r="DU245" s="649"/>
      <c r="DV245" s="649"/>
      <c r="DW245" s="649"/>
      <c r="DX245" s="649"/>
      <c r="DY245" s="649"/>
      <c r="DZ245" s="649"/>
      <c r="EA245" s="649"/>
      <c r="EB245" s="649"/>
      <c r="EC245" s="649"/>
      <c r="ED245" s="649"/>
      <c r="EE245" s="649"/>
      <c r="EF245" s="649"/>
      <c r="EG245" s="649"/>
      <c r="EH245" s="649"/>
      <c r="EI245" s="649"/>
      <c r="EL245" s="649"/>
      <c r="EM245" s="649"/>
      <c r="EN245" s="649"/>
      <c r="EO245" s="649"/>
      <c r="EP245" s="649"/>
      <c r="EQ245" s="649"/>
      <c r="ER245" s="649"/>
      <c r="ES245" s="649"/>
      <c r="ET245" s="649"/>
      <c r="EU245" s="649"/>
      <c r="EV245" s="649"/>
      <c r="EW245" s="649"/>
      <c r="EX245" s="649"/>
      <c r="EY245" s="649"/>
      <c r="EZ245" s="649"/>
      <c r="FA245" s="649"/>
      <c r="FD245" s="649"/>
      <c r="FE245" s="649"/>
      <c r="FF245" s="649"/>
      <c r="FG245" s="649"/>
      <c r="FH245" s="649"/>
      <c r="FI245" s="649"/>
      <c r="FJ245" s="649"/>
      <c r="FK245" s="649"/>
    </row>
    <row r="246" spans="2:167" s="648" customFormat="1" ht="20.100000000000001" customHeight="1" thickBot="1">
      <c r="B246" s="754" t="s">
        <v>4774</v>
      </c>
      <c r="C246" s="754"/>
      <c r="D246" s="754"/>
      <c r="E246" s="755"/>
      <c r="F246" s="755"/>
      <c r="G246" s="756"/>
      <c r="H246" s="755"/>
      <c r="I246" s="755"/>
      <c r="J246" s="755"/>
      <c r="K246" s="755"/>
      <c r="L246" s="755"/>
      <c r="M246" s="755"/>
      <c r="N246" s="755"/>
      <c r="O246" s="755"/>
      <c r="P246" s="755"/>
      <c r="Q246" s="755"/>
      <c r="R246" s="755"/>
      <c r="S246" s="755"/>
      <c r="T246" s="755"/>
      <c r="U246" s="755"/>
      <c r="V246" s="755"/>
      <c r="W246" s="755"/>
      <c r="X246" s="755"/>
      <c r="Y246" s="755"/>
      <c r="Z246" s="755"/>
      <c r="AA246" s="755"/>
      <c r="AB246" s="755"/>
      <c r="AC246" s="755"/>
      <c r="AD246" s="755"/>
      <c r="AE246" s="756"/>
      <c r="AF246" s="755"/>
      <c r="AG246" s="755"/>
      <c r="AH246" s="755"/>
      <c r="AI246" s="755"/>
      <c r="AJ246" s="755"/>
      <c r="AK246" s="755"/>
      <c r="AL246" s="755"/>
      <c r="AM246" s="756"/>
      <c r="AN246" s="755"/>
      <c r="AO246" s="756"/>
      <c r="AP246" s="755"/>
      <c r="AR246" s="754" t="s">
        <v>4775</v>
      </c>
      <c r="AS246" s="754"/>
      <c r="AT246" s="754"/>
      <c r="AU246" s="755"/>
      <c r="AV246" s="755"/>
      <c r="AW246" s="756"/>
      <c r="AX246" s="755"/>
      <c r="AY246" s="755"/>
      <c r="AZ246" s="755"/>
      <c r="BA246" s="755"/>
      <c r="BB246" s="755"/>
      <c r="BC246" s="755"/>
      <c r="BD246" s="755"/>
      <c r="BE246" s="755"/>
      <c r="BF246" s="755"/>
      <c r="BG246" s="755"/>
      <c r="BH246" s="755"/>
      <c r="BI246" s="755"/>
      <c r="BJ246" s="755"/>
      <c r="BK246" s="755"/>
      <c r="BL246" s="755"/>
      <c r="BM246" s="755"/>
      <c r="BN246" s="755"/>
      <c r="BO246" s="755"/>
      <c r="BP246" s="755"/>
      <c r="BQ246" s="755"/>
      <c r="BR246" s="755"/>
      <c r="BS246" s="755"/>
      <c r="BT246" s="755"/>
      <c r="BU246" s="756"/>
      <c r="BV246" s="755"/>
      <c r="BW246" s="755"/>
      <c r="BX246" s="755"/>
      <c r="BY246" s="755"/>
      <c r="BZ246" s="755"/>
      <c r="CA246" s="755"/>
      <c r="CB246" s="755"/>
      <c r="CC246" s="755"/>
      <c r="CE246" s="754" t="s">
        <v>4776</v>
      </c>
      <c r="CF246" s="754"/>
      <c r="CG246" s="754"/>
      <c r="CH246" s="755"/>
      <c r="CI246" s="755"/>
      <c r="CJ246" s="756"/>
      <c r="CK246" s="755"/>
      <c r="CL246" s="755"/>
      <c r="CM246" s="755"/>
      <c r="CN246" s="755"/>
      <c r="CO246" s="755"/>
      <c r="CP246" s="755"/>
      <c r="CQ246" s="755"/>
      <c r="CR246" s="755"/>
      <c r="CS246" s="755"/>
      <c r="CT246" s="755"/>
      <c r="CU246" s="755"/>
      <c r="CV246" s="755"/>
      <c r="CW246" s="755"/>
      <c r="CX246" s="755"/>
      <c r="CY246" s="755"/>
      <c r="CZ246" s="755"/>
      <c r="DA246" s="755"/>
      <c r="DB246" s="755"/>
      <c r="DC246" s="755"/>
      <c r="DD246" s="755"/>
      <c r="DE246" s="755"/>
      <c r="DF246" s="755"/>
      <c r="DG246" s="755"/>
      <c r="DH246" s="756"/>
      <c r="DI246" s="755"/>
      <c r="DJ246" s="755"/>
      <c r="DK246" s="755"/>
      <c r="DL246" s="755"/>
      <c r="DM246" s="755"/>
      <c r="DN246" s="755"/>
      <c r="DO246" s="755"/>
      <c r="DP246" s="755"/>
      <c r="DR246" s="754" t="s">
        <v>4777</v>
      </c>
      <c r="DS246" s="754"/>
      <c r="DT246" s="754"/>
      <c r="DU246" s="755"/>
      <c r="DV246" s="755"/>
      <c r="DW246" s="756"/>
      <c r="DX246" s="755"/>
      <c r="DY246" s="755"/>
      <c r="DZ246" s="755"/>
      <c r="EA246" s="755"/>
      <c r="EB246" s="755"/>
      <c r="EC246" s="755"/>
      <c r="ED246" s="755"/>
      <c r="EE246" s="755"/>
      <c r="EF246" s="755"/>
      <c r="EG246" s="755"/>
      <c r="EH246" s="755"/>
      <c r="EI246" s="755"/>
      <c r="EJ246" s="755"/>
      <c r="EK246" s="755"/>
      <c r="EL246" s="755"/>
      <c r="EM246" s="755"/>
      <c r="EN246" s="755"/>
      <c r="EO246" s="755"/>
      <c r="EP246" s="755"/>
      <c r="EQ246" s="755"/>
      <c r="ER246" s="755"/>
      <c r="ES246" s="755"/>
      <c r="ET246" s="755"/>
      <c r="EU246" s="756"/>
      <c r="EV246" s="755"/>
      <c r="EW246" s="755"/>
      <c r="EX246" s="755"/>
      <c r="EY246" s="755"/>
      <c r="EZ246" s="755"/>
      <c r="FA246" s="755"/>
      <c r="FB246" s="755"/>
      <c r="FC246" s="755"/>
      <c r="FD246" s="755"/>
      <c r="FE246" s="755"/>
      <c r="FF246" s="755"/>
      <c r="FG246" s="755"/>
      <c r="FH246" s="755"/>
      <c r="FI246" s="755"/>
      <c r="FJ246" s="755"/>
      <c r="FK246" s="755"/>
    </row>
    <row r="247" spans="2:167" s="648" customFormat="1" ht="20.100000000000001" customHeight="1">
      <c r="G247" s="649"/>
      <c r="Q247" s="649"/>
      <c r="R247" s="649"/>
      <c r="S247" s="650"/>
      <c r="Y247" s="650">
        <v>61.633969068399992</v>
      </c>
      <c r="AA247" s="650">
        <v>73.277777084399986</v>
      </c>
      <c r="AC247" s="650">
        <v>104.30865250199999</v>
      </c>
      <c r="AE247" s="649"/>
      <c r="AM247" s="649"/>
      <c r="AO247" s="649"/>
    </row>
    <row r="248" spans="2:167" s="648" customFormat="1" ht="12" customHeight="1">
      <c r="B248" s="672" t="s">
        <v>4778</v>
      </c>
      <c r="C248" s="758"/>
      <c r="D248" s="759"/>
      <c r="E248" s="789" t="s">
        <v>4864</v>
      </c>
      <c r="G248" s="760"/>
      <c r="O248" s="648">
        <f>O257+O268</f>
        <v>1503.9851489867219</v>
      </c>
      <c r="Q248" s="648">
        <f>Q257+Q268</f>
        <v>1511.1215198944881</v>
      </c>
      <c r="S248" s="648">
        <f>S257+S268</f>
        <v>1367.8093466680496</v>
      </c>
      <c r="X248" s="675"/>
      <c r="Y248" s="648">
        <f>Y257+Y268</f>
        <v>1342.4095317941822</v>
      </c>
      <c r="Z248" s="675"/>
      <c r="AA248" s="648">
        <f>AA257+AA268</f>
        <v>1512.3364505800594</v>
      </c>
      <c r="AB248" s="675"/>
      <c r="AC248" s="648">
        <f>AC257+AC268</f>
        <v>1396.0310637636687</v>
      </c>
      <c r="AE248" s="649"/>
      <c r="AH248" s="675"/>
      <c r="AJ248" s="675"/>
      <c r="AM248" s="649"/>
      <c r="AO248" s="649"/>
      <c r="AP248" s="675" t="s">
        <v>4780</v>
      </c>
      <c r="AR248" s="672" t="s">
        <v>4862</v>
      </c>
      <c r="BK248" s="675"/>
      <c r="CC248" s="675"/>
      <c r="CE248" s="672" t="s">
        <v>4865</v>
      </c>
      <c r="CX248" s="675"/>
      <c r="DP248" s="675"/>
      <c r="DR248" s="672" t="s">
        <v>4866</v>
      </c>
      <c r="EK248" s="675"/>
      <c r="FC248" s="675"/>
    </row>
    <row r="249" spans="2:167" s="763" customFormat="1" ht="13.5" customHeight="1">
      <c r="B249" s="888" t="s">
        <v>4719</v>
      </c>
      <c r="C249" s="889"/>
      <c r="D249" s="890"/>
      <c r="E249" s="678" t="s">
        <v>4782</v>
      </c>
      <c r="F249" s="679"/>
      <c r="G249" s="678" t="s">
        <v>4721</v>
      </c>
      <c r="H249" s="679"/>
      <c r="I249" s="678" t="s">
        <v>4722</v>
      </c>
      <c r="J249" s="679"/>
      <c r="K249" s="678" t="s">
        <v>4723</v>
      </c>
      <c r="L249" s="679"/>
      <c r="M249" s="678" t="s">
        <v>4724</v>
      </c>
      <c r="N249" s="679"/>
      <c r="O249" s="678" t="s">
        <v>4725</v>
      </c>
      <c r="P249" s="679"/>
      <c r="Q249" s="678" t="s">
        <v>4726</v>
      </c>
      <c r="R249" s="679"/>
      <c r="S249" s="678" t="s">
        <v>4727</v>
      </c>
      <c r="T249" s="679"/>
      <c r="U249" s="680" t="s">
        <v>4728</v>
      </c>
      <c r="V249" s="681"/>
      <c r="W249" s="678" t="s">
        <v>4729</v>
      </c>
      <c r="X249" s="679"/>
      <c r="Y249" s="678" t="s">
        <v>4730</v>
      </c>
      <c r="Z249" s="679"/>
      <c r="AA249" s="678" t="s">
        <v>4731</v>
      </c>
      <c r="AB249" s="679"/>
      <c r="AC249" s="680" t="s">
        <v>4732</v>
      </c>
      <c r="AD249" s="679"/>
      <c r="AE249" s="678" t="s">
        <v>4733</v>
      </c>
      <c r="AF249" s="679"/>
      <c r="AG249" s="678" t="s">
        <v>4734</v>
      </c>
      <c r="AH249" s="679"/>
      <c r="AI249" s="678" t="s">
        <v>4735</v>
      </c>
      <c r="AJ249" s="679"/>
      <c r="AK249" s="678" t="s">
        <v>4736</v>
      </c>
      <c r="AL249" s="679"/>
      <c r="AM249" s="680" t="s">
        <v>4737</v>
      </c>
      <c r="AN249" s="679"/>
      <c r="AO249" s="678" t="s">
        <v>4738</v>
      </c>
      <c r="AP249" s="679"/>
      <c r="AQ249" s="762"/>
      <c r="AR249" s="678" t="s">
        <v>4739</v>
      </c>
      <c r="AS249" s="679"/>
      <c r="AT249" s="678" t="s">
        <v>4721</v>
      </c>
      <c r="AU249" s="679"/>
      <c r="AV249" s="678" t="s">
        <v>4722</v>
      </c>
      <c r="AW249" s="679"/>
      <c r="AX249" s="678" t="s">
        <v>4723</v>
      </c>
      <c r="AY249" s="679"/>
      <c r="AZ249" s="678" t="s">
        <v>4724</v>
      </c>
      <c r="BA249" s="679"/>
      <c r="BB249" s="678" t="s">
        <v>4725</v>
      </c>
      <c r="BC249" s="679"/>
      <c r="BD249" s="678" t="s">
        <v>4726</v>
      </c>
      <c r="BE249" s="679"/>
      <c r="BF249" s="678" t="s">
        <v>4727</v>
      </c>
      <c r="BG249" s="679"/>
      <c r="BH249" s="680" t="s">
        <v>4728</v>
      </c>
      <c r="BI249" s="681"/>
      <c r="BJ249" s="678" t="s">
        <v>4729</v>
      </c>
      <c r="BK249" s="679"/>
      <c r="BL249" s="678" t="s">
        <v>4730</v>
      </c>
      <c r="BM249" s="679"/>
      <c r="BN249" s="678" t="s">
        <v>4731</v>
      </c>
      <c r="BO249" s="679"/>
      <c r="BP249" s="680" t="s">
        <v>4732</v>
      </c>
      <c r="BQ249" s="679"/>
      <c r="BR249" s="678" t="s">
        <v>4733</v>
      </c>
      <c r="BS249" s="679"/>
      <c r="BT249" s="678" t="s">
        <v>4734</v>
      </c>
      <c r="BU249" s="679"/>
      <c r="BV249" s="678" t="s">
        <v>4735</v>
      </c>
      <c r="BW249" s="679"/>
      <c r="BX249" s="678" t="s">
        <v>4736</v>
      </c>
      <c r="BY249" s="679"/>
      <c r="BZ249" s="680" t="s">
        <v>4737</v>
      </c>
      <c r="CA249" s="679"/>
      <c r="CB249" s="678" t="s">
        <v>4738</v>
      </c>
      <c r="CC249" s="682"/>
      <c r="CE249" s="678" t="str">
        <f>+CE$5</f>
        <v>22년</v>
      </c>
      <c r="CF249" s="679"/>
      <c r="CG249" s="678" t="s">
        <v>4721</v>
      </c>
      <c r="CH249" s="679"/>
      <c r="CI249" s="678" t="s">
        <v>4722</v>
      </c>
      <c r="CJ249" s="679"/>
      <c r="CK249" s="678" t="s">
        <v>4723</v>
      </c>
      <c r="CL249" s="679"/>
      <c r="CM249" s="678" t="s">
        <v>4724</v>
      </c>
      <c r="CN249" s="679"/>
      <c r="CO249" s="678" t="s">
        <v>4725</v>
      </c>
      <c r="CP249" s="679"/>
      <c r="CQ249" s="678" t="s">
        <v>4741</v>
      </c>
      <c r="CR249" s="679"/>
      <c r="CS249" s="678" t="s">
        <v>4727</v>
      </c>
      <c r="CT249" s="679"/>
      <c r="CU249" s="680" t="s">
        <v>4728</v>
      </c>
      <c r="CV249" s="681"/>
      <c r="CW249" s="678" t="s">
        <v>4729</v>
      </c>
      <c r="CX249" s="679"/>
      <c r="CY249" s="678" t="s">
        <v>4730</v>
      </c>
      <c r="CZ249" s="679"/>
      <c r="DA249" s="678" t="s">
        <v>4731</v>
      </c>
      <c r="DB249" s="679"/>
      <c r="DC249" s="680" t="s">
        <v>4732</v>
      </c>
      <c r="DD249" s="679"/>
      <c r="DE249" s="678" t="s">
        <v>4733</v>
      </c>
      <c r="DF249" s="679"/>
      <c r="DG249" s="678" t="s">
        <v>4734</v>
      </c>
      <c r="DH249" s="679"/>
      <c r="DI249" s="678" t="s">
        <v>4735</v>
      </c>
      <c r="DJ249" s="679"/>
      <c r="DK249" s="678" t="s">
        <v>4736</v>
      </c>
      <c r="DL249" s="679"/>
      <c r="DM249" s="680" t="s">
        <v>4737</v>
      </c>
      <c r="DN249" s="679"/>
      <c r="DO249" s="678" t="s">
        <v>4738</v>
      </c>
      <c r="DP249" s="682"/>
      <c r="DR249" s="678" t="str">
        <f>+DR$5</f>
        <v>23년</v>
      </c>
      <c r="DS249" s="679"/>
      <c r="DT249" s="678" t="s">
        <v>4721</v>
      </c>
      <c r="DU249" s="679"/>
      <c r="DV249" s="678" t="s">
        <v>4722</v>
      </c>
      <c r="DW249" s="679"/>
      <c r="DX249" s="678" t="s">
        <v>4723</v>
      </c>
      <c r="DY249" s="679"/>
      <c r="DZ249" s="678" t="s">
        <v>4724</v>
      </c>
      <c r="EA249" s="679"/>
      <c r="EB249" s="678" t="s">
        <v>4725</v>
      </c>
      <c r="EC249" s="679"/>
      <c r="ED249" s="678" t="s">
        <v>4741</v>
      </c>
      <c r="EE249" s="679"/>
      <c r="EF249" s="678" t="s">
        <v>4727</v>
      </c>
      <c r="EG249" s="679"/>
      <c r="EH249" s="680" t="s">
        <v>4728</v>
      </c>
      <c r="EI249" s="681"/>
      <c r="EJ249" s="678" t="s">
        <v>4729</v>
      </c>
      <c r="EK249" s="679"/>
      <c r="EL249" s="678" t="s">
        <v>4730</v>
      </c>
      <c r="EM249" s="679"/>
      <c r="EN249" s="678" t="s">
        <v>4731</v>
      </c>
      <c r="EO249" s="679"/>
      <c r="EP249" s="680" t="s">
        <v>4732</v>
      </c>
      <c r="EQ249" s="679"/>
      <c r="ER249" s="678" t="s">
        <v>4733</v>
      </c>
      <c r="ES249" s="679"/>
      <c r="ET249" s="678" t="s">
        <v>4734</v>
      </c>
      <c r="EU249" s="679"/>
      <c r="EV249" s="678" t="s">
        <v>4735</v>
      </c>
      <c r="EW249" s="679"/>
      <c r="EX249" s="678" t="s">
        <v>4736</v>
      </c>
      <c r="EY249" s="679"/>
      <c r="EZ249" s="680" t="s">
        <v>4737</v>
      </c>
      <c r="FA249" s="679"/>
      <c r="FB249" s="678" t="s">
        <v>4738</v>
      </c>
      <c r="FC249" s="682"/>
      <c r="FD249" s="678" t="s">
        <v>4743</v>
      </c>
      <c r="FE249" s="679"/>
      <c r="FF249" s="678" t="s">
        <v>4744</v>
      </c>
      <c r="FG249" s="679"/>
      <c r="FH249" s="678" t="s">
        <v>4745</v>
      </c>
      <c r="FI249" s="679"/>
      <c r="FJ249" s="678" t="s">
        <v>4746</v>
      </c>
      <c r="FK249" s="679"/>
    </row>
    <row r="250" spans="2:167" s="758" customFormat="1" ht="13.5" customHeight="1">
      <c r="B250" s="891"/>
      <c r="C250" s="892"/>
      <c r="D250" s="893"/>
      <c r="E250" s="684" t="s">
        <v>4747</v>
      </c>
      <c r="F250" s="685" t="s">
        <v>4748</v>
      </c>
      <c r="G250" s="684" t="s">
        <v>4747</v>
      </c>
      <c r="H250" s="685" t="s">
        <v>4748</v>
      </c>
      <c r="I250" s="684" t="s">
        <v>4747</v>
      </c>
      <c r="J250" s="685" t="s">
        <v>4748</v>
      </c>
      <c r="K250" s="684" t="s">
        <v>4747</v>
      </c>
      <c r="L250" s="685" t="s">
        <v>4748</v>
      </c>
      <c r="M250" s="684" t="s">
        <v>4747</v>
      </c>
      <c r="N250" s="685" t="s">
        <v>4748</v>
      </c>
      <c r="O250" s="684" t="s">
        <v>4747</v>
      </c>
      <c r="P250" s="685" t="s">
        <v>4748</v>
      </c>
      <c r="Q250" s="684" t="s">
        <v>4747</v>
      </c>
      <c r="R250" s="685" t="s">
        <v>4748</v>
      </c>
      <c r="S250" s="684" t="s">
        <v>4747</v>
      </c>
      <c r="T250" s="685" t="s">
        <v>4748</v>
      </c>
      <c r="U250" s="686" t="s">
        <v>4747</v>
      </c>
      <c r="V250" s="687" t="s">
        <v>4748</v>
      </c>
      <c r="W250" s="684" t="s">
        <v>4747</v>
      </c>
      <c r="X250" s="685" t="s">
        <v>4748</v>
      </c>
      <c r="Y250" s="684" t="s">
        <v>4747</v>
      </c>
      <c r="Z250" s="685" t="s">
        <v>4748</v>
      </c>
      <c r="AA250" s="684" t="s">
        <v>4747</v>
      </c>
      <c r="AB250" s="685" t="s">
        <v>4748</v>
      </c>
      <c r="AC250" s="686" t="s">
        <v>4747</v>
      </c>
      <c r="AD250" s="685" t="s">
        <v>4748</v>
      </c>
      <c r="AE250" s="684" t="s">
        <v>4747</v>
      </c>
      <c r="AF250" s="685" t="s">
        <v>4748</v>
      </c>
      <c r="AG250" s="684" t="s">
        <v>4747</v>
      </c>
      <c r="AH250" s="685" t="s">
        <v>4748</v>
      </c>
      <c r="AI250" s="684" t="s">
        <v>4747</v>
      </c>
      <c r="AJ250" s="685" t="s">
        <v>4748</v>
      </c>
      <c r="AK250" s="684" t="s">
        <v>4747</v>
      </c>
      <c r="AL250" s="685" t="s">
        <v>4748</v>
      </c>
      <c r="AM250" s="686" t="s">
        <v>4747</v>
      </c>
      <c r="AN250" s="685" t="s">
        <v>4748</v>
      </c>
      <c r="AO250" s="684" t="s">
        <v>4747</v>
      </c>
      <c r="AP250" s="685" t="s">
        <v>4748</v>
      </c>
      <c r="AQ250" s="764"/>
      <c r="AR250" s="684" t="s">
        <v>4747</v>
      </c>
      <c r="AS250" s="685" t="s">
        <v>4748</v>
      </c>
      <c r="AT250" s="684" t="s">
        <v>4747</v>
      </c>
      <c r="AU250" s="685" t="s">
        <v>4748</v>
      </c>
      <c r="AV250" s="684" t="s">
        <v>4747</v>
      </c>
      <c r="AW250" s="685" t="s">
        <v>4748</v>
      </c>
      <c r="AX250" s="684" t="s">
        <v>4747</v>
      </c>
      <c r="AY250" s="685" t="s">
        <v>4748</v>
      </c>
      <c r="AZ250" s="684" t="s">
        <v>4747</v>
      </c>
      <c r="BA250" s="685" t="s">
        <v>4748</v>
      </c>
      <c r="BB250" s="684" t="s">
        <v>4747</v>
      </c>
      <c r="BC250" s="685" t="s">
        <v>4748</v>
      </c>
      <c r="BD250" s="684" t="s">
        <v>4747</v>
      </c>
      <c r="BE250" s="685" t="s">
        <v>4748</v>
      </c>
      <c r="BF250" s="684" t="s">
        <v>4747</v>
      </c>
      <c r="BG250" s="685" t="s">
        <v>4748</v>
      </c>
      <c r="BH250" s="684" t="s">
        <v>4747</v>
      </c>
      <c r="BI250" s="685" t="s">
        <v>4748</v>
      </c>
      <c r="BJ250" s="684" t="s">
        <v>4747</v>
      </c>
      <c r="BK250" s="685" t="s">
        <v>4748</v>
      </c>
      <c r="BL250" s="684" t="s">
        <v>4747</v>
      </c>
      <c r="BM250" s="685" t="s">
        <v>4748</v>
      </c>
      <c r="BN250" s="684" t="s">
        <v>4747</v>
      </c>
      <c r="BO250" s="685" t="s">
        <v>4748</v>
      </c>
      <c r="BP250" s="686" t="s">
        <v>4747</v>
      </c>
      <c r="BQ250" s="685" t="s">
        <v>4748</v>
      </c>
      <c r="BR250" s="684" t="s">
        <v>4747</v>
      </c>
      <c r="BS250" s="685" t="s">
        <v>4748</v>
      </c>
      <c r="BT250" s="684" t="s">
        <v>4747</v>
      </c>
      <c r="BU250" s="685" t="s">
        <v>4748</v>
      </c>
      <c r="BV250" s="684" t="s">
        <v>4747</v>
      </c>
      <c r="BW250" s="685" t="s">
        <v>4748</v>
      </c>
      <c r="BX250" s="684" t="s">
        <v>4747</v>
      </c>
      <c r="BY250" s="685" t="s">
        <v>4748</v>
      </c>
      <c r="BZ250" s="684" t="s">
        <v>4747</v>
      </c>
      <c r="CA250" s="685" t="s">
        <v>4748</v>
      </c>
      <c r="CB250" s="684" t="s">
        <v>4747</v>
      </c>
      <c r="CC250" s="685" t="s">
        <v>4748</v>
      </c>
      <c r="CE250" s="684" t="s">
        <v>4747</v>
      </c>
      <c r="CF250" s="685" t="s">
        <v>4748</v>
      </c>
      <c r="CG250" s="684" t="s">
        <v>4747</v>
      </c>
      <c r="CH250" s="685" t="s">
        <v>4748</v>
      </c>
      <c r="CI250" s="684" t="s">
        <v>4747</v>
      </c>
      <c r="CJ250" s="685" t="s">
        <v>4748</v>
      </c>
      <c r="CK250" s="684" t="s">
        <v>4747</v>
      </c>
      <c r="CL250" s="685" t="s">
        <v>4748</v>
      </c>
      <c r="CM250" s="684" t="s">
        <v>4747</v>
      </c>
      <c r="CN250" s="685" t="s">
        <v>4748</v>
      </c>
      <c r="CO250" s="684" t="s">
        <v>4747</v>
      </c>
      <c r="CP250" s="685" t="s">
        <v>4748</v>
      </c>
      <c r="CQ250" s="684" t="s">
        <v>4747</v>
      </c>
      <c r="CR250" s="685" t="s">
        <v>4748</v>
      </c>
      <c r="CS250" s="684" t="s">
        <v>4747</v>
      </c>
      <c r="CT250" s="685" t="s">
        <v>4748</v>
      </c>
      <c r="CU250" s="684" t="s">
        <v>4747</v>
      </c>
      <c r="CV250" s="685" t="s">
        <v>4748</v>
      </c>
      <c r="CW250" s="684" t="s">
        <v>4747</v>
      </c>
      <c r="CX250" s="685" t="s">
        <v>4748</v>
      </c>
      <c r="CY250" s="684" t="s">
        <v>4747</v>
      </c>
      <c r="CZ250" s="685" t="s">
        <v>4748</v>
      </c>
      <c r="DA250" s="684" t="s">
        <v>4747</v>
      </c>
      <c r="DB250" s="685" t="s">
        <v>4748</v>
      </c>
      <c r="DC250" s="686" t="s">
        <v>4747</v>
      </c>
      <c r="DD250" s="685" t="s">
        <v>4748</v>
      </c>
      <c r="DE250" s="684" t="s">
        <v>4747</v>
      </c>
      <c r="DF250" s="685" t="s">
        <v>4748</v>
      </c>
      <c r="DG250" s="684" t="s">
        <v>4747</v>
      </c>
      <c r="DH250" s="685" t="s">
        <v>4748</v>
      </c>
      <c r="DI250" s="684" t="s">
        <v>4747</v>
      </c>
      <c r="DJ250" s="685" t="s">
        <v>4748</v>
      </c>
      <c r="DK250" s="684" t="s">
        <v>4747</v>
      </c>
      <c r="DL250" s="685" t="s">
        <v>4748</v>
      </c>
      <c r="DM250" s="684" t="s">
        <v>4747</v>
      </c>
      <c r="DN250" s="685" t="s">
        <v>4748</v>
      </c>
      <c r="DO250" s="684" t="s">
        <v>4747</v>
      </c>
      <c r="DP250" s="685" t="s">
        <v>4748</v>
      </c>
      <c r="DR250" s="684" t="s">
        <v>4749</v>
      </c>
      <c r="DS250" s="685" t="s">
        <v>4750</v>
      </c>
      <c r="DT250" s="684" t="s">
        <v>4747</v>
      </c>
      <c r="DU250" s="685" t="s">
        <v>4748</v>
      </c>
      <c r="DV250" s="684" t="s">
        <v>4747</v>
      </c>
      <c r="DW250" s="685" t="s">
        <v>4748</v>
      </c>
      <c r="DX250" s="684" t="s">
        <v>4747</v>
      </c>
      <c r="DY250" s="685" t="s">
        <v>4748</v>
      </c>
      <c r="DZ250" s="684" t="s">
        <v>4747</v>
      </c>
      <c r="EA250" s="685" t="s">
        <v>4748</v>
      </c>
      <c r="EB250" s="684" t="s">
        <v>4747</v>
      </c>
      <c r="EC250" s="685" t="s">
        <v>4748</v>
      </c>
      <c r="ED250" s="684" t="s">
        <v>4747</v>
      </c>
      <c r="EE250" s="685" t="s">
        <v>4748</v>
      </c>
      <c r="EF250" s="684" t="s">
        <v>4747</v>
      </c>
      <c r="EG250" s="685" t="s">
        <v>4748</v>
      </c>
      <c r="EH250" s="684" t="s">
        <v>4747</v>
      </c>
      <c r="EI250" s="685" t="s">
        <v>4748</v>
      </c>
      <c r="EJ250" s="684" t="s">
        <v>4747</v>
      </c>
      <c r="EK250" s="685" t="s">
        <v>4748</v>
      </c>
      <c r="EL250" s="684" t="s">
        <v>4747</v>
      </c>
      <c r="EM250" s="685" t="s">
        <v>4748</v>
      </c>
      <c r="EN250" s="684" t="s">
        <v>4747</v>
      </c>
      <c r="EO250" s="685" t="s">
        <v>4748</v>
      </c>
      <c r="EP250" s="686" t="s">
        <v>4747</v>
      </c>
      <c r="EQ250" s="685" t="s">
        <v>4748</v>
      </c>
      <c r="ER250" s="684" t="s">
        <v>4747</v>
      </c>
      <c r="ES250" s="685" t="s">
        <v>4748</v>
      </c>
      <c r="ET250" s="684" t="s">
        <v>4747</v>
      </c>
      <c r="EU250" s="685" t="s">
        <v>4748</v>
      </c>
      <c r="EV250" s="684" t="s">
        <v>4747</v>
      </c>
      <c r="EW250" s="685" t="s">
        <v>4748</v>
      </c>
      <c r="EX250" s="684" t="s">
        <v>4747</v>
      </c>
      <c r="EY250" s="685" t="s">
        <v>4748</v>
      </c>
      <c r="EZ250" s="684" t="s">
        <v>4747</v>
      </c>
      <c r="FA250" s="685" t="s">
        <v>4748</v>
      </c>
      <c r="FB250" s="684" t="s">
        <v>4747</v>
      </c>
      <c r="FC250" s="685" t="s">
        <v>4748</v>
      </c>
      <c r="FD250" s="684" t="s">
        <v>4747</v>
      </c>
      <c r="FE250" s="685" t="s">
        <v>4748</v>
      </c>
      <c r="FF250" s="684" t="s">
        <v>4747</v>
      </c>
      <c r="FG250" s="685" t="s">
        <v>4748</v>
      </c>
      <c r="FH250" s="684" t="s">
        <v>4747</v>
      </c>
      <c r="FI250" s="685" t="s">
        <v>4748</v>
      </c>
      <c r="FJ250" s="684" t="s">
        <v>4747</v>
      </c>
      <c r="FK250" s="685" t="s">
        <v>4748</v>
      </c>
    </row>
    <row r="251" spans="2:167" s="758" customFormat="1" ht="13.5" customHeight="1">
      <c r="B251" s="765" t="s">
        <v>4783</v>
      </c>
      <c r="C251" s="766"/>
      <c r="D251" s="766"/>
      <c r="E251" s="767">
        <f t="shared" ref="E251:E294" si="229">+W251+AO251</f>
        <v>92405.892393752001</v>
      </c>
      <c r="F251" s="768">
        <f>+IF(E251=0,0,E251/E251*100)</f>
        <v>100</v>
      </c>
      <c r="G251" s="767">
        <f>SUM(G252:G253)</f>
        <v>5827.4960336634995</v>
      </c>
      <c r="H251" s="768">
        <f>+IF(G251=0,0,G251/G251*100)</f>
        <v>100</v>
      </c>
      <c r="I251" s="767">
        <f>SUM(I252:I253)</f>
        <v>4201.8665490831991</v>
      </c>
      <c r="J251" s="768">
        <f>+IF(I251=0,0,I251/I251*100)</f>
        <v>100</v>
      </c>
      <c r="K251" s="767">
        <f>SUM(K252:K253)</f>
        <v>6715.9888429809998</v>
      </c>
      <c r="L251" s="768">
        <f>+IF(K251=0,0,K251/K251*100)</f>
        <v>100</v>
      </c>
      <c r="M251" s="767">
        <f>SUM(M252:M253)</f>
        <v>16745.351425727698</v>
      </c>
      <c r="N251" s="768">
        <f>+IF(M251=0,0,M251/M251*100)</f>
        <v>100</v>
      </c>
      <c r="O251" s="767">
        <f>SUM(O252:O253)</f>
        <v>7951.9239785268001</v>
      </c>
      <c r="P251" s="768">
        <f>+IF(O251=0,0,O251/O251*100)</f>
        <v>100</v>
      </c>
      <c r="Q251" s="767">
        <f>SUM(Q252:Q253)</f>
        <v>6769.6732014208001</v>
      </c>
      <c r="R251" s="768">
        <f>+IF(Q251=0,0,Q251/Q251*100)</f>
        <v>100</v>
      </c>
      <c r="S251" s="767">
        <f>SUM(S252:S253)</f>
        <v>6281.015680038</v>
      </c>
      <c r="T251" s="768">
        <f>+IF(S251=0,0,S251/S251*100)</f>
        <v>100</v>
      </c>
      <c r="U251" s="767">
        <f t="shared" ref="U251:U256" si="230">+O251+Q251+S251</f>
        <v>21002.612859985598</v>
      </c>
      <c r="V251" s="768">
        <f>+IF(U251=0,0,U251/U251*100)</f>
        <v>100</v>
      </c>
      <c r="W251" s="767">
        <f t="shared" ref="W251:W289" si="231">+M251+U251</f>
        <v>37747.9642857133</v>
      </c>
      <c r="X251" s="768">
        <f>+IF(W251=0,0,W251/W251*100)</f>
        <v>100</v>
      </c>
      <c r="Y251" s="767">
        <f>SUM(Y252:Y253)</f>
        <v>6474.7254553639996</v>
      </c>
      <c r="Z251" s="768">
        <f>+IF(Y251=0,0,Y251/Y251*100)</f>
        <v>100</v>
      </c>
      <c r="AA251" s="767">
        <f>SUM(AA252:AA253)</f>
        <v>8137.6894857236002</v>
      </c>
      <c r="AB251" s="768">
        <f>+IF(AA251=0,0,AA251/AA251*100)</f>
        <v>100</v>
      </c>
      <c r="AC251" s="767">
        <f>SUM(AC252:AC253)</f>
        <v>8402.3418073281991</v>
      </c>
      <c r="AD251" s="768">
        <f>+IF(AC251=0,0,AC251/AC251*100)</f>
        <v>100</v>
      </c>
      <c r="AE251" s="767">
        <f t="shared" ref="AE251:AE256" si="232">+Y251+AA251+AC251</f>
        <v>23014.756748415799</v>
      </c>
      <c r="AF251" s="768">
        <f>+IF(AE251=0,0,AE251/AE251*100)</f>
        <v>100</v>
      </c>
      <c r="AG251" s="767">
        <f>SUM(AG252:AG253)</f>
        <v>10145.2487085209</v>
      </c>
      <c r="AH251" s="768">
        <f>+IF(AG251=0,0,AG251/AG251*100)</f>
        <v>100</v>
      </c>
      <c r="AI251" s="767">
        <f>SUM(AI252:AI253)</f>
        <v>11031.784902048101</v>
      </c>
      <c r="AJ251" s="768">
        <f>+IF(AI251=0,0,AI251/AI251*100)</f>
        <v>100</v>
      </c>
      <c r="AK251" s="767">
        <f>SUM(AK252:AK253)</f>
        <v>10466.137749053898</v>
      </c>
      <c r="AL251" s="768">
        <f>+IF(AK251=0,0,AK251/AK251*100)</f>
        <v>100</v>
      </c>
      <c r="AM251" s="767">
        <f t="shared" ref="AM251:AM256" si="233">+AG251+AI251+AK251</f>
        <v>31643.171359622898</v>
      </c>
      <c r="AN251" s="768">
        <f>+IF(AM251=0,0,AM251/AM251*100)</f>
        <v>100</v>
      </c>
      <c r="AO251" s="767">
        <f t="shared" ref="AO251:AO289" si="234">+AE251+AM251</f>
        <v>54657.928108038701</v>
      </c>
      <c r="AP251" s="768">
        <f>+IF(AO251=0,0,AO251/AO251*100)</f>
        <v>100</v>
      </c>
      <c r="AQ251" s="734"/>
      <c r="AR251" s="767">
        <f>SUM(AR252:AR253)</f>
        <v>115561.9994594469</v>
      </c>
      <c r="AS251" s="768">
        <f>+IF(AR251=0,0,AR251/AR251*100)</f>
        <v>100</v>
      </c>
      <c r="AT251" s="767">
        <f>SUM(AT252:AT253)</f>
        <v>9947.8068239999993</v>
      </c>
      <c r="AU251" s="768">
        <f>+IF(AT251=0,0,AT251/AT251*100)</f>
        <v>100</v>
      </c>
      <c r="AV251" s="767">
        <f>SUM(AV252:AV253)</f>
        <v>9283.7949439999993</v>
      </c>
      <c r="AW251" s="768">
        <f>+IF(AV251=0,0,AV251/AV251*100)</f>
        <v>100</v>
      </c>
      <c r="AX251" s="767">
        <f>SUM(AX252:AX253)</f>
        <v>10583.539694000001</v>
      </c>
      <c r="AY251" s="768">
        <f>+IF(AX251=0,0,AX251/AX251*100)</f>
        <v>100</v>
      </c>
      <c r="AZ251" s="767">
        <f>SUM(AZ252:AZ253)</f>
        <v>29815.141462</v>
      </c>
      <c r="BA251" s="768">
        <f>+IF(AZ251=0,0,AZ251/AZ251*100)</f>
        <v>100</v>
      </c>
      <c r="BB251" s="767">
        <f>SUM(BB252:BB253)</f>
        <v>7816.7229830727993</v>
      </c>
      <c r="BC251" s="768">
        <f>+IF(BB251=0,0,BB251/BB251*100)</f>
        <v>100</v>
      </c>
      <c r="BD251" s="767">
        <f>SUM(BD252:BD253)</f>
        <v>7409.3898466045002</v>
      </c>
      <c r="BE251" s="768">
        <f>+IF(BD251=0,0,BD251/BD251*100)</f>
        <v>100</v>
      </c>
      <c r="BF251" s="767">
        <f>SUM(BF252:BF253)</f>
        <v>7728.0316642405996</v>
      </c>
      <c r="BG251" s="768">
        <f>+IF(BF251=0,0,BF251/BF251*100)</f>
        <v>100</v>
      </c>
      <c r="BH251" s="767">
        <f>SUM(BH252:BH253)</f>
        <v>22954.144493917898</v>
      </c>
      <c r="BI251" s="768">
        <f>+IF(BH251=0,0,BH251/BH251*100)</f>
        <v>100</v>
      </c>
      <c r="BJ251" s="767">
        <f t="shared" ref="BJ251:BJ289" si="235">+AZ251+BH251</f>
        <v>52769.285955917898</v>
      </c>
      <c r="BK251" s="768">
        <f>+IF(BJ251=0,0,BJ251/BJ251*100)</f>
        <v>100</v>
      </c>
      <c r="BL251" s="767">
        <f>SUM(BL252:BL253)</f>
        <v>7739.498058522001</v>
      </c>
      <c r="BM251" s="768">
        <f>+IF(BL251=0,0,BL251/BL251*100)</f>
        <v>100</v>
      </c>
      <c r="BN251" s="767">
        <f>SUM(BN252:BN253)</f>
        <v>9732.3681617841012</v>
      </c>
      <c r="BO251" s="768">
        <f>+IF(BN251=0,0,BN251/BN251*100)</f>
        <v>100</v>
      </c>
      <c r="BP251" s="767">
        <f>SUM(BP252:BP253)</f>
        <v>9726.8204804662</v>
      </c>
      <c r="BQ251" s="768">
        <f>+IF(BP251=0,0,BP251/BP251*100)</f>
        <v>100</v>
      </c>
      <c r="BR251" s="767">
        <f>SUM(BR252:BR253)</f>
        <v>27198.686700772305</v>
      </c>
      <c r="BS251" s="768">
        <f>+IF(BR251=0,0,BR251/BR251*100)</f>
        <v>100</v>
      </c>
      <c r="BT251" s="767">
        <f>SUM(BT252:BT253)</f>
        <v>10421.126584420001</v>
      </c>
      <c r="BU251" s="768">
        <f>+IF(BT251=0,0,BT251/BT251*100)</f>
        <v>100</v>
      </c>
      <c r="BV251" s="767">
        <f>SUM(BV252:BV253)</f>
        <v>12290.515241188701</v>
      </c>
      <c r="BW251" s="768">
        <f>+IF(BV251=0,0,BV251/BV251*100)</f>
        <v>100</v>
      </c>
      <c r="BX251" s="767">
        <f>SUM(BX252:BX253)</f>
        <v>12882.384977148002</v>
      </c>
      <c r="BY251" s="768">
        <f>+IF(BX251=0,0,BX251/BX251*100)</f>
        <v>100</v>
      </c>
      <c r="BZ251" s="767">
        <f>SUM(BZ252:BZ253)</f>
        <v>35594.026802756707</v>
      </c>
      <c r="CA251" s="768">
        <f>+IF(BZ251=0,0,BZ251/BZ251*100)</f>
        <v>100</v>
      </c>
      <c r="CB251" s="767">
        <f t="shared" ref="CB251:CB289" si="236">+BR251+BZ251</f>
        <v>62792.713503529012</v>
      </c>
      <c r="CC251" s="768">
        <f>+IF(CB251=0,0,CB251/CB251*100)</f>
        <v>100</v>
      </c>
      <c r="CE251" s="767">
        <f t="shared" ref="CE251:CE294" si="237">+CW251+DO251</f>
        <v>192104.59193985362</v>
      </c>
      <c r="CF251" s="768">
        <f>+IF(CE251=0,0,CE251/CE251*100)</f>
        <v>100</v>
      </c>
      <c r="CG251" s="767">
        <f>SUM(CG252:CG253)</f>
        <v>13388.3997957925</v>
      </c>
      <c r="CH251" s="768">
        <f>+IF(CG251=0,0,CG251/CG251*100)</f>
        <v>100</v>
      </c>
      <c r="CI251" s="767">
        <f>SUM(CI252:CI253)</f>
        <v>11842.257236445699</v>
      </c>
      <c r="CJ251" s="768">
        <f>+IF(CI251=0,0,CI251/CI251*100)</f>
        <v>100</v>
      </c>
      <c r="CK251" s="767">
        <f>SUM(CK252:CK253)</f>
        <v>14059.297117243201</v>
      </c>
      <c r="CL251" s="768">
        <f>+IF(CK251=0,0,CK251/CK251*100)</f>
        <v>100</v>
      </c>
      <c r="CM251" s="767">
        <f>SUM(CM252:CM253)</f>
        <v>39289.954149481404</v>
      </c>
      <c r="CN251" s="768">
        <f>+IF(CM251=0,0,CM251/CM251*100)</f>
        <v>100</v>
      </c>
      <c r="CO251" s="767">
        <f>SUM(CO252:CO253)</f>
        <v>13567.726252462598</v>
      </c>
      <c r="CP251" s="768">
        <f>+IF(CO251=0,0,CO251/CO251*100)</f>
        <v>100</v>
      </c>
      <c r="CQ251" s="767">
        <f>SUM(CQ252:CQ253)</f>
        <v>12138.302540981198</v>
      </c>
      <c r="CR251" s="768">
        <f>+IF(CQ251=0,0,CQ251/CQ251*100)</f>
        <v>100</v>
      </c>
      <c r="CS251" s="767">
        <f>SUM(CS252:CS253)</f>
        <v>11662.707152850002</v>
      </c>
      <c r="CT251" s="768">
        <f>+IF(CS251=0,0,CS251/CS251*100)</f>
        <v>100</v>
      </c>
      <c r="CU251" s="767">
        <f>SUM(CU252:CU253)</f>
        <v>37368.735946293797</v>
      </c>
      <c r="CV251" s="768">
        <f>+IF(CU251=0,0,CU251/CU251*100)</f>
        <v>100</v>
      </c>
      <c r="CW251" s="767">
        <f t="shared" ref="CW251:CW289" si="238">+CM251+CU251</f>
        <v>76658.690095775208</v>
      </c>
      <c r="CX251" s="768">
        <f>+IF(CW251=0,0,CW251/CW251*100)</f>
        <v>100</v>
      </c>
      <c r="CY251" s="767">
        <f>SUM(CY252:CY253)</f>
        <v>15047.636052705098</v>
      </c>
      <c r="CZ251" s="768">
        <f>+IF(CY251=0,0,CY251/CY251*100)</f>
        <v>100</v>
      </c>
      <c r="DA251" s="767">
        <f>SUM(DA252:DA253)</f>
        <v>17957.700404187501</v>
      </c>
      <c r="DB251" s="768">
        <f>+IF(DA251=0,0,DA251/DA251*100)</f>
        <v>100</v>
      </c>
      <c r="DC251" s="767">
        <f>SUM(DC252:DC253)</f>
        <v>20462.940381160799</v>
      </c>
      <c r="DD251" s="768">
        <f>+IF(DC251=0,0,DC251/DC251*100)</f>
        <v>100</v>
      </c>
      <c r="DE251" s="767">
        <f>SUM(DE252:DE253)</f>
        <v>53468.276838053396</v>
      </c>
      <c r="DF251" s="768">
        <f>+IF(DE251=0,0,DE251/DE251*100)</f>
        <v>100</v>
      </c>
      <c r="DG251" s="767">
        <f>SUM(DG252:DG253)</f>
        <v>18773.289909147003</v>
      </c>
      <c r="DH251" s="768">
        <f>+IF(DG251=0,0,DG251/DG251*100)</f>
        <v>100</v>
      </c>
      <c r="DI251" s="767">
        <f>SUM(DI252:DI253)</f>
        <v>22062.394232730003</v>
      </c>
      <c r="DJ251" s="768">
        <f>+IF(DI251=0,0,DI251/DI251*100)</f>
        <v>100</v>
      </c>
      <c r="DK251" s="767">
        <f>SUM(DK252:DK253)</f>
        <v>21141.940864148</v>
      </c>
      <c r="DL251" s="768">
        <f>+IF(DK251=0,0,DK251/DK251*100)</f>
        <v>100</v>
      </c>
      <c r="DM251" s="767">
        <f>SUM(DM252:DM253)</f>
        <v>61977.625006025002</v>
      </c>
      <c r="DN251" s="768">
        <f>+IF(DM251=0,0,DM251/DM251*100)</f>
        <v>100</v>
      </c>
      <c r="DO251" s="767">
        <f t="shared" ref="DO251:DO289" si="239">+DE251+DM251</f>
        <v>115445.9018440784</v>
      </c>
      <c r="DP251" s="768">
        <f>+IF(DO251=0,0,DO251/DO251*100)</f>
        <v>100</v>
      </c>
      <c r="DR251" s="767">
        <f t="shared" ref="DR251:DR294" si="240">+EJ251+FB251</f>
        <v>209440.00813909335</v>
      </c>
      <c r="DS251" s="768">
        <f>+IF(DR251=0,0,DR251/DR251*100)</f>
        <v>100</v>
      </c>
      <c r="DT251" s="767">
        <f>SUM(DT252:DT253)</f>
        <v>17585.976847063623</v>
      </c>
      <c r="DU251" s="768">
        <f>+IF(DT251=0,0,DT251/DT251*100)</f>
        <v>100</v>
      </c>
      <c r="DV251" s="767">
        <f>SUM(DV252:DV253)</f>
        <v>17347.530647063624</v>
      </c>
      <c r="DW251" s="768">
        <f>+IF(DV251=0,0,DV251/DV251*100)</f>
        <v>100</v>
      </c>
      <c r="DX251" s="767">
        <f>SUM(DX252:DX253)</f>
        <v>17622.620119972624</v>
      </c>
      <c r="DY251" s="768">
        <f>+IF(DX251=0,0,DX251/DX251*100)</f>
        <v>100</v>
      </c>
      <c r="DZ251" s="767">
        <f>SUM(DZ252:DZ253)</f>
        <v>52556.127614099867</v>
      </c>
      <c r="EA251" s="768">
        <f>+IF(DZ251=0,0,DZ251/DZ251*100)</f>
        <v>100</v>
      </c>
      <c r="EB251" s="767">
        <f>SUM(EB252:EB253)</f>
        <v>15871.509485553941</v>
      </c>
      <c r="EC251" s="768">
        <f>+IF(EB251=0,0,EB251/EB251*100)</f>
        <v>100</v>
      </c>
      <c r="ED251" s="767">
        <f>SUM(ED252:ED253)</f>
        <v>17547.60595555394</v>
      </c>
      <c r="EE251" s="768">
        <f>+IF(ED251=0,0,ED251/ED251*100)</f>
        <v>100</v>
      </c>
      <c r="EF251" s="767">
        <f>SUM(EF252:EF253)</f>
        <v>18342.652885553936</v>
      </c>
      <c r="EG251" s="768">
        <f>+IF(EF251=0,0,EF251/EF251*100)</f>
        <v>100</v>
      </c>
      <c r="EH251" s="767">
        <f>SUM(EH252:EH253)</f>
        <v>51761.768326661819</v>
      </c>
      <c r="EI251" s="768">
        <f>+IF(EH251=0,0,EH251/EH251*100)</f>
        <v>100</v>
      </c>
      <c r="EJ251" s="767">
        <f t="shared" ref="EJ251:EJ289" si="241">+DZ251+EH251</f>
        <v>104317.89594076169</v>
      </c>
      <c r="EK251" s="768">
        <f>+IF(EJ251=0,0,EJ251/EJ251*100)</f>
        <v>100</v>
      </c>
      <c r="EL251" s="767">
        <f>SUM(EL252:EL253)</f>
        <v>16164.222829133187</v>
      </c>
      <c r="EM251" s="768">
        <f>+IF(EL251=0,0,EL251/EL251*100)</f>
        <v>100</v>
      </c>
      <c r="EN251" s="767">
        <f>SUM(EN252:EN253)</f>
        <v>16858.115391799856</v>
      </c>
      <c r="EO251" s="768">
        <f>+IF(EN251=0,0,EN251/EN251*100)</f>
        <v>100</v>
      </c>
      <c r="EP251" s="767">
        <f>SUM(EP252:EP253)</f>
        <v>16977.15387513319</v>
      </c>
      <c r="EQ251" s="768">
        <f>+IF(EP251=0,0,EP251/EP251*100)</f>
        <v>100</v>
      </c>
      <c r="ER251" s="767">
        <f>SUM(ER252:ER253)</f>
        <v>49999.492096066235</v>
      </c>
      <c r="ES251" s="768">
        <f>+IF(ER251=0,0,ER251/ER251*100)</f>
        <v>100</v>
      </c>
      <c r="ET251" s="767">
        <f>SUM(ET252:ET253)</f>
        <v>18300.641088132925</v>
      </c>
      <c r="EU251" s="768">
        <f>+IF(ET251=0,0,ET251/ET251*100)</f>
        <v>100</v>
      </c>
      <c r="EV251" s="767">
        <f>SUM(EV252:EV253)</f>
        <v>18462.909667066255</v>
      </c>
      <c r="EW251" s="768">
        <f>+IF(EV251=0,0,EV251/EV251*100)</f>
        <v>100</v>
      </c>
      <c r="EX251" s="767">
        <f>SUM(EX252:EX253)</f>
        <v>18359.069347066259</v>
      </c>
      <c r="EY251" s="768">
        <f>+IF(EX251=0,0,EX251/EX251*100)</f>
        <v>100</v>
      </c>
      <c r="EZ251" s="767">
        <f>SUM(EZ252:EZ253)</f>
        <v>55122.620102265435</v>
      </c>
      <c r="FA251" s="768">
        <f>+IF(EZ251=0,0,EZ251/EZ251*100)</f>
        <v>100</v>
      </c>
      <c r="FB251" s="767">
        <f t="shared" ref="FB251:FB289" si="242">+ER251+EZ251</f>
        <v>105122.11219833167</v>
      </c>
      <c r="FC251" s="768">
        <f>+IF(FB251=0,0,FB251/FB251*100)</f>
        <v>100</v>
      </c>
      <c r="FD251" s="767">
        <f>SUM(FD252:FD253)</f>
        <v>235456.19800687561</v>
      </c>
      <c r="FE251" s="768">
        <f>+IF(FD251=0,0,FD251/FD251*100)</f>
        <v>100</v>
      </c>
      <c r="FF251" s="767">
        <f>SUM(FF252:FF253)</f>
        <v>263914.91800988268</v>
      </c>
      <c r="FG251" s="768">
        <f>+IF(FF251=0,0,FF251/FF251*100)</f>
        <v>100</v>
      </c>
      <c r="FH251" s="767">
        <f>SUM(FH252:FH253)</f>
        <v>298039.00859242794</v>
      </c>
      <c r="FI251" s="768">
        <f>+IF(FH251=0,0,FH251/FH251*100)</f>
        <v>100</v>
      </c>
      <c r="FJ251" s="767">
        <f>SUM(FJ252:FJ253)</f>
        <v>283866.67920674151</v>
      </c>
      <c r="FK251" s="768">
        <f>+IF(FJ251=0,0,FJ251/FJ251*100)</f>
        <v>100</v>
      </c>
    </row>
    <row r="252" spans="2:167" s="648" customFormat="1" ht="13.5" customHeight="1">
      <c r="B252" s="769"/>
      <c r="C252" s="731" t="s">
        <v>4784</v>
      </c>
      <c r="D252" s="731"/>
      <c r="E252" s="770">
        <f t="shared" si="229"/>
        <v>92405.892393752001</v>
      </c>
      <c r="F252" s="726">
        <f>+IF(E251=0,0,E252/E251*100)</f>
        <v>100</v>
      </c>
      <c r="G252" s="770">
        <v>5827.4960336634995</v>
      </c>
      <c r="H252" s="726">
        <f>+IF(G251=0,0,G252/G251*100)</f>
        <v>100</v>
      </c>
      <c r="I252" s="770">
        <v>4201.8665490831991</v>
      </c>
      <c r="J252" s="726">
        <f>+IF(I251=0,0,I252/I251*100)</f>
        <v>100</v>
      </c>
      <c r="K252" s="770">
        <v>6715.9888429809998</v>
      </c>
      <c r="L252" s="726">
        <f>+IF(K251=0,0,K252/K251*100)</f>
        <v>100</v>
      </c>
      <c r="M252" s="770">
        <f>+G252+I252+K252</f>
        <v>16745.351425727698</v>
      </c>
      <c r="N252" s="726">
        <f>+IF(M251=0,0,M252/M251*100)</f>
        <v>100</v>
      </c>
      <c r="O252" s="770">
        <v>7951.9239785268001</v>
      </c>
      <c r="P252" s="726">
        <f>+IF(O251=0,0,O252/O251*100)</f>
        <v>100</v>
      </c>
      <c r="Q252" s="770">
        <v>6769.6732014208001</v>
      </c>
      <c r="R252" s="726">
        <f>+IF(Q251=0,0,Q252/Q251*100)</f>
        <v>100</v>
      </c>
      <c r="S252" s="770">
        <v>6281.015680038</v>
      </c>
      <c r="T252" s="726">
        <f>+IF(S251=0,0,S252/S251*100)</f>
        <v>100</v>
      </c>
      <c r="U252" s="770">
        <f t="shared" si="230"/>
        <v>21002.612859985598</v>
      </c>
      <c r="V252" s="726">
        <f>+IF(U251=0,0,U252/U251*100)</f>
        <v>100</v>
      </c>
      <c r="W252" s="770">
        <f t="shared" si="231"/>
        <v>37747.9642857133</v>
      </c>
      <c r="X252" s="726">
        <f>+IF(W251=0,0,W252/W251*100)</f>
        <v>100</v>
      </c>
      <c r="Y252" s="770">
        <v>6474.7254553639996</v>
      </c>
      <c r="Z252" s="726">
        <f>+IF(Y251=0,0,Y252/Y251*100)</f>
        <v>100</v>
      </c>
      <c r="AA252" s="770">
        <v>8137.6894857236002</v>
      </c>
      <c r="AB252" s="726">
        <f>+IF(AA251=0,0,AA252/AA251*100)</f>
        <v>100</v>
      </c>
      <c r="AC252" s="770">
        <v>8402.3418073281991</v>
      </c>
      <c r="AD252" s="726">
        <f>+IF(AC251=0,0,AC252/AC251*100)</f>
        <v>100</v>
      </c>
      <c r="AE252" s="770">
        <f t="shared" si="232"/>
        <v>23014.756748415799</v>
      </c>
      <c r="AF252" s="726">
        <f>+IF(AE251=0,0,AE252/AE251*100)</f>
        <v>100</v>
      </c>
      <c r="AG252" s="770">
        <v>10145.2487085209</v>
      </c>
      <c r="AH252" s="726">
        <f>+IF(AG251=0,0,AG252/AG251*100)</f>
        <v>100</v>
      </c>
      <c r="AI252" s="770">
        <v>11031.784902048101</v>
      </c>
      <c r="AJ252" s="726">
        <f>+IF(AI251=0,0,AI252/AI251*100)</f>
        <v>100</v>
      </c>
      <c r="AK252" s="770">
        <v>10466.137749053898</v>
      </c>
      <c r="AL252" s="726">
        <f>+IF(AK251=0,0,AK252/AK251*100)</f>
        <v>100</v>
      </c>
      <c r="AM252" s="770">
        <f t="shared" si="233"/>
        <v>31643.171359622898</v>
      </c>
      <c r="AN252" s="726">
        <f>+IF(AM251=0,0,AM252/AM251*100)</f>
        <v>100</v>
      </c>
      <c r="AO252" s="770">
        <f t="shared" si="234"/>
        <v>54657.928108038701</v>
      </c>
      <c r="AP252" s="726">
        <f>+IF(AO251=0,0,AO252/AO251*100)</f>
        <v>100</v>
      </c>
      <c r="AQ252" s="651"/>
      <c r="AR252" s="770">
        <v>115561.9994594469</v>
      </c>
      <c r="AS252" s="726">
        <f>+IF(AR251=0,0,AR252/AR251*100)</f>
        <v>100</v>
      </c>
      <c r="AT252" s="770">
        <v>9947.8068239999993</v>
      </c>
      <c r="AU252" s="726">
        <f>+IF(AT251=0,0,AT252/AT251*100)</f>
        <v>100</v>
      </c>
      <c r="AV252" s="770">
        <v>9283.7949439999993</v>
      </c>
      <c r="AW252" s="726">
        <f>+IF(AV251=0,0,AV252/AV251*100)</f>
        <v>100</v>
      </c>
      <c r="AX252" s="770">
        <v>10583.539694000001</v>
      </c>
      <c r="AY252" s="726">
        <f>+IF(AX251=0,0,AX252/AX251*100)</f>
        <v>100</v>
      </c>
      <c r="AZ252" s="770">
        <f>+AT252+AV252+AX252</f>
        <v>29815.141462</v>
      </c>
      <c r="BA252" s="726">
        <f>+IF(AZ251=0,0,AZ252/AZ251*100)</f>
        <v>100</v>
      </c>
      <c r="BB252" s="770">
        <v>7816.7229830727993</v>
      </c>
      <c r="BC252" s="726">
        <f>+IF(BB251=0,0,BB252/BB251*100)</f>
        <v>100</v>
      </c>
      <c r="BD252" s="770">
        <v>7409.3898466045002</v>
      </c>
      <c r="BE252" s="726">
        <f>+IF(BD251=0,0,BD252/BD251*100)</f>
        <v>100</v>
      </c>
      <c r="BF252" s="770">
        <v>7728.0316642405996</v>
      </c>
      <c r="BG252" s="726">
        <f>+IF(BF251=0,0,BF252/BF251*100)</f>
        <v>100</v>
      </c>
      <c r="BH252" s="770">
        <f>+BB252+BD252+BF252</f>
        <v>22954.144493917898</v>
      </c>
      <c r="BI252" s="726">
        <f>+IF(BH251=0,0,BH252/BH251*100)</f>
        <v>100</v>
      </c>
      <c r="BJ252" s="770">
        <f t="shared" si="235"/>
        <v>52769.285955917898</v>
      </c>
      <c r="BK252" s="726">
        <f>+IF(BJ251=0,0,BJ252/BJ251*100)</f>
        <v>100</v>
      </c>
      <c r="BL252" s="770">
        <v>7739.498058522001</v>
      </c>
      <c r="BM252" s="726">
        <f>+IF(BL251=0,0,BL252/BL251*100)</f>
        <v>100</v>
      </c>
      <c r="BN252" s="770">
        <v>9732.3681617841012</v>
      </c>
      <c r="BO252" s="726">
        <f>+IF(BN251=0,0,BN252/BN251*100)</f>
        <v>100</v>
      </c>
      <c r="BP252" s="770">
        <v>9726.8204804662</v>
      </c>
      <c r="BQ252" s="726">
        <f>+IF(BP251=0,0,BP252/BP251*100)</f>
        <v>100</v>
      </c>
      <c r="BR252" s="770">
        <f>+BL252+BN252+BP252</f>
        <v>27198.686700772305</v>
      </c>
      <c r="BS252" s="726">
        <f>+IF(BR251=0,0,BR252/BR251*100)</f>
        <v>100</v>
      </c>
      <c r="BT252" s="770">
        <v>10421.126584420001</v>
      </c>
      <c r="BU252" s="726">
        <f>+IF(BT251=0,0,BT252/BT251*100)</f>
        <v>100</v>
      </c>
      <c r="BV252" s="770">
        <v>12290.515241188701</v>
      </c>
      <c r="BW252" s="726">
        <f>+IF(BV251=0,0,BV252/BV251*100)</f>
        <v>100</v>
      </c>
      <c r="BX252" s="770">
        <v>12882.384977148002</v>
      </c>
      <c r="BY252" s="726">
        <f>+IF(BX251=0,0,BX252/BX251*100)</f>
        <v>100</v>
      </c>
      <c r="BZ252" s="770">
        <f>+BT252+BV252+BX252</f>
        <v>35594.026802756707</v>
      </c>
      <c r="CA252" s="726">
        <f>+IF(BZ251=0,0,BZ252/BZ251*100)</f>
        <v>100</v>
      </c>
      <c r="CB252" s="770">
        <f t="shared" si="236"/>
        <v>62792.713503529012</v>
      </c>
      <c r="CC252" s="726">
        <f>+IF(CB251=0,0,CB252/CB251*100)</f>
        <v>100</v>
      </c>
      <c r="CE252" s="770">
        <f t="shared" si="237"/>
        <v>192104.59193985362</v>
      </c>
      <c r="CF252" s="726">
        <f>+IF(CE251=0,0,CE252/CE251*100)</f>
        <v>100</v>
      </c>
      <c r="CG252" s="770">
        <v>13388.3997957925</v>
      </c>
      <c r="CH252" s="726">
        <f>+IF(CG251=0,0,CG252/CG251*100)</f>
        <v>100</v>
      </c>
      <c r="CI252" s="770">
        <v>11842.257236445699</v>
      </c>
      <c r="CJ252" s="726">
        <f>+IF(CI251=0,0,CI252/CI251*100)</f>
        <v>100</v>
      </c>
      <c r="CK252" s="770">
        <v>14059.297117243201</v>
      </c>
      <c r="CL252" s="726">
        <f>+IF(CK251=0,0,CK252/CK251*100)</f>
        <v>100</v>
      </c>
      <c r="CM252" s="770">
        <f>+CG252+CI252+CK252</f>
        <v>39289.954149481404</v>
      </c>
      <c r="CN252" s="726">
        <f>+IF(CM251=0,0,CM252/CM251*100)</f>
        <v>100</v>
      </c>
      <c r="CO252" s="770">
        <v>13567.726252462598</v>
      </c>
      <c r="CP252" s="726">
        <f>+IF(CO251=0,0,CO252/CO251*100)</f>
        <v>100</v>
      </c>
      <c r="CQ252" s="770">
        <v>12138.302540981198</v>
      </c>
      <c r="CR252" s="726">
        <f>+IF(CQ251=0,0,CQ252/CQ251*100)</f>
        <v>100</v>
      </c>
      <c r="CS252" s="770">
        <v>11662.707152850002</v>
      </c>
      <c r="CT252" s="726">
        <f>+IF(CS251=0,0,CS252/CS251*100)</f>
        <v>100</v>
      </c>
      <c r="CU252" s="770">
        <f>+CO252+CQ252+CS252</f>
        <v>37368.735946293797</v>
      </c>
      <c r="CV252" s="726">
        <f>+IF(CU251=0,0,CU252/CU251*100)</f>
        <v>100</v>
      </c>
      <c r="CW252" s="770">
        <f t="shared" si="238"/>
        <v>76658.690095775208</v>
      </c>
      <c r="CX252" s="726">
        <f>+IF(CW251=0,0,CW252/CW251*100)</f>
        <v>100</v>
      </c>
      <c r="CY252" s="770">
        <v>15047.636052705098</v>
      </c>
      <c r="CZ252" s="726">
        <f>+IF(CY251=0,0,CY252/CY251*100)</f>
        <v>100</v>
      </c>
      <c r="DA252" s="770">
        <v>17957.700404187501</v>
      </c>
      <c r="DB252" s="726">
        <f>+IF(DA251=0,0,DA252/DA251*100)</f>
        <v>100</v>
      </c>
      <c r="DC252" s="770">
        <v>20462.940381160799</v>
      </c>
      <c r="DD252" s="726">
        <f>+IF(DC251=0,0,DC252/DC251*100)</f>
        <v>100</v>
      </c>
      <c r="DE252" s="770">
        <f>+CY252+DA252+DC252</f>
        <v>53468.276838053396</v>
      </c>
      <c r="DF252" s="726">
        <f>+IF(DE251=0,0,DE252/DE251*100)</f>
        <v>100</v>
      </c>
      <c r="DG252" s="770">
        <v>18773.289909147003</v>
      </c>
      <c r="DH252" s="726">
        <f>+IF(DG251=0,0,DG252/DG251*100)</f>
        <v>100</v>
      </c>
      <c r="DI252" s="770">
        <v>22062.394232730003</v>
      </c>
      <c r="DJ252" s="726">
        <f>+IF(DI251=0,0,DI252/DI251*100)</f>
        <v>100</v>
      </c>
      <c r="DK252" s="770">
        <v>21141.940864148</v>
      </c>
      <c r="DL252" s="726">
        <f>+IF(DK251=0,0,DK252/DK251*100)</f>
        <v>100</v>
      </c>
      <c r="DM252" s="770">
        <f>+DG252+DI252+DK252</f>
        <v>61977.625006025002</v>
      </c>
      <c r="DN252" s="726">
        <f>+IF(DM251=0,0,DM252/DM251*100)</f>
        <v>100</v>
      </c>
      <c r="DO252" s="770">
        <f t="shared" si="239"/>
        <v>115445.9018440784</v>
      </c>
      <c r="DP252" s="726">
        <f>+IF(DO251=0,0,DO252/DO251*100)</f>
        <v>100</v>
      </c>
      <c r="DR252" s="770">
        <f t="shared" si="240"/>
        <v>209440.00813909335</v>
      </c>
      <c r="DS252" s="726">
        <f>+IF(DR251=0,0,DR252/DR251*100)</f>
        <v>100</v>
      </c>
      <c r="DT252" s="770">
        <v>17585.976847063623</v>
      </c>
      <c r="DU252" s="726">
        <f>+IF(DT251=0,0,DT252/DT251*100)</f>
        <v>100</v>
      </c>
      <c r="DV252" s="770">
        <v>17347.530647063624</v>
      </c>
      <c r="DW252" s="726">
        <f>+IF(DV251=0,0,DV252/DV251*100)</f>
        <v>100</v>
      </c>
      <c r="DX252" s="770">
        <v>17622.620119972624</v>
      </c>
      <c r="DY252" s="726">
        <f>+IF(DX251=0,0,DX252/DX251*100)</f>
        <v>100</v>
      </c>
      <c r="DZ252" s="770">
        <f>+DT252+DV252+DX252</f>
        <v>52556.127614099867</v>
      </c>
      <c r="EA252" s="726">
        <f>+IF(DZ251=0,0,DZ252/DZ251*100)</f>
        <v>100</v>
      </c>
      <c r="EB252" s="770">
        <v>15871.509485553941</v>
      </c>
      <c r="EC252" s="726">
        <f>+IF(EB251=0,0,EB252/EB251*100)</f>
        <v>100</v>
      </c>
      <c r="ED252" s="770">
        <v>17547.60595555394</v>
      </c>
      <c r="EE252" s="726">
        <f>+IF(ED251=0,0,ED252/ED251*100)</f>
        <v>100</v>
      </c>
      <c r="EF252" s="770">
        <v>18342.652885553936</v>
      </c>
      <c r="EG252" s="726">
        <f>+IF(EF251=0,0,EF252/EF251*100)</f>
        <v>100</v>
      </c>
      <c r="EH252" s="770">
        <f>+EB252+ED252+EF252</f>
        <v>51761.768326661819</v>
      </c>
      <c r="EI252" s="726">
        <f>+IF(EH251=0,0,EH252/EH251*100)</f>
        <v>100</v>
      </c>
      <c r="EJ252" s="770">
        <f t="shared" si="241"/>
        <v>104317.89594076169</v>
      </c>
      <c r="EK252" s="726">
        <f>+IF(EJ251=0,0,EJ252/EJ251*100)</f>
        <v>100</v>
      </c>
      <c r="EL252" s="770">
        <v>16164.222829133187</v>
      </c>
      <c r="EM252" s="726">
        <f>+IF(EL251=0,0,EL252/EL251*100)</f>
        <v>100</v>
      </c>
      <c r="EN252" s="770">
        <v>16858.115391799856</v>
      </c>
      <c r="EO252" s="726">
        <f>+IF(EN251=0,0,EN252/EN251*100)</f>
        <v>100</v>
      </c>
      <c r="EP252" s="770">
        <v>16977.15387513319</v>
      </c>
      <c r="EQ252" s="726">
        <f>+IF(EP251=0,0,EP252/EP251*100)</f>
        <v>100</v>
      </c>
      <c r="ER252" s="770">
        <f>+EL252+EN252+EP252</f>
        <v>49999.492096066235</v>
      </c>
      <c r="ES252" s="726">
        <f>+IF(ER251=0,0,ER252/ER251*100)</f>
        <v>100</v>
      </c>
      <c r="ET252" s="770">
        <v>18300.641088132925</v>
      </c>
      <c r="EU252" s="726">
        <f>+IF(ET251=0,0,ET252/ET251*100)</f>
        <v>100</v>
      </c>
      <c r="EV252" s="770">
        <v>18462.909667066255</v>
      </c>
      <c r="EW252" s="726">
        <f>+IF(EV251=0,0,EV252/EV251*100)</f>
        <v>100</v>
      </c>
      <c r="EX252" s="770">
        <v>18359.069347066259</v>
      </c>
      <c r="EY252" s="726">
        <f>+IF(EX251=0,0,EX252/EX251*100)</f>
        <v>100</v>
      </c>
      <c r="EZ252" s="770">
        <f>+ET252+EV252+EX252</f>
        <v>55122.620102265435</v>
      </c>
      <c r="FA252" s="726">
        <f>+IF(EZ251=0,0,EZ252/EZ251*100)</f>
        <v>100</v>
      </c>
      <c r="FB252" s="770">
        <f t="shared" si="242"/>
        <v>105122.11219833167</v>
      </c>
      <c r="FC252" s="726">
        <f>+IF(FB251=0,0,FB252/FB251*100)</f>
        <v>100</v>
      </c>
      <c r="FD252" s="770">
        <v>235456.19800687561</v>
      </c>
      <c r="FE252" s="726">
        <f>+IF(FD251=0,0,FD252/FD251*100)</f>
        <v>100</v>
      </c>
      <c r="FF252" s="770">
        <v>263914.91800988268</v>
      </c>
      <c r="FG252" s="726">
        <f>+IF(FF251=0,0,FF252/FF251*100)</f>
        <v>100</v>
      </c>
      <c r="FH252" s="770">
        <v>298039.00859242794</v>
      </c>
      <c r="FI252" s="726">
        <f>+IF(FH251=0,0,FH252/FH251*100)</f>
        <v>100</v>
      </c>
      <c r="FJ252" s="770">
        <v>283866.67920674151</v>
      </c>
      <c r="FK252" s="726">
        <f>+IF(FJ251=0,0,FJ252/FJ251*100)</f>
        <v>100</v>
      </c>
    </row>
    <row r="253" spans="2:167" s="648" customFormat="1" ht="13.5" customHeight="1">
      <c r="B253" s="769"/>
      <c r="C253" s="771" t="s">
        <v>4785</v>
      </c>
      <c r="D253" s="769"/>
      <c r="E253" s="772">
        <f t="shared" si="229"/>
        <v>0</v>
      </c>
      <c r="F253" s="737">
        <f>+IF(E251=0,0,E253/E251*100)</f>
        <v>0</v>
      </c>
      <c r="G253" s="772">
        <v>0</v>
      </c>
      <c r="H253" s="737">
        <f>+IF(G251=0,0,G253/G251*100)</f>
        <v>0</v>
      </c>
      <c r="I253" s="772">
        <v>0</v>
      </c>
      <c r="J253" s="737">
        <f>+IF(I251=0,0,I253/I251*100)</f>
        <v>0</v>
      </c>
      <c r="K253" s="772">
        <v>0</v>
      </c>
      <c r="L253" s="737">
        <f>+IF(K251=0,0,K253/K251*100)</f>
        <v>0</v>
      </c>
      <c r="M253" s="772">
        <f>+G253+I253+K253</f>
        <v>0</v>
      </c>
      <c r="N253" s="737">
        <f>+IF(M251=0,0,M253/M251*100)</f>
        <v>0</v>
      </c>
      <c r="O253" s="772">
        <v>0</v>
      </c>
      <c r="P253" s="737">
        <f>+IF(O251=0,0,O253/O251*100)</f>
        <v>0</v>
      </c>
      <c r="Q253" s="772">
        <v>0</v>
      </c>
      <c r="R253" s="737">
        <f>+IF(Q251=0,0,Q253/Q251*100)</f>
        <v>0</v>
      </c>
      <c r="S253" s="772">
        <v>0</v>
      </c>
      <c r="T253" s="737">
        <f>+IF(S251=0,0,S253/S251*100)</f>
        <v>0</v>
      </c>
      <c r="U253" s="772">
        <f t="shared" si="230"/>
        <v>0</v>
      </c>
      <c r="V253" s="737">
        <f>+IF(U251=0,0,U253/U251*100)</f>
        <v>0</v>
      </c>
      <c r="W253" s="772">
        <f t="shared" si="231"/>
        <v>0</v>
      </c>
      <c r="X253" s="737">
        <f>+IF(W251=0,0,W253/W251*100)</f>
        <v>0</v>
      </c>
      <c r="Y253" s="772">
        <v>0</v>
      </c>
      <c r="Z253" s="737">
        <f>+IF(Y251=0,0,Y253/Y251*100)</f>
        <v>0</v>
      </c>
      <c r="AA253" s="772">
        <v>0</v>
      </c>
      <c r="AB253" s="737">
        <f>+IF(AA251=0,0,AA253/AA251*100)</f>
        <v>0</v>
      </c>
      <c r="AC253" s="772">
        <v>0</v>
      </c>
      <c r="AD253" s="737">
        <f>+IF(AC251=0,0,AC253/AC251*100)</f>
        <v>0</v>
      </c>
      <c r="AE253" s="772">
        <f t="shared" si="232"/>
        <v>0</v>
      </c>
      <c r="AF253" s="737">
        <f>+IF(AE251=0,0,AE253/AE251*100)</f>
        <v>0</v>
      </c>
      <c r="AG253" s="772">
        <v>0</v>
      </c>
      <c r="AH253" s="737">
        <f>+IF(AG251=0,0,AG253/AG251*100)</f>
        <v>0</v>
      </c>
      <c r="AI253" s="772">
        <v>0</v>
      </c>
      <c r="AJ253" s="737">
        <f>+IF(AI251=0,0,AI253/AI251*100)</f>
        <v>0</v>
      </c>
      <c r="AK253" s="772">
        <v>0</v>
      </c>
      <c r="AL253" s="737">
        <f>+IF(AK251=0,0,AK253/AK251*100)</f>
        <v>0</v>
      </c>
      <c r="AM253" s="772">
        <f t="shared" si="233"/>
        <v>0</v>
      </c>
      <c r="AN253" s="737">
        <f>+IF(AM251=0,0,AM253/AM251*100)</f>
        <v>0</v>
      </c>
      <c r="AO253" s="772">
        <f t="shared" si="234"/>
        <v>0</v>
      </c>
      <c r="AP253" s="737">
        <f>+IF(AO251=0,0,AO253/AO251*100)</f>
        <v>0</v>
      </c>
      <c r="AQ253" s="651"/>
      <c r="AR253" s="772">
        <v>0</v>
      </c>
      <c r="AS253" s="737">
        <f>+IF(AR251=0,0,AR253/AR251*100)</f>
        <v>0</v>
      </c>
      <c r="AT253" s="772">
        <v>0</v>
      </c>
      <c r="AU253" s="737">
        <f>+IF(AT251=0,0,AT253/AT251*100)</f>
        <v>0</v>
      </c>
      <c r="AV253" s="772">
        <v>0</v>
      </c>
      <c r="AW253" s="737">
        <f>+IF(AV251=0,0,AV253/AV251*100)</f>
        <v>0</v>
      </c>
      <c r="AX253" s="772">
        <v>0</v>
      </c>
      <c r="AY253" s="737">
        <f>+IF(AX251=0,0,AX253/AX251*100)</f>
        <v>0</v>
      </c>
      <c r="AZ253" s="772">
        <f>+AT253+AV253+AX253</f>
        <v>0</v>
      </c>
      <c r="BA253" s="737">
        <f>+IF(AZ251=0,0,AZ253/AZ251*100)</f>
        <v>0</v>
      </c>
      <c r="BB253" s="772">
        <v>0</v>
      </c>
      <c r="BC253" s="737">
        <f>+IF(BB251=0,0,BB253/BB251*100)</f>
        <v>0</v>
      </c>
      <c r="BD253" s="772">
        <v>0</v>
      </c>
      <c r="BE253" s="737">
        <f>+IF(BD251=0,0,BD253/BD251*100)</f>
        <v>0</v>
      </c>
      <c r="BF253" s="772">
        <v>0</v>
      </c>
      <c r="BG253" s="737">
        <f>+IF(BF251=0,0,BF253/BF251*100)</f>
        <v>0</v>
      </c>
      <c r="BH253" s="772">
        <f>+BB253+BD253+BF253</f>
        <v>0</v>
      </c>
      <c r="BI253" s="737">
        <f>+IF(BH251=0,0,BH253/BH251*100)</f>
        <v>0</v>
      </c>
      <c r="BJ253" s="772">
        <f t="shared" si="235"/>
        <v>0</v>
      </c>
      <c r="BK253" s="737">
        <f>+IF(BJ251=0,0,BJ253/BJ251*100)</f>
        <v>0</v>
      </c>
      <c r="BL253" s="772">
        <v>0</v>
      </c>
      <c r="BM253" s="737">
        <f>+IF(BL251=0,0,BL253/BL251*100)</f>
        <v>0</v>
      </c>
      <c r="BN253" s="772">
        <v>0</v>
      </c>
      <c r="BO253" s="737">
        <f>+IF(BN251=0,0,BN253/BN251*100)</f>
        <v>0</v>
      </c>
      <c r="BP253" s="772">
        <v>0</v>
      </c>
      <c r="BQ253" s="737">
        <f>+IF(BP251=0,0,BP253/BP251*100)</f>
        <v>0</v>
      </c>
      <c r="BR253" s="772">
        <f>+BL253+BN253+BP253</f>
        <v>0</v>
      </c>
      <c r="BS253" s="737">
        <f>+IF(BR251=0,0,BR253/BR251*100)</f>
        <v>0</v>
      </c>
      <c r="BT253" s="772">
        <v>0</v>
      </c>
      <c r="BU253" s="737">
        <f>+IF(BT251=0,0,BT253/BT251*100)</f>
        <v>0</v>
      </c>
      <c r="BV253" s="772">
        <v>0</v>
      </c>
      <c r="BW253" s="737">
        <f>+IF(BV251=0,0,BV253/BV251*100)</f>
        <v>0</v>
      </c>
      <c r="BX253" s="772">
        <v>0</v>
      </c>
      <c r="BY253" s="737">
        <f>+IF(BX251=0,0,BX253/BX251*100)</f>
        <v>0</v>
      </c>
      <c r="BZ253" s="772">
        <f>+BT253+BV253+BX253</f>
        <v>0</v>
      </c>
      <c r="CA253" s="737">
        <f>+IF(BZ251=0,0,BZ253/BZ251*100)</f>
        <v>0</v>
      </c>
      <c r="CB253" s="772">
        <f t="shared" si="236"/>
        <v>0</v>
      </c>
      <c r="CC253" s="737">
        <f>+IF(CB251=0,0,CB253/CB251*100)</f>
        <v>0</v>
      </c>
      <c r="CE253" s="772">
        <f t="shared" si="237"/>
        <v>0</v>
      </c>
      <c r="CF253" s="737">
        <f>+IF(CE251=0,0,CE253/CE251*100)</f>
        <v>0</v>
      </c>
      <c r="CG253" s="772">
        <v>0</v>
      </c>
      <c r="CH253" s="737">
        <f>+IF(CG251=0,0,CG253/CG251*100)</f>
        <v>0</v>
      </c>
      <c r="CI253" s="772">
        <v>0</v>
      </c>
      <c r="CJ253" s="737">
        <f>+IF(CI251=0,0,CI253/CI251*100)</f>
        <v>0</v>
      </c>
      <c r="CK253" s="772">
        <v>0</v>
      </c>
      <c r="CL253" s="737">
        <f>+IF(CK251=0,0,CK253/CK251*100)</f>
        <v>0</v>
      </c>
      <c r="CM253" s="772">
        <f>+CG253+CI253+CK253</f>
        <v>0</v>
      </c>
      <c r="CN253" s="737">
        <f>+IF(CM251=0,0,CM253/CM251*100)</f>
        <v>0</v>
      </c>
      <c r="CO253" s="772">
        <v>0</v>
      </c>
      <c r="CP253" s="737">
        <f>+IF(CO251=0,0,CO253/CO251*100)</f>
        <v>0</v>
      </c>
      <c r="CQ253" s="772">
        <v>0</v>
      </c>
      <c r="CR253" s="737">
        <f>+IF(CQ251=0,0,CQ253/CQ251*100)</f>
        <v>0</v>
      </c>
      <c r="CS253" s="772">
        <v>0</v>
      </c>
      <c r="CT253" s="737">
        <f>+IF(CS251=0,0,CS253/CS251*100)</f>
        <v>0</v>
      </c>
      <c r="CU253" s="772">
        <f>+CO253+CQ253+CS253</f>
        <v>0</v>
      </c>
      <c r="CV253" s="737">
        <f>+IF(CU251=0,0,CU253/CU251*100)</f>
        <v>0</v>
      </c>
      <c r="CW253" s="772">
        <f t="shared" si="238"/>
        <v>0</v>
      </c>
      <c r="CX253" s="737">
        <f>+IF(CW251=0,0,CW253/CW251*100)</f>
        <v>0</v>
      </c>
      <c r="CY253" s="772">
        <v>0</v>
      </c>
      <c r="CZ253" s="737">
        <f>+IF(CY251=0,0,CY253/CY251*100)</f>
        <v>0</v>
      </c>
      <c r="DA253" s="772">
        <v>0</v>
      </c>
      <c r="DB253" s="737">
        <f>+IF(DA251=0,0,DA253/DA251*100)</f>
        <v>0</v>
      </c>
      <c r="DC253" s="772">
        <v>0</v>
      </c>
      <c r="DD253" s="737">
        <f>+IF(DC251=0,0,DC253/DC251*100)</f>
        <v>0</v>
      </c>
      <c r="DE253" s="772">
        <f>+CY253+DA253+DC253</f>
        <v>0</v>
      </c>
      <c r="DF253" s="737">
        <f>+IF(DE251=0,0,DE253/DE251*100)</f>
        <v>0</v>
      </c>
      <c r="DG253" s="772">
        <v>0</v>
      </c>
      <c r="DH253" s="737">
        <f>+IF(DG251=0,0,DG253/DG251*100)</f>
        <v>0</v>
      </c>
      <c r="DI253" s="772">
        <v>0</v>
      </c>
      <c r="DJ253" s="737">
        <f>+IF(DI251=0,0,DI253/DI251*100)</f>
        <v>0</v>
      </c>
      <c r="DK253" s="772">
        <v>0</v>
      </c>
      <c r="DL253" s="737">
        <f>+IF(DK251=0,0,DK253/DK251*100)</f>
        <v>0</v>
      </c>
      <c r="DM253" s="772">
        <f>+DG253+DI253+DK253</f>
        <v>0</v>
      </c>
      <c r="DN253" s="737">
        <f>+IF(DM251=0,0,DM253/DM251*100)</f>
        <v>0</v>
      </c>
      <c r="DO253" s="772">
        <f t="shared" si="239"/>
        <v>0</v>
      </c>
      <c r="DP253" s="737">
        <f>+IF(DO251=0,0,DO253/DO251*100)</f>
        <v>0</v>
      </c>
      <c r="DR253" s="772">
        <f t="shared" si="240"/>
        <v>0</v>
      </c>
      <c r="DS253" s="737">
        <f>+IF(DR251=0,0,DR253/DR251*100)</f>
        <v>0</v>
      </c>
      <c r="DT253" s="772">
        <v>0</v>
      </c>
      <c r="DU253" s="737">
        <f>+IF(DT251=0,0,DT253/DT251*100)</f>
        <v>0</v>
      </c>
      <c r="DV253" s="772">
        <v>0</v>
      </c>
      <c r="DW253" s="737">
        <f>+IF(DV251=0,0,DV253/DV251*100)</f>
        <v>0</v>
      </c>
      <c r="DX253" s="772">
        <v>0</v>
      </c>
      <c r="DY253" s="737">
        <f>+IF(DX251=0,0,DX253/DX251*100)</f>
        <v>0</v>
      </c>
      <c r="DZ253" s="772">
        <f>+DT253+DV253+DX253</f>
        <v>0</v>
      </c>
      <c r="EA253" s="737">
        <f>+IF(DZ251=0,0,DZ253/DZ251*100)</f>
        <v>0</v>
      </c>
      <c r="EB253" s="772">
        <v>0</v>
      </c>
      <c r="EC253" s="737">
        <f>+IF(EB251=0,0,EB253/EB251*100)</f>
        <v>0</v>
      </c>
      <c r="ED253" s="772">
        <v>0</v>
      </c>
      <c r="EE253" s="737">
        <f>+IF(ED251=0,0,ED253/ED251*100)</f>
        <v>0</v>
      </c>
      <c r="EF253" s="772">
        <v>0</v>
      </c>
      <c r="EG253" s="737">
        <f>+IF(EF251=0,0,EF253/EF251*100)</f>
        <v>0</v>
      </c>
      <c r="EH253" s="772">
        <f>+EB253+ED253+EF253</f>
        <v>0</v>
      </c>
      <c r="EI253" s="737">
        <f>+IF(EH251=0,0,EH253/EH251*100)</f>
        <v>0</v>
      </c>
      <c r="EJ253" s="772">
        <f t="shared" si="241"/>
        <v>0</v>
      </c>
      <c r="EK253" s="737">
        <f>+IF(EJ251=0,0,EJ253/EJ251*100)</f>
        <v>0</v>
      </c>
      <c r="EL253" s="772">
        <v>0</v>
      </c>
      <c r="EM253" s="737">
        <f>+IF(EL251=0,0,EL253/EL251*100)</f>
        <v>0</v>
      </c>
      <c r="EN253" s="772">
        <v>0</v>
      </c>
      <c r="EO253" s="737">
        <f>+IF(EN251=0,0,EN253/EN251*100)</f>
        <v>0</v>
      </c>
      <c r="EP253" s="772">
        <v>0</v>
      </c>
      <c r="EQ253" s="737">
        <f>+IF(EP251=0,0,EP253/EP251*100)</f>
        <v>0</v>
      </c>
      <c r="ER253" s="772">
        <f>+EL253+EN253+EP253</f>
        <v>0</v>
      </c>
      <c r="ES253" s="737">
        <f>+IF(ER251=0,0,ER253/ER251*100)</f>
        <v>0</v>
      </c>
      <c r="ET253" s="772">
        <v>0</v>
      </c>
      <c r="EU253" s="737">
        <f>+IF(ET251=0,0,ET253/ET251*100)</f>
        <v>0</v>
      </c>
      <c r="EV253" s="772">
        <v>0</v>
      </c>
      <c r="EW253" s="737">
        <f>+IF(EV251=0,0,EV253/EV251*100)</f>
        <v>0</v>
      </c>
      <c r="EX253" s="772">
        <v>0</v>
      </c>
      <c r="EY253" s="737">
        <f>+IF(EX251=0,0,EX253/EX251*100)</f>
        <v>0</v>
      </c>
      <c r="EZ253" s="772">
        <f>+ET253+EV253+EX253</f>
        <v>0</v>
      </c>
      <c r="FA253" s="737">
        <f>+IF(EZ251=0,0,EZ253/EZ251*100)</f>
        <v>0</v>
      </c>
      <c r="FB253" s="772">
        <f t="shared" si="242"/>
        <v>0</v>
      </c>
      <c r="FC253" s="737">
        <f>+IF(FB251=0,0,FB253/FB251*100)</f>
        <v>0</v>
      </c>
      <c r="FD253" s="772">
        <v>0</v>
      </c>
      <c r="FE253" s="737">
        <f>+IF(FD251=0,0,FD253/FD251*100)</f>
        <v>0</v>
      </c>
      <c r="FF253" s="772">
        <v>0</v>
      </c>
      <c r="FG253" s="737">
        <f>+IF(FF251=0,0,FF253/FF251*100)</f>
        <v>0</v>
      </c>
      <c r="FH253" s="772">
        <v>0</v>
      </c>
      <c r="FI253" s="737">
        <f>+IF(FH251=0,0,FH253/FH251*100)</f>
        <v>0</v>
      </c>
      <c r="FJ253" s="772">
        <v>0</v>
      </c>
      <c r="FK253" s="737">
        <f>+IF(FJ251=0,0,FJ253/FJ251*100)</f>
        <v>0</v>
      </c>
    </row>
    <row r="254" spans="2:167" s="758" customFormat="1" ht="13.5" customHeight="1">
      <c r="B254" s="765" t="s">
        <v>4786</v>
      </c>
      <c r="C254" s="773"/>
      <c r="D254" s="773"/>
      <c r="E254" s="774">
        <f t="shared" si="229"/>
        <v>64340.811902312256</v>
      </c>
      <c r="F254" s="775">
        <f>+IF(E251=0,0,E254/E251*100)</f>
        <v>69.628473071986306</v>
      </c>
      <c r="G254" s="767">
        <f>SUM(G255:G256)</f>
        <v>4183.8132460512634</v>
      </c>
      <c r="H254" s="775">
        <f>+IF(G251=0,0,G254/G251*100)</f>
        <v>71.794355961510234</v>
      </c>
      <c r="I254" s="767">
        <f>SUM(I255:I256)</f>
        <v>2971.4110780319243</v>
      </c>
      <c r="J254" s="775">
        <f>+IF(I251=0,0,I254/I251*100)</f>
        <v>70.716455254397687</v>
      </c>
      <c r="K254" s="767">
        <f>SUM(K255:K256)</f>
        <v>4704.2653089298037</v>
      </c>
      <c r="L254" s="775">
        <f>+IF(K251=0,0,K254/K251*100)</f>
        <v>70.045758248188804</v>
      </c>
      <c r="M254" s="774">
        <f>+G254+I254+K254</f>
        <v>11859.489633012992</v>
      </c>
      <c r="N254" s="775">
        <f>+IF(M251=0,0,M254/M251*100)</f>
        <v>70.822578347277755</v>
      </c>
      <c r="O254" s="767">
        <f>SUM(O255:O256)</f>
        <v>5562.9382122740708</v>
      </c>
      <c r="P254" s="775">
        <f>+IF(O251=0,0,O254/O251*100)</f>
        <v>69.957135245458915</v>
      </c>
      <c r="Q254" s="767">
        <f>SUM(Q255:Q256)</f>
        <v>4673.6295176529511</v>
      </c>
      <c r="R254" s="775">
        <f>+IF(Q251=0,0,Q254/Q251*100)</f>
        <v>69.037741979510372</v>
      </c>
      <c r="S254" s="767">
        <f>SUM(S255:S256)</f>
        <v>4363.5913229326479</v>
      </c>
      <c r="T254" s="775">
        <f>+IF(S251=0,0,S254/S251*100)</f>
        <v>69.472702270124699</v>
      </c>
      <c r="U254" s="774">
        <f t="shared" si="230"/>
        <v>14600.159052859668</v>
      </c>
      <c r="V254" s="775">
        <f>+IF(U251=0,0,U254/U251*100)</f>
        <v>69.515917615546059</v>
      </c>
      <c r="W254" s="774">
        <f t="shared" si="231"/>
        <v>26459.64868587266</v>
      </c>
      <c r="X254" s="775">
        <f>+IF(W251=0,0,W254/W251*100)</f>
        <v>70.095564586212674</v>
      </c>
      <c r="Y254" s="767">
        <f>SUM(Y255:Y256)</f>
        <v>4585.7460803466347</v>
      </c>
      <c r="Z254" s="775">
        <f>+IF(Y251=0,0,Y254/Y251*100)</f>
        <v>70.825336332177045</v>
      </c>
      <c r="AA254" s="767">
        <f>SUM(AA255:AA256)</f>
        <v>5574.1751297033252</v>
      </c>
      <c r="AB254" s="775">
        <f>+IF(AA251=0,0,AA254/AA251*100)</f>
        <v>68.498252968270776</v>
      </c>
      <c r="AC254" s="767">
        <f>SUM(AC255:AC256)</f>
        <v>5829.8694940729338</v>
      </c>
      <c r="AD254" s="775">
        <f>+IF(AC251=0,0,AC254/AC251*100)</f>
        <v>69.383864971886126</v>
      </c>
      <c r="AE254" s="774">
        <f t="shared" si="232"/>
        <v>15989.790704122894</v>
      </c>
      <c r="AF254" s="775">
        <f>+IF(AE251=0,0,AE254/AE251*100)</f>
        <v>69.47625334003817</v>
      </c>
      <c r="AG254" s="767">
        <f>SUM(AG255:AG256)</f>
        <v>6979.3247019989121</v>
      </c>
      <c r="AH254" s="775">
        <f>+IF(AG251=0,0,AG254/AG251*100)</f>
        <v>68.794022724519735</v>
      </c>
      <c r="AI254" s="767">
        <f>SUM(AI255:AI256)</f>
        <v>7698.5309768133957</v>
      </c>
      <c r="AJ254" s="775">
        <f>+IF(AI251=0,0,AI254/AI251*100)</f>
        <v>69.784998938695125</v>
      </c>
      <c r="AK254" s="767">
        <f>SUM(AK255:AK256)</f>
        <v>7213.5168335043991</v>
      </c>
      <c r="AL254" s="775">
        <f>+IF(AK251=0,0,AK254/AK251*100)</f>
        <v>68.92243353243154</v>
      </c>
      <c r="AM254" s="774">
        <f t="shared" si="233"/>
        <v>21891.372512316706</v>
      </c>
      <c r="AN254" s="775">
        <f>+IF(AM251=0,0,AM254/AM251*100)</f>
        <v>69.181980097767266</v>
      </c>
      <c r="AO254" s="774">
        <f t="shared" si="234"/>
        <v>37881.1632164396</v>
      </c>
      <c r="AP254" s="775">
        <f>+IF(AO251=0,0,AO254/AO251*100)</f>
        <v>69.305889424791985</v>
      </c>
      <c r="AQ254" s="734"/>
      <c r="AR254" s="767">
        <f>SUM(AR255:AR256)</f>
        <v>86090.000640870407</v>
      </c>
      <c r="AS254" s="775">
        <f>+IF(AR251=0,0,AR254/AR251*100)</f>
        <v>74.496807811880387</v>
      </c>
      <c r="AT254" s="767">
        <f>SUM(AT255:AT256)</f>
        <v>6959.6791532203006</v>
      </c>
      <c r="AU254" s="775">
        <f>+IF(AT251=0,0,AT254/AT251*100)</f>
        <v>69.961945143822405</v>
      </c>
      <c r="AV254" s="767">
        <f>SUM(AV255:AV256)</f>
        <v>6503.4288062200003</v>
      </c>
      <c r="AW254" s="775">
        <f>+IF(AV251=0,0,AV254/AV251*100)</f>
        <v>70.051405114490223</v>
      </c>
      <c r="AX254" s="767">
        <f>SUM(AX255:AX256)</f>
        <v>7462.2127237583991</v>
      </c>
      <c r="AY254" s="775">
        <f>+IF(AX251=0,0,AX254/AX251*100)</f>
        <v>70.507721797357277</v>
      </c>
      <c r="AZ254" s="774">
        <f>+AT254+AV254+AX254</f>
        <v>20925.320683198701</v>
      </c>
      <c r="BA254" s="775">
        <f>+IF(AZ251=0,0,AZ254/AZ251*100)</f>
        <v>70.183536475479897</v>
      </c>
      <c r="BB254" s="767">
        <f>SUM(BB255:BB256)</f>
        <v>5814.8898011304</v>
      </c>
      <c r="BC254" s="775">
        <f>+IF(BB251=0,0,BB254/BB251*100)</f>
        <v>74.390378342978366</v>
      </c>
      <c r="BD254" s="767">
        <f>SUM(BD255:BD256)</f>
        <v>5526.4644505620008</v>
      </c>
      <c r="BE254" s="775">
        <f>+IF(BD251=0,0,BD254/BD251*100)</f>
        <v>74.587308334094644</v>
      </c>
      <c r="BF254" s="767">
        <f>SUM(BF255:BF256)</f>
        <v>5759.6941049155994</v>
      </c>
      <c r="BG254" s="775">
        <f>+IF(BF251=0,0,BF254/BF251*100)</f>
        <v>74.529897846654066</v>
      </c>
      <c r="BH254" s="774">
        <f>+BB254+BD254+BF254</f>
        <v>17101.048356608</v>
      </c>
      <c r="BI254" s="775">
        <f>+IF(BH251=0,0,BH254/BH251*100)</f>
        <v>74.500917954660522</v>
      </c>
      <c r="BJ254" s="774">
        <f t="shared" si="235"/>
        <v>38026.369039806697</v>
      </c>
      <c r="BK254" s="775">
        <f>+IF(BJ251=0,0,BJ254/BJ251*100)</f>
        <v>72.061556928348338</v>
      </c>
      <c r="BL254" s="767">
        <f>SUM(BL255:BL256)</f>
        <v>5869.282751834</v>
      </c>
      <c r="BM254" s="775">
        <f>+IF(BL251=0,0,BL254/BL251*100)</f>
        <v>75.835444462335673</v>
      </c>
      <c r="BN254" s="767">
        <f>SUM(BN255:BN256)</f>
        <v>7303.5375975014995</v>
      </c>
      <c r="BO254" s="775">
        <f>+IF(BN251=0,0,BN254/BN251*100)</f>
        <v>75.043786631296555</v>
      </c>
      <c r="BP254" s="767">
        <f>SUM(BP255:BP256)</f>
        <v>7450.0355467528007</v>
      </c>
      <c r="BQ254" s="775">
        <f>+IF(BP251=0,0,BP254/BP251*100)</f>
        <v>76.59271147970982</v>
      </c>
      <c r="BR254" s="774">
        <f>+BL254+BN254+BP254</f>
        <v>20622.855896088302</v>
      </c>
      <c r="BS254" s="775">
        <f>+IF(BR251=0,0,BR254/BR251*100)</f>
        <v>75.822984113062773</v>
      </c>
      <c r="BT254" s="767">
        <f>SUM(BT255:BT256)</f>
        <v>8044.4785926486002</v>
      </c>
      <c r="BU254" s="775">
        <f>+IF(BT251=0,0,BT254/BT251*100)</f>
        <v>77.19394373997352</v>
      </c>
      <c r="BV254" s="767">
        <f>SUM(BV255:BV256)</f>
        <v>9508.0165753202018</v>
      </c>
      <c r="BW254" s="775">
        <f>+IF(BV251=0,0,BV254/BV251*100)</f>
        <v>77.360601966111034</v>
      </c>
      <c r="BX254" s="767">
        <f>SUM(BX255:BX256)</f>
        <v>9888.2805370066017</v>
      </c>
      <c r="BY254" s="775">
        <f>+IF(BX251=0,0,BX254/BX251*100)</f>
        <v>76.758151185105646</v>
      </c>
      <c r="BZ254" s="774">
        <f>+BT254+BV254+BX254</f>
        <v>27440.775704975404</v>
      </c>
      <c r="CA254" s="775">
        <f>+IF(BZ251=0,0,BZ254/BZ251*100)</f>
        <v>77.093765920438514</v>
      </c>
      <c r="CB254" s="774">
        <f t="shared" si="236"/>
        <v>48063.631601063709</v>
      </c>
      <c r="CC254" s="775">
        <f>+IF(CB251=0,0,CB254/CB251*100)</f>
        <v>76.543326318208059</v>
      </c>
      <c r="CE254" s="774">
        <f t="shared" si="237"/>
        <v>152626.37231097167</v>
      </c>
      <c r="CF254" s="775">
        <f>+IF(CE251=0,0,CE254/CE251*100)</f>
        <v>79.449622088553582</v>
      </c>
      <c r="CG254" s="767">
        <f>SUM(CG255:CG256)</f>
        <v>10566.0610864725</v>
      </c>
      <c r="CH254" s="775">
        <f>+IF(CG251=0,0,CG254/CG251*100)</f>
        <v>78.91952173248545</v>
      </c>
      <c r="CI254" s="767">
        <f>SUM(CI255:CI256)</f>
        <v>9337.5759073429017</v>
      </c>
      <c r="CJ254" s="775">
        <f>+IF(CI251=0,0,CI254/CI251*100)</f>
        <v>78.849629094406112</v>
      </c>
      <c r="CK254" s="767">
        <f>SUM(CK255:CK256)</f>
        <v>11029.8089747184</v>
      </c>
      <c r="CL254" s="775">
        <f>+IF(CK251=0,0,CK254/CK251*100)</f>
        <v>78.452065439251257</v>
      </c>
      <c r="CM254" s="774">
        <f>+CG254+CI254+CK254</f>
        <v>30933.445968533801</v>
      </c>
      <c r="CN254" s="775">
        <f>+IF(CM251=0,0,CM254/CM251*100)</f>
        <v>78.731183678263719</v>
      </c>
      <c r="CO254" s="767">
        <f>SUM(CO255:CO256)</f>
        <v>10856.997631297399</v>
      </c>
      <c r="CP254" s="775">
        <f>+IF(CO251=0,0,CO254/CO251*100)</f>
        <v>80.020759774150136</v>
      </c>
      <c r="CQ254" s="767">
        <f>SUM(CQ255:CQ256)</f>
        <v>9787.3532215094001</v>
      </c>
      <c r="CR254" s="775">
        <f>+IF(CQ251=0,0,CQ254/CQ251*100)</f>
        <v>80.631976245982102</v>
      </c>
      <c r="CS254" s="767">
        <f>SUM(CS255:CS256)</f>
        <v>9950.6287974099996</v>
      </c>
      <c r="CT254" s="775">
        <f>+IF(CS251=0,0,CS254/CS251*100)</f>
        <v>85.320060488515111</v>
      </c>
      <c r="CU254" s="774">
        <f>+CO254+CQ254+CS254</f>
        <v>30594.979650216796</v>
      </c>
      <c r="CV254" s="775">
        <f>+IF(CU251=0,0,CU254/CU251*100)</f>
        <v>81.873199281313077</v>
      </c>
      <c r="CW254" s="774">
        <f t="shared" si="238"/>
        <v>61528.425618750596</v>
      </c>
      <c r="CX254" s="775">
        <f>+IF(CW251=0,0,CW254/CW251*100)</f>
        <v>80.262818920958239</v>
      </c>
      <c r="CY254" s="767">
        <f>SUM(CY255:CY256)</f>
        <v>12514.738240946701</v>
      </c>
      <c r="CZ254" s="775">
        <f>+IF(CY251=0,0,CY254/CY251*100)</f>
        <v>83.167470273159211</v>
      </c>
      <c r="DA254" s="767">
        <f>SUM(DA255:DA256)</f>
        <v>14411.495826125001</v>
      </c>
      <c r="DB254" s="775">
        <f>+IF(DA251=0,0,DA254/DA251*100)</f>
        <v>80.252457172993203</v>
      </c>
      <c r="DC254" s="767">
        <f>SUM(DC255:DC256)</f>
        <v>16092.1308508811</v>
      </c>
      <c r="DD254" s="775">
        <f>+IF(DC251=0,0,DC254/DC251*100)</f>
        <v>78.640364244506699</v>
      </c>
      <c r="DE254" s="774">
        <f>+CY254+DA254+DC254</f>
        <v>43018.3649179528</v>
      </c>
      <c r="DF254" s="775">
        <f>+IF(DE251=0,0,DE254/DE251*100)</f>
        <v>80.455865537332244</v>
      </c>
      <c r="DG254" s="767">
        <f>SUM(DG255:DG256)</f>
        <v>14715.274535681641</v>
      </c>
      <c r="DH254" s="775">
        <f>+IF(DG251=0,0,DG254/DG251*100)</f>
        <v>78.384101065375049</v>
      </c>
      <c r="DI254" s="767">
        <f>SUM(DI255:DI256)</f>
        <v>16983.593363609569</v>
      </c>
      <c r="DJ254" s="775">
        <f>+IF(DI251=0,0,DI254/DI251*100)</f>
        <v>76.97982904509098</v>
      </c>
      <c r="DK254" s="767">
        <f>SUM(DK255:DK256)</f>
        <v>16380.713874977042</v>
      </c>
      <c r="DL254" s="775">
        <f>+IF(DK251=0,0,DK254/DK251*100)</f>
        <v>77.479707185990037</v>
      </c>
      <c r="DM254" s="774">
        <f>+DG254+DI254+DK254</f>
        <v>48079.581774268256</v>
      </c>
      <c r="DN254" s="775">
        <f>+IF(DM251=0,0,DM254/DM251*100)</f>
        <v>77.575708603861983</v>
      </c>
      <c r="DO254" s="774">
        <f t="shared" si="239"/>
        <v>91097.946692221056</v>
      </c>
      <c r="DP254" s="775">
        <f>+IF(DO251=0,0,DO254/DO251*100)</f>
        <v>78.909640998134549</v>
      </c>
      <c r="DR254" s="767">
        <f t="shared" si="240"/>
        <v>155599.53240334484</v>
      </c>
      <c r="DS254" s="775">
        <f>+IF(DR251=0,0,DR254/DR251*100)</f>
        <v>74.293127557561988</v>
      </c>
      <c r="DT254" s="767">
        <f>SUM(DT255:DT256)</f>
        <v>13318.51846991132</v>
      </c>
      <c r="DU254" s="775">
        <f>+IF(DT251=0,0,DT254/DT251*100)</f>
        <v>75.733742775483918</v>
      </c>
      <c r="DV254" s="767">
        <f>SUM(DV255:DV256)</f>
        <v>13137.649070167892</v>
      </c>
      <c r="DW254" s="775">
        <f>+IF(DV251=0,0,DV254/DV251*100)</f>
        <v>75.732098922054192</v>
      </c>
      <c r="DX254" s="767">
        <f>SUM(DX255:DX256)</f>
        <v>13285.736345320145</v>
      </c>
      <c r="DY254" s="775">
        <f>+IF(DX251=0,0,DX254/DX251*100)</f>
        <v>75.390244213814356</v>
      </c>
      <c r="DZ254" s="774">
        <f>+DT254+DV254+DX254</f>
        <v>39741.903885399355</v>
      </c>
      <c r="EA254" s="775">
        <f>+IF(DZ251=0,0,DZ254/DZ251*100)</f>
        <v>75.618021512561583</v>
      </c>
      <c r="EB254" s="767">
        <f>SUM(EB255:EB256)</f>
        <v>11888.080225195021</v>
      </c>
      <c r="EC254" s="775">
        <f>+IF(EB251=0,0,EB254/EB251*100)</f>
        <v>74.902013800359754</v>
      </c>
      <c r="ED254" s="767">
        <f>SUM(ED255:ED256)</f>
        <v>13072.009870417287</v>
      </c>
      <c r="EE254" s="775">
        <f>+IF(ED251=0,0,ED254/ED251*100)</f>
        <v>74.49454873517891</v>
      </c>
      <c r="EF254" s="767">
        <f>SUM(EF255:EF256)</f>
        <v>13576.563944462734</v>
      </c>
      <c r="EG254" s="775">
        <f>+IF(EF251=0,0,EF254/EF251*100)</f>
        <v>74.016359733630381</v>
      </c>
      <c r="EH254" s="774">
        <f>+EB254+ED254+EF254</f>
        <v>38536.654040075038</v>
      </c>
      <c r="EI254" s="775">
        <f>+IF(EH251=0,0,EH254/EH251*100)</f>
        <v>74.450033849066372</v>
      </c>
      <c r="EJ254" s="774">
        <f t="shared" si="241"/>
        <v>78278.557925474393</v>
      </c>
      <c r="EK254" s="775">
        <f>+IF(EJ251=0,0,EJ254/EJ251*100)</f>
        <v>75.038474673536285</v>
      </c>
      <c r="EL254" s="767">
        <f>SUM(EL255:EL256)</f>
        <v>12032.920934324706</v>
      </c>
      <c r="EM254" s="775">
        <f>+IF(EL251=0,0,EL254/EL251*100)</f>
        <v>74.441691762857104</v>
      </c>
      <c r="EN254" s="767">
        <f>SUM(EN255:EN256)</f>
        <v>12508.414828840076</v>
      </c>
      <c r="EO254" s="775">
        <f>+IF(EN251=0,0,EN254/EN251*100)</f>
        <v>74.198180153188602</v>
      </c>
      <c r="EP254" s="767">
        <f>SUM(EP255:EP256)</f>
        <v>12557.797713352435</v>
      </c>
      <c r="EQ254" s="775">
        <f>+IF(EP251=0,0,EP254/EP251*100)</f>
        <v>73.96880422781652</v>
      </c>
      <c r="ER254" s="774">
        <f>+EL254+EN254+EP254</f>
        <v>37099.133476517214</v>
      </c>
      <c r="ES254" s="775">
        <f>+IF(ER251=0,0,ER254/ER251*100)</f>
        <v>74.199020672524057</v>
      </c>
      <c r="ET254" s="767">
        <f>SUM(ET255:ET256)</f>
        <v>13377.167345521102</v>
      </c>
      <c r="EU254" s="775">
        <f>+IF(ET251=0,0,ET254/ET251*100)</f>
        <v>73.096714377921685</v>
      </c>
      <c r="EV254" s="767">
        <f>SUM(EV255:EV256)</f>
        <v>13456.025181883362</v>
      </c>
      <c r="EW254" s="775">
        <f>+IF(EV251=0,0,EV254/EV251*100)</f>
        <v>72.881389902946509</v>
      </c>
      <c r="EX254" s="767">
        <f>SUM(EX255:EX256)</f>
        <v>13388.648473948764</v>
      </c>
      <c r="EY254" s="775">
        <f>+IF(EX251=0,0,EX254/EX251*100)</f>
        <v>72.926618560260749</v>
      </c>
      <c r="EZ254" s="774">
        <f>+ET254+EV254+EX254</f>
        <v>40221.841001353227</v>
      </c>
      <c r="FA254" s="775">
        <f>+IF(EZ251=0,0,EZ254/EZ251*100)</f>
        <v>72.967941158697187</v>
      </c>
      <c r="FB254" s="774">
        <f t="shared" si="242"/>
        <v>77320.974477870448</v>
      </c>
      <c r="FC254" s="775">
        <f>+IF(FB251=0,0,FB254/FB251*100)</f>
        <v>73.553482574618172</v>
      </c>
      <c r="FD254" s="767">
        <f>SUM(FD255:FD256)</f>
        <v>167890.57766600716</v>
      </c>
      <c r="FE254" s="775">
        <f>+IF(FD251=0,0,FD254/FD251*100)</f>
        <v>71.30437809120852</v>
      </c>
      <c r="FF254" s="767">
        <f>SUM(FF255:FF256)</f>
        <v>185215.70506824795</v>
      </c>
      <c r="FG254" s="775">
        <f>+IF(FF251=0,0,FF254/FF251*100)</f>
        <v>70.180081696371658</v>
      </c>
      <c r="FH254" s="767">
        <f>SUM(FH255:FH256)</f>
        <v>204246.41216094469</v>
      </c>
      <c r="FI254" s="775">
        <f>+IF(FH251=0,0,FH254/FH251*100)</f>
        <v>68.530093804014157</v>
      </c>
      <c r="FJ254" s="767">
        <f>SUM(FJ255:FJ256)</f>
        <v>191561.70208149831</v>
      </c>
      <c r="FK254" s="775">
        <f>+IF(FJ251=0,0,FJ254/FJ251*100)</f>
        <v>67.482982721611705</v>
      </c>
    </row>
    <row r="255" spans="2:167" s="758" customFormat="1" ht="13.5" customHeight="1">
      <c r="B255" s="771"/>
      <c r="C255" s="731" t="s">
        <v>4787</v>
      </c>
      <c r="D255" s="731"/>
      <c r="E255" s="770">
        <f t="shared" si="229"/>
        <v>64340.811902312256</v>
      </c>
      <c r="F255" s="726">
        <f>+IF(E251=0,0,E255/E251*100)</f>
        <v>69.628473071986306</v>
      </c>
      <c r="G255" s="770">
        <v>4183.8132460512634</v>
      </c>
      <c r="H255" s="726">
        <f>+IF(G251=0,0,G255/G251*100)</f>
        <v>71.794355961510234</v>
      </c>
      <c r="I255" s="770">
        <v>2971.4110780319243</v>
      </c>
      <c r="J255" s="726">
        <f>+IF(I251=0,0,I255/I251*100)</f>
        <v>70.716455254397687</v>
      </c>
      <c r="K255" s="770">
        <v>4704.2653089298037</v>
      </c>
      <c r="L255" s="726">
        <f>+IF(K251=0,0,K255/K251*100)</f>
        <v>70.045758248188804</v>
      </c>
      <c r="M255" s="770">
        <f>+G255+I255+K255</f>
        <v>11859.489633012992</v>
      </c>
      <c r="N255" s="726">
        <f>+IF(M251=0,0,M255/M251*100)</f>
        <v>70.822578347277755</v>
      </c>
      <c r="O255" s="770">
        <v>5562.9382122740708</v>
      </c>
      <c r="P255" s="726">
        <f>+IF(O251=0,0,O255/O251*100)</f>
        <v>69.957135245458915</v>
      </c>
      <c r="Q255" s="770">
        <v>4673.6295176529511</v>
      </c>
      <c r="R255" s="726">
        <f>+IF(Q251=0,0,Q255/Q251*100)</f>
        <v>69.037741979510372</v>
      </c>
      <c r="S255" s="770">
        <v>4363.5913229326479</v>
      </c>
      <c r="T255" s="726">
        <f>+IF(S251=0,0,S255/S251*100)</f>
        <v>69.472702270124699</v>
      </c>
      <c r="U255" s="770">
        <f t="shared" si="230"/>
        <v>14600.159052859668</v>
      </c>
      <c r="V255" s="726">
        <f>+IF(U251=0,0,U255/U251*100)</f>
        <v>69.515917615546059</v>
      </c>
      <c r="W255" s="770">
        <f t="shared" si="231"/>
        <v>26459.64868587266</v>
      </c>
      <c r="X255" s="726">
        <f>+IF(W251=0,0,W255/W251*100)</f>
        <v>70.095564586212674</v>
      </c>
      <c r="Y255" s="770">
        <v>4585.7460803466347</v>
      </c>
      <c r="Z255" s="726">
        <f>+IF(Y251=0,0,Y255/Y251*100)</f>
        <v>70.825336332177045</v>
      </c>
      <c r="AA255" s="770">
        <v>5574.1751297033252</v>
      </c>
      <c r="AB255" s="726">
        <f>+IF(AA251=0,0,AA255/AA251*100)</f>
        <v>68.498252968270776</v>
      </c>
      <c r="AC255" s="770">
        <v>5829.8694940729338</v>
      </c>
      <c r="AD255" s="726">
        <f>+IF(AC251=0,0,AC255/AC251*100)</f>
        <v>69.383864971886126</v>
      </c>
      <c r="AE255" s="770">
        <f t="shared" si="232"/>
        <v>15989.790704122894</v>
      </c>
      <c r="AF255" s="726">
        <f>+IF(AE251=0,0,AE255/AE251*100)</f>
        <v>69.47625334003817</v>
      </c>
      <c r="AG255" s="770">
        <v>6979.3247019989121</v>
      </c>
      <c r="AH255" s="726">
        <f>+IF(AG251=0,0,AG255/AG251*100)</f>
        <v>68.794022724519735</v>
      </c>
      <c r="AI255" s="770">
        <v>7698.5309768133957</v>
      </c>
      <c r="AJ255" s="726">
        <f>+IF(AI251=0,0,AI255/AI251*100)</f>
        <v>69.784998938695125</v>
      </c>
      <c r="AK255" s="770">
        <v>7213.5168335043991</v>
      </c>
      <c r="AL255" s="726">
        <f>+IF(AK251=0,0,AK255/AK251*100)</f>
        <v>68.92243353243154</v>
      </c>
      <c r="AM255" s="770">
        <f t="shared" si="233"/>
        <v>21891.372512316706</v>
      </c>
      <c r="AN255" s="726">
        <f>+IF(AM251=0,0,AM255/AM251*100)</f>
        <v>69.181980097767266</v>
      </c>
      <c r="AO255" s="770">
        <f t="shared" si="234"/>
        <v>37881.1632164396</v>
      </c>
      <c r="AP255" s="726">
        <f>+IF(AO251=0,0,AO255/AO251*100)</f>
        <v>69.305889424791985</v>
      </c>
      <c r="AQ255" s="651"/>
      <c r="AR255" s="770">
        <v>86090.000640870407</v>
      </c>
      <c r="AS255" s="726">
        <f>+IF(AR251=0,0,AR255/AR251*100)</f>
        <v>74.496807811880387</v>
      </c>
      <c r="AT255" s="770">
        <v>6959.6791532203006</v>
      </c>
      <c r="AU255" s="726">
        <f>+IF(AT251=0,0,AT255/AT251*100)</f>
        <v>69.961945143822405</v>
      </c>
      <c r="AV255" s="770">
        <v>6503.4288062200003</v>
      </c>
      <c r="AW255" s="726">
        <f>+IF(AV251=0,0,AV255/AV251*100)</f>
        <v>70.051405114490223</v>
      </c>
      <c r="AX255" s="770">
        <v>7462.2127237583991</v>
      </c>
      <c r="AY255" s="726">
        <f>+IF(AX251=0,0,AX255/AX251*100)</f>
        <v>70.507721797357277</v>
      </c>
      <c r="AZ255" s="770">
        <f>+AT255+AV255+AX255</f>
        <v>20925.320683198701</v>
      </c>
      <c r="BA255" s="726">
        <f>+IF(AZ251=0,0,AZ255/AZ251*100)</f>
        <v>70.183536475479897</v>
      </c>
      <c r="BB255" s="770">
        <v>5814.8898011304</v>
      </c>
      <c r="BC255" s="726">
        <f>+IF(BB251=0,0,BB255/BB251*100)</f>
        <v>74.390378342978366</v>
      </c>
      <c r="BD255" s="770">
        <v>5526.4644505620008</v>
      </c>
      <c r="BE255" s="726">
        <f>+IF(BD251=0,0,BD255/BD251*100)</f>
        <v>74.587308334094644</v>
      </c>
      <c r="BF255" s="770">
        <v>5759.6941049155994</v>
      </c>
      <c r="BG255" s="726">
        <f>+IF(BF251=0,0,BF255/BF251*100)</f>
        <v>74.529897846654066</v>
      </c>
      <c r="BH255" s="770">
        <f>+BB255+BD255+BF255</f>
        <v>17101.048356608</v>
      </c>
      <c r="BI255" s="726">
        <f>+IF(BH251=0,0,BH255/BH251*100)</f>
        <v>74.500917954660522</v>
      </c>
      <c r="BJ255" s="770">
        <f t="shared" si="235"/>
        <v>38026.369039806697</v>
      </c>
      <c r="BK255" s="726">
        <f>+IF(BJ251=0,0,BJ255/BJ251*100)</f>
        <v>72.061556928348338</v>
      </c>
      <c r="BL255" s="770">
        <v>5869.282751834</v>
      </c>
      <c r="BM255" s="726">
        <f>+IF(BL251=0,0,BL255/BL251*100)</f>
        <v>75.835444462335673</v>
      </c>
      <c r="BN255" s="770">
        <v>7303.5375975014995</v>
      </c>
      <c r="BO255" s="726">
        <f>+IF(BN251=0,0,BN255/BN251*100)</f>
        <v>75.043786631296555</v>
      </c>
      <c r="BP255" s="770">
        <v>7450.0355467528007</v>
      </c>
      <c r="BQ255" s="726">
        <f>+IF(BP251=0,0,BP255/BP251*100)</f>
        <v>76.59271147970982</v>
      </c>
      <c r="BR255" s="770">
        <f>+BL255+BN255+BP255</f>
        <v>20622.855896088302</v>
      </c>
      <c r="BS255" s="726">
        <f>+IF(BR251=0,0,BR255/BR251*100)</f>
        <v>75.822984113062773</v>
      </c>
      <c r="BT255" s="770">
        <v>8044.4785926486002</v>
      </c>
      <c r="BU255" s="726">
        <f>+IF(BT251=0,0,BT255/BT251*100)</f>
        <v>77.19394373997352</v>
      </c>
      <c r="BV255" s="770">
        <v>9508.0165753202018</v>
      </c>
      <c r="BW255" s="726">
        <f>+IF(BV251=0,0,BV255/BV251*100)</f>
        <v>77.360601966111034</v>
      </c>
      <c r="BX255" s="770">
        <v>9888.2805370066017</v>
      </c>
      <c r="BY255" s="726">
        <f>+IF(BX251=0,0,BX255/BX251*100)</f>
        <v>76.758151185105646</v>
      </c>
      <c r="BZ255" s="770">
        <f>+BT255+BV255+BX255</f>
        <v>27440.775704975404</v>
      </c>
      <c r="CA255" s="726">
        <f>+IF(BZ251=0,0,BZ255/BZ251*100)</f>
        <v>77.093765920438514</v>
      </c>
      <c r="CB255" s="770">
        <f t="shared" si="236"/>
        <v>48063.631601063709</v>
      </c>
      <c r="CC255" s="726">
        <f>+IF(CB251=0,0,CB255/CB251*100)</f>
        <v>76.543326318208059</v>
      </c>
      <c r="CE255" s="770">
        <f t="shared" si="237"/>
        <v>152626.37231097167</v>
      </c>
      <c r="CF255" s="726">
        <f>+IF(CE251=0,0,CE255/CE251*100)</f>
        <v>79.449622088553582</v>
      </c>
      <c r="CG255" s="770">
        <v>10566.0610864725</v>
      </c>
      <c r="CH255" s="726">
        <f>+IF(CG251=0,0,CG255/CG251*100)</f>
        <v>78.91952173248545</v>
      </c>
      <c r="CI255" s="770">
        <v>9337.5759073429017</v>
      </c>
      <c r="CJ255" s="726">
        <f>+IF(CI251=0,0,CI255/CI251*100)</f>
        <v>78.849629094406112</v>
      </c>
      <c r="CK255" s="770">
        <v>11029.8089747184</v>
      </c>
      <c r="CL255" s="726">
        <f>+IF(CK251=0,0,CK255/CK251*100)</f>
        <v>78.452065439251257</v>
      </c>
      <c r="CM255" s="770">
        <f>+CG255+CI255+CK255</f>
        <v>30933.445968533801</v>
      </c>
      <c r="CN255" s="726">
        <f>+IF(CM251=0,0,CM255/CM251*100)</f>
        <v>78.731183678263719</v>
      </c>
      <c r="CO255" s="770">
        <v>10856.997631297399</v>
      </c>
      <c r="CP255" s="726">
        <f>+IF(CO251=0,0,CO255/CO251*100)</f>
        <v>80.020759774150136</v>
      </c>
      <c r="CQ255" s="770">
        <v>9787.3532215094001</v>
      </c>
      <c r="CR255" s="726">
        <f>+IF(CQ251=0,0,CQ255/CQ251*100)</f>
        <v>80.631976245982102</v>
      </c>
      <c r="CS255" s="770">
        <v>9950.6287974099996</v>
      </c>
      <c r="CT255" s="726">
        <f>+IF(CS251=0,0,CS255/CS251*100)</f>
        <v>85.320060488515111</v>
      </c>
      <c r="CU255" s="770">
        <f>+CO255+CQ255+CS255</f>
        <v>30594.979650216796</v>
      </c>
      <c r="CV255" s="726">
        <f>+IF(CU251=0,0,CU255/CU251*100)</f>
        <v>81.873199281313077</v>
      </c>
      <c r="CW255" s="770">
        <f t="shared" si="238"/>
        <v>61528.425618750596</v>
      </c>
      <c r="CX255" s="726">
        <f>+IF(CW251=0,0,CW255/CW251*100)</f>
        <v>80.262818920958239</v>
      </c>
      <c r="CY255" s="770">
        <v>12514.738240946701</v>
      </c>
      <c r="CZ255" s="726">
        <f>+IF(CY251=0,0,CY255/CY251*100)</f>
        <v>83.167470273159211</v>
      </c>
      <c r="DA255" s="770">
        <v>14411.495826125001</v>
      </c>
      <c r="DB255" s="726">
        <f>+IF(DA251=0,0,DA255/DA251*100)</f>
        <v>80.252457172993203</v>
      </c>
      <c r="DC255" s="770">
        <v>16092.1308508811</v>
      </c>
      <c r="DD255" s="726">
        <f>+IF(DC251=0,0,DC255/DC251*100)</f>
        <v>78.640364244506699</v>
      </c>
      <c r="DE255" s="770">
        <f>+CY255+DA255+DC255</f>
        <v>43018.3649179528</v>
      </c>
      <c r="DF255" s="726">
        <f>+IF(DE251=0,0,DE255/DE251*100)</f>
        <v>80.455865537332244</v>
      </c>
      <c r="DG255" s="770">
        <v>14715.274535681641</v>
      </c>
      <c r="DH255" s="726">
        <f>+IF(DG251=0,0,DG255/DG251*100)</f>
        <v>78.384101065375049</v>
      </c>
      <c r="DI255" s="770">
        <v>16983.593363609569</v>
      </c>
      <c r="DJ255" s="726">
        <f>+IF(DI251=0,0,DI255/DI251*100)</f>
        <v>76.97982904509098</v>
      </c>
      <c r="DK255" s="770">
        <v>16380.713874977042</v>
      </c>
      <c r="DL255" s="726">
        <f>+IF(DK251=0,0,DK255/DK251*100)</f>
        <v>77.479707185990037</v>
      </c>
      <c r="DM255" s="770">
        <f>+DG255+DI255+DK255</f>
        <v>48079.581774268256</v>
      </c>
      <c r="DN255" s="726">
        <f>+IF(DM251=0,0,DM255/DM251*100)</f>
        <v>77.575708603861983</v>
      </c>
      <c r="DO255" s="770">
        <f t="shared" si="239"/>
        <v>91097.946692221056</v>
      </c>
      <c r="DP255" s="726">
        <f>+IF(DO251=0,0,DO255/DO251*100)</f>
        <v>78.909640998134549</v>
      </c>
      <c r="DR255" s="770">
        <f t="shared" si="240"/>
        <v>155599.53240334484</v>
      </c>
      <c r="DS255" s="726">
        <f>+IF(DR251=0,0,DR255/DR251*100)</f>
        <v>74.293127557561988</v>
      </c>
      <c r="DT255" s="770">
        <v>13318.51846991132</v>
      </c>
      <c r="DU255" s="726">
        <f>+IF(DT251=0,0,DT255/DT251*100)</f>
        <v>75.733742775483918</v>
      </c>
      <c r="DV255" s="770">
        <v>13137.649070167892</v>
      </c>
      <c r="DW255" s="726">
        <f>+IF(DV251=0,0,DV255/DV251*100)</f>
        <v>75.732098922054192</v>
      </c>
      <c r="DX255" s="770">
        <v>13285.736345320145</v>
      </c>
      <c r="DY255" s="726">
        <f>+IF(DX251=0,0,DX255/DX251*100)</f>
        <v>75.390244213814356</v>
      </c>
      <c r="DZ255" s="770">
        <f>+DT255+DV255+DX255</f>
        <v>39741.903885399355</v>
      </c>
      <c r="EA255" s="726">
        <f>+IF(DZ251=0,0,DZ255/DZ251*100)</f>
        <v>75.618021512561583</v>
      </c>
      <c r="EB255" s="770">
        <v>11888.080225195021</v>
      </c>
      <c r="EC255" s="726">
        <f>+IF(EB251=0,0,EB255/EB251*100)</f>
        <v>74.902013800359754</v>
      </c>
      <c r="ED255" s="770">
        <v>13072.009870417287</v>
      </c>
      <c r="EE255" s="726">
        <f>+IF(ED251=0,0,ED255/ED251*100)</f>
        <v>74.49454873517891</v>
      </c>
      <c r="EF255" s="770">
        <v>13576.563944462734</v>
      </c>
      <c r="EG255" s="726">
        <f>+IF(EF251=0,0,EF255/EF251*100)</f>
        <v>74.016359733630381</v>
      </c>
      <c r="EH255" s="770">
        <f>+EB255+ED255+EF255</f>
        <v>38536.654040075038</v>
      </c>
      <c r="EI255" s="726">
        <f>+IF(EH251=0,0,EH255/EH251*100)</f>
        <v>74.450033849066372</v>
      </c>
      <c r="EJ255" s="770">
        <f t="shared" si="241"/>
        <v>78278.557925474393</v>
      </c>
      <c r="EK255" s="726">
        <f>+IF(EJ251=0,0,EJ255/EJ251*100)</f>
        <v>75.038474673536285</v>
      </c>
      <c r="EL255" s="770">
        <v>12032.920934324706</v>
      </c>
      <c r="EM255" s="726">
        <f>+IF(EL251=0,0,EL255/EL251*100)</f>
        <v>74.441691762857104</v>
      </c>
      <c r="EN255" s="770">
        <v>12508.414828840076</v>
      </c>
      <c r="EO255" s="726">
        <f>+IF(EN251=0,0,EN255/EN251*100)</f>
        <v>74.198180153188602</v>
      </c>
      <c r="EP255" s="770">
        <v>12557.797713352435</v>
      </c>
      <c r="EQ255" s="726">
        <f>+IF(EP251=0,0,EP255/EP251*100)</f>
        <v>73.96880422781652</v>
      </c>
      <c r="ER255" s="770">
        <f>+EL255+EN255+EP255</f>
        <v>37099.133476517214</v>
      </c>
      <c r="ES255" s="726">
        <f>+IF(ER251=0,0,ER255/ER251*100)</f>
        <v>74.199020672524057</v>
      </c>
      <c r="ET255" s="770">
        <v>13377.167345521102</v>
      </c>
      <c r="EU255" s="726">
        <f>+IF(ET251=0,0,ET255/ET251*100)</f>
        <v>73.096714377921685</v>
      </c>
      <c r="EV255" s="770">
        <v>13456.025181883362</v>
      </c>
      <c r="EW255" s="726">
        <f>+IF(EV251=0,0,EV255/EV251*100)</f>
        <v>72.881389902946509</v>
      </c>
      <c r="EX255" s="770">
        <v>13388.648473948764</v>
      </c>
      <c r="EY255" s="726">
        <f>+IF(EX251=0,0,EX255/EX251*100)</f>
        <v>72.926618560260749</v>
      </c>
      <c r="EZ255" s="770">
        <f>+ET255+EV255+EX255</f>
        <v>40221.841001353227</v>
      </c>
      <c r="FA255" s="726">
        <f>+IF(EZ251=0,0,EZ255/EZ251*100)</f>
        <v>72.967941158697187</v>
      </c>
      <c r="FB255" s="770">
        <f t="shared" si="242"/>
        <v>77320.974477870448</v>
      </c>
      <c r="FC255" s="726">
        <f>+IF(FB251=0,0,FB255/FB251*100)</f>
        <v>73.553482574618172</v>
      </c>
      <c r="FD255" s="770">
        <v>167890.57766600716</v>
      </c>
      <c r="FE255" s="726">
        <f>+IF(FD251=0,0,FD255/FD251*100)</f>
        <v>71.30437809120852</v>
      </c>
      <c r="FF255" s="770">
        <v>185215.70506824795</v>
      </c>
      <c r="FG255" s="726">
        <f>+IF(FF251=0,0,FF255/FF251*100)</f>
        <v>70.180081696371658</v>
      </c>
      <c r="FH255" s="770">
        <v>204246.41216094469</v>
      </c>
      <c r="FI255" s="726">
        <f>+IF(FH251=0,0,FH255/FH251*100)</f>
        <v>68.530093804014157</v>
      </c>
      <c r="FJ255" s="770">
        <v>191561.70208149831</v>
      </c>
      <c r="FK255" s="726">
        <f>+IF(FJ251=0,0,FJ255/FJ251*100)</f>
        <v>67.482982721611705</v>
      </c>
    </row>
    <row r="256" spans="2:167" s="758" customFormat="1" ht="13.5" customHeight="1">
      <c r="B256" s="769"/>
      <c r="C256" s="771" t="s">
        <v>4788</v>
      </c>
      <c r="D256" s="769"/>
      <c r="E256" s="772">
        <f t="shared" si="229"/>
        <v>0</v>
      </c>
      <c r="F256" s="737">
        <f>+IF(E251=0,0,E256/E251*100)</f>
        <v>0</v>
      </c>
      <c r="G256" s="772">
        <v>0</v>
      </c>
      <c r="H256" s="737">
        <f>+IF(G251=0,0,G256/G251*100)</f>
        <v>0</v>
      </c>
      <c r="I256" s="772">
        <v>0</v>
      </c>
      <c r="J256" s="737">
        <f>+IF(I251=0,0,I256/I251*100)</f>
        <v>0</v>
      </c>
      <c r="K256" s="772">
        <v>0</v>
      </c>
      <c r="L256" s="737">
        <f>+IF(K251=0,0,K256/K251*100)</f>
        <v>0</v>
      </c>
      <c r="M256" s="772">
        <f>+G256+I256+K256</f>
        <v>0</v>
      </c>
      <c r="N256" s="737">
        <f>+IF(M251=0,0,M256/M251*100)</f>
        <v>0</v>
      </c>
      <c r="O256" s="772">
        <v>0</v>
      </c>
      <c r="P256" s="737">
        <f>+IF(O251=0,0,O256/O251*100)</f>
        <v>0</v>
      </c>
      <c r="Q256" s="772">
        <v>0</v>
      </c>
      <c r="R256" s="737">
        <f>+IF(Q251=0,0,Q256/Q251*100)</f>
        <v>0</v>
      </c>
      <c r="S256" s="772">
        <v>0</v>
      </c>
      <c r="T256" s="737">
        <f>+IF(S251=0,0,S256/S251*100)</f>
        <v>0</v>
      </c>
      <c r="U256" s="772">
        <f t="shared" si="230"/>
        <v>0</v>
      </c>
      <c r="V256" s="737">
        <f>+IF(U251=0,0,U256/U251*100)</f>
        <v>0</v>
      </c>
      <c r="W256" s="772">
        <f t="shared" si="231"/>
        <v>0</v>
      </c>
      <c r="X256" s="737">
        <f>+IF(W251=0,0,W256/W251*100)</f>
        <v>0</v>
      </c>
      <c r="Y256" s="772">
        <v>0</v>
      </c>
      <c r="Z256" s="737">
        <f>+IF(Y251=0,0,Y256/Y251*100)</f>
        <v>0</v>
      </c>
      <c r="AA256" s="772">
        <v>0</v>
      </c>
      <c r="AB256" s="737">
        <f>+IF(AA251=0,0,AA256/AA251*100)</f>
        <v>0</v>
      </c>
      <c r="AC256" s="772">
        <v>0</v>
      </c>
      <c r="AD256" s="737">
        <f>+IF(AC251=0,0,AC256/AC251*100)</f>
        <v>0</v>
      </c>
      <c r="AE256" s="772">
        <f t="shared" si="232"/>
        <v>0</v>
      </c>
      <c r="AF256" s="737">
        <f>+IF(AE251=0,0,AE256/AE251*100)</f>
        <v>0</v>
      </c>
      <c r="AG256" s="772">
        <v>0</v>
      </c>
      <c r="AH256" s="737">
        <f>+IF(AG251=0,0,AG256/AG251*100)</f>
        <v>0</v>
      </c>
      <c r="AI256" s="772">
        <v>0</v>
      </c>
      <c r="AJ256" s="737">
        <f>+IF(AI251=0,0,AI256/AI251*100)</f>
        <v>0</v>
      </c>
      <c r="AK256" s="772">
        <v>0</v>
      </c>
      <c r="AL256" s="737">
        <f>+IF(AK251=0,0,AK256/AK251*100)</f>
        <v>0</v>
      </c>
      <c r="AM256" s="772">
        <f t="shared" si="233"/>
        <v>0</v>
      </c>
      <c r="AN256" s="737">
        <f>+IF(AM251=0,0,AM256/AM251*100)</f>
        <v>0</v>
      </c>
      <c r="AO256" s="772">
        <f t="shared" si="234"/>
        <v>0</v>
      </c>
      <c r="AP256" s="737">
        <f>+IF(AO251=0,0,AO256/AO251*100)</f>
        <v>0</v>
      </c>
      <c r="AQ256" s="651"/>
      <c r="AR256" s="772">
        <v>0</v>
      </c>
      <c r="AS256" s="737">
        <f>+IF(AR251=0,0,AR256/AR251*100)</f>
        <v>0</v>
      </c>
      <c r="AT256" s="772">
        <v>0</v>
      </c>
      <c r="AU256" s="737">
        <f>+IF(AT251=0,0,AT256/AT251*100)</f>
        <v>0</v>
      </c>
      <c r="AV256" s="772">
        <v>0</v>
      </c>
      <c r="AW256" s="737">
        <f>+IF(AV251=0,0,AV256/AV251*100)</f>
        <v>0</v>
      </c>
      <c r="AX256" s="772">
        <v>0</v>
      </c>
      <c r="AY256" s="737">
        <f>+IF(AX251=0,0,AX256/AX251*100)</f>
        <v>0</v>
      </c>
      <c r="AZ256" s="772">
        <f>+AT256+AV256+AX256</f>
        <v>0</v>
      </c>
      <c r="BA256" s="737">
        <f>+IF(AZ251=0,0,AZ256/AZ251*100)</f>
        <v>0</v>
      </c>
      <c r="BB256" s="772">
        <v>0</v>
      </c>
      <c r="BC256" s="737">
        <f>+IF(BB251=0,0,BB256/BB251*100)</f>
        <v>0</v>
      </c>
      <c r="BD256" s="772">
        <v>0</v>
      </c>
      <c r="BE256" s="737">
        <f>+IF(BD251=0,0,BD256/BD251*100)</f>
        <v>0</v>
      </c>
      <c r="BF256" s="772">
        <v>0</v>
      </c>
      <c r="BG256" s="737">
        <f>+IF(BF251=0,0,BF256/BF251*100)</f>
        <v>0</v>
      </c>
      <c r="BH256" s="772">
        <f>+BB256+BD256+BF256</f>
        <v>0</v>
      </c>
      <c r="BI256" s="737">
        <f>+IF(BH251=0,0,BH256/BH251*100)</f>
        <v>0</v>
      </c>
      <c r="BJ256" s="772">
        <f t="shared" si="235"/>
        <v>0</v>
      </c>
      <c r="BK256" s="737">
        <f>+IF(BJ251=0,0,BJ256/BJ251*100)</f>
        <v>0</v>
      </c>
      <c r="BL256" s="772">
        <v>0</v>
      </c>
      <c r="BM256" s="737">
        <f>+IF(BL251=0,0,BL256/BL251*100)</f>
        <v>0</v>
      </c>
      <c r="BN256" s="772">
        <v>0</v>
      </c>
      <c r="BO256" s="737">
        <f>+IF(BN251=0,0,BN256/BN251*100)</f>
        <v>0</v>
      </c>
      <c r="BP256" s="772">
        <v>0</v>
      </c>
      <c r="BQ256" s="737">
        <f>+IF(BP251=0,0,BP256/BP251*100)</f>
        <v>0</v>
      </c>
      <c r="BR256" s="772">
        <f>+BL256+BN256+BP256</f>
        <v>0</v>
      </c>
      <c r="BS256" s="737">
        <f>+IF(BR251=0,0,BR256/BR251*100)</f>
        <v>0</v>
      </c>
      <c r="BT256" s="772">
        <v>0</v>
      </c>
      <c r="BU256" s="737">
        <f>+IF(BT251=0,0,BT256/BT251*100)</f>
        <v>0</v>
      </c>
      <c r="BV256" s="772">
        <v>0</v>
      </c>
      <c r="BW256" s="737">
        <f>+IF(BV251=0,0,BV256/BV251*100)</f>
        <v>0</v>
      </c>
      <c r="BX256" s="772">
        <v>0</v>
      </c>
      <c r="BY256" s="737">
        <f>+IF(BX251=0,0,BX256/BX251*100)</f>
        <v>0</v>
      </c>
      <c r="BZ256" s="772">
        <f>+BT256+BV256+BX256</f>
        <v>0</v>
      </c>
      <c r="CA256" s="737">
        <f>+IF(BZ251=0,0,BZ256/BZ251*100)</f>
        <v>0</v>
      </c>
      <c r="CB256" s="772">
        <f t="shared" si="236"/>
        <v>0</v>
      </c>
      <c r="CC256" s="737">
        <f>+IF(CB251=0,0,CB256/CB251*100)</f>
        <v>0</v>
      </c>
      <c r="CE256" s="772">
        <f t="shared" si="237"/>
        <v>0</v>
      </c>
      <c r="CF256" s="737">
        <f>+IF(CE251=0,0,CE256/CE251*100)</f>
        <v>0</v>
      </c>
      <c r="CG256" s="772">
        <v>0</v>
      </c>
      <c r="CH256" s="737">
        <f>+IF(CG251=0,0,CG256/CG251*100)</f>
        <v>0</v>
      </c>
      <c r="CI256" s="772">
        <v>0</v>
      </c>
      <c r="CJ256" s="737">
        <f>+IF(CI251=0,0,CI256/CI251*100)</f>
        <v>0</v>
      </c>
      <c r="CK256" s="772">
        <v>0</v>
      </c>
      <c r="CL256" s="737">
        <f>+IF(CK251=0,0,CK256/CK251*100)</f>
        <v>0</v>
      </c>
      <c r="CM256" s="772">
        <f>+CG256+CI256+CK256</f>
        <v>0</v>
      </c>
      <c r="CN256" s="737">
        <f>+IF(CM251=0,0,CM256/CM251*100)</f>
        <v>0</v>
      </c>
      <c r="CO256" s="772">
        <v>0</v>
      </c>
      <c r="CP256" s="737">
        <f>+IF(CO251=0,0,CO256/CO251*100)</f>
        <v>0</v>
      </c>
      <c r="CQ256" s="772">
        <v>0</v>
      </c>
      <c r="CR256" s="737">
        <f>+IF(CQ251=0,0,CQ256/CQ251*100)</f>
        <v>0</v>
      </c>
      <c r="CS256" s="772">
        <v>0</v>
      </c>
      <c r="CT256" s="737">
        <f>+IF(CS251=0,0,CS256/CS251*100)</f>
        <v>0</v>
      </c>
      <c r="CU256" s="772">
        <f>+CO256+CQ256+CS256</f>
        <v>0</v>
      </c>
      <c r="CV256" s="737">
        <f>+IF(CU251=0,0,CU256/CU251*100)</f>
        <v>0</v>
      </c>
      <c r="CW256" s="772">
        <f t="shared" si="238"/>
        <v>0</v>
      </c>
      <c r="CX256" s="737">
        <f>+IF(CW251=0,0,CW256/CW251*100)</f>
        <v>0</v>
      </c>
      <c r="CY256" s="772">
        <v>0</v>
      </c>
      <c r="CZ256" s="737">
        <f>+IF(CY251=0,0,CY256/CY251*100)</f>
        <v>0</v>
      </c>
      <c r="DA256" s="772">
        <v>0</v>
      </c>
      <c r="DB256" s="737">
        <f>+IF(DA251=0,0,DA256/DA251*100)</f>
        <v>0</v>
      </c>
      <c r="DC256" s="772">
        <v>0</v>
      </c>
      <c r="DD256" s="737">
        <f>+IF(DC251=0,0,DC256/DC251*100)</f>
        <v>0</v>
      </c>
      <c r="DE256" s="772">
        <f>+CY256+DA256+DC256</f>
        <v>0</v>
      </c>
      <c r="DF256" s="737">
        <f>+IF(DE251=0,0,DE256/DE251*100)</f>
        <v>0</v>
      </c>
      <c r="DG256" s="772">
        <v>0</v>
      </c>
      <c r="DH256" s="737">
        <f>+IF(DG251=0,0,DG256/DG251*100)</f>
        <v>0</v>
      </c>
      <c r="DI256" s="772">
        <v>0</v>
      </c>
      <c r="DJ256" s="737">
        <f>+IF(DI251=0,0,DI256/DI251*100)</f>
        <v>0</v>
      </c>
      <c r="DK256" s="772">
        <v>0</v>
      </c>
      <c r="DL256" s="737">
        <f>+IF(DK251=0,0,DK256/DK251*100)</f>
        <v>0</v>
      </c>
      <c r="DM256" s="772">
        <f>+DG256+DI256+DK256</f>
        <v>0</v>
      </c>
      <c r="DN256" s="737">
        <f>+IF(DM251=0,0,DM256/DM251*100)</f>
        <v>0</v>
      </c>
      <c r="DO256" s="772">
        <f t="shared" si="239"/>
        <v>0</v>
      </c>
      <c r="DP256" s="737">
        <f>+IF(DO251=0,0,DO256/DO251*100)</f>
        <v>0</v>
      </c>
      <c r="DR256" s="772">
        <f t="shared" si="240"/>
        <v>0</v>
      </c>
      <c r="DS256" s="737">
        <f>+IF(DR251=0,0,DR256/DR251*100)</f>
        <v>0</v>
      </c>
      <c r="DT256" s="772">
        <v>0</v>
      </c>
      <c r="DU256" s="737">
        <f>+IF(DT251=0,0,DT256/DT251*100)</f>
        <v>0</v>
      </c>
      <c r="DV256" s="772">
        <v>0</v>
      </c>
      <c r="DW256" s="737">
        <f>+IF(DV251=0,0,DV256/DV251*100)</f>
        <v>0</v>
      </c>
      <c r="DX256" s="772">
        <v>0</v>
      </c>
      <c r="DY256" s="737">
        <f>+IF(DX251=0,0,DX256/DX251*100)</f>
        <v>0</v>
      </c>
      <c r="DZ256" s="772">
        <f>+DT256+DV256+DX256</f>
        <v>0</v>
      </c>
      <c r="EA256" s="737">
        <f>+IF(DZ251=0,0,DZ256/DZ251*100)</f>
        <v>0</v>
      </c>
      <c r="EB256" s="772">
        <v>0</v>
      </c>
      <c r="EC256" s="737">
        <f>+IF(EB251=0,0,EB256/EB251*100)</f>
        <v>0</v>
      </c>
      <c r="ED256" s="772">
        <v>0</v>
      </c>
      <c r="EE256" s="737">
        <f>+IF(ED251=0,0,ED256/ED251*100)</f>
        <v>0</v>
      </c>
      <c r="EF256" s="772">
        <v>0</v>
      </c>
      <c r="EG256" s="737">
        <f>+IF(EF251=0,0,EF256/EF251*100)</f>
        <v>0</v>
      </c>
      <c r="EH256" s="772">
        <f>+EB256+ED256+EF256</f>
        <v>0</v>
      </c>
      <c r="EI256" s="737">
        <f>+IF(EH251=0,0,EH256/EH251*100)</f>
        <v>0</v>
      </c>
      <c r="EJ256" s="772">
        <f t="shared" si="241"/>
        <v>0</v>
      </c>
      <c r="EK256" s="737">
        <f>+IF(EJ251=0,0,EJ256/EJ251*100)</f>
        <v>0</v>
      </c>
      <c r="EL256" s="772">
        <v>0</v>
      </c>
      <c r="EM256" s="737">
        <f>+IF(EL251=0,0,EL256/EL251*100)</f>
        <v>0</v>
      </c>
      <c r="EN256" s="772">
        <v>0</v>
      </c>
      <c r="EO256" s="737">
        <f>+IF(EN251=0,0,EN256/EN251*100)</f>
        <v>0</v>
      </c>
      <c r="EP256" s="772">
        <v>0</v>
      </c>
      <c r="EQ256" s="737">
        <f>+IF(EP251=0,0,EP256/EP251*100)</f>
        <v>0</v>
      </c>
      <c r="ER256" s="772">
        <f>+EL256+EN256+EP256</f>
        <v>0</v>
      </c>
      <c r="ES256" s="737">
        <f>+IF(ER251=0,0,ER256/ER251*100)</f>
        <v>0</v>
      </c>
      <c r="ET256" s="772">
        <v>0</v>
      </c>
      <c r="EU256" s="737">
        <f>+IF(ET251=0,0,ET256/ET251*100)</f>
        <v>0</v>
      </c>
      <c r="EV256" s="772">
        <v>0</v>
      </c>
      <c r="EW256" s="737">
        <f>+IF(EV251=0,0,EV256/EV251*100)</f>
        <v>0</v>
      </c>
      <c r="EX256" s="772">
        <v>0</v>
      </c>
      <c r="EY256" s="737">
        <f>+IF(EX251=0,0,EX256/EX251*100)</f>
        <v>0</v>
      </c>
      <c r="EZ256" s="772">
        <f>+ET256+EV256+EX256</f>
        <v>0</v>
      </c>
      <c r="FA256" s="737">
        <f>+IF(EZ251=0,0,EZ256/EZ251*100)</f>
        <v>0</v>
      </c>
      <c r="FB256" s="772">
        <f t="shared" si="242"/>
        <v>0</v>
      </c>
      <c r="FC256" s="737">
        <f>+IF(FB251=0,0,FB256/FB251*100)</f>
        <v>0</v>
      </c>
      <c r="FD256" s="772">
        <v>0</v>
      </c>
      <c r="FE256" s="737">
        <f>+IF(FD251=0,0,FD256/FD251*100)</f>
        <v>0</v>
      </c>
      <c r="FF256" s="772">
        <v>0</v>
      </c>
      <c r="FG256" s="737">
        <f>+IF(FF251=0,0,FF256/FF251*100)</f>
        <v>0</v>
      </c>
      <c r="FH256" s="772">
        <v>0</v>
      </c>
      <c r="FI256" s="737">
        <f>+IF(FH251=0,0,FH256/FH251*100)</f>
        <v>0</v>
      </c>
      <c r="FJ256" s="772">
        <v>0</v>
      </c>
      <c r="FK256" s="737">
        <f>+IF(FJ251=0,0,FJ256/FJ251*100)</f>
        <v>0</v>
      </c>
    </row>
    <row r="257" spans="2:167" s="758" customFormat="1" ht="13.5" customHeight="1">
      <c r="B257" s="776" t="s">
        <v>4789</v>
      </c>
      <c r="C257" s="766"/>
      <c r="D257" s="766"/>
      <c r="E257" s="767">
        <f t="shared" si="229"/>
        <v>5804.4796402742704</v>
      </c>
      <c r="F257" s="768">
        <f>+IF(E251=0,0,E257/E251*100)</f>
        <v>6.2815037979837074</v>
      </c>
      <c r="G257" s="767">
        <f>G258+G265</f>
        <v>505.23624833735431</v>
      </c>
      <c r="H257" s="768">
        <f>+IF(G251=0,0,G257/G251*100)</f>
        <v>8.6698685922525414</v>
      </c>
      <c r="I257" s="767">
        <f>I258+I265</f>
        <v>380.97123940154228</v>
      </c>
      <c r="J257" s="768">
        <f>+IF(I251=0,0,I257/I251*100)</f>
        <v>9.066714398263457</v>
      </c>
      <c r="K257" s="767">
        <f>K258+K265</f>
        <v>517.90573350546174</v>
      </c>
      <c r="L257" s="768">
        <f>+IF(K251=0,0,K257/K251*100)</f>
        <v>7.7115335598976502</v>
      </c>
      <c r="M257" s="767">
        <f>+M258+M265</f>
        <v>1404.1132212443581</v>
      </c>
      <c r="N257" s="768">
        <f>+IF(M251=0,0,M257/M251*100)</f>
        <v>8.385092588066362</v>
      </c>
      <c r="O257" s="767">
        <f>O258+O265</f>
        <v>498.80965571096385</v>
      </c>
      <c r="P257" s="768">
        <f>+IF(O251=0,0,O257/O251*100)</f>
        <v>6.2728172082371314</v>
      </c>
      <c r="Q257" s="767">
        <f>Q258+Q265</f>
        <v>465.59258094838242</v>
      </c>
      <c r="R257" s="768">
        <f>+IF(Q251=0,0,Q257/Q251*100)</f>
        <v>6.8776227019446843</v>
      </c>
      <c r="S257" s="767">
        <f>S258+S265</f>
        <v>392.13477917865265</v>
      </c>
      <c r="T257" s="768">
        <f>+IF(S251=0,0,S257/S251*100)</f>
        <v>6.2431746576419984</v>
      </c>
      <c r="U257" s="767">
        <f>+U258+U265</f>
        <v>1356.5370158379988</v>
      </c>
      <c r="V257" s="768">
        <f>+IF(U251=0,0,U257/U251*100)</f>
        <v>6.4588964472248476</v>
      </c>
      <c r="W257" s="767">
        <f t="shared" si="231"/>
        <v>2760.6502370823569</v>
      </c>
      <c r="X257" s="768">
        <f>+IF(W251=0,0,W257/W251*100)</f>
        <v>7.3133751430595595</v>
      </c>
      <c r="Y257" s="767">
        <f>Y258+Y265</f>
        <v>387.7709518266318</v>
      </c>
      <c r="Z257" s="768">
        <f>+IF(Y251=0,0,Y257/Y251*100)</f>
        <v>5.9889945064061703</v>
      </c>
      <c r="AA257" s="767">
        <f>AA258+AA265</f>
        <v>436.77921701158976</v>
      </c>
      <c r="AB257" s="768">
        <f>+IF(AA251=0,0,AA257/AA251*100)</f>
        <v>5.3673615561008532</v>
      </c>
      <c r="AC257" s="767">
        <f>AC258+AC265</f>
        <v>417.38652928019422</v>
      </c>
      <c r="AD257" s="768">
        <f>+IF(AC251=0,0,AC257/AC251*100)</f>
        <v>4.9675023803026646</v>
      </c>
      <c r="AE257" s="767">
        <f>+AE258+AE265</f>
        <v>1241.9366981184157</v>
      </c>
      <c r="AF257" s="768">
        <f>+IF(AE251=0,0,AE257/AE251*100)</f>
        <v>5.3962625444820462</v>
      </c>
      <c r="AG257" s="767">
        <f>AG258+AG265</f>
        <v>545.84419449191523</v>
      </c>
      <c r="AH257" s="768">
        <f>+IF(AG251=0,0,AG257/AG251*100)</f>
        <v>5.3802938712923405</v>
      </c>
      <c r="AI257" s="767">
        <f>AI258+AI265</f>
        <v>573.88367861458482</v>
      </c>
      <c r="AJ257" s="768">
        <f>+IF(AI251=0,0,AI257/AI251*100)</f>
        <v>5.2020927140089608</v>
      </c>
      <c r="AK257" s="767">
        <f>AK258+AK265</f>
        <v>682.16483196699789</v>
      </c>
      <c r="AL257" s="768">
        <f>+IF(AK251=0,0,AK257/AK251*100)</f>
        <v>6.5178277634332034</v>
      </c>
      <c r="AM257" s="767">
        <f>+AM258+AM265</f>
        <v>1801.8927050734978</v>
      </c>
      <c r="AN257" s="768">
        <f>+IF(AM251=0,0,AM257/AM251*100)</f>
        <v>5.6944124992880347</v>
      </c>
      <c r="AO257" s="767">
        <f t="shared" si="234"/>
        <v>3043.8294031919136</v>
      </c>
      <c r="AP257" s="768">
        <f>+IF(AO251=0,0,AO257/AO251*100)</f>
        <v>5.5688708089618357</v>
      </c>
      <c r="AQ257" s="734"/>
      <c r="AR257" s="767">
        <f>AR258+AR265</f>
        <v>6718.9808740712961</v>
      </c>
      <c r="AS257" s="768">
        <f>+IF(AR251=0,0,AR257/AR251*100)</f>
        <v>5.8141784544227502</v>
      </c>
      <c r="AT257" s="767">
        <f>AT258+AT265</f>
        <v>520.18485059959528</v>
      </c>
      <c r="AU257" s="768">
        <f>+IF(AT251=0,0,AT257/AT251*100)</f>
        <v>5.2291410539316212</v>
      </c>
      <c r="AV257" s="767">
        <f>AV258+AV265</f>
        <v>593.38887687799991</v>
      </c>
      <c r="AW257" s="768">
        <f>+IF(AV251=0,0,AV257/AV251*100)</f>
        <v>6.3916628970946814</v>
      </c>
      <c r="AX257" s="767">
        <f>AX258+AX265</f>
        <v>668.41765457439988</v>
      </c>
      <c r="AY257" s="768">
        <f>+IF(AX251=0,0,AX257/AX251*100)</f>
        <v>6.3156342197434938</v>
      </c>
      <c r="AZ257" s="767">
        <f>+AZ258+AZ265</f>
        <v>1781.9913820519951</v>
      </c>
      <c r="BA257" s="768">
        <f>+IF(AZ251=0,0,AZ257/AZ251*100)</f>
        <v>5.9768000239850583</v>
      </c>
      <c r="BB257" s="767">
        <f>BB258+BB265</f>
        <v>507.41107600160001</v>
      </c>
      <c r="BC257" s="768">
        <f>+IF(BB251=0,0,BB257/BB251*100)</f>
        <v>6.4913529250096786</v>
      </c>
      <c r="BD257" s="767">
        <f>BD258+BD265</f>
        <v>481.09832811500007</v>
      </c>
      <c r="BE257" s="768">
        <f>+IF(BD251=0,0,BD257/BD251*100)</f>
        <v>6.4930896885588076</v>
      </c>
      <c r="BF257" s="767">
        <f>BF258+BF265</f>
        <v>511.23100721659995</v>
      </c>
      <c r="BG257" s="768">
        <f>+IF(BF251=0,0,BF257/BF251*100)</f>
        <v>6.6152809593442106</v>
      </c>
      <c r="BH257" s="767">
        <f>+BH258+BH265</f>
        <v>1499.7404113332002</v>
      </c>
      <c r="BI257" s="768">
        <f>+IF(BH251=0,0,BH257/BH251*100)</f>
        <v>6.533636710924176</v>
      </c>
      <c r="BJ257" s="767">
        <f t="shared" si="235"/>
        <v>3281.7317933851955</v>
      </c>
      <c r="BK257" s="768">
        <f>+IF(BJ251=0,0,BJ257/BJ251*100)</f>
        <v>6.219018760509039</v>
      </c>
      <c r="BL257" s="767">
        <f>BL258+BL265</f>
        <v>490.40355061399998</v>
      </c>
      <c r="BM257" s="768">
        <f>+IF(BL251=0,0,BL257/BL251*100)</f>
        <v>6.3363741021165332</v>
      </c>
      <c r="BN257" s="767">
        <f>BN258+BN265</f>
        <v>615.33797673539993</v>
      </c>
      <c r="BO257" s="768">
        <f>+IF(BN251=0,0,BN257/BN251*100)</f>
        <v>6.3225924719086919</v>
      </c>
      <c r="BP257" s="767">
        <f>BP258+BP265</f>
        <v>510.63206511860005</v>
      </c>
      <c r="BQ257" s="768">
        <f>+IF(BP251=0,0,BP257/BP251*100)</f>
        <v>5.2497325939557777</v>
      </c>
      <c r="BR257" s="767">
        <f>+BR258+BR265</f>
        <v>1616.373592468</v>
      </c>
      <c r="BS257" s="768">
        <f>+IF(BR251=0,0,BR257/BR251*100)</f>
        <v>5.9428369106590111</v>
      </c>
      <c r="BT257" s="767">
        <f>BT258+BT265</f>
        <v>557.61958425319995</v>
      </c>
      <c r="BU257" s="768">
        <f>+IF(BT251=0,0,BT257/BT251*100)</f>
        <v>5.3508570281342083</v>
      </c>
      <c r="BV257" s="767">
        <f>BV258+BV265</f>
        <v>587.94340140209999</v>
      </c>
      <c r="BW257" s="768">
        <f>+IF(BV251=0,0,BV257/BV251*100)</f>
        <v>4.7837164664321747</v>
      </c>
      <c r="BX257" s="767">
        <f>BX258+BX265</f>
        <v>675.31250256279998</v>
      </c>
      <c r="BY257" s="768">
        <f>+IF(BX251=0,0,BX257/BX251*100)</f>
        <v>5.2421388101716682</v>
      </c>
      <c r="BZ257" s="767">
        <f>+BZ258+BZ265</f>
        <v>1820.8754882180999</v>
      </c>
      <c r="CA257" s="768">
        <f>+IF(BZ251=0,0,BZ257/BZ251*100)</f>
        <v>5.1156771283800788</v>
      </c>
      <c r="CB257" s="767">
        <f t="shared" si="236"/>
        <v>3437.2490806860997</v>
      </c>
      <c r="CC257" s="768">
        <f>+IF(CB251=0,0,CB257/CB251*100)</f>
        <v>5.4739616890308822</v>
      </c>
      <c r="CE257" s="767">
        <f t="shared" si="237"/>
        <v>9750.1866409143167</v>
      </c>
      <c r="CF257" s="768">
        <f>+IF(CE251=0,0,CE257/CE251*100)</f>
        <v>5.0754573550053506</v>
      </c>
      <c r="CG257" s="767">
        <f>CG258+CG265</f>
        <v>679.96043273249984</v>
      </c>
      <c r="CH257" s="768">
        <f>+IF(CG251=0,0,CG257/CG251*100)</f>
        <v>5.0787281759108156</v>
      </c>
      <c r="CI257" s="767">
        <f>CI258+CI265</f>
        <v>628.26753981920001</v>
      </c>
      <c r="CJ257" s="768">
        <f>+IF(CI251=0,0,CI257/CI251*100)</f>
        <v>5.305302251716383</v>
      </c>
      <c r="CK257" s="767">
        <f>CK258+CK265</f>
        <v>812.22192865119996</v>
      </c>
      <c r="CL257" s="768">
        <f>+IF(CK251=0,0,CK257/CK251*100)</f>
        <v>5.7771161806875835</v>
      </c>
      <c r="CM257" s="767">
        <f>+CM258+CM265</f>
        <v>2120.4499012029</v>
      </c>
      <c r="CN257" s="768">
        <f>+IF(CM251=0,0,CM257/CM251*100)</f>
        <v>5.3969263825951508</v>
      </c>
      <c r="CO257" s="767">
        <f>CO258+CO265</f>
        <v>740.72743519740004</v>
      </c>
      <c r="CP257" s="768">
        <f>+IF(CO251=0,0,CO257/CO251*100)</f>
        <v>5.4594809875601298</v>
      </c>
      <c r="CQ257" s="767">
        <f>CQ258+CQ265</f>
        <v>761.0663779404</v>
      </c>
      <c r="CR257" s="768">
        <f>+IF(CQ251=0,0,CQ257/CQ251*100)</f>
        <v>6.2699572314242156</v>
      </c>
      <c r="CS257" s="767">
        <f>CS258+CS265</f>
        <v>657.29411119639985</v>
      </c>
      <c r="CT257" s="768">
        <f>+IF(CS251=0,0,CS257/CS251*100)</f>
        <v>5.635862262354566</v>
      </c>
      <c r="CU257" s="767">
        <f>+CU258+CU265</f>
        <v>2159.0879243342001</v>
      </c>
      <c r="CV257" s="768">
        <f>+IF(CU251=0,0,CU257/CU251*100)</f>
        <v>5.777792236369014</v>
      </c>
      <c r="CW257" s="767">
        <f t="shared" si="238"/>
        <v>4279.5378255370997</v>
      </c>
      <c r="CX257" s="768">
        <f>+IF(CW251=0,0,CW257/CW251*100)</f>
        <v>5.582586684158529</v>
      </c>
      <c r="CY257" s="767">
        <f>CY258+CY265</f>
        <v>731.16802274429995</v>
      </c>
      <c r="CZ257" s="768">
        <f>+IF(CY251=0,0,CY257/CY251*100)</f>
        <v>4.8590225081424574</v>
      </c>
      <c r="DA257" s="767">
        <f>DA258+DA265</f>
        <v>810.58991268750003</v>
      </c>
      <c r="DB257" s="768">
        <f>+IF(DA251=0,0,DA257/DA251*100)</f>
        <v>4.5138848206782702</v>
      </c>
      <c r="DC257" s="767">
        <f>DC258+DC265</f>
        <v>965.91875650759994</v>
      </c>
      <c r="DD257" s="768">
        <f>+IF(DC251=0,0,DC257/DC251*100)</f>
        <v>4.7203321639781191</v>
      </c>
      <c r="DE257" s="767">
        <f>+DE258+DE265</f>
        <v>2507.6766919394004</v>
      </c>
      <c r="DF257" s="768">
        <f>+IF(DE251=0,0,DE257/DE251*100)</f>
        <v>4.6900271342851383</v>
      </c>
      <c r="DG257" s="767">
        <f>DG258+DG265</f>
        <v>928.0934476056168</v>
      </c>
      <c r="DH257" s="768">
        <f>+IF(DG251=0,0,DG257/DG251*100)</f>
        <v>4.9436910211108884</v>
      </c>
      <c r="DI257" s="767">
        <f>DI258+DI265</f>
        <v>904.8259307647769</v>
      </c>
      <c r="DJ257" s="768">
        <f>+IF(DI251=0,0,DI257/DI251*100)</f>
        <v>4.1012136816159765</v>
      </c>
      <c r="DK257" s="767">
        <f>DK258+DK265</f>
        <v>1130.0527450674226</v>
      </c>
      <c r="DL257" s="768">
        <f>+IF(DK251=0,0,DK257/DK251*100)</f>
        <v>5.345075706761337</v>
      </c>
      <c r="DM257" s="767">
        <f>+DM258+DM265</f>
        <v>2962.9721234378167</v>
      </c>
      <c r="DN257" s="768">
        <f>+IF(DM251=0,0,DM257/DM251*100)</f>
        <v>4.780712592891029</v>
      </c>
      <c r="DO257" s="767">
        <f t="shared" si="239"/>
        <v>5470.648815377217</v>
      </c>
      <c r="DP257" s="768">
        <f>+IF(DO251=0,0,DO257/DO251*100)</f>
        <v>4.7387120096873536</v>
      </c>
      <c r="DR257" s="767">
        <f t="shared" si="240"/>
        <v>9864.5585758998532</v>
      </c>
      <c r="DS257" s="768">
        <f>+IF(DR251=0,0,DR257/DR251*100)</f>
        <v>4.7099685793311279</v>
      </c>
      <c r="DT257" s="767">
        <f>DT258+DT265</f>
        <v>807.13689695624851</v>
      </c>
      <c r="DU257" s="768">
        <f>+IF(DT251=0,0,DT257/DT251*100)</f>
        <v>4.5896620015795042</v>
      </c>
      <c r="DV257" s="767">
        <f>DV258+DV265</f>
        <v>796.488760120488</v>
      </c>
      <c r="DW257" s="768">
        <f>+IF(DV251=0,0,DV257/DV251*100)</f>
        <v>4.5913667848473168</v>
      </c>
      <c r="DX257" s="767">
        <f>DX258+DX265</f>
        <v>838.16854873891918</v>
      </c>
      <c r="DY257" s="768">
        <f>+IF(DX251=0,0,DX257/DX251*100)</f>
        <v>4.7562084584061344</v>
      </c>
      <c r="DZ257" s="767">
        <f>+DZ258+DZ265</f>
        <v>2441.7942058156559</v>
      </c>
      <c r="EA257" s="768">
        <f>+IF(DZ251=0,0,DZ257/DZ251*100)</f>
        <v>4.6460694816498744</v>
      </c>
      <c r="EB257" s="767">
        <f>EB258+EB265</f>
        <v>801.51768623475709</v>
      </c>
      <c r="EC257" s="768">
        <f>+IF(EB251=0,0,EB257/EB251*100)</f>
        <v>5.0500406843110222</v>
      </c>
      <c r="ED257" s="767">
        <f>ED258+ED265</f>
        <v>861.03085526593327</v>
      </c>
      <c r="EE257" s="768">
        <f>+IF(ED251=0,0,ED257/ED251*100)</f>
        <v>4.9068280735664178</v>
      </c>
      <c r="EF257" s="767">
        <f>EF258+EF265</f>
        <v>835.0843176245603</v>
      </c>
      <c r="EG257" s="768">
        <f>+IF(EF251=0,0,EF257/EF251*100)</f>
        <v>4.5526910574764514</v>
      </c>
      <c r="EH257" s="767">
        <f>+EH258+EH265</f>
        <v>2497.6328591252509</v>
      </c>
      <c r="EI257" s="768">
        <f>+IF(EH251=0,0,EH257/EH251*100)</f>
        <v>4.8252463929806515</v>
      </c>
      <c r="EJ257" s="767">
        <f t="shared" si="241"/>
        <v>4939.4270649409063</v>
      </c>
      <c r="EK257" s="768">
        <f>+IF(EJ251=0,0,EJ257/EJ251*100)</f>
        <v>4.734975739681162</v>
      </c>
      <c r="EL257" s="767">
        <f>EL258+EL265</f>
        <v>819.01508255233421</v>
      </c>
      <c r="EM257" s="768">
        <f>+IF(EL251=0,0,EL257/EL251*100)</f>
        <v>5.0668386052944197</v>
      </c>
      <c r="EN257" s="767">
        <f>EN258+EN265</f>
        <v>832.65165914212116</v>
      </c>
      <c r="EO257" s="768">
        <f>+IF(EN251=0,0,EN257/EN251*100)</f>
        <v>4.9391740404573374</v>
      </c>
      <c r="EP257" s="767">
        <f>EP258+EP265</f>
        <v>819.49562813775447</v>
      </c>
      <c r="EQ257" s="768">
        <f>+IF(EP251=0,0,EP257/EP251*100)</f>
        <v>4.8270495406069669</v>
      </c>
      <c r="ER257" s="767">
        <f>+ER258+ER265</f>
        <v>2471.1623698322096</v>
      </c>
      <c r="ES257" s="768">
        <f>+IF(ER251=0,0,ER257/ER251*100)</f>
        <v>4.9423749446979501</v>
      </c>
      <c r="ET257" s="767">
        <f>ET258+ET265</f>
        <v>848.10892988901924</v>
      </c>
      <c r="EU257" s="768">
        <f>+IF(ET251=0,0,ET257/ET251*100)</f>
        <v>4.634312676832816</v>
      </c>
      <c r="EV257" s="767">
        <f>EV258+EV265</f>
        <v>780.66831865160327</v>
      </c>
      <c r="EW257" s="768">
        <f>+IF(EV251=0,0,EV257/EV251*100)</f>
        <v>4.2283060077152559</v>
      </c>
      <c r="EX257" s="767">
        <f>EX258+EX265</f>
        <v>825.1918925861155</v>
      </c>
      <c r="EY257" s="768">
        <f>+IF(EX251=0,0,EX257/EX251*100)</f>
        <v>4.4947370533135409</v>
      </c>
      <c r="EZ257" s="767">
        <f>+EZ258+EZ265</f>
        <v>2453.9691411267381</v>
      </c>
      <c r="FA257" s="768">
        <f>+IF(EZ251=0,0,EZ257/EZ251*100)</f>
        <v>4.4518368984893097</v>
      </c>
      <c r="FB257" s="767">
        <f t="shared" si="242"/>
        <v>4925.1315109589477</v>
      </c>
      <c r="FC257" s="768">
        <f>+IF(FB251=0,0,FB257/FB251*100)</f>
        <v>4.6851527313937584</v>
      </c>
      <c r="FD257" s="767">
        <f>FD258+FD265</f>
        <v>12418.830616350198</v>
      </c>
      <c r="FE257" s="768">
        <f>+IF(FD251=0,0,FD257/FD251*100)</f>
        <v>5.2743698069853115</v>
      </c>
      <c r="FF257" s="767">
        <f>FF258+FF265</f>
        <v>13770.640898416437</v>
      </c>
      <c r="FG257" s="768">
        <f>+IF(FF251=0,0,FF257/FF251*100)</f>
        <v>5.2178334602141652</v>
      </c>
      <c r="FH257" s="767">
        <f>FH258+FH265</f>
        <v>15590.225065129976</v>
      </c>
      <c r="FI257" s="768">
        <f>+IF(FH251=0,0,FH257/FH251*100)</f>
        <v>5.2309344131693187</v>
      </c>
      <c r="FJ257" s="767">
        <f>FJ258+FJ265</f>
        <v>13963.764851516888</v>
      </c>
      <c r="FK257" s="768">
        <f>+IF(FJ251=0,0,FJ257/FJ251*100)</f>
        <v>4.9191278421751674</v>
      </c>
    </row>
    <row r="258" spans="2:167" s="758" customFormat="1" ht="13.5" customHeight="1">
      <c r="B258" s="777"/>
      <c r="C258" s="778" t="s">
        <v>4790</v>
      </c>
      <c r="D258" s="778"/>
      <c r="E258" s="779">
        <f t="shared" si="229"/>
        <v>4595.092317736171</v>
      </c>
      <c r="F258" s="733">
        <f>+IF(E251=0,0,E258/E251*100)</f>
        <v>4.9727265206811282</v>
      </c>
      <c r="G258" s="779">
        <f>SUM(G259:G264)</f>
        <v>423.49116260805431</v>
      </c>
      <c r="H258" s="733">
        <f>+IF(G251=0,0,G258/G251*100)</f>
        <v>7.2671205636466718</v>
      </c>
      <c r="I258" s="779">
        <f>SUM(I259:I264)</f>
        <v>294.81146229594231</v>
      </c>
      <c r="J258" s="733">
        <f>+IF(I251=0,0,I258/I251*100)</f>
        <v>7.0162024150973306</v>
      </c>
      <c r="K258" s="779">
        <f>SUM(K259:K264)</f>
        <v>375.20896619306171</v>
      </c>
      <c r="L258" s="733">
        <f>+IF(K251=0,0,K258/K251*100)</f>
        <v>5.5868015115182832</v>
      </c>
      <c r="M258" s="779">
        <f>SUM(M259:M264)</f>
        <v>1093.5115910970583</v>
      </c>
      <c r="N258" s="733">
        <f>+IF(M251=0,0,M258/M251*100)</f>
        <v>6.5302397262142726</v>
      </c>
      <c r="O258" s="779">
        <f>SUM(O259:O264)</f>
        <v>362.62164547136382</v>
      </c>
      <c r="P258" s="733">
        <f>+IF(O251=0,0,O258/O251*100)</f>
        <v>4.5601749520063235</v>
      </c>
      <c r="Q258" s="779">
        <f>SUM(Q259:Q264)</f>
        <v>356.01501237558239</v>
      </c>
      <c r="R258" s="733">
        <f>+IF(Q251=0,0,Q258/Q251*100)</f>
        <v>5.2589689602869294</v>
      </c>
      <c r="S258" s="779">
        <f>SUM(S259:S264)</f>
        <v>340.64894379665265</v>
      </c>
      <c r="T258" s="733">
        <f>+IF(S251=0,0,S258/S251*100)</f>
        <v>5.4234690876395284</v>
      </c>
      <c r="U258" s="779">
        <f>SUM(U259:U264)</f>
        <v>1059.2856016435987</v>
      </c>
      <c r="V258" s="733">
        <f>+IF(U251=0,0,U258/U251*100)</f>
        <v>5.0435896176601958</v>
      </c>
      <c r="W258" s="779">
        <f t="shared" si="231"/>
        <v>2152.797192740657</v>
      </c>
      <c r="X258" s="733">
        <f>+IF(W251=0,0,W258/W251*100)</f>
        <v>5.7030815660579588</v>
      </c>
      <c r="Y258" s="779">
        <f>SUM(Y259:Y264)</f>
        <v>326.1369827582318</v>
      </c>
      <c r="Z258" s="733">
        <f>+IF(Y251=0,0,Y258/Y251*100)</f>
        <v>5.0370781743037911</v>
      </c>
      <c r="AA258" s="779">
        <f>SUM(AA259:AA264)</f>
        <v>363.50143992718978</v>
      </c>
      <c r="AB258" s="733">
        <f>+IF(AA251=0,0,AA258/AA251*100)</f>
        <v>4.466887567593977</v>
      </c>
      <c r="AC258" s="779">
        <f>SUM(AC259:AC264)</f>
        <v>313.07787677819425</v>
      </c>
      <c r="AD258" s="733">
        <f>+IF(AC251=0,0,AC258/AC251*100)</f>
        <v>3.726078799902425</v>
      </c>
      <c r="AE258" s="779">
        <f>SUM(AE259:AE264)</f>
        <v>1002.7162994636159</v>
      </c>
      <c r="AF258" s="733">
        <f>+IF(AE251=0,0,AE258/AE251*100)</f>
        <v>4.3568407453736695</v>
      </c>
      <c r="AG258" s="779">
        <f>SUM(AG259:AG264)</f>
        <v>451.98297676301524</v>
      </c>
      <c r="AH258" s="733">
        <f>+IF(AG251=0,0,AG258/AG251*100)</f>
        <v>4.4551197289367481</v>
      </c>
      <c r="AI258" s="779">
        <f>SUM(AI259:AI264)</f>
        <v>431.16279176978486</v>
      </c>
      <c r="AJ258" s="733">
        <f>+IF(AI251=0,0,AI258/AI251*100)</f>
        <v>3.9083683701060696</v>
      </c>
      <c r="AK258" s="779">
        <f>SUM(AK259:AK264)</f>
        <v>556.43305699909786</v>
      </c>
      <c r="AL258" s="733">
        <f>+IF(AK251=0,0,AK258/AK251*100)</f>
        <v>5.3165080599994727</v>
      </c>
      <c r="AM258" s="779">
        <f>SUM(AM259:AM264)</f>
        <v>1439.578825531898</v>
      </c>
      <c r="AN258" s="733">
        <f>+IF(AM251=0,0,AM258/AM251*100)</f>
        <v>4.549413866174044</v>
      </c>
      <c r="AO258" s="779">
        <f t="shared" si="234"/>
        <v>2442.295124995514</v>
      </c>
      <c r="AP258" s="733">
        <f>+IF(AO251=0,0,AO258/AO251*100)</f>
        <v>4.4683273031644948</v>
      </c>
      <c r="AQ258" s="734"/>
      <c r="AR258" s="779">
        <f>SUM(AR259:AR264)</f>
        <v>5220.6126590712956</v>
      </c>
      <c r="AS258" s="733">
        <f>+IF(AR251=0,0,AR258/AR251*100)</f>
        <v>4.5175859568813683</v>
      </c>
      <c r="AT258" s="779">
        <f>SUM(AT259:AT264)</f>
        <v>375.65126659959526</v>
      </c>
      <c r="AU258" s="733">
        <f>+IF(AT251=0,0,AT258/AT251*100)</f>
        <v>3.7762219677738615</v>
      </c>
      <c r="AV258" s="779">
        <f>SUM(AV259:AV264)</f>
        <v>446.64458087799994</v>
      </c>
      <c r="AW258" s="733">
        <f>+IF(AV251=0,0,AV258/AV251*100)</f>
        <v>4.8110129916932376</v>
      </c>
      <c r="AX258" s="779">
        <f>SUM(AX259:AX264)</f>
        <v>513.44196857439988</v>
      </c>
      <c r="AY258" s="733">
        <f>+IF(AX251=0,0,AX258/AX251*100)</f>
        <v>4.8513255812276057</v>
      </c>
      <c r="AZ258" s="779">
        <f>SUM(AZ259:AZ264)</f>
        <v>1335.7378160519952</v>
      </c>
      <c r="BA258" s="733">
        <f>+IF(AZ251=0,0,AZ258/AZ251*100)</f>
        <v>4.4800653310815921</v>
      </c>
      <c r="BB258" s="779">
        <f>SUM(BB259:BB264)</f>
        <v>375.4730410016</v>
      </c>
      <c r="BC258" s="733">
        <f>+IF(BB251=0,0,BB258/BB251*100)</f>
        <v>4.8034584545811718</v>
      </c>
      <c r="BD258" s="779">
        <f>SUM(BD259:BD264)</f>
        <v>387.21300811500004</v>
      </c>
      <c r="BE258" s="733">
        <f>+IF(BD251=0,0,BD258/BD251*100)</f>
        <v>5.2259769850340385</v>
      </c>
      <c r="BF258" s="779">
        <f>SUM(BF259:BF264)</f>
        <v>415.46210121659993</v>
      </c>
      <c r="BG258" s="733">
        <f>+IF(BF251=0,0,BF258/BF251*100)</f>
        <v>5.3760403588799948</v>
      </c>
      <c r="BH258" s="779">
        <f>SUM(BH259:BH264)</f>
        <v>1178.1481503332002</v>
      </c>
      <c r="BI258" s="733">
        <f>+IF(BH251=0,0,BH258/BH251*100)</f>
        <v>5.1326162499559551</v>
      </c>
      <c r="BJ258" s="779">
        <f t="shared" si="235"/>
        <v>2513.8859663851954</v>
      </c>
      <c r="BK258" s="733">
        <f>+IF(BJ251=0,0,BJ258/BJ251*100)</f>
        <v>4.7639188608411924</v>
      </c>
      <c r="BL258" s="779">
        <f>SUM(BL259:BL264)</f>
        <v>390.69945361399999</v>
      </c>
      <c r="BM258" s="733">
        <f>+IF(BL251=0,0,BL258/BL251*100)</f>
        <v>5.0481239307735057</v>
      </c>
      <c r="BN258" s="779">
        <f>SUM(BN259:BN264)</f>
        <v>508.82711373539991</v>
      </c>
      <c r="BO258" s="733">
        <f>+IF(BN251=0,0,BN258/BN251*100)</f>
        <v>5.228194261427566</v>
      </c>
      <c r="BP258" s="779">
        <f>SUM(BP259:BP264)</f>
        <v>393.39949911860003</v>
      </c>
      <c r="BQ258" s="733">
        <f>+IF(BP251=0,0,BP258/BP251*100)</f>
        <v>4.0444819549064466</v>
      </c>
      <c r="BR258" s="779">
        <f>SUM(BR259:BR264)</f>
        <v>1292.926066468</v>
      </c>
      <c r="BS258" s="733">
        <f>+IF(BR251=0,0,BR258/BR251*100)</f>
        <v>4.753634176135745</v>
      </c>
      <c r="BT258" s="779">
        <f>SUM(BT259:BT264)</f>
        <v>432.74177425319999</v>
      </c>
      <c r="BU258" s="733">
        <f>+IF(BT251=0,0,BT258/BT251*100)</f>
        <v>4.1525431127587122</v>
      </c>
      <c r="BV258" s="779">
        <f>SUM(BV259:BV264)</f>
        <v>453.88343140209997</v>
      </c>
      <c r="BW258" s="733">
        <f>+IF(BV251=0,0,BV258/BV251*100)</f>
        <v>3.6929569061597922</v>
      </c>
      <c r="BX258" s="779">
        <f>SUM(BX259:BX264)</f>
        <v>527.17542056280001</v>
      </c>
      <c r="BY258" s="733">
        <f>+IF(BX251=0,0,BX258/BX251*100)</f>
        <v>4.0922191154662269</v>
      </c>
      <c r="BZ258" s="779">
        <f>SUM(BZ259:BZ264)</f>
        <v>1413.8006262181</v>
      </c>
      <c r="CA258" s="733">
        <f>+IF(BZ251=0,0,BZ258/BZ251*100)</f>
        <v>3.9720165241562473</v>
      </c>
      <c r="CB258" s="779">
        <f t="shared" si="236"/>
        <v>2706.7266926861003</v>
      </c>
      <c r="CC258" s="733">
        <f>+IF(CB251=0,0,CB258/CB251*100)</f>
        <v>4.3105744944976454</v>
      </c>
      <c r="CE258" s="779">
        <f t="shared" si="237"/>
        <v>8270.3118552930173</v>
      </c>
      <c r="CF258" s="733">
        <f>+IF(CE251=0,0,CE258/CE251*100)</f>
        <v>4.3051088845821992</v>
      </c>
      <c r="CG258" s="779">
        <f>SUM(CG259:CG264)</f>
        <v>554.80394073249988</v>
      </c>
      <c r="CH258" s="733">
        <f>+IF(CG251=0,0,CG258/CG251*100)</f>
        <v>4.1439152489818474</v>
      </c>
      <c r="CI258" s="779">
        <f>SUM(CI259:CI264)</f>
        <v>520.14246081919998</v>
      </c>
      <c r="CJ258" s="733">
        <f>+IF(CI251=0,0,CI258/CI251*100)</f>
        <v>4.3922577464236374</v>
      </c>
      <c r="CK258" s="779">
        <f>SUM(CK259:CK264)</f>
        <v>653.8528076511999</v>
      </c>
      <c r="CL258" s="733">
        <f>+IF(CK251=0,0,CK258/CK251*100)</f>
        <v>4.6506792067810698</v>
      </c>
      <c r="CM258" s="779">
        <f>SUM(CM259:CM264)</f>
        <v>1728.7992092028999</v>
      </c>
      <c r="CN258" s="733">
        <f>+IF(CM251=0,0,CM258/CM251*100)</f>
        <v>4.4001049291774716</v>
      </c>
      <c r="CO258" s="779">
        <f>SUM(CO259:CO264)</f>
        <v>597.15855319740001</v>
      </c>
      <c r="CP258" s="733">
        <f>+IF(CO251=0,0,CO258/CO251*100)</f>
        <v>4.4013163450214314</v>
      </c>
      <c r="CQ258" s="779">
        <f>SUM(CQ259:CQ264)</f>
        <v>604.59779894040003</v>
      </c>
      <c r="CR258" s="733">
        <f>+IF(CQ251=0,0,CQ258/CQ251*100)</f>
        <v>4.9809089606982839</v>
      </c>
      <c r="CS258" s="779">
        <f>SUM(CS259:CS264)</f>
        <v>553.65900319639991</v>
      </c>
      <c r="CT258" s="733">
        <f>+IF(CS251=0,0,CS258/CS251*100)</f>
        <v>4.7472597565917862</v>
      </c>
      <c r="CU258" s="779">
        <f>SUM(CU259:CU264)</f>
        <v>1755.4153553342001</v>
      </c>
      <c r="CV258" s="733">
        <f>+IF(CU251=0,0,CU258/CU251*100)</f>
        <v>4.697550802513299</v>
      </c>
      <c r="CW258" s="779">
        <f t="shared" si="238"/>
        <v>3484.2145645371002</v>
      </c>
      <c r="CX258" s="733">
        <f>+IF(CW251=0,0,CW258/CW251*100)</f>
        <v>4.5451005752694451</v>
      </c>
      <c r="CY258" s="779">
        <f>SUM(CY259:CY264)</f>
        <v>707.90436274429999</v>
      </c>
      <c r="CZ258" s="733">
        <f>+IF(CY251=0,0,CY258/CY251*100)</f>
        <v>4.7044224107017838</v>
      </c>
      <c r="DA258" s="779">
        <f>SUM(DA259:DA264)</f>
        <v>750.21077468750002</v>
      </c>
      <c r="DB258" s="733">
        <f>+IF(DA251=0,0,DA258/DA251*100)</f>
        <v>4.1776550326708906</v>
      </c>
      <c r="DC258" s="779">
        <f>SUM(DC259:DC264)</f>
        <v>811.39395350759992</v>
      </c>
      <c r="DD258" s="733">
        <f>+IF(DC251=0,0,DC258/DC251*100)</f>
        <v>3.9651874969767764</v>
      </c>
      <c r="DE258" s="779">
        <f>SUM(DE259:DE264)</f>
        <v>2269.5090909394003</v>
      </c>
      <c r="DF258" s="733">
        <f>+IF(DE251=0,0,DE258/DE251*100)</f>
        <v>4.2445899235043045</v>
      </c>
      <c r="DG258" s="779">
        <f>SUM(DG259:DG264)</f>
        <v>774.60765730561673</v>
      </c>
      <c r="DH258" s="733">
        <f>+IF(DG251=0,0,DG258/DG251*100)</f>
        <v>4.1261156731415571</v>
      </c>
      <c r="DI258" s="779">
        <f>SUM(DI259:DI264)</f>
        <v>779.2588087822769</v>
      </c>
      <c r="DJ258" s="733">
        <f>+IF(DI251=0,0,DI258/DI251*100)</f>
        <v>3.532068190614738</v>
      </c>
      <c r="DK258" s="779">
        <f>SUM(DK259:DK264)</f>
        <v>962.72173372862267</v>
      </c>
      <c r="DL258" s="733">
        <f>+IF(DK251=0,0,DK258/DK251*100)</f>
        <v>4.5536109476173179</v>
      </c>
      <c r="DM258" s="779">
        <f>SUM(DM259:DM264)</f>
        <v>2516.5881998165164</v>
      </c>
      <c r="DN258" s="733">
        <f>+IF(DM251=0,0,DM258/DM251*100)</f>
        <v>4.0604785994491923</v>
      </c>
      <c r="DO258" s="779">
        <f t="shared" si="239"/>
        <v>4786.0972907559171</v>
      </c>
      <c r="DP258" s="733">
        <f>+IF(DO251=0,0,DO258/DO251*100)</f>
        <v>4.1457489735928741</v>
      </c>
      <c r="DR258" s="779">
        <f t="shared" si="240"/>
        <v>9051.2802667708529</v>
      </c>
      <c r="DS258" s="733">
        <f>+IF(DR251=0,0,DR258/DR251*100)</f>
        <v>4.321657713439218</v>
      </c>
      <c r="DT258" s="779">
        <f>SUM(DT259:DT264)</f>
        <v>733.34435945624853</v>
      </c>
      <c r="DU258" s="733">
        <f>+IF(DT251=0,0,DT258/DT251*100)</f>
        <v>4.1700518875566299</v>
      </c>
      <c r="DV258" s="779">
        <f>SUM(DV259:DV264)</f>
        <v>722.69622262048802</v>
      </c>
      <c r="DW258" s="733">
        <f>+IF(DV251=0,0,DV258/DV251*100)</f>
        <v>4.165989023589459</v>
      </c>
      <c r="DX258" s="779">
        <f>SUM(DX259:DX264)</f>
        <v>757.43534410991913</v>
      </c>
      <c r="DY258" s="733">
        <f>+IF(DX251=0,0,DX258/DX251*100)</f>
        <v>4.2980858632450385</v>
      </c>
      <c r="DZ258" s="779">
        <f>SUM(DZ259:DZ264)</f>
        <v>2213.4759261866557</v>
      </c>
      <c r="EA258" s="733">
        <f>+IF(DZ251=0,0,DZ258/DZ251*100)</f>
        <v>4.2116419657844419</v>
      </c>
      <c r="EB258" s="779">
        <f>SUM(EB259:EB264)</f>
        <v>727.72514873475711</v>
      </c>
      <c r="EC258" s="733">
        <f>+IF(EB251=0,0,EB258/EB251*100)</f>
        <v>4.5851035744087474</v>
      </c>
      <c r="ED258" s="779">
        <f>SUM(ED259:ED264)</f>
        <v>787.23831776593329</v>
      </c>
      <c r="EE258" s="733">
        <f>+IF(ED251=0,0,ED258/ED251*100)</f>
        <v>4.4863004090695737</v>
      </c>
      <c r="EF258" s="779">
        <f>SUM(EF259:EF264)</f>
        <v>761.29178012456032</v>
      </c>
      <c r="EG258" s="733">
        <f>+IF(EF251=0,0,EF258/EF251*100)</f>
        <v>4.1503908124660001</v>
      </c>
      <c r="EH258" s="779">
        <f>SUM(EH259:EH264)</f>
        <v>2276.2552466252509</v>
      </c>
      <c r="EI258" s="733">
        <f>+IF(EH251=0,0,EH258/EH251*100)</f>
        <v>4.3975608257045984</v>
      </c>
      <c r="EJ258" s="779">
        <f t="shared" si="241"/>
        <v>4489.7311728119066</v>
      </c>
      <c r="EK258" s="733">
        <f>+IF(EJ251=0,0,EJ258/EJ251*100)</f>
        <v>4.3038935288356086</v>
      </c>
      <c r="EL258" s="779">
        <f>SUM(EL259:EL264)</f>
        <v>745.22254505233423</v>
      </c>
      <c r="EM258" s="733">
        <f>+IF(EL251=0,0,EL258/EL251*100)</f>
        <v>4.6103209101349485</v>
      </c>
      <c r="EN258" s="779">
        <f>SUM(EN259:EN264)</f>
        <v>758.85912164212118</v>
      </c>
      <c r="EO258" s="733">
        <f>+IF(EN251=0,0,EN258/EN251*100)</f>
        <v>4.5014469530280135</v>
      </c>
      <c r="EP258" s="779">
        <f>SUM(EP259:EP264)</f>
        <v>745.70309063775449</v>
      </c>
      <c r="EQ258" s="733">
        <f>+IF(EP251=0,0,EP258/EP251*100)</f>
        <v>4.3923916583568356</v>
      </c>
      <c r="ER258" s="779">
        <f>SUM(ER259:ER264)</f>
        <v>2249.7847573322097</v>
      </c>
      <c r="ES258" s="733">
        <f>+IF(ER251=0,0,ER258/ER251*100)</f>
        <v>4.4996152221098544</v>
      </c>
      <c r="ET258" s="779">
        <f>SUM(ET259:ET264)</f>
        <v>774.31639238901926</v>
      </c>
      <c r="EU258" s="733">
        <f>+IF(ET251=0,0,ET258/ET251*100)</f>
        <v>4.231088892788164</v>
      </c>
      <c r="EV258" s="779">
        <f>SUM(EV259:EV264)</f>
        <v>746.46218515160331</v>
      </c>
      <c r="EW258" s="733">
        <f>+IF(EV251=0,0,EV258/EV251*100)</f>
        <v>4.0430365452262746</v>
      </c>
      <c r="EX258" s="779">
        <f>SUM(EX259:EX264)</f>
        <v>790.98575908611554</v>
      </c>
      <c r="EY258" s="733">
        <f>+IF(EX251=0,0,EX258/EX251*100)</f>
        <v>4.3084196923768001</v>
      </c>
      <c r="EZ258" s="779">
        <f>SUM(EZ259:EZ264)</f>
        <v>2311.764336626738</v>
      </c>
      <c r="FA258" s="733">
        <f>+IF(EZ251=0,0,EZ258/EZ251*100)</f>
        <v>4.1938578615056237</v>
      </c>
      <c r="FB258" s="779">
        <f t="shared" si="242"/>
        <v>4561.5490939589472</v>
      </c>
      <c r="FC258" s="733">
        <f>+IF(FB251=0,0,FB258/FB251*100)</f>
        <v>4.3392859966062787</v>
      </c>
      <c r="FD258" s="779">
        <f>SUM(FD259:FD264)</f>
        <v>12009.374084435305</v>
      </c>
      <c r="FE258" s="733">
        <f>+IF(FD251=0,0,FD258/FD251*100)</f>
        <v>5.1004705699378601</v>
      </c>
      <c r="FF258" s="779">
        <f>SUM(FF259:FF264)</f>
        <v>13433.025526076011</v>
      </c>
      <c r="FG258" s="733">
        <f>+IF(FF251=0,0,FF258/FF251*100)</f>
        <v>5.0899076215058789</v>
      </c>
      <c r="FH258" s="779">
        <f>SUM(FH259:FH264)</f>
        <v>15206.820049650099</v>
      </c>
      <c r="FI258" s="733">
        <f>+IF(FH251=0,0,FH258/FH251*100)</f>
        <v>5.1022918514823052</v>
      </c>
      <c r="FJ258" s="779">
        <f>SUM(FJ259:FJ264)</f>
        <v>13963.764851516888</v>
      </c>
      <c r="FK258" s="733">
        <f>+IF(FJ251=0,0,FJ258/FJ251*100)</f>
        <v>4.9191278421751674</v>
      </c>
    </row>
    <row r="259" spans="2:167" s="648" customFormat="1" ht="13.5" customHeight="1">
      <c r="B259" s="769"/>
      <c r="C259" s="731" t="s">
        <v>4791</v>
      </c>
      <c r="D259" s="731"/>
      <c r="E259" s="770">
        <f t="shared" si="229"/>
        <v>1249.5923525985518</v>
      </c>
      <c r="F259" s="726">
        <f>+IF(E251=0,0,E259/E251*100)</f>
        <v>1.3522864399965933</v>
      </c>
      <c r="G259" s="770">
        <v>90.94076159899754</v>
      </c>
      <c r="H259" s="726">
        <f>+IF(G251=0,0,G259/G251*100)</f>
        <v>1.5605460917289882</v>
      </c>
      <c r="I259" s="770">
        <v>89.123424582323395</v>
      </c>
      <c r="J259" s="726">
        <f>+IF(I251=0,0,I259/I251*100)</f>
        <v>2.1210436728831654</v>
      </c>
      <c r="K259" s="770">
        <v>130.76466605867199</v>
      </c>
      <c r="L259" s="726">
        <f>+IF(K251=0,0,K259/K251*100)</f>
        <v>1.9470649686283574</v>
      </c>
      <c r="M259" s="770">
        <f t="shared" ref="M259:M264" si="243">+G259+I259+K259</f>
        <v>310.8288522399929</v>
      </c>
      <c r="N259" s="726">
        <f>+IF(M251=0,0,M259/M251*100)</f>
        <v>1.8562097882426811</v>
      </c>
      <c r="O259" s="770">
        <v>94.345936570932437</v>
      </c>
      <c r="P259" s="726">
        <f>+IF(O251=0,0,O259/O251*100)</f>
        <v>1.186454206877507</v>
      </c>
      <c r="Q259" s="770">
        <v>99.897614558827897</v>
      </c>
      <c r="R259" s="726">
        <f>+IF(Q251=0,0,Q259/Q251*100)</f>
        <v>1.4756637667215851</v>
      </c>
      <c r="S259" s="770">
        <v>91.98783424839651</v>
      </c>
      <c r="T259" s="726">
        <f>+IF(S251=0,0,S259/S251*100)</f>
        <v>1.4645375673992902</v>
      </c>
      <c r="U259" s="770">
        <f t="shared" ref="U259:U264" si="244">+O259+Q259+S259</f>
        <v>286.23138537815686</v>
      </c>
      <c r="V259" s="726">
        <f>+IF(U251=0,0,U259/U251*100)</f>
        <v>1.3628370302605917</v>
      </c>
      <c r="W259" s="770">
        <f t="shared" si="231"/>
        <v>597.06023761814981</v>
      </c>
      <c r="X259" s="726">
        <f>+IF(W251=0,0,W259/W251*100)</f>
        <v>1.5817018186703189</v>
      </c>
      <c r="Y259" s="770">
        <v>91.734944727778242</v>
      </c>
      <c r="Z259" s="726">
        <f>+IF(Y251=0,0,Y259/Y251*100)</f>
        <v>1.4168159771435596</v>
      </c>
      <c r="AA259" s="770">
        <v>87.222264655012268</v>
      </c>
      <c r="AB259" s="726">
        <f>+IF(AA251=0,0,AA259/AA251*100)</f>
        <v>1.0718308287386871</v>
      </c>
      <c r="AC259" s="770">
        <v>93.556678059959935</v>
      </c>
      <c r="AD259" s="726">
        <f>+IF(AC251=0,0,AC259/AC251*100)</f>
        <v>1.1134595593143259</v>
      </c>
      <c r="AE259" s="770">
        <f t="shared" ref="AE259:AE264" si="245">+Y259+AA259+AC259</f>
        <v>272.51388744275044</v>
      </c>
      <c r="AF259" s="726">
        <f>+IF(AE251=0,0,AE259/AE251*100)</f>
        <v>1.1840832837023521</v>
      </c>
      <c r="AG259" s="770">
        <v>108.95220823033053</v>
      </c>
      <c r="AH259" s="726">
        <f>+IF(AG251=0,0,AG259/AG251*100)</f>
        <v>1.0739234824161834</v>
      </c>
      <c r="AI259" s="770">
        <v>104.04056852082108</v>
      </c>
      <c r="AJ259" s="726">
        <f>+IF(AI251=0,0,AI259/AI251*100)</f>
        <v>0.94309823337387111</v>
      </c>
      <c r="AK259" s="770">
        <v>167.02545078650002</v>
      </c>
      <c r="AL259" s="726">
        <f>+IF(AK251=0,0,AK259/AK251*100)</f>
        <v>1.5958652063565524</v>
      </c>
      <c r="AM259" s="770">
        <f t="shared" ref="AM259:AM264" si="246">+AG259+AI259+AK259</f>
        <v>380.01822753765163</v>
      </c>
      <c r="AN259" s="726">
        <f>+IF(AM251=0,0,AM259/AM251*100)</f>
        <v>1.2009486129527454</v>
      </c>
      <c r="AO259" s="770">
        <f t="shared" si="234"/>
        <v>652.53211498040207</v>
      </c>
      <c r="AP259" s="726">
        <f>+IF(AO251=0,0,AO259/AO251*100)</f>
        <v>1.1938471463656382</v>
      </c>
      <c r="AQ259" s="651"/>
      <c r="AR259" s="770">
        <v>1298.6317054568999</v>
      </c>
      <c r="AS259" s="726">
        <f>+IF(AR251=0,0,AR259/AR251*100)</f>
        <v>1.1237532333564517</v>
      </c>
      <c r="AT259" s="770">
        <v>85.096929035000002</v>
      </c>
      <c r="AU259" s="726">
        <f>+IF(AT251=0,0,AT259/AT251*100)</f>
        <v>0.85543407246003045</v>
      </c>
      <c r="AV259" s="770">
        <v>149.723031572</v>
      </c>
      <c r="AW259" s="726">
        <f>+IF(AV251=0,0,AV259/AV251*100)</f>
        <v>1.6127352281597314</v>
      </c>
      <c r="AX259" s="770">
        <v>131.479069608</v>
      </c>
      <c r="AY259" s="726">
        <f>+IF(AX251=0,0,AX259/AX251*100)</f>
        <v>1.2422976944333459</v>
      </c>
      <c r="AZ259" s="770">
        <f t="shared" ref="AZ259:AZ264" si="247">+AT259+AV259+AX259</f>
        <v>366.29903021500002</v>
      </c>
      <c r="BA259" s="726">
        <f>+IF(AZ251=0,0,AZ259/AZ251*100)</f>
        <v>1.2285671382168537</v>
      </c>
      <c r="BB259" s="770">
        <v>101.61397923760001</v>
      </c>
      <c r="BC259" s="726">
        <f>+IF(BB251=0,0,BB259/BB251*100)</f>
        <v>1.2999562535047771</v>
      </c>
      <c r="BD259" s="770">
        <v>94.898576135500008</v>
      </c>
      <c r="BE259" s="726">
        <f>+IF(BD251=0,0,BD259/BD251*100)</f>
        <v>1.2807880014437243</v>
      </c>
      <c r="BF259" s="770">
        <v>98.405542657200002</v>
      </c>
      <c r="BG259" s="726">
        <f>+IF(BF251=0,0,BF259/BF251*100)</f>
        <v>1.2733584298385492</v>
      </c>
      <c r="BH259" s="770">
        <f t="shared" ref="BH259:BH264" si="248">+BB259+BD259+BF259</f>
        <v>294.91809803030003</v>
      </c>
      <c r="BI259" s="726">
        <f>+IF(BH251=0,0,BH259/BH251*100)</f>
        <v>1.2848141568005016</v>
      </c>
      <c r="BJ259" s="770">
        <f t="shared" si="235"/>
        <v>661.21712824530005</v>
      </c>
      <c r="BK259" s="726">
        <f>+IF(BJ251=0,0,BJ259/BJ251*100)</f>
        <v>1.2530340637879083</v>
      </c>
      <c r="BL259" s="770">
        <v>100.79724226799999</v>
      </c>
      <c r="BM259" s="726">
        <f>+IF(BL251=0,0,BL259/BL251*100)</f>
        <v>1.3023744111804723</v>
      </c>
      <c r="BN259" s="770">
        <v>99.244513381399997</v>
      </c>
      <c r="BO259" s="726">
        <f>+IF(BN251=0,0,BN259/BN251*100)</f>
        <v>1.0197365300164196</v>
      </c>
      <c r="BP259" s="770">
        <v>87.680024409799998</v>
      </c>
      <c r="BQ259" s="726">
        <f>+IF(BP251=0,0,BP259/BP251*100)</f>
        <v>0.90142533817584702</v>
      </c>
      <c r="BR259" s="770">
        <f t="shared" ref="BR259:BR264" si="249">+BL259+BN259+BP259</f>
        <v>287.7217800592</v>
      </c>
      <c r="BS259" s="726">
        <f>+IF(BR251=0,0,BR259/BR251*100)</f>
        <v>1.057851738301137</v>
      </c>
      <c r="BT259" s="770">
        <v>98.714571917600011</v>
      </c>
      <c r="BU259" s="726">
        <f>+IF(BT251=0,0,BT259/BT251*100)</f>
        <v>0.94725432147789301</v>
      </c>
      <c r="BV259" s="770">
        <v>99.401151151400001</v>
      </c>
      <c r="BW259" s="726">
        <f>+IF(BV251=0,0,BV259/BV251*100)</f>
        <v>0.80876309252097911</v>
      </c>
      <c r="BX259" s="770">
        <v>151.57707408340002</v>
      </c>
      <c r="BY259" s="726">
        <f>+IF(BX251=0,0,BX259/BX251*100)</f>
        <v>1.1766227631939414</v>
      </c>
      <c r="BZ259" s="770">
        <f t="shared" ref="BZ259:BZ264" si="250">+BT259+BV259+BX259</f>
        <v>349.69279715240003</v>
      </c>
      <c r="CA259" s="726">
        <f>+IF(BZ251=0,0,BZ259/BZ251*100)</f>
        <v>0.9824479795169363</v>
      </c>
      <c r="CB259" s="770">
        <f t="shared" si="236"/>
        <v>637.41457721160009</v>
      </c>
      <c r="CC259" s="726">
        <f>+IF(CB251=0,0,CB259/CB251*100)</f>
        <v>1.015109145069478</v>
      </c>
      <c r="CE259" s="770">
        <f t="shared" si="237"/>
        <v>1743.0047736561228</v>
      </c>
      <c r="CF259" s="726">
        <f>+IF(CE251=0,0,CE259/CE251*100)</f>
        <v>0.90732072359927929</v>
      </c>
      <c r="CG259" s="770">
        <v>106.3066931675</v>
      </c>
      <c r="CH259" s="726">
        <f>+IF(CG251=0,0,CG259/CG251*100)</f>
        <v>0.79402090458120644</v>
      </c>
      <c r="CI259" s="770">
        <v>120.07656630879998</v>
      </c>
      <c r="CJ259" s="726">
        <f>+IF(CI251=0,0,CI259/CI251*100)</f>
        <v>1.0139668807332833</v>
      </c>
      <c r="CK259" s="770">
        <v>153.86643784</v>
      </c>
      <c r="CL259" s="726">
        <f>+IF(CK251=0,0,CK259/CK251*100)</f>
        <v>1.0944105993128816</v>
      </c>
      <c r="CM259" s="770">
        <f t="shared" ref="CM259:CM264" si="251">+CG259+CI259+CK259</f>
        <v>380.2496973163</v>
      </c>
      <c r="CN259" s="726">
        <f>+IF(CM251=0,0,CM259/CM251*100)</f>
        <v>0.96780387136521773</v>
      </c>
      <c r="CO259" s="770">
        <v>129.52980433480002</v>
      </c>
      <c r="CP259" s="726">
        <f>+IF(CO251=0,0,CO259/CO251*100)</f>
        <v>0.95469057913288768</v>
      </c>
      <c r="CQ259" s="770">
        <v>152.82047781040001</v>
      </c>
      <c r="CR259" s="726">
        <f>+IF(CQ251=0,0,CQ259/CQ251*100)</f>
        <v>1.2589938114859904</v>
      </c>
      <c r="CS259" s="770">
        <v>130.88959746680001</v>
      </c>
      <c r="CT259" s="726">
        <f>+IF(CS251=0,0,CS259/CS251*100)</f>
        <v>1.1222917265380763</v>
      </c>
      <c r="CU259" s="770">
        <f t="shared" ref="CU259:CU264" si="252">+CO259+CQ259+CS259</f>
        <v>413.23987961200004</v>
      </c>
      <c r="CV259" s="726">
        <f>+IF(CU251=0,0,CU259/CU251*100)</f>
        <v>1.1058438803118917</v>
      </c>
      <c r="CW259" s="770">
        <f t="shared" si="238"/>
        <v>793.48957692830004</v>
      </c>
      <c r="CX259" s="726">
        <f>+IF(CW251=0,0,CW259/CW251*100)</f>
        <v>1.0350940981863068</v>
      </c>
      <c r="CY259" s="770">
        <v>148.67579077400001</v>
      </c>
      <c r="CZ259" s="726">
        <f>+IF(CY251=0,0,CY259/CY251*100)</f>
        <v>0.9880342018723447</v>
      </c>
      <c r="DA259" s="770">
        <v>156.87192350000001</v>
      </c>
      <c r="DB259" s="726">
        <f>+IF(DA251=0,0,DA259/DA251*100)</f>
        <v>0.8735635408162814</v>
      </c>
      <c r="DC259" s="770">
        <v>159.2793674914</v>
      </c>
      <c r="DD259" s="726">
        <f>+IF(DC251=0,0,DC259/DC251*100)</f>
        <v>0.77837966843729112</v>
      </c>
      <c r="DE259" s="770">
        <f t="shared" ref="DE259:DE264" si="253">+CY259+DA259+DC259</f>
        <v>464.82708176539995</v>
      </c>
      <c r="DF259" s="726">
        <f>+IF(DE251=0,0,DE259/DE251*100)</f>
        <v>0.86935115409326658</v>
      </c>
      <c r="DG259" s="770">
        <v>158.87571158024053</v>
      </c>
      <c r="DH259" s="726">
        <f>+IF(DG251=0,0,DG259/DG251*100)</f>
        <v>0.84628593256225559</v>
      </c>
      <c r="DI259" s="770">
        <v>163.10038175810291</v>
      </c>
      <c r="DJ259" s="726">
        <f>+IF(DI251=0,0,DI259/DI251*100)</f>
        <v>0.73926873048139186</v>
      </c>
      <c r="DK259" s="770">
        <v>162.71202162407945</v>
      </c>
      <c r="DL259" s="726">
        <f>+IF(DK251=0,0,DK259/DK251*100)</f>
        <v>0.76961723935195858</v>
      </c>
      <c r="DM259" s="770">
        <f t="shared" ref="DM259:DM264" si="254">+DG259+DI259+DK259</f>
        <v>484.6881149624229</v>
      </c>
      <c r="DN259" s="726">
        <f>+IF(DM251=0,0,DM259/DM251*100)</f>
        <v>0.78203725121010226</v>
      </c>
      <c r="DO259" s="770">
        <f t="shared" si="239"/>
        <v>949.51519672782285</v>
      </c>
      <c r="DP259" s="726">
        <f>+IF(DO251=0,0,DO259/DO251*100)</f>
        <v>0.82247631276703181</v>
      </c>
      <c r="DR259" s="770">
        <f t="shared" si="240"/>
        <v>2123.1836070154345</v>
      </c>
      <c r="DS259" s="726">
        <f>+IF(DR251=0,0,DR259/DR251*100)</f>
        <v>1.0137430884768612</v>
      </c>
      <c r="DT259" s="770">
        <v>169.17475037485406</v>
      </c>
      <c r="DU259" s="726">
        <f>+IF(DT251=0,0,DT259/DT251*100)</f>
        <v>0.96198665474247802</v>
      </c>
      <c r="DV259" s="770">
        <v>171.01621628416891</v>
      </c>
      <c r="DW259" s="726">
        <f>+IF(DV251=0,0,DV259/DV251*100)</f>
        <v>0.98582455199822017</v>
      </c>
      <c r="DX259" s="770">
        <v>189.54084698210218</v>
      </c>
      <c r="DY259" s="726">
        <f>+IF(DX251=0,0,DX259/DX251*100)</f>
        <v>1.0755542915396887</v>
      </c>
      <c r="DZ259" s="770">
        <f t="shared" ref="DZ259:DZ264" si="255">+DT259+DV259+DX259</f>
        <v>529.73181364112509</v>
      </c>
      <c r="EA259" s="726">
        <f>+IF(DZ251=0,0,DZ259/DZ251*100)</f>
        <v>1.0079353972399738</v>
      </c>
      <c r="EB259" s="770">
        <v>186.14162417614358</v>
      </c>
      <c r="EC259" s="726">
        <f>+IF(EB251=0,0,EB259/EB251*100)</f>
        <v>1.1728035341916752</v>
      </c>
      <c r="ED259" s="770">
        <v>189.29880458008137</v>
      </c>
      <c r="EE259" s="726">
        <f>+IF(ED251=0,0,ED259/ED251*100)</f>
        <v>1.0787728255327445</v>
      </c>
      <c r="EF259" s="770">
        <v>175.03317673503915</v>
      </c>
      <c r="EG259" s="726">
        <f>+IF(EF251=0,0,EF259/EF251*100)</f>
        <v>0.95424134026376017</v>
      </c>
      <c r="EH259" s="770">
        <f t="shared" ref="EH259:EH264" si="256">+EB259+ED259+EF259</f>
        <v>550.47360549126415</v>
      </c>
      <c r="EI259" s="726">
        <f>+IF(EH251=0,0,EH259/EH251*100)</f>
        <v>1.0634752700435126</v>
      </c>
      <c r="EJ259" s="770">
        <f t="shared" si="241"/>
        <v>1080.2054191323891</v>
      </c>
      <c r="EK259" s="726">
        <f>+IF(EJ251=0,0,EJ259/EJ251*100)</f>
        <v>1.0354938712968271</v>
      </c>
      <c r="EL259" s="770">
        <v>172.53462035319808</v>
      </c>
      <c r="EM259" s="726">
        <f>+IF(EL251=0,0,EL259/EL251*100)</f>
        <v>1.067385807390842</v>
      </c>
      <c r="EN259" s="770">
        <v>173.39811468503621</v>
      </c>
      <c r="EO259" s="726">
        <f>+IF(EN251=0,0,EN259/EN251*100)</f>
        <v>1.0285735425051172</v>
      </c>
      <c r="EP259" s="770">
        <v>173.52992818984637</v>
      </c>
      <c r="EQ259" s="726">
        <f>+IF(EP251=0,0,EP259/EP251*100)</f>
        <v>1.0221379240958608</v>
      </c>
      <c r="ER259" s="770">
        <f t="shared" ref="ER259:ER264" si="257">+EL259+EN259+EP259</f>
        <v>519.4626632280806</v>
      </c>
      <c r="ES259" s="726">
        <f>+IF(ER251=0,0,ER259/ER251*100)</f>
        <v>1.0389358800485693</v>
      </c>
      <c r="ET259" s="770">
        <v>172.65220277489095</v>
      </c>
      <c r="EU259" s="726">
        <f>+IF(ET251=0,0,ET259/ET251*100)</f>
        <v>0.9434216098956637</v>
      </c>
      <c r="EV259" s="770">
        <v>175.01520797496906</v>
      </c>
      <c r="EW259" s="726">
        <f>+IF(EV251=0,0,EV259/EV251*100)</f>
        <v>0.94792863709427921</v>
      </c>
      <c r="EX259" s="770">
        <v>175.8481139051049</v>
      </c>
      <c r="EY259" s="726">
        <f>+IF(EX251=0,0,EX259/EX251*100)</f>
        <v>0.95782694961716597</v>
      </c>
      <c r="EZ259" s="770">
        <f t="shared" ref="EZ259:EZ264" si="258">+ET259+EV259+EX259</f>
        <v>523.51552465496491</v>
      </c>
      <c r="FA259" s="726">
        <f>+IF(EZ251=0,0,EZ259/EZ251*100)</f>
        <v>0.94972902899702583</v>
      </c>
      <c r="FB259" s="770">
        <f t="shared" si="242"/>
        <v>1042.9781878830454</v>
      </c>
      <c r="FC259" s="726">
        <f>+IF(FB251=0,0,FB259/FB251*100)</f>
        <v>0.99215870578711396</v>
      </c>
      <c r="FD259" s="770">
        <v>2646.8020160903566</v>
      </c>
      <c r="FE259" s="726">
        <f>+IF(FD251=0,0,FD259/FD251*100)</f>
        <v>1.1241165186966395</v>
      </c>
      <c r="FF259" s="770">
        <v>2835.5073837417549</v>
      </c>
      <c r="FG259" s="726">
        <f>+IF(FF251=0,0,FF259/FF251*100)</f>
        <v>1.0744020857644641</v>
      </c>
      <c r="FH259" s="770">
        <v>3046.2321925959345</v>
      </c>
      <c r="FI259" s="726">
        <f>+IF(FH251=0,0,FH259/FH251*100)</f>
        <v>1.0220917748259239</v>
      </c>
      <c r="FJ259" s="770">
        <v>2818.2592086123632</v>
      </c>
      <c r="FK259" s="726">
        <f>+IF(FJ251=0,0,FJ259/FJ251*100)</f>
        <v>0.99281085631040578</v>
      </c>
    </row>
    <row r="260" spans="2:167" s="648" customFormat="1" ht="13.5" customHeight="1">
      <c r="B260" s="769"/>
      <c r="C260" s="771" t="s">
        <v>4792</v>
      </c>
      <c r="D260" s="769"/>
      <c r="E260" s="772">
        <f t="shared" si="229"/>
        <v>1946.6433372430183</v>
      </c>
      <c r="F260" s="737">
        <f>+IF(E251=0,0,E260/E251*100)</f>
        <v>2.1066225181270366</v>
      </c>
      <c r="G260" s="772">
        <v>153.63128843941115</v>
      </c>
      <c r="H260" s="737">
        <f>+IF(G251=0,0,G260/G251*100)</f>
        <v>2.6363173402767583</v>
      </c>
      <c r="I260" s="772">
        <v>108.08769562179312</v>
      </c>
      <c r="J260" s="737">
        <f>+IF(I251=0,0,I260/I251*100)</f>
        <v>2.5723733573922445</v>
      </c>
      <c r="K260" s="772">
        <v>134.82604202341679</v>
      </c>
      <c r="L260" s="737">
        <f>+IF(K251=0,0,K260/K251*100)</f>
        <v>2.0075382073382371</v>
      </c>
      <c r="M260" s="772">
        <f t="shared" si="243"/>
        <v>396.54502608462104</v>
      </c>
      <c r="N260" s="737">
        <f>+IF(M251=0,0,M260/M251*100)</f>
        <v>2.3680902000979565</v>
      </c>
      <c r="O260" s="772">
        <v>154.66787626125696</v>
      </c>
      <c r="P260" s="737">
        <f>+IF(O251=0,0,O260/O251*100)</f>
        <v>1.9450371592952684</v>
      </c>
      <c r="Q260" s="772">
        <v>158.9772455467623</v>
      </c>
      <c r="R260" s="737">
        <f>+IF(Q251=0,0,Q260/Q251*100)</f>
        <v>2.3483740029488662</v>
      </c>
      <c r="S260" s="772">
        <v>171.43183028066505</v>
      </c>
      <c r="T260" s="737">
        <f>+IF(S251=0,0,S260/S251*100)</f>
        <v>2.7293647876966913</v>
      </c>
      <c r="U260" s="772">
        <f t="shared" si="244"/>
        <v>485.07695208868432</v>
      </c>
      <c r="V260" s="737">
        <f>+IF(U251=0,0,U260/U251*100)</f>
        <v>2.3096028828530097</v>
      </c>
      <c r="W260" s="772">
        <f t="shared" si="231"/>
        <v>881.62197817330537</v>
      </c>
      <c r="X260" s="737">
        <f>+IF(W251=0,0,W260/W251*100)</f>
        <v>2.3355484060023288</v>
      </c>
      <c r="Y260" s="772">
        <v>154.9391385377059</v>
      </c>
      <c r="Z260" s="737">
        <f>+IF(Y251=0,0,Y260/Y251*100)</f>
        <v>2.3929839126900161</v>
      </c>
      <c r="AA260" s="772">
        <v>174.76393833170002</v>
      </c>
      <c r="AB260" s="737">
        <f>+IF(AA251=0,0,AA260/AA251*100)</f>
        <v>2.1475867153483561</v>
      </c>
      <c r="AC260" s="772">
        <v>125.97737704276042</v>
      </c>
      <c r="AD260" s="737">
        <f>+IF(AC251=0,0,AC260/AC251*100)</f>
        <v>1.4993126908130279</v>
      </c>
      <c r="AE260" s="772">
        <f t="shared" si="245"/>
        <v>455.68045391216629</v>
      </c>
      <c r="AF260" s="737">
        <f>+IF(AE251=0,0,AE260/AE251*100)</f>
        <v>1.9799490339759191</v>
      </c>
      <c r="AG260" s="772">
        <v>199.21152782998706</v>
      </c>
      <c r="AH260" s="737">
        <f>+IF(AG251=0,0,AG260/AG251*100)</f>
        <v>1.9635943243330365</v>
      </c>
      <c r="AI260" s="772">
        <v>209.09211803805948</v>
      </c>
      <c r="AJ260" s="737">
        <f>+IF(AI251=0,0,AI260/AI251*100)</f>
        <v>1.8953607226264952</v>
      </c>
      <c r="AK260" s="772">
        <v>201.03725928949999</v>
      </c>
      <c r="AL260" s="737">
        <f>+IF(AK251=0,0,AK260/AK251*100)</f>
        <v>1.9208352126616435</v>
      </c>
      <c r="AM260" s="772">
        <f t="shared" si="246"/>
        <v>609.34090515754656</v>
      </c>
      <c r="AN260" s="737">
        <f>+IF(AM251=0,0,AM260/AM251*100)</f>
        <v>1.9256631967523758</v>
      </c>
      <c r="AO260" s="772">
        <f t="shared" si="234"/>
        <v>1065.0213590697128</v>
      </c>
      <c r="AP260" s="737">
        <f>+IF(AO251=0,0,AO260/AO251*100)</f>
        <v>1.9485212775803644</v>
      </c>
      <c r="AQ260" s="651"/>
      <c r="AR260" s="772">
        <v>2629.1100269195999</v>
      </c>
      <c r="AS260" s="737">
        <f>+IF(AR251=0,0,AR260/AR251*100)</f>
        <v>2.2750645014948958</v>
      </c>
      <c r="AT260" s="772">
        <v>167.93253999620003</v>
      </c>
      <c r="AU260" s="737">
        <f>+IF(AT251=0,0,AT260/AT251*100)</f>
        <v>1.68813631956591</v>
      </c>
      <c r="AV260" s="772">
        <v>241.35449306279997</v>
      </c>
      <c r="AW260" s="737">
        <f>+IF(AV251=0,0,AV260/AV251*100)</f>
        <v>2.5997395948386859</v>
      </c>
      <c r="AX260" s="772">
        <v>233.1021606592</v>
      </c>
      <c r="AY260" s="737">
        <f>+IF(AX251=0,0,AX260/AX251*100)</f>
        <v>2.2024971550052372</v>
      </c>
      <c r="AZ260" s="772">
        <f t="shared" si="247"/>
        <v>642.38919371819998</v>
      </c>
      <c r="BA260" s="737">
        <f>+IF(AZ251=0,0,AZ260/AZ251*100)</f>
        <v>2.15457369047515</v>
      </c>
      <c r="BB260" s="772">
        <v>185.48982890479999</v>
      </c>
      <c r="BC260" s="737">
        <f>+IF(BB251=0,0,BB260/BB251*100)</f>
        <v>2.372987111177923</v>
      </c>
      <c r="BD260" s="772">
        <v>195.67416622249999</v>
      </c>
      <c r="BE260" s="737">
        <f>+IF(BD251=0,0,BD260/BD251*100)</f>
        <v>2.6408944632893294</v>
      </c>
      <c r="BF260" s="772">
        <v>222.29877383719997</v>
      </c>
      <c r="BG260" s="737">
        <f>+IF(BF251=0,0,BF260/BF251*100)</f>
        <v>2.8765251424347564</v>
      </c>
      <c r="BH260" s="772">
        <f t="shared" si="248"/>
        <v>603.4627689644999</v>
      </c>
      <c r="BI260" s="737">
        <f>+IF(BH251=0,0,BH260/BH251*100)</f>
        <v>2.6289926384509688</v>
      </c>
      <c r="BJ260" s="772">
        <f t="shared" si="235"/>
        <v>1245.8519626826999</v>
      </c>
      <c r="BK260" s="737">
        <f>+IF(BJ251=0,0,BJ260/BJ251*100)</f>
        <v>2.3609414835051066</v>
      </c>
      <c r="BL260" s="772">
        <v>210.794448278</v>
      </c>
      <c r="BM260" s="737">
        <f>+IF(BL251=0,0,BL260/BL251*100)</f>
        <v>2.7236191117832655</v>
      </c>
      <c r="BN260" s="772">
        <v>227.10770117769999</v>
      </c>
      <c r="BO260" s="737">
        <f>+IF(BN251=0,0,BN260/BN251*100)</f>
        <v>2.3335296959837515</v>
      </c>
      <c r="BP260" s="772">
        <v>200.25413794299999</v>
      </c>
      <c r="BQ260" s="737">
        <f>+IF(BP251=0,0,BP260/BP251*100)</f>
        <v>2.0587831177223697</v>
      </c>
      <c r="BR260" s="772">
        <f t="shared" si="249"/>
        <v>638.15628739869999</v>
      </c>
      <c r="BS260" s="737">
        <f>+IF(BR251=0,0,BR260/BR251*100)</f>
        <v>2.3462761067084155</v>
      </c>
      <c r="BT260" s="772">
        <v>221.23850459740001</v>
      </c>
      <c r="BU260" s="737">
        <f>+IF(BT251=0,0,BT260/BT251*100)</f>
        <v>2.1229806854871178</v>
      </c>
      <c r="BV260" s="772">
        <v>249.7976199176</v>
      </c>
      <c r="BW260" s="737">
        <f>+IF(BV251=0,0,BV260/BV251*100)</f>
        <v>2.0324422126784683</v>
      </c>
      <c r="BX260" s="772">
        <v>274.06565232320003</v>
      </c>
      <c r="BY260" s="737">
        <f>+IF(BX251=0,0,BX260/BX251*100)</f>
        <v>2.127444978622854</v>
      </c>
      <c r="BZ260" s="772">
        <f t="shared" si="250"/>
        <v>745.10177683820007</v>
      </c>
      <c r="CA260" s="737">
        <f>+IF(BZ251=0,0,BZ260/BZ251*100)</f>
        <v>2.0933337522252273</v>
      </c>
      <c r="CB260" s="772">
        <f t="shared" si="236"/>
        <v>1383.2580642369001</v>
      </c>
      <c r="CC260" s="737">
        <f>+IF(CB251=0,0,CB260/CB251*100)</f>
        <v>2.2028958251010438</v>
      </c>
      <c r="CE260" s="772">
        <f t="shared" si="237"/>
        <v>3846.0612057822473</v>
      </c>
      <c r="CF260" s="737">
        <f>+IF(CE251=0,0,CE260/CE251*100)</f>
        <v>2.0020662530474116</v>
      </c>
      <c r="CG260" s="772">
        <v>261.56910873749996</v>
      </c>
      <c r="CH260" s="737">
        <f>+IF(CG251=0,0,CG260/CG251*100)</f>
        <v>1.9536995662446668</v>
      </c>
      <c r="CI260" s="772">
        <v>246.49432166209999</v>
      </c>
      <c r="CJ260" s="737">
        <f>+IF(CI251=0,0,CI260/CI251*100)</f>
        <v>2.0814808928781727</v>
      </c>
      <c r="CK260" s="772">
        <v>319.13737014719999</v>
      </c>
      <c r="CL260" s="737">
        <f>+IF(CK251=0,0,CK260/CK251*100)</f>
        <v>2.2699383012241059</v>
      </c>
      <c r="CM260" s="772">
        <f t="shared" si="251"/>
        <v>827.20080054679988</v>
      </c>
      <c r="CN260" s="737">
        <f>+IF(CM251=0,0,CM260/CM251*100)</f>
        <v>2.1053748176942535</v>
      </c>
      <c r="CO260" s="772">
        <v>267.94635018880001</v>
      </c>
      <c r="CP260" s="737">
        <f>+IF(CO251=0,0,CO260/CO251*100)</f>
        <v>1.9748802798860026</v>
      </c>
      <c r="CQ260" s="772">
        <v>279.77224902720002</v>
      </c>
      <c r="CR260" s="737">
        <f>+IF(CQ251=0,0,CQ260/CQ251*100)</f>
        <v>2.3048712790164538</v>
      </c>
      <c r="CS260" s="772">
        <v>271.58489861959998</v>
      </c>
      <c r="CT260" s="737">
        <f>+IF(CS251=0,0,CS260/CS251*100)</f>
        <v>2.3286608765893013</v>
      </c>
      <c r="CU260" s="772">
        <f t="shared" si="252"/>
        <v>819.30349783559996</v>
      </c>
      <c r="CV260" s="737">
        <f>+IF(CU251=0,0,CU260/CU251*100)</f>
        <v>2.1924838426782745</v>
      </c>
      <c r="CW260" s="772">
        <f t="shared" si="238"/>
        <v>1646.5042983823998</v>
      </c>
      <c r="CX260" s="737">
        <f>+IF(CW251=0,0,CW260/CW251*100)</f>
        <v>2.1478377680668737</v>
      </c>
      <c r="CY260" s="772">
        <v>351.32812212639999</v>
      </c>
      <c r="CZ260" s="737">
        <f>+IF(CY251=0,0,CY260/CY251*100)</f>
        <v>2.3347728566524046</v>
      </c>
      <c r="DA260" s="772">
        <v>369.19941749999998</v>
      </c>
      <c r="DB260" s="737">
        <f>+IF(DA251=0,0,DA260/DA251*100)</f>
        <v>2.055939286156637</v>
      </c>
      <c r="DC260" s="772">
        <v>407.74634467129999</v>
      </c>
      <c r="DD260" s="737">
        <f>+IF(DC251=0,0,DC260/DC251*100)</f>
        <v>1.9926087701779731</v>
      </c>
      <c r="DE260" s="772">
        <f t="shared" si="253"/>
        <v>1128.2738842977001</v>
      </c>
      <c r="DF260" s="737">
        <f>+IF(DE251=0,0,DE260/DE251*100)</f>
        <v>2.1101743894142238</v>
      </c>
      <c r="DG260" s="772">
        <v>364.45783595558561</v>
      </c>
      <c r="DH260" s="737">
        <f>+IF(DG251=0,0,DG260/DG251*100)</f>
        <v>1.9413637019370218</v>
      </c>
      <c r="DI260" s="772">
        <v>370.50275471800245</v>
      </c>
      <c r="DJ260" s="737">
        <f>+IF(DI251=0,0,DI260/DI251*100)</f>
        <v>1.6793406500204506</v>
      </c>
      <c r="DK260" s="772">
        <v>336.32243242855969</v>
      </c>
      <c r="DL260" s="737">
        <f>+IF(DK251=0,0,DK260/DK251*100)</f>
        <v>1.590783148007415</v>
      </c>
      <c r="DM260" s="772">
        <f t="shared" si="254"/>
        <v>1071.2830231021478</v>
      </c>
      <c r="DN260" s="737">
        <f>+IF(DM251=0,0,DM260/DM251*100)</f>
        <v>1.7284996367608563</v>
      </c>
      <c r="DO260" s="772">
        <f t="shared" si="239"/>
        <v>2199.5569073998477</v>
      </c>
      <c r="DP260" s="737">
        <f>+IF(DO251=0,0,DO260/DO251*100)</f>
        <v>1.9052706698680186</v>
      </c>
      <c r="DR260" s="772">
        <f t="shared" si="240"/>
        <v>3960.9990573352429</v>
      </c>
      <c r="DS260" s="737">
        <f>+IF(DR251=0,0,DR260/DR251*100)</f>
        <v>1.8912332426499252</v>
      </c>
      <c r="DT260" s="772">
        <v>315.1043209294823</v>
      </c>
      <c r="DU260" s="737">
        <f>+IF(DT251=0,0,DT260/DT251*100)</f>
        <v>1.7917931069157302</v>
      </c>
      <c r="DV260" s="772">
        <v>305.90127190241833</v>
      </c>
      <c r="DW260" s="737">
        <f>+IF(DV251=0,0,DV260/DV251*100)</f>
        <v>1.7633706959566464</v>
      </c>
      <c r="DX260" s="772">
        <v>313.62961880421784</v>
      </c>
      <c r="DY260" s="737">
        <f>+IF(DX251=0,0,DX260/DX251*100)</f>
        <v>1.7796991404743796</v>
      </c>
      <c r="DZ260" s="772">
        <f t="shared" si="255"/>
        <v>934.63521163611858</v>
      </c>
      <c r="EA260" s="737">
        <f>+IF(DZ251=0,0,DZ260/DZ251*100)</f>
        <v>1.7783563098461095</v>
      </c>
      <c r="EB260" s="772">
        <v>310.10065941106018</v>
      </c>
      <c r="EC260" s="737">
        <f>+IF(EB251=0,0,EB260/EB251*100)</f>
        <v>1.9538195764763906</v>
      </c>
      <c r="ED260" s="772">
        <v>347.96129647894708</v>
      </c>
      <c r="EE260" s="737">
        <f>+IF(ED251=0,0,ED260/ED251*100)</f>
        <v>1.9829559505740719</v>
      </c>
      <c r="EF260" s="772">
        <v>341.71659055036503</v>
      </c>
      <c r="EG260" s="737">
        <f>+IF(EF251=0,0,EF260/EF251*100)</f>
        <v>1.8629616592673444</v>
      </c>
      <c r="EH260" s="772">
        <f t="shared" si="256"/>
        <v>999.77854644037234</v>
      </c>
      <c r="EI260" s="737">
        <f>+IF(EH251=0,0,EH260/EH251*100)</f>
        <v>1.9314999830200918</v>
      </c>
      <c r="EJ260" s="772">
        <f t="shared" si="241"/>
        <v>1934.4137580764909</v>
      </c>
      <c r="EK260" s="737">
        <f>+IF(EJ251=0,0,EJ260/EJ251*100)</f>
        <v>1.8543450676717765</v>
      </c>
      <c r="EL260" s="772">
        <v>316.87158625181502</v>
      </c>
      <c r="EM260" s="737">
        <f>+IF(EL251=0,0,EL260/EL251*100)</f>
        <v>1.9603267636270725</v>
      </c>
      <c r="EN260" s="772">
        <v>334.98202413392943</v>
      </c>
      <c r="EO260" s="737">
        <f>+IF(EN251=0,0,EN260/EN251*100)</f>
        <v>1.987066859780019</v>
      </c>
      <c r="EP260" s="772">
        <v>337.38523456468675</v>
      </c>
      <c r="EQ260" s="737">
        <f>+IF(EP251=0,0,EP260/EP251*100)</f>
        <v>1.9872897250396153</v>
      </c>
      <c r="ER260" s="772">
        <f t="shared" si="257"/>
        <v>989.23884495043126</v>
      </c>
      <c r="ES260" s="737">
        <f>+IF(ER251=0,0,ER260/ER251*100)</f>
        <v>1.9784977876370482</v>
      </c>
      <c r="ET260" s="772">
        <v>354.32543458193709</v>
      </c>
      <c r="EU260" s="737">
        <f>+IF(ET251=0,0,ET260/ET251*100)</f>
        <v>1.9361367335470008</v>
      </c>
      <c r="EV260" s="772">
        <v>333.99181083738478</v>
      </c>
      <c r="EW260" s="737">
        <f>+IF(EV251=0,0,EV260/EV251*100)</f>
        <v>1.8089879485959477</v>
      </c>
      <c r="EX260" s="772">
        <v>349.02920888899894</v>
      </c>
      <c r="EY260" s="737">
        <f>+IF(EX251=0,0,EX260/EX251*100)</f>
        <v>1.9011269160262367</v>
      </c>
      <c r="EZ260" s="772">
        <f t="shared" si="258"/>
        <v>1037.3464543083207</v>
      </c>
      <c r="FA260" s="737">
        <f>+IF(EZ251=0,0,EZ260/EZ251*100)</f>
        <v>1.8818888731772887</v>
      </c>
      <c r="FB260" s="772">
        <f t="shared" si="242"/>
        <v>2026.585299258752</v>
      </c>
      <c r="FC260" s="737">
        <f>+IF(FB251=0,0,FB260/FB251*100)</f>
        <v>1.9278392118256111</v>
      </c>
      <c r="FD260" s="772">
        <v>5609.5952685582943</v>
      </c>
      <c r="FE260" s="737">
        <f>+IF(FD251=0,0,FD260/FD251*100)</f>
        <v>2.3824368676820677</v>
      </c>
      <c r="FF260" s="772">
        <v>6430.6423505203284</v>
      </c>
      <c r="FG260" s="737">
        <f>+IF(FF251=0,0,FF260/FF251*100)</f>
        <v>2.4366346544606938</v>
      </c>
      <c r="FH260" s="772">
        <v>7430.7477767016308</v>
      </c>
      <c r="FI260" s="737">
        <f>+IF(FH251=0,0,FH260/FH251*100)</f>
        <v>2.493213157497538</v>
      </c>
      <c r="FJ260" s="772">
        <v>6527.4897808181131</v>
      </c>
      <c r="FK260" s="737">
        <f>+IF(FJ251=0,0,FJ260/FJ251*100)</f>
        <v>2.299491366531297</v>
      </c>
    </row>
    <row r="261" spans="2:167" s="648" customFormat="1" ht="13.5" customHeight="1">
      <c r="B261" s="769"/>
      <c r="C261" s="771" t="s">
        <v>4793</v>
      </c>
      <c r="D261" s="769"/>
      <c r="E261" s="772">
        <f t="shared" si="229"/>
        <v>424.26733108956046</v>
      </c>
      <c r="F261" s="737">
        <f>+IF(E251=0,0,E261/E251*100)</f>
        <v>0.45913449900111258</v>
      </c>
      <c r="G261" s="772">
        <v>52.157699825581815</v>
      </c>
      <c r="H261" s="737">
        <f>+IF(G251=0,0,G261/G251*100)</f>
        <v>0.8950276332113174</v>
      </c>
      <c r="I261" s="772">
        <v>-12.518582979140806</v>
      </c>
      <c r="J261" s="737">
        <f>+IF(I251=0,0,I261/I251*100)</f>
        <v>-0.29792909491312197</v>
      </c>
      <c r="K261" s="772">
        <v>48.854491709619637</v>
      </c>
      <c r="L261" s="737">
        <f>+IF(K251=0,0,K261/K251*100)</f>
        <v>0.72743556982942792</v>
      </c>
      <c r="M261" s="772">
        <f t="shared" si="243"/>
        <v>88.49360855606065</v>
      </c>
      <c r="N261" s="737">
        <f>+IF(M251=0,0,M261/M251*100)</f>
        <v>0.52846671476896168</v>
      </c>
      <c r="O261" s="772">
        <v>44.975561420539847</v>
      </c>
      <c r="P261" s="737">
        <f>+IF(O251=0,0,O261/O251*100)</f>
        <v>0.56559345313147935</v>
      </c>
      <c r="Q261" s="772">
        <v>36.876928062944494</v>
      </c>
      <c r="R261" s="737">
        <f>+IF(Q251=0,0,Q261/Q251*100)</f>
        <v>0.54473719728752734</v>
      </c>
      <c r="S261" s="772">
        <v>29.153321938535115</v>
      </c>
      <c r="T261" s="737">
        <f>+IF(S251=0,0,S261/S251*100)</f>
        <v>0.46414980352920782</v>
      </c>
      <c r="U261" s="772">
        <f t="shared" si="244"/>
        <v>111.00581142201945</v>
      </c>
      <c r="V261" s="737">
        <f>+IF(U251=0,0,U261/U251*100)</f>
        <v>0.52853334088497583</v>
      </c>
      <c r="W261" s="772">
        <f t="shared" si="231"/>
        <v>199.49941997808008</v>
      </c>
      <c r="X261" s="737">
        <f>+IF(W251=0,0,W261/W251*100)</f>
        <v>0.52850378491426575</v>
      </c>
      <c r="Y261" s="772">
        <v>31.305910513708483</v>
      </c>
      <c r="Z261" s="737">
        <f>+IF(Y251=0,0,Y261/Y251*100)</f>
        <v>0.48350946661024891</v>
      </c>
      <c r="AA261" s="772">
        <v>35.905974822636452</v>
      </c>
      <c r="AB261" s="737">
        <f>+IF(AA251=0,0,AA261/AA251*100)</f>
        <v>0.44123058376248314</v>
      </c>
      <c r="AC261" s="772">
        <v>32.955834983098306</v>
      </c>
      <c r="AD261" s="737">
        <f>+IF(AC251=0,0,AC261/AC251*100)</f>
        <v>0.39222202260750083</v>
      </c>
      <c r="AE261" s="772">
        <f t="shared" si="245"/>
        <v>100.16772031944325</v>
      </c>
      <c r="AF261" s="737">
        <f>+IF(AE251=0,0,AE261/AE251*100)</f>
        <v>0.43523258322657793</v>
      </c>
      <c r="AG261" s="772">
        <v>36.064481271987894</v>
      </c>
      <c r="AH261" s="737">
        <f>+IF(AG251=0,0,AG261/AG251*100)</f>
        <v>0.35548148998750201</v>
      </c>
      <c r="AI261" s="772">
        <v>40.197357806949256</v>
      </c>
      <c r="AJ261" s="737">
        <f>+IF(AI251=0,0,AI261/AI251*100)</f>
        <v>0.3643776430003311</v>
      </c>
      <c r="AK261" s="772">
        <v>48.338351713099996</v>
      </c>
      <c r="AL261" s="737">
        <f>+IF(AK251=0,0,AK261/AK251*100)</f>
        <v>0.46185472494349328</v>
      </c>
      <c r="AM261" s="772">
        <f t="shared" si="246"/>
        <v>124.60019079203715</v>
      </c>
      <c r="AN261" s="737">
        <f>+IF(AM251=0,0,AM261/AM251*100)</f>
        <v>0.39376644450697706</v>
      </c>
      <c r="AO261" s="772">
        <f t="shared" si="234"/>
        <v>224.7679111114804</v>
      </c>
      <c r="AP261" s="737">
        <f>+IF(AO251=0,0,AO261/AO251*100)</f>
        <v>0.4112265482643187</v>
      </c>
      <c r="AQ261" s="651"/>
      <c r="AR261" s="772">
        <v>420.83603564489999</v>
      </c>
      <c r="AS261" s="737">
        <f>+IF(AR251=0,0,AR261/AR251*100)</f>
        <v>0.36416472336356559</v>
      </c>
      <c r="AT261" s="772">
        <v>29.835000941100006</v>
      </c>
      <c r="AU261" s="737">
        <f>+IF(AT251=0,0,AT261/AT251*100)</f>
        <v>0.29991536294332055</v>
      </c>
      <c r="AV261" s="772">
        <v>-36.336085835200002</v>
      </c>
      <c r="AW261" s="737">
        <f>+IF(AV251=0,0,AV261/AV251*100)</f>
        <v>-0.39139259380867258</v>
      </c>
      <c r="AX261" s="772">
        <v>68.16389887679999</v>
      </c>
      <c r="AY261" s="737">
        <f>+IF(AX251=0,0,AX261/AX251*100)</f>
        <v>0.64405577762838018</v>
      </c>
      <c r="AZ261" s="772">
        <f t="shared" si="247"/>
        <v>61.662813982699994</v>
      </c>
      <c r="BA261" s="737">
        <f>+IF(AZ251=0,0,AZ261/AZ251*100)</f>
        <v>0.20681711023001684</v>
      </c>
      <c r="BB261" s="772">
        <v>45.621349808800005</v>
      </c>
      <c r="BC261" s="737">
        <f>+IF(BB251=0,0,BB261/BB251*100)</f>
        <v>0.58363779690790563</v>
      </c>
      <c r="BD261" s="772">
        <v>40.756543637</v>
      </c>
      <c r="BE261" s="737">
        <f>+IF(BD251=0,0,BD261/BD251*100)</f>
        <v>0.55006612529205079</v>
      </c>
      <c r="BF261" s="772">
        <v>41.026038866</v>
      </c>
      <c r="BG261" s="737">
        <f>+IF(BF251=0,0,BF261/BF251*100)</f>
        <v>0.53087306895799902</v>
      </c>
      <c r="BH261" s="772">
        <f t="shared" si="248"/>
        <v>127.40393231179999</v>
      </c>
      <c r="BI261" s="737">
        <f>+IF(BH251=0,0,BH261/BH251*100)</f>
        <v>0.55503672700830953</v>
      </c>
      <c r="BJ261" s="772">
        <f t="shared" si="235"/>
        <v>189.06674629449998</v>
      </c>
      <c r="BK261" s="737">
        <f>+IF(BJ251=0,0,BJ261/BJ251*100)</f>
        <v>0.35828937774985525</v>
      </c>
      <c r="BL261" s="772">
        <v>55.553295117999994</v>
      </c>
      <c r="BM261" s="737">
        <f>+IF(BL251=0,0,BL261/BL251*100)</f>
        <v>0.71778937985299929</v>
      </c>
      <c r="BN261" s="772">
        <v>39.456745459399997</v>
      </c>
      <c r="BO261" s="737">
        <f>+IF(BN251=0,0,BN261/BN251*100)</f>
        <v>0.40541772365675621</v>
      </c>
      <c r="BP261" s="772">
        <v>40.014802037400003</v>
      </c>
      <c r="BQ261" s="737">
        <f>+IF(BP251=0,0,BP261/BP251*100)</f>
        <v>0.41138625019099884</v>
      </c>
      <c r="BR261" s="772">
        <f t="shared" si="249"/>
        <v>135.02484261479998</v>
      </c>
      <c r="BS261" s="737">
        <f>+IF(BR251=0,0,BR261/BR251*100)</f>
        <v>0.4964388321402517</v>
      </c>
      <c r="BT261" s="772">
        <v>39.643945674600005</v>
      </c>
      <c r="BU261" s="737">
        <f>+IF(BT251=0,0,BT261/BT251*100)</f>
        <v>0.38041900128023859</v>
      </c>
      <c r="BV261" s="772">
        <v>37.316080208599999</v>
      </c>
      <c r="BW261" s="737">
        <f>+IF(BV251=0,0,BV261/BV251*100)</f>
        <v>0.30361689055593166</v>
      </c>
      <c r="BX261" s="772">
        <v>19.784420852400004</v>
      </c>
      <c r="BY261" s="737">
        <f>+IF(BX251=0,0,BX261/BX251*100)</f>
        <v>0.15357731419683149</v>
      </c>
      <c r="BZ261" s="772">
        <f t="shared" si="250"/>
        <v>96.744446735600008</v>
      </c>
      <c r="CA261" s="737">
        <f>+IF(BZ251=0,0,BZ261/BZ251*100)</f>
        <v>0.27179966816260109</v>
      </c>
      <c r="CB261" s="772">
        <f t="shared" si="236"/>
        <v>231.76928935039999</v>
      </c>
      <c r="CC261" s="737">
        <f>+IF(CB251=0,0,CB261/CB251*100)</f>
        <v>0.36910220377301317</v>
      </c>
      <c r="CE261" s="772">
        <f t="shared" si="237"/>
        <v>862.00783527039141</v>
      </c>
      <c r="CF261" s="737">
        <f>+IF(CE251=0,0,CE261/CE251*100)</f>
        <v>0.4487179752268905</v>
      </c>
      <c r="CG261" s="772">
        <v>66.110723502500008</v>
      </c>
      <c r="CH261" s="737">
        <f>+IF(CG251=0,0,CG261/CG251*100)</f>
        <v>0.49379107668473021</v>
      </c>
      <c r="CI261" s="772">
        <v>17.018072290799999</v>
      </c>
      <c r="CJ261" s="737">
        <f>+IF(CI251=0,0,CI261/CI251*100)</f>
        <v>0.14370632178488088</v>
      </c>
      <c r="CK261" s="772">
        <v>50.632755721599999</v>
      </c>
      <c r="CL261" s="737">
        <f>+IF(CK251=0,0,CK261/CK251*100)</f>
        <v>0.36013717684009128</v>
      </c>
      <c r="CM261" s="772">
        <f t="shared" si="251"/>
        <v>133.76155151490002</v>
      </c>
      <c r="CN261" s="737">
        <f>+IF(CM251=0,0,CM261/CM251*100)</f>
        <v>0.34044720695268504</v>
      </c>
      <c r="CO261" s="772">
        <v>60.057430094799997</v>
      </c>
      <c r="CP261" s="737">
        <f>+IF(CO251=0,0,CO261/CO251*100)</f>
        <v>0.44264918806052211</v>
      </c>
      <c r="CQ261" s="772">
        <v>52.425254607799999</v>
      </c>
      <c r="CR261" s="737">
        <f>+IF(CQ251=0,0,CQ261/CQ251*100)</f>
        <v>0.43189938981008635</v>
      </c>
      <c r="CS261" s="772">
        <v>44.659704378000008</v>
      </c>
      <c r="CT261" s="737">
        <f>+IF(CS251=0,0,CS261/CS251*100)</f>
        <v>0.38292742664885115</v>
      </c>
      <c r="CU261" s="772">
        <f t="shared" si="252"/>
        <v>157.1423890806</v>
      </c>
      <c r="CV261" s="737">
        <f>+IF(CU251=0,0,CU261/CU251*100)</f>
        <v>0.42051834267673499</v>
      </c>
      <c r="CW261" s="772">
        <f t="shared" si="238"/>
        <v>290.90394059549999</v>
      </c>
      <c r="CX261" s="737">
        <f>+IF(CW251=0,0,CW261/CW251*100)</f>
        <v>0.37947940439897004</v>
      </c>
      <c r="CY261" s="772">
        <v>60.599292435599999</v>
      </c>
      <c r="CZ261" s="737">
        <f>+IF(CY251=0,0,CY261/CY251*100)</f>
        <v>0.40271636171520858</v>
      </c>
      <c r="DA261" s="772">
        <v>55.825909750000001</v>
      </c>
      <c r="DB261" s="737">
        <f>+IF(DA251=0,0,DA261/DA251*100)</f>
        <v>0.31087449112906534</v>
      </c>
      <c r="DC261" s="772">
        <v>62.310939479599995</v>
      </c>
      <c r="DD261" s="737">
        <f>+IF(DC251=0,0,DC261/DC251*100)</f>
        <v>0.30450628462450363</v>
      </c>
      <c r="DE261" s="772">
        <f t="shared" si="253"/>
        <v>178.73614166519999</v>
      </c>
      <c r="DF261" s="737">
        <f>+IF(DE251=0,0,DE261/DE251*100)</f>
        <v>0.33428446218037344</v>
      </c>
      <c r="DG261" s="772">
        <v>62.955879144134386</v>
      </c>
      <c r="DH261" s="737">
        <f>+IF(DG251=0,0,DG261/DG251*100)</f>
        <v>0.33534814328659618</v>
      </c>
      <c r="DI261" s="772">
        <v>61.645171812141619</v>
      </c>
      <c r="DJ261" s="737">
        <f>+IF(DI251=0,0,DI261/DI251*100)</f>
        <v>0.27941288312530366</v>
      </c>
      <c r="DK261" s="772">
        <v>267.76670205341543</v>
      </c>
      <c r="DL261" s="737">
        <f>+IF(DK251=0,0,DK261/DK251*100)</f>
        <v>1.2665190191099618</v>
      </c>
      <c r="DM261" s="772">
        <f t="shared" si="254"/>
        <v>392.36775300969146</v>
      </c>
      <c r="DN261" s="737">
        <f>+IF(DM251=0,0,DM261/DM251*100)</f>
        <v>0.633079684759699</v>
      </c>
      <c r="DO261" s="772">
        <f t="shared" si="239"/>
        <v>571.10389467489142</v>
      </c>
      <c r="DP261" s="737">
        <f>+IF(DO251=0,0,DO261/DO251*100)</f>
        <v>0.49469395236413516</v>
      </c>
      <c r="DR261" s="772">
        <f t="shared" si="240"/>
        <v>759.95502594918548</v>
      </c>
      <c r="DS261" s="737">
        <f>+IF(DR251=0,0,DR261/DR251*100)</f>
        <v>0.36285093411784247</v>
      </c>
      <c r="DT261" s="772">
        <v>57.994651340188199</v>
      </c>
      <c r="DU261" s="737">
        <f>+IF(DT251=0,0,DT261/DT251*100)</f>
        <v>0.32977782152528945</v>
      </c>
      <c r="DV261" s="772">
        <v>57.026223208782689</v>
      </c>
      <c r="DW261" s="737">
        <f>+IF(DV251=0,0,DV261/DV251*100)</f>
        <v>0.32872818828791278</v>
      </c>
      <c r="DX261" s="772">
        <v>61.258913107097257</v>
      </c>
      <c r="DY261" s="737">
        <f>+IF(DX251=0,0,DX261/DX251*100)</f>
        <v>0.34761523933475347</v>
      </c>
      <c r="DZ261" s="772">
        <f t="shared" si="255"/>
        <v>176.27978765606815</v>
      </c>
      <c r="EA261" s="737">
        <f>+IF(DZ251=0,0,DZ261/DZ251*100)</f>
        <v>0.33541243554020034</v>
      </c>
      <c r="EB261" s="772">
        <v>60.830495108085962</v>
      </c>
      <c r="EC261" s="737">
        <f>+IF(EB251=0,0,EB261/EB251*100)</f>
        <v>0.38326849228457538</v>
      </c>
      <c r="ED261" s="772">
        <v>65.535913069466361</v>
      </c>
      <c r="EE261" s="737">
        <f>+IF(ED251=0,0,ED261/ED251*100)</f>
        <v>0.37347495285374688</v>
      </c>
      <c r="EF261" s="772">
        <v>66.173996049980303</v>
      </c>
      <c r="EG261" s="737">
        <f>+IF(EF251=0,0,EF261/EF251*100)</f>
        <v>0.36076567802303422</v>
      </c>
      <c r="EH261" s="772">
        <f t="shared" si="256"/>
        <v>192.54040422753263</v>
      </c>
      <c r="EI261" s="737">
        <f>+IF(EH251=0,0,EH261/EH251*100)</f>
        <v>0.37197416249853571</v>
      </c>
      <c r="EJ261" s="772">
        <f t="shared" si="241"/>
        <v>368.82019188360078</v>
      </c>
      <c r="EK261" s="737">
        <f>+IF(EJ251=0,0,EJ261/EJ251*100)</f>
        <v>0.35355409400994847</v>
      </c>
      <c r="EL261" s="772">
        <v>73.842784230405016</v>
      </c>
      <c r="EM261" s="737">
        <f>+IF(EL251=0,0,EL261/EL251*100)</f>
        <v>0.45682854666737394</v>
      </c>
      <c r="EN261" s="772">
        <v>59.212996570954267</v>
      </c>
      <c r="EO261" s="737">
        <f>+IF(EN251=0,0,EN261/EN251*100)</f>
        <v>0.35124327479545386</v>
      </c>
      <c r="EP261" s="772">
        <v>62.028250182130961</v>
      </c>
      <c r="EQ261" s="737">
        <f>+IF(EP251=0,0,EP261/EP251*100)</f>
        <v>0.36536306755742554</v>
      </c>
      <c r="ER261" s="772">
        <f t="shared" si="257"/>
        <v>195.08403098349024</v>
      </c>
      <c r="ES261" s="737">
        <f>+IF(ER251=0,0,ER261/ER251*100)</f>
        <v>0.39017202536511103</v>
      </c>
      <c r="ET261" s="772">
        <v>65.249095110244482</v>
      </c>
      <c r="EU261" s="737">
        <f>+IF(ET251=0,0,ET261/ET251*100)</f>
        <v>0.3565399419398228</v>
      </c>
      <c r="EV261" s="772">
        <v>62.698579968312032</v>
      </c>
      <c r="EW261" s="737">
        <f>+IF(EV251=0,0,EV261/EV251*100)</f>
        <v>0.33959208542385072</v>
      </c>
      <c r="EX261" s="772">
        <v>68.103128003537904</v>
      </c>
      <c r="EY261" s="737">
        <f>+IF(EX251=0,0,EX261/EX251*100)</f>
        <v>0.37095087292330881</v>
      </c>
      <c r="EZ261" s="772">
        <f t="shared" si="258"/>
        <v>196.05080308209443</v>
      </c>
      <c r="FA261" s="737">
        <f>+IF(EZ251=0,0,EZ261/EZ251*100)</f>
        <v>0.35566307029378147</v>
      </c>
      <c r="FB261" s="772">
        <f t="shared" si="242"/>
        <v>391.13483406558464</v>
      </c>
      <c r="FC261" s="737">
        <f>+IF(FB251=0,0,FB261/FB251*100)</f>
        <v>0.37207665056010175</v>
      </c>
      <c r="FD261" s="772">
        <v>929.53453069963791</v>
      </c>
      <c r="FE261" s="737">
        <f>+IF(FD251=0,0,FD261/FD251*100)</f>
        <v>0.39478023452688821</v>
      </c>
      <c r="FF261" s="772">
        <v>1051.2162075341391</v>
      </c>
      <c r="FG261" s="737">
        <f>+IF(FF251=0,0,FF261/FF251*100)</f>
        <v>0.39831632689091673</v>
      </c>
      <c r="FH261" s="772">
        <v>1214.5543661047775</v>
      </c>
      <c r="FI261" s="737">
        <f>+IF(FH251=0,0,FH261/FH251*100)</f>
        <v>0.40751523494889075</v>
      </c>
      <c r="FJ261" s="772">
        <v>1191.9935888272728</v>
      </c>
      <c r="FK261" s="737">
        <f>+IF(FJ251=0,0,FJ261/FJ251*100)</f>
        <v>0.41991317619886553</v>
      </c>
    </row>
    <row r="262" spans="2:167" s="648" customFormat="1" ht="13.5" customHeight="1">
      <c r="B262" s="769"/>
      <c r="C262" s="771" t="s">
        <v>4794</v>
      </c>
      <c r="D262" s="769"/>
      <c r="E262" s="772">
        <f t="shared" si="229"/>
        <v>0</v>
      </c>
      <c r="F262" s="737">
        <f>+IF(E251=0,0,E262/E251*100)</f>
        <v>0</v>
      </c>
      <c r="G262" s="772">
        <v>0</v>
      </c>
      <c r="H262" s="737">
        <f>+IF(G251=0,0,G262/G251*100)</f>
        <v>0</v>
      </c>
      <c r="I262" s="772">
        <v>0</v>
      </c>
      <c r="J262" s="737">
        <f>+IF(I251=0,0,I262/I251*100)</f>
        <v>0</v>
      </c>
      <c r="K262" s="772">
        <v>0</v>
      </c>
      <c r="L262" s="737">
        <f>+IF(K251=0,0,K262/K251*100)</f>
        <v>0</v>
      </c>
      <c r="M262" s="772">
        <f t="shared" si="243"/>
        <v>0</v>
      </c>
      <c r="N262" s="737">
        <f>+IF(M251=0,0,M262/M251*100)</f>
        <v>0</v>
      </c>
      <c r="O262" s="772">
        <v>0</v>
      </c>
      <c r="P262" s="737">
        <f>+IF(O251=0,0,O262/O251*100)</f>
        <v>0</v>
      </c>
      <c r="Q262" s="772">
        <v>0</v>
      </c>
      <c r="R262" s="737">
        <f>+IF(Q251=0,0,Q262/Q251*100)</f>
        <v>0</v>
      </c>
      <c r="S262" s="772">
        <v>0</v>
      </c>
      <c r="T262" s="737">
        <f>+IF(S251=0,0,S262/S251*100)</f>
        <v>0</v>
      </c>
      <c r="U262" s="772">
        <f t="shared" si="244"/>
        <v>0</v>
      </c>
      <c r="V262" s="737">
        <f>+IF(U251=0,0,U262/U251*100)</f>
        <v>0</v>
      </c>
      <c r="W262" s="772">
        <f t="shared" si="231"/>
        <v>0</v>
      </c>
      <c r="X262" s="737">
        <f>+IF(W251=0,0,W262/W251*100)</f>
        <v>0</v>
      </c>
      <c r="Y262" s="772">
        <v>0</v>
      </c>
      <c r="Z262" s="737">
        <f>+IF(Y251=0,0,Y262/Y251*100)</f>
        <v>0</v>
      </c>
      <c r="AA262" s="772">
        <v>0</v>
      </c>
      <c r="AB262" s="737">
        <f>+IF(AA251=0,0,AA262/AA251*100)</f>
        <v>0</v>
      </c>
      <c r="AC262" s="772">
        <v>0</v>
      </c>
      <c r="AD262" s="737">
        <f>+IF(AC251=0,0,AC262/AC251*100)</f>
        <v>0</v>
      </c>
      <c r="AE262" s="772">
        <f t="shared" si="245"/>
        <v>0</v>
      </c>
      <c r="AF262" s="737">
        <f>+IF(AE251=0,0,AE262/AE251*100)</f>
        <v>0</v>
      </c>
      <c r="AG262" s="772">
        <v>0</v>
      </c>
      <c r="AH262" s="737">
        <f>+IF(AG251=0,0,AG262/AG251*100)</f>
        <v>0</v>
      </c>
      <c r="AI262" s="772">
        <v>0</v>
      </c>
      <c r="AJ262" s="737">
        <f>+IF(AI251=0,0,AI262/AI251*100)</f>
        <v>0</v>
      </c>
      <c r="AK262" s="772">
        <v>0</v>
      </c>
      <c r="AL262" s="737">
        <f>+IF(AK251=0,0,AK262/AK251*100)</f>
        <v>0</v>
      </c>
      <c r="AM262" s="772">
        <f t="shared" si="246"/>
        <v>0</v>
      </c>
      <c r="AN262" s="737">
        <f>+IF(AM251=0,0,AM262/AM251*100)</f>
        <v>0</v>
      </c>
      <c r="AO262" s="772">
        <f t="shared" si="234"/>
        <v>0</v>
      </c>
      <c r="AP262" s="737">
        <f>+IF(AO251=0,0,AO262/AO251*100)</f>
        <v>0</v>
      </c>
      <c r="AQ262" s="651"/>
      <c r="AR262" s="772">
        <v>0</v>
      </c>
      <c r="AS262" s="737">
        <f>+IF(AR251=0,0,AR262/AR251*100)</f>
        <v>0</v>
      </c>
      <c r="AT262" s="772">
        <v>0</v>
      </c>
      <c r="AU262" s="737">
        <f>+IF(AT251=0,0,AT262/AT251*100)</f>
        <v>0</v>
      </c>
      <c r="AV262" s="772">
        <v>0</v>
      </c>
      <c r="AW262" s="737">
        <f>+IF(AV251=0,0,AV262/AV251*100)</f>
        <v>0</v>
      </c>
      <c r="AX262" s="772">
        <v>0</v>
      </c>
      <c r="AY262" s="737">
        <f>+IF(AX251=0,0,AX262/AX251*100)</f>
        <v>0</v>
      </c>
      <c r="AZ262" s="772">
        <f t="shared" si="247"/>
        <v>0</v>
      </c>
      <c r="BA262" s="737">
        <f>+IF(AZ251=0,0,AZ262/AZ251*100)</f>
        <v>0</v>
      </c>
      <c r="BB262" s="772">
        <v>0</v>
      </c>
      <c r="BC262" s="737">
        <f>+IF(BB251=0,0,BB262/BB251*100)</f>
        <v>0</v>
      </c>
      <c r="BD262" s="772">
        <v>0</v>
      </c>
      <c r="BE262" s="737">
        <f>+IF(BD251=0,0,BD262/BD251*100)</f>
        <v>0</v>
      </c>
      <c r="BF262" s="772">
        <v>0</v>
      </c>
      <c r="BG262" s="737">
        <f>+IF(BF251=0,0,BF262/BF251*100)</f>
        <v>0</v>
      </c>
      <c r="BH262" s="772">
        <f t="shared" si="248"/>
        <v>0</v>
      </c>
      <c r="BI262" s="737">
        <f>+IF(BH251=0,0,BH262/BH251*100)</f>
        <v>0</v>
      </c>
      <c r="BJ262" s="772">
        <f t="shared" si="235"/>
        <v>0</v>
      </c>
      <c r="BK262" s="737">
        <f>+IF(BJ251=0,0,BJ262/BJ251*100)</f>
        <v>0</v>
      </c>
      <c r="BL262" s="772">
        <v>0</v>
      </c>
      <c r="BM262" s="737">
        <f>+IF(BL251=0,0,BL262/BL251*100)</f>
        <v>0</v>
      </c>
      <c r="BN262" s="772">
        <v>0</v>
      </c>
      <c r="BO262" s="737">
        <f>+IF(BN251=0,0,BN262/BN251*100)</f>
        <v>0</v>
      </c>
      <c r="BP262" s="772">
        <v>0</v>
      </c>
      <c r="BQ262" s="737">
        <f>+IF(BP251=0,0,BP262/BP251*100)</f>
        <v>0</v>
      </c>
      <c r="BR262" s="772">
        <f t="shared" si="249"/>
        <v>0</v>
      </c>
      <c r="BS262" s="737">
        <f>+IF(BR251=0,0,BR262/BR251*100)</f>
        <v>0</v>
      </c>
      <c r="BT262" s="772">
        <v>0</v>
      </c>
      <c r="BU262" s="737">
        <f>+IF(BT251=0,0,BT262/BT251*100)</f>
        <v>0</v>
      </c>
      <c r="BV262" s="772">
        <v>0</v>
      </c>
      <c r="BW262" s="737">
        <f>+IF(BV251=0,0,BV262/BV251*100)</f>
        <v>0</v>
      </c>
      <c r="BX262" s="772">
        <v>0</v>
      </c>
      <c r="BY262" s="737">
        <f>+IF(BX251=0,0,BX262/BX251*100)</f>
        <v>0</v>
      </c>
      <c r="BZ262" s="772">
        <f t="shared" si="250"/>
        <v>0</v>
      </c>
      <c r="CA262" s="737">
        <f>+IF(BZ251=0,0,BZ262/BZ251*100)</f>
        <v>0</v>
      </c>
      <c r="CB262" s="772">
        <f t="shared" si="236"/>
        <v>0</v>
      </c>
      <c r="CC262" s="737">
        <f>+IF(CB251=0,0,CB262/CB251*100)</f>
        <v>0</v>
      </c>
      <c r="CE262" s="772">
        <f t="shared" si="237"/>
        <v>0</v>
      </c>
      <c r="CF262" s="737">
        <f>+IF(CE251=0,0,CE262/CE251*100)</f>
        <v>0</v>
      </c>
      <c r="CG262" s="772">
        <v>0</v>
      </c>
      <c r="CH262" s="737">
        <f>+IF(CG251=0,0,CG262/CG251*100)</f>
        <v>0</v>
      </c>
      <c r="CI262" s="772">
        <v>0</v>
      </c>
      <c r="CJ262" s="737">
        <f>+IF(CI251=0,0,CI262/CI251*100)</f>
        <v>0</v>
      </c>
      <c r="CK262" s="772">
        <v>0</v>
      </c>
      <c r="CL262" s="737">
        <f>+IF(CK251=0,0,CK262/CK251*100)</f>
        <v>0</v>
      </c>
      <c r="CM262" s="772">
        <f t="shared" si="251"/>
        <v>0</v>
      </c>
      <c r="CN262" s="737">
        <f>+IF(CM251=0,0,CM262/CM251*100)</f>
        <v>0</v>
      </c>
      <c r="CO262" s="772">
        <v>0</v>
      </c>
      <c r="CP262" s="737">
        <f>+IF(CO251=0,0,CO262/CO251*100)</f>
        <v>0</v>
      </c>
      <c r="CQ262" s="772">
        <v>0</v>
      </c>
      <c r="CR262" s="737">
        <f>+IF(CQ251=0,0,CQ262/CQ251*100)</f>
        <v>0</v>
      </c>
      <c r="CS262" s="772">
        <v>0</v>
      </c>
      <c r="CT262" s="737">
        <f>+IF(CS251=0,0,CS262/CS251*100)</f>
        <v>0</v>
      </c>
      <c r="CU262" s="772">
        <f t="shared" si="252"/>
        <v>0</v>
      </c>
      <c r="CV262" s="737">
        <f>+IF(CU251=0,0,CU262/CU251*100)</f>
        <v>0</v>
      </c>
      <c r="CW262" s="772">
        <f t="shared" si="238"/>
        <v>0</v>
      </c>
      <c r="CX262" s="737">
        <f>+IF(CW251=0,0,CW262/CW251*100)</f>
        <v>0</v>
      </c>
      <c r="CY262" s="772">
        <v>0</v>
      </c>
      <c r="CZ262" s="737">
        <f>+IF(CY251=0,0,CY262/CY251*100)</f>
        <v>0</v>
      </c>
      <c r="DA262" s="772">
        <v>0</v>
      </c>
      <c r="DB262" s="737">
        <f>+IF(DA251=0,0,DA262/DA251*100)</f>
        <v>0</v>
      </c>
      <c r="DC262" s="772">
        <v>0</v>
      </c>
      <c r="DD262" s="737">
        <f>+IF(DC251=0,0,DC262/DC251*100)</f>
        <v>0</v>
      </c>
      <c r="DE262" s="772">
        <f t="shared" si="253"/>
        <v>0</v>
      </c>
      <c r="DF262" s="737">
        <f>+IF(DE251=0,0,DE262/DE251*100)</f>
        <v>0</v>
      </c>
      <c r="DG262" s="772">
        <v>0</v>
      </c>
      <c r="DH262" s="737">
        <f>+IF(DG251=0,0,DG262/DG251*100)</f>
        <v>0</v>
      </c>
      <c r="DI262" s="772">
        <v>0</v>
      </c>
      <c r="DJ262" s="737">
        <f>+IF(DI251=0,0,DI262/DI251*100)</f>
        <v>0</v>
      </c>
      <c r="DK262" s="772">
        <v>0</v>
      </c>
      <c r="DL262" s="737">
        <f>+IF(DK251=0,0,DK262/DK251*100)</f>
        <v>0</v>
      </c>
      <c r="DM262" s="772">
        <f t="shared" si="254"/>
        <v>0</v>
      </c>
      <c r="DN262" s="737">
        <f>+IF(DM251=0,0,DM262/DM251*100)</f>
        <v>0</v>
      </c>
      <c r="DO262" s="772">
        <f t="shared" si="239"/>
        <v>0</v>
      </c>
      <c r="DP262" s="737">
        <f>+IF(DO251=0,0,DO262/DO251*100)</f>
        <v>0</v>
      </c>
      <c r="DR262" s="772">
        <f t="shared" si="240"/>
        <v>0</v>
      </c>
      <c r="DS262" s="737">
        <f>+IF(DR251=0,0,DR262/DR251*100)</f>
        <v>0</v>
      </c>
      <c r="DT262" s="772">
        <v>0</v>
      </c>
      <c r="DU262" s="737">
        <f>+IF(DT251=0,0,DT262/DT251*100)</f>
        <v>0</v>
      </c>
      <c r="DV262" s="772">
        <v>0</v>
      </c>
      <c r="DW262" s="737">
        <f>+IF(DV251=0,0,DV262/DV251*100)</f>
        <v>0</v>
      </c>
      <c r="DX262" s="772">
        <v>0</v>
      </c>
      <c r="DY262" s="737">
        <f>+IF(DX251=0,0,DX262/DX251*100)</f>
        <v>0</v>
      </c>
      <c r="DZ262" s="772">
        <f t="shared" si="255"/>
        <v>0</v>
      </c>
      <c r="EA262" s="737">
        <f>+IF(DZ251=0,0,DZ262/DZ251*100)</f>
        <v>0</v>
      </c>
      <c r="EB262" s="772">
        <v>0</v>
      </c>
      <c r="EC262" s="737">
        <f>+IF(EB251=0,0,EB262/EB251*100)</f>
        <v>0</v>
      </c>
      <c r="ED262" s="772">
        <v>0</v>
      </c>
      <c r="EE262" s="737">
        <f>+IF(ED251=0,0,ED262/ED251*100)</f>
        <v>0</v>
      </c>
      <c r="EF262" s="772">
        <v>0</v>
      </c>
      <c r="EG262" s="737">
        <f>+IF(EF251=0,0,EF262/EF251*100)</f>
        <v>0</v>
      </c>
      <c r="EH262" s="772">
        <f t="shared" si="256"/>
        <v>0</v>
      </c>
      <c r="EI262" s="737">
        <f>+IF(EH251=0,0,EH262/EH251*100)</f>
        <v>0</v>
      </c>
      <c r="EJ262" s="772">
        <f t="shared" si="241"/>
        <v>0</v>
      </c>
      <c r="EK262" s="737">
        <f>+IF(EJ251=0,0,EJ262/EJ251*100)</f>
        <v>0</v>
      </c>
      <c r="EL262" s="772">
        <v>0</v>
      </c>
      <c r="EM262" s="737">
        <f>+IF(EL251=0,0,EL262/EL251*100)</f>
        <v>0</v>
      </c>
      <c r="EN262" s="772">
        <v>0</v>
      </c>
      <c r="EO262" s="737">
        <f>+IF(EN251=0,0,EN262/EN251*100)</f>
        <v>0</v>
      </c>
      <c r="EP262" s="772">
        <v>0</v>
      </c>
      <c r="EQ262" s="737">
        <f>+IF(EP251=0,0,EP262/EP251*100)</f>
        <v>0</v>
      </c>
      <c r="ER262" s="772">
        <f t="shared" si="257"/>
        <v>0</v>
      </c>
      <c r="ES262" s="737">
        <f>+IF(ER251=0,0,ER262/ER251*100)</f>
        <v>0</v>
      </c>
      <c r="ET262" s="772">
        <v>0</v>
      </c>
      <c r="EU262" s="737">
        <f>+IF(ET251=0,0,ET262/ET251*100)</f>
        <v>0</v>
      </c>
      <c r="EV262" s="772">
        <v>0</v>
      </c>
      <c r="EW262" s="737">
        <f>+IF(EV251=0,0,EV262/EV251*100)</f>
        <v>0</v>
      </c>
      <c r="EX262" s="772">
        <v>0</v>
      </c>
      <c r="EY262" s="737">
        <f>+IF(EX251=0,0,EX262/EX251*100)</f>
        <v>0</v>
      </c>
      <c r="EZ262" s="772">
        <f t="shared" si="258"/>
        <v>0</v>
      </c>
      <c r="FA262" s="737">
        <f>+IF(EZ251=0,0,EZ262/EZ251*100)</f>
        <v>0</v>
      </c>
      <c r="FB262" s="772">
        <f t="shared" si="242"/>
        <v>0</v>
      </c>
      <c r="FC262" s="737">
        <f>+IF(FB251=0,0,FB262/FB251*100)</f>
        <v>0</v>
      </c>
      <c r="FD262" s="772">
        <v>0</v>
      </c>
      <c r="FE262" s="737">
        <f>+IF(FD251=0,0,FD262/FD251*100)</f>
        <v>0</v>
      </c>
      <c r="FF262" s="772">
        <v>0</v>
      </c>
      <c r="FG262" s="737">
        <f>+IF(FF251=0,0,FF262/FF251*100)</f>
        <v>0</v>
      </c>
      <c r="FH262" s="772">
        <v>0</v>
      </c>
      <c r="FI262" s="737">
        <f>+IF(FH251=0,0,FH262/FH251*100)</f>
        <v>0</v>
      </c>
      <c r="FJ262" s="772">
        <v>0</v>
      </c>
      <c r="FK262" s="737">
        <f>+IF(FJ251=0,0,FJ262/FJ251*100)</f>
        <v>0</v>
      </c>
    </row>
    <row r="263" spans="2:167" s="648" customFormat="1" ht="13.5" customHeight="1">
      <c r="B263" s="769"/>
      <c r="C263" s="771" t="s">
        <v>4795</v>
      </c>
      <c r="D263" s="769"/>
      <c r="E263" s="772">
        <f t="shared" si="229"/>
        <v>1416.7539029343261</v>
      </c>
      <c r="F263" s="737">
        <f>+IF(E251=0,0,E263/E251*100)</f>
        <v>1.5331856727246103</v>
      </c>
      <c r="G263" s="772">
        <v>148.56743692720153</v>
      </c>
      <c r="H263" s="737">
        <f>+IF(G251=0,0,G263/G251*100)</f>
        <v>2.5494215022880673</v>
      </c>
      <c r="I263" s="772">
        <v>118.97041539560962</v>
      </c>
      <c r="J263" s="737">
        <f>+IF(I251=0,0,I263/I251*100)</f>
        <v>2.8313706303111328</v>
      </c>
      <c r="K263" s="772">
        <v>98.453835791033669</v>
      </c>
      <c r="L263" s="737">
        <f>+IF(K251=0,0,K263/K251*100)</f>
        <v>1.4659618723746026</v>
      </c>
      <c r="M263" s="772">
        <f t="shared" si="243"/>
        <v>365.99168811384482</v>
      </c>
      <c r="N263" s="737">
        <f>+IF(M251=0,0,M263/M251*100)</f>
        <v>2.1856315750503277</v>
      </c>
      <c r="O263" s="772">
        <v>105.22785082864218</v>
      </c>
      <c r="P263" s="737">
        <f>+IF(O251=0,0,O263/O251*100)</f>
        <v>1.3233005133449105</v>
      </c>
      <c r="Q263" s="772">
        <v>87.378310863810981</v>
      </c>
      <c r="R263" s="737">
        <f>+IF(Q251=0,0,Q263/Q251*100)</f>
        <v>1.2907315946281168</v>
      </c>
      <c r="S263" s="772">
        <v>88.529724606815762</v>
      </c>
      <c r="T263" s="737">
        <f>+IF(S251=0,0,S263/S251*100)</f>
        <v>1.4094810316773505</v>
      </c>
      <c r="U263" s="772">
        <f t="shared" si="244"/>
        <v>281.13588629926892</v>
      </c>
      <c r="V263" s="737">
        <f>+IF(U251=0,0,U263/U251*100)</f>
        <v>1.3385757675650538</v>
      </c>
      <c r="W263" s="772">
        <f t="shared" si="231"/>
        <v>647.12757441311373</v>
      </c>
      <c r="X263" s="737">
        <f>+IF(W251=0,0,W263/W251*100)</f>
        <v>1.7143376779606523</v>
      </c>
      <c r="Y263" s="772">
        <v>102.02490466631806</v>
      </c>
      <c r="Z263" s="737">
        <f>+IF(Y251=0,0,Y263/Y251*100)</f>
        <v>1.5757410158880996</v>
      </c>
      <c r="AA263" s="772">
        <v>109.39347749219579</v>
      </c>
      <c r="AB263" s="737">
        <f>+IF(AA251=0,0,AA263/AA251*100)</f>
        <v>1.344281785193584</v>
      </c>
      <c r="AC263" s="772">
        <v>103.94284543159023</v>
      </c>
      <c r="AD263" s="737">
        <f>+IF(AC251=0,0,AC263/AC251*100)</f>
        <v>1.2370699480582341</v>
      </c>
      <c r="AE263" s="772">
        <f t="shared" si="245"/>
        <v>315.36122759010408</v>
      </c>
      <c r="AF263" s="737">
        <f>+IF(AE251=0,0,AE263/AE251*100)</f>
        <v>1.3702566185576204</v>
      </c>
      <c r="AG263" s="772">
        <v>125.97799987480977</v>
      </c>
      <c r="AH263" s="737">
        <f>+IF(AG251=0,0,AG263/AG251*100)</f>
        <v>1.2417438299861689</v>
      </c>
      <c r="AI263" s="772">
        <v>130.74247148729847</v>
      </c>
      <c r="AJ263" s="737">
        <f>+IF(AI251=0,0,AI263/AI251*100)</f>
        <v>1.1851434074192793</v>
      </c>
      <c r="AK263" s="772">
        <v>197.54462956899999</v>
      </c>
      <c r="AL263" s="737">
        <f>+IF(AK251=0,0,AK263/AK251*100)</f>
        <v>1.8874644525566018</v>
      </c>
      <c r="AM263" s="772">
        <f t="shared" si="246"/>
        <v>454.26510093110824</v>
      </c>
      <c r="AN263" s="737">
        <f>+IF(AM251=0,0,AM263/AM251*100)</f>
        <v>1.4355865149178961</v>
      </c>
      <c r="AO263" s="772">
        <f t="shared" si="234"/>
        <v>769.62632852121237</v>
      </c>
      <c r="AP263" s="737">
        <f>+IF(AO251=0,0,AO263/AO251*100)</f>
        <v>1.4080781236345863</v>
      </c>
      <c r="AQ263" s="651"/>
      <c r="AR263" s="772">
        <v>1645.1507689849</v>
      </c>
      <c r="AS263" s="737">
        <f>+IF(AR251=0,0,AR263/AR251*100)</f>
        <v>1.4236087785606526</v>
      </c>
      <c r="AT263" s="772">
        <v>132.8122337138</v>
      </c>
      <c r="AU263" s="737">
        <f>+IF(AT251=0,0,AT263/AT251*100)</f>
        <v>1.3350905989989499</v>
      </c>
      <c r="AV263" s="772">
        <v>151.0101330784</v>
      </c>
      <c r="AW263" s="737">
        <f>+IF(AV251=0,0,AV263/AV251*100)</f>
        <v>1.6265991869628267</v>
      </c>
      <c r="AX263" s="772">
        <v>164.23257801599999</v>
      </c>
      <c r="AY263" s="737">
        <f>+IF(AX251=0,0,AX263/AX251*100)</f>
        <v>1.5517736292811979</v>
      </c>
      <c r="AZ263" s="772">
        <f t="shared" si="247"/>
        <v>448.05494480819999</v>
      </c>
      <c r="BA263" s="737">
        <f>+IF(AZ251=0,0,AZ263/AZ251*100)</f>
        <v>1.5027765183648554</v>
      </c>
      <c r="BB263" s="772">
        <v>120.01415436320002</v>
      </c>
      <c r="BC263" s="737">
        <f>+IF(BB251=0,0,BB263/BB251*100)</f>
        <v>1.535351254267191</v>
      </c>
      <c r="BD263" s="772">
        <v>121.07011083800001</v>
      </c>
      <c r="BE263" s="737">
        <f>+IF(BD251=0,0,BD263/BD251*100)</f>
        <v>1.6340091875916447</v>
      </c>
      <c r="BF263" s="772">
        <v>111.545870366</v>
      </c>
      <c r="BG263" s="737">
        <f>+IF(BF251=0,0,BF263/BF251*100)</f>
        <v>1.4433930295879698</v>
      </c>
      <c r="BH263" s="772">
        <f t="shared" si="248"/>
        <v>352.6301355672</v>
      </c>
      <c r="BI263" s="737">
        <f>+IF(BH251=0,0,BH263/BH251*100)</f>
        <v>1.5362373259462383</v>
      </c>
      <c r="BJ263" s="772">
        <f t="shared" si="235"/>
        <v>800.68508037540005</v>
      </c>
      <c r="BK263" s="737">
        <f>+IF(BJ251=0,0,BJ263/BJ251*100)</f>
        <v>1.5173316558504728</v>
      </c>
      <c r="BL263" s="772">
        <v>109.34414133399999</v>
      </c>
      <c r="BM263" s="737">
        <f>+IF(BL251=0,0,BL263/BL251*100)</f>
        <v>1.4128066252772116</v>
      </c>
      <c r="BN263" s="772">
        <v>194.16750713289997</v>
      </c>
      <c r="BO263" s="737">
        <f>+IF(BN251=0,0,BN263/BN251*100)</f>
        <v>1.9950694826294562</v>
      </c>
      <c r="BP263" s="772">
        <v>115.04327470780001</v>
      </c>
      <c r="BQ263" s="737">
        <f>+IF(BP251=0,0,BP263/BP251*100)</f>
        <v>1.1827428596922769</v>
      </c>
      <c r="BR263" s="772">
        <f t="shared" si="249"/>
        <v>418.55492317469998</v>
      </c>
      <c r="BS263" s="737">
        <f>+IF(BR251=0,0,BR263/BR251*100)</f>
        <v>1.5388791664077484</v>
      </c>
      <c r="BT263" s="772">
        <v>123.63388622479999</v>
      </c>
      <c r="BU263" s="737">
        <f>+IF(BT251=0,0,BT263/BT251*100)</f>
        <v>1.1863773577958221</v>
      </c>
      <c r="BV263" s="772">
        <v>132.21220403140001</v>
      </c>
      <c r="BW263" s="737">
        <f>+IF(BV251=0,0,BV263/BV251*100)</f>
        <v>1.0757254796635591</v>
      </c>
      <c r="BX263" s="772">
        <v>170.0646751786</v>
      </c>
      <c r="BY263" s="737">
        <f>+IF(BX251=0,0,BX263/BX251*100)</f>
        <v>1.3201334650398733</v>
      </c>
      <c r="BZ263" s="772">
        <f t="shared" si="250"/>
        <v>425.9107654348</v>
      </c>
      <c r="CA263" s="737">
        <f>+IF(BZ251=0,0,BZ263/BZ251*100)</f>
        <v>1.1965793243764535</v>
      </c>
      <c r="CB263" s="772">
        <f t="shared" si="236"/>
        <v>844.46568860949992</v>
      </c>
      <c r="CC263" s="737">
        <f>+IF(CB251=0,0,CB263/CB251*100)</f>
        <v>1.3448466254958709</v>
      </c>
      <c r="CE263" s="772">
        <f t="shared" si="237"/>
        <v>2174.0555061771538</v>
      </c>
      <c r="CF263" s="737">
        <f>+IF(CE251=0,0,CE263/CE251*100)</f>
        <v>1.1317040806904983</v>
      </c>
      <c r="CG263" s="772">
        <v>170.8235820575</v>
      </c>
      <c r="CH263" s="737">
        <f>+IF(CG251=0,0,CG263/CG251*100)</f>
        <v>1.2759073874622702</v>
      </c>
      <c r="CI263" s="772">
        <v>166.75130182059999</v>
      </c>
      <c r="CJ263" s="737">
        <f>+IF(CI251=0,0,CI263/CI251*100)</f>
        <v>1.408104033641548</v>
      </c>
      <c r="CK263" s="772">
        <v>162.37502701439999</v>
      </c>
      <c r="CL263" s="737">
        <f>+IF(CK251=0,0,CK263/CK251*100)</f>
        <v>1.1549299062415652</v>
      </c>
      <c r="CM263" s="772">
        <f t="shared" si="251"/>
        <v>499.94991089249993</v>
      </c>
      <c r="CN263" s="737">
        <f>+IF(CM251=0,0,CM263/CM251*100)</f>
        <v>1.2724624441922361</v>
      </c>
      <c r="CO263" s="772">
        <v>177.00162692039999</v>
      </c>
      <c r="CP263" s="737">
        <f>+IF(CO251=0,0,CO263/CO251*100)</f>
        <v>1.3045784063359434</v>
      </c>
      <c r="CQ263" s="772">
        <v>152.10998876919999</v>
      </c>
      <c r="CR263" s="737">
        <f>+IF(CQ251=0,0,CQ263/CQ251*100)</f>
        <v>1.2531405297869944</v>
      </c>
      <c r="CS263" s="772">
        <v>147.3009980548</v>
      </c>
      <c r="CT263" s="737">
        <f>+IF(CS251=0,0,CS263/CS251*100)</f>
        <v>1.2630086319093097</v>
      </c>
      <c r="CU263" s="772">
        <f t="shared" si="252"/>
        <v>476.41261374439995</v>
      </c>
      <c r="CV263" s="737">
        <f>+IF(CU251=0,0,CU263/CU251*100)</f>
        <v>1.2748962513184774</v>
      </c>
      <c r="CW263" s="772">
        <f t="shared" si="238"/>
        <v>976.36252463689993</v>
      </c>
      <c r="CX263" s="737">
        <f>+IF(CW251=0,0,CW263/CW251*100)</f>
        <v>1.2736488497482283</v>
      </c>
      <c r="CY263" s="772">
        <v>191.56402042729997</v>
      </c>
      <c r="CZ263" s="737">
        <f>+IF(CY251=0,0,CY263/CY251*100)</f>
        <v>1.273050595830052</v>
      </c>
      <c r="DA263" s="772">
        <v>211.73881800000001</v>
      </c>
      <c r="DB263" s="737">
        <f>+IF(DA251=0,0,DA263/DA251*100)</f>
        <v>1.1790976195962446</v>
      </c>
      <c r="DC263" s="772">
        <v>226.14083437069999</v>
      </c>
      <c r="DD263" s="737">
        <f>+IF(DC251=0,0,DC263/DC251*100)</f>
        <v>1.1051238490578632</v>
      </c>
      <c r="DE263" s="772">
        <f t="shared" si="253"/>
        <v>629.44367279799997</v>
      </c>
      <c r="DF263" s="737">
        <f>+IF(DE251=0,0,DE263/DE251*100)</f>
        <v>1.1772282744485691</v>
      </c>
      <c r="DG263" s="772">
        <v>188.31823062565616</v>
      </c>
      <c r="DH263" s="737">
        <f>+IF(DG251=0,0,DG263/DG251*100)</f>
        <v>1.0031178953556825</v>
      </c>
      <c r="DI263" s="772">
        <v>184.01050049402986</v>
      </c>
      <c r="DJ263" s="737">
        <f>+IF(DI251=0,0,DI263/DI251*100)</f>
        <v>0.8340459269875915</v>
      </c>
      <c r="DK263" s="772">
        <v>195.92057762256809</v>
      </c>
      <c r="DL263" s="737">
        <f>+IF(DK251=0,0,DK263/DK251*100)</f>
        <v>0.92669154114798191</v>
      </c>
      <c r="DM263" s="772">
        <f t="shared" si="254"/>
        <v>568.24930874225413</v>
      </c>
      <c r="DN263" s="737">
        <f>+IF(DM251=0,0,DM263/DM251*100)</f>
        <v>0.91686202671853456</v>
      </c>
      <c r="DO263" s="772">
        <f t="shared" si="239"/>
        <v>1197.6929815402541</v>
      </c>
      <c r="DP263" s="737">
        <f>+IF(DO251=0,0,DO263/DO251*100)</f>
        <v>1.0374495433868776</v>
      </c>
      <c r="DR263" s="772">
        <f t="shared" si="240"/>
        <v>2207.1425764709911</v>
      </c>
      <c r="DS263" s="737">
        <f>+IF(DR251=0,0,DR263/DR251*100)</f>
        <v>1.053830448194589</v>
      </c>
      <c r="DT263" s="772">
        <v>191.07063681172397</v>
      </c>
      <c r="DU263" s="737">
        <f>+IF(DT251=0,0,DT263/DT251*100)</f>
        <v>1.0864943043731321</v>
      </c>
      <c r="DV263" s="772">
        <v>188.75251122511821</v>
      </c>
      <c r="DW263" s="737">
        <f>+IF(DV251=0,0,DV263/DV251*100)</f>
        <v>1.0880655873466805</v>
      </c>
      <c r="DX263" s="772">
        <v>193.00596521650183</v>
      </c>
      <c r="DY263" s="737">
        <f>+IF(DX251=0,0,DX263/DX251*100)</f>
        <v>1.0952171918962166</v>
      </c>
      <c r="DZ263" s="772">
        <f t="shared" si="255"/>
        <v>572.82911325334408</v>
      </c>
      <c r="EA263" s="737">
        <f>+IF(DZ251=0,0,DZ263/DZ251*100)</f>
        <v>1.0899378231581589</v>
      </c>
      <c r="EB263" s="772">
        <v>170.65237003946737</v>
      </c>
      <c r="EC263" s="737">
        <f>+IF(EB251=0,0,EB263/EB251*100)</f>
        <v>1.0752119714561059</v>
      </c>
      <c r="ED263" s="772">
        <v>184.44230363743847</v>
      </c>
      <c r="EE263" s="737">
        <f>+IF(ED251=0,0,ED263/ED251*100)</f>
        <v>1.0510966801090105</v>
      </c>
      <c r="EF263" s="772">
        <v>178.36801678917567</v>
      </c>
      <c r="EG263" s="737">
        <f>+IF(EF251=0,0,EF263/EF251*100)</f>
        <v>0.97242213491186102</v>
      </c>
      <c r="EH263" s="772">
        <f t="shared" si="256"/>
        <v>533.46269046608154</v>
      </c>
      <c r="EI263" s="737">
        <f>+IF(EH251=0,0,EH263/EH251*100)</f>
        <v>1.0306114101424579</v>
      </c>
      <c r="EJ263" s="772">
        <f t="shared" si="241"/>
        <v>1106.2918037194256</v>
      </c>
      <c r="EK263" s="737">
        <f>+IF(EJ251=0,0,EJ263/EJ251*100)</f>
        <v>1.0605004958570561</v>
      </c>
      <c r="EL263" s="772">
        <v>181.97355421691609</v>
      </c>
      <c r="EM263" s="737">
        <f>+IF(EL251=0,0,EL263/EL251*100)</f>
        <v>1.1257797924496595</v>
      </c>
      <c r="EN263" s="772">
        <v>191.26598625220134</v>
      </c>
      <c r="EO263" s="737">
        <f>+IF(EN251=0,0,EN263/EN251*100)</f>
        <v>1.1345632759474238</v>
      </c>
      <c r="EP263" s="772">
        <v>172.75967770109037</v>
      </c>
      <c r="EQ263" s="737">
        <f>+IF(EP251=0,0,EP263/EP251*100)</f>
        <v>1.0176009416639338</v>
      </c>
      <c r="ER263" s="772">
        <f t="shared" si="257"/>
        <v>545.99921817020777</v>
      </c>
      <c r="ES263" s="737">
        <f>+IF(ER251=0,0,ER263/ER251*100)</f>
        <v>1.0920095290591258</v>
      </c>
      <c r="ET263" s="772">
        <v>182.08965992194669</v>
      </c>
      <c r="EU263" s="737">
        <f>+IF(ET251=0,0,ET263/ET251*100)</f>
        <v>0.99499060740567713</v>
      </c>
      <c r="EV263" s="772">
        <v>174.75658637093744</v>
      </c>
      <c r="EW263" s="737">
        <f>+IF(EV251=0,0,EV263/EV251*100)</f>
        <v>0.94652787411219652</v>
      </c>
      <c r="EX263" s="772">
        <v>198.00530828847374</v>
      </c>
      <c r="EY263" s="737">
        <f>+IF(EX251=0,0,EX263/EX251*100)</f>
        <v>1.0785149538100882</v>
      </c>
      <c r="EZ263" s="772">
        <f t="shared" si="258"/>
        <v>554.85155458135785</v>
      </c>
      <c r="FA263" s="737">
        <f>+IF(EZ251=0,0,EZ263/EZ251*100)</f>
        <v>1.0065768890375268</v>
      </c>
      <c r="FB263" s="772">
        <f t="shared" si="242"/>
        <v>1100.8507727515657</v>
      </c>
      <c r="FC263" s="737">
        <f>+IF(FB251=0,0,FB263/FB251*100)</f>
        <v>1.0472114284334526</v>
      </c>
      <c r="FD263" s="772">
        <v>2823.4422690870169</v>
      </c>
      <c r="FE263" s="737">
        <f>+IF(FD251=0,0,FD263/FD251*100)</f>
        <v>1.199136949032265</v>
      </c>
      <c r="FF263" s="772">
        <v>3115.6595842797901</v>
      </c>
      <c r="FG263" s="737">
        <f>+IF(FF251=0,0,FF263/FF251*100)</f>
        <v>1.1805545543898053</v>
      </c>
      <c r="FH263" s="772">
        <v>3515.2857142477574</v>
      </c>
      <c r="FI263" s="737">
        <f>+IF(FH251=0,0,FH263/FH251*100)</f>
        <v>1.1794716842099533</v>
      </c>
      <c r="FJ263" s="772">
        <v>3426.0222732591401</v>
      </c>
      <c r="FK263" s="737">
        <f>+IF(FJ251=0,0,FJ263/FJ251*100)</f>
        <v>1.2069124431345994</v>
      </c>
    </row>
    <row r="264" spans="2:167" s="648" customFormat="1" ht="13.5" customHeight="1">
      <c r="B264" s="781"/>
      <c r="C264" s="771" t="s">
        <v>4796</v>
      </c>
      <c r="D264" s="769"/>
      <c r="E264" s="772">
        <f t="shared" si="229"/>
        <v>-442.16460612928563</v>
      </c>
      <c r="F264" s="737">
        <f>+IF(E251=0,0,E264/E251*100)</f>
        <v>-0.4785026091682249</v>
      </c>
      <c r="G264" s="772">
        <v>-21.806024183137687</v>
      </c>
      <c r="H264" s="737">
        <f>+IF(G251=0,0,G264/G251*100)</f>
        <v>-0.37419200385845935</v>
      </c>
      <c r="I264" s="772">
        <v>-8.851490324642981</v>
      </c>
      <c r="J264" s="737">
        <f>+IF(I251=0,0,I264/I251*100)</f>
        <v>-0.21065615057608811</v>
      </c>
      <c r="K264" s="772">
        <v>-37.690069389680403</v>
      </c>
      <c r="L264" s="737">
        <f>+IF(K251=0,0,K264/K251*100)</f>
        <v>-0.56119910665234307</v>
      </c>
      <c r="M264" s="772">
        <f t="shared" si="243"/>
        <v>-68.347583897461078</v>
      </c>
      <c r="N264" s="737">
        <f>+IF(M251=0,0,M264/M251*100)</f>
        <v>-0.40815855194565387</v>
      </c>
      <c r="O264" s="772">
        <v>-36.595579610007633</v>
      </c>
      <c r="P264" s="737">
        <f>+IF(O251=0,0,O264/O251*100)</f>
        <v>-0.46021038064284231</v>
      </c>
      <c r="Q264" s="772">
        <v>-27.115086656763303</v>
      </c>
      <c r="R264" s="737">
        <f>+IF(Q251=0,0,Q264/Q251*100)</f>
        <v>-0.4005376012991656</v>
      </c>
      <c r="S264" s="772">
        <v>-40.453767277759752</v>
      </c>
      <c r="T264" s="737">
        <f>+IF(S251=0,0,S264/S251*100)</f>
        <v>-0.64406410266301084</v>
      </c>
      <c r="U264" s="772">
        <f t="shared" si="244"/>
        <v>-104.16443354453068</v>
      </c>
      <c r="V264" s="737">
        <f>+IF(U251=0,0,U264/U251*100)</f>
        <v>-0.49595940390343463</v>
      </c>
      <c r="W264" s="772">
        <f t="shared" si="231"/>
        <v>-172.51201744199176</v>
      </c>
      <c r="X264" s="737">
        <f>+IF(W251=0,0,W264/W251*100)</f>
        <v>-0.4570101214896069</v>
      </c>
      <c r="Y264" s="772">
        <v>-53.86791568727886</v>
      </c>
      <c r="Z264" s="737">
        <f>+IF(Y251=0,0,Y264/Y251*100)</f>
        <v>-0.83197219802813216</v>
      </c>
      <c r="AA264" s="772">
        <v>-43.78421537435468</v>
      </c>
      <c r="AB264" s="737">
        <f>+IF(AA251=0,0,AA264/AA251*100)</f>
        <v>-0.53804234544913221</v>
      </c>
      <c r="AC264" s="772">
        <v>-43.354858739214642</v>
      </c>
      <c r="AD264" s="737">
        <f>+IF(AC251=0,0,AC264/AC251*100)</f>
        <v>-0.51598542089066413</v>
      </c>
      <c r="AE264" s="772">
        <f t="shared" si="245"/>
        <v>-141.00698980084817</v>
      </c>
      <c r="AF264" s="737">
        <f>+IF(AE251=0,0,AE264/AE251*100)</f>
        <v>-0.61268077408879962</v>
      </c>
      <c r="AG264" s="772">
        <v>-18.223240444100071</v>
      </c>
      <c r="AH264" s="737">
        <f>+IF(AG251=0,0,AG264/AG251*100)</f>
        <v>-0.17962339778614339</v>
      </c>
      <c r="AI264" s="772">
        <v>-52.909724083343427</v>
      </c>
      <c r="AJ264" s="737">
        <f>+IF(AI251=0,0,AI264/AI251*100)</f>
        <v>-0.47961163631390685</v>
      </c>
      <c r="AK264" s="772">
        <v>-57.512634359002185</v>
      </c>
      <c r="AL264" s="737">
        <f>+IF(AK251=0,0,AK264/AK251*100)</f>
        <v>-0.54951153651881868</v>
      </c>
      <c r="AM264" s="772">
        <f t="shared" si="246"/>
        <v>-128.6455988864457</v>
      </c>
      <c r="AN264" s="737">
        <f>+IF(AM251=0,0,AM264/AM251*100)</f>
        <v>-0.40655090295595075</v>
      </c>
      <c r="AO264" s="772">
        <f t="shared" si="234"/>
        <v>-269.65258868729387</v>
      </c>
      <c r="AP264" s="737">
        <f>+IF(AO251=0,0,AO264/AO251*100)</f>
        <v>-0.49334579268041312</v>
      </c>
      <c r="AQ264" s="651"/>
      <c r="AR264" s="772">
        <v>-773.11587793500485</v>
      </c>
      <c r="AS264" s="737">
        <f>+IF(AR251=0,0,AR264/AR251*100)</f>
        <v>-0.66900527989419845</v>
      </c>
      <c r="AT264" s="772">
        <v>-40.025437086504802</v>
      </c>
      <c r="AU264" s="737">
        <f>+IF(AT251=0,0,AT264/AT251*100)</f>
        <v>-0.40235438619434943</v>
      </c>
      <c r="AV264" s="772">
        <v>-59.106991000000001</v>
      </c>
      <c r="AW264" s="737">
        <f>+IF(AV251=0,0,AV264/AV251*100)</f>
        <v>-0.63666842445933292</v>
      </c>
      <c r="AX264" s="772">
        <v>-83.535738585599987</v>
      </c>
      <c r="AY264" s="737">
        <f>+IF(AX251=0,0,AX264/AX251*100)</f>
        <v>-0.78929867512055429</v>
      </c>
      <c r="AZ264" s="772">
        <f t="shared" si="247"/>
        <v>-182.6681666721048</v>
      </c>
      <c r="BA264" s="737">
        <f>+IF(AZ251=0,0,AZ264/AZ251*100)</f>
        <v>-0.61266912620528424</v>
      </c>
      <c r="BB264" s="772">
        <v>-77.266271312800001</v>
      </c>
      <c r="BC264" s="737">
        <f>+IF(BB251=0,0,BB264/BB251*100)</f>
        <v>-0.98847396127662401</v>
      </c>
      <c r="BD264" s="772">
        <v>-65.186388718000003</v>
      </c>
      <c r="BE264" s="737">
        <f>+IF(BD251=0,0,BD264/BD251*100)</f>
        <v>-0.87978079258271125</v>
      </c>
      <c r="BF264" s="772">
        <v>-57.814124509800003</v>
      </c>
      <c r="BG264" s="737">
        <f>+IF(BF251=0,0,BF264/BF251*100)</f>
        <v>-0.74810931193927954</v>
      </c>
      <c r="BH264" s="772">
        <f t="shared" si="248"/>
        <v>-200.26678454060001</v>
      </c>
      <c r="BI264" s="737">
        <f>+IF(BH251=0,0,BH264/BH251*100)</f>
        <v>-0.87246459825006417</v>
      </c>
      <c r="BJ264" s="772">
        <f t="shared" si="235"/>
        <v>-382.93495121270485</v>
      </c>
      <c r="BK264" s="737">
        <f>+IF(BJ251=0,0,BJ264/BJ251*100)</f>
        <v>-0.72567772005215092</v>
      </c>
      <c r="BL264" s="772">
        <v>-85.789673383999983</v>
      </c>
      <c r="BM264" s="737">
        <f>+IF(BL251=0,0,BL264/BL251*100)</f>
        <v>-1.1084655973204429</v>
      </c>
      <c r="BN264" s="772">
        <v>-51.149353416000004</v>
      </c>
      <c r="BO264" s="737">
        <f>+IF(BN251=0,0,BN264/BN251*100)</f>
        <v>-0.52555917085881698</v>
      </c>
      <c r="BP264" s="772">
        <v>-49.592739979400001</v>
      </c>
      <c r="BQ264" s="737">
        <f>+IF(BP251=0,0,BP264/BP251*100)</f>
        <v>-0.50985561087504572</v>
      </c>
      <c r="BR264" s="772">
        <f t="shared" si="249"/>
        <v>-186.53176677939999</v>
      </c>
      <c r="BS264" s="737">
        <f>+IF(BR251=0,0,BR264/BR251*100)</f>
        <v>-0.68581166742180766</v>
      </c>
      <c r="BT264" s="772">
        <v>-50.489134161199999</v>
      </c>
      <c r="BU264" s="737">
        <f>+IF(BT251=0,0,BT264/BT251*100)</f>
        <v>-0.48448825328235884</v>
      </c>
      <c r="BV264" s="772">
        <v>-64.843623906900007</v>
      </c>
      <c r="BW264" s="737">
        <f>+IF(BV251=0,0,BV264/BV251*100)</f>
        <v>-0.52759076925914561</v>
      </c>
      <c r="BX264" s="772">
        <v>-88.316401874800007</v>
      </c>
      <c r="BY264" s="737">
        <f>+IF(BX251=0,0,BX264/BX251*100)</f>
        <v>-0.68555940558727302</v>
      </c>
      <c r="BZ264" s="772">
        <f t="shared" si="250"/>
        <v>-203.64915994290001</v>
      </c>
      <c r="CA264" s="737">
        <f>+IF(BZ251=0,0,BZ264/BZ251*100)</f>
        <v>-0.57214420012497058</v>
      </c>
      <c r="CB264" s="772">
        <f t="shared" si="236"/>
        <v>-390.1809267223</v>
      </c>
      <c r="CC264" s="737">
        <f>+IF(CB251=0,0,CB264/CB251*100)</f>
        <v>-0.62137930494176119</v>
      </c>
      <c r="CE264" s="772">
        <f t="shared" si="237"/>
        <v>-354.81746559289996</v>
      </c>
      <c r="CF264" s="737">
        <f>+IF(CE251=0,0,CE264/CE251*100)</f>
        <v>-0.18470014798188189</v>
      </c>
      <c r="CG264" s="772">
        <v>-50.006166732499999</v>
      </c>
      <c r="CH264" s="737">
        <f>+IF(CG251=0,0,CG264/CG251*100)</f>
        <v>-0.37350368599102607</v>
      </c>
      <c r="CI264" s="772">
        <v>-30.197801263100001</v>
      </c>
      <c r="CJ264" s="737">
        <f>+IF(CI251=0,0,CI264/CI251*100)</f>
        <v>-0.25500038261424801</v>
      </c>
      <c r="CK264" s="772">
        <v>-32.158783071999999</v>
      </c>
      <c r="CL264" s="737">
        <f>+IF(CK251=0,0,CK264/CK251*100)</f>
        <v>-0.2287367768375736</v>
      </c>
      <c r="CM264" s="772">
        <f t="shared" si="251"/>
        <v>-112.36275106759999</v>
      </c>
      <c r="CN264" s="737">
        <f>+IF(CM251=0,0,CM264/CM251*100)</f>
        <v>-0.28598341102692043</v>
      </c>
      <c r="CO264" s="772">
        <v>-37.376658341399995</v>
      </c>
      <c r="CP264" s="737">
        <f>+IF(CO251=0,0,CO264/CO251*100)</f>
        <v>-0.27548210839392473</v>
      </c>
      <c r="CQ264" s="772">
        <v>-32.530171274200001</v>
      </c>
      <c r="CR264" s="737">
        <f>+IF(CQ251=0,0,CQ264/CQ251*100)</f>
        <v>-0.26799604940124044</v>
      </c>
      <c r="CS264" s="772">
        <v>-40.7761953228</v>
      </c>
      <c r="CT264" s="737">
        <f>+IF(CS251=0,0,CS264/CS251*100)</f>
        <v>-0.34962890509375066</v>
      </c>
      <c r="CU264" s="772">
        <f t="shared" si="252"/>
        <v>-110.6830249384</v>
      </c>
      <c r="CV264" s="737">
        <f>+IF(CU251=0,0,CU264/CU251*100)</f>
        <v>-0.29619151447207959</v>
      </c>
      <c r="CW264" s="772">
        <f t="shared" si="238"/>
        <v>-223.04577600599998</v>
      </c>
      <c r="CX264" s="737">
        <f>+IF(CW251=0,0,CW264/CW251*100)</f>
        <v>-0.29095954513093408</v>
      </c>
      <c r="CY264" s="772">
        <v>-44.262863018999994</v>
      </c>
      <c r="CZ264" s="737">
        <f>+IF(CY251=0,0,CY264/CY251*100)</f>
        <v>-0.29415160536822593</v>
      </c>
      <c r="DA264" s="772">
        <v>-43.425294062500001</v>
      </c>
      <c r="DB264" s="737">
        <f>+IF(DA251=0,0,DA264/DA251*100)</f>
        <v>-0.24181990502733741</v>
      </c>
      <c r="DC264" s="772">
        <v>-44.083532505400001</v>
      </c>
      <c r="DD264" s="737">
        <f>+IF(DC251=0,0,DC264/DC251*100)</f>
        <v>-0.21543107532085415</v>
      </c>
      <c r="DE264" s="772">
        <f t="shared" si="253"/>
        <v>-131.77168958689998</v>
      </c>
      <c r="DF264" s="737">
        <f>+IF(DE251=0,0,DE264/DE251*100)</f>
        <v>-0.24644835663212925</v>
      </c>
      <c r="DG264" s="772">
        <v>0</v>
      </c>
      <c r="DH264" s="737">
        <f>+IF(DG251=0,0,DG264/DG251*100)</f>
        <v>0</v>
      </c>
      <c r="DI264" s="772">
        <v>0</v>
      </c>
      <c r="DJ264" s="737">
        <f>+IF(DI251=0,0,DI264/DI251*100)</f>
        <v>0</v>
      </c>
      <c r="DK264" s="772">
        <v>0</v>
      </c>
      <c r="DL264" s="737">
        <f>+IF(DK251=0,0,DK264/DK251*100)</f>
        <v>0</v>
      </c>
      <c r="DM264" s="772">
        <f t="shared" si="254"/>
        <v>0</v>
      </c>
      <c r="DN264" s="737">
        <f>+IF(DM251=0,0,DM264/DM251*100)</f>
        <v>0</v>
      </c>
      <c r="DO264" s="772">
        <f t="shared" si="239"/>
        <v>-131.77168958689998</v>
      </c>
      <c r="DP264" s="737">
        <f>+IF(DO251=0,0,DO264/DO251*100)</f>
        <v>-0.11414150479318985</v>
      </c>
      <c r="DR264" s="772">
        <f t="shared" si="240"/>
        <v>0</v>
      </c>
      <c r="DS264" s="737">
        <f>+IF(DR251=0,0,DR264/DR251*100)</f>
        <v>0</v>
      </c>
      <c r="DT264" s="772">
        <v>0</v>
      </c>
      <c r="DU264" s="737">
        <f>+IF(DT251=0,0,DT264/DT251*100)</f>
        <v>0</v>
      </c>
      <c r="DV264" s="772">
        <v>0</v>
      </c>
      <c r="DW264" s="737">
        <f>+IF(DV251=0,0,DV264/DV251*100)</f>
        <v>0</v>
      </c>
      <c r="DX264" s="772">
        <v>0</v>
      </c>
      <c r="DY264" s="737">
        <f>+IF(DX251=0,0,DX264/DX251*100)</f>
        <v>0</v>
      </c>
      <c r="DZ264" s="772">
        <f t="shared" si="255"/>
        <v>0</v>
      </c>
      <c r="EA264" s="737">
        <f>+IF(DZ251=0,0,DZ264/DZ251*100)</f>
        <v>0</v>
      </c>
      <c r="EB264" s="772">
        <v>0</v>
      </c>
      <c r="EC264" s="737">
        <f>+IF(EB251=0,0,EB264/EB251*100)</f>
        <v>0</v>
      </c>
      <c r="ED264" s="772">
        <v>0</v>
      </c>
      <c r="EE264" s="737">
        <f>+IF(ED251=0,0,ED264/ED251*100)</f>
        <v>0</v>
      </c>
      <c r="EF264" s="772">
        <v>0</v>
      </c>
      <c r="EG264" s="737">
        <f>+IF(EF251=0,0,EF264/EF251*100)</f>
        <v>0</v>
      </c>
      <c r="EH264" s="772">
        <f t="shared" si="256"/>
        <v>0</v>
      </c>
      <c r="EI264" s="737">
        <f>+IF(EH251=0,0,EH264/EH251*100)</f>
        <v>0</v>
      </c>
      <c r="EJ264" s="772">
        <f t="shared" si="241"/>
        <v>0</v>
      </c>
      <c r="EK264" s="737">
        <f>+IF(EJ251=0,0,EJ264/EJ251*100)</f>
        <v>0</v>
      </c>
      <c r="EL264" s="772">
        <v>0</v>
      </c>
      <c r="EM264" s="737">
        <f>+IF(EL251=0,0,EL264/EL251*100)</f>
        <v>0</v>
      </c>
      <c r="EN264" s="772">
        <v>0</v>
      </c>
      <c r="EO264" s="737">
        <f>+IF(EN251=0,0,EN264/EN251*100)</f>
        <v>0</v>
      </c>
      <c r="EP264" s="772">
        <v>0</v>
      </c>
      <c r="EQ264" s="737">
        <f>+IF(EP251=0,0,EP264/EP251*100)</f>
        <v>0</v>
      </c>
      <c r="ER264" s="772">
        <f t="shared" si="257"/>
        <v>0</v>
      </c>
      <c r="ES264" s="737">
        <f>+IF(ER251=0,0,ER264/ER251*100)</f>
        <v>0</v>
      </c>
      <c r="ET264" s="772">
        <v>0</v>
      </c>
      <c r="EU264" s="737">
        <f>+IF(ET251=0,0,ET264/ET251*100)</f>
        <v>0</v>
      </c>
      <c r="EV264" s="772">
        <v>0</v>
      </c>
      <c r="EW264" s="737">
        <f>+IF(EV251=0,0,EV264/EV251*100)</f>
        <v>0</v>
      </c>
      <c r="EX264" s="772">
        <v>0</v>
      </c>
      <c r="EY264" s="737">
        <f>+IF(EX251=0,0,EX264/EX251*100)</f>
        <v>0</v>
      </c>
      <c r="EZ264" s="772">
        <f t="shared" si="258"/>
        <v>0</v>
      </c>
      <c r="FA264" s="737">
        <f>+IF(EZ251=0,0,EZ264/EZ251*100)</f>
        <v>0</v>
      </c>
      <c r="FB264" s="772">
        <f t="shared" si="242"/>
        <v>0</v>
      </c>
      <c r="FC264" s="737">
        <f>+IF(FB251=0,0,FB264/FB251*100)</f>
        <v>0</v>
      </c>
      <c r="FD264" s="772">
        <v>0</v>
      </c>
      <c r="FE264" s="737">
        <f>+IF(FD251=0,0,FD264/FD251*100)</f>
        <v>0</v>
      </c>
      <c r="FF264" s="772">
        <v>0</v>
      </c>
      <c r="FG264" s="737">
        <f>+IF(FF251=0,0,FF264/FF251*100)</f>
        <v>0</v>
      </c>
      <c r="FH264" s="772">
        <v>0</v>
      </c>
      <c r="FI264" s="737">
        <f>+IF(FH251=0,0,FH264/FH251*100)</f>
        <v>0</v>
      </c>
      <c r="FJ264" s="772">
        <v>0</v>
      </c>
      <c r="FK264" s="737">
        <f>+IF(FJ251=0,0,FJ264/FJ251*100)</f>
        <v>0</v>
      </c>
    </row>
    <row r="265" spans="2:167" s="758" customFormat="1" ht="13.5" customHeight="1">
      <c r="B265" s="777"/>
      <c r="C265" s="782" t="s">
        <v>4797</v>
      </c>
      <c r="D265" s="782"/>
      <c r="E265" s="783">
        <f t="shared" si="229"/>
        <v>1209.3873225380999</v>
      </c>
      <c r="F265" s="741">
        <f>+IF(E251=0,0,E265/E251*100)</f>
        <v>1.3087772773025805</v>
      </c>
      <c r="G265" s="783">
        <f>SUM(G266:G267)</f>
        <v>81.745085729299987</v>
      </c>
      <c r="H265" s="741">
        <f>+IF(G251=0,0,G265/G251*100)</f>
        <v>1.4027480286058698</v>
      </c>
      <c r="I265" s="783">
        <f>SUM(I266:I267)</f>
        <v>86.159777105599986</v>
      </c>
      <c r="J265" s="741">
        <f>+IF(I251=0,0,I265/I251*100)</f>
        <v>2.0505119831661265</v>
      </c>
      <c r="K265" s="783">
        <f>SUM(K266:K267)</f>
        <v>142.69676731239997</v>
      </c>
      <c r="L265" s="741">
        <f>+IF(K251=0,0,K265/K251*100)</f>
        <v>2.124732048379367</v>
      </c>
      <c r="M265" s="783">
        <f>SUM(M266:M267)</f>
        <v>310.60163014729994</v>
      </c>
      <c r="N265" s="741">
        <f>+IF(M251=0,0,M265/M251*100)</f>
        <v>1.8548528618520899</v>
      </c>
      <c r="O265" s="783">
        <f>SUM(O266:O267)</f>
        <v>136.1880102396</v>
      </c>
      <c r="P265" s="741">
        <f>+IF(O251=0,0,O265/O251*100)</f>
        <v>1.7126422562308077</v>
      </c>
      <c r="Q265" s="783">
        <f>SUM(Q266:Q267)</f>
        <v>109.5775685728</v>
      </c>
      <c r="R265" s="741">
        <f>+IF(Q251=0,0,Q265/Q251*100)</f>
        <v>1.6186537416577533</v>
      </c>
      <c r="S265" s="783">
        <f>SUM(S266:S267)</f>
        <v>51.485835382000005</v>
      </c>
      <c r="T265" s="741">
        <f>+IF(S251=0,0,S265/S251*100)</f>
        <v>0.81970557000247002</v>
      </c>
      <c r="U265" s="783">
        <f>SUM(U266:U267)</f>
        <v>297.25141419440001</v>
      </c>
      <c r="V265" s="741">
        <f>+IF(U251=0,0,U265/U251*100)</f>
        <v>1.4153068295646518</v>
      </c>
      <c r="W265" s="783">
        <f t="shared" si="231"/>
        <v>607.85304434169996</v>
      </c>
      <c r="X265" s="741">
        <f>+IF(W251=0,0,W265/W251*100)</f>
        <v>1.6102935770016022</v>
      </c>
      <c r="Y265" s="783">
        <f>SUM(Y266:Y267)</f>
        <v>61.633969068399992</v>
      </c>
      <c r="Z265" s="741">
        <f>+IF(Y251=0,0,Y265/Y251*100)</f>
        <v>0.95191633210237825</v>
      </c>
      <c r="AA265" s="783">
        <f>SUM(AA266:AA267)</f>
        <v>73.277777084399986</v>
      </c>
      <c r="AB265" s="741">
        <f>+IF(AA251=0,0,AA265/AA251*100)</f>
        <v>0.90047398850687588</v>
      </c>
      <c r="AC265" s="783">
        <f>SUM(AC266:AC267)</f>
        <v>104.30865250199999</v>
      </c>
      <c r="AD265" s="741">
        <f>+IF(AC251=0,0,AC265/AC251*100)</f>
        <v>1.2414235804002403</v>
      </c>
      <c r="AE265" s="783">
        <f>SUM(AE266:AE267)</f>
        <v>239.22039865479996</v>
      </c>
      <c r="AF265" s="741">
        <f>+IF(AE251=0,0,AE265/AE251*100)</f>
        <v>1.0394217991083765</v>
      </c>
      <c r="AG265" s="783">
        <f>SUM(AG266:AG267)</f>
        <v>93.861217728900002</v>
      </c>
      <c r="AH265" s="741">
        <f>+IF(AG251=0,0,AG265/AG251*100)</f>
        <v>0.92517414235559203</v>
      </c>
      <c r="AI265" s="783">
        <f>SUM(AI266:AI267)</f>
        <v>142.72088684479996</v>
      </c>
      <c r="AJ265" s="741">
        <f>+IF(AI251=0,0,AI265/AI251*100)</f>
        <v>1.2937243439028907</v>
      </c>
      <c r="AK265" s="783">
        <f>SUM(AK266:AK267)</f>
        <v>125.73177496789999</v>
      </c>
      <c r="AL265" s="741">
        <f>+IF(AK251=0,0,AK265/AK251*100)</f>
        <v>1.2013197034337304</v>
      </c>
      <c r="AM265" s="783">
        <f>SUM(AM266:AM267)</f>
        <v>362.31387954159993</v>
      </c>
      <c r="AN265" s="741">
        <f>+IF(AM251=0,0,AM265/AM251*100)</f>
        <v>1.1449986331139905</v>
      </c>
      <c r="AO265" s="783">
        <f t="shared" si="234"/>
        <v>601.5342781963999</v>
      </c>
      <c r="AP265" s="741">
        <f>+IF(AO251=0,0,AO265/AO251*100)</f>
        <v>1.1005435057973418</v>
      </c>
      <c r="AQ265" s="734"/>
      <c r="AR265" s="783">
        <f>SUM(AR266:AR267)</f>
        <v>1498.368215</v>
      </c>
      <c r="AS265" s="741">
        <f>+IF(AR251=0,0,AR265/AR251*100)</f>
        <v>1.2965924975413812</v>
      </c>
      <c r="AT265" s="783">
        <f>SUM(AT266:AT267)</f>
        <v>144.53358399999999</v>
      </c>
      <c r="AU265" s="741">
        <f>+IF(AT251=0,0,AT265/AT251*100)</f>
        <v>1.4529190861577592</v>
      </c>
      <c r="AV265" s="783">
        <f>SUM(AV266:AV267)</f>
        <v>146.74429599999999</v>
      </c>
      <c r="AW265" s="741">
        <f>+IF(AV251=0,0,AV265/AV251*100)</f>
        <v>1.5806499054014438</v>
      </c>
      <c r="AX265" s="783">
        <f>SUM(AX266:AX267)</f>
        <v>154.975686</v>
      </c>
      <c r="AY265" s="741">
        <f>+IF(AX251=0,0,AX265/AX251*100)</f>
        <v>1.4643086385158881</v>
      </c>
      <c r="AZ265" s="783">
        <f>SUM(AZ266:AZ267)</f>
        <v>446.25356599999998</v>
      </c>
      <c r="BA265" s="741">
        <f>+IF(AZ251=0,0,AZ265/AZ251*100)</f>
        <v>1.4967346929034671</v>
      </c>
      <c r="BB265" s="783">
        <f>SUM(BB266:BB267)</f>
        <v>131.93803500000001</v>
      </c>
      <c r="BC265" s="741">
        <f>+IF(BB251=0,0,BB265/BB251*100)</f>
        <v>1.6878944704285068</v>
      </c>
      <c r="BD265" s="783">
        <f>SUM(BD266:BD267)</f>
        <v>93.885320000000007</v>
      </c>
      <c r="BE265" s="741">
        <f>+IF(BD251=0,0,BD265/BD251*100)</f>
        <v>1.2671127035247689</v>
      </c>
      <c r="BF265" s="783">
        <f>SUM(BF266:BF267)</f>
        <v>95.768906000000001</v>
      </c>
      <c r="BG265" s="741">
        <f>+IF(BF251=0,0,BF265/BF251*100)</f>
        <v>1.2392406004642167</v>
      </c>
      <c r="BH265" s="783">
        <f>SUM(BH266:BH267)</f>
        <v>321.59226100000001</v>
      </c>
      <c r="BI265" s="741">
        <f>+IF(BH251=0,0,BH265/BH251*100)</f>
        <v>1.4010204609682209</v>
      </c>
      <c r="BJ265" s="783">
        <f t="shared" si="235"/>
        <v>767.84582699999999</v>
      </c>
      <c r="BK265" s="741">
        <f>+IF(BJ251=0,0,BJ265/BJ251*100)</f>
        <v>1.4550998996678457</v>
      </c>
      <c r="BL265" s="783">
        <f>SUM(BL266:BL267)</f>
        <v>99.704097000000004</v>
      </c>
      <c r="BM265" s="741">
        <f>+IF(BL251=0,0,BL265/BL251*100)</f>
        <v>1.2882501713430279</v>
      </c>
      <c r="BN265" s="783">
        <f>SUM(BN266:BN267)</f>
        <v>106.510863</v>
      </c>
      <c r="BO265" s="741">
        <f>+IF(BN251=0,0,BN265/BN251*100)</f>
        <v>1.0943982104811254</v>
      </c>
      <c r="BP265" s="783">
        <f>SUM(BP266:BP267)</f>
        <v>117.23256600000001</v>
      </c>
      <c r="BQ265" s="741">
        <f>+IF(BP251=0,0,BP265/BP251*100)</f>
        <v>1.2052506390493303</v>
      </c>
      <c r="BR265" s="783">
        <f>SUM(BR266:BR267)</f>
        <v>323.44752600000004</v>
      </c>
      <c r="BS265" s="741">
        <f>+IF(BR251=0,0,BR265/BR251*100)</f>
        <v>1.1892027345232656</v>
      </c>
      <c r="BT265" s="783">
        <f>SUM(BT266:BT267)</f>
        <v>124.87781</v>
      </c>
      <c r="BU265" s="741">
        <f>+IF(BT251=0,0,BT265/BT251*100)</f>
        <v>1.1983139153754958</v>
      </c>
      <c r="BV265" s="783">
        <f>SUM(BV266:BV267)</f>
        <v>134.05996999999999</v>
      </c>
      <c r="BW265" s="741">
        <f>+IF(BV251=0,0,BV265/BV251*100)</f>
        <v>1.0907595602723821</v>
      </c>
      <c r="BX265" s="783">
        <f>SUM(BX266:BX267)</f>
        <v>148.13708199999999</v>
      </c>
      <c r="BY265" s="741">
        <f>+IF(BX251=0,0,BX265/BX251*100)</f>
        <v>1.1499196947054418</v>
      </c>
      <c r="BZ265" s="783">
        <f>SUM(BZ266:BZ267)</f>
        <v>407.07486199999994</v>
      </c>
      <c r="CA265" s="741">
        <f>+IF(BZ251=0,0,BZ265/BZ251*100)</f>
        <v>1.1436606042238318</v>
      </c>
      <c r="CB265" s="783">
        <f t="shared" si="236"/>
        <v>730.52238799999998</v>
      </c>
      <c r="CC265" s="741">
        <f>+IF(CB251=0,0,CB265/CB251*100)</f>
        <v>1.1633871945332381</v>
      </c>
      <c r="CE265" s="783">
        <f t="shared" si="237"/>
        <v>1479.8747856212999</v>
      </c>
      <c r="CF265" s="741">
        <f>+IF(CE251=0,0,CE265/CE251*100)</f>
        <v>0.77034847042315191</v>
      </c>
      <c r="CG265" s="783">
        <f>SUM(CG266:CG267)</f>
        <v>125.156492</v>
      </c>
      <c r="CH265" s="741">
        <f>+IF(CG251=0,0,CG265/CG251*100)</f>
        <v>0.93481292692896911</v>
      </c>
      <c r="CI265" s="783">
        <f>SUM(CI266:CI267)</f>
        <v>108.125079</v>
      </c>
      <c r="CJ265" s="741">
        <f>+IF(CI251=0,0,CI265/CI251*100)</f>
        <v>0.91304450529274572</v>
      </c>
      <c r="CK265" s="783">
        <f>SUM(CK266:CK267)</f>
        <v>158.36912100000001</v>
      </c>
      <c r="CL265" s="741">
        <f>+IF(CK251=0,0,CK265/CK251*100)</f>
        <v>1.1264369739065134</v>
      </c>
      <c r="CM265" s="783">
        <f>SUM(CM266:CM267)</f>
        <v>391.65069199999999</v>
      </c>
      <c r="CN265" s="741">
        <f>+IF(CM251=0,0,CM265/CM251*100)</f>
        <v>0.99682145341767836</v>
      </c>
      <c r="CO265" s="783">
        <f>SUM(CO266:CO267)</f>
        <v>143.568882</v>
      </c>
      <c r="CP265" s="741">
        <f>+IF(CO251=0,0,CO265/CO251*100)</f>
        <v>1.0581646425386984</v>
      </c>
      <c r="CQ265" s="783">
        <f>SUM(CQ266:CQ267)</f>
        <v>156.46857900000001</v>
      </c>
      <c r="CR265" s="741">
        <f>+IF(CQ251=0,0,CQ265/CQ251*100)</f>
        <v>1.2890482707259321</v>
      </c>
      <c r="CS265" s="783">
        <f>SUM(CS266:CS267)</f>
        <v>103.635108</v>
      </c>
      <c r="CT265" s="741">
        <f>+IF(CS251=0,0,CS265/CS251*100)</f>
        <v>0.88860250576277922</v>
      </c>
      <c r="CU265" s="783">
        <f>SUM(CU266:CU267)</f>
        <v>403.67256900000001</v>
      </c>
      <c r="CV265" s="741">
        <f>+IF(CU251=0,0,CU265/CU251*100)</f>
        <v>1.0802414338557147</v>
      </c>
      <c r="CW265" s="783">
        <f t="shared" si="238"/>
        <v>795.323261</v>
      </c>
      <c r="CX265" s="741">
        <f>+IF(CW251=0,0,CW265/CW251*100)</f>
        <v>1.0374861088890841</v>
      </c>
      <c r="CY265" s="783">
        <f>SUM(CY266:CY267)</f>
        <v>23.263660000000002</v>
      </c>
      <c r="CZ265" s="741">
        <f>+IF(CY251=0,0,CY265/CY251*100)</f>
        <v>0.15460009744067352</v>
      </c>
      <c r="DA265" s="783">
        <f>SUM(DA266:DA267)</f>
        <v>60.379137999999998</v>
      </c>
      <c r="DB265" s="741">
        <f>+IF(DA251=0,0,DA265/DA251*100)</f>
        <v>0.33622978800737968</v>
      </c>
      <c r="DC265" s="783">
        <f>SUM(DC266:DC267)</f>
        <v>154.52480299999999</v>
      </c>
      <c r="DD265" s="741">
        <f>+IF(DC251=0,0,DC265/DC251*100)</f>
        <v>0.75514466700134264</v>
      </c>
      <c r="DE265" s="783">
        <f>SUM(DE266:DE267)</f>
        <v>238.16760099999999</v>
      </c>
      <c r="DF265" s="741">
        <f>+IF(DE251=0,0,DE265/DE251*100)</f>
        <v>0.44543721078083448</v>
      </c>
      <c r="DG265" s="783">
        <f>SUM(DG266:DG267)</f>
        <v>153.48579030000002</v>
      </c>
      <c r="DH265" s="741">
        <f>+IF(DG251=0,0,DG265/DG251*100)</f>
        <v>0.81757534796933151</v>
      </c>
      <c r="DI265" s="783">
        <f>SUM(DI266:DI267)</f>
        <v>125.5671219825</v>
      </c>
      <c r="DJ265" s="741">
        <f>+IF(DI251=0,0,DI265/DI251*100)</f>
        <v>0.56914549100123801</v>
      </c>
      <c r="DK265" s="783">
        <f>SUM(DK266:DK267)</f>
        <v>167.33101133880001</v>
      </c>
      <c r="DL265" s="741">
        <f>+IF(DK251=0,0,DK265/DK251*100)</f>
        <v>0.79146475914401959</v>
      </c>
      <c r="DM265" s="783">
        <f>SUM(DM266:DM267)</f>
        <v>446.38392362130003</v>
      </c>
      <c r="DN265" s="741">
        <f>+IF(DM251=0,0,DM265/DM251*100)</f>
        <v>0.72023399344183636</v>
      </c>
      <c r="DO265" s="783">
        <f t="shared" si="239"/>
        <v>684.55152462130002</v>
      </c>
      <c r="DP265" s="741">
        <f>+IF(DO251=0,0,DO265/DO251*100)</f>
        <v>0.59296303609447953</v>
      </c>
      <c r="DR265" s="783">
        <f t="shared" si="240"/>
        <v>813.27830912900015</v>
      </c>
      <c r="DS265" s="741">
        <f>+IF(DR251=0,0,DR265/DR251*100)</f>
        <v>0.38831086589191</v>
      </c>
      <c r="DT265" s="783">
        <f>SUM(DT266:DT267)</f>
        <v>73.792537500000009</v>
      </c>
      <c r="DU265" s="741">
        <f>+IF(DT251=0,0,DT265/DT251*100)</f>
        <v>0.41961011402287468</v>
      </c>
      <c r="DV265" s="783">
        <f>SUM(DV266:DV267)</f>
        <v>73.792537500000009</v>
      </c>
      <c r="DW265" s="741">
        <f>+IF(DV251=0,0,DV265/DV251*100)</f>
        <v>0.42537776125785776</v>
      </c>
      <c r="DX265" s="783">
        <f>SUM(DX266:DX267)</f>
        <v>80.733204629000014</v>
      </c>
      <c r="DY265" s="741">
        <f>+IF(DX251=0,0,DX265/DX251*100)</f>
        <v>0.45812259516109588</v>
      </c>
      <c r="DZ265" s="783">
        <f>SUM(DZ266:DZ267)</f>
        <v>228.31827962900002</v>
      </c>
      <c r="EA265" s="741">
        <f>+IF(DZ251=0,0,DZ265/DZ251*100)</f>
        <v>0.43442751586543127</v>
      </c>
      <c r="EB265" s="783">
        <f>SUM(EB266:EB267)</f>
        <v>73.792537500000009</v>
      </c>
      <c r="EC265" s="741">
        <f>+IF(EB251=0,0,EB265/EB251*100)</f>
        <v>0.46493710990227555</v>
      </c>
      <c r="ED265" s="783">
        <f>SUM(ED266:ED267)</f>
        <v>73.792537500000009</v>
      </c>
      <c r="EE265" s="741">
        <f>+IF(ED251=0,0,ED265/ED251*100)</f>
        <v>0.42052766449684353</v>
      </c>
      <c r="EF265" s="783">
        <f>SUM(EF266:EF267)</f>
        <v>73.792537500000009</v>
      </c>
      <c r="EG265" s="741">
        <f>+IF(EF251=0,0,EF265/EF251*100)</f>
        <v>0.40230024501045081</v>
      </c>
      <c r="EH265" s="783">
        <f>SUM(EH266:EH267)</f>
        <v>221.37761250000003</v>
      </c>
      <c r="EI265" s="741">
        <f>+IF(EH251=0,0,EH265/EH251*100)</f>
        <v>0.42768556727605317</v>
      </c>
      <c r="EJ265" s="783">
        <f t="shared" si="241"/>
        <v>449.69589212900007</v>
      </c>
      <c r="EK265" s="741">
        <f>+IF(EJ251=0,0,EJ265/EJ251*100)</f>
        <v>0.43108221084555409</v>
      </c>
      <c r="EL265" s="783">
        <f>SUM(EL266:EL267)</f>
        <v>73.792537500000009</v>
      </c>
      <c r="EM265" s="741">
        <f>+IF(EL251=0,0,EL265/EL251*100)</f>
        <v>0.45651769515947194</v>
      </c>
      <c r="EN265" s="783">
        <f>SUM(EN266:EN267)</f>
        <v>73.792537500000009</v>
      </c>
      <c r="EO265" s="741">
        <f>+IF(EN251=0,0,EN265/EN251*100)</f>
        <v>0.43772708742932359</v>
      </c>
      <c r="EP265" s="783">
        <f>SUM(EP266:EP267)</f>
        <v>73.792537500000009</v>
      </c>
      <c r="EQ265" s="741">
        <f>+IF(EP251=0,0,EP265/EP251*100)</f>
        <v>0.43465788225013119</v>
      </c>
      <c r="ER265" s="783">
        <f>SUM(ER266:ER267)</f>
        <v>221.37761250000003</v>
      </c>
      <c r="ES265" s="741">
        <f>+IF(ER251=0,0,ER265/ER251*100)</f>
        <v>0.44275972258809632</v>
      </c>
      <c r="ET265" s="783">
        <f>SUM(ET266:ET267)</f>
        <v>73.792537500000009</v>
      </c>
      <c r="EU265" s="741">
        <f>+IF(ET251=0,0,ET265/ET251*100)</f>
        <v>0.40322378404465231</v>
      </c>
      <c r="EV265" s="783">
        <f>SUM(EV266:EV267)</f>
        <v>34.206133500000007</v>
      </c>
      <c r="EW265" s="741">
        <f>+IF(EV251=0,0,EV265/EV251*100)</f>
        <v>0.18526946248898232</v>
      </c>
      <c r="EX265" s="783">
        <f>SUM(EX266:EX267)</f>
        <v>34.206133500000007</v>
      </c>
      <c r="EY265" s="741">
        <f>+IF(EX251=0,0,EX265/EX251*100)</f>
        <v>0.18631736093674092</v>
      </c>
      <c r="EZ265" s="783">
        <f>SUM(EZ266:EZ267)</f>
        <v>142.20480450000002</v>
      </c>
      <c r="FA265" s="741">
        <f>+IF(EZ251=0,0,EZ265/EZ251*100)</f>
        <v>0.25797903698368591</v>
      </c>
      <c r="FB265" s="783">
        <f t="shared" si="242"/>
        <v>363.58241700000008</v>
      </c>
      <c r="FC265" s="741">
        <f>+IF(FB251=0,0,FB265/FB251*100)</f>
        <v>0.3458667347874792</v>
      </c>
      <c r="FD265" s="783">
        <f>SUM(FD266:FD267)</f>
        <v>409.45653191489356</v>
      </c>
      <c r="FE265" s="741">
        <f>+IF(FD251=0,0,FD265/FD251*100)</f>
        <v>0.17389923704745155</v>
      </c>
      <c r="FF265" s="783">
        <f>SUM(FF266:FF267)</f>
        <v>337.61537234042555</v>
      </c>
      <c r="FG265" s="741">
        <f>+IF(FF251=0,0,FF265/FF251*100)</f>
        <v>0.12792583870828517</v>
      </c>
      <c r="FH265" s="783">
        <f>SUM(FH266:FH267)</f>
        <v>383.40501547987611</v>
      </c>
      <c r="FI265" s="741">
        <f>+IF(FH251=0,0,FH265/FH251*100)</f>
        <v>0.12864256168701302</v>
      </c>
      <c r="FJ265" s="783">
        <f>SUM(FJ266:FJ267)</f>
        <v>0</v>
      </c>
      <c r="FK265" s="741">
        <f>+IF(FJ251=0,0,FJ265/FJ251*100)</f>
        <v>0</v>
      </c>
    </row>
    <row r="266" spans="2:167" s="648" customFormat="1" ht="13.5" customHeight="1">
      <c r="B266" s="769"/>
      <c r="C266" s="771" t="s">
        <v>4798</v>
      </c>
      <c r="D266" s="769"/>
      <c r="E266" s="772">
        <f t="shared" si="229"/>
        <v>0</v>
      </c>
      <c r="F266" s="737">
        <f>+IF(E251=0,0,E266/E251*100)</f>
        <v>0</v>
      </c>
      <c r="G266" s="772">
        <v>0</v>
      </c>
      <c r="H266" s="737">
        <f>+IF(G251=0,0,G266/G251*100)</f>
        <v>0</v>
      </c>
      <c r="I266" s="772">
        <v>0</v>
      </c>
      <c r="J266" s="737">
        <f>+IF(I251=0,0,I266/I251*100)</f>
        <v>0</v>
      </c>
      <c r="K266" s="772">
        <v>0</v>
      </c>
      <c r="L266" s="737">
        <f>+IF(K251=0,0,K266/K251*100)</f>
        <v>0</v>
      </c>
      <c r="M266" s="772">
        <f t="shared" ref="M266:M289" si="259">+G266+I266+K266</f>
        <v>0</v>
      </c>
      <c r="N266" s="737">
        <f>+IF(M251=0,0,M266/M251*100)</f>
        <v>0</v>
      </c>
      <c r="O266" s="772">
        <v>0</v>
      </c>
      <c r="P266" s="737">
        <f>+IF(O251=0,0,O266/O251*100)</f>
        <v>0</v>
      </c>
      <c r="Q266" s="772">
        <v>0</v>
      </c>
      <c r="R266" s="737">
        <f>+IF(Q251=0,0,Q266/Q251*100)</f>
        <v>0</v>
      </c>
      <c r="S266" s="772">
        <v>0</v>
      </c>
      <c r="T266" s="737">
        <f>+IF(S251=0,0,S266/S251*100)</f>
        <v>0</v>
      </c>
      <c r="U266" s="772">
        <f t="shared" ref="U266:U289" si="260">+O266+Q266+S266</f>
        <v>0</v>
      </c>
      <c r="V266" s="737">
        <f>+IF(U251=0,0,U266/U251*100)</f>
        <v>0</v>
      </c>
      <c r="W266" s="772">
        <f t="shared" si="231"/>
        <v>0</v>
      </c>
      <c r="X266" s="737">
        <f>+IF(W251=0,0,W266/W251*100)</f>
        <v>0</v>
      </c>
      <c r="Y266" s="772">
        <v>0</v>
      </c>
      <c r="Z266" s="737">
        <f>+IF(Y251=0,0,Y266/Y251*100)</f>
        <v>0</v>
      </c>
      <c r="AA266" s="772">
        <v>0</v>
      </c>
      <c r="AB266" s="737">
        <f>+IF(AA251=0,0,AA266/AA251*100)</f>
        <v>0</v>
      </c>
      <c r="AC266" s="772">
        <v>0</v>
      </c>
      <c r="AD266" s="737">
        <f>+IF(AC251=0,0,AC266/AC251*100)</f>
        <v>0</v>
      </c>
      <c r="AE266" s="772">
        <f t="shared" ref="AE266:AE289" si="261">+Y266+AA266+AC266</f>
        <v>0</v>
      </c>
      <c r="AF266" s="737">
        <f>+IF(AE251=0,0,AE266/AE251*100)</f>
        <v>0</v>
      </c>
      <c r="AG266" s="772">
        <v>0</v>
      </c>
      <c r="AH266" s="737">
        <f>+IF(AG251=0,0,AG266/AG251*100)</f>
        <v>0</v>
      </c>
      <c r="AI266" s="772">
        <v>0</v>
      </c>
      <c r="AJ266" s="737">
        <f>+IF(AI251=0,0,AI266/AI251*100)</f>
        <v>0</v>
      </c>
      <c r="AK266" s="772">
        <v>0</v>
      </c>
      <c r="AL266" s="737">
        <f>+IF(AK251=0,0,AK266/AK251*100)</f>
        <v>0</v>
      </c>
      <c r="AM266" s="772">
        <f t="shared" ref="AM266:AM289" si="262">+AG266+AI266+AK266</f>
        <v>0</v>
      </c>
      <c r="AN266" s="737">
        <f>+IF(AM251=0,0,AM266/AM251*100)</f>
        <v>0</v>
      </c>
      <c r="AO266" s="772">
        <f t="shared" si="234"/>
        <v>0</v>
      </c>
      <c r="AP266" s="737">
        <f>+IF(AO251=0,0,AO266/AO251*100)</f>
        <v>0</v>
      </c>
      <c r="AQ266" s="651"/>
      <c r="AR266" s="772">
        <v>0</v>
      </c>
      <c r="AS266" s="737">
        <f>+IF(AR251=0,0,AR266/AR251*100)</f>
        <v>0</v>
      </c>
      <c r="AT266" s="772">
        <v>0</v>
      </c>
      <c r="AU266" s="737">
        <f>+IF(AT251=0,0,AT266/AT251*100)</f>
        <v>0</v>
      </c>
      <c r="AV266" s="772">
        <v>0</v>
      </c>
      <c r="AW266" s="737">
        <f>+IF(AV251=0,0,AV266/AV251*100)</f>
        <v>0</v>
      </c>
      <c r="AX266" s="772">
        <v>0</v>
      </c>
      <c r="AY266" s="737">
        <f>+IF(AX251=0,0,AX266/AX251*100)</f>
        <v>0</v>
      </c>
      <c r="AZ266" s="772">
        <f t="shared" ref="AZ266:AZ289" si="263">+AT266+AV266+AX266</f>
        <v>0</v>
      </c>
      <c r="BA266" s="737">
        <f>+IF(AZ251=0,0,AZ266/AZ251*100)</f>
        <v>0</v>
      </c>
      <c r="BB266" s="772">
        <v>0</v>
      </c>
      <c r="BC266" s="737">
        <f>+IF(BB251=0,0,BB266/BB251*100)</f>
        <v>0</v>
      </c>
      <c r="BD266" s="772">
        <v>0</v>
      </c>
      <c r="BE266" s="737">
        <f>+IF(BD251=0,0,BD266/BD251*100)</f>
        <v>0</v>
      </c>
      <c r="BF266" s="772">
        <v>0</v>
      </c>
      <c r="BG266" s="737">
        <f>+IF(BF251=0,0,BF266/BF251*100)</f>
        <v>0</v>
      </c>
      <c r="BH266" s="772">
        <f t="shared" ref="BH266:BH289" si="264">+BB266+BD266+BF266</f>
        <v>0</v>
      </c>
      <c r="BI266" s="737">
        <f>+IF(BH251=0,0,BH266/BH251*100)</f>
        <v>0</v>
      </c>
      <c r="BJ266" s="772">
        <f t="shared" si="235"/>
        <v>0</v>
      </c>
      <c r="BK266" s="737">
        <f>+IF(BJ251=0,0,BJ266/BJ251*100)</f>
        <v>0</v>
      </c>
      <c r="BL266" s="772">
        <v>0</v>
      </c>
      <c r="BM266" s="737">
        <f>+IF(BL251=0,0,BL266/BL251*100)</f>
        <v>0</v>
      </c>
      <c r="BN266" s="772">
        <v>0</v>
      </c>
      <c r="BO266" s="737">
        <f>+IF(BN251=0,0,BN266/BN251*100)</f>
        <v>0</v>
      </c>
      <c r="BP266" s="772">
        <v>0</v>
      </c>
      <c r="BQ266" s="737">
        <f>+IF(BP251=0,0,BP266/BP251*100)</f>
        <v>0</v>
      </c>
      <c r="BR266" s="772">
        <f t="shared" ref="BR266:BR289" si="265">+BL266+BN266+BP266</f>
        <v>0</v>
      </c>
      <c r="BS266" s="737">
        <f>+IF(BR251=0,0,BR266/BR251*100)</f>
        <v>0</v>
      </c>
      <c r="BT266" s="772">
        <v>0</v>
      </c>
      <c r="BU266" s="737">
        <f>+IF(BT251=0,0,BT266/BT251*100)</f>
        <v>0</v>
      </c>
      <c r="BV266" s="772">
        <v>0</v>
      </c>
      <c r="BW266" s="737">
        <f>+IF(BV251=0,0,BV266/BV251*100)</f>
        <v>0</v>
      </c>
      <c r="BX266" s="772">
        <v>0</v>
      </c>
      <c r="BY266" s="737">
        <f>+IF(BX251=0,0,BX266/BX251*100)</f>
        <v>0</v>
      </c>
      <c r="BZ266" s="772">
        <f t="shared" ref="BZ266:BZ289" si="266">+BT266+BV266+BX266</f>
        <v>0</v>
      </c>
      <c r="CA266" s="737">
        <f>+IF(BZ251=0,0,BZ266/BZ251*100)</f>
        <v>0</v>
      </c>
      <c r="CB266" s="772">
        <f t="shared" si="236"/>
        <v>0</v>
      </c>
      <c r="CC266" s="737">
        <f>+IF(CB251=0,0,CB266/CB251*100)</f>
        <v>0</v>
      </c>
      <c r="CE266" s="772">
        <f t="shared" si="237"/>
        <v>0</v>
      </c>
      <c r="CF266" s="737">
        <f>+IF(CE251=0,0,CE266/CE251*100)</f>
        <v>0</v>
      </c>
      <c r="CG266" s="772">
        <v>0</v>
      </c>
      <c r="CH266" s="737">
        <f>+IF(CG251=0,0,CG266/CG251*100)</f>
        <v>0</v>
      </c>
      <c r="CI266" s="772">
        <v>0</v>
      </c>
      <c r="CJ266" s="737">
        <f>+IF(CI251=0,0,CI266/CI251*100)</f>
        <v>0</v>
      </c>
      <c r="CK266" s="772">
        <v>0</v>
      </c>
      <c r="CL266" s="737">
        <f>+IF(CK251=0,0,CK266/CK251*100)</f>
        <v>0</v>
      </c>
      <c r="CM266" s="772">
        <f t="shared" ref="CM266:CM289" si="267">+CG266+CI266+CK266</f>
        <v>0</v>
      </c>
      <c r="CN266" s="737">
        <f>+IF(CM251=0,0,CM266/CM251*100)</f>
        <v>0</v>
      </c>
      <c r="CO266" s="772">
        <v>0</v>
      </c>
      <c r="CP266" s="737">
        <f>+IF(CO251=0,0,CO266/CO251*100)</f>
        <v>0</v>
      </c>
      <c r="CQ266" s="772">
        <v>0</v>
      </c>
      <c r="CR266" s="737">
        <f>+IF(CQ251=0,0,CQ266/CQ251*100)</f>
        <v>0</v>
      </c>
      <c r="CS266" s="772">
        <v>0</v>
      </c>
      <c r="CT266" s="737">
        <f>+IF(CS251=0,0,CS266/CS251*100)</f>
        <v>0</v>
      </c>
      <c r="CU266" s="772">
        <f t="shared" ref="CU266:CU289" si="268">+CO266+CQ266+CS266</f>
        <v>0</v>
      </c>
      <c r="CV266" s="737">
        <f>+IF(CU251=0,0,CU266/CU251*100)</f>
        <v>0</v>
      </c>
      <c r="CW266" s="772">
        <f t="shared" si="238"/>
        <v>0</v>
      </c>
      <c r="CX266" s="737">
        <f>+IF(CW251=0,0,CW266/CW251*100)</f>
        <v>0</v>
      </c>
      <c r="CY266" s="772">
        <v>0</v>
      </c>
      <c r="CZ266" s="737">
        <f>+IF(CY251=0,0,CY266/CY251*100)</f>
        <v>0</v>
      </c>
      <c r="DA266" s="772">
        <v>0</v>
      </c>
      <c r="DB266" s="737">
        <f>+IF(DA251=0,0,DA266/DA251*100)</f>
        <v>0</v>
      </c>
      <c r="DC266" s="772">
        <v>0</v>
      </c>
      <c r="DD266" s="737">
        <f>+IF(DC251=0,0,DC266/DC251*100)</f>
        <v>0</v>
      </c>
      <c r="DE266" s="772">
        <f t="shared" ref="DE266:DE289" si="269">+CY266+DA266+DC266</f>
        <v>0</v>
      </c>
      <c r="DF266" s="737">
        <f>+IF(DE251=0,0,DE266/DE251*100)</f>
        <v>0</v>
      </c>
      <c r="DG266" s="772">
        <v>0</v>
      </c>
      <c r="DH266" s="737">
        <f>+IF(DG251=0,0,DG266/DG251*100)</f>
        <v>0</v>
      </c>
      <c r="DI266" s="772">
        <v>0</v>
      </c>
      <c r="DJ266" s="737">
        <f>+IF(DI251=0,0,DI266/DI251*100)</f>
        <v>0</v>
      </c>
      <c r="DK266" s="772">
        <v>0</v>
      </c>
      <c r="DL266" s="737">
        <f>+IF(DK251=0,0,DK266/DK251*100)</f>
        <v>0</v>
      </c>
      <c r="DM266" s="772">
        <f t="shared" ref="DM266:DM289" si="270">+DG266+DI266+DK266</f>
        <v>0</v>
      </c>
      <c r="DN266" s="737">
        <f>+IF(DM251=0,0,DM266/DM251*100)</f>
        <v>0</v>
      </c>
      <c r="DO266" s="772">
        <f t="shared" si="239"/>
        <v>0</v>
      </c>
      <c r="DP266" s="737">
        <f>+IF(DO251=0,0,DO266/DO251*100)</f>
        <v>0</v>
      </c>
      <c r="DR266" s="772">
        <f t="shared" si="240"/>
        <v>0</v>
      </c>
      <c r="DS266" s="737">
        <f>+IF(DR251=0,0,DR266/DR251*100)</f>
        <v>0</v>
      </c>
      <c r="DT266" s="772">
        <v>0</v>
      </c>
      <c r="DU266" s="737">
        <f>+IF(DT251=0,0,DT266/DT251*100)</f>
        <v>0</v>
      </c>
      <c r="DV266" s="772">
        <v>0</v>
      </c>
      <c r="DW266" s="737">
        <f>+IF(DV251=0,0,DV266/DV251*100)</f>
        <v>0</v>
      </c>
      <c r="DX266" s="772">
        <v>0</v>
      </c>
      <c r="DY266" s="737">
        <f>+IF(DX251=0,0,DX266/DX251*100)</f>
        <v>0</v>
      </c>
      <c r="DZ266" s="772">
        <f t="shared" ref="DZ266:DZ289" si="271">+DT266+DV266+DX266</f>
        <v>0</v>
      </c>
      <c r="EA266" s="737">
        <f>+IF(DZ251=0,0,DZ266/DZ251*100)</f>
        <v>0</v>
      </c>
      <c r="EB266" s="772">
        <v>0</v>
      </c>
      <c r="EC266" s="737">
        <f>+IF(EB251=0,0,EB266/EB251*100)</f>
        <v>0</v>
      </c>
      <c r="ED266" s="772">
        <v>0</v>
      </c>
      <c r="EE266" s="737">
        <f>+IF(ED251=0,0,ED266/ED251*100)</f>
        <v>0</v>
      </c>
      <c r="EF266" s="772">
        <v>0</v>
      </c>
      <c r="EG266" s="737">
        <f>+IF(EF251=0,0,EF266/EF251*100)</f>
        <v>0</v>
      </c>
      <c r="EH266" s="772">
        <f t="shared" ref="EH266:EH289" si="272">+EB266+ED266+EF266</f>
        <v>0</v>
      </c>
      <c r="EI266" s="737">
        <f>+IF(EH251=0,0,EH266/EH251*100)</f>
        <v>0</v>
      </c>
      <c r="EJ266" s="772">
        <f t="shared" si="241"/>
        <v>0</v>
      </c>
      <c r="EK266" s="737">
        <f>+IF(EJ251=0,0,EJ266/EJ251*100)</f>
        <v>0</v>
      </c>
      <c r="EL266" s="772">
        <v>0</v>
      </c>
      <c r="EM266" s="737">
        <f>+IF(EL251=0,0,EL266/EL251*100)</f>
        <v>0</v>
      </c>
      <c r="EN266" s="772">
        <v>0</v>
      </c>
      <c r="EO266" s="737">
        <f>+IF(EN251=0,0,EN266/EN251*100)</f>
        <v>0</v>
      </c>
      <c r="EP266" s="772">
        <v>0</v>
      </c>
      <c r="EQ266" s="737">
        <f>+IF(EP251=0,0,EP266/EP251*100)</f>
        <v>0</v>
      </c>
      <c r="ER266" s="772">
        <f t="shared" ref="ER266:ER289" si="273">+EL266+EN266+EP266</f>
        <v>0</v>
      </c>
      <c r="ES266" s="737">
        <f>+IF(ER251=0,0,ER266/ER251*100)</f>
        <v>0</v>
      </c>
      <c r="ET266" s="772">
        <v>0</v>
      </c>
      <c r="EU266" s="737">
        <f>+IF(ET251=0,0,ET266/ET251*100)</f>
        <v>0</v>
      </c>
      <c r="EV266" s="772">
        <v>0</v>
      </c>
      <c r="EW266" s="737">
        <f>+IF(EV251=0,0,EV266/EV251*100)</f>
        <v>0</v>
      </c>
      <c r="EX266" s="772">
        <v>0</v>
      </c>
      <c r="EY266" s="737">
        <f>+IF(EX251=0,0,EX266/EX251*100)</f>
        <v>0</v>
      </c>
      <c r="EZ266" s="772">
        <f t="shared" ref="EZ266:EZ289" si="274">+ET266+EV266+EX266</f>
        <v>0</v>
      </c>
      <c r="FA266" s="737">
        <f>+IF(EZ251=0,0,EZ266/EZ251*100)</f>
        <v>0</v>
      </c>
      <c r="FB266" s="772">
        <f t="shared" si="242"/>
        <v>0</v>
      </c>
      <c r="FC266" s="737">
        <f>+IF(FB251=0,0,FB266/FB251*100)</f>
        <v>0</v>
      </c>
      <c r="FD266" s="772">
        <v>0</v>
      </c>
      <c r="FE266" s="737">
        <f>+IF(FD251=0,0,FD266/FD251*100)</f>
        <v>0</v>
      </c>
      <c r="FF266" s="772">
        <v>0</v>
      </c>
      <c r="FG266" s="737">
        <f>+IF(FF251=0,0,FF266/FF251*100)</f>
        <v>0</v>
      </c>
      <c r="FH266" s="772">
        <v>0</v>
      </c>
      <c r="FI266" s="737">
        <f>+IF(FH251=0,0,FH266/FH251*100)</f>
        <v>0</v>
      </c>
      <c r="FJ266" s="772">
        <v>0</v>
      </c>
      <c r="FK266" s="737">
        <f>+IF(FJ251=0,0,FJ266/FJ251*100)</f>
        <v>0</v>
      </c>
    </row>
    <row r="267" spans="2:167" s="648" customFormat="1" ht="13.5" customHeight="1">
      <c r="B267" s="784"/>
      <c r="C267" s="771" t="s">
        <v>4799</v>
      </c>
      <c r="D267" s="784"/>
      <c r="E267" s="785">
        <f t="shared" si="229"/>
        <v>1209.3873225380999</v>
      </c>
      <c r="F267" s="786">
        <f>+IF(E251=0,0,E267/E251*100)</f>
        <v>1.3087772773025805</v>
      </c>
      <c r="G267" s="785">
        <v>81.745085729299987</v>
      </c>
      <c r="H267" s="786">
        <f>+IF(G251=0,0,G267/G251*100)</f>
        <v>1.4027480286058698</v>
      </c>
      <c r="I267" s="785">
        <v>86.159777105599986</v>
      </c>
      <c r="J267" s="786">
        <f>+IF(I251=0,0,I267/I251*100)</f>
        <v>2.0505119831661265</v>
      </c>
      <c r="K267" s="785">
        <v>142.69676731239997</v>
      </c>
      <c r="L267" s="786">
        <f>+IF(K251=0,0,K267/K251*100)</f>
        <v>2.124732048379367</v>
      </c>
      <c r="M267" s="785">
        <f t="shared" si="259"/>
        <v>310.60163014729994</v>
      </c>
      <c r="N267" s="786">
        <f>+IF(M251=0,0,M267/M251*100)</f>
        <v>1.8548528618520899</v>
      </c>
      <c r="O267" s="785">
        <v>136.1880102396</v>
      </c>
      <c r="P267" s="786">
        <f>+IF(O251=0,0,O267/O251*100)</f>
        <v>1.7126422562308077</v>
      </c>
      <c r="Q267" s="785">
        <v>109.5775685728</v>
      </c>
      <c r="R267" s="786">
        <f>+IF(Q251=0,0,Q267/Q251*100)</f>
        <v>1.6186537416577533</v>
      </c>
      <c r="S267" s="785">
        <v>51.485835382000005</v>
      </c>
      <c r="T267" s="786">
        <f>+IF(S251=0,0,S267/S251*100)</f>
        <v>0.81970557000247002</v>
      </c>
      <c r="U267" s="785">
        <f t="shared" si="260"/>
        <v>297.25141419440001</v>
      </c>
      <c r="V267" s="786">
        <f>+IF(U251=0,0,U267/U251*100)</f>
        <v>1.4153068295646518</v>
      </c>
      <c r="W267" s="785">
        <f t="shared" si="231"/>
        <v>607.85304434169996</v>
      </c>
      <c r="X267" s="786">
        <f>+IF(W251=0,0,W267/W251*100)</f>
        <v>1.6102935770016022</v>
      </c>
      <c r="Y267" s="785">
        <v>61.633969068399992</v>
      </c>
      <c r="Z267" s="786">
        <f>+IF(Y251=0,0,Y267/Y251*100)</f>
        <v>0.95191633210237825</v>
      </c>
      <c r="AA267" s="785">
        <v>73.277777084399986</v>
      </c>
      <c r="AB267" s="786">
        <f>+IF(AA251=0,0,AA267/AA251*100)</f>
        <v>0.90047398850687588</v>
      </c>
      <c r="AC267" s="785">
        <v>104.30865250199999</v>
      </c>
      <c r="AD267" s="786">
        <f>+IF(AC251=0,0,AC267/AC251*100)</f>
        <v>1.2414235804002403</v>
      </c>
      <c r="AE267" s="785">
        <f t="shared" si="261"/>
        <v>239.22039865479996</v>
      </c>
      <c r="AF267" s="786">
        <f>+IF(AE251=0,0,AE267/AE251*100)</f>
        <v>1.0394217991083765</v>
      </c>
      <c r="AG267" s="785">
        <v>93.861217728900002</v>
      </c>
      <c r="AH267" s="786">
        <f>+IF(AG251=0,0,AG267/AG251*100)</f>
        <v>0.92517414235559203</v>
      </c>
      <c r="AI267" s="785">
        <v>142.72088684479996</v>
      </c>
      <c r="AJ267" s="786">
        <f>+IF(AI251=0,0,AI267/AI251*100)</f>
        <v>1.2937243439028907</v>
      </c>
      <c r="AK267" s="785">
        <v>125.73177496789999</v>
      </c>
      <c r="AL267" s="786">
        <f>+IF(AK251=0,0,AK267/AK251*100)</f>
        <v>1.2013197034337304</v>
      </c>
      <c r="AM267" s="785">
        <f t="shared" si="262"/>
        <v>362.31387954159993</v>
      </c>
      <c r="AN267" s="786">
        <f>+IF(AM251=0,0,AM267/AM251*100)</f>
        <v>1.1449986331139905</v>
      </c>
      <c r="AO267" s="785">
        <f t="shared" si="234"/>
        <v>601.5342781963999</v>
      </c>
      <c r="AP267" s="786">
        <f>+IF(AO251=0,0,AO267/AO251*100)</f>
        <v>1.1005435057973418</v>
      </c>
      <c r="AQ267" s="651"/>
      <c r="AR267" s="785">
        <v>1498.368215</v>
      </c>
      <c r="AS267" s="786">
        <f>+IF(AR251=0,0,AR267/AR251*100)</f>
        <v>1.2965924975413812</v>
      </c>
      <c r="AT267" s="785">
        <v>144.53358399999999</v>
      </c>
      <c r="AU267" s="786">
        <f>+IF(AT251=0,0,AT267/AT251*100)</f>
        <v>1.4529190861577592</v>
      </c>
      <c r="AV267" s="785">
        <v>146.74429599999999</v>
      </c>
      <c r="AW267" s="786">
        <f>+IF(AV251=0,0,AV267/AV251*100)</f>
        <v>1.5806499054014438</v>
      </c>
      <c r="AX267" s="785">
        <v>154.975686</v>
      </c>
      <c r="AY267" s="786">
        <f>+IF(AX251=0,0,AX267/AX251*100)</f>
        <v>1.4643086385158881</v>
      </c>
      <c r="AZ267" s="785">
        <f t="shared" si="263"/>
        <v>446.25356599999998</v>
      </c>
      <c r="BA267" s="786">
        <f>+IF(AZ251=0,0,AZ267/AZ251*100)</f>
        <v>1.4967346929034671</v>
      </c>
      <c r="BB267" s="785">
        <v>131.93803500000001</v>
      </c>
      <c r="BC267" s="786">
        <f>+IF(BB251=0,0,BB267/BB251*100)</f>
        <v>1.6878944704285068</v>
      </c>
      <c r="BD267" s="785">
        <v>93.885320000000007</v>
      </c>
      <c r="BE267" s="786">
        <f>+IF(BD251=0,0,BD267/BD251*100)</f>
        <v>1.2671127035247689</v>
      </c>
      <c r="BF267" s="785">
        <v>95.768906000000001</v>
      </c>
      <c r="BG267" s="786">
        <f>+IF(BF251=0,0,BF267/BF251*100)</f>
        <v>1.2392406004642167</v>
      </c>
      <c r="BH267" s="785">
        <f t="shared" si="264"/>
        <v>321.59226100000001</v>
      </c>
      <c r="BI267" s="786">
        <f>+IF(BH251=0,0,BH267/BH251*100)</f>
        <v>1.4010204609682209</v>
      </c>
      <c r="BJ267" s="785">
        <f t="shared" si="235"/>
        <v>767.84582699999999</v>
      </c>
      <c r="BK267" s="786">
        <f>+IF(BJ251=0,0,BJ267/BJ251*100)</f>
        <v>1.4550998996678457</v>
      </c>
      <c r="BL267" s="785">
        <v>99.704097000000004</v>
      </c>
      <c r="BM267" s="786">
        <f>+IF(BL251=0,0,BL267/BL251*100)</f>
        <v>1.2882501713430279</v>
      </c>
      <c r="BN267" s="785">
        <v>106.510863</v>
      </c>
      <c r="BO267" s="786">
        <f>+IF(BN251=0,0,BN267/BN251*100)</f>
        <v>1.0943982104811254</v>
      </c>
      <c r="BP267" s="785">
        <v>117.23256600000001</v>
      </c>
      <c r="BQ267" s="786">
        <f>+IF(BP251=0,0,BP267/BP251*100)</f>
        <v>1.2052506390493303</v>
      </c>
      <c r="BR267" s="785">
        <f t="shared" si="265"/>
        <v>323.44752600000004</v>
      </c>
      <c r="BS267" s="786">
        <f>+IF(BR251=0,0,BR267/BR251*100)</f>
        <v>1.1892027345232656</v>
      </c>
      <c r="BT267" s="785">
        <v>124.87781</v>
      </c>
      <c r="BU267" s="786">
        <f>+IF(BT251=0,0,BT267/BT251*100)</f>
        <v>1.1983139153754958</v>
      </c>
      <c r="BV267" s="785">
        <v>134.05996999999999</v>
      </c>
      <c r="BW267" s="786">
        <f>+IF(BV251=0,0,BV267/BV251*100)</f>
        <v>1.0907595602723821</v>
      </c>
      <c r="BX267" s="785">
        <v>148.13708199999999</v>
      </c>
      <c r="BY267" s="786">
        <f>+IF(BX251=0,0,BX267/BX251*100)</f>
        <v>1.1499196947054418</v>
      </c>
      <c r="BZ267" s="785">
        <f t="shared" si="266"/>
        <v>407.07486199999994</v>
      </c>
      <c r="CA267" s="786">
        <f>+IF(BZ251=0,0,BZ267/BZ251*100)</f>
        <v>1.1436606042238318</v>
      </c>
      <c r="CB267" s="785">
        <f t="shared" si="236"/>
        <v>730.52238799999998</v>
      </c>
      <c r="CC267" s="786">
        <f>+IF(CB251=0,0,CB267/CB251*100)</f>
        <v>1.1633871945332381</v>
      </c>
      <c r="CE267" s="785">
        <f t="shared" si="237"/>
        <v>1479.8747856212999</v>
      </c>
      <c r="CF267" s="786">
        <f>+IF(CE251=0,0,CE267/CE251*100)</f>
        <v>0.77034847042315191</v>
      </c>
      <c r="CG267" s="785">
        <v>125.156492</v>
      </c>
      <c r="CH267" s="786">
        <f>+IF(CG251=0,0,CG267/CG251*100)</f>
        <v>0.93481292692896911</v>
      </c>
      <c r="CI267" s="785">
        <v>108.125079</v>
      </c>
      <c r="CJ267" s="786">
        <f>+IF(CI251=0,0,CI267/CI251*100)</f>
        <v>0.91304450529274572</v>
      </c>
      <c r="CK267" s="785">
        <v>158.36912100000001</v>
      </c>
      <c r="CL267" s="786">
        <f>+IF(CK251=0,0,CK267/CK251*100)</f>
        <v>1.1264369739065134</v>
      </c>
      <c r="CM267" s="785">
        <f t="shared" si="267"/>
        <v>391.65069199999999</v>
      </c>
      <c r="CN267" s="786">
        <f>+IF(CM251=0,0,CM267/CM251*100)</f>
        <v>0.99682145341767836</v>
      </c>
      <c r="CO267" s="785">
        <v>143.568882</v>
      </c>
      <c r="CP267" s="786">
        <f>+IF(CO251=0,0,CO267/CO251*100)</f>
        <v>1.0581646425386984</v>
      </c>
      <c r="CQ267" s="785">
        <v>156.46857900000001</v>
      </c>
      <c r="CR267" s="786">
        <f>+IF(CQ251=0,0,CQ267/CQ251*100)</f>
        <v>1.2890482707259321</v>
      </c>
      <c r="CS267" s="785">
        <v>103.635108</v>
      </c>
      <c r="CT267" s="786">
        <f>+IF(CS251=0,0,CS267/CS251*100)</f>
        <v>0.88860250576277922</v>
      </c>
      <c r="CU267" s="785">
        <f t="shared" si="268"/>
        <v>403.67256900000001</v>
      </c>
      <c r="CV267" s="786">
        <f>+IF(CU251=0,0,CU267/CU251*100)</f>
        <v>1.0802414338557147</v>
      </c>
      <c r="CW267" s="785">
        <f t="shared" si="238"/>
        <v>795.323261</v>
      </c>
      <c r="CX267" s="786">
        <f>+IF(CW251=0,0,CW267/CW251*100)</f>
        <v>1.0374861088890841</v>
      </c>
      <c r="CY267" s="785">
        <v>23.263660000000002</v>
      </c>
      <c r="CZ267" s="786">
        <f>+IF(CY251=0,0,CY267/CY251*100)</f>
        <v>0.15460009744067352</v>
      </c>
      <c r="DA267" s="785">
        <v>60.379137999999998</v>
      </c>
      <c r="DB267" s="786">
        <f>+IF(DA251=0,0,DA267/DA251*100)</f>
        <v>0.33622978800737968</v>
      </c>
      <c r="DC267" s="785">
        <v>154.52480299999999</v>
      </c>
      <c r="DD267" s="786">
        <f>+IF(DC251=0,0,DC267/DC251*100)</f>
        <v>0.75514466700134264</v>
      </c>
      <c r="DE267" s="785">
        <f t="shared" si="269"/>
        <v>238.16760099999999</v>
      </c>
      <c r="DF267" s="786">
        <f>+IF(DE251=0,0,DE267/DE251*100)</f>
        <v>0.44543721078083448</v>
      </c>
      <c r="DG267" s="785">
        <v>153.48579030000002</v>
      </c>
      <c r="DH267" s="786">
        <f>+IF(DG251=0,0,DG267/DG251*100)</f>
        <v>0.81757534796933151</v>
      </c>
      <c r="DI267" s="785">
        <v>125.5671219825</v>
      </c>
      <c r="DJ267" s="786">
        <f>+IF(DI251=0,0,DI267/DI251*100)</f>
        <v>0.56914549100123801</v>
      </c>
      <c r="DK267" s="785">
        <v>167.33101133880001</v>
      </c>
      <c r="DL267" s="786">
        <f>+IF(DK251=0,0,DK267/DK251*100)</f>
        <v>0.79146475914401959</v>
      </c>
      <c r="DM267" s="785">
        <f t="shared" si="270"/>
        <v>446.38392362130003</v>
      </c>
      <c r="DN267" s="786">
        <f>+IF(DM251=0,0,DM267/DM251*100)</f>
        <v>0.72023399344183636</v>
      </c>
      <c r="DO267" s="785">
        <f t="shared" si="239"/>
        <v>684.55152462130002</v>
      </c>
      <c r="DP267" s="786">
        <f>+IF(DO251=0,0,DO267/DO251*100)</f>
        <v>0.59296303609447953</v>
      </c>
      <c r="DR267" s="785">
        <f t="shared" si="240"/>
        <v>813.27830912900015</v>
      </c>
      <c r="DS267" s="786">
        <f>+IF(DR251=0,0,DR267/DR251*100)</f>
        <v>0.38831086589191</v>
      </c>
      <c r="DT267" s="785">
        <v>73.792537500000009</v>
      </c>
      <c r="DU267" s="786">
        <f>+IF(DT251=0,0,DT267/DT251*100)</f>
        <v>0.41961011402287468</v>
      </c>
      <c r="DV267" s="785">
        <v>73.792537500000009</v>
      </c>
      <c r="DW267" s="786">
        <f>+IF(DV251=0,0,DV267/DV251*100)</f>
        <v>0.42537776125785776</v>
      </c>
      <c r="DX267" s="785">
        <v>80.733204629000014</v>
      </c>
      <c r="DY267" s="786">
        <f>+IF(DX251=0,0,DX267/DX251*100)</f>
        <v>0.45812259516109588</v>
      </c>
      <c r="DZ267" s="785">
        <f t="shared" si="271"/>
        <v>228.31827962900002</v>
      </c>
      <c r="EA267" s="786">
        <f>+IF(DZ251=0,0,DZ267/DZ251*100)</f>
        <v>0.43442751586543127</v>
      </c>
      <c r="EB267" s="785">
        <v>73.792537500000009</v>
      </c>
      <c r="EC267" s="786">
        <f>+IF(EB251=0,0,EB267/EB251*100)</f>
        <v>0.46493710990227555</v>
      </c>
      <c r="ED267" s="785">
        <v>73.792537500000009</v>
      </c>
      <c r="EE267" s="786">
        <f>+IF(ED251=0,0,ED267/ED251*100)</f>
        <v>0.42052766449684353</v>
      </c>
      <c r="EF267" s="785">
        <v>73.792537500000009</v>
      </c>
      <c r="EG267" s="786">
        <f>+IF(EF251=0,0,EF267/EF251*100)</f>
        <v>0.40230024501045081</v>
      </c>
      <c r="EH267" s="785">
        <f t="shared" si="272"/>
        <v>221.37761250000003</v>
      </c>
      <c r="EI267" s="786">
        <f>+IF(EH251=0,0,EH267/EH251*100)</f>
        <v>0.42768556727605317</v>
      </c>
      <c r="EJ267" s="785">
        <f t="shared" si="241"/>
        <v>449.69589212900007</v>
      </c>
      <c r="EK267" s="786">
        <f>+IF(EJ251=0,0,EJ267/EJ251*100)</f>
        <v>0.43108221084555409</v>
      </c>
      <c r="EL267" s="785">
        <v>73.792537500000009</v>
      </c>
      <c r="EM267" s="786">
        <f>+IF(EL251=0,0,EL267/EL251*100)</f>
        <v>0.45651769515947194</v>
      </c>
      <c r="EN267" s="785">
        <v>73.792537500000009</v>
      </c>
      <c r="EO267" s="786">
        <f>+IF(EN251=0,0,EN267/EN251*100)</f>
        <v>0.43772708742932359</v>
      </c>
      <c r="EP267" s="785">
        <v>73.792537500000009</v>
      </c>
      <c r="EQ267" s="786">
        <f>+IF(EP251=0,0,EP267/EP251*100)</f>
        <v>0.43465788225013119</v>
      </c>
      <c r="ER267" s="785">
        <f t="shared" si="273"/>
        <v>221.37761250000003</v>
      </c>
      <c r="ES267" s="786">
        <f>+IF(ER251=0,0,ER267/ER251*100)</f>
        <v>0.44275972258809632</v>
      </c>
      <c r="ET267" s="785">
        <v>73.792537500000009</v>
      </c>
      <c r="EU267" s="786">
        <f>+IF(ET251=0,0,ET267/ET251*100)</f>
        <v>0.40322378404465231</v>
      </c>
      <c r="EV267" s="785">
        <v>34.206133500000007</v>
      </c>
      <c r="EW267" s="786">
        <f>+IF(EV251=0,0,EV267/EV251*100)</f>
        <v>0.18526946248898232</v>
      </c>
      <c r="EX267" s="785">
        <v>34.206133500000007</v>
      </c>
      <c r="EY267" s="786">
        <f>+IF(EX251=0,0,EX267/EX251*100)</f>
        <v>0.18631736093674092</v>
      </c>
      <c r="EZ267" s="785">
        <f t="shared" si="274"/>
        <v>142.20480450000002</v>
      </c>
      <c r="FA267" s="786">
        <f>+IF(EZ251=0,0,EZ267/EZ251*100)</f>
        <v>0.25797903698368591</v>
      </c>
      <c r="FB267" s="785">
        <f t="shared" si="242"/>
        <v>363.58241700000008</v>
      </c>
      <c r="FC267" s="786">
        <f>+IF(FB251=0,0,FB267/FB251*100)</f>
        <v>0.3458667347874792</v>
      </c>
      <c r="FD267" s="785">
        <v>409.45653191489356</v>
      </c>
      <c r="FE267" s="786">
        <f>+IF(FD251=0,0,FD267/FD251*100)</f>
        <v>0.17389923704745155</v>
      </c>
      <c r="FF267" s="785">
        <v>337.61537234042555</v>
      </c>
      <c r="FG267" s="786">
        <f>+IF(FF251=0,0,FF267/FF251*100)</f>
        <v>0.12792583870828517</v>
      </c>
      <c r="FH267" s="785">
        <v>383.40501547987611</v>
      </c>
      <c r="FI267" s="786">
        <f>+IF(FH251=0,0,FH267/FH251*100)</f>
        <v>0.12864256168701302</v>
      </c>
      <c r="FJ267" s="785">
        <v>0</v>
      </c>
      <c r="FK267" s="786">
        <f>+IF(FJ251=0,0,FJ267/FJ251*100)</f>
        <v>0</v>
      </c>
    </row>
    <row r="268" spans="2:167" s="758" customFormat="1" ht="13.5" customHeight="1">
      <c r="B268" s="765" t="s">
        <v>4800</v>
      </c>
      <c r="C268" s="766"/>
      <c r="D268" s="766"/>
      <c r="E268" s="767">
        <f t="shared" si="229"/>
        <v>12213.92122147076</v>
      </c>
      <c r="F268" s="768">
        <f>+IF(E251=0,0,E268/E251*100)</f>
        <v>13.217686562049371</v>
      </c>
      <c r="G268" s="767">
        <f>SUM(G269:G289)</f>
        <v>1009.6575580247468</v>
      </c>
      <c r="H268" s="768">
        <f>+IF(G251=0,0,G268/G251*100)</f>
        <v>17.325752813769277</v>
      </c>
      <c r="I268" s="767">
        <f>SUM(I269:I289)</f>
        <v>807.7966739534271</v>
      </c>
      <c r="J268" s="768">
        <f>+IF(I251=0,0,I268/I251*100)</f>
        <v>19.224710364247038</v>
      </c>
      <c r="K268" s="767">
        <f>SUM(K269:K289)</f>
        <v>961.14896644519888</v>
      </c>
      <c r="L268" s="768">
        <f>+IF(K251=0,0,K268/K251*100)</f>
        <v>14.311354424742873</v>
      </c>
      <c r="M268" s="767">
        <f t="shared" si="259"/>
        <v>2778.6031984233728</v>
      </c>
      <c r="N268" s="768">
        <f>+IF(M251=0,0,M268/M251*100)</f>
        <v>16.5932808919991</v>
      </c>
      <c r="O268" s="767">
        <f>SUM(O269:O289)</f>
        <v>1005.1754932757582</v>
      </c>
      <c r="P268" s="768">
        <f>+IF(O251=0,0,O268/O251*100)</f>
        <v>12.640657732519978</v>
      </c>
      <c r="Q268" s="767">
        <f>SUM(Q269:Q289)</f>
        <v>1045.5289389461057</v>
      </c>
      <c r="R268" s="768">
        <f>+IF(Q251=0,0,Q268/Q251*100)</f>
        <v>15.444304441855081</v>
      </c>
      <c r="S268" s="767">
        <f>SUM(S269:S289)</f>
        <v>975.67456748939696</v>
      </c>
      <c r="T268" s="768">
        <f>+IF(S251=0,0,S268/S251*100)</f>
        <v>15.533706922436693</v>
      </c>
      <c r="U268" s="767">
        <f t="shared" si="260"/>
        <v>3026.3789997112608</v>
      </c>
      <c r="V268" s="768">
        <f>+IF(U251=0,0,U268/U251*100)</f>
        <v>14.409535708183958</v>
      </c>
      <c r="W268" s="767">
        <f t="shared" si="231"/>
        <v>5804.982198134634</v>
      </c>
      <c r="X268" s="768">
        <f>+IF(W251=0,0,W268/W251*100)</f>
        <v>15.378265577970998</v>
      </c>
      <c r="Y268" s="767">
        <f>SUM(Y269:Y289)</f>
        <v>954.6385799675503</v>
      </c>
      <c r="Z268" s="768">
        <f>+IF(Y251=0,0,Y268/Y251*100)</f>
        <v>14.744078131941146</v>
      </c>
      <c r="AA268" s="767">
        <f>SUM(AA269:AA289)</f>
        <v>1075.5572335684697</v>
      </c>
      <c r="AB268" s="768">
        <f>+IF(AA251=0,0,AA268/AA251*100)</f>
        <v>13.216985428792524</v>
      </c>
      <c r="AC268" s="767">
        <f>SUM(AC269:AC289)</f>
        <v>978.64453448347456</v>
      </c>
      <c r="AD268" s="768">
        <f>+IF(AC251=0,0,AC268/AC251*100)</f>
        <v>11.647283066132093</v>
      </c>
      <c r="AE268" s="767">
        <f t="shared" si="261"/>
        <v>3008.8403480194947</v>
      </c>
      <c r="AF268" s="768">
        <f>+IF(AE251=0,0,AE268/AE251*100)</f>
        <v>13.073526611253911</v>
      </c>
      <c r="AG268" s="767">
        <f>SUM(AG269:AG289)</f>
        <v>1027.5073690806755</v>
      </c>
      <c r="AH268" s="768">
        <f>+IF(AG251=0,0,AG268/AG251*100)</f>
        <v>10.127966288472374</v>
      </c>
      <c r="AI268" s="767">
        <f>SUM(AI269:AI289)</f>
        <v>1151.1459310547559</v>
      </c>
      <c r="AJ268" s="768">
        <f>+IF(AI251=0,0,AI268/AI251*100)</f>
        <v>10.434811241116934</v>
      </c>
      <c r="AK268" s="767">
        <f>SUM(AK269:AK289)</f>
        <v>1221.4453751811998</v>
      </c>
      <c r="AL268" s="768">
        <f>+IF(AK251=0,0,AK268/AK251*100)</f>
        <v>11.670450021466745</v>
      </c>
      <c r="AM268" s="767">
        <f t="shared" si="262"/>
        <v>3400.0986753166312</v>
      </c>
      <c r="AN268" s="768">
        <f>+IF(AM251=0,0,AM268/AM251*100)</f>
        <v>10.745126133770528</v>
      </c>
      <c r="AO268" s="767">
        <f t="shared" si="234"/>
        <v>6408.9390233361264</v>
      </c>
      <c r="AP268" s="768">
        <f>+IF(AO251=0,0,AO268/AO251*100)</f>
        <v>11.725543292947368</v>
      </c>
      <c r="AQ268" s="734"/>
      <c r="AR268" s="767">
        <f>SUM(AR269:AR289)</f>
        <v>12908.708549598101</v>
      </c>
      <c r="AS268" s="768">
        <f>+IF(AR251=0,0,AR268/AR251*100)</f>
        <v>11.170374872345501</v>
      </c>
      <c r="AT268" s="767">
        <f>SUM(AT269:AT289)</f>
        <v>1000.7935177236001</v>
      </c>
      <c r="AU268" s="768">
        <f>+IF(AT251=0,0,AT268/AT251*100)</f>
        <v>10.060443828775339</v>
      </c>
      <c r="AV268" s="767">
        <f>SUM(AV269:AV289)</f>
        <v>998.16081167819993</v>
      </c>
      <c r="AW268" s="768">
        <f>+IF(AV251=0,0,AV268/AV251*100)</f>
        <v>10.751646473226973</v>
      </c>
      <c r="AX268" s="767">
        <f>SUM(AX269:AX289)</f>
        <v>1085.2830285871999</v>
      </c>
      <c r="AY268" s="768">
        <f>+IF(AX251=0,0,AX268/AX251*100)</f>
        <v>10.2544428420528</v>
      </c>
      <c r="AZ268" s="767">
        <f t="shared" si="263"/>
        <v>3084.237357989</v>
      </c>
      <c r="BA268" s="768">
        <f>+IF(AZ251=0,0,AZ268/AZ251*100)</f>
        <v>10.344533705868619</v>
      </c>
      <c r="BB268" s="767">
        <f>SUM(BB269:BB289)</f>
        <v>953.46934470639985</v>
      </c>
      <c r="BC268" s="768">
        <f>+IF(BB251=0,0,BB268/BB251*100)</f>
        <v>12.197814183400748</v>
      </c>
      <c r="BD268" s="767">
        <f>SUM(BD269:BD289)</f>
        <v>952.92383152149989</v>
      </c>
      <c r="BE268" s="768">
        <f>+IF(BD251=0,0,BD268/BD251*100)</f>
        <v>12.861029737262323</v>
      </c>
      <c r="BF268" s="767">
        <f>SUM(BF269:BF289)</f>
        <v>1021.9659592437998</v>
      </c>
      <c r="BG268" s="768">
        <f>+IF(BF251=0,0,BF268/BF251*100)</f>
        <v>13.224143011378617</v>
      </c>
      <c r="BH268" s="767">
        <f t="shared" si="264"/>
        <v>2928.3591354716996</v>
      </c>
      <c r="BI268" s="768">
        <f>+IF(BH251=0,0,BH268/BH251*100)</f>
        <v>12.757430956521249</v>
      </c>
      <c r="BJ268" s="767">
        <f t="shared" si="235"/>
        <v>6012.5964934607</v>
      </c>
      <c r="BK268" s="768">
        <f>+IF(BJ251=0,0,BJ268/BJ251*100)</f>
        <v>11.394121380538422</v>
      </c>
      <c r="BL268" s="767">
        <f>SUM(BL269:BL289)</f>
        <v>995.32325953000009</v>
      </c>
      <c r="BM268" s="768">
        <f>+IF(BL251=0,0,BL268/BL251*100)</f>
        <v>12.860307632405753</v>
      </c>
      <c r="BN268" s="767">
        <f>SUM(BN269:BN289)</f>
        <v>983.6764250248001</v>
      </c>
      <c r="BO268" s="768">
        <f>+IF(BN251=0,0,BN268/BN251*100)</f>
        <v>10.107266892012809</v>
      </c>
      <c r="BP268" s="767">
        <f>SUM(BP269:BP289)</f>
        <v>952.50630378180017</v>
      </c>
      <c r="BQ268" s="768">
        <f>+IF(BP251=0,0,BP268/BP251*100)</f>
        <v>9.7925761629369266</v>
      </c>
      <c r="BR268" s="767">
        <f t="shared" si="265"/>
        <v>2931.5059883366002</v>
      </c>
      <c r="BS268" s="768">
        <f>+IF(BR251=0,0,BR268/BR251*100)</f>
        <v>10.778115945772338</v>
      </c>
      <c r="BT268" s="767">
        <f>SUM(BT269:BT289)</f>
        <v>988.94413661200008</v>
      </c>
      <c r="BU268" s="768">
        <f>+IF(BT251=0,0,BT268/BT251*100)</f>
        <v>9.4898006333644478</v>
      </c>
      <c r="BV268" s="767">
        <f>SUM(BV269:BV289)</f>
        <v>1527.3054438368001</v>
      </c>
      <c r="BW268" s="768">
        <f>+IF(BV251=0,0,BV268/BV251*100)</f>
        <v>12.426699889020142</v>
      </c>
      <c r="BX268" s="767">
        <f>SUM(BX269:BX289)</f>
        <v>1448.3564873519999</v>
      </c>
      <c r="BY268" s="768">
        <f>+IF(BX251=0,0,BX268/BX251*100)</f>
        <v>11.24292194280199</v>
      </c>
      <c r="BZ268" s="767">
        <f t="shared" si="266"/>
        <v>3964.6060678008002</v>
      </c>
      <c r="CA268" s="768">
        <f>+IF(BZ251=0,0,BZ268/BZ251*100)</f>
        <v>11.138402771258651</v>
      </c>
      <c r="CB268" s="767">
        <f t="shared" si="236"/>
        <v>6896.1120561374009</v>
      </c>
      <c r="CC268" s="768">
        <f>+IF(CB251=0,0,CB268/CB251*100)</f>
        <v>10.982344401711247</v>
      </c>
      <c r="CE268" s="767">
        <f t="shared" si="237"/>
        <v>14483.954619775002</v>
      </c>
      <c r="CF268" s="768">
        <f>+IF(CE251=0,0,CE268/CE251*100)</f>
        <v>7.5396191592910027</v>
      </c>
      <c r="CG268" s="767">
        <f>SUM(CG269:CG289)</f>
        <v>1108.2177313725001</v>
      </c>
      <c r="CH268" s="768">
        <f>+IF(CG251=0,0,CG268/CG251*100)</f>
        <v>8.2774472549047537</v>
      </c>
      <c r="CI268" s="767">
        <f>SUM(CI269:CI289)</f>
        <v>1058.6339618611</v>
      </c>
      <c r="CJ268" s="768">
        <f>+IF(CI251=0,0,CI268/CI251*100)</f>
        <v>8.9394609551551625</v>
      </c>
      <c r="CK268" s="767">
        <f>SUM(CK269:CK289)</f>
        <v>1221.3755867871998</v>
      </c>
      <c r="CL268" s="768">
        <f>+IF(CK251=0,0,CK268/CK251*100)</f>
        <v>8.6873161339568572</v>
      </c>
      <c r="CM268" s="767">
        <f t="shared" si="267"/>
        <v>3388.2272800208002</v>
      </c>
      <c r="CN268" s="768">
        <f>+IF(CM251=0,0,CM268/CM251*100)</f>
        <v>8.6236478340749656</v>
      </c>
      <c r="CO268" s="767">
        <f>SUM(CO269:CO289)</f>
        <v>1134.1845217366001</v>
      </c>
      <c r="CP268" s="768">
        <f>+IF(CO251=0,0,CO268/CO251*100)</f>
        <v>8.3594295804040186</v>
      </c>
      <c r="CQ268" s="767">
        <f>SUM(CQ269:CQ289)</f>
        <v>1030.6221628562</v>
      </c>
      <c r="CR268" s="768">
        <f>+IF(CQ251=0,0,CQ268/CQ251*100)</f>
        <v>8.4906613538147138</v>
      </c>
      <c r="CS268" s="767">
        <f>SUM(CS269:CS289)</f>
        <v>1036.7102740744001</v>
      </c>
      <c r="CT268" s="768">
        <f>+IF(CS251=0,0,CS268/CS251*100)</f>
        <v>8.8891049092410803</v>
      </c>
      <c r="CU268" s="767">
        <f t="shared" si="268"/>
        <v>3201.5169586672</v>
      </c>
      <c r="CV268" s="768">
        <f>+IF(CU251=0,0,CU268/CU251*100)</f>
        <v>8.5673675536373715</v>
      </c>
      <c r="CW268" s="767">
        <f t="shared" si="238"/>
        <v>6589.7442386880002</v>
      </c>
      <c r="CX268" s="768">
        <f>+IF(CW251=0,0,CW268/CW251*100)</f>
        <v>8.5962129413572796</v>
      </c>
      <c r="CY268" s="767">
        <f>SUM(CY269:CY289)</f>
        <v>1075.0139790654002</v>
      </c>
      <c r="CZ268" s="768">
        <f>+IF(CY251=0,0,CY268/CY251*100)</f>
        <v>7.1440721672168976</v>
      </c>
      <c r="DA268" s="767">
        <f>SUM(DA269:DA289)</f>
        <v>1131.9737739999998</v>
      </c>
      <c r="DB268" s="768">
        <f>+IF(DA251=0,0,DA268/DA251*100)</f>
        <v>6.3035564048949073</v>
      </c>
      <c r="DC268" s="767">
        <f>SUM(DC269:DC289)</f>
        <v>1207.1738479996002</v>
      </c>
      <c r="DD268" s="768">
        <f>+IF(DC251=0,0,DC268/DC251*100)</f>
        <v>5.8993176225591926</v>
      </c>
      <c r="DE268" s="767">
        <f t="shared" si="269"/>
        <v>3414.1616010650005</v>
      </c>
      <c r="DF268" s="768">
        <f>+IF(DE251=0,0,DE268/DE251*100)</f>
        <v>6.3853967304873764</v>
      </c>
      <c r="DG268" s="767">
        <f>SUM(DG269:DG289)</f>
        <v>1493.5229457583787</v>
      </c>
      <c r="DH268" s="768">
        <f>+IF(DG251=0,0,DG268/DG251*100)</f>
        <v>7.9555738657755573</v>
      </c>
      <c r="DI268" s="767">
        <f>SUM(DI269:DI289)</f>
        <v>1485.8579087542976</v>
      </c>
      <c r="DJ268" s="768">
        <f>+IF(DI251=0,0,DI268/DI251*100)</f>
        <v>6.734799011750038</v>
      </c>
      <c r="DK268" s="767">
        <f>SUM(DK269:DK289)</f>
        <v>1500.6679255093243</v>
      </c>
      <c r="DL268" s="768">
        <f>+IF(DK251=0,0,DK268/DK251*100)</f>
        <v>7.0980613140117192</v>
      </c>
      <c r="DM268" s="767">
        <f t="shared" si="270"/>
        <v>4480.0487800220008</v>
      </c>
      <c r="DN268" s="768">
        <f>+IF(DM251=0,0,DM268/DM251*100)</f>
        <v>7.2284937985062898</v>
      </c>
      <c r="DO268" s="767">
        <f t="shared" si="239"/>
        <v>7894.2103810870012</v>
      </c>
      <c r="DP268" s="768">
        <f>+IF(DO251=0,0,DO268/DO251*100)</f>
        <v>6.8380169889000877</v>
      </c>
      <c r="DR268" s="767">
        <f t="shared" si="240"/>
        <v>18648.846028853659</v>
      </c>
      <c r="DS268" s="768">
        <f>+IF(DR251=0,0,DR268/DR251*100)</f>
        <v>8.9041469175596024</v>
      </c>
      <c r="DT268" s="767">
        <f>SUM(DT269:DT289)</f>
        <v>1466.7431970211762</v>
      </c>
      <c r="DU268" s="768">
        <f>+IF(DT251=0,0,DT268/DT251*100)</f>
        <v>8.3404135566463129</v>
      </c>
      <c r="DV268" s="767">
        <f>SUM(DV269:DV289)</f>
        <v>1441.2909444011225</v>
      </c>
      <c r="DW268" s="768">
        <f>+IF(DV251=0,0,DV268/DV251*100)</f>
        <v>8.3083349078566773</v>
      </c>
      <c r="DX268" s="767">
        <f>SUM(DX269:DX289)</f>
        <v>1524.3391096654025</v>
      </c>
      <c r="DY268" s="768">
        <f>+IF(DX251=0,0,DX268/DX251*100)</f>
        <v>8.6499005215336311</v>
      </c>
      <c r="DZ268" s="767">
        <f t="shared" si="271"/>
        <v>4432.3732510877007</v>
      </c>
      <c r="EA268" s="768">
        <f>+IF(DZ251=0,0,DZ268/DZ251*100)</f>
        <v>8.4335993770944704</v>
      </c>
      <c r="EB268" s="767">
        <f>SUM(EB269:EB289)</f>
        <v>1489.6623634966877</v>
      </c>
      <c r="EC268" s="768">
        <f>+IF(EB251=0,0,EB268/EB251*100)</f>
        <v>9.3857636216174694</v>
      </c>
      <c r="ED268" s="767">
        <f>SUM(ED269:ED289)</f>
        <v>1536.346126196529</v>
      </c>
      <c r="EE268" s="768">
        <f>+IF(ED251=0,0,ED268/ED251*100)</f>
        <v>8.7553033165203082</v>
      </c>
      <c r="EF268" s="767">
        <f>SUM(EF269:EF289)</f>
        <v>1494.927347517814</v>
      </c>
      <c r="EG268" s="768">
        <f>+IF(EF251=0,0,EF268/EF251*100)</f>
        <v>8.1500062005489351</v>
      </c>
      <c r="EH268" s="767">
        <f t="shared" si="272"/>
        <v>4520.935837211031</v>
      </c>
      <c r="EI268" s="768">
        <f>+IF(EH251=0,0,EH268/EH251*100)</f>
        <v>8.7341216951476426</v>
      </c>
      <c r="EJ268" s="767">
        <f t="shared" si="241"/>
        <v>8953.3090882987308</v>
      </c>
      <c r="EK268" s="768">
        <f>+IF(EJ251=0,0,EJ268/EJ251*100)</f>
        <v>8.5827163283498216</v>
      </c>
      <c r="EL268" s="767">
        <f>SUM(EL269:EL289)</f>
        <v>1477.6852319257898</v>
      </c>
      <c r="EM268" s="768">
        <f>+IF(EL251=0,0,EL268/EL251*100)</f>
        <v>9.1417029296485595</v>
      </c>
      <c r="EN268" s="767">
        <f>SUM(EN269:EN289)</f>
        <v>1533.6300870768432</v>
      </c>
      <c r="EO268" s="768">
        <f>+IF(EN251=0,0,EN268/EN251*100)</f>
        <v>9.0972807543056291</v>
      </c>
      <c r="EP268" s="767">
        <f>SUM(EP269:EP289)</f>
        <v>1545.4181317345101</v>
      </c>
      <c r="EQ268" s="768">
        <f>+IF(EP251=0,0,EP268/EP251*100)</f>
        <v>9.1029282240182674</v>
      </c>
      <c r="ER268" s="767">
        <f t="shared" si="273"/>
        <v>4556.7334507371434</v>
      </c>
      <c r="ES268" s="768">
        <f>+IF(ER251=0,0,ER268/ER251*100)</f>
        <v>9.1135594777284741</v>
      </c>
      <c r="ET268" s="767">
        <f>SUM(ET269:ET289)</f>
        <v>1673.0134257102138</v>
      </c>
      <c r="EU268" s="768">
        <f>+IF(ET251=0,0,ET268/ET251*100)</f>
        <v>9.1418296094287186</v>
      </c>
      <c r="EV268" s="767">
        <f>SUM(EV269:EV289)</f>
        <v>1683.9359540199384</v>
      </c>
      <c r="EW268" s="768">
        <f>+IF(EV251=0,0,EV268/EV251*100)</f>
        <v>9.1206423277025905</v>
      </c>
      <c r="EX268" s="767">
        <f>SUM(EX269:EX289)</f>
        <v>1781.8541100876332</v>
      </c>
      <c r="EY268" s="768">
        <f>+IF(EX251=0,0,EX268/EX251*100)</f>
        <v>9.7055797132351369</v>
      </c>
      <c r="EZ268" s="767">
        <f t="shared" si="274"/>
        <v>5138.8034898177848</v>
      </c>
      <c r="FA268" s="768">
        <f>+IF(EZ251=0,0,EZ268/EZ251*100)</f>
        <v>9.3224949762621847</v>
      </c>
      <c r="FB268" s="767">
        <f t="shared" si="242"/>
        <v>9695.5369405549282</v>
      </c>
      <c r="FC268" s="768">
        <f>+IF(FB251=0,0,FB268/FB251*100)</f>
        <v>9.2231184646124333</v>
      </c>
      <c r="FD268" s="767">
        <f>SUM(FD269:FD289)</f>
        <v>21972.11602460573</v>
      </c>
      <c r="FE268" s="768">
        <f>+IF(FD251=0,0,FD268/FD251*100)</f>
        <v>9.3317212333327983</v>
      </c>
      <c r="FF268" s="767">
        <f>SUM(FF269:FF289)</f>
        <v>23082.574456153561</v>
      </c>
      <c r="FG268" s="768">
        <f>+IF(FF251=0,0,FF268/FF251*100)</f>
        <v>8.7462181487176096</v>
      </c>
      <c r="FH268" s="767">
        <f>SUM(FH269:FH289)</f>
        <v>24771.602700919946</v>
      </c>
      <c r="FI268" s="768">
        <f>+IF(FH251=0,0,FH268/FH251*100)</f>
        <v>8.3115303657433053</v>
      </c>
      <c r="FJ268" s="767">
        <f>SUM(FJ269:FJ289)</f>
        <v>24121.481808142289</v>
      </c>
      <c r="FK268" s="768">
        <f>+IF(FJ251=0,0,FJ268/FJ251*100)</f>
        <v>8.497468556559431</v>
      </c>
    </row>
    <row r="269" spans="2:167" s="648" customFormat="1" ht="13.5" customHeight="1">
      <c r="B269" s="769"/>
      <c r="C269" s="731" t="s">
        <v>4801</v>
      </c>
      <c r="D269" s="728"/>
      <c r="E269" s="770">
        <f t="shared" si="229"/>
        <v>34.104962076916109</v>
      </c>
      <c r="F269" s="726">
        <f>+IF(E251=0,0,E269/E251*100)</f>
        <v>3.6907778490565292E-2</v>
      </c>
      <c r="G269" s="770">
        <v>3.9184703313997535</v>
      </c>
      <c r="H269" s="726">
        <f>+IF(G251=0,0,G269/G251*100)</f>
        <v>6.7241063893721392E-2</v>
      </c>
      <c r="I269" s="770">
        <v>2.2964303840735694</v>
      </c>
      <c r="J269" s="726">
        <f>+IF(I251=0,0,I269/I251*100)</f>
        <v>5.4652625380847121E-2</v>
      </c>
      <c r="K269" s="770">
        <v>3.4804641079479581</v>
      </c>
      <c r="L269" s="726">
        <f>+IF(K251=0,0,K269/K251*100)</f>
        <v>5.1823554048715449E-2</v>
      </c>
      <c r="M269" s="770">
        <f t="shared" si="259"/>
        <v>9.695364823421281</v>
      </c>
      <c r="N269" s="726">
        <f>+IF(M251=0,0,M269/M251*100)</f>
        <v>5.7898843547261963E-2</v>
      </c>
      <c r="O269" s="770">
        <v>4.0608480702123639</v>
      </c>
      <c r="P269" s="726">
        <f>+IF(O251=0,0,O269/O251*100)</f>
        <v>5.1067491102507877E-2</v>
      </c>
      <c r="Q269" s="770">
        <v>2.5448718482555175</v>
      </c>
      <c r="R269" s="726">
        <f>+IF(Q251=0,0,Q269/Q251*100)</f>
        <v>3.7592240755748844E-2</v>
      </c>
      <c r="S269" s="770">
        <v>2.4588787714485631</v>
      </c>
      <c r="T269" s="726">
        <f>+IF(S251=0,0,S269/S251*100)</f>
        <v>3.9147789095054238E-2</v>
      </c>
      <c r="U269" s="770">
        <f t="shared" si="260"/>
        <v>9.0645986899164441</v>
      </c>
      <c r="V269" s="726">
        <f>+IF(U251=0,0,U269/U251*100)</f>
        <v>4.3159385693322061E-2</v>
      </c>
      <c r="W269" s="770">
        <f t="shared" si="231"/>
        <v>18.759963513337723</v>
      </c>
      <c r="X269" s="726">
        <f>+IF(W251=0,0,W269/W251*100)</f>
        <v>4.9697947606774442E-2</v>
      </c>
      <c r="Y269" s="770">
        <v>1.6909542857819237</v>
      </c>
      <c r="Z269" s="726">
        <f>+IF(Y251=0,0,Y269/Y251*100)</f>
        <v>2.6116231451652507E-2</v>
      </c>
      <c r="AA269" s="770">
        <v>2.4139690737483455</v>
      </c>
      <c r="AB269" s="726">
        <f>+IF(AA251=0,0,AA269/AA251*100)</f>
        <v>2.966405977990811E-2</v>
      </c>
      <c r="AC269" s="770">
        <v>1.8182896593324231</v>
      </c>
      <c r="AD269" s="726">
        <f>+IF(AC251=0,0,AC269/AC251*100)</f>
        <v>2.1640272450551595E-2</v>
      </c>
      <c r="AE269" s="770">
        <f t="shared" si="261"/>
        <v>5.9232130188626924</v>
      </c>
      <c r="AF269" s="726">
        <f>+IF(AE251=0,0,AE269/AE251*100)</f>
        <v>2.5736587545164523E-2</v>
      </c>
      <c r="AG269" s="770">
        <v>2.6296768215110511</v>
      </c>
      <c r="AH269" s="726">
        <f>+IF(AG251=0,0,AG269/AG251*100)</f>
        <v>2.5920279502881088E-2</v>
      </c>
      <c r="AI269" s="770">
        <v>2.6332855330046416</v>
      </c>
      <c r="AJ269" s="726">
        <f>+IF(AI251=0,0,AI269/AI251*100)</f>
        <v>2.3869986193401579E-2</v>
      </c>
      <c r="AK269" s="770">
        <v>4.1588231901999997</v>
      </c>
      <c r="AL269" s="726">
        <f>+IF(AK251=0,0,AK269/AK251*100)</f>
        <v>3.9735987523916765E-2</v>
      </c>
      <c r="AM269" s="770">
        <f t="shared" si="262"/>
        <v>9.4217855447156929</v>
      </c>
      <c r="AN269" s="726">
        <f>+IF(AM251=0,0,AM269/AM251*100)</f>
        <v>2.9775098828235706E-2</v>
      </c>
      <c r="AO269" s="770">
        <f t="shared" si="234"/>
        <v>15.344998563578386</v>
      </c>
      <c r="AP269" s="726">
        <f>+IF(AO251=0,0,AO269/AO251*100)</f>
        <v>2.8074607096791056E-2</v>
      </c>
      <c r="AQ269" s="651"/>
      <c r="AR269" s="770">
        <v>32.510852490800005</v>
      </c>
      <c r="AS269" s="726">
        <f>+IF(AR251=0,0,AR269/AR251*100)</f>
        <v>2.8132822764293495E-2</v>
      </c>
      <c r="AT269" s="770">
        <v>3.0736842491999998</v>
      </c>
      <c r="AU269" s="726">
        <f>+IF(AT251=0,0,AT269/AT251*100)</f>
        <v>3.0898109538923232E-2</v>
      </c>
      <c r="AV269" s="770">
        <v>4.2777429286000004</v>
      </c>
      <c r="AW269" s="726">
        <f>+IF(AV251=0,0,AV269/AV251*100)</f>
        <v>4.6077524917379313E-2</v>
      </c>
      <c r="AX269" s="770">
        <v>5.1261665711999997</v>
      </c>
      <c r="AY269" s="726">
        <f>+IF(AX251=0,0,AX269/AX251*100)</f>
        <v>4.8435275148125685E-2</v>
      </c>
      <c r="AZ269" s="770">
        <f t="shared" si="263"/>
        <v>12.477593749</v>
      </c>
      <c r="BA269" s="726">
        <f>+IF(AZ251=0,0,AZ269/AZ251*100)</f>
        <v>4.1849855936128784E-2</v>
      </c>
      <c r="BB269" s="770">
        <v>2.4394270680000005</v>
      </c>
      <c r="BC269" s="726">
        <f>+IF(BB251=0,0,BB269/BB251*100)</f>
        <v>3.1207797350406394E-2</v>
      </c>
      <c r="BD269" s="770">
        <v>3.0957002784999998</v>
      </c>
      <c r="BE269" s="726">
        <f>+IF(BD251=0,0,BD269/BD251*100)</f>
        <v>4.1780772001336466E-2</v>
      </c>
      <c r="BF269" s="770">
        <v>2.7300829695999997</v>
      </c>
      <c r="BG269" s="726">
        <f>+IF(BF251=0,0,BF269/BF251*100)</f>
        <v>3.5327015832928438E-2</v>
      </c>
      <c r="BH269" s="770">
        <f t="shared" si="264"/>
        <v>8.2652103160999992</v>
      </c>
      <c r="BI269" s="726">
        <f>+IF(BH251=0,0,BH269/BH251*100)</f>
        <v>3.6007485786673558E-2</v>
      </c>
      <c r="BJ269" s="770">
        <f t="shared" si="235"/>
        <v>20.7428040651</v>
      </c>
      <c r="BK269" s="726">
        <f>+IF(BJ251=0,0,BJ269/BJ251*100)</f>
        <v>3.9308479713801706E-2</v>
      </c>
      <c r="BL269" s="770">
        <v>1.9932156200000002</v>
      </c>
      <c r="BM269" s="726">
        <f>+IF(BL251=0,0,BL269/BL251*100)</f>
        <v>2.5753809936101223E-2</v>
      </c>
      <c r="BN269" s="770">
        <v>2.4335937415999997</v>
      </c>
      <c r="BO269" s="726">
        <f>+IF(BN251=0,0,BN269/BN251*100)</f>
        <v>2.5005154975085556E-2</v>
      </c>
      <c r="BP269" s="770">
        <v>1.5936570392</v>
      </c>
      <c r="BQ269" s="726">
        <f>+IF(BP251=0,0,BP269/BP251*100)</f>
        <v>1.6384151865457448E-2</v>
      </c>
      <c r="BR269" s="770">
        <f t="shared" si="265"/>
        <v>6.0204664008000002</v>
      </c>
      <c r="BS269" s="726">
        <f>+IF(BR251=0,0,BR269/BR251*100)</f>
        <v>2.2135136402115511E-2</v>
      </c>
      <c r="BT269" s="770">
        <v>1.4983352526</v>
      </c>
      <c r="BU269" s="726">
        <f>+IF(BT251=0,0,BT269/BT251*100)</f>
        <v>1.4377862512869492E-2</v>
      </c>
      <c r="BV269" s="770">
        <v>2.1560595641</v>
      </c>
      <c r="BW269" s="726">
        <f>+IF(BV251=0,0,BV269/BV251*100)</f>
        <v>1.7542466868064942E-2</v>
      </c>
      <c r="BX269" s="770">
        <v>2.0931872082000003</v>
      </c>
      <c r="BY269" s="726">
        <f>+IF(BX251=0,0,BX269/BX251*100)</f>
        <v>1.6248444771003932E-2</v>
      </c>
      <c r="BZ269" s="770">
        <f t="shared" si="266"/>
        <v>5.7475820248999998</v>
      </c>
      <c r="CA269" s="726">
        <f>+IF(BZ251=0,0,BZ269/BZ251*100)</f>
        <v>1.6147602677129124E-2</v>
      </c>
      <c r="CB269" s="770">
        <f t="shared" si="236"/>
        <v>11.7680484257</v>
      </c>
      <c r="CC269" s="726">
        <f>+IF(CB251=0,0,CB269/CB251*100)</f>
        <v>1.8741105088632019E-2</v>
      </c>
      <c r="CE269" s="770">
        <f t="shared" si="237"/>
        <v>45.361634477595615</v>
      </c>
      <c r="CF269" s="726">
        <f>+IF(CE251=0,0,CE269/CE251*100)</f>
        <v>2.3612988122531695E-2</v>
      </c>
      <c r="CG269" s="770">
        <v>2.5527866350000004</v>
      </c>
      <c r="CH269" s="726">
        <f>+IF(CG251=0,0,CG269/CG251*100)</f>
        <v>1.9067152713816111E-2</v>
      </c>
      <c r="CI269" s="770">
        <v>2.5231545559000002</v>
      </c>
      <c r="CJ269" s="726">
        <f>+IF(CI251=0,0,CI269/CI251*100)</f>
        <v>2.1306365041072969E-2</v>
      </c>
      <c r="CK269" s="770">
        <v>2.9712561248</v>
      </c>
      <c r="CL269" s="726">
        <f>+IF(CK251=0,0,CK269/CK251*100)</f>
        <v>2.1133745876640346E-2</v>
      </c>
      <c r="CM269" s="770">
        <f t="shared" si="267"/>
        <v>8.0471973157000001</v>
      </c>
      <c r="CN269" s="726">
        <f>+IF(CM251=0,0,CM269/CM251*100)</f>
        <v>2.0481564537041377E-2</v>
      </c>
      <c r="CO269" s="770">
        <v>3.1256663100000002</v>
      </c>
      <c r="CP269" s="726">
        <f>+IF(CO251=0,0,CO269/CO251*100)</f>
        <v>2.3037510131313853E-2</v>
      </c>
      <c r="CQ269" s="770">
        <v>4.1253224300000007</v>
      </c>
      <c r="CR269" s="726">
        <f>+IF(CQ251=0,0,CQ269/CQ251*100)</f>
        <v>3.3985991171929804E-2</v>
      </c>
      <c r="CS269" s="770">
        <v>2.1226954204000004</v>
      </c>
      <c r="CT269" s="726">
        <f>+IF(CS251=0,0,CS269/CS251*100)</f>
        <v>1.8200709257123721E-2</v>
      </c>
      <c r="CU269" s="770">
        <f t="shared" si="268"/>
        <v>9.3736841603999999</v>
      </c>
      <c r="CV269" s="726">
        <f>+IF(CU251=0,0,CU269/CU251*100)</f>
        <v>2.5084295529481708E-2</v>
      </c>
      <c r="CW269" s="770">
        <f t="shared" si="238"/>
        <v>17.4208814761</v>
      </c>
      <c r="CX269" s="726">
        <f>+IF(CW251=0,0,CW269/CW251*100)</f>
        <v>2.2725253267874574E-2</v>
      </c>
      <c r="CY269" s="770">
        <v>2.9505508943999996</v>
      </c>
      <c r="CZ269" s="726">
        <f>+IF(CY251=0,0,CY269/CY251*100)</f>
        <v>1.9608069228053811E-2</v>
      </c>
      <c r="DA269" s="770">
        <v>4.3524777500000003</v>
      </c>
      <c r="DB269" s="726">
        <f>+IF(DA251=0,0,DA269/DA251*100)</f>
        <v>2.4237389264969916E-2</v>
      </c>
      <c r="DC269" s="770">
        <v>3.0784773543999999</v>
      </c>
      <c r="DD269" s="726">
        <f>+IF(DC251=0,0,DC269/DC251*100)</f>
        <v>1.5044159329292671E-2</v>
      </c>
      <c r="DE269" s="770">
        <f t="shared" si="269"/>
        <v>10.3815059988</v>
      </c>
      <c r="DF269" s="726">
        <f>+IF(DE251=0,0,DE269/DE251*100)</f>
        <v>1.9416197066241488E-2</v>
      </c>
      <c r="DG269" s="770">
        <v>5.3549706089255782</v>
      </c>
      <c r="DH269" s="726">
        <f>+IF(DG251=0,0,DG269/DG251*100)</f>
        <v>2.8524412262532894E-2</v>
      </c>
      <c r="DI269" s="770">
        <v>6.3195434816954181</v>
      </c>
      <c r="DJ269" s="726">
        <f>+IF(DI251=0,0,DI269/DI251*100)</f>
        <v>2.8643960465180383E-2</v>
      </c>
      <c r="DK269" s="770">
        <v>5.8847329120746199</v>
      </c>
      <c r="DL269" s="726">
        <f>+IF(DK251=0,0,DK269/DK251*100)</f>
        <v>2.7834402479357086E-2</v>
      </c>
      <c r="DM269" s="770">
        <f t="shared" si="270"/>
        <v>17.559247002695614</v>
      </c>
      <c r="DN269" s="726">
        <f>+IF(DM251=0,0,DM269/DM251*100)</f>
        <v>2.8331590636118491E-2</v>
      </c>
      <c r="DO269" s="770">
        <f t="shared" si="239"/>
        <v>27.940753001495615</v>
      </c>
      <c r="DP269" s="726">
        <f>+IF(DO251=0,0,DO269/DO251*100)</f>
        <v>2.420246414570219E-2</v>
      </c>
      <c r="DR269" s="770">
        <f t="shared" si="240"/>
        <v>48.791783878303747</v>
      </c>
      <c r="DS269" s="726">
        <f>+IF(DR251=0,0,DR269/DR251*100)</f>
        <v>2.3296305377289776E-2</v>
      </c>
      <c r="DT269" s="770">
        <v>3.8055172544530205</v>
      </c>
      <c r="DU269" s="726">
        <f>+IF(DT251=0,0,DT269/DT251*100)</f>
        <v>2.1639498832209812E-2</v>
      </c>
      <c r="DV269" s="770">
        <v>3.772913669099982</v>
      </c>
      <c r="DW269" s="726">
        <f>+IF(DV251=0,0,DV269/DV251*100)</f>
        <v>2.174899555366178E-2</v>
      </c>
      <c r="DX269" s="770">
        <v>3.8095688541565025</v>
      </c>
      <c r="DY269" s="726">
        <f>+IF(DX251=0,0,DX269/DX251*100)</f>
        <v>2.1617494040167849E-2</v>
      </c>
      <c r="DZ269" s="770">
        <f t="shared" si="271"/>
        <v>11.387999777709505</v>
      </c>
      <c r="EA269" s="726">
        <f>+IF(DZ251=0,0,DZ269/DZ251*100)</f>
        <v>2.1668262664493395E-2</v>
      </c>
      <c r="EB269" s="770">
        <v>3.603375025264175</v>
      </c>
      <c r="EC269" s="726">
        <f>+IF(EB251=0,0,EB269/EB251*100)</f>
        <v>2.2703417268180599E-2</v>
      </c>
      <c r="ED269" s="770">
        <v>3.9176735880674767</v>
      </c>
      <c r="EE269" s="726">
        <f>+IF(ED251=0,0,ED269/ED251*100)</f>
        <v>2.2325971975838139E-2</v>
      </c>
      <c r="EF269" s="770">
        <v>4.0315687795674284</v>
      </c>
      <c r="EG269" s="726">
        <f>+IF(EF251=0,0,EF269/EF251*100)</f>
        <v>2.1979202270913375E-2</v>
      </c>
      <c r="EH269" s="770">
        <f t="shared" si="272"/>
        <v>11.55261739289908</v>
      </c>
      <c r="EI269" s="726">
        <f>+IF(EH251=0,0,EH269/EH251*100)</f>
        <v>2.2318822880995889E-2</v>
      </c>
      <c r="EJ269" s="770">
        <f t="shared" si="241"/>
        <v>22.940617170608583</v>
      </c>
      <c r="EK269" s="726">
        <f>+IF(EJ251=0,0,EJ269/EJ251*100)</f>
        <v>2.1991065831730078E-2</v>
      </c>
      <c r="EL269" s="770">
        <v>3.7309898054806854</v>
      </c>
      <c r="EM269" s="726">
        <f>+IF(EL251=0,0,EL269/EL251*100)</f>
        <v>2.3081776618150973E-2</v>
      </c>
      <c r="EN269" s="770">
        <v>4.1901569658693258</v>
      </c>
      <c r="EO269" s="726">
        <f>+IF(EN251=0,0,EN269/EN251*100)</f>
        <v>2.4855429379179044E-2</v>
      </c>
      <c r="EP269" s="770">
        <v>4.2060240440744723</v>
      </c>
      <c r="EQ269" s="726">
        <f>+IF(EP251=0,0,EP269/EP251*100)</f>
        <v>2.4774612252499686E-2</v>
      </c>
      <c r="ER269" s="770">
        <f t="shared" si="273"/>
        <v>12.127170815424485</v>
      </c>
      <c r="ES269" s="726">
        <f>+IF(ER251=0,0,ER269/ER251*100)</f>
        <v>2.4254588010862221E-2</v>
      </c>
      <c r="ET269" s="770">
        <v>4.413382846919804</v>
      </c>
      <c r="EU269" s="726">
        <f>+IF(ET251=0,0,ET269/ET251*100)</f>
        <v>2.4116001322935447E-2</v>
      </c>
      <c r="EV269" s="770">
        <v>4.5936674425909771</v>
      </c>
      <c r="EW269" s="726">
        <f>+IF(EV251=0,0,EV269/EV251*100)</f>
        <v>2.4880517347626217E-2</v>
      </c>
      <c r="EX269" s="770">
        <v>4.716945602759897</v>
      </c>
      <c r="EY269" s="726">
        <f>+IF(EX251=0,0,EX269/EX251*100)</f>
        <v>2.569272719433164E-2</v>
      </c>
      <c r="EZ269" s="770">
        <f t="shared" si="274"/>
        <v>13.723995892270679</v>
      </c>
      <c r="FA269" s="726">
        <f>+IF(EZ251=0,0,EZ269/EZ251*100)</f>
        <v>2.489721255413737E-2</v>
      </c>
      <c r="FB269" s="770">
        <f t="shared" si="242"/>
        <v>25.851166707695164</v>
      </c>
      <c r="FC269" s="726">
        <f>+IF(FB251=0,0,FB269/FB251*100)</f>
        <v>2.459155944176836E-2</v>
      </c>
      <c r="FD269" s="770">
        <v>54.545579544408241</v>
      </c>
      <c r="FE269" s="726">
        <f>+IF(FD251=0,0,FD269/FD251*100)</f>
        <v>2.3165913662980087E-2</v>
      </c>
      <c r="FF269" s="770">
        <v>67.271018139483843</v>
      </c>
      <c r="FG269" s="726">
        <f>+IF(FF251=0,0,FF269/FF251*100)</f>
        <v>2.5489661079698717E-2</v>
      </c>
      <c r="FH269" s="770">
        <v>75.372320334173835</v>
      </c>
      <c r="FI269" s="726">
        <f>+IF(FH251=0,0,FH269/FH251*100)</f>
        <v>2.5289414526689164E-2</v>
      </c>
      <c r="FJ269" s="770">
        <v>74.818192117520653</v>
      </c>
      <c r="FK269" s="726">
        <f>+IF(FJ251=0,0,FJ269/FJ251*100)</f>
        <v>2.6356806768092069E-2</v>
      </c>
    </row>
    <row r="270" spans="2:167" s="648" customFormat="1" ht="13.5" customHeight="1">
      <c r="B270" s="769"/>
      <c r="C270" s="771" t="s">
        <v>4802</v>
      </c>
      <c r="D270" s="769"/>
      <c r="E270" s="772">
        <f t="shared" si="229"/>
        <v>927.99155240790822</v>
      </c>
      <c r="F270" s="737">
        <f>+IF(E251=0,0,E270/E251*100)</f>
        <v>1.004255820022419</v>
      </c>
      <c r="G270" s="772">
        <v>82.542994582327538</v>
      </c>
      <c r="H270" s="737">
        <f>+IF(G251=0,0,G270/G251*100)</f>
        <v>1.4164401675351508</v>
      </c>
      <c r="I270" s="772">
        <v>57.488186115940373</v>
      </c>
      <c r="J270" s="737">
        <f>+IF(I251=0,0,I270/I251*100)</f>
        <v>1.3681583040395147</v>
      </c>
      <c r="K270" s="772">
        <v>65.532671062102523</v>
      </c>
      <c r="L270" s="737">
        <f>+IF(K251=0,0,K270/K251*100)</f>
        <v>0.97577099358334829</v>
      </c>
      <c r="M270" s="772">
        <f t="shared" si="259"/>
        <v>205.56385176037043</v>
      </c>
      <c r="N270" s="737">
        <f>+IF(M251=0,0,M270/M251*100)</f>
        <v>1.2275875646571406</v>
      </c>
      <c r="O270" s="772">
        <v>69.787651314004279</v>
      </c>
      <c r="P270" s="737">
        <f>+IF(O251=0,0,O270/O251*100)</f>
        <v>0.8776196993640446</v>
      </c>
      <c r="Q270" s="772">
        <v>72.780218801724416</v>
      </c>
      <c r="R270" s="737">
        <f>+IF(Q251=0,0,Q270/Q251*100)</f>
        <v>1.0750920559422206</v>
      </c>
      <c r="S270" s="772">
        <v>72.783105072827354</v>
      </c>
      <c r="T270" s="737">
        <f>+IF(S251=0,0,S270/S251*100)</f>
        <v>1.1587792290368397</v>
      </c>
      <c r="U270" s="772">
        <f t="shared" si="260"/>
        <v>215.35097518855605</v>
      </c>
      <c r="V270" s="737">
        <f>+IF(U251=0,0,U270/U251*100)</f>
        <v>1.0253532578265299</v>
      </c>
      <c r="W270" s="772">
        <f t="shared" si="231"/>
        <v>420.91482694892647</v>
      </c>
      <c r="X270" s="737">
        <f>+IF(W251=0,0,W270/W251*100)</f>
        <v>1.1150662953981669</v>
      </c>
      <c r="Y270" s="772">
        <v>96.475916762794995</v>
      </c>
      <c r="Z270" s="737">
        <f>+IF(Y251=0,0,Y270/Y251*100)</f>
        <v>1.4900387271690312</v>
      </c>
      <c r="AA270" s="772">
        <v>94.742710934877053</v>
      </c>
      <c r="AB270" s="737">
        <f>+IF(AA251=0,0,AA270/AA251*100)</f>
        <v>1.1642458353945484</v>
      </c>
      <c r="AC270" s="772">
        <v>89.092638751076478</v>
      </c>
      <c r="AD270" s="737">
        <f>+IF(AC251=0,0,AC270/AC251*100)</f>
        <v>1.0603310457255299</v>
      </c>
      <c r="AE270" s="772">
        <f t="shared" si="261"/>
        <v>280.31126644874854</v>
      </c>
      <c r="AF270" s="737">
        <f>+IF(AE251=0,0,AE270/AE251*100)</f>
        <v>1.2179631942798765</v>
      </c>
      <c r="AG270" s="772">
        <v>80.8230388157683</v>
      </c>
      <c r="AH270" s="737">
        <f>+IF(AG251=0,0,AG270/AG251*100)</f>
        <v>0.79665901879651091</v>
      </c>
      <c r="AI270" s="772">
        <v>80.432247408464931</v>
      </c>
      <c r="AJ270" s="737">
        <f>+IF(AI251=0,0,AI270/AI251*100)</f>
        <v>0.72909550106920884</v>
      </c>
      <c r="AK270" s="772">
        <v>65.510172785999998</v>
      </c>
      <c r="AL270" s="737">
        <f>+IF(AK251=0,0,AK270/AK251*100)</f>
        <v>0.6259250007666094</v>
      </c>
      <c r="AM270" s="772">
        <f t="shared" si="262"/>
        <v>226.76545901023323</v>
      </c>
      <c r="AN270" s="737">
        <f>+IF(AM251=0,0,AM270/AM251*100)</f>
        <v>0.71663316054214754</v>
      </c>
      <c r="AO270" s="772">
        <f t="shared" si="234"/>
        <v>507.07672545898174</v>
      </c>
      <c r="AP270" s="737">
        <f>+IF(AO251=0,0,AO270/AO251*100)</f>
        <v>0.92772767466903749</v>
      </c>
      <c r="AQ270" s="651"/>
      <c r="AR270" s="772">
        <v>1028.1215196390999</v>
      </c>
      <c r="AS270" s="737">
        <f>+IF(AR251=0,0,AR270/AR251*100)</f>
        <v>0.88967093373967543</v>
      </c>
      <c r="AT270" s="772">
        <v>71.24985076530001</v>
      </c>
      <c r="AU270" s="737">
        <f>+IF(AT251=0,0,AT270/AT251*100)</f>
        <v>0.71623677485778259</v>
      </c>
      <c r="AV270" s="772">
        <v>69.629080423999994</v>
      </c>
      <c r="AW270" s="737">
        <f>+IF(AV251=0,0,AV270/AV251*100)</f>
        <v>0.750006660465938</v>
      </c>
      <c r="AX270" s="772">
        <v>78.989843251199986</v>
      </c>
      <c r="AY270" s="737">
        <f>+IF(AX251=0,0,AX270/AX251*100)</f>
        <v>0.74634617089385269</v>
      </c>
      <c r="AZ270" s="772">
        <f t="shared" si="263"/>
        <v>219.86877444049998</v>
      </c>
      <c r="BA270" s="737">
        <f>+IF(AZ251=0,0,AZ270/AZ251*100)</f>
        <v>0.73743998404544608</v>
      </c>
      <c r="BB270" s="772">
        <v>70.520807851200004</v>
      </c>
      <c r="BC270" s="737">
        <f>+IF(BB251=0,0,BB270/BB251*100)</f>
        <v>0.90217867518029748</v>
      </c>
      <c r="BD270" s="772">
        <v>79.0126175985</v>
      </c>
      <c r="BE270" s="737">
        <f>+IF(BD251=0,0,BD270/BD251*100)</f>
        <v>1.066384941733213</v>
      </c>
      <c r="BF270" s="772">
        <v>83.695651674800004</v>
      </c>
      <c r="BG270" s="737">
        <f>+IF(BF251=0,0,BF270/BF251*100)</f>
        <v>1.0830138295379825</v>
      </c>
      <c r="BH270" s="772">
        <f t="shared" si="264"/>
        <v>233.22907712450001</v>
      </c>
      <c r="BI270" s="737">
        <f>+IF(BH251=0,0,BH270/BH251*100)</f>
        <v>1.0160652129130672</v>
      </c>
      <c r="BJ270" s="772">
        <f t="shared" si="235"/>
        <v>453.09785156499998</v>
      </c>
      <c r="BK270" s="737">
        <f>+IF(BJ251=0,0,BJ270/BJ251*100)</f>
        <v>0.85863934551531784</v>
      </c>
      <c r="BL270" s="772">
        <v>102.908186308</v>
      </c>
      <c r="BM270" s="737">
        <f>+IF(BL251=0,0,BL270/BL251*100)</f>
        <v>1.3296493587809259</v>
      </c>
      <c r="BN270" s="772">
        <v>105.2293372157</v>
      </c>
      <c r="BO270" s="737">
        <f>+IF(BN251=0,0,BN270/BN251*100)</f>
        <v>1.0812305439584784</v>
      </c>
      <c r="BP270" s="772">
        <v>90.3625179876</v>
      </c>
      <c r="BQ270" s="737">
        <f>+IF(BP251=0,0,BP270/BP251*100)</f>
        <v>0.92900365714644084</v>
      </c>
      <c r="BR270" s="772">
        <f t="shared" si="265"/>
        <v>298.50004151129997</v>
      </c>
      <c r="BS270" s="737">
        <f>+IF(BR251=0,0,BR270/BR251*100)</f>
        <v>1.0974796128771325</v>
      </c>
      <c r="BT270" s="772">
        <v>85.257227307199997</v>
      </c>
      <c r="BU270" s="737">
        <f>+IF(BT251=0,0,BT270/BT251*100)</f>
        <v>0.81811910273370014</v>
      </c>
      <c r="BV270" s="772">
        <v>91.398219539199999</v>
      </c>
      <c r="BW270" s="737">
        <f>+IF(BV251=0,0,BV270/BV251*100)</f>
        <v>0.74364839671571203</v>
      </c>
      <c r="BX270" s="772">
        <v>99.868179716399993</v>
      </c>
      <c r="BY270" s="737">
        <f>+IF(BX251=0,0,BX270/BX251*100)</f>
        <v>0.77523051743567406</v>
      </c>
      <c r="BZ270" s="772">
        <f t="shared" si="266"/>
        <v>276.52362656280002</v>
      </c>
      <c r="CA270" s="737">
        <f>+IF(BZ251=0,0,BZ270/BZ251*100)</f>
        <v>0.77688211029099874</v>
      </c>
      <c r="CB270" s="772">
        <f t="shared" si="236"/>
        <v>575.02366807409999</v>
      </c>
      <c r="CC270" s="737">
        <f>+IF(CB251=0,0,CB270/CB251*100)</f>
        <v>0.91574903518349005</v>
      </c>
      <c r="CE270" s="772">
        <f t="shared" si="237"/>
        <v>1408.121528512208</v>
      </c>
      <c r="CF270" s="737">
        <f>+IF(CE251=0,0,CE270/CE251*100)</f>
        <v>0.73299732936788908</v>
      </c>
      <c r="CG270" s="772">
        <v>98.724989874999991</v>
      </c>
      <c r="CH270" s="737">
        <f>+IF(CG251=0,0,CG270/CG251*100)</f>
        <v>0.73739200636976621</v>
      </c>
      <c r="CI270" s="772">
        <v>95.579060399599996</v>
      </c>
      <c r="CJ270" s="737">
        <f>+IF(CI251=0,0,CI270/CI251*100)</f>
        <v>0.80710170781838897</v>
      </c>
      <c r="CK270" s="772">
        <v>110.3846788176</v>
      </c>
      <c r="CL270" s="737">
        <f>+IF(CK251=0,0,CK270/CK251*100)</f>
        <v>0.78513653916750459</v>
      </c>
      <c r="CM270" s="772">
        <f t="shared" si="267"/>
        <v>304.68872909219999</v>
      </c>
      <c r="CN270" s="737">
        <f>+IF(CM251=0,0,CM270/CM251*100)</f>
        <v>0.77548761684218359</v>
      </c>
      <c r="CO270" s="772">
        <v>107.30893733379999</v>
      </c>
      <c r="CP270" s="737">
        <f>+IF(CO251=0,0,CO270/CO251*100)</f>
        <v>0.7909131960436111</v>
      </c>
      <c r="CQ270" s="772">
        <v>104.3733074444</v>
      </c>
      <c r="CR270" s="737">
        <f>+IF(CQ251=0,0,CQ270/CQ251*100)</f>
        <v>0.85986740808293438</v>
      </c>
      <c r="CS270" s="772">
        <v>107.83971282040001</v>
      </c>
      <c r="CT270" s="737">
        <f>+IF(CS251=0,0,CS270/CS251*100)</f>
        <v>0.92465421112839441</v>
      </c>
      <c r="CU270" s="772">
        <f t="shared" si="268"/>
        <v>319.52195759860001</v>
      </c>
      <c r="CV270" s="737">
        <f>+IF(CU251=0,0,CU270/CU251*100)</f>
        <v>0.85505155448077164</v>
      </c>
      <c r="CW270" s="772">
        <f t="shared" si="238"/>
        <v>624.2106866908</v>
      </c>
      <c r="CX270" s="737">
        <f>+IF(CW251=0,0,CW270/CW251*100)</f>
        <v>0.81427257093870076</v>
      </c>
      <c r="CY270" s="772">
        <v>135.68582929030001</v>
      </c>
      <c r="CZ270" s="737">
        <f>+IF(CY251=0,0,CY270/CY251*100)</f>
        <v>0.90170860602325575</v>
      </c>
      <c r="DA270" s="772">
        <v>132.06768843749998</v>
      </c>
      <c r="DB270" s="737">
        <f>+IF(DA251=0,0,DA270/DA251*100)</f>
        <v>0.73543764215324325</v>
      </c>
      <c r="DC270" s="772">
        <v>125.25750288329999</v>
      </c>
      <c r="DD270" s="737">
        <f>+IF(DC251=0,0,DC270/DC251*100)</f>
        <v>0.61211878913852613</v>
      </c>
      <c r="DE270" s="772">
        <f t="shared" si="269"/>
        <v>393.01102061109998</v>
      </c>
      <c r="DF270" s="737">
        <f>+IF(DE251=0,0,DE270/DE251*100)</f>
        <v>0.735035882681362</v>
      </c>
      <c r="DG270" s="772">
        <v>128.05063842306782</v>
      </c>
      <c r="DH270" s="737">
        <f>+IF(DG251=0,0,DG270/DG251*100)</f>
        <v>0.68208949546279085</v>
      </c>
      <c r="DI270" s="772">
        <v>131.48450312220601</v>
      </c>
      <c r="DJ270" s="737">
        <f>+IF(DI251=0,0,DI270/DI251*100)</f>
        <v>0.59596661058275413</v>
      </c>
      <c r="DK270" s="772">
        <v>131.36467966503417</v>
      </c>
      <c r="DL270" s="737">
        <f>+IF(DK251=0,0,DK270/DK251*100)</f>
        <v>0.62134635844999109</v>
      </c>
      <c r="DM270" s="772">
        <f t="shared" si="270"/>
        <v>390.899821210308</v>
      </c>
      <c r="DN270" s="737">
        <f>+IF(DM251=0,0,DM270/DM251*100)</f>
        <v>0.63071119806915421</v>
      </c>
      <c r="DO270" s="772">
        <f t="shared" si="239"/>
        <v>783.91084182140798</v>
      </c>
      <c r="DP270" s="737">
        <f>+IF(DO251=0,0,DO270/DO251*100)</f>
        <v>0.6790287305998618</v>
      </c>
      <c r="DR270" s="772">
        <f t="shared" si="240"/>
        <v>1647.6865886964588</v>
      </c>
      <c r="DS270" s="737">
        <f>+IF(DR251=0,0,DR270/DR251*100)</f>
        <v>0.78671052552776677</v>
      </c>
      <c r="DT270" s="772">
        <v>131.07421145013438</v>
      </c>
      <c r="DU270" s="737">
        <f>+IF(DT251=0,0,DT270/DT251*100)</f>
        <v>0.7453336973545498</v>
      </c>
      <c r="DV270" s="772">
        <v>129.879537997157</v>
      </c>
      <c r="DW270" s="737">
        <f>+IF(DV251=0,0,DV270/DV251*100)</f>
        <v>0.74869179158442023</v>
      </c>
      <c r="DX270" s="772">
        <v>130.66138714664996</v>
      </c>
      <c r="DY270" s="737">
        <f>+IF(DX251=0,0,DX270/DX251*100)</f>
        <v>0.74144131949235326</v>
      </c>
      <c r="DZ270" s="772">
        <f t="shared" si="271"/>
        <v>391.61513659394132</v>
      </c>
      <c r="EA270" s="737">
        <f>+IF(DZ251=0,0,DZ270/DZ251*100)</f>
        <v>0.74513696950701136</v>
      </c>
      <c r="EB270" s="772">
        <v>123.66723604167446</v>
      </c>
      <c r="EC270" s="737">
        <f>+IF(EB251=0,0,EB270/EB251*100)</f>
        <v>0.77917753288831737</v>
      </c>
      <c r="ED270" s="772">
        <v>135.18388812837665</v>
      </c>
      <c r="EE270" s="737">
        <f>+IF(ED251=0,0,ED270/ED251*100)</f>
        <v>0.77038365501699679</v>
      </c>
      <c r="EF270" s="772">
        <v>139.35728072411106</v>
      </c>
      <c r="EG270" s="737">
        <f>+IF(EF251=0,0,EF270/EF251*100)</f>
        <v>0.75974441425462635</v>
      </c>
      <c r="EH270" s="772">
        <f t="shared" si="272"/>
        <v>398.20840489416219</v>
      </c>
      <c r="EI270" s="737">
        <f>+IF(EH251=0,0,EH270/EH251*100)</f>
        <v>0.76930989370595004</v>
      </c>
      <c r="EJ270" s="772">
        <f t="shared" si="241"/>
        <v>789.8235414881035</v>
      </c>
      <c r="EK270" s="737">
        <f>+IF(EJ251=0,0,EJ270/EJ251*100)</f>
        <v>0.75713139568748145</v>
      </c>
      <c r="EL270" s="772">
        <v>133.22832637596247</v>
      </c>
      <c r="EM270" s="737">
        <f>+IF(EL251=0,0,EL270/EL251*100)</f>
        <v>0.82421733345473114</v>
      </c>
      <c r="EN270" s="772">
        <v>150.05331083872761</v>
      </c>
      <c r="EO270" s="737">
        <f>+IF(EN251=0,0,EN270/EN251*100)</f>
        <v>0.89009540717532831</v>
      </c>
      <c r="EP270" s="772">
        <v>150.63471858584327</v>
      </c>
      <c r="EQ270" s="737">
        <f>+IF(EP251=0,0,EP270/EP251*100)</f>
        <v>0.88727898500396607</v>
      </c>
      <c r="ER270" s="772">
        <f t="shared" si="273"/>
        <v>433.91635580053332</v>
      </c>
      <c r="ES270" s="737">
        <f>+IF(ER251=0,0,ER270/ER251*100)</f>
        <v>0.86784152720357755</v>
      </c>
      <c r="ET270" s="772">
        <v>137.74786259723885</v>
      </c>
      <c r="EU270" s="737">
        <f>+IF(ET251=0,0,ET270/ET251*100)</f>
        <v>0.75269419215352862</v>
      </c>
      <c r="EV270" s="772">
        <v>141.16073744731372</v>
      </c>
      <c r="EW270" s="737">
        <f>+IF(EV251=0,0,EV270/EV251*100)</f>
        <v>0.76456387423653616</v>
      </c>
      <c r="EX270" s="772">
        <v>145.03809136326947</v>
      </c>
      <c r="EY270" s="737">
        <f>+IF(EX251=0,0,EX270/EX251*100)</f>
        <v>0.7900078627157987</v>
      </c>
      <c r="EZ270" s="772">
        <f t="shared" si="274"/>
        <v>423.94669140782207</v>
      </c>
      <c r="FA270" s="737">
        <f>+IF(EZ251=0,0,EZ270/EZ251*100)</f>
        <v>0.76909749685573936</v>
      </c>
      <c r="FB270" s="772">
        <f t="shared" si="242"/>
        <v>857.8630472083554</v>
      </c>
      <c r="FC270" s="737">
        <f>+IF(FB251=0,0,FB270/FB251*100)</f>
        <v>0.81606336599272589</v>
      </c>
      <c r="FD270" s="772">
        <v>1610.0236144973276</v>
      </c>
      <c r="FE270" s="737">
        <f>+IF(FD251=0,0,FD270/FD251*100)</f>
        <v>0.68378901389137048</v>
      </c>
      <c r="FF270" s="772">
        <v>1627.3735034691506</v>
      </c>
      <c r="FG270" s="737">
        <f>+IF(FF251=0,0,FF270/FF251*100)</f>
        <v>0.61662808443750472</v>
      </c>
      <c r="FH270" s="772">
        <v>1647.8554181014756</v>
      </c>
      <c r="FI270" s="737">
        <f>+IF(FH251=0,0,FH270/FH251*100)</f>
        <v>0.55289924157375603</v>
      </c>
      <c r="FJ270" s="772">
        <v>1589.7405888198512</v>
      </c>
      <c r="FK270" s="737">
        <f>+IF(FJ251=0,0,FJ270/FJ251*100)</f>
        <v>0.56003071345405608</v>
      </c>
    </row>
    <row r="271" spans="2:167" s="648" customFormat="1" ht="13.5" customHeight="1">
      <c r="B271" s="769"/>
      <c r="C271" s="771" t="s">
        <v>4803</v>
      </c>
      <c r="D271" s="769"/>
      <c r="E271" s="772">
        <f t="shared" si="229"/>
        <v>95.947903593182417</v>
      </c>
      <c r="F271" s="737">
        <f>+IF(E251=0,0,E271/E251*100)</f>
        <v>0.10383310101517933</v>
      </c>
      <c r="G271" s="772">
        <v>12.711255162152352</v>
      </c>
      <c r="H271" s="737">
        <f>+IF(G251=0,0,G271/G251*100)</f>
        <v>0.21812550516935014</v>
      </c>
      <c r="I271" s="772">
        <v>10.240604042663042</v>
      </c>
      <c r="J271" s="737">
        <f>+IF(I251=0,0,I271/I251*100)</f>
        <v>0.24371559455874267</v>
      </c>
      <c r="K271" s="772">
        <v>9.6260930256974166</v>
      </c>
      <c r="L271" s="737">
        <f>+IF(K251=0,0,K271/K251*100)</f>
        <v>0.14333098596132748</v>
      </c>
      <c r="M271" s="772">
        <f t="shared" si="259"/>
        <v>32.577952230512807</v>
      </c>
      <c r="N271" s="737">
        <f>+IF(M251=0,0,M271/M251*100)</f>
        <v>0.19454922982661188</v>
      </c>
      <c r="O271" s="772">
        <v>9.5921887911902655</v>
      </c>
      <c r="P271" s="737">
        <f>+IF(O251=0,0,O271/O251*100)</f>
        <v>0.12062726979147187</v>
      </c>
      <c r="Q271" s="772">
        <v>2.9830433198306405</v>
      </c>
      <c r="R271" s="737">
        <f>+IF(Q251=0,0,Q271/Q251*100)</f>
        <v>4.406480536172068E-2</v>
      </c>
      <c r="S271" s="772">
        <v>3.3569209784992431</v>
      </c>
      <c r="T271" s="737">
        <f>+IF(S251=0,0,S271/S251*100)</f>
        <v>5.3445511832871814E-2</v>
      </c>
      <c r="U271" s="772">
        <f t="shared" si="260"/>
        <v>15.932153089520149</v>
      </c>
      <c r="V271" s="737">
        <f>+IF(U251=0,0,U271/U251*100)</f>
        <v>7.5857957272898444E-2</v>
      </c>
      <c r="W271" s="772">
        <f t="shared" si="231"/>
        <v>48.510105320032956</v>
      </c>
      <c r="X271" s="737">
        <f>+IF(W251=0,0,W271/W251*100)</f>
        <v>0.12851052033657048</v>
      </c>
      <c r="Y271" s="772">
        <v>3.5975514982259309</v>
      </c>
      <c r="Z271" s="737">
        <f>+IF(Y251=0,0,Y271/Y251*100)</f>
        <v>5.5562996810089173E-2</v>
      </c>
      <c r="AA271" s="772">
        <v>3.8238922792933798</v>
      </c>
      <c r="AB271" s="737">
        <f>+IF(AA251=0,0,AA271/AA251*100)</f>
        <v>4.6989901568520724E-2</v>
      </c>
      <c r="AC271" s="772">
        <v>3.1560149288812074</v>
      </c>
      <c r="AD271" s="737">
        <f>+IF(AC251=0,0,AC271/AC251*100)</f>
        <v>3.7561134755654105E-2</v>
      </c>
      <c r="AE271" s="772">
        <f t="shared" si="261"/>
        <v>10.577458706400519</v>
      </c>
      <c r="AF271" s="737">
        <f>+IF(AE251=0,0,AE271/AE251*100)</f>
        <v>4.5959463408747993E-2</v>
      </c>
      <c r="AG271" s="772">
        <v>4.6150850213308798</v>
      </c>
      <c r="AH271" s="737">
        <f>+IF(AG251=0,0,AG271/AG251*100)</f>
        <v>4.5490112208434214E-2</v>
      </c>
      <c r="AI271" s="772">
        <v>9.6060620052180692</v>
      </c>
      <c r="AJ271" s="737">
        <f>+IF(AI251=0,0,AI271/AI251*100)</f>
        <v>8.7076226472061286E-2</v>
      </c>
      <c r="AK271" s="772">
        <v>22.6391925402</v>
      </c>
      <c r="AL271" s="737">
        <f>+IF(AK251=0,0,AK271/AK251*100)</f>
        <v>0.21630894875472573</v>
      </c>
      <c r="AM271" s="772">
        <f t="shared" si="262"/>
        <v>36.860339566748948</v>
      </c>
      <c r="AN271" s="737">
        <f>+IF(AM251=0,0,AM271/AM251*100)</f>
        <v>0.11648750104037682</v>
      </c>
      <c r="AO271" s="772">
        <f t="shared" si="234"/>
        <v>47.437798273149468</v>
      </c>
      <c r="AP271" s="737">
        <f>+IF(AO251=0,0,AO271/AO251*100)</f>
        <v>8.679033383662535E-2</v>
      </c>
      <c r="AQ271" s="651"/>
      <c r="AR271" s="772">
        <v>108.7281543694</v>
      </c>
      <c r="AS271" s="737">
        <f>+IF(AR251=0,0,AR271/AR251*100)</f>
        <v>9.4086425362997425E-2</v>
      </c>
      <c r="AT271" s="772">
        <v>17.572856176800002</v>
      </c>
      <c r="AU271" s="737">
        <f>+IF(AT251=0,0,AT271/AT251*100)</f>
        <v>0.17665055712987782</v>
      </c>
      <c r="AV271" s="772">
        <v>20.689563337199999</v>
      </c>
      <c r="AW271" s="737">
        <f>+IF(AV251=0,0,AV271/AV251*100)</f>
        <v>0.22285674621208007</v>
      </c>
      <c r="AX271" s="772">
        <v>20.359907920000001</v>
      </c>
      <c r="AY271" s="737">
        <f>+IF(AX251=0,0,AX271/AX251*100)</f>
        <v>0.19237333168923057</v>
      </c>
      <c r="AZ271" s="772">
        <f t="shared" si="263"/>
        <v>58.622327433999999</v>
      </c>
      <c r="BA271" s="737">
        <f>+IF(AZ251=0,0,AZ271/AZ251*100)</f>
        <v>0.19661931676130179</v>
      </c>
      <c r="BB271" s="772">
        <v>8.2037712360000015</v>
      </c>
      <c r="BC271" s="737">
        <f>+IF(BB251=0,0,BB271/BB251*100)</f>
        <v>0.10495154112235217</v>
      </c>
      <c r="BD271" s="772">
        <v>4.7726232484999995</v>
      </c>
      <c r="BE271" s="737">
        <f>+IF(BD251=0,0,BD271/BD251*100)</f>
        <v>6.4413175002353926E-2</v>
      </c>
      <c r="BF271" s="772">
        <v>5.3899897982000002</v>
      </c>
      <c r="BG271" s="737">
        <f>+IF(BF251=0,0,BF271/BF251*100)</f>
        <v>6.9745959027843238E-2</v>
      </c>
      <c r="BH271" s="772">
        <f t="shared" si="264"/>
        <v>18.366384282700004</v>
      </c>
      <c r="BI271" s="737">
        <f>+IF(BH251=0,0,BH271/BH251*100)</f>
        <v>8.0013368773410393E-2</v>
      </c>
      <c r="BJ271" s="772">
        <f t="shared" si="235"/>
        <v>76.98871171670001</v>
      </c>
      <c r="BK271" s="737">
        <f>+IF(BJ251=0,0,BJ271/BJ251*100)</f>
        <v>0.14589682297580148</v>
      </c>
      <c r="BL271" s="772">
        <v>3.4412611920000002</v>
      </c>
      <c r="BM271" s="737">
        <f>+IF(BL251=0,0,BL271/BL251*100)</f>
        <v>4.4463622394876244E-2</v>
      </c>
      <c r="BN271" s="772">
        <v>4.1267268555999994</v>
      </c>
      <c r="BO271" s="737">
        <f>+IF(BN251=0,0,BN271/BN251*100)</f>
        <v>4.2402083305935104E-2</v>
      </c>
      <c r="BP271" s="772">
        <v>3.1286800769999998</v>
      </c>
      <c r="BQ271" s="737">
        <f>+IF(BP251=0,0,BP271/BP251*100)</f>
        <v>3.2165496251145419E-2</v>
      </c>
      <c r="BR271" s="772">
        <f t="shared" si="265"/>
        <v>10.6966681246</v>
      </c>
      <c r="BS271" s="737">
        <f>+IF(BR251=0,0,BR271/BR251*100)</f>
        <v>3.932788462281258E-2</v>
      </c>
      <c r="BT271" s="772">
        <v>3.2465375025999998</v>
      </c>
      <c r="BU271" s="737">
        <f>+IF(BT251=0,0,BT271/BT251*100)</f>
        <v>3.1153421621935799E-2</v>
      </c>
      <c r="BV271" s="772">
        <v>5.8489870697000006</v>
      </c>
      <c r="BW271" s="737">
        <f>+IF(BV251=0,0,BV271/BV251*100)</f>
        <v>4.7589437504609484E-2</v>
      </c>
      <c r="BX271" s="772">
        <v>11.9472499558</v>
      </c>
      <c r="BY271" s="737">
        <f>+IF(BX251=0,0,BX271/BX251*100)</f>
        <v>9.274097907330954E-2</v>
      </c>
      <c r="BZ271" s="772">
        <f t="shared" si="266"/>
        <v>21.042774528100001</v>
      </c>
      <c r="CA271" s="737">
        <f>+IF(BZ251=0,0,BZ271/BZ251*100)</f>
        <v>5.91188365528518E-2</v>
      </c>
      <c r="CB271" s="772">
        <f t="shared" si="236"/>
        <v>31.739442652699999</v>
      </c>
      <c r="CC271" s="737">
        <f>+IF(CB251=0,0,CB271/CB251*100)</f>
        <v>5.0546378523546709E-2</v>
      </c>
      <c r="CE271" s="772">
        <f t="shared" si="237"/>
        <v>127.17669551568045</v>
      </c>
      <c r="CF271" s="737">
        <f>+IF(CE251=0,0,CE271/CE251*100)</f>
        <v>6.6201798838571455E-2</v>
      </c>
      <c r="CG271" s="772">
        <v>17.616869619999999</v>
      </c>
      <c r="CH271" s="737">
        <f>+IF(CG251=0,0,CG271/CG251*100)</f>
        <v>0.13158308602000635</v>
      </c>
      <c r="CI271" s="772">
        <v>16.818545334200003</v>
      </c>
      <c r="CJ271" s="737">
        <f>+IF(CI251=0,0,CI271/CI251*100)</f>
        <v>0.14202144910717945</v>
      </c>
      <c r="CK271" s="772">
        <v>13.5320972544</v>
      </c>
      <c r="CL271" s="737">
        <f>+IF(CK251=0,0,CK271/CK251*100)</f>
        <v>9.6250169134013033E-2</v>
      </c>
      <c r="CM271" s="772">
        <f t="shared" si="267"/>
        <v>47.967512208599999</v>
      </c>
      <c r="CN271" s="737">
        <f>+IF(CM251=0,0,CM271/CM251*100)</f>
        <v>0.12208594600569961</v>
      </c>
      <c r="CO271" s="772">
        <v>7.9109664430000004</v>
      </c>
      <c r="CP271" s="737">
        <f>+IF(CO251=0,0,CO271/CO251*100)</f>
        <v>5.8307238042661177E-2</v>
      </c>
      <c r="CQ271" s="772">
        <v>7.5487350055999993</v>
      </c>
      <c r="CR271" s="737">
        <f>+IF(CQ251=0,0,CQ271/CQ251*100)</f>
        <v>6.2189379281938698E-2</v>
      </c>
      <c r="CS271" s="772">
        <v>4.0088927160000001</v>
      </c>
      <c r="CT271" s="737">
        <f>+IF(CS251=0,0,CS271/CS251*100)</f>
        <v>3.4373603516404443E-2</v>
      </c>
      <c r="CU271" s="772">
        <f t="shared" si="268"/>
        <v>19.468594164599999</v>
      </c>
      <c r="CV271" s="737">
        <f>+IF(CU251=0,0,CU271/CU251*100)</f>
        <v>5.2098615785613374E-2</v>
      </c>
      <c r="CW271" s="772">
        <f t="shared" si="238"/>
        <v>67.436106373200005</v>
      </c>
      <c r="CX271" s="737">
        <f>+IF(CW251=0,0,CW271/CW251*100)</f>
        <v>8.7969291268801014E-2</v>
      </c>
      <c r="CY271" s="772">
        <v>4.7511064865999995</v>
      </c>
      <c r="CZ271" s="737">
        <f>+IF(CY251=0,0,CY271/CY251*100)</f>
        <v>3.1573773248894453E-2</v>
      </c>
      <c r="DA271" s="772">
        <v>6.6652534374999997</v>
      </c>
      <c r="DB271" s="737">
        <f>+IF(DA251=0,0,DA271/DA251*100)</f>
        <v>3.7116408490397525E-2</v>
      </c>
      <c r="DC271" s="772">
        <v>7.7295446172000002</v>
      </c>
      <c r="DD271" s="737">
        <f>+IF(DC251=0,0,DC271/DC251*100)</f>
        <v>3.7773381895381E-2</v>
      </c>
      <c r="DE271" s="772">
        <f t="shared" si="269"/>
        <v>19.145904541299998</v>
      </c>
      <c r="DF271" s="737">
        <f>+IF(DE251=0,0,DE271/DE251*100)</f>
        <v>3.5807970021719211E-2</v>
      </c>
      <c r="DG271" s="772">
        <v>11.289243614516447</v>
      </c>
      <c r="DH271" s="737">
        <f>+IF(DG251=0,0,DG271/DG251*100)</f>
        <v>6.0134604372225314E-2</v>
      </c>
      <c r="DI271" s="772">
        <v>12.43457308358485</v>
      </c>
      <c r="DJ271" s="737">
        <f>+IF(DI251=0,0,DI271/DI251*100)</f>
        <v>5.6360941393830744E-2</v>
      </c>
      <c r="DK271" s="772">
        <v>16.870867903079148</v>
      </c>
      <c r="DL271" s="737">
        <f>+IF(DK251=0,0,DK271/DK251*100)</f>
        <v>7.9798103738377035E-2</v>
      </c>
      <c r="DM271" s="772">
        <f t="shared" si="270"/>
        <v>40.594684601180447</v>
      </c>
      <c r="DN271" s="737">
        <f>+IF(DM251=0,0,DM271/DM251*100)</f>
        <v>6.5498935458133692E-2</v>
      </c>
      <c r="DO271" s="772">
        <f t="shared" si="239"/>
        <v>59.740589142480445</v>
      </c>
      <c r="DP271" s="737">
        <f>+IF(DO251=0,0,DO271/DO251*100)</f>
        <v>5.1747691505902284E-2</v>
      </c>
      <c r="DR271" s="772">
        <f t="shared" si="240"/>
        <v>219.91575218389576</v>
      </c>
      <c r="DS271" s="737">
        <f>+IF(DR251=0,0,DR271/DR251*100)</f>
        <v>0.10500178745115654</v>
      </c>
      <c r="DT271" s="772">
        <v>17.432401706109413</v>
      </c>
      <c r="DU271" s="737">
        <f>+IF(DT251=0,0,DT271/DT251*100)</f>
        <v>9.9126718167038566E-2</v>
      </c>
      <c r="DV271" s="772">
        <v>17.28306752448724</v>
      </c>
      <c r="DW271" s="737">
        <f>+IF(DV251=0,0,DV271/DV251*100)</f>
        <v>9.9628401736893343E-2</v>
      </c>
      <c r="DX271" s="772">
        <v>17.451092936606639</v>
      </c>
      <c r="DY271" s="737">
        <f>+IF(DX251=0,0,DX271/DX251*100)</f>
        <v>9.9026664694589969E-2</v>
      </c>
      <c r="DZ271" s="772">
        <f t="shared" si="271"/>
        <v>52.166562167203296</v>
      </c>
      <c r="EA271" s="737">
        <f>+IF(DZ251=0,0,DZ271/DZ251*100)</f>
        <v>9.9258763031863748E-2</v>
      </c>
      <c r="EB271" s="772">
        <v>16.50652978005192</v>
      </c>
      <c r="EC271" s="737">
        <f>+IF(EB251=0,0,EB271/EB251*100)</f>
        <v>0.1040010075605976</v>
      </c>
      <c r="ED271" s="772">
        <v>17.946111290889696</v>
      </c>
      <c r="EE271" s="737">
        <f>+IF(ED251=0,0,ED271/ED251*100)</f>
        <v>0.10227099546425379</v>
      </c>
      <c r="EF271" s="772">
        <v>17.808486520782346</v>
      </c>
      <c r="EG271" s="737">
        <f>+IF(EF251=0,0,EF271/EF251*100)</f>
        <v>9.708784564531403E-2</v>
      </c>
      <c r="EH271" s="772">
        <f t="shared" si="272"/>
        <v>52.261127591723962</v>
      </c>
      <c r="EI271" s="737">
        <f>+IF(EH251=0,0,EH271/EH251*100)</f>
        <v>0.10096472605400718</v>
      </c>
      <c r="EJ271" s="772">
        <f t="shared" si="241"/>
        <v>104.42768975892726</v>
      </c>
      <c r="EK271" s="737">
        <f>+IF(EJ251=0,0,EJ271/EJ251*100)</f>
        <v>0.10010524926444828</v>
      </c>
      <c r="EL271" s="772">
        <v>16.43174483357118</v>
      </c>
      <c r="EM271" s="737">
        <f>+IF(EL251=0,0,EL271/EL251*100)</f>
        <v>0.10165502546745292</v>
      </c>
      <c r="EN271" s="772">
        <v>18.534867891416823</v>
      </c>
      <c r="EO271" s="737">
        <f>+IF(EN251=0,0,EN271/EN251*100)</f>
        <v>0.10994626303502807</v>
      </c>
      <c r="EP271" s="772">
        <v>18.607543859806281</v>
      </c>
      <c r="EQ271" s="737">
        <f>+IF(EP251=0,0,EP271/EP251*100)</f>
        <v>0.10960343527934419</v>
      </c>
      <c r="ER271" s="772">
        <f t="shared" si="273"/>
        <v>53.574156584794281</v>
      </c>
      <c r="ES271" s="737">
        <f>+IF(ER251=0,0,ER271/ER251*100)</f>
        <v>0.10714940160164005</v>
      </c>
      <c r="ET271" s="772">
        <v>19.557309254923318</v>
      </c>
      <c r="EU271" s="737">
        <f>+IF(ET251=0,0,ET271/ET251*100)</f>
        <v>0.10686679860414991</v>
      </c>
      <c r="EV271" s="772">
        <v>20.750643333205559</v>
      </c>
      <c r="EW271" s="737">
        <f>+IF(EV251=0,0,EV271/EV251*100)</f>
        <v>0.11239097036920521</v>
      </c>
      <c r="EX271" s="772">
        <v>21.605953252045349</v>
      </c>
      <c r="EY271" s="737">
        <f>+IF(EX251=0,0,EX271/EX251*100)</f>
        <v>0.11768544931989125</v>
      </c>
      <c r="EZ271" s="772">
        <f t="shared" si="274"/>
        <v>61.913905840174223</v>
      </c>
      <c r="FA271" s="737">
        <f>+IF(EZ251=0,0,EZ271/EZ251*100)</f>
        <v>0.11232032462410052</v>
      </c>
      <c r="FB271" s="772">
        <f t="shared" si="242"/>
        <v>115.4880624249685</v>
      </c>
      <c r="FC271" s="737">
        <f>+IF(FB251=0,0,FB271/FB251*100)</f>
        <v>0.1098608656255685</v>
      </c>
      <c r="FD271" s="772">
        <v>248.27482956925718</v>
      </c>
      <c r="FE271" s="737">
        <f>+IF(FD251=0,0,FD271/FD251*100)</f>
        <v>0.10544416824483306</v>
      </c>
      <c r="FF271" s="772">
        <v>306.21103406625645</v>
      </c>
      <c r="FG271" s="737">
        <f>+IF(FF251=0,0,FF271/FF251*100)</f>
        <v>0.11602642108120237</v>
      </c>
      <c r="FH271" s="772">
        <v>343.08743037738145</v>
      </c>
      <c r="FI271" s="737">
        <f>+IF(FH251=0,0,FH271/FH251*100)</f>
        <v>0.11511494149631862</v>
      </c>
      <c r="FJ271" s="772">
        <v>340.56509340670914</v>
      </c>
      <c r="FK271" s="737">
        <f>+IF(FJ251=0,0,FJ271/FJ251*100)</f>
        <v>0.11997360675032728</v>
      </c>
    </row>
    <row r="272" spans="2:167" s="648" customFormat="1" ht="13.5" customHeight="1">
      <c r="B272" s="769"/>
      <c r="C272" s="771" t="s">
        <v>4804</v>
      </c>
      <c r="D272" s="769"/>
      <c r="E272" s="772">
        <f t="shared" si="229"/>
        <v>0.25837461030079611</v>
      </c>
      <c r="F272" s="737">
        <f>+IF(E251=0,0,E272/E251*100)</f>
        <v>2.7960837085997997E-4</v>
      </c>
      <c r="G272" s="772">
        <v>0</v>
      </c>
      <c r="H272" s="737">
        <f>+IF(G251=0,0,G272/G251*100)</f>
        <v>0</v>
      </c>
      <c r="I272" s="772">
        <v>0</v>
      </c>
      <c r="J272" s="737">
        <f>+IF(I251=0,0,I272/I251*100)</f>
        <v>0</v>
      </c>
      <c r="K272" s="772">
        <v>0</v>
      </c>
      <c r="L272" s="737">
        <f>+IF(K251=0,0,K272/K251*100)</f>
        <v>0</v>
      </c>
      <c r="M272" s="772">
        <f t="shared" si="259"/>
        <v>0</v>
      </c>
      <c r="N272" s="737">
        <f>+IF(M251=0,0,M272/M251*100)</f>
        <v>0</v>
      </c>
      <c r="O272" s="772">
        <v>0.12968999888310973</v>
      </c>
      <c r="P272" s="737">
        <f>+IF(O251=0,0,O272/O251*100)</f>
        <v>1.6309260404566461E-3</v>
      </c>
      <c r="Q272" s="772">
        <v>0</v>
      </c>
      <c r="R272" s="737">
        <f>+IF(Q251=0,0,Q272/Q251*100)</f>
        <v>0</v>
      </c>
      <c r="S272" s="772">
        <v>0</v>
      </c>
      <c r="T272" s="737">
        <f>+IF(S251=0,0,S272/S251*100)</f>
        <v>0</v>
      </c>
      <c r="U272" s="772">
        <f t="shared" si="260"/>
        <v>0.12968999888310973</v>
      </c>
      <c r="V272" s="737">
        <f>+IF(U251=0,0,U272/U251*100)</f>
        <v>6.1749459339983589E-4</v>
      </c>
      <c r="W272" s="772">
        <f t="shared" si="231"/>
        <v>0.12968999888310973</v>
      </c>
      <c r="X272" s="737">
        <f>+IF(W251=0,0,W272/W251*100)</f>
        <v>3.4356819324477927E-4</v>
      </c>
      <c r="Y272" s="772">
        <v>0</v>
      </c>
      <c r="Z272" s="737">
        <f>+IF(Y251=0,0,Y272/Y251*100)</f>
        <v>0</v>
      </c>
      <c r="AA272" s="772">
        <v>8.5570000513248857E-3</v>
      </c>
      <c r="AB272" s="737">
        <f>+IF(AA251=0,0,AA272/AA251*100)</f>
        <v>1.0515269802733202E-4</v>
      </c>
      <c r="AC272" s="772">
        <v>1.1243700089972089E-2</v>
      </c>
      <c r="AD272" s="737">
        <f>+IF(AC251=0,0,AC272/AC251*100)</f>
        <v>1.3381626631953685E-4</v>
      </c>
      <c r="AE272" s="772">
        <f t="shared" si="261"/>
        <v>1.9800700141296975E-2</v>
      </c>
      <c r="AF272" s="737">
        <f>+IF(AE251=0,0,AE272/AE251*100)</f>
        <v>8.6034800879048785E-5</v>
      </c>
      <c r="AG272" s="772">
        <v>3.6676701000000001E-3</v>
      </c>
      <c r="AH272" s="737">
        <f>+IF(AG251=0,0,AG272/AG251*100)</f>
        <v>3.6151603626233016E-5</v>
      </c>
      <c r="AI272" s="772">
        <v>8.4534999763893753E-3</v>
      </c>
      <c r="AJ272" s="737">
        <f>+IF(AI251=0,0,AI272/AI251*100)</f>
        <v>7.6628578706424428E-5</v>
      </c>
      <c r="AK272" s="772">
        <v>9.6762741200000016E-2</v>
      </c>
      <c r="AL272" s="737">
        <f>+IF(AK251=0,0,AK272/AK251*100)</f>
        <v>9.2453150837563762E-4</v>
      </c>
      <c r="AM272" s="772">
        <f t="shared" si="262"/>
        <v>0.10888391127638938</v>
      </c>
      <c r="AN272" s="737">
        <f>+IF(AM251=0,0,AM272/AM251*100)</f>
        <v>3.4409923720644096E-4</v>
      </c>
      <c r="AO272" s="772">
        <f t="shared" si="234"/>
        <v>0.12868461141768636</v>
      </c>
      <c r="AP272" s="737">
        <f>+IF(AO251=0,0,AO272/AO251*100)</f>
        <v>2.3543631431349545E-4</v>
      </c>
      <c r="AQ272" s="651"/>
      <c r="AR272" s="772">
        <v>48.2628293163</v>
      </c>
      <c r="AS272" s="737">
        <f>+IF(AR251=0,0,AR272/AR251*100)</f>
        <v>4.1763581057834176E-2</v>
      </c>
      <c r="AT272" s="772">
        <v>8.4805000000000002E-3</v>
      </c>
      <c r="AU272" s="737">
        <f>+IF(AT251=0,0,AT272/AT251*100)</f>
        <v>8.5249946546408741E-5</v>
      </c>
      <c r="AV272" s="772">
        <v>0</v>
      </c>
      <c r="AW272" s="737">
        <f>+IF(AV251=0,0,AV272/AV251*100)</f>
        <v>0</v>
      </c>
      <c r="AX272" s="772">
        <v>1.7375999999999999E-2</v>
      </c>
      <c r="AY272" s="737">
        <f>+IF(AX251=0,0,AX272/AX251*100)</f>
        <v>1.6417947588792781E-4</v>
      </c>
      <c r="AZ272" s="772">
        <f t="shared" si="263"/>
        <v>2.5856499999999998E-2</v>
      </c>
      <c r="BA272" s="737">
        <f>+IF(AZ251=0,0,AZ272/AZ251*100)</f>
        <v>8.67227144736329E-5</v>
      </c>
      <c r="BB272" s="772">
        <v>0.1764837648</v>
      </c>
      <c r="BC272" s="737">
        <f>+IF(BB251=0,0,BB272/BB251*100)</f>
        <v>2.2577717693485818E-3</v>
      </c>
      <c r="BD272" s="772">
        <v>1.7675612815000001</v>
      </c>
      <c r="BE272" s="737">
        <f>+IF(BD251=0,0,BD272/BD251*100)</f>
        <v>2.3855692818080292E-2</v>
      </c>
      <c r="BF272" s="772">
        <v>6.6459282139999996</v>
      </c>
      <c r="BG272" s="737">
        <f>+IF(BF251=0,0,BF272/BF251*100)</f>
        <v>8.5997683533728969E-2</v>
      </c>
      <c r="BH272" s="772">
        <f t="shared" si="264"/>
        <v>8.589973260299999</v>
      </c>
      <c r="BI272" s="737">
        <f>+IF(BH251=0,0,BH272/BH251*100)</f>
        <v>3.7422319366230625E-2</v>
      </c>
      <c r="BJ272" s="772">
        <f t="shared" si="235"/>
        <v>8.6158297602999987</v>
      </c>
      <c r="BK272" s="737">
        <f>+IF(BJ251=0,0,BJ272/BJ251*100)</f>
        <v>1.6327357105982904E-2</v>
      </c>
      <c r="BL272" s="772">
        <v>6.6174635560000006</v>
      </c>
      <c r="BM272" s="737">
        <f>+IF(BL251=0,0,BL272/BL251*100)</f>
        <v>8.5502490031811276E-2</v>
      </c>
      <c r="BN272" s="772">
        <v>6.083291</v>
      </c>
      <c r="BO272" s="737">
        <f>+IF(BN251=0,0,BN272/BN251*100)</f>
        <v>6.2505763231267178E-2</v>
      </c>
      <c r="BP272" s="772">
        <v>6.3468499999999999</v>
      </c>
      <c r="BQ272" s="737">
        <f>+IF(BP251=0,0,BP272/BP251*100)</f>
        <v>6.5251024348048831E-2</v>
      </c>
      <c r="BR272" s="772">
        <f t="shared" si="265"/>
        <v>19.047604556</v>
      </c>
      <c r="BS272" s="737">
        <f>+IF(BR251=0,0,BR272/BR251*100)</f>
        <v>7.0031339253814578E-2</v>
      </c>
      <c r="BT272" s="772">
        <v>6.5721869999999996</v>
      </c>
      <c r="BU272" s="737">
        <f>+IF(BT251=0,0,BT272/BT251*100)</f>
        <v>6.3065993362230927E-2</v>
      </c>
      <c r="BV272" s="772">
        <v>7.0689400000000013</v>
      </c>
      <c r="BW272" s="737">
        <f>+IF(BV251=0,0,BV272/BV251*100)</f>
        <v>5.7515408111696996E-2</v>
      </c>
      <c r="BX272" s="772">
        <v>6.9582680000000003</v>
      </c>
      <c r="BY272" s="737">
        <f>+IF(BX251=0,0,BX272/BX251*100)</f>
        <v>5.4013818189281235E-2</v>
      </c>
      <c r="BZ272" s="772">
        <f t="shared" si="266"/>
        <v>20.599395000000001</v>
      </c>
      <c r="CA272" s="737">
        <f>+IF(BZ251=0,0,BZ272/BZ251*100)</f>
        <v>5.7873179435838959E-2</v>
      </c>
      <c r="CB272" s="772">
        <f t="shared" si="236"/>
        <v>39.646999555999997</v>
      </c>
      <c r="CC272" s="737">
        <f>+IF(CB251=0,0,CB272/CB251*100)</f>
        <v>6.3139490784662147E-2</v>
      </c>
      <c r="CE272" s="772">
        <f t="shared" si="237"/>
        <v>86.569955607105385</v>
      </c>
      <c r="CF272" s="737">
        <f>+IF(CE251=0,0,CE272/CE251*100)</f>
        <v>4.5063969961847521E-2</v>
      </c>
      <c r="CG272" s="772">
        <v>2.7411500000000002</v>
      </c>
      <c r="CH272" s="737">
        <f>+IF(CG251=0,0,CG272/CG251*100)</f>
        <v>2.0474067415147304E-2</v>
      </c>
      <c r="CI272" s="772">
        <v>4.8901789999999998</v>
      </c>
      <c r="CJ272" s="737">
        <f>+IF(CI251=0,0,CI272/CI251*100)</f>
        <v>4.1294314946562702E-2</v>
      </c>
      <c r="CK272" s="772">
        <v>6.1106879999999997</v>
      </c>
      <c r="CL272" s="737">
        <f>+IF(CK251=0,0,CK272/CK251*100)</f>
        <v>4.3463680645211417E-2</v>
      </c>
      <c r="CM272" s="772">
        <f t="shared" si="267"/>
        <v>13.742017000000001</v>
      </c>
      <c r="CN272" s="737">
        <f>+IF(CM251=0,0,CM272/CM251*100)</f>
        <v>3.4975904903623782E-2</v>
      </c>
      <c r="CO272" s="772">
        <v>4.7475449999999997</v>
      </c>
      <c r="CP272" s="737">
        <f>+IF(CO251=0,0,CO272/CO251*100)</f>
        <v>3.4991456281322747E-2</v>
      </c>
      <c r="CQ272" s="772">
        <v>4.7572559999999999</v>
      </c>
      <c r="CR272" s="737">
        <f>+IF(CQ251=0,0,CQ272/CQ251*100)</f>
        <v>3.9192102717316581E-2</v>
      </c>
      <c r="CS272" s="772">
        <v>6.2543040000000003</v>
      </c>
      <c r="CT272" s="737">
        <f>+IF(CS251=0,0,CS272/CS251*100)</f>
        <v>5.3626520138350925E-2</v>
      </c>
      <c r="CU272" s="772">
        <f t="shared" si="268"/>
        <v>15.759105000000002</v>
      </c>
      <c r="CV272" s="737">
        <f>+IF(CU251=0,0,CU272/CU251*100)</f>
        <v>4.2171897445631899E-2</v>
      </c>
      <c r="CW272" s="772">
        <f t="shared" si="238"/>
        <v>29.501122000000002</v>
      </c>
      <c r="CX272" s="737">
        <f>+IF(CW251=0,0,CW272/CW251*100)</f>
        <v>3.8483728280697377E-2</v>
      </c>
      <c r="CY272" s="772">
        <v>7.9593299999999996</v>
      </c>
      <c r="CZ272" s="737">
        <f>+IF(CY251=0,0,CY272/CY251*100)</f>
        <v>5.2894221870611755E-2</v>
      </c>
      <c r="DA272" s="772">
        <v>10.326874999999999</v>
      </c>
      <c r="DB272" s="737">
        <f>+IF(DA251=0,0,DA272/DA251*100)</f>
        <v>5.7506667154286123E-2</v>
      </c>
      <c r="DC272" s="772">
        <v>7.3158766737000001</v>
      </c>
      <c r="DD272" s="737">
        <f>+IF(DC251=0,0,DC272/DC251*100)</f>
        <v>3.5751834963245847E-2</v>
      </c>
      <c r="DE272" s="772">
        <f t="shared" si="269"/>
        <v>25.602081673699999</v>
      </c>
      <c r="DF272" s="737">
        <f>+IF(DE251=0,0,DE272/DE251*100)</f>
        <v>4.7882750647163151E-2</v>
      </c>
      <c r="DG272" s="772">
        <v>10.488824999999999</v>
      </c>
      <c r="DH272" s="737">
        <f>+IF(DG251=0,0,DG272/DG251*100)</f>
        <v>5.5871001037966592E-2</v>
      </c>
      <c r="DI272" s="772">
        <v>10.488824999999999</v>
      </c>
      <c r="DJ272" s="737">
        <f>+IF(DI251=0,0,DI272/DI251*100)</f>
        <v>4.7541644344472903E-2</v>
      </c>
      <c r="DK272" s="772">
        <v>10.489101933405381</v>
      </c>
      <c r="DL272" s="737">
        <f>+IF(DK251=0,0,DK272/DK251*100)</f>
        <v>4.9612767346221047E-2</v>
      </c>
      <c r="DM272" s="772">
        <f t="shared" si="270"/>
        <v>31.466751933405376</v>
      </c>
      <c r="DN272" s="737">
        <f>+IF(DM251=0,0,DM272/DM251*100)</f>
        <v>5.0771148346433759E-2</v>
      </c>
      <c r="DO272" s="772">
        <f t="shared" si="239"/>
        <v>57.068833607105375</v>
      </c>
      <c r="DP272" s="737">
        <f>+IF(DO251=0,0,DO272/DO251*100)</f>
        <v>4.9433399276643634E-2</v>
      </c>
      <c r="DR272" s="772">
        <f t="shared" si="240"/>
        <v>124.89</v>
      </c>
      <c r="DS272" s="737">
        <f>+IF(DR251=0,0,DR272/DR251*100)</f>
        <v>5.9630440769013922E-2</v>
      </c>
      <c r="DT272" s="772">
        <v>10.688000000000001</v>
      </c>
      <c r="DU272" s="737">
        <f>+IF(DT251=0,0,DT272/DT251*100)</f>
        <v>6.0775696982591013E-2</v>
      </c>
      <c r="DV272" s="772">
        <v>10.688000000000001</v>
      </c>
      <c r="DW272" s="737">
        <f>+IF(DV251=0,0,DV272/DV251*100)</f>
        <v>6.1611074322034033E-2</v>
      </c>
      <c r="DX272" s="772">
        <v>10.127000000000001</v>
      </c>
      <c r="DY272" s="737">
        <f>+IF(DX251=0,0,DX272/DX251*100)</f>
        <v>5.7465915573601624E-2</v>
      </c>
      <c r="DZ272" s="772">
        <f t="shared" si="271"/>
        <v>31.503</v>
      </c>
      <c r="EA272" s="737">
        <f>+IF(DZ251=0,0,DZ272/DZ251*100)</f>
        <v>5.9941630843343016E-2</v>
      </c>
      <c r="EB272" s="772">
        <v>10.127000000000001</v>
      </c>
      <c r="EC272" s="737">
        <f>+IF(EB251=0,0,EB272/EB251*100)</f>
        <v>6.3806155357922792E-2</v>
      </c>
      <c r="ED272" s="772">
        <v>10.688000000000001</v>
      </c>
      <c r="EE272" s="737">
        <f>+IF(ED251=0,0,ED272/ED251*100)</f>
        <v>6.0908593611410419E-2</v>
      </c>
      <c r="EF272" s="772">
        <v>10.127000000000001</v>
      </c>
      <c r="EG272" s="737">
        <f>+IF(EF251=0,0,EF272/EF251*100)</f>
        <v>5.5210116351139642E-2</v>
      </c>
      <c r="EH272" s="772">
        <f t="shared" si="272"/>
        <v>30.942</v>
      </c>
      <c r="EI272" s="737">
        <f>+IF(EH251=0,0,EH272/EH251*100)</f>
        <v>5.9777710461375748E-2</v>
      </c>
      <c r="EJ272" s="772">
        <f t="shared" si="241"/>
        <v>62.445</v>
      </c>
      <c r="EK272" s="737">
        <f>+IF(EJ251=0,0,EJ272/EJ251*100)</f>
        <v>5.9860294762329389E-2</v>
      </c>
      <c r="EL272" s="772">
        <v>10.127000000000001</v>
      </c>
      <c r="EM272" s="737">
        <f>+IF(EL251=0,0,EL272/EL251*100)</f>
        <v>6.2650707720682083E-2</v>
      </c>
      <c r="EN272" s="772">
        <v>10.127000000000001</v>
      </c>
      <c r="EO272" s="737">
        <f>+IF(EN251=0,0,EN272/EN251*100)</f>
        <v>6.0071958013325662E-2</v>
      </c>
      <c r="EP272" s="772">
        <v>10.688000000000001</v>
      </c>
      <c r="EQ272" s="737">
        <f>+IF(EP251=0,0,EP272/EP251*100)</f>
        <v>6.2955193070700424E-2</v>
      </c>
      <c r="ER272" s="772">
        <f t="shared" si="273"/>
        <v>30.942</v>
      </c>
      <c r="ES272" s="737">
        <f>+IF(ER251=0,0,ER272/ER251*100)</f>
        <v>6.1884628628926401E-2</v>
      </c>
      <c r="ET272" s="772">
        <v>10.688000000000001</v>
      </c>
      <c r="EU272" s="737">
        <f>+IF(ET251=0,0,ET272/ET251*100)</f>
        <v>5.8402325626344585E-2</v>
      </c>
      <c r="EV272" s="772">
        <v>10.127000000000001</v>
      </c>
      <c r="EW272" s="737">
        <f>+IF(EV251=0,0,EV272/EV251*100)</f>
        <v>5.4850509386742699E-2</v>
      </c>
      <c r="EX272" s="772">
        <v>10.688000000000001</v>
      </c>
      <c r="EY272" s="737">
        <f>+IF(EX251=0,0,EX272/EX251*100)</f>
        <v>5.8216458568516274E-2</v>
      </c>
      <c r="EZ272" s="772">
        <f t="shared" si="274"/>
        <v>31.503</v>
      </c>
      <c r="FA272" s="737">
        <f>+IF(EZ251=0,0,EZ272/EZ251*100)</f>
        <v>5.7150766675376677E-2</v>
      </c>
      <c r="FB272" s="772">
        <f t="shared" si="242"/>
        <v>62.445</v>
      </c>
      <c r="FC272" s="737">
        <f>+IF(FB251=0,0,FB272/FB251*100)</f>
        <v>5.9402345228933701E-2</v>
      </c>
      <c r="FD272" s="772">
        <v>123.29908814589665</v>
      </c>
      <c r="FE272" s="737">
        <f>+IF(FD251=0,0,FD272/FD251*100)</f>
        <v>5.236604055854846E-2</v>
      </c>
      <c r="FF272" s="772">
        <v>121.07864823348693</v>
      </c>
      <c r="FG272" s="737">
        <f>+IF(FF251=0,0,FF272/FF251*100)</f>
        <v>4.5877909875846036E-2</v>
      </c>
      <c r="FH272" s="772">
        <v>119.46315789473685</v>
      </c>
      <c r="FI272" s="737">
        <f>+IF(FH251=0,0,FH272/FH251*100)</f>
        <v>4.0083061092886743E-2</v>
      </c>
      <c r="FJ272" s="772">
        <v>114.57009345794393</v>
      </c>
      <c r="FK272" s="737">
        <f>+IF(FJ251=0,0,FJ272/FJ251*100)</f>
        <v>4.0360529026551212E-2</v>
      </c>
    </row>
    <row r="273" spans="2:167" s="648" customFormat="1" ht="13.5" customHeight="1">
      <c r="B273" s="769"/>
      <c r="C273" s="771" t="s">
        <v>4805</v>
      </c>
      <c r="D273" s="769"/>
      <c r="E273" s="772">
        <f t="shared" si="229"/>
        <v>7955.0312870164053</v>
      </c>
      <c r="F273" s="737">
        <f>+IF(E251=0,0,E273/E251*100)</f>
        <v>8.6087922327713837</v>
      </c>
      <c r="G273" s="772">
        <v>586.87976691783035</v>
      </c>
      <c r="H273" s="737">
        <f>+IF(G251=0,0,G273/G251*100)</f>
        <v>10.07087372565544</v>
      </c>
      <c r="I273" s="772">
        <v>549.87636031111367</v>
      </c>
      <c r="J273" s="737">
        <f>+IF(I251=0,0,I273/I251*100)</f>
        <v>13.086478446848595</v>
      </c>
      <c r="K273" s="772">
        <v>657.83194396425415</v>
      </c>
      <c r="L273" s="737">
        <f>+IF(K251=0,0,K273/K251*100)</f>
        <v>9.7950124597328081</v>
      </c>
      <c r="M273" s="772">
        <f t="shared" si="259"/>
        <v>1794.5880711931982</v>
      </c>
      <c r="N273" s="737">
        <f>+IF(M251=0,0,M273/M251*100)</f>
        <v>10.71693287031276</v>
      </c>
      <c r="O273" s="772">
        <v>660.44547611358075</v>
      </c>
      <c r="P273" s="737">
        <f>+IF(O251=0,0,O273/O251*100)</f>
        <v>8.3054802573192745</v>
      </c>
      <c r="Q273" s="772">
        <v>664.92536081245953</v>
      </c>
      <c r="R273" s="737">
        <f>+IF(Q251=0,0,Q273/Q251*100)</f>
        <v>9.8221190451690763</v>
      </c>
      <c r="S273" s="772">
        <v>682.87835536937303</v>
      </c>
      <c r="T273" s="737">
        <f>+IF(S251=0,0,S273/S251*100)</f>
        <v>10.87210078999901</v>
      </c>
      <c r="U273" s="772">
        <f t="shared" si="260"/>
        <v>2008.2491922954132</v>
      </c>
      <c r="V273" s="737">
        <f>+IF(U251=0,0,U273/U251*100)</f>
        <v>9.5619016818690721</v>
      </c>
      <c r="W273" s="772">
        <f t="shared" si="231"/>
        <v>3802.8372634886114</v>
      </c>
      <c r="X273" s="737">
        <f>+IF(W251=0,0,W273/W251*100)</f>
        <v>10.074284363270667</v>
      </c>
      <c r="Y273" s="772">
        <v>648.30642274670095</v>
      </c>
      <c r="Z273" s="737">
        <f>+IF(Y251=0,0,Y273/Y251*100)</f>
        <v>10.012878958591367</v>
      </c>
      <c r="AA273" s="772">
        <v>786.35502316096176</v>
      </c>
      <c r="AB273" s="737">
        <f>+IF(AA251=0,0,AA273/AA251*100)</f>
        <v>9.6631239683021573</v>
      </c>
      <c r="AC273" s="772">
        <v>659.47341390521865</v>
      </c>
      <c r="AD273" s="737">
        <f>+IF(AC251=0,0,AC273/AC251*100)</f>
        <v>7.8486858667193387</v>
      </c>
      <c r="AE273" s="772">
        <f t="shared" si="261"/>
        <v>2094.1348598128816</v>
      </c>
      <c r="AF273" s="737">
        <f>+IF(AE251=0,0,AE273/AE251*100)</f>
        <v>9.0990962133763578</v>
      </c>
      <c r="AG273" s="772">
        <v>655.41667559479959</v>
      </c>
      <c r="AH273" s="737">
        <f>+IF(AG251=0,0,AG273/AG251*100)</f>
        <v>6.4603312784665521</v>
      </c>
      <c r="AI273" s="772">
        <v>660.04857700841217</v>
      </c>
      <c r="AJ273" s="737">
        <f>+IF(AI251=0,0,AI273/AI251*100)</f>
        <v>5.9831530696893047</v>
      </c>
      <c r="AK273" s="772">
        <v>742.59391111169987</v>
      </c>
      <c r="AL273" s="737">
        <f>+IF(AK251=0,0,AK273/AK251*100)</f>
        <v>7.0952048302519968</v>
      </c>
      <c r="AM273" s="772">
        <f t="shared" si="262"/>
        <v>2058.0591637149118</v>
      </c>
      <c r="AN273" s="737">
        <f>+IF(AM251=0,0,AM273/AM251*100)</f>
        <v>6.5039598601707231</v>
      </c>
      <c r="AO273" s="772">
        <f t="shared" si="234"/>
        <v>4152.1940235277934</v>
      </c>
      <c r="AP273" s="737">
        <f>+IF(AO251=0,0,AO273/AO251*100)</f>
        <v>7.5966912161771427</v>
      </c>
      <c r="AQ273" s="651"/>
      <c r="AR273" s="772">
        <v>7207.7769647700998</v>
      </c>
      <c r="AS273" s="737">
        <f>+IF(AR251=0,0,AR273/AR251*100)</f>
        <v>6.2371514844717257</v>
      </c>
      <c r="AT273" s="772">
        <v>586.50138229200002</v>
      </c>
      <c r="AU273" s="737">
        <f>+IF(AT251=0,0,AT273/AT251*100)</f>
        <v>5.8957858015197022</v>
      </c>
      <c r="AV273" s="772">
        <v>612.024360946</v>
      </c>
      <c r="AW273" s="737">
        <f>+IF(AV251=0,0,AV273/AV251*100)</f>
        <v>6.5923942163494651</v>
      </c>
      <c r="AX273" s="772">
        <v>624.48502096959999</v>
      </c>
      <c r="AY273" s="737">
        <f>+IF(AX251=0,0,AX273/AX251*100)</f>
        <v>5.9005308150696667</v>
      </c>
      <c r="AZ273" s="772">
        <f t="shared" si="263"/>
        <v>1823.0107642076</v>
      </c>
      <c r="BA273" s="737">
        <f>+IF(AZ251=0,0,AZ273/AZ251*100)</f>
        <v>6.1143790531098574</v>
      </c>
      <c r="BB273" s="772">
        <v>594.18735729119999</v>
      </c>
      <c r="BC273" s="737">
        <f>+IF(BB251=0,0,BB273/BB251*100)</f>
        <v>7.6014892503920031</v>
      </c>
      <c r="BD273" s="772">
        <v>602.86692841950003</v>
      </c>
      <c r="BE273" s="737">
        <f>+IF(BD251=0,0,BD273/BD251*100)</f>
        <v>8.1365259609841658</v>
      </c>
      <c r="BF273" s="772">
        <v>601.56412953220001</v>
      </c>
      <c r="BG273" s="737">
        <f>+IF(BF251=0,0,BF273/BF251*100)</f>
        <v>7.7841830322173386</v>
      </c>
      <c r="BH273" s="772">
        <f t="shared" si="264"/>
        <v>1798.6184152429</v>
      </c>
      <c r="BI273" s="737">
        <f>+IF(BH251=0,0,BH273/BH251*100)</f>
        <v>7.8357022441828557</v>
      </c>
      <c r="BJ273" s="772">
        <f t="shared" si="235"/>
        <v>3621.6291794505</v>
      </c>
      <c r="BK273" s="737">
        <f>+IF(BJ251=0,0,BJ273/BJ251*100)</f>
        <v>6.8631384977919083</v>
      </c>
      <c r="BL273" s="772">
        <v>601.29088515800004</v>
      </c>
      <c r="BM273" s="737">
        <f>+IF(BL251=0,0,BL273/BL251*100)</f>
        <v>7.7691199172266163</v>
      </c>
      <c r="BN273" s="772">
        <v>604.7665192467</v>
      </c>
      <c r="BO273" s="737">
        <f>+IF(BN251=0,0,BN273/BN251*100)</f>
        <v>6.2139708362187198</v>
      </c>
      <c r="BP273" s="772">
        <v>606.7558860268</v>
      </c>
      <c r="BQ273" s="737">
        <f>+IF(BP251=0,0,BP273/BP251*100)</f>
        <v>6.2379673526956942</v>
      </c>
      <c r="BR273" s="772">
        <f t="shared" si="265"/>
        <v>1812.8132904315</v>
      </c>
      <c r="BS273" s="737">
        <f>+IF(BR251=0,0,BR273/BR251*100)</f>
        <v>6.6650765545235888</v>
      </c>
      <c r="BT273" s="772">
        <v>616.31422519419993</v>
      </c>
      <c r="BU273" s="737">
        <f>+IF(BT251=0,0,BT273/BT251*100)</f>
        <v>5.9140844341687036</v>
      </c>
      <c r="BV273" s="772">
        <v>630.5704916131001</v>
      </c>
      <c r="BW273" s="737">
        <f>+IF(BV251=0,0,BV273/BV251*100)</f>
        <v>5.1305456218783654</v>
      </c>
      <c r="BX273" s="772">
        <v>526.4497780808</v>
      </c>
      <c r="BY273" s="737">
        <f>+IF(BX251=0,0,BX273/BX251*100)</f>
        <v>4.0865862882895261</v>
      </c>
      <c r="BZ273" s="772">
        <f t="shared" si="266"/>
        <v>1773.3344948880999</v>
      </c>
      <c r="CA273" s="737">
        <f>+IF(BZ251=0,0,BZ273/BZ251*100)</f>
        <v>4.9821126019682538</v>
      </c>
      <c r="CB273" s="772">
        <f t="shared" si="236"/>
        <v>3586.1477853196002</v>
      </c>
      <c r="CC273" s="737">
        <f>+IF(CB251=0,0,CB273/CB251*100)</f>
        <v>5.7110890503530403</v>
      </c>
      <c r="CE273" s="772">
        <f t="shared" si="237"/>
        <v>7983.5830607899061</v>
      </c>
      <c r="CF273" s="737">
        <f>+IF(CE251=0,0,CE273/CE251*100)</f>
        <v>4.1558522782680285</v>
      </c>
      <c r="CG273" s="772">
        <v>595.47021051749994</v>
      </c>
      <c r="CH273" s="737">
        <f>+IF(CG251=0,0,CG273/CG251*100)</f>
        <v>4.4476578202021955</v>
      </c>
      <c r="CI273" s="772">
        <v>606.9363413788999</v>
      </c>
      <c r="CJ273" s="737">
        <f>+IF(CI251=0,0,CI273/CI251*100)</f>
        <v>5.1251744431880288</v>
      </c>
      <c r="CK273" s="772">
        <v>611.09066578240004</v>
      </c>
      <c r="CL273" s="737">
        <f>+IF(CK251=0,0,CK273/CK251*100)</f>
        <v>4.3465235899518779</v>
      </c>
      <c r="CM273" s="772">
        <f t="shared" si="267"/>
        <v>1813.4972176787999</v>
      </c>
      <c r="CN273" s="737">
        <f>+IF(CM251=0,0,CM273/CM251*100)</f>
        <v>4.6156765945290275</v>
      </c>
      <c r="CO273" s="772">
        <v>607.99941502859997</v>
      </c>
      <c r="CP273" s="737">
        <f>+IF(CO251=0,0,CO273/CO251*100)</f>
        <v>4.4812181769826429</v>
      </c>
      <c r="CQ273" s="772">
        <v>606.97886532719997</v>
      </c>
      <c r="CR273" s="737">
        <f>+IF(CQ251=0,0,CQ273/CQ251*100)</f>
        <v>5.0005251004242552</v>
      </c>
      <c r="CS273" s="772">
        <v>583.98436760880008</v>
      </c>
      <c r="CT273" s="737">
        <f>+IF(CS251=0,0,CS273/CS251*100)</f>
        <v>5.0072796989170092</v>
      </c>
      <c r="CU273" s="772">
        <f t="shared" si="268"/>
        <v>1798.9626479646001</v>
      </c>
      <c r="CV273" s="737">
        <f>+IF(CU251=0,0,CU273/CU251*100)</f>
        <v>4.8140848289598619</v>
      </c>
      <c r="CW273" s="772">
        <f t="shared" si="238"/>
        <v>3612.4598656434</v>
      </c>
      <c r="CX273" s="737">
        <f>+IF(CW251=0,0,CW273/CW251*100)</f>
        <v>4.712394460602046</v>
      </c>
      <c r="CY273" s="772">
        <v>599.61852233479999</v>
      </c>
      <c r="CZ273" s="737">
        <f>+IF(CY251=0,0,CY273/CY251*100)</f>
        <v>3.98480213260479</v>
      </c>
      <c r="DA273" s="772">
        <v>612.50316262499996</v>
      </c>
      <c r="DB273" s="737">
        <f>+IF(DA251=0,0,DA273/DA251*100)</f>
        <v>3.4108106764169666</v>
      </c>
      <c r="DC273" s="772">
        <v>632.20706990040003</v>
      </c>
      <c r="DD273" s="737">
        <f>+IF(DC251=0,0,DC273/DC251*100)</f>
        <v>3.0895221220623861</v>
      </c>
      <c r="DE273" s="772">
        <f t="shared" si="269"/>
        <v>1844.3287548602</v>
      </c>
      <c r="DF273" s="737">
        <f>+IF(DE251=0,0,DE273/DE251*100)</f>
        <v>3.4493888038441334</v>
      </c>
      <c r="DG273" s="772">
        <v>826.75626806286323</v>
      </c>
      <c r="DH273" s="737">
        <f>+IF(DG251=0,0,DG273/DG251*100)</f>
        <v>4.4038965576302029</v>
      </c>
      <c r="DI273" s="772">
        <v>850.37845936204883</v>
      </c>
      <c r="DJ273" s="737">
        <f>+IF(DI251=0,0,DI273/DI251*100)</f>
        <v>3.8544250927240493</v>
      </c>
      <c r="DK273" s="772">
        <v>849.65971286139427</v>
      </c>
      <c r="DL273" s="737">
        <f>+IF(DK251=0,0,DK273/DK251*100)</f>
        <v>4.0188349703608672</v>
      </c>
      <c r="DM273" s="772">
        <f t="shared" si="270"/>
        <v>2526.7944402863063</v>
      </c>
      <c r="DN273" s="737">
        <f>+IF(DM251=0,0,DM273/DM251*100)</f>
        <v>4.0769462205766525</v>
      </c>
      <c r="DO273" s="772">
        <f t="shared" si="239"/>
        <v>4371.1231951465061</v>
      </c>
      <c r="DP273" s="737">
        <f>+IF(DO251=0,0,DO273/DO251*100)</f>
        <v>3.786295680768434</v>
      </c>
      <c r="DR273" s="772">
        <f t="shared" si="240"/>
        <v>11410.643943114834</v>
      </c>
      <c r="DS273" s="737">
        <f>+IF(DR251=0,0,DR273/DR251*100)</f>
        <v>5.4481682103148099</v>
      </c>
      <c r="DT273" s="772">
        <v>863.17790664624135</v>
      </c>
      <c r="DU273" s="737">
        <f>+IF(DT251=0,0,DT273/DT251*100)</f>
        <v>4.90833073506729</v>
      </c>
      <c r="DV273" s="772">
        <v>869.76084586301101</v>
      </c>
      <c r="DW273" s="737">
        <f>+IF(DV251=0,0,DV273/DV251*100)</f>
        <v>5.0137443971614104</v>
      </c>
      <c r="DX273" s="772">
        <v>922.19840244214902</v>
      </c>
      <c r="DY273" s="737">
        <f>+IF(DX251=0,0,DX273/DX251*100)</f>
        <v>5.2330379714476969</v>
      </c>
      <c r="DZ273" s="772">
        <f t="shared" si="271"/>
        <v>2655.1371549514015</v>
      </c>
      <c r="EA273" s="737">
        <f>+IF(DZ251=0,0,DZ273/DZ251*100)</f>
        <v>5.0520030213167297</v>
      </c>
      <c r="EB273" s="772">
        <v>921.85972872124978</v>
      </c>
      <c r="EC273" s="737">
        <f>+IF(EB251=0,0,EB273/EB251*100)</f>
        <v>5.8082675095290437</v>
      </c>
      <c r="ED273" s="772">
        <v>925.00701797327645</v>
      </c>
      <c r="EE273" s="737">
        <f>+IF(ED251=0,0,ED273/ED251*100)</f>
        <v>5.2714143474398298</v>
      </c>
      <c r="EF273" s="772">
        <v>909.18957318275363</v>
      </c>
      <c r="EG273" s="737">
        <f>+IF(EF251=0,0,EF273/EF251*100)</f>
        <v>4.9566961706984118</v>
      </c>
      <c r="EH273" s="772">
        <f t="shared" si="272"/>
        <v>2756.0563198772797</v>
      </c>
      <c r="EI273" s="737">
        <f>+IF(EH251=0,0,EH273/EH251*100)</f>
        <v>5.3245018649366171</v>
      </c>
      <c r="EJ273" s="772">
        <f t="shared" si="241"/>
        <v>5411.1934748286812</v>
      </c>
      <c r="EK273" s="737">
        <f>+IF(EJ251=0,0,EJ273/EJ251*100)</f>
        <v>5.1872149318478389</v>
      </c>
      <c r="EL273" s="772">
        <v>910.74091516798842</v>
      </c>
      <c r="EM273" s="737">
        <f>+IF(EL251=0,0,EL273/EL251*100)</f>
        <v>5.634300670036156</v>
      </c>
      <c r="EN273" s="772">
        <v>941.21770969087288</v>
      </c>
      <c r="EO273" s="737">
        <f>+IF(EN251=0,0,EN273/EN251*100)</f>
        <v>5.5831727794952757</v>
      </c>
      <c r="EP273" s="772">
        <v>945.19003244520877</v>
      </c>
      <c r="EQ273" s="737">
        <f>+IF(EP251=0,0,EP273/EP251*100)</f>
        <v>5.5674233702366882</v>
      </c>
      <c r="ER273" s="772">
        <f t="shared" si="273"/>
        <v>2797.1486573040702</v>
      </c>
      <c r="ES273" s="737">
        <f>+IF(ER251=0,0,ER273/ER251*100)</f>
        <v>5.5943541424976573</v>
      </c>
      <c r="ET273" s="772">
        <v>1036.8486091433999</v>
      </c>
      <c r="EU273" s="737">
        <f>+IF(ET251=0,0,ET273/ET251*100)</f>
        <v>5.6656409147095168</v>
      </c>
      <c r="EV273" s="772">
        <v>1046.9933347111751</v>
      </c>
      <c r="EW273" s="737">
        <f>+IF(EV251=0,0,EV273/EV251*100)</f>
        <v>5.6707927059773215</v>
      </c>
      <c r="EX273" s="772">
        <v>1118.4598671275069</v>
      </c>
      <c r="EY273" s="737">
        <f>+IF(EX251=0,0,EX273/EX251*100)</f>
        <v>6.0921381470038103</v>
      </c>
      <c r="EZ273" s="772">
        <f t="shared" si="274"/>
        <v>3202.3018109820823</v>
      </c>
      <c r="FA273" s="737">
        <f>+IF(EZ251=0,0,EZ273/EZ251*100)</f>
        <v>5.8094150913745732</v>
      </c>
      <c r="FB273" s="772">
        <f t="shared" si="242"/>
        <v>5999.4504682861525</v>
      </c>
      <c r="FC273" s="737">
        <f>+IF(FB251=0,0,FB273/FB251*100)</f>
        <v>5.7071251165188883</v>
      </c>
      <c r="FD273" s="772">
        <v>13859.436497744857</v>
      </c>
      <c r="FE273" s="737">
        <f>+IF(FD251=0,0,FD273/FD251*100)</f>
        <v>5.8862058485035691</v>
      </c>
      <c r="FF273" s="772">
        <v>13953.169907992506</v>
      </c>
      <c r="FG273" s="737">
        <f>+IF(FF251=0,0,FF273/FF251*100)</f>
        <v>5.2869955261377113</v>
      </c>
      <c r="FH273" s="772">
        <v>15007.261658777321</v>
      </c>
      <c r="FI273" s="737">
        <f>+IF(FH251=0,0,FH273/FH251*100)</f>
        <v>5.0353347132824275</v>
      </c>
      <c r="FJ273" s="772">
        <v>14516.023712640235</v>
      </c>
      <c r="FK273" s="737">
        <f>+IF(FJ251=0,0,FJ273/FJ251*100)</f>
        <v>5.1136765164565663</v>
      </c>
    </row>
    <row r="274" spans="2:167" s="648" customFormat="1" ht="13.5" customHeight="1">
      <c r="B274" s="769"/>
      <c r="C274" s="771" t="s">
        <v>4806</v>
      </c>
      <c r="D274" s="769"/>
      <c r="E274" s="772">
        <f t="shared" si="229"/>
        <v>222.27613949270838</v>
      </c>
      <c r="F274" s="737">
        <f>+IF(E251=0,0,E274/E251*100)</f>
        <v>0.24054325296222942</v>
      </c>
      <c r="G274" s="772">
        <v>7.199658567883354</v>
      </c>
      <c r="H274" s="737">
        <f>+IF(G251=0,0,G274/G251*100)</f>
        <v>0.12354634865975592</v>
      </c>
      <c r="I274" s="772">
        <v>11.987688201479259</v>
      </c>
      <c r="J274" s="737">
        <f>+IF(I251=0,0,I274/I251*100)</f>
        <v>0.28529435814887649</v>
      </c>
      <c r="K274" s="772">
        <v>8.001948621151783</v>
      </c>
      <c r="L274" s="737">
        <f>+IF(K251=0,0,K274/K251*100)</f>
        <v>0.11914773547479554</v>
      </c>
      <c r="M274" s="772">
        <f t="shared" si="259"/>
        <v>27.189295390514395</v>
      </c>
      <c r="N274" s="737">
        <f>+IF(M251=0,0,M274/M251*100)</f>
        <v>0.16236921339698213</v>
      </c>
      <c r="O274" s="772">
        <v>10.82602657037128</v>
      </c>
      <c r="P274" s="737">
        <f>+IF(O251=0,0,O274/O251*100)</f>
        <v>0.13614348677886814</v>
      </c>
      <c r="Q274" s="772">
        <v>8.6945249436008751</v>
      </c>
      <c r="R274" s="737">
        <f>+IF(Q251=0,0,Q274/Q251*100)</f>
        <v>0.12843345143715493</v>
      </c>
      <c r="S274" s="772">
        <v>10.378999495645555</v>
      </c>
      <c r="T274" s="737">
        <f>+IF(S251=0,0,S274/S251*100)</f>
        <v>0.16524396728751301</v>
      </c>
      <c r="U274" s="772">
        <f t="shared" si="260"/>
        <v>29.89955100961771</v>
      </c>
      <c r="V274" s="737">
        <f>+IF(U251=0,0,U274/U251*100)</f>
        <v>0.14236110149219888</v>
      </c>
      <c r="W274" s="772">
        <f t="shared" si="231"/>
        <v>57.088846400132105</v>
      </c>
      <c r="X274" s="737">
        <f>+IF(W251=0,0,W274/W251*100)</f>
        <v>0.15123688781738853</v>
      </c>
      <c r="Y274" s="772">
        <v>6.9771919605836628</v>
      </c>
      <c r="Z274" s="737">
        <f>+IF(Y251=0,0,Y274/Y251*100)</f>
        <v>0.1077604295144807</v>
      </c>
      <c r="AA274" s="772">
        <v>15.6953521699451</v>
      </c>
      <c r="AB274" s="737">
        <f>+IF(AA251=0,0,AA274/AA251*100)</f>
        <v>0.19287234045339682</v>
      </c>
      <c r="AC274" s="772">
        <v>17.521440119289377</v>
      </c>
      <c r="AD274" s="737">
        <f>+IF(AC251=0,0,AC274/AC251*100)</f>
        <v>0.20853043735983046</v>
      </c>
      <c r="AE274" s="772">
        <f t="shared" si="261"/>
        <v>40.193984249818143</v>
      </c>
      <c r="AF274" s="737">
        <f>+IF(AE251=0,0,AE274/AE251*100)</f>
        <v>0.17464440180357269</v>
      </c>
      <c r="AG274" s="772">
        <v>48.091115888178258</v>
      </c>
      <c r="AH274" s="737">
        <f>+IF(AG251=0,0,AG274/AG251*100)</f>
        <v>0.47402599255932465</v>
      </c>
      <c r="AI274" s="772">
        <v>43.386383182279879</v>
      </c>
      <c r="AJ274" s="737">
        <f>+IF(AI251=0,0,AI274/AI251*100)</f>
        <v>0.39328525317988206</v>
      </c>
      <c r="AK274" s="772">
        <v>33.515809772300003</v>
      </c>
      <c r="AL274" s="737">
        <f>+IF(AK251=0,0,AK274/AK251*100)</f>
        <v>0.32023092544649256</v>
      </c>
      <c r="AM274" s="772">
        <f t="shared" si="262"/>
        <v>124.99330884275814</v>
      </c>
      <c r="AN274" s="737">
        <f>+IF(AM251=0,0,AM274/AM251*100)</f>
        <v>0.39500879169858183</v>
      </c>
      <c r="AO274" s="772">
        <f t="shared" si="234"/>
        <v>165.18729309257628</v>
      </c>
      <c r="AP274" s="737">
        <f>+IF(AO251=0,0,AO274/AO251*100)</f>
        <v>0.30222018801382577</v>
      </c>
      <c r="AQ274" s="651"/>
      <c r="AR274" s="772">
        <v>206.06220978990001</v>
      </c>
      <c r="AS274" s="737">
        <f>+IF(AR251=0,0,AR274/AR251*100)</f>
        <v>0.17831312261277679</v>
      </c>
      <c r="AT274" s="772">
        <v>10.766068627700001</v>
      </c>
      <c r="AU274" s="737">
        <f>+IF(AT251=0,0,AT274/AT251*100)</f>
        <v>0.10822554979380851</v>
      </c>
      <c r="AV274" s="772">
        <v>5.8410909722000008</v>
      </c>
      <c r="AW274" s="737">
        <f>+IF(AV251=0,0,AV274/AV251*100)</f>
        <v>6.2917061475760247E-2</v>
      </c>
      <c r="AX274" s="772">
        <v>9.6262416912000006</v>
      </c>
      <c r="AY274" s="737">
        <f>+IF(AX251=0,0,AX274/AX251*100)</f>
        <v>9.095484090882458E-2</v>
      </c>
      <c r="AZ274" s="772">
        <f t="shared" si="263"/>
        <v>26.233401291100002</v>
      </c>
      <c r="BA274" s="737">
        <f>+IF(AZ251=0,0,AZ274/AZ251*100)</f>
        <v>8.7986841600382823E-2</v>
      </c>
      <c r="BB274" s="772">
        <v>28.377461941600004</v>
      </c>
      <c r="BC274" s="737">
        <f>+IF(BB251=0,0,BB274/BB251*100)</f>
        <v>0.36303527709823813</v>
      </c>
      <c r="BD274" s="772">
        <v>14.858055573</v>
      </c>
      <c r="BE274" s="737">
        <f>+IF(BD251=0,0,BD274/BD251*100)</f>
        <v>0.20053008251157142</v>
      </c>
      <c r="BF274" s="772">
        <v>24.456328688199999</v>
      </c>
      <c r="BG274" s="737">
        <f>+IF(BF251=0,0,BF274/BF251*100)</f>
        <v>0.31646258388620641</v>
      </c>
      <c r="BH274" s="772">
        <f t="shared" si="264"/>
        <v>67.691846202800008</v>
      </c>
      <c r="BI274" s="737">
        <f>+IF(BH251=0,0,BH274/BH251*100)</f>
        <v>0.29490032277498357</v>
      </c>
      <c r="BJ274" s="772">
        <f t="shared" si="235"/>
        <v>93.925247493900002</v>
      </c>
      <c r="BK274" s="737">
        <f>+IF(BJ251=0,0,BJ274/BJ251*100)</f>
        <v>0.17799226537263121</v>
      </c>
      <c r="BL274" s="772">
        <v>22.307301477999999</v>
      </c>
      <c r="BM274" s="737">
        <f>+IF(BL251=0,0,BL274/BL251*100)</f>
        <v>0.2882267210266603</v>
      </c>
      <c r="BN274" s="772">
        <v>13.5728500184</v>
      </c>
      <c r="BO274" s="737">
        <f>+IF(BN251=0,0,BN274/BN251*100)</f>
        <v>0.13946091837849131</v>
      </c>
      <c r="BP274" s="772">
        <v>9.5002459488000017</v>
      </c>
      <c r="BQ274" s="737">
        <f>+IF(BP251=0,0,BP274/BP251*100)</f>
        <v>9.7670620814672024E-2</v>
      </c>
      <c r="BR274" s="772">
        <f t="shared" si="265"/>
        <v>45.380397445200003</v>
      </c>
      <c r="BS274" s="737">
        <f>+IF(BR251=0,0,BR274/BR251*100)</f>
        <v>0.16684775240971994</v>
      </c>
      <c r="BT274" s="772">
        <v>18.755014622200001</v>
      </c>
      <c r="BU274" s="737">
        <f>+IF(BT251=0,0,BT274/BT251*100)</f>
        <v>0.17997108537420028</v>
      </c>
      <c r="BV274" s="772">
        <v>27.060260854200003</v>
      </c>
      <c r="BW274" s="737">
        <f>+IF(BV251=0,0,BV274/BV251*100)</f>
        <v>0.22017189941324883</v>
      </c>
      <c r="BX274" s="772">
        <v>20.9412893744</v>
      </c>
      <c r="BY274" s="737">
        <f>+IF(BX251=0,0,BX274/BX251*100)</f>
        <v>0.16255754979801992</v>
      </c>
      <c r="BZ274" s="772">
        <f t="shared" si="266"/>
        <v>66.756564850800004</v>
      </c>
      <c r="CA274" s="737">
        <f>+IF(BZ251=0,0,BZ274/BZ251*100)</f>
        <v>0.18754990892356638</v>
      </c>
      <c r="CB274" s="772">
        <f t="shared" si="236"/>
        <v>112.13696229600001</v>
      </c>
      <c r="CC274" s="737">
        <f>+IF(CB251=0,0,CB274/CB251*100)</f>
        <v>0.17858276229724934</v>
      </c>
      <c r="CE274" s="772">
        <f t="shared" si="237"/>
        <v>324.12650291382135</v>
      </c>
      <c r="CF274" s="737">
        <f>+IF(CE251=0,0,CE274/CE251*100)</f>
        <v>0.16872397460197242</v>
      </c>
      <c r="CG274" s="772">
        <v>24.911023264999997</v>
      </c>
      <c r="CH274" s="737">
        <f>+IF(CG251=0,0,CG274/CG251*100)</f>
        <v>0.18606423205877559</v>
      </c>
      <c r="CI274" s="772">
        <v>13.8419009309</v>
      </c>
      <c r="CJ274" s="737">
        <f>+IF(CI251=0,0,CI274/CI251*100)</f>
        <v>0.1168856633877214</v>
      </c>
      <c r="CK274" s="772">
        <v>21.202192798400002</v>
      </c>
      <c r="CL274" s="737">
        <f>+IF(CK251=0,0,CK274/CK251*100)</f>
        <v>0.15080549633165022</v>
      </c>
      <c r="CM274" s="772">
        <f t="shared" si="267"/>
        <v>59.955116994299999</v>
      </c>
      <c r="CN274" s="737">
        <f>+IF(CM251=0,0,CM274/CM251*100)</f>
        <v>0.15259655627541971</v>
      </c>
      <c r="CO274" s="772">
        <v>20.200316618799999</v>
      </c>
      <c r="CP274" s="737">
        <f>+IF(CO251=0,0,CO274/CO251*100)</f>
        <v>0.14888505445143072</v>
      </c>
      <c r="CQ274" s="772">
        <v>35.301367369399998</v>
      </c>
      <c r="CR274" s="737">
        <f>+IF(CQ251=0,0,CQ274/CQ251*100)</f>
        <v>0.29082622755707338</v>
      </c>
      <c r="CS274" s="772">
        <v>11.549059964000001</v>
      </c>
      <c r="CT274" s="737">
        <f>+IF(CS251=0,0,CS274/CS251*100)</f>
        <v>9.9025550523042766E-2</v>
      </c>
      <c r="CU274" s="772">
        <f t="shared" si="268"/>
        <v>67.050743952200008</v>
      </c>
      <c r="CV274" s="737">
        <f>+IF(CU251=0,0,CU274/CU251*100)</f>
        <v>0.1794300563138263</v>
      </c>
      <c r="CW274" s="772">
        <f t="shared" si="238"/>
        <v>127.00586094650001</v>
      </c>
      <c r="CX274" s="737">
        <f>+IF(CW251=0,0,CW274/CW251*100)</f>
        <v>0.16567705603607688</v>
      </c>
      <c r="CY274" s="772">
        <v>20.628285142799999</v>
      </c>
      <c r="CZ274" s="737">
        <f>+IF(CY251=0,0,CY274/CY251*100)</f>
        <v>0.13708655014348034</v>
      </c>
      <c r="DA274" s="772">
        <v>28.307304749999997</v>
      </c>
      <c r="DB274" s="737">
        <f>+IF(DA251=0,0,DA274/DA251*100)</f>
        <v>0.15763323873806862</v>
      </c>
      <c r="DC274" s="772">
        <v>31.973810344800004</v>
      </c>
      <c r="DD274" s="737">
        <f>+IF(DC251=0,0,DC274/DC251*100)</f>
        <v>0.15625227728384863</v>
      </c>
      <c r="DE274" s="772">
        <f t="shared" si="269"/>
        <v>80.909400237599996</v>
      </c>
      <c r="DF274" s="737">
        <f>+IF(DE251=0,0,DE274/DE251*100)</f>
        <v>0.15132225129053858</v>
      </c>
      <c r="DG274" s="772">
        <v>35.52687509877466</v>
      </c>
      <c r="DH274" s="737">
        <f>+IF(DG251=0,0,DG274/DG251*100)</f>
        <v>0.18924160480505192</v>
      </c>
      <c r="DI274" s="772">
        <v>39.76898793063225</v>
      </c>
      <c r="DJ274" s="737">
        <f>+IF(DI251=0,0,DI274/DI251*100)</f>
        <v>0.18025690009488707</v>
      </c>
      <c r="DK274" s="772">
        <v>40.915378700314456</v>
      </c>
      <c r="DL274" s="737">
        <f>+IF(DK251=0,0,DK274/DK251*100)</f>
        <v>0.19352707002268549</v>
      </c>
      <c r="DM274" s="772">
        <f t="shared" si="270"/>
        <v>116.21124172972137</v>
      </c>
      <c r="DN274" s="737">
        <f>+IF(DM251=0,0,DM274/DM251*100)</f>
        <v>0.18750515483357771</v>
      </c>
      <c r="DO274" s="772">
        <f t="shared" si="239"/>
        <v>197.12064196732138</v>
      </c>
      <c r="DP274" s="737">
        <f>+IF(DO251=0,0,DO274/DO251*100)</f>
        <v>0.17074719744799011</v>
      </c>
      <c r="DR274" s="772">
        <f t="shared" si="240"/>
        <v>309.93177218280027</v>
      </c>
      <c r="DS274" s="737">
        <f>+IF(DR251=0,0,DR274/DR251*100)</f>
        <v>0.14798116889728552</v>
      </c>
      <c r="DT274" s="772">
        <v>21.484044354614813</v>
      </c>
      <c r="DU274" s="737">
        <f>+IF(DT251=0,0,DT274/DT251*100)</f>
        <v>0.12216577186158449</v>
      </c>
      <c r="DV274" s="772">
        <v>18.541330028153709</v>
      </c>
      <c r="DW274" s="737">
        <f>+IF(DV251=0,0,DV274/DV251*100)</f>
        <v>0.10688166751440301</v>
      </c>
      <c r="DX274" s="772">
        <v>30.865554069090422</v>
      </c>
      <c r="DY274" s="737">
        <f>+IF(DX251=0,0,DX274/DX251*100)</f>
        <v>0.17514736094270622</v>
      </c>
      <c r="DZ274" s="772">
        <f t="shared" si="271"/>
        <v>70.89092845185894</v>
      </c>
      <c r="EA274" s="737">
        <f>+IF(DZ251=0,0,DZ274/DZ251*100)</f>
        <v>0.13488613349214901</v>
      </c>
      <c r="EB274" s="772">
        <v>33.059733779616771</v>
      </c>
      <c r="EC274" s="737">
        <f>+IF(EB251=0,0,EB274/EB251*100)</f>
        <v>0.20829609061259954</v>
      </c>
      <c r="ED274" s="772">
        <v>29.637250618479342</v>
      </c>
      <c r="EE274" s="737">
        <f>+IF(ED251=0,0,ED274/ED251*100)</f>
        <v>0.16889626250752995</v>
      </c>
      <c r="EF274" s="772">
        <v>23.430592705289001</v>
      </c>
      <c r="EG274" s="737">
        <f>+IF(EF251=0,0,EF274/EF251*100)</f>
        <v>0.12773829855190771</v>
      </c>
      <c r="EH274" s="772">
        <f t="shared" si="272"/>
        <v>86.127577103385107</v>
      </c>
      <c r="EI274" s="737">
        <f>+IF(EH251=0,0,EH274/EH251*100)</f>
        <v>0.16639226187143591</v>
      </c>
      <c r="EJ274" s="772">
        <f t="shared" si="241"/>
        <v>157.01850555524405</v>
      </c>
      <c r="EK274" s="737">
        <f>+IF(EJ251=0,0,EJ274/EJ251*100)</f>
        <v>0.15051924134321987</v>
      </c>
      <c r="EL274" s="772">
        <v>21.416528163007406</v>
      </c>
      <c r="EM274" s="737">
        <f>+IF(EL251=0,0,EL274/EL251*100)</f>
        <v>0.13249339847263092</v>
      </c>
      <c r="EN274" s="772">
        <v>24.091303514238774</v>
      </c>
      <c r="EO274" s="737">
        <f>+IF(EN251=0,0,EN274/EN251*100)</f>
        <v>0.14290626771932818</v>
      </c>
      <c r="EP274" s="772">
        <v>24.228643356093826</v>
      </c>
      <c r="EQ274" s="737">
        <f>+IF(EP251=0,0,EP274/EP251*100)</f>
        <v>0.14271322233570641</v>
      </c>
      <c r="ER274" s="772">
        <f t="shared" si="273"/>
        <v>69.736475033340014</v>
      </c>
      <c r="ES274" s="737">
        <f>+IF(ER251=0,0,ER274/ER251*100)</f>
        <v>0.13947436685827175</v>
      </c>
      <c r="ET274" s="772">
        <v>30.484216558033868</v>
      </c>
      <c r="EU274" s="737">
        <f>+IF(ET251=0,0,ET274/ET251*100)</f>
        <v>0.16657458288606841</v>
      </c>
      <c r="EV274" s="772">
        <v>25.829773530475524</v>
      </c>
      <c r="EW274" s="737">
        <f>+IF(EV251=0,0,EV274/EV251*100)</f>
        <v>0.13990088234331843</v>
      </c>
      <c r="EX274" s="772">
        <v>26.862801505706816</v>
      </c>
      <c r="EY274" s="737">
        <f>+IF(EX251=0,0,EX274/EX251*100)</f>
        <v>0.14631897182740058</v>
      </c>
      <c r="EZ274" s="772">
        <f t="shared" si="274"/>
        <v>83.176791594216212</v>
      </c>
      <c r="FA274" s="737">
        <f>+IF(EZ251=0,0,EZ274/EZ251*100)</f>
        <v>0.15089411831277919</v>
      </c>
      <c r="FB274" s="772">
        <f t="shared" si="242"/>
        <v>152.91326662755623</v>
      </c>
      <c r="FC274" s="737">
        <f>+IF(FB251=0,0,FB274/FB251*100)</f>
        <v>0.14546251348056821</v>
      </c>
      <c r="FD274" s="772">
        <v>476.23288813742136</v>
      </c>
      <c r="FE274" s="737">
        <f>+IF(FD251=0,0,FD274/FD251*100)</f>
        <v>0.20225965261000045</v>
      </c>
      <c r="FF274" s="772">
        <v>523.82105056425814</v>
      </c>
      <c r="FG274" s="737">
        <f>+IF(FF251=0,0,FF274/FF251*100)</f>
        <v>0.19848103112710094</v>
      </c>
      <c r="FH274" s="772">
        <v>596.85383865506424</v>
      </c>
      <c r="FI274" s="737">
        <f>+IF(FH251=0,0,FH274/FH251*100)</f>
        <v>0.20026030870048603</v>
      </c>
      <c r="FJ274" s="772">
        <v>554.4224518184509</v>
      </c>
      <c r="FK274" s="737">
        <f>+IF(FJ251=0,0,FJ274/FJ251*100)</f>
        <v>0.19531085979086057</v>
      </c>
    </row>
    <row r="275" spans="2:167" s="648" customFormat="1" ht="13.5" customHeight="1">
      <c r="B275" s="769"/>
      <c r="C275" s="771" t="s">
        <v>4807</v>
      </c>
      <c r="D275" s="769"/>
      <c r="E275" s="772">
        <f t="shared" si="229"/>
        <v>1117.2218815433896</v>
      </c>
      <c r="F275" s="737">
        <f>+IF(E251=0,0,E275/E251*100)</f>
        <v>1.209037489495562</v>
      </c>
      <c r="G275" s="772">
        <v>86.593128077692597</v>
      </c>
      <c r="H275" s="737">
        <f>+IF(G251=0,0,G275/G251*100)</f>
        <v>1.4859405751196226</v>
      </c>
      <c r="I275" s="772">
        <v>50.933604494913453</v>
      </c>
      <c r="J275" s="737">
        <f>+IF(I251=0,0,I275/I251*100)</f>
        <v>1.2121661623457938</v>
      </c>
      <c r="K275" s="772">
        <v>74.040691328820557</v>
      </c>
      <c r="L275" s="737">
        <f>+IF(K251=0,0,K275/K251*100)</f>
        <v>1.1024540549408717</v>
      </c>
      <c r="M275" s="772">
        <f t="shared" si="259"/>
        <v>211.56742390142659</v>
      </c>
      <c r="N275" s="737">
        <f>+IF(M251=0,0,M275/M251*100)</f>
        <v>1.2634397363340648</v>
      </c>
      <c r="O275" s="772">
        <v>81.052234272696296</v>
      </c>
      <c r="P275" s="737">
        <f>+IF(O251=0,0,O275/O251*100)</f>
        <v>1.019278283992251</v>
      </c>
      <c r="Q275" s="772">
        <v>76.045975822242525</v>
      </c>
      <c r="R275" s="737">
        <f>+IF(Q251=0,0,Q275/Q251*100)</f>
        <v>1.123333040748292</v>
      </c>
      <c r="S275" s="772">
        <v>80.616728526781515</v>
      </c>
      <c r="T275" s="737">
        <f>+IF(S251=0,0,S275/S251*100)</f>
        <v>1.283498284887163</v>
      </c>
      <c r="U275" s="772">
        <f t="shared" si="260"/>
        <v>237.71493862172034</v>
      </c>
      <c r="V275" s="737">
        <f>+IF(U251=0,0,U275/U251*100)</f>
        <v>1.1318350731237701</v>
      </c>
      <c r="W275" s="772">
        <f t="shared" si="231"/>
        <v>449.28236252314696</v>
      </c>
      <c r="X275" s="737">
        <f>+IF(W251=0,0,W275/W251*100)</f>
        <v>1.1902161375446398</v>
      </c>
      <c r="Y275" s="772">
        <v>69.379401832701276</v>
      </c>
      <c r="Z275" s="737">
        <f>+IF(Y251=0,0,Y275/Y251*100)</f>
        <v>1.0715419875482717</v>
      </c>
      <c r="AA275" s="772">
        <v>100.80131162090844</v>
      </c>
      <c r="AB275" s="737">
        <f>+IF(AA251=0,0,AA275/AA251*100)</f>
        <v>1.2386969519757391</v>
      </c>
      <c r="AC275" s="772">
        <v>77.825885458310253</v>
      </c>
      <c r="AD275" s="737">
        <f>+IF(AC251=0,0,AC275/AC251*100)</f>
        <v>0.92624041300525906</v>
      </c>
      <c r="AE275" s="772">
        <f t="shared" si="261"/>
        <v>248.00659891191998</v>
      </c>
      <c r="AF275" s="737">
        <f>+IF(AE251=0,0,AE275/AE251*100)</f>
        <v>1.0775981759137703</v>
      </c>
      <c r="AG275" s="772">
        <v>117.53203087246607</v>
      </c>
      <c r="AH275" s="737">
        <f>+IF(AG251=0,0,AG275/AG251*100)</f>
        <v>1.1584933425412431</v>
      </c>
      <c r="AI275" s="772">
        <v>160.66318163695669</v>
      </c>
      <c r="AJ275" s="737">
        <f>+IF(AI251=0,0,AI275/AI251*100)</f>
        <v>1.4563661552821687</v>
      </c>
      <c r="AK275" s="772">
        <v>141.73770759889999</v>
      </c>
      <c r="AL275" s="737">
        <f>+IF(AK251=0,0,AK275/AK251*100)</f>
        <v>1.3542503547854849</v>
      </c>
      <c r="AM275" s="772">
        <f t="shared" si="262"/>
        <v>419.93292010832272</v>
      </c>
      <c r="AN275" s="737">
        <f>+IF(AM251=0,0,AM275/AM251*100)</f>
        <v>1.3270886009995908</v>
      </c>
      <c r="AO275" s="772">
        <f t="shared" si="234"/>
        <v>667.93951902024264</v>
      </c>
      <c r="AP275" s="737">
        <f>+IF(AO251=0,0,AO275/AO251*100)</f>
        <v>1.2220359280724489</v>
      </c>
      <c r="AQ275" s="651"/>
      <c r="AR275" s="772">
        <v>1922.9003232815999</v>
      </c>
      <c r="AS275" s="737">
        <f>+IF(AR251=0,0,AR275/AR251*100)</f>
        <v>1.6639555669477537</v>
      </c>
      <c r="AT275" s="772">
        <v>109.36614779240001</v>
      </c>
      <c r="AU275" s="737">
        <f>+IF(AT251=0,0,AT275/AT251*100)</f>
        <v>1.0993995935721641</v>
      </c>
      <c r="AV275" s="772">
        <v>107.36731024420001</v>
      </c>
      <c r="AW275" s="737">
        <f>+IF(AV251=0,0,AV275/AV251*100)</f>
        <v>1.1565023882134553</v>
      </c>
      <c r="AX275" s="772">
        <v>135.39451155999998</v>
      </c>
      <c r="AY275" s="737">
        <f>+IF(AX251=0,0,AX275/AX251*100)</f>
        <v>1.2792932749782908</v>
      </c>
      <c r="AZ275" s="772">
        <f t="shared" si="263"/>
        <v>352.1279695966</v>
      </c>
      <c r="BA275" s="737">
        <f>+IF(AZ251=0,0,AZ275/AZ251*100)</f>
        <v>1.1810373935183041</v>
      </c>
      <c r="BB275" s="772">
        <v>101.090601456</v>
      </c>
      <c r="BC275" s="737">
        <f>+IF(BB251=0,0,BB275/BB251*100)</f>
        <v>1.2932606371610307</v>
      </c>
      <c r="BD275" s="772">
        <v>94.164648691500005</v>
      </c>
      <c r="BE275" s="737">
        <f>+IF(BD251=0,0,BD275/BD251*100)</f>
        <v>1.2708826319167539</v>
      </c>
      <c r="BF275" s="772">
        <v>118.10676302580001</v>
      </c>
      <c r="BG275" s="737">
        <f>+IF(BF251=0,0,BF275/BF251*100)</f>
        <v>1.528290361080008</v>
      </c>
      <c r="BH275" s="772">
        <f t="shared" si="264"/>
        <v>313.36201317330006</v>
      </c>
      <c r="BI275" s="737">
        <f>+IF(BH251=0,0,BH275/BH251*100)</f>
        <v>1.3651652896771247</v>
      </c>
      <c r="BJ275" s="772">
        <f t="shared" si="235"/>
        <v>665.48998276990005</v>
      </c>
      <c r="BK275" s="737">
        <f>+IF(BJ251=0,0,BJ275/BJ251*100)</f>
        <v>1.2611313015033656</v>
      </c>
      <c r="BL275" s="772">
        <v>85.833704942000011</v>
      </c>
      <c r="BM275" s="737">
        <f>+IF(BL251=0,0,BL275/BL251*100)</f>
        <v>1.1090345173933867</v>
      </c>
      <c r="BN275" s="772">
        <v>108.68854440109999</v>
      </c>
      <c r="BO275" s="737">
        <f>+IF(BN251=0,0,BN275/BN251*100)</f>
        <v>1.1167738683364359</v>
      </c>
      <c r="BP275" s="772">
        <v>115.53428239759999</v>
      </c>
      <c r="BQ275" s="737">
        <f>+IF(BP251=0,0,BP275/BP251*100)</f>
        <v>1.1877908369916015</v>
      </c>
      <c r="BR275" s="772">
        <f t="shared" si="265"/>
        <v>310.0565317407</v>
      </c>
      <c r="BS275" s="737">
        <f>+IF(BR251=0,0,BR275/BR251*100)</f>
        <v>1.1399687608148226</v>
      </c>
      <c r="BT275" s="772">
        <v>117.4896745968</v>
      </c>
      <c r="BU275" s="737">
        <f>+IF(BT251=0,0,BT275/BT251*100)</f>
        <v>1.1274181696674883</v>
      </c>
      <c r="BV275" s="772">
        <v>591.27992640680009</v>
      </c>
      <c r="BW275" s="737">
        <f>+IF(BV251=0,0,BV275/BV251*100)</f>
        <v>4.8108636196574395</v>
      </c>
      <c r="BX275" s="772">
        <v>238.58420776740002</v>
      </c>
      <c r="BY275" s="737">
        <f>+IF(BX251=0,0,BX275/BX251*100)</f>
        <v>1.8520189249942718</v>
      </c>
      <c r="BZ275" s="772">
        <f t="shared" si="266"/>
        <v>947.3538087710001</v>
      </c>
      <c r="CA275" s="737">
        <f>+IF(BZ251=0,0,BZ275/BZ251*100)</f>
        <v>2.661552776876678</v>
      </c>
      <c r="CB275" s="772">
        <f t="shared" si="236"/>
        <v>1257.4103405117</v>
      </c>
      <c r="CC275" s="737">
        <f>+IF(CB251=0,0,CB275/CB251*100)</f>
        <v>2.0024781067010782</v>
      </c>
      <c r="CE275" s="772">
        <f t="shared" si="237"/>
        <v>2453.9451071218728</v>
      </c>
      <c r="CF275" s="737">
        <f>+IF(CE251=0,0,CE275/CE251*100)</f>
        <v>1.2774005464118123</v>
      </c>
      <c r="CG275" s="772">
        <v>180.80567519000002</v>
      </c>
      <c r="CH275" s="737">
        <f>+IF(CG251=0,0,CG275/CG251*100)</f>
        <v>1.350465163482949</v>
      </c>
      <c r="CI275" s="772">
        <v>157.91249622370003</v>
      </c>
      <c r="CJ275" s="737">
        <f>+IF(CI251=0,0,CI275/CI251*100)</f>
        <v>1.3334661886731269</v>
      </c>
      <c r="CK275" s="772">
        <v>243.30751170399998</v>
      </c>
      <c r="CL275" s="737">
        <f>+IF(CK251=0,0,CK275/CK251*100)</f>
        <v>1.7305809079572865</v>
      </c>
      <c r="CM275" s="772">
        <f t="shared" si="267"/>
        <v>582.02568311770005</v>
      </c>
      <c r="CN275" s="737">
        <f>+IF(CM251=0,0,CM275/CM251*100)</f>
        <v>1.4813600466504548</v>
      </c>
      <c r="CO275" s="772">
        <v>178.3946084218</v>
      </c>
      <c r="CP275" s="737">
        <f>+IF(CO251=0,0,CO275/CO251*100)</f>
        <v>1.3148452813854543</v>
      </c>
      <c r="CQ275" s="772">
        <v>145.25703350019998</v>
      </c>
      <c r="CR275" s="737">
        <f>+IF(CQ251=0,0,CQ275/CQ251*100)</f>
        <v>1.1966832513012826</v>
      </c>
      <c r="CS275" s="772">
        <v>215.55920891240001</v>
      </c>
      <c r="CT275" s="737">
        <f>+IF(CS251=0,0,CS275/CS251*100)</f>
        <v>1.8482776433233519</v>
      </c>
      <c r="CU275" s="772">
        <f t="shared" si="268"/>
        <v>539.21085083439993</v>
      </c>
      <c r="CV275" s="737">
        <f>+IF(CU251=0,0,CU275/CU251*100)</f>
        <v>1.4429464555861662</v>
      </c>
      <c r="CW275" s="772">
        <f t="shared" si="238"/>
        <v>1121.2365339521</v>
      </c>
      <c r="CX275" s="737">
        <f>+IF(CW251=0,0,CW275/CW251*100)</f>
        <v>1.4626346113549014</v>
      </c>
      <c r="CY275" s="772">
        <v>196.39573170170002</v>
      </c>
      <c r="CZ275" s="737">
        <f>+IF(CY251=0,0,CY275/CY251*100)</f>
        <v>1.3051600332026514</v>
      </c>
      <c r="DA275" s="772">
        <v>181.68090781250001</v>
      </c>
      <c r="DB275" s="737">
        <f>+IF(DA251=0,0,DA275/DA251*100)</f>
        <v>1.0117158863510964</v>
      </c>
      <c r="DC275" s="772">
        <v>197.45161913499999</v>
      </c>
      <c r="DD275" s="737">
        <f>+IF(DC251=0,0,DC275/DC251*100)</f>
        <v>0.96492300450029056</v>
      </c>
      <c r="DE275" s="772">
        <f t="shared" si="269"/>
        <v>575.52825864919998</v>
      </c>
      <c r="DF275" s="737">
        <f>+IF(DE251=0,0,DE275/DE251*100)</f>
        <v>1.0763920079047624</v>
      </c>
      <c r="DG275" s="772">
        <v>243.5519210970638</v>
      </c>
      <c r="DH275" s="737">
        <f>+IF(DG251=0,0,DG275/DG251*100)</f>
        <v>1.2973321259924548</v>
      </c>
      <c r="DI275" s="772">
        <v>251.66795213018247</v>
      </c>
      <c r="DJ275" s="737">
        <f>+IF(DI251=0,0,DI275/DI251*100)</f>
        <v>1.1407100674360537</v>
      </c>
      <c r="DK275" s="772">
        <v>261.96044129332631</v>
      </c>
      <c r="DL275" s="737">
        <f>+IF(DK251=0,0,DK275/DK251*100)</f>
        <v>1.2390557847863086</v>
      </c>
      <c r="DM275" s="772">
        <f t="shared" si="270"/>
        <v>757.18031452057255</v>
      </c>
      <c r="DN275" s="737">
        <f>+IF(DM251=0,0,DM275/DM251*100)</f>
        <v>1.2216994672625243</v>
      </c>
      <c r="DO275" s="772">
        <f t="shared" si="239"/>
        <v>1332.7085731697725</v>
      </c>
      <c r="DP275" s="737">
        <f>+IF(DO251=0,0,DO275/DO251*100)</f>
        <v>1.154400937479559</v>
      </c>
      <c r="DR275" s="772">
        <f t="shared" si="240"/>
        <v>2577.7909119186888</v>
      </c>
      <c r="DS275" s="737">
        <f>+IF(DR251=0,0,DR275/DR251*100)</f>
        <v>1.2308015716876433</v>
      </c>
      <c r="DT275" s="772">
        <v>210.49927745024343</v>
      </c>
      <c r="DU275" s="737">
        <f>+IF(DT251=0,0,DT275/DT251*100)</f>
        <v>1.1969723335862974</v>
      </c>
      <c r="DV275" s="772">
        <v>205.47691712453025</v>
      </c>
      <c r="DW275" s="737">
        <f>+IF(DV251=0,0,DV275/DV251*100)</f>
        <v>1.1844735790065362</v>
      </c>
      <c r="DX275" s="772">
        <v>211.09885897991228</v>
      </c>
      <c r="DY275" s="737">
        <f>+IF(DX251=0,0,DX275/DX251*100)</f>
        <v>1.1978857714844744</v>
      </c>
      <c r="DZ275" s="772">
        <f t="shared" si="271"/>
        <v>627.07505355468595</v>
      </c>
      <c r="EA275" s="737">
        <f>+IF(DZ251=0,0,DZ275/DZ251*100)</f>
        <v>1.1931530765718992</v>
      </c>
      <c r="EB275" s="772">
        <v>190.90769229139045</v>
      </c>
      <c r="EC275" s="737">
        <f>+IF(EB251=0,0,EB275/EB251*100)</f>
        <v>1.2028326131496967</v>
      </c>
      <c r="ED275" s="772">
        <v>204.38512481316832</v>
      </c>
      <c r="EE275" s="737">
        <f>+IF(ED251=0,0,ED275/ED251*100)</f>
        <v>1.1647464920904438</v>
      </c>
      <c r="EF275" s="772">
        <v>214.24537794118405</v>
      </c>
      <c r="EG275" s="737">
        <f>+IF(EF251=0,0,EF275/EF251*100)</f>
        <v>1.1680174033599937</v>
      </c>
      <c r="EH275" s="772">
        <f t="shared" si="272"/>
        <v>609.53819504574278</v>
      </c>
      <c r="EI275" s="737">
        <f>+IF(EH251=0,0,EH275/EH251*100)</f>
        <v>1.1775837935037807</v>
      </c>
      <c r="EJ275" s="772">
        <f t="shared" si="241"/>
        <v>1236.6132486004287</v>
      </c>
      <c r="EK275" s="737">
        <f>+IF(EJ251=0,0,EJ275/EJ251*100)</f>
        <v>1.185427713479436</v>
      </c>
      <c r="EL275" s="772">
        <v>201.23867756890556</v>
      </c>
      <c r="EM275" s="737">
        <f>+IF(EL251=0,0,EL275/EL251*100)</f>
        <v>1.2449635203383116</v>
      </c>
      <c r="EN275" s="772">
        <v>207.63323191427412</v>
      </c>
      <c r="EO275" s="737">
        <f>+IF(EN251=0,0,EN275/EN251*100)</f>
        <v>1.2316515048608063</v>
      </c>
      <c r="EP275" s="772">
        <v>209.58625106621923</v>
      </c>
      <c r="EQ275" s="737">
        <f>+IF(EP251=0,0,EP275/EP251*100)</f>
        <v>1.2345193582371001</v>
      </c>
      <c r="ER275" s="772">
        <f t="shared" si="273"/>
        <v>618.45816054939894</v>
      </c>
      <c r="ES275" s="737">
        <f>+IF(ER251=0,0,ER275/ER251*100)</f>
        <v>1.2369288859197369</v>
      </c>
      <c r="ET275" s="772">
        <v>234.64178227771234</v>
      </c>
      <c r="EU275" s="737">
        <f>+IF(ET251=0,0,ET275/ET251*100)</f>
        <v>1.2821506150943867</v>
      </c>
      <c r="EV275" s="772">
        <v>238.82960717644718</v>
      </c>
      <c r="EW275" s="737">
        <f>+IF(EV251=0,0,EV275/EV251*100)</f>
        <v>1.2935642944864012</v>
      </c>
      <c r="EX275" s="772">
        <v>249.24811331470147</v>
      </c>
      <c r="EY275" s="737">
        <f>+IF(EX251=0,0,EX275/EX251*100)</f>
        <v>1.3576293471244543</v>
      </c>
      <c r="EZ275" s="772">
        <f t="shared" si="274"/>
        <v>722.71950276886105</v>
      </c>
      <c r="FA275" s="737">
        <f>+IF(EZ251=0,0,EZ275/EZ251*100)</f>
        <v>1.3111123916607126</v>
      </c>
      <c r="FB275" s="772">
        <f t="shared" si="242"/>
        <v>1341.1776633182599</v>
      </c>
      <c r="FC275" s="737">
        <f>+IF(FB251=0,0,FB275/FB251*100)</f>
        <v>1.2758283060255564</v>
      </c>
      <c r="FD275" s="772">
        <v>3116.3286577690296</v>
      </c>
      <c r="FE275" s="737">
        <f>+IF(FD251=0,0,FD275/FD251*100)</f>
        <v>1.3235279785151499</v>
      </c>
      <c r="FF275" s="772">
        <v>3615.385555688672</v>
      </c>
      <c r="FG275" s="737">
        <f>+IF(FF251=0,0,FF275/FF251*100)</f>
        <v>1.3699057192186797</v>
      </c>
      <c r="FH275" s="772">
        <v>3989.2544660628541</v>
      </c>
      <c r="FI275" s="737">
        <f>+IF(FH251=0,0,FH275/FH251*100)</f>
        <v>1.3385007838078704</v>
      </c>
      <c r="FJ275" s="772">
        <v>3780.2736808770651</v>
      </c>
      <c r="FK275" s="737">
        <f>+IF(FJ251=0,0,FJ275/FJ251*100)</f>
        <v>1.3317074379567715</v>
      </c>
    </row>
    <row r="276" spans="2:167" s="648" customFormat="1" ht="13.5" customHeight="1">
      <c r="B276" s="769"/>
      <c r="C276" s="771" t="s">
        <v>4808</v>
      </c>
      <c r="D276" s="769"/>
      <c r="E276" s="772">
        <f t="shared" si="229"/>
        <v>277.03058896989603</v>
      </c>
      <c r="F276" s="737">
        <f>+IF(E251=0,0,E276/E251*100)</f>
        <v>0.29979753649197738</v>
      </c>
      <c r="G276" s="772">
        <v>59.393651931536056</v>
      </c>
      <c r="H276" s="737">
        <f>+IF(G251=0,0,G276/G251*100)</f>
        <v>1.0191967800310588</v>
      </c>
      <c r="I276" s="772">
        <v>7.4667631746053358</v>
      </c>
      <c r="J276" s="737">
        <f>+IF(I251=0,0,I276/I251*100)</f>
        <v>0.17770110229308689</v>
      </c>
      <c r="K276" s="772">
        <v>23.725677754188858</v>
      </c>
      <c r="L276" s="737">
        <f>+IF(K251=0,0,K276/K251*100)</f>
        <v>0.35327154807567895</v>
      </c>
      <c r="M276" s="772">
        <f t="shared" si="259"/>
        <v>90.58609286033024</v>
      </c>
      <c r="N276" s="737">
        <f>+IF(M251=0,0,M276/M251*100)</f>
        <v>0.54096262632716696</v>
      </c>
      <c r="O276" s="772">
        <v>18.710355436265377</v>
      </c>
      <c r="P276" s="737">
        <f>+IF(O251=0,0,O276/O251*100)</f>
        <v>0.23529343950961312</v>
      </c>
      <c r="Q276" s="772">
        <v>20.334187112415911</v>
      </c>
      <c r="R276" s="737">
        <f>+IF(Q251=0,0,Q276/Q251*100)</f>
        <v>0.30037176843556096</v>
      </c>
      <c r="S276" s="772">
        <v>13.913377719455021</v>
      </c>
      <c r="T276" s="737">
        <f>+IF(S251=0,0,S276/S251*100)</f>
        <v>0.22151477449218601</v>
      </c>
      <c r="U276" s="772">
        <f t="shared" si="260"/>
        <v>52.957920268136313</v>
      </c>
      <c r="V276" s="737">
        <f>+IF(U251=0,0,U276/U251*100)</f>
        <v>0.25214919982185791</v>
      </c>
      <c r="W276" s="772">
        <f t="shared" si="231"/>
        <v>143.54401312846656</v>
      </c>
      <c r="X276" s="737">
        <f>+IF(W251=0,0,W276/W251*100)</f>
        <v>0.38026954789398942</v>
      </c>
      <c r="Y276" s="772">
        <v>17.763777086390682</v>
      </c>
      <c r="Z276" s="737">
        <f>+IF(Y251=0,0,Y276/Y251*100)</f>
        <v>0.27435568054355486</v>
      </c>
      <c r="AA276" s="772">
        <v>36.588179924813979</v>
      </c>
      <c r="AB276" s="737">
        <f>+IF(AA251=0,0,AA276/AA251*100)</f>
        <v>0.44961386139152459</v>
      </c>
      <c r="AC276" s="772">
        <v>14.087427282919329</v>
      </c>
      <c r="AD276" s="737">
        <f>+IF(AC251=0,0,AC276/AC251*100)</f>
        <v>0.16766072609225224</v>
      </c>
      <c r="AE276" s="772">
        <f t="shared" si="261"/>
        <v>68.439384294123982</v>
      </c>
      <c r="AF276" s="737">
        <f>+IF(AE251=0,0,AE276/AE251*100)</f>
        <v>0.29737174736306937</v>
      </c>
      <c r="AG276" s="772">
        <v>13.57348429785606</v>
      </c>
      <c r="AH276" s="737">
        <f>+IF(AG251=0,0,AG276/AG251*100)</f>
        <v>0.13379153816560277</v>
      </c>
      <c r="AI276" s="772">
        <v>34.195518236349429</v>
      </c>
      <c r="AJ276" s="737">
        <f>+IF(AI251=0,0,AI276/AI251*100)</f>
        <v>0.30997267024306174</v>
      </c>
      <c r="AK276" s="772">
        <v>17.2781890131</v>
      </c>
      <c r="AL276" s="737">
        <f>+IF(AK251=0,0,AK276/AK251*100)</f>
        <v>0.16508658138635607</v>
      </c>
      <c r="AM276" s="772">
        <f t="shared" si="262"/>
        <v>65.047191547305488</v>
      </c>
      <c r="AN276" s="737">
        <f>+IF(AM251=0,0,AM276/AM251*100)</f>
        <v>0.20556470401796251</v>
      </c>
      <c r="AO276" s="772">
        <f t="shared" si="234"/>
        <v>133.48657584142947</v>
      </c>
      <c r="AP276" s="737">
        <f>+IF(AO251=0,0,AO276/AO251*100)</f>
        <v>0.24422179995109844</v>
      </c>
      <c r="AQ276" s="651"/>
      <c r="AR276" s="772">
        <v>148.74495813870001</v>
      </c>
      <c r="AS276" s="737">
        <f>+IF(AR251=0,0,AR276/AR251*100)</f>
        <v>0.12871442068713745</v>
      </c>
      <c r="AT276" s="772">
        <v>20.341566797500001</v>
      </c>
      <c r="AU276" s="737">
        <f>+IF(AT251=0,0,AT276/AT251*100)</f>
        <v>0.20448292932693565</v>
      </c>
      <c r="AV276" s="772">
        <v>12.775267641599999</v>
      </c>
      <c r="AW276" s="737">
        <f>+IF(AV251=0,0,AV276/AV251*100)</f>
        <v>0.13760824876745575</v>
      </c>
      <c r="AX276" s="772">
        <v>20.877398588800002</v>
      </c>
      <c r="AY276" s="737">
        <f>+IF(AX251=0,0,AX276/AX251*100)</f>
        <v>0.1972629119597461</v>
      </c>
      <c r="AZ276" s="772">
        <f t="shared" si="263"/>
        <v>53.994233027900009</v>
      </c>
      <c r="BA276" s="737">
        <f>+IF(AZ251=0,0,AZ276/AZ251*100)</f>
        <v>0.18109668571157631</v>
      </c>
      <c r="BB276" s="772">
        <v>-16.142460378399999</v>
      </c>
      <c r="BC276" s="737">
        <f>+IF(BB251=0,0,BB276/BB251*100)</f>
        <v>-0.20651186454165865</v>
      </c>
      <c r="BD276" s="772">
        <v>4.5263345410000007</v>
      </c>
      <c r="BE276" s="737">
        <f>+IF(BD251=0,0,BD276/BD251*100)</f>
        <v>6.1089167052996718E-2</v>
      </c>
      <c r="BF276" s="772">
        <v>2.6790071999999998E-3</v>
      </c>
      <c r="BG276" s="737">
        <f>+IF(BF251=0,0,BF276/BF251*100)</f>
        <v>3.4666100197238964E-5</v>
      </c>
      <c r="BH276" s="772">
        <f t="shared" si="264"/>
        <v>-11.613446830199999</v>
      </c>
      <c r="BI276" s="737">
        <f>+IF(BH251=0,0,BH276/BH251*100)</f>
        <v>-5.0594117473108983E-2</v>
      </c>
      <c r="BJ276" s="772">
        <f t="shared" si="235"/>
        <v>42.380786197700012</v>
      </c>
      <c r="BK276" s="737">
        <f>+IF(BJ251=0,0,BJ276/BJ251*100)</f>
        <v>8.03133592391298E-2</v>
      </c>
      <c r="BL276" s="772">
        <v>0.545574</v>
      </c>
      <c r="BM276" s="737">
        <f>+IF(BL251=0,0,BL276/BL251*100)</f>
        <v>7.0492168338909993E-3</v>
      </c>
      <c r="BN276" s="772">
        <v>0.72509496500000004</v>
      </c>
      <c r="BO276" s="737">
        <f>+IF(BN251=0,0,BN276/BN251*100)</f>
        <v>7.4503445918457567E-3</v>
      </c>
      <c r="BP276" s="772">
        <v>2.2515510798000005</v>
      </c>
      <c r="BQ276" s="737">
        <f>+IF(BP251=0,0,BP276/BP251*100)</f>
        <v>2.3147863007461255E-2</v>
      </c>
      <c r="BR276" s="772">
        <f t="shared" si="265"/>
        <v>3.5222200448000005</v>
      </c>
      <c r="BS276" s="737">
        <f>+IF(BR251=0,0,BR276/BR251*100)</f>
        <v>1.2949963663870533E-2</v>
      </c>
      <c r="BT276" s="772">
        <v>25.075679654200002</v>
      </c>
      <c r="BU276" s="737">
        <f>+IF(BT251=0,0,BT276/BT251*100)</f>
        <v>0.240623501221923</v>
      </c>
      <c r="BV276" s="772">
        <v>36.610524899600001</v>
      </c>
      <c r="BW276" s="737">
        <f>+IF(BV251=0,0,BV276/BV251*100)</f>
        <v>0.29787624181050315</v>
      </c>
      <c r="BX276" s="772">
        <v>41.155747342400005</v>
      </c>
      <c r="BY276" s="737">
        <f>+IF(BX251=0,0,BX276/BX251*100)</f>
        <v>0.31947304334877413</v>
      </c>
      <c r="BZ276" s="772">
        <f t="shared" si="266"/>
        <v>102.84195189620002</v>
      </c>
      <c r="CA276" s="737">
        <f>+IF(BZ251=0,0,BZ276/BZ251*100)</f>
        <v>0.2889303659462184</v>
      </c>
      <c r="CB276" s="772">
        <f t="shared" si="236"/>
        <v>106.36417194100001</v>
      </c>
      <c r="CC276" s="737">
        <f>+IF(CB251=0,0,CB276/CB251*100)</f>
        <v>0.16938935428395246</v>
      </c>
      <c r="CE276" s="772">
        <f t="shared" si="237"/>
        <v>335.40450530841338</v>
      </c>
      <c r="CF276" s="737">
        <f>+IF(CE251=0,0,CE276/CE251*100)</f>
        <v>0.17459473608700921</v>
      </c>
      <c r="CG276" s="772">
        <v>17.874727932499997</v>
      </c>
      <c r="CH276" s="737">
        <f>+IF(CG251=0,0,CG276/CG251*100)</f>
        <v>0.13350906908320284</v>
      </c>
      <c r="CI276" s="772">
        <v>34.205937349300001</v>
      </c>
      <c r="CJ276" s="737">
        <f>+IF(CI251=0,0,CI276/CI251*100)</f>
        <v>0.28884643076345196</v>
      </c>
      <c r="CK276" s="772">
        <v>45.864059003199998</v>
      </c>
      <c r="CL276" s="737">
        <f>+IF(CK251=0,0,CK276/CK251*100)</f>
        <v>0.326218719333767</v>
      </c>
      <c r="CM276" s="772">
        <f t="shared" si="267"/>
        <v>97.944724284999992</v>
      </c>
      <c r="CN276" s="737">
        <f>+IF(CM251=0,0,CM276/CM251*100)</f>
        <v>0.24928693963948745</v>
      </c>
      <c r="CO276" s="772">
        <v>33.668701323199997</v>
      </c>
      <c r="CP276" s="737">
        <f>+IF(CO251=0,0,CO276/CO251*100)</f>
        <v>0.24815286435403272</v>
      </c>
      <c r="CQ276" s="772">
        <v>26.981281578000001</v>
      </c>
      <c r="CR276" s="737">
        <f>+IF(CQ251=0,0,CQ276/CQ251*100)</f>
        <v>0.22228216414038213</v>
      </c>
      <c r="CS276" s="772">
        <v>7.9608089780000002</v>
      </c>
      <c r="CT276" s="737">
        <f>+IF(CS251=0,0,CS276/CS251*100)</f>
        <v>6.8258671624577549E-2</v>
      </c>
      <c r="CU276" s="772">
        <f t="shared" si="268"/>
        <v>68.610791879199994</v>
      </c>
      <c r="CV276" s="737">
        <f>+IF(CU251=0,0,CU276/CU251*100)</f>
        <v>0.18360479727707985</v>
      </c>
      <c r="CW276" s="772">
        <f t="shared" si="238"/>
        <v>166.55551616419999</v>
      </c>
      <c r="CX276" s="737">
        <f>+IF(CW251=0,0,CW276/CW251*100)</f>
        <v>0.21726893057539884</v>
      </c>
      <c r="CY276" s="772">
        <v>12.52166418</v>
      </c>
      <c r="CZ276" s="737">
        <f>+IF(CY251=0,0,CY276/CY251*100)</f>
        <v>8.3213497031309397E-2</v>
      </c>
      <c r="DA276" s="772">
        <v>21.8634783125</v>
      </c>
      <c r="DB276" s="737">
        <f>+IF(DA251=0,0,DA276/DA251*100)</f>
        <v>0.12174987788192369</v>
      </c>
      <c r="DC276" s="772">
        <v>18.3710137124</v>
      </c>
      <c r="DD276" s="737">
        <f>+IF(DC251=0,0,DC276/DC251*100)</f>
        <v>8.9776998662974505E-2</v>
      </c>
      <c r="DE276" s="772">
        <f t="shared" si="269"/>
        <v>52.756156204900002</v>
      </c>
      <c r="DF276" s="737">
        <f>+IF(DE251=0,0,DE276/DE251*100)</f>
        <v>9.8668143663372038E-2</v>
      </c>
      <c r="DG276" s="772">
        <v>37.943643574151594</v>
      </c>
      <c r="DH276" s="737">
        <f>+IF(DG251=0,0,DG276/DG251*100)</f>
        <v>0.20211504620542894</v>
      </c>
      <c r="DI276" s="772">
        <v>38.497541808815299</v>
      </c>
      <c r="DJ276" s="737">
        <f>+IF(DI251=0,0,DI276/DI251*100)</f>
        <v>0.17449394386989706</v>
      </c>
      <c r="DK276" s="772">
        <v>39.651647556346532</v>
      </c>
      <c r="DL276" s="737">
        <f>+IF(DK251=0,0,DK276/DK251*100)</f>
        <v>0.18754970421654549</v>
      </c>
      <c r="DM276" s="772">
        <f t="shared" si="270"/>
        <v>116.09283293931342</v>
      </c>
      <c r="DN276" s="737">
        <f>+IF(DM251=0,0,DM276/DM251*100)</f>
        <v>0.18731410396579046</v>
      </c>
      <c r="DO276" s="772">
        <f t="shared" si="239"/>
        <v>168.84898914421342</v>
      </c>
      <c r="DP276" s="737">
        <f>+IF(DO251=0,0,DO276/DO251*100)</f>
        <v>0.14625810569894582</v>
      </c>
      <c r="DR276" s="772">
        <f t="shared" si="240"/>
        <v>401.18021388559373</v>
      </c>
      <c r="DS276" s="737">
        <f>+IF(DR251=0,0,DR276/DR251*100)</f>
        <v>0.19154898696296929</v>
      </c>
      <c r="DT276" s="772">
        <v>33.646646383345519</v>
      </c>
      <c r="DU276" s="737">
        <f>+IF(DT251=0,0,DT276/DT251*100)</f>
        <v>0.19132657045982401</v>
      </c>
      <c r="DV276" s="772">
        <v>33.231729915665511</v>
      </c>
      <c r="DW276" s="737">
        <f>+IF(DV251=0,0,DV276/DV251*100)</f>
        <v>0.19156461280724452</v>
      </c>
      <c r="DX276" s="772">
        <v>33.894255188892068</v>
      </c>
      <c r="DY276" s="737">
        <f>+IF(DX251=0,0,DX276/DX251*100)</f>
        <v>0.19233380143329515</v>
      </c>
      <c r="DZ276" s="772">
        <f t="shared" si="271"/>
        <v>100.77263148790308</v>
      </c>
      <c r="EA276" s="737">
        <f>+IF(DZ251=0,0,DZ276/DZ251*100)</f>
        <v>0.19174287768657367</v>
      </c>
      <c r="EB276" s="772">
        <v>30.663300610750323</v>
      </c>
      <c r="EC276" s="737">
        <f>+IF(EB251=0,0,EB276/EB251*100)</f>
        <v>0.19319712872086736</v>
      </c>
      <c r="ED276" s="772">
        <v>33.640241252958319</v>
      </c>
      <c r="EE276" s="737">
        <f>+IF(ED251=0,0,ED276/ED251*100)</f>
        <v>0.19170843782431157</v>
      </c>
      <c r="EF276" s="772">
        <v>35.037617647710313</v>
      </c>
      <c r="EG276" s="737">
        <f>+IF(EF251=0,0,EF276/EF251*100)</f>
        <v>0.19101717655740394</v>
      </c>
      <c r="EH276" s="772">
        <f t="shared" si="272"/>
        <v>99.341159511418965</v>
      </c>
      <c r="EI276" s="737">
        <f>+IF(EH251=0,0,EH276/EH251*100)</f>
        <v>0.19191994926543035</v>
      </c>
      <c r="EJ276" s="772">
        <f t="shared" si="241"/>
        <v>200.11379099932205</v>
      </c>
      <c r="EK276" s="737">
        <f>+IF(EJ251=0,0,EJ276/EJ251*100)</f>
        <v>0.19183073929420447</v>
      </c>
      <c r="EL276" s="772">
        <v>31.246965902796617</v>
      </c>
      <c r="EM276" s="737">
        <f>+IF(EL251=0,0,EL276/EL251*100)</f>
        <v>0.19330942311980148</v>
      </c>
      <c r="EN276" s="772">
        <v>32.476747132599286</v>
      </c>
      <c r="EO276" s="737">
        <f>+IF(EN251=0,0,EN276/EN251*100)</f>
        <v>0.19264755506654477</v>
      </c>
      <c r="EP276" s="772">
        <v>32.683884117892617</v>
      </c>
      <c r="EQ276" s="737">
        <f>+IF(EP251=0,0,EP276/EP251*100)</f>
        <v>0.19251686329924486</v>
      </c>
      <c r="ER276" s="772">
        <f t="shared" si="273"/>
        <v>96.407597153288521</v>
      </c>
      <c r="ES276" s="737">
        <f>+IF(ER251=0,0,ER276/ER251*100)</f>
        <v>0.19281715295838675</v>
      </c>
      <c r="ET276" s="772">
        <v>34.940064681767808</v>
      </c>
      <c r="EU276" s="737">
        <f>+IF(ET251=0,0,ET276/ET251*100)</f>
        <v>0.19092262677303004</v>
      </c>
      <c r="EV276" s="772">
        <v>34.185643253821148</v>
      </c>
      <c r="EW276" s="737">
        <f>+IF(EV251=0,0,EV276/EV251*100)</f>
        <v>0.18515848189844514</v>
      </c>
      <c r="EX276" s="772">
        <v>35.533117797394205</v>
      </c>
      <c r="EY276" s="737">
        <f>+IF(EX251=0,0,EX276/EX251*100)</f>
        <v>0.19354531063456287</v>
      </c>
      <c r="EZ276" s="772">
        <f t="shared" si="274"/>
        <v>104.65882573298316</v>
      </c>
      <c r="FA276" s="737">
        <f>+IF(EZ251=0,0,EZ276/EZ251*100)</f>
        <v>0.18986547725564643</v>
      </c>
      <c r="FB276" s="772">
        <f t="shared" si="242"/>
        <v>201.06642288627168</v>
      </c>
      <c r="FC276" s="737">
        <f>+IF(FB251=0,0,FB276/FB251*100)</f>
        <v>0.19126939012310168</v>
      </c>
      <c r="FD276" s="772">
        <v>437.76601836968706</v>
      </c>
      <c r="FE276" s="737">
        <f>+IF(FD251=0,0,FD276/FD251*100)</f>
        <v>0.18592248667707773</v>
      </c>
      <c r="FF276" s="772">
        <v>489.5836237216518</v>
      </c>
      <c r="FG276" s="737">
        <f>+IF(FF251=0,0,FF276/FF251*100)</f>
        <v>0.18550812792754617</v>
      </c>
      <c r="FH276" s="772">
        <v>550.04623042368269</v>
      </c>
      <c r="FI276" s="737">
        <f>+IF(FH251=0,0,FH276/FH251*100)</f>
        <v>0.18455511344687023</v>
      </c>
      <c r="FJ276" s="772">
        <v>516.00704612952416</v>
      </c>
      <c r="FK276" s="737">
        <f>+IF(FJ251=0,0,FJ276/FJ251*100)</f>
        <v>0.18177795561335103</v>
      </c>
    </row>
    <row r="277" spans="2:167" s="648" customFormat="1" ht="13.5" customHeight="1">
      <c r="B277" s="769"/>
      <c r="C277" s="771" t="s">
        <v>4809</v>
      </c>
      <c r="D277" s="769"/>
      <c r="E277" s="772">
        <f t="shared" si="229"/>
        <v>630.42398167909278</v>
      </c>
      <c r="F277" s="737">
        <f>+IF(E251=0,0,E277/E251*100)</f>
        <v>0.68223353007921239</v>
      </c>
      <c r="G277" s="772">
        <v>60.234261125231491</v>
      </c>
      <c r="H277" s="737">
        <f>+IF(G251=0,0,G277/G251*100)</f>
        <v>1.0336216580376594</v>
      </c>
      <c r="I277" s="772">
        <v>65.960726923270769</v>
      </c>
      <c r="J277" s="737">
        <f>+IF(I251=0,0,I277/I251*100)</f>
        <v>1.5697958550745188</v>
      </c>
      <c r="K277" s="772">
        <v>55.075019811520889</v>
      </c>
      <c r="L277" s="737">
        <f>+IF(K251=0,0,K277/K251*100)</f>
        <v>0.82005823861784377</v>
      </c>
      <c r="M277" s="772">
        <f t="shared" si="259"/>
        <v>181.27000786002316</v>
      </c>
      <c r="N277" s="737">
        <f>+IF(M251=0,0,M277/M251*100)</f>
        <v>1.0825094275508509</v>
      </c>
      <c r="O277" s="772">
        <v>53.541489043769744</v>
      </c>
      <c r="P277" s="737">
        <f>+IF(O251=0,0,O277/O251*100)</f>
        <v>0.67331490075045985</v>
      </c>
      <c r="Q277" s="772">
        <v>49.734172559321273</v>
      </c>
      <c r="R277" s="737">
        <f>+IF(Q251=0,0,Q277/Q251*100)</f>
        <v>0.73466135040142266</v>
      </c>
      <c r="S277" s="772">
        <v>30.433461444089208</v>
      </c>
      <c r="T277" s="737">
        <f>+IF(S251=0,0,S277/S251*100)</f>
        <v>0.48453089427576596</v>
      </c>
      <c r="U277" s="772">
        <f t="shared" si="260"/>
        <v>133.70912304718021</v>
      </c>
      <c r="V277" s="737">
        <f>+IF(U251=0,0,U277/U251*100)</f>
        <v>0.63663089891983993</v>
      </c>
      <c r="W277" s="772">
        <f t="shared" si="231"/>
        <v>314.9791309072034</v>
      </c>
      <c r="X277" s="737">
        <f>+IF(W251=0,0,W277/W251*100)</f>
        <v>0.83442680119948998</v>
      </c>
      <c r="Y277" s="772">
        <v>38.513051404222942</v>
      </c>
      <c r="Z277" s="737">
        <f>+IF(Y251=0,0,Y277/Y251*100)</f>
        <v>0.59482138153543984</v>
      </c>
      <c r="AA277" s="772">
        <v>39.295683209247279</v>
      </c>
      <c r="AB277" s="737">
        <f>+IF(AA251=0,0,AA277/AA251*100)</f>
        <v>0.48288501641879888</v>
      </c>
      <c r="AC277" s="772">
        <v>43.908561934703542</v>
      </c>
      <c r="AD277" s="737">
        <f>+IF(AC251=0,0,AC277/AC251*100)</f>
        <v>0.5225752884321867</v>
      </c>
      <c r="AE277" s="772">
        <f t="shared" si="261"/>
        <v>121.71729654817376</v>
      </c>
      <c r="AF277" s="737">
        <f>+IF(AE251=0,0,AE277/AE251*100)</f>
        <v>0.5288663177226588</v>
      </c>
      <c r="AG277" s="772">
        <v>46.367235929511395</v>
      </c>
      <c r="AH277" s="737">
        <f>+IF(AG251=0,0,AG277/AG251*100)</f>
        <v>0.45703399947768636</v>
      </c>
      <c r="AI277" s="772">
        <v>54.637969689404272</v>
      </c>
      <c r="AJ277" s="737">
        <f>+IF(AI251=0,0,AI277/AI251*100)</f>
        <v>0.49527769236382124</v>
      </c>
      <c r="AK277" s="772">
        <v>92.72234860479999</v>
      </c>
      <c r="AL277" s="737">
        <f>+IF(AK251=0,0,AK277/AK251*100)</f>
        <v>0.88592708053342561</v>
      </c>
      <c r="AM277" s="772">
        <f t="shared" si="262"/>
        <v>193.72755422371566</v>
      </c>
      <c r="AN277" s="737">
        <f>+IF(AM251=0,0,AM277/AM251*100)</f>
        <v>0.6122254688760892</v>
      </c>
      <c r="AO277" s="772">
        <f t="shared" si="234"/>
        <v>315.44485077188943</v>
      </c>
      <c r="AP277" s="737">
        <f>+IF(AO251=0,0,AO277/AO251*100)</f>
        <v>0.57712551809203327</v>
      </c>
      <c r="AQ277" s="651"/>
      <c r="AR277" s="772">
        <v>644.39684015440002</v>
      </c>
      <c r="AS277" s="737">
        <f>+IF(AR251=0,0,AR277/AR251*100)</f>
        <v>0.55762001624117996</v>
      </c>
      <c r="AT277" s="772">
        <v>67.066071834900001</v>
      </c>
      <c r="AU277" s="737">
        <f>+IF(AT251=0,0,AT277/AT251*100)</f>
        <v>0.67417947514920507</v>
      </c>
      <c r="AV277" s="772">
        <v>66.296478004600004</v>
      </c>
      <c r="AW277" s="737">
        <f>+IF(AV251=0,0,AV277/AV251*100)</f>
        <v>0.71410967610229903</v>
      </c>
      <c r="AX277" s="772">
        <v>68.615824484800001</v>
      </c>
      <c r="AY277" s="737">
        <f>+IF(AX251=0,0,AX277/AX251*100)</f>
        <v>0.64832585759280092</v>
      </c>
      <c r="AZ277" s="772">
        <f t="shared" si="263"/>
        <v>201.97837432429998</v>
      </c>
      <c r="BA277" s="737">
        <f>+IF(AZ251=0,0,AZ277/AZ251*100)</f>
        <v>0.6774355727331548</v>
      </c>
      <c r="BB277" s="772">
        <v>54.719757745599999</v>
      </c>
      <c r="BC277" s="737">
        <f>+IF(BB251=0,0,BB277/BB251*100)</f>
        <v>0.7000345012110093</v>
      </c>
      <c r="BD277" s="772">
        <v>55.289215792999997</v>
      </c>
      <c r="BE277" s="737">
        <f>+IF(BD251=0,0,BD277/BD251*100)</f>
        <v>0.74620470696837982</v>
      </c>
      <c r="BF277" s="772">
        <v>62.982026074399997</v>
      </c>
      <c r="BG277" s="737">
        <f>+IF(BF251=0,0,BF277/BF251*100)</f>
        <v>0.81498147019547651</v>
      </c>
      <c r="BH277" s="772">
        <f t="shared" si="264"/>
        <v>172.99099961299999</v>
      </c>
      <c r="BI277" s="737">
        <f>+IF(BH251=0,0,BH277/BH251*100)</f>
        <v>0.7536373209589099</v>
      </c>
      <c r="BJ277" s="772">
        <f t="shared" si="235"/>
        <v>374.96937393729996</v>
      </c>
      <c r="BK277" s="737">
        <f>+IF(BJ251=0,0,BJ277/BJ251*100)</f>
        <v>0.71058261855303428</v>
      </c>
      <c r="BL277" s="772">
        <v>41.689047220000006</v>
      </c>
      <c r="BM277" s="737">
        <f>+IF(BL251=0,0,BL277/BL251*100)</f>
        <v>0.53865311296377905</v>
      </c>
      <c r="BN277" s="772">
        <v>41.819667910899994</v>
      </c>
      <c r="BO277" s="737">
        <f>+IF(BN251=0,0,BN277/BN251*100)</f>
        <v>0.42969673172776657</v>
      </c>
      <c r="BP277" s="772">
        <v>40.303708132600001</v>
      </c>
      <c r="BQ277" s="737">
        <f>+IF(BP251=0,0,BP277/BP251*100)</f>
        <v>0.41435645094447421</v>
      </c>
      <c r="BR277" s="772">
        <f t="shared" si="265"/>
        <v>123.81242326349999</v>
      </c>
      <c r="BS277" s="737">
        <f>+IF(BR251=0,0,BR277/BR251*100)</f>
        <v>0.45521471174556505</v>
      </c>
      <c r="BT277" s="772">
        <v>46.687885422400001</v>
      </c>
      <c r="BU277" s="737">
        <f>+IF(BT251=0,0,BT277/BT251*100)</f>
        <v>0.44801188282464827</v>
      </c>
      <c r="BV277" s="772">
        <v>48.150733930200005</v>
      </c>
      <c r="BW277" s="737">
        <f>+IF(BV251=0,0,BV277/BV251*100)</f>
        <v>0.39177148382546584</v>
      </c>
      <c r="BX277" s="772">
        <v>50.776423601000005</v>
      </c>
      <c r="BY277" s="737">
        <f>+IF(BX251=0,0,BX277/BX251*100)</f>
        <v>0.39415390621435431</v>
      </c>
      <c r="BZ277" s="772">
        <f t="shared" si="266"/>
        <v>145.61504295360001</v>
      </c>
      <c r="CA277" s="737">
        <f>+IF(BZ251=0,0,BZ277/BZ251*100)</f>
        <v>0.40909966090805527</v>
      </c>
      <c r="CB277" s="772">
        <f t="shared" si="236"/>
        <v>269.4274662171</v>
      </c>
      <c r="CC277" s="737">
        <f>+IF(CB251=0,0,CB277/CB251*100)</f>
        <v>0.4290744119569827</v>
      </c>
      <c r="CE277" s="772">
        <f t="shared" si="237"/>
        <v>912.35626994919994</v>
      </c>
      <c r="CF277" s="737">
        <f>+IF(CE251=0,0,CE277/CE251*100)</f>
        <v>0.47492684101734084</v>
      </c>
      <c r="CG277" s="772">
        <v>93.013749362500008</v>
      </c>
      <c r="CH277" s="737">
        <f>+IF(CG251=0,0,CG277/CG251*100)</f>
        <v>0.69473387993485924</v>
      </c>
      <c r="CI277" s="772">
        <v>83.747872107500001</v>
      </c>
      <c r="CJ277" s="737">
        <f>+IF(CI251=0,0,CI277/CI251*100)</f>
        <v>0.70719517770444795</v>
      </c>
      <c r="CK277" s="772">
        <v>79.407026983999998</v>
      </c>
      <c r="CL277" s="737">
        <f>+IF(CK251=0,0,CK277/CK251*100)</f>
        <v>0.5648008312350854</v>
      </c>
      <c r="CM277" s="772">
        <f t="shared" si="267"/>
        <v>256.16864845400005</v>
      </c>
      <c r="CN277" s="737">
        <f>+IF(CM251=0,0,CM277/CM251*100)</f>
        <v>0.65199528479821667</v>
      </c>
      <c r="CO277" s="772">
        <v>87.7862963444</v>
      </c>
      <c r="CP277" s="737">
        <f>+IF(CO251=0,0,CO277/CO251*100)</f>
        <v>0.64702290355000658</v>
      </c>
      <c r="CQ277" s="772">
        <v>85.035133903800002</v>
      </c>
      <c r="CR277" s="737">
        <f>+IF(CQ251=0,0,CQ277/CQ251*100)</f>
        <v>0.70055210451960115</v>
      </c>
      <c r="CS277" s="772">
        <v>42.512467519200001</v>
      </c>
      <c r="CT277" s="737">
        <f>+IF(CS251=0,0,CS277/CS251*100)</f>
        <v>0.36451629078940972</v>
      </c>
      <c r="CU277" s="772">
        <f t="shared" si="268"/>
        <v>215.3338977674</v>
      </c>
      <c r="CV277" s="737">
        <f>+IF(CU251=0,0,CU277/CU251*100)</f>
        <v>0.57624078608620066</v>
      </c>
      <c r="CW277" s="772">
        <f t="shared" si="238"/>
        <v>471.50254622140005</v>
      </c>
      <c r="CX277" s="737">
        <f>+IF(CW251=0,0,CW277/CW251*100)</f>
        <v>0.61506731413270699</v>
      </c>
      <c r="CY277" s="772">
        <v>49.687559587899997</v>
      </c>
      <c r="CZ277" s="737">
        <f>+IF(CY251=0,0,CY277/CY251*100)</f>
        <v>0.33020176334586265</v>
      </c>
      <c r="DA277" s="772">
        <v>69.005475000000004</v>
      </c>
      <c r="DB277" s="737">
        <f>+IF(DA251=0,0,DA277/DA251*100)</f>
        <v>0.38426676827679357</v>
      </c>
      <c r="DC277" s="772">
        <v>92.123511962199998</v>
      </c>
      <c r="DD277" s="737">
        <f>+IF(DC251=0,0,DC277/DC251*100)</f>
        <v>0.4501968448630847</v>
      </c>
      <c r="DE277" s="772">
        <f t="shared" si="269"/>
        <v>210.81654655009999</v>
      </c>
      <c r="DF277" s="737">
        <f>+IF(DE251=0,0,DE277/DE251*100)</f>
        <v>0.39428341255250954</v>
      </c>
      <c r="DG277" s="772">
        <v>88.404404134803471</v>
      </c>
      <c r="DH277" s="737">
        <f>+IF(DG251=0,0,DG277/DG251*100)</f>
        <v>0.47090523058363765</v>
      </c>
      <c r="DI277" s="772">
        <v>70.760767855303243</v>
      </c>
      <c r="DJ277" s="737">
        <f>+IF(DI251=0,0,DI277/DI251*100)</f>
        <v>0.32073023040413368</v>
      </c>
      <c r="DK277" s="772">
        <v>70.872005187593146</v>
      </c>
      <c r="DL277" s="737">
        <f>+IF(DK251=0,0,DK277/DK251*100)</f>
        <v>0.33521995753841222</v>
      </c>
      <c r="DM277" s="772">
        <f t="shared" si="270"/>
        <v>230.03717717769987</v>
      </c>
      <c r="DN277" s="737">
        <f>+IF(DM251=0,0,DM277/DM251*100)</f>
        <v>0.37116165254047306</v>
      </c>
      <c r="DO277" s="772">
        <f t="shared" si="239"/>
        <v>440.85372372779989</v>
      </c>
      <c r="DP277" s="737">
        <f>+IF(DO251=0,0,DO277/DO251*100)</f>
        <v>0.38187039703082604</v>
      </c>
      <c r="DR277" s="772">
        <f t="shared" si="240"/>
        <v>773.19292864399222</v>
      </c>
      <c r="DS277" s="737">
        <f>+IF(DR251=0,0,DR277/DR251*100)</f>
        <v>0.36917155204200486</v>
      </c>
      <c r="DT277" s="772">
        <v>86.020917426672057</v>
      </c>
      <c r="DU277" s="737">
        <f>+IF(DT251=0,0,DT277/DT251*100)</f>
        <v>0.48914494869834424</v>
      </c>
      <c r="DV277" s="772">
        <v>63.074048826987138</v>
      </c>
      <c r="DW277" s="737">
        <f>+IF(DV251=0,0,DV277/DV251*100)</f>
        <v>0.36359093469976683</v>
      </c>
      <c r="DX277" s="772">
        <v>72.394472899746347</v>
      </c>
      <c r="DY277" s="737">
        <f>+IF(DX251=0,0,DX277/DX251*100)</f>
        <v>0.41080425275522997</v>
      </c>
      <c r="DZ277" s="772">
        <f t="shared" si="271"/>
        <v>221.48943915340556</v>
      </c>
      <c r="EA277" s="737">
        <f>+IF(DZ251=0,0,DZ277/DZ251*100)</f>
        <v>0.42143409190973941</v>
      </c>
      <c r="EB277" s="772">
        <v>70.614912522697935</v>
      </c>
      <c r="EC277" s="737">
        <f>+IF(EB251=0,0,EB277/EB251*100)</f>
        <v>0.44491617251006144</v>
      </c>
      <c r="ED277" s="772">
        <v>73.11722610504701</v>
      </c>
      <c r="EE277" s="737">
        <f>+IF(ED251=0,0,ED277/ED251*100)</f>
        <v>0.41667921134224517</v>
      </c>
      <c r="EF277" s="772">
        <v>53.619456270271634</v>
      </c>
      <c r="EG277" s="737">
        <f>+IF(EF251=0,0,EF277/EF251*100)</f>
        <v>0.29232116316446533</v>
      </c>
      <c r="EH277" s="772">
        <f t="shared" si="272"/>
        <v>197.35159489801657</v>
      </c>
      <c r="EI277" s="737">
        <f>+IF(EH251=0,0,EH277/EH251*100)</f>
        <v>0.38126903557961195</v>
      </c>
      <c r="EJ277" s="772">
        <f t="shared" si="241"/>
        <v>418.84103405142213</v>
      </c>
      <c r="EK277" s="737">
        <f>+IF(EJ251=0,0,EJ277/EJ251*100)</f>
        <v>0.40150448805952399</v>
      </c>
      <c r="EL277" s="772">
        <v>57.689743866083425</v>
      </c>
      <c r="EM277" s="737">
        <f>+IF(EL251=0,0,EL277/EL251*100)</f>
        <v>0.35689772701046746</v>
      </c>
      <c r="EN277" s="772">
        <v>52.499667347912172</v>
      </c>
      <c r="EO277" s="737">
        <f>+IF(EN251=0,0,EN277/EN251*100)</f>
        <v>0.31142073789249969</v>
      </c>
      <c r="EP277" s="772">
        <v>56.719650860254973</v>
      </c>
      <c r="EQ277" s="737">
        <f>+IF(EP251=0,0,EP277/EP251*100)</f>
        <v>0.33409399053237943</v>
      </c>
      <c r="ER277" s="772">
        <f t="shared" si="273"/>
        <v>166.90906207425058</v>
      </c>
      <c r="ES277" s="737">
        <f>+IF(ER251=0,0,ER277/ER251*100)</f>
        <v>0.33382151513371539</v>
      </c>
      <c r="ET277" s="772">
        <v>61.154749036228509</v>
      </c>
      <c r="EU277" s="737">
        <f>+IF(ET251=0,0,ET277/ET251*100)</f>
        <v>0.33416724988877239</v>
      </c>
      <c r="EV277" s="772">
        <v>59.910932825626695</v>
      </c>
      <c r="EW277" s="737">
        <f>+IF(EV251=0,0,EV277/EV251*100)</f>
        <v>0.32449345149802983</v>
      </c>
      <c r="EX277" s="772">
        <v>66.377150656464337</v>
      </c>
      <c r="EY277" s="737">
        <f>+IF(EX251=0,0,EX277/EX251*100)</f>
        <v>0.3615496483054097</v>
      </c>
      <c r="EZ277" s="772">
        <f t="shared" si="274"/>
        <v>187.44283251831956</v>
      </c>
      <c r="FA277" s="737">
        <f>+IF(EZ251=0,0,EZ277/EZ251*100)</f>
        <v>0.34004703000432307</v>
      </c>
      <c r="FB277" s="772">
        <f t="shared" si="242"/>
        <v>354.35189459257015</v>
      </c>
      <c r="FC277" s="737">
        <f>+IF(FB251=0,0,FB277/FB251*100)</f>
        <v>0.33708597285794817</v>
      </c>
      <c r="FD277" s="772">
        <v>828.90111131102663</v>
      </c>
      <c r="FE277" s="737">
        <f>+IF(FD251=0,0,FD277/FD251*100)</f>
        <v>0.35204047220996137</v>
      </c>
      <c r="FF277" s="772">
        <v>862.86286960462087</v>
      </c>
      <c r="FG277" s="737">
        <f>+IF(FF251=0,0,FF277/FF251*100)</f>
        <v>0.32694736474590258</v>
      </c>
      <c r="FH277" s="772">
        <v>920.98878177160645</v>
      </c>
      <c r="FI277" s="737">
        <f>+IF(FH251=0,0,FH277/FH251*100)</f>
        <v>0.30901618755250598</v>
      </c>
      <c r="FJ277" s="772">
        <v>880.78183343383114</v>
      </c>
      <c r="FK277" s="737">
        <f>+IF(FJ251=0,0,FJ277/FJ251*100)</f>
        <v>0.31028010610303203</v>
      </c>
    </row>
    <row r="278" spans="2:167" s="648" customFormat="1" ht="13.5" customHeight="1">
      <c r="B278" s="769"/>
      <c r="C278" s="771" t="s">
        <v>4810</v>
      </c>
      <c r="D278" s="769"/>
      <c r="E278" s="772">
        <f t="shared" si="229"/>
        <v>124.6402131003271</v>
      </c>
      <c r="F278" s="737">
        <f>+IF(E251=0,0,E278/E251*100)</f>
        <v>0.13488340393837767</v>
      </c>
      <c r="G278" s="772">
        <v>7.9550416046736352</v>
      </c>
      <c r="H278" s="737">
        <f>+IF(G251=0,0,G278/G251*100)</f>
        <v>0.13650874335598026</v>
      </c>
      <c r="I278" s="772">
        <v>7.9876665202271528</v>
      </c>
      <c r="J278" s="737">
        <f>+IF(I251=0,0,I278/I251*100)</f>
        <v>0.19009805349410666</v>
      </c>
      <c r="K278" s="772">
        <v>9.7690566277477426</v>
      </c>
      <c r="L278" s="737">
        <f>+IF(K251=0,0,K278/K251*100)</f>
        <v>0.14545969113628829</v>
      </c>
      <c r="M278" s="772">
        <f t="shared" si="259"/>
        <v>25.711764752648531</v>
      </c>
      <c r="N278" s="737">
        <f>+IF(M251=0,0,M278/M251*100)</f>
        <v>0.15354568619649728</v>
      </c>
      <c r="O278" s="772">
        <v>9.5437573390612656</v>
      </c>
      <c r="P278" s="737">
        <f>+IF(O251=0,0,O278/O251*100)</f>
        <v>0.12001821653266577</v>
      </c>
      <c r="Q278" s="772">
        <v>9.3895062364768016</v>
      </c>
      <c r="R278" s="737">
        <f>+IF(Q251=0,0,Q278/Q251*100)</f>
        <v>0.13869954955146369</v>
      </c>
      <c r="S278" s="772">
        <v>11.331264024466851</v>
      </c>
      <c r="T278" s="737">
        <f>+IF(S251=0,0,S278/S251*100)</f>
        <v>0.18040496317306276</v>
      </c>
      <c r="U278" s="772">
        <f t="shared" si="260"/>
        <v>30.264527600004918</v>
      </c>
      <c r="V278" s="737">
        <f>+IF(U251=0,0,U278/U251*100)</f>
        <v>0.1440988690396004</v>
      </c>
      <c r="W278" s="772">
        <f t="shared" si="231"/>
        <v>55.976292352653445</v>
      </c>
      <c r="X278" s="737">
        <f>+IF(W251=0,0,W278/W251*100)</f>
        <v>0.14828956583981703</v>
      </c>
      <c r="Y278" s="772">
        <v>11.270463056913844</v>
      </c>
      <c r="Z278" s="737">
        <f>+IF(Y251=0,0,Y278/Y251*100)</f>
        <v>0.17406858614486587</v>
      </c>
      <c r="AA278" s="772">
        <v>11.330085879639499</v>
      </c>
      <c r="AB278" s="737">
        <f>+IF(AA251=0,0,AA278/AA251*100)</f>
        <v>0.13922976416729216</v>
      </c>
      <c r="AC278" s="772">
        <v>11.616340521824073</v>
      </c>
      <c r="AD278" s="737">
        <f>+IF(AC251=0,0,AC278/AC251*100)</f>
        <v>0.13825122552968205</v>
      </c>
      <c r="AE278" s="772">
        <f t="shared" si="261"/>
        <v>34.216889458377416</v>
      </c>
      <c r="AF278" s="737">
        <f>+IF(AE251=0,0,AE278/AE251*100)</f>
        <v>0.14867369589180085</v>
      </c>
      <c r="AG278" s="772">
        <v>11.434001543247884</v>
      </c>
      <c r="AH278" s="737">
        <f>+IF(AG251=0,0,AG278/AG251*100)</f>
        <v>0.1127030186420622</v>
      </c>
      <c r="AI278" s="772">
        <v>11.572525309548356</v>
      </c>
      <c r="AJ278" s="737">
        <f>+IF(AI251=0,0,AI278/AI251*100)</f>
        <v>0.10490165836536446</v>
      </c>
      <c r="AK278" s="772">
        <v>11.440504436499999</v>
      </c>
      <c r="AL278" s="737">
        <f>+IF(AK251=0,0,AK278/AK251*100)</f>
        <v>0.10930970631964193</v>
      </c>
      <c r="AM278" s="772">
        <f t="shared" si="262"/>
        <v>34.447031289296241</v>
      </c>
      <c r="AN278" s="737">
        <f>+IF(AM251=0,0,AM278/AM251*100)</f>
        <v>0.10886086889903553</v>
      </c>
      <c r="AO278" s="772">
        <f t="shared" si="234"/>
        <v>68.663920747673657</v>
      </c>
      <c r="AP278" s="737">
        <f>+IF(AO251=0,0,AO278/AO251*100)</f>
        <v>0.12562481441292511</v>
      </c>
      <c r="AQ278" s="651"/>
      <c r="AR278" s="772">
        <v>126.92346056730001</v>
      </c>
      <c r="AS278" s="737">
        <f>+IF(AR251=0,0,AR278/AR251*100)</f>
        <v>0.10983148540263885</v>
      </c>
      <c r="AT278" s="772">
        <v>11.6318441164</v>
      </c>
      <c r="AU278" s="737">
        <f>+IF(AT251=0,0,AT278/AT251*100)</f>
        <v>0.1169287293389846</v>
      </c>
      <c r="AV278" s="772">
        <v>12.135596625</v>
      </c>
      <c r="AW278" s="737">
        <f>+IF(AV251=0,0,AV278/AV251*100)</f>
        <v>0.13071805978268708</v>
      </c>
      <c r="AX278" s="772">
        <v>12.1097552624</v>
      </c>
      <c r="AY278" s="737">
        <f>+IF(AX251=0,0,AX278/AX251*100)</f>
        <v>0.11442065332135749</v>
      </c>
      <c r="AZ278" s="772">
        <f t="shared" si="263"/>
        <v>35.877196003800002</v>
      </c>
      <c r="BA278" s="737">
        <f>+IF(AZ251=0,0,AZ278/AZ251*100)</f>
        <v>0.12033213409208947</v>
      </c>
      <c r="BB278" s="772">
        <v>11.7788637856</v>
      </c>
      <c r="BC278" s="737">
        <f>+IF(BB251=0,0,BB278/BB251*100)</f>
        <v>0.15068800328612464</v>
      </c>
      <c r="BD278" s="772">
        <v>11.623665442</v>
      </c>
      <c r="BE278" s="737">
        <f>+IF(BD251=0,0,BD278/BD251*100)</f>
        <v>0.1568774984532198</v>
      </c>
      <c r="BF278" s="772">
        <v>9.1399878480000023</v>
      </c>
      <c r="BG278" s="737">
        <f>+IF(BF251=0,0,BF278/BF251*100)</f>
        <v>0.11827057969098201</v>
      </c>
      <c r="BH278" s="772">
        <f t="shared" si="264"/>
        <v>32.542517075600003</v>
      </c>
      <c r="BI278" s="737">
        <f>+IF(BH251=0,0,BH278/BH251*100)</f>
        <v>0.14177185773237036</v>
      </c>
      <c r="BJ278" s="772">
        <f t="shared" si="235"/>
        <v>68.419713079399997</v>
      </c>
      <c r="BK278" s="737">
        <f>+IF(BJ251=0,0,BJ278/BJ251*100)</f>
        <v>0.12965821280309925</v>
      </c>
      <c r="BL278" s="772">
        <v>9.3402697139999997</v>
      </c>
      <c r="BM278" s="737">
        <f>+IF(BL251=0,0,BL278/BL251*100)</f>
        <v>0.12068314564295782</v>
      </c>
      <c r="BN278" s="772">
        <v>9.346915963999999</v>
      </c>
      <c r="BO278" s="737">
        <f>+IF(BN251=0,0,BN278/BN251*100)</f>
        <v>9.6039481949545952E-2</v>
      </c>
      <c r="BP278" s="772">
        <v>9.4620078922000008</v>
      </c>
      <c r="BQ278" s="737">
        <f>+IF(BP251=0,0,BP278/BP251*100)</f>
        <v>9.7277501021037591E-2</v>
      </c>
      <c r="BR278" s="772">
        <f t="shared" si="265"/>
        <v>28.149193570199998</v>
      </c>
      <c r="BS278" s="737">
        <f>+IF(BR251=0,0,BR278/BR251*100)</f>
        <v>0.10349467928317548</v>
      </c>
      <c r="BT278" s="772">
        <v>9.6383001680000024</v>
      </c>
      <c r="BU278" s="737">
        <f>+IF(BT251=0,0,BT278/BT251*100)</f>
        <v>9.2488082645590788E-2</v>
      </c>
      <c r="BV278" s="772">
        <v>9.6639452568999999</v>
      </c>
      <c r="BW278" s="737">
        <f>+IF(BV251=0,0,BV278/BV251*100)</f>
        <v>7.8629293135845241E-2</v>
      </c>
      <c r="BX278" s="772">
        <v>11.0523084928</v>
      </c>
      <c r="BY278" s="737">
        <f>+IF(BX251=0,0,BX278/BX251*100)</f>
        <v>8.5793962161553425E-2</v>
      </c>
      <c r="BZ278" s="772">
        <f t="shared" si="266"/>
        <v>30.354553917700002</v>
      </c>
      <c r="CA278" s="737">
        <f>+IF(BZ251=0,0,BZ278/BZ251*100)</f>
        <v>8.5279909704819024E-2</v>
      </c>
      <c r="CB278" s="772">
        <f t="shared" si="236"/>
        <v>58.5037474879</v>
      </c>
      <c r="CC278" s="737">
        <f>+IF(CB251=0,0,CB278/CB251*100)</f>
        <v>9.3169643775009067E-2</v>
      </c>
      <c r="CE278" s="772">
        <f t="shared" si="237"/>
        <v>123.31678150019843</v>
      </c>
      <c r="CF278" s="737">
        <f>+IF(CE251=0,0,CE278/CE251*100)</f>
        <v>6.4192521508703929E-2</v>
      </c>
      <c r="CG278" s="772">
        <v>11.681607122500001</v>
      </c>
      <c r="CH278" s="737">
        <f>+IF(CG251=0,0,CG278/CG251*100)</f>
        <v>8.72517052125312E-2</v>
      </c>
      <c r="CI278" s="772">
        <v>-3.1692251999999979</v>
      </c>
      <c r="CJ278" s="737">
        <f>+IF(CI251=0,0,CI278/CI251*100)</f>
        <v>-2.6762002688527985E-2</v>
      </c>
      <c r="CK278" s="772">
        <v>11.955995799999998</v>
      </c>
      <c r="CL278" s="737">
        <f>+IF(CK251=0,0,CK278/CK251*100)</f>
        <v>8.5039783285726409E-2</v>
      </c>
      <c r="CM278" s="772">
        <f t="shared" si="267"/>
        <v>20.468377722500001</v>
      </c>
      <c r="CN278" s="737">
        <f>+IF(CM251=0,0,CM278/CM251*100)</f>
        <v>5.2095702745354744E-2</v>
      </c>
      <c r="CO278" s="772">
        <v>11.934838681799999</v>
      </c>
      <c r="CP278" s="737">
        <f>+IF(CO251=0,0,CO278/CO251*100)</f>
        <v>8.7964913646704626E-2</v>
      </c>
      <c r="CQ278" s="772">
        <v>11.745697400000001</v>
      </c>
      <c r="CR278" s="737">
        <f>+IF(CQ251=0,0,CQ278/CQ251*100)</f>
        <v>9.6765568005446501E-2</v>
      </c>
      <c r="CS278" s="772">
        <v>8.4152730475999995</v>
      </c>
      <c r="CT278" s="737">
        <f>+IF(CS251=0,0,CS278/CS251*100)</f>
        <v>7.2155400434139927E-2</v>
      </c>
      <c r="CU278" s="772">
        <f t="shared" si="268"/>
        <v>32.095809129399996</v>
      </c>
      <c r="CV278" s="737">
        <f>+IF(CU251=0,0,CU278/CU251*100)</f>
        <v>8.5889469677347313E-2</v>
      </c>
      <c r="CW278" s="772">
        <f t="shared" si="238"/>
        <v>52.564186851899997</v>
      </c>
      <c r="CX278" s="737">
        <f>+IF(CW251=0,0,CW278/CW251*100)</f>
        <v>6.8569116934072041E-2</v>
      </c>
      <c r="CY278" s="772">
        <v>10.2151322521</v>
      </c>
      <c r="CZ278" s="737">
        <f>+IF(CY251=0,0,CY278/CY251*100)</f>
        <v>6.7885295845280857E-2</v>
      </c>
      <c r="DA278" s="772">
        <v>10.1951366875</v>
      </c>
      <c r="DB278" s="737">
        <f>+IF(DA251=0,0,DA278/DA251*100)</f>
        <v>5.6773063688726137E-2</v>
      </c>
      <c r="DC278" s="772">
        <v>10.092359955400001</v>
      </c>
      <c r="DD278" s="737">
        <f>+IF(DC251=0,0,DC278/DC251*100)</f>
        <v>4.9320184525834462E-2</v>
      </c>
      <c r="DE278" s="772">
        <f t="shared" si="269"/>
        <v>30.502628895000001</v>
      </c>
      <c r="DF278" s="737">
        <f>+IF(DE251=0,0,DE278/DE251*100)</f>
        <v>5.7048086639087774E-2</v>
      </c>
      <c r="DG278" s="772">
        <v>13.482781893808852</v>
      </c>
      <c r="DH278" s="737">
        <f>+IF(DG251=0,0,DG278/DG251*100)</f>
        <v>7.1818961721991884E-2</v>
      </c>
      <c r="DI278" s="772">
        <v>13.051940545637514</v>
      </c>
      <c r="DJ278" s="737">
        <f>+IF(DI251=0,0,DI278/DI251*100)</f>
        <v>5.9159220925690377E-2</v>
      </c>
      <c r="DK278" s="772">
        <v>13.715243313852074</v>
      </c>
      <c r="DL278" s="737">
        <f>+IF(DK251=0,0,DK278/DK251*100)</f>
        <v>6.4872205451629361E-2</v>
      </c>
      <c r="DM278" s="772">
        <f t="shared" si="270"/>
        <v>40.24996575329844</v>
      </c>
      <c r="DN278" s="737">
        <f>+IF(DM251=0,0,DM278/DM251*100)</f>
        <v>6.494273659144835E-2</v>
      </c>
      <c r="DO278" s="772">
        <f t="shared" si="239"/>
        <v>70.752594648298441</v>
      </c>
      <c r="DP278" s="737">
        <f>+IF(DO251=0,0,DO278/DO251*100)</f>
        <v>6.1286363152030399E-2</v>
      </c>
      <c r="DR278" s="772">
        <f t="shared" si="240"/>
        <v>134.45687011701625</v>
      </c>
      <c r="DS278" s="737">
        <f>+IF(DR251=0,0,DR278/DR251*100)</f>
        <v>6.4198273917044885E-2</v>
      </c>
      <c r="DT278" s="772">
        <v>11.259066078522752</v>
      </c>
      <c r="DU278" s="737">
        <f>+IF(DT251=0,0,DT278/DT251*100)</f>
        <v>6.4022977946787796E-2</v>
      </c>
      <c r="DV278" s="772">
        <v>11.25925607852275</v>
      </c>
      <c r="DW278" s="737">
        <f>+IF(DV251=0,0,DV278/DV251*100)</f>
        <v>6.4904085241829945E-2</v>
      </c>
      <c r="DX278" s="772">
        <v>11.321957940385206</v>
      </c>
      <c r="DY278" s="737">
        <f>+IF(DX251=0,0,DX278/DX251*100)</f>
        <v>6.4246734386298465E-2</v>
      </c>
      <c r="DZ278" s="772">
        <f t="shared" si="271"/>
        <v>33.840280097430707</v>
      </c>
      <c r="EA278" s="737">
        <f>+IF(DZ251=0,0,DZ278/DZ251*100)</f>
        <v>6.4388838435562298E-2</v>
      </c>
      <c r="EB278" s="772">
        <v>11.259636078522751</v>
      </c>
      <c r="EC278" s="737">
        <f>+IF(EB251=0,0,EB278/EB251*100)</f>
        <v>7.0942439903218649E-2</v>
      </c>
      <c r="ED278" s="772">
        <v>11.25982607852275</v>
      </c>
      <c r="EE278" s="737">
        <f>+IF(ED251=0,0,ED278/ED251*100)</f>
        <v>6.4167306395200518E-2</v>
      </c>
      <c r="EF278" s="772">
        <v>11.260016078522749</v>
      </c>
      <c r="EG278" s="737">
        <f>+IF(EF251=0,0,EF278/EF251*100)</f>
        <v>6.1387064067437942E-2</v>
      </c>
      <c r="EH278" s="772">
        <f t="shared" si="272"/>
        <v>33.779478235568249</v>
      </c>
      <c r="EI278" s="737">
        <f>+IF(EH251=0,0,EH278/EH251*100)</f>
        <v>6.5259513590011711E-2</v>
      </c>
      <c r="EJ278" s="772">
        <f t="shared" si="241"/>
        <v>67.619758332998956</v>
      </c>
      <c r="EK278" s="737">
        <f>+IF(EJ251=0,0,EJ278/EJ251*100)</f>
        <v>6.4820861006818747E-2</v>
      </c>
      <c r="EL278" s="772">
        <v>11.260206078522749</v>
      </c>
      <c r="EM278" s="737">
        <f>+IF(EL251=0,0,EL278/EL251*100)</f>
        <v>6.966128961194594E-2</v>
      </c>
      <c r="EN278" s="772">
        <v>11.260396078522749</v>
      </c>
      <c r="EO278" s="737">
        <f>+IF(EN251=0,0,EN278/EN251*100)</f>
        <v>6.6795106195559936E-2</v>
      </c>
      <c r="EP278" s="772">
        <v>11.260586078522767</v>
      </c>
      <c r="EQ278" s="737">
        <f>+IF(EP251=0,0,EP278/EP251*100)</f>
        <v>6.632787899163943E-2</v>
      </c>
      <c r="ER278" s="772">
        <f t="shared" si="273"/>
        <v>33.781188235568266</v>
      </c>
      <c r="ES278" s="737">
        <f>+IF(ER251=0,0,ER278/ER251*100)</f>
        <v>6.7563062782043826E-2</v>
      </c>
      <c r="ET278" s="772">
        <v>11.26077607852277</v>
      </c>
      <c r="EU278" s="737">
        <f>+IF(ET251=0,0,ET278/ET251*100)</f>
        <v>6.1532139908611373E-2</v>
      </c>
      <c r="EV278" s="772">
        <v>10.897478734963142</v>
      </c>
      <c r="EW278" s="737">
        <f>+IF(EV251=0,0,EV278/EV251*100)</f>
        <v>5.9023625915268559E-2</v>
      </c>
      <c r="EX278" s="772">
        <v>10.89766873496314</v>
      </c>
      <c r="EY278" s="737">
        <f>+IF(EX251=0,0,EX278/EX251*100)</f>
        <v>5.9358503031661382E-2</v>
      </c>
      <c r="EZ278" s="772">
        <f t="shared" si="274"/>
        <v>33.055923548449051</v>
      </c>
      <c r="FA278" s="737">
        <f>+IF(EZ251=0,0,EZ278/EZ251*100)</f>
        <v>5.9967983174824657E-2</v>
      </c>
      <c r="FB278" s="772">
        <f t="shared" si="242"/>
        <v>66.83711178401731</v>
      </c>
      <c r="FC278" s="737">
        <f>+IF(FB251=0,0,FB278/FB251*100)</f>
        <v>6.3580449808616046E-2</v>
      </c>
      <c r="FD278" s="772">
        <v>132.27920034939675</v>
      </c>
      <c r="FE278" s="737">
        <f>+IF(FD251=0,0,FD278/FD251*100)</f>
        <v>5.617996105820669E-2</v>
      </c>
      <c r="FF278" s="772">
        <v>132.96190088523386</v>
      </c>
      <c r="FG278" s="737">
        <f>+IF(FF251=0,0,FF278/FF251*100)</f>
        <v>5.0380593066836371E-2</v>
      </c>
      <c r="FH278" s="772">
        <v>135.35526424633431</v>
      </c>
      <c r="FI278" s="737">
        <f>+IF(FH251=0,0,FH278/FH251*100)</f>
        <v>4.5415284692291516E-2</v>
      </c>
      <c r="FJ278" s="772">
        <v>134.72332776995043</v>
      </c>
      <c r="FK278" s="737">
        <f>+IF(FJ251=0,0,FJ278/FJ251*100)</f>
        <v>4.7460071096203149E-2</v>
      </c>
    </row>
    <row r="279" spans="2:167" s="648" customFormat="1" ht="13.5" customHeight="1">
      <c r="B279" s="769"/>
      <c r="C279" s="771" t="s">
        <v>4811</v>
      </c>
      <c r="D279" s="769"/>
      <c r="E279" s="772">
        <f t="shared" si="229"/>
        <v>90.213068394060187</v>
      </c>
      <c r="F279" s="737">
        <f>+IF(E251=0,0,E279/E251*100)</f>
        <v>9.7626965182752698E-2</v>
      </c>
      <c r="G279" s="772">
        <v>15.154041575711991</v>
      </c>
      <c r="H279" s="737">
        <f>+IF(G251=0,0,G279/G251*100)</f>
        <v>0.26004379047488235</v>
      </c>
      <c r="I279" s="772">
        <v>2.4794438011345692</v>
      </c>
      <c r="J279" s="737">
        <f>+IF(I251=0,0,I279/I251*100)</f>
        <v>5.9008152024141669E-2</v>
      </c>
      <c r="K279" s="772">
        <v>2.9851893714542408</v>
      </c>
      <c r="L279" s="737">
        <f>+IF(K251=0,0,K279/K251*100)</f>
        <v>4.4448992415675549E-2</v>
      </c>
      <c r="M279" s="772">
        <f t="shared" si="259"/>
        <v>20.618674748300801</v>
      </c>
      <c r="N279" s="737">
        <f>+IF(M251=0,0,M279/M251*100)</f>
        <v>0.12313073774386184</v>
      </c>
      <c r="O279" s="772">
        <v>6.9384443460609209</v>
      </c>
      <c r="P279" s="737">
        <f>+IF(O251=0,0,O279/O251*100)</f>
        <v>8.7254912959396275E-2</v>
      </c>
      <c r="Q279" s="772">
        <v>6.0211670999512057</v>
      </c>
      <c r="R279" s="737">
        <f>+IF(Q251=0,0,Q279/Q251*100)</f>
        <v>8.8943246162717274E-2</v>
      </c>
      <c r="S279" s="772">
        <v>7.3000588346840782</v>
      </c>
      <c r="T279" s="737">
        <f>+IF(S251=0,0,S279/S251*100)</f>
        <v>0.11622417784889073</v>
      </c>
      <c r="U279" s="772">
        <f t="shared" si="260"/>
        <v>20.259670280696206</v>
      </c>
      <c r="V279" s="737">
        <f>+IF(U251=0,0,U279/U251*100)</f>
        <v>9.6462618321623908E-2</v>
      </c>
      <c r="W279" s="772">
        <f t="shared" si="231"/>
        <v>40.878345028997003</v>
      </c>
      <c r="X279" s="737">
        <f>+IF(W251=0,0,W279/W251*100)</f>
        <v>0.10829284652170892</v>
      </c>
      <c r="Y279" s="772">
        <v>10.238974536895995</v>
      </c>
      <c r="Z279" s="737">
        <f>+IF(Y251=0,0,Y279/Y251*100)</f>
        <v>0.15813758602557421</v>
      </c>
      <c r="AA279" s="772">
        <v>6.0236796448722583</v>
      </c>
      <c r="AB279" s="737">
        <f>+IF(AA251=0,0,AA279/AA251*100)</f>
        <v>7.402198935508579E-2</v>
      </c>
      <c r="AC279" s="772">
        <v>7.3147828149337233</v>
      </c>
      <c r="AD279" s="737">
        <f>+IF(AC251=0,0,AC279/AC251*100)</f>
        <v>8.7056477618585468E-2</v>
      </c>
      <c r="AE279" s="772">
        <f t="shared" si="261"/>
        <v>23.577436996701977</v>
      </c>
      <c r="AF279" s="737">
        <f>+IF(AE251=0,0,AE279/AE251*100)</f>
        <v>0.10244486724077545</v>
      </c>
      <c r="AG279" s="772">
        <v>6.903666828274817</v>
      </c>
      <c r="AH279" s="737">
        <f>+IF(AG251=0,0,AG279/AG251*100)</f>
        <v>6.8048275864114521E-2</v>
      </c>
      <c r="AI279" s="772">
        <v>9.3248732304863857</v>
      </c>
      <c r="AJ279" s="737">
        <f>+IF(AI251=0,0,AI279/AI251*100)</f>
        <v>8.4527330013071417E-2</v>
      </c>
      <c r="AK279" s="772">
        <v>9.5287463095999989</v>
      </c>
      <c r="AL279" s="737">
        <f>+IF(AK251=0,0,AK279/AK251*100)</f>
        <v>9.1043578233636027E-2</v>
      </c>
      <c r="AM279" s="772">
        <f t="shared" si="262"/>
        <v>25.757286368361203</v>
      </c>
      <c r="AN279" s="737">
        <f>+IF(AM251=0,0,AM279/AM251*100)</f>
        <v>8.1399193764844432E-2</v>
      </c>
      <c r="AO279" s="772">
        <f t="shared" si="234"/>
        <v>49.334723365063184</v>
      </c>
      <c r="AP279" s="737">
        <f>+IF(AO251=0,0,AO279/AO251*100)</f>
        <v>9.026087353246634E-2</v>
      </c>
      <c r="AQ279" s="651"/>
      <c r="AR279" s="772">
        <v>133.32345342639999</v>
      </c>
      <c r="AS279" s="737">
        <f>+IF(AR251=0,0,AR279/AR251*100)</f>
        <v>0.11536963192921039</v>
      </c>
      <c r="AT279" s="772">
        <v>9.0159231549999994</v>
      </c>
      <c r="AU279" s="737">
        <f>+IF(AT251=0,0,AT279/AT251*100)</f>
        <v>9.063227015273613E-2</v>
      </c>
      <c r="AV279" s="772">
        <v>2.8878543238000001</v>
      </c>
      <c r="AW279" s="737">
        <f>+IF(AV251=0,0,AV279/AV251*100)</f>
        <v>3.1106399281970187E-2</v>
      </c>
      <c r="AX279" s="772">
        <v>10.651033232</v>
      </c>
      <c r="AY279" s="737">
        <f>+IF(AX251=0,0,AX279/AX251*100)</f>
        <v>0.10063772178261175</v>
      </c>
      <c r="AZ279" s="772">
        <f t="shared" si="263"/>
        <v>22.554810710799998</v>
      </c>
      <c r="BA279" s="737">
        <f>+IF(AZ251=0,0,AZ279/AZ251*100)</f>
        <v>7.5648846877169981E-2</v>
      </c>
      <c r="BB279" s="772">
        <v>14.4634109656</v>
      </c>
      <c r="BC279" s="737">
        <f>+IF(BB251=0,0,BB279/BB251*100)</f>
        <v>0.18503164301614217</v>
      </c>
      <c r="BD279" s="772">
        <v>13.250731610500001</v>
      </c>
      <c r="BE279" s="737">
        <f>+IF(BD251=0,0,BD279/BD251*100)</f>
        <v>0.17883701471818778</v>
      </c>
      <c r="BF279" s="772">
        <v>12.721144906200001</v>
      </c>
      <c r="BG279" s="737">
        <f>+IF(BF251=0,0,BF279/BF251*100)</f>
        <v>0.16461041386597441</v>
      </c>
      <c r="BH279" s="772">
        <f t="shared" si="264"/>
        <v>40.435287482300005</v>
      </c>
      <c r="BI279" s="737">
        <f>+IF(BH251=0,0,BH279/BH251*100)</f>
        <v>0.17615680468080194</v>
      </c>
      <c r="BJ279" s="772">
        <f t="shared" si="235"/>
        <v>62.990098193100003</v>
      </c>
      <c r="BK279" s="737">
        <f>+IF(BJ251=0,0,BJ279/BJ251*100)</f>
        <v>0.11936886590756658</v>
      </c>
      <c r="BL279" s="772">
        <v>13.976845097999998</v>
      </c>
      <c r="BM279" s="737">
        <f>+IF(BL251=0,0,BL279/BL251*100)</f>
        <v>0.18059110542201148</v>
      </c>
      <c r="BN279" s="772">
        <v>8.6190617068000002</v>
      </c>
      <c r="BO279" s="737">
        <f>+IF(BN251=0,0,BN279/BN251*100)</f>
        <v>8.8560785653838084E-2</v>
      </c>
      <c r="BP279" s="772">
        <v>15.257907486199999</v>
      </c>
      <c r="BQ279" s="737">
        <f>+IF(BP251=0,0,BP279/BP251*100)</f>
        <v>0.15686428588706408</v>
      </c>
      <c r="BR279" s="772">
        <f t="shared" si="265"/>
        <v>37.853814290999999</v>
      </c>
      <c r="BS279" s="737">
        <f>+IF(BR251=0,0,BR279/BR251*100)</f>
        <v>0.13917515469570502</v>
      </c>
      <c r="BT279" s="772">
        <v>10.632668774199999</v>
      </c>
      <c r="BU279" s="737">
        <f>+IF(BT251=0,0,BT279/BT251*100)</f>
        <v>0.10202993590056053</v>
      </c>
      <c r="BV279" s="772">
        <v>11.3200544653</v>
      </c>
      <c r="BW279" s="737">
        <f>+IF(BV251=0,0,BV279/BV251*100)</f>
        <v>9.2103986229670545E-2</v>
      </c>
      <c r="BX279" s="772">
        <v>10.526817702799999</v>
      </c>
      <c r="BY279" s="737">
        <f>+IF(BX251=0,0,BX279/BX251*100)</f>
        <v>8.1714820054465606E-2</v>
      </c>
      <c r="BZ279" s="772">
        <f t="shared" si="266"/>
        <v>32.479540942299998</v>
      </c>
      <c r="CA279" s="737">
        <f>+IF(BZ251=0,0,BZ279/BZ251*100)</f>
        <v>9.1249976076841363E-2</v>
      </c>
      <c r="CB279" s="772">
        <f t="shared" si="236"/>
        <v>70.333355233299997</v>
      </c>
      <c r="CC279" s="737">
        <f>+IF(CB251=0,0,CB279/CB251*100)</f>
        <v>0.1120087846328654</v>
      </c>
      <c r="CE279" s="772">
        <f t="shared" si="237"/>
        <v>111.44635132978766</v>
      </c>
      <c r="CF279" s="737">
        <f>+IF(CE251=0,0,CE279/CE251*100)</f>
        <v>5.8013371884770251E-2</v>
      </c>
      <c r="CG279" s="772">
        <v>4.5182248250000008</v>
      </c>
      <c r="CH279" s="737">
        <f>+IF(CG251=0,0,CG279/CG251*100)</f>
        <v>3.3747310312767315E-2</v>
      </c>
      <c r="CI279" s="772">
        <v>2.7121214720999998</v>
      </c>
      <c r="CJ279" s="737">
        <f>+IF(CI251=0,0,CI279/CI251*100)</f>
        <v>2.2902065188663372E-2</v>
      </c>
      <c r="CK279" s="772">
        <v>3.4223941471999995</v>
      </c>
      <c r="CL279" s="737">
        <f>+IF(CK251=0,0,CK279/CK251*100)</f>
        <v>2.4342569323771962E-2</v>
      </c>
      <c r="CM279" s="772">
        <f t="shared" si="267"/>
        <v>10.652740444300001</v>
      </c>
      <c r="CN279" s="737">
        <f>+IF(CM251=0,0,CM279/CM251*100)</f>
        <v>2.711314043221048E-2</v>
      </c>
      <c r="CO279" s="772">
        <v>3.6875456317999999</v>
      </c>
      <c r="CP279" s="737">
        <f>+IF(CO251=0,0,CO279/CO251*100)</f>
        <v>2.7178803310029157E-2</v>
      </c>
      <c r="CQ279" s="772">
        <v>5.4275755494000002</v>
      </c>
      <c r="CR279" s="737">
        <f>+IF(CQ251=0,0,CQ279/CQ251*100)</f>
        <v>4.4714452709309904E-2</v>
      </c>
      <c r="CS279" s="772">
        <v>9.7431778223999999</v>
      </c>
      <c r="CT279" s="737">
        <f>+IF(CS251=0,0,CS279/CS251*100)</f>
        <v>8.3541305588034687E-2</v>
      </c>
      <c r="CU279" s="772">
        <f t="shared" si="268"/>
        <v>18.858299003599999</v>
      </c>
      <c r="CV279" s="737">
        <f>+IF(CU251=0,0,CU279/CU251*100)</f>
        <v>5.0465445314240957E-2</v>
      </c>
      <c r="CW279" s="772">
        <f t="shared" si="238"/>
        <v>29.5110394479</v>
      </c>
      <c r="CX279" s="737">
        <f>+IF(CW251=0,0,CW279/CW251*100)</f>
        <v>3.8496665428315743E-2</v>
      </c>
      <c r="CY279" s="772">
        <v>11.510489680799999</v>
      </c>
      <c r="CZ279" s="737">
        <f>+IF(CY251=0,0,CY279/CY251*100)</f>
        <v>7.6493674092621144E-2</v>
      </c>
      <c r="DA279" s="772">
        <v>13.972190562500002</v>
      </c>
      <c r="DB279" s="737">
        <f>+IF(DA251=0,0,DA279/DA251*100)</f>
        <v>7.7806123545985151E-2</v>
      </c>
      <c r="DC279" s="772">
        <v>18.711114324500002</v>
      </c>
      <c r="DD279" s="737">
        <f>+IF(DC251=0,0,DC279/DC251*100)</f>
        <v>9.1439030637680913E-2</v>
      </c>
      <c r="DE279" s="772">
        <f t="shared" si="269"/>
        <v>44.193794567800005</v>
      </c>
      <c r="DF279" s="737">
        <f>+IF(DE251=0,0,DE279/DE251*100)</f>
        <v>8.2654233839732166E-2</v>
      </c>
      <c r="DG279" s="772">
        <v>12.649482103239308</v>
      </c>
      <c r="DH279" s="737">
        <f>+IF(DG251=0,0,DG279/DG251*100)</f>
        <v>6.7380209672658592E-2</v>
      </c>
      <c r="DI279" s="772">
        <v>12.181119307535551</v>
      </c>
      <c r="DJ279" s="737">
        <f>+IF(DI251=0,0,DI279/DI251*100)</f>
        <v>5.5212136901554493E-2</v>
      </c>
      <c r="DK279" s="772">
        <v>12.910915903312787</v>
      </c>
      <c r="DL279" s="737">
        <f>+IF(DK251=0,0,DK279/DK251*100)</f>
        <v>6.1067789311655921E-2</v>
      </c>
      <c r="DM279" s="772">
        <f t="shared" si="270"/>
        <v>37.741517314087645</v>
      </c>
      <c r="DN279" s="737">
        <f>+IF(DM251=0,0,DM279/DM251*100)</f>
        <v>6.0895391377805613E-2</v>
      </c>
      <c r="DO279" s="772">
        <f t="shared" si="239"/>
        <v>81.935311881887657</v>
      </c>
      <c r="DP279" s="737">
        <f>+IF(DO251=0,0,DO279/DO251*100)</f>
        <v>7.097290642031602E-2</v>
      </c>
      <c r="DR279" s="772">
        <f t="shared" si="240"/>
        <v>204.28359294095952</v>
      </c>
      <c r="DS279" s="737">
        <f>+IF(DR251=0,0,DR279/DR251*100)</f>
        <v>9.7537998950654486E-2</v>
      </c>
      <c r="DT279" s="772">
        <v>18.395837329172942</v>
      </c>
      <c r="DU279" s="737">
        <f>+IF(DT251=0,0,DT279/DT251*100)</f>
        <v>0.10460514925700329</v>
      </c>
      <c r="DV279" s="772">
        <v>16.504292669214937</v>
      </c>
      <c r="DW279" s="737">
        <f>+IF(DV251=0,0,DV279/DV251*100)</f>
        <v>9.5139146919498763E-2</v>
      </c>
      <c r="DX279" s="772">
        <v>16.700453211114507</v>
      </c>
      <c r="DY279" s="737">
        <f>+IF(DX251=0,0,DX279/DX251*100)</f>
        <v>9.4767140739685021E-2</v>
      </c>
      <c r="DZ279" s="772">
        <f t="shared" si="271"/>
        <v>51.600583209502389</v>
      </c>
      <c r="EA279" s="737">
        <f>+IF(DZ251=0,0,DZ279/DZ251*100)</f>
        <v>9.8181859189448495E-2</v>
      </c>
      <c r="EB279" s="772">
        <v>16.545195786182237</v>
      </c>
      <c r="EC279" s="737">
        <f>+IF(EB251=0,0,EB279/EB251*100)</f>
        <v>0.10424462651924492</v>
      </c>
      <c r="ED279" s="772">
        <v>16.602966561175588</v>
      </c>
      <c r="EE279" s="737">
        <f>+IF(ED251=0,0,ED279/ED251*100)</f>
        <v>9.461670499798655E-2</v>
      </c>
      <c r="EF279" s="772">
        <v>16.36633683627047</v>
      </c>
      <c r="EG279" s="737">
        <f>+IF(EF251=0,0,EF279/EF251*100)</f>
        <v>8.9225571341210147E-2</v>
      </c>
      <c r="EH279" s="772">
        <f t="shared" si="272"/>
        <v>49.514499183628295</v>
      </c>
      <c r="EI279" s="737">
        <f>+IF(EH251=0,0,EH279/EH251*100)</f>
        <v>9.5658438234081766E-2</v>
      </c>
      <c r="EJ279" s="772">
        <f t="shared" si="241"/>
        <v>101.11508239313068</v>
      </c>
      <c r="EK279" s="737">
        <f>+IF(EJ251=0,0,EJ279/EJ251*100)</f>
        <v>9.692975637713229E-2</v>
      </c>
      <c r="EL279" s="772">
        <v>17.282346900915169</v>
      </c>
      <c r="EM279" s="737">
        <f>+IF(EL251=0,0,EL279/EL251*100)</f>
        <v>0.10691727702346913</v>
      </c>
      <c r="EN279" s="772">
        <v>16.345542836408523</v>
      </c>
      <c r="EO279" s="737">
        <f>+IF(EN251=0,0,EN279/EN251*100)</f>
        <v>9.6959490764663647E-2</v>
      </c>
      <c r="EP279" s="772">
        <v>17.301413256247574</v>
      </c>
      <c r="EQ279" s="737">
        <f>+IF(EP251=0,0,EP279/EP251*100)</f>
        <v>0.10190997491982053</v>
      </c>
      <c r="ER279" s="772">
        <f t="shared" si="273"/>
        <v>50.92930299357127</v>
      </c>
      <c r="ES279" s="737">
        <f>+IF(ER251=0,0,ER279/ER251*100)</f>
        <v>0.10185964068538647</v>
      </c>
      <c r="ET279" s="772">
        <v>17.368186345936437</v>
      </c>
      <c r="EU279" s="737">
        <f>+IF(ET251=0,0,ET279/ET251*100)</f>
        <v>9.4904797390944193E-2</v>
      </c>
      <c r="EV279" s="772">
        <v>16.947481000213589</v>
      </c>
      <c r="EW279" s="737">
        <f>+IF(EV251=0,0,EV279/EV251*100)</f>
        <v>9.1792037689726366E-2</v>
      </c>
      <c r="EX279" s="772">
        <v>17.923540208107553</v>
      </c>
      <c r="EY279" s="737">
        <f>+IF(EX251=0,0,EX279/EX251*100)</f>
        <v>9.7627716684733246E-2</v>
      </c>
      <c r="EZ279" s="772">
        <f t="shared" si="274"/>
        <v>52.239207554257575</v>
      </c>
      <c r="FA279" s="737">
        <f>+IF(EZ251=0,0,EZ279/EZ251*100)</f>
        <v>9.4769093808207139E-2</v>
      </c>
      <c r="FB279" s="772">
        <f t="shared" si="242"/>
        <v>103.16851054782884</v>
      </c>
      <c r="FC279" s="737">
        <f>+IF(FB251=0,0,FB279/FB251*100)</f>
        <v>9.8141588282761094E-2</v>
      </c>
      <c r="FD279" s="772">
        <v>211.06190838712308</v>
      </c>
      <c r="FE279" s="737">
        <f>+IF(FD251=0,0,FD279/FD251*100)</f>
        <v>8.9639563610451153E-2</v>
      </c>
      <c r="FF279" s="772">
        <v>221.95541358060584</v>
      </c>
      <c r="FG279" s="737">
        <f>+IF(FF251=0,0,FF279/FF251*100)</f>
        <v>8.410112442840173E-2</v>
      </c>
      <c r="FH279" s="772">
        <v>236.60990307891728</v>
      </c>
      <c r="FI279" s="737">
        <f>+IF(FH251=0,0,FH279/FH251*100)</f>
        <v>7.9388904223099285E-2</v>
      </c>
      <c r="FJ279" s="772">
        <v>246.86285825373756</v>
      </c>
      <c r="FK279" s="737">
        <f>+IF(FJ251=0,0,FJ279/FJ251*100)</f>
        <v>8.6964366139622218E-2</v>
      </c>
    </row>
    <row r="280" spans="2:167" s="648" customFormat="1" ht="13.5" customHeight="1">
      <c r="B280" s="769"/>
      <c r="C280" s="771" t="s">
        <v>4812</v>
      </c>
      <c r="D280" s="769"/>
      <c r="E280" s="772">
        <f t="shared" si="229"/>
        <v>6.5501048167322793</v>
      </c>
      <c r="F280" s="737">
        <f>+IF(E251=0,0,E280/E251*100)</f>
        <v>7.0884059956063611E-3</v>
      </c>
      <c r="G280" s="772">
        <v>0.55546457894756163</v>
      </c>
      <c r="H280" s="737">
        <f>+IF(G251=0,0,G280/G251*100)</f>
        <v>9.5317881940859012E-3</v>
      </c>
      <c r="I280" s="772">
        <v>0.71995704058323495</v>
      </c>
      <c r="J280" s="737">
        <f>+IF(I251=0,0,I280/I251*100)</f>
        <v>1.7134219570593495E-2</v>
      </c>
      <c r="K280" s="772">
        <v>0.7057987823812093</v>
      </c>
      <c r="L280" s="737">
        <f>+IF(K251=0,0,K280/K251*100)</f>
        <v>1.0509231013968289E-2</v>
      </c>
      <c r="M280" s="772">
        <f t="shared" si="259"/>
        <v>1.9812204019120059</v>
      </c>
      <c r="N280" s="737">
        <f>+IF(M251=0,0,M280/M251*100)</f>
        <v>1.1831465052850682E-2</v>
      </c>
      <c r="O280" s="772">
        <v>0.67229047660634067</v>
      </c>
      <c r="P280" s="737">
        <f>+IF(O251=0,0,O280/O251*100)</f>
        <v>8.4544379249824192E-3</v>
      </c>
      <c r="Q280" s="772">
        <v>0.46112525757372269</v>
      </c>
      <c r="R280" s="737">
        <f>+IF(Q251=0,0,Q280/Q251*100)</f>
        <v>6.8116324651674911E-3</v>
      </c>
      <c r="S280" s="772">
        <v>0.38436011245814583</v>
      </c>
      <c r="T280" s="737">
        <f>+IF(S251=0,0,S280/S251*100)</f>
        <v>6.1193942514695407E-3</v>
      </c>
      <c r="U280" s="772">
        <f t="shared" si="260"/>
        <v>1.5177758466382092</v>
      </c>
      <c r="V280" s="737">
        <f>+IF(U251=0,0,U280/U251*100)</f>
        <v>7.2266048836708875E-3</v>
      </c>
      <c r="W280" s="772">
        <f t="shared" si="231"/>
        <v>3.4989962485502151</v>
      </c>
      <c r="X280" s="737">
        <f>+IF(W251=0,0,W280/W251*100)</f>
        <v>9.2693640962103509E-3</v>
      </c>
      <c r="Y280" s="772">
        <v>0.49633458722365542</v>
      </c>
      <c r="Z280" s="737">
        <f>+IF(Y251=0,0,Y280/Y251*100)</f>
        <v>7.6657240626699635E-3</v>
      </c>
      <c r="AA280" s="772">
        <v>0.38351447337199163</v>
      </c>
      <c r="AB280" s="737">
        <f>+IF(AA251=0,0,AA280/AA251*100)</f>
        <v>4.7128177358550273E-3</v>
      </c>
      <c r="AC280" s="772">
        <v>0.3843338854087594</v>
      </c>
      <c r="AD280" s="737">
        <f>+IF(AC251=0,0,AC280/AC251*100)</f>
        <v>4.5741281921375561E-3</v>
      </c>
      <c r="AE280" s="772">
        <f t="shared" si="261"/>
        <v>1.2641829460044065</v>
      </c>
      <c r="AF280" s="737">
        <f>+IF(AE251=0,0,AE280/AE251*100)</f>
        <v>5.4929233440254611E-3</v>
      </c>
      <c r="AG280" s="772">
        <v>0.43545355128449542</v>
      </c>
      <c r="AH280" s="737">
        <f>+IF(AG251=0,0,AG280/AG251*100)</f>
        <v>4.2921919786822185E-3</v>
      </c>
      <c r="AI280" s="772">
        <v>0.54778679889316217</v>
      </c>
      <c r="AJ280" s="737">
        <f>+IF(AI251=0,0,AI280/AI251*100)</f>
        <v>4.9655319040118624E-3</v>
      </c>
      <c r="AK280" s="772">
        <v>0.80368527199999984</v>
      </c>
      <c r="AL280" s="737">
        <f>+IF(AK251=0,0,AK280/AK251*100)</f>
        <v>7.6789097494216543E-3</v>
      </c>
      <c r="AM280" s="772">
        <f t="shared" si="262"/>
        <v>1.7869256221776575</v>
      </c>
      <c r="AN280" s="737">
        <f>+IF(AM251=0,0,AM280/AM251*100)</f>
        <v>5.647112932737829E-3</v>
      </c>
      <c r="AO280" s="772">
        <f t="shared" si="234"/>
        <v>3.0511085681820642</v>
      </c>
      <c r="AP280" s="737">
        <f>+IF(AO251=0,0,AO280/AO251*100)</f>
        <v>5.5821884835282089E-3</v>
      </c>
      <c r="AQ280" s="651"/>
      <c r="AR280" s="772">
        <v>6.8848115369</v>
      </c>
      <c r="AS280" s="737">
        <f>+IF(AR251=0,0,AR280/AR251*100)</f>
        <v>5.9576777566193138E-3</v>
      </c>
      <c r="AT280" s="772">
        <v>0.70447018500000014</v>
      </c>
      <c r="AU280" s="737">
        <f>+IF(AT251=0,0,AT280/AT251*100)</f>
        <v>7.0816632998984361E-3</v>
      </c>
      <c r="AV280" s="772">
        <v>0.83444407819999999</v>
      </c>
      <c r="AW280" s="737">
        <f>+IF(AV251=0,0,AV280/AV251*100)</f>
        <v>8.988178683753574E-3</v>
      </c>
      <c r="AX280" s="772">
        <v>1.0771306463999999</v>
      </c>
      <c r="AY280" s="737">
        <f>+IF(AX251=0,0,AX280/AX251*100)</f>
        <v>1.0177413961140474E-2</v>
      </c>
      <c r="AZ280" s="772">
        <f t="shared" si="263"/>
        <v>2.6160449096000002</v>
      </c>
      <c r="BA280" s="737">
        <f>+IF(AZ251=0,0,AZ280/AZ251*100)</f>
        <v>8.7742159900002573E-3</v>
      </c>
      <c r="BB280" s="772">
        <v>0.86228742159999994</v>
      </c>
      <c r="BC280" s="737">
        <f>+IF(BB251=0,0,BB280/BB251*100)</f>
        <v>1.1031316108646718E-2</v>
      </c>
      <c r="BD280" s="772">
        <v>0.49596171150000001</v>
      </c>
      <c r="BE280" s="737">
        <f>+IF(BD251=0,0,BD280/BD251*100)</f>
        <v>6.693691677288169E-3</v>
      </c>
      <c r="BF280" s="772">
        <v>0.47193287279999996</v>
      </c>
      <c r="BG280" s="737">
        <f>+IF(BF251=0,0,BF280/BF251*100)</f>
        <v>6.1067668108005192E-3</v>
      </c>
      <c r="BH280" s="772">
        <f t="shared" si="264"/>
        <v>1.8301820058999998</v>
      </c>
      <c r="BI280" s="737">
        <f>+IF(BH251=0,0,BH280/BH251*100)</f>
        <v>7.9732093974791297E-3</v>
      </c>
      <c r="BJ280" s="772">
        <f t="shared" si="235"/>
        <v>4.4462269155000005</v>
      </c>
      <c r="BK280" s="737">
        <f>+IF(BJ251=0,0,BJ280/BJ251*100)</f>
        <v>8.4257856344962939E-3</v>
      </c>
      <c r="BL280" s="772">
        <v>0.36189708799999998</v>
      </c>
      <c r="BM280" s="737">
        <f>+IF(BL251=0,0,BL280/BL251*100)</f>
        <v>4.6759762101304904E-3</v>
      </c>
      <c r="BN280" s="772">
        <v>0.37742649880000001</v>
      </c>
      <c r="BO280" s="737">
        <f>+IF(BN251=0,0,BN280/BN251*100)</f>
        <v>3.8780540617239824E-3</v>
      </c>
      <c r="BP280" s="772">
        <v>0.36494191659999997</v>
      </c>
      <c r="BQ280" s="737">
        <f>+IF(BP251=0,0,BP280/BP251*100)</f>
        <v>3.7519137659926104E-3</v>
      </c>
      <c r="BR280" s="772">
        <f t="shared" si="265"/>
        <v>1.1042655034</v>
      </c>
      <c r="BS280" s="737">
        <f>+IF(BR251=0,0,BR280/BR251*100)</f>
        <v>4.0599956738670197E-3</v>
      </c>
      <c r="BT280" s="772">
        <v>0.45408589780000003</v>
      </c>
      <c r="BU280" s="737">
        <f>+IF(BT251=0,0,BT280/BT251*100)</f>
        <v>4.3573590064521096E-3</v>
      </c>
      <c r="BV280" s="772">
        <v>0.41698669440000008</v>
      </c>
      <c r="BW280" s="737">
        <f>+IF(BV251=0,0,BV280/BV251*100)</f>
        <v>3.392751940964766E-3</v>
      </c>
      <c r="BX280" s="772">
        <v>0.46324652580000003</v>
      </c>
      <c r="BY280" s="737">
        <f>+IF(BX251=0,0,BX280/BX251*100)</f>
        <v>3.5959686550413668E-3</v>
      </c>
      <c r="BZ280" s="772">
        <f t="shared" si="266"/>
        <v>1.3343191180000002</v>
      </c>
      <c r="CA280" s="737">
        <f>+IF(BZ251=0,0,BZ280/BZ251*100)</f>
        <v>3.74871639388848E-3</v>
      </c>
      <c r="CB280" s="772">
        <f t="shared" si="236"/>
        <v>2.4385846214000004</v>
      </c>
      <c r="CC280" s="737">
        <f>+IF(CB251=0,0,CB280/CB251*100)</f>
        <v>3.8835471272681173E-3</v>
      </c>
      <c r="CE280" s="772">
        <f t="shared" si="237"/>
        <v>9.402612719319988</v>
      </c>
      <c r="CF280" s="737">
        <f>+IF(CE251=0,0,CE280/CE251*100)</f>
        <v>4.894527832142539E-3</v>
      </c>
      <c r="CG280" s="772">
        <v>0.53319149499999996</v>
      </c>
      <c r="CH280" s="737">
        <f>+IF(CG251=0,0,CG280/CG251*100)</f>
        <v>3.9824885955942486E-3</v>
      </c>
      <c r="CI280" s="772">
        <v>0.71632417810000004</v>
      </c>
      <c r="CJ280" s="737">
        <f>+IF(CI251=0,0,CI280/CI251*100)</f>
        <v>6.0488820990599887E-3</v>
      </c>
      <c r="CK280" s="772">
        <v>0.65489681280000001</v>
      </c>
      <c r="CL280" s="737">
        <f>+IF(CK251=0,0,CK280/CK251*100)</f>
        <v>4.6581049346826426E-3</v>
      </c>
      <c r="CM280" s="772">
        <f t="shared" si="267"/>
        <v>1.9044124859</v>
      </c>
      <c r="CN280" s="737">
        <f>+IF(CM251=0,0,CM280/CM251*100)</f>
        <v>4.8470723041684604E-3</v>
      </c>
      <c r="CO280" s="772">
        <v>0.69924539059999991</v>
      </c>
      <c r="CP280" s="737">
        <f>+IF(CO251=0,0,CO280/CO251*100)</f>
        <v>5.153740410063801E-3</v>
      </c>
      <c r="CQ280" s="772">
        <v>0.73803054739999996</v>
      </c>
      <c r="CR280" s="737">
        <f>+IF(CQ251=0,0,CQ280/CQ251*100)</f>
        <v>6.0801792088166339E-3</v>
      </c>
      <c r="CS280" s="772">
        <v>0.7006234496</v>
      </c>
      <c r="CT280" s="737">
        <f>+IF(CS251=0,0,CS280/CS251*100)</f>
        <v>6.0073826806908166E-3</v>
      </c>
      <c r="CU280" s="772">
        <f t="shared" si="268"/>
        <v>2.1378993876000001</v>
      </c>
      <c r="CV280" s="737">
        <f>+IF(CU251=0,0,CU280/CU251*100)</f>
        <v>5.7210909961540601E-3</v>
      </c>
      <c r="CW280" s="772">
        <f t="shared" si="238"/>
        <v>4.0423118735000001</v>
      </c>
      <c r="CX280" s="737">
        <f>+IF(CW251=0,0,CW280/CW251*100)</f>
        <v>5.2731293326948965E-3</v>
      </c>
      <c r="CY280" s="772">
        <v>0.69301693139999998</v>
      </c>
      <c r="CZ280" s="737">
        <f>+IF(CY251=0,0,CY280/CY251*100)</f>
        <v>4.6054870610418375E-3</v>
      </c>
      <c r="DA280" s="772">
        <v>0.71801768750000006</v>
      </c>
      <c r="DB280" s="737">
        <f>+IF(DA251=0,0,DA280/DA251*100)</f>
        <v>3.9983832636642479E-3</v>
      </c>
      <c r="DC280" s="772">
        <v>0.86073882079999997</v>
      </c>
      <c r="DD280" s="737">
        <f>+IF(DC251=0,0,DC280/DC251*100)</f>
        <v>4.2063301009880229E-3</v>
      </c>
      <c r="DE280" s="772">
        <f t="shared" si="269"/>
        <v>2.2717734397</v>
      </c>
      <c r="DF280" s="737">
        <f>+IF(DE251=0,0,DE280/DE251*100)</f>
        <v>4.2488248622277978E-3</v>
      </c>
      <c r="DG280" s="772">
        <v>1.0952178390227345</v>
      </c>
      <c r="DH280" s="737">
        <f>+IF(DG251=0,0,DG280/DG251*100)</f>
        <v>5.8339153356871468E-3</v>
      </c>
      <c r="DI280" s="772">
        <v>1.1092093584207756</v>
      </c>
      <c r="DJ280" s="737">
        <f>+IF(DI251=0,0,DI280/DI251*100)</f>
        <v>5.0276019307788512E-3</v>
      </c>
      <c r="DK280" s="772">
        <v>0.88410020867647754</v>
      </c>
      <c r="DL280" s="737">
        <f>+IF(DK251=0,0,DK280/DK251*100)</f>
        <v>4.1817362670601051E-3</v>
      </c>
      <c r="DM280" s="772">
        <f t="shared" si="270"/>
        <v>3.0885274061199879</v>
      </c>
      <c r="DN280" s="737">
        <f>+IF(DM251=0,0,DM280/DM251*100)</f>
        <v>4.9832942224225987E-3</v>
      </c>
      <c r="DO280" s="772">
        <f t="shared" si="239"/>
        <v>5.3603008458199879</v>
      </c>
      <c r="DP280" s="737">
        <f>+IF(DO251=0,0,DO280/DO251*100)</f>
        <v>4.6431278721869463E-3</v>
      </c>
      <c r="DR280" s="772">
        <f t="shared" si="240"/>
        <v>12.323071266520984</v>
      </c>
      <c r="DS280" s="737">
        <f>+IF(DR251=0,0,DR280/DR251*100)</f>
        <v>5.8838191308400742E-3</v>
      </c>
      <c r="DT280" s="772">
        <v>1.0292794499272457</v>
      </c>
      <c r="DU280" s="737">
        <f>+IF(DT251=0,0,DT280/DT251*100)</f>
        <v>5.8528420620496116E-3</v>
      </c>
      <c r="DV280" s="772">
        <v>1.0896382687443402</v>
      </c>
      <c r="DW280" s="737">
        <f>+IF(DV251=0,0,DV280/DV251*100)</f>
        <v>6.2812298240774739E-3</v>
      </c>
      <c r="DX280" s="772">
        <v>1.298627854792368</v>
      </c>
      <c r="DY280" s="737">
        <f>+IF(DX251=0,0,DX280/DX251*100)</f>
        <v>7.3690963429471311E-3</v>
      </c>
      <c r="DZ280" s="772">
        <f t="shared" si="271"/>
        <v>3.4175455734639542</v>
      </c>
      <c r="EA280" s="737">
        <f>+IF(DZ251=0,0,DZ280/DZ251*100)</f>
        <v>6.5026586406017623E-3</v>
      </c>
      <c r="EB280" s="772">
        <v>1.2449699002576617</v>
      </c>
      <c r="EC280" s="737">
        <f>+IF(EB251=0,0,EB280/EB251*100)</f>
        <v>7.8440547913279368E-3</v>
      </c>
      <c r="ED280" s="772">
        <v>1.298950979039549</v>
      </c>
      <c r="EE280" s="737">
        <f>+IF(ED251=0,0,ED280/ED251*100)</f>
        <v>7.4024398674647817E-3</v>
      </c>
      <c r="EF280" s="772">
        <v>0.88536370612174797</v>
      </c>
      <c r="EG280" s="737">
        <f>+IF(EF251=0,0,EF280/EF251*100)</f>
        <v>4.8268029256500356E-3</v>
      </c>
      <c r="EH280" s="772">
        <f t="shared" si="272"/>
        <v>3.4292845854189591</v>
      </c>
      <c r="EI280" s="737">
        <f>+IF(EH251=0,0,EH280/EH251*100)</f>
        <v>6.6251302771906627E-3</v>
      </c>
      <c r="EJ280" s="772">
        <f t="shared" si="241"/>
        <v>6.8468301588829128</v>
      </c>
      <c r="EK280" s="737">
        <f>+IF(EJ251=0,0,EJ280/EJ251*100)</f>
        <v>6.5634281607548682E-3</v>
      </c>
      <c r="EL280" s="772">
        <v>0.86004241690082162</v>
      </c>
      <c r="EM280" s="737">
        <f>+IF(EL251=0,0,EL280/EL251*100)</f>
        <v>5.3206542992635898E-3</v>
      </c>
      <c r="EN280" s="772">
        <v>0.8743819076160414</v>
      </c>
      <c r="EO280" s="737">
        <f>+IF(EN251=0,0,EN280/EN251*100)</f>
        <v>5.1867120807665094E-3</v>
      </c>
      <c r="EP280" s="772">
        <v>0.87669697471427455</v>
      </c>
      <c r="EQ280" s="737">
        <f>+IF(EP251=0,0,EP280/EP251*100)</f>
        <v>5.1639808483940983E-3</v>
      </c>
      <c r="ER280" s="772">
        <f t="shared" si="273"/>
        <v>2.6111212992311374</v>
      </c>
      <c r="ES280" s="737">
        <f>+IF(ER251=0,0,ER280/ER251*100)</f>
        <v>5.2222956469523225E-3</v>
      </c>
      <c r="ET280" s="772">
        <v>0.95751499121146166</v>
      </c>
      <c r="EU280" s="737">
        <f>+IF(ET251=0,0,ET280/ET251*100)</f>
        <v>5.2321390633269316E-3</v>
      </c>
      <c r="EV280" s="772">
        <v>0.94561124331094093</v>
      </c>
      <c r="EW280" s="737">
        <f>+IF(EV251=0,0,EV280/EV251*100)</f>
        <v>5.1216804954513865E-3</v>
      </c>
      <c r="EX280" s="772">
        <v>0.96199357388453122</v>
      </c>
      <c r="EY280" s="737">
        <f>+IF(EX251=0,0,EX280/EX251*100)</f>
        <v>5.239882020698701E-3</v>
      </c>
      <c r="EZ280" s="772">
        <f t="shared" si="274"/>
        <v>2.8651198084069338</v>
      </c>
      <c r="FA280" s="737">
        <f>+IF(EZ251=0,0,EZ280/EZ251*100)</f>
        <v>5.1977206509622774E-3</v>
      </c>
      <c r="FB280" s="772">
        <f t="shared" si="242"/>
        <v>5.4762411076380708</v>
      </c>
      <c r="FC280" s="737">
        <f>+IF(FB251=0,0,FB280/FB251*100)</f>
        <v>5.2094093175241397E-3</v>
      </c>
      <c r="FD280" s="772">
        <v>13.312282621118838</v>
      </c>
      <c r="FE280" s="737">
        <f>+IF(FD251=0,0,FD280/FD251*100)</f>
        <v>5.6538255241554963E-3</v>
      </c>
      <c r="FF280" s="772">
        <v>13.805195474718008</v>
      </c>
      <c r="FG280" s="737">
        <f>+IF(FF251=0,0,FF280/FF251*100)</f>
        <v>5.2309265345133141E-3</v>
      </c>
      <c r="FH280" s="772">
        <v>14.697923407633045</v>
      </c>
      <c r="FI280" s="737">
        <f>+IF(FH251=0,0,FH280/FH251*100)</f>
        <v>4.9315435174234652E-3</v>
      </c>
      <c r="FJ280" s="772">
        <v>13.806656544706911</v>
      </c>
      <c r="FK280" s="737">
        <f>+IF(FJ251=0,0,FJ280/FJ251*100)</f>
        <v>4.8637820343300862E-3</v>
      </c>
    </row>
    <row r="281" spans="2:167" s="648" customFormat="1" ht="13.5" customHeight="1">
      <c r="B281" s="769"/>
      <c r="C281" s="771" t="s">
        <v>4813</v>
      </c>
      <c r="D281" s="769"/>
      <c r="E281" s="772">
        <f t="shared" si="229"/>
        <v>748.37937437111555</v>
      </c>
      <c r="F281" s="737">
        <f>+IF(E251=0,0,E281/E251*100)</f>
        <v>0.8098827412241052</v>
      </c>
      <c r="G281" s="772">
        <v>69.984554996078487</v>
      </c>
      <c r="H281" s="737">
        <f>+IF(G251=0,0,G281/G251*100)</f>
        <v>1.200936982055433</v>
      </c>
      <c r="I281" s="772">
        <v>36.620544940142359</v>
      </c>
      <c r="J281" s="737">
        <f>+IF(I251=0,0,I281/I251*100)</f>
        <v>0.87153041421871336</v>
      </c>
      <c r="K281" s="772">
        <v>48.445205479606571</v>
      </c>
      <c r="L281" s="737">
        <f>+IF(K251=0,0,K281/K251*100)</f>
        <v>0.72134136330850995</v>
      </c>
      <c r="M281" s="772">
        <f t="shared" si="259"/>
        <v>155.05030541582744</v>
      </c>
      <c r="N281" s="737">
        <f>+IF(M251=0,0,M281/M251*100)</f>
        <v>0.92593043570054234</v>
      </c>
      <c r="O281" s="772">
        <v>77.89330568844386</v>
      </c>
      <c r="P281" s="737">
        <f>+IF(O251=0,0,O281/O251*100)</f>
        <v>0.97955294717083852</v>
      </c>
      <c r="Q281" s="772">
        <v>128.30163686887164</v>
      </c>
      <c r="R281" s="737">
        <f>+IF(Q251=0,0,Q281/Q251*100)</f>
        <v>1.8952412184674448</v>
      </c>
      <c r="S281" s="772">
        <v>46.038757261367593</v>
      </c>
      <c r="T281" s="737">
        <f>+IF(S251=0,0,S281/S251*100)</f>
        <v>0.732982683161986</v>
      </c>
      <c r="U281" s="772">
        <f t="shared" si="260"/>
        <v>252.23369981868308</v>
      </c>
      <c r="V281" s="737">
        <f>+IF(U251=0,0,U281/U251*100)</f>
        <v>1.2009634301227416</v>
      </c>
      <c r="W281" s="772">
        <f t="shared" si="231"/>
        <v>407.28400523451052</v>
      </c>
      <c r="X281" s="737">
        <f>+IF(W251=0,0,W281/W251*100)</f>
        <v>1.0789562111264839</v>
      </c>
      <c r="Y281" s="772">
        <v>41.738330724082218</v>
      </c>
      <c r="Z281" s="737">
        <f>+IF(Y251=0,0,Y281/Y251*100)</f>
        <v>0.64463475728540753</v>
      </c>
      <c r="AA281" s="772">
        <v>69.809070684169967</v>
      </c>
      <c r="AB281" s="737">
        <f>+IF(AA251=0,0,AA281/AA251*100)</f>
        <v>0.85784878873345927</v>
      </c>
      <c r="AC281" s="772">
        <v>43.809549930081673</v>
      </c>
      <c r="AD281" s="737">
        <f>+IF(AC251=0,0,AC281/AC251*100)</f>
        <v>0.52139690260961136</v>
      </c>
      <c r="AE281" s="772">
        <f t="shared" si="261"/>
        <v>155.35695133833386</v>
      </c>
      <c r="AF281" s="737">
        <f>+IF(AE251=0,0,AE281/AE251*100)</f>
        <v>0.67503190686135628</v>
      </c>
      <c r="AG281" s="772">
        <v>32.432676254582844</v>
      </c>
      <c r="AH281" s="737">
        <f>+IF(AG251=0,0,AG281/AG251*100)</f>
        <v>0.31968340241223403</v>
      </c>
      <c r="AI281" s="772">
        <v>78.619502557688236</v>
      </c>
      <c r="AJ281" s="737">
        <f>+IF(AI251=0,0,AI281/AI251*100)</f>
        <v>0.71266348334159568</v>
      </c>
      <c r="AK281" s="772">
        <v>74.686238985999992</v>
      </c>
      <c r="AL281" s="737">
        <f>+IF(AK251=0,0,AK281/AK251*100)</f>
        <v>0.71359885352886132</v>
      </c>
      <c r="AM281" s="772">
        <f t="shared" si="262"/>
        <v>185.73841779827109</v>
      </c>
      <c r="AN281" s="737">
        <f>+IF(AM251=0,0,AM281/AM251*100)</f>
        <v>0.58697788438258669</v>
      </c>
      <c r="AO281" s="772">
        <f t="shared" si="234"/>
        <v>341.09536913660497</v>
      </c>
      <c r="AP281" s="737">
        <f>+IF(AO251=0,0,AO281/AO251*100)</f>
        <v>0.62405469973611949</v>
      </c>
      <c r="AQ281" s="651"/>
      <c r="AR281" s="772">
        <v>1242.8516438306001</v>
      </c>
      <c r="AS281" s="737">
        <f>+IF(AR251=0,0,AR281/AR251*100)</f>
        <v>1.0754847178520326</v>
      </c>
      <c r="AT281" s="772">
        <v>87.436946670800026</v>
      </c>
      <c r="AU281" s="737">
        <f>+IF(AT251=0,0,AT281/AT251*100)</f>
        <v>0.87895702256552011</v>
      </c>
      <c r="AV281" s="772">
        <v>79.382283966000003</v>
      </c>
      <c r="AW281" s="737">
        <f>+IF(AV251=0,0,AV281/AV251*100)</f>
        <v>0.85506287509402368</v>
      </c>
      <c r="AX281" s="772">
        <v>93.33657239359998</v>
      </c>
      <c r="AY281" s="737">
        <f>+IF(AX251=0,0,AX281/AX251*100)</f>
        <v>0.88190317315589761</v>
      </c>
      <c r="AZ281" s="772">
        <f t="shared" si="263"/>
        <v>260.15580303040002</v>
      </c>
      <c r="BA281" s="737">
        <f>+IF(AZ251=0,0,AZ281/AZ251*100)</f>
        <v>0.87256269892924654</v>
      </c>
      <c r="BB281" s="772">
        <v>79.584803752799985</v>
      </c>
      <c r="BC281" s="737">
        <f>+IF(BB251=0,0,BB281/BB251*100)</f>
        <v>1.0181351433988612</v>
      </c>
      <c r="BD281" s="772">
        <v>63.270783041500003</v>
      </c>
      <c r="BE281" s="737">
        <f>+IF(BD251=0,0,BD281/BD251*100)</f>
        <v>0.85392703517274227</v>
      </c>
      <c r="BF281" s="772">
        <v>91.966576704199994</v>
      </c>
      <c r="BG281" s="737">
        <f>+IF(BF251=0,0,BF281/BF251*100)</f>
        <v>1.1900388184193234</v>
      </c>
      <c r="BH281" s="772">
        <f t="shared" si="264"/>
        <v>234.8221634985</v>
      </c>
      <c r="BI281" s="737">
        <f>+IF(BH251=0,0,BH281/BH251*100)</f>
        <v>1.0230055124063555</v>
      </c>
      <c r="BJ281" s="772">
        <f t="shared" si="235"/>
        <v>494.97796652890003</v>
      </c>
      <c r="BK281" s="737">
        <f>+IF(BJ251=0,0,BJ281/BJ251*100)</f>
        <v>0.93800391186341214</v>
      </c>
      <c r="BL281" s="772">
        <v>101.960034828</v>
      </c>
      <c r="BM281" s="737">
        <f>+IF(BL251=0,0,BL281/BL251*100)</f>
        <v>1.3173985451902954</v>
      </c>
      <c r="BN281" s="772">
        <v>69.074084354700005</v>
      </c>
      <c r="BO281" s="737">
        <f>+IF(BN251=0,0,BN281/BN251*100)</f>
        <v>0.70973562864105222</v>
      </c>
      <c r="BP281" s="772">
        <v>46.779472745800007</v>
      </c>
      <c r="BQ281" s="737">
        <f>+IF(BP251=0,0,BP281/BP251*100)</f>
        <v>0.48093282732774256</v>
      </c>
      <c r="BR281" s="772">
        <f t="shared" si="265"/>
        <v>217.81359192850002</v>
      </c>
      <c r="BS281" s="737">
        <f>+IF(BR251=0,0,BR281/BR251*100)</f>
        <v>0.80082393067278201</v>
      </c>
      <c r="BT281" s="772">
        <v>43.9925783172</v>
      </c>
      <c r="BU281" s="737">
        <f>+IF(BT251=0,0,BT281/BT251*100)</f>
        <v>0.42214800828703736</v>
      </c>
      <c r="BV281" s="772">
        <v>60.501802220400002</v>
      </c>
      <c r="BW281" s="737">
        <f>+IF(BV251=0,0,BV281/BV251*100)</f>
        <v>0.49226416495252195</v>
      </c>
      <c r="BX281" s="772">
        <v>425.5657048356</v>
      </c>
      <c r="BY281" s="737">
        <f>+IF(BX251=0,0,BX281/BX251*100)</f>
        <v>3.3034698589625204</v>
      </c>
      <c r="BZ281" s="772">
        <f t="shared" si="266"/>
        <v>530.06008537319997</v>
      </c>
      <c r="CA281" s="737">
        <f>+IF(BZ251=0,0,BZ281/BZ251*100)</f>
        <v>1.48918268874301</v>
      </c>
      <c r="CB281" s="772">
        <f t="shared" si="236"/>
        <v>747.87367730170001</v>
      </c>
      <c r="CC281" s="737">
        <f>+IF(CB251=0,0,CB281/CB251*100)</f>
        <v>1.1910198422300522</v>
      </c>
      <c r="CE281" s="772">
        <f t="shared" si="237"/>
        <v>517.13743570510269</v>
      </c>
      <c r="CF281" s="737">
        <f>+IF(CE251=0,0,CE281/CE251*100)</f>
        <v>0.26919577011829793</v>
      </c>
      <c r="CG281" s="772">
        <v>53.229465355000002</v>
      </c>
      <c r="CH281" s="737">
        <f>+IF(CG251=0,0,CG281/CG251*100)</f>
        <v>0.39757899500228655</v>
      </c>
      <c r="CI281" s="772">
        <v>40.107098905900003</v>
      </c>
      <c r="CJ281" s="737">
        <f>+IF(CI251=0,0,CI281/CI251*100)</f>
        <v>0.33867782218466341</v>
      </c>
      <c r="CK281" s="772">
        <v>70.699409550399992</v>
      </c>
      <c r="CL281" s="737">
        <f>+IF(CK251=0,0,CK281/CK251*100)</f>
        <v>0.50286588981528679</v>
      </c>
      <c r="CM281" s="772">
        <f t="shared" si="267"/>
        <v>164.03597381129998</v>
      </c>
      <c r="CN281" s="737">
        <f>+IF(CM251=0,0,CM281/CM251*100)</f>
        <v>0.41750105685339706</v>
      </c>
      <c r="CO281" s="772">
        <v>65.093399451400003</v>
      </c>
      <c r="CP281" s="737">
        <f>+IF(CO251=0,0,CO281/CO251*100)</f>
        <v>0.47976645636983778</v>
      </c>
      <c r="CQ281" s="772">
        <v>-10.639296250800001</v>
      </c>
      <c r="CR281" s="737">
        <f>+IF(CQ251=0,0,CQ281/CQ251*100)</f>
        <v>-8.7650610247023669E-2</v>
      </c>
      <c r="CS281" s="772">
        <v>31.5322021936</v>
      </c>
      <c r="CT281" s="737">
        <f>+IF(CS251=0,0,CS281/CS251*100)</f>
        <v>0.27036777808396323</v>
      </c>
      <c r="CU281" s="772">
        <f t="shared" si="268"/>
        <v>85.986305394200002</v>
      </c>
      <c r="CV281" s="737">
        <f>+IF(CU251=0,0,CU281/CU251*100)</f>
        <v>0.23010225852375418</v>
      </c>
      <c r="CW281" s="772">
        <f t="shared" si="238"/>
        <v>250.02227920549998</v>
      </c>
      <c r="CX281" s="737">
        <f>+IF(CW251=0,0,CW281/CW251*100)</f>
        <v>0.32614994972276362</v>
      </c>
      <c r="CY281" s="772">
        <v>20.376662802399998</v>
      </c>
      <c r="CZ281" s="737">
        <f>+IF(CY251=0,0,CY281/CY251*100)</f>
        <v>0.13541437825203717</v>
      </c>
      <c r="DA281" s="772">
        <v>36.822900062499997</v>
      </c>
      <c r="DB281" s="737">
        <f>+IF(DA251=0,0,DA281/DA251*100)</f>
        <v>0.20505353822426717</v>
      </c>
      <c r="DC281" s="772">
        <v>54.986466077200006</v>
      </c>
      <c r="DD281" s="737">
        <f>+IF(DC251=0,0,DC281/DC251*100)</f>
        <v>0.26871243845201875</v>
      </c>
      <c r="DE281" s="772">
        <f t="shared" si="269"/>
        <v>112.18602894209999</v>
      </c>
      <c r="DF281" s="737">
        <f>+IF(DE251=0,0,DE281/DE251*100)</f>
        <v>0.20981792490132606</v>
      </c>
      <c r="DG281" s="772">
        <v>73.194600305459375</v>
      </c>
      <c r="DH281" s="737">
        <f>+IF(DG251=0,0,DG281/DG251*100)</f>
        <v>0.38988691198869951</v>
      </c>
      <c r="DI281" s="772">
        <v>41.887894169729037</v>
      </c>
      <c r="DJ281" s="737">
        <f>+IF(DI251=0,0,DI281/DI251*100)</f>
        <v>0.18986105373635065</v>
      </c>
      <c r="DK281" s="772">
        <v>39.84663308231432</v>
      </c>
      <c r="DL281" s="737">
        <f>+IF(DK251=0,0,DK281/DK251*100)</f>
        <v>0.18847197302441276</v>
      </c>
      <c r="DM281" s="772">
        <f t="shared" si="270"/>
        <v>154.92912755750274</v>
      </c>
      <c r="DN281" s="737">
        <f>+IF(DM251=0,0,DM281/DM251*100)</f>
        <v>0.2499759026623587</v>
      </c>
      <c r="DO281" s="772">
        <f t="shared" si="239"/>
        <v>267.11515649960273</v>
      </c>
      <c r="DP281" s="737">
        <f>+IF(DO251=0,0,DO281/DO251*100)</f>
        <v>0.23137690661412069</v>
      </c>
      <c r="DR281" s="772">
        <f t="shared" si="240"/>
        <v>596.1873062419013</v>
      </c>
      <c r="DS281" s="737">
        <f>+IF(DR251=0,0,DR281/DR251*100)</f>
        <v>0.28465779367519944</v>
      </c>
      <c r="DT281" s="772">
        <v>43.595740950540723</v>
      </c>
      <c r="DU281" s="737">
        <f>+IF(DT251=0,0,DT281/DT251*100)</f>
        <v>0.24790059335157161</v>
      </c>
      <c r="DV281" s="772">
        <v>46.07568231729109</v>
      </c>
      <c r="DW281" s="737">
        <f>+IF(DV251=0,0,DV281/DV251*100)</f>
        <v>0.26560369458168509</v>
      </c>
      <c r="DX281" s="772">
        <v>47.607637309055114</v>
      </c>
      <c r="DY281" s="737">
        <f>+IF(DX251=0,0,DX281/DX251*100)</f>
        <v>0.27015073232554632</v>
      </c>
      <c r="DZ281" s="772">
        <f t="shared" si="271"/>
        <v>137.27906057688693</v>
      </c>
      <c r="EA281" s="737">
        <f>+IF(DZ251=0,0,DZ281/DZ251*100)</f>
        <v>0.26120467167002126</v>
      </c>
      <c r="EB281" s="772">
        <v>43.973836423033333</v>
      </c>
      <c r="EC281" s="737">
        <f>+IF(EB251=0,0,EB281/EB251*100)</f>
        <v>0.27706146326572023</v>
      </c>
      <c r="ED281" s="772">
        <v>58.919689838113314</v>
      </c>
      <c r="EE281" s="737">
        <f>+IF(ED251=0,0,ED281/ED251*100)</f>
        <v>0.33577053181699024</v>
      </c>
      <c r="EF281" s="772">
        <v>44.932209569447465</v>
      </c>
      <c r="EG281" s="737">
        <f>+IF(EF251=0,0,EF281/EF251*100)</f>
        <v>0.24496025656591136</v>
      </c>
      <c r="EH281" s="772">
        <f t="shared" si="272"/>
        <v>147.82573583059411</v>
      </c>
      <c r="EI281" s="737">
        <f>+IF(EH251=0,0,EH281/EH251*100)</f>
        <v>0.28558865087004953</v>
      </c>
      <c r="EJ281" s="772">
        <f t="shared" si="241"/>
        <v>285.10479640748105</v>
      </c>
      <c r="EK281" s="737">
        <f>+IF(EJ251=0,0,EJ281/EJ251*100)</f>
        <v>0.27330382178085877</v>
      </c>
      <c r="EL281" s="772">
        <v>46.942099582169952</v>
      </c>
      <c r="EM281" s="737">
        <f>+IF(EL251=0,0,EL281/EL251*100)</f>
        <v>0.29040740206553589</v>
      </c>
      <c r="EN281" s="772">
        <v>48.8289089409054</v>
      </c>
      <c r="EO281" s="737">
        <f>+IF(EN251=0,0,EN281/EN251*100)</f>
        <v>0.28964630865355695</v>
      </c>
      <c r="EP281" s="772">
        <v>47.89039175376292</v>
      </c>
      <c r="EQ281" s="737">
        <f>+IF(EP251=0,0,EP281/EP251*100)</f>
        <v>0.28208728097769686</v>
      </c>
      <c r="ER281" s="772">
        <f t="shared" si="273"/>
        <v>143.66140027683826</v>
      </c>
      <c r="ES281" s="737">
        <f>+IF(ER251=0,0,ER281/ER251*100)</f>
        <v>0.28732571923093791</v>
      </c>
      <c r="ET281" s="772">
        <v>53.391009306720434</v>
      </c>
      <c r="EU281" s="737">
        <f>+IF(ET251=0,0,ET281/ET251*100)</f>
        <v>0.29174392880335709</v>
      </c>
      <c r="EV281" s="772">
        <v>56.696120779427524</v>
      </c>
      <c r="EW281" s="737">
        <f>+IF(EV251=0,0,EV281/EV251*100)</f>
        <v>0.30708117952047859</v>
      </c>
      <c r="EX281" s="772">
        <v>57.333979471433956</v>
      </c>
      <c r="EY281" s="737">
        <f>+IF(EX251=0,0,EX281/EX251*100)</f>
        <v>0.31229240648081003</v>
      </c>
      <c r="EZ281" s="772">
        <f t="shared" si="274"/>
        <v>167.42110955758193</v>
      </c>
      <c r="FA281" s="737">
        <f>+IF(EZ251=0,0,EZ281/EZ251*100)</f>
        <v>0.30372487600730219</v>
      </c>
      <c r="FB281" s="772">
        <f t="shared" si="242"/>
        <v>311.08250983442019</v>
      </c>
      <c r="FC281" s="737">
        <f>+IF(FB251=0,0,FB281/FB251*100)</f>
        <v>0.29592490421758971</v>
      </c>
      <c r="FD281" s="772">
        <v>671.19142420618005</v>
      </c>
      <c r="FE281" s="737">
        <f>+IF(FD251=0,0,FD281/FD251*100)</f>
        <v>0.28505999412535338</v>
      </c>
      <c r="FF281" s="772">
        <v>753.61004307312498</v>
      </c>
      <c r="FG281" s="737">
        <f>+IF(FF251=0,0,FF281/FF251*100)</f>
        <v>0.28555037690021939</v>
      </c>
      <c r="FH281" s="772">
        <v>828.02508210324811</v>
      </c>
      <c r="FI281" s="737">
        <f>+IF(FH251=0,0,FH281/FH251*100)</f>
        <v>0.27782439822687194</v>
      </c>
      <c r="FJ281" s="772">
        <v>774.25618029614736</v>
      </c>
      <c r="FK281" s="737">
        <f>+IF(FJ251=0,0,FJ281/FJ251*100)</f>
        <v>0.27275345681986607</v>
      </c>
    </row>
    <row r="282" spans="2:167" s="648" customFormat="1" ht="13.5" customHeight="1">
      <c r="B282" s="769"/>
      <c r="C282" s="771" t="s">
        <v>4814</v>
      </c>
      <c r="D282" s="769"/>
      <c r="E282" s="772">
        <f t="shared" si="229"/>
        <v>26.334909598387561</v>
      </c>
      <c r="F282" s="737">
        <f>+IF(E251=0,0,E282/E251*100)</f>
        <v>2.8499167007847857E-2</v>
      </c>
      <c r="G282" s="772">
        <v>2.712380309686317</v>
      </c>
      <c r="H282" s="737">
        <f>+IF(G251=0,0,G282/G251*100)</f>
        <v>4.6544524338031315E-2</v>
      </c>
      <c r="I282" s="772">
        <v>1.3823762917434812</v>
      </c>
      <c r="J282" s="737">
        <f>+IF(I251=0,0,I282/I251*100)</f>
        <v>3.2899100330663775E-2</v>
      </c>
      <c r="K282" s="772">
        <v>1.3356921987074091</v>
      </c>
      <c r="L282" s="737">
        <f>+IF(K251=0,0,K282/K251*100)</f>
        <v>1.9888243264480181E-2</v>
      </c>
      <c r="M282" s="772">
        <f t="shared" si="259"/>
        <v>5.4304488001372082</v>
      </c>
      <c r="N282" s="737">
        <f>+IF(M251=0,0,M282/M251*100)</f>
        <v>3.2429589932605543E-2</v>
      </c>
      <c r="O282" s="772">
        <v>1.628069457322133</v>
      </c>
      <c r="P282" s="737">
        <f>+IF(O251=0,0,O282/O251*100)</f>
        <v>2.0473906210855836E-2</v>
      </c>
      <c r="Q282" s="772">
        <v>2.3797736586537113</v>
      </c>
      <c r="R282" s="737">
        <f>+IF(Q251=0,0,Q282/Q251*100)</f>
        <v>3.5153449625223432E-2</v>
      </c>
      <c r="S282" s="772">
        <v>2.2450474955541706</v>
      </c>
      <c r="T282" s="737">
        <f>+IF(S251=0,0,S282/S251*100)</f>
        <v>3.5743383075594999E-2</v>
      </c>
      <c r="U282" s="772">
        <f t="shared" si="260"/>
        <v>6.2528906115300149</v>
      </c>
      <c r="V282" s="737">
        <f>+IF(U251=0,0,U282/U251*100)</f>
        <v>2.9771965294104377E-2</v>
      </c>
      <c r="W282" s="772">
        <f t="shared" si="231"/>
        <v>11.683339411667223</v>
      </c>
      <c r="X282" s="737">
        <f>+IF(W251=0,0,W282/W251*100)</f>
        <v>3.0950912539909038E-2</v>
      </c>
      <c r="Y282" s="772">
        <v>1.4705973854494816</v>
      </c>
      <c r="Z282" s="737">
        <f>+IF(Y251=0,0,Y282/Y251*100)</f>
        <v>2.2712891775683898E-2</v>
      </c>
      <c r="AA282" s="772">
        <v>2.4933044450207538</v>
      </c>
      <c r="AB282" s="737">
        <f>+IF(AA251=0,0,AA282/AA251*100)</f>
        <v>3.0638972516644877E-2</v>
      </c>
      <c r="AC282" s="772">
        <v>2.5418909516659824</v>
      </c>
      <c r="AD282" s="737">
        <f>+IF(AC251=0,0,AC282/AC251*100)</f>
        <v>3.0252172667494231E-2</v>
      </c>
      <c r="AE282" s="772">
        <f t="shared" si="261"/>
        <v>6.5057927821362185</v>
      </c>
      <c r="AF282" s="737">
        <f>+IF(AE251=0,0,AE282/AE251*100)</f>
        <v>2.8267918941111726E-2</v>
      </c>
      <c r="AG282" s="772">
        <v>4.064303622488957</v>
      </c>
      <c r="AH282" s="737">
        <f>+IF(AG251=0,0,AG282/AG251*100)</f>
        <v>4.0061153149211479E-2</v>
      </c>
      <c r="AI282" s="772">
        <v>2.6239359609951598</v>
      </c>
      <c r="AJ282" s="737">
        <f>+IF(AI251=0,0,AI282/AI251*100)</f>
        <v>2.3785234975964898E-2</v>
      </c>
      <c r="AK282" s="772">
        <v>1.4575378211000001</v>
      </c>
      <c r="AL282" s="737">
        <f>+IF(AK251=0,0,AK282/AK251*100)</f>
        <v>1.3926224325031041E-2</v>
      </c>
      <c r="AM282" s="772">
        <f t="shared" si="262"/>
        <v>8.145777404584118</v>
      </c>
      <c r="AN282" s="737">
        <f>+IF(AM251=0,0,AM282/AM251*100)</f>
        <v>2.5742607502920001E-2</v>
      </c>
      <c r="AO282" s="772">
        <f t="shared" si="234"/>
        <v>14.651570186720337</v>
      </c>
      <c r="AP282" s="737">
        <f>+IF(AO251=0,0,AO282/AO251*100)</f>
        <v>2.6805937754829545E-2</v>
      </c>
      <c r="AQ282" s="651"/>
      <c r="AR282" s="772">
        <v>14.774348058999999</v>
      </c>
      <c r="AS282" s="737">
        <f>+IF(AR251=0,0,AR282/AR251*100)</f>
        <v>1.2784780575023387E-2</v>
      </c>
      <c r="AT282" s="772">
        <v>0.54539330650000006</v>
      </c>
      <c r="AU282" s="737">
        <f>+IF(AT251=0,0,AT282/AT251*100)</f>
        <v>5.48254822544592E-3</v>
      </c>
      <c r="AV282" s="772">
        <v>0.42120511020000001</v>
      </c>
      <c r="AW282" s="737">
        <f>+IF(AV251=0,0,AV282/AV251*100)</f>
        <v>4.5369928218009555E-3</v>
      </c>
      <c r="AX282" s="772">
        <v>1.2359035327999999</v>
      </c>
      <c r="AY282" s="737">
        <f>+IF(AX251=0,0,AX282/AX251*100)</f>
        <v>1.1677600958974584E-2</v>
      </c>
      <c r="AZ282" s="772">
        <f t="shared" si="263"/>
        <v>2.2025019495000002</v>
      </c>
      <c r="BA282" s="737">
        <f>+IF(AZ251=0,0,AZ282/AZ251*100)</f>
        <v>7.3871926863306467E-3</v>
      </c>
      <c r="BB282" s="772">
        <v>2.1643405136</v>
      </c>
      <c r="BC282" s="737">
        <f>+IF(BB251=0,0,BB282/BB251*100)</f>
        <v>2.7688591731943216E-2</v>
      </c>
      <c r="BD282" s="772">
        <v>2.0752571495000001</v>
      </c>
      <c r="BE282" s="737">
        <f>+IF(BD251=0,0,BD282/BD251*100)</f>
        <v>2.8008475629758202E-2</v>
      </c>
      <c r="BF282" s="772">
        <v>1.4960241202</v>
      </c>
      <c r="BG282" s="737">
        <f>+IF(BF251=0,0,BF282/BF251*100)</f>
        <v>1.9358410850235663E-2</v>
      </c>
      <c r="BH282" s="772">
        <f t="shared" si="264"/>
        <v>5.7356217832999992</v>
      </c>
      <c r="BI282" s="737">
        <f>+IF(BH251=0,0,BH282/BH251*100)</f>
        <v>2.4987303642789879E-2</v>
      </c>
      <c r="BJ282" s="772">
        <f t="shared" si="235"/>
        <v>7.9381237327999994</v>
      </c>
      <c r="BK282" s="737">
        <f>+IF(BJ251=0,0,BJ282/BJ251*100)</f>
        <v>1.5043075889697093E-2</v>
      </c>
      <c r="BL282" s="772">
        <v>0.71952668999999991</v>
      </c>
      <c r="BM282" s="737">
        <f>+IF(BL251=0,0,BL282/BL251*100)</f>
        <v>9.2968133664395134E-3</v>
      </c>
      <c r="BN282" s="772">
        <v>3.0749151128999999</v>
      </c>
      <c r="BO282" s="737">
        <f>+IF(BN251=0,0,BN282/BN251*100)</f>
        <v>3.159472660492036E-2</v>
      </c>
      <c r="BP282" s="772">
        <v>0.3496206462</v>
      </c>
      <c r="BQ282" s="737">
        <f>+IF(BP251=0,0,BP282/BP251*100)</f>
        <v>3.5943980553781426E-3</v>
      </c>
      <c r="BR282" s="772">
        <f t="shared" si="265"/>
        <v>4.1440624490999998</v>
      </c>
      <c r="BS282" s="737">
        <f>+IF(BR251=0,0,BR282/BR251*100)</f>
        <v>1.5236259363149067E-2</v>
      </c>
      <c r="BT282" s="772">
        <v>1.2732038130000001</v>
      </c>
      <c r="BU282" s="737">
        <f>+IF(BT251=0,0,BT282/BT251*100)</f>
        <v>1.2217525645485302E-2</v>
      </c>
      <c r="BV282" s="772">
        <v>0.66936151870000016</v>
      </c>
      <c r="BW282" s="737">
        <f>+IF(BV251=0,0,BV282/BV251*100)</f>
        <v>5.4461632044260945E-3</v>
      </c>
      <c r="BX282" s="772">
        <v>0.74959654540000009</v>
      </c>
      <c r="BY282" s="737">
        <f>+IF(BX251=0,0,BX282/BX251*100)</f>
        <v>5.818771498675949E-3</v>
      </c>
      <c r="BZ282" s="772">
        <f t="shared" si="266"/>
        <v>2.6921618771000002</v>
      </c>
      <c r="CA282" s="737">
        <f>+IF(BZ251=0,0,BZ282/BZ251*100)</f>
        <v>7.563521520109368E-3</v>
      </c>
      <c r="CB282" s="772">
        <f t="shared" si="236"/>
        <v>6.8362243262</v>
      </c>
      <c r="CC282" s="737">
        <f>+IF(CB251=0,0,CB282/CB251*100)</f>
        <v>1.0886970708497567E-2</v>
      </c>
      <c r="CE282" s="772">
        <f t="shared" si="237"/>
        <v>17.637321873070313</v>
      </c>
      <c r="CF282" s="737">
        <f>+IF(CE251=0,0,CE282/CE251*100)</f>
        <v>9.1811037388384829E-3</v>
      </c>
      <c r="CG282" s="772">
        <v>0.71884658750000008</v>
      </c>
      <c r="CH282" s="737">
        <f>+IF(CG251=0,0,CG282/CG251*100)</f>
        <v>5.3691747965720895E-3</v>
      </c>
      <c r="CI282" s="772">
        <v>0.38715092630000003</v>
      </c>
      <c r="CJ282" s="737">
        <f>+IF(CI251=0,0,CI282/CI251*100)</f>
        <v>3.2692325337141414E-3</v>
      </c>
      <c r="CK282" s="772">
        <v>7.0823044799999998E-2</v>
      </c>
      <c r="CL282" s="737">
        <f>+IF(CK251=0,0,CK282/CK251*100)</f>
        <v>5.0374527410149258E-4</v>
      </c>
      <c r="CM282" s="772">
        <f t="shared" si="267"/>
        <v>1.1768205586000002</v>
      </c>
      <c r="CN282" s="737">
        <f>+IF(CM251=0,0,CM282/CM251*100)</f>
        <v>2.995219984535241E-3</v>
      </c>
      <c r="CO282" s="772">
        <v>0.94691307000000002</v>
      </c>
      <c r="CP282" s="737">
        <f>+IF(CO251=0,0,CO282/CO251*100)</f>
        <v>6.9791581314380619E-3</v>
      </c>
      <c r="CQ282" s="772">
        <v>0.42860069080000002</v>
      </c>
      <c r="CR282" s="737">
        <f>+IF(CQ251=0,0,CQ282/CQ251*100)</f>
        <v>3.5309771638411822E-3</v>
      </c>
      <c r="CS282" s="772">
        <v>3.766235558</v>
      </c>
      <c r="CT282" s="737">
        <f>+IF(CS251=0,0,CS282/CS251*100)</f>
        <v>3.2292978882519995E-2</v>
      </c>
      <c r="CU282" s="772">
        <f t="shared" si="268"/>
        <v>5.1417493188000005</v>
      </c>
      <c r="CV282" s="737">
        <f>+IF(CU251=0,0,CU282/CU251*100)</f>
        <v>1.3759494905553409E-2</v>
      </c>
      <c r="CW282" s="772">
        <f t="shared" si="238"/>
        <v>6.3185698774000008</v>
      </c>
      <c r="CX282" s="737">
        <f>+IF(CW251=0,0,CW282/CW251*100)</f>
        <v>8.2424704485633098E-3</v>
      </c>
      <c r="CY282" s="772">
        <v>0.85411952459999996</v>
      </c>
      <c r="CZ282" s="737">
        <f>+IF(CY251=0,0,CY282/CY251*100)</f>
        <v>5.6761043502674014E-3</v>
      </c>
      <c r="DA282" s="772">
        <v>1.1134253125</v>
      </c>
      <c r="DB282" s="737">
        <f>+IF(DA251=0,0,DA282/DA251*100)</f>
        <v>6.2002666679992265E-3</v>
      </c>
      <c r="DC282" s="772">
        <v>0.99627527979999997</v>
      </c>
      <c r="DD282" s="737">
        <f>+IF(DC251=0,0,DC282/DC251*100)</f>
        <v>4.868680948302135E-3</v>
      </c>
      <c r="DE282" s="772">
        <f t="shared" si="269"/>
        <v>2.9638201169</v>
      </c>
      <c r="DF282" s="737">
        <f>+IF(DE251=0,0,DE282/DE251*100)</f>
        <v>5.5431375241003613E-3</v>
      </c>
      <c r="DG282" s="772">
        <v>2.6849380356417565</v>
      </c>
      <c r="DH282" s="737">
        <f>+IF(DG251=0,0,DG282/DG251*100)</f>
        <v>1.4301904720139442E-2</v>
      </c>
      <c r="DI282" s="772">
        <v>2.9295843892327733</v>
      </c>
      <c r="DJ282" s="737">
        <f>+IF(DI251=0,0,DI282/DI251*100)</f>
        <v>1.327863312716385E-2</v>
      </c>
      <c r="DK282" s="772">
        <v>2.7404094538957837</v>
      </c>
      <c r="DL282" s="737">
        <f>+IF(DK251=0,0,DK282/DK251*100)</f>
        <v>1.2961957804654088E-2</v>
      </c>
      <c r="DM282" s="772">
        <f t="shared" si="270"/>
        <v>8.3549318787703122</v>
      </c>
      <c r="DN282" s="737">
        <f>+IF(DM251=0,0,DM282/DM251*100)</f>
        <v>1.3480561538068146E-2</v>
      </c>
      <c r="DO282" s="772">
        <f t="shared" si="239"/>
        <v>11.318751995670311</v>
      </c>
      <c r="DP282" s="737">
        <f>+IF(DO251=0,0,DO282/DO251*100)</f>
        <v>9.8043774745312784E-3</v>
      </c>
      <c r="DR282" s="772">
        <f t="shared" si="240"/>
        <v>50.43069390599377</v>
      </c>
      <c r="DS282" s="737">
        <f>+IF(DR251=0,0,DR282/DR251*100)</f>
        <v>2.4078825413577011E-2</v>
      </c>
      <c r="DT282" s="772">
        <v>4.1242818262748191</v>
      </c>
      <c r="DU282" s="737">
        <f>+IF(DT251=0,0,DT282/DT251*100)</f>
        <v>2.3452105402740033E-2</v>
      </c>
      <c r="DV282" s="772">
        <v>4.1259558597962336</v>
      </c>
      <c r="DW282" s="737">
        <f>+IF(DV251=0,0,DV282/DV251*100)</f>
        <v>2.3784110509668558E-2</v>
      </c>
      <c r="DX282" s="772">
        <v>4.1573840200287639</v>
      </c>
      <c r="DY282" s="737">
        <f>+IF(DX251=0,0,DX282/DX251*100)</f>
        <v>2.3591179925151917E-2</v>
      </c>
      <c r="DZ282" s="772">
        <f t="shared" si="271"/>
        <v>12.407621706099818</v>
      </c>
      <c r="EA282" s="737">
        <f>+IF(DZ251=0,0,DZ282/DZ251*100)</f>
        <v>2.3608325554737169E-2</v>
      </c>
      <c r="EB282" s="772">
        <v>5.05174028047003</v>
      </c>
      <c r="EC282" s="737">
        <f>+IF(EB251=0,0,EB282/EB251*100)</f>
        <v>3.1828984414293195E-2</v>
      </c>
      <c r="ED282" s="772">
        <v>4.1492334492804694</v>
      </c>
      <c r="EE282" s="737">
        <f>+IF(ED251=0,0,ED282/ED251*100)</f>
        <v>2.3645581396060517E-2</v>
      </c>
      <c r="EF282" s="772">
        <v>4.1696017704979367</v>
      </c>
      <c r="EG282" s="737">
        <f>+IF(EF251=0,0,EF282/EF251*100)</f>
        <v>2.2731726956365054E-2</v>
      </c>
      <c r="EH282" s="772">
        <f t="shared" si="272"/>
        <v>13.370575500248435</v>
      </c>
      <c r="EI282" s="737">
        <f>+IF(EH251=0,0,EH282/EH251*100)</f>
        <v>2.5830986715655584E-2</v>
      </c>
      <c r="EJ282" s="772">
        <f t="shared" si="241"/>
        <v>25.778197206348253</v>
      </c>
      <c r="EK282" s="737">
        <f>+IF(EJ251=0,0,EJ282/EJ251*100)</f>
        <v>2.4711193581767356E-2</v>
      </c>
      <c r="EL282" s="772">
        <v>4.0855334434472432</v>
      </c>
      <c r="EM282" s="737">
        <f>+IF(EL251=0,0,EL282/EL251*100)</f>
        <v>2.5275161612371384E-2</v>
      </c>
      <c r="EN282" s="772">
        <v>4.0887059312258005</v>
      </c>
      <c r="EO282" s="737">
        <f>+IF(EN251=0,0,EN282/EN251*100)</f>
        <v>2.425363592667442E-2</v>
      </c>
      <c r="EP282" s="772">
        <v>4.1355146199106461</v>
      </c>
      <c r="EQ282" s="737">
        <f>+IF(EP251=0,0,EP282/EP251*100)</f>
        <v>2.4359292790342348E-2</v>
      </c>
      <c r="ER282" s="772">
        <f t="shared" si="273"/>
        <v>12.309753994583689</v>
      </c>
      <c r="ES282" s="737">
        <f>+IF(ER251=0,0,ER282/ER251*100)</f>
        <v>2.4619758078606904E-2</v>
      </c>
      <c r="ET282" s="772">
        <v>4.0967955377308369</v>
      </c>
      <c r="EU282" s="737">
        <f>+IF(ET251=0,0,ET282/ET251*100)</f>
        <v>2.2386076629782162E-2</v>
      </c>
      <c r="EV282" s="772">
        <v>4.0557657330587951</v>
      </c>
      <c r="EW282" s="737">
        <f>+IF(EV251=0,0,EV282/EV251*100)</f>
        <v>2.1967099477789156E-2</v>
      </c>
      <c r="EX282" s="772">
        <v>4.1901814342721977</v>
      </c>
      <c r="EY282" s="737">
        <f>+IF(EX251=0,0,EX282/EX251*100)</f>
        <v>2.2823495870403582E-2</v>
      </c>
      <c r="EZ282" s="772">
        <f t="shared" si="274"/>
        <v>12.342742705061831</v>
      </c>
      <c r="FA282" s="737">
        <f>+IF(EZ251=0,0,EZ282/EZ251*100)</f>
        <v>2.2391429656578619E-2</v>
      </c>
      <c r="FB282" s="772">
        <f t="shared" si="242"/>
        <v>24.652496699645518</v>
      </c>
      <c r="FC282" s="737">
        <f>+IF(FB251=0,0,FB282/FB251*100)</f>
        <v>2.3451295054968239E-2</v>
      </c>
      <c r="FD282" s="772">
        <v>50.074350296681359</v>
      </c>
      <c r="FE282" s="737">
        <f>+IF(FD251=0,0,FD282/FD251*100)</f>
        <v>2.1266949318199356E-2</v>
      </c>
      <c r="FF282" s="772">
        <v>53.573359830247313</v>
      </c>
      <c r="FG282" s="737">
        <f>+IF(FF251=0,0,FF282/FF251*100)</f>
        <v>2.0299481451912915E-2</v>
      </c>
      <c r="FH282" s="772">
        <v>58.675715463747565</v>
      </c>
      <c r="FI282" s="737">
        <f>+IF(FH251=0,0,FH282/FH251*100)</f>
        <v>1.9687260315641213E-2</v>
      </c>
      <c r="FJ282" s="772">
        <v>52.591946793762219</v>
      </c>
      <c r="FK282" s="737">
        <f>+IF(FJ251=0,0,FJ282/FJ251*100)</f>
        <v>1.8526988423131989E-2</v>
      </c>
    </row>
    <row r="283" spans="2:167" s="648" customFormat="1" ht="13.5" customHeight="1">
      <c r="B283" s="769"/>
      <c r="C283" s="771" t="s">
        <v>4815</v>
      </c>
      <c r="D283" s="769"/>
      <c r="E283" s="772">
        <f t="shared" si="229"/>
        <v>9.5269157899999984E-2</v>
      </c>
      <c r="F283" s="737">
        <f>+IF(E251=0,0,E283/E251*100)</f>
        <v>1.0309857459527287E-4</v>
      </c>
      <c r="G283" s="772">
        <v>0</v>
      </c>
      <c r="H283" s="737">
        <f>+IF(G251=0,0,G283/G251*100)</f>
        <v>0</v>
      </c>
      <c r="I283" s="772">
        <v>0</v>
      </c>
      <c r="J283" s="737">
        <f>+IF(I251=0,0,I283/I251*100)</f>
        <v>0</v>
      </c>
      <c r="K283" s="772">
        <v>0</v>
      </c>
      <c r="L283" s="737">
        <f>+IF(K251=0,0,K283/K251*100)</f>
        <v>0</v>
      </c>
      <c r="M283" s="772">
        <f t="shared" si="259"/>
        <v>0</v>
      </c>
      <c r="N283" s="737">
        <f>+IF(M251=0,0,M283/M251*100)</f>
        <v>0</v>
      </c>
      <c r="O283" s="772">
        <v>0</v>
      </c>
      <c r="P283" s="737">
        <f>+IF(O251=0,0,O283/O251*100)</f>
        <v>0</v>
      </c>
      <c r="Q283" s="772">
        <v>0</v>
      </c>
      <c r="R283" s="737">
        <f>+IF(Q251=0,0,Q283/Q251*100)</f>
        <v>0</v>
      </c>
      <c r="S283" s="772">
        <v>0</v>
      </c>
      <c r="T283" s="737">
        <f>+IF(S251=0,0,S283/S251*100)</f>
        <v>0</v>
      </c>
      <c r="U283" s="772">
        <f t="shared" si="260"/>
        <v>0</v>
      </c>
      <c r="V283" s="737">
        <f>+IF(U251=0,0,U283/U251*100)</f>
        <v>0</v>
      </c>
      <c r="W283" s="772">
        <f t="shared" si="231"/>
        <v>0</v>
      </c>
      <c r="X283" s="737">
        <f>+IF(W251=0,0,W283/W251*100)</f>
        <v>0</v>
      </c>
      <c r="Y283" s="772">
        <v>0</v>
      </c>
      <c r="Z283" s="737">
        <f>+IF(Y251=0,0,Y283/Y251*100)</f>
        <v>0</v>
      </c>
      <c r="AA283" s="772">
        <v>0</v>
      </c>
      <c r="AB283" s="737">
        <f>+IF(AA251=0,0,AA283/AA251*100)</f>
        <v>0</v>
      </c>
      <c r="AC283" s="772">
        <v>0</v>
      </c>
      <c r="AD283" s="737">
        <f>+IF(AC251=0,0,AC283/AC251*100)</f>
        <v>0</v>
      </c>
      <c r="AE283" s="772">
        <f t="shared" si="261"/>
        <v>0</v>
      </c>
      <c r="AF283" s="737">
        <f>+IF(AE251=0,0,AE283/AE251*100)</f>
        <v>0</v>
      </c>
      <c r="AG283" s="772">
        <v>0</v>
      </c>
      <c r="AH283" s="737">
        <f>+IF(AG251=0,0,AG283/AG251*100)</f>
        <v>0</v>
      </c>
      <c r="AI283" s="772">
        <v>0</v>
      </c>
      <c r="AJ283" s="737">
        <f>+IF(AI251=0,0,AI283/AI251*100)</f>
        <v>0</v>
      </c>
      <c r="AK283" s="772">
        <v>9.5269157899999984E-2</v>
      </c>
      <c r="AL283" s="737">
        <f>+IF(AK251=0,0,AK283/AK251*100)</f>
        <v>9.102608830904407E-4</v>
      </c>
      <c r="AM283" s="772">
        <f t="shared" si="262"/>
        <v>9.5269157899999984E-2</v>
      </c>
      <c r="AN283" s="737">
        <f>+IF(AM251=0,0,AM283/AM251*100)</f>
        <v>3.0107335581908417E-4</v>
      </c>
      <c r="AO283" s="772">
        <f t="shared" si="234"/>
        <v>9.5269157899999984E-2</v>
      </c>
      <c r="AP283" s="737">
        <f>+IF(AO251=0,0,AO283/AO251*100)</f>
        <v>1.7430071207911094E-4</v>
      </c>
      <c r="AQ283" s="651"/>
      <c r="AR283" s="772">
        <v>5.4370760000000004E-2</v>
      </c>
      <c r="AS283" s="737">
        <f>+IF(AR251=0,0,AR283/AR251*100)</f>
        <v>4.7048995564566903E-5</v>
      </c>
      <c r="AT283" s="772">
        <v>0</v>
      </c>
      <c r="AU283" s="737">
        <f>+IF(AT251=0,0,AT283/AT251*100)</f>
        <v>0</v>
      </c>
      <c r="AV283" s="772">
        <v>0</v>
      </c>
      <c r="AW283" s="737">
        <f>+IF(AV251=0,0,AV283/AV251*100)</f>
        <v>0</v>
      </c>
      <c r="AX283" s="772">
        <v>0</v>
      </c>
      <c r="AY283" s="737">
        <f>+IF(AX251=0,0,AX283/AX251*100)</f>
        <v>0</v>
      </c>
      <c r="AZ283" s="772">
        <f t="shared" si="263"/>
        <v>0</v>
      </c>
      <c r="BA283" s="737">
        <f>+IF(AZ251=0,0,AZ283/AZ251*100)</f>
        <v>0</v>
      </c>
      <c r="BB283" s="772">
        <v>0</v>
      </c>
      <c r="BC283" s="737">
        <f>+IF(BB251=0,0,BB283/BB251*100)</f>
        <v>0</v>
      </c>
      <c r="BD283" s="772">
        <v>0</v>
      </c>
      <c r="BE283" s="737">
        <f>+IF(BD251=0,0,BD283/BD251*100)</f>
        <v>0</v>
      </c>
      <c r="BF283" s="772">
        <v>0</v>
      </c>
      <c r="BG283" s="737">
        <f>+IF(BF251=0,0,BF283/BF251*100)</f>
        <v>0</v>
      </c>
      <c r="BH283" s="772">
        <f t="shared" si="264"/>
        <v>0</v>
      </c>
      <c r="BI283" s="737">
        <f>+IF(BH251=0,0,BH283/BH251*100)</f>
        <v>0</v>
      </c>
      <c r="BJ283" s="772">
        <f t="shared" si="235"/>
        <v>0</v>
      </c>
      <c r="BK283" s="737">
        <f>+IF(BJ251=0,0,BJ283/BJ251*100)</f>
        <v>0</v>
      </c>
      <c r="BL283" s="772">
        <v>0</v>
      </c>
      <c r="BM283" s="737">
        <f>+IF(BL251=0,0,BL283/BL251*100)</f>
        <v>0</v>
      </c>
      <c r="BN283" s="772">
        <v>0</v>
      </c>
      <c r="BO283" s="737">
        <f>+IF(BN251=0,0,BN283/BN251*100)</f>
        <v>0</v>
      </c>
      <c r="BP283" s="772">
        <v>0</v>
      </c>
      <c r="BQ283" s="737">
        <f>+IF(BP251=0,0,BP283/BP251*100)</f>
        <v>0</v>
      </c>
      <c r="BR283" s="772">
        <f t="shared" si="265"/>
        <v>0</v>
      </c>
      <c r="BS283" s="737">
        <f>+IF(BR251=0,0,BR283/BR251*100)</f>
        <v>0</v>
      </c>
      <c r="BT283" s="772">
        <v>0</v>
      </c>
      <c r="BU283" s="737">
        <f>+IF(BT251=0,0,BT283/BT251*100)</f>
        <v>0</v>
      </c>
      <c r="BV283" s="772">
        <v>3.7022072000000003E-2</v>
      </c>
      <c r="BW283" s="737">
        <f>+IF(BV251=0,0,BV283/BV251*100)</f>
        <v>3.0122473528147498E-4</v>
      </c>
      <c r="BX283" s="772">
        <v>1.7348688000000001E-2</v>
      </c>
      <c r="BY283" s="737">
        <f>+IF(BX251=0,0,BX283/BX251*100)</f>
        <v>1.3466984592352076E-4</v>
      </c>
      <c r="BZ283" s="772">
        <f t="shared" si="266"/>
        <v>5.4370760000000004E-2</v>
      </c>
      <c r="CA283" s="737">
        <f>+IF(BZ251=0,0,BZ283/BZ251*100)</f>
        <v>1.5275248372794131E-4</v>
      </c>
      <c r="CB283" s="772">
        <f t="shared" si="236"/>
        <v>5.4370760000000004E-2</v>
      </c>
      <c r="CC283" s="737">
        <f>+IF(CB251=0,0,CB283/CB251*100)</f>
        <v>8.6587689823189947E-5</v>
      </c>
      <c r="CE283" s="772">
        <f t="shared" si="237"/>
        <v>0</v>
      </c>
      <c r="CF283" s="737">
        <f>+IF(CE251=0,0,CE283/CE251*100)</f>
        <v>0</v>
      </c>
      <c r="CG283" s="772">
        <v>0</v>
      </c>
      <c r="CH283" s="737">
        <f>+IF(CG251=0,0,CG283/CG251*100)</f>
        <v>0</v>
      </c>
      <c r="CI283" s="772">
        <v>0</v>
      </c>
      <c r="CJ283" s="737">
        <f>+IF(CI251=0,0,CI283/CI251*100)</f>
        <v>0</v>
      </c>
      <c r="CK283" s="772">
        <v>0</v>
      </c>
      <c r="CL283" s="737">
        <f>+IF(CK251=0,0,CK283/CK251*100)</f>
        <v>0</v>
      </c>
      <c r="CM283" s="772">
        <f t="shared" si="267"/>
        <v>0</v>
      </c>
      <c r="CN283" s="737">
        <f>+IF(CM251=0,0,CM283/CM251*100)</f>
        <v>0</v>
      </c>
      <c r="CO283" s="772">
        <v>0</v>
      </c>
      <c r="CP283" s="737">
        <f>+IF(CO251=0,0,CO283/CO251*100)</f>
        <v>0</v>
      </c>
      <c r="CQ283" s="772">
        <v>0</v>
      </c>
      <c r="CR283" s="737">
        <f>+IF(CQ251=0,0,CQ283/CQ251*100)</f>
        <v>0</v>
      </c>
      <c r="CS283" s="772">
        <v>0</v>
      </c>
      <c r="CT283" s="737">
        <f>+IF(CS251=0,0,CS283/CS251*100)</f>
        <v>0</v>
      </c>
      <c r="CU283" s="772">
        <f t="shared" si="268"/>
        <v>0</v>
      </c>
      <c r="CV283" s="737">
        <f>+IF(CU251=0,0,CU283/CU251*100)</f>
        <v>0</v>
      </c>
      <c r="CW283" s="772">
        <f t="shared" si="238"/>
        <v>0</v>
      </c>
      <c r="CX283" s="737">
        <f>+IF(CW251=0,0,CW283/CW251*100)</f>
        <v>0</v>
      </c>
      <c r="CY283" s="772">
        <v>0</v>
      </c>
      <c r="CZ283" s="737">
        <f>+IF(CY251=0,0,CY283/CY251*100)</f>
        <v>0</v>
      </c>
      <c r="DA283" s="772">
        <v>0</v>
      </c>
      <c r="DB283" s="737">
        <f>+IF(DA251=0,0,DA283/DA251*100)</f>
        <v>0</v>
      </c>
      <c r="DC283" s="772">
        <v>0</v>
      </c>
      <c r="DD283" s="737">
        <f>+IF(DC251=0,0,DC283/DC251*100)</f>
        <v>0</v>
      </c>
      <c r="DE283" s="772">
        <f t="shared" si="269"/>
        <v>0</v>
      </c>
      <c r="DF283" s="737">
        <f>+IF(DE251=0,0,DE283/DE251*100)</f>
        <v>0</v>
      </c>
      <c r="DG283" s="772">
        <v>0</v>
      </c>
      <c r="DH283" s="737">
        <f>+IF(DG251=0,0,DG283/DG251*100)</f>
        <v>0</v>
      </c>
      <c r="DI283" s="772">
        <v>0</v>
      </c>
      <c r="DJ283" s="737">
        <f>+IF(DI251=0,0,DI283/DI251*100)</f>
        <v>0</v>
      </c>
      <c r="DK283" s="772">
        <v>0</v>
      </c>
      <c r="DL283" s="737">
        <f>+IF(DK251=0,0,DK283/DK251*100)</f>
        <v>0</v>
      </c>
      <c r="DM283" s="772">
        <f t="shared" si="270"/>
        <v>0</v>
      </c>
      <c r="DN283" s="737">
        <f>+IF(DM251=0,0,DM283/DM251*100)</f>
        <v>0</v>
      </c>
      <c r="DO283" s="772">
        <f t="shared" si="239"/>
        <v>0</v>
      </c>
      <c r="DP283" s="737">
        <f>+IF(DO251=0,0,DO283/DO251*100)</f>
        <v>0</v>
      </c>
      <c r="DR283" s="772">
        <f t="shared" si="240"/>
        <v>0</v>
      </c>
      <c r="DS283" s="737">
        <f>+IF(DR251=0,0,DR283/DR251*100)</f>
        <v>0</v>
      </c>
      <c r="DT283" s="772">
        <v>0</v>
      </c>
      <c r="DU283" s="737">
        <f>+IF(DT251=0,0,DT283/DT251*100)</f>
        <v>0</v>
      </c>
      <c r="DV283" s="772">
        <v>0</v>
      </c>
      <c r="DW283" s="737">
        <f>+IF(DV251=0,0,DV283/DV251*100)</f>
        <v>0</v>
      </c>
      <c r="DX283" s="772">
        <v>0</v>
      </c>
      <c r="DY283" s="737">
        <f>+IF(DX251=0,0,DX283/DX251*100)</f>
        <v>0</v>
      </c>
      <c r="DZ283" s="772">
        <f t="shared" si="271"/>
        <v>0</v>
      </c>
      <c r="EA283" s="737">
        <f>+IF(DZ251=0,0,DZ283/DZ251*100)</f>
        <v>0</v>
      </c>
      <c r="EB283" s="772">
        <v>0</v>
      </c>
      <c r="EC283" s="737">
        <f>+IF(EB251=0,0,EB283/EB251*100)</f>
        <v>0</v>
      </c>
      <c r="ED283" s="772">
        <v>0</v>
      </c>
      <c r="EE283" s="737">
        <f>+IF(ED251=0,0,ED283/ED251*100)</f>
        <v>0</v>
      </c>
      <c r="EF283" s="772">
        <v>0</v>
      </c>
      <c r="EG283" s="737">
        <f>+IF(EF251=0,0,EF283/EF251*100)</f>
        <v>0</v>
      </c>
      <c r="EH283" s="772">
        <f t="shared" si="272"/>
        <v>0</v>
      </c>
      <c r="EI283" s="737">
        <f>+IF(EH251=0,0,EH283/EH251*100)</f>
        <v>0</v>
      </c>
      <c r="EJ283" s="772">
        <f t="shared" si="241"/>
        <v>0</v>
      </c>
      <c r="EK283" s="737">
        <f>+IF(EJ251=0,0,EJ283/EJ251*100)</f>
        <v>0</v>
      </c>
      <c r="EL283" s="772">
        <v>0</v>
      </c>
      <c r="EM283" s="737">
        <f>+IF(EL251=0,0,EL283/EL251*100)</f>
        <v>0</v>
      </c>
      <c r="EN283" s="772">
        <v>0</v>
      </c>
      <c r="EO283" s="737">
        <f>+IF(EN251=0,0,EN283/EN251*100)</f>
        <v>0</v>
      </c>
      <c r="EP283" s="772">
        <v>0</v>
      </c>
      <c r="EQ283" s="737">
        <f>+IF(EP251=0,0,EP283/EP251*100)</f>
        <v>0</v>
      </c>
      <c r="ER283" s="772">
        <f t="shared" si="273"/>
        <v>0</v>
      </c>
      <c r="ES283" s="737">
        <f>+IF(ER251=0,0,ER283/ER251*100)</f>
        <v>0</v>
      </c>
      <c r="ET283" s="772">
        <v>0</v>
      </c>
      <c r="EU283" s="737">
        <f>+IF(ET251=0,0,ET283/ET251*100)</f>
        <v>0</v>
      </c>
      <c r="EV283" s="772">
        <v>0</v>
      </c>
      <c r="EW283" s="737">
        <f>+IF(EV251=0,0,EV283/EV251*100)</f>
        <v>0</v>
      </c>
      <c r="EX283" s="772">
        <v>0</v>
      </c>
      <c r="EY283" s="737">
        <f>+IF(EX251=0,0,EX283/EX251*100)</f>
        <v>0</v>
      </c>
      <c r="EZ283" s="772">
        <f t="shared" si="274"/>
        <v>0</v>
      </c>
      <c r="FA283" s="737">
        <f>+IF(EZ251=0,0,EZ283/EZ251*100)</f>
        <v>0</v>
      </c>
      <c r="FB283" s="772">
        <f t="shared" si="242"/>
        <v>0</v>
      </c>
      <c r="FC283" s="737">
        <f>+IF(FB251=0,0,FB283/FB251*100)</f>
        <v>0</v>
      </c>
      <c r="FD283" s="772">
        <v>0</v>
      </c>
      <c r="FE283" s="737">
        <f>+IF(FD251=0,0,FD283/FD251*100)</f>
        <v>0</v>
      </c>
      <c r="FF283" s="772">
        <v>0</v>
      </c>
      <c r="FG283" s="737">
        <f>+IF(FF251=0,0,FF283/FF251*100)</f>
        <v>0</v>
      </c>
      <c r="FH283" s="772">
        <v>0</v>
      </c>
      <c r="FI283" s="737">
        <f>+IF(FH251=0,0,FH283/FH251*100)</f>
        <v>0</v>
      </c>
      <c r="FJ283" s="772">
        <v>0</v>
      </c>
      <c r="FK283" s="737">
        <f>+IF(FJ251=0,0,FJ283/FJ251*100)</f>
        <v>0</v>
      </c>
    </row>
    <row r="284" spans="2:167" s="648" customFormat="1" ht="13.5" customHeight="1">
      <c r="B284" s="769"/>
      <c r="C284" s="771" t="s">
        <v>4816</v>
      </c>
      <c r="D284" s="769"/>
      <c r="E284" s="772">
        <f t="shared" si="229"/>
        <v>5.0744713120882965</v>
      </c>
      <c r="F284" s="737">
        <f>+IF(E251=0,0,E284/E251*100)</f>
        <v>5.4915018735660253E-3</v>
      </c>
      <c r="G284" s="772">
        <v>0</v>
      </c>
      <c r="H284" s="737">
        <f>+IF(G251=0,0,G284/G251*100)</f>
        <v>0</v>
      </c>
      <c r="I284" s="772">
        <v>0</v>
      </c>
      <c r="J284" s="737">
        <f>+IF(I251=0,0,I284/I251*100)</f>
        <v>0</v>
      </c>
      <c r="K284" s="772">
        <v>0</v>
      </c>
      <c r="L284" s="737">
        <f>+IF(K251=0,0,K284/K251*100)</f>
        <v>0</v>
      </c>
      <c r="M284" s="772">
        <f t="shared" si="259"/>
        <v>0</v>
      </c>
      <c r="N284" s="737">
        <f>+IF(M251=0,0,M284/M251*100)</f>
        <v>0</v>
      </c>
      <c r="O284" s="772">
        <v>0.21084654244797979</v>
      </c>
      <c r="P284" s="737">
        <f>+IF(O251=0,0,O284/O251*100)</f>
        <v>2.6515160735608783E-3</v>
      </c>
      <c r="Q284" s="772">
        <v>0</v>
      </c>
      <c r="R284" s="737">
        <f>+IF(Q251=0,0,Q284/Q251*100)</f>
        <v>0</v>
      </c>
      <c r="S284" s="772">
        <v>0.51682888005576022</v>
      </c>
      <c r="T284" s="737">
        <f>+IF(S251=0,0,S284/S251*100)</f>
        <v>8.2284284323364942E-3</v>
      </c>
      <c r="U284" s="772">
        <f t="shared" si="260"/>
        <v>0.72767542250374007</v>
      </c>
      <c r="V284" s="737">
        <f>+IF(U251=0,0,U284/U251*100)</f>
        <v>3.4646899762177451E-3</v>
      </c>
      <c r="W284" s="772">
        <f t="shared" si="231"/>
        <v>0.72767542250374007</v>
      </c>
      <c r="X284" s="737">
        <f>+IF(W251=0,0,W284/W251*100)</f>
        <v>1.9277209679334887E-3</v>
      </c>
      <c r="Y284" s="772">
        <v>0</v>
      </c>
      <c r="Z284" s="737">
        <f>+IF(Y251=0,0,Y284/Y251*100)</f>
        <v>0</v>
      </c>
      <c r="AA284" s="772">
        <v>1.2202658563527367</v>
      </c>
      <c r="AB284" s="737">
        <f>+IF(AA251=0,0,AA284/AA251*100)</f>
        <v>1.4995237388862239E-2</v>
      </c>
      <c r="AC284" s="772">
        <v>2.8611895458703094</v>
      </c>
      <c r="AD284" s="737">
        <f>+IF(AC251=0,0,AC284/AC251*100)</f>
        <v>3.4052286987121733E-2</v>
      </c>
      <c r="AE284" s="772">
        <f t="shared" si="261"/>
        <v>4.081455402223046</v>
      </c>
      <c r="AF284" s="737">
        <f>+IF(AE251=0,0,AE284/AE251*100)</f>
        <v>1.7734080124500944E-2</v>
      </c>
      <c r="AG284" s="772">
        <v>0.2142492241661906</v>
      </c>
      <c r="AH284" s="737">
        <f>+IF(AG251=0,0,AG284/AG251*100)</f>
        <v>2.1118183528240635E-3</v>
      </c>
      <c r="AI284" s="772">
        <v>5.1091263195319939E-2</v>
      </c>
      <c r="AJ284" s="737">
        <f>+IF(AI251=0,0,AI284/AI251*100)</f>
        <v>4.631278043305088E-4</v>
      </c>
      <c r="AK284" s="772">
        <v>0</v>
      </c>
      <c r="AL284" s="737">
        <f>+IF(AK251=0,0,AK284/AK251*100)</f>
        <v>0</v>
      </c>
      <c r="AM284" s="772">
        <f t="shared" si="262"/>
        <v>0.26534048736151056</v>
      </c>
      <c r="AN284" s="737">
        <f>+IF(AM251=0,0,AM284/AM251*100)</f>
        <v>8.3853948880764997E-4</v>
      </c>
      <c r="AO284" s="772">
        <f t="shared" si="234"/>
        <v>4.3467958895845564</v>
      </c>
      <c r="AP284" s="737">
        <f>+IF(AO251=0,0,AO284/AO251*100)</f>
        <v>7.9527271523950442E-3</v>
      </c>
      <c r="AQ284" s="651"/>
      <c r="AR284" s="772">
        <v>3.5641886564999998</v>
      </c>
      <c r="AS284" s="737">
        <f>+IF(AR251=0,0,AR284/AR251*100)</f>
        <v>3.084222039400372E-3</v>
      </c>
      <c r="AT284" s="772">
        <v>3.6063873800000007E-2</v>
      </c>
      <c r="AU284" s="737">
        <f>+IF(AT251=0,0,AT284/AT251*100)</f>
        <v>3.6253090191691893E-4</v>
      </c>
      <c r="AV284" s="772">
        <v>0</v>
      </c>
      <c r="AW284" s="737">
        <f>+IF(AV251=0,0,AV284/AV251*100)</f>
        <v>0</v>
      </c>
      <c r="AX284" s="772">
        <v>0.79846726559999992</v>
      </c>
      <c r="AY284" s="737">
        <f>+IF(AX251=0,0,AX284/AX251*100)</f>
        <v>7.5444254822671988E-3</v>
      </c>
      <c r="AZ284" s="772">
        <f t="shared" si="263"/>
        <v>0.8345311393999999</v>
      </c>
      <c r="BA284" s="737">
        <f>+IF(AZ251=0,0,AZ284/AZ251*100)</f>
        <v>2.7990178764156683E-3</v>
      </c>
      <c r="BB284" s="772">
        <v>0.3748192528</v>
      </c>
      <c r="BC284" s="737">
        <f>+IF(BB251=0,0,BB284/BB251*100)</f>
        <v>4.795094486675238E-3</v>
      </c>
      <c r="BD284" s="772">
        <v>0.88214121850000005</v>
      </c>
      <c r="BE284" s="737">
        <f>+IF(BD251=0,0,BD284/BD251*100)</f>
        <v>1.1905720130305449E-2</v>
      </c>
      <c r="BF284" s="772">
        <v>0.23218380799999999</v>
      </c>
      <c r="BG284" s="737">
        <f>+IF(BF251=0,0,BF284/BF251*100)</f>
        <v>3.0044365510867206E-3</v>
      </c>
      <c r="BH284" s="772">
        <f t="shared" si="264"/>
        <v>1.4891442793</v>
      </c>
      <c r="BI284" s="737">
        <f>+IF(BH251=0,0,BH284/BH251*100)</f>
        <v>6.4874745373088285E-3</v>
      </c>
      <c r="BJ284" s="772">
        <f t="shared" si="235"/>
        <v>2.3236754186999997</v>
      </c>
      <c r="BK284" s="737">
        <f>+IF(BJ251=0,0,BJ284/BJ251*100)</f>
        <v>4.4034619317023516E-3</v>
      </c>
      <c r="BL284" s="772">
        <v>0.24340792999999999</v>
      </c>
      <c r="BM284" s="737">
        <f>+IF(BL251=0,0,BL284/BL251*100)</f>
        <v>3.1450092520145063E-3</v>
      </c>
      <c r="BN284" s="772">
        <v>0.68781588439999997</v>
      </c>
      <c r="BO284" s="737">
        <f>+IF(BN251=0,0,BN284/BN251*100)</f>
        <v>7.0673023560784837E-3</v>
      </c>
      <c r="BP284" s="772">
        <v>0</v>
      </c>
      <c r="BQ284" s="737">
        <f>+IF(BP251=0,0,BP284/BP251*100)</f>
        <v>0</v>
      </c>
      <c r="BR284" s="772">
        <f t="shared" si="265"/>
        <v>0.93122381440000002</v>
      </c>
      <c r="BS284" s="737">
        <f>+IF(BR251=0,0,BR284/BR251*100)</f>
        <v>3.42378227539037E-3</v>
      </c>
      <c r="BT284" s="772">
        <v>0.12543274200000001</v>
      </c>
      <c r="BU284" s="737">
        <f>+IF(BT251=0,0,BT284/BT251*100)</f>
        <v>1.2036389826367425E-3</v>
      </c>
      <c r="BV284" s="772">
        <v>0.1838566814</v>
      </c>
      <c r="BW284" s="737">
        <f>+IF(BV251=0,0,BV284/BV251*100)</f>
        <v>1.4959233017656462E-3</v>
      </c>
      <c r="BX284" s="772">
        <v>0</v>
      </c>
      <c r="BY284" s="737">
        <f>+IF(BX251=0,0,BX284/BX251*100)</f>
        <v>0</v>
      </c>
      <c r="BZ284" s="772">
        <f t="shared" si="266"/>
        <v>0.30928942339999999</v>
      </c>
      <c r="CA284" s="737">
        <f>+IF(BZ251=0,0,BZ284/BZ251*100)</f>
        <v>8.6893631089822617E-4</v>
      </c>
      <c r="CB284" s="772">
        <f t="shared" si="236"/>
        <v>1.2405132378000001</v>
      </c>
      <c r="CC284" s="737">
        <f>+IF(CB251=0,0,CB284/CB251*100)</f>
        <v>1.975568769982017E-3</v>
      </c>
      <c r="CE284" s="772">
        <f t="shared" si="237"/>
        <v>6.0367002301862129</v>
      </c>
      <c r="CF284" s="737">
        <f>+IF(CE251=0,0,CE284/CE251*100)</f>
        <v>3.1424028802373729E-3</v>
      </c>
      <c r="CG284" s="772">
        <v>3.4267052500000006E-2</v>
      </c>
      <c r="CH284" s="737">
        <f>+IF(CG251=0,0,CG284/CG251*100)</f>
        <v>2.559458413451989E-4</v>
      </c>
      <c r="CI284" s="772">
        <v>3.9123071199999998E-2</v>
      </c>
      <c r="CJ284" s="737">
        <f>+IF(CI251=0,0,CI284/CI251*100)</f>
        <v>3.3036836152819697E-4</v>
      </c>
      <c r="CK284" s="772">
        <v>0.21847942879999999</v>
      </c>
      <c r="CL284" s="737">
        <f>+IF(CK251=0,0,CK284/CK251*100)</f>
        <v>1.5539854302676565E-3</v>
      </c>
      <c r="CM284" s="772">
        <f t="shared" si="267"/>
        <v>0.29186955250000002</v>
      </c>
      <c r="CN284" s="737">
        <f>+IF(CM251=0,0,CM284/CM251*100)</f>
        <v>7.4286050675844957E-4</v>
      </c>
      <c r="CO284" s="772">
        <v>0.18963870679999997</v>
      </c>
      <c r="CP284" s="737">
        <f>+IF(CO251=0,0,CO284/CO251*100)</f>
        <v>1.3977191407851389E-3</v>
      </c>
      <c r="CQ284" s="772">
        <v>7.3854412199999997E-2</v>
      </c>
      <c r="CR284" s="737">
        <f>+IF(CQ251=0,0,CQ284/CQ251*100)</f>
        <v>6.0844102336923616E-4</v>
      </c>
      <c r="CS284" s="772">
        <v>0.10010520119999999</v>
      </c>
      <c r="CT284" s="737">
        <f>+IF(CS251=0,0,CS284/CS251*100)</f>
        <v>8.5833588966981308E-4</v>
      </c>
      <c r="CU284" s="772">
        <f t="shared" si="268"/>
        <v>0.36359832019999994</v>
      </c>
      <c r="CV284" s="737">
        <f>+IF(CU251=0,0,CU284/CU251*100)</f>
        <v>9.7300139004584483E-4</v>
      </c>
      <c r="CW284" s="772">
        <f t="shared" si="238"/>
        <v>0.65546787269999995</v>
      </c>
      <c r="CX284" s="737">
        <f>+IF(CW251=0,0,CW284/CW251*100)</f>
        <v>8.5504705582769137E-4</v>
      </c>
      <c r="CY284" s="772">
        <v>0.63939677289999997</v>
      </c>
      <c r="CZ284" s="737">
        <f>+IF(CY251=0,0,CY284/CY251*100)</f>
        <v>4.2491509673710931E-3</v>
      </c>
      <c r="DA284" s="772">
        <v>1.7044652500000002</v>
      </c>
      <c r="DB284" s="737">
        <f>+IF(DA251=0,0,DA284/DA251*100)</f>
        <v>9.491556333140189E-3</v>
      </c>
      <c r="DC284" s="772">
        <v>0.27018400279999999</v>
      </c>
      <c r="DD284" s="737">
        <f>+IF(DC251=0,0,DC284/DC251*100)</f>
        <v>1.320357669852495E-3</v>
      </c>
      <c r="DE284" s="772">
        <f t="shared" si="269"/>
        <v>2.6140460257000004</v>
      </c>
      <c r="DF284" s="737">
        <f>+IF(DE251=0,0,DE284/DE251*100)</f>
        <v>4.8889662811044303E-3</v>
      </c>
      <c r="DG284" s="772">
        <v>1.2516729858220035</v>
      </c>
      <c r="DH284" s="737">
        <f>+IF(DG251=0,0,DG284/DG251*100)</f>
        <v>6.6673076050039835E-3</v>
      </c>
      <c r="DI284" s="772">
        <v>1.2478089134221746</v>
      </c>
      <c r="DJ284" s="737">
        <f>+IF(DI251=0,0,DI284/DI251*100)</f>
        <v>5.6558182228972458E-3</v>
      </c>
      <c r="DK284" s="772">
        <v>0.26770443254203447</v>
      </c>
      <c r="DL284" s="737">
        <f>+IF(DK251=0,0,DK284/DK251*100)</f>
        <v>1.2662244883865003E-3</v>
      </c>
      <c r="DM284" s="772">
        <f t="shared" si="270"/>
        <v>2.7671863317862124</v>
      </c>
      <c r="DN284" s="737">
        <f>+IF(DM251=0,0,DM284/DM251*100)</f>
        <v>4.4648150546543327E-3</v>
      </c>
      <c r="DO284" s="772">
        <f t="shared" si="239"/>
        <v>5.3812323574862129</v>
      </c>
      <c r="DP284" s="737">
        <f>+IF(DO251=0,0,DO284/DO251*100)</f>
        <v>4.6612588853557763E-3</v>
      </c>
      <c r="DR284" s="772">
        <f t="shared" si="240"/>
        <v>36.630912225025469</v>
      </c>
      <c r="DS284" s="737">
        <f>+IF(DR251=0,0,DR284/DR251*100)</f>
        <v>1.7489930672986861E-2</v>
      </c>
      <c r="DT284" s="772">
        <v>2.8476704309482188</v>
      </c>
      <c r="DU284" s="737">
        <f>+IF(DT251=0,0,DT284/DT251*100)</f>
        <v>1.6192847606436502E-2</v>
      </c>
      <c r="DV284" s="772">
        <v>2.8653299744863689</v>
      </c>
      <c r="DW284" s="737">
        <f>+IF(DV251=0,0,DV284/DV251*100)</f>
        <v>1.651722099693409E-2</v>
      </c>
      <c r="DX284" s="772">
        <v>2.9302100239997682</v>
      </c>
      <c r="DY284" s="737">
        <f>+IF(DX251=0,0,DX284/DX251*100)</f>
        <v>1.6627550296444343E-2</v>
      </c>
      <c r="DZ284" s="772">
        <f t="shared" si="271"/>
        <v>8.6432104294343564</v>
      </c>
      <c r="EA284" s="737">
        <f>+IF(DZ251=0,0,DZ284/DZ251*100)</f>
        <v>1.6445675931260083E-2</v>
      </c>
      <c r="EB284" s="772">
        <v>2.9150779715498532</v>
      </c>
      <c r="EC284" s="737">
        <f>+IF(EB251=0,0,EB284/EB251*100)</f>
        <v>1.8366734268111817E-2</v>
      </c>
      <c r="ED284" s="772">
        <v>2.9305272361584529</v>
      </c>
      <c r="EE284" s="737">
        <f>+IF(ED251=0,0,ED284/ED251*100)</f>
        <v>1.6700439043258325E-2</v>
      </c>
      <c r="EF284" s="772">
        <v>2.8044675013085789</v>
      </c>
      <c r="EG284" s="737">
        <f>+IF(EF251=0,0,EF284/EF251*100)</f>
        <v>1.5289323299124764E-2</v>
      </c>
      <c r="EH284" s="772">
        <f t="shared" si="272"/>
        <v>8.6500727090168859</v>
      </c>
      <c r="EI284" s="737">
        <f>+IF(EH251=0,0,EH284/EH251*100)</f>
        <v>1.6711316071018664E-2</v>
      </c>
      <c r="EJ284" s="772">
        <f t="shared" si="241"/>
        <v>17.293283138451244</v>
      </c>
      <c r="EK284" s="737">
        <f>+IF(EJ251=0,0,EJ284/EJ251*100)</f>
        <v>1.6577484603669024E-2</v>
      </c>
      <c r="EL284" s="772">
        <v>2.7917135360627787</v>
      </c>
      <c r="EM284" s="737">
        <f>+IF(EL251=0,0,EL284/EL251*100)</f>
        <v>1.727094191643537E-2</v>
      </c>
      <c r="EN284" s="772">
        <v>2.7957578022786373</v>
      </c>
      <c r="EO284" s="737">
        <f>+IF(EN251=0,0,EN284/EN251*100)</f>
        <v>1.6584047132804376E-2</v>
      </c>
      <c r="EP284" s="772">
        <v>2.7963824319831798</v>
      </c>
      <c r="EQ284" s="737">
        <f>+IF(EP251=0,0,EP284/EP251*100)</f>
        <v>1.6471444227639961E-2</v>
      </c>
      <c r="ER284" s="772">
        <f t="shared" si="273"/>
        <v>8.3838537703245954</v>
      </c>
      <c r="ES284" s="737">
        <f>+IF(ER251=0,0,ER284/ER251*100)</f>
        <v>1.6767877870071814E-2</v>
      </c>
      <c r="ET284" s="772">
        <v>5.3307687698921997</v>
      </c>
      <c r="EU284" s="737">
        <f>+IF(ET251=0,0,ET284/ET251*100)</f>
        <v>2.9128863542102597E-2</v>
      </c>
      <c r="EV284" s="772">
        <v>2.8092286547713838</v>
      </c>
      <c r="EW284" s="737">
        <f>+IF(EV251=0,0,EV284/EV251*100)</f>
        <v>1.5215525101021461E-2</v>
      </c>
      <c r="EX284" s="772">
        <v>2.8137778915860503</v>
      </c>
      <c r="EY284" s="737">
        <f>+IF(EX251=0,0,EX284/EX251*100)</f>
        <v>1.5326364525311225E-2</v>
      </c>
      <c r="EZ284" s="772">
        <f t="shared" si="274"/>
        <v>10.953775316249633</v>
      </c>
      <c r="FA284" s="737">
        <f>+IF(EZ251=0,0,EZ284/EZ251*100)</f>
        <v>1.9871652138319627E-2</v>
      </c>
      <c r="FB284" s="772">
        <f t="shared" si="242"/>
        <v>19.337629086574228</v>
      </c>
      <c r="FC284" s="737">
        <f>+IF(FB251=0,0,FB284/FB251*100)</f>
        <v>1.8395396251257141E-2</v>
      </c>
      <c r="FD284" s="772">
        <v>38.220143303184074</v>
      </c>
      <c r="FE284" s="737">
        <f>+IF(FD251=0,0,FD284/FD251*100)</f>
        <v>1.6232379366827282E-2</v>
      </c>
      <c r="FF284" s="772">
        <v>38.419997171750857</v>
      </c>
      <c r="FG284" s="737">
        <f>+IF(FF251=0,0,FF284/FF251*100)</f>
        <v>1.455772089788125E-2</v>
      </c>
      <c r="FH284" s="772">
        <v>40.610951575825609</v>
      </c>
      <c r="FI284" s="737">
        <f>+IF(FH251=0,0,FH284/FH251*100)</f>
        <v>1.3626052431063343E-2</v>
      </c>
      <c r="FJ284" s="772">
        <v>36.530795049158449</v>
      </c>
      <c r="FK284" s="737">
        <f>+IF(FJ251=0,0,FJ284/FJ251*100)</f>
        <v>1.2868997217723076E-2</v>
      </c>
    </row>
    <row r="285" spans="2:167" s="648" customFormat="1" ht="13.5" customHeight="1">
      <c r="B285" s="769"/>
      <c r="C285" s="771" t="s">
        <v>4817</v>
      </c>
      <c r="D285" s="769"/>
      <c r="E285" s="772">
        <f t="shared" si="229"/>
        <v>0</v>
      </c>
      <c r="F285" s="737">
        <f>+IF(E251=0,0,E285/E251*100)</f>
        <v>0</v>
      </c>
      <c r="G285" s="772">
        <v>0</v>
      </c>
      <c r="H285" s="737">
        <f>+IF(G251=0,0,G285/G251*100)</f>
        <v>0</v>
      </c>
      <c r="I285" s="772">
        <v>0</v>
      </c>
      <c r="J285" s="737">
        <f>+IF(I251=0,0,I285/I251*100)</f>
        <v>0</v>
      </c>
      <c r="K285" s="772">
        <v>0</v>
      </c>
      <c r="L285" s="737">
        <f>+IF(K251=0,0,K285/K251*100)</f>
        <v>0</v>
      </c>
      <c r="M285" s="772">
        <f t="shared" si="259"/>
        <v>0</v>
      </c>
      <c r="N285" s="737">
        <f>+IF(M251=0,0,M285/M251*100)</f>
        <v>0</v>
      </c>
      <c r="O285" s="772">
        <v>0</v>
      </c>
      <c r="P285" s="737">
        <f>+IF(O251=0,0,O285/O251*100)</f>
        <v>0</v>
      </c>
      <c r="Q285" s="772">
        <v>0</v>
      </c>
      <c r="R285" s="737">
        <f>+IF(Q251=0,0,Q285/Q251*100)</f>
        <v>0</v>
      </c>
      <c r="S285" s="772">
        <v>0</v>
      </c>
      <c r="T285" s="737">
        <f>+IF(S251=0,0,S285/S251*100)</f>
        <v>0</v>
      </c>
      <c r="U285" s="772">
        <f t="shared" si="260"/>
        <v>0</v>
      </c>
      <c r="V285" s="737">
        <f>+IF(U251=0,0,U285/U251*100)</f>
        <v>0</v>
      </c>
      <c r="W285" s="772">
        <f t="shared" si="231"/>
        <v>0</v>
      </c>
      <c r="X285" s="737">
        <f>+IF(W251=0,0,W285/W251*100)</f>
        <v>0</v>
      </c>
      <c r="Y285" s="772">
        <v>0</v>
      </c>
      <c r="Z285" s="737">
        <f>+IF(Y251=0,0,Y285/Y251*100)</f>
        <v>0</v>
      </c>
      <c r="AA285" s="772">
        <v>0</v>
      </c>
      <c r="AB285" s="737">
        <f>+IF(AA251=0,0,AA285/AA251*100)</f>
        <v>0</v>
      </c>
      <c r="AC285" s="772">
        <v>0</v>
      </c>
      <c r="AD285" s="737">
        <f>+IF(AC251=0,0,AC285/AC251*100)</f>
        <v>0</v>
      </c>
      <c r="AE285" s="772">
        <f t="shared" si="261"/>
        <v>0</v>
      </c>
      <c r="AF285" s="737">
        <f>+IF(AE251=0,0,AE285/AE251*100)</f>
        <v>0</v>
      </c>
      <c r="AG285" s="772">
        <v>0</v>
      </c>
      <c r="AH285" s="737">
        <f>+IF(AG251=0,0,AG285/AG251*100)</f>
        <v>0</v>
      </c>
      <c r="AI285" s="772">
        <v>0</v>
      </c>
      <c r="AJ285" s="737">
        <f>+IF(AI251=0,0,AI285/AI251*100)</f>
        <v>0</v>
      </c>
      <c r="AK285" s="772">
        <v>0</v>
      </c>
      <c r="AL285" s="737">
        <f>+IF(AK251=0,0,AK285/AK251*100)</f>
        <v>0</v>
      </c>
      <c r="AM285" s="772">
        <f t="shared" si="262"/>
        <v>0</v>
      </c>
      <c r="AN285" s="737">
        <f>+IF(AM251=0,0,AM285/AM251*100)</f>
        <v>0</v>
      </c>
      <c r="AO285" s="772">
        <f t="shared" si="234"/>
        <v>0</v>
      </c>
      <c r="AP285" s="737">
        <f>+IF(AO251=0,0,AO285/AO251*100)</f>
        <v>0</v>
      </c>
      <c r="AQ285" s="651"/>
      <c r="AR285" s="772">
        <v>0</v>
      </c>
      <c r="AS285" s="737">
        <f>+IF(AR251=0,0,AR285/AR251*100)</f>
        <v>0</v>
      </c>
      <c r="AT285" s="772">
        <v>0</v>
      </c>
      <c r="AU285" s="737">
        <f>+IF(AT251=0,0,AT285/AT251*100)</f>
        <v>0</v>
      </c>
      <c r="AV285" s="772">
        <v>0</v>
      </c>
      <c r="AW285" s="737">
        <f>+IF(AV251=0,0,AV285/AV251*100)</f>
        <v>0</v>
      </c>
      <c r="AX285" s="772">
        <v>0</v>
      </c>
      <c r="AY285" s="737">
        <f>+IF(AX251=0,0,AX285/AX251*100)</f>
        <v>0</v>
      </c>
      <c r="AZ285" s="772">
        <f t="shared" si="263"/>
        <v>0</v>
      </c>
      <c r="BA285" s="737">
        <f>+IF(AZ251=0,0,AZ285/AZ251*100)</f>
        <v>0</v>
      </c>
      <c r="BB285" s="772">
        <v>0</v>
      </c>
      <c r="BC285" s="737">
        <f>+IF(BB251=0,0,BB285/BB251*100)</f>
        <v>0</v>
      </c>
      <c r="BD285" s="772">
        <v>0</v>
      </c>
      <c r="BE285" s="737">
        <f>+IF(BD251=0,0,BD285/BD251*100)</f>
        <v>0</v>
      </c>
      <c r="BF285" s="772">
        <v>0</v>
      </c>
      <c r="BG285" s="737">
        <f>+IF(BF251=0,0,BF285/BF251*100)</f>
        <v>0</v>
      </c>
      <c r="BH285" s="772">
        <f t="shared" si="264"/>
        <v>0</v>
      </c>
      <c r="BI285" s="737">
        <f>+IF(BH251=0,0,BH285/BH251*100)</f>
        <v>0</v>
      </c>
      <c r="BJ285" s="772">
        <f t="shared" si="235"/>
        <v>0</v>
      </c>
      <c r="BK285" s="737">
        <f>+IF(BJ251=0,0,BJ285/BJ251*100)</f>
        <v>0</v>
      </c>
      <c r="BL285" s="772">
        <v>0</v>
      </c>
      <c r="BM285" s="737">
        <f>+IF(BL251=0,0,BL285/BL251*100)</f>
        <v>0</v>
      </c>
      <c r="BN285" s="772">
        <v>0</v>
      </c>
      <c r="BO285" s="737">
        <f>+IF(BN251=0,0,BN285/BN251*100)</f>
        <v>0</v>
      </c>
      <c r="BP285" s="772">
        <v>0</v>
      </c>
      <c r="BQ285" s="737">
        <f>+IF(BP251=0,0,BP285/BP251*100)</f>
        <v>0</v>
      </c>
      <c r="BR285" s="772">
        <f t="shared" si="265"/>
        <v>0</v>
      </c>
      <c r="BS285" s="737">
        <f>+IF(BR251=0,0,BR285/BR251*100)</f>
        <v>0</v>
      </c>
      <c r="BT285" s="772">
        <v>0</v>
      </c>
      <c r="BU285" s="737">
        <f>+IF(BT251=0,0,BT285/BT251*100)</f>
        <v>0</v>
      </c>
      <c r="BV285" s="772">
        <v>0</v>
      </c>
      <c r="BW285" s="737">
        <f>+IF(BV251=0,0,BV285/BV251*100)</f>
        <v>0</v>
      </c>
      <c r="BX285" s="772">
        <v>0</v>
      </c>
      <c r="BY285" s="737">
        <f>+IF(BX251=0,0,BX285/BX251*100)</f>
        <v>0</v>
      </c>
      <c r="BZ285" s="772">
        <f t="shared" si="266"/>
        <v>0</v>
      </c>
      <c r="CA285" s="737">
        <f>+IF(BZ251=0,0,BZ285/BZ251*100)</f>
        <v>0</v>
      </c>
      <c r="CB285" s="772">
        <f t="shared" si="236"/>
        <v>0</v>
      </c>
      <c r="CC285" s="737">
        <f>+IF(CB251=0,0,CB285/CB251*100)</f>
        <v>0</v>
      </c>
      <c r="CE285" s="772">
        <f t="shared" si="237"/>
        <v>0</v>
      </c>
      <c r="CF285" s="737">
        <f>+IF(CE251=0,0,CE285/CE251*100)</f>
        <v>0</v>
      </c>
      <c r="CG285" s="772">
        <v>0</v>
      </c>
      <c r="CH285" s="737">
        <f>+IF(CG251=0,0,CG285/CG251*100)</f>
        <v>0</v>
      </c>
      <c r="CI285" s="772">
        <v>0</v>
      </c>
      <c r="CJ285" s="737">
        <f>+IF(CI251=0,0,CI285/CI251*100)</f>
        <v>0</v>
      </c>
      <c r="CK285" s="772">
        <v>0</v>
      </c>
      <c r="CL285" s="737">
        <f>+IF(CK251=0,0,CK285/CK251*100)</f>
        <v>0</v>
      </c>
      <c r="CM285" s="772">
        <f t="shared" si="267"/>
        <v>0</v>
      </c>
      <c r="CN285" s="737">
        <f>+IF(CM251=0,0,CM285/CM251*100)</f>
        <v>0</v>
      </c>
      <c r="CO285" s="772">
        <v>0</v>
      </c>
      <c r="CP285" s="737">
        <f>+IF(CO251=0,0,CO285/CO251*100)</f>
        <v>0</v>
      </c>
      <c r="CQ285" s="772">
        <v>0</v>
      </c>
      <c r="CR285" s="737">
        <f>+IF(CQ251=0,0,CQ285/CQ251*100)</f>
        <v>0</v>
      </c>
      <c r="CS285" s="772">
        <v>0</v>
      </c>
      <c r="CT285" s="737">
        <f>+IF(CS251=0,0,CS285/CS251*100)</f>
        <v>0</v>
      </c>
      <c r="CU285" s="772">
        <f t="shared" si="268"/>
        <v>0</v>
      </c>
      <c r="CV285" s="737">
        <f>+IF(CU251=0,0,CU285/CU251*100)</f>
        <v>0</v>
      </c>
      <c r="CW285" s="772">
        <f t="shared" si="238"/>
        <v>0</v>
      </c>
      <c r="CX285" s="737">
        <f>+IF(CW251=0,0,CW285/CW251*100)</f>
        <v>0</v>
      </c>
      <c r="CY285" s="772">
        <v>0</v>
      </c>
      <c r="CZ285" s="737">
        <f>+IF(CY251=0,0,CY285/CY251*100)</f>
        <v>0</v>
      </c>
      <c r="DA285" s="772">
        <v>0</v>
      </c>
      <c r="DB285" s="737">
        <f>+IF(DA251=0,0,DA285/DA251*100)</f>
        <v>0</v>
      </c>
      <c r="DC285" s="772">
        <v>0</v>
      </c>
      <c r="DD285" s="737">
        <f>+IF(DC251=0,0,DC285/DC251*100)</f>
        <v>0</v>
      </c>
      <c r="DE285" s="772">
        <f t="shared" si="269"/>
        <v>0</v>
      </c>
      <c r="DF285" s="737">
        <f>+IF(DE251=0,0,DE285/DE251*100)</f>
        <v>0</v>
      </c>
      <c r="DG285" s="772">
        <v>0</v>
      </c>
      <c r="DH285" s="737">
        <f>+IF(DG251=0,0,DG285/DG251*100)</f>
        <v>0</v>
      </c>
      <c r="DI285" s="772">
        <v>0</v>
      </c>
      <c r="DJ285" s="737">
        <f>+IF(DI251=0,0,DI285/DI251*100)</f>
        <v>0</v>
      </c>
      <c r="DK285" s="772">
        <v>0</v>
      </c>
      <c r="DL285" s="737">
        <f>+IF(DK251=0,0,DK285/DK251*100)</f>
        <v>0</v>
      </c>
      <c r="DM285" s="772">
        <f t="shared" si="270"/>
        <v>0</v>
      </c>
      <c r="DN285" s="737">
        <f>+IF(DM251=0,0,DM285/DM251*100)</f>
        <v>0</v>
      </c>
      <c r="DO285" s="772">
        <f t="shared" si="239"/>
        <v>0</v>
      </c>
      <c r="DP285" s="737">
        <f>+IF(DO251=0,0,DO285/DO251*100)</f>
        <v>0</v>
      </c>
      <c r="DR285" s="772">
        <f t="shared" si="240"/>
        <v>0</v>
      </c>
      <c r="DS285" s="737">
        <f>+IF(DR251=0,0,DR285/DR251*100)</f>
        <v>0</v>
      </c>
      <c r="DT285" s="772">
        <v>0</v>
      </c>
      <c r="DU285" s="737">
        <f>+IF(DT251=0,0,DT285/DT251*100)</f>
        <v>0</v>
      </c>
      <c r="DV285" s="772">
        <v>0</v>
      </c>
      <c r="DW285" s="737">
        <f>+IF(DV251=0,0,DV285/DV251*100)</f>
        <v>0</v>
      </c>
      <c r="DX285" s="772">
        <v>0</v>
      </c>
      <c r="DY285" s="737">
        <f>+IF(DX251=0,0,DX285/DX251*100)</f>
        <v>0</v>
      </c>
      <c r="DZ285" s="772">
        <f t="shared" si="271"/>
        <v>0</v>
      </c>
      <c r="EA285" s="737">
        <f>+IF(DZ251=0,0,DZ285/DZ251*100)</f>
        <v>0</v>
      </c>
      <c r="EB285" s="772">
        <v>0</v>
      </c>
      <c r="EC285" s="737">
        <f>+IF(EB251=0,0,EB285/EB251*100)</f>
        <v>0</v>
      </c>
      <c r="ED285" s="772">
        <v>0</v>
      </c>
      <c r="EE285" s="737">
        <f>+IF(ED251=0,0,ED285/ED251*100)</f>
        <v>0</v>
      </c>
      <c r="EF285" s="772">
        <v>0</v>
      </c>
      <c r="EG285" s="737">
        <f>+IF(EF251=0,0,EF285/EF251*100)</f>
        <v>0</v>
      </c>
      <c r="EH285" s="772">
        <f t="shared" si="272"/>
        <v>0</v>
      </c>
      <c r="EI285" s="737">
        <f>+IF(EH251=0,0,EH285/EH251*100)</f>
        <v>0</v>
      </c>
      <c r="EJ285" s="772">
        <f t="shared" si="241"/>
        <v>0</v>
      </c>
      <c r="EK285" s="737">
        <f>+IF(EJ251=0,0,EJ285/EJ251*100)</f>
        <v>0</v>
      </c>
      <c r="EL285" s="772">
        <v>0</v>
      </c>
      <c r="EM285" s="737">
        <f>+IF(EL251=0,0,EL285/EL251*100)</f>
        <v>0</v>
      </c>
      <c r="EN285" s="772">
        <v>0</v>
      </c>
      <c r="EO285" s="737">
        <f>+IF(EN251=0,0,EN285/EN251*100)</f>
        <v>0</v>
      </c>
      <c r="EP285" s="772">
        <v>0</v>
      </c>
      <c r="EQ285" s="737">
        <f>+IF(EP251=0,0,EP285/EP251*100)</f>
        <v>0</v>
      </c>
      <c r="ER285" s="772">
        <f t="shared" si="273"/>
        <v>0</v>
      </c>
      <c r="ES285" s="737">
        <f>+IF(ER251=0,0,ER285/ER251*100)</f>
        <v>0</v>
      </c>
      <c r="ET285" s="772">
        <v>0</v>
      </c>
      <c r="EU285" s="737">
        <f>+IF(ET251=0,0,ET285/ET251*100)</f>
        <v>0</v>
      </c>
      <c r="EV285" s="772">
        <v>0</v>
      </c>
      <c r="EW285" s="737">
        <f>+IF(EV251=0,0,EV285/EV251*100)</f>
        <v>0</v>
      </c>
      <c r="EX285" s="772">
        <v>0</v>
      </c>
      <c r="EY285" s="737">
        <f>+IF(EX251=0,0,EX285/EX251*100)</f>
        <v>0</v>
      </c>
      <c r="EZ285" s="772">
        <f t="shared" si="274"/>
        <v>0</v>
      </c>
      <c r="FA285" s="737">
        <f>+IF(EZ251=0,0,EZ285/EZ251*100)</f>
        <v>0</v>
      </c>
      <c r="FB285" s="772">
        <f t="shared" si="242"/>
        <v>0</v>
      </c>
      <c r="FC285" s="737">
        <f>+IF(FB251=0,0,FB285/FB251*100)</f>
        <v>0</v>
      </c>
      <c r="FD285" s="772">
        <v>0</v>
      </c>
      <c r="FE285" s="737">
        <f>+IF(FD251=0,0,FD285/FD251*100)</f>
        <v>0</v>
      </c>
      <c r="FF285" s="772">
        <v>0</v>
      </c>
      <c r="FG285" s="737">
        <f>+IF(FF251=0,0,FF285/FF251*100)</f>
        <v>0</v>
      </c>
      <c r="FH285" s="772">
        <v>0</v>
      </c>
      <c r="FI285" s="737">
        <f>+IF(FH251=0,0,FH285/FH251*100)</f>
        <v>0</v>
      </c>
      <c r="FJ285" s="772">
        <v>0</v>
      </c>
      <c r="FK285" s="737">
        <f>+IF(FJ251=0,0,FJ285/FJ251*100)</f>
        <v>0</v>
      </c>
    </row>
    <row r="286" spans="2:167" s="648" customFormat="1" ht="13.5" customHeight="1">
      <c r="B286" s="769"/>
      <c r="C286" s="771" t="s">
        <v>4818</v>
      </c>
      <c r="D286" s="769"/>
      <c r="E286" s="772">
        <f t="shared" si="229"/>
        <v>0</v>
      </c>
      <c r="F286" s="737">
        <f>+IF(E251=0,0,E286/E251*100)</f>
        <v>0</v>
      </c>
      <c r="G286" s="772">
        <v>0</v>
      </c>
      <c r="H286" s="737">
        <f>+IF(G251=0,0,G286/G251*100)</f>
        <v>0</v>
      </c>
      <c r="I286" s="772">
        <v>0</v>
      </c>
      <c r="J286" s="737">
        <f>+IF(I251=0,0,I286/I251*100)</f>
        <v>0</v>
      </c>
      <c r="K286" s="772">
        <v>0</v>
      </c>
      <c r="L286" s="737">
        <f>+IF(K251=0,0,K286/K251*100)</f>
        <v>0</v>
      </c>
      <c r="M286" s="772">
        <f t="shared" si="259"/>
        <v>0</v>
      </c>
      <c r="N286" s="737">
        <f>+IF(M251=0,0,M286/M251*100)</f>
        <v>0</v>
      </c>
      <c r="O286" s="772">
        <v>0</v>
      </c>
      <c r="P286" s="737">
        <f>+IF(O251=0,0,O286/O251*100)</f>
        <v>0</v>
      </c>
      <c r="Q286" s="772">
        <v>0</v>
      </c>
      <c r="R286" s="737">
        <f>+IF(Q251=0,0,Q286/Q251*100)</f>
        <v>0</v>
      </c>
      <c r="S286" s="772">
        <v>0</v>
      </c>
      <c r="T286" s="737">
        <f>+IF(S251=0,0,S286/S251*100)</f>
        <v>0</v>
      </c>
      <c r="U286" s="772">
        <f t="shared" si="260"/>
        <v>0</v>
      </c>
      <c r="V286" s="737">
        <f>+IF(U251=0,0,U286/U251*100)</f>
        <v>0</v>
      </c>
      <c r="W286" s="772">
        <f t="shared" si="231"/>
        <v>0</v>
      </c>
      <c r="X286" s="737">
        <f>+IF(W251=0,0,W286/W251*100)</f>
        <v>0</v>
      </c>
      <c r="Y286" s="772">
        <v>0</v>
      </c>
      <c r="Z286" s="737">
        <f>+IF(Y251=0,0,Y286/Y251*100)</f>
        <v>0</v>
      </c>
      <c r="AA286" s="772">
        <v>0</v>
      </c>
      <c r="AB286" s="737">
        <f>+IF(AA251=0,0,AA286/AA251*100)</f>
        <v>0</v>
      </c>
      <c r="AC286" s="772">
        <v>0</v>
      </c>
      <c r="AD286" s="737">
        <f>+IF(AC251=0,0,AC286/AC251*100)</f>
        <v>0</v>
      </c>
      <c r="AE286" s="772">
        <f t="shared" si="261"/>
        <v>0</v>
      </c>
      <c r="AF286" s="737">
        <f>+IF(AE251=0,0,AE286/AE251*100)</f>
        <v>0</v>
      </c>
      <c r="AG286" s="772">
        <v>0</v>
      </c>
      <c r="AH286" s="737">
        <f>+IF(AG251=0,0,AG286/AG251*100)</f>
        <v>0</v>
      </c>
      <c r="AI286" s="772">
        <v>0</v>
      </c>
      <c r="AJ286" s="737">
        <f>+IF(AI251=0,0,AI286/AI251*100)</f>
        <v>0</v>
      </c>
      <c r="AK286" s="772">
        <v>0</v>
      </c>
      <c r="AL286" s="737">
        <f>+IF(AK251=0,0,AK286/AK251*100)</f>
        <v>0</v>
      </c>
      <c r="AM286" s="772">
        <f t="shared" si="262"/>
        <v>0</v>
      </c>
      <c r="AN286" s="737">
        <f>+IF(AM251=0,0,AM286/AM251*100)</f>
        <v>0</v>
      </c>
      <c r="AO286" s="772">
        <f t="shared" si="234"/>
        <v>0</v>
      </c>
      <c r="AP286" s="737">
        <f>+IF(AO251=0,0,AO286/AO251*100)</f>
        <v>0</v>
      </c>
      <c r="AQ286" s="651"/>
      <c r="AR286" s="772">
        <v>0</v>
      </c>
      <c r="AS286" s="737">
        <f>+IF(AR251=0,0,AR286/AR251*100)</f>
        <v>0</v>
      </c>
      <c r="AT286" s="772">
        <v>0</v>
      </c>
      <c r="AU286" s="737">
        <f>+IF(AT251=0,0,AT286/AT251*100)</f>
        <v>0</v>
      </c>
      <c r="AV286" s="772">
        <v>0</v>
      </c>
      <c r="AW286" s="737">
        <f>+IF(AV251=0,0,AV286/AV251*100)</f>
        <v>0</v>
      </c>
      <c r="AX286" s="772">
        <v>0</v>
      </c>
      <c r="AY286" s="737">
        <f>+IF(AX251=0,0,AX286/AX251*100)</f>
        <v>0</v>
      </c>
      <c r="AZ286" s="772">
        <f t="shared" si="263"/>
        <v>0</v>
      </c>
      <c r="BA286" s="737">
        <f>+IF(AZ251=0,0,AZ286/AZ251*100)</f>
        <v>0</v>
      </c>
      <c r="BB286" s="772">
        <v>0</v>
      </c>
      <c r="BC286" s="737">
        <f>+IF(BB251=0,0,BB286/BB251*100)</f>
        <v>0</v>
      </c>
      <c r="BD286" s="772">
        <v>0</v>
      </c>
      <c r="BE286" s="737">
        <f>+IF(BD251=0,0,BD286/BD251*100)</f>
        <v>0</v>
      </c>
      <c r="BF286" s="772">
        <v>0</v>
      </c>
      <c r="BG286" s="737">
        <f>+IF(BF251=0,0,BF286/BF251*100)</f>
        <v>0</v>
      </c>
      <c r="BH286" s="772">
        <f t="shared" si="264"/>
        <v>0</v>
      </c>
      <c r="BI286" s="737">
        <f>+IF(BH251=0,0,BH286/BH251*100)</f>
        <v>0</v>
      </c>
      <c r="BJ286" s="772">
        <f t="shared" si="235"/>
        <v>0</v>
      </c>
      <c r="BK286" s="737">
        <f>+IF(BJ251=0,0,BJ286/BJ251*100)</f>
        <v>0</v>
      </c>
      <c r="BL286" s="772">
        <v>0</v>
      </c>
      <c r="BM286" s="737">
        <f>+IF(BL251=0,0,BL286/BL251*100)</f>
        <v>0</v>
      </c>
      <c r="BN286" s="772">
        <v>0</v>
      </c>
      <c r="BO286" s="737">
        <f>+IF(BN251=0,0,BN286/BN251*100)</f>
        <v>0</v>
      </c>
      <c r="BP286" s="772">
        <v>0</v>
      </c>
      <c r="BQ286" s="737">
        <f>+IF(BP251=0,0,BP286/BP251*100)</f>
        <v>0</v>
      </c>
      <c r="BR286" s="772">
        <f t="shared" si="265"/>
        <v>0</v>
      </c>
      <c r="BS286" s="737">
        <f>+IF(BR251=0,0,BR286/BR251*100)</f>
        <v>0</v>
      </c>
      <c r="BT286" s="772">
        <v>0</v>
      </c>
      <c r="BU286" s="737">
        <f>+IF(BT251=0,0,BT286/BT251*100)</f>
        <v>0</v>
      </c>
      <c r="BV286" s="772">
        <v>0</v>
      </c>
      <c r="BW286" s="737">
        <f>+IF(BV251=0,0,BV286/BV251*100)</f>
        <v>0</v>
      </c>
      <c r="BX286" s="772">
        <v>0</v>
      </c>
      <c r="BY286" s="737">
        <f>+IF(BX251=0,0,BX286/BX251*100)</f>
        <v>0</v>
      </c>
      <c r="BZ286" s="772">
        <f t="shared" si="266"/>
        <v>0</v>
      </c>
      <c r="CA286" s="737">
        <f>+IF(BZ251=0,0,BZ286/BZ251*100)</f>
        <v>0</v>
      </c>
      <c r="CB286" s="772">
        <f t="shared" si="236"/>
        <v>0</v>
      </c>
      <c r="CC286" s="737">
        <f>+IF(CB251=0,0,CB286/CB251*100)</f>
        <v>0</v>
      </c>
      <c r="CE286" s="772">
        <f t="shared" si="237"/>
        <v>0</v>
      </c>
      <c r="CF286" s="737">
        <f>+IF(CE251=0,0,CE286/CE251*100)</f>
        <v>0</v>
      </c>
      <c r="CG286" s="772">
        <v>0</v>
      </c>
      <c r="CH286" s="737">
        <f>+IF(CG251=0,0,CG286/CG251*100)</f>
        <v>0</v>
      </c>
      <c r="CI286" s="772">
        <v>0</v>
      </c>
      <c r="CJ286" s="737">
        <f>+IF(CI251=0,0,CI286/CI251*100)</f>
        <v>0</v>
      </c>
      <c r="CK286" s="772">
        <v>0</v>
      </c>
      <c r="CL286" s="737">
        <f>+IF(CK251=0,0,CK286/CK251*100)</f>
        <v>0</v>
      </c>
      <c r="CM286" s="772">
        <f t="shared" si="267"/>
        <v>0</v>
      </c>
      <c r="CN286" s="737">
        <f>+IF(CM251=0,0,CM286/CM251*100)</f>
        <v>0</v>
      </c>
      <c r="CO286" s="772">
        <v>0</v>
      </c>
      <c r="CP286" s="737">
        <f>+IF(CO251=0,0,CO286/CO251*100)</f>
        <v>0</v>
      </c>
      <c r="CQ286" s="772">
        <v>0</v>
      </c>
      <c r="CR286" s="737">
        <f>+IF(CQ251=0,0,CQ286/CQ251*100)</f>
        <v>0</v>
      </c>
      <c r="CS286" s="772">
        <v>0</v>
      </c>
      <c r="CT286" s="737">
        <f>+IF(CS251=0,0,CS286/CS251*100)</f>
        <v>0</v>
      </c>
      <c r="CU286" s="772">
        <f t="shared" si="268"/>
        <v>0</v>
      </c>
      <c r="CV286" s="737">
        <f>+IF(CU251=0,0,CU286/CU251*100)</f>
        <v>0</v>
      </c>
      <c r="CW286" s="772">
        <f t="shared" si="238"/>
        <v>0</v>
      </c>
      <c r="CX286" s="737">
        <f>+IF(CW251=0,0,CW286/CW251*100)</f>
        <v>0</v>
      </c>
      <c r="CY286" s="772">
        <v>0</v>
      </c>
      <c r="CZ286" s="737">
        <f>+IF(CY251=0,0,CY286/CY251*100)</f>
        <v>0</v>
      </c>
      <c r="DA286" s="772">
        <v>0</v>
      </c>
      <c r="DB286" s="737">
        <f>+IF(DA251=0,0,DA286/DA251*100)</f>
        <v>0</v>
      </c>
      <c r="DC286" s="772">
        <v>0</v>
      </c>
      <c r="DD286" s="737">
        <f>+IF(DC251=0,0,DC286/DC251*100)</f>
        <v>0</v>
      </c>
      <c r="DE286" s="772">
        <f t="shared" si="269"/>
        <v>0</v>
      </c>
      <c r="DF286" s="737">
        <f>+IF(DE251=0,0,DE286/DE251*100)</f>
        <v>0</v>
      </c>
      <c r="DG286" s="772">
        <v>0</v>
      </c>
      <c r="DH286" s="737">
        <f>+IF(DG251=0,0,DG286/DG251*100)</f>
        <v>0</v>
      </c>
      <c r="DI286" s="772">
        <v>0</v>
      </c>
      <c r="DJ286" s="737">
        <f>+IF(DI251=0,0,DI286/DI251*100)</f>
        <v>0</v>
      </c>
      <c r="DK286" s="772">
        <v>0</v>
      </c>
      <c r="DL286" s="737">
        <f>+IF(DK251=0,0,DK286/DK251*100)</f>
        <v>0</v>
      </c>
      <c r="DM286" s="772">
        <f t="shared" si="270"/>
        <v>0</v>
      </c>
      <c r="DN286" s="737">
        <f>+IF(DM251=0,0,DM286/DM251*100)</f>
        <v>0</v>
      </c>
      <c r="DO286" s="772">
        <f t="shared" si="239"/>
        <v>0</v>
      </c>
      <c r="DP286" s="737">
        <f>+IF(DO251=0,0,DO286/DO251*100)</f>
        <v>0</v>
      </c>
      <c r="DR286" s="772">
        <f t="shared" si="240"/>
        <v>0</v>
      </c>
      <c r="DS286" s="737">
        <f>+IF(DR251=0,0,DR286/DR251*100)</f>
        <v>0</v>
      </c>
      <c r="DT286" s="772">
        <v>0</v>
      </c>
      <c r="DU286" s="737">
        <f>+IF(DT251=0,0,DT286/DT251*100)</f>
        <v>0</v>
      </c>
      <c r="DV286" s="772">
        <v>0</v>
      </c>
      <c r="DW286" s="737">
        <f>+IF(DV251=0,0,DV286/DV251*100)</f>
        <v>0</v>
      </c>
      <c r="DX286" s="772">
        <v>0</v>
      </c>
      <c r="DY286" s="737">
        <f>+IF(DX251=0,0,DX286/DX251*100)</f>
        <v>0</v>
      </c>
      <c r="DZ286" s="772">
        <f t="shared" si="271"/>
        <v>0</v>
      </c>
      <c r="EA286" s="737">
        <f>+IF(DZ251=0,0,DZ286/DZ251*100)</f>
        <v>0</v>
      </c>
      <c r="EB286" s="772">
        <v>0</v>
      </c>
      <c r="EC286" s="737">
        <f>+IF(EB251=0,0,EB286/EB251*100)</f>
        <v>0</v>
      </c>
      <c r="ED286" s="772">
        <v>0</v>
      </c>
      <c r="EE286" s="737">
        <f>+IF(ED251=0,0,ED286/ED251*100)</f>
        <v>0</v>
      </c>
      <c r="EF286" s="772">
        <v>0</v>
      </c>
      <c r="EG286" s="737">
        <f>+IF(EF251=0,0,EF286/EF251*100)</f>
        <v>0</v>
      </c>
      <c r="EH286" s="772">
        <f t="shared" si="272"/>
        <v>0</v>
      </c>
      <c r="EI286" s="737">
        <f>+IF(EH251=0,0,EH286/EH251*100)</f>
        <v>0</v>
      </c>
      <c r="EJ286" s="772">
        <f t="shared" si="241"/>
        <v>0</v>
      </c>
      <c r="EK286" s="737">
        <f>+IF(EJ251=0,0,EJ286/EJ251*100)</f>
        <v>0</v>
      </c>
      <c r="EL286" s="772">
        <v>0</v>
      </c>
      <c r="EM286" s="737">
        <f>+IF(EL251=0,0,EL286/EL251*100)</f>
        <v>0</v>
      </c>
      <c r="EN286" s="772">
        <v>0</v>
      </c>
      <c r="EO286" s="737">
        <f>+IF(EN251=0,0,EN286/EN251*100)</f>
        <v>0</v>
      </c>
      <c r="EP286" s="772">
        <v>0</v>
      </c>
      <c r="EQ286" s="737">
        <f>+IF(EP251=0,0,EP286/EP251*100)</f>
        <v>0</v>
      </c>
      <c r="ER286" s="772">
        <f t="shared" si="273"/>
        <v>0</v>
      </c>
      <c r="ES286" s="737">
        <f>+IF(ER251=0,0,ER286/ER251*100)</f>
        <v>0</v>
      </c>
      <c r="ET286" s="772">
        <v>0</v>
      </c>
      <c r="EU286" s="737">
        <f>+IF(ET251=0,0,ET286/ET251*100)</f>
        <v>0</v>
      </c>
      <c r="EV286" s="772">
        <v>0</v>
      </c>
      <c r="EW286" s="737">
        <f>+IF(EV251=0,0,EV286/EV251*100)</f>
        <v>0</v>
      </c>
      <c r="EX286" s="772">
        <v>0</v>
      </c>
      <c r="EY286" s="737">
        <f>+IF(EX251=0,0,EX286/EX251*100)</f>
        <v>0</v>
      </c>
      <c r="EZ286" s="772">
        <f t="shared" si="274"/>
        <v>0</v>
      </c>
      <c r="FA286" s="737">
        <f>+IF(EZ251=0,0,EZ286/EZ251*100)</f>
        <v>0</v>
      </c>
      <c r="FB286" s="772">
        <f t="shared" si="242"/>
        <v>0</v>
      </c>
      <c r="FC286" s="737">
        <f>+IF(FB251=0,0,FB286/FB251*100)</f>
        <v>0</v>
      </c>
      <c r="FD286" s="772">
        <v>0</v>
      </c>
      <c r="FE286" s="737">
        <f>+IF(FD251=0,0,FD286/FD251*100)</f>
        <v>0</v>
      </c>
      <c r="FF286" s="772">
        <v>0</v>
      </c>
      <c r="FG286" s="737">
        <f>+IF(FF251=0,0,FF286/FF251*100)</f>
        <v>0</v>
      </c>
      <c r="FH286" s="772">
        <v>0</v>
      </c>
      <c r="FI286" s="737">
        <f>+IF(FH251=0,0,FH286/FH251*100)</f>
        <v>0</v>
      </c>
      <c r="FJ286" s="772">
        <v>0</v>
      </c>
      <c r="FK286" s="737">
        <f>+IF(FJ251=0,0,FJ286/FJ251*100)</f>
        <v>0</v>
      </c>
    </row>
    <row r="287" spans="2:167" s="648" customFormat="1" ht="13.5" customHeight="1">
      <c r="B287" s="769"/>
      <c r="C287" s="771" t="s">
        <v>4819</v>
      </c>
      <c r="D287" s="769"/>
      <c r="E287" s="772">
        <f t="shared" si="229"/>
        <v>40.751616642127431</v>
      </c>
      <c r="F287" s="737">
        <f>+IF(E251=0,0,E287/E251*100)</f>
        <v>4.4100668892931807E-2</v>
      </c>
      <c r="G287" s="772">
        <v>2.863984130991279</v>
      </c>
      <c r="H287" s="737">
        <f>+IF(G251=0,0,G287/G251*100)</f>
        <v>4.9146050283809702E-2</v>
      </c>
      <c r="I287" s="772">
        <v>2.3563217115367192</v>
      </c>
      <c r="J287" s="737">
        <f>+IF(I251=0,0,I287/I251*100)</f>
        <v>5.6077975918841172E-2</v>
      </c>
      <c r="K287" s="772">
        <v>0.59351430961756513</v>
      </c>
      <c r="L287" s="737">
        <f>+IF(K251=0,0,K287/K251*100)</f>
        <v>8.8373331685602415E-3</v>
      </c>
      <c r="M287" s="772">
        <f t="shared" si="259"/>
        <v>5.8138201521455635</v>
      </c>
      <c r="N287" s="737">
        <f>+IF(M251=0,0,M287/M251*100)</f>
        <v>3.4719009499037216E-2</v>
      </c>
      <c r="O287" s="772">
        <v>0.14281981484242079</v>
      </c>
      <c r="P287" s="737">
        <f>+IF(O251=0,0,O287/O251*100)</f>
        <v>1.7960409987329892E-3</v>
      </c>
      <c r="Q287" s="772">
        <v>0.9333746047280691</v>
      </c>
      <c r="R287" s="737">
        <f>+IF(Q251=0,0,Q287/Q251*100)</f>
        <v>1.3787587331869655E-2</v>
      </c>
      <c r="S287" s="772">
        <v>11.038423502691026</v>
      </c>
      <c r="T287" s="737">
        <f>+IF(S251=0,0,S287/S251*100)</f>
        <v>0.17574265158695232</v>
      </c>
      <c r="U287" s="772">
        <f t="shared" si="260"/>
        <v>12.114617922261516</v>
      </c>
      <c r="V287" s="737">
        <f>+IF(U251=0,0,U287/U251*100)</f>
        <v>5.768147993311068E-2</v>
      </c>
      <c r="W287" s="772">
        <f t="shared" si="231"/>
        <v>17.928438074407079</v>
      </c>
      <c r="X287" s="737">
        <f>+IF(W251=0,0,W287/W251*100)</f>
        <v>4.7495112421711609E-2</v>
      </c>
      <c r="Y287" s="772">
        <v>6.7196120995828048</v>
      </c>
      <c r="Z287" s="737">
        <f>+IF(Y251=0,0,Y287/Y251*100)</f>
        <v>0.10378219348306003</v>
      </c>
      <c r="AA287" s="772">
        <v>3.9360146555773179</v>
      </c>
      <c r="AB287" s="737">
        <f>+IF(AA251=0,0,AA287/AA251*100)</f>
        <v>4.8367717427440386E-2</v>
      </c>
      <c r="AC287" s="772">
        <v>3.2215310938687254</v>
      </c>
      <c r="AD287" s="737">
        <f>+IF(AC251=0,0,AC287/AC251*100)</f>
        <v>3.8340871720536643E-2</v>
      </c>
      <c r="AE287" s="772">
        <f t="shared" si="261"/>
        <v>13.877157849028848</v>
      </c>
      <c r="AF287" s="737">
        <f>+IF(AE251=0,0,AE287/AE251*100)</f>
        <v>6.0296782628319848E-2</v>
      </c>
      <c r="AG287" s="772">
        <v>2.9710071451088318</v>
      </c>
      <c r="AH287" s="737">
        <f>+IF(AG251=0,0,AG287/AG251*100)</f>
        <v>2.928471475138417E-2</v>
      </c>
      <c r="AI287" s="772">
        <v>2.7945377338826733</v>
      </c>
      <c r="AJ287" s="737">
        <f>+IF(AI251=0,0,AI287/AI251*100)</f>
        <v>2.5331691640976928E-2</v>
      </c>
      <c r="AK287" s="772">
        <v>3.1804758397000001</v>
      </c>
      <c r="AL287" s="737">
        <f>+IF(AK251=0,0,AK287/AK251*100)</f>
        <v>3.0388247469679098E-2</v>
      </c>
      <c r="AM287" s="772">
        <f t="shared" si="262"/>
        <v>8.9460207186915053</v>
      </c>
      <c r="AN287" s="737">
        <f>+IF(AM251=0,0,AM287/AM251*100)</f>
        <v>2.8271568032863941E-2</v>
      </c>
      <c r="AO287" s="772">
        <f t="shared" si="234"/>
        <v>22.823178567720355</v>
      </c>
      <c r="AP287" s="737">
        <f>+IF(AO251=0,0,AO287/AO251*100)</f>
        <v>4.1756391721631474E-2</v>
      </c>
      <c r="AQ287" s="651"/>
      <c r="AR287" s="772">
        <v>32.827620811099997</v>
      </c>
      <c r="AS287" s="737">
        <f>+IF(AR251=0,0,AR287/AR251*100)</f>
        <v>2.8406933909636868E-2</v>
      </c>
      <c r="AT287" s="772">
        <v>5.4767673803000001</v>
      </c>
      <c r="AU287" s="737">
        <f>+IF(AT251=0,0,AT287/AT251*100)</f>
        <v>5.5055023455891756E-2</v>
      </c>
      <c r="AV287" s="772">
        <v>3.5985330765999999</v>
      </c>
      <c r="AW287" s="737">
        <f>+IF(AV251=0,0,AV287/AV251*100)</f>
        <v>3.8761445058905428E-2</v>
      </c>
      <c r="AX287" s="772">
        <v>2.5818752176000004</v>
      </c>
      <c r="AY287" s="737">
        <f>+IF(AX251=0,0,AX287/AX251*100)</f>
        <v>2.4395195674125094E-2</v>
      </c>
      <c r="AZ287" s="772">
        <f t="shared" si="263"/>
        <v>11.657175674499999</v>
      </c>
      <c r="BA287" s="737">
        <f>+IF(AZ251=0,0,AZ287/AZ251*100)</f>
        <v>3.9098173286741922E-2</v>
      </c>
      <c r="BB287" s="772">
        <v>0.66761103840000002</v>
      </c>
      <c r="BC287" s="737">
        <f>+IF(BB251=0,0,BB287/BB251*100)</f>
        <v>8.5408046293276498E-3</v>
      </c>
      <c r="BD287" s="772">
        <v>0.97160592300000015</v>
      </c>
      <c r="BE287" s="737">
        <f>+IF(BD251=0,0,BD287/BD251*100)</f>
        <v>1.3113170491970506E-2</v>
      </c>
      <c r="BF287" s="772">
        <v>0.36453000000000002</v>
      </c>
      <c r="BG287" s="737">
        <f>+IF(BF251=0,0,BF287/BF251*100)</f>
        <v>4.7169837785055301E-3</v>
      </c>
      <c r="BH287" s="772">
        <f t="shared" si="264"/>
        <v>2.0037469614000001</v>
      </c>
      <c r="BI287" s="737">
        <f>+IF(BH251=0,0,BH287/BH251*100)</f>
        <v>8.7293471639987626E-3</v>
      </c>
      <c r="BJ287" s="772">
        <f t="shared" si="235"/>
        <v>13.6609226359</v>
      </c>
      <c r="BK287" s="737">
        <f>+IF(BJ251=0,0,BJ287/BJ251*100)</f>
        <v>2.5888018737475402E-2</v>
      </c>
      <c r="BL287" s="772">
        <v>2.0946387079999997</v>
      </c>
      <c r="BM287" s="737">
        <f>+IF(BL251=0,0,BL287/BL251*100)</f>
        <v>2.706427073385699E-2</v>
      </c>
      <c r="BN287" s="772">
        <v>5.0505801481999999</v>
      </c>
      <c r="BO287" s="737">
        <f>+IF(BN251=0,0,BN287/BN251*100)</f>
        <v>5.1894668021623083E-2</v>
      </c>
      <c r="BP287" s="772">
        <v>4.5149744053999994</v>
      </c>
      <c r="BQ287" s="737">
        <f>+IF(BP251=0,0,BP287/BP251*100)</f>
        <v>4.64177828147148E-2</v>
      </c>
      <c r="BR287" s="772">
        <f t="shared" si="265"/>
        <v>11.6601932616</v>
      </c>
      <c r="BS287" s="737">
        <f>+IF(BR251=0,0,BR287/BR251*100)</f>
        <v>4.2870427494827938E-2</v>
      </c>
      <c r="BT287" s="772">
        <v>1.9311003475999997</v>
      </c>
      <c r="BU287" s="737">
        <f>+IF(BT251=0,0,BT287/BT251*100)</f>
        <v>1.8530629408984166E-2</v>
      </c>
      <c r="BV287" s="772">
        <v>4.3682710508000007</v>
      </c>
      <c r="BW287" s="737">
        <f>+IF(BV251=0,0,BV287/BV251*100)</f>
        <v>3.5541805734561824E-2</v>
      </c>
      <c r="BX287" s="772">
        <v>1.2071335152</v>
      </c>
      <c r="BY287" s="737">
        <f>+IF(BX251=0,0,BX287/BX251*100)</f>
        <v>9.3704195095964619E-3</v>
      </c>
      <c r="BZ287" s="772">
        <f t="shared" si="266"/>
        <v>7.5065049135999997</v>
      </c>
      <c r="CA287" s="737">
        <f>+IF(BZ251=0,0,BZ287/BZ251*100)</f>
        <v>2.1089226445765982E-2</v>
      </c>
      <c r="CB287" s="772">
        <f t="shared" si="236"/>
        <v>19.166698175200001</v>
      </c>
      <c r="CC287" s="737">
        <f>+IF(CB251=0,0,CB287/CB251*100)</f>
        <v>3.052376160511492E-2</v>
      </c>
      <c r="CE287" s="772">
        <f t="shared" si="237"/>
        <v>18.260208737935507</v>
      </c>
      <c r="CF287" s="737">
        <f>+IF(CE251=0,0,CE287/CE251*100)</f>
        <v>9.5053473493505181E-3</v>
      </c>
      <c r="CG287" s="772">
        <v>3.7909465375</v>
      </c>
      <c r="CH287" s="737">
        <f>+IF(CG251=0,0,CG287/CG251*100)</f>
        <v>2.8315157862938631E-2</v>
      </c>
      <c r="CI287" s="772">
        <v>0.5116909275</v>
      </c>
      <c r="CJ287" s="737">
        <f>+IF(CI251=0,0,CI287/CI251*100)</f>
        <v>4.3208901587209357E-3</v>
      </c>
      <c r="CK287" s="772">
        <v>0.48341153440000001</v>
      </c>
      <c r="CL287" s="737">
        <f>+IF(CK251=0,0,CK287/CK251*100)</f>
        <v>3.4383762599846748E-3</v>
      </c>
      <c r="CM287" s="772">
        <f t="shared" si="267"/>
        <v>4.7860489994000002</v>
      </c>
      <c r="CN287" s="737">
        <f>+IF(CM251=0,0,CM287/CM251*100)</f>
        <v>1.2181355522053142E-2</v>
      </c>
      <c r="CO287" s="772">
        <v>0.49048798059999993</v>
      </c>
      <c r="CP287" s="737">
        <f>+IF(CO251=0,0,CO287/CO251*100)</f>
        <v>3.615108172682761E-3</v>
      </c>
      <c r="CQ287" s="772">
        <v>2.4893979486000002</v>
      </c>
      <c r="CR287" s="737">
        <f>+IF(CQ251=0,0,CQ287/CQ251*100)</f>
        <v>2.0508616754239921E-2</v>
      </c>
      <c r="CS287" s="772">
        <v>0.6611388628</v>
      </c>
      <c r="CT287" s="737">
        <f>+IF(CS251=0,0,CS287/CS251*100)</f>
        <v>5.6688284643967779E-3</v>
      </c>
      <c r="CU287" s="772">
        <f t="shared" si="268"/>
        <v>3.6410247920000001</v>
      </c>
      <c r="CV287" s="737">
        <f>+IF(CU251=0,0,CU287/CU251*100)</f>
        <v>9.7435053656427309E-3</v>
      </c>
      <c r="CW287" s="772">
        <f t="shared" si="238"/>
        <v>8.4270737913999998</v>
      </c>
      <c r="CX287" s="737">
        <f>+IF(CW251=0,0,CW287/CW251*100)</f>
        <v>1.0992979114137552E-2</v>
      </c>
      <c r="CY287" s="772">
        <v>0.52658148270000005</v>
      </c>
      <c r="CZ287" s="737">
        <f>+IF(CY251=0,0,CY287/CY251*100)</f>
        <v>3.4994299493662797E-3</v>
      </c>
      <c r="DA287" s="772">
        <v>0.67501531250000002</v>
      </c>
      <c r="DB287" s="737">
        <f>+IF(DA251=0,0,DA287/DA251*100)</f>
        <v>3.7589184433803966E-3</v>
      </c>
      <c r="DC287" s="772">
        <v>5.7482829556999997</v>
      </c>
      <c r="DD287" s="737">
        <f>+IF(DC251=0,0,DC287/DC251*100)</f>
        <v>2.8091187525484632E-2</v>
      </c>
      <c r="DE287" s="772">
        <f t="shared" si="269"/>
        <v>6.9498797508999992</v>
      </c>
      <c r="DF287" s="737">
        <f>+IF(DE251=0,0,DE287/DE251*100)</f>
        <v>1.2998136767994301E-2</v>
      </c>
      <c r="DG287" s="772">
        <v>0.92833183722633605</v>
      </c>
      <c r="DH287" s="737">
        <f>+IF(DG251=0,0,DG287/DG251*100)</f>
        <v>4.9449608551243879E-3</v>
      </c>
      <c r="DI287" s="772">
        <v>0.92833183722633605</v>
      </c>
      <c r="DJ287" s="737">
        <f>+IF(DI251=0,0,DI287/DI251*100)</f>
        <v>4.2077565446144429E-3</v>
      </c>
      <c r="DK287" s="772">
        <v>1.0265915211828371</v>
      </c>
      <c r="DL287" s="737">
        <f>+IF(DK251=0,0,DK287/DK251*100)</f>
        <v>4.8557108724284941E-3</v>
      </c>
      <c r="DM287" s="772">
        <f t="shared" si="270"/>
        <v>2.8832551956355092</v>
      </c>
      <c r="DN287" s="737">
        <f>+IF(DM251=0,0,DM287/DM251*100)</f>
        <v>4.6520904848406514E-3</v>
      </c>
      <c r="DO287" s="772">
        <f t="shared" si="239"/>
        <v>9.8331349465355089</v>
      </c>
      <c r="DP287" s="737">
        <f>+IF(DO251=0,0,DO287/DO251*100)</f>
        <v>8.5175262087832035E-3</v>
      </c>
      <c r="DR287" s="772">
        <f t="shared" si="240"/>
        <v>81.352800000000002</v>
      </c>
      <c r="DS287" s="737">
        <f>+IF(DR251=0,0,DR287/DR251*100)</f>
        <v>3.8843008421758633E-2</v>
      </c>
      <c r="DT287" s="772">
        <v>5.9243999999999994</v>
      </c>
      <c r="DU287" s="737">
        <f>+IF(DT251=0,0,DT287/DT251*100)</f>
        <v>3.3688205389564199E-2</v>
      </c>
      <c r="DV287" s="772">
        <v>5.9243999999999994</v>
      </c>
      <c r="DW287" s="737">
        <f>+IF(DV251=0,0,DV287/DV251*100)</f>
        <v>3.4151258300286154E-2</v>
      </c>
      <c r="DX287" s="772">
        <v>5.9243999999999994</v>
      </c>
      <c r="DY287" s="737">
        <f>+IF(DX251=0,0,DX287/DX251*100)</f>
        <v>3.3618156435691264E-2</v>
      </c>
      <c r="DZ287" s="772">
        <f t="shared" si="271"/>
        <v>17.773199999999999</v>
      </c>
      <c r="EA287" s="737">
        <f>+IF(DZ251=0,0,DZ287/DZ251*100)</f>
        <v>3.381756001983633E-2</v>
      </c>
      <c r="EB287" s="772">
        <v>5.9243999999999994</v>
      </c>
      <c r="EC287" s="737">
        <f>+IF(EB251=0,0,EB287/EB251*100)</f>
        <v>3.7327262447168733E-2</v>
      </c>
      <c r="ED287" s="772">
        <v>5.9243999999999994</v>
      </c>
      <c r="EE287" s="737">
        <f>+IF(ED251=0,0,ED287/ED251*100)</f>
        <v>3.3761870508181122E-2</v>
      </c>
      <c r="EF287" s="772">
        <v>5.9243999999999994</v>
      </c>
      <c r="EG287" s="737">
        <f>+IF(EF251=0,0,EF287/EF251*100)</f>
        <v>3.2298490501697606E-2</v>
      </c>
      <c r="EH287" s="772">
        <f t="shared" si="272"/>
        <v>17.773199999999999</v>
      </c>
      <c r="EI287" s="737">
        <f>+IF(EH251=0,0,EH287/EH251*100)</f>
        <v>3.4336539447098552E-2</v>
      </c>
      <c r="EJ287" s="772">
        <f t="shared" si="241"/>
        <v>35.546399999999998</v>
      </c>
      <c r="EK287" s="737">
        <f>+IF(EJ251=0,0,EJ287/EJ251*100)</f>
        <v>3.407507377275467E-2</v>
      </c>
      <c r="EL287" s="772">
        <v>6.8743999999999996</v>
      </c>
      <c r="EM287" s="737">
        <f>+IF(EL251=0,0,EL287/EL251*100)</f>
        <v>4.2528490683821155E-2</v>
      </c>
      <c r="EN287" s="772">
        <v>6.8743999999999996</v>
      </c>
      <c r="EO287" s="737">
        <f>+IF(EN251=0,0,EN287/EN251*100)</f>
        <v>4.0777986389533512E-2</v>
      </c>
      <c r="EP287" s="772">
        <v>6.8743999999999996</v>
      </c>
      <c r="EQ287" s="737">
        <f>+IF(EP251=0,0,EP287/EP251*100)</f>
        <v>4.0492063926386886E-2</v>
      </c>
      <c r="ER287" s="772">
        <f t="shared" si="273"/>
        <v>20.623199999999997</v>
      </c>
      <c r="ES287" s="737">
        <f>+IF(ER251=0,0,ER287/ER251*100)</f>
        <v>4.1246818988432382E-2</v>
      </c>
      <c r="ET287" s="772">
        <v>8.3943999999999992</v>
      </c>
      <c r="EU287" s="737">
        <f>+IF(ET251=0,0,ET287/ET251*100)</f>
        <v>4.5869431347098324E-2</v>
      </c>
      <c r="EV287" s="772">
        <v>8.3943999999999992</v>
      </c>
      <c r="EW287" s="737">
        <f>+IF(EV251=0,0,EV287/EV251*100)</f>
        <v>4.5466289720161229E-2</v>
      </c>
      <c r="EX287" s="772">
        <v>8.3943999999999992</v>
      </c>
      <c r="EY287" s="737">
        <f>+IF(EX251=0,0,EX287/EX251*100)</f>
        <v>4.5723450580796493E-2</v>
      </c>
      <c r="EZ287" s="772">
        <f t="shared" si="274"/>
        <v>25.183199999999999</v>
      </c>
      <c r="FA287" s="737">
        <f>+IF(EZ251=0,0,EZ287/EZ251*100)</f>
        <v>4.5685781904559755E-2</v>
      </c>
      <c r="FB287" s="772">
        <f t="shared" si="242"/>
        <v>45.806399999999996</v>
      </c>
      <c r="FC287" s="737">
        <f>+IF(FB251=0,0,FB287/FB251*100)</f>
        <v>4.3574466914799076E-2</v>
      </c>
      <c r="FD287" s="772">
        <v>91.916826162974601</v>
      </c>
      <c r="FE287" s="737">
        <f>+IF(FD251=0,0,FD287/FD251*100)</f>
        <v>3.9037760288769513E-2</v>
      </c>
      <c r="FF287" s="772">
        <v>94.261420805954117</v>
      </c>
      <c r="FG287" s="737">
        <f>+IF(FF251=0,0,FF287/FF251*100)</f>
        <v>3.5716594392145869E-2</v>
      </c>
      <c r="FH287" s="772">
        <v>99.504449189478777</v>
      </c>
      <c r="FI287" s="737">
        <f>+IF(FH251=0,0,FH287/FH251*100)</f>
        <v>3.3386384439881275E-2</v>
      </c>
      <c r="FJ287" s="772">
        <v>95.507350733697521</v>
      </c>
      <c r="FK287" s="737">
        <f>+IF(FJ251=0,0,FJ287/FJ251*100)</f>
        <v>3.3645143206166531E-2</v>
      </c>
    </row>
    <row r="288" spans="2:167" s="648" customFormat="1" ht="13.5" customHeight="1">
      <c r="B288" s="771"/>
      <c r="C288" s="771" t="s">
        <v>4820</v>
      </c>
      <c r="D288" s="769"/>
      <c r="E288" s="772">
        <f t="shared" si="229"/>
        <v>-88.404477311777441</v>
      </c>
      <c r="F288" s="737">
        <f>+IF(E251=0,0,E288/E251*100)</f>
        <v>-9.56697403397999E-2</v>
      </c>
      <c r="G288" s="772">
        <v>10.958904132604111</v>
      </c>
      <c r="H288" s="737">
        <f>+IF(G251=0,0,G288/G251*100)</f>
        <v>0.1880551109652959</v>
      </c>
      <c r="I288" s="772">
        <v>0</v>
      </c>
      <c r="J288" s="737">
        <f>+IF(I251=0,0,I288/I251*100)</f>
        <v>0</v>
      </c>
      <c r="K288" s="772">
        <v>0</v>
      </c>
      <c r="L288" s="737">
        <f>+IF(K251=0,0,K288/K251*100)</f>
        <v>0</v>
      </c>
      <c r="M288" s="772">
        <f t="shared" si="259"/>
        <v>10.958904132604111</v>
      </c>
      <c r="N288" s="737">
        <f>+IF(M251=0,0,M288/M251*100)</f>
        <v>6.5444455920863856E-2</v>
      </c>
      <c r="O288" s="772">
        <v>0</v>
      </c>
      <c r="P288" s="737">
        <f>+IF(O251=0,0,O288/O251*100)</f>
        <v>0</v>
      </c>
      <c r="Q288" s="772">
        <v>0</v>
      </c>
      <c r="R288" s="737">
        <f>+IF(Q251=0,0,Q288/Q251*100)</f>
        <v>0</v>
      </c>
      <c r="S288" s="772">
        <v>0</v>
      </c>
      <c r="T288" s="737">
        <f>+IF(S251=0,0,S288/S251*100)</f>
        <v>0</v>
      </c>
      <c r="U288" s="772">
        <f t="shared" si="260"/>
        <v>0</v>
      </c>
      <c r="V288" s="737">
        <f>+IF(U251=0,0,U288/U251*100)</f>
        <v>0</v>
      </c>
      <c r="W288" s="772">
        <f t="shared" si="231"/>
        <v>10.958904132604111</v>
      </c>
      <c r="X288" s="737">
        <f>+IF(W251=0,0,W288/W251*100)</f>
        <v>2.9031775196289973E-2</v>
      </c>
      <c r="Y288" s="772">
        <v>0</v>
      </c>
      <c r="Z288" s="737">
        <f>+IF(Y251=0,0,Y288/Y251*100)</f>
        <v>0</v>
      </c>
      <c r="AA288" s="772">
        <v>-99.36338144438156</v>
      </c>
      <c r="AB288" s="737">
        <f>+IF(AA251=0,0,AA288/AA251*100)</f>
        <v>-1.2210269465147356</v>
      </c>
      <c r="AC288" s="772">
        <v>0</v>
      </c>
      <c r="AD288" s="737">
        <f>+IF(AC251=0,0,AC288/AC251*100)</f>
        <v>0</v>
      </c>
      <c r="AE288" s="772">
        <f t="shared" si="261"/>
        <v>-99.36338144438156</v>
      </c>
      <c r="AF288" s="737">
        <f>+IF(AE251=0,0,AE288/AE251*100)</f>
        <v>-0.4317376999920764</v>
      </c>
      <c r="AG288" s="772">
        <v>0</v>
      </c>
      <c r="AH288" s="737">
        <f>+IF(AG251=0,0,AG288/AG251*100)</f>
        <v>0</v>
      </c>
      <c r="AI288" s="772">
        <v>0</v>
      </c>
      <c r="AJ288" s="737">
        <f>+IF(AI251=0,0,AI288/AI251*100)</f>
        <v>0</v>
      </c>
      <c r="AK288" s="772">
        <v>0</v>
      </c>
      <c r="AL288" s="737">
        <f>+IF(AK251=0,0,AK288/AK251*100)</f>
        <v>0</v>
      </c>
      <c r="AM288" s="772">
        <f t="shared" si="262"/>
        <v>0</v>
      </c>
      <c r="AN288" s="737">
        <f>+IF(AM251=0,0,AM288/AM251*100)</f>
        <v>0</v>
      </c>
      <c r="AO288" s="772">
        <f t="shared" si="234"/>
        <v>-99.36338144438156</v>
      </c>
      <c r="AP288" s="737">
        <f>+IF(AO251=0,0,AO288/AO251*100)</f>
        <v>-0.1817913427819228</v>
      </c>
      <c r="AQ288" s="651"/>
      <c r="AR288" s="772">
        <v>0</v>
      </c>
      <c r="AS288" s="737">
        <f>+IF(AR251=0,0,AR288/AR251*100)</f>
        <v>0</v>
      </c>
      <c r="AT288" s="772">
        <v>0</v>
      </c>
      <c r="AU288" s="737">
        <f>+IF(AT251=0,0,AT288/AT251*100)</f>
        <v>0</v>
      </c>
      <c r="AV288" s="772">
        <v>0</v>
      </c>
      <c r="AW288" s="737">
        <f>+IF(AV251=0,0,AV288/AV251*100)</f>
        <v>0</v>
      </c>
      <c r="AX288" s="772">
        <v>0</v>
      </c>
      <c r="AY288" s="737">
        <f>+IF(AX251=0,0,AX288/AX251*100)</f>
        <v>0</v>
      </c>
      <c r="AZ288" s="772">
        <f t="shared" si="263"/>
        <v>0</v>
      </c>
      <c r="BA288" s="737">
        <f>+IF(AZ251=0,0,AZ288/AZ251*100)</f>
        <v>0</v>
      </c>
      <c r="BB288" s="772">
        <v>0</v>
      </c>
      <c r="BC288" s="737">
        <f>+IF(BB251=0,0,BB288/BB251*100)</f>
        <v>0</v>
      </c>
      <c r="BD288" s="772">
        <v>0</v>
      </c>
      <c r="BE288" s="737">
        <f>+IF(BD251=0,0,BD288/BD251*100)</f>
        <v>0</v>
      </c>
      <c r="BF288" s="772">
        <v>0</v>
      </c>
      <c r="BG288" s="737">
        <f>+IF(BF251=0,0,BF288/BF251*100)</f>
        <v>0</v>
      </c>
      <c r="BH288" s="772">
        <f t="shared" si="264"/>
        <v>0</v>
      </c>
      <c r="BI288" s="737">
        <f>+IF(BH251=0,0,BH288/BH251*100)</f>
        <v>0</v>
      </c>
      <c r="BJ288" s="772">
        <f t="shared" si="235"/>
        <v>0</v>
      </c>
      <c r="BK288" s="737">
        <f>+IF(BJ251=0,0,BJ288/BJ251*100)</f>
        <v>0</v>
      </c>
      <c r="BL288" s="772">
        <v>0</v>
      </c>
      <c r="BM288" s="737">
        <f>+IF(BL251=0,0,BL288/BL251*100)</f>
        <v>0</v>
      </c>
      <c r="BN288" s="772">
        <v>0</v>
      </c>
      <c r="BO288" s="737">
        <f>+IF(BN251=0,0,BN288/BN251*100)</f>
        <v>0</v>
      </c>
      <c r="BP288" s="772">
        <v>0</v>
      </c>
      <c r="BQ288" s="737">
        <f>+IF(BP251=0,0,BP288/BP251*100)</f>
        <v>0</v>
      </c>
      <c r="BR288" s="772">
        <f t="shared" si="265"/>
        <v>0</v>
      </c>
      <c r="BS288" s="737">
        <f>+IF(BR251=0,0,BR288/BR251*100)</f>
        <v>0</v>
      </c>
      <c r="BT288" s="772">
        <v>0</v>
      </c>
      <c r="BU288" s="737">
        <f>+IF(BT251=0,0,BT288/BT251*100)</f>
        <v>0</v>
      </c>
      <c r="BV288" s="772">
        <v>0</v>
      </c>
      <c r="BW288" s="737">
        <f>+IF(BV251=0,0,BV288/BV251*100)</f>
        <v>0</v>
      </c>
      <c r="BX288" s="772">
        <v>0</v>
      </c>
      <c r="BY288" s="737">
        <f>+IF(BX251=0,0,BX288/BX251*100)</f>
        <v>0</v>
      </c>
      <c r="BZ288" s="772">
        <f t="shared" si="266"/>
        <v>0</v>
      </c>
      <c r="CA288" s="737">
        <f>+IF(BZ251=0,0,BZ288/BZ251*100)</f>
        <v>0</v>
      </c>
      <c r="CB288" s="772">
        <f t="shared" si="236"/>
        <v>0</v>
      </c>
      <c r="CC288" s="737">
        <f>+IF(CB251=0,0,CB288/CB251*100)</f>
        <v>0</v>
      </c>
      <c r="CE288" s="772">
        <f t="shared" si="237"/>
        <v>3.1977571835966221</v>
      </c>
      <c r="CF288" s="737">
        <f>+IF(CE251=0,0,CE288/CE251*100)</f>
        <v>1.6645917472903583E-3</v>
      </c>
      <c r="CG288" s="772">
        <v>0</v>
      </c>
      <c r="CH288" s="737">
        <f>+IF(CG251=0,0,CG288/CG251*100)</f>
        <v>0</v>
      </c>
      <c r="CI288" s="772">
        <v>0</v>
      </c>
      <c r="CJ288" s="737">
        <f>+IF(CI251=0,0,CI288/CI251*100)</f>
        <v>0</v>
      </c>
      <c r="CK288" s="772">
        <v>0</v>
      </c>
      <c r="CL288" s="737">
        <f>+IF(CK251=0,0,CK288/CK251*100)</f>
        <v>0</v>
      </c>
      <c r="CM288" s="772">
        <f t="shared" si="267"/>
        <v>0</v>
      </c>
      <c r="CN288" s="737">
        <f>+IF(CM251=0,0,CM288/CM251*100)</f>
        <v>0</v>
      </c>
      <c r="CO288" s="772">
        <v>0</v>
      </c>
      <c r="CP288" s="737">
        <f>+IF(CO251=0,0,CO288/CO251*100)</f>
        <v>0</v>
      </c>
      <c r="CQ288" s="772">
        <v>0</v>
      </c>
      <c r="CR288" s="737">
        <f>+IF(CQ251=0,0,CQ288/CQ251*100)</f>
        <v>0</v>
      </c>
      <c r="CS288" s="772">
        <v>0</v>
      </c>
      <c r="CT288" s="737">
        <f>+IF(CS251=0,0,CS288/CS251*100)</f>
        <v>0</v>
      </c>
      <c r="CU288" s="772">
        <f t="shared" si="268"/>
        <v>0</v>
      </c>
      <c r="CV288" s="737">
        <f>+IF(CU251=0,0,CU288/CU251*100)</f>
        <v>0</v>
      </c>
      <c r="CW288" s="772">
        <f t="shared" si="238"/>
        <v>0</v>
      </c>
      <c r="CX288" s="737">
        <f>+IF(CW251=0,0,CW288/CW251*100)</f>
        <v>0</v>
      </c>
      <c r="CY288" s="772">
        <v>0</v>
      </c>
      <c r="CZ288" s="737">
        <f>+IF(CY251=0,0,CY288/CY251*100)</f>
        <v>0</v>
      </c>
      <c r="DA288" s="772">
        <v>0</v>
      </c>
      <c r="DB288" s="737">
        <f>+IF(DA251=0,0,DA288/DA251*100)</f>
        <v>0</v>
      </c>
      <c r="DC288" s="772">
        <v>0</v>
      </c>
      <c r="DD288" s="737">
        <f>+IF(DC251=0,0,DC288/DC251*100)</f>
        <v>0</v>
      </c>
      <c r="DE288" s="772">
        <f t="shared" si="269"/>
        <v>0</v>
      </c>
      <c r="DF288" s="737">
        <f>+IF(DE251=0,0,DE288/DE251*100)</f>
        <v>0</v>
      </c>
      <c r="DG288" s="772">
        <v>0.86913114399189462</v>
      </c>
      <c r="DH288" s="737">
        <f>+IF(DG251=0,0,DG288/DG251*100)</f>
        <v>4.6296155239600473E-3</v>
      </c>
      <c r="DI288" s="772">
        <v>0.72086645862528276</v>
      </c>
      <c r="DJ288" s="737">
        <f>+IF(DI251=0,0,DI288/DI251*100)</f>
        <v>3.2673990457294201E-3</v>
      </c>
      <c r="DK288" s="772">
        <v>1.6077595809794447</v>
      </c>
      <c r="DL288" s="737">
        <f>+IF(DK251=0,0,DK288/DK251*100)</f>
        <v>7.6045978527252665E-3</v>
      </c>
      <c r="DM288" s="772">
        <f t="shared" si="270"/>
        <v>3.1977571835966221</v>
      </c>
      <c r="DN288" s="737">
        <f>+IF(DM251=0,0,DM288/DM251*100)</f>
        <v>5.1595348858330089E-3</v>
      </c>
      <c r="DO288" s="772">
        <f t="shared" si="239"/>
        <v>3.1977571835966221</v>
      </c>
      <c r="DP288" s="737">
        <f>+IF(DO251=0,0,DO288/DO251*100)</f>
        <v>2.7699183188984247E-3</v>
      </c>
      <c r="DR288" s="772">
        <f t="shared" si="240"/>
        <v>19.156887651677707</v>
      </c>
      <c r="DS288" s="737">
        <f>+IF(DR251=0,0,DR288/DR251*100)</f>
        <v>9.1467183476020633E-3</v>
      </c>
      <c r="DT288" s="772">
        <v>1.7379982839754804</v>
      </c>
      <c r="DU288" s="737">
        <f>+IF(DT251=0,0,DT288/DT251*100)</f>
        <v>9.8828646204301047E-3</v>
      </c>
      <c r="DV288" s="772">
        <v>1.7379982839754804</v>
      </c>
      <c r="DW288" s="737">
        <f>+IF(DV251=0,0,DV288/DV251*100)</f>
        <v>1.0018707096330551E-2</v>
      </c>
      <c r="DX288" s="772">
        <v>1.8978467888236079</v>
      </c>
      <c r="DY288" s="737">
        <f>+IF(DX251=0,0,DX288/DX251*100)</f>
        <v>1.0769379217751396E-2</v>
      </c>
      <c r="DZ288" s="772">
        <f t="shared" si="271"/>
        <v>5.3738433567745689</v>
      </c>
      <c r="EA288" s="737">
        <f>+IF(DZ251=0,0,DZ288/DZ251*100)</f>
        <v>1.0224960629201424E-2</v>
      </c>
      <c r="EB288" s="772">
        <v>1.7379982839754804</v>
      </c>
      <c r="EC288" s="737">
        <f>+IF(EB251=0,0,EB288/EB251*100)</f>
        <v>1.0950428411093385E-2</v>
      </c>
      <c r="ED288" s="772">
        <v>1.7379982839754804</v>
      </c>
      <c r="EE288" s="737">
        <f>+IF(ED251=0,0,ED288/ED251*100)</f>
        <v>9.9044752223045665E-3</v>
      </c>
      <c r="EF288" s="772">
        <v>1.7379982839754804</v>
      </c>
      <c r="EG288" s="737">
        <f>+IF(EF251=0,0,EF288/EF251*100)</f>
        <v>9.475174037362229E-3</v>
      </c>
      <c r="EH288" s="772">
        <f t="shared" si="272"/>
        <v>5.213994851926441</v>
      </c>
      <c r="EI288" s="737">
        <f>+IF(EH251=0,0,EH288/EH251*100)</f>
        <v>1.0073061683328889E-2</v>
      </c>
      <c r="EJ288" s="772">
        <f t="shared" si="241"/>
        <v>10.58783820870101</v>
      </c>
      <c r="EK288" s="737">
        <f>+IF(EJ251=0,0,EJ288/EJ251*100)</f>
        <v>1.0149589495855489E-2</v>
      </c>
      <c r="EL288" s="772">
        <v>1.7379982839754804</v>
      </c>
      <c r="EM288" s="737">
        <f>+IF(EL251=0,0,EL288/EL251*100)</f>
        <v>1.075213019733335E-2</v>
      </c>
      <c r="EN288" s="772">
        <v>1.7379982839754804</v>
      </c>
      <c r="EO288" s="737">
        <f>+IF(EN251=0,0,EN288/EN251*100)</f>
        <v>1.0309564524756305E-2</v>
      </c>
      <c r="EP288" s="772">
        <v>1.7379982839754804</v>
      </c>
      <c r="EQ288" s="737">
        <f>+IF(EP251=0,0,EP288/EP251*100)</f>
        <v>1.0237277088718414E-2</v>
      </c>
      <c r="ER288" s="772">
        <f t="shared" si="273"/>
        <v>5.213994851926441</v>
      </c>
      <c r="ES288" s="737">
        <f>+IF(ER251=0,0,ER288/ER251*100)</f>
        <v>1.0428095633268759E-2</v>
      </c>
      <c r="ET288" s="772">
        <v>1.7379982839754804</v>
      </c>
      <c r="EU288" s="737">
        <f>+IF(ET251=0,0,ET288/ET251*100)</f>
        <v>9.4969256847646042E-3</v>
      </c>
      <c r="EV288" s="772">
        <v>0.80852815353738883</v>
      </c>
      <c r="EW288" s="737">
        <f>+IF(EV251=0,0,EV288/EV251*100)</f>
        <v>4.3792022390686568E-3</v>
      </c>
      <c r="EX288" s="772">
        <v>0.80852815353738883</v>
      </c>
      <c r="EY288" s="737">
        <f>+IF(EX251=0,0,EX288/EX251*100)</f>
        <v>4.4039713465464413E-3</v>
      </c>
      <c r="EZ288" s="772">
        <f t="shared" si="274"/>
        <v>3.3550545910502581</v>
      </c>
      <c r="FA288" s="737">
        <f>+IF(EZ251=0,0,EZ288/EZ251*100)</f>
        <v>6.0865296040461111E-3</v>
      </c>
      <c r="FB288" s="772">
        <f t="shared" si="242"/>
        <v>8.5690494429766986</v>
      </c>
      <c r="FC288" s="737">
        <f>+IF(FB251=0,0,FB288/FB251*100)</f>
        <v>8.1515194698615397E-3</v>
      </c>
      <c r="FD288" s="772">
        <v>9.2516041901611725</v>
      </c>
      <c r="FE288" s="737">
        <f>+IF(FD251=0,0,FD288/FD251*100)</f>
        <v>3.9292251673455694E-3</v>
      </c>
      <c r="FF288" s="772">
        <v>7.2299138518380905</v>
      </c>
      <c r="FG288" s="737">
        <f>+IF(FF251=0,0,FF288/FF251*100)</f>
        <v>2.7394866142304835E-3</v>
      </c>
      <c r="FH288" s="772">
        <v>7.9401094564645573</v>
      </c>
      <c r="FI288" s="737">
        <f>+IF(FH251=0,0,FH288/FH251*100)</f>
        <v>2.6641175240663733E-3</v>
      </c>
      <c r="FJ288" s="772">
        <v>0</v>
      </c>
      <c r="FK288" s="737">
        <f>+IF(FJ251=0,0,FJ288/FJ251*100)</f>
        <v>0</v>
      </c>
    </row>
    <row r="289" spans="2:167" s="648" customFormat="1" ht="13.5" customHeight="1">
      <c r="B289" s="769"/>
      <c r="C289" s="781" t="s">
        <v>4821</v>
      </c>
      <c r="E289" s="772">
        <f t="shared" si="229"/>
        <v>0</v>
      </c>
      <c r="F289" s="737">
        <f>+IF(E251=0,0,E289/E251*100)</f>
        <v>0</v>
      </c>
      <c r="G289" s="772">
        <v>0</v>
      </c>
      <c r="H289" s="737">
        <f>+IF(G251=0,0,G289/G251*100)</f>
        <v>0</v>
      </c>
      <c r="I289" s="772">
        <v>0</v>
      </c>
      <c r="J289" s="737">
        <f>+IF(I251=0,0,I289/I251*100)</f>
        <v>0</v>
      </c>
      <c r="K289" s="772">
        <v>0</v>
      </c>
      <c r="L289" s="737">
        <f>+IF(K251=0,0,K289/K251*100)</f>
        <v>0</v>
      </c>
      <c r="M289" s="772">
        <f t="shared" si="259"/>
        <v>0</v>
      </c>
      <c r="N289" s="737">
        <f>+IF(M251=0,0,M289/M251*100)</f>
        <v>0</v>
      </c>
      <c r="O289" s="772">
        <v>0</v>
      </c>
      <c r="P289" s="737">
        <f>+IF(O251=0,0,O289/O251*100)</f>
        <v>0</v>
      </c>
      <c r="Q289" s="772">
        <v>0</v>
      </c>
      <c r="R289" s="737">
        <f>+IF(Q251=0,0,Q289/Q251*100)</f>
        <v>0</v>
      </c>
      <c r="S289" s="772">
        <v>0</v>
      </c>
      <c r="T289" s="737">
        <f>+IF(S251=0,0,S289/S251*100)</f>
        <v>0</v>
      </c>
      <c r="U289" s="772">
        <f t="shared" si="260"/>
        <v>0</v>
      </c>
      <c r="V289" s="737">
        <f>+IF(U251=0,0,U289/U251*100)</f>
        <v>0</v>
      </c>
      <c r="W289" s="772">
        <f t="shared" si="231"/>
        <v>0</v>
      </c>
      <c r="X289" s="737">
        <f>+IF(W251=0,0,W289/W251*100)</f>
        <v>0</v>
      </c>
      <c r="Y289" s="772">
        <v>0</v>
      </c>
      <c r="Z289" s="737">
        <f>+IF(Y251=0,0,Y289/Y251*100)</f>
        <v>0</v>
      </c>
      <c r="AA289" s="772">
        <v>0</v>
      </c>
      <c r="AB289" s="737">
        <f>+IF(AA251=0,0,AA289/AA251*100)</f>
        <v>0</v>
      </c>
      <c r="AC289" s="772">
        <v>0</v>
      </c>
      <c r="AD289" s="737">
        <f>+IF(AC251=0,0,AC289/AC251*100)</f>
        <v>0</v>
      </c>
      <c r="AE289" s="772">
        <f t="shared" si="261"/>
        <v>0</v>
      </c>
      <c r="AF289" s="737">
        <f>+IF(AE251=0,0,AE289/AE251*100)</f>
        <v>0</v>
      </c>
      <c r="AG289" s="772">
        <v>0</v>
      </c>
      <c r="AH289" s="737">
        <f>+IF(AG251=0,0,AG289/AG251*100)</f>
        <v>0</v>
      </c>
      <c r="AI289" s="772">
        <v>0</v>
      </c>
      <c r="AJ289" s="737">
        <f>+IF(AI251=0,0,AI289/AI251*100)</f>
        <v>0</v>
      </c>
      <c r="AK289" s="772">
        <v>0</v>
      </c>
      <c r="AL289" s="737">
        <f>+IF(AK251=0,0,AK289/AK251*100)</f>
        <v>0</v>
      </c>
      <c r="AM289" s="772">
        <f t="shared" si="262"/>
        <v>0</v>
      </c>
      <c r="AN289" s="737">
        <f>+IF(AM251=0,0,AM289/AM251*100)</f>
        <v>0</v>
      </c>
      <c r="AO289" s="772">
        <f t="shared" si="234"/>
        <v>0</v>
      </c>
      <c r="AP289" s="737">
        <f>+IF(AO251=0,0,AO289/AO251*100)</f>
        <v>0</v>
      </c>
      <c r="AQ289" s="651"/>
      <c r="AR289" s="772">
        <v>0</v>
      </c>
      <c r="AS289" s="737">
        <f>+IF(AR251=0,0,AR289/AR251*100)</f>
        <v>0</v>
      </c>
      <c r="AT289" s="772">
        <v>0</v>
      </c>
      <c r="AU289" s="737">
        <f>+IF(AT251=0,0,AT289/AT251*100)</f>
        <v>0</v>
      </c>
      <c r="AV289" s="772">
        <v>0</v>
      </c>
      <c r="AW289" s="737">
        <f>+IF(AV251=0,0,AV289/AV251*100)</f>
        <v>0</v>
      </c>
      <c r="AX289" s="772">
        <v>0</v>
      </c>
      <c r="AY289" s="737">
        <f>+IF(AX251=0,0,AX289/AX251*100)</f>
        <v>0</v>
      </c>
      <c r="AZ289" s="772">
        <f t="shared" si="263"/>
        <v>0</v>
      </c>
      <c r="BA289" s="737">
        <f>+IF(AZ251=0,0,AZ289/AZ251*100)</f>
        <v>0</v>
      </c>
      <c r="BB289" s="772">
        <v>0</v>
      </c>
      <c r="BC289" s="737">
        <f>+IF(BB251=0,0,BB289/BB251*100)</f>
        <v>0</v>
      </c>
      <c r="BD289" s="772">
        <v>0</v>
      </c>
      <c r="BE289" s="737">
        <f>+IF(BD251=0,0,BD289/BD251*100)</f>
        <v>0</v>
      </c>
      <c r="BF289" s="772">
        <v>0</v>
      </c>
      <c r="BG289" s="737">
        <f>+IF(BF251=0,0,BF289/BF251*100)</f>
        <v>0</v>
      </c>
      <c r="BH289" s="772">
        <f t="shared" si="264"/>
        <v>0</v>
      </c>
      <c r="BI289" s="737">
        <f>+IF(BH251=0,0,BH289/BH251*100)</f>
        <v>0</v>
      </c>
      <c r="BJ289" s="772">
        <f t="shared" si="235"/>
        <v>0</v>
      </c>
      <c r="BK289" s="737">
        <f>+IF(BJ251=0,0,BJ289/BJ251*100)</f>
        <v>0</v>
      </c>
      <c r="BL289" s="772">
        <v>0</v>
      </c>
      <c r="BM289" s="737">
        <f>+IF(BL251=0,0,BL289/BL251*100)</f>
        <v>0</v>
      </c>
      <c r="BN289" s="772">
        <v>0</v>
      </c>
      <c r="BO289" s="737">
        <f>+IF(BN251=0,0,BN289/BN251*100)</f>
        <v>0</v>
      </c>
      <c r="BP289" s="772">
        <v>0</v>
      </c>
      <c r="BQ289" s="737">
        <f>+IF(BP251=0,0,BP289/BP251*100)</f>
        <v>0</v>
      </c>
      <c r="BR289" s="772">
        <f t="shared" si="265"/>
        <v>0</v>
      </c>
      <c r="BS289" s="737">
        <f>+IF(BR251=0,0,BR289/BR251*100)</f>
        <v>0</v>
      </c>
      <c r="BT289" s="772">
        <v>0</v>
      </c>
      <c r="BU289" s="737">
        <f>+IF(BT251=0,0,BT289/BT251*100)</f>
        <v>0</v>
      </c>
      <c r="BV289" s="772">
        <v>0</v>
      </c>
      <c r="BW289" s="737">
        <f>+IF(BV251=0,0,BV289/BV251*100)</f>
        <v>0</v>
      </c>
      <c r="BX289" s="772">
        <v>0</v>
      </c>
      <c r="BY289" s="737">
        <f>+IF(BX251=0,0,BX289/BX251*100)</f>
        <v>0</v>
      </c>
      <c r="BZ289" s="772">
        <f t="shared" si="266"/>
        <v>0</v>
      </c>
      <c r="CA289" s="737">
        <f>+IF(BZ251=0,0,BZ289/BZ251*100)</f>
        <v>0</v>
      </c>
      <c r="CB289" s="772">
        <f t="shared" si="236"/>
        <v>0</v>
      </c>
      <c r="CC289" s="737">
        <f>+IF(CB251=0,0,CB289/CB251*100)</f>
        <v>0</v>
      </c>
      <c r="CE289" s="772">
        <f t="shared" si="237"/>
        <v>0.87419030000000009</v>
      </c>
      <c r="CF289" s="737">
        <f>+IF(CE251=0,0,CE289/CE251*100)</f>
        <v>4.5505955436697833E-4</v>
      </c>
      <c r="CG289" s="772">
        <v>0</v>
      </c>
      <c r="CH289" s="737">
        <f>+IF(CG251=0,0,CG289/CG251*100)</f>
        <v>0</v>
      </c>
      <c r="CI289" s="772">
        <v>0.87419030000000009</v>
      </c>
      <c r="CJ289" s="737">
        <f>+IF(CI251=0,0,CI289/CI251*100)</f>
        <v>7.3819566873585081E-3</v>
      </c>
      <c r="CK289" s="772">
        <v>0</v>
      </c>
      <c r="CL289" s="737">
        <f>+IF(CK251=0,0,CK289/CK251*100)</f>
        <v>0</v>
      </c>
      <c r="CM289" s="772">
        <f t="shared" si="267"/>
        <v>0.87419030000000009</v>
      </c>
      <c r="CN289" s="737">
        <f>+IF(CM251=0,0,CM289/CM251*100)</f>
        <v>2.2249715453321259E-3</v>
      </c>
      <c r="CO289" s="772">
        <v>0</v>
      </c>
      <c r="CP289" s="737">
        <f>+IF(CO251=0,0,CO289/CO251*100)</f>
        <v>0</v>
      </c>
      <c r="CQ289" s="772">
        <v>0</v>
      </c>
      <c r="CR289" s="737">
        <f>+IF(CQ251=0,0,CQ289/CQ251*100)</f>
        <v>0</v>
      </c>
      <c r="CS289" s="772">
        <v>0</v>
      </c>
      <c r="CT289" s="737">
        <f>+IF(CS251=0,0,CS289/CS251*100)</f>
        <v>0</v>
      </c>
      <c r="CU289" s="772">
        <f t="shared" si="268"/>
        <v>0</v>
      </c>
      <c r="CV289" s="737">
        <f>+IF(CU251=0,0,CU289/CU251*100)</f>
        <v>0</v>
      </c>
      <c r="CW289" s="772">
        <f t="shared" si="238"/>
        <v>0.87419030000000009</v>
      </c>
      <c r="CX289" s="737">
        <f>+IF(CW251=0,0,CW289/CW251*100)</f>
        <v>1.1403668637017036E-3</v>
      </c>
      <c r="CY289" s="772">
        <v>0</v>
      </c>
      <c r="CZ289" s="737">
        <f>+IF(CY251=0,0,CY289/CY251*100)</f>
        <v>0</v>
      </c>
      <c r="DA289" s="772">
        <v>0</v>
      </c>
      <c r="DB289" s="737">
        <f>+IF(DA251=0,0,DA289/DA251*100)</f>
        <v>0</v>
      </c>
      <c r="DC289" s="772">
        <v>0</v>
      </c>
      <c r="DD289" s="737">
        <f>+IF(DC251=0,0,DC289/DC251*100)</f>
        <v>0</v>
      </c>
      <c r="DE289" s="772">
        <f t="shared" si="269"/>
        <v>0</v>
      </c>
      <c r="DF289" s="737">
        <f>+IF(DE251=0,0,DE289/DE251*100)</f>
        <v>0</v>
      </c>
      <c r="DG289" s="772">
        <v>0</v>
      </c>
      <c r="DH289" s="737">
        <f>+IF(DG251=0,0,DG289/DG251*100)</f>
        <v>0</v>
      </c>
      <c r="DI289" s="772">
        <v>0</v>
      </c>
      <c r="DJ289" s="737">
        <f>+IF(DI251=0,0,DI289/DI251*100)</f>
        <v>0</v>
      </c>
      <c r="DK289" s="772">
        <v>0</v>
      </c>
      <c r="DL289" s="737">
        <f>+IF(DK251=0,0,DK289/DK251*100)</f>
        <v>0</v>
      </c>
      <c r="DM289" s="772">
        <f t="shared" si="270"/>
        <v>0</v>
      </c>
      <c r="DN289" s="737">
        <f>+IF(DM251=0,0,DM289/DM251*100)</f>
        <v>0</v>
      </c>
      <c r="DO289" s="772">
        <f t="shared" si="239"/>
        <v>0</v>
      </c>
      <c r="DP289" s="737">
        <f>+IF(DO251=0,0,DO289/DO251*100)</f>
        <v>0</v>
      </c>
      <c r="DR289" s="772">
        <f t="shared" si="240"/>
        <v>0</v>
      </c>
      <c r="DS289" s="737">
        <f>+IF(DR251=0,0,DR289/DR251*100)</f>
        <v>0</v>
      </c>
      <c r="DT289" s="772">
        <v>0</v>
      </c>
      <c r="DU289" s="737">
        <f>+IF(DT251=0,0,DT289/DT251*100)</f>
        <v>0</v>
      </c>
      <c r="DV289" s="772">
        <v>0</v>
      </c>
      <c r="DW289" s="737">
        <f>+IF(DV251=0,0,DV289/DV251*100)</f>
        <v>0</v>
      </c>
      <c r="DX289" s="772">
        <v>0</v>
      </c>
      <c r="DY289" s="737">
        <f>+IF(DX251=0,0,DX289/DX251*100)</f>
        <v>0</v>
      </c>
      <c r="DZ289" s="772">
        <f t="shared" si="271"/>
        <v>0</v>
      </c>
      <c r="EA289" s="737">
        <f>+IF(DZ251=0,0,DZ289/DZ251*100)</f>
        <v>0</v>
      </c>
      <c r="EB289" s="772">
        <v>0</v>
      </c>
      <c r="EC289" s="737">
        <f>+IF(EB251=0,0,EB289/EB251*100)</f>
        <v>0</v>
      </c>
      <c r="ED289" s="772">
        <v>0</v>
      </c>
      <c r="EE289" s="737">
        <f>+IF(ED251=0,0,ED289/ED251*100)</f>
        <v>0</v>
      </c>
      <c r="EF289" s="772">
        <v>0</v>
      </c>
      <c r="EG289" s="737">
        <f>+IF(EF251=0,0,EF289/EF251*100)</f>
        <v>0</v>
      </c>
      <c r="EH289" s="772">
        <f t="shared" si="272"/>
        <v>0</v>
      </c>
      <c r="EI289" s="737">
        <f>+IF(EH251=0,0,EH289/EH251*100)</f>
        <v>0</v>
      </c>
      <c r="EJ289" s="772">
        <f t="shared" si="241"/>
        <v>0</v>
      </c>
      <c r="EK289" s="737">
        <f>+IF(EJ251=0,0,EJ289/EJ251*100)</f>
        <v>0</v>
      </c>
      <c r="EL289" s="772">
        <v>0</v>
      </c>
      <c r="EM289" s="737">
        <f>+IF(EL251=0,0,EL289/EL251*100)</f>
        <v>0</v>
      </c>
      <c r="EN289" s="772">
        <v>0</v>
      </c>
      <c r="EO289" s="737">
        <f>+IF(EN251=0,0,EN289/EN251*100)</f>
        <v>0</v>
      </c>
      <c r="EP289" s="772">
        <v>0</v>
      </c>
      <c r="EQ289" s="737">
        <f>+IF(EP251=0,0,EP289/EP251*100)</f>
        <v>0</v>
      </c>
      <c r="ER289" s="772">
        <f t="shared" si="273"/>
        <v>0</v>
      </c>
      <c r="ES289" s="737">
        <f>+IF(ER251=0,0,ER289/ER251*100)</f>
        <v>0</v>
      </c>
      <c r="ET289" s="772">
        <v>0</v>
      </c>
      <c r="EU289" s="737">
        <f>+IF(ET251=0,0,ET289/ET251*100)</f>
        <v>0</v>
      </c>
      <c r="EV289" s="772">
        <v>0</v>
      </c>
      <c r="EW289" s="737">
        <f>+IF(EV251=0,0,EV289/EV251*100)</f>
        <v>0</v>
      </c>
      <c r="EX289" s="772">
        <v>0</v>
      </c>
      <c r="EY289" s="737">
        <f>+IF(EX251=0,0,EX289/EX251*100)</f>
        <v>0</v>
      </c>
      <c r="EZ289" s="772">
        <f t="shared" si="274"/>
        <v>0</v>
      </c>
      <c r="FA289" s="737">
        <f>+IF(EZ251=0,0,EZ289/EZ251*100)</f>
        <v>0</v>
      </c>
      <c r="FB289" s="772">
        <f t="shared" si="242"/>
        <v>0</v>
      </c>
      <c r="FC289" s="737">
        <f>+IF(FB251=0,0,FB289/FB251*100)</f>
        <v>0</v>
      </c>
      <c r="FD289" s="772">
        <v>0</v>
      </c>
      <c r="FE289" s="737">
        <f>+IF(FD251=0,0,FD289/FD251*100)</f>
        <v>0</v>
      </c>
      <c r="FF289" s="772">
        <v>200</v>
      </c>
      <c r="FG289" s="737">
        <f>+IF(FF251=0,0,FF289/FF251*100)</f>
        <v>7.5781998800276501E-2</v>
      </c>
      <c r="FH289" s="772">
        <v>100</v>
      </c>
      <c r="FI289" s="737">
        <f>+IF(FH251=0,0,FH289/FH251*100)</f>
        <v>3.3552654893155696E-2</v>
      </c>
      <c r="FJ289" s="772">
        <v>400</v>
      </c>
      <c r="FK289" s="737">
        <f>+IF(FJ251=0,0,FJ289/FJ251*100)</f>
        <v>0.14091121970278098</v>
      </c>
    </row>
    <row r="290" spans="2:167" s="758" customFormat="1" ht="13.5" customHeight="1">
      <c r="B290" s="765" t="s">
        <v>4822</v>
      </c>
      <c r="C290" s="766"/>
      <c r="D290" s="766"/>
      <c r="E290" s="767">
        <f t="shared" si="229"/>
        <v>-576.52116123082942</v>
      </c>
      <c r="F290" s="768">
        <f>+IF(E251=0,0,E290/E251*100)</f>
        <v>-0.62390086421567925</v>
      </c>
      <c r="G290" s="767">
        <f>G291-G292-G293</f>
        <v>-71.395681315553773</v>
      </c>
      <c r="H290" s="768">
        <f>+IF(G251=0,0,G290/G251*100)</f>
        <v>-1.2251519503938699</v>
      </c>
      <c r="I290" s="767">
        <f>I291-I292-I293</f>
        <v>3.3631163987984856</v>
      </c>
      <c r="J290" s="768">
        <f>+IF(I251=0,0,I290/I251*100)</f>
        <v>8.0038629487942228E-2</v>
      </c>
      <c r="K290" s="767">
        <f>K291-K292-K293</f>
        <v>-9.41942219309108</v>
      </c>
      <c r="L290" s="768">
        <f>+IF(K251=0,0,K290/K251*100)</f>
        <v>-0.1402536903100351</v>
      </c>
      <c r="M290" s="767">
        <f>+M291-M292-M293</f>
        <v>-77.451987109846357</v>
      </c>
      <c r="N290" s="768">
        <f>+IF(M251=0,0,M290/M251*100)</f>
        <v>-0.46252828704955384</v>
      </c>
      <c r="O290" s="767">
        <f>O291-O292-O293</f>
        <v>-34.965831481518421</v>
      </c>
      <c r="P290" s="768">
        <f>+IF(O251=0,0,O290/O251*100)</f>
        <v>-0.43971536418028367</v>
      </c>
      <c r="Q290" s="767">
        <f>Q291-Q292-Q293</f>
        <v>-54.372574641636781</v>
      </c>
      <c r="R290" s="768">
        <f>+IF(Q251=0,0,Q290/Q251*100)</f>
        <v>-0.80317872109727861</v>
      </c>
      <c r="S290" s="767">
        <f>S291-S292-S293</f>
        <v>-72.331241603214806</v>
      </c>
      <c r="T290" s="768">
        <f>+IF(S251=0,0,S290/S251*100)</f>
        <v>-1.1515851143803737</v>
      </c>
      <c r="U290" s="767">
        <f>+U291-U292-U293</f>
        <v>-161.66964772637002</v>
      </c>
      <c r="V290" s="768">
        <f>+IF(U251=0,0,U290/U251*100)</f>
        <v>-0.76975969039730652</v>
      </c>
      <c r="W290" s="767">
        <f>+W291-W292-W293</f>
        <v>-239.12163483621634</v>
      </c>
      <c r="X290" s="768">
        <f>+IF(W251=0,0,W290/W251*100)</f>
        <v>-0.63346895484564758</v>
      </c>
      <c r="Y290" s="767">
        <f>Y291-Y292-Y293</f>
        <v>-73.080325891042747</v>
      </c>
      <c r="Z290" s="768">
        <f>+IF(Y251=0,0,Y290/Y251*100)</f>
        <v>-1.1287015394683524</v>
      </c>
      <c r="AA290" s="767">
        <f>AA291-AA292-AA293</f>
        <v>-62.74003581278545</v>
      </c>
      <c r="AB290" s="768">
        <f>+IF(AA251=0,0,AA290/AA251*100)</f>
        <v>-0.77098095132351474</v>
      </c>
      <c r="AC290" s="767">
        <f>AC291-AC292-AC293</f>
        <v>-37.557337770568459</v>
      </c>
      <c r="AD290" s="768">
        <f>+IF(AC251=0,0,AC290/AC251*100)</f>
        <v>-0.44698655008074528</v>
      </c>
      <c r="AE290" s="767">
        <f>+AE291-AE292-AE293</f>
        <v>-173.37769947439665</v>
      </c>
      <c r="AF290" s="768">
        <f>+IF(AE251=0,0,AE290/AE251*100)</f>
        <v>-0.75333274806969641</v>
      </c>
      <c r="AG290" s="767">
        <f>AG291-AG292-AG293</f>
        <v>-24.913306024871183</v>
      </c>
      <c r="AH290" s="768">
        <f>+IF(AG251=0,0,AG290/AG251*100)</f>
        <v>-0.24556624229376189</v>
      </c>
      <c r="AI290" s="767">
        <f>AI291-AI292-AI293</f>
        <v>-78.053600203645161</v>
      </c>
      <c r="AJ290" s="768">
        <f>+IF(AI251=0,0,AI290/AI251*100)</f>
        <v>-0.7075337390702221</v>
      </c>
      <c r="AK290" s="767">
        <f>AK291-AK292-AK293</f>
        <v>-61.054920691700012</v>
      </c>
      <c r="AL290" s="768">
        <f>+IF(AK251=0,0,AK290/AK251*100)</f>
        <v>-0.58335674683069372</v>
      </c>
      <c r="AM290" s="767">
        <f>+AM291-AM292-AM293</f>
        <v>-164.02182692021637</v>
      </c>
      <c r="AN290" s="768">
        <f>+IF(AM251=0,0,AM290/AM251*100)</f>
        <v>-0.51834825610909019</v>
      </c>
      <c r="AO290" s="767">
        <f>+AO291-AO292-AO293</f>
        <v>-337.39952639461302</v>
      </c>
      <c r="AP290" s="768">
        <f>+IF(AO251=0,0,AO290/AO251*100)</f>
        <v>-0.61729293091333015</v>
      </c>
      <c r="AQ290" s="734"/>
      <c r="AR290" s="767">
        <f>AR291-AR292-AR293</f>
        <v>-330.74988218129516</v>
      </c>
      <c r="AS290" s="768">
        <f>+IF(AR251=0,0,AR290/AR251*100)</f>
        <v>-0.28620989921290013</v>
      </c>
      <c r="AT290" s="767">
        <f>AT291-AT292-AT293</f>
        <v>-20.251481068495195</v>
      </c>
      <c r="AU290" s="768">
        <f>+IF(AT251=0,0,AT290/AT251*100)</f>
        <v>-0.2035773455073196</v>
      </c>
      <c r="AV290" s="767">
        <f>AV291-AV292-AV293</f>
        <v>-36.690053560400003</v>
      </c>
      <c r="AW290" s="768">
        <f>+IF(AV251=0,0,AV290/AV251*100)</f>
        <v>-0.39520534201493029</v>
      </c>
      <c r="AX290" s="767">
        <f>AX291-AX292-AX293</f>
        <v>-32.843031084800003</v>
      </c>
      <c r="AY290" s="768">
        <f>+IF(AX251=0,0,AX290/AX251*100)</f>
        <v>-0.31032180191490477</v>
      </c>
      <c r="AZ290" s="767">
        <f>+AZ291-AZ292-AZ293</f>
        <v>-89.784565713695187</v>
      </c>
      <c r="BA290" s="768">
        <f>+IF(AZ251=0,0,AZ290/AZ251*100)</f>
        <v>-0.30113748018981373</v>
      </c>
      <c r="BB290" s="767">
        <f>BB291-BB292-BB293</f>
        <v>-27.619317220799999</v>
      </c>
      <c r="BC290" s="768">
        <f>+IF(BB251=0,0,BB290/BB251*100)</f>
        <v>-0.3533362673924858</v>
      </c>
      <c r="BD290" s="767">
        <f>BD291-BD292-BD293</f>
        <v>-28.746667476499987</v>
      </c>
      <c r="BE290" s="768">
        <f>+IF(BD251=0,0,BD290/BD251*100)</f>
        <v>-0.38797617714330035</v>
      </c>
      <c r="BF290" s="767">
        <f>BF291-BF292-BF293</f>
        <v>-49.294521819600007</v>
      </c>
      <c r="BG290" s="768">
        <f>+IF(BF251=0,0,BF290/BF251*100)</f>
        <v>-0.637866457609086</v>
      </c>
      <c r="BH290" s="767">
        <f>+BH291-BH292-BH293</f>
        <v>-105.66050651689997</v>
      </c>
      <c r="BI290" s="768">
        <f>+IF(BH251=0,0,BH290/BH251*100)</f>
        <v>-0.4603112372360319</v>
      </c>
      <c r="BJ290" s="767">
        <f>+BJ291-BJ292-BJ293</f>
        <v>-195.44507223059514</v>
      </c>
      <c r="BK290" s="768">
        <f>+IF(BJ251=0,0,BJ290/BJ251*100)</f>
        <v>-0.37037657169336141</v>
      </c>
      <c r="BL290" s="767">
        <f>BL291-BL292-BL293</f>
        <v>-30.575556559999995</v>
      </c>
      <c r="BM290" s="768">
        <f>+IF(BL251=0,0,BL290/BL251*100)</f>
        <v>-0.39505865017089953</v>
      </c>
      <c r="BN290" s="767">
        <f>BN291-BN292-BN293</f>
        <v>-21.044504791199994</v>
      </c>
      <c r="BO290" s="768">
        <f>+IF(BN251=0,0,BN290/BN251*100)</f>
        <v>-0.21623210755461389</v>
      </c>
      <c r="BP290" s="767">
        <f>BP291-BP292-BP293</f>
        <v>3.8970971949999971</v>
      </c>
      <c r="BQ290" s="768">
        <f>+IF(BP251=0,0,BP290/BP251*100)</f>
        <v>4.0065478774141121E-2</v>
      </c>
      <c r="BR290" s="767">
        <f>+BR291-BR292-BR293</f>
        <v>-47.722964156199993</v>
      </c>
      <c r="BS290" s="768">
        <f>+IF(BR251=0,0,BR290/BR251*100)</f>
        <v>-0.17546054587571283</v>
      </c>
      <c r="BT290" s="767">
        <f>BT291-BT292-BT293</f>
        <v>-10.945436700200002</v>
      </c>
      <c r="BU290" s="768">
        <f>+IF(BT251=0,0,BT290/BT251*100)</f>
        <v>-0.10503122298278064</v>
      </c>
      <c r="BV290" s="767">
        <f>BV291-BV292-BV293</f>
        <v>-71.408163178899997</v>
      </c>
      <c r="BW290" s="768">
        <f>+IF(BV251=0,0,BV290/BV251*100)</f>
        <v>-0.58100219378592632</v>
      </c>
      <c r="BX290" s="767">
        <f>BX291-BX292-BX293</f>
        <v>-5.2282459153999916</v>
      </c>
      <c r="BY290" s="768">
        <f>+IF(BX251=0,0,BX290/BX251*100)</f>
        <v>-4.0584456408299788E-2</v>
      </c>
      <c r="BZ290" s="767">
        <f>+BZ291-BZ292-BZ293</f>
        <v>-87.581845794500012</v>
      </c>
      <c r="CA290" s="768">
        <f>+IF(BZ251=0,0,BZ290/BZ251*100)</f>
        <v>-0.24605770591743481</v>
      </c>
      <c r="CB290" s="767">
        <f>+CB291-CB292-CB293</f>
        <v>-135.30480995069996</v>
      </c>
      <c r="CC290" s="768">
        <f>+IF(CB251=0,0,CB290/CB251*100)</f>
        <v>-0.21547852035904724</v>
      </c>
      <c r="CE290" s="767">
        <f t="shared" si="237"/>
        <v>-107.09102110879995</v>
      </c>
      <c r="CF290" s="768">
        <f>+IF(CE251=0,0,CE290/CE251*100)</f>
        <v>-5.5746205766038788E-2</v>
      </c>
      <c r="CG290" s="767">
        <f>CG291-CG292-CG293</f>
        <v>-23.352374399999995</v>
      </c>
      <c r="CH290" s="768">
        <f>+IF(CG251=0,0,CG290/CG251*100)</f>
        <v>-0.17442244596952369</v>
      </c>
      <c r="CI290" s="767">
        <f>CI291-CI292-CI293</f>
        <v>-27.701331575900006</v>
      </c>
      <c r="CJ290" s="768">
        <f>+IF(CI251=0,0,CI290/CI251*100)</f>
        <v>-0.23391935357261504</v>
      </c>
      <c r="CK290" s="767">
        <f>CK291-CK292-CK293</f>
        <v>-26.894507318400006</v>
      </c>
      <c r="CL290" s="768">
        <f>+IF(CK251=0,0,CK290/CK251*100)</f>
        <v>-0.19129339890978547</v>
      </c>
      <c r="CM290" s="767">
        <f>+CM291-CM292-CM293</f>
        <v>-77.948213294299975</v>
      </c>
      <c r="CN290" s="768">
        <f>+IF(CM251=0,0,CM290/CM251*100)</f>
        <v>-0.19839222259649503</v>
      </c>
      <c r="CO290" s="767">
        <f>CO291-CO292-CO293</f>
        <v>-35.810816123599992</v>
      </c>
      <c r="CP290" s="768">
        <f>+IF(CO251=0,0,CO290/CO251*100)</f>
        <v>-0.26394117523634575</v>
      </c>
      <c r="CQ290" s="767">
        <f>CQ291-CQ292-CQ293</f>
        <v>16.350347857800031</v>
      </c>
      <c r="CR290" s="768">
        <f>+IF(CQ251=0,0,CQ290/CQ251*100)</f>
        <v>0.1347004476334164</v>
      </c>
      <c r="CS290" s="767">
        <f>CS291-CS292-CS293</f>
        <v>5.1742275955999961</v>
      </c>
      <c r="CT290" s="768">
        <f>+IF(CS251=0,0,CS290/CS251*100)</f>
        <v>4.4365579344376974E-2</v>
      </c>
      <c r="CU290" s="767">
        <f>+CU291-CU292-CU293</f>
        <v>-14.286240670199966</v>
      </c>
      <c r="CV290" s="768">
        <f>+IF(CU251=0,0,CU290/CU251*100)</f>
        <v>-3.8230462734228143E-2</v>
      </c>
      <c r="CW290" s="767">
        <f>+CW291-CW292-CW293</f>
        <v>-92.234453964499892</v>
      </c>
      <c r="CX290" s="768">
        <f>+IF(CW251=0,0,CW290/CW251*100)</f>
        <v>-0.12031832770591927</v>
      </c>
      <c r="CY290" s="767">
        <f>CY291-CY292-CY293</f>
        <v>-3.7362974059999985</v>
      </c>
      <c r="CZ290" s="768">
        <f>+IF(CY251=0,0,CY290/CY251*100)</f>
        <v>-2.4829796473767905E-2</v>
      </c>
      <c r="DA290" s="767">
        <f>DA291-DA292-DA293</f>
        <v>-3.6439100625000069</v>
      </c>
      <c r="DB290" s="768">
        <f>+IF(DA251=0,0,DA290/DA251*100)</f>
        <v>-2.0291629665735455E-2</v>
      </c>
      <c r="DC290" s="767">
        <f>DC291-DC292-DC293</f>
        <v>-8.2567316758000011</v>
      </c>
      <c r="DD290" s="768">
        <f>+IF(DC251=0,0,DC290/DC251*100)</f>
        <v>-4.034968348635546E-2</v>
      </c>
      <c r="DE290" s="767">
        <f>+DE291-DE292-DE293</f>
        <v>-15.636939144300026</v>
      </c>
      <c r="DF290" s="768">
        <f>+IF(DE251=0,0,DE290/DE251*100)</f>
        <v>-2.9245264798156371E-2</v>
      </c>
      <c r="DG290" s="767">
        <f>DG291-DG292-DG293</f>
        <v>0.26012400000000002</v>
      </c>
      <c r="DH290" s="768">
        <f>+IF(DG251=0,0,DG290/DG251*100)</f>
        <v>1.3856068981987996E-3</v>
      </c>
      <c r="DI290" s="767">
        <f>DI291-DI292-DI293</f>
        <v>0.26012400000000002</v>
      </c>
      <c r="DJ290" s="768">
        <f>+IF(DI251=0,0,DI290/DI251*100)</f>
        <v>1.1790379469065098E-3</v>
      </c>
      <c r="DK290" s="767">
        <f>DK291-DK292-DK293</f>
        <v>0.26012400000000002</v>
      </c>
      <c r="DL290" s="768">
        <f>+IF(DK251=0,0,DK290/DK251*100)</f>
        <v>1.2303695373640559E-3</v>
      </c>
      <c r="DM290" s="767">
        <f>+DM291-DM292-DM293</f>
        <v>0.78037200000000007</v>
      </c>
      <c r="DN290" s="768">
        <f>+IF(DM251=0,0,DM290/DM251*100)</f>
        <v>1.2591189157766826E-3</v>
      </c>
      <c r="DO290" s="767">
        <f>+DO291-DO292-DO293</f>
        <v>-14.856567144300055</v>
      </c>
      <c r="DP290" s="768">
        <f>+IF(DO251=0,0,DO290/DO251*100)</f>
        <v>-1.2868856240878416E-2</v>
      </c>
      <c r="DR290" s="767">
        <f t="shared" si="240"/>
        <v>-3.045264</v>
      </c>
      <c r="DS290" s="768">
        <f>+IF(DR251=0,0,DR290/DR251*100)</f>
        <v>-1.454002999263435E-3</v>
      </c>
      <c r="DT290" s="767">
        <f>DT291-DT292-DT293</f>
        <v>-0.253772</v>
      </c>
      <c r="DU290" s="768">
        <f>+IF(DT251=0,0,DT290/DT251*100)</f>
        <v>-1.4430361316117221E-3</v>
      </c>
      <c r="DV290" s="767">
        <f>DV291-DV292-DV293</f>
        <v>-0.253772</v>
      </c>
      <c r="DW290" s="768">
        <f>+IF(DV251=0,0,DV290/DV251*100)</f>
        <v>-1.4628710285227563E-3</v>
      </c>
      <c r="DX290" s="767">
        <f>DX291-DX292-DX293</f>
        <v>-0.253772</v>
      </c>
      <c r="DY290" s="768">
        <f>+IF(DX251=0,0,DX290/DX251*100)</f>
        <v>-1.440035580818014E-3</v>
      </c>
      <c r="DZ290" s="767">
        <f>+DZ291-DZ292-DZ293</f>
        <v>-0.76131599999999999</v>
      </c>
      <c r="EA290" s="768">
        <f>+IF(DZ251=0,0,DZ290/DZ251*100)</f>
        <v>-1.4485770443173835E-3</v>
      </c>
      <c r="EB290" s="767">
        <f>EB291-EB292-EB293</f>
        <v>-0.253772</v>
      </c>
      <c r="EC290" s="768">
        <f>+IF(EB251=0,0,EB290/EB251*100)</f>
        <v>-1.5989153409194019E-3</v>
      </c>
      <c r="ED290" s="767">
        <f>ED291-ED292-ED293</f>
        <v>-0.253772</v>
      </c>
      <c r="EE290" s="768">
        <f>+IF(ED251=0,0,ED290/ED251*100)</f>
        <v>-1.4461915810212241E-3</v>
      </c>
      <c r="EF290" s="767">
        <f>EF291-EF292-EF293</f>
        <v>-0.253772</v>
      </c>
      <c r="EG290" s="768">
        <f>+IF(EF251=0,0,EF290/EF251*100)</f>
        <v>-1.383507617918575E-3</v>
      </c>
      <c r="EH290" s="767">
        <f>+EH291-EH292-EH293</f>
        <v>-0.76131599999999999</v>
      </c>
      <c r="EI290" s="768">
        <f>+IF(EH251=0,0,EH290/EH251*100)</f>
        <v>-1.4708075566418697E-3</v>
      </c>
      <c r="EJ290" s="767">
        <f>+EJ291-EJ292-EJ293</f>
        <v>-1.522632</v>
      </c>
      <c r="EK290" s="768">
        <f>+IF(EJ251=0,0,EJ290/EJ251*100)</f>
        <v>-1.4596076600937647E-3</v>
      </c>
      <c r="EL290" s="767">
        <f>EL291-EL292-EL293</f>
        <v>-0.253772</v>
      </c>
      <c r="EM290" s="768">
        <f>+IF(EL251=0,0,EL290/EL251*100)</f>
        <v>-1.5699610348269904E-3</v>
      </c>
      <c r="EN290" s="767">
        <f>EN291-EN292-EN293</f>
        <v>-0.253772</v>
      </c>
      <c r="EO290" s="768">
        <f>+IF(EN251=0,0,EN290/EN251*100)</f>
        <v>-1.5053402714483735E-3</v>
      </c>
      <c r="EP290" s="767">
        <f>EP291-EP292-EP293</f>
        <v>-0.253772</v>
      </c>
      <c r="EQ290" s="768">
        <f>+IF(EP251=0,0,EP290/EP251*100)</f>
        <v>-1.4947852971498681E-3</v>
      </c>
      <c r="ER290" s="767">
        <f>+ER291-ER292-ER293</f>
        <v>-0.76131599999999999</v>
      </c>
      <c r="ES290" s="768">
        <f>+IF(ER251=0,0,ER290/ER251*100)</f>
        <v>-1.5226474671727662E-3</v>
      </c>
      <c r="ET290" s="767">
        <f>ET291-ET292-ET293</f>
        <v>-0.253772</v>
      </c>
      <c r="EU290" s="768">
        <f>+IF(ET251=0,0,ET290/ET251*100)</f>
        <v>-1.3866836619431807E-3</v>
      </c>
      <c r="EV290" s="767">
        <f>EV291-EV292-EV293</f>
        <v>-0.253772</v>
      </c>
      <c r="EW290" s="768">
        <f>+IF(EV251=0,0,EV290/EV251*100)</f>
        <v>-1.3744962445040453E-3</v>
      </c>
      <c r="EX290" s="767">
        <f>EX291-EX292-EX293</f>
        <v>-0.253772</v>
      </c>
      <c r="EY290" s="768">
        <f>+IF(EX251=0,0,EX290/EX251*100)</f>
        <v>-1.3822705018571775E-3</v>
      </c>
      <c r="EZ290" s="767">
        <f>+EZ291-EZ292-EZ293</f>
        <v>-0.76131599999999999</v>
      </c>
      <c r="FA290" s="768">
        <f>+IF(EZ251=0,0,EZ290/EZ251*100)</f>
        <v>-1.3811317360959614E-3</v>
      </c>
      <c r="FB290" s="767">
        <f>+FB291-FB292-FB293</f>
        <v>-1.522632</v>
      </c>
      <c r="FC290" s="768">
        <f>+IF(FB251=0,0,FB290/FB251*100)</f>
        <v>-1.4484412157998521E-3</v>
      </c>
      <c r="FD290" s="767">
        <f>FD291-FD292-FD293</f>
        <v>-3.0452629999999998</v>
      </c>
      <c r="FE290" s="768">
        <f>+IF(FD251=0,0,FD290/FD251*100)</f>
        <v>-1.2933458646567776E-3</v>
      </c>
      <c r="FF290" s="767">
        <f>FF291-FF292-FF293</f>
        <v>-2.5377190000000001</v>
      </c>
      <c r="FG290" s="768">
        <f>+IF(FF251=0,0,FF290/FF251*100)</f>
        <v>-9.6156709106719434E-4</v>
      </c>
      <c r="FH290" s="767">
        <f>FH291-FH292-FH293</f>
        <v>0</v>
      </c>
      <c r="FI290" s="768">
        <f>+IF(FH251=0,0,FH290/FH251*100)</f>
        <v>0</v>
      </c>
      <c r="FJ290" s="767">
        <f>FJ291-FJ292-FJ293</f>
        <v>0</v>
      </c>
      <c r="FK290" s="768">
        <f>+IF(FJ251=0,0,FJ290/FJ251*100)</f>
        <v>0</v>
      </c>
    </row>
    <row r="291" spans="2:167" s="648" customFormat="1" ht="13.5" customHeight="1">
      <c r="B291" s="769"/>
      <c r="C291" s="728" t="s">
        <v>4823</v>
      </c>
      <c r="D291" s="787"/>
      <c r="E291" s="770">
        <f t="shared" si="229"/>
        <v>500.8424761127103</v>
      </c>
      <c r="F291" s="726">
        <f>+IF(E251=0,0,E291/E251*100)</f>
        <v>0.54200274802667736</v>
      </c>
      <c r="G291" s="770">
        <v>59.97562486584431</v>
      </c>
      <c r="H291" s="726">
        <f>+IF(G251=0,0,G291/G251*100)</f>
        <v>1.0291834523676231</v>
      </c>
      <c r="I291" s="770">
        <v>78.72302830514684</v>
      </c>
      <c r="J291" s="726">
        <f>+IF(I251=0,0,I291/I251*100)</f>
        <v>1.8735251913777067</v>
      </c>
      <c r="K291" s="770">
        <v>92.602996897910657</v>
      </c>
      <c r="L291" s="726">
        <f>+IF(K251=0,0,K291/K251*100)</f>
        <v>1.3788438167923955</v>
      </c>
      <c r="M291" s="770">
        <f>+G291+I291+K291</f>
        <v>231.30165006890181</v>
      </c>
      <c r="N291" s="726">
        <f>+IF(M251=0,0,M291/M251*100)</f>
        <v>1.3812887182142264</v>
      </c>
      <c r="O291" s="770">
        <v>45.64656012930228</v>
      </c>
      <c r="P291" s="726">
        <f>+IF(O251=0,0,O291/O251*100)</f>
        <v>0.57403164633572001</v>
      </c>
      <c r="Q291" s="770">
        <v>27.569106595622529</v>
      </c>
      <c r="R291" s="726">
        <f>+IF(Q251=0,0,Q291/Q251*100)</f>
        <v>0.40724427568876442</v>
      </c>
      <c r="S291" s="770">
        <v>31.663706293392096</v>
      </c>
      <c r="T291" s="726">
        <f>+IF(S251=0,0,S291/S251*100)</f>
        <v>0.50411761260243393</v>
      </c>
      <c r="U291" s="770">
        <f>+O291+Q291+S291</f>
        <v>104.8793730183169</v>
      </c>
      <c r="V291" s="726">
        <f>+IF(U251=0,0,U291/U251*100)</f>
        <v>0.49936345404973015</v>
      </c>
      <c r="W291" s="770">
        <f>+M291+U291</f>
        <v>336.1810230872187</v>
      </c>
      <c r="X291" s="726">
        <f>+IF(W251=0,0,W291/W251*100)</f>
        <v>0.8905937828664714</v>
      </c>
      <c r="Y291" s="770">
        <v>31.215061403378687</v>
      </c>
      <c r="Z291" s="726">
        <f>+IF(Y251=0,0,Y291/Y251*100)</f>
        <v>0.48210633205333059</v>
      </c>
      <c r="AA291" s="770">
        <v>34.425935560911981</v>
      </c>
      <c r="AB291" s="726">
        <f>+IF(AA251=0,0,AA291/AA251*100)</f>
        <v>0.4230431207937746</v>
      </c>
      <c r="AC291" s="770">
        <v>40.280572835347073</v>
      </c>
      <c r="AD291" s="726">
        <f>+IF(AC251=0,0,AC291/AC251*100)</f>
        <v>0.47939697954463012</v>
      </c>
      <c r="AE291" s="770">
        <f>+Y291+AA291+AC291</f>
        <v>105.92156979963774</v>
      </c>
      <c r="AF291" s="726">
        <f>+IF(AE251=0,0,AE291/AE251*100)</f>
        <v>0.46023327970619876</v>
      </c>
      <c r="AG291" s="770">
        <v>20.460395081385723</v>
      </c>
      <c r="AH291" s="726">
        <f>+IF(AG251=0,0,AG291/AG251*100)</f>
        <v>0.20167465253169425</v>
      </c>
      <c r="AI291" s="770">
        <v>13.565113314068144</v>
      </c>
      <c r="AJ291" s="726">
        <f>+IF(AI251=0,0,AI291/AI251*100)</f>
        <v>0.12296390325331416</v>
      </c>
      <c r="AK291" s="770">
        <v>24.714374830399997</v>
      </c>
      <c r="AL291" s="726">
        <f>+IF(AK251=0,0,AK291/AK251*100)</f>
        <v>0.2361365331029977</v>
      </c>
      <c r="AM291" s="770">
        <f>+AG291+AI291+AK291</f>
        <v>58.739883225853866</v>
      </c>
      <c r="AN291" s="726">
        <f>+IF(AM251=0,0,AM291/AM251*100)</f>
        <v>0.18563209912899795</v>
      </c>
      <c r="AO291" s="770">
        <f>+AE291+AM291</f>
        <v>164.6614530254916</v>
      </c>
      <c r="AP291" s="726">
        <f>+IF(AO251=0,0,AO291/AO251*100)</f>
        <v>0.30125813166575982</v>
      </c>
      <c r="AQ291" s="651"/>
      <c r="AR291" s="770">
        <v>589.64432232570005</v>
      </c>
      <c r="AS291" s="726">
        <f>+IF(AR251=0,0,AR291/AR251*100)</f>
        <v>0.51024067174661381</v>
      </c>
      <c r="AT291" s="770">
        <v>18.591768472600002</v>
      </c>
      <c r="AU291" s="726">
        <f>+IF(AT251=0,0,AT291/AT251*100)</f>
        <v>0.18689313937767318</v>
      </c>
      <c r="AV291" s="770">
        <v>24.2709705364</v>
      </c>
      <c r="AW291" s="726">
        <f>+IF(AV251=0,0,AV291/AV251*100)</f>
        <v>0.26143372061536135</v>
      </c>
      <c r="AX291" s="770">
        <v>50.119565076799994</v>
      </c>
      <c r="AY291" s="726">
        <f>+IF(AX251=0,0,AX291/AX251*100)</f>
        <v>0.47356145983194714</v>
      </c>
      <c r="AZ291" s="770">
        <f>+AT291+AV291+AX291</f>
        <v>92.982304085799996</v>
      </c>
      <c r="BA291" s="726">
        <f>+IF(AZ251=0,0,AZ291/AZ251*100)</f>
        <v>0.31186269635617131</v>
      </c>
      <c r="BB291" s="770">
        <v>55.759941270399999</v>
      </c>
      <c r="BC291" s="726">
        <f>+IF(BB251=0,0,BB291/BB251*100)</f>
        <v>0.71334165725392562</v>
      </c>
      <c r="BD291" s="770">
        <v>58.637420659000007</v>
      </c>
      <c r="BE291" s="726">
        <f>+IF(BD251=0,0,BD291/BD251*100)</f>
        <v>0.79139337884713645</v>
      </c>
      <c r="BF291" s="770">
        <v>46.635750374600001</v>
      </c>
      <c r="BG291" s="726">
        <f>+IF(BF251=0,0,BF291/BF251*100)</f>
        <v>0.6034622061707442</v>
      </c>
      <c r="BH291" s="770">
        <f>+BB291+BD291+BF291</f>
        <v>161.03311230400001</v>
      </c>
      <c r="BI291" s="726">
        <f>+IF(BH251=0,0,BH291/BH251*100)</f>
        <v>0.70154264449571868</v>
      </c>
      <c r="BJ291" s="770">
        <f>+AZ291+BH291</f>
        <v>254.01541638980001</v>
      </c>
      <c r="BK291" s="726">
        <f>+IF(BJ251=0,0,BJ291/BJ251*100)</f>
        <v>0.48136981918231364</v>
      </c>
      <c r="BL291" s="770">
        <v>65.926664041999999</v>
      </c>
      <c r="BM291" s="726">
        <f>+IF(BL251=0,0,BL291/BL251*100)</f>
        <v>0.85182092615693361</v>
      </c>
      <c r="BN291" s="770">
        <v>64.245185821099994</v>
      </c>
      <c r="BO291" s="726">
        <f>+IF(BN251=0,0,BN291/BN251*100)</f>
        <v>0.66011873732202508</v>
      </c>
      <c r="BP291" s="770">
        <v>59.325957156399994</v>
      </c>
      <c r="BQ291" s="726">
        <f>+IF(BP251=0,0,BP291/BP251*100)</f>
        <v>0.60992137436422122</v>
      </c>
      <c r="BR291" s="770">
        <f>+BL291+BN291+BP291</f>
        <v>189.49780701949999</v>
      </c>
      <c r="BS291" s="726">
        <f>+IF(BR251=0,0,BR291/BR251*100)</f>
        <v>0.696716753658989</v>
      </c>
      <c r="BT291" s="770">
        <v>36.281181263800001</v>
      </c>
      <c r="BU291" s="726">
        <f>+IF(BT251=0,0,BT291/BT251*100)</f>
        <v>0.34815027885796734</v>
      </c>
      <c r="BV291" s="770">
        <v>28.745976334000002</v>
      </c>
      <c r="BW291" s="726">
        <f>+IF(BV251=0,0,BV291/BV251*100)</f>
        <v>0.23388747965312948</v>
      </c>
      <c r="BX291" s="770">
        <v>81.103941318600008</v>
      </c>
      <c r="BY291" s="726">
        <f>+IF(BX251=0,0,BX291/BX251*100)</f>
        <v>0.62957240807870496</v>
      </c>
      <c r="BZ291" s="770">
        <f>+BT291+BV291+BX291</f>
        <v>146.13109891639999</v>
      </c>
      <c r="CA291" s="726">
        <f>+IF(BZ251=0,0,BZ291/BZ251*100)</f>
        <v>0.41054949957244607</v>
      </c>
      <c r="CB291" s="770">
        <f>+BR291+BZ291</f>
        <v>335.62890593589998</v>
      </c>
      <c r="CC291" s="726">
        <f>+IF(CB251=0,0,CB291/CB251*100)</f>
        <v>0.5345029498001187</v>
      </c>
      <c r="CE291" s="770">
        <f t="shared" si="237"/>
        <v>909.47437901700005</v>
      </c>
      <c r="CF291" s="726">
        <f>+IF(CE251=0,0,CE291/CE251*100)</f>
        <v>0.47342667337267452</v>
      </c>
      <c r="CG291" s="770">
        <v>67.522782024999998</v>
      </c>
      <c r="CH291" s="726">
        <f>+IF(CG251=0,0,CG291/CG251*100)</f>
        <v>0.50433795714869534</v>
      </c>
      <c r="CI291" s="770">
        <v>72.666734246999994</v>
      </c>
      <c r="CJ291" s="726">
        <f>+IF(CI251=0,0,CI291/CI251*100)</f>
        <v>0.61362232550869655</v>
      </c>
      <c r="CK291" s="770">
        <v>85.652098174399995</v>
      </c>
      <c r="CL291" s="726">
        <f>+IF(CK251=0,0,CK291/CK251*100)</f>
        <v>0.60922034337940623</v>
      </c>
      <c r="CM291" s="770">
        <f>+CG291+CI291+CK291</f>
        <v>225.8416144464</v>
      </c>
      <c r="CN291" s="726">
        <f>+IF(CM251=0,0,CM291/CM251*100)</f>
        <v>0.57480752862976026</v>
      </c>
      <c r="CO291" s="770">
        <v>96.08957821060001</v>
      </c>
      <c r="CP291" s="726">
        <f>+IF(CO251=0,0,CO291/CO251*100)</f>
        <v>0.70822167563381788</v>
      </c>
      <c r="CQ291" s="770">
        <v>112.89572375180002</v>
      </c>
      <c r="CR291" s="726">
        <f>+IF(CQ251=0,0,CQ291/CQ251*100)</f>
        <v>0.93007834802801104</v>
      </c>
      <c r="CS291" s="770">
        <v>87.103738763999999</v>
      </c>
      <c r="CT291" s="726">
        <f>+IF(CS251=0,0,CS291/CS251*100)</f>
        <v>0.74685694858345619</v>
      </c>
      <c r="CU291" s="770">
        <f>+CO291+CQ291+CS291</f>
        <v>296.08904072640001</v>
      </c>
      <c r="CV291" s="726">
        <f>+IF(CU251=0,0,CU291/CU251*100)</f>
        <v>0.79234427718384171</v>
      </c>
      <c r="CW291" s="770">
        <f>+CM291+CU291</f>
        <v>521.93065517280002</v>
      </c>
      <c r="CX291" s="726">
        <f>+IF(CW251=0,0,CW291/CW251*100)</f>
        <v>0.68084995258947756</v>
      </c>
      <c r="CY291" s="770">
        <v>74.159038941899993</v>
      </c>
      <c r="CZ291" s="726">
        <f>+IF(CY251=0,0,CY291/CY251*100)</f>
        <v>0.4928284993214499</v>
      </c>
      <c r="DA291" s="770">
        <v>59.026573312499998</v>
      </c>
      <c r="DB291" s="726">
        <f>+IF(DA251=0,0,DA291/DA251*100)</f>
        <v>0.3286978398344132</v>
      </c>
      <c r="DC291" s="770">
        <v>51.118588140599996</v>
      </c>
      <c r="DD291" s="726">
        <f>+IF(DC251=0,0,DC291/DC251*100)</f>
        <v>0.2498105706629645</v>
      </c>
      <c r="DE291" s="770">
        <f>+CY291+DA291+DC291</f>
        <v>184.30420039499998</v>
      </c>
      <c r="DF291" s="726">
        <f>+IF(DE251=0,0,DE291/DE251*100)</f>
        <v>0.34469822349657359</v>
      </c>
      <c r="DG291" s="770">
        <v>67.746507816399998</v>
      </c>
      <c r="DH291" s="726">
        <f>+IF(DG251=0,0,DG291/DG251*100)</f>
        <v>0.36086646583661147</v>
      </c>
      <c r="DI291" s="770">
        <v>67.746507816399998</v>
      </c>
      <c r="DJ291" s="726">
        <f>+IF(DI251=0,0,DI291/DI251*100)</f>
        <v>0.30706779645835852</v>
      </c>
      <c r="DK291" s="770">
        <v>67.746507816399998</v>
      </c>
      <c r="DL291" s="726">
        <f>+IF(DK251=0,0,DK291/DK251*100)</f>
        <v>0.32043655902605855</v>
      </c>
      <c r="DM291" s="770">
        <f>+DG291+DI291+DK291</f>
        <v>203.23952344919999</v>
      </c>
      <c r="DN291" s="726">
        <f>+IF(DM251=0,0,DM291/DM251*100)</f>
        <v>0.3279240265006001</v>
      </c>
      <c r="DO291" s="770">
        <f>+DE291+DM291</f>
        <v>387.54372384419997</v>
      </c>
      <c r="DP291" s="726">
        <f>+IF(DO251=0,0,DO291/DO251*100)</f>
        <v>0.33569292426475023</v>
      </c>
      <c r="DR291" s="770">
        <f t="shared" si="240"/>
        <v>936.48739709999995</v>
      </c>
      <c r="DS291" s="726">
        <f>+IF(DR251=0,0,DR291/DR251*100)</f>
        <v>0.44713873219392725</v>
      </c>
      <c r="DT291" s="770">
        <v>78.040616424999996</v>
      </c>
      <c r="DU291" s="726">
        <f>+IF(DT251=0,0,DT291/DT251*100)</f>
        <v>0.44376617292107179</v>
      </c>
      <c r="DV291" s="770">
        <v>78.040616424999996</v>
      </c>
      <c r="DW291" s="726">
        <f>+IF(DV251=0,0,DV291/DV251*100)</f>
        <v>0.44986585130033907</v>
      </c>
      <c r="DX291" s="770">
        <v>78.040616424999996</v>
      </c>
      <c r="DY291" s="726">
        <f>+IF(DX251=0,0,DX291/DX251*100)</f>
        <v>0.44284343584387059</v>
      </c>
      <c r="DZ291" s="770">
        <f>+DT291+DV291+DX291</f>
        <v>234.12184927499999</v>
      </c>
      <c r="EA291" s="726">
        <f>+IF(DZ251=0,0,DZ291/DZ251*100)</f>
        <v>0.44547012861006391</v>
      </c>
      <c r="EB291" s="770">
        <v>78.040616424999996</v>
      </c>
      <c r="EC291" s="726">
        <f>+IF(EB251=0,0,EB291/EB251*100)</f>
        <v>0.49170254723428569</v>
      </c>
      <c r="ED291" s="770">
        <v>78.040616424999996</v>
      </c>
      <c r="EE291" s="726">
        <f>+IF(ED251=0,0,ED291/ED251*100)</f>
        <v>0.44473654481795333</v>
      </c>
      <c r="EF291" s="770">
        <v>78.040616424999996</v>
      </c>
      <c r="EG291" s="726">
        <f>+IF(EF251=0,0,EF291/EF251*100)</f>
        <v>0.42545981168548525</v>
      </c>
      <c r="EH291" s="770">
        <f>+EB291+ED291+EF291</f>
        <v>234.12184927499999</v>
      </c>
      <c r="EI291" s="726">
        <f>+IF(EH251=0,0,EH291/EH251*100)</f>
        <v>0.45230651278659434</v>
      </c>
      <c r="EJ291" s="770">
        <f>+DZ291+EH291</f>
        <v>468.24369854999998</v>
      </c>
      <c r="EK291" s="726">
        <f>+IF(EJ251=0,0,EJ291/EJ251*100)</f>
        <v>0.4488622918697463</v>
      </c>
      <c r="EL291" s="770">
        <v>78.040616424999996</v>
      </c>
      <c r="EM291" s="726">
        <f>+IF(EL251=0,0,EL291/EL251*100)</f>
        <v>0.4827984447501269</v>
      </c>
      <c r="EN291" s="770">
        <v>78.040616424999996</v>
      </c>
      <c r="EO291" s="726">
        <f>+IF(EN251=0,0,EN291/EN251*100)</f>
        <v>0.46292610182844401</v>
      </c>
      <c r="EP291" s="770">
        <v>78.040616424999996</v>
      </c>
      <c r="EQ291" s="726">
        <f>+IF(EP251=0,0,EP291/EP251*100)</f>
        <v>0.45968020905617046</v>
      </c>
      <c r="ER291" s="770">
        <f>+EL291+EN291+EP291</f>
        <v>234.12184927499999</v>
      </c>
      <c r="ES291" s="726">
        <f>+IF(ER251=0,0,ER291/ER251*100)</f>
        <v>0.46824845505464596</v>
      </c>
      <c r="ET291" s="770">
        <v>78.040616424999996</v>
      </c>
      <c r="EU291" s="726">
        <f>+IF(ET251=0,0,ET291/ET251*100)</f>
        <v>0.42643651689123363</v>
      </c>
      <c r="EV291" s="770">
        <v>78.040616424999996</v>
      </c>
      <c r="EW291" s="726">
        <f>+IF(EV251=0,0,EV291/EV251*100)</f>
        <v>0.42268861101675209</v>
      </c>
      <c r="EX291" s="770">
        <v>78.040616424999996</v>
      </c>
      <c r="EY291" s="726">
        <f>+IF(EX251=0,0,EX291/EX251*100)</f>
        <v>0.42507937058078993</v>
      </c>
      <c r="EZ291" s="770">
        <f>+ET291+EV291+EX291</f>
        <v>234.12184927499999</v>
      </c>
      <c r="FA291" s="726">
        <f>+IF(EZ251=0,0,EZ291/EZ251*100)</f>
        <v>0.42472917441269814</v>
      </c>
      <c r="FB291" s="770">
        <f>+ER291+EZ291</f>
        <v>468.24369854999998</v>
      </c>
      <c r="FC291" s="726">
        <f>+IF(FB251=0,0,FB291/FB251*100)</f>
        <v>0.44542835827592053</v>
      </c>
      <c r="FD291" s="770">
        <v>59.416998425000003</v>
      </c>
      <c r="FE291" s="726">
        <f>+IF(FD251=0,0,FD291/FD251*100)</f>
        <v>2.5234841523800088E-2</v>
      </c>
      <c r="FF291" s="770">
        <v>59.416998425000003</v>
      </c>
      <c r="FG291" s="726">
        <f>+IF(FF251=0,0,FF291/FF251*100)</f>
        <v>2.2513694516796905E-2</v>
      </c>
      <c r="FH291" s="770">
        <v>59.416998425000003</v>
      </c>
      <c r="FI291" s="726">
        <f>+IF(FH251=0,0,FH291/FH251*100)</f>
        <v>1.9935980429412008E-2</v>
      </c>
      <c r="FJ291" s="770">
        <v>59.416998425000003</v>
      </c>
      <c r="FK291" s="726">
        <f>+IF(FJ251=0,0,FJ291/FJ251*100)</f>
        <v>2.0931304297862417E-2</v>
      </c>
    </row>
    <row r="292" spans="2:167" s="648" customFormat="1" ht="13.5" customHeight="1">
      <c r="B292" s="769"/>
      <c r="C292" s="769" t="s">
        <v>4824</v>
      </c>
      <c r="E292" s="772">
        <f t="shared" si="229"/>
        <v>456.96532758044879</v>
      </c>
      <c r="F292" s="737">
        <f>+IF(E251=0,0,E292/E251*100)</f>
        <v>0.49451968456001444</v>
      </c>
      <c r="G292" s="772">
        <v>86.564035548200934</v>
      </c>
      <c r="H292" s="737">
        <f>+IF(G251=0,0,G292/G251*100)</f>
        <v>1.4854413464745304</v>
      </c>
      <c r="I292" s="772">
        <v>81.730880276768474</v>
      </c>
      <c r="J292" s="737">
        <f>+IF(I251=0,0,I292/I251*100)</f>
        <v>1.9451089015333256</v>
      </c>
      <c r="K292" s="772">
        <v>45.873579093192774</v>
      </c>
      <c r="L292" s="737">
        <f>+IF(K251=0,0,K292/K251*100)</f>
        <v>0.68305025761226623</v>
      </c>
      <c r="M292" s="772">
        <f>+G292+I292+K292</f>
        <v>214.16849491816217</v>
      </c>
      <c r="N292" s="737">
        <f>+IF(M251=0,0,M292/M251*100)</f>
        <v>1.2789728293734814</v>
      </c>
      <c r="O292" s="772">
        <v>27.633027355628759</v>
      </c>
      <c r="P292" s="737">
        <f>+IF(O251=0,0,O292/O251*100)</f>
        <v>0.34750115104531148</v>
      </c>
      <c r="Q292" s="772">
        <v>32.010680575637629</v>
      </c>
      <c r="R292" s="737">
        <f>+IF(Q251=0,0,Q292/Q251*100)</f>
        <v>0.47285414854175406</v>
      </c>
      <c r="S292" s="772">
        <v>31.165751300817668</v>
      </c>
      <c r="T292" s="737">
        <f>+IF(S251=0,0,S292/S251*100)</f>
        <v>0.49618967518051343</v>
      </c>
      <c r="U292" s="772">
        <f>+O292+Q292+S292</f>
        <v>90.809459232084066</v>
      </c>
      <c r="V292" s="737">
        <f>+IF(U251=0,0,U292/U251*100)</f>
        <v>0.43237219977089242</v>
      </c>
      <c r="W292" s="772">
        <f>+M292+U292</f>
        <v>304.97795415024621</v>
      </c>
      <c r="X292" s="737">
        <f>+IF(W251=0,0,W292/W251*100)</f>
        <v>0.80793218898342833</v>
      </c>
      <c r="Y292" s="772">
        <v>34.381680854138928</v>
      </c>
      <c r="Z292" s="737">
        <f>+IF(Y251=0,0,Y292/Y251*100)</f>
        <v>0.53101372546468906</v>
      </c>
      <c r="AA292" s="772">
        <v>39.852105577093553</v>
      </c>
      <c r="AB292" s="737">
        <f>+IF(AA251=0,0,AA292/AA251*100)</f>
        <v>0.48972261287443208</v>
      </c>
      <c r="AC292" s="772">
        <v>20.756783686741556</v>
      </c>
      <c r="AD292" s="737">
        <f>+IF(AC251=0,0,AC292/AC251*100)</f>
        <v>0.24703569746041859</v>
      </c>
      <c r="AE292" s="772">
        <f>+Y292+AA292+AC292</f>
        <v>94.990570117974045</v>
      </c>
      <c r="AF292" s="737">
        <f>+IF(AE251=0,0,AE292/AE251*100)</f>
        <v>0.41273766721220129</v>
      </c>
      <c r="AG292" s="772">
        <v>13.680649815713279</v>
      </c>
      <c r="AH292" s="737">
        <f>+IF(AG251=0,0,AG292/AG251*100)</f>
        <v>0.13484785054330928</v>
      </c>
      <c r="AI292" s="772">
        <v>24.926679837715273</v>
      </c>
      <c r="AJ292" s="737">
        <f>+IF(AI251=0,0,AI292/AI251*100)</f>
        <v>0.22595328008151719</v>
      </c>
      <c r="AK292" s="772">
        <v>18.3894736588</v>
      </c>
      <c r="AL292" s="737">
        <f>+IF(AK251=0,0,AK292/AK251*100)</f>
        <v>0.17570448717304857</v>
      </c>
      <c r="AM292" s="772">
        <f>+AG292+AI292+AK292</f>
        <v>56.99680331222855</v>
      </c>
      <c r="AN292" s="737">
        <f>+IF(AM251=0,0,AM292/AM251*100)</f>
        <v>0.18012354913628292</v>
      </c>
      <c r="AO292" s="772">
        <f>+AE292+AM292</f>
        <v>151.98737343020258</v>
      </c>
      <c r="AP292" s="737">
        <f>+IF(AO251=0,0,AO292/AO251*100)</f>
        <v>0.27807013308257716</v>
      </c>
      <c r="AQ292" s="651"/>
      <c r="AR292" s="772">
        <v>634.51687143599997</v>
      </c>
      <c r="AS292" s="737">
        <f>+IF(AR251=0,0,AR292/AR251*100)</f>
        <v>0.54907052007062673</v>
      </c>
      <c r="AT292" s="772">
        <v>23.955957310599999</v>
      </c>
      <c r="AU292" s="737">
        <f>+IF(AT251=0,0,AT292/AT251*100)</f>
        <v>0.24081647075015616</v>
      </c>
      <c r="AV292" s="772">
        <v>49.758735721199997</v>
      </c>
      <c r="AW292" s="737">
        <f>+IF(AV251=0,0,AV292/AV251*100)</f>
        <v>0.53597409272119312</v>
      </c>
      <c r="AX292" s="772">
        <v>56.385555161599996</v>
      </c>
      <c r="AY292" s="737">
        <f>+IF(AX251=0,0,AX292/AX251*100)</f>
        <v>0.53276651093930305</v>
      </c>
      <c r="AZ292" s="772">
        <f>+AT292+AV292+AX292</f>
        <v>130.10024819339998</v>
      </c>
      <c r="BA292" s="737">
        <f>+IF(AZ251=0,0,AZ292/AZ251*100)</f>
        <v>0.4363563002349507</v>
      </c>
      <c r="BB292" s="772">
        <v>57.770996491199995</v>
      </c>
      <c r="BC292" s="737">
        <f>+IF(BB251=0,0,BB292/BB251*100)</f>
        <v>0.73906925723610428</v>
      </c>
      <c r="BD292" s="772">
        <v>46.612522135499994</v>
      </c>
      <c r="BE292" s="737">
        <f>+IF(BD251=0,0,BD292/BD251*100)</f>
        <v>0.62910068305909306</v>
      </c>
      <c r="BF292" s="772">
        <v>65.307872194200002</v>
      </c>
      <c r="BG292" s="737">
        <f>+IF(BF251=0,0,BF292/BF251*100)</f>
        <v>0.84507769936288846</v>
      </c>
      <c r="BH292" s="772">
        <f>+BB292+BD292+BF292</f>
        <v>169.69139082089998</v>
      </c>
      <c r="BI292" s="737">
        <f>+IF(BH251=0,0,BH292/BH251*100)</f>
        <v>0.73926253651432172</v>
      </c>
      <c r="BJ292" s="772">
        <f>+AZ292+BH292</f>
        <v>299.79163901429996</v>
      </c>
      <c r="BK292" s="737">
        <f>+IF(BJ251=0,0,BJ292/BJ251*100)</f>
        <v>0.56811767220943288</v>
      </c>
      <c r="BL292" s="772">
        <v>63.476441601999987</v>
      </c>
      <c r="BM292" s="737">
        <f>+IF(BL251=0,0,BL292/BL251*100)</f>
        <v>0.82016225240997065</v>
      </c>
      <c r="BN292" s="772">
        <v>58.772824147399987</v>
      </c>
      <c r="BO292" s="737">
        <f>+IF(BN251=0,0,BN292/BN251*100)</f>
        <v>0.60389026771697851</v>
      </c>
      <c r="BP292" s="772">
        <v>35.865839961399999</v>
      </c>
      <c r="BQ292" s="737">
        <f>+IF(BP251=0,0,BP292/BP251*100)</f>
        <v>0.36873138589765536</v>
      </c>
      <c r="BR292" s="772">
        <f>+BL292+BN292+BP292</f>
        <v>158.11510571079998</v>
      </c>
      <c r="BS292" s="737">
        <f>+IF(BR251=0,0,BR292/BR251*100)</f>
        <v>0.58133360426667335</v>
      </c>
      <c r="BT292" s="772">
        <v>28.694169964000004</v>
      </c>
      <c r="BU292" s="737">
        <f>+IF(BT251=0,0,BT292/BT251*100)</f>
        <v>0.27534614162444709</v>
      </c>
      <c r="BV292" s="772">
        <v>80.895592512900009</v>
      </c>
      <c r="BW292" s="737">
        <f>+IF(BV251=0,0,BV292/BV251*100)</f>
        <v>0.6581952906400369</v>
      </c>
      <c r="BX292" s="772">
        <v>67.020364233999999</v>
      </c>
      <c r="BY292" s="737">
        <f>+IF(BX251=0,0,BX292/BX251*100)</f>
        <v>0.52024810897118112</v>
      </c>
      <c r="BZ292" s="772">
        <f>+BT292+BV292+BX292</f>
        <v>176.6101267109</v>
      </c>
      <c r="CA292" s="737">
        <f>+IF(BZ251=0,0,BZ292/BZ251*100)</f>
        <v>0.49617911367426909</v>
      </c>
      <c r="CB292" s="772">
        <f>+BR292+BZ292</f>
        <v>334.72523242169996</v>
      </c>
      <c r="CC292" s="737">
        <f>+IF(CB251=0,0,CB292/CB251*100)</f>
        <v>0.53306381225727417</v>
      </c>
      <c r="CE292" s="772">
        <f t="shared" si="237"/>
        <v>907.62945812579994</v>
      </c>
      <c r="CF292" s="737">
        <f>+IF(CE251=0,0,CE292/CE251*100)</f>
        <v>0.47246630023813863</v>
      </c>
      <c r="CG292" s="772">
        <v>72.331277424999996</v>
      </c>
      <c r="CH292" s="737">
        <f>+IF(CG251=0,0,CG292/CG251*100)</f>
        <v>0.54025334265661207</v>
      </c>
      <c r="CI292" s="772">
        <v>84.397043822900002</v>
      </c>
      <c r="CJ292" s="737">
        <f>+IF(CI251=0,0,CI292/CI251*100)</f>
        <v>0.71267700184015492</v>
      </c>
      <c r="CK292" s="772">
        <v>96.237053492800001</v>
      </c>
      <c r="CL292" s="737">
        <f>+IF(CK251=0,0,CK292/CK251*100)</f>
        <v>0.68450828437766542</v>
      </c>
      <c r="CM292" s="772">
        <f>+CG292+CI292+CK292</f>
        <v>252.96537474069999</v>
      </c>
      <c r="CN292" s="737">
        <f>+IF(CM251=0,0,CM292/CM251*100)</f>
        <v>0.64384237705718705</v>
      </c>
      <c r="CO292" s="772">
        <v>114.4994113342</v>
      </c>
      <c r="CP292" s="737">
        <f>+IF(CO251=0,0,CO292/CO251*100)</f>
        <v>0.8439100937300964</v>
      </c>
      <c r="CQ292" s="772">
        <v>86.389970893999987</v>
      </c>
      <c r="CR292" s="737">
        <f>+IF(CQ251=0,0,CQ292/CQ251*100)</f>
        <v>0.71171377218792464</v>
      </c>
      <c r="CS292" s="772">
        <v>73.265390168400003</v>
      </c>
      <c r="CT292" s="737">
        <f>+IF(CS251=0,0,CS292/CS251*100)</f>
        <v>0.62820226220373054</v>
      </c>
      <c r="CU292" s="772">
        <f>+CO292+CQ292+CS292</f>
        <v>274.15477239659998</v>
      </c>
      <c r="CV292" s="737">
        <f>+IF(CU251=0,0,CU292/CU251*100)</f>
        <v>0.73364743402242494</v>
      </c>
      <c r="CW292" s="772">
        <f>+CM292+CU292</f>
        <v>527.12014713729991</v>
      </c>
      <c r="CX292" s="737">
        <f>+IF(CW251=0,0,CW292/CW251*100)</f>
        <v>0.68761955947685882</v>
      </c>
      <c r="CY292" s="772">
        <v>59.090639347899995</v>
      </c>
      <c r="CZ292" s="737">
        <f>+IF(CY251=0,0,CY292/CY251*100)</f>
        <v>0.3926905139181468</v>
      </c>
      <c r="DA292" s="772">
        <v>50.432640375000005</v>
      </c>
      <c r="DB292" s="737">
        <f>+IF(DA251=0,0,DA292/DA251*100)</f>
        <v>0.28084130617993697</v>
      </c>
      <c r="DC292" s="772">
        <v>67.746507816399998</v>
      </c>
      <c r="DD292" s="737">
        <f>+IF(DC251=0,0,DC292/DC251*100)</f>
        <v>0.33106927232594002</v>
      </c>
      <c r="DE292" s="772">
        <f>+CY292+DA292+DC292</f>
        <v>177.26978753930001</v>
      </c>
      <c r="DF292" s="737">
        <f>+IF(DE251=0,0,DE292/DE251*100)</f>
        <v>0.33154198717909122</v>
      </c>
      <c r="DG292" s="772">
        <v>67.746507816399998</v>
      </c>
      <c r="DH292" s="737">
        <f>+IF(DG251=0,0,DG292/DG251*100)</f>
        <v>0.36086646583661147</v>
      </c>
      <c r="DI292" s="772">
        <v>67.746507816399998</v>
      </c>
      <c r="DJ292" s="737">
        <f>+IF(DI251=0,0,DI292/DI251*100)</f>
        <v>0.30706779645835852</v>
      </c>
      <c r="DK292" s="772">
        <v>67.746507816399998</v>
      </c>
      <c r="DL292" s="737">
        <f>+IF(DK251=0,0,DK292/DK251*100)</f>
        <v>0.32043655902605855</v>
      </c>
      <c r="DM292" s="772">
        <f>+DG292+DI292+DK292</f>
        <v>203.23952344919999</v>
      </c>
      <c r="DN292" s="737">
        <f>+IF(DM251=0,0,DM292/DM251*100)</f>
        <v>0.3279240265006001</v>
      </c>
      <c r="DO292" s="772">
        <f>+DE292+DM292</f>
        <v>380.50931098850003</v>
      </c>
      <c r="DP292" s="737">
        <f>+IF(DO251=0,0,DO292/DO251*100)</f>
        <v>0.32959966955121295</v>
      </c>
      <c r="DR292" s="772">
        <f t="shared" si="240"/>
        <v>936.48739709999995</v>
      </c>
      <c r="DS292" s="737">
        <f>+IF(DR251=0,0,DR292/DR251*100)</f>
        <v>0.44713873219392725</v>
      </c>
      <c r="DT292" s="772">
        <v>78.040616424999996</v>
      </c>
      <c r="DU292" s="737">
        <f>+IF(DT251=0,0,DT292/DT251*100)</f>
        <v>0.44376617292107179</v>
      </c>
      <c r="DV292" s="772">
        <v>78.040616424999996</v>
      </c>
      <c r="DW292" s="737">
        <f>+IF(DV251=0,0,DV292/DV251*100)</f>
        <v>0.44986585130033907</v>
      </c>
      <c r="DX292" s="772">
        <v>78.040616424999996</v>
      </c>
      <c r="DY292" s="737">
        <f>+IF(DX251=0,0,DX292/DX251*100)</f>
        <v>0.44284343584387059</v>
      </c>
      <c r="DZ292" s="772">
        <f>+DT292+DV292+DX292</f>
        <v>234.12184927499999</v>
      </c>
      <c r="EA292" s="737">
        <f>+IF(DZ251=0,0,DZ292/DZ251*100)</f>
        <v>0.44547012861006391</v>
      </c>
      <c r="EB292" s="772">
        <v>78.040616424999996</v>
      </c>
      <c r="EC292" s="737">
        <f>+IF(EB251=0,0,EB292/EB251*100)</f>
        <v>0.49170254723428569</v>
      </c>
      <c r="ED292" s="772">
        <v>78.040616424999996</v>
      </c>
      <c r="EE292" s="737">
        <f>+IF(ED251=0,0,ED292/ED251*100)</f>
        <v>0.44473654481795333</v>
      </c>
      <c r="EF292" s="772">
        <v>78.040616424999996</v>
      </c>
      <c r="EG292" s="737">
        <f>+IF(EF251=0,0,EF292/EF251*100)</f>
        <v>0.42545981168548525</v>
      </c>
      <c r="EH292" s="772">
        <f>+EB292+ED292+EF292</f>
        <v>234.12184927499999</v>
      </c>
      <c r="EI292" s="737">
        <f>+IF(EH251=0,0,EH292/EH251*100)</f>
        <v>0.45230651278659434</v>
      </c>
      <c r="EJ292" s="772">
        <f>+DZ292+EH292</f>
        <v>468.24369854999998</v>
      </c>
      <c r="EK292" s="737">
        <f>+IF(EJ251=0,0,EJ292/EJ251*100)</f>
        <v>0.4488622918697463</v>
      </c>
      <c r="EL292" s="772">
        <v>78.040616424999996</v>
      </c>
      <c r="EM292" s="737">
        <f>+IF(EL251=0,0,EL292/EL251*100)</f>
        <v>0.4827984447501269</v>
      </c>
      <c r="EN292" s="772">
        <v>78.040616424999996</v>
      </c>
      <c r="EO292" s="737">
        <f>+IF(EN251=0,0,EN292/EN251*100)</f>
        <v>0.46292610182844401</v>
      </c>
      <c r="EP292" s="772">
        <v>78.040616424999996</v>
      </c>
      <c r="EQ292" s="737">
        <f>+IF(EP251=0,0,EP292/EP251*100)</f>
        <v>0.45968020905617046</v>
      </c>
      <c r="ER292" s="772">
        <f>+EL292+EN292+EP292</f>
        <v>234.12184927499999</v>
      </c>
      <c r="ES292" s="737">
        <f>+IF(ER251=0,0,ER292/ER251*100)</f>
        <v>0.46824845505464596</v>
      </c>
      <c r="ET292" s="772">
        <v>78.040616424999996</v>
      </c>
      <c r="EU292" s="737">
        <f>+IF(ET251=0,0,ET292/ET251*100)</f>
        <v>0.42643651689123363</v>
      </c>
      <c r="EV292" s="772">
        <v>78.040616424999996</v>
      </c>
      <c r="EW292" s="737">
        <f>+IF(EV251=0,0,EV292/EV251*100)</f>
        <v>0.42268861101675209</v>
      </c>
      <c r="EX292" s="772">
        <v>78.040616424999996</v>
      </c>
      <c r="EY292" s="737">
        <f>+IF(EX251=0,0,EX292/EX251*100)</f>
        <v>0.42507937058078993</v>
      </c>
      <c r="EZ292" s="772">
        <f>+ET292+EV292+EX292</f>
        <v>234.12184927499999</v>
      </c>
      <c r="FA292" s="737">
        <f>+IF(EZ251=0,0,EZ292/EZ251*100)</f>
        <v>0.42472917441269814</v>
      </c>
      <c r="FB292" s="772">
        <f>+ER292+EZ292</f>
        <v>468.24369854999998</v>
      </c>
      <c r="FC292" s="737">
        <f>+IF(FB251=0,0,FB292/FB251*100)</f>
        <v>0.44542835827592053</v>
      </c>
      <c r="FD292" s="772">
        <v>59.416998425000003</v>
      </c>
      <c r="FE292" s="737">
        <f>+IF(FD251=0,0,FD292/FD251*100)</f>
        <v>2.5234841523800088E-2</v>
      </c>
      <c r="FF292" s="772">
        <v>59.416998425000003</v>
      </c>
      <c r="FG292" s="737">
        <f>+IF(FF251=0,0,FF292/FF251*100)</f>
        <v>2.2513694516796905E-2</v>
      </c>
      <c r="FH292" s="772">
        <v>59.416998425000003</v>
      </c>
      <c r="FI292" s="737">
        <f>+IF(FH251=0,0,FH292/FH251*100)</f>
        <v>1.9935980429412008E-2</v>
      </c>
      <c r="FJ292" s="772">
        <v>59.416998425000003</v>
      </c>
      <c r="FK292" s="737">
        <f>+IF(FJ251=0,0,FJ292/FJ251*100)</f>
        <v>2.0931304297862417E-2</v>
      </c>
    </row>
    <row r="293" spans="2:167" s="648" customFormat="1" ht="13.5" customHeight="1">
      <c r="B293" s="784"/>
      <c r="C293" s="784" t="s">
        <v>4825</v>
      </c>
      <c r="D293" s="788"/>
      <c r="E293" s="785">
        <f t="shared" si="229"/>
        <v>620.39830976309088</v>
      </c>
      <c r="F293" s="786">
        <f>+IF(E251=0,0,E293/E251*100)</f>
        <v>0.67138392768234223</v>
      </c>
      <c r="G293" s="785">
        <v>44.807270633197149</v>
      </c>
      <c r="H293" s="786">
        <f>+IF(G251=0,0,G293/G251*100)</f>
        <v>0.76889405628696272</v>
      </c>
      <c r="I293" s="785">
        <v>-6.370968370420119</v>
      </c>
      <c r="J293" s="786">
        <f>+IF(I251=0,0,I293/I251*100)</f>
        <v>-0.15162233964356137</v>
      </c>
      <c r="K293" s="785">
        <v>56.148839997808963</v>
      </c>
      <c r="L293" s="786">
        <f>+IF(K251=0,0,K293/K251*100)</f>
        <v>0.83604724949016429</v>
      </c>
      <c r="M293" s="785">
        <f>+G293+I293+K293</f>
        <v>94.585142260585997</v>
      </c>
      <c r="N293" s="786">
        <f>+IF(M251=0,0,M293/M251*100)</f>
        <v>0.56484417589029867</v>
      </c>
      <c r="O293" s="785">
        <v>52.979364255191939</v>
      </c>
      <c r="P293" s="786">
        <f>+IF(O251=0,0,O293/O251*100)</f>
        <v>0.66624585947069226</v>
      </c>
      <c r="Q293" s="785">
        <v>49.931000661621681</v>
      </c>
      <c r="R293" s="786">
        <f>+IF(Q251=0,0,Q293/Q251*100)</f>
        <v>0.73756884824428892</v>
      </c>
      <c r="S293" s="785">
        <v>72.829196595789227</v>
      </c>
      <c r="T293" s="786">
        <f>+IF(S251=0,0,S293/S251*100)</f>
        <v>1.159513051802294</v>
      </c>
      <c r="U293" s="785">
        <f>+O293+Q293+S293</f>
        <v>175.73956151260285</v>
      </c>
      <c r="V293" s="786">
        <f>+IF(U251=0,0,U293/U251*100)</f>
        <v>0.8367509446761443</v>
      </c>
      <c r="W293" s="785">
        <f>+M293+U293</f>
        <v>270.32470377318884</v>
      </c>
      <c r="X293" s="786">
        <f>+IF(W251=0,0,W293/W251*100)</f>
        <v>0.71613054872869064</v>
      </c>
      <c r="Y293" s="785">
        <v>69.91370644028251</v>
      </c>
      <c r="Z293" s="786">
        <f>+IF(Y251=0,0,Y293/Y251*100)</f>
        <v>1.079794146056994</v>
      </c>
      <c r="AA293" s="785">
        <v>57.313865796603878</v>
      </c>
      <c r="AB293" s="786">
        <f>+IF(AA251=0,0,AA293/AA251*100)</f>
        <v>0.70430145924285714</v>
      </c>
      <c r="AC293" s="785">
        <v>57.081126919173975</v>
      </c>
      <c r="AD293" s="786">
        <f>+IF(AC251=0,0,AC293/AC251*100)</f>
        <v>0.67934783216495687</v>
      </c>
      <c r="AE293" s="785">
        <f>+Y293+AA293+AC293</f>
        <v>184.30869915606036</v>
      </c>
      <c r="AF293" s="786">
        <f>+IF(AE251=0,0,AE293/AE251*100)</f>
        <v>0.800828360563694</v>
      </c>
      <c r="AG293" s="785">
        <v>31.693051290543625</v>
      </c>
      <c r="AH293" s="786">
        <f>+IF(AG251=0,0,AG293/AG251*100)</f>
        <v>0.31239304428214681</v>
      </c>
      <c r="AI293" s="785">
        <v>66.692033679998033</v>
      </c>
      <c r="AJ293" s="786">
        <f>+IF(AI251=0,0,AI293/AI251*100)</f>
        <v>0.60454436224201902</v>
      </c>
      <c r="AK293" s="785">
        <v>67.379821863300009</v>
      </c>
      <c r="AL293" s="786">
        <f>+IF(AK251=0,0,AK293/AK251*100)</f>
        <v>0.64378879276064283</v>
      </c>
      <c r="AM293" s="785">
        <f>+AG293+AI293+AK293</f>
        <v>165.76490683384168</v>
      </c>
      <c r="AN293" s="786">
        <f>+IF(AM251=0,0,AM293/AM251*100)</f>
        <v>0.52385680610180518</v>
      </c>
      <c r="AO293" s="785">
        <f>+AE293+AM293</f>
        <v>350.07360598990203</v>
      </c>
      <c r="AP293" s="786">
        <f>+IF(AO251=0,0,AO293/AO251*100)</f>
        <v>0.64048092949651292</v>
      </c>
      <c r="AQ293" s="651"/>
      <c r="AR293" s="785">
        <v>285.87733307099523</v>
      </c>
      <c r="AS293" s="786">
        <f>+IF(AR251=0,0,AR293/AR251*100)</f>
        <v>0.24738005088888715</v>
      </c>
      <c r="AT293" s="785">
        <v>14.887292230495198</v>
      </c>
      <c r="AU293" s="786">
        <f>+IF(AT251=0,0,AT293/AT251*100)</f>
        <v>0.14965401413483659</v>
      </c>
      <c r="AV293" s="785">
        <v>11.202288375600002</v>
      </c>
      <c r="AW293" s="786">
        <f>+IF(AV251=0,0,AV293/AV251*100)</f>
        <v>0.12066496990909845</v>
      </c>
      <c r="AX293" s="785">
        <v>26.577041000000001</v>
      </c>
      <c r="AY293" s="786">
        <f>+IF(AX251=0,0,AX293/AX251*100)</f>
        <v>0.25111675080754886</v>
      </c>
      <c r="AZ293" s="785">
        <f>+AT293+AV293+AX293</f>
        <v>52.666621606095205</v>
      </c>
      <c r="BA293" s="786">
        <f>+IF(AZ251=0,0,AZ293/AZ251*100)</f>
        <v>0.17664387631103437</v>
      </c>
      <c r="BB293" s="785">
        <v>25.608262000000003</v>
      </c>
      <c r="BC293" s="786">
        <f>+IF(BB251=0,0,BB293/BB251*100)</f>
        <v>0.32760866741030714</v>
      </c>
      <c r="BD293" s="785">
        <v>40.771566</v>
      </c>
      <c r="BE293" s="786">
        <f>+IF(BD251=0,0,BD293/BD251*100)</f>
        <v>0.55026887293134374</v>
      </c>
      <c r="BF293" s="785">
        <v>30.622400000000003</v>
      </c>
      <c r="BG293" s="786">
        <f>+IF(BF251=0,0,BF293/BF251*100)</f>
        <v>0.39625096441694169</v>
      </c>
      <c r="BH293" s="785">
        <f>+BB293+BD293+BF293</f>
        <v>97.002228000000002</v>
      </c>
      <c r="BI293" s="786">
        <f>+IF(BH251=0,0,BH293/BH251*100)</f>
        <v>0.4225913452174288</v>
      </c>
      <c r="BJ293" s="785">
        <f>+AZ293+BH293</f>
        <v>149.66884960609519</v>
      </c>
      <c r="BK293" s="786">
        <f>+IF(BJ251=0,0,BJ293/BJ251*100)</f>
        <v>0.28362871866624217</v>
      </c>
      <c r="BL293" s="785">
        <v>33.025779000000007</v>
      </c>
      <c r="BM293" s="786">
        <f>+IF(BL251=0,0,BL293/BL251*100)</f>
        <v>0.42671732391786249</v>
      </c>
      <c r="BN293" s="785">
        <v>26.516866464900001</v>
      </c>
      <c r="BO293" s="786">
        <f>+IF(BN251=0,0,BN293/BN251*100)</f>
        <v>0.27246057715966049</v>
      </c>
      <c r="BP293" s="785">
        <v>19.563019999999998</v>
      </c>
      <c r="BQ293" s="786">
        <f>+IF(BP251=0,0,BP293/BP251*100)</f>
        <v>0.20112450969242474</v>
      </c>
      <c r="BR293" s="785">
        <f>+BL293+BN293+BP293</f>
        <v>79.1056654649</v>
      </c>
      <c r="BS293" s="786">
        <f>+IF(BR251=0,0,BR293/BR251*100)</f>
        <v>0.2908436952680285</v>
      </c>
      <c r="BT293" s="785">
        <v>18.532447999999999</v>
      </c>
      <c r="BU293" s="786">
        <f>+IF(BT251=0,0,BT293/BT251*100)</f>
        <v>0.17783536021630086</v>
      </c>
      <c r="BV293" s="785">
        <v>19.258547</v>
      </c>
      <c r="BW293" s="786">
        <f>+IF(BV251=0,0,BV293/BV251*100)</f>
        <v>0.15669438279901901</v>
      </c>
      <c r="BX293" s="785">
        <v>19.311823</v>
      </c>
      <c r="BY293" s="786">
        <f>+IF(BX251=0,0,BX293/BX251*100)</f>
        <v>0.14990875551582372</v>
      </c>
      <c r="BZ293" s="785">
        <f>+BT293+BV293+BX293</f>
        <v>57.102817999999999</v>
      </c>
      <c r="CA293" s="786">
        <f>+IF(BZ251=0,0,BZ293/BZ251*100)</f>
        <v>0.16042809181561177</v>
      </c>
      <c r="CB293" s="785">
        <f>+BR293+BZ293</f>
        <v>136.20848346489998</v>
      </c>
      <c r="CC293" s="786">
        <f>+IF(CB251=0,0,CB293/CB251*100)</f>
        <v>0.21691765790189166</v>
      </c>
      <c r="CE293" s="785">
        <f t="shared" si="237"/>
        <v>108.935942</v>
      </c>
      <c r="CF293" s="786">
        <f>+IF(CE251=0,0,CE293/CE251*100)</f>
        <v>5.6706578900574608E-2</v>
      </c>
      <c r="CG293" s="785">
        <v>18.543878999999997</v>
      </c>
      <c r="CH293" s="786">
        <f>+IF(CG251=0,0,CG293/CG251*100)</f>
        <v>0.13850706046160707</v>
      </c>
      <c r="CI293" s="785">
        <v>15.971021999999998</v>
      </c>
      <c r="CJ293" s="786">
        <f>+IF(CI251=0,0,CI293/CI251*100)</f>
        <v>0.13486467724115656</v>
      </c>
      <c r="CK293" s="785">
        <v>16.309552</v>
      </c>
      <c r="CL293" s="786">
        <f>+IF(CK251=0,0,CK293/CK251*100)</f>
        <v>0.11600545791152636</v>
      </c>
      <c r="CM293" s="785">
        <f>+CG293+CI293+CK293</f>
        <v>50.824452999999991</v>
      </c>
      <c r="CN293" s="786">
        <f>+IF(CM251=0,0,CM293/CM251*100)</f>
        <v>0.12935737416906817</v>
      </c>
      <c r="CO293" s="785">
        <v>17.400982999999997</v>
      </c>
      <c r="CP293" s="786">
        <f>+IF(CO251=0,0,CO293/CO251*100)</f>
        <v>0.12825275714006718</v>
      </c>
      <c r="CQ293" s="785">
        <v>10.155405</v>
      </c>
      <c r="CR293" s="786">
        <f>+IF(CQ251=0,0,CQ293/CQ251*100)</f>
        <v>8.3664128206670074E-2</v>
      </c>
      <c r="CS293" s="785">
        <v>8.6641209999999997</v>
      </c>
      <c r="CT293" s="786">
        <f>+IF(CS251=0,0,CS293/CS251*100)</f>
        <v>7.4289107035348634E-2</v>
      </c>
      <c r="CU293" s="785">
        <f>+CO293+CQ293+CS293</f>
        <v>36.220509</v>
      </c>
      <c r="CV293" s="786">
        <f>+IF(CU251=0,0,CU293/CU251*100)</f>
        <v>9.6927305895644897E-2</v>
      </c>
      <c r="CW293" s="785">
        <f>+CM293+CU293</f>
        <v>87.044961999999998</v>
      </c>
      <c r="CX293" s="786">
        <f>+IF(CW251=0,0,CW293/CW251*100)</f>
        <v>0.11354872081853797</v>
      </c>
      <c r="CY293" s="785">
        <v>18.804696999999997</v>
      </c>
      <c r="CZ293" s="786">
        <f>+IF(CY251=0,0,CY293/CY251*100)</f>
        <v>0.12496778187707094</v>
      </c>
      <c r="DA293" s="785">
        <v>12.237843</v>
      </c>
      <c r="DB293" s="786">
        <f>+IF(DA251=0,0,DA293/DA251*100)</f>
        <v>6.8148163320211619E-2</v>
      </c>
      <c r="DC293" s="785">
        <v>-8.3711880000000001</v>
      </c>
      <c r="DD293" s="786">
        <f>+IF(DC251=0,0,DC293/DC251*100)</f>
        <v>-4.0909018176620078E-2</v>
      </c>
      <c r="DE293" s="785">
        <f>+CY293+DA293+DC293</f>
        <v>22.671351999999995</v>
      </c>
      <c r="DF293" s="786">
        <f>+IF(DE251=0,0,DE293/DE251*100)</f>
        <v>4.2401501115638694E-2</v>
      </c>
      <c r="DG293" s="785">
        <v>-0.26012400000000002</v>
      </c>
      <c r="DH293" s="786">
        <f>+IF(DG251=0,0,DG293/DG251*100)</f>
        <v>-1.3856068981987996E-3</v>
      </c>
      <c r="DI293" s="785">
        <v>-0.26012400000000002</v>
      </c>
      <c r="DJ293" s="786">
        <f>+IF(DI251=0,0,DI293/DI251*100)</f>
        <v>-1.1790379469065098E-3</v>
      </c>
      <c r="DK293" s="785">
        <v>-0.26012400000000002</v>
      </c>
      <c r="DL293" s="786">
        <f>+IF(DK251=0,0,DK293/DK251*100)</f>
        <v>-1.2303695373640559E-3</v>
      </c>
      <c r="DM293" s="785">
        <f>+DG293+DI293+DK293</f>
        <v>-0.78037200000000007</v>
      </c>
      <c r="DN293" s="786">
        <f>+IF(DM251=0,0,DM293/DM251*100)</f>
        <v>-1.2591189157766826E-3</v>
      </c>
      <c r="DO293" s="785">
        <f>+DE293+DM293</f>
        <v>21.890979999999995</v>
      </c>
      <c r="DP293" s="786">
        <f>+IF(DO251=0,0,DO293/DO251*100)</f>
        <v>1.8962110954415707E-2</v>
      </c>
      <c r="DR293" s="785">
        <f t="shared" si="240"/>
        <v>3.045264</v>
      </c>
      <c r="DS293" s="786">
        <f>+IF(DR251=0,0,DR293/DR251*100)</f>
        <v>1.454002999263435E-3</v>
      </c>
      <c r="DT293" s="785">
        <v>0.253772</v>
      </c>
      <c r="DU293" s="786">
        <f>+IF(DT251=0,0,DT293/DT251*100)</f>
        <v>1.4430361316117221E-3</v>
      </c>
      <c r="DV293" s="785">
        <v>0.253772</v>
      </c>
      <c r="DW293" s="786">
        <f>+IF(DV251=0,0,DV293/DV251*100)</f>
        <v>1.4628710285227563E-3</v>
      </c>
      <c r="DX293" s="785">
        <v>0.253772</v>
      </c>
      <c r="DY293" s="786">
        <f>+IF(DX251=0,0,DX293/DX251*100)</f>
        <v>1.440035580818014E-3</v>
      </c>
      <c r="DZ293" s="785">
        <f>+DT293+DV293+DX293</f>
        <v>0.76131599999999999</v>
      </c>
      <c r="EA293" s="786">
        <f>+IF(DZ251=0,0,DZ293/DZ251*100)</f>
        <v>1.4485770443173835E-3</v>
      </c>
      <c r="EB293" s="785">
        <v>0.253772</v>
      </c>
      <c r="EC293" s="786">
        <f>+IF(EB251=0,0,EB293/EB251*100)</f>
        <v>1.5989153409194019E-3</v>
      </c>
      <c r="ED293" s="785">
        <v>0.253772</v>
      </c>
      <c r="EE293" s="786">
        <f>+IF(ED251=0,0,ED293/ED251*100)</f>
        <v>1.4461915810212241E-3</v>
      </c>
      <c r="EF293" s="785">
        <v>0.253772</v>
      </c>
      <c r="EG293" s="786">
        <f>+IF(EF251=0,0,EF293/EF251*100)</f>
        <v>1.383507617918575E-3</v>
      </c>
      <c r="EH293" s="785">
        <f>+EB293+ED293+EF293</f>
        <v>0.76131599999999999</v>
      </c>
      <c r="EI293" s="786">
        <f>+IF(EH251=0,0,EH293/EH251*100)</f>
        <v>1.4708075566418697E-3</v>
      </c>
      <c r="EJ293" s="785">
        <f>+DZ293+EH293</f>
        <v>1.522632</v>
      </c>
      <c r="EK293" s="786">
        <f>+IF(EJ251=0,0,EJ293/EJ251*100)</f>
        <v>1.4596076600937647E-3</v>
      </c>
      <c r="EL293" s="785">
        <v>0.253772</v>
      </c>
      <c r="EM293" s="786">
        <f>+IF(EL251=0,0,EL293/EL251*100)</f>
        <v>1.5699610348269904E-3</v>
      </c>
      <c r="EN293" s="785">
        <v>0.253772</v>
      </c>
      <c r="EO293" s="786">
        <f>+IF(EN251=0,0,EN293/EN251*100)</f>
        <v>1.5053402714483735E-3</v>
      </c>
      <c r="EP293" s="785">
        <v>0.253772</v>
      </c>
      <c r="EQ293" s="786">
        <f>+IF(EP251=0,0,EP293/EP251*100)</f>
        <v>1.4947852971498681E-3</v>
      </c>
      <c r="ER293" s="785">
        <f>+EL293+EN293+EP293</f>
        <v>0.76131599999999999</v>
      </c>
      <c r="ES293" s="786">
        <f>+IF(ER251=0,0,ER293/ER251*100)</f>
        <v>1.5226474671727662E-3</v>
      </c>
      <c r="ET293" s="785">
        <v>0.253772</v>
      </c>
      <c r="EU293" s="786">
        <f>+IF(ET251=0,0,ET293/ET251*100)</f>
        <v>1.3866836619431807E-3</v>
      </c>
      <c r="EV293" s="785">
        <v>0.253772</v>
      </c>
      <c r="EW293" s="786">
        <f>+IF(EV251=0,0,EV293/EV251*100)</f>
        <v>1.3744962445040453E-3</v>
      </c>
      <c r="EX293" s="785">
        <v>0.253772</v>
      </c>
      <c r="EY293" s="786">
        <f>+IF(EX251=0,0,EX293/EX251*100)</f>
        <v>1.3822705018571775E-3</v>
      </c>
      <c r="EZ293" s="785">
        <f>+ET293+EV293+EX293</f>
        <v>0.76131599999999999</v>
      </c>
      <c r="FA293" s="786">
        <f>+IF(EZ251=0,0,EZ293/EZ251*100)</f>
        <v>1.3811317360959614E-3</v>
      </c>
      <c r="FB293" s="785">
        <f>+ER293+EZ293</f>
        <v>1.522632</v>
      </c>
      <c r="FC293" s="786">
        <f>+IF(FB251=0,0,FB293/FB251*100)</f>
        <v>1.4484412157998521E-3</v>
      </c>
      <c r="FD293" s="785">
        <v>3.0452629999999998</v>
      </c>
      <c r="FE293" s="786">
        <f>+IF(FD251=0,0,FD293/FD251*100)</f>
        <v>1.2933458646567776E-3</v>
      </c>
      <c r="FF293" s="785">
        <v>2.5377190000000001</v>
      </c>
      <c r="FG293" s="786">
        <f>+IF(FF251=0,0,FF293/FF251*100)</f>
        <v>9.6156709106719434E-4</v>
      </c>
      <c r="FH293" s="785">
        <v>0</v>
      </c>
      <c r="FI293" s="786">
        <f>+IF(FH251=0,0,FH293/FH251*100)</f>
        <v>0</v>
      </c>
      <c r="FJ293" s="785">
        <v>0</v>
      </c>
      <c r="FK293" s="786">
        <f>+IF(FJ251=0,0,FJ293/FJ251*100)</f>
        <v>0</v>
      </c>
    </row>
    <row r="294" spans="2:167" s="758" customFormat="1" ht="13.5" customHeight="1">
      <c r="B294" s="776" t="s">
        <v>4826</v>
      </c>
      <c r="C294" s="773"/>
      <c r="D294" s="773"/>
      <c r="E294" s="774">
        <f t="shared" si="229"/>
        <v>81782.691602826468</v>
      </c>
      <c r="F294" s="775">
        <f>+IF(E251=0,0,E294/E251*100)</f>
        <v>88.503762567803719</v>
      </c>
      <c r="G294" s="774">
        <f>G254+G257+G268+G290</f>
        <v>5627.3113710978114</v>
      </c>
      <c r="H294" s="775">
        <f>+IF(G251=0,0,G294/G251*100)</f>
        <v>96.564825417138195</v>
      </c>
      <c r="I294" s="774">
        <f>I254+I257+I268+I290</f>
        <v>4163.5421077856918</v>
      </c>
      <c r="J294" s="775">
        <f>+IF(I251=0,0,I294/I251*100)</f>
        <v>99.087918646396105</v>
      </c>
      <c r="K294" s="774">
        <f>K254+K257+K268+K290</f>
        <v>6173.900586687374</v>
      </c>
      <c r="L294" s="775">
        <f>+IF(K251=0,0,K294/K251*100)</f>
        <v>91.928392542519305</v>
      </c>
      <c r="M294" s="774">
        <f>+M254+M257+M268+M290</f>
        <v>15964.754065570878</v>
      </c>
      <c r="N294" s="775">
        <f>+IF(M251=0,0,M294/M251*100)</f>
        <v>95.338423540293675</v>
      </c>
      <c r="O294" s="774">
        <f>O254+O257+O268+O290</f>
        <v>7031.9575297792744</v>
      </c>
      <c r="P294" s="775">
        <f>+IF(O251=0,0,O294/O251*100)</f>
        <v>88.430894822035739</v>
      </c>
      <c r="Q294" s="774">
        <f>Q254+Q257+Q268+Q290</f>
        <v>6130.3784629058027</v>
      </c>
      <c r="R294" s="775">
        <f>+IF(Q251=0,0,Q294/Q251*100)</f>
        <v>90.556490402212859</v>
      </c>
      <c r="S294" s="774">
        <f>S254+S257+S268+S290</f>
        <v>5659.0694279974832</v>
      </c>
      <c r="T294" s="775">
        <f>+IF(S251=0,0,S294/S251*100)</f>
        <v>90.097998735823026</v>
      </c>
      <c r="U294" s="774">
        <f>+U254+U257+U268+U290</f>
        <v>18821.40542068256</v>
      </c>
      <c r="V294" s="775">
        <f>+IF(U251=0,0,U294/U251*100)</f>
        <v>89.614590080557548</v>
      </c>
      <c r="W294" s="774">
        <f>+M294+U294</f>
        <v>34786.15948625344</v>
      </c>
      <c r="X294" s="775">
        <f>+IF(W251=0,0,W294/W251*100)</f>
        <v>92.153736352397601</v>
      </c>
      <c r="Y294" s="774">
        <f>Y254+Y257+Y268+Y290</f>
        <v>5855.0752862497739</v>
      </c>
      <c r="Z294" s="775">
        <f>+IF(Y251=0,0,Y294/Y251*100)</f>
        <v>90.429707431056002</v>
      </c>
      <c r="AA294" s="774">
        <f>AA254+AA257+AA268+AA290</f>
        <v>7023.7715444705991</v>
      </c>
      <c r="AB294" s="775">
        <f>+IF(AA251=0,0,AA294/AA251*100)</f>
        <v>86.31161900184064</v>
      </c>
      <c r="AC294" s="774">
        <f>AC254+AC257+AC268+AC290</f>
        <v>7188.3432200660336</v>
      </c>
      <c r="AD294" s="775">
        <f>+IF(AC251=0,0,AC294/AC251*100)</f>
        <v>85.551663868240126</v>
      </c>
      <c r="AE294" s="774">
        <f>+AE254+AE257+AE268+AE290</f>
        <v>20067.190050786408</v>
      </c>
      <c r="AF294" s="775">
        <f>+IF(AE251=0,0,AE294/AE251*100)</f>
        <v>87.192709747704441</v>
      </c>
      <c r="AG294" s="774">
        <f>AG254+AG257+AG268+AG290</f>
        <v>8527.7629595466315</v>
      </c>
      <c r="AH294" s="775">
        <f>+IF(AG251=0,0,AG294/AG251*100)</f>
        <v>84.056716641990675</v>
      </c>
      <c r="AI294" s="774">
        <f>AI254+AI257+AI268+AI290</f>
        <v>9345.5069862790897</v>
      </c>
      <c r="AJ294" s="775">
        <f>+IF(AI251=0,0,AI294/AI251*100)</f>
        <v>84.714369154750784</v>
      </c>
      <c r="AK294" s="774">
        <f>AK254+AK257+AK268+AK290</f>
        <v>9056.0721199608961</v>
      </c>
      <c r="AL294" s="775">
        <f>+IF(AK251=0,0,AK294/AK251*100)</f>
        <v>86.527354570500776</v>
      </c>
      <c r="AM294" s="774">
        <f>+AM254+AM257+AM268+AM290</f>
        <v>26929.342065786619</v>
      </c>
      <c r="AN294" s="775">
        <f>+IF(AM251=0,0,AM294/AM251*100)</f>
        <v>85.103170474716734</v>
      </c>
      <c r="AO294" s="774">
        <f>+AE294+AM294</f>
        <v>46996.532116573027</v>
      </c>
      <c r="AP294" s="775">
        <f>+IF(AO251=0,0,AO294/AO251*100)</f>
        <v>85.98301059578786</v>
      </c>
      <c r="AQ294" s="734"/>
      <c r="AR294" s="774">
        <f>AR254+AR257+AR268+AR290</f>
        <v>105386.94018235851</v>
      </c>
      <c r="AS294" s="775">
        <f>+IF(AR251=0,0,AR294/AR251*100)</f>
        <v>91.195151239435731</v>
      </c>
      <c r="AT294" s="774">
        <f>AT254+AT257+AT268+AT290</f>
        <v>8460.4060404749998</v>
      </c>
      <c r="AU294" s="775">
        <f>+IF(AT251=0,0,AT294/AT251*100)</f>
        <v>85.047952681022025</v>
      </c>
      <c r="AV294" s="774">
        <f>AV254+AV257+AV268+AV290</f>
        <v>8058.2884412158</v>
      </c>
      <c r="AW294" s="775">
        <f>+IF(AV251=0,0,AV294/AV251*100)</f>
        <v>86.79950914279695</v>
      </c>
      <c r="AX294" s="774">
        <f>AX254+AX257+AX268+AX290</f>
        <v>9183.0703758351992</v>
      </c>
      <c r="AY294" s="775">
        <f>+IF(AX251=0,0,AX294/AX251*100)</f>
        <v>86.767477057238679</v>
      </c>
      <c r="AZ294" s="774">
        <f>+AZ254+AZ257+AZ268+AZ290</f>
        <v>25701.764857525999</v>
      </c>
      <c r="BA294" s="775">
        <f>+IF(AZ251=0,0,AZ294/AZ251*100)</f>
        <v>86.203732725143752</v>
      </c>
      <c r="BB294" s="774">
        <f>BB254+BB257+BB268+BB290</f>
        <v>7248.1509046175997</v>
      </c>
      <c r="BC294" s="775">
        <f>+IF(BB251=0,0,BB294/BB251*100)</f>
        <v>92.726209183996303</v>
      </c>
      <c r="BD294" s="774">
        <f>BD254+BD257+BD268+BD290</f>
        <v>6931.7399427220007</v>
      </c>
      <c r="BE294" s="775">
        <f>+IF(BD251=0,0,BD294/BD251*100)</f>
        <v>93.553451582772468</v>
      </c>
      <c r="BF294" s="774">
        <f>BF254+BF257+BF268+BF290</f>
        <v>7243.5965495563996</v>
      </c>
      <c r="BG294" s="775">
        <f>+IF(BF251=0,0,BF294/BF251*100)</f>
        <v>93.731455359767807</v>
      </c>
      <c r="BH294" s="774">
        <f>+BH254+BH257+BH268+BH290</f>
        <v>21423.487396896002</v>
      </c>
      <c r="BI294" s="775">
        <f>+IF(BH251=0,0,BH294/BH251*100)</f>
        <v>93.331674384869928</v>
      </c>
      <c r="BJ294" s="774">
        <f>+AZ294+BH294</f>
        <v>47125.252254421997</v>
      </c>
      <c r="BK294" s="775">
        <f>+IF(BJ251=0,0,BJ294/BJ251*100)</f>
        <v>89.304320497702435</v>
      </c>
      <c r="BL294" s="774">
        <f>BL254+BL257+BL268+BL290</f>
        <v>7324.4340054180002</v>
      </c>
      <c r="BM294" s="775">
        <f>+IF(BL251=0,0,BL294/BL251*100)</f>
        <v>94.637067546687064</v>
      </c>
      <c r="BN294" s="774">
        <f>BN254+BN257+BN268+BN290</f>
        <v>8881.5074944704993</v>
      </c>
      <c r="BO294" s="775">
        <f>+IF(BN251=0,0,BN294/BN251*100)</f>
        <v>91.257413887663446</v>
      </c>
      <c r="BP294" s="774">
        <f>BP254+BP257+BP268+BP290</f>
        <v>8917.0710128482006</v>
      </c>
      <c r="BQ294" s="775">
        <f>+IF(BP251=0,0,BP294/BP251*100)</f>
        <v>91.675085715376653</v>
      </c>
      <c r="BR294" s="774">
        <f>+BR254+BR257+BR268+BR290</f>
        <v>25123.012512736703</v>
      </c>
      <c r="BS294" s="775">
        <f>+IF(BR251=0,0,BR294/BR251*100)</f>
        <v>92.368476423618404</v>
      </c>
      <c r="BT294" s="774">
        <f>BT254+BT257+BT268+BT290</f>
        <v>9580.0968768136008</v>
      </c>
      <c r="BU294" s="775">
        <f>+IF(BT251=0,0,BT294/BT251*100)</f>
        <v>91.929570178489399</v>
      </c>
      <c r="BV294" s="774">
        <f>BV254+BV257+BV268+BV290</f>
        <v>11551.857257380203</v>
      </c>
      <c r="BW294" s="775">
        <f>+IF(BV251=0,0,BV294/BV251*100)</f>
        <v>93.990016127777437</v>
      </c>
      <c r="BX294" s="774">
        <f>BX254+BX257+BX268+BX290</f>
        <v>12006.721281006003</v>
      </c>
      <c r="BY294" s="775">
        <f>+IF(BX251=0,0,BX294/BX251*100)</f>
        <v>93.202627481671016</v>
      </c>
      <c r="BZ294" s="774">
        <f>+BZ254+BZ257+BZ268+BZ290</f>
        <v>33138.675415199803</v>
      </c>
      <c r="CA294" s="775">
        <f>+IF(BZ251=0,0,BZ294/BZ251*100)</f>
        <v>93.101788114159817</v>
      </c>
      <c r="CB294" s="774">
        <f>+BR294+BZ294</f>
        <v>58261.687927936509</v>
      </c>
      <c r="CC294" s="775">
        <f>+IF(CB251=0,0,CB294/CB251*100)</f>
        <v>92.784153888591149</v>
      </c>
      <c r="CE294" s="774">
        <f t="shared" si="237"/>
        <v>176753.42255055218</v>
      </c>
      <c r="CF294" s="775">
        <f>+IF(CE251=0,0,CE294/CE251*100)</f>
        <v>92.008952397083888</v>
      </c>
      <c r="CG294" s="774">
        <f>CG254+CG257+CG268+CG290</f>
        <v>12330.886876177501</v>
      </c>
      <c r="CH294" s="775">
        <f>+IF(CG251=0,0,CG294/CG251*100)</f>
        <v>92.101274717331506</v>
      </c>
      <c r="CI294" s="774">
        <f>CI254+CI257+CI268+CI290</f>
        <v>10996.776077447303</v>
      </c>
      <c r="CJ294" s="775">
        <f>+IF(CI251=0,0,CI294/CI251*100)</f>
        <v>92.860472947705048</v>
      </c>
      <c r="CK294" s="774">
        <f>CK254+CK257+CK268+CK290</f>
        <v>13036.511982838399</v>
      </c>
      <c r="CL294" s="775">
        <f>+IF(CK251=0,0,CK294/CK251*100)</f>
        <v>92.725204354985905</v>
      </c>
      <c r="CM294" s="774">
        <f>+CM254+CM257+CM268+CM290</f>
        <v>36364.174936463198</v>
      </c>
      <c r="CN294" s="775">
        <f>+IF(CM251=0,0,CM294/CM251*100)</f>
        <v>92.553365672337335</v>
      </c>
      <c r="CO294" s="774">
        <f>CO254+CO257+CO268+CO290</f>
        <v>12696.0987721078</v>
      </c>
      <c r="CP294" s="775">
        <f>+IF(CO251=0,0,CO294/CO251*100)</f>
        <v>93.575729166877935</v>
      </c>
      <c r="CQ294" s="774">
        <f>CQ254+CQ257+CQ268+CQ290</f>
        <v>11595.392110163801</v>
      </c>
      <c r="CR294" s="775">
        <f>+IF(CQ251=0,0,CQ294/CQ251*100)</f>
        <v>95.527295278854439</v>
      </c>
      <c r="CS294" s="774">
        <f>CS254+CS257+CS268+CS290</f>
        <v>11649.807410276399</v>
      </c>
      <c r="CT294" s="775">
        <f>+IF(CS251=0,0,CS294/CS251*100)</f>
        <v>99.889393239455117</v>
      </c>
      <c r="CU294" s="774">
        <f>+CU254+CU257+CU268+CU290</f>
        <v>35941.298292547996</v>
      </c>
      <c r="CV294" s="775">
        <f>+IF(CU251=0,0,CU294/CU251*100)</f>
        <v>96.180128608585235</v>
      </c>
      <c r="CW294" s="774">
        <f>+CM294+CU294</f>
        <v>72305.473229011201</v>
      </c>
      <c r="CX294" s="775">
        <f>+IF(CW251=0,0,CW294/CW251*100)</f>
        <v>94.32130021876813</v>
      </c>
      <c r="CY294" s="774">
        <f>CY254+CY257+CY268+CY290</f>
        <v>14317.183945350402</v>
      </c>
      <c r="CZ294" s="775">
        <f>+IF(CY251=0,0,CY294/CY251*100)</f>
        <v>95.145735152044793</v>
      </c>
      <c r="DA294" s="774">
        <f>DA254+DA257+DA268+DA290</f>
        <v>16350.415602750001</v>
      </c>
      <c r="DB294" s="775">
        <f>+IF(DA251=0,0,DA294/DA251*100)</f>
        <v>91.049606768900645</v>
      </c>
      <c r="DC294" s="774">
        <f>DC254+DC257+DC268+DC290</f>
        <v>18256.966723712503</v>
      </c>
      <c r="DD294" s="775">
        <f>+IF(DC251=0,0,DC294/DC251*100)</f>
        <v>89.219664347557668</v>
      </c>
      <c r="DE294" s="774">
        <f>+DE254+DE257+DE268+DE290</f>
        <v>48924.566271812902</v>
      </c>
      <c r="DF294" s="775">
        <f>+IF(DE251=0,0,DE294/DE251*100)</f>
        <v>91.502044137306598</v>
      </c>
      <c r="DG294" s="774">
        <f>DG254+DG257+DG268+DG290</f>
        <v>17137.151053045636</v>
      </c>
      <c r="DH294" s="775">
        <f>+IF(DG251=0,0,DG294/DG251*100)</f>
        <v>91.284751559159687</v>
      </c>
      <c r="DI294" s="774">
        <f>DI254+DI257+DI268+DI290</f>
        <v>19374.537327128644</v>
      </c>
      <c r="DJ294" s="775">
        <f>+IF(DI251=0,0,DI294/DI251*100)</f>
        <v>87.817020776403908</v>
      </c>
      <c r="DK294" s="774">
        <f>DK254+DK257+DK268+DK290</f>
        <v>19011.694669553792</v>
      </c>
      <c r="DL294" s="775">
        <f>+IF(DK251=0,0,DK294/DK251*100)</f>
        <v>89.92407457630047</v>
      </c>
      <c r="DM294" s="774">
        <f>+DM254+DM257+DM268+DM290</f>
        <v>55523.383049728072</v>
      </c>
      <c r="DN294" s="775">
        <f>+IF(DM251=0,0,DM294/DM251*100)</f>
        <v>89.58617411417508</v>
      </c>
      <c r="DO294" s="774">
        <f>+DE294+DM294</f>
        <v>104447.94932154097</v>
      </c>
      <c r="DP294" s="775">
        <f>+IF(DO251=0,0,DO294/DO251*100)</f>
        <v>90.473501140481119</v>
      </c>
      <c r="DR294" s="774">
        <f t="shared" si="240"/>
        <v>184109.89174409836</v>
      </c>
      <c r="DS294" s="775">
        <f>+IF(DR251=0,0,DR294/DR251*100)</f>
        <v>87.905789051453468</v>
      </c>
      <c r="DT294" s="774">
        <f>DT254+DT257+DT268+DT290</f>
        <v>15592.144791888744</v>
      </c>
      <c r="DU294" s="775">
        <f>+IF(DT251=0,0,DT294/DT251*100)</f>
        <v>88.662375297578109</v>
      </c>
      <c r="DV294" s="774">
        <f>DV254+DV257+DV268+DV290</f>
        <v>15375.175002689502</v>
      </c>
      <c r="DW294" s="775">
        <f>+IF(DV251=0,0,DV294/DV251*100)</f>
        <v>88.630337743729669</v>
      </c>
      <c r="DX294" s="774">
        <f>DX254+DX257+DX268+DX290</f>
        <v>15647.990231724467</v>
      </c>
      <c r="DY294" s="775">
        <f>+IF(DX251=0,0,DX294/DX251*100)</f>
        <v>88.794913158173301</v>
      </c>
      <c r="DZ294" s="774">
        <f>+DZ254+DZ257+DZ268+DZ290</f>
        <v>46615.310026302715</v>
      </c>
      <c r="EA294" s="775">
        <f>+IF(DZ251=0,0,DZ294/DZ251*100)</f>
        <v>88.69624179426161</v>
      </c>
      <c r="EB294" s="774">
        <f>EB254+EB257+EB268+EB290</f>
        <v>14179.006502926464</v>
      </c>
      <c r="EC294" s="775">
        <f>+IF(EB251=0,0,EB294/EB251*100)</f>
        <v>89.336219190947318</v>
      </c>
      <c r="ED294" s="774">
        <f>ED254+ED257+ED268+ED290</f>
        <v>15469.13307987975</v>
      </c>
      <c r="EE294" s="775">
        <f>+IF(ED251=0,0,ED294/ED251*100)</f>
        <v>88.155233933684613</v>
      </c>
      <c r="EF294" s="774">
        <f>EF254+EF257+EF268+EF290</f>
        <v>15906.321837605108</v>
      </c>
      <c r="EG294" s="775">
        <f>+IF(EF251=0,0,EF294/EF251*100)</f>
        <v>86.717673484037832</v>
      </c>
      <c r="EH294" s="774">
        <f>+EH254+EH257+EH268+EH290</f>
        <v>45554.461420411324</v>
      </c>
      <c r="EI294" s="775">
        <f>+IF(EH251=0,0,EH294/EH251*100)</f>
        <v>88.007931129638024</v>
      </c>
      <c r="EJ294" s="774">
        <f>+DZ294+EH294</f>
        <v>92169.771446714032</v>
      </c>
      <c r="EK294" s="775">
        <f>+IF(EJ251=0,0,EJ294/EJ251*100)</f>
        <v>88.354707133907169</v>
      </c>
      <c r="EL294" s="774">
        <f>EL254+EL257+EL268+EL290</f>
        <v>14329.36747680283</v>
      </c>
      <c r="EM294" s="775">
        <f>+IF(EL251=0,0,EL294/EL251*100)</f>
        <v>88.648663336765253</v>
      </c>
      <c r="EN294" s="774">
        <f>EN254+EN257+EN268+EN290</f>
        <v>14874.442803059039</v>
      </c>
      <c r="EO294" s="775">
        <f>+IF(EN251=0,0,EN294/EN251*100)</f>
        <v>88.233129607680127</v>
      </c>
      <c r="EP294" s="774">
        <f>EP254+EP257+EP268+EP290</f>
        <v>14922.457701224699</v>
      </c>
      <c r="EQ294" s="775">
        <f>+IF(EP251=0,0,EP294/EP251*100)</f>
        <v>87.897287207144601</v>
      </c>
      <c r="ER294" s="774">
        <f>+ER254+ER257+ER268+ER290</f>
        <v>44126.267981086567</v>
      </c>
      <c r="ES294" s="775">
        <f>+IF(ER251=0,0,ER294/ER251*100)</f>
        <v>88.253432447483306</v>
      </c>
      <c r="ET294" s="774">
        <f>ET254+ET257+ET268+ET290</f>
        <v>15898.035929120335</v>
      </c>
      <c r="EU294" s="775">
        <f>+IF(ET251=0,0,ET294/ET251*100)</f>
        <v>86.871469980521269</v>
      </c>
      <c r="EV294" s="774">
        <f>EV254+EV257+EV268+EV290</f>
        <v>15920.375682554904</v>
      </c>
      <c r="EW294" s="775">
        <f>+IF(EV251=0,0,EV294/EV251*100)</f>
        <v>86.228963742119873</v>
      </c>
      <c r="EX294" s="774">
        <f>EX254+EX257+EX268+EX290</f>
        <v>15995.440704622513</v>
      </c>
      <c r="EY294" s="775">
        <f>+IF(EX251=0,0,EX294/EX251*100)</f>
        <v>87.125553056307567</v>
      </c>
      <c r="EZ294" s="774">
        <f>+EZ254+EZ257+EZ268+EZ290</f>
        <v>47813.852316297758</v>
      </c>
      <c r="FA294" s="775">
        <f>+IF(EZ251=0,0,EZ294/EZ251*100)</f>
        <v>86.740891901712587</v>
      </c>
      <c r="FB294" s="774">
        <f>+ER294+EZ294</f>
        <v>91940.120297384332</v>
      </c>
      <c r="FC294" s="775">
        <f>+IF(FB251=0,0,FB294/FB251*100)</f>
        <v>87.46030532940857</v>
      </c>
      <c r="FD294" s="774">
        <f>FD254+FD257+FD268+FD290</f>
        <v>202278.47904396307</v>
      </c>
      <c r="FE294" s="775">
        <f>+IF(FD251=0,0,FD294/FD251*100)</f>
        <v>85.909175785661958</v>
      </c>
      <c r="FF294" s="774">
        <f>FF254+FF257+FF268+FF290</f>
        <v>222066.38270381792</v>
      </c>
      <c r="FG294" s="775">
        <f>+IF(FF251=0,0,FF294/FF251*100)</f>
        <v>84.143171738212345</v>
      </c>
      <c r="FH294" s="774">
        <f>FH254+FH257+FH268+FH290</f>
        <v>244608.2399269946</v>
      </c>
      <c r="FI294" s="775">
        <f>+IF(FH251=0,0,FH294/FH251*100)</f>
        <v>82.072558582926774</v>
      </c>
      <c r="FJ294" s="774">
        <f>FJ254+FJ257+FJ268+FJ290</f>
        <v>229646.94874115751</v>
      </c>
      <c r="FK294" s="775">
        <f>+IF(FJ251=0,0,FJ294/FJ251*100)</f>
        <v>80.899579120346317</v>
      </c>
    </row>
    <row r="295" spans="2:167" s="648" customFormat="1" ht="12" customHeight="1">
      <c r="C295" s="789"/>
      <c r="D295" s="789"/>
      <c r="F295" s="675"/>
      <c r="G295" s="673"/>
      <c r="H295" s="673"/>
      <c r="I295" s="673"/>
      <c r="J295" s="673"/>
      <c r="K295" s="673"/>
      <c r="L295" s="673"/>
      <c r="M295" s="673"/>
      <c r="N295" s="673"/>
      <c r="O295" s="673"/>
      <c r="P295" s="673"/>
      <c r="Q295" s="673"/>
      <c r="R295" s="673"/>
      <c r="S295" s="673"/>
      <c r="T295" s="673"/>
      <c r="U295" s="673"/>
      <c r="V295" s="673"/>
      <c r="W295" s="673"/>
      <c r="X295" s="673"/>
      <c r="Y295" s="673"/>
      <c r="Z295" s="673"/>
      <c r="AA295" s="673"/>
      <c r="AB295" s="673"/>
      <c r="AC295" s="673"/>
      <c r="AD295" s="673"/>
      <c r="AE295" s="673"/>
      <c r="AF295" s="673"/>
      <c r="AG295" s="673"/>
      <c r="AH295" s="673"/>
      <c r="AI295" s="673"/>
      <c r="AJ295" s="673"/>
      <c r="AK295" s="673"/>
      <c r="AL295" s="673"/>
      <c r="AM295" s="649"/>
      <c r="AO295" s="649"/>
      <c r="AQ295" s="757"/>
      <c r="AR295" s="649"/>
      <c r="AS295" s="649"/>
      <c r="AT295" s="673"/>
      <c r="AU295" s="673"/>
      <c r="AV295" s="673"/>
      <c r="AW295" s="673"/>
      <c r="AX295" s="673"/>
      <c r="AY295" s="673"/>
      <c r="AZ295" s="673"/>
      <c r="BA295" s="673"/>
      <c r="BB295" s="673"/>
      <c r="BC295" s="673"/>
      <c r="BD295" s="673"/>
      <c r="BE295" s="673"/>
      <c r="BF295" s="673"/>
      <c r="BG295" s="673"/>
      <c r="BH295" s="673"/>
      <c r="BI295" s="673"/>
      <c r="BJ295" s="673"/>
      <c r="BK295" s="673"/>
      <c r="BL295" s="673"/>
      <c r="BM295" s="673"/>
      <c r="BN295" s="673"/>
      <c r="BO295" s="673"/>
      <c r="BP295" s="673"/>
      <c r="BQ295" s="673"/>
      <c r="BR295" s="673"/>
      <c r="BS295" s="673"/>
      <c r="BT295" s="673"/>
      <c r="BU295" s="673"/>
      <c r="BV295" s="673"/>
      <c r="BW295" s="673"/>
      <c r="BX295" s="673"/>
      <c r="BY295" s="673"/>
      <c r="BZ295" s="649"/>
      <c r="CA295" s="649"/>
      <c r="CE295" s="673"/>
      <c r="CF295" s="673"/>
      <c r="CG295" s="673"/>
      <c r="CH295" s="673"/>
      <c r="CI295" s="673"/>
      <c r="CJ295" s="673"/>
      <c r="CK295" s="673"/>
      <c r="CL295" s="673"/>
      <c r="CM295" s="673"/>
      <c r="CN295" s="673"/>
      <c r="CO295" s="673"/>
      <c r="CP295" s="673"/>
      <c r="CQ295" s="673"/>
      <c r="CR295" s="673"/>
      <c r="CS295" s="673"/>
      <c r="CT295" s="673"/>
      <c r="CU295" s="673"/>
      <c r="CV295" s="673"/>
      <c r="CW295" s="673"/>
      <c r="CX295" s="673"/>
      <c r="CY295" s="673"/>
      <c r="CZ295" s="673"/>
      <c r="DA295" s="673"/>
      <c r="DB295" s="673"/>
      <c r="DC295" s="673"/>
      <c r="DD295" s="673"/>
      <c r="DE295" s="673"/>
      <c r="DF295" s="673"/>
      <c r="DG295" s="673"/>
      <c r="DH295" s="673"/>
      <c r="DI295" s="673"/>
      <c r="DJ295" s="673"/>
      <c r="DK295" s="673"/>
      <c r="DL295" s="673"/>
      <c r="DM295" s="649"/>
      <c r="DN295" s="649"/>
      <c r="DR295" s="649"/>
      <c r="DS295" s="649"/>
      <c r="DT295" s="673"/>
      <c r="DU295" s="673"/>
      <c r="DV295" s="673"/>
      <c r="DW295" s="673"/>
      <c r="DX295" s="673"/>
      <c r="DY295" s="673"/>
      <c r="DZ295" s="673"/>
      <c r="EA295" s="673"/>
      <c r="EB295" s="673"/>
      <c r="EC295" s="673"/>
      <c r="ED295" s="673"/>
      <c r="EE295" s="673"/>
      <c r="EF295" s="673"/>
      <c r="EG295" s="673"/>
      <c r="EH295" s="673"/>
      <c r="EI295" s="673"/>
      <c r="EJ295" s="673"/>
      <c r="EK295" s="673"/>
      <c r="EL295" s="673"/>
      <c r="EM295" s="673"/>
      <c r="EN295" s="673"/>
      <c r="EO295" s="673"/>
      <c r="EP295" s="673"/>
      <c r="EQ295" s="673"/>
      <c r="ER295" s="673"/>
      <c r="ES295" s="673"/>
      <c r="ET295" s="673"/>
      <c r="EU295" s="673"/>
      <c r="EV295" s="673"/>
      <c r="EW295" s="673"/>
      <c r="EX295" s="673"/>
      <c r="EY295" s="673"/>
      <c r="EZ295" s="649"/>
      <c r="FA295" s="649"/>
      <c r="FD295" s="673"/>
      <c r="FE295" s="673"/>
      <c r="FF295" s="673"/>
      <c r="FG295" s="673"/>
      <c r="FH295" s="673"/>
      <c r="FI295" s="673"/>
      <c r="FJ295" s="673"/>
      <c r="FK295" s="673"/>
    </row>
    <row r="296" spans="2:167" s="648" customFormat="1" ht="12" customHeight="1">
      <c r="C296" s="789"/>
      <c r="D296" s="789"/>
      <c r="F296" s="675"/>
      <c r="G296" s="649"/>
      <c r="H296" s="649"/>
      <c r="I296" s="649"/>
      <c r="J296" s="649"/>
      <c r="K296" s="649"/>
      <c r="L296" s="649"/>
      <c r="M296" s="649"/>
      <c r="N296" s="649"/>
      <c r="O296" s="649"/>
      <c r="P296" s="649"/>
      <c r="Q296" s="649"/>
      <c r="R296" s="649"/>
      <c r="S296" s="649"/>
      <c r="T296" s="649"/>
      <c r="Y296" s="649"/>
      <c r="AA296" s="649"/>
      <c r="AB296" s="649"/>
      <c r="AC296" s="649"/>
      <c r="AD296" s="649"/>
      <c r="AE296" s="649"/>
      <c r="AF296" s="649"/>
      <c r="AG296" s="649"/>
      <c r="AI296" s="649"/>
      <c r="AJ296" s="649"/>
      <c r="AK296" s="649"/>
      <c r="AL296" s="649"/>
      <c r="AM296" s="649"/>
      <c r="AO296" s="649"/>
      <c r="AQ296" s="757"/>
      <c r="AR296" s="649"/>
      <c r="AS296" s="649"/>
      <c r="AT296" s="649"/>
      <c r="AU296" s="649"/>
      <c r="AV296" s="649"/>
      <c r="AW296" s="649"/>
      <c r="AX296" s="649"/>
      <c r="AY296" s="649"/>
      <c r="AZ296" s="649"/>
      <c r="BA296" s="649"/>
      <c r="BB296" s="649"/>
      <c r="BC296" s="649"/>
      <c r="BD296" s="649"/>
      <c r="BE296" s="649"/>
      <c r="BF296" s="649"/>
      <c r="BG296" s="649"/>
      <c r="BH296" s="649"/>
      <c r="BI296" s="649"/>
      <c r="BL296" s="649"/>
      <c r="BM296" s="649"/>
      <c r="BN296" s="649"/>
      <c r="BO296" s="649"/>
      <c r="BP296" s="649"/>
      <c r="BQ296" s="649"/>
      <c r="BR296" s="649"/>
      <c r="BS296" s="649"/>
      <c r="BT296" s="649"/>
      <c r="BU296" s="649"/>
      <c r="BV296" s="649"/>
      <c r="BW296" s="649"/>
      <c r="BX296" s="649"/>
      <c r="BY296" s="649"/>
      <c r="BZ296" s="649"/>
      <c r="CA296" s="649"/>
      <c r="CE296" s="649"/>
      <c r="CF296" s="649"/>
      <c r="CG296" s="649"/>
      <c r="CH296" s="649"/>
      <c r="CI296" s="649"/>
      <c r="CJ296" s="649"/>
      <c r="CK296" s="649"/>
      <c r="CL296" s="649"/>
      <c r="CM296" s="649"/>
      <c r="CN296" s="649"/>
      <c r="CO296" s="649"/>
      <c r="CP296" s="649"/>
      <c r="CQ296" s="649"/>
      <c r="CR296" s="649"/>
      <c r="CS296" s="649"/>
      <c r="CT296" s="649"/>
      <c r="CU296" s="649"/>
      <c r="CV296" s="649"/>
      <c r="CY296" s="649"/>
      <c r="CZ296" s="649"/>
      <c r="DA296" s="649"/>
      <c r="DB296" s="649"/>
      <c r="DC296" s="649"/>
      <c r="DD296" s="649"/>
      <c r="DE296" s="649"/>
      <c r="DF296" s="649"/>
      <c r="DG296" s="649"/>
      <c r="DH296" s="649"/>
      <c r="DI296" s="649"/>
      <c r="DJ296" s="649"/>
      <c r="DK296" s="649"/>
      <c r="DL296" s="649"/>
      <c r="DM296" s="649"/>
      <c r="DN296" s="649"/>
      <c r="DR296" s="649"/>
      <c r="DS296" s="649"/>
      <c r="DT296" s="649"/>
      <c r="DU296" s="649"/>
      <c r="DV296" s="649"/>
      <c r="DW296" s="649"/>
      <c r="DX296" s="649"/>
      <c r="DY296" s="649"/>
      <c r="DZ296" s="649"/>
      <c r="EA296" s="649"/>
      <c r="EB296" s="649"/>
      <c r="EC296" s="649"/>
      <c r="ED296" s="649"/>
      <c r="EE296" s="649"/>
      <c r="EF296" s="649"/>
      <c r="EG296" s="649"/>
      <c r="EH296" s="649"/>
      <c r="EI296" s="649"/>
      <c r="EL296" s="649"/>
      <c r="EM296" s="649"/>
      <c r="EN296" s="649"/>
      <c r="EO296" s="649"/>
      <c r="EP296" s="649"/>
      <c r="EQ296" s="649"/>
      <c r="ER296" s="649"/>
      <c r="ES296" s="649"/>
      <c r="ET296" s="649"/>
      <c r="EU296" s="649"/>
      <c r="EV296" s="649"/>
      <c r="EW296" s="649"/>
      <c r="EX296" s="649"/>
      <c r="EY296" s="649"/>
      <c r="EZ296" s="649"/>
      <c r="FA296" s="649"/>
      <c r="FD296" s="649"/>
      <c r="FE296" s="649"/>
      <c r="FF296" s="649"/>
      <c r="FG296" s="649"/>
      <c r="FH296" s="649"/>
      <c r="FI296" s="649"/>
      <c r="FJ296" s="649"/>
      <c r="FK296" s="649"/>
    </row>
    <row r="297" spans="2:167" s="648" customFormat="1" ht="12" customHeight="1">
      <c r="C297" s="789"/>
      <c r="D297" s="789"/>
      <c r="F297" s="675"/>
      <c r="G297" s="649"/>
      <c r="H297" s="649"/>
      <c r="I297" s="649"/>
      <c r="J297" s="649"/>
      <c r="K297" s="649"/>
      <c r="L297" s="649"/>
      <c r="M297" s="649"/>
      <c r="N297" s="649"/>
      <c r="O297" s="649"/>
      <c r="P297" s="649"/>
      <c r="Q297" s="649"/>
      <c r="R297" s="649"/>
      <c r="S297" s="649"/>
      <c r="T297" s="649"/>
      <c r="Y297" s="649"/>
      <c r="AA297" s="649"/>
      <c r="AB297" s="649"/>
      <c r="AC297" s="649"/>
      <c r="AD297" s="649"/>
      <c r="AE297" s="649"/>
      <c r="AF297" s="649"/>
      <c r="AG297" s="649"/>
      <c r="AI297" s="649"/>
      <c r="AJ297" s="649"/>
      <c r="AK297" s="649"/>
      <c r="AL297" s="649"/>
      <c r="AM297" s="649"/>
      <c r="AO297" s="649"/>
      <c r="AQ297" s="757"/>
      <c r="AR297" s="649"/>
      <c r="AS297" s="649"/>
      <c r="AT297" s="649"/>
      <c r="AU297" s="649"/>
      <c r="AV297" s="649"/>
      <c r="AW297" s="649"/>
      <c r="AX297" s="649"/>
      <c r="AY297" s="649"/>
      <c r="AZ297" s="649"/>
      <c r="BA297" s="649"/>
      <c r="BB297" s="649"/>
      <c r="BC297" s="649"/>
      <c r="BD297" s="649"/>
      <c r="BE297" s="649"/>
      <c r="BF297" s="649"/>
      <c r="BG297" s="649"/>
      <c r="BH297" s="649"/>
      <c r="BI297" s="649"/>
      <c r="BL297" s="649"/>
      <c r="BM297" s="649"/>
      <c r="BN297" s="649"/>
      <c r="BO297" s="649"/>
      <c r="BP297" s="649"/>
      <c r="BQ297" s="649"/>
      <c r="BR297" s="649"/>
      <c r="BS297" s="649"/>
      <c r="BT297" s="649"/>
      <c r="BU297" s="649"/>
      <c r="BV297" s="649"/>
      <c r="BW297" s="649"/>
      <c r="BX297" s="649"/>
      <c r="BY297" s="649"/>
      <c r="BZ297" s="649"/>
      <c r="CA297" s="649"/>
      <c r="CE297" s="649"/>
      <c r="CF297" s="649"/>
      <c r="CG297" s="649"/>
      <c r="CH297" s="649"/>
      <c r="CI297" s="649"/>
      <c r="CJ297" s="649"/>
      <c r="CK297" s="649"/>
      <c r="CL297" s="649"/>
      <c r="CM297" s="649"/>
      <c r="CN297" s="649"/>
      <c r="CO297" s="649"/>
      <c r="CP297" s="649"/>
      <c r="CQ297" s="649"/>
      <c r="CR297" s="649"/>
      <c r="CS297" s="649"/>
      <c r="CT297" s="649"/>
      <c r="CU297" s="649"/>
      <c r="CV297" s="649"/>
      <c r="CY297" s="649"/>
      <c r="CZ297" s="649"/>
      <c r="DA297" s="649"/>
      <c r="DB297" s="649"/>
      <c r="DC297" s="649"/>
      <c r="DD297" s="649"/>
      <c r="DE297" s="649"/>
      <c r="DF297" s="649"/>
      <c r="DG297" s="649"/>
      <c r="DH297" s="649"/>
      <c r="DI297" s="649"/>
      <c r="DJ297" s="649"/>
      <c r="DK297" s="649"/>
      <c r="DL297" s="649"/>
      <c r="DM297" s="649"/>
      <c r="DN297" s="649"/>
      <c r="DR297" s="649"/>
      <c r="DS297" s="649"/>
      <c r="DT297" s="649"/>
      <c r="DU297" s="649"/>
      <c r="DV297" s="649"/>
      <c r="DW297" s="649"/>
      <c r="DX297" s="649"/>
      <c r="DY297" s="649"/>
      <c r="DZ297" s="649"/>
      <c r="EA297" s="649"/>
      <c r="EB297" s="649"/>
      <c r="EC297" s="649"/>
      <c r="ED297" s="649"/>
      <c r="EE297" s="649"/>
      <c r="EF297" s="649"/>
      <c r="EG297" s="649"/>
      <c r="EH297" s="649"/>
      <c r="EI297" s="649"/>
      <c r="EL297" s="649"/>
      <c r="EM297" s="649"/>
      <c r="EN297" s="649"/>
      <c r="EO297" s="649"/>
      <c r="EP297" s="649"/>
      <c r="EQ297" s="649"/>
      <c r="ER297" s="649"/>
      <c r="ES297" s="649"/>
      <c r="ET297" s="649"/>
      <c r="EU297" s="649"/>
      <c r="EV297" s="649"/>
      <c r="EW297" s="649"/>
      <c r="EX297" s="649"/>
      <c r="EY297" s="649"/>
      <c r="EZ297" s="649"/>
      <c r="FA297" s="649"/>
      <c r="FD297" s="649"/>
      <c r="FE297" s="649"/>
      <c r="FF297" s="649"/>
      <c r="FG297" s="649"/>
      <c r="FH297" s="649"/>
      <c r="FI297" s="649"/>
      <c r="FJ297" s="649"/>
      <c r="FK297" s="649"/>
    </row>
    <row r="298" spans="2:167" s="648" customFormat="1" ht="20.100000000000001" customHeight="1" thickBot="1">
      <c r="B298" s="754" t="s">
        <v>4827</v>
      </c>
      <c r="C298" s="754"/>
      <c r="D298" s="754"/>
      <c r="E298" s="756"/>
      <c r="F298" s="755"/>
      <c r="G298" s="756"/>
      <c r="H298" s="755"/>
      <c r="I298" s="756"/>
      <c r="J298" s="755"/>
      <c r="K298" s="756"/>
      <c r="L298" s="755"/>
      <c r="M298" s="790"/>
      <c r="N298" s="755"/>
      <c r="O298" s="756"/>
      <c r="P298" s="755"/>
      <c r="Q298" s="756"/>
      <c r="R298" s="755"/>
      <c r="S298" s="756"/>
      <c r="T298" s="755"/>
      <c r="U298" s="755"/>
      <c r="V298" s="755"/>
      <c r="W298" s="755"/>
      <c r="X298" s="755"/>
      <c r="Y298" s="756"/>
      <c r="Z298" s="755"/>
      <c r="AA298" s="756"/>
      <c r="AB298" s="755"/>
      <c r="AC298" s="756"/>
      <c r="AD298" s="755"/>
      <c r="AE298" s="755"/>
      <c r="AF298" s="755"/>
      <c r="AG298" s="756"/>
      <c r="AH298" s="755"/>
      <c r="AI298" s="756"/>
      <c r="AJ298" s="755"/>
      <c r="AK298" s="756"/>
      <c r="AL298" s="755"/>
      <c r="AM298" s="755"/>
      <c r="AN298" s="755"/>
      <c r="AO298" s="755"/>
      <c r="AP298" s="755"/>
      <c r="AQ298" s="757"/>
      <c r="AR298" s="754" t="s">
        <v>4828</v>
      </c>
      <c r="AS298" s="755"/>
      <c r="AT298" s="755"/>
      <c r="AU298" s="755"/>
      <c r="AV298" s="755"/>
      <c r="AW298" s="755"/>
      <c r="AX298" s="755"/>
      <c r="AY298" s="755"/>
      <c r="AZ298" s="790"/>
      <c r="BA298" s="755"/>
      <c r="BB298" s="755"/>
      <c r="BC298" s="755"/>
      <c r="BD298" s="755"/>
      <c r="BE298" s="755"/>
      <c r="BF298" s="755"/>
      <c r="BG298" s="755"/>
      <c r="BH298" s="790"/>
      <c r="BI298" s="755"/>
      <c r="BJ298" s="755"/>
      <c r="BK298" s="755"/>
      <c r="BL298" s="755"/>
      <c r="BM298" s="755"/>
      <c r="BN298" s="755"/>
      <c r="BO298" s="755"/>
      <c r="BP298" s="755"/>
      <c r="BQ298" s="755"/>
      <c r="BR298" s="790"/>
      <c r="BS298" s="755"/>
      <c r="BT298" s="755"/>
      <c r="BU298" s="755"/>
      <c r="BV298" s="755"/>
      <c r="BW298" s="755"/>
      <c r="BX298" s="755"/>
      <c r="BY298" s="755"/>
      <c r="BZ298" s="790"/>
      <c r="CA298" s="755"/>
      <c r="CB298" s="755"/>
      <c r="CC298" s="755"/>
      <c r="CE298" s="754" t="s">
        <v>4829</v>
      </c>
      <c r="CF298" s="755"/>
      <c r="CG298" s="755"/>
      <c r="CH298" s="755"/>
      <c r="CI298" s="755"/>
      <c r="CJ298" s="755"/>
      <c r="CK298" s="755"/>
      <c r="CL298" s="755"/>
      <c r="CM298" s="790"/>
      <c r="CN298" s="755"/>
      <c r="CO298" s="755"/>
      <c r="CP298" s="755"/>
      <c r="CQ298" s="755"/>
      <c r="CR298" s="755"/>
      <c r="CS298" s="755"/>
      <c r="CT298" s="755"/>
      <c r="CU298" s="790"/>
      <c r="CV298" s="755"/>
      <c r="CW298" s="755"/>
      <c r="CX298" s="755"/>
      <c r="CY298" s="755"/>
      <c r="CZ298" s="755"/>
      <c r="DA298" s="755"/>
      <c r="DB298" s="755"/>
      <c r="DC298" s="755"/>
      <c r="DD298" s="755"/>
      <c r="DE298" s="790"/>
      <c r="DF298" s="755"/>
      <c r="DG298" s="755"/>
      <c r="DH298" s="755"/>
      <c r="DI298" s="755"/>
      <c r="DJ298" s="755"/>
      <c r="DK298" s="755"/>
      <c r="DL298" s="755"/>
      <c r="DM298" s="790"/>
      <c r="DN298" s="755"/>
      <c r="DO298" s="755"/>
      <c r="DP298" s="755"/>
      <c r="DR298" s="754" t="s">
        <v>4830</v>
      </c>
      <c r="DS298" s="755"/>
      <c r="DT298" s="755"/>
      <c r="DU298" s="755"/>
      <c r="DV298" s="755"/>
      <c r="DW298" s="755"/>
      <c r="DX298" s="755"/>
      <c r="DY298" s="755"/>
      <c r="DZ298" s="790"/>
      <c r="EA298" s="755"/>
      <c r="EB298" s="755"/>
      <c r="EC298" s="755"/>
      <c r="ED298" s="755"/>
      <c r="EE298" s="755"/>
      <c r="EF298" s="755"/>
      <c r="EG298" s="755"/>
      <c r="EH298" s="790"/>
      <c r="EI298" s="755"/>
      <c r="EJ298" s="755"/>
      <c r="EK298" s="755"/>
      <c r="EL298" s="755"/>
      <c r="EM298" s="755"/>
      <c r="EN298" s="755"/>
      <c r="EO298" s="755"/>
      <c r="EP298" s="755"/>
      <c r="EQ298" s="755"/>
      <c r="ER298" s="790"/>
      <c r="ES298" s="755"/>
      <c r="ET298" s="755"/>
      <c r="EU298" s="755"/>
      <c r="EV298" s="755"/>
      <c r="EW298" s="755"/>
      <c r="EX298" s="755"/>
      <c r="EY298" s="755"/>
      <c r="EZ298" s="790"/>
      <c r="FA298" s="755"/>
      <c r="FB298" s="755"/>
      <c r="FC298" s="755"/>
      <c r="FD298" s="755"/>
      <c r="FE298" s="755"/>
      <c r="FF298" s="755"/>
      <c r="FG298" s="755"/>
      <c r="FH298" s="755"/>
      <c r="FI298" s="755"/>
      <c r="FJ298" s="755"/>
      <c r="FK298" s="755"/>
    </row>
    <row r="299" spans="2:167" s="648" customFormat="1" ht="20.100000000000001" customHeight="1">
      <c r="B299" s="791"/>
      <c r="C299" s="791"/>
      <c r="D299" s="791"/>
      <c r="E299" s="649"/>
      <c r="G299" s="649"/>
      <c r="I299" s="649"/>
      <c r="K299" s="649"/>
      <c r="M299" s="650"/>
      <c r="O299" s="649"/>
      <c r="Q299" s="649"/>
      <c r="S299" s="649"/>
      <c r="Y299" s="649"/>
      <c r="AA299" s="649"/>
      <c r="AC299" s="649"/>
      <c r="AG299" s="649"/>
      <c r="AI299" s="649"/>
      <c r="AK299" s="649"/>
      <c r="AQ299" s="757"/>
      <c r="AR299" s="649"/>
      <c r="AZ299" s="650"/>
      <c r="BH299" s="650"/>
      <c r="BR299" s="650"/>
      <c r="BZ299" s="650"/>
      <c r="CE299" s="649"/>
      <c r="CM299" s="650"/>
      <c r="CU299" s="650"/>
      <c r="DE299" s="650"/>
      <c r="DM299" s="650"/>
      <c r="DR299" s="649"/>
      <c r="DZ299" s="650"/>
      <c r="EH299" s="650"/>
      <c r="ER299" s="650"/>
      <c r="EZ299" s="650"/>
    </row>
    <row r="300" spans="2:167" s="648" customFormat="1" ht="12" customHeight="1">
      <c r="B300" s="672" t="s">
        <v>4778</v>
      </c>
      <c r="C300" s="672"/>
      <c r="D300" s="672"/>
      <c r="E300" s="672" t="s">
        <v>4865</v>
      </c>
      <c r="F300" s="646"/>
      <c r="G300" s="649"/>
      <c r="I300" s="649"/>
      <c r="K300" s="649"/>
      <c r="M300" s="649"/>
      <c r="O300" s="649"/>
      <c r="Q300" s="649"/>
      <c r="S300" s="649"/>
      <c r="X300" s="675"/>
      <c r="Y300" s="649"/>
      <c r="AA300" s="649"/>
      <c r="AB300" s="649"/>
      <c r="AC300" s="649"/>
      <c r="AD300" s="649"/>
      <c r="AE300" s="649"/>
      <c r="AF300" s="647"/>
      <c r="AG300" s="649"/>
      <c r="AI300" s="649"/>
      <c r="AK300" s="649"/>
      <c r="AP300" s="675" t="s">
        <v>4780</v>
      </c>
      <c r="AQ300" s="676"/>
      <c r="AR300" s="672" t="s">
        <v>4865</v>
      </c>
      <c r="AZ300" s="649"/>
      <c r="BH300" s="649"/>
      <c r="BK300" s="675"/>
      <c r="BR300" s="649"/>
      <c r="BZ300" s="649"/>
      <c r="CC300" s="675"/>
      <c r="CE300" s="672" t="s">
        <v>4865</v>
      </c>
      <c r="CM300" s="649"/>
      <c r="CU300" s="649"/>
      <c r="CX300" s="675"/>
      <c r="DE300" s="649"/>
      <c r="DM300" s="649"/>
      <c r="DP300" s="675"/>
      <c r="DR300" s="672" t="s">
        <v>4866</v>
      </c>
      <c r="DZ300" s="649"/>
      <c r="EH300" s="649"/>
      <c r="EK300" s="675"/>
      <c r="ER300" s="649"/>
      <c r="EZ300" s="649"/>
      <c r="FC300" s="675"/>
    </row>
    <row r="301" spans="2:167" s="758" customFormat="1" ht="13.5" customHeight="1">
      <c r="B301" s="888" t="s">
        <v>4719</v>
      </c>
      <c r="C301" s="889"/>
      <c r="D301" s="890"/>
      <c r="E301" s="678" t="s">
        <v>4782</v>
      </c>
      <c r="F301" s="679"/>
      <c r="G301" s="678" t="s">
        <v>4721</v>
      </c>
      <c r="H301" s="679"/>
      <c r="I301" s="678" t="s">
        <v>4722</v>
      </c>
      <c r="J301" s="679"/>
      <c r="K301" s="678" t="s">
        <v>4723</v>
      </c>
      <c r="L301" s="679"/>
      <c r="M301" s="678" t="s">
        <v>4724</v>
      </c>
      <c r="N301" s="679"/>
      <c r="O301" s="678" t="s">
        <v>4725</v>
      </c>
      <c r="P301" s="679"/>
      <c r="Q301" s="678" t="s">
        <v>4726</v>
      </c>
      <c r="R301" s="679"/>
      <c r="S301" s="678" t="s">
        <v>4727</v>
      </c>
      <c r="T301" s="679"/>
      <c r="U301" s="680" t="s">
        <v>4728</v>
      </c>
      <c r="V301" s="681"/>
      <c r="W301" s="678" t="s">
        <v>4729</v>
      </c>
      <c r="X301" s="679"/>
      <c r="Y301" s="678" t="s">
        <v>4730</v>
      </c>
      <c r="Z301" s="679"/>
      <c r="AA301" s="678" t="s">
        <v>4731</v>
      </c>
      <c r="AB301" s="679"/>
      <c r="AC301" s="680" t="s">
        <v>4732</v>
      </c>
      <c r="AD301" s="679"/>
      <c r="AE301" s="678" t="s">
        <v>4733</v>
      </c>
      <c r="AF301" s="679"/>
      <c r="AG301" s="678" t="s">
        <v>4734</v>
      </c>
      <c r="AH301" s="679"/>
      <c r="AI301" s="678" t="s">
        <v>4735</v>
      </c>
      <c r="AJ301" s="679"/>
      <c r="AK301" s="678" t="s">
        <v>4736</v>
      </c>
      <c r="AL301" s="679"/>
      <c r="AM301" s="680" t="s">
        <v>4737</v>
      </c>
      <c r="AN301" s="679"/>
      <c r="AO301" s="678" t="s">
        <v>4738</v>
      </c>
      <c r="AP301" s="679"/>
      <c r="AQ301" s="762"/>
      <c r="AR301" s="678" t="s">
        <v>4739</v>
      </c>
      <c r="AS301" s="679"/>
      <c r="AT301" s="678" t="s">
        <v>4721</v>
      </c>
      <c r="AU301" s="679"/>
      <c r="AV301" s="678" t="s">
        <v>4722</v>
      </c>
      <c r="AW301" s="679"/>
      <c r="AX301" s="678" t="s">
        <v>4723</v>
      </c>
      <c r="AY301" s="679"/>
      <c r="AZ301" s="678" t="s">
        <v>4724</v>
      </c>
      <c r="BA301" s="679"/>
      <c r="BB301" s="678" t="s">
        <v>4725</v>
      </c>
      <c r="BC301" s="679"/>
      <c r="BD301" s="678" t="s">
        <v>4726</v>
      </c>
      <c r="BE301" s="679"/>
      <c r="BF301" s="678" t="s">
        <v>4727</v>
      </c>
      <c r="BG301" s="679"/>
      <c r="BH301" s="680" t="s">
        <v>4728</v>
      </c>
      <c r="BI301" s="681"/>
      <c r="BJ301" s="678" t="s">
        <v>4729</v>
      </c>
      <c r="BK301" s="679"/>
      <c r="BL301" s="678" t="s">
        <v>4730</v>
      </c>
      <c r="BM301" s="679"/>
      <c r="BN301" s="678" t="s">
        <v>4731</v>
      </c>
      <c r="BO301" s="679"/>
      <c r="BP301" s="680" t="s">
        <v>4732</v>
      </c>
      <c r="BQ301" s="679"/>
      <c r="BR301" s="678" t="s">
        <v>4733</v>
      </c>
      <c r="BS301" s="679"/>
      <c r="BT301" s="678" t="s">
        <v>4734</v>
      </c>
      <c r="BU301" s="679"/>
      <c r="BV301" s="678" t="s">
        <v>4735</v>
      </c>
      <c r="BW301" s="679"/>
      <c r="BX301" s="678" t="s">
        <v>4736</v>
      </c>
      <c r="BY301" s="679"/>
      <c r="BZ301" s="680" t="s">
        <v>4737</v>
      </c>
      <c r="CA301" s="679"/>
      <c r="CB301" s="678" t="s">
        <v>4738</v>
      </c>
      <c r="CC301" s="682"/>
      <c r="CE301" s="678" t="str">
        <f>+CE$5</f>
        <v>22년</v>
      </c>
      <c r="CF301" s="679"/>
      <c r="CG301" s="678" t="s">
        <v>4721</v>
      </c>
      <c r="CH301" s="679"/>
      <c r="CI301" s="678" t="s">
        <v>4722</v>
      </c>
      <c r="CJ301" s="679"/>
      <c r="CK301" s="678" t="s">
        <v>4723</v>
      </c>
      <c r="CL301" s="679"/>
      <c r="CM301" s="678" t="s">
        <v>4724</v>
      </c>
      <c r="CN301" s="679"/>
      <c r="CO301" s="678" t="s">
        <v>4725</v>
      </c>
      <c r="CP301" s="679"/>
      <c r="CQ301" s="678" t="s">
        <v>4741</v>
      </c>
      <c r="CR301" s="679"/>
      <c r="CS301" s="678" t="s">
        <v>4727</v>
      </c>
      <c r="CT301" s="679"/>
      <c r="CU301" s="680" t="s">
        <v>4728</v>
      </c>
      <c r="CV301" s="681"/>
      <c r="CW301" s="678" t="s">
        <v>4729</v>
      </c>
      <c r="CX301" s="679"/>
      <c r="CY301" s="678" t="s">
        <v>4730</v>
      </c>
      <c r="CZ301" s="679"/>
      <c r="DA301" s="678" t="s">
        <v>4731</v>
      </c>
      <c r="DB301" s="679"/>
      <c r="DC301" s="680" t="s">
        <v>4732</v>
      </c>
      <c r="DD301" s="679"/>
      <c r="DE301" s="678" t="s">
        <v>4733</v>
      </c>
      <c r="DF301" s="679"/>
      <c r="DG301" s="678" t="s">
        <v>4734</v>
      </c>
      <c r="DH301" s="679"/>
      <c r="DI301" s="678" t="s">
        <v>4735</v>
      </c>
      <c r="DJ301" s="679"/>
      <c r="DK301" s="678" t="s">
        <v>4736</v>
      </c>
      <c r="DL301" s="679"/>
      <c r="DM301" s="680" t="s">
        <v>4737</v>
      </c>
      <c r="DN301" s="679"/>
      <c r="DO301" s="678" t="s">
        <v>4738</v>
      </c>
      <c r="DP301" s="682"/>
      <c r="DR301" s="678" t="str">
        <f>+DR$5</f>
        <v>23년</v>
      </c>
      <c r="DS301" s="679"/>
      <c r="DT301" s="678" t="s">
        <v>4721</v>
      </c>
      <c r="DU301" s="679"/>
      <c r="DV301" s="678" t="s">
        <v>4722</v>
      </c>
      <c r="DW301" s="679"/>
      <c r="DX301" s="678" t="s">
        <v>4723</v>
      </c>
      <c r="DY301" s="679"/>
      <c r="DZ301" s="678" t="s">
        <v>4724</v>
      </c>
      <c r="EA301" s="679"/>
      <c r="EB301" s="678" t="s">
        <v>4725</v>
      </c>
      <c r="EC301" s="679"/>
      <c r="ED301" s="678" t="s">
        <v>4741</v>
      </c>
      <c r="EE301" s="679"/>
      <c r="EF301" s="678" t="s">
        <v>4727</v>
      </c>
      <c r="EG301" s="679"/>
      <c r="EH301" s="680" t="s">
        <v>4728</v>
      </c>
      <c r="EI301" s="681"/>
      <c r="EJ301" s="678" t="s">
        <v>4729</v>
      </c>
      <c r="EK301" s="679"/>
      <c r="EL301" s="678" t="s">
        <v>4730</v>
      </c>
      <c r="EM301" s="679"/>
      <c r="EN301" s="678" t="s">
        <v>4731</v>
      </c>
      <c r="EO301" s="679"/>
      <c r="EP301" s="680" t="s">
        <v>4732</v>
      </c>
      <c r="EQ301" s="679"/>
      <c r="ER301" s="678" t="s">
        <v>4733</v>
      </c>
      <c r="ES301" s="679"/>
      <c r="ET301" s="678" t="s">
        <v>4734</v>
      </c>
      <c r="EU301" s="679"/>
      <c r="EV301" s="678" t="s">
        <v>4735</v>
      </c>
      <c r="EW301" s="679"/>
      <c r="EX301" s="678" t="s">
        <v>4736</v>
      </c>
      <c r="EY301" s="679"/>
      <c r="EZ301" s="680" t="s">
        <v>4737</v>
      </c>
      <c r="FA301" s="679"/>
      <c r="FB301" s="678" t="s">
        <v>4738</v>
      </c>
      <c r="FC301" s="682"/>
      <c r="FD301" s="678" t="s">
        <v>4743</v>
      </c>
      <c r="FE301" s="679"/>
      <c r="FF301" s="678" t="s">
        <v>4744</v>
      </c>
      <c r="FG301" s="679"/>
      <c r="FH301" s="678" t="s">
        <v>4745</v>
      </c>
      <c r="FI301" s="679"/>
      <c r="FJ301" s="678" t="s">
        <v>4746</v>
      </c>
      <c r="FK301" s="679"/>
    </row>
    <row r="302" spans="2:167" s="758" customFormat="1" ht="13.5" customHeight="1">
      <c r="B302" s="891"/>
      <c r="C302" s="892"/>
      <c r="D302" s="893"/>
      <c r="E302" s="684" t="s">
        <v>4747</v>
      </c>
      <c r="F302" s="685" t="s">
        <v>4748</v>
      </c>
      <c r="G302" s="684" t="s">
        <v>4747</v>
      </c>
      <c r="H302" s="685" t="s">
        <v>4748</v>
      </c>
      <c r="I302" s="684" t="s">
        <v>4747</v>
      </c>
      <c r="J302" s="685" t="s">
        <v>4748</v>
      </c>
      <c r="K302" s="684" t="s">
        <v>4747</v>
      </c>
      <c r="L302" s="685" t="s">
        <v>4748</v>
      </c>
      <c r="M302" s="684" t="s">
        <v>4747</v>
      </c>
      <c r="N302" s="685" t="s">
        <v>4748</v>
      </c>
      <c r="O302" s="684" t="s">
        <v>4747</v>
      </c>
      <c r="P302" s="685" t="s">
        <v>4748</v>
      </c>
      <c r="Q302" s="684" t="s">
        <v>4747</v>
      </c>
      <c r="R302" s="685" t="s">
        <v>4748</v>
      </c>
      <c r="S302" s="684" t="s">
        <v>4747</v>
      </c>
      <c r="T302" s="685" t="s">
        <v>4748</v>
      </c>
      <c r="U302" s="686" t="s">
        <v>4747</v>
      </c>
      <c r="V302" s="687" t="s">
        <v>4748</v>
      </c>
      <c r="W302" s="684" t="s">
        <v>4747</v>
      </c>
      <c r="X302" s="685" t="s">
        <v>4748</v>
      </c>
      <c r="Y302" s="684" t="s">
        <v>4747</v>
      </c>
      <c r="Z302" s="685" t="s">
        <v>4748</v>
      </c>
      <c r="AA302" s="684" t="s">
        <v>4747</v>
      </c>
      <c r="AB302" s="685" t="s">
        <v>4748</v>
      </c>
      <c r="AC302" s="686" t="s">
        <v>4747</v>
      </c>
      <c r="AD302" s="685" t="s">
        <v>4748</v>
      </c>
      <c r="AE302" s="684" t="s">
        <v>4747</v>
      </c>
      <c r="AF302" s="685" t="s">
        <v>4748</v>
      </c>
      <c r="AG302" s="684" t="s">
        <v>4747</v>
      </c>
      <c r="AH302" s="685" t="s">
        <v>4748</v>
      </c>
      <c r="AI302" s="684" t="s">
        <v>4747</v>
      </c>
      <c r="AJ302" s="685" t="s">
        <v>4748</v>
      </c>
      <c r="AK302" s="684" t="s">
        <v>4747</v>
      </c>
      <c r="AL302" s="685" t="s">
        <v>4748</v>
      </c>
      <c r="AM302" s="686" t="s">
        <v>4747</v>
      </c>
      <c r="AN302" s="685" t="s">
        <v>4748</v>
      </c>
      <c r="AO302" s="684" t="s">
        <v>4747</v>
      </c>
      <c r="AP302" s="685" t="s">
        <v>4748</v>
      </c>
      <c r="AQ302" s="764"/>
      <c r="AR302" s="684" t="s">
        <v>4747</v>
      </c>
      <c r="AS302" s="685" t="s">
        <v>4748</v>
      </c>
      <c r="AT302" s="684" t="s">
        <v>4747</v>
      </c>
      <c r="AU302" s="685" t="s">
        <v>4748</v>
      </c>
      <c r="AV302" s="684" t="s">
        <v>4747</v>
      </c>
      <c r="AW302" s="685" t="s">
        <v>4748</v>
      </c>
      <c r="AX302" s="684" t="s">
        <v>4747</v>
      </c>
      <c r="AY302" s="685" t="s">
        <v>4748</v>
      </c>
      <c r="AZ302" s="684" t="s">
        <v>4747</v>
      </c>
      <c r="BA302" s="685" t="s">
        <v>4748</v>
      </c>
      <c r="BB302" s="684" t="s">
        <v>4747</v>
      </c>
      <c r="BC302" s="685" t="s">
        <v>4748</v>
      </c>
      <c r="BD302" s="684" t="s">
        <v>4747</v>
      </c>
      <c r="BE302" s="685" t="s">
        <v>4748</v>
      </c>
      <c r="BF302" s="684" t="s">
        <v>4747</v>
      </c>
      <c r="BG302" s="685" t="s">
        <v>4748</v>
      </c>
      <c r="BH302" s="684" t="s">
        <v>4747</v>
      </c>
      <c r="BI302" s="685" t="s">
        <v>4748</v>
      </c>
      <c r="BJ302" s="684" t="s">
        <v>4747</v>
      </c>
      <c r="BK302" s="685" t="s">
        <v>4748</v>
      </c>
      <c r="BL302" s="684" t="s">
        <v>4747</v>
      </c>
      <c r="BM302" s="685" t="s">
        <v>4748</v>
      </c>
      <c r="BN302" s="684" t="s">
        <v>4747</v>
      </c>
      <c r="BO302" s="685" t="s">
        <v>4748</v>
      </c>
      <c r="BP302" s="686" t="s">
        <v>4747</v>
      </c>
      <c r="BQ302" s="685" t="s">
        <v>4748</v>
      </c>
      <c r="BR302" s="684" t="s">
        <v>4747</v>
      </c>
      <c r="BS302" s="685" t="s">
        <v>4748</v>
      </c>
      <c r="BT302" s="684" t="s">
        <v>4747</v>
      </c>
      <c r="BU302" s="685" t="s">
        <v>4748</v>
      </c>
      <c r="BV302" s="684" t="s">
        <v>4747</v>
      </c>
      <c r="BW302" s="685" t="s">
        <v>4748</v>
      </c>
      <c r="BX302" s="684" t="s">
        <v>4747</v>
      </c>
      <c r="BY302" s="685" t="s">
        <v>4748</v>
      </c>
      <c r="BZ302" s="684" t="s">
        <v>4747</v>
      </c>
      <c r="CA302" s="685" t="s">
        <v>4748</v>
      </c>
      <c r="CB302" s="684" t="s">
        <v>4747</v>
      </c>
      <c r="CC302" s="685" t="s">
        <v>4748</v>
      </c>
      <c r="CE302" s="684" t="s">
        <v>4747</v>
      </c>
      <c r="CF302" s="685" t="s">
        <v>4748</v>
      </c>
      <c r="CG302" s="684" t="s">
        <v>4747</v>
      </c>
      <c r="CH302" s="685" t="s">
        <v>4748</v>
      </c>
      <c r="CI302" s="684" t="s">
        <v>4747</v>
      </c>
      <c r="CJ302" s="685" t="s">
        <v>4748</v>
      </c>
      <c r="CK302" s="684" t="s">
        <v>4747</v>
      </c>
      <c r="CL302" s="685" t="s">
        <v>4748</v>
      </c>
      <c r="CM302" s="684" t="s">
        <v>4747</v>
      </c>
      <c r="CN302" s="685" t="s">
        <v>4748</v>
      </c>
      <c r="CO302" s="684" t="s">
        <v>4747</v>
      </c>
      <c r="CP302" s="685" t="s">
        <v>4748</v>
      </c>
      <c r="CQ302" s="684" t="s">
        <v>4747</v>
      </c>
      <c r="CR302" s="685" t="s">
        <v>4748</v>
      </c>
      <c r="CS302" s="684" t="s">
        <v>4747</v>
      </c>
      <c r="CT302" s="685" t="s">
        <v>4748</v>
      </c>
      <c r="CU302" s="684" t="s">
        <v>4747</v>
      </c>
      <c r="CV302" s="685" t="s">
        <v>4748</v>
      </c>
      <c r="CW302" s="684" t="s">
        <v>4747</v>
      </c>
      <c r="CX302" s="685" t="s">
        <v>4748</v>
      </c>
      <c r="CY302" s="684" t="s">
        <v>4747</v>
      </c>
      <c r="CZ302" s="685" t="s">
        <v>4748</v>
      </c>
      <c r="DA302" s="684" t="s">
        <v>4747</v>
      </c>
      <c r="DB302" s="685" t="s">
        <v>4748</v>
      </c>
      <c r="DC302" s="686" t="s">
        <v>4747</v>
      </c>
      <c r="DD302" s="685" t="s">
        <v>4748</v>
      </c>
      <c r="DE302" s="684" t="s">
        <v>4747</v>
      </c>
      <c r="DF302" s="685" t="s">
        <v>4748</v>
      </c>
      <c r="DG302" s="684" t="s">
        <v>4747</v>
      </c>
      <c r="DH302" s="685" t="s">
        <v>4748</v>
      </c>
      <c r="DI302" s="684" t="s">
        <v>4747</v>
      </c>
      <c r="DJ302" s="685" t="s">
        <v>4748</v>
      </c>
      <c r="DK302" s="684" t="s">
        <v>4747</v>
      </c>
      <c r="DL302" s="685" t="s">
        <v>4748</v>
      </c>
      <c r="DM302" s="684" t="s">
        <v>4747</v>
      </c>
      <c r="DN302" s="685" t="s">
        <v>4748</v>
      </c>
      <c r="DO302" s="684" t="s">
        <v>4747</v>
      </c>
      <c r="DP302" s="685" t="s">
        <v>4748</v>
      </c>
      <c r="DR302" s="684" t="s">
        <v>4749</v>
      </c>
      <c r="DS302" s="685" t="s">
        <v>4750</v>
      </c>
      <c r="DT302" s="684" t="s">
        <v>4747</v>
      </c>
      <c r="DU302" s="685" t="s">
        <v>4748</v>
      </c>
      <c r="DV302" s="684" t="s">
        <v>4747</v>
      </c>
      <c r="DW302" s="685" t="s">
        <v>4748</v>
      </c>
      <c r="DX302" s="684" t="s">
        <v>4747</v>
      </c>
      <c r="DY302" s="685" t="s">
        <v>4748</v>
      </c>
      <c r="DZ302" s="684" t="s">
        <v>4747</v>
      </c>
      <c r="EA302" s="685" t="s">
        <v>4748</v>
      </c>
      <c r="EB302" s="684" t="s">
        <v>4747</v>
      </c>
      <c r="EC302" s="685" t="s">
        <v>4748</v>
      </c>
      <c r="ED302" s="684" t="s">
        <v>4747</v>
      </c>
      <c r="EE302" s="685" t="s">
        <v>4748</v>
      </c>
      <c r="EF302" s="684" t="s">
        <v>4747</v>
      </c>
      <c r="EG302" s="685" t="s">
        <v>4748</v>
      </c>
      <c r="EH302" s="684" t="s">
        <v>4747</v>
      </c>
      <c r="EI302" s="685" t="s">
        <v>4748</v>
      </c>
      <c r="EJ302" s="684" t="s">
        <v>4747</v>
      </c>
      <c r="EK302" s="685" t="s">
        <v>4748</v>
      </c>
      <c r="EL302" s="684" t="s">
        <v>4747</v>
      </c>
      <c r="EM302" s="685" t="s">
        <v>4748</v>
      </c>
      <c r="EN302" s="684" t="s">
        <v>4747</v>
      </c>
      <c r="EO302" s="685" t="s">
        <v>4748</v>
      </c>
      <c r="EP302" s="686" t="s">
        <v>4747</v>
      </c>
      <c r="EQ302" s="685" t="s">
        <v>4748</v>
      </c>
      <c r="ER302" s="684" t="s">
        <v>4747</v>
      </c>
      <c r="ES302" s="685" t="s">
        <v>4748</v>
      </c>
      <c r="ET302" s="684" t="s">
        <v>4747</v>
      </c>
      <c r="EU302" s="685" t="s">
        <v>4748</v>
      </c>
      <c r="EV302" s="684" t="s">
        <v>4747</v>
      </c>
      <c r="EW302" s="685" t="s">
        <v>4748</v>
      </c>
      <c r="EX302" s="684" t="s">
        <v>4747</v>
      </c>
      <c r="EY302" s="685" t="s">
        <v>4748</v>
      </c>
      <c r="EZ302" s="684" t="s">
        <v>4747</v>
      </c>
      <c r="FA302" s="685" t="s">
        <v>4748</v>
      </c>
      <c r="FB302" s="684" t="s">
        <v>4747</v>
      </c>
      <c r="FC302" s="685" t="s">
        <v>4748</v>
      </c>
      <c r="FD302" s="684" t="s">
        <v>4747</v>
      </c>
      <c r="FE302" s="685" t="s">
        <v>4748</v>
      </c>
      <c r="FF302" s="684" t="s">
        <v>4747</v>
      </c>
      <c r="FG302" s="685" t="s">
        <v>4748</v>
      </c>
      <c r="FH302" s="684" t="s">
        <v>4747</v>
      </c>
      <c r="FI302" s="685" t="s">
        <v>4748</v>
      </c>
      <c r="FJ302" s="684" t="s">
        <v>4747</v>
      </c>
      <c r="FK302" s="685" t="s">
        <v>4748</v>
      </c>
    </row>
    <row r="303" spans="2:167" s="758" customFormat="1" ht="13.5" customHeight="1">
      <c r="B303" s="792" t="s">
        <v>4764</v>
      </c>
      <c r="C303" s="793"/>
      <c r="D303" s="793"/>
      <c r="E303" s="794">
        <f t="shared" ref="E303:E315" si="275">+W303+AO303</f>
        <v>102584.87376815919</v>
      </c>
      <c r="F303" s="795">
        <f>+IF(E303=0,0,E303/E303*100)</f>
        <v>100</v>
      </c>
      <c r="G303" s="794">
        <f>G304+G305+G308+G313</f>
        <v>6975.1671109999997</v>
      </c>
      <c r="H303" s="795">
        <f>+IF(G303=0,0,G303/G303*100)</f>
        <v>100</v>
      </c>
      <c r="I303" s="794">
        <f>I304+I305+I308+I313</f>
        <v>4497.7332749999996</v>
      </c>
      <c r="J303" s="795">
        <f>+IF(I303=0,0,I303/I303*100)</f>
        <v>100</v>
      </c>
      <c r="K303" s="794">
        <f>K304+K305+K308+K313</f>
        <v>8554.098301</v>
      </c>
      <c r="L303" s="795">
        <f>+IF(K303=0,0,K303/K303*100)</f>
        <v>100</v>
      </c>
      <c r="M303" s="794">
        <f>M304+M305+M308+M313</f>
        <v>20026.998686999999</v>
      </c>
      <c r="N303" s="795">
        <f>+IF(M303=0,0,M303/M303*100)</f>
        <v>100</v>
      </c>
      <c r="O303" s="794">
        <f>O304+O305+O308+O313</f>
        <v>8709.4405461591996</v>
      </c>
      <c r="P303" s="795">
        <f>+IF(O303=0,0,O303/O303*100)</f>
        <v>100</v>
      </c>
      <c r="Q303" s="794">
        <f>Q304+Q305+Q308+Q313</f>
        <v>8031.2430919999997</v>
      </c>
      <c r="R303" s="795">
        <f>+IF(Q303=0,0,Q303/Q303*100)</f>
        <v>100</v>
      </c>
      <c r="S303" s="794">
        <f>S304+S305+S308+S313</f>
        <v>6334.3617080000004</v>
      </c>
      <c r="T303" s="795">
        <f>+IF(S303=0,0,S303/S303*100)</f>
        <v>100</v>
      </c>
      <c r="U303" s="794">
        <f t="shared" ref="U303:U313" si="276">+O303+Q303+S303</f>
        <v>23075.045346159201</v>
      </c>
      <c r="V303" s="795">
        <f>+IF(U303=0,0,U303/U303*100)</f>
        <v>100</v>
      </c>
      <c r="W303" s="794">
        <f t="shared" ref="W303:W313" si="277">+M303+U303</f>
        <v>43102.044033159196</v>
      </c>
      <c r="X303" s="795">
        <f>+IF(W303=0,0,W303/W303*100)</f>
        <v>100</v>
      </c>
      <c r="Y303" s="794">
        <f>Y304+Y305+Y308+Y313</f>
        <v>7631.4693669999997</v>
      </c>
      <c r="Z303" s="795">
        <f>+IF(Y303=0,0,Y303/Y303*100)</f>
        <v>100</v>
      </c>
      <c r="AA303" s="794">
        <f>AA304+AA305+AA308+AA313</f>
        <v>8333.7112610000004</v>
      </c>
      <c r="AB303" s="795">
        <f>+IF(AA303=0,0,AA303/AA303*100)</f>
        <v>100</v>
      </c>
      <c r="AC303" s="794">
        <f>AC304+AC305+AC308+AC313</f>
        <v>8036.3777659999996</v>
      </c>
      <c r="AD303" s="795">
        <f>+IF(AC303=0,0,AC303/AC303*100)</f>
        <v>100</v>
      </c>
      <c r="AE303" s="792">
        <f t="shared" ref="AE303:AE313" si="278">+Y303+AA303+AC303</f>
        <v>24001.558394</v>
      </c>
      <c r="AF303" s="795">
        <f>+IF(AE303=0,0,AE303/AE303*100)</f>
        <v>100</v>
      </c>
      <c r="AG303" s="794">
        <f>AG304+AG305+AG308+AG313</f>
        <v>10976.405165</v>
      </c>
      <c r="AH303" s="795">
        <f>+IF(AG303=0,0,AG303/AG303*100)</f>
        <v>100</v>
      </c>
      <c r="AI303" s="794">
        <f>AI304+AI305+AI308+AI313</f>
        <v>11997.912456</v>
      </c>
      <c r="AJ303" s="795">
        <f>+IF(AI303=0,0,AI303/AI303*100)</f>
        <v>100</v>
      </c>
      <c r="AK303" s="794">
        <f>AK304+AK305+AK308+AK313</f>
        <v>12506.953720000001</v>
      </c>
      <c r="AL303" s="795">
        <f>+IF(AK303=0,0,AK303/AK303*100)</f>
        <v>100</v>
      </c>
      <c r="AM303" s="792">
        <f t="shared" ref="AM303:AM313" si="279">+AG303+AI303+AK303</f>
        <v>35481.271341</v>
      </c>
      <c r="AN303" s="795">
        <f>+IF(AM303=0,0,AM303/AM303*100)</f>
        <v>100</v>
      </c>
      <c r="AO303" s="792">
        <f t="shared" ref="AO303:AO313" si="280">+AE303+AM303</f>
        <v>59482.829734999999</v>
      </c>
      <c r="AP303" s="795">
        <f>+IF(AO303=0,0,AO303/AO303*100)</f>
        <v>100</v>
      </c>
      <c r="AQ303" s="734"/>
      <c r="AR303" s="794">
        <f>AR304+AR305+AR308+AR313</f>
        <v>138594.80722999998</v>
      </c>
      <c r="AS303" s="795">
        <f>+IF(AR303=0,0,AR303/AR303*100)</f>
        <v>100</v>
      </c>
      <c r="AT303" s="794">
        <f>AT304+AT305+AT308+AT313</f>
        <v>12952.216259999997</v>
      </c>
      <c r="AU303" s="795">
        <f>+IF(AT303=0,0,AT303/AT303*100)</f>
        <v>100</v>
      </c>
      <c r="AV303" s="794">
        <f>AV304+AV305+AV308+AV313</f>
        <v>10408.032218</v>
      </c>
      <c r="AW303" s="795">
        <f>+IF(AV303=0,0,AV303/AV303*100)</f>
        <v>100</v>
      </c>
      <c r="AX303" s="794">
        <f>AX304+AX305+AX308+AX313</f>
        <v>10707.874109</v>
      </c>
      <c r="AY303" s="795">
        <f>+IF(AX303=0,0,AX303/AX303*100)</f>
        <v>100</v>
      </c>
      <c r="AZ303" s="794">
        <f>AZ304+AZ305+AZ308+AZ313</f>
        <v>34068.122586999998</v>
      </c>
      <c r="BA303" s="795">
        <f>+IF(AZ303=0,0,AZ303/AZ303*100)</f>
        <v>100</v>
      </c>
      <c r="BB303" s="794">
        <f>BB304+BB305+BB308+BB313</f>
        <v>10710.308997</v>
      </c>
      <c r="BC303" s="795">
        <f>+IF(BB303=0,0,BB303/BB303*100)</f>
        <v>100</v>
      </c>
      <c r="BD303" s="794">
        <f>BD304+BD305+BD308+BD313</f>
        <v>11026.508427999999</v>
      </c>
      <c r="BE303" s="795">
        <f>+IF(BD303=0,0,BD303/BD303*100)</f>
        <v>100</v>
      </c>
      <c r="BF303" s="794">
        <f>BF304+BF305+BF308+BF313</f>
        <v>7841.3260459999992</v>
      </c>
      <c r="BG303" s="795">
        <f>+IF(BF303=0,0,BF303/BF303*100)</f>
        <v>100</v>
      </c>
      <c r="BH303" s="794">
        <f>BH304+BH305+BH308+BH313</f>
        <v>29578.143470999999</v>
      </c>
      <c r="BI303" s="795">
        <f>+IF(BH303=0,0,BH303/BH303*100)</f>
        <v>100</v>
      </c>
      <c r="BJ303" s="794">
        <f t="shared" ref="BJ303:BJ313" si="281">+AZ303+BH303</f>
        <v>63646.266057999994</v>
      </c>
      <c r="BK303" s="795">
        <f>+IF(BJ303=0,0,BJ303/BJ303*100)</f>
        <v>100</v>
      </c>
      <c r="BL303" s="794">
        <f>BL304+BL305+BL308+BL313</f>
        <v>9953.4670569999998</v>
      </c>
      <c r="BM303" s="795">
        <f>+IF(BL303=0,0,BL303/BL303*100)</f>
        <v>100</v>
      </c>
      <c r="BN303" s="794">
        <f>BN304+BN305+BN308+BN313</f>
        <v>11328.411172</v>
      </c>
      <c r="BO303" s="795">
        <f>+IF(BN303=0,0,BN303/BN303*100)</f>
        <v>100</v>
      </c>
      <c r="BP303" s="794">
        <f>BP304+BP305+BP308+BP313</f>
        <v>11001.191554000001</v>
      </c>
      <c r="BQ303" s="795">
        <f>+IF(BP303=0,0,BP303/BP303*100)</f>
        <v>100</v>
      </c>
      <c r="BR303" s="794">
        <f>BR304+BR305+BR308+BR313</f>
        <v>32283.069782999999</v>
      </c>
      <c r="BS303" s="795">
        <f>+IF(BR303=0,0,BR303/BR303*100)</f>
        <v>100</v>
      </c>
      <c r="BT303" s="794">
        <f>BT304+BT305+BT308+BT313</f>
        <v>11737.247474</v>
      </c>
      <c r="BU303" s="795">
        <f>+IF(BT303=0,0,BT303/BT303*100)</f>
        <v>100</v>
      </c>
      <c r="BV303" s="794">
        <f>BV304+BV305+BV308+BV313</f>
        <v>15837.056071999999</v>
      </c>
      <c r="BW303" s="795">
        <f>+IF(BV303=0,0,BV303/BV303*100)</f>
        <v>100</v>
      </c>
      <c r="BX303" s="794">
        <f>BX304+BX305+BX308+BX313</f>
        <v>15091.167842999999</v>
      </c>
      <c r="BY303" s="795">
        <f>+IF(BX303=0,0,BX303/BX303*100)</f>
        <v>100</v>
      </c>
      <c r="BZ303" s="794">
        <f>BZ304+BZ305+BZ308+BZ313</f>
        <v>42665.471388999998</v>
      </c>
      <c r="CA303" s="795">
        <f>+IF(BZ303=0,0,BZ303/BZ303*100)</f>
        <v>100</v>
      </c>
      <c r="CB303" s="794">
        <f t="shared" ref="CB303:CB313" si="282">+BR303+BZ303</f>
        <v>74948.541171999997</v>
      </c>
      <c r="CC303" s="795">
        <f>+IF(CB303=0,0,CB303/CB303*100)</f>
        <v>100</v>
      </c>
      <c r="CE303" s="794">
        <f t="shared" ref="CE303:CE315" si="283">+CW303+DO303</f>
        <v>197836.66416630859</v>
      </c>
      <c r="CF303" s="795">
        <f>+IF(CE303=0,0,CE303/CE303*100)</f>
        <v>100</v>
      </c>
      <c r="CG303" s="794">
        <f>CG304+CG305+CG308+CG313</f>
        <v>14279.833876999999</v>
      </c>
      <c r="CH303" s="795">
        <f>+IF(CG303=0,0,CG303/CG303*100)</f>
        <v>100</v>
      </c>
      <c r="CI303" s="794">
        <f>CI304+CI305+CI308+CI313</f>
        <v>12889.148979000001</v>
      </c>
      <c r="CJ303" s="795">
        <f>+IF(CI303=0,0,CI303/CI303*100)</f>
        <v>100</v>
      </c>
      <c r="CK303" s="794">
        <f>CK304+CK305+CK308+CK313</f>
        <v>14967.623592</v>
      </c>
      <c r="CL303" s="795">
        <f>+IF(CK303=0,0,CK303/CK303*100)</f>
        <v>100</v>
      </c>
      <c r="CM303" s="794">
        <f>CM304+CM305+CM308+CM313</f>
        <v>42136.606447999999</v>
      </c>
      <c r="CN303" s="795">
        <f>+IF(CM303=0,0,CM303/CM303*100)</f>
        <v>100</v>
      </c>
      <c r="CO303" s="794">
        <f>CO304+CO305+CO308+CO313</f>
        <v>12431.796402</v>
      </c>
      <c r="CP303" s="795">
        <f>+IF(CO303=0,0,CO303/CO303*100)</f>
        <v>100</v>
      </c>
      <c r="CQ303" s="794">
        <f>CQ304+CQ305+CQ308+CQ313</f>
        <v>10350.229238</v>
      </c>
      <c r="CR303" s="795">
        <f>+IF(CQ303=0,0,CQ303/CQ303*100)</f>
        <v>100</v>
      </c>
      <c r="CS303" s="794">
        <f>CS304+CS305+CS308+CS313</f>
        <v>15281.796535000001</v>
      </c>
      <c r="CT303" s="795">
        <f>+IF(CS303=0,0,CS303/CS303*100)</f>
        <v>100</v>
      </c>
      <c r="CU303" s="794">
        <f>CU304+CU305+CU308+CU313</f>
        <v>38063.822175000001</v>
      </c>
      <c r="CV303" s="795">
        <f>+IF(CU303=0,0,CU303/CU303*100)</f>
        <v>100</v>
      </c>
      <c r="CW303" s="794">
        <f t="shared" ref="CW303:CW313" si="284">+CM303+CU303</f>
        <v>80200.428623</v>
      </c>
      <c r="CX303" s="795">
        <f>+IF(CW303=0,0,CW303/CW303*100)</f>
        <v>100</v>
      </c>
      <c r="CY303" s="794">
        <f>CY304+CY305+CY308+CY313</f>
        <v>18738.369252</v>
      </c>
      <c r="CZ303" s="795">
        <f>+IF(CY303=0,0,CY303/CY303*100)</f>
        <v>100</v>
      </c>
      <c r="DA303" s="794">
        <f>DA304+DA305+DA308+DA313</f>
        <v>17344.930230999998</v>
      </c>
      <c r="DB303" s="795">
        <f>+IF(DA303=0,0,DA303/DA303*100)</f>
        <v>100</v>
      </c>
      <c r="DC303" s="794">
        <f>DC304+DC305+DC308+DC313</f>
        <v>17502.928900999999</v>
      </c>
      <c r="DD303" s="795">
        <f>+IF(DC303=0,0,DC303/DC303*100)</f>
        <v>100</v>
      </c>
      <c r="DE303" s="794">
        <f>DE304+DE305+DE308+DE313</f>
        <v>53586.228384000002</v>
      </c>
      <c r="DF303" s="795">
        <f>+IF(DE303=0,0,DE303/DE303*100)</f>
        <v>100</v>
      </c>
      <c r="DG303" s="794">
        <f>DG304+DG305+DG308+DG313</f>
        <v>21954.606569201696</v>
      </c>
      <c r="DH303" s="795">
        <f>+IF(DG303=0,0,DG303/DG303*100)</f>
        <v>100</v>
      </c>
      <c r="DI303" s="794">
        <f>DI304+DI305+DI308+DI313</f>
        <v>22174.324097082001</v>
      </c>
      <c r="DJ303" s="795">
        <f>+IF(DI303=0,0,DI303/DI303*100)</f>
        <v>100</v>
      </c>
      <c r="DK303" s="794">
        <f>DK304+DK305+DK308+DK313</f>
        <v>19921.076493024899</v>
      </c>
      <c r="DL303" s="795">
        <f>+IF(DK303=0,0,DK303/DK303*100)</f>
        <v>100</v>
      </c>
      <c r="DM303" s="794">
        <f>DM304+DM305+DM308+DM313</f>
        <v>64050.007159308596</v>
      </c>
      <c r="DN303" s="795">
        <f>+IF(DM303=0,0,DM303/DM303*100)</f>
        <v>100</v>
      </c>
      <c r="DO303" s="794">
        <f t="shared" ref="DO303:DO313" si="285">+DE303+DM303</f>
        <v>117636.2355433086</v>
      </c>
      <c r="DP303" s="795">
        <f>+IF(DO303=0,0,DO303/DO303*100)</f>
        <v>100</v>
      </c>
      <c r="DR303" s="794">
        <f t="shared" ref="DR303:DR315" si="286">+EJ303+FB303</f>
        <v>214565.2376523047</v>
      </c>
      <c r="DS303" s="795">
        <f>+IF(DR303=0,0,DR303/DR303*100)</f>
        <v>100</v>
      </c>
      <c r="DT303" s="794">
        <f>DT304+DT305+DT308+DT313</f>
        <v>17501.791523363605</v>
      </c>
      <c r="DU303" s="795">
        <f>+IF(DT303=0,0,DT303/DT303*100)</f>
        <v>100</v>
      </c>
      <c r="DV303" s="794">
        <f>DV304+DV305+DV308+DV313</f>
        <v>17263.345323363606</v>
      </c>
      <c r="DW303" s="795">
        <f>+IF(DV303=0,0,DV303/DV303*100)</f>
        <v>100</v>
      </c>
      <c r="DX303" s="794">
        <f>DX304+DX305+DX308+DX313</f>
        <v>17738.705066542876</v>
      </c>
      <c r="DY303" s="795">
        <f>+IF(DX303=0,0,DX303/DX303*100)</f>
        <v>100</v>
      </c>
      <c r="DZ303" s="794">
        <f>DZ304+DZ305+DZ308+DZ313</f>
        <v>52503.841913270095</v>
      </c>
      <c r="EA303" s="795">
        <f>+IF(DZ303=0,0,DZ303/DZ303*100)</f>
        <v>100</v>
      </c>
      <c r="EB303" s="794">
        <f>EB304+EB305+EB308+EB313</f>
        <v>16151.624756385574</v>
      </c>
      <c r="EC303" s="795">
        <f>+IF(EB303=0,0,EB303/EB303*100)</f>
        <v>100</v>
      </c>
      <c r="ED303" s="794">
        <f>ED304+ED305+ED308+ED313</f>
        <v>17827.721226385573</v>
      </c>
      <c r="EE303" s="795">
        <f>+IF(ED303=0,0,ED303/ED303*100)</f>
        <v>100</v>
      </c>
      <c r="EF303" s="794">
        <f>EF304+EF305+EF308+EF313</f>
        <v>18823.038426655839</v>
      </c>
      <c r="EG303" s="795">
        <f>+IF(EF303=0,0,EF303/EF303*100)</f>
        <v>100</v>
      </c>
      <c r="EH303" s="794">
        <f>EH304+EH305+EH308+EH313</f>
        <v>52802.384409426988</v>
      </c>
      <c r="EI303" s="795">
        <f>+IF(EH303=0,0,EH303/EH303*100)</f>
        <v>100</v>
      </c>
      <c r="EJ303" s="794">
        <f t="shared" ref="EJ303:EJ313" si="287">+DZ303+EH303</f>
        <v>105306.22632269708</v>
      </c>
      <c r="EK303" s="795">
        <f>+IF(EJ303=0,0,EJ303/EJ303*100)</f>
        <v>100</v>
      </c>
      <c r="EL303" s="794">
        <f>EL304+EL305+EL308+EL313</f>
        <v>16262.187802698996</v>
      </c>
      <c r="EM303" s="795">
        <f>+IF(EL303=0,0,EL303/EL303*100)</f>
        <v>100</v>
      </c>
      <c r="EN303" s="794">
        <f>EN304+EN305+EN308+EN313</f>
        <v>16155.467589365662</v>
      </c>
      <c r="EO303" s="795">
        <f>+IF(EN303=0,0,EN303/EN303*100)</f>
        <v>100</v>
      </c>
      <c r="EP303" s="794">
        <f>EP304+EP305+EP308+EP313</f>
        <v>16474.776342969264</v>
      </c>
      <c r="EQ303" s="795">
        <f>+IF(EP303=0,0,EP303/EP303*100)</f>
        <v>100</v>
      </c>
      <c r="ER303" s="794">
        <f>ER304+ER305+ER308+ER313</f>
        <v>48892.431735033926</v>
      </c>
      <c r="ES303" s="795">
        <f>+IF(ER303=0,0,ER303/ER303*100)</f>
        <v>100</v>
      </c>
      <c r="ET303" s="794">
        <f>ET304+ET305+ET308+ET313</f>
        <v>18932.347912365396</v>
      </c>
      <c r="EU303" s="795">
        <f>+IF(ET303=0,0,ET303/ET303*100)</f>
        <v>100</v>
      </c>
      <c r="EV303" s="794">
        <f>EV304+EV305+EV308+EV313</f>
        <v>21439.171136239274</v>
      </c>
      <c r="EW303" s="795">
        <f>+IF(EV303=0,0,EV303/EV303*100)</f>
        <v>100</v>
      </c>
      <c r="EX303" s="794">
        <f>EX304+EX305+EX308+EX313</f>
        <v>19995.060545969001</v>
      </c>
      <c r="EY303" s="795">
        <f>+IF(EX303=0,0,EX303/EX303*100)</f>
        <v>100</v>
      </c>
      <c r="EZ303" s="794">
        <f>EZ304+EZ305+EZ308+EZ313</f>
        <v>60366.579594573675</v>
      </c>
      <c r="FA303" s="795">
        <f>+IF(EZ303=0,0,EZ303/EZ303*100)</f>
        <v>100</v>
      </c>
      <c r="FB303" s="794">
        <f t="shared" ref="FB303:FB313" si="288">+ER303+EZ303</f>
        <v>109259.0113296076</v>
      </c>
      <c r="FC303" s="795">
        <f>+IF(FB303=0,0,FB303/FB303*100)</f>
        <v>100</v>
      </c>
      <c r="FD303" s="794">
        <f>FD304+FD305+FD308+FD313</f>
        <v>235366.65131830546</v>
      </c>
      <c r="FE303" s="795">
        <f>+IF(FD303=0,0,FD303/FD303*100)</f>
        <v>100</v>
      </c>
      <c r="FF303" s="794">
        <f>FF304+FF305+FF308+FF313</f>
        <v>262982.64321271254</v>
      </c>
      <c r="FG303" s="795">
        <f>+IF(FF303=0,0,FF303/FF303*100)</f>
        <v>100</v>
      </c>
      <c r="FH303" s="794">
        <f>FH304+FH305+FH308+FH313</f>
        <v>297732.61111642793</v>
      </c>
      <c r="FI303" s="795">
        <f>+IF(FH303=0,0,FH303/FH303*100)</f>
        <v>100</v>
      </c>
      <c r="FJ303" s="794">
        <f>FJ304+FJ305+FJ308+FJ313</f>
        <v>283731.50957474159</v>
      </c>
      <c r="FK303" s="795">
        <f>+IF(FJ303=0,0,FJ303/FJ303*100)</f>
        <v>100</v>
      </c>
    </row>
    <row r="304" spans="2:167" s="648" customFormat="1" ht="13.5" customHeight="1">
      <c r="B304" s="769"/>
      <c r="C304" s="731" t="s">
        <v>4831</v>
      </c>
      <c r="D304" s="728"/>
      <c r="E304" s="770">
        <f t="shared" si="275"/>
        <v>90664.698320426804</v>
      </c>
      <c r="F304" s="726">
        <f>+IF(E304=0,0,E304/E304*100)</f>
        <v>100</v>
      </c>
      <c r="G304" s="770">
        <v>6430.9313739999998</v>
      </c>
      <c r="H304" s="726">
        <f>+IF(G304=0,0,G304/G304*100)</f>
        <v>100</v>
      </c>
      <c r="I304" s="770">
        <v>4378.0908479999998</v>
      </c>
      <c r="J304" s="726">
        <f>+IF(I304=0,0,I304/I304*100)</f>
        <v>100</v>
      </c>
      <c r="K304" s="770">
        <v>7428.3396949999997</v>
      </c>
      <c r="L304" s="726">
        <f>+IF(K304=0,0,K304/K304*100)</f>
        <v>100</v>
      </c>
      <c r="M304" s="770">
        <f>+G304+I304+K304</f>
        <v>18237.361916999998</v>
      </c>
      <c r="N304" s="726">
        <f>+IF(M304=0,0,M304/M304*100)</f>
        <v>100</v>
      </c>
      <c r="O304" s="770">
        <v>8290.8367484268001</v>
      </c>
      <c r="P304" s="726">
        <f>+IF(O304=0,0,O304/O304*100)</f>
        <v>100</v>
      </c>
      <c r="Q304" s="770">
        <v>7358.4938609999999</v>
      </c>
      <c r="R304" s="726">
        <f>+IF(Q304=0,0,Q304/Q304*100)</f>
        <v>100</v>
      </c>
      <c r="S304" s="770">
        <v>5708.3670710000006</v>
      </c>
      <c r="T304" s="726">
        <f>+IF(S304=0,0,S304/S304*100)</f>
        <v>100</v>
      </c>
      <c r="U304" s="770">
        <f t="shared" si="276"/>
        <v>21357.697680426802</v>
      </c>
      <c r="V304" s="726">
        <f>+IF(U304=0,0,U304/U304*100)</f>
        <v>100</v>
      </c>
      <c r="W304" s="770">
        <f t="shared" si="277"/>
        <v>39595.0595974268</v>
      </c>
      <c r="X304" s="726">
        <f>+IF(W304=0,0,W304/W304*100)</f>
        <v>100</v>
      </c>
      <c r="Y304" s="770">
        <v>5892.8330459999997</v>
      </c>
      <c r="Z304" s="726">
        <f>+IF(Y304=0,0,Y304/Y304*100)</f>
        <v>100</v>
      </c>
      <c r="AA304" s="770">
        <v>7769.826094</v>
      </c>
      <c r="AB304" s="726">
        <f>+IF(AA304=0,0,AA304/AA304*100)</f>
        <v>100</v>
      </c>
      <c r="AC304" s="770">
        <v>6850.0170859999998</v>
      </c>
      <c r="AD304" s="726">
        <f>+IF(AC304=0,0,AC304/AC304*100)</f>
        <v>100</v>
      </c>
      <c r="AE304" s="728">
        <f t="shared" si="278"/>
        <v>20512.676226</v>
      </c>
      <c r="AF304" s="726">
        <f>+IF(AE304=0,0,AE304/AE304*100)</f>
        <v>100</v>
      </c>
      <c r="AG304" s="770">
        <v>9950.7673840000007</v>
      </c>
      <c r="AH304" s="726">
        <f>+IF(AG304=0,0,AG304/AG304*100)</f>
        <v>100</v>
      </c>
      <c r="AI304" s="770">
        <v>10210.411212999999</v>
      </c>
      <c r="AJ304" s="726">
        <f>+IF(AI304=0,0,AI304/AI304*100)</f>
        <v>100</v>
      </c>
      <c r="AK304" s="770">
        <v>10395.7839</v>
      </c>
      <c r="AL304" s="726">
        <f>+IF(AK304=0,0,AK304/AK304*100)</f>
        <v>100</v>
      </c>
      <c r="AM304" s="728">
        <f t="shared" si="279"/>
        <v>30556.962497</v>
      </c>
      <c r="AN304" s="726">
        <f>+IF(AM304=0,0,AM304/AM304*100)</f>
        <v>100</v>
      </c>
      <c r="AO304" s="728">
        <f t="shared" si="280"/>
        <v>51069.638722999996</v>
      </c>
      <c r="AP304" s="726">
        <f>+IF(AO304=0,0,AO304/AO304*100)</f>
        <v>100</v>
      </c>
      <c r="AQ304" s="651"/>
      <c r="AR304" s="770">
        <v>117768.34253299999</v>
      </c>
      <c r="AS304" s="726">
        <f>+IF(AR304=0,0,AR304/AR304*100)</f>
        <v>100</v>
      </c>
      <c r="AT304" s="770">
        <v>11039.375318999999</v>
      </c>
      <c r="AU304" s="726">
        <f>+IF(AT304=0,0,AT304/AT304*100)</f>
        <v>100</v>
      </c>
      <c r="AV304" s="770">
        <v>9001.4933990000009</v>
      </c>
      <c r="AW304" s="726">
        <f>+IF(AV304=0,0,AV304/AV304*100)</f>
        <v>100</v>
      </c>
      <c r="AX304" s="770">
        <v>8893.7896830000009</v>
      </c>
      <c r="AY304" s="726">
        <f>+IF(AX304=0,0,AX304/AX304*100)</f>
        <v>100</v>
      </c>
      <c r="AZ304" s="770">
        <f>+AT304+AV304+AX304</f>
        <v>28934.658401000001</v>
      </c>
      <c r="BA304" s="726">
        <f>+IF(AZ304=0,0,AZ304/AZ304*100)</f>
        <v>100</v>
      </c>
      <c r="BB304" s="770">
        <v>9370.6613560000005</v>
      </c>
      <c r="BC304" s="726">
        <f>+IF(BB304=0,0,BB304/BB304*100)</f>
        <v>100</v>
      </c>
      <c r="BD304" s="770">
        <v>9809.3899039999997</v>
      </c>
      <c r="BE304" s="726">
        <f>+IF(BD304=0,0,BD304/BD304*100)</f>
        <v>100</v>
      </c>
      <c r="BF304" s="770">
        <v>6640.7957799999995</v>
      </c>
      <c r="BG304" s="726">
        <f>+IF(BF304=0,0,BF304/BF304*100)</f>
        <v>100</v>
      </c>
      <c r="BH304" s="770">
        <f>+BB304+BD304+BF304</f>
        <v>25820.847040000001</v>
      </c>
      <c r="BI304" s="726">
        <f>+IF(BH304=0,0,BH304/BH304*100)</f>
        <v>100</v>
      </c>
      <c r="BJ304" s="770">
        <f t="shared" si="281"/>
        <v>54755.505441000001</v>
      </c>
      <c r="BK304" s="726">
        <f>+IF(BJ304=0,0,BJ304/BJ304*100)</f>
        <v>100</v>
      </c>
      <c r="BL304" s="770">
        <v>7966.6204849999995</v>
      </c>
      <c r="BM304" s="726">
        <f>+IF(BL304=0,0,BL304/BL304*100)</f>
        <v>100</v>
      </c>
      <c r="BN304" s="770">
        <v>9565.3922729999995</v>
      </c>
      <c r="BO304" s="726">
        <f>+IF(BN304=0,0,BN304/BN304*100)</f>
        <v>100</v>
      </c>
      <c r="BP304" s="770">
        <v>9474.5569050000013</v>
      </c>
      <c r="BQ304" s="726">
        <f>+IF(BP304=0,0,BP304/BP304*100)</f>
        <v>100</v>
      </c>
      <c r="BR304" s="770">
        <f>+BL304+BN304+BP304</f>
        <v>27006.569662999998</v>
      </c>
      <c r="BS304" s="726">
        <f>+IF(BR304=0,0,BR304/BR304*100)</f>
        <v>100</v>
      </c>
      <c r="BT304" s="770">
        <v>10169.948586999999</v>
      </c>
      <c r="BU304" s="726">
        <f>+IF(BT304=0,0,BT304/BT304*100)</f>
        <v>100</v>
      </c>
      <c r="BV304" s="770">
        <v>13021.045636000001</v>
      </c>
      <c r="BW304" s="726">
        <f>+IF(BV304=0,0,BV304/BV304*100)</f>
        <v>100</v>
      </c>
      <c r="BX304" s="770">
        <v>12815.273206</v>
      </c>
      <c r="BY304" s="726">
        <f>+IF(BX304=0,0,BX304/BX304*100)</f>
        <v>100</v>
      </c>
      <c r="BZ304" s="770">
        <f>+BT304+BV304+BX304</f>
        <v>36006.267429</v>
      </c>
      <c r="CA304" s="726">
        <f>+IF(BZ304=0,0,BZ304/BZ304*100)</f>
        <v>100</v>
      </c>
      <c r="CB304" s="770">
        <f t="shared" si="282"/>
        <v>63012.837092000002</v>
      </c>
      <c r="CC304" s="726">
        <f>+IF(CB304=0,0,CB304/CB304*100)</f>
        <v>100</v>
      </c>
      <c r="CE304" s="770">
        <f t="shared" si="283"/>
        <v>187690.3197103086</v>
      </c>
      <c r="CF304" s="726">
        <f>+IF(CE304=0,0,CE304/CE304*100)</f>
        <v>100</v>
      </c>
      <c r="CG304" s="770">
        <v>12557.000798999999</v>
      </c>
      <c r="CH304" s="726">
        <f>+IF(CG304=0,0,CG304/CG304*100)</f>
        <v>100</v>
      </c>
      <c r="CI304" s="770">
        <v>11822.980251000001</v>
      </c>
      <c r="CJ304" s="726">
        <f>+IF(CI304=0,0,CI304/CI304*100)</f>
        <v>100</v>
      </c>
      <c r="CK304" s="770">
        <v>14125.186341999999</v>
      </c>
      <c r="CL304" s="726">
        <f>+IF(CK304=0,0,CK304/CK304*100)</f>
        <v>100</v>
      </c>
      <c r="CM304" s="770">
        <f>+CG304+CI304+CK304</f>
        <v>38505.167392000003</v>
      </c>
      <c r="CN304" s="726">
        <f>+IF(CM304=0,0,CM304/CM304*100)</f>
        <v>100</v>
      </c>
      <c r="CO304" s="770">
        <v>11906.359891</v>
      </c>
      <c r="CP304" s="726">
        <f>+IF(CO304=0,0,CO304/CO304*100)</f>
        <v>100</v>
      </c>
      <c r="CQ304" s="770">
        <v>9394.0375100000001</v>
      </c>
      <c r="CR304" s="726">
        <f>+IF(CQ304=0,0,CQ304/CQ304*100)</f>
        <v>100</v>
      </c>
      <c r="CS304" s="770">
        <v>13413.381734000001</v>
      </c>
      <c r="CT304" s="726">
        <f>+IF(CS304=0,0,CS304/CS304*100)</f>
        <v>100</v>
      </c>
      <c r="CU304" s="770">
        <f>+CO304+CQ304+CS304</f>
        <v>34713.779135000004</v>
      </c>
      <c r="CV304" s="726">
        <f>+IF(CU304=0,0,CU304/CU304*100)</f>
        <v>100</v>
      </c>
      <c r="CW304" s="770">
        <f t="shared" si="284"/>
        <v>73218.946527000007</v>
      </c>
      <c r="CX304" s="726">
        <f>+IF(CW304=0,0,CW304/CW304*100)</f>
        <v>100</v>
      </c>
      <c r="CY304" s="770">
        <v>17852.50099</v>
      </c>
      <c r="CZ304" s="726">
        <f>+IF(CY304=0,0,CY304/CY304*100)</f>
        <v>100</v>
      </c>
      <c r="DA304" s="770">
        <v>16184.459140999999</v>
      </c>
      <c r="DB304" s="726">
        <f>+IF(DA304=0,0,DA304/DA304*100)</f>
        <v>100</v>
      </c>
      <c r="DC304" s="770">
        <v>16386.047812999997</v>
      </c>
      <c r="DD304" s="726">
        <f>+IF(DC304=0,0,DC304/DC304*100)</f>
        <v>100</v>
      </c>
      <c r="DE304" s="770">
        <f>+CY304+DA304+DC304</f>
        <v>50423.007943999997</v>
      </c>
      <c r="DF304" s="726">
        <f>+IF(DE304=0,0,DE304/DE304*100)</f>
        <v>100</v>
      </c>
      <c r="DG304" s="770">
        <v>21952.964649201698</v>
      </c>
      <c r="DH304" s="726">
        <f>+IF(DG304=0,0,DG304/DG304*100)</f>
        <v>100</v>
      </c>
      <c r="DI304" s="770">
        <v>22174.324097082001</v>
      </c>
      <c r="DJ304" s="726">
        <f>+IF(DI304=0,0,DI304/DI304*100)</f>
        <v>100</v>
      </c>
      <c r="DK304" s="770">
        <v>19921.076493024899</v>
      </c>
      <c r="DL304" s="726">
        <f>+IF(DK304=0,0,DK304/DK304*100)</f>
        <v>100</v>
      </c>
      <c r="DM304" s="770">
        <f>+DG304+DI304+DK304</f>
        <v>64048.365239308594</v>
      </c>
      <c r="DN304" s="726">
        <f>+IF(DM304=0,0,DM304/DM304*100)</f>
        <v>100</v>
      </c>
      <c r="DO304" s="770">
        <f t="shared" si="285"/>
        <v>114471.37318330859</v>
      </c>
      <c r="DP304" s="726">
        <f>+IF(DO304=0,0,DO304/DO304*100)</f>
        <v>100</v>
      </c>
      <c r="DR304" s="770">
        <f t="shared" si="286"/>
        <v>210108.71930365602</v>
      </c>
      <c r="DS304" s="726">
        <f>+IF(DR304=0,0,DR304/DR304*100)</f>
        <v>100</v>
      </c>
      <c r="DT304" s="770">
        <v>17325.550129444688</v>
      </c>
      <c r="DU304" s="726">
        <f>+IF(DT304=0,0,DT304/DT304*100)</f>
        <v>100</v>
      </c>
      <c r="DV304" s="770">
        <v>17087.103929444689</v>
      </c>
      <c r="DW304" s="726">
        <f>+IF(DV304=0,0,DV304/DV304*100)</f>
        <v>100</v>
      </c>
      <c r="DX304" s="770">
        <v>17362.193402353689</v>
      </c>
      <c r="DY304" s="726">
        <f>+IF(DX304=0,0,DX304/DX304*100)</f>
        <v>100</v>
      </c>
      <c r="DZ304" s="770">
        <f>+DT304+DV304+DX304</f>
        <v>51774.847461243065</v>
      </c>
      <c r="EA304" s="726">
        <f>+IF(DZ304=0,0,DZ304/DZ304*100)</f>
        <v>100</v>
      </c>
      <c r="EB304" s="770">
        <v>15975.383362466655</v>
      </c>
      <c r="EC304" s="726">
        <f>+IF(EB304=0,0,EB304/EB304*100)</f>
        <v>100</v>
      </c>
      <c r="ED304" s="770">
        <v>17651.479832466655</v>
      </c>
      <c r="EE304" s="726">
        <f>+IF(ED304=0,0,ED304/ED304*100)</f>
        <v>100</v>
      </c>
      <c r="EF304" s="770">
        <v>18446.526762466652</v>
      </c>
      <c r="EG304" s="726">
        <f>+IF(EF304=0,0,EF304/EF304*100)</f>
        <v>100</v>
      </c>
      <c r="EH304" s="770">
        <f>+EB304+ED304+EF304</f>
        <v>52073.389957399959</v>
      </c>
      <c r="EI304" s="726">
        <f>+IF(EH304=0,0,EH304/EH304*100)</f>
        <v>100</v>
      </c>
      <c r="EJ304" s="770">
        <f t="shared" si="287"/>
        <v>103848.23741864302</v>
      </c>
      <c r="EK304" s="726">
        <f>+IF(EJ304=0,0,EJ304/EJ304*100)</f>
        <v>100</v>
      </c>
      <c r="EL304" s="770">
        <v>16085.946408780077</v>
      </c>
      <c r="EM304" s="726">
        <f>+IF(EL304=0,0,EL304/EL304*100)</f>
        <v>100</v>
      </c>
      <c r="EN304" s="770">
        <v>15979.226195446743</v>
      </c>
      <c r="EO304" s="726">
        <f>+IF(EN304=0,0,EN304/EN304*100)</f>
        <v>100</v>
      </c>
      <c r="EP304" s="770">
        <v>16098.264678780077</v>
      </c>
      <c r="EQ304" s="726">
        <f>+IF(EP304=0,0,EP304/EP304*100)</f>
        <v>100</v>
      </c>
      <c r="ER304" s="770">
        <f>+EL304+EN304+EP304</f>
        <v>48163.437283006897</v>
      </c>
      <c r="ES304" s="726">
        <f>+IF(ER304=0,0,ER304/ER304*100)</f>
        <v>100</v>
      </c>
      <c r="ET304" s="770">
        <v>18756.106518446479</v>
      </c>
      <c r="EU304" s="726">
        <f>+IF(ET304=0,0,ET304/ET304*100)</f>
        <v>100</v>
      </c>
      <c r="EV304" s="770">
        <v>19722.389201779813</v>
      </c>
      <c r="EW304" s="726">
        <f>+IF(EV304=0,0,EV304/EV304*100)</f>
        <v>100</v>
      </c>
      <c r="EX304" s="770">
        <v>19618.548881779814</v>
      </c>
      <c r="EY304" s="726">
        <f>+IF(EX304=0,0,EX304/EX304*100)</f>
        <v>100</v>
      </c>
      <c r="EZ304" s="770">
        <f>+ET304+EV304+EX304</f>
        <v>58097.044602006106</v>
      </c>
      <c r="FA304" s="726">
        <f>+IF(EZ304=0,0,EZ304/EZ304*100)</f>
        <v>100</v>
      </c>
      <c r="FB304" s="770">
        <f t="shared" si="288"/>
        <v>106260.481885013</v>
      </c>
      <c r="FC304" s="726">
        <f>+IF(FB304=0,0,FB304/FB304*100)</f>
        <v>100</v>
      </c>
      <c r="FD304" s="770">
        <v>235366.65131830546</v>
      </c>
      <c r="FE304" s="726">
        <f>+IF(FD304=0,0,FD304/FD304*100)</f>
        <v>100</v>
      </c>
      <c r="FF304" s="770">
        <v>262982.64321271254</v>
      </c>
      <c r="FG304" s="726">
        <f>+IF(FF304=0,0,FF304/FF304*100)</f>
        <v>100</v>
      </c>
      <c r="FH304" s="770">
        <v>297732.61111642793</v>
      </c>
      <c r="FI304" s="726">
        <f>+IF(FH304=0,0,FH304/FH304*100)</f>
        <v>100</v>
      </c>
      <c r="FJ304" s="770">
        <v>283731.50957474159</v>
      </c>
      <c r="FK304" s="726">
        <f>+IF(FJ304=0,0,FJ304/FJ304*100)</f>
        <v>100</v>
      </c>
    </row>
    <row r="305" spans="2:167" s="648" customFormat="1" ht="13.5" customHeight="1">
      <c r="B305" s="769"/>
      <c r="C305" s="731" t="s">
        <v>4832</v>
      </c>
      <c r="D305" s="796"/>
      <c r="E305" s="797">
        <f t="shared" si="275"/>
        <v>3188.3433039999995</v>
      </c>
      <c r="F305" s="727">
        <f>+IF(E305=0,0,E305/E305*100)</f>
        <v>100</v>
      </c>
      <c r="G305" s="797">
        <f>G306+G307</f>
        <v>0</v>
      </c>
      <c r="H305" s="727">
        <f>+IF(G305=0,0,G305/G305*100)</f>
        <v>0</v>
      </c>
      <c r="I305" s="797">
        <f>I306+I307</f>
        <v>0</v>
      </c>
      <c r="J305" s="727">
        <f>+IF(I305=0,0,I305/I305*100)</f>
        <v>0</v>
      </c>
      <c r="K305" s="797">
        <f>K306+K307</f>
        <v>166.195865</v>
      </c>
      <c r="L305" s="727">
        <f>+IF(K305=0,0,K305/K305*100)</f>
        <v>100</v>
      </c>
      <c r="M305" s="797">
        <f>M306+M307</f>
        <v>166.195865</v>
      </c>
      <c r="N305" s="727">
        <f>+IF(M305=0,0,M305/M305*100)</f>
        <v>100</v>
      </c>
      <c r="O305" s="797">
        <f>O306+O307</f>
        <v>-74.195104000000001</v>
      </c>
      <c r="P305" s="727">
        <f>+IF(O305=0,0,O305/O305*100)</f>
        <v>100</v>
      </c>
      <c r="Q305" s="797">
        <f>Q306+Q307</f>
        <v>53.285969000000001</v>
      </c>
      <c r="R305" s="727">
        <f>+IF(Q305=0,0,Q305/Q305*100)</f>
        <v>100</v>
      </c>
      <c r="S305" s="797">
        <f>S306+S307</f>
        <v>46.636802000000003</v>
      </c>
      <c r="T305" s="727">
        <f>+IF(S305=0,0,S305/S305*100)</f>
        <v>100</v>
      </c>
      <c r="U305" s="797">
        <f t="shared" si="276"/>
        <v>25.727667000000004</v>
      </c>
      <c r="V305" s="727">
        <f>+IF(U305=0,0,U305/U305*100)</f>
        <v>100</v>
      </c>
      <c r="W305" s="797">
        <f t="shared" si="277"/>
        <v>191.92353199999999</v>
      </c>
      <c r="X305" s="727">
        <f>+IF(W305=0,0,W305/W305*100)</f>
        <v>100</v>
      </c>
      <c r="Y305" s="797">
        <f>Y306+Y307</f>
        <v>98.532905</v>
      </c>
      <c r="Z305" s="727">
        <f>+IF(Y305=0,0,Y305/Y305*100)</f>
        <v>100</v>
      </c>
      <c r="AA305" s="797">
        <f>AA306+AA307</f>
        <v>64.243545999999995</v>
      </c>
      <c r="AB305" s="727">
        <f>+IF(AA305=0,0,AA305/AA305*100)</f>
        <v>100</v>
      </c>
      <c r="AC305" s="797">
        <f>AC306+AC307</f>
        <v>438.93877700000002</v>
      </c>
      <c r="AD305" s="727">
        <f>+IF(AC305=0,0,AC305/AC305*100)</f>
        <v>100</v>
      </c>
      <c r="AE305" s="797">
        <f t="shared" si="278"/>
        <v>601.71522800000002</v>
      </c>
      <c r="AF305" s="727">
        <f>+IF(AE305=0,0,AE305/AE305*100)</f>
        <v>100</v>
      </c>
      <c r="AG305" s="797">
        <f>AG306+AG307</f>
        <v>498.57364799999999</v>
      </c>
      <c r="AH305" s="727">
        <f>+IF(AG305=0,0,AG305/AG305*100)</f>
        <v>100</v>
      </c>
      <c r="AI305" s="797">
        <f>AI306+AI307</f>
        <v>913.78910699999994</v>
      </c>
      <c r="AJ305" s="727">
        <f>+IF(AI305=0,0,AI305/AI305*100)</f>
        <v>100</v>
      </c>
      <c r="AK305" s="797">
        <f>AK306+AK307</f>
        <v>982.34178899999995</v>
      </c>
      <c r="AL305" s="727">
        <f>+IF(AK305=0,0,AK305/AK305*100)</f>
        <v>100</v>
      </c>
      <c r="AM305" s="797">
        <f t="shared" si="279"/>
        <v>2394.7045439999997</v>
      </c>
      <c r="AN305" s="727">
        <f>+IF(AM305=0,0,AM305/AM305*100)</f>
        <v>100</v>
      </c>
      <c r="AO305" s="797">
        <f t="shared" si="280"/>
        <v>2996.4197719999997</v>
      </c>
      <c r="AP305" s="727">
        <f>+IF(AO305=0,0,AO305/AO305*100)</f>
        <v>100</v>
      </c>
      <c r="AQ305" s="651"/>
      <c r="AR305" s="797">
        <f>AR306+AR307</f>
        <v>7796.2112090000001</v>
      </c>
      <c r="AS305" s="727">
        <f>+IF(AR305=0,0,AR305/AR305*100)</f>
        <v>100</v>
      </c>
      <c r="AT305" s="797">
        <f>AT306+AT307</f>
        <v>902.74552800000004</v>
      </c>
      <c r="AU305" s="727">
        <f>+IF(AT305=0,0,AT305/AT305*100)</f>
        <v>100</v>
      </c>
      <c r="AV305" s="797">
        <f>AV306+AV307</f>
        <v>453.21480000000003</v>
      </c>
      <c r="AW305" s="727">
        <f>+IF(AV305=0,0,AV305/AV305*100)</f>
        <v>100</v>
      </c>
      <c r="AX305" s="797">
        <f>AX306+AX307</f>
        <v>460.28465199999999</v>
      </c>
      <c r="AY305" s="727">
        <f>+IF(AX305=0,0,AX305/AX305*100)</f>
        <v>100</v>
      </c>
      <c r="AZ305" s="797">
        <f>AZ306+AZ307</f>
        <v>1816.2449800000002</v>
      </c>
      <c r="BA305" s="727">
        <f>+IF(AZ305=0,0,AZ305/AZ305*100)</f>
        <v>100</v>
      </c>
      <c r="BB305" s="797">
        <f>BB306+BB307</f>
        <v>597.33910700000001</v>
      </c>
      <c r="BC305" s="727">
        <f>+IF(BB305=0,0,BB305/BB305*100)</f>
        <v>100</v>
      </c>
      <c r="BD305" s="797">
        <f>BD306+BD307</f>
        <v>706.81124899999998</v>
      </c>
      <c r="BE305" s="727">
        <f>+IF(BD305=0,0,BD305/BD305*100)</f>
        <v>100</v>
      </c>
      <c r="BF305" s="797">
        <f>BF306+BF307</f>
        <v>800.42713200000003</v>
      </c>
      <c r="BG305" s="727">
        <f>+IF(BF305=0,0,BF305/BF305*100)</f>
        <v>100</v>
      </c>
      <c r="BH305" s="797">
        <f>BH306+BH307</f>
        <v>2104.5774879999999</v>
      </c>
      <c r="BI305" s="727">
        <f>+IF(BH305=0,0,BH305/BH305*100)</f>
        <v>100</v>
      </c>
      <c r="BJ305" s="797">
        <f t="shared" si="281"/>
        <v>3920.8224680000003</v>
      </c>
      <c r="BK305" s="727">
        <f>+IF(BJ305=0,0,BJ305/BJ305*100)</f>
        <v>100</v>
      </c>
      <c r="BL305" s="797">
        <f>BL306+BL307</f>
        <v>744.17456400000003</v>
      </c>
      <c r="BM305" s="727">
        <f>+IF(BL305=0,0,BL305/BL305*100)</f>
        <v>100</v>
      </c>
      <c r="BN305" s="797">
        <f>BN306+BN307</f>
        <v>671.962129</v>
      </c>
      <c r="BO305" s="727">
        <f>+IF(BN305=0,0,BN305/BN305*100)</f>
        <v>100</v>
      </c>
      <c r="BP305" s="797">
        <f>BP306+BP307</f>
        <v>692.71597299999996</v>
      </c>
      <c r="BQ305" s="727">
        <f>+IF(BP305=0,0,BP305/BP305*100)</f>
        <v>100</v>
      </c>
      <c r="BR305" s="797">
        <f>BR306+BR307</f>
        <v>2108.8526659999998</v>
      </c>
      <c r="BS305" s="727">
        <f>+IF(BR305=0,0,BR305/BR305*100)</f>
        <v>100</v>
      </c>
      <c r="BT305" s="797">
        <f>BT306+BT307</f>
        <v>744.71136200000001</v>
      </c>
      <c r="BU305" s="727">
        <f>+IF(BT305=0,0,BT305/BT305*100)</f>
        <v>100</v>
      </c>
      <c r="BV305" s="797">
        <f>BV306+BV307</f>
        <v>693.51531799999998</v>
      </c>
      <c r="BW305" s="727">
        <f>+IF(BV305=0,0,BV305/BV305*100)</f>
        <v>100</v>
      </c>
      <c r="BX305" s="797">
        <f>BX306+BX307</f>
        <v>328.30939499999999</v>
      </c>
      <c r="BY305" s="727">
        <f>+IF(BX305=0,0,BX305/BX305*100)</f>
        <v>100</v>
      </c>
      <c r="BZ305" s="797">
        <f>BZ306+BZ307</f>
        <v>1766.536075</v>
      </c>
      <c r="CA305" s="727">
        <f>+IF(BZ305=0,0,BZ305/BZ305*100)</f>
        <v>100</v>
      </c>
      <c r="CB305" s="797">
        <f t="shared" si="282"/>
        <v>3875.3887409999998</v>
      </c>
      <c r="CC305" s="727">
        <f>+IF(CB305=0,0,CB305/CB305*100)</f>
        <v>100</v>
      </c>
      <c r="CE305" s="797">
        <f t="shared" si="283"/>
        <v>861.21604000000002</v>
      </c>
      <c r="CF305" s="727">
        <f>+IF(CE305=0,0,CE305/CE305*100)</f>
        <v>100</v>
      </c>
      <c r="CG305" s="797">
        <f>CG306+CG307</f>
        <v>129.26941199999999</v>
      </c>
      <c r="CH305" s="727">
        <f>+IF(CG305=0,0,CG305/CG305*100)</f>
        <v>100</v>
      </c>
      <c r="CI305" s="797">
        <f>CI306+CI307</f>
        <v>95.512123000000003</v>
      </c>
      <c r="CJ305" s="727">
        <f>+IF(CI305=0,0,CI305/CI305*100)</f>
        <v>100</v>
      </c>
      <c r="CK305" s="797">
        <f>CK306+CK307</f>
        <v>75.892054999999999</v>
      </c>
      <c r="CL305" s="727">
        <f>+IF(CK305=0,0,CK305/CK305*100)</f>
        <v>100</v>
      </c>
      <c r="CM305" s="797">
        <f>CM306+CM307</f>
        <v>300.67358999999999</v>
      </c>
      <c r="CN305" s="727">
        <f>+IF(CM305=0,0,CM305/CM305*100)</f>
        <v>100</v>
      </c>
      <c r="CO305" s="797">
        <f>CO306+CO307</f>
        <v>45.245911</v>
      </c>
      <c r="CP305" s="727">
        <f>+IF(CO305=0,0,CO305/CO305*100)</f>
        <v>100</v>
      </c>
      <c r="CQ305" s="797">
        <f>CQ306+CQ307</f>
        <v>89.661106000000004</v>
      </c>
      <c r="CR305" s="727">
        <f>+IF(CQ305=0,0,CQ305/CQ305*100)</f>
        <v>100</v>
      </c>
      <c r="CS305" s="797">
        <f>CS306+CS307</f>
        <v>92.229281</v>
      </c>
      <c r="CT305" s="727">
        <f>+IF(CS305=0,0,CS305/CS305*100)</f>
        <v>100</v>
      </c>
      <c r="CU305" s="797">
        <f>CU306+CU307</f>
        <v>227.13629800000001</v>
      </c>
      <c r="CV305" s="727">
        <f>+IF(CU305=0,0,CU305/CU305*100)</f>
        <v>100</v>
      </c>
      <c r="CW305" s="797">
        <f t="shared" si="284"/>
        <v>527.809888</v>
      </c>
      <c r="CX305" s="727">
        <f>+IF(CW305=0,0,CW305/CW305*100)</f>
        <v>100</v>
      </c>
      <c r="CY305" s="797">
        <f>CY306+CY307</f>
        <v>76.185231000000002</v>
      </c>
      <c r="CZ305" s="727">
        <f>+IF(CY305=0,0,CY305/CY305*100)</f>
        <v>100</v>
      </c>
      <c r="DA305" s="797">
        <f>DA306+DA307</f>
        <v>127.66173999999999</v>
      </c>
      <c r="DB305" s="727">
        <f>+IF(DA305=0,0,DA305/DA305*100)</f>
        <v>100</v>
      </c>
      <c r="DC305" s="797">
        <f>DC306+DC307</f>
        <v>129.559181</v>
      </c>
      <c r="DD305" s="727">
        <f>+IF(DC305=0,0,DC305/DC305*100)</f>
        <v>100</v>
      </c>
      <c r="DE305" s="797">
        <f>DE306+DE307</f>
        <v>333.40615200000002</v>
      </c>
      <c r="DF305" s="727">
        <f>+IF(DE305=0,0,DE305/DE305*100)</f>
        <v>100</v>
      </c>
      <c r="DG305" s="797">
        <f>DG306+DG307</f>
        <v>0</v>
      </c>
      <c r="DH305" s="727">
        <f>+IF(DG305=0,0,DG305/DG305*100)</f>
        <v>0</v>
      </c>
      <c r="DI305" s="797">
        <f>DI306+DI307</f>
        <v>0</v>
      </c>
      <c r="DJ305" s="727">
        <f>+IF(DI305=0,0,DI305/DI305*100)</f>
        <v>0</v>
      </c>
      <c r="DK305" s="797">
        <f>DK306+DK307</f>
        <v>0</v>
      </c>
      <c r="DL305" s="727">
        <f>+IF(DK305=0,0,DK305/DK305*100)</f>
        <v>0</v>
      </c>
      <c r="DM305" s="797">
        <f>DM306+DM307</f>
        <v>0</v>
      </c>
      <c r="DN305" s="727">
        <f>+IF(DM305=0,0,DM305/DM305*100)</f>
        <v>0</v>
      </c>
      <c r="DO305" s="797">
        <f t="shared" si="285"/>
        <v>333.40615200000002</v>
      </c>
      <c r="DP305" s="727">
        <f>+IF(DO305=0,0,DO305/DO305*100)</f>
        <v>100</v>
      </c>
      <c r="DR305" s="797">
        <f t="shared" si="286"/>
        <v>1087.8697</v>
      </c>
      <c r="DS305" s="727">
        <f>+IF(DR305=0,0,DR305/DR305*100)</f>
        <v>100</v>
      </c>
      <c r="DT305" s="797">
        <f>DT306+DT307</f>
        <v>90.655808333333326</v>
      </c>
      <c r="DU305" s="727">
        <f>+IF(DT305=0,0,DT305/DT305*100)</f>
        <v>100</v>
      </c>
      <c r="DV305" s="797">
        <f>DV306+DV307</f>
        <v>90.655808333333326</v>
      </c>
      <c r="DW305" s="727">
        <f>+IF(DV305=0,0,DV305/DV305*100)</f>
        <v>100</v>
      </c>
      <c r="DX305" s="797">
        <f>DX306+DX307</f>
        <v>90.655808333333326</v>
      </c>
      <c r="DY305" s="727">
        <f>+IF(DX305=0,0,DX305/DX305*100)</f>
        <v>100</v>
      </c>
      <c r="DZ305" s="797">
        <f>DZ306+DZ307</f>
        <v>271.96742499999999</v>
      </c>
      <c r="EA305" s="727">
        <f>+IF(DZ305=0,0,DZ305/DZ305*100)</f>
        <v>100</v>
      </c>
      <c r="EB305" s="797">
        <f>EB306+EB307</f>
        <v>90.655808333333326</v>
      </c>
      <c r="EC305" s="727">
        <f>+IF(EB305=0,0,EB305/EB305*100)</f>
        <v>100</v>
      </c>
      <c r="ED305" s="797">
        <f>ED306+ED307</f>
        <v>90.655808333333326</v>
      </c>
      <c r="EE305" s="727">
        <f>+IF(ED305=0,0,ED305/ED305*100)</f>
        <v>100</v>
      </c>
      <c r="EF305" s="797">
        <f>EF306+EF307</f>
        <v>90.655808333333326</v>
      </c>
      <c r="EG305" s="727">
        <f>+IF(EF305=0,0,EF305/EF305*100)</f>
        <v>100</v>
      </c>
      <c r="EH305" s="797">
        <f>EH306+EH307</f>
        <v>271.96742499999999</v>
      </c>
      <c r="EI305" s="727">
        <f>+IF(EH305=0,0,EH305/EH305*100)</f>
        <v>100</v>
      </c>
      <c r="EJ305" s="797">
        <f t="shared" si="287"/>
        <v>543.93484999999998</v>
      </c>
      <c r="EK305" s="727">
        <f>+IF(EJ305=0,0,EJ305/EJ305*100)</f>
        <v>100</v>
      </c>
      <c r="EL305" s="797">
        <f>EL306+EL307</f>
        <v>90.655808333333326</v>
      </c>
      <c r="EM305" s="727">
        <f>+IF(EL305=0,0,EL305/EL305*100)</f>
        <v>100</v>
      </c>
      <c r="EN305" s="797">
        <f>EN306+EN307</f>
        <v>90.655808333333326</v>
      </c>
      <c r="EO305" s="727">
        <f>+IF(EN305=0,0,EN305/EN305*100)</f>
        <v>100</v>
      </c>
      <c r="EP305" s="797">
        <f>EP306+EP307</f>
        <v>90.655808333333326</v>
      </c>
      <c r="EQ305" s="727">
        <f>+IF(EP305=0,0,EP305/EP305*100)</f>
        <v>100</v>
      </c>
      <c r="ER305" s="797">
        <f>ER306+ER307</f>
        <v>271.96742499999999</v>
      </c>
      <c r="ES305" s="727">
        <f>+IF(ER305=0,0,ER305/ER305*100)</f>
        <v>100</v>
      </c>
      <c r="ET305" s="797">
        <f>ET306+ET307</f>
        <v>90.655808333333326</v>
      </c>
      <c r="EU305" s="727">
        <f>+IF(ET305=0,0,ET305/ET305*100)</f>
        <v>100</v>
      </c>
      <c r="EV305" s="797">
        <f>EV306+EV307</f>
        <v>90.655808333333326</v>
      </c>
      <c r="EW305" s="727">
        <f>+IF(EV305=0,0,EV305/EV305*100)</f>
        <v>100</v>
      </c>
      <c r="EX305" s="797">
        <f>EX306+EX307</f>
        <v>90.655808333333326</v>
      </c>
      <c r="EY305" s="727">
        <f>+IF(EX305=0,0,EX305/EX305*100)</f>
        <v>100</v>
      </c>
      <c r="EZ305" s="797">
        <f>EZ306+EZ307</f>
        <v>271.96742499999999</v>
      </c>
      <c r="FA305" s="727">
        <f>+IF(EZ305=0,0,EZ305/EZ305*100)</f>
        <v>100</v>
      </c>
      <c r="FB305" s="797">
        <f t="shared" si="288"/>
        <v>543.93484999999998</v>
      </c>
      <c r="FC305" s="727">
        <f>+IF(FB305=0,0,FB305/FB305*100)</f>
        <v>100</v>
      </c>
      <c r="FD305" s="797">
        <f>FD306+FD307</f>
        <v>0</v>
      </c>
      <c r="FE305" s="727">
        <f>+IF(FD305=0,0,FD305/FD305*100)</f>
        <v>0</v>
      </c>
      <c r="FF305" s="797">
        <f>FF306+FF307</f>
        <v>0</v>
      </c>
      <c r="FG305" s="727">
        <f>+IF(FF305=0,0,FF305/FF305*100)</f>
        <v>0</v>
      </c>
      <c r="FH305" s="797">
        <f>FH306+FH307</f>
        <v>0</v>
      </c>
      <c r="FI305" s="727">
        <f>+IF(FH305=0,0,FH305/FH305*100)</f>
        <v>0</v>
      </c>
      <c r="FJ305" s="797">
        <f>FJ306+FJ307</f>
        <v>0</v>
      </c>
      <c r="FK305" s="727">
        <f>+IF(FJ305=0,0,FJ305/FJ305*100)</f>
        <v>0</v>
      </c>
    </row>
    <row r="306" spans="2:167" s="648" customFormat="1" ht="13.5" customHeight="1">
      <c r="B306" s="769"/>
      <c r="C306" s="771"/>
      <c r="D306" s="769" t="s">
        <v>4833</v>
      </c>
      <c r="E306" s="772">
        <f t="shared" si="275"/>
        <v>0</v>
      </c>
      <c r="F306" s="737">
        <f>+IF(E306=0,0,E306/E305*100)</f>
        <v>0</v>
      </c>
      <c r="G306" s="772">
        <v>0</v>
      </c>
      <c r="H306" s="737">
        <f>+IF(G306=0,0,G306/G305*100)</f>
        <v>0</v>
      </c>
      <c r="I306" s="772">
        <v>0</v>
      </c>
      <c r="J306" s="737">
        <f>+IF(I306=0,0,I306/I305*100)</f>
        <v>0</v>
      </c>
      <c r="K306" s="772">
        <v>0</v>
      </c>
      <c r="L306" s="737">
        <f>+IF(K306=0,0,K306/K305*100)</f>
        <v>0</v>
      </c>
      <c r="M306" s="772">
        <f>+G306+I306+K306</f>
        <v>0</v>
      </c>
      <c r="N306" s="737">
        <f>+IF(M306=0,0,M306/M305*100)</f>
        <v>0</v>
      </c>
      <c r="O306" s="772">
        <v>0</v>
      </c>
      <c r="P306" s="737">
        <f>+IF(O306=0,0,O306/O305*100)</f>
        <v>0</v>
      </c>
      <c r="Q306" s="772">
        <v>0</v>
      </c>
      <c r="R306" s="737">
        <f>+IF(Q306=0,0,Q306/Q305*100)</f>
        <v>0</v>
      </c>
      <c r="S306" s="772">
        <v>0</v>
      </c>
      <c r="T306" s="737">
        <f>+IF(S306=0,0,S306/S305*100)</f>
        <v>0</v>
      </c>
      <c r="U306" s="772">
        <f t="shared" si="276"/>
        <v>0</v>
      </c>
      <c r="V306" s="737">
        <f>+IF(U306=0,0,U306/U305*100)</f>
        <v>0</v>
      </c>
      <c r="W306" s="772">
        <f t="shared" si="277"/>
        <v>0</v>
      </c>
      <c r="X306" s="737">
        <f>+IF(W306=0,0,W306/W305*100)</f>
        <v>0</v>
      </c>
      <c r="Y306" s="772">
        <v>0</v>
      </c>
      <c r="Z306" s="737">
        <f>+IF(Y306=0,0,Y306/Y305*100)</f>
        <v>0</v>
      </c>
      <c r="AA306" s="772">
        <v>0</v>
      </c>
      <c r="AB306" s="737">
        <f>+IF(AA306=0,0,AA306/AA305*100)</f>
        <v>0</v>
      </c>
      <c r="AC306" s="772">
        <v>0</v>
      </c>
      <c r="AD306" s="737">
        <f>+IF(AC306=0,0,AC306/AC305*100)</f>
        <v>0</v>
      </c>
      <c r="AE306" s="772">
        <f t="shared" si="278"/>
        <v>0</v>
      </c>
      <c r="AF306" s="737">
        <f>+IF(AE306=0,0,AE306/AE305*100)</f>
        <v>0</v>
      </c>
      <c r="AG306" s="772">
        <v>0</v>
      </c>
      <c r="AH306" s="737">
        <f>+IF(AG306=0,0,AG306/AG305*100)</f>
        <v>0</v>
      </c>
      <c r="AI306" s="772">
        <v>0</v>
      </c>
      <c r="AJ306" s="737">
        <f>+IF(AI306=0,0,AI306/AI305*100)</f>
        <v>0</v>
      </c>
      <c r="AK306" s="772">
        <v>0</v>
      </c>
      <c r="AL306" s="737">
        <f>+IF(AK306=0,0,AK306/AK305*100)</f>
        <v>0</v>
      </c>
      <c r="AM306" s="772">
        <f t="shared" si="279"/>
        <v>0</v>
      </c>
      <c r="AN306" s="737">
        <f>+IF(AM306=0,0,AM306/AM305*100)</f>
        <v>0</v>
      </c>
      <c r="AO306" s="772">
        <f t="shared" si="280"/>
        <v>0</v>
      </c>
      <c r="AP306" s="737">
        <f>+IF(AO306=0,0,AO306/AO305*100)</f>
        <v>0</v>
      </c>
      <c r="AQ306" s="651"/>
      <c r="AR306" s="772">
        <v>0</v>
      </c>
      <c r="AS306" s="737">
        <f>+IF(AR306=0,0,AR306/AR305*100)</f>
        <v>0</v>
      </c>
      <c r="AT306" s="772">
        <v>0</v>
      </c>
      <c r="AU306" s="737">
        <f>+IF(AT306=0,0,AT306/AT305*100)</f>
        <v>0</v>
      </c>
      <c r="AV306" s="772">
        <v>0</v>
      </c>
      <c r="AW306" s="737">
        <f>+IF(AV306=0,0,AV306/AV305*100)</f>
        <v>0</v>
      </c>
      <c r="AX306" s="772">
        <v>0</v>
      </c>
      <c r="AY306" s="737">
        <f>+IF(AX306=0,0,AX306/AX305*100)</f>
        <v>0</v>
      </c>
      <c r="AZ306" s="772">
        <f>+AT306+AV306+AX306</f>
        <v>0</v>
      </c>
      <c r="BA306" s="737">
        <f>+IF(AZ306=0,0,AZ306/AZ305*100)</f>
        <v>0</v>
      </c>
      <c r="BB306" s="772">
        <v>0</v>
      </c>
      <c r="BC306" s="737">
        <f>+IF(BB306=0,0,BB306/BB305*100)</f>
        <v>0</v>
      </c>
      <c r="BD306" s="772">
        <v>0</v>
      </c>
      <c r="BE306" s="737">
        <f>+IF(BD306=0,0,BD306/BD305*100)</f>
        <v>0</v>
      </c>
      <c r="BF306" s="772">
        <v>0</v>
      </c>
      <c r="BG306" s="737">
        <f>+IF(BF306=0,0,BF306/BF305*100)</f>
        <v>0</v>
      </c>
      <c r="BH306" s="772">
        <f>+BB306+BD306+BF306</f>
        <v>0</v>
      </c>
      <c r="BI306" s="737">
        <f>+IF(BH306=0,0,BH306/BH305*100)</f>
        <v>0</v>
      </c>
      <c r="BJ306" s="772">
        <f t="shared" si="281"/>
        <v>0</v>
      </c>
      <c r="BK306" s="737">
        <f>+IF(BJ306=0,0,BJ306/BJ305*100)</f>
        <v>0</v>
      </c>
      <c r="BL306" s="772">
        <v>0</v>
      </c>
      <c r="BM306" s="737">
        <f>+IF(BL306=0,0,BL306/BL305*100)</f>
        <v>0</v>
      </c>
      <c r="BN306" s="772">
        <v>0</v>
      </c>
      <c r="BO306" s="737">
        <f>+IF(BN306=0,0,BN306/BN305*100)</f>
        <v>0</v>
      </c>
      <c r="BP306" s="772">
        <v>0</v>
      </c>
      <c r="BQ306" s="737">
        <f>+IF(BP306=0,0,BP306/BP305*100)</f>
        <v>0</v>
      </c>
      <c r="BR306" s="772">
        <f>+BL306+BN306+BP306</f>
        <v>0</v>
      </c>
      <c r="BS306" s="737">
        <f>+IF(BR306=0,0,BR306/BR305*100)</f>
        <v>0</v>
      </c>
      <c r="BT306" s="772">
        <v>0</v>
      </c>
      <c r="BU306" s="737">
        <f>+IF(BT306=0,0,BT306/BT305*100)</f>
        <v>0</v>
      </c>
      <c r="BV306" s="772">
        <v>0</v>
      </c>
      <c r="BW306" s="737">
        <f>+IF(BV306=0,0,BV306/BV305*100)</f>
        <v>0</v>
      </c>
      <c r="BX306" s="772">
        <v>0</v>
      </c>
      <c r="BY306" s="737">
        <f>+IF(BX306=0,0,BX306/BX305*100)</f>
        <v>0</v>
      </c>
      <c r="BZ306" s="772">
        <f>+BT306+BV306+BX306</f>
        <v>0</v>
      </c>
      <c r="CA306" s="737">
        <f>+IF(BZ306=0,0,BZ306/BZ305*100)</f>
        <v>0</v>
      </c>
      <c r="CB306" s="772">
        <f t="shared" si="282"/>
        <v>0</v>
      </c>
      <c r="CC306" s="737">
        <f>+IF(CB306=0,0,CB306/CB305*100)</f>
        <v>0</v>
      </c>
      <c r="CE306" s="772">
        <f t="shared" si="283"/>
        <v>0</v>
      </c>
      <c r="CF306" s="737">
        <f>+IF(CE306=0,0,CE306/CE305*100)</f>
        <v>0</v>
      </c>
      <c r="CG306" s="772">
        <v>0</v>
      </c>
      <c r="CH306" s="737">
        <f>+IF(CG306=0,0,CG306/CG305*100)</f>
        <v>0</v>
      </c>
      <c r="CI306" s="772">
        <v>0</v>
      </c>
      <c r="CJ306" s="737">
        <f>+IF(CI306=0,0,CI306/CI305*100)</f>
        <v>0</v>
      </c>
      <c r="CK306" s="772">
        <v>0</v>
      </c>
      <c r="CL306" s="737">
        <f>+IF(CK306=0,0,CK306/CK305*100)</f>
        <v>0</v>
      </c>
      <c r="CM306" s="772">
        <f>+CG306+CI306+CK306</f>
        <v>0</v>
      </c>
      <c r="CN306" s="737">
        <f>+IF(CM306=0,0,CM306/CM305*100)</f>
        <v>0</v>
      </c>
      <c r="CO306" s="772">
        <v>0</v>
      </c>
      <c r="CP306" s="737">
        <f>+IF(CO306=0,0,CO306/CO305*100)</f>
        <v>0</v>
      </c>
      <c r="CQ306" s="772">
        <v>0</v>
      </c>
      <c r="CR306" s="737">
        <f>+IF(CQ306=0,0,CQ306/CQ305*100)</f>
        <v>0</v>
      </c>
      <c r="CS306" s="772">
        <v>0</v>
      </c>
      <c r="CT306" s="737">
        <f>+IF(CS306=0,0,CS306/CS305*100)</f>
        <v>0</v>
      </c>
      <c r="CU306" s="772">
        <f>+CO306+CQ306+CS306</f>
        <v>0</v>
      </c>
      <c r="CV306" s="737">
        <f>+IF(CU306=0,0,CU306/CU305*100)</f>
        <v>0</v>
      </c>
      <c r="CW306" s="772">
        <f t="shared" si="284"/>
        <v>0</v>
      </c>
      <c r="CX306" s="737">
        <f>+IF(CW306=0,0,CW306/CW305*100)</f>
        <v>0</v>
      </c>
      <c r="CY306" s="772">
        <v>0</v>
      </c>
      <c r="CZ306" s="737">
        <f>+IF(CY306=0,0,CY306/CY305*100)</f>
        <v>0</v>
      </c>
      <c r="DA306" s="772">
        <v>0</v>
      </c>
      <c r="DB306" s="737">
        <f>+IF(DA306=0,0,DA306/DA305*100)</f>
        <v>0</v>
      </c>
      <c r="DC306" s="772">
        <v>0</v>
      </c>
      <c r="DD306" s="737">
        <f>+IF(DC306=0,0,DC306/DC305*100)</f>
        <v>0</v>
      </c>
      <c r="DE306" s="772">
        <f>+CY306+DA306+DC306</f>
        <v>0</v>
      </c>
      <c r="DF306" s="737">
        <f>+IF(DE306=0,0,DE306/DE305*100)</f>
        <v>0</v>
      </c>
      <c r="DG306" s="772">
        <v>0</v>
      </c>
      <c r="DH306" s="737">
        <f>+IF(DG306=0,0,DG306/DG305*100)</f>
        <v>0</v>
      </c>
      <c r="DI306" s="772">
        <v>0</v>
      </c>
      <c r="DJ306" s="737">
        <f>+IF(DI306=0,0,DI306/DI305*100)</f>
        <v>0</v>
      </c>
      <c r="DK306" s="772">
        <v>0</v>
      </c>
      <c r="DL306" s="737">
        <f>+IF(DK306=0,0,DK306/DK305*100)</f>
        <v>0</v>
      </c>
      <c r="DM306" s="772">
        <f>+DG306+DI306+DK306</f>
        <v>0</v>
      </c>
      <c r="DN306" s="737">
        <f>+IF(DM306=0,0,DM306/DM305*100)</f>
        <v>0</v>
      </c>
      <c r="DO306" s="772">
        <f t="shared" si="285"/>
        <v>0</v>
      </c>
      <c r="DP306" s="737">
        <f>+IF(DO306=0,0,DO306/DO305*100)</f>
        <v>0</v>
      </c>
      <c r="DR306" s="772">
        <f t="shared" si="286"/>
        <v>1087.8697</v>
      </c>
      <c r="DS306" s="737">
        <f>+IF(DR306=0,0,DR306/DR305*100)</f>
        <v>100</v>
      </c>
      <c r="DT306" s="772">
        <v>90.655808333333326</v>
      </c>
      <c r="DU306" s="737">
        <f>+IF(DT306=0,0,DT306/DT305*100)</f>
        <v>100</v>
      </c>
      <c r="DV306" s="772">
        <v>90.655808333333326</v>
      </c>
      <c r="DW306" s="737">
        <f>+IF(DV306=0,0,DV306/DV305*100)</f>
        <v>100</v>
      </c>
      <c r="DX306" s="772">
        <v>90.655808333333326</v>
      </c>
      <c r="DY306" s="737">
        <f>+IF(DX306=0,0,DX306/DX305*100)</f>
        <v>100</v>
      </c>
      <c r="DZ306" s="772">
        <f>+DT306+DV306+DX306</f>
        <v>271.96742499999999</v>
      </c>
      <c r="EA306" s="737">
        <f>+IF(DZ306=0,0,DZ306/DZ305*100)</f>
        <v>100</v>
      </c>
      <c r="EB306" s="772">
        <v>90.655808333333326</v>
      </c>
      <c r="EC306" s="737">
        <f>+IF(EB306=0,0,EB306/EB305*100)</f>
        <v>100</v>
      </c>
      <c r="ED306" s="772">
        <v>90.655808333333326</v>
      </c>
      <c r="EE306" s="737">
        <f>+IF(ED306=0,0,ED306/ED305*100)</f>
        <v>100</v>
      </c>
      <c r="EF306" s="772">
        <v>90.655808333333326</v>
      </c>
      <c r="EG306" s="737">
        <f>+IF(EF306=0,0,EF306/EF305*100)</f>
        <v>100</v>
      </c>
      <c r="EH306" s="772">
        <f>+EB306+ED306+EF306</f>
        <v>271.96742499999999</v>
      </c>
      <c r="EI306" s="737">
        <f>+IF(EH306=0,0,EH306/EH305*100)</f>
        <v>100</v>
      </c>
      <c r="EJ306" s="772">
        <f t="shared" si="287"/>
        <v>543.93484999999998</v>
      </c>
      <c r="EK306" s="737">
        <f>+IF(EJ306=0,0,EJ306/EJ305*100)</f>
        <v>100</v>
      </c>
      <c r="EL306" s="772">
        <v>90.655808333333326</v>
      </c>
      <c r="EM306" s="737">
        <f>+IF(EL306=0,0,EL306/EL305*100)</f>
        <v>100</v>
      </c>
      <c r="EN306" s="772">
        <v>90.655808333333326</v>
      </c>
      <c r="EO306" s="737">
        <f>+IF(EN306=0,0,EN306/EN305*100)</f>
        <v>100</v>
      </c>
      <c r="EP306" s="772">
        <v>90.655808333333326</v>
      </c>
      <c r="EQ306" s="737">
        <f>+IF(EP306=0,0,EP306/EP305*100)</f>
        <v>100</v>
      </c>
      <c r="ER306" s="772">
        <f>+EL306+EN306+EP306</f>
        <v>271.96742499999999</v>
      </c>
      <c r="ES306" s="737">
        <f>+IF(ER306=0,0,ER306/ER305*100)</f>
        <v>100</v>
      </c>
      <c r="ET306" s="772">
        <v>90.655808333333326</v>
      </c>
      <c r="EU306" s="737">
        <f>+IF(ET306=0,0,ET306/ET305*100)</f>
        <v>100</v>
      </c>
      <c r="EV306" s="772">
        <v>90.655808333333326</v>
      </c>
      <c r="EW306" s="737">
        <f>+IF(EV306=0,0,EV306/EV305*100)</f>
        <v>100</v>
      </c>
      <c r="EX306" s="772">
        <v>90.655808333333326</v>
      </c>
      <c r="EY306" s="737">
        <f>+IF(EX306=0,0,EX306/EX305*100)</f>
        <v>100</v>
      </c>
      <c r="EZ306" s="772">
        <f>+ET306+EV306+EX306</f>
        <v>271.96742499999999</v>
      </c>
      <c r="FA306" s="737">
        <f>+IF(EZ306=0,0,EZ306/EZ305*100)</f>
        <v>100</v>
      </c>
      <c r="FB306" s="772">
        <f t="shared" si="288"/>
        <v>543.93484999999998</v>
      </c>
      <c r="FC306" s="737">
        <f>+IF(FB306=0,0,FB306/FB305*100)</f>
        <v>100</v>
      </c>
      <c r="FD306" s="772">
        <v>0</v>
      </c>
      <c r="FE306" s="737">
        <f>+IF(FD306=0,0,FD306/FD305*100)</f>
        <v>0</v>
      </c>
      <c r="FF306" s="772">
        <v>0</v>
      </c>
      <c r="FG306" s="737">
        <f>+IF(FF306=0,0,FF306/FF305*100)</f>
        <v>0</v>
      </c>
      <c r="FH306" s="772">
        <v>0</v>
      </c>
      <c r="FI306" s="737">
        <f>+IF(FH306=0,0,FH306/FH305*100)</f>
        <v>0</v>
      </c>
      <c r="FJ306" s="772">
        <v>0</v>
      </c>
      <c r="FK306" s="737">
        <f>+IF(FJ306=0,0,FJ306/FJ305*100)</f>
        <v>0</v>
      </c>
    </row>
    <row r="307" spans="2:167" s="648" customFormat="1" ht="13.5" customHeight="1">
      <c r="B307" s="769"/>
      <c r="C307" s="781"/>
      <c r="D307" s="784" t="s">
        <v>4834</v>
      </c>
      <c r="E307" s="785">
        <f t="shared" si="275"/>
        <v>3188.3433039999995</v>
      </c>
      <c r="F307" s="786">
        <f>+IF(E307=0,0,E307/E305*100)</f>
        <v>100</v>
      </c>
      <c r="G307" s="785">
        <v>0</v>
      </c>
      <c r="H307" s="786">
        <f>+IF(G307=0,0,G307/G305*100)</f>
        <v>0</v>
      </c>
      <c r="I307" s="785">
        <v>0</v>
      </c>
      <c r="J307" s="786">
        <f>+IF(I307=0,0,I307/I305*100)</f>
        <v>0</v>
      </c>
      <c r="K307" s="785">
        <v>166.195865</v>
      </c>
      <c r="L307" s="786">
        <f>+IF(K307=0,0,K307/K305*100)</f>
        <v>100</v>
      </c>
      <c r="M307" s="785">
        <f>+G307+I307+K307</f>
        <v>166.195865</v>
      </c>
      <c r="N307" s="786">
        <f>+IF(M307=0,0,M307/M305*100)</f>
        <v>100</v>
      </c>
      <c r="O307" s="785">
        <v>-74.195104000000001</v>
      </c>
      <c r="P307" s="786">
        <f>+IF(O307=0,0,O307/O305*100)</f>
        <v>100</v>
      </c>
      <c r="Q307" s="785">
        <v>53.285969000000001</v>
      </c>
      <c r="R307" s="786">
        <f>+IF(Q307=0,0,Q307/Q305*100)</f>
        <v>100</v>
      </c>
      <c r="S307" s="785">
        <v>46.636802000000003</v>
      </c>
      <c r="T307" s="786">
        <f>+IF(S307=0,0,S307/S305*100)</f>
        <v>100</v>
      </c>
      <c r="U307" s="785">
        <f t="shared" si="276"/>
        <v>25.727667000000004</v>
      </c>
      <c r="V307" s="786">
        <f>+IF(U307=0,0,U307/U305*100)</f>
        <v>100</v>
      </c>
      <c r="W307" s="785">
        <f t="shared" si="277"/>
        <v>191.92353199999999</v>
      </c>
      <c r="X307" s="786">
        <f>+IF(W307=0,0,W307/W305*100)</f>
        <v>100</v>
      </c>
      <c r="Y307" s="785">
        <v>98.532905</v>
      </c>
      <c r="Z307" s="786">
        <f>+IF(Y307=0,0,Y307/Y305*100)</f>
        <v>100</v>
      </c>
      <c r="AA307" s="785">
        <v>64.243545999999995</v>
      </c>
      <c r="AB307" s="786">
        <f>+IF(AA307=0,0,AA307/AA305*100)</f>
        <v>100</v>
      </c>
      <c r="AC307" s="785">
        <v>438.93877700000002</v>
      </c>
      <c r="AD307" s="786">
        <f>+IF(AC307=0,0,AC307/AC305*100)</f>
        <v>100</v>
      </c>
      <c r="AE307" s="785">
        <f t="shared" si="278"/>
        <v>601.71522800000002</v>
      </c>
      <c r="AF307" s="786">
        <f>+IF(AE307=0,0,AE307/AE305*100)</f>
        <v>100</v>
      </c>
      <c r="AG307" s="785">
        <v>498.57364799999999</v>
      </c>
      <c r="AH307" s="786">
        <f>+IF(AG307=0,0,AG307/AG305*100)</f>
        <v>100</v>
      </c>
      <c r="AI307" s="785">
        <v>913.78910699999994</v>
      </c>
      <c r="AJ307" s="786">
        <f>+IF(AI307=0,0,AI307/AI305*100)</f>
        <v>100</v>
      </c>
      <c r="AK307" s="785">
        <v>982.34178899999995</v>
      </c>
      <c r="AL307" s="786">
        <f>+IF(AK307=0,0,AK307/AK305*100)</f>
        <v>100</v>
      </c>
      <c r="AM307" s="785">
        <f t="shared" si="279"/>
        <v>2394.7045439999997</v>
      </c>
      <c r="AN307" s="786">
        <f>+IF(AM307=0,0,AM307/AM305*100)</f>
        <v>100</v>
      </c>
      <c r="AO307" s="785">
        <f t="shared" si="280"/>
        <v>2996.4197719999997</v>
      </c>
      <c r="AP307" s="786">
        <f>+IF(AO307=0,0,AO307/AO305*100)</f>
        <v>100</v>
      </c>
      <c r="AQ307" s="651"/>
      <c r="AR307" s="785">
        <v>7796.2112090000001</v>
      </c>
      <c r="AS307" s="786">
        <f>+IF(AR307=0,0,AR307/AR305*100)</f>
        <v>100</v>
      </c>
      <c r="AT307" s="785">
        <v>902.74552800000004</v>
      </c>
      <c r="AU307" s="786">
        <f>+IF(AT307=0,0,AT307/AT305*100)</f>
        <v>100</v>
      </c>
      <c r="AV307" s="785">
        <v>453.21480000000003</v>
      </c>
      <c r="AW307" s="786">
        <f>+IF(AV307=0,0,AV307/AV305*100)</f>
        <v>100</v>
      </c>
      <c r="AX307" s="785">
        <v>460.28465199999999</v>
      </c>
      <c r="AY307" s="786">
        <f>+IF(AX307=0,0,AX307/AX305*100)</f>
        <v>100</v>
      </c>
      <c r="AZ307" s="785">
        <f>+AT307+AV307+AX307</f>
        <v>1816.2449800000002</v>
      </c>
      <c r="BA307" s="786">
        <f>+IF(AZ307=0,0,AZ307/AZ305*100)</f>
        <v>100</v>
      </c>
      <c r="BB307" s="785">
        <v>597.33910700000001</v>
      </c>
      <c r="BC307" s="786">
        <f>+IF(BB307=0,0,BB307/BB305*100)</f>
        <v>100</v>
      </c>
      <c r="BD307" s="785">
        <v>706.81124899999998</v>
      </c>
      <c r="BE307" s="786">
        <f>+IF(BD307=0,0,BD307/BD305*100)</f>
        <v>100</v>
      </c>
      <c r="BF307" s="785">
        <v>800.42713200000003</v>
      </c>
      <c r="BG307" s="786">
        <f>+IF(BF307=0,0,BF307/BF305*100)</f>
        <v>100</v>
      </c>
      <c r="BH307" s="785">
        <f>+BB307+BD307+BF307</f>
        <v>2104.5774879999999</v>
      </c>
      <c r="BI307" s="786">
        <f>+IF(BH307=0,0,BH307/BH305*100)</f>
        <v>100</v>
      </c>
      <c r="BJ307" s="785">
        <f t="shared" si="281"/>
        <v>3920.8224680000003</v>
      </c>
      <c r="BK307" s="786">
        <f>+IF(BJ307=0,0,BJ307/BJ305*100)</f>
        <v>100</v>
      </c>
      <c r="BL307" s="785">
        <v>744.17456400000003</v>
      </c>
      <c r="BM307" s="786">
        <f>+IF(BL307=0,0,BL307/BL305*100)</f>
        <v>100</v>
      </c>
      <c r="BN307" s="785">
        <v>671.962129</v>
      </c>
      <c r="BO307" s="786">
        <f>+IF(BN307=0,0,BN307/BN305*100)</f>
        <v>100</v>
      </c>
      <c r="BP307" s="785">
        <v>692.71597299999996</v>
      </c>
      <c r="BQ307" s="786">
        <f>+IF(BP307=0,0,BP307/BP305*100)</f>
        <v>100</v>
      </c>
      <c r="BR307" s="785">
        <f>+BL307+BN307+BP307</f>
        <v>2108.8526659999998</v>
      </c>
      <c r="BS307" s="786">
        <f>+IF(BR307=0,0,BR307/BR305*100)</f>
        <v>100</v>
      </c>
      <c r="BT307" s="785">
        <v>744.71136200000001</v>
      </c>
      <c r="BU307" s="786">
        <f>+IF(BT307=0,0,BT307/BT305*100)</f>
        <v>100</v>
      </c>
      <c r="BV307" s="785">
        <v>693.51531799999998</v>
      </c>
      <c r="BW307" s="786">
        <f>+IF(BV307=0,0,BV307/BV305*100)</f>
        <v>100</v>
      </c>
      <c r="BX307" s="785">
        <v>328.30939499999999</v>
      </c>
      <c r="BY307" s="786">
        <f>+IF(BX307=0,0,BX307/BX305*100)</f>
        <v>100</v>
      </c>
      <c r="BZ307" s="785">
        <f>+BT307+BV307+BX307</f>
        <v>1766.536075</v>
      </c>
      <c r="CA307" s="786">
        <f>+IF(BZ307=0,0,BZ307/BZ305*100)</f>
        <v>100</v>
      </c>
      <c r="CB307" s="785">
        <f t="shared" si="282"/>
        <v>3875.3887409999998</v>
      </c>
      <c r="CC307" s="786">
        <f>+IF(CB307=0,0,CB307/CB305*100)</f>
        <v>100</v>
      </c>
      <c r="CE307" s="785">
        <f t="shared" si="283"/>
        <v>861.21604000000002</v>
      </c>
      <c r="CF307" s="786">
        <f>+IF(CE307=0,0,CE307/CE305*100)</f>
        <v>100</v>
      </c>
      <c r="CG307" s="785">
        <v>129.26941199999999</v>
      </c>
      <c r="CH307" s="786">
        <f>+IF(CG307=0,0,CG307/CG305*100)</f>
        <v>100</v>
      </c>
      <c r="CI307" s="785">
        <v>95.512123000000003</v>
      </c>
      <c r="CJ307" s="786">
        <f>+IF(CI307=0,0,CI307/CI305*100)</f>
        <v>100</v>
      </c>
      <c r="CK307" s="785">
        <v>75.892054999999999</v>
      </c>
      <c r="CL307" s="786">
        <f>+IF(CK307=0,0,CK307/CK305*100)</f>
        <v>100</v>
      </c>
      <c r="CM307" s="785">
        <f>+CG307+CI307+CK307</f>
        <v>300.67358999999999</v>
      </c>
      <c r="CN307" s="786">
        <f>+IF(CM307=0,0,CM307/CM305*100)</f>
        <v>100</v>
      </c>
      <c r="CO307" s="785">
        <v>45.245911</v>
      </c>
      <c r="CP307" s="786">
        <f>+IF(CO307=0,0,CO307/CO305*100)</f>
        <v>100</v>
      </c>
      <c r="CQ307" s="785">
        <v>89.661106000000004</v>
      </c>
      <c r="CR307" s="786">
        <f>+IF(CQ307=0,0,CQ307/CQ305*100)</f>
        <v>100</v>
      </c>
      <c r="CS307" s="785">
        <v>92.229281</v>
      </c>
      <c r="CT307" s="786">
        <f>+IF(CS307=0,0,CS307/CS305*100)</f>
        <v>100</v>
      </c>
      <c r="CU307" s="785">
        <f>+CO307+CQ307+CS307</f>
        <v>227.13629800000001</v>
      </c>
      <c r="CV307" s="786">
        <f>+IF(CU307=0,0,CU307/CU305*100)</f>
        <v>100</v>
      </c>
      <c r="CW307" s="785">
        <f t="shared" si="284"/>
        <v>527.809888</v>
      </c>
      <c r="CX307" s="786">
        <f>+IF(CW307=0,0,CW307/CW305*100)</f>
        <v>100</v>
      </c>
      <c r="CY307" s="785">
        <v>76.185231000000002</v>
      </c>
      <c r="CZ307" s="786">
        <f>+IF(CY307=0,0,CY307/CY305*100)</f>
        <v>100</v>
      </c>
      <c r="DA307" s="785">
        <v>127.66173999999999</v>
      </c>
      <c r="DB307" s="786">
        <f>+IF(DA307=0,0,DA307/DA305*100)</f>
        <v>100</v>
      </c>
      <c r="DC307" s="785">
        <v>129.559181</v>
      </c>
      <c r="DD307" s="786">
        <f>+IF(DC307=0,0,DC307/DC305*100)</f>
        <v>100</v>
      </c>
      <c r="DE307" s="785">
        <f>+CY307+DA307+DC307</f>
        <v>333.40615200000002</v>
      </c>
      <c r="DF307" s="786">
        <f>+IF(DE307=0,0,DE307/DE305*100)</f>
        <v>100</v>
      </c>
      <c r="DG307" s="785">
        <v>0</v>
      </c>
      <c r="DH307" s="786">
        <f>+IF(DG307=0,0,DG307/DG305*100)</f>
        <v>0</v>
      </c>
      <c r="DI307" s="785">
        <v>0</v>
      </c>
      <c r="DJ307" s="786">
        <f>+IF(DI307=0,0,DI307/DI305*100)</f>
        <v>0</v>
      </c>
      <c r="DK307" s="785">
        <v>0</v>
      </c>
      <c r="DL307" s="786">
        <f>+IF(DK307=0,0,DK307/DK305*100)</f>
        <v>0</v>
      </c>
      <c r="DM307" s="785">
        <f>+DG307+DI307+DK307</f>
        <v>0</v>
      </c>
      <c r="DN307" s="786">
        <f>+IF(DM307=0,0,DM307/DM305*100)</f>
        <v>0</v>
      </c>
      <c r="DO307" s="785">
        <f t="shared" si="285"/>
        <v>333.40615200000002</v>
      </c>
      <c r="DP307" s="786">
        <f>+IF(DO307=0,0,DO307/DO305*100)</f>
        <v>100</v>
      </c>
      <c r="DR307" s="785">
        <f t="shared" si="286"/>
        <v>0</v>
      </c>
      <c r="DS307" s="786">
        <f>+IF(DR307=0,0,DR307/DR305*100)</f>
        <v>0</v>
      </c>
      <c r="DT307" s="785">
        <v>0</v>
      </c>
      <c r="DU307" s="786">
        <f>+IF(DT307=0,0,DT307/DT305*100)</f>
        <v>0</v>
      </c>
      <c r="DV307" s="785">
        <v>0</v>
      </c>
      <c r="DW307" s="786">
        <f>+IF(DV307=0,0,DV307/DV305*100)</f>
        <v>0</v>
      </c>
      <c r="DX307" s="785">
        <v>0</v>
      </c>
      <c r="DY307" s="786">
        <f>+IF(DX307=0,0,DX307/DX305*100)</f>
        <v>0</v>
      </c>
      <c r="DZ307" s="785">
        <f>+DT307+DV307+DX307</f>
        <v>0</v>
      </c>
      <c r="EA307" s="786">
        <f>+IF(DZ307=0,0,DZ307/DZ305*100)</f>
        <v>0</v>
      </c>
      <c r="EB307" s="785">
        <v>0</v>
      </c>
      <c r="EC307" s="786">
        <f>+IF(EB307=0,0,EB307/EB305*100)</f>
        <v>0</v>
      </c>
      <c r="ED307" s="785">
        <v>0</v>
      </c>
      <c r="EE307" s="786">
        <f>+IF(ED307=0,0,ED307/ED305*100)</f>
        <v>0</v>
      </c>
      <c r="EF307" s="785">
        <v>0</v>
      </c>
      <c r="EG307" s="786">
        <f>+IF(EF307=0,0,EF307/EF305*100)</f>
        <v>0</v>
      </c>
      <c r="EH307" s="785">
        <f>+EB307+ED307+EF307</f>
        <v>0</v>
      </c>
      <c r="EI307" s="786">
        <f>+IF(EH307=0,0,EH307/EH305*100)</f>
        <v>0</v>
      </c>
      <c r="EJ307" s="785">
        <f t="shared" si="287"/>
        <v>0</v>
      </c>
      <c r="EK307" s="786">
        <f>+IF(EJ307=0,0,EJ307/EJ305*100)</f>
        <v>0</v>
      </c>
      <c r="EL307" s="785">
        <v>0</v>
      </c>
      <c r="EM307" s="786">
        <f>+IF(EL307=0,0,EL307/EL305*100)</f>
        <v>0</v>
      </c>
      <c r="EN307" s="785">
        <v>0</v>
      </c>
      <c r="EO307" s="786">
        <f>+IF(EN307=0,0,EN307/EN305*100)</f>
        <v>0</v>
      </c>
      <c r="EP307" s="785">
        <v>0</v>
      </c>
      <c r="EQ307" s="786">
        <f>+IF(EP307=0,0,EP307/EP305*100)</f>
        <v>0</v>
      </c>
      <c r="ER307" s="785">
        <f>+EL307+EN307+EP307</f>
        <v>0</v>
      </c>
      <c r="ES307" s="786">
        <f>+IF(ER307=0,0,ER307/ER305*100)</f>
        <v>0</v>
      </c>
      <c r="ET307" s="785">
        <v>0</v>
      </c>
      <c r="EU307" s="786">
        <f>+IF(ET307=0,0,ET307/ET305*100)</f>
        <v>0</v>
      </c>
      <c r="EV307" s="785">
        <v>0</v>
      </c>
      <c r="EW307" s="786">
        <f>+IF(EV307=0,0,EV307/EV305*100)</f>
        <v>0</v>
      </c>
      <c r="EX307" s="785">
        <v>0</v>
      </c>
      <c r="EY307" s="786">
        <f>+IF(EX307=0,0,EX307/EX305*100)</f>
        <v>0</v>
      </c>
      <c r="EZ307" s="785">
        <f>+ET307+EV307+EX307</f>
        <v>0</v>
      </c>
      <c r="FA307" s="786">
        <f>+IF(EZ307=0,0,EZ307/EZ305*100)</f>
        <v>0</v>
      </c>
      <c r="FB307" s="785">
        <f t="shared" si="288"/>
        <v>0</v>
      </c>
      <c r="FC307" s="786">
        <f>+IF(FB307=0,0,FB307/FB305*100)</f>
        <v>0</v>
      </c>
      <c r="FD307" s="785">
        <v>0</v>
      </c>
      <c r="FE307" s="786">
        <f>+IF(FD307=0,0,FD307/FD305*100)</f>
        <v>0</v>
      </c>
      <c r="FF307" s="785">
        <v>0</v>
      </c>
      <c r="FG307" s="786">
        <f>+IF(FF307=0,0,FF307/FF305*100)</f>
        <v>0</v>
      </c>
      <c r="FH307" s="785">
        <v>0</v>
      </c>
      <c r="FI307" s="786">
        <f>+IF(FH307=0,0,FH307/FH305*100)</f>
        <v>0</v>
      </c>
      <c r="FJ307" s="785">
        <v>0</v>
      </c>
      <c r="FK307" s="786">
        <f>+IF(FJ307=0,0,FJ307/FJ305*100)</f>
        <v>0</v>
      </c>
    </row>
    <row r="308" spans="2:167" s="648" customFormat="1" ht="13.5" customHeight="1">
      <c r="B308" s="769"/>
      <c r="C308" s="771" t="s">
        <v>4835</v>
      </c>
      <c r="D308" s="769"/>
      <c r="E308" s="772">
        <f t="shared" si="275"/>
        <v>8731.8321437324012</v>
      </c>
      <c r="F308" s="737">
        <f>+IF(E308=0,0,E308/E308*100)</f>
        <v>100</v>
      </c>
      <c r="G308" s="772">
        <f>SUM(G309:G312)</f>
        <v>544.23573699999997</v>
      </c>
      <c r="H308" s="737">
        <f>+IF(G308=0,0,G308/G308*100)</f>
        <v>100</v>
      </c>
      <c r="I308" s="772">
        <f>SUM(I309:I312)</f>
        <v>119.642427</v>
      </c>
      <c r="J308" s="737">
        <f>+IF(I308=0,0,I308/I308*100)</f>
        <v>100</v>
      </c>
      <c r="K308" s="772">
        <f>SUM(K309:K312)</f>
        <v>959.56274100000007</v>
      </c>
      <c r="L308" s="737">
        <f>+IF(K308=0,0,K308/K308*100)</f>
        <v>100</v>
      </c>
      <c r="M308" s="772">
        <f>SUM(M309:M312)</f>
        <v>1623.4409049999999</v>
      </c>
      <c r="N308" s="737">
        <f>+IF(M308=0,0,M308/M308*100)</f>
        <v>100</v>
      </c>
      <c r="O308" s="772">
        <f>SUM(O309:O312)</f>
        <v>492.7989017324</v>
      </c>
      <c r="P308" s="737">
        <f>+IF(O308=0,0,O308/O308*100)</f>
        <v>100</v>
      </c>
      <c r="Q308" s="772">
        <f>SUM(Q309:Q312)</f>
        <v>619.46326199999999</v>
      </c>
      <c r="R308" s="737">
        <f>+IF(Q308=0,0,Q308/Q308*100)</f>
        <v>100</v>
      </c>
      <c r="S308" s="772">
        <f>SUM(S309:S312)</f>
        <v>579.35783500000002</v>
      </c>
      <c r="T308" s="737">
        <f>+IF(S308=0,0,S308/S308*100)</f>
        <v>100</v>
      </c>
      <c r="U308" s="772">
        <f t="shared" si="276"/>
        <v>1691.6199987324001</v>
      </c>
      <c r="V308" s="737">
        <f>+IF(U308=0,0,U308/U308*100)</f>
        <v>100</v>
      </c>
      <c r="W308" s="772">
        <f t="shared" si="277"/>
        <v>3315.0609037324002</v>
      </c>
      <c r="X308" s="737">
        <f>+IF(W308=0,0,W308/W308*100)</f>
        <v>100</v>
      </c>
      <c r="Y308" s="772">
        <f>SUM(Y309:Y312)</f>
        <v>1640.1034159999999</v>
      </c>
      <c r="Z308" s="737">
        <f>+IF(Y308=0,0,Y308/Y308*100)</f>
        <v>100</v>
      </c>
      <c r="AA308" s="772">
        <f>SUM(AA309:AA312)</f>
        <v>499.64162099999999</v>
      </c>
      <c r="AB308" s="737">
        <f>+IF(AA308=0,0,AA308/AA308*100)</f>
        <v>100</v>
      </c>
      <c r="AC308" s="772">
        <f>SUM(AC309:AC312)</f>
        <v>747.42190299999993</v>
      </c>
      <c r="AD308" s="737">
        <f>+IF(AC308=0,0,AC308/AC308*100)</f>
        <v>100</v>
      </c>
      <c r="AE308" s="772">
        <f t="shared" si="278"/>
        <v>2887.1669399999996</v>
      </c>
      <c r="AF308" s="737">
        <f>+IF(AE308=0,0,AE308/AE308*100)</f>
        <v>100</v>
      </c>
      <c r="AG308" s="772">
        <f>SUM(AG309:AG312)</f>
        <v>527.06413299999997</v>
      </c>
      <c r="AH308" s="737">
        <f>+IF(AG308=0,0,AG308/AG308*100)</f>
        <v>100</v>
      </c>
      <c r="AI308" s="772">
        <f>SUM(AI309:AI312)</f>
        <v>873.71213599999999</v>
      </c>
      <c r="AJ308" s="737">
        <f>+IF(AI308=0,0,AI308/AI308*100)</f>
        <v>100</v>
      </c>
      <c r="AK308" s="772">
        <f>SUM(AK309:AK312)</f>
        <v>1128.828031</v>
      </c>
      <c r="AL308" s="737">
        <f>+IF(AK308=0,0,AK308/AK308*100)</f>
        <v>100</v>
      </c>
      <c r="AM308" s="772">
        <f t="shared" si="279"/>
        <v>2529.6043</v>
      </c>
      <c r="AN308" s="737">
        <f>+IF(AM308=0,0,AM308/AM308*100)</f>
        <v>100</v>
      </c>
      <c r="AO308" s="772">
        <f t="shared" si="280"/>
        <v>5416.77124</v>
      </c>
      <c r="AP308" s="737">
        <f>+IF(AO308=0,0,AO308/AO308*100)</f>
        <v>100</v>
      </c>
      <c r="AQ308" s="651"/>
      <c r="AR308" s="772">
        <f>SUM(AR309:AR312)</f>
        <v>13030.253488</v>
      </c>
      <c r="AS308" s="737">
        <f>+IF(AR308=0,0,AR308/AR308*100)</f>
        <v>100</v>
      </c>
      <c r="AT308" s="772">
        <f>SUM(AT309:AT312)</f>
        <v>1010.095413</v>
      </c>
      <c r="AU308" s="737">
        <f>+IF(AT308=0,0,AT308/AT308*100)</f>
        <v>100</v>
      </c>
      <c r="AV308" s="772">
        <f>SUM(AV309:AV312)</f>
        <v>953.32401900000002</v>
      </c>
      <c r="AW308" s="737">
        <f>+IF(AV308=0,0,AV308/AV308*100)</f>
        <v>100</v>
      </c>
      <c r="AX308" s="772">
        <f>SUM(AX309:AX312)</f>
        <v>1353.7997739999998</v>
      </c>
      <c r="AY308" s="737">
        <f>+IF(AX308=0,0,AX308/AX308*100)</f>
        <v>100</v>
      </c>
      <c r="AZ308" s="772">
        <f>SUM(AZ309:AZ312)</f>
        <v>3317.2192059999998</v>
      </c>
      <c r="BA308" s="737">
        <f>+IF(AZ308=0,0,AZ308/AZ308*100)</f>
        <v>100</v>
      </c>
      <c r="BB308" s="772">
        <f>SUM(BB309:BB312)</f>
        <v>742.30853400000001</v>
      </c>
      <c r="BC308" s="737">
        <f>+IF(BB308=0,0,BB308/BB308*100)</f>
        <v>100</v>
      </c>
      <c r="BD308" s="772">
        <f>SUM(BD309:BD312)</f>
        <v>510.307275</v>
      </c>
      <c r="BE308" s="737">
        <f>+IF(BD308=0,0,BD308/BD308*100)</f>
        <v>100</v>
      </c>
      <c r="BF308" s="772">
        <f>SUM(BF309:BF312)</f>
        <v>400.10313400000001</v>
      </c>
      <c r="BG308" s="737">
        <f>+IF(BF308=0,0,BF308/BF308*100)</f>
        <v>100</v>
      </c>
      <c r="BH308" s="772">
        <f>SUM(BH309:BH312)</f>
        <v>1652.7189429999999</v>
      </c>
      <c r="BI308" s="737">
        <f>+IF(BH308=0,0,BH308/BH308*100)</f>
        <v>100</v>
      </c>
      <c r="BJ308" s="772">
        <f t="shared" si="281"/>
        <v>4969.9381489999996</v>
      </c>
      <c r="BK308" s="737">
        <f>+IF(BJ308=0,0,BJ308/BJ308*100)</f>
        <v>100</v>
      </c>
      <c r="BL308" s="772">
        <f>SUM(BL309:BL312)</f>
        <v>1242.672008</v>
      </c>
      <c r="BM308" s="737">
        <f>+IF(BL308=0,0,BL308/BL308*100)</f>
        <v>100</v>
      </c>
      <c r="BN308" s="772">
        <f>SUM(BN309:BN312)</f>
        <v>1091.0567700000001</v>
      </c>
      <c r="BO308" s="737">
        <f>+IF(BN308=0,0,BN308/BN308*100)</f>
        <v>100</v>
      </c>
      <c r="BP308" s="772">
        <f>SUM(BP309:BP312)</f>
        <v>833.918676</v>
      </c>
      <c r="BQ308" s="737">
        <f>+IF(BP308=0,0,BP308/BP308*100)</f>
        <v>100</v>
      </c>
      <c r="BR308" s="772">
        <f>SUM(BR309:BR312)</f>
        <v>3167.6474539999999</v>
      </c>
      <c r="BS308" s="737">
        <f>+IF(BR308=0,0,BR308/BR308*100)</f>
        <v>100</v>
      </c>
      <c r="BT308" s="772">
        <f>SUM(BT309:BT312)</f>
        <v>822.58752500000003</v>
      </c>
      <c r="BU308" s="737">
        <f>+IF(BT308=0,0,BT308/BT308*100)</f>
        <v>100</v>
      </c>
      <c r="BV308" s="772">
        <f>SUM(BV309:BV312)</f>
        <v>2122.4951179999998</v>
      </c>
      <c r="BW308" s="737">
        <f>+IF(BV308=0,0,BV308/BV308*100)</f>
        <v>100</v>
      </c>
      <c r="BX308" s="772">
        <f>SUM(BX309:BX312)</f>
        <v>1947.5852419999999</v>
      </c>
      <c r="BY308" s="737">
        <f>+IF(BX308=0,0,BX308/BX308*100)</f>
        <v>100</v>
      </c>
      <c r="BZ308" s="772">
        <f>SUM(BZ309:BZ312)</f>
        <v>4892.6678849999998</v>
      </c>
      <c r="CA308" s="737">
        <f>+IF(BZ308=0,0,BZ308/BZ308*100)</f>
        <v>100</v>
      </c>
      <c r="CB308" s="772">
        <f t="shared" si="282"/>
        <v>8060.3153389999998</v>
      </c>
      <c r="CC308" s="737">
        <f>+IF(CB308=0,0,CB308/CB308*100)</f>
        <v>100</v>
      </c>
      <c r="CE308" s="772">
        <f t="shared" si="283"/>
        <v>9285.1284159999996</v>
      </c>
      <c r="CF308" s="737">
        <f>+IF(CE308=0,0,CE308/CE308*100)</f>
        <v>100</v>
      </c>
      <c r="CG308" s="772">
        <f>SUM(CG309:CG312)</f>
        <v>1593.563666</v>
      </c>
      <c r="CH308" s="737">
        <f>+IF(CG308=0,0,CG308/CG308*100)</f>
        <v>100</v>
      </c>
      <c r="CI308" s="772">
        <f>SUM(CI309:CI312)</f>
        <v>970.65660500000001</v>
      </c>
      <c r="CJ308" s="737">
        <f>+IF(CI308=0,0,CI308/CI308*100)</f>
        <v>100</v>
      </c>
      <c r="CK308" s="772">
        <f>SUM(CK309:CK312)</f>
        <v>766.54519500000004</v>
      </c>
      <c r="CL308" s="737">
        <f>+IF(CK308=0,0,CK308/CK308*100)</f>
        <v>100</v>
      </c>
      <c r="CM308" s="772">
        <f>SUM(CM309:CM312)</f>
        <v>3330.7654660000003</v>
      </c>
      <c r="CN308" s="737">
        <f>+IF(CM308=0,0,CM308/CM308*100)</f>
        <v>100</v>
      </c>
      <c r="CO308" s="772">
        <f>SUM(CO309:CO312)</f>
        <v>480.19060000000002</v>
      </c>
      <c r="CP308" s="737">
        <f>+IF(CO308=0,0,CO308/CO308*100)</f>
        <v>100</v>
      </c>
      <c r="CQ308" s="772">
        <f>SUM(CQ309:CQ312)</f>
        <v>866.53062199999999</v>
      </c>
      <c r="CR308" s="737">
        <f>+IF(CQ308=0,0,CQ308/CQ308*100)</f>
        <v>100</v>
      </c>
      <c r="CS308" s="772">
        <f>SUM(CS309:CS312)</f>
        <v>1776.18552</v>
      </c>
      <c r="CT308" s="737">
        <f>+IF(CS308=0,0,CS308/CS308*100)</f>
        <v>100</v>
      </c>
      <c r="CU308" s="772">
        <f>SUM(CU309:CU312)</f>
        <v>3122.9067420000001</v>
      </c>
      <c r="CV308" s="737">
        <f>+IF(CU308=0,0,CU308/CU308*100)</f>
        <v>100</v>
      </c>
      <c r="CW308" s="772">
        <f t="shared" si="284"/>
        <v>6453.672208</v>
      </c>
      <c r="CX308" s="737">
        <f>+IF(CW308=0,0,CW308/CW308*100)</f>
        <v>100</v>
      </c>
      <c r="CY308" s="772">
        <f>SUM(CY309:CY312)</f>
        <v>809.68303100000003</v>
      </c>
      <c r="CZ308" s="737">
        <f>+IF(CY308=0,0,CY308/CY308*100)</f>
        <v>100</v>
      </c>
      <c r="DA308" s="772">
        <f>SUM(DA309:DA312)</f>
        <v>1032.80935</v>
      </c>
      <c r="DB308" s="737">
        <f>+IF(DA308=0,0,DA308/DA308*100)</f>
        <v>100</v>
      </c>
      <c r="DC308" s="772">
        <f>SUM(DC309:DC312)</f>
        <v>987.32190700000001</v>
      </c>
      <c r="DD308" s="737">
        <f>+IF(DC308=0,0,DC308/DC308*100)</f>
        <v>100</v>
      </c>
      <c r="DE308" s="772">
        <f>SUM(DE309:DE312)</f>
        <v>2829.814288</v>
      </c>
      <c r="DF308" s="737">
        <f>+IF(DE308=0,0,DE308/DE308*100)</f>
        <v>100</v>
      </c>
      <c r="DG308" s="772">
        <f>SUM(DG309:DG312)</f>
        <v>1.6419199999999998</v>
      </c>
      <c r="DH308" s="737">
        <f>+IF(DG308=0,0,DG308/DG308*100)</f>
        <v>100</v>
      </c>
      <c r="DI308" s="772">
        <f>SUM(DI309:DI312)</f>
        <v>0</v>
      </c>
      <c r="DJ308" s="737">
        <f>+IF(DI308=0,0,DI308/DI308*100)</f>
        <v>0</v>
      </c>
      <c r="DK308" s="772">
        <f>SUM(DK309:DK312)</f>
        <v>0</v>
      </c>
      <c r="DL308" s="737">
        <f>+IF(DK308=0,0,DK308/DK308*100)</f>
        <v>0</v>
      </c>
      <c r="DM308" s="772">
        <f>SUM(DM309:DM312)</f>
        <v>1.6419199999999998</v>
      </c>
      <c r="DN308" s="737">
        <f>+IF(DM308=0,0,DM308/DM308*100)</f>
        <v>100</v>
      </c>
      <c r="DO308" s="772">
        <f t="shared" si="285"/>
        <v>2831.4562080000001</v>
      </c>
      <c r="DP308" s="737">
        <f>+IF(DO308=0,0,DO308/DO308*100)</f>
        <v>100</v>
      </c>
      <c r="DR308" s="772">
        <f t="shared" si="286"/>
        <v>3368.6486486486483</v>
      </c>
      <c r="DS308" s="737">
        <f>+IF(DR308=0,0,DR308/DR308*100)</f>
        <v>100</v>
      </c>
      <c r="DT308" s="772">
        <f>SUM(DT309:DT312)</f>
        <v>85.585585585585576</v>
      </c>
      <c r="DU308" s="737">
        <f>+IF(DT308=0,0,DT308/DT308*100)</f>
        <v>100</v>
      </c>
      <c r="DV308" s="772">
        <f>SUM(DV309:DV312)</f>
        <v>85.585585585585576</v>
      </c>
      <c r="DW308" s="737">
        <f>+IF(DV308=0,0,DV308/DV308*100)</f>
        <v>100</v>
      </c>
      <c r="DX308" s="772">
        <f>SUM(DX309:DX312)</f>
        <v>285.85585585585579</v>
      </c>
      <c r="DY308" s="737">
        <f>+IF(DX308=0,0,DX308/DX308*100)</f>
        <v>100</v>
      </c>
      <c r="DZ308" s="772">
        <f>SUM(DZ309:DZ312)</f>
        <v>457.02702702702697</v>
      </c>
      <c r="EA308" s="737">
        <f>+IF(DZ308=0,0,DZ308/DZ308*100)</f>
        <v>100</v>
      </c>
      <c r="EB308" s="772">
        <f>SUM(EB309:EB312)</f>
        <v>85.585585585585576</v>
      </c>
      <c r="EC308" s="737">
        <f>+IF(EB308=0,0,EB308/EB308*100)</f>
        <v>100</v>
      </c>
      <c r="ED308" s="772">
        <f>SUM(ED309:ED312)</f>
        <v>85.585585585585576</v>
      </c>
      <c r="EE308" s="737">
        <f>+IF(ED308=0,0,ED308/ED308*100)</f>
        <v>100</v>
      </c>
      <c r="EF308" s="772">
        <f>SUM(EF309:EF312)</f>
        <v>285.85585585585579</v>
      </c>
      <c r="EG308" s="737">
        <f>+IF(EF308=0,0,EF308/EF308*100)</f>
        <v>100</v>
      </c>
      <c r="EH308" s="772">
        <f>SUM(EH309:EH312)</f>
        <v>457.02702702702697</v>
      </c>
      <c r="EI308" s="737">
        <f>+IF(EH308=0,0,EH308/EH308*100)</f>
        <v>100</v>
      </c>
      <c r="EJ308" s="772">
        <f t="shared" si="287"/>
        <v>914.05405405405395</v>
      </c>
      <c r="EK308" s="737">
        <f>+IF(EJ308=0,0,EJ308/EJ308*100)</f>
        <v>100</v>
      </c>
      <c r="EL308" s="772">
        <f>SUM(EL309:EL312)</f>
        <v>85.585585585585576</v>
      </c>
      <c r="EM308" s="737">
        <f>+IF(EL308=0,0,EL308/EL308*100)</f>
        <v>100</v>
      </c>
      <c r="EN308" s="772">
        <f>SUM(EN309:EN312)</f>
        <v>85.585585585585576</v>
      </c>
      <c r="EO308" s="737">
        <f>+IF(EN308=0,0,EN308/EN308*100)</f>
        <v>100</v>
      </c>
      <c r="EP308" s="772">
        <f>SUM(EP309:EP312)</f>
        <v>285.85585585585579</v>
      </c>
      <c r="EQ308" s="737">
        <f>+IF(EP308=0,0,EP308/EP308*100)</f>
        <v>100</v>
      </c>
      <c r="ER308" s="772">
        <f>SUM(ER309:ER312)</f>
        <v>457.02702702702697</v>
      </c>
      <c r="ES308" s="737">
        <f>+IF(ER308=0,0,ER308/ER308*100)</f>
        <v>100</v>
      </c>
      <c r="ET308" s="772">
        <f>SUM(ET309:ET312)</f>
        <v>85.585585585585576</v>
      </c>
      <c r="EU308" s="737">
        <f>+IF(ET308=0,0,ET308/ET308*100)</f>
        <v>100</v>
      </c>
      <c r="EV308" s="772">
        <f>SUM(EV309:EV312)</f>
        <v>1626.1261261261263</v>
      </c>
      <c r="EW308" s="737">
        <f>+IF(EV308=0,0,EV308/EV308*100)</f>
        <v>100</v>
      </c>
      <c r="EX308" s="772">
        <f>SUM(EX309:EX312)</f>
        <v>285.85585585585579</v>
      </c>
      <c r="EY308" s="737">
        <f>+IF(EX308=0,0,EX308/EX308*100)</f>
        <v>100</v>
      </c>
      <c r="EZ308" s="772">
        <f>SUM(EZ309:EZ312)</f>
        <v>1997.5675675675675</v>
      </c>
      <c r="FA308" s="737">
        <f>+IF(EZ308=0,0,EZ308/EZ308*100)</f>
        <v>100</v>
      </c>
      <c r="FB308" s="772">
        <f t="shared" si="288"/>
        <v>2454.5945945945946</v>
      </c>
      <c r="FC308" s="737">
        <f>+IF(FB308=0,0,FB308/FB308*100)</f>
        <v>100</v>
      </c>
      <c r="FD308" s="772">
        <f>SUM(FD309:FD312)</f>
        <v>0</v>
      </c>
      <c r="FE308" s="737">
        <f>+IF(FD308=0,0,FD308/FD308*100)</f>
        <v>0</v>
      </c>
      <c r="FF308" s="772">
        <f>SUM(FF309:FF312)</f>
        <v>0</v>
      </c>
      <c r="FG308" s="737">
        <f>+IF(FF308=0,0,FF308/FF308*100)</f>
        <v>0</v>
      </c>
      <c r="FH308" s="772">
        <f>SUM(FH309:FH312)</f>
        <v>0</v>
      </c>
      <c r="FI308" s="737">
        <f>+IF(FH308=0,0,FH308/FH308*100)</f>
        <v>0</v>
      </c>
      <c r="FJ308" s="772">
        <f>SUM(FJ309:FJ312)</f>
        <v>0</v>
      </c>
      <c r="FK308" s="737">
        <f>+IF(FJ308=0,0,FJ308/FJ308*100)</f>
        <v>0</v>
      </c>
    </row>
    <row r="309" spans="2:167" s="648" customFormat="1" ht="13.5" customHeight="1">
      <c r="B309" s="769"/>
      <c r="C309" s="771"/>
      <c r="D309" s="728" t="s">
        <v>4836</v>
      </c>
      <c r="E309" s="770">
        <f t="shared" si="275"/>
        <v>0</v>
      </c>
      <c r="F309" s="726">
        <f>+IF(E309=0,0,E309/E308*100)</f>
        <v>0</v>
      </c>
      <c r="G309" s="770">
        <v>0</v>
      </c>
      <c r="H309" s="726">
        <f>+IF(G309=0,0,G309/G308*100)</f>
        <v>0</v>
      </c>
      <c r="I309" s="770">
        <v>0</v>
      </c>
      <c r="J309" s="726">
        <f>+IF(I309=0,0,I309/I308*100)</f>
        <v>0</v>
      </c>
      <c r="K309" s="770">
        <v>0</v>
      </c>
      <c r="L309" s="726">
        <f>+IF(K309=0,0,K309/K308*100)</f>
        <v>0</v>
      </c>
      <c r="M309" s="770">
        <f>+G309+I309+K309</f>
        <v>0</v>
      </c>
      <c r="N309" s="726">
        <f>+IF(M309=0,0,M309/M308*100)</f>
        <v>0</v>
      </c>
      <c r="O309" s="770">
        <v>0</v>
      </c>
      <c r="P309" s="726">
        <f>+IF(O309=0,0,O309/O308*100)</f>
        <v>0</v>
      </c>
      <c r="Q309" s="770">
        <v>0</v>
      </c>
      <c r="R309" s="726">
        <f>+IF(Q309=0,0,Q309/Q308*100)</f>
        <v>0</v>
      </c>
      <c r="S309" s="770">
        <v>0</v>
      </c>
      <c r="T309" s="726">
        <f>+IF(S309=0,0,S309/S308*100)</f>
        <v>0</v>
      </c>
      <c r="U309" s="770">
        <f t="shared" si="276"/>
        <v>0</v>
      </c>
      <c r="V309" s="726">
        <f>+IF(U309=0,0,U309/U308*100)</f>
        <v>0</v>
      </c>
      <c r="W309" s="770">
        <f t="shared" si="277"/>
        <v>0</v>
      </c>
      <c r="X309" s="726">
        <f>+IF(W309=0,0,W309/W308*100)</f>
        <v>0</v>
      </c>
      <c r="Y309" s="770">
        <v>0</v>
      </c>
      <c r="Z309" s="726">
        <f>+IF(Y309=0,0,Y309/Y308*100)</f>
        <v>0</v>
      </c>
      <c r="AA309" s="770">
        <v>0</v>
      </c>
      <c r="AB309" s="726">
        <f>+IF(AA309=0,0,AA309/AA308*100)</f>
        <v>0</v>
      </c>
      <c r="AC309" s="770">
        <v>0</v>
      </c>
      <c r="AD309" s="726">
        <f>+IF(AC309=0,0,AC309/AC308*100)</f>
        <v>0</v>
      </c>
      <c r="AE309" s="770">
        <f t="shared" si="278"/>
        <v>0</v>
      </c>
      <c r="AF309" s="726">
        <f>+IF(AE309=0,0,AE309/AE308*100)</f>
        <v>0</v>
      </c>
      <c r="AG309" s="770">
        <v>0</v>
      </c>
      <c r="AH309" s="726">
        <f>+IF(AG309=0,0,AG309/AG308*100)</f>
        <v>0</v>
      </c>
      <c r="AI309" s="770">
        <v>0</v>
      </c>
      <c r="AJ309" s="726">
        <f>+IF(AI309=0,0,AI309/AI308*100)</f>
        <v>0</v>
      </c>
      <c r="AK309" s="770">
        <v>0</v>
      </c>
      <c r="AL309" s="726">
        <f>+IF(AK309=0,0,AK309/AK308*100)</f>
        <v>0</v>
      </c>
      <c r="AM309" s="770">
        <f t="shared" si="279"/>
        <v>0</v>
      </c>
      <c r="AN309" s="726">
        <f>+IF(AM309=0,0,AM309/AM308*100)</f>
        <v>0</v>
      </c>
      <c r="AO309" s="770">
        <f t="shared" si="280"/>
        <v>0</v>
      </c>
      <c r="AP309" s="726">
        <f>+IF(AO309=0,0,AO309/AO308*100)</f>
        <v>0</v>
      </c>
      <c r="AQ309" s="651"/>
      <c r="AR309" s="770">
        <v>0</v>
      </c>
      <c r="AS309" s="726">
        <f>+IF(AR309=0,0,AR309/AR308*100)</f>
        <v>0</v>
      </c>
      <c r="AT309" s="770">
        <v>0</v>
      </c>
      <c r="AU309" s="726">
        <f>+IF(AT309=0,0,AT309/AT308*100)</f>
        <v>0</v>
      </c>
      <c r="AV309" s="770">
        <v>0</v>
      </c>
      <c r="AW309" s="726">
        <f>+IF(AV309=0,0,AV309/AV308*100)</f>
        <v>0</v>
      </c>
      <c r="AX309" s="770">
        <v>0</v>
      </c>
      <c r="AY309" s="726">
        <f>+IF(AX309=0,0,AX309/AX308*100)</f>
        <v>0</v>
      </c>
      <c r="AZ309" s="770">
        <f>+AT309+AV309+AX309</f>
        <v>0</v>
      </c>
      <c r="BA309" s="726">
        <f>+IF(AZ309=0,0,AZ309/AZ308*100)</f>
        <v>0</v>
      </c>
      <c r="BB309" s="770">
        <v>0</v>
      </c>
      <c r="BC309" s="726">
        <f>+IF(BB309=0,0,BB309/BB308*100)</f>
        <v>0</v>
      </c>
      <c r="BD309" s="770">
        <v>0</v>
      </c>
      <c r="BE309" s="726">
        <f>+IF(BD309=0,0,BD309/BD308*100)</f>
        <v>0</v>
      </c>
      <c r="BF309" s="770">
        <v>0</v>
      </c>
      <c r="BG309" s="726">
        <f>+IF(BF309=0,0,BF309/BF308*100)</f>
        <v>0</v>
      </c>
      <c r="BH309" s="770">
        <f>+BB309+BD309+BF309</f>
        <v>0</v>
      </c>
      <c r="BI309" s="726">
        <f>+IF(BH309=0,0,BH309/BH308*100)</f>
        <v>0</v>
      </c>
      <c r="BJ309" s="770">
        <f t="shared" si="281"/>
        <v>0</v>
      </c>
      <c r="BK309" s="726">
        <f>+IF(BJ309=0,0,BJ309/BJ308*100)</f>
        <v>0</v>
      </c>
      <c r="BL309" s="770">
        <v>0</v>
      </c>
      <c r="BM309" s="726">
        <f>+IF(BL309=0,0,BL309/BL308*100)</f>
        <v>0</v>
      </c>
      <c r="BN309" s="770">
        <v>0</v>
      </c>
      <c r="BO309" s="726">
        <f>+IF(BN309=0,0,BN309/BN308*100)</f>
        <v>0</v>
      </c>
      <c r="BP309" s="770">
        <v>0</v>
      </c>
      <c r="BQ309" s="726">
        <f>+IF(BP309=0,0,BP309/BP308*100)</f>
        <v>0</v>
      </c>
      <c r="BR309" s="770">
        <f>+BL309+BN309+BP309</f>
        <v>0</v>
      </c>
      <c r="BS309" s="726">
        <f>+IF(BR309=0,0,BR309/BR308*100)</f>
        <v>0</v>
      </c>
      <c r="BT309" s="770">
        <v>0</v>
      </c>
      <c r="BU309" s="726">
        <f>+IF(BT309=0,0,BT309/BT308*100)</f>
        <v>0</v>
      </c>
      <c r="BV309" s="770">
        <v>0</v>
      </c>
      <c r="BW309" s="726">
        <f>+IF(BV309=0,0,BV309/BV308*100)</f>
        <v>0</v>
      </c>
      <c r="BX309" s="770">
        <v>0</v>
      </c>
      <c r="BY309" s="726">
        <f>+IF(BX309=0,0,BX309/BX308*100)</f>
        <v>0</v>
      </c>
      <c r="BZ309" s="770">
        <f>+BT309+BV309+BX309</f>
        <v>0</v>
      </c>
      <c r="CA309" s="726">
        <f>+IF(BZ309=0,0,BZ309/BZ308*100)</f>
        <v>0</v>
      </c>
      <c r="CB309" s="770">
        <f t="shared" si="282"/>
        <v>0</v>
      </c>
      <c r="CC309" s="726">
        <f>+IF(CB309=0,0,CB309/CB308*100)</f>
        <v>0</v>
      </c>
      <c r="CE309" s="770">
        <f t="shared" si="283"/>
        <v>0</v>
      </c>
      <c r="CF309" s="726">
        <f>+IF(CE309=0,0,CE309/CE308*100)</f>
        <v>0</v>
      </c>
      <c r="CG309" s="770">
        <v>0</v>
      </c>
      <c r="CH309" s="726">
        <f>+IF(CG309=0,0,CG309/CG308*100)</f>
        <v>0</v>
      </c>
      <c r="CI309" s="770">
        <v>0</v>
      </c>
      <c r="CJ309" s="726">
        <f>+IF(CI309=0,0,CI309/CI308*100)</f>
        <v>0</v>
      </c>
      <c r="CK309" s="770">
        <v>0</v>
      </c>
      <c r="CL309" s="726">
        <f>+IF(CK309=0,0,CK309/CK308*100)</f>
        <v>0</v>
      </c>
      <c r="CM309" s="770">
        <f>+CG309+CI309+CK309</f>
        <v>0</v>
      </c>
      <c r="CN309" s="726">
        <f>+IF(CM309=0,0,CM309/CM308*100)</f>
        <v>0</v>
      </c>
      <c r="CO309" s="770">
        <v>0</v>
      </c>
      <c r="CP309" s="726">
        <f>+IF(CO309=0,0,CO309/CO308*100)</f>
        <v>0</v>
      </c>
      <c r="CQ309" s="770">
        <v>0</v>
      </c>
      <c r="CR309" s="726">
        <f>+IF(CQ309=0,0,CQ309/CQ308*100)</f>
        <v>0</v>
      </c>
      <c r="CS309" s="770">
        <v>0</v>
      </c>
      <c r="CT309" s="726">
        <f>+IF(CS309=0,0,CS309/CS308*100)</f>
        <v>0</v>
      </c>
      <c r="CU309" s="770">
        <f>+CO309+CQ309+CS309</f>
        <v>0</v>
      </c>
      <c r="CV309" s="726">
        <f>+IF(CU309=0,0,CU309/CU308*100)</f>
        <v>0</v>
      </c>
      <c r="CW309" s="770">
        <f t="shared" si="284"/>
        <v>0</v>
      </c>
      <c r="CX309" s="726">
        <f>+IF(CW309=0,0,CW309/CW308*100)</f>
        <v>0</v>
      </c>
      <c r="CY309" s="770">
        <v>0</v>
      </c>
      <c r="CZ309" s="726">
        <f>+IF(CY309=0,0,CY309/CY308*100)</f>
        <v>0</v>
      </c>
      <c r="DA309" s="770">
        <v>0</v>
      </c>
      <c r="DB309" s="726">
        <f>+IF(DA309=0,0,DA309/DA308*100)</f>
        <v>0</v>
      </c>
      <c r="DC309" s="770">
        <v>0</v>
      </c>
      <c r="DD309" s="726">
        <f>+IF(DC309=0,0,DC309/DC308*100)</f>
        <v>0</v>
      </c>
      <c r="DE309" s="770">
        <f>+CY309+DA309+DC309</f>
        <v>0</v>
      </c>
      <c r="DF309" s="726">
        <f>+IF(DE309=0,0,DE309/DE308*100)</f>
        <v>0</v>
      </c>
      <c r="DG309" s="770">
        <v>0</v>
      </c>
      <c r="DH309" s="726">
        <f>+IF(DG309=0,0,DG309/DG308*100)</f>
        <v>0</v>
      </c>
      <c r="DI309" s="770">
        <v>0</v>
      </c>
      <c r="DJ309" s="726">
        <f>+IF(DI309=0,0,DI309/DI308*100)</f>
        <v>0</v>
      </c>
      <c r="DK309" s="770">
        <v>0</v>
      </c>
      <c r="DL309" s="726">
        <f>+IF(DK309=0,0,DK309/DK308*100)</f>
        <v>0</v>
      </c>
      <c r="DM309" s="770">
        <f>+DG309+DI309+DK309</f>
        <v>0</v>
      </c>
      <c r="DN309" s="726">
        <f>+IF(DM309=0,0,DM309/DM308*100)</f>
        <v>0</v>
      </c>
      <c r="DO309" s="770">
        <f t="shared" si="285"/>
        <v>0</v>
      </c>
      <c r="DP309" s="726">
        <f>+IF(DO309=0,0,DO309/DO308*100)</f>
        <v>0</v>
      </c>
      <c r="DR309" s="770">
        <f t="shared" si="286"/>
        <v>0</v>
      </c>
      <c r="DS309" s="726">
        <f>+IF(DR309=0,0,DR309/DR308*100)</f>
        <v>0</v>
      </c>
      <c r="DT309" s="770">
        <v>0</v>
      </c>
      <c r="DU309" s="726">
        <f>+IF(DT309=0,0,DT309/DT308*100)</f>
        <v>0</v>
      </c>
      <c r="DV309" s="770">
        <v>0</v>
      </c>
      <c r="DW309" s="726">
        <f>+IF(DV309=0,0,DV309/DV308*100)</f>
        <v>0</v>
      </c>
      <c r="DX309" s="770">
        <v>0</v>
      </c>
      <c r="DY309" s="726">
        <f>+IF(DX309=0,0,DX309/DX308*100)</f>
        <v>0</v>
      </c>
      <c r="DZ309" s="770">
        <f>+DT309+DV309+DX309</f>
        <v>0</v>
      </c>
      <c r="EA309" s="726">
        <f>+IF(DZ309=0,0,DZ309/DZ308*100)</f>
        <v>0</v>
      </c>
      <c r="EB309" s="770">
        <v>0</v>
      </c>
      <c r="EC309" s="726">
        <f>+IF(EB309=0,0,EB309/EB308*100)</f>
        <v>0</v>
      </c>
      <c r="ED309" s="770">
        <v>0</v>
      </c>
      <c r="EE309" s="726">
        <f>+IF(ED309=0,0,ED309/ED308*100)</f>
        <v>0</v>
      </c>
      <c r="EF309" s="770">
        <v>0</v>
      </c>
      <c r="EG309" s="726">
        <f>+IF(EF309=0,0,EF309/EF308*100)</f>
        <v>0</v>
      </c>
      <c r="EH309" s="770">
        <f>+EB309+ED309+EF309</f>
        <v>0</v>
      </c>
      <c r="EI309" s="726">
        <f>+IF(EH309=0,0,EH309/EH308*100)</f>
        <v>0</v>
      </c>
      <c r="EJ309" s="770">
        <f t="shared" si="287"/>
        <v>0</v>
      </c>
      <c r="EK309" s="726">
        <f>+IF(EJ309=0,0,EJ309/EJ308*100)</f>
        <v>0</v>
      </c>
      <c r="EL309" s="770">
        <v>0</v>
      </c>
      <c r="EM309" s="726">
        <f>+IF(EL309=0,0,EL309/EL308*100)</f>
        <v>0</v>
      </c>
      <c r="EN309" s="770">
        <v>0</v>
      </c>
      <c r="EO309" s="726">
        <f>+IF(EN309=0,0,EN309/EN308*100)</f>
        <v>0</v>
      </c>
      <c r="EP309" s="770">
        <v>0</v>
      </c>
      <c r="EQ309" s="726">
        <f>+IF(EP309=0,0,EP309/EP308*100)</f>
        <v>0</v>
      </c>
      <c r="ER309" s="770">
        <f>+EL309+EN309+EP309</f>
        <v>0</v>
      </c>
      <c r="ES309" s="726">
        <f>+IF(ER309=0,0,ER309/ER308*100)</f>
        <v>0</v>
      </c>
      <c r="ET309" s="770">
        <v>0</v>
      </c>
      <c r="EU309" s="726">
        <f>+IF(ET309=0,0,ET309/ET308*100)</f>
        <v>0</v>
      </c>
      <c r="EV309" s="770">
        <v>0</v>
      </c>
      <c r="EW309" s="726">
        <f>+IF(EV309=0,0,EV309/EV308*100)</f>
        <v>0</v>
      </c>
      <c r="EX309" s="770">
        <v>0</v>
      </c>
      <c r="EY309" s="726">
        <f>+IF(EX309=0,0,EX309/EX308*100)</f>
        <v>0</v>
      </c>
      <c r="EZ309" s="770">
        <f>+ET309+EV309+EX309</f>
        <v>0</v>
      </c>
      <c r="FA309" s="726">
        <f>+IF(EZ309=0,0,EZ309/EZ308*100)</f>
        <v>0</v>
      </c>
      <c r="FB309" s="770">
        <f t="shared" si="288"/>
        <v>0</v>
      </c>
      <c r="FC309" s="726">
        <f>+IF(FB309=0,0,FB309/FB308*100)</f>
        <v>0</v>
      </c>
      <c r="FD309" s="770">
        <v>0</v>
      </c>
      <c r="FE309" s="726">
        <f>+IF(FD309=0,0,FD309/FD308*100)</f>
        <v>0</v>
      </c>
      <c r="FF309" s="770">
        <v>0</v>
      </c>
      <c r="FG309" s="726">
        <f>+IF(FF309=0,0,FF309/FF308*100)</f>
        <v>0</v>
      </c>
      <c r="FH309" s="770">
        <v>0</v>
      </c>
      <c r="FI309" s="726">
        <f>+IF(FH309=0,0,FH309/FH308*100)</f>
        <v>0</v>
      </c>
      <c r="FJ309" s="770">
        <v>0</v>
      </c>
      <c r="FK309" s="726">
        <f>+IF(FJ309=0,0,FJ309/FJ308*100)</f>
        <v>0</v>
      </c>
    </row>
    <row r="310" spans="2:167" s="648" customFormat="1" ht="13.5" customHeight="1">
      <c r="B310" s="769"/>
      <c r="C310" s="771"/>
      <c r="D310" s="769" t="s">
        <v>4837</v>
      </c>
      <c r="E310" s="772">
        <f t="shared" si="275"/>
        <v>0</v>
      </c>
      <c r="F310" s="737">
        <f>+IF(E310=0,0,E310/E308*100)</f>
        <v>0</v>
      </c>
      <c r="G310" s="772">
        <v>0</v>
      </c>
      <c r="H310" s="737">
        <f>+IF(G310=0,0,G310/G308*100)</f>
        <v>0</v>
      </c>
      <c r="I310" s="772">
        <v>0</v>
      </c>
      <c r="J310" s="737">
        <f>+IF(I310=0,0,I310/I308*100)</f>
        <v>0</v>
      </c>
      <c r="K310" s="772">
        <v>0</v>
      </c>
      <c r="L310" s="737">
        <f>+IF(K310=0,0,K310/K308*100)</f>
        <v>0</v>
      </c>
      <c r="M310" s="772">
        <f>+G310+I310+K310</f>
        <v>0</v>
      </c>
      <c r="N310" s="737">
        <f>+IF(M310=0,0,M310/M308*100)</f>
        <v>0</v>
      </c>
      <c r="O310" s="772">
        <v>0</v>
      </c>
      <c r="P310" s="737">
        <f>+IF(O310=0,0,O310/O308*100)</f>
        <v>0</v>
      </c>
      <c r="Q310" s="772">
        <v>0</v>
      </c>
      <c r="R310" s="737">
        <f>+IF(Q310=0,0,Q310/Q308*100)</f>
        <v>0</v>
      </c>
      <c r="S310" s="772">
        <v>0</v>
      </c>
      <c r="T310" s="737">
        <f>+IF(S310=0,0,S310/S308*100)</f>
        <v>0</v>
      </c>
      <c r="U310" s="772">
        <f t="shared" si="276"/>
        <v>0</v>
      </c>
      <c r="V310" s="737">
        <f>+IF(U310=0,0,U310/U308*100)</f>
        <v>0</v>
      </c>
      <c r="W310" s="772">
        <f t="shared" si="277"/>
        <v>0</v>
      </c>
      <c r="X310" s="737">
        <f>+IF(W310=0,0,W310/W308*100)</f>
        <v>0</v>
      </c>
      <c r="Y310" s="772">
        <v>0</v>
      </c>
      <c r="Z310" s="737">
        <f>+IF(Y310=0,0,Y310/Y308*100)</f>
        <v>0</v>
      </c>
      <c r="AA310" s="772">
        <v>0</v>
      </c>
      <c r="AB310" s="737">
        <f>+IF(AA310=0,0,AA310/AA308*100)</f>
        <v>0</v>
      </c>
      <c r="AC310" s="772">
        <v>0</v>
      </c>
      <c r="AD310" s="737">
        <f>+IF(AC310=0,0,AC310/AC308*100)</f>
        <v>0</v>
      </c>
      <c r="AE310" s="772">
        <f t="shared" si="278"/>
        <v>0</v>
      </c>
      <c r="AF310" s="737">
        <f>+IF(AE310=0,0,AE310/AE308*100)</f>
        <v>0</v>
      </c>
      <c r="AG310" s="772">
        <v>0</v>
      </c>
      <c r="AH310" s="737">
        <f>+IF(AG310=0,0,AG310/AG308*100)</f>
        <v>0</v>
      </c>
      <c r="AI310" s="772">
        <v>0</v>
      </c>
      <c r="AJ310" s="737">
        <f>+IF(AI310=0,0,AI310/AI308*100)</f>
        <v>0</v>
      </c>
      <c r="AK310" s="772">
        <v>0</v>
      </c>
      <c r="AL310" s="737">
        <f>+IF(AK310=0,0,AK310/AK308*100)</f>
        <v>0</v>
      </c>
      <c r="AM310" s="772">
        <f t="shared" si="279"/>
        <v>0</v>
      </c>
      <c r="AN310" s="737">
        <f>+IF(AM310=0,0,AM310/AM308*100)</f>
        <v>0</v>
      </c>
      <c r="AO310" s="772">
        <f t="shared" si="280"/>
        <v>0</v>
      </c>
      <c r="AP310" s="737">
        <f>+IF(AO310=0,0,AO310/AO308*100)</f>
        <v>0</v>
      </c>
      <c r="AQ310" s="651"/>
      <c r="AR310" s="772">
        <v>0</v>
      </c>
      <c r="AS310" s="737">
        <f>+IF(AR310=0,0,AR310/AR308*100)</f>
        <v>0</v>
      </c>
      <c r="AT310" s="772">
        <v>0</v>
      </c>
      <c r="AU310" s="737">
        <f>+IF(AT310=0,0,AT310/AT308*100)</f>
        <v>0</v>
      </c>
      <c r="AV310" s="772">
        <v>0</v>
      </c>
      <c r="AW310" s="737">
        <f>+IF(AV310=0,0,AV310/AV308*100)</f>
        <v>0</v>
      </c>
      <c r="AX310" s="772">
        <v>0</v>
      </c>
      <c r="AY310" s="737">
        <f>+IF(AX310=0,0,AX310/AX308*100)</f>
        <v>0</v>
      </c>
      <c r="AZ310" s="772">
        <f>+AT310+AV310+AX310</f>
        <v>0</v>
      </c>
      <c r="BA310" s="737">
        <f>+IF(AZ310=0,0,AZ310/AZ308*100)</f>
        <v>0</v>
      </c>
      <c r="BB310" s="772">
        <v>0</v>
      </c>
      <c r="BC310" s="737">
        <f>+IF(BB310=0,0,BB310/BB308*100)</f>
        <v>0</v>
      </c>
      <c r="BD310" s="772">
        <v>0</v>
      </c>
      <c r="BE310" s="737">
        <f>+IF(BD310=0,0,BD310/BD308*100)</f>
        <v>0</v>
      </c>
      <c r="BF310" s="772">
        <v>0</v>
      </c>
      <c r="BG310" s="737">
        <f>+IF(BF310=0,0,BF310/BF308*100)</f>
        <v>0</v>
      </c>
      <c r="BH310" s="772">
        <f>+BB310+BD310+BF310</f>
        <v>0</v>
      </c>
      <c r="BI310" s="737">
        <f>+IF(BH310=0,0,BH310/BH308*100)</f>
        <v>0</v>
      </c>
      <c r="BJ310" s="772">
        <f t="shared" si="281"/>
        <v>0</v>
      </c>
      <c r="BK310" s="737">
        <f>+IF(BJ310=0,0,BJ310/BJ308*100)</f>
        <v>0</v>
      </c>
      <c r="BL310" s="772">
        <v>0</v>
      </c>
      <c r="BM310" s="737">
        <f>+IF(BL310=0,0,BL310/BL308*100)</f>
        <v>0</v>
      </c>
      <c r="BN310" s="772">
        <v>0</v>
      </c>
      <c r="BO310" s="737">
        <f>+IF(BN310=0,0,BN310/BN308*100)</f>
        <v>0</v>
      </c>
      <c r="BP310" s="772">
        <v>0</v>
      </c>
      <c r="BQ310" s="737">
        <f>+IF(BP310=0,0,BP310/BP308*100)</f>
        <v>0</v>
      </c>
      <c r="BR310" s="772">
        <f>+BL310+BN310+BP310</f>
        <v>0</v>
      </c>
      <c r="BS310" s="737">
        <f>+IF(BR310=0,0,BR310/BR308*100)</f>
        <v>0</v>
      </c>
      <c r="BT310" s="772">
        <v>0</v>
      </c>
      <c r="BU310" s="737">
        <f>+IF(BT310=0,0,BT310/BT308*100)</f>
        <v>0</v>
      </c>
      <c r="BV310" s="772">
        <v>0</v>
      </c>
      <c r="BW310" s="737">
        <f>+IF(BV310=0,0,BV310/BV308*100)</f>
        <v>0</v>
      </c>
      <c r="BX310" s="772">
        <v>0</v>
      </c>
      <c r="BY310" s="737">
        <f>+IF(BX310=0,0,BX310/BX308*100)</f>
        <v>0</v>
      </c>
      <c r="BZ310" s="772">
        <f>+BT310+BV310+BX310</f>
        <v>0</v>
      </c>
      <c r="CA310" s="737">
        <f>+IF(BZ310=0,0,BZ310/BZ308*100)</f>
        <v>0</v>
      </c>
      <c r="CB310" s="772">
        <f t="shared" si="282"/>
        <v>0</v>
      </c>
      <c r="CC310" s="737">
        <f>+IF(CB310=0,0,CB310/CB308*100)</f>
        <v>0</v>
      </c>
      <c r="CE310" s="772">
        <f t="shared" si="283"/>
        <v>0</v>
      </c>
      <c r="CF310" s="737">
        <f>+IF(CE310=0,0,CE310/CE308*100)</f>
        <v>0</v>
      </c>
      <c r="CG310" s="772">
        <v>0</v>
      </c>
      <c r="CH310" s="737">
        <f>+IF(CG310=0,0,CG310/CG308*100)</f>
        <v>0</v>
      </c>
      <c r="CI310" s="772">
        <v>0</v>
      </c>
      <c r="CJ310" s="737">
        <f>+IF(CI310=0,0,CI310/CI308*100)</f>
        <v>0</v>
      </c>
      <c r="CK310" s="772">
        <v>0</v>
      </c>
      <c r="CL310" s="737">
        <f>+IF(CK310=0,0,CK310/CK308*100)</f>
        <v>0</v>
      </c>
      <c r="CM310" s="772">
        <f>+CG310+CI310+CK310</f>
        <v>0</v>
      </c>
      <c r="CN310" s="737">
        <f>+IF(CM310=0,0,CM310/CM308*100)</f>
        <v>0</v>
      </c>
      <c r="CO310" s="772">
        <v>0</v>
      </c>
      <c r="CP310" s="737">
        <f>+IF(CO310=0,0,CO310/CO308*100)</f>
        <v>0</v>
      </c>
      <c r="CQ310" s="772">
        <v>0</v>
      </c>
      <c r="CR310" s="737">
        <f>+IF(CQ310=0,0,CQ310/CQ308*100)</f>
        <v>0</v>
      </c>
      <c r="CS310" s="772">
        <v>0</v>
      </c>
      <c r="CT310" s="737">
        <f>+IF(CS310=0,0,CS310/CS308*100)</f>
        <v>0</v>
      </c>
      <c r="CU310" s="772">
        <f>+CO310+CQ310+CS310</f>
        <v>0</v>
      </c>
      <c r="CV310" s="737">
        <f>+IF(CU310=0,0,CU310/CU308*100)</f>
        <v>0</v>
      </c>
      <c r="CW310" s="772">
        <f t="shared" si="284"/>
        <v>0</v>
      </c>
      <c r="CX310" s="737">
        <f>+IF(CW310=0,0,CW310/CW308*100)</f>
        <v>0</v>
      </c>
      <c r="CY310" s="772">
        <v>0</v>
      </c>
      <c r="CZ310" s="737">
        <f>+IF(CY310=0,0,CY310/CY308*100)</f>
        <v>0</v>
      </c>
      <c r="DA310" s="772">
        <v>0</v>
      </c>
      <c r="DB310" s="737">
        <f>+IF(DA310=0,0,DA310/DA308*100)</f>
        <v>0</v>
      </c>
      <c r="DC310" s="772">
        <v>0</v>
      </c>
      <c r="DD310" s="737">
        <f>+IF(DC310=0,0,DC310/DC308*100)</f>
        <v>0</v>
      </c>
      <c r="DE310" s="772">
        <f>+CY310+DA310+DC310</f>
        <v>0</v>
      </c>
      <c r="DF310" s="737">
        <f>+IF(DE310=0,0,DE310/DE308*100)</f>
        <v>0</v>
      </c>
      <c r="DG310" s="772">
        <v>0</v>
      </c>
      <c r="DH310" s="737">
        <f>+IF(DG310=0,0,DG310/DG308*100)</f>
        <v>0</v>
      </c>
      <c r="DI310" s="772">
        <v>0</v>
      </c>
      <c r="DJ310" s="737">
        <f>+IF(DI310=0,0,DI310/DI308*100)</f>
        <v>0</v>
      </c>
      <c r="DK310" s="772">
        <v>0</v>
      </c>
      <c r="DL310" s="737">
        <f>+IF(DK310=0,0,DK310/DK308*100)</f>
        <v>0</v>
      </c>
      <c r="DM310" s="772">
        <f>+DG310+DI310+DK310</f>
        <v>0</v>
      </c>
      <c r="DN310" s="737">
        <f>+IF(DM310=0,0,DM310/DM308*100)</f>
        <v>0</v>
      </c>
      <c r="DO310" s="772">
        <f t="shared" si="285"/>
        <v>0</v>
      </c>
      <c r="DP310" s="737">
        <f>+IF(DO310=0,0,DO310/DO308*100)</f>
        <v>0</v>
      </c>
      <c r="DR310" s="772">
        <f t="shared" si="286"/>
        <v>0</v>
      </c>
      <c r="DS310" s="737">
        <f>+IF(DR310=0,0,DR310/DR308*100)</f>
        <v>0</v>
      </c>
      <c r="DT310" s="772">
        <v>0</v>
      </c>
      <c r="DU310" s="737">
        <f>+IF(DT310=0,0,DT310/DT308*100)</f>
        <v>0</v>
      </c>
      <c r="DV310" s="772">
        <v>0</v>
      </c>
      <c r="DW310" s="737">
        <f>+IF(DV310=0,0,DV310/DV308*100)</f>
        <v>0</v>
      </c>
      <c r="DX310" s="772">
        <v>0</v>
      </c>
      <c r="DY310" s="737">
        <f>+IF(DX310=0,0,DX310/DX308*100)</f>
        <v>0</v>
      </c>
      <c r="DZ310" s="772">
        <f>+DT310+DV310+DX310</f>
        <v>0</v>
      </c>
      <c r="EA310" s="737">
        <f>+IF(DZ310=0,0,DZ310/DZ308*100)</f>
        <v>0</v>
      </c>
      <c r="EB310" s="772">
        <v>0</v>
      </c>
      <c r="EC310" s="737">
        <f>+IF(EB310=0,0,EB310/EB308*100)</f>
        <v>0</v>
      </c>
      <c r="ED310" s="772">
        <v>0</v>
      </c>
      <c r="EE310" s="737">
        <f>+IF(ED310=0,0,ED310/ED308*100)</f>
        <v>0</v>
      </c>
      <c r="EF310" s="772">
        <v>0</v>
      </c>
      <c r="EG310" s="737">
        <f>+IF(EF310=0,0,EF310/EF308*100)</f>
        <v>0</v>
      </c>
      <c r="EH310" s="772">
        <f>+EB310+ED310+EF310</f>
        <v>0</v>
      </c>
      <c r="EI310" s="737">
        <f>+IF(EH310=0,0,EH310/EH308*100)</f>
        <v>0</v>
      </c>
      <c r="EJ310" s="772">
        <f t="shared" si="287"/>
        <v>0</v>
      </c>
      <c r="EK310" s="737">
        <f>+IF(EJ310=0,0,EJ310/EJ308*100)</f>
        <v>0</v>
      </c>
      <c r="EL310" s="772">
        <v>0</v>
      </c>
      <c r="EM310" s="737">
        <f>+IF(EL310=0,0,EL310/EL308*100)</f>
        <v>0</v>
      </c>
      <c r="EN310" s="772">
        <v>0</v>
      </c>
      <c r="EO310" s="737">
        <f>+IF(EN310=0,0,EN310/EN308*100)</f>
        <v>0</v>
      </c>
      <c r="EP310" s="772">
        <v>0</v>
      </c>
      <c r="EQ310" s="737">
        <f>+IF(EP310=0,0,EP310/EP308*100)</f>
        <v>0</v>
      </c>
      <c r="ER310" s="772">
        <f>+EL310+EN310+EP310</f>
        <v>0</v>
      </c>
      <c r="ES310" s="737">
        <f>+IF(ER310=0,0,ER310/ER308*100)</f>
        <v>0</v>
      </c>
      <c r="ET310" s="772">
        <v>0</v>
      </c>
      <c r="EU310" s="737">
        <f>+IF(ET310=0,0,ET310/ET308*100)</f>
        <v>0</v>
      </c>
      <c r="EV310" s="772">
        <v>0</v>
      </c>
      <c r="EW310" s="737">
        <f>+IF(EV310=0,0,EV310/EV308*100)</f>
        <v>0</v>
      </c>
      <c r="EX310" s="772">
        <v>0</v>
      </c>
      <c r="EY310" s="737">
        <f>+IF(EX310=0,0,EX310/EX308*100)</f>
        <v>0</v>
      </c>
      <c r="EZ310" s="772">
        <f>+ET310+EV310+EX310</f>
        <v>0</v>
      </c>
      <c r="FA310" s="737">
        <f>+IF(EZ310=0,0,EZ310/EZ308*100)</f>
        <v>0</v>
      </c>
      <c r="FB310" s="772">
        <f t="shared" si="288"/>
        <v>0</v>
      </c>
      <c r="FC310" s="737">
        <f>+IF(FB310=0,0,FB310/FB308*100)</f>
        <v>0</v>
      </c>
      <c r="FD310" s="772">
        <v>0</v>
      </c>
      <c r="FE310" s="737">
        <f>+IF(FD310=0,0,FD310/FD308*100)</f>
        <v>0</v>
      </c>
      <c r="FF310" s="772">
        <v>0</v>
      </c>
      <c r="FG310" s="737">
        <f>+IF(FF310=0,0,FF310/FF308*100)</f>
        <v>0</v>
      </c>
      <c r="FH310" s="772">
        <v>0</v>
      </c>
      <c r="FI310" s="737">
        <f>+IF(FH310=0,0,FH310/FH308*100)</f>
        <v>0</v>
      </c>
      <c r="FJ310" s="772">
        <v>0</v>
      </c>
      <c r="FK310" s="737">
        <f>+IF(FJ310=0,0,FJ310/FJ308*100)</f>
        <v>0</v>
      </c>
    </row>
    <row r="311" spans="2:167" s="648" customFormat="1" ht="13.5" customHeight="1">
      <c r="B311" s="769"/>
      <c r="C311" s="771"/>
      <c r="D311" s="769" t="s">
        <v>4838</v>
      </c>
      <c r="E311" s="772">
        <f t="shared" si="275"/>
        <v>0</v>
      </c>
      <c r="F311" s="737">
        <f>+IF(E311=0,0,E311/E308*100)</f>
        <v>0</v>
      </c>
      <c r="G311" s="772">
        <v>0</v>
      </c>
      <c r="H311" s="737">
        <f>+IF(G311=0,0,G311/G308*100)</f>
        <v>0</v>
      </c>
      <c r="I311" s="772">
        <v>0</v>
      </c>
      <c r="J311" s="737">
        <f>+IF(I311=0,0,I311/I308*100)</f>
        <v>0</v>
      </c>
      <c r="K311" s="772">
        <v>0</v>
      </c>
      <c r="L311" s="737">
        <f>+IF(K311=0,0,K311/K308*100)</f>
        <v>0</v>
      </c>
      <c r="M311" s="772">
        <f>+G311+I311+K311</f>
        <v>0</v>
      </c>
      <c r="N311" s="737">
        <f>+IF(M311=0,0,M311/M308*100)</f>
        <v>0</v>
      </c>
      <c r="O311" s="772">
        <v>0</v>
      </c>
      <c r="P311" s="737">
        <f>+IF(O311=0,0,O311/O308*100)</f>
        <v>0</v>
      </c>
      <c r="Q311" s="772">
        <v>0</v>
      </c>
      <c r="R311" s="737">
        <f>+IF(Q311=0,0,Q311/Q308*100)</f>
        <v>0</v>
      </c>
      <c r="S311" s="772">
        <v>0</v>
      </c>
      <c r="T311" s="737">
        <f>+IF(S311=0,0,S311/S308*100)</f>
        <v>0</v>
      </c>
      <c r="U311" s="772">
        <f t="shared" si="276"/>
        <v>0</v>
      </c>
      <c r="V311" s="737">
        <f>+IF(U311=0,0,U311/U308*100)</f>
        <v>0</v>
      </c>
      <c r="W311" s="772">
        <f t="shared" si="277"/>
        <v>0</v>
      </c>
      <c r="X311" s="737">
        <f>+IF(W311=0,0,W311/W308*100)</f>
        <v>0</v>
      </c>
      <c r="Y311" s="772">
        <v>0</v>
      </c>
      <c r="Z311" s="737">
        <f>+IF(Y311=0,0,Y311/Y308*100)</f>
        <v>0</v>
      </c>
      <c r="AA311" s="772">
        <v>0</v>
      </c>
      <c r="AB311" s="737">
        <f>+IF(AA311=0,0,AA311/AA308*100)</f>
        <v>0</v>
      </c>
      <c r="AC311" s="772">
        <v>0</v>
      </c>
      <c r="AD311" s="737">
        <f>+IF(AC311=0,0,AC311/AC308*100)</f>
        <v>0</v>
      </c>
      <c r="AE311" s="772">
        <f t="shared" si="278"/>
        <v>0</v>
      </c>
      <c r="AF311" s="737">
        <f>+IF(AE311=0,0,AE311/AE308*100)</f>
        <v>0</v>
      </c>
      <c r="AG311" s="772">
        <v>0</v>
      </c>
      <c r="AH311" s="737">
        <f>+IF(AG311=0,0,AG311/AG308*100)</f>
        <v>0</v>
      </c>
      <c r="AI311" s="772">
        <v>0</v>
      </c>
      <c r="AJ311" s="737">
        <f>+IF(AI311=0,0,AI311/AI308*100)</f>
        <v>0</v>
      </c>
      <c r="AK311" s="772">
        <v>0</v>
      </c>
      <c r="AL311" s="737">
        <f>+IF(AK311=0,0,AK311/AK308*100)</f>
        <v>0</v>
      </c>
      <c r="AM311" s="772">
        <f t="shared" si="279"/>
        <v>0</v>
      </c>
      <c r="AN311" s="737">
        <f>+IF(AM311=0,0,AM311/AM308*100)</f>
        <v>0</v>
      </c>
      <c r="AO311" s="772">
        <f t="shared" si="280"/>
        <v>0</v>
      </c>
      <c r="AP311" s="737">
        <f>+IF(AO311=0,0,AO311/AO308*100)</f>
        <v>0</v>
      </c>
      <c r="AQ311" s="651"/>
      <c r="AR311" s="772">
        <v>0</v>
      </c>
      <c r="AS311" s="737">
        <f>+IF(AR311=0,0,AR311/AR308*100)</f>
        <v>0</v>
      </c>
      <c r="AT311" s="772">
        <v>0</v>
      </c>
      <c r="AU311" s="737">
        <f>+IF(AT311=0,0,AT311/AT308*100)</f>
        <v>0</v>
      </c>
      <c r="AV311" s="772">
        <v>0</v>
      </c>
      <c r="AW311" s="737">
        <f>+IF(AV311=0,0,AV311/AV308*100)</f>
        <v>0</v>
      </c>
      <c r="AX311" s="772">
        <v>0</v>
      </c>
      <c r="AY311" s="737">
        <f>+IF(AX311=0,0,AX311/AX308*100)</f>
        <v>0</v>
      </c>
      <c r="AZ311" s="772">
        <f>+AT311+AV311+AX311</f>
        <v>0</v>
      </c>
      <c r="BA311" s="737">
        <f>+IF(AZ311=0,0,AZ311/AZ308*100)</f>
        <v>0</v>
      </c>
      <c r="BB311" s="772">
        <v>0</v>
      </c>
      <c r="BC311" s="737">
        <f>+IF(BB311=0,0,BB311/BB308*100)</f>
        <v>0</v>
      </c>
      <c r="BD311" s="772">
        <v>0</v>
      </c>
      <c r="BE311" s="737">
        <f>+IF(BD311=0,0,BD311/BD308*100)</f>
        <v>0</v>
      </c>
      <c r="BF311" s="772">
        <v>0</v>
      </c>
      <c r="BG311" s="737">
        <f>+IF(BF311=0,0,BF311/BF308*100)</f>
        <v>0</v>
      </c>
      <c r="BH311" s="772">
        <f>+BB311+BD311+BF311</f>
        <v>0</v>
      </c>
      <c r="BI311" s="737">
        <f>+IF(BH311=0,0,BH311/BH308*100)</f>
        <v>0</v>
      </c>
      <c r="BJ311" s="772">
        <f t="shared" si="281"/>
        <v>0</v>
      </c>
      <c r="BK311" s="737">
        <f>+IF(BJ311=0,0,BJ311/BJ308*100)</f>
        <v>0</v>
      </c>
      <c r="BL311" s="772">
        <v>0</v>
      </c>
      <c r="BM311" s="737">
        <f>+IF(BL311=0,0,BL311/BL308*100)</f>
        <v>0</v>
      </c>
      <c r="BN311" s="772">
        <v>0</v>
      </c>
      <c r="BO311" s="737">
        <f>+IF(BN311=0,0,BN311/BN308*100)</f>
        <v>0</v>
      </c>
      <c r="BP311" s="772">
        <v>0</v>
      </c>
      <c r="BQ311" s="737">
        <f>+IF(BP311=0,0,BP311/BP308*100)</f>
        <v>0</v>
      </c>
      <c r="BR311" s="772">
        <f>+BL311+BN311+BP311</f>
        <v>0</v>
      </c>
      <c r="BS311" s="737">
        <f>+IF(BR311=0,0,BR311/BR308*100)</f>
        <v>0</v>
      </c>
      <c r="BT311" s="772">
        <v>0</v>
      </c>
      <c r="BU311" s="737">
        <f>+IF(BT311=0,0,BT311/BT308*100)</f>
        <v>0</v>
      </c>
      <c r="BV311" s="772">
        <v>0</v>
      </c>
      <c r="BW311" s="737">
        <f>+IF(BV311=0,0,BV311/BV308*100)</f>
        <v>0</v>
      </c>
      <c r="BX311" s="772">
        <v>0</v>
      </c>
      <c r="BY311" s="737">
        <f>+IF(BX311=0,0,BX311/BX308*100)</f>
        <v>0</v>
      </c>
      <c r="BZ311" s="772">
        <f>+BT311+BV311+BX311</f>
        <v>0</v>
      </c>
      <c r="CA311" s="737">
        <f>+IF(BZ311=0,0,BZ311/BZ308*100)</f>
        <v>0</v>
      </c>
      <c r="CB311" s="772">
        <f t="shared" si="282"/>
        <v>0</v>
      </c>
      <c r="CC311" s="737">
        <f>+IF(CB311=0,0,CB311/CB308*100)</f>
        <v>0</v>
      </c>
      <c r="CE311" s="772">
        <f t="shared" si="283"/>
        <v>0</v>
      </c>
      <c r="CF311" s="737">
        <f>+IF(CE311=0,0,CE311/CE308*100)</f>
        <v>0</v>
      </c>
      <c r="CG311" s="772">
        <v>0</v>
      </c>
      <c r="CH311" s="737">
        <f>+IF(CG311=0,0,CG311/CG308*100)</f>
        <v>0</v>
      </c>
      <c r="CI311" s="772">
        <v>0</v>
      </c>
      <c r="CJ311" s="737">
        <f>+IF(CI311=0,0,CI311/CI308*100)</f>
        <v>0</v>
      </c>
      <c r="CK311" s="772">
        <v>0</v>
      </c>
      <c r="CL311" s="737">
        <f>+IF(CK311=0,0,CK311/CK308*100)</f>
        <v>0</v>
      </c>
      <c r="CM311" s="772">
        <f>+CG311+CI311+CK311</f>
        <v>0</v>
      </c>
      <c r="CN311" s="737">
        <f>+IF(CM311=0,0,CM311/CM308*100)</f>
        <v>0</v>
      </c>
      <c r="CO311" s="772">
        <v>0</v>
      </c>
      <c r="CP311" s="737">
        <f>+IF(CO311=0,0,CO311/CO308*100)</f>
        <v>0</v>
      </c>
      <c r="CQ311" s="772">
        <v>0</v>
      </c>
      <c r="CR311" s="737">
        <f>+IF(CQ311=0,0,CQ311/CQ308*100)</f>
        <v>0</v>
      </c>
      <c r="CS311" s="772">
        <v>0</v>
      </c>
      <c r="CT311" s="737">
        <f>+IF(CS311=0,0,CS311/CS308*100)</f>
        <v>0</v>
      </c>
      <c r="CU311" s="772">
        <f>+CO311+CQ311+CS311</f>
        <v>0</v>
      </c>
      <c r="CV311" s="737">
        <f>+IF(CU311=0,0,CU311/CU308*100)</f>
        <v>0</v>
      </c>
      <c r="CW311" s="772">
        <f t="shared" si="284"/>
        <v>0</v>
      </c>
      <c r="CX311" s="737">
        <f>+IF(CW311=0,0,CW311/CW308*100)</f>
        <v>0</v>
      </c>
      <c r="CY311" s="772">
        <v>0</v>
      </c>
      <c r="CZ311" s="737">
        <f>+IF(CY311=0,0,CY311/CY308*100)</f>
        <v>0</v>
      </c>
      <c r="DA311" s="772">
        <v>0</v>
      </c>
      <c r="DB311" s="737">
        <f>+IF(DA311=0,0,DA311/DA308*100)</f>
        <v>0</v>
      </c>
      <c r="DC311" s="772">
        <v>0</v>
      </c>
      <c r="DD311" s="737">
        <f>+IF(DC311=0,0,DC311/DC308*100)</f>
        <v>0</v>
      </c>
      <c r="DE311" s="772">
        <f>+CY311+DA311+DC311</f>
        <v>0</v>
      </c>
      <c r="DF311" s="737">
        <f>+IF(DE311=0,0,DE311/DE308*100)</f>
        <v>0</v>
      </c>
      <c r="DG311" s="772">
        <v>0</v>
      </c>
      <c r="DH311" s="737">
        <f>+IF(DG311=0,0,DG311/DG308*100)</f>
        <v>0</v>
      </c>
      <c r="DI311" s="772">
        <v>0</v>
      </c>
      <c r="DJ311" s="737">
        <f>+IF(DI311=0,0,DI311/DI308*100)</f>
        <v>0</v>
      </c>
      <c r="DK311" s="772">
        <v>0</v>
      </c>
      <c r="DL311" s="737">
        <f>+IF(DK311=0,0,DK311/DK308*100)</f>
        <v>0</v>
      </c>
      <c r="DM311" s="772">
        <f>+DG311+DI311+DK311</f>
        <v>0</v>
      </c>
      <c r="DN311" s="737">
        <f>+IF(DM311=0,0,DM311/DM308*100)</f>
        <v>0</v>
      </c>
      <c r="DO311" s="772">
        <f t="shared" si="285"/>
        <v>0</v>
      </c>
      <c r="DP311" s="737">
        <f>+IF(DO311=0,0,DO311/DO308*100)</f>
        <v>0</v>
      </c>
      <c r="DR311" s="772">
        <f t="shared" si="286"/>
        <v>0</v>
      </c>
      <c r="DS311" s="737">
        <f>+IF(DR311=0,0,DR311/DR308*100)</f>
        <v>0</v>
      </c>
      <c r="DT311" s="772">
        <v>0</v>
      </c>
      <c r="DU311" s="737">
        <f>+IF(DT311=0,0,DT311/DT308*100)</f>
        <v>0</v>
      </c>
      <c r="DV311" s="772">
        <v>0</v>
      </c>
      <c r="DW311" s="737">
        <f>+IF(DV311=0,0,DV311/DV308*100)</f>
        <v>0</v>
      </c>
      <c r="DX311" s="772">
        <v>0</v>
      </c>
      <c r="DY311" s="737">
        <f>+IF(DX311=0,0,DX311/DX308*100)</f>
        <v>0</v>
      </c>
      <c r="DZ311" s="772">
        <f>+DT311+DV311+DX311</f>
        <v>0</v>
      </c>
      <c r="EA311" s="737">
        <f>+IF(DZ311=0,0,DZ311/DZ308*100)</f>
        <v>0</v>
      </c>
      <c r="EB311" s="772">
        <v>0</v>
      </c>
      <c r="EC311" s="737">
        <f>+IF(EB311=0,0,EB311/EB308*100)</f>
        <v>0</v>
      </c>
      <c r="ED311" s="772">
        <v>0</v>
      </c>
      <c r="EE311" s="737">
        <f>+IF(ED311=0,0,ED311/ED308*100)</f>
        <v>0</v>
      </c>
      <c r="EF311" s="772">
        <v>0</v>
      </c>
      <c r="EG311" s="737">
        <f>+IF(EF311=0,0,EF311/EF308*100)</f>
        <v>0</v>
      </c>
      <c r="EH311" s="772">
        <f>+EB311+ED311+EF311</f>
        <v>0</v>
      </c>
      <c r="EI311" s="737">
        <f>+IF(EH311=0,0,EH311/EH308*100)</f>
        <v>0</v>
      </c>
      <c r="EJ311" s="772">
        <f t="shared" si="287"/>
        <v>0</v>
      </c>
      <c r="EK311" s="737">
        <f>+IF(EJ311=0,0,EJ311/EJ308*100)</f>
        <v>0</v>
      </c>
      <c r="EL311" s="772">
        <v>0</v>
      </c>
      <c r="EM311" s="737">
        <f>+IF(EL311=0,0,EL311/EL308*100)</f>
        <v>0</v>
      </c>
      <c r="EN311" s="772">
        <v>0</v>
      </c>
      <c r="EO311" s="737">
        <f>+IF(EN311=0,0,EN311/EN308*100)</f>
        <v>0</v>
      </c>
      <c r="EP311" s="772">
        <v>0</v>
      </c>
      <c r="EQ311" s="737">
        <f>+IF(EP311=0,0,EP311/EP308*100)</f>
        <v>0</v>
      </c>
      <c r="ER311" s="772">
        <f>+EL311+EN311+EP311</f>
        <v>0</v>
      </c>
      <c r="ES311" s="737">
        <f>+IF(ER311=0,0,ER311/ER308*100)</f>
        <v>0</v>
      </c>
      <c r="ET311" s="772">
        <v>0</v>
      </c>
      <c r="EU311" s="737">
        <f>+IF(ET311=0,0,ET311/ET308*100)</f>
        <v>0</v>
      </c>
      <c r="EV311" s="772">
        <v>0</v>
      </c>
      <c r="EW311" s="737">
        <f>+IF(EV311=0,0,EV311/EV308*100)</f>
        <v>0</v>
      </c>
      <c r="EX311" s="772">
        <v>0</v>
      </c>
      <c r="EY311" s="737">
        <f>+IF(EX311=0,0,EX311/EX308*100)</f>
        <v>0</v>
      </c>
      <c r="EZ311" s="772">
        <f>+ET311+EV311+EX311</f>
        <v>0</v>
      </c>
      <c r="FA311" s="737">
        <f>+IF(EZ311=0,0,EZ311/EZ308*100)</f>
        <v>0</v>
      </c>
      <c r="FB311" s="772">
        <f t="shared" si="288"/>
        <v>0</v>
      </c>
      <c r="FC311" s="737">
        <f>+IF(FB311=0,0,FB311/FB308*100)</f>
        <v>0</v>
      </c>
      <c r="FD311" s="772">
        <v>0</v>
      </c>
      <c r="FE311" s="737">
        <f>+IF(FD311=0,0,FD311/FD308*100)</f>
        <v>0</v>
      </c>
      <c r="FF311" s="772">
        <v>0</v>
      </c>
      <c r="FG311" s="737">
        <f>+IF(FF311=0,0,FF311/FF308*100)</f>
        <v>0</v>
      </c>
      <c r="FH311" s="772">
        <v>0</v>
      </c>
      <c r="FI311" s="737">
        <f>+IF(FH311=0,0,FH311/FH308*100)</f>
        <v>0</v>
      </c>
      <c r="FJ311" s="772">
        <v>0</v>
      </c>
      <c r="FK311" s="737">
        <f>+IF(FJ311=0,0,FJ311/FJ308*100)</f>
        <v>0</v>
      </c>
    </row>
    <row r="312" spans="2:167" s="648" customFormat="1" ht="13.5" customHeight="1">
      <c r="B312" s="769"/>
      <c r="C312" s="771"/>
      <c r="D312" s="784" t="s">
        <v>4821</v>
      </c>
      <c r="E312" s="785">
        <f t="shared" si="275"/>
        <v>8731.8321437324012</v>
      </c>
      <c r="F312" s="786">
        <f>+IF(E312=0,0,E312/E308*100)</f>
        <v>100</v>
      </c>
      <c r="G312" s="785">
        <v>544.23573699999997</v>
      </c>
      <c r="H312" s="786">
        <f>+IF(G312=0,0,G312/G308*100)</f>
        <v>100</v>
      </c>
      <c r="I312" s="785">
        <v>119.642427</v>
      </c>
      <c r="J312" s="786">
        <f>+IF(I312=0,0,I312/I308*100)</f>
        <v>100</v>
      </c>
      <c r="K312" s="785">
        <v>959.56274100000007</v>
      </c>
      <c r="L312" s="786">
        <f>+IF(K312=0,0,K312/K308*100)</f>
        <v>100</v>
      </c>
      <c r="M312" s="785">
        <f>+G312+I312+K312</f>
        <v>1623.4409049999999</v>
      </c>
      <c r="N312" s="786">
        <f>+IF(M312=0,0,M312/M308*100)</f>
        <v>100</v>
      </c>
      <c r="O312" s="785">
        <v>492.7989017324</v>
      </c>
      <c r="P312" s="786">
        <f>+IF(O312=0,0,O312/O308*100)</f>
        <v>100</v>
      </c>
      <c r="Q312" s="785">
        <v>619.46326199999999</v>
      </c>
      <c r="R312" s="786">
        <f>+IF(Q312=0,0,Q312/Q308*100)</f>
        <v>100</v>
      </c>
      <c r="S312" s="785">
        <v>579.35783500000002</v>
      </c>
      <c r="T312" s="786">
        <f>+IF(S312=0,0,S312/S308*100)</f>
        <v>100</v>
      </c>
      <c r="U312" s="785">
        <f t="shared" si="276"/>
        <v>1691.6199987324001</v>
      </c>
      <c r="V312" s="786">
        <f>+IF(U312=0,0,U312/U308*100)</f>
        <v>100</v>
      </c>
      <c r="W312" s="785">
        <f t="shared" si="277"/>
        <v>3315.0609037324002</v>
      </c>
      <c r="X312" s="786">
        <f>+IF(W312=0,0,W312/W308*100)</f>
        <v>100</v>
      </c>
      <c r="Y312" s="785">
        <v>1640.1034159999999</v>
      </c>
      <c r="Z312" s="786">
        <f>+IF(Y312=0,0,Y312/Y308*100)</f>
        <v>100</v>
      </c>
      <c r="AA312" s="785">
        <v>499.64162099999999</v>
      </c>
      <c r="AB312" s="786">
        <f>+IF(AA312=0,0,AA312/AA308*100)</f>
        <v>100</v>
      </c>
      <c r="AC312" s="785">
        <v>747.42190299999993</v>
      </c>
      <c r="AD312" s="786">
        <f>+IF(AC312=0,0,AC312/AC308*100)</f>
        <v>100</v>
      </c>
      <c r="AE312" s="785">
        <f t="shared" si="278"/>
        <v>2887.1669399999996</v>
      </c>
      <c r="AF312" s="786">
        <f>+IF(AE312=0,0,AE312/AE308*100)</f>
        <v>100</v>
      </c>
      <c r="AG312" s="785">
        <v>527.06413299999997</v>
      </c>
      <c r="AH312" s="786">
        <f>+IF(AG312=0,0,AG312/AG308*100)</f>
        <v>100</v>
      </c>
      <c r="AI312" s="785">
        <v>873.71213599999999</v>
      </c>
      <c r="AJ312" s="786">
        <f>+IF(AI312=0,0,AI312/AI308*100)</f>
        <v>100</v>
      </c>
      <c r="AK312" s="785">
        <v>1128.828031</v>
      </c>
      <c r="AL312" s="786">
        <f>+IF(AK312=0,0,AK312/AK308*100)</f>
        <v>100</v>
      </c>
      <c r="AM312" s="785">
        <f t="shared" si="279"/>
        <v>2529.6043</v>
      </c>
      <c r="AN312" s="786">
        <f>+IF(AM312=0,0,AM312/AM308*100)</f>
        <v>100</v>
      </c>
      <c r="AO312" s="785">
        <f t="shared" si="280"/>
        <v>5416.77124</v>
      </c>
      <c r="AP312" s="786">
        <f>+IF(AO312=0,0,AO312/AO308*100)</f>
        <v>100</v>
      </c>
      <c r="AQ312" s="651"/>
      <c r="AR312" s="785">
        <v>13030.253488</v>
      </c>
      <c r="AS312" s="786">
        <f>+IF(AR312=0,0,AR312/AR308*100)</f>
        <v>100</v>
      </c>
      <c r="AT312" s="785">
        <v>1010.095413</v>
      </c>
      <c r="AU312" s="786">
        <f>+IF(AT312=0,0,AT312/AT308*100)</f>
        <v>100</v>
      </c>
      <c r="AV312" s="785">
        <v>953.32401900000002</v>
      </c>
      <c r="AW312" s="786">
        <f>+IF(AV312=0,0,AV312/AV308*100)</f>
        <v>100</v>
      </c>
      <c r="AX312" s="785">
        <v>1353.7997739999998</v>
      </c>
      <c r="AY312" s="786">
        <f>+IF(AX312=0,0,AX312/AX308*100)</f>
        <v>100</v>
      </c>
      <c r="AZ312" s="785">
        <f>+AT312+AV312+AX312</f>
        <v>3317.2192059999998</v>
      </c>
      <c r="BA312" s="786">
        <f>+IF(AZ312=0,0,AZ312/AZ308*100)</f>
        <v>100</v>
      </c>
      <c r="BB312" s="785">
        <v>742.30853400000001</v>
      </c>
      <c r="BC312" s="786">
        <f>+IF(BB312=0,0,BB312/BB308*100)</f>
        <v>100</v>
      </c>
      <c r="BD312" s="785">
        <v>510.307275</v>
      </c>
      <c r="BE312" s="786">
        <f>+IF(BD312=0,0,BD312/BD308*100)</f>
        <v>100</v>
      </c>
      <c r="BF312" s="785">
        <v>400.10313400000001</v>
      </c>
      <c r="BG312" s="786">
        <f>+IF(BF312=0,0,BF312/BF308*100)</f>
        <v>100</v>
      </c>
      <c r="BH312" s="785">
        <f>+BB312+BD312+BF312</f>
        <v>1652.7189429999999</v>
      </c>
      <c r="BI312" s="786">
        <f>+IF(BH312=0,0,BH312/BH308*100)</f>
        <v>100</v>
      </c>
      <c r="BJ312" s="785">
        <f t="shared" si="281"/>
        <v>4969.9381489999996</v>
      </c>
      <c r="BK312" s="786">
        <f>+IF(BJ312=0,0,BJ312/BJ308*100)</f>
        <v>100</v>
      </c>
      <c r="BL312" s="785">
        <v>1242.672008</v>
      </c>
      <c r="BM312" s="786">
        <f>+IF(BL312=0,0,BL312/BL308*100)</f>
        <v>100</v>
      </c>
      <c r="BN312" s="785">
        <v>1091.0567700000001</v>
      </c>
      <c r="BO312" s="786">
        <f>+IF(BN312=0,0,BN312/BN308*100)</f>
        <v>100</v>
      </c>
      <c r="BP312" s="785">
        <v>833.918676</v>
      </c>
      <c r="BQ312" s="786">
        <f>+IF(BP312=0,0,BP312/BP308*100)</f>
        <v>100</v>
      </c>
      <c r="BR312" s="785">
        <f>+BL312+BN312+BP312</f>
        <v>3167.6474539999999</v>
      </c>
      <c r="BS312" s="786">
        <f>+IF(BR312=0,0,BR312/BR308*100)</f>
        <v>100</v>
      </c>
      <c r="BT312" s="785">
        <v>822.58752500000003</v>
      </c>
      <c r="BU312" s="786">
        <f>+IF(BT312=0,0,BT312/BT308*100)</f>
        <v>100</v>
      </c>
      <c r="BV312" s="785">
        <v>2122.4951179999998</v>
      </c>
      <c r="BW312" s="786">
        <f>+IF(BV312=0,0,BV312/BV308*100)</f>
        <v>100</v>
      </c>
      <c r="BX312" s="785">
        <v>1947.5852419999999</v>
      </c>
      <c r="BY312" s="786">
        <f>+IF(BX312=0,0,BX312/BX308*100)</f>
        <v>100</v>
      </c>
      <c r="BZ312" s="785">
        <f>+BT312+BV312+BX312</f>
        <v>4892.6678849999998</v>
      </c>
      <c r="CA312" s="786">
        <f>+IF(BZ312=0,0,BZ312/BZ308*100)</f>
        <v>100</v>
      </c>
      <c r="CB312" s="785">
        <f t="shared" si="282"/>
        <v>8060.3153389999998</v>
      </c>
      <c r="CC312" s="786">
        <f>+IF(CB312=0,0,CB312/CB308*100)</f>
        <v>100</v>
      </c>
      <c r="CE312" s="785">
        <f t="shared" si="283"/>
        <v>9285.1284159999996</v>
      </c>
      <c r="CF312" s="786">
        <f>+IF(CE312=0,0,CE312/CE308*100)</f>
        <v>100</v>
      </c>
      <c r="CG312" s="785">
        <v>1593.563666</v>
      </c>
      <c r="CH312" s="786">
        <f>+IF(CG312=0,0,CG312/CG308*100)</f>
        <v>100</v>
      </c>
      <c r="CI312" s="785">
        <v>970.65660500000001</v>
      </c>
      <c r="CJ312" s="786">
        <f>+IF(CI312=0,0,CI312/CI308*100)</f>
        <v>100</v>
      </c>
      <c r="CK312" s="785">
        <v>766.54519500000004</v>
      </c>
      <c r="CL312" s="786">
        <f>+IF(CK312=0,0,CK312/CK308*100)</f>
        <v>100</v>
      </c>
      <c r="CM312" s="785">
        <f>+CG312+CI312+CK312</f>
        <v>3330.7654660000003</v>
      </c>
      <c r="CN312" s="786">
        <f>+IF(CM312=0,0,CM312/CM308*100)</f>
        <v>100</v>
      </c>
      <c r="CO312" s="785">
        <v>480.19060000000002</v>
      </c>
      <c r="CP312" s="786">
        <f>+IF(CO312=0,0,CO312/CO308*100)</f>
        <v>100</v>
      </c>
      <c r="CQ312" s="785">
        <v>866.53062199999999</v>
      </c>
      <c r="CR312" s="786">
        <f>+IF(CQ312=0,0,CQ312/CQ308*100)</f>
        <v>100</v>
      </c>
      <c r="CS312" s="785">
        <v>1776.18552</v>
      </c>
      <c r="CT312" s="786">
        <f>+IF(CS312=0,0,CS312/CS308*100)</f>
        <v>100</v>
      </c>
      <c r="CU312" s="785">
        <f>+CO312+CQ312+CS312</f>
        <v>3122.9067420000001</v>
      </c>
      <c r="CV312" s="786">
        <f>+IF(CU312=0,0,CU312/CU308*100)</f>
        <v>100</v>
      </c>
      <c r="CW312" s="785">
        <f t="shared" si="284"/>
        <v>6453.672208</v>
      </c>
      <c r="CX312" s="786">
        <f>+IF(CW312=0,0,CW312/CW308*100)</f>
        <v>100</v>
      </c>
      <c r="CY312" s="785">
        <v>809.68303100000003</v>
      </c>
      <c r="CZ312" s="786">
        <f>+IF(CY312=0,0,CY312/CY308*100)</f>
        <v>100</v>
      </c>
      <c r="DA312" s="785">
        <v>1032.80935</v>
      </c>
      <c r="DB312" s="786">
        <f>+IF(DA312=0,0,DA312/DA308*100)</f>
        <v>100</v>
      </c>
      <c r="DC312" s="785">
        <v>987.32190700000001</v>
      </c>
      <c r="DD312" s="786">
        <f>+IF(DC312=0,0,DC312/DC308*100)</f>
        <v>100</v>
      </c>
      <c r="DE312" s="785">
        <f>+CY312+DA312+DC312</f>
        <v>2829.814288</v>
      </c>
      <c r="DF312" s="786">
        <f>+IF(DE312=0,0,DE312/DE308*100)</f>
        <v>100</v>
      </c>
      <c r="DG312" s="785">
        <v>1.6419199999999998</v>
      </c>
      <c r="DH312" s="786">
        <f>+IF(DG312=0,0,DG312/DG308*100)</f>
        <v>100</v>
      </c>
      <c r="DI312" s="785">
        <v>0</v>
      </c>
      <c r="DJ312" s="786">
        <f>+IF(DI312=0,0,DI312/DI308*100)</f>
        <v>0</v>
      </c>
      <c r="DK312" s="785">
        <v>0</v>
      </c>
      <c r="DL312" s="786">
        <f>+IF(DK312=0,0,DK312/DK308*100)</f>
        <v>0</v>
      </c>
      <c r="DM312" s="785">
        <f>+DG312+DI312+DK312</f>
        <v>1.6419199999999998</v>
      </c>
      <c r="DN312" s="786">
        <f>+IF(DM312=0,0,DM312/DM308*100)</f>
        <v>100</v>
      </c>
      <c r="DO312" s="785">
        <f t="shared" si="285"/>
        <v>2831.4562080000001</v>
      </c>
      <c r="DP312" s="786">
        <f>+IF(DO312=0,0,DO312/DO308*100)</f>
        <v>100</v>
      </c>
      <c r="DR312" s="785">
        <f t="shared" si="286"/>
        <v>3368.6486486486483</v>
      </c>
      <c r="DS312" s="786">
        <f>+IF(DR312=0,0,DR312/DR308*100)</f>
        <v>100</v>
      </c>
      <c r="DT312" s="785">
        <v>85.585585585585576</v>
      </c>
      <c r="DU312" s="786">
        <f>+IF(DT312=0,0,DT312/DT308*100)</f>
        <v>100</v>
      </c>
      <c r="DV312" s="785">
        <v>85.585585585585576</v>
      </c>
      <c r="DW312" s="786">
        <f>+IF(DV312=0,0,DV312/DV308*100)</f>
        <v>100</v>
      </c>
      <c r="DX312" s="785">
        <v>285.85585585585579</v>
      </c>
      <c r="DY312" s="786">
        <f>+IF(DX312=0,0,DX312/DX308*100)</f>
        <v>100</v>
      </c>
      <c r="DZ312" s="785">
        <f>+DT312+DV312+DX312</f>
        <v>457.02702702702697</v>
      </c>
      <c r="EA312" s="786">
        <f>+IF(DZ312=0,0,DZ312/DZ308*100)</f>
        <v>100</v>
      </c>
      <c r="EB312" s="785">
        <v>85.585585585585576</v>
      </c>
      <c r="EC312" s="786">
        <f>+IF(EB312=0,0,EB312/EB308*100)</f>
        <v>100</v>
      </c>
      <c r="ED312" s="785">
        <v>85.585585585585576</v>
      </c>
      <c r="EE312" s="786">
        <f>+IF(ED312=0,0,ED312/ED308*100)</f>
        <v>100</v>
      </c>
      <c r="EF312" s="785">
        <v>285.85585585585579</v>
      </c>
      <c r="EG312" s="786">
        <f>+IF(EF312=0,0,EF312/EF308*100)</f>
        <v>100</v>
      </c>
      <c r="EH312" s="785">
        <f>+EB312+ED312+EF312</f>
        <v>457.02702702702697</v>
      </c>
      <c r="EI312" s="786">
        <f>+IF(EH312=0,0,EH312/EH308*100)</f>
        <v>100</v>
      </c>
      <c r="EJ312" s="785">
        <f t="shared" si="287"/>
        <v>914.05405405405395</v>
      </c>
      <c r="EK312" s="786">
        <f>+IF(EJ312=0,0,EJ312/EJ308*100)</f>
        <v>100</v>
      </c>
      <c r="EL312" s="785">
        <v>85.585585585585576</v>
      </c>
      <c r="EM312" s="786">
        <f>+IF(EL312=0,0,EL312/EL308*100)</f>
        <v>100</v>
      </c>
      <c r="EN312" s="785">
        <v>85.585585585585576</v>
      </c>
      <c r="EO312" s="786">
        <f>+IF(EN312=0,0,EN312/EN308*100)</f>
        <v>100</v>
      </c>
      <c r="EP312" s="785">
        <v>285.85585585585579</v>
      </c>
      <c r="EQ312" s="786">
        <f>+IF(EP312=0,0,EP312/EP308*100)</f>
        <v>100</v>
      </c>
      <c r="ER312" s="785">
        <f>+EL312+EN312+EP312</f>
        <v>457.02702702702697</v>
      </c>
      <c r="ES312" s="786">
        <f>+IF(ER312=0,0,ER312/ER308*100)</f>
        <v>100</v>
      </c>
      <c r="ET312" s="785">
        <v>85.585585585585576</v>
      </c>
      <c r="EU312" s="786">
        <f>+IF(ET312=0,0,ET312/ET308*100)</f>
        <v>100</v>
      </c>
      <c r="EV312" s="785">
        <v>1626.1261261261263</v>
      </c>
      <c r="EW312" s="786">
        <f>+IF(EV312=0,0,EV312/EV308*100)</f>
        <v>100</v>
      </c>
      <c r="EX312" s="785">
        <v>285.85585585585579</v>
      </c>
      <c r="EY312" s="786">
        <f>+IF(EX312=0,0,EX312/EX308*100)</f>
        <v>100</v>
      </c>
      <c r="EZ312" s="785">
        <f>+ET312+EV312+EX312</f>
        <v>1997.5675675675675</v>
      </c>
      <c r="FA312" s="786">
        <f>+IF(EZ312=0,0,EZ312/EZ308*100)</f>
        <v>100</v>
      </c>
      <c r="FB312" s="785">
        <f t="shared" si="288"/>
        <v>2454.5945945945946</v>
      </c>
      <c r="FC312" s="786">
        <f>+IF(FB312=0,0,FB312/FB308*100)</f>
        <v>100</v>
      </c>
      <c r="FD312" s="785">
        <v>0</v>
      </c>
      <c r="FE312" s="786">
        <f>+IF(FD312=0,0,FD312/FD308*100)</f>
        <v>0</v>
      </c>
      <c r="FF312" s="785">
        <v>0</v>
      </c>
      <c r="FG312" s="786">
        <f>+IF(FF312=0,0,FF312/FF308*100)</f>
        <v>0</v>
      </c>
      <c r="FH312" s="785">
        <v>0</v>
      </c>
      <c r="FI312" s="786">
        <f>+IF(FH312=0,0,FH312/FH308*100)</f>
        <v>0</v>
      </c>
      <c r="FJ312" s="785">
        <v>0</v>
      </c>
      <c r="FK312" s="786">
        <f>+IF(FJ312=0,0,FJ312/FJ308*100)</f>
        <v>0</v>
      </c>
    </row>
    <row r="313" spans="2:167" s="648" customFormat="1" ht="13.5" customHeight="1">
      <c r="B313" s="784"/>
      <c r="C313" s="798" t="s">
        <v>4839</v>
      </c>
      <c r="D313" s="784"/>
      <c r="E313" s="785">
        <f t="shared" si="275"/>
        <v>0</v>
      </c>
      <c r="F313" s="786">
        <f>+IF(E313=0,0,E313/E303*100)</f>
        <v>0</v>
      </c>
      <c r="G313" s="785">
        <v>0</v>
      </c>
      <c r="H313" s="786">
        <f>+IF(G313=0,0,G313/G303*100)</f>
        <v>0</v>
      </c>
      <c r="I313" s="785">
        <v>0</v>
      </c>
      <c r="J313" s="786">
        <f>+IF(I313=0,0,I313/I303*100)</f>
        <v>0</v>
      </c>
      <c r="K313" s="785">
        <v>0</v>
      </c>
      <c r="L313" s="786">
        <f>+IF(K313=0,0,K313/K303*100)</f>
        <v>0</v>
      </c>
      <c r="M313" s="785">
        <f>+G313+I313+K313</f>
        <v>0</v>
      </c>
      <c r="N313" s="786">
        <f>+IF(M313=0,0,M313/M303*100)</f>
        <v>0</v>
      </c>
      <c r="O313" s="785">
        <v>0</v>
      </c>
      <c r="P313" s="786">
        <f>+IF(O313=0,0,O313/O303*100)</f>
        <v>0</v>
      </c>
      <c r="Q313" s="785">
        <v>0</v>
      </c>
      <c r="R313" s="786">
        <f>+IF(Q313=0,0,Q313/Q303*100)</f>
        <v>0</v>
      </c>
      <c r="S313" s="785">
        <v>0</v>
      </c>
      <c r="T313" s="786">
        <f>+IF(S313=0,0,S313/S303*100)</f>
        <v>0</v>
      </c>
      <c r="U313" s="785">
        <f t="shared" si="276"/>
        <v>0</v>
      </c>
      <c r="V313" s="786">
        <f>+IF(U313=0,0,U313/U303*100)</f>
        <v>0</v>
      </c>
      <c r="W313" s="785">
        <f t="shared" si="277"/>
        <v>0</v>
      </c>
      <c r="X313" s="786">
        <f>+IF(W313=0,0,W313/W303*100)</f>
        <v>0</v>
      </c>
      <c r="Y313" s="785">
        <v>0</v>
      </c>
      <c r="Z313" s="786">
        <f>+IF(Y313=0,0,Y313/Y303*100)</f>
        <v>0</v>
      </c>
      <c r="AA313" s="785">
        <v>0</v>
      </c>
      <c r="AB313" s="786">
        <f>+IF(AA313=0,0,AA313/AA303*100)</f>
        <v>0</v>
      </c>
      <c r="AC313" s="785">
        <v>0</v>
      </c>
      <c r="AD313" s="786">
        <f>+IF(AC313=0,0,AC313/AC303*100)</f>
        <v>0</v>
      </c>
      <c r="AE313" s="785">
        <f t="shared" si="278"/>
        <v>0</v>
      </c>
      <c r="AF313" s="786">
        <f>+IF(AE313=0,0,AE313/AE303*100)</f>
        <v>0</v>
      </c>
      <c r="AG313" s="785">
        <v>0</v>
      </c>
      <c r="AH313" s="786">
        <f>+IF(AG313=0,0,AG313/AG303*100)</f>
        <v>0</v>
      </c>
      <c r="AI313" s="785">
        <v>0</v>
      </c>
      <c r="AJ313" s="786">
        <f>+IF(AI313=0,0,AI313/AI303*100)</f>
        <v>0</v>
      </c>
      <c r="AK313" s="785">
        <v>0</v>
      </c>
      <c r="AL313" s="786">
        <f>+IF(AK313=0,0,AK313/AK303*100)</f>
        <v>0</v>
      </c>
      <c r="AM313" s="785">
        <f t="shared" si="279"/>
        <v>0</v>
      </c>
      <c r="AN313" s="786">
        <f>+IF(AM313=0,0,AM313/AM303*100)</f>
        <v>0</v>
      </c>
      <c r="AO313" s="785">
        <f t="shared" si="280"/>
        <v>0</v>
      </c>
      <c r="AP313" s="786">
        <f>+IF(AO313=0,0,AO313/AO303*100)</f>
        <v>0</v>
      </c>
      <c r="AQ313" s="651"/>
      <c r="AR313" s="785">
        <v>0</v>
      </c>
      <c r="AS313" s="786">
        <f>+IF(AR313=0,0,AR313/AR303*100)</f>
        <v>0</v>
      </c>
      <c r="AT313" s="785">
        <v>0</v>
      </c>
      <c r="AU313" s="786">
        <f>+IF(AT313=0,0,AT313/AT303*100)</f>
        <v>0</v>
      </c>
      <c r="AV313" s="785">
        <v>0</v>
      </c>
      <c r="AW313" s="786">
        <f>+IF(AV313=0,0,AV313/AV303*100)</f>
        <v>0</v>
      </c>
      <c r="AX313" s="785">
        <v>0</v>
      </c>
      <c r="AY313" s="786">
        <f>+IF(AX313=0,0,AX313/AX303*100)</f>
        <v>0</v>
      </c>
      <c r="AZ313" s="785">
        <f>+AT313+AV313+AX313</f>
        <v>0</v>
      </c>
      <c r="BA313" s="786">
        <f>+IF(AZ313=0,0,AZ313/AZ303*100)</f>
        <v>0</v>
      </c>
      <c r="BB313" s="785">
        <v>0</v>
      </c>
      <c r="BC313" s="786">
        <f>+IF(BB313=0,0,BB313/BB303*100)</f>
        <v>0</v>
      </c>
      <c r="BD313" s="785">
        <v>0</v>
      </c>
      <c r="BE313" s="786">
        <f>+IF(BD313=0,0,BD313/BD303*100)</f>
        <v>0</v>
      </c>
      <c r="BF313" s="785">
        <v>0</v>
      </c>
      <c r="BG313" s="786">
        <f>+IF(BF313=0,0,BF313/BF303*100)</f>
        <v>0</v>
      </c>
      <c r="BH313" s="785">
        <f>+BB313+BD313+BF313</f>
        <v>0</v>
      </c>
      <c r="BI313" s="786">
        <f>+IF(BH313=0,0,BH313/BH303*100)</f>
        <v>0</v>
      </c>
      <c r="BJ313" s="785">
        <f t="shared" si="281"/>
        <v>0</v>
      </c>
      <c r="BK313" s="786">
        <f>+IF(BJ313=0,0,BJ313/BJ303*100)</f>
        <v>0</v>
      </c>
      <c r="BL313" s="785">
        <v>0</v>
      </c>
      <c r="BM313" s="786">
        <f>+IF(BL313=0,0,BL313/BL303*100)</f>
        <v>0</v>
      </c>
      <c r="BN313" s="785">
        <v>0</v>
      </c>
      <c r="BO313" s="786">
        <f>+IF(BN313=0,0,BN313/BN303*100)</f>
        <v>0</v>
      </c>
      <c r="BP313" s="785">
        <v>0</v>
      </c>
      <c r="BQ313" s="786">
        <f>+IF(BP313=0,0,BP313/BP303*100)</f>
        <v>0</v>
      </c>
      <c r="BR313" s="785">
        <f>+BL313+BN313+BP313</f>
        <v>0</v>
      </c>
      <c r="BS313" s="786">
        <f>+IF(BR313=0,0,BR313/BR303*100)</f>
        <v>0</v>
      </c>
      <c r="BT313" s="785">
        <v>0</v>
      </c>
      <c r="BU313" s="786">
        <f>+IF(BT313=0,0,BT313/BT303*100)</f>
        <v>0</v>
      </c>
      <c r="BV313" s="785">
        <v>0</v>
      </c>
      <c r="BW313" s="786">
        <f>+IF(BV313=0,0,BV313/BV303*100)</f>
        <v>0</v>
      </c>
      <c r="BX313" s="785">
        <v>0</v>
      </c>
      <c r="BY313" s="786">
        <f>+IF(BX313=0,0,BX313/BX303*100)</f>
        <v>0</v>
      </c>
      <c r="BZ313" s="785">
        <f>+BT313+BV313+BX313</f>
        <v>0</v>
      </c>
      <c r="CA313" s="786">
        <f>+IF(BZ313=0,0,BZ313/BZ303*100)</f>
        <v>0</v>
      </c>
      <c r="CB313" s="785">
        <f t="shared" si="282"/>
        <v>0</v>
      </c>
      <c r="CC313" s="786">
        <f>+IF(CB313=0,0,CB313/CB303*100)</f>
        <v>0</v>
      </c>
      <c r="CE313" s="785">
        <f t="shared" si="283"/>
        <v>0</v>
      </c>
      <c r="CF313" s="786">
        <f>+IF(CE313=0,0,CE313/CE303*100)</f>
        <v>0</v>
      </c>
      <c r="CG313" s="785">
        <v>0</v>
      </c>
      <c r="CH313" s="786">
        <f>+IF(CG313=0,0,CG313/CG303*100)</f>
        <v>0</v>
      </c>
      <c r="CI313" s="785">
        <v>0</v>
      </c>
      <c r="CJ313" s="786">
        <f>+IF(CI313=0,0,CI313/CI303*100)</f>
        <v>0</v>
      </c>
      <c r="CK313" s="785">
        <v>0</v>
      </c>
      <c r="CL313" s="786">
        <f>+IF(CK313=0,0,CK313/CK303*100)</f>
        <v>0</v>
      </c>
      <c r="CM313" s="785">
        <f>+CG313+CI313+CK313</f>
        <v>0</v>
      </c>
      <c r="CN313" s="786">
        <f>+IF(CM313=0,0,CM313/CM303*100)</f>
        <v>0</v>
      </c>
      <c r="CO313" s="785">
        <v>0</v>
      </c>
      <c r="CP313" s="786">
        <f>+IF(CO313=0,0,CO313/CO303*100)</f>
        <v>0</v>
      </c>
      <c r="CQ313" s="785">
        <v>0</v>
      </c>
      <c r="CR313" s="786">
        <f>+IF(CQ313=0,0,CQ313/CQ303*100)</f>
        <v>0</v>
      </c>
      <c r="CS313" s="785">
        <v>0</v>
      </c>
      <c r="CT313" s="786">
        <f>+IF(CS313=0,0,CS313/CS303*100)</f>
        <v>0</v>
      </c>
      <c r="CU313" s="785">
        <f>+CO313+CQ313+CS313</f>
        <v>0</v>
      </c>
      <c r="CV313" s="786">
        <f>+IF(CU313=0,0,CU313/CU303*100)</f>
        <v>0</v>
      </c>
      <c r="CW313" s="785">
        <f t="shared" si="284"/>
        <v>0</v>
      </c>
      <c r="CX313" s="786">
        <f>+IF(CW313=0,0,CW313/CW303*100)</f>
        <v>0</v>
      </c>
      <c r="CY313" s="785">
        <v>0</v>
      </c>
      <c r="CZ313" s="786">
        <f>+IF(CY313=0,0,CY313/CY303*100)</f>
        <v>0</v>
      </c>
      <c r="DA313" s="785">
        <v>0</v>
      </c>
      <c r="DB313" s="786">
        <f>+IF(DA313=0,0,DA313/DA303*100)</f>
        <v>0</v>
      </c>
      <c r="DC313" s="785">
        <v>0</v>
      </c>
      <c r="DD313" s="786">
        <f>+IF(DC313=0,0,DC313/DC303*100)</f>
        <v>0</v>
      </c>
      <c r="DE313" s="785">
        <f>+CY313+DA313+DC313</f>
        <v>0</v>
      </c>
      <c r="DF313" s="786">
        <f>+IF(DE313=0,0,DE313/DE303*100)</f>
        <v>0</v>
      </c>
      <c r="DG313" s="785">
        <v>0</v>
      </c>
      <c r="DH313" s="786">
        <f>+IF(DG313=0,0,DG313/DG303*100)</f>
        <v>0</v>
      </c>
      <c r="DI313" s="785">
        <v>0</v>
      </c>
      <c r="DJ313" s="786">
        <f>+IF(DI313=0,0,DI313/DI303*100)</f>
        <v>0</v>
      </c>
      <c r="DK313" s="785">
        <v>0</v>
      </c>
      <c r="DL313" s="786">
        <f>+IF(DK313=0,0,DK313/DK303*100)</f>
        <v>0</v>
      </c>
      <c r="DM313" s="785">
        <f>+DG313+DI313+DK313</f>
        <v>0</v>
      </c>
      <c r="DN313" s="786">
        <f>+IF(DM313=0,0,DM313/DM303*100)</f>
        <v>0</v>
      </c>
      <c r="DO313" s="785">
        <f t="shared" si="285"/>
        <v>0</v>
      </c>
      <c r="DP313" s="786">
        <f>+IF(DO313=0,0,DO313/DO303*100)</f>
        <v>0</v>
      </c>
      <c r="DR313" s="785">
        <f t="shared" si="286"/>
        <v>0</v>
      </c>
      <c r="DS313" s="786">
        <f>+IF(DR313=0,0,DR313/DR303*100)</f>
        <v>0</v>
      </c>
      <c r="DT313" s="785">
        <v>0</v>
      </c>
      <c r="DU313" s="786">
        <f>+IF(DT313=0,0,DT313/DT303*100)</f>
        <v>0</v>
      </c>
      <c r="DV313" s="785">
        <v>0</v>
      </c>
      <c r="DW313" s="786">
        <f>+IF(DV313=0,0,DV313/DV303*100)</f>
        <v>0</v>
      </c>
      <c r="DX313" s="785">
        <v>0</v>
      </c>
      <c r="DY313" s="786">
        <f>+IF(DX313=0,0,DX313/DX303*100)</f>
        <v>0</v>
      </c>
      <c r="DZ313" s="785">
        <f>+DT313+DV313+DX313</f>
        <v>0</v>
      </c>
      <c r="EA313" s="786">
        <f>+IF(DZ313=0,0,DZ313/DZ303*100)</f>
        <v>0</v>
      </c>
      <c r="EB313" s="785">
        <v>0</v>
      </c>
      <c r="EC313" s="786">
        <f>+IF(EB313=0,0,EB313/EB303*100)</f>
        <v>0</v>
      </c>
      <c r="ED313" s="785">
        <v>0</v>
      </c>
      <c r="EE313" s="786">
        <f>+IF(ED313=0,0,ED313/ED303*100)</f>
        <v>0</v>
      </c>
      <c r="EF313" s="785">
        <v>0</v>
      </c>
      <c r="EG313" s="786">
        <f>+IF(EF313=0,0,EF313/EF303*100)</f>
        <v>0</v>
      </c>
      <c r="EH313" s="785">
        <f>+EB313+ED313+EF313</f>
        <v>0</v>
      </c>
      <c r="EI313" s="786">
        <f>+IF(EH313=0,0,EH313/EH303*100)</f>
        <v>0</v>
      </c>
      <c r="EJ313" s="785">
        <f t="shared" si="287"/>
        <v>0</v>
      </c>
      <c r="EK313" s="786">
        <f>+IF(EJ313=0,0,EJ313/EJ303*100)</f>
        <v>0</v>
      </c>
      <c r="EL313" s="785">
        <v>0</v>
      </c>
      <c r="EM313" s="786">
        <f>+IF(EL313=0,0,EL313/EL303*100)</f>
        <v>0</v>
      </c>
      <c r="EN313" s="785">
        <v>0</v>
      </c>
      <c r="EO313" s="786">
        <f>+IF(EN313=0,0,EN313/EN303*100)</f>
        <v>0</v>
      </c>
      <c r="EP313" s="785">
        <v>0</v>
      </c>
      <c r="EQ313" s="786">
        <f>+IF(EP313=0,0,EP313/EP303*100)</f>
        <v>0</v>
      </c>
      <c r="ER313" s="785">
        <f>+EL313+EN313+EP313</f>
        <v>0</v>
      </c>
      <c r="ES313" s="786">
        <f>+IF(ER313=0,0,ER313/ER303*100)</f>
        <v>0</v>
      </c>
      <c r="ET313" s="785">
        <v>0</v>
      </c>
      <c r="EU313" s="786">
        <f>+IF(ET313=0,0,ET313/ET303*100)</f>
        <v>0</v>
      </c>
      <c r="EV313" s="785">
        <v>0</v>
      </c>
      <c r="EW313" s="786">
        <f>+IF(EV313=0,0,EV313/EV303*100)</f>
        <v>0</v>
      </c>
      <c r="EX313" s="785">
        <v>0</v>
      </c>
      <c r="EY313" s="786">
        <f>+IF(EX313=0,0,EX313/EX303*100)</f>
        <v>0</v>
      </c>
      <c r="EZ313" s="785">
        <f>+ET313+EV313+EX313</f>
        <v>0</v>
      </c>
      <c r="FA313" s="786">
        <f>+IF(EZ313=0,0,EZ313/EZ303*100)</f>
        <v>0</v>
      </c>
      <c r="FB313" s="785">
        <f t="shared" si="288"/>
        <v>0</v>
      </c>
      <c r="FC313" s="786">
        <f>+IF(FB313=0,0,FB313/FB303*100)</f>
        <v>0</v>
      </c>
      <c r="FD313" s="785">
        <v>0</v>
      </c>
      <c r="FE313" s="786">
        <f>+IF(FD313=0,0,FD313/FD303*100)</f>
        <v>0</v>
      </c>
      <c r="FF313" s="785">
        <v>0</v>
      </c>
      <c r="FG313" s="786">
        <f>+IF(FF313=0,0,FF313/FF303*100)</f>
        <v>0</v>
      </c>
      <c r="FH313" s="785">
        <v>0</v>
      </c>
      <c r="FI313" s="786">
        <f>+IF(FH313=0,0,FH313/FH303*100)</f>
        <v>0</v>
      </c>
      <c r="FJ313" s="785">
        <v>0</v>
      </c>
      <c r="FK313" s="786">
        <f>+IF(FJ313=0,0,FJ313/FJ303*100)</f>
        <v>0</v>
      </c>
    </row>
    <row r="314" spans="2:167" s="758" customFormat="1" ht="13.5" customHeight="1">
      <c r="B314" s="792" t="s">
        <v>4840</v>
      </c>
      <c r="C314" s="799"/>
      <c r="D314" s="799"/>
      <c r="E314" s="800">
        <f t="shared" si="275"/>
        <v>88487.872884722397</v>
      </c>
      <c r="F314" s="801">
        <f>+IF(E314=0,0,E314/E303*100)</f>
        <v>86.258207116094056</v>
      </c>
      <c r="G314" s="800">
        <f>G315+G320+G325+G330-G331</f>
        <v>6214.5891070000007</v>
      </c>
      <c r="H314" s="801">
        <f>+IF(G314=0,0,G314/G303*100)</f>
        <v>89.095917102823961</v>
      </c>
      <c r="I314" s="800">
        <f>I315+I320+I325+I330-I331</f>
        <v>4057.0113299999998</v>
      </c>
      <c r="J314" s="801">
        <f>+IF(I314=0,0,I314/I303*100)</f>
        <v>90.201243202888676</v>
      </c>
      <c r="K314" s="800">
        <f>K315+K320+K325+K330-K331</f>
        <v>6961.8334770000001</v>
      </c>
      <c r="L314" s="801">
        <f>+IF(K314=0,0,K314/K303*100)</f>
        <v>81.385941943011588</v>
      </c>
      <c r="M314" s="800">
        <f>M315+M320+M325+M330-M331</f>
        <v>17233.433913999994</v>
      </c>
      <c r="N314" s="801">
        <f>+IF(M314=0,0,M314/M303*100)</f>
        <v>86.051006360661646</v>
      </c>
      <c r="O314" s="800">
        <f>O315+O320+O325+O330-O331</f>
        <v>7747.2663607223976</v>
      </c>
      <c r="P314" s="801">
        <f>+IF(O314=0,0,O314/O303*100)</f>
        <v>88.952514454431707</v>
      </c>
      <c r="Q314" s="800">
        <f>Q315+Q320+Q325+Q330-Q331</f>
        <v>7189.2113500000005</v>
      </c>
      <c r="R314" s="801">
        <f>+IF(Q314=0,0,Q314/Q303*100)</f>
        <v>89.515549058168148</v>
      </c>
      <c r="S314" s="800">
        <f>S315+S320+S325+S330-S331</f>
        <v>6072.1100390000001</v>
      </c>
      <c r="T314" s="801">
        <f>+IF(S314=0,0,S314/S303*100)</f>
        <v>95.859856429278594</v>
      </c>
      <c r="U314" s="800">
        <f>U315+U320+U325+U330-U331</f>
        <v>21008.587749722396</v>
      </c>
      <c r="V314" s="801">
        <f>+IF(U314=0,0,U314/U303*100)</f>
        <v>91.044621731238493</v>
      </c>
      <c r="W314" s="800">
        <f>W315+W320+W325+W330-W331</f>
        <v>38242.021663722393</v>
      </c>
      <c r="X314" s="801">
        <f>+IF(W314=0,0,W314/W303*100)</f>
        <v>88.724380760926564</v>
      </c>
      <c r="Y314" s="800">
        <f>Y315+Y320+Y325+Y330-Y331</f>
        <v>5730.7629940000024</v>
      </c>
      <c r="Z314" s="801">
        <f>+IF(Y314=0,0,Y314/Y303*100)</f>
        <v>75.093834730975502</v>
      </c>
      <c r="AA314" s="800">
        <f>AA315+AA320+AA325+AA330-AA331</f>
        <v>7226.473605000001</v>
      </c>
      <c r="AB314" s="801">
        <f>+IF(AA314=0,0,AA314/AA303*100)</f>
        <v>86.713750676944656</v>
      </c>
      <c r="AC314" s="800">
        <f>AC315+AC320+AC325+AC330-AC331</f>
        <v>6944.8662470000008</v>
      </c>
      <c r="AD314" s="801">
        <f>+IF(AC314=0,0,AC314/AC303*100)</f>
        <v>86.417866969644905</v>
      </c>
      <c r="AE314" s="800">
        <f>AE315+AE320+AE325+AE330-AE331</f>
        <v>19902.102846000009</v>
      </c>
      <c r="AF314" s="801">
        <f>+IF(AE314=0,0,AE314/AE303*100)</f>
        <v>82.920044270855399</v>
      </c>
      <c r="AG314" s="800">
        <f>AG315+AG320+AG325+AG330-AG331</f>
        <v>9393.5878950000006</v>
      </c>
      <c r="AH314" s="801">
        <f>+IF(AG314=0,0,AG314/AG303*100)</f>
        <v>85.579821023306764</v>
      </c>
      <c r="AI314" s="800">
        <f>AI315+AI320+AI325+AI330-AI331</f>
        <v>10077.551042000001</v>
      </c>
      <c r="AJ314" s="801">
        <f>+IF(AI314=0,0,AI314/AI303*100)</f>
        <v>83.994203816350975</v>
      </c>
      <c r="AK314" s="800">
        <f>AK315+AK320+AK325+AK330-AK331</f>
        <v>10872.609437999998</v>
      </c>
      <c r="AL314" s="801">
        <f>+IF(AK314=0,0,AK314/AK303*100)</f>
        <v>86.932515154457576</v>
      </c>
      <c r="AM314" s="800">
        <f>AM315+AM320+AM325+AM330-AM331</f>
        <v>30343.748375000003</v>
      </c>
      <c r="AN314" s="801">
        <f>+IF(AM314=0,0,AM314/AM303*100)</f>
        <v>85.520465384047867</v>
      </c>
      <c r="AO314" s="800">
        <f>AO315+AO320+AO325+AO330-AO331</f>
        <v>50245.851221000004</v>
      </c>
      <c r="AP314" s="801">
        <f>+IF(AO314=0,0,AO314/AO303*100)</f>
        <v>84.471185121569775</v>
      </c>
      <c r="AQ314" s="734"/>
      <c r="AR314" s="800">
        <f>AR315+AR320+AR325+AR330-AR331</f>
        <v>127077.20806104151</v>
      </c>
      <c r="AS314" s="801">
        <f>+IF(AR314=0,0,AR314/AR303*100)</f>
        <v>91.689732538214912</v>
      </c>
      <c r="AT314" s="800">
        <f>AT315+AT320+AT325+AT330-AT331</f>
        <v>11212.981197000001</v>
      </c>
      <c r="AU314" s="801">
        <f>+IF(AT314=0,0,AT314/AT303*100)</f>
        <v>86.571911493083746</v>
      </c>
      <c r="AV314" s="800">
        <f>AV315+AV320+AV325+AV330-AV331</f>
        <v>9209.9405760000009</v>
      </c>
      <c r="AW314" s="801">
        <f>+IF(AV314=0,0,AV314/AV303*100)</f>
        <v>88.488778503894522</v>
      </c>
      <c r="AX314" s="800">
        <f>AX315+AX320+AX325+AX330-AX331</f>
        <v>9532.0822699999972</v>
      </c>
      <c r="AY314" s="801">
        <f>+IF(AX314=0,0,AX314/AX303*100)</f>
        <v>89.019371847006056</v>
      </c>
      <c r="AZ314" s="800">
        <f>AZ315+AZ320+AZ325+AZ330-AZ331</f>
        <v>29955.004043000004</v>
      </c>
      <c r="BA314" s="801">
        <f>+IF(AZ314=0,0,AZ314/AZ303*100)</f>
        <v>87.926782482667505</v>
      </c>
      <c r="BB314" s="800">
        <f>BB315+BB320+BB325+BB330-BB331</f>
        <v>9468.6371320000017</v>
      </c>
      <c r="BC314" s="801">
        <f>+IF(BB314=0,0,BB314/BB303*100)</f>
        <v>88.406759642996334</v>
      </c>
      <c r="BD314" s="800">
        <f>BD315+BD320+BD325+BD330-BD331</f>
        <v>9803.0279059999993</v>
      </c>
      <c r="BE314" s="801">
        <f>+IF(BD314=0,0,BD314/BD303*100)</f>
        <v>88.904189118532102</v>
      </c>
      <c r="BF314" s="800">
        <f>BF315+BF320+BF325+BF330-BF331</f>
        <v>7787.6925979999996</v>
      </c>
      <c r="BG314" s="801">
        <f>+IF(BF314=0,0,BF314/BF303*100)</f>
        <v>99.316015586070932</v>
      </c>
      <c r="BH314" s="800">
        <f>BH315+BH320+BH325+BH330-BH331</f>
        <v>27059.357636000001</v>
      </c>
      <c r="BI314" s="801">
        <f>+IF(BH314=0,0,BH314/BH303*100)</f>
        <v>91.484300434645093</v>
      </c>
      <c r="BJ314" s="800">
        <f>BJ315+BJ320+BJ325+BJ330-BJ331</f>
        <v>57014.361679000001</v>
      </c>
      <c r="BK314" s="801">
        <f>+IF(BJ314=0,0,BJ314/BJ303*100)</f>
        <v>89.580057417733784</v>
      </c>
      <c r="BL314" s="800">
        <f>BL315+BL320+BL325+BL330-BL331</f>
        <v>9481.6156490000012</v>
      </c>
      <c r="BM314" s="801">
        <f>+IF(BL314=0,0,BL314/BL303*100)</f>
        <v>95.259426636991194</v>
      </c>
      <c r="BN314" s="800">
        <f>BN315+BN320+BN325+BN330-BN331</f>
        <v>10557.385594464902</v>
      </c>
      <c r="BO314" s="801">
        <f>+IF(BN314=0,0,BN314/BN303*100)</f>
        <v>93.193877183405803</v>
      </c>
      <c r="BP314" s="800">
        <f>BP315+BP320+BP325+BP330-BP331</f>
        <v>10190.597369000001</v>
      </c>
      <c r="BQ314" s="801">
        <f>+IF(BP314=0,0,BP314/BP303*100)</f>
        <v>92.631760105065425</v>
      </c>
      <c r="BR314" s="800">
        <f>BR315+BR320+BR325+BR330-BR331</f>
        <v>30229.59861246491</v>
      </c>
      <c r="BS314" s="801">
        <f>+IF(BR314=0,0,BR314/BR303*100)</f>
        <v>93.639170053101864</v>
      </c>
      <c r="BT314" s="800">
        <f>BT315+BT320+BT325+BT330-BT331</f>
        <v>11035.687386</v>
      </c>
      <c r="BU314" s="801">
        <f>+IF(BT314=0,0,BT314/BT303*100)</f>
        <v>94.022788651648739</v>
      </c>
      <c r="BV314" s="800">
        <f>BV315+BV320+BV325+BV330-BV331</f>
        <v>14928.766075000001</v>
      </c>
      <c r="BW314" s="801">
        <f>+IF(BV314=0,0,BV314/BV303*100)</f>
        <v>94.264780064737792</v>
      </c>
      <c r="BX314" s="800">
        <f>BX315+BX320+BX325+BX330-BX331</f>
        <v>13868.794308576604</v>
      </c>
      <c r="BY314" s="801">
        <f>+IF(BX314=0,0,BX314/BX303*100)</f>
        <v>91.900073293596094</v>
      </c>
      <c r="BZ314" s="800">
        <f>BZ315+BZ320+BZ325+BZ330-BZ331</f>
        <v>39833.247769576599</v>
      </c>
      <c r="CA314" s="801">
        <f>+IF(BZ314=0,0,BZ314/BZ303*100)</f>
        <v>93.361789927033129</v>
      </c>
      <c r="CB314" s="800">
        <f>CB315+CB320+CB325+CB330-CB331</f>
        <v>70062.846382041505</v>
      </c>
      <c r="CC314" s="801">
        <f>+IF(CB314=0,0,CB314/CB303*100)</f>
        <v>93.481267662373483</v>
      </c>
      <c r="CE314" s="800">
        <f t="shared" si="283"/>
        <v>180985.09506917157</v>
      </c>
      <c r="CF314" s="801">
        <f>+IF(CE314=0,0,CE314/CE303*100)</f>
        <v>91.482079841898781</v>
      </c>
      <c r="CG314" s="800">
        <f>CG315+CG320+CG325+CG330-CG331</f>
        <v>12926.157377</v>
      </c>
      <c r="CH314" s="801">
        <f>+IF(CG314=0,0,CG314/CG303*100)</f>
        <v>90.52036240995551</v>
      </c>
      <c r="CI314" s="800">
        <f>CI315+CI320+CI325+CI330-CI331</f>
        <v>11803.70062</v>
      </c>
      <c r="CJ314" s="801">
        <f>+IF(CI314=0,0,CI314/CI303*100)</f>
        <v>91.578587843398367</v>
      </c>
      <c r="CK314" s="800">
        <f>CK315+CK320+CK325+CK330-CK331</f>
        <v>13864.361661999999</v>
      </c>
      <c r="CL314" s="801">
        <f>+IF(CK314=0,0,CK314/CK303*100)</f>
        <v>92.6290107229201</v>
      </c>
      <c r="CM314" s="800">
        <f>CM315+CM320+CM325+CM330-CM331</f>
        <v>38594.219659000002</v>
      </c>
      <c r="CN314" s="801">
        <f>+IF(CM314=0,0,CM314/CM303*100)</f>
        <v>91.593089506693929</v>
      </c>
      <c r="CO314" s="800">
        <f>CO315+CO320+CO325+CO330-CO331</f>
        <v>11692.167578999997</v>
      </c>
      <c r="CP314" s="801">
        <f>+IF(CO314=0,0,CO314/CO303*100)</f>
        <v>94.050507271169494</v>
      </c>
      <c r="CQ314" s="800">
        <f>CQ315+CQ320+CQ325+CQ330-CQ331</f>
        <v>9712.9489119999962</v>
      </c>
      <c r="CR314" s="801">
        <f>+IF(CQ314=0,0,CQ314/CQ303*100)</f>
        <v>93.8428385367516</v>
      </c>
      <c r="CS314" s="800">
        <f>CS315+CS320+CS325+CS330-CS331</f>
        <v>14318.553429000001</v>
      </c>
      <c r="CT314" s="801">
        <f>+IF(CS314=0,0,CS314/CS303*100)</f>
        <v>93.696794066104218</v>
      </c>
      <c r="CU314" s="800">
        <f>CU315+CU320+CU325+CU330-CU331</f>
        <v>35723.669919999993</v>
      </c>
      <c r="CV314" s="801">
        <f>+IF(CU314=0,0,CU314/CU303*100)</f>
        <v>93.852030297322585</v>
      </c>
      <c r="CW314" s="800">
        <f>CW315+CW320+CW325+CW330-CW331</f>
        <v>74317.889578999995</v>
      </c>
      <c r="CX314" s="801">
        <f>+IF(CW314=0,0,CW314/CW303*100)</f>
        <v>92.665202487068754</v>
      </c>
      <c r="CY314" s="800">
        <f>CY315+CY320+CY325+CY330-CY331</f>
        <v>16863.645066000001</v>
      </c>
      <c r="CZ314" s="801">
        <f>+IF(CY314=0,0,CY314/CY303*100)</f>
        <v>89.995265005251696</v>
      </c>
      <c r="DA314" s="800">
        <f>DA315+DA320+DA325+DA330-DA331</f>
        <v>15859.528191000001</v>
      </c>
      <c r="DB314" s="801">
        <f>+IF(DA314=0,0,DA314/DA303*100)</f>
        <v>91.43610253706764</v>
      </c>
      <c r="DC314" s="800">
        <f>DC315+DC320+DC325+DC330-DC331</f>
        <v>16434.310072000004</v>
      </c>
      <c r="DD314" s="801">
        <f>+IF(DC314=0,0,DC314/DC303*100)</f>
        <v>93.894628521635937</v>
      </c>
      <c r="DE314" s="800">
        <f>DE315+DE320+DE325+DE330-DE331</f>
        <v>49157.483328999995</v>
      </c>
      <c r="DF314" s="801">
        <f>+IF(DE314=0,0,DE314/DE303*100)</f>
        <v>91.735292464952877</v>
      </c>
      <c r="DG314" s="800">
        <f>DG315+DG320+DG325+DG330-DG331</f>
        <v>19863.99795895589</v>
      </c>
      <c r="DH314" s="801">
        <f>+IF(DG314=0,0,DG314/DG303*100)</f>
        <v>90.477585632627338</v>
      </c>
      <c r="DI314" s="800">
        <f>DI315+DI320+DI325+DI330-DI331</f>
        <v>19713.341980288264</v>
      </c>
      <c r="DJ314" s="801">
        <f>+IF(DI314=0,0,DI314/DI303*100)</f>
        <v>88.90165893661856</v>
      </c>
      <c r="DK314" s="800">
        <f>DK315+DK320+DK325+DK330-DK331</f>
        <v>17932.382221927419</v>
      </c>
      <c r="DL314" s="801">
        <f>+IF(DK314=0,0,DK314/DK303*100)</f>
        <v>90.017134506793369</v>
      </c>
      <c r="DM314" s="800">
        <f>DM315+DM320+DM325+DM330-DM331</f>
        <v>57509.72216117158</v>
      </c>
      <c r="DN314" s="801">
        <f>+IF(DM314=0,0,DM314/DM303*100)</f>
        <v>89.788783345691641</v>
      </c>
      <c r="DO314" s="800">
        <f>DO315+DO320+DO325+DO330-DO331</f>
        <v>106667.20549017159</v>
      </c>
      <c r="DP314" s="801">
        <f>+IF(DO314=0,0,DO314/DO303*100)</f>
        <v>90.675466617512853</v>
      </c>
      <c r="DR314" s="800">
        <f t="shared" si="286"/>
        <v>190108.18448454939</v>
      </c>
      <c r="DS314" s="801">
        <f>+IF(DR314=0,0,DR314/DR303*100)</f>
        <v>88.601577107570847</v>
      </c>
      <c r="DT314" s="800">
        <f>DT315+DT320+DT325+DT330-DT331</f>
        <v>15932.438769348357</v>
      </c>
      <c r="DU314" s="801">
        <f>+IF(DT314=0,0,DT314/DT303*100)</f>
        <v>91.033187934387868</v>
      </c>
      <c r="DV314" s="800">
        <f>DV315+DV320+DV325+DV330-DV331</f>
        <v>15458.16592038946</v>
      </c>
      <c r="DW314" s="801">
        <f>+IF(DV314=0,0,DV314/DV303*100)</f>
        <v>89.54328162264656</v>
      </c>
      <c r="DX314" s="800">
        <f>DX315+DX320+DX325+DX330-DX331</f>
        <v>15853.89232458834</v>
      </c>
      <c r="DY314" s="801">
        <f>+IF(DX314=0,0,DX314/DX303*100)</f>
        <v>89.374575343103828</v>
      </c>
      <c r="DZ314" s="800">
        <f>DZ315+DZ320+DZ325+DZ330-DZ331</f>
        <v>47244.497014326145</v>
      </c>
      <c r="EA314" s="801">
        <f>+IF(DZ314=0,0,DZ314/DZ303*100)</f>
        <v>89.982933234425516</v>
      </c>
      <c r="EB314" s="800">
        <f>EB315+EB320+EB325+EB330-EB331</f>
        <v>14458.943897235296</v>
      </c>
      <c r="EC314" s="801">
        <f>+IF(EB314=0,0,EB314/EB303*100)</f>
        <v>89.520058293323885</v>
      </c>
      <c r="ED314" s="800">
        <f>ED315+ED320+ED325+ED330-ED331</f>
        <v>15813.483397378594</v>
      </c>
      <c r="EE314" s="801">
        <f>+IF(ED314=0,0,ED314/ED303*100)</f>
        <v>88.701652872909833</v>
      </c>
      <c r="EF314" s="800">
        <f>EF315+EF320+EF325+EF330-EF331</f>
        <v>16480.20580107272</v>
      </c>
      <c r="EG314" s="801">
        <f>+IF(EF314=0,0,EF314/EF303*100)</f>
        <v>87.553377024054896</v>
      </c>
      <c r="EH314" s="800">
        <f>EH315+EH320+EH325+EH330-EH331</f>
        <v>46752.633095686608</v>
      </c>
      <c r="EI314" s="801">
        <f>+IF(EH314=0,0,EH314/EH303*100)</f>
        <v>88.542655068697428</v>
      </c>
      <c r="EJ314" s="800">
        <f>EJ315+EJ320+EJ325+EJ330-EJ331</f>
        <v>93997.130110012746</v>
      </c>
      <c r="EK314" s="801">
        <f>+IF(EJ314=0,0,EJ314/EJ303*100)</f>
        <v>89.260752561743971</v>
      </c>
      <c r="EL314" s="800">
        <f>EL315+EL320+EL325+EL330-EL331</f>
        <v>14412.12147424441</v>
      </c>
      <c r="EM314" s="801">
        <f>+IF(EL314=0,0,EL314/EL303*100)</f>
        <v>88.623509020431214</v>
      </c>
      <c r="EN314" s="800">
        <f>EN315+EN320+EN325+EN330-EN331</f>
        <v>14335.830945209862</v>
      </c>
      <c r="EO314" s="801">
        <f>+IF(EN314=0,0,EN314/EN303*100)</f>
        <v>88.736713226712325</v>
      </c>
      <c r="EP314" s="800">
        <f>EP315+EP320+EP325+EP330-EP331</f>
        <v>14611.076722823866</v>
      </c>
      <c r="EQ314" s="801">
        <f>+IF(EP314=0,0,EP314/EP303*100)</f>
        <v>88.687557382587798</v>
      </c>
      <c r="ER314" s="800">
        <f>ER315+ER320+ER325+ER330-ER331</f>
        <v>43359.02914227813</v>
      </c>
      <c r="ES314" s="801">
        <f>+IF(ER314=0,0,ER314/ER303*100)</f>
        <v>88.682496663812231</v>
      </c>
      <c r="ET314" s="800">
        <f>ET315+ET320+ET325+ET330-ET331</f>
        <v>16545.250844150531</v>
      </c>
      <c r="EU314" s="801">
        <f>+IF(ET314=0,0,ET314/ET303*100)</f>
        <v>87.39143671316242</v>
      </c>
      <c r="EV314" s="800">
        <f>EV315+EV320+EV325+EV330-EV331</f>
        <v>18774.458022501531</v>
      </c>
      <c r="EW314" s="801">
        <f>+IF(EV314=0,0,EV314/EV303*100)</f>
        <v>87.570820267237394</v>
      </c>
      <c r="EX314" s="800">
        <f>EX315+EX320+EX325+EX330-EX331</f>
        <v>17432.316365606424</v>
      </c>
      <c r="EY314" s="801">
        <f>+IF(EX314=0,0,EX314/EX303*100)</f>
        <v>87.183113677146508</v>
      </c>
      <c r="EZ314" s="800">
        <f>EZ315+EZ320+EZ325+EZ330-EZ331</f>
        <v>52752.025232258486</v>
      </c>
      <c r="FA314" s="801">
        <f>+IF(EZ314=0,0,EZ314/EZ303*100)</f>
        <v>87.386142442631183</v>
      </c>
      <c r="FB314" s="800">
        <f>FB315+FB320+FB325+FB330-FB331</f>
        <v>96111.05437453663</v>
      </c>
      <c r="FC314" s="801">
        <f>+IF(FB314=0,0,FB314/FB303*100)</f>
        <v>87.966249378363116</v>
      </c>
      <c r="FD314" s="800">
        <f>FD315+FD320+FD325+FD330-FD331</f>
        <v>202775.49295648362</v>
      </c>
      <c r="FE314" s="801">
        <f>+IF(FD314=0,0,FD314/FD303*100)</f>
        <v>86.153026276544935</v>
      </c>
      <c r="FF314" s="800">
        <f>FF315+FF320+FF325+FF330-FF331</f>
        <v>221930.7535807706</v>
      </c>
      <c r="FG314" s="801">
        <f>+IF(FF314=0,0,FF314/FF303*100)</f>
        <v>84.389886294230735</v>
      </c>
      <c r="FH314" s="800">
        <f>FH315+FH320+FH325+FH330-FH331</f>
        <v>245026.79454094218</v>
      </c>
      <c r="FI314" s="801">
        <f>+IF(FH314=0,0,FH314/FH303*100)</f>
        <v>82.297600394578467</v>
      </c>
      <c r="FJ314" s="800">
        <f>FJ315+FJ320+FJ325+FJ330-FJ331</f>
        <v>230097.33878000377</v>
      </c>
      <c r="FK314" s="801">
        <f>+IF(FJ314=0,0,FJ314/FJ303*100)</f>
        <v>81.096857774053717</v>
      </c>
    </row>
    <row r="315" spans="2:167" s="648" customFormat="1" ht="13.5" customHeight="1">
      <c r="B315" s="771"/>
      <c r="C315" s="728" t="s">
        <v>4841</v>
      </c>
      <c r="D315" s="787"/>
      <c r="E315" s="770">
        <f t="shared" si="275"/>
        <v>79852.369712337066</v>
      </c>
      <c r="F315" s="726">
        <f>+IF(E315=0,0,E315/E304*100)</f>
        <v>88.074378662931352</v>
      </c>
      <c r="G315" s="770">
        <f>G316+G317-G318-G319</f>
        <v>6368.928976280411</v>
      </c>
      <c r="H315" s="726">
        <f>+IF(G315=0,0,G315/G304*100)</f>
        <v>99.035872191541927</v>
      </c>
      <c r="I315" s="770">
        <f>I316+I317-I318-I319</f>
        <v>4176.8342363088923</v>
      </c>
      <c r="J315" s="726">
        <f>+IF(I315=0,0,I315/I304*100)</f>
        <v>95.403096493919364</v>
      </c>
      <c r="K315" s="770">
        <f>K316+K317-K318-K319</f>
        <v>6574.1929874903726</v>
      </c>
      <c r="L315" s="726">
        <f>+IF(K315=0,0,K315/K304*100)</f>
        <v>88.501512550852354</v>
      </c>
      <c r="M315" s="770">
        <f>M316+M317-M318-M319</f>
        <v>17119.956200079672</v>
      </c>
      <c r="N315" s="726">
        <f>+IF(M315=0,0,M315/M304*100)</f>
        <v>93.872986005290954</v>
      </c>
      <c r="O315" s="770">
        <f>O316+O317-O318-O319</f>
        <v>7174.3599290560733</v>
      </c>
      <c r="P315" s="726">
        <f>+IF(O315=0,0,O315/O304*100)</f>
        <v>86.533605072098666</v>
      </c>
      <c r="Q315" s="770">
        <f>Q316+Q317-Q318-Q319</f>
        <v>6821.4040358222028</v>
      </c>
      <c r="R315" s="726">
        <f>+IF(Q315=0,0,Q315/Q304*100)</f>
        <v>92.701090259456876</v>
      </c>
      <c r="S315" s="770">
        <f>S316+S317-S318-S319</f>
        <v>5167.9615092749837</v>
      </c>
      <c r="T315" s="726">
        <f>+IF(S315=0,0,S315/S304*100)</f>
        <v>90.533097206197226</v>
      </c>
      <c r="U315" s="770">
        <f>U316+U317-U318-U319</f>
        <v>19163.725474153256</v>
      </c>
      <c r="V315" s="726">
        <f>+IF(U315=0,0,U315/U304*100)</f>
        <v>89.727487301760036</v>
      </c>
      <c r="W315" s="770">
        <f t="shared" ref="W315:W331" si="289">+M315+U315</f>
        <v>36283.681674232925</v>
      </c>
      <c r="X315" s="726">
        <f>+IF(W315=0,0,W315/W304*100)</f>
        <v>91.636891175663052</v>
      </c>
      <c r="Y315" s="770">
        <f>Y316+Y317-Y318-Y319</f>
        <v>5414.4031799309741</v>
      </c>
      <c r="Z315" s="726">
        <f>+IF(Y315=0,0,Y315/Y304*100)</f>
        <v>91.881156952278161</v>
      </c>
      <c r="AA315" s="770">
        <f>AA316+AA317-AA318-AA319</f>
        <v>6974.5418211204005</v>
      </c>
      <c r="AB315" s="726">
        <f>+IF(AA315=0,0,AA315/AA304*100)</f>
        <v>89.764452083506313</v>
      </c>
      <c r="AC315" s="770">
        <f>AC316+AC317-AC318-AC319</f>
        <v>5849.9000139946347</v>
      </c>
      <c r="AD315" s="726">
        <f>+IF(AC315=0,0,AC315/AC304*100)</f>
        <v>85.399787191051018</v>
      </c>
      <c r="AE315" s="770">
        <f>AE316+AE317-AE318-AE319</f>
        <v>18238.845015046012</v>
      </c>
      <c r="AF315" s="726">
        <f>+IF(AE315=0,0,AE315/AE304*100)</f>
        <v>88.914994874867247</v>
      </c>
      <c r="AG315" s="770">
        <f>AG316+AG317-AG318-AG319</f>
        <v>8098.905973895231</v>
      </c>
      <c r="AH315" s="726">
        <f>+IF(AG315=0,0,AG315/AG304*100)</f>
        <v>81.389762832940832</v>
      </c>
      <c r="AI315" s="770">
        <f>AI316+AI317-AI318-AI319</f>
        <v>8445.6276945951922</v>
      </c>
      <c r="AJ315" s="726">
        <f>+IF(AI315=0,0,AI315/AI304*100)</f>
        <v>82.715842862843104</v>
      </c>
      <c r="AK315" s="770">
        <f>AK316+AK317-AK318-AK319</f>
        <v>8785.3093545676966</v>
      </c>
      <c r="AL315" s="726">
        <f>+IF(AK315=0,0,AK315/AK304*100)</f>
        <v>84.508387622098383</v>
      </c>
      <c r="AM315" s="770">
        <f>AM316+AM317-AM318-AM319</f>
        <v>25329.843023058122</v>
      </c>
      <c r="AN315" s="726">
        <f>+IF(AM315=0,0,AM315/AM304*100)</f>
        <v>82.893851198544155</v>
      </c>
      <c r="AO315" s="770">
        <f t="shared" ref="AO315:AO331" si="290">+AE315+AM315</f>
        <v>43568.688038104134</v>
      </c>
      <c r="AP315" s="726">
        <f>+IF(AO315=0,0,AO315/AO304*100)</f>
        <v>85.312309089201193</v>
      </c>
      <c r="AQ315" s="651"/>
      <c r="AR315" s="770">
        <f>AR316+AR317-AR318-AR319</f>
        <v>112017.48277435852</v>
      </c>
      <c r="AS315" s="726">
        <f>+IF(AR315=0,0,AR315/AR304*100)</f>
        <v>95.116803348888084</v>
      </c>
      <c r="AT315" s="770">
        <f>AT316+AT317-AT318-AT319</f>
        <v>10519.234246475</v>
      </c>
      <c r="AU315" s="726">
        <f>+IF(AT315=0,0,AT315/AT304*100)</f>
        <v>95.288310638104875</v>
      </c>
      <c r="AV315" s="770">
        <f>AV316+AV317-AV318-AV319</f>
        <v>8031.9291422158003</v>
      </c>
      <c r="AW315" s="726">
        <f>+IF(AV315=0,0,AV315/AV304*100)</f>
        <v>89.228851104952085</v>
      </c>
      <c r="AX315" s="770">
        <f>AX316+AX317-AX318-AX319</f>
        <v>8116.1030428351996</v>
      </c>
      <c r="AY315" s="726">
        <f>+IF(AX315=0,0,AX315/AX304*100)</f>
        <v>91.255846294057221</v>
      </c>
      <c r="AZ315" s="770">
        <f>AZ316+AZ317-AZ318-AZ319</f>
        <v>26667.266431526004</v>
      </c>
      <c r="BA315" s="726">
        <f>+IF(AZ315=0,0,AZ315/AZ304*100)</f>
        <v>92.163750689395968</v>
      </c>
      <c r="BB315" s="770">
        <f>BB316+BB317-BB318-BB319</f>
        <v>8010.4254896176017</v>
      </c>
      <c r="BC315" s="726">
        <f>+IF(BB315=0,0,BB315/BB304*100)</f>
        <v>85.48409963068994</v>
      </c>
      <c r="BD315" s="770">
        <f>BD316+BD317-BD318-BD319</f>
        <v>9469.8590657220011</v>
      </c>
      <c r="BE315" s="726">
        <f>+IF(BD315=0,0,BD315/BD304*100)</f>
        <v>96.5387160506328</v>
      </c>
      <c r="BF315" s="770">
        <f>BF316+BF317-BF318-BF319</f>
        <v>6257.5124385563995</v>
      </c>
      <c r="BG315" s="726">
        <f>+IF(BF315=0,0,BF315/BF304*100)</f>
        <v>94.228352231551384</v>
      </c>
      <c r="BH315" s="770">
        <f>BH316+BH317-BH318-BH319</f>
        <v>23737.796993896005</v>
      </c>
      <c r="BI315" s="726">
        <f>+IF(BH315=0,0,BH315/BH304*100)</f>
        <v>91.93268120570535</v>
      </c>
      <c r="BJ315" s="770">
        <f t="shared" ref="BJ315:BJ331" si="291">+AZ315+BH315</f>
        <v>50405.063425422006</v>
      </c>
      <c r="BK315" s="726">
        <f>+IF(BJ315=0,0,BJ315/BJ304*100)</f>
        <v>92.054786125085315</v>
      </c>
      <c r="BL315" s="770">
        <f>BL316+BL317-BL318-BL319</f>
        <v>8070.9171694180013</v>
      </c>
      <c r="BM315" s="726">
        <f>+IF(BL315=0,0,BL315/BL304*100)</f>
        <v>101.30917099181991</v>
      </c>
      <c r="BN315" s="770">
        <f>BN316+BN317-BN318-BN319</f>
        <v>9568.3282454705004</v>
      </c>
      <c r="BO315" s="726">
        <f>+IF(BN315=0,0,BN315/BN304*100)</f>
        <v>100.03069369647064</v>
      </c>
      <c r="BP315" s="770">
        <f>BP316+BP317-BP318-BP319</f>
        <v>9457.8112068482005</v>
      </c>
      <c r="BQ315" s="726">
        <f>+IF(BP315=0,0,BP315/BP304*100)</f>
        <v>99.823256134089348</v>
      </c>
      <c r="BR315" s="770">
        <f>BR316+BR317-BR318-BR319</f>
        <v>27097.056621736709</v>
      </c>
      <c r="BS315" s="726">
        <f>+IF(BR315=0,0,BR315/BR304*100)</f>
        <v>100.33505535825485</v>
      </c>
      <c r="BT315" s="770">
        <f>BT316+BT317-BT318-BT319</f>
        <v>9571.3736328136001</v>
      </c>
      <c r="BU315" s="726">
        <f>+IF(BT315=0,0,BT315/BT304*100)</f>
        <v>94.114277480698945</v>
      </c>
      <c r="BV315" s="770">
        <f>BV316+BV317-BV318-BV319</f>
        <v>13349.416849380201</v>
      </c>
      <c r="BW315" s="726">
        <f>+IF(BV315=0,0,BV315/BV304*100)</f>
        <v>102.52184980039034</v>
      </c>
      <c r="BX315" s="770">
        <f>BX316+BX317-BX318-BX319</f>
        <v>11594.572245006004</v>
      </c>
      <c r="BY315" s="726">
        <f>+IF(BX315=0,0,BX315/BX304*100)</f>
        <v>90.474639585346694</v>
      </c>
      <c r="BZ315" s="770">
        <f>BZ316+BZ317-BZ318-BZ319</f>
        <v>34515.362727199805</v>
      </c>
      <c r="CA315" s="726">
        <f>+IF(BZ315=0,0,BZ315/BZ304*100)</f>
        <v>95.859318923462197</v>
      </c>
      <c r="CB315" s="770">
        <f t="shared" ref="CB315:CB331" si="292">+BR315+BZ315</f>
        <v>61612.419348936513</v>
      </c>
      <c r="CC315" s="726">
        <f>+IF(CB315=0,0,CB315/CB304*100)</f>
        <v>97.777567543865942</v>
      </c>
      <c r="CE315" s="770">
        <f t="shared" si="283"/>
        <v>178222.16911729207</v>
      </c>
      <c r="CF315" s="726">
        <f>+IF(CE315=0,0,CE315/CE304*100)</f>
        <v>94.955440106005369</v>
      </c>
      <c r="CG315" s="770">
        <f>CG316+CG317-CG318-CG319</f>
        <v>12696.7744891775</v>
      </c>
      <c r="CH315" s="726">
        <f>+IF(CG315=0,0,CG315/CG304*100)</f>
        <v>101.11311365201658</v>
      </c>
      <c r="CI315" s="770">
        <f>CI316+CI317-CI318-CI319</f>
        <v>11384.584726447301</v>
      </c>
      <c r="CJ315" s="726">
        <f>+IF(CI315=0,0,CI315/CI304*100)</f>
        <v>96.292004932380564</v>
      </c>
      <c r="CK315" s="770">
        <f>CK316+CK317-CK318-CK319</f>
        <v>13038.046385838399</v>
      </c>
      <c r="CL315" s="726">
        <f>+IF(CK315=0,0,CK315/CK304*100)</f>
        <v>92.303535473163393</v>
      </c>
      <c r="CM315" s="770">
        <f>CM316+CM317-CM318-CM319</f>
        <v>37119.405601463201</v>
      </c>
      <c r="CN315" s="726">
        <f>+IF(CM315=0,0,CM315/CM304*100)</f>
        <v>96.401101762708578</v>
      </c>
      <c r="CO315" s="770">
        <f>CO316+CO317-CO318-CO319</f>
        <v>11986.175290107794</v>
      </c>
      <c r="CP315" s="726">
        <f>+IF(CO315=0,0,CO315/CO304*100)</f>
        <v>100.67035936960151</v>
      </c>
      <c r="CQ315" s="770">
        <f>CQ316+CQ317-CQ318-CQ319</f>
        <v>7117.6042791637965</v>
      </c>
      <c r="CR315" s="726">
        <f>+IF(CQ315=0,0,CQ315/CQ304*100)</f>
        <v>75.767254192748013</v>
      </c>
      <c r="CS315" s="770">
        <f>CS316+CS317-CS318-CS319</f>
        <v>15543.286195276401</v>
      </c>
      <c r="CT315" s="726">
        <f>+IF(CS315=0,0,CS315/CS304*100)</f>
        <v>115.87895210554962</v>
      </c>
      <c r="CU315" s="770">
        <f>CU316+CU317-CU318-CU319</f>
        <v>34647.065764547995</v>
      </c>
      <c r="CV315" s="726">
        <f>+IF(CU315=0,0,CU315/CU304*100)</f>
        <v>99.807818762133152</v>
      </c>
      <c r="CW315" s="770">
        <f t="shared" ref="CW315:CW331" si="293">+CM315+CU315</f>
        <v>71766.471366011188</v>
      </c>
      <c r="CX315" s="726">
        <f>+IF(CW315=0,0,CW315/CW304*100)</f>
        <v>98.016257772224009</v>
      </c>
      <c r="CY315" s="770">
        <f>CY316+CY317-CY318-CY319</f>
        <v>16207.2020043504</v>
      </c>
      <c r="CZ315" s="726">
        <f>+IF(CY315=0,0,CY315/CY304*100)</f>
        <v>90.783930013104566</v>
      </c>
      <c r="DA315" s="770">
        <f>DA316+DA317-DA318-DA319</f>
        <v>15285.012453750003</v>
      </c>
      <c r="DB315" s="726">
        <f>+IF(DA315=0,0,DA315/DA304*100)</f>
        <v>94.44252860466969</v>
      </c>
      <c r="DC315" s="770">
        <f>DC316+DC317-DC318-DC319</f>
        <v>17132.593038712501</v>
      </c>
      <c r="DD315" s="726">
        <f>+IF(DC315=0,0,DC315/DC304*100)</f>
        <v>104.55598100427991</v>
      </c>
      <c r="DE315" s="770">
        <f>DE316+DE317-DE318-DE319</f>
        <v>48624.8074968129</v>
      </c>
      <c r="DF315" s="726">
        <f>+IF(DE315=0,0,DE315/DE304*100)</f>
        <v>96.433769978212752</v>
      </c>
      <c r="DG315" s="770">
        <f>DG316+DG317-DG318-DG319</f>
        <v>20216.64580425229</v>
      </c>
      <c r="DH315" s="726">
        <f>+IF(DG315=0,0,DG315/DG304*100)</f>
        <v>92.090731831918887</v>
      </c>
      <c r="DI315" s="770">
        <f>DI316+DI317-DI318-DI319</f>
        <v>19697.602104288264</v>
      </c>
      <c r="DJ315" s="726">
        <f>+IF(DI315=0,0,DI315/DI304*100)</f>
        <v>88.830676497960738</v>
      </c>
      <c r="DK315" s="770">
        <f>DK316+DK317-DK318-DK319</f>
        <v>17916.642345927419</v>
      </c>
      <c r="DL315" s="726">
        <f>+IF(DK315=0,0,DK315/DK304*100)</f>
        <v>89.938123334854396</v>
      </c>
      <c r="DM315" s="770">
        <f>DM316+DM317-DM318-DM319</f>
        <v>57830.89025446798</v>
      </c>
      <c r="DN315" s="726">
        <f>+IF(DM315=0,0,DM315/DM304*100)</f>
        <v>90.292531336889226</v>
      </c>
      <c r="DO315" s="770">
        <f t="shared" ref="DO315:DO331" si="294">+DE315+DM315</f>
        <v>106455.69775128088</v>
      </c>
      <c r="DP315" s="726">
        <f>+IF(DO315=0,0,DO315/DO304*100)</f>
        <v>92.997659406783015</v>
      </c>
      <c r="DR315" s="770">
        <f t="shared" si="286"/>
        <v>185258.62087190073</v>
      </c>
      <c r="DS315" s="726">
        <f>+IF(DR315=0,0,DR315/DR304*100)</f>
        <v>88.172742895147962</v>
      </c>
      <c r="DT315" s="770">
        <f>DT316+DT317-DT318-DT319</f>
        <v>15723.443603429438</v>
      </c>
      <c r="DU315" s="726">
        <f>+IF(DT315=0,0,DT315/DT304*100)</f>
        <v>90.752925511482147</v>
      </c>
      <c r="DV315" s="770">
        <f>DV316+DV317-DV318-DV319</f>
        <v>15249.17075447054</v>
      </c>
      <c r="DW315" s="726">
        <f>+IF(DV315=0,0,DV315/DV304*100)</f>
        <v>89.243740878716125</v>
      </c>
      <c r="DX315" s="770">
        <f>DX316+DX317-DX318-DX319</f>
        <v>15444.626888399151</v>
      </c>
      <c r="DY315" s="726">
        <f>+IF(DX315=0,0,DX315/DX304*100)</f>
        <v>88.955505393145856</v>
      </c>
      <c r="DZ315" s="770">
        <f>DZ316+DZ317-DZ318-DZ319</f>
        <v>46417.24124629912</v>
      </c>
      <c r="EA315" s="726">
        <f>+IF(DZ315=0,0,DZ315/DZ304*100)</f>
        <v>89.652106229855207</v>
      </c>
      <c r="EB315" s="770">
        <f>EB316+EB317-EB318-EB319</f>
        <v>14249.948731316377</v>
      </c>
      <c r="EC315" s="726">
        <f>+IF(EB315=0,0,EB315/EB304*100)</f>
        <v>89.199416427125627</v>
      </c>
      <c r="ED315" s="770">
        <f>ED316+ED317-ED318-ED319</f>
        <v>15604.488231459674</v>
      </c>
      <c r="EE315" s="726">
        <f>+IF(ED315=0,0,ED315/ED304*100)</f>
        <v>88.403286180901858</v>
      </c>
      <c r="EF315" s="770">
        <f>EF316+EF317-EF318-EF319</f>
        <v>16070.94036488353</v>
      </c>
      <c r="EG315" s="726">
        <f>+IF(EF315=0,0,EF315/EF304*100)</f>
        <v>87.121768622498891</v>
      </c>
      <c r="EH315" s="770">
        <f>EH316+EH317-EH318-EH319</f>
        <v>45925.377327659582</v>
      </c>
      <c r="EI315" s="726">
        <f>+IF(EH315=0,0,EH315/EH304*100)</f>
        <v>88.193561750502653</v>
      </c>
      <c r="EJ315" s="770">
        <f t="shared" ref="EJ315:EJ331" si="295">+DZ315+EH315</f>
        <v>92342.618573958694</v>
      </c>
      <c r="EK315" s="726">
        <f>+IF(EJ315=0,0,EJ315/EJ304*100)</f>
        <v>88.92073748127109</v>
      </c>
      <c r="EL315" s="770">
        <f>EL316+EL317-EL318-EL319</f>
        <v>14203.126308325491</v>
      </c>
      <c r="EM315" s="726">
        <f>+IF(EL315=0,0,EL315/EL304*100)</f>
        <v>88.295248208542461</v>
      </c>
      <c r="EN315" s="770">
        <f>EN316+EN317-EN318-EN319</f>
        <v>14126.835779290943</v>
      </c>
      <c r="EO315" s="726">
        <f>+IF(EN315=0,0,EN315/EN304*100)</f>
        <v>88.407508639663433</v>
      </c>
      <c r="EP315" s="770">
        <f>EP316+EP317-EP318-EP319</f>
        <v>14201.811286634676</v>
      </c>
      <c r="EQ315" s="726">
        <f>+IF(EP315=0,0,EP315/EP304*100)</f>
        <v>88.219516637434779</v>
      </c>
      <c r="ER315" s="770">
        <f>ER316+ER317-ER318-ER319</f>
        <v>42531.773374251105</v>
      </c>
      <c r="ES315" s="726">
        <f>+IF(ER315=0,0,ER315/ER304*100)</f>
        <v>88.307180246159959</v>
      </c>
      <c r="ET315" s="770">
        <f>ET316+ET317-ET318-ET319</f>
        <v>16336.255678231613</v>
      </c>
      <c r="EU315" s="726">
        <f>+IF(ET315=0,0,ET315/ET304*100)</f>
        <v>87.098330680544166</v>
      </c>
      <c r="EV315" s="770">
        <f>EV316+EV317-EV318-EV319</f>
        <v>17024.92231604207</v>
      </c>
      <c r="EW315" s="726">
        <f>+IF(EV315=0,0,EV315/EV304*100)</f>
        <v>86.322818913368181</v>
      </c>
      <c r="EX315" s="770">
        <f>EX316+EX317-EX318-EX319</f>
        <v>17023.050929417237</v>
      </c>
      <c r="EY315" s="726">
        <f>+IF(EX315=0,0,EX315/EX304*100)</f>
        <v>86.770183829584496</v>
      </c>
      <c r="EZ315" s="770">
        <f>EZ316+EZ317-EZ318-EZ319</f>
        <v>50384.22892369092</v>
      </c>
      <c r="FA315" s="726">
        <f>+IF(EZ315=0,0,EZ315/EZ304*100)</f>
        <v>86.724254682571484</v>
      </c>
      <c r="FB315" s="770">
        <f t="shared" ref="FB315:FB331" si="296">+ER315+EZ315</f>
        <v>92916.002297942032</v>
      </c>
      <c r="FC315" s="726">
        <f>+IF(FB315=0,0,FB315/FB304*100)</f>
        <v>87.441728711985945</v>
      </c>
      <c r="FD315" s="770">
        <f>FD316+FD317-FD318-FD319</f>
        <v>202274.29769348362</v>
      </c>
      <c r="FE315" s="726">
        <f>+IF(FD315=0,0,FD315/FD304*100)</f>
        <v>85.940083933102159</v>
      </c>
      <c r="FF315" s="770">
        <f>FF316+FF317-FF318-FF319</f>
        <v>221426.31586177059</v>
      </c>
      <c r="FG315" s="726">
        <f>+IF(FF315=0,0,FF315/FF304*100)</f>
        <v>84.198072221317943</v>
      </c>
      <c r="FH315" s="770">
        <f>FH316+FH317-FH318-FH319</f>
        <v>244517.84454094217</v>
      </c>
      <c r="FI315" s="726">
        <f>+IF(FH315=0,0,FH315/FH304*100)</f>
        <v>82.126658421480002</v>
      </c>
      <c r="FJ315" s="770">
        <f>FJ316+FJ317-FJ318-FJ319</f>
        <v>229579.83878000377</v>
      </c>
      <c r="FK315" s="726">
        <f>+IF(FJ315=0,0,FJ315/FJ304*100)</f>
        <v>80.914467034027822</v>
      </c>
    </row>
    <row r="316" spans="2:167" s="648" customFormat="1" ht="13.5" customHeight="1">
      <c r="B316" s="771"/>
      <c r="C316" s="769"/>
      <c r="D316" s="731" t="s">
        <v>4842</v>
      </c>
      <c r="E316" s="770">
        <f>+G316</f>
        <v>6638.2624830000004</v>
      </c>
      <c r="F316" s="726">
        <f>+IF(E316=0,0,E316/E304*100)</f>
        <v>7.3217719862024797</v>
      </c>
      <c r="G316" s="770">
        <v>6638.2624830000004</v>
      </c>
      <c r="H316" s="726">
        <f>+IF(G316=0,0,G316/G304*100)</f>
        <v>103.22396705768362</v>
      </c>
      <c r="I316" s="770">
        <v>6620.5086019999999</v>
      </c>
      <c r="J316" s="726">
        <f>+IF(I316=0,0,I316/I304*100)</f>
        <v>151.21907771795969</v>
      </c>
      <c r="K316" s="770">
        <v>6969.5410569999995</v>
      </c>
      <c r="L316" s="726">
        <f>+IF(K316=0,0,K316/K304*100)</f>
        <v>93.823671818497786</v>
      </c>
      <c r="M316" s="770">
        <f>+G316+I316+K316</f>
        <v>20228.312141999999</v>
      </c>
      <c r="N316" s="726">
        <f>+IF(M316=0,0,M316/M304*100)</f>
        <v>110.91687621302361</v>
      </c>
      <c r="O316" s="770">
        <v>6139.8087789187994</v>
      </c>
      <c r="P316" s="726">
        <f>+IF(O316=0,0,O316/O304*100)</f>
        <v>74.055357320644845</v>
      </c>
      <c r="Q316" s="770">
        <v>5789.6564490000001</v>
      </c>
      <c r="R316" s="726">
        <f>+IF(Q316=0,0,Q316/Q304*100)</f>
        <v>78.679911383566761</v>
      </c>
      <c r="S316" s="770">
        <v>4720.4520149999998</v>
      </c>
      <c r="T316" s="726">
        <f>+IF(S316=0,0,S316/S304*100)</f>
        <v>82.693561158341282</v>
      </c>
      <c r="U316" s="770">
        <f>+O316+Q316+S316</f>
        <v>16649.9172429188</v>
      </c>
      <c r="V316" s="726">
        <f>+IF(U316=0,0,U316/U304*100)</f>
        <v>77.957453523548878</v>
      </c>
      <c r="W316" s="770">
        <f t="shared" si="289"/>
        <v>36878.229384918799</v>
      </c>
      <c r="X316" s="726">
        <f>+IF(W316=0,0,W316/W304*100)</f>
        <v>93.13846161584118</v>
      </c>
      <c r="Y316" s="770">
        <v>4442.0753380000006</v>
      </c>
      <c r="Z316" s="726">
        <f>+IF(Y316=0,0,Y316/Y304*100)</f>
        <v>75.380980647589197</v>
      </c>
      <c r="AA316" s="770">
        <v>4962.4998859999996</v>
      </c>
      <c r="AB316" s="726">
        <f>+IF(AA316=0,0,AA316/AA304*100)</f>
        <v>63.868866895645603</v>
      </c>
      <c r="AC316" s="770">
        <v>5306.1105979999993</v>
      </c>
      <c r="AD316" s="726">
        <f>+IF(AC316=0,0,AC316/AC304*100)</f>
        <v>77.461275371773567</v>
      </c>
      <c r="AE316" s="770">
        <f>+Y316+AA316+AC316</f>
        <v>14710.685821999999</v>
      </c>
      <c r="AF316" s="726">
        <f>+IF(AE316=0,0,AE316/AE304*100)</f>
        <v>71.715097824993094</v>
      </c>
      <c r="AG316" s="770">
        <v>6537.341864</v>
      </c>
      <c r="AH316" s="726">
        <f>+IF(AG316=0,0,AG316/AG304*100)</f>
        <v>65.696861475342061</v>
      </c>
      <c r="AI316" s="770">
        <v>6430.1904190000005</v>
      </c>
      <c r="AJ316" s="726">
        <f>+IF(AI316=0,0,AI316/AI304*100)</f>
        <v>62.976801667037819</v>
      </c>
      <c r="AK316" s="770">
        <v>7247.161247</v>
      </c>
      <c r="AL316" s="726">
        <f>+IF(AK316=0,0,AK316/AK304*100)</f>
        <v>69.712503806471005</v>
      </c>
      <c r="AM316" s="770">
        <f>+AG316+AI316+AK316</f>
        <v>20214.69353</v>
      </c>
      <c r="AN316" s="726">
        <f>+IF(AM316=0,0,AM316/AM304*100)</f>
        <v>66.154132734837845</v>
      </c>
      <c r="AO316" s="770">
        <f t="shared" si="290"/>
        <v>34925.379352000004</v>
      </c>
      <c r="AP316" s="726">
        <f>+IF(AO316=0,0,AO316/AO304*100)</f>
        <v>68.387754887858293</v>
      </c>
      <c r="AQ316" s="651"/>
      <c r="AR316" s="770">
        <v>7313.5558140000003</v>
      </c>
      <c r="AS316" s="726">
        <f>+IF(AR316=0,0,AR316/AR304*100)</f>
        <v>6.210120357217952</v>
      </c>
      <c r="AT316" s="770">
        <v>7313.5558140000003</v>
      </c>
      <c r="AU316" s="726">
        <f>+IF(AT316=0,0,AT316/AT304*100)</f>
        <v>66.24972521237278</v>
      </c>
      <c r="AV316" s="770">
        <v>6361.6870629999994</v>
      </c>
      <c r="AW316" s="726">
        <f>+IF(AV316=0,0,AV316/AV304*100)</f>
        <v>70.673684698882695</v>
      </c>
      <c r="AX316" s="770">
        <v>6574.2032450000006</v>
      </c>
      <c r="AY316" s="726">
        <f>+IF(AX316=0,0,AX316/AX304*100)</f>
        <v>73.919032036098571</v>
      </c>
      <c r="AZ316" s="770">
        <f>+AT316+AV316+AX316</f>
        <v>20249.446122000001</v>
      </c>
      <c r="BA316" s="726">
        <f>+IF(AZ316=0,0,AZ316/AZ304*100)</f>
        <v>69.983359890988623</v>
      </c>
      <c r="BB316" s="770">
        <v>7946.5640100000001</v>
      </c>
      <c r="BC316" s="726">
        <f>+IF(BB316=0,0,BB316/BB304*100)</f>
        <v>84.802595122187867</v>
      </c>
      <c r="BD316" s="770">
        <v>6868.4437539999999</v>
      </c>
      <c r="BE316" s="726">
        <f>+IF(BD316=0,0,BD316/BD304*100)</f>
        <v>70.019071738592402</v>
      </c>
      <c r="BF316" s="770">
        <v>5468.6650810000001</v>
      </c>
      <c r="BG316" s="726">
        <f>+IF(BF316=0,0,BF316/BF304*100)</f>
        <v>82.349544575213557</v>
      </c>
      <c r="BH316" s="770">
        <f>+BB316+BD316+BF316</f>
        <v>20283.672845000001</v>
      </c>
      <c r="BI316" s="726">
        <f>+IF(BH316=0,0,BH316/BH304*100)</f>
        <v>78.555412274344974</v>
      </c>
      <c r="BJ316" s="770">
        <f t="shared" si="291"/>
        <v>40533.118967000002</v>
      </c>
      <c r="BK316" s="726">
        <f>+IF(BJ316=0,0,BJ316/BJ304*100)</f>
        <v>74.025650280363379</v>
      </c>
      <c r="BL316" s="770">
        <v>6461.446199</v>
      </c>
      <c r="BM316" s="726">
        <f>+IF(BL316=0,0,BL316/BL304*100)</f>
        <v>81.106489397429854</v>
      </c>
      <c r="BN316" s="770">
        <v>6381.2985929999995</v>
      </c>
      <c r="BO316" s="726">
        <f>+IF(BN316=0,0,BN316/BN304*100)</f>
        <v>66.712356491770194</v>
      </c>
      <c r="BP316" s="770">
        <v>6601.2008929999993</v>
      </c>
      <c r="BQ316" s="726">
        <f>+IF(BP316=0,0,BP316/BP304*100)</f>
        <v>69.672924646390072</v>
      </c>
      <c r="BR316" s="770">
        <f>+BL316+BN316+BP316</f>
        <v>19443.945684999999</v>
      </c>
      <c r="BS316" s="726">
        <f>+IF(BR316=0,0,BR316/BR304*100)</f>
        <v>71.997095253600179</v>
      </c>
      <c r="BT316" s="770">
        <v>7095.4833060000001</v>
      </c>
      <c r="BU316" s="726">
        <f>+IF(BT316=0,0,BT316/BT304*100)</f>
        <v>69.769116778721823</v>
      </c>
      <c r="BV316" s="770">
        <v>7073.3390439999994</v>
      </c>
      <c r="BW316" s="726">
        <f>+IF(BV316=0,0,BV316/BV304*100)</f>
        <v>54.32235814030134</v>
      </c>
      <c r="BX316" s="770">
        <v>6628.31106</v>
      </c>
      <c r="BY316" s="726">
        <f>+IF(BX316=0,0,BX316/BX304*100)</f>
        <v>51.721964514160199</v>
      </c>
      <c r="BZ316" s="770">
        <f>+BT316+BV316+BX316</f>
        <v>20797.133409999999</v>
      </c>
      <c r="CA316" s="726">
        <f>+IF(BZ316=0,0,BZ316/BZ304*100)</f>
        <v>57.759759328037617</v>
      </c>
      <c r="CB316" s="770">
        <f t="shared" si="292"/>
        <v>40241.079094999994</v>
      </c>
      <c r="CC316" s="726">
        <f>+IF(CB316=0,0,CB316/CB304*100)</f>
        <v>63.861716044061332</v>
      </c>
      <c r="CE316" s="770">
        <f>+CG316</f>
        <v>6671.7430619999996</v>
      </c>
      <c r="CF316" s="726">
        <f>+IF(CE316=0,0,CE316/CE304*100)</f>
        <v>3.5546548550279682</v>
      </c>
      <c r="CG316" s="770">
        <v>6671.7430619999996</v>
      </c>
      <c r="CH316" s="726">
        <f>+IF(CG316=0,0,CG316/CG304*100)</f>
        <v>53.131660726909537</v>
      </c>
      <c r="CI316" s="770">
        <v>7451.987599</v>
      </c>
      <c r="CJ316" s="726">
        <f>+IF(CI316=0,0,CI316/CI304*100)</f>
        <v>63.029688291746091</v>
      </c>
      <c r="CK316" s="770">
        <v>7470.4872489999998</v>
      </c>
      <c r="CL316" s="726">
        <f>+IF(CK316=0,0,CK316/CK304*100)</f>
        <v>52.88770758929504</v>
      </c>
      <c r="CM316" s="770">
        <f>+CG316+CI316+CK316</f>
        <v>21594.217909999999</v>
      </c>
      <c r="CN316" s="726">
        <f>+IF(CM316=0,0,CM316/CM304*100)</f>
        <v>56.081350563058464</v>
      </c>
      <c r="CO316" s="770">
        <v>7379.7627159999993</v>
      </c>
      <c r="CP316" s="726">
        <f>+IF(CO316=0,0,CO316/CO304*100)</f>
        <v>61.981686960246776</v>
      </c>
      <c r="CQ316" s="770">
        <v>8853.6795650000004</v>
      </c>
      <c r="CR316" s="726">
        <f>+IF(CQ316=0,0,CQ316/CQ304*100)</f>
        <v>94.247862599816258</v>
      </c>
      <c r="CS316" s="770">
        <v>11113.454043000002</v>
      </c>
      <c r="CT316" s="726">
        <f>+IF(CS316=0,0,CS316/CS304*100)</f>
        <v>82.853483658262078</v>
      </c>
      <c r="CU316" s="770">
        <f>+CO316+CQ316+CS316</f>
        <v>27346.896324000001</v>
      </c>
      <c r="CV316" s="726">
        <f>+IF(CU316=0,0,CU316/CU304*100)</f>
        <v>78.778217196259163</v>
      </c>
      <c r="CW316" s="770">
        <f t="shared" si="293"/>
        <v>48941.114234000001</v>
      </c>
      <c r="CX316" s="726">
        <f>+IF(CW316=0,0,CW316/CW304*100)</f>
        <v>66.842144766385871</v>
      </c>
      <c r="CY316" s="770">
        <v>10022.407437</v>
      </c>
      <c r="CZ316" s="726">
        <f>+IF(CY316=0,0,CY316/CY304*100)</f>
        <v>56.140074954282362</v>
      </c>
      <c r="DA316" s="770">
        <v>8284.7429499999998</v>
      </c>
      <c r="DB316" s="726">
        <f>+IF(DA316=0,0,DA316/DA304*100)</f>
        <v>51.189495291889656</v>
      </c>
      <c r="DC316" s="770">
        <v>9929.2660479999995</v>
      </c>
      <c r="DD316" s="726">
        <f>+IF(DC316=0,0,DC316/DC304*100)</f>
        <v>60.595856678280526</v>
      </c>
      <c r="DE316" s="770">
        <f>+CY316+DA316+DC316</f>
        <v>28236.416434999999</v>
      </c>
      <c r="DF316" s="726">
        <f>+IF(DE316=0,0,DE316/DE304*100)</f>
        <v>55.999071825226054</v>
      </c>
      <c r="DG316" s="770">
        <v>13704.900557000001</v>
      </c>
      <c r="DH316" s="726">
        <f>+IF(DG316=0,0,DG316/DG304*100)</f>
        <v>62.428472764376117</v>
      </c>
      <c r="DI316" s="770">
        <v>10529.252905273948</v>
      </c>
      <c r="DJ316" s="726">
        <f>+IF(DI316=0,0,DI316/DI304*100)</f>
        <v>47.483985798960745</v>
      </c>
      <c r="DK316" s="770">
        <v>10215.705209580387</v>
      </c>
      <c r="DL316" s="726">
        <f>+IF(DK316=0,0,DK316/DK304*100)</f>
        <v>51.28088942963138</v>
      </c>
      <c r="DM316" s="770">
        <f>+DG316+DI316+DK316</f>
        <v>34449.858671854337</v>
      </c>
      <c r="DN316" s="726">
        <f>+IF(DM316=0,0,DM316/DM304*100)</f>
        <v>53.787256775620747</v>
      </c>
      <c r="DO316" s="770">
        <f t="shared" si="294"/>
        <v>62686.275106854337</v>
      </c>
      <c r="DP316" s="726">
        <f>+IF(DO316=0,0,DO316/DO304*100)</f>
        <v>54.761529772576189</v>
      </c>
      <c r="DR316" s="770">
        <f>+DT316</f>
        <v>11396.273985483796</v>
      </c>
      <c r="DS316" s="726">
        <f>+IF(DR316=0,0,DR316/DR304*100)</f>
        <v>5.4239890772993231</v>
      </c>
      <c r="DT316" s="770">
        <v>11396.273985483796</v>
      </c>
      <c r="DU316" s="726">
        <f>+IF(DT316=0,0,DT316/DT304*100)</f>
        <v>65.777270564793696</v>
      </c>
      <c r="DV316" s="770">
        <v>11241.223767194113</v>
      </c>
      <c r="DW316" s="726">
        <f>+IF(DV316=0,0,DV316/DV304*100)</f>
        <v>65.787764934367317</v>
      </c>
      <c r="DX316" s="770">
        <v>11368.045675352671</v>
      </c>
      <c r="DY316" s="726">
        <f>+IF(DX316=0,0,DX316/DX304*100)</f>
        <v>65.475861326435705</v>
      </c>
      <c r="DZ316" s="770">
        <f>+DT316+DV316+DX316</f>
        <v>34005.543428030578</v>
      </c>
      <c r="EA316" s="726">
        <f>+IF(DZ316=0,0,DZ316/DZ304*100)</f>
        <v>65.679659323933308</v>
      </c>
      <c r="EB316" s="770">
        <v>11579.136068659664</v>
      </c>
      <c r="EC316" s="726">
        <f>+IF(EB316=0,0,EB316/EB304*100)</f>
        <v>72.481115513410771</v>
      </c>
      <c r="ED316" s="770">
        <v>11506.006143774892</v>
      </c>
      <c r="EE316" s="726">
        <f>+IF(ED316=0,0,ED316/ED304*100)</f>
        <v>65.184371242413945</v>
      </c>
      <c r="EF316" s="770">
        <v>11362.812261173804</v>
      </c>
      <c r="EG316" s="726">
        <f>+IF(EF316=0,0,EF316/EF304*100)</f>
        <v>61.598654356406222</v>
      </c>
      <c r="EH316" s="770">
        <f>+EB316+ED316+EF316</f>
        <v>34447.954473608363</v>
      </c>
      <c r="EI316" s="726">
        <f>+IF(EH316=0,0,EH316/EH304*100)</f>
        <v>66.152701988077681</v>
      </c>
      <c r="EJ316" s="770">
        <f t="shared" si="295"/>
        <v>68453.497901638941</v>
      </c>
      <c r="EK316" s="726">
        <f>+IF(EJ316=0,0,EJ316/EJ304*100)</f>
        <v>65.916860606581693</v>
      </c>
      <c r="EL316" s="770">
        <v>11187.878743037098</v>
      </c>
      <c r="EM316" s="726">
        <f>+IF(EL316=0,0,EL316/EL304*100)</f>
        <v>69.550640408266545</v>
      </c>
      <c r="EN316" s="770">
        <v>11322.072878659861</v>
      </c>
      <c r="EO316" s="726">
        <f>+IF(EN316=0,0,EN316/EN304*100)</f>
        <v>70.854950923005703</v>
      </c>
      <c r="EP316" s="770">
        <v>12101.144420836805</v>
      </c>
      <c r="EQ316" s="726">
        <f>+IF(EP316=0,0,EP316/EP304*100)</f>
        <v>75.170489877632122</v>
      </c>
      <c r="ER316" s="770">
        <f>+EL316+EN316+EP316</f>
        <v>34611.096042533762</v>
      </c>
      <c r="ES316" s="726">
        <f>+IF(ER316=0,0,ER316/ER304*100)</f>
        <v>71.86176484697306</v>
      </c>
      <c r="ET316" s="770">
        <v>12850.912436203314</v>
      </c>
      <c r="EU316" s="726">
        <f>+IF(ET316=0,0,ET316/ET304*100)</f>
        <v>68.515885338807109</v>
      </c>
      <c r="EV316" s="770">
        <v>12392.006394087708</v>
      </c>
      <c r="EW316" s="726">
        <f>+IF(EV316=0,0,EV316/EV304*100)</f>
        <v>62.832176504099266</v>
      </c>
      <c r="EX316" s="770">
        <v>11267.510135192586</v>
      </c>
      <c r="EY316" s="726">
        <f>+IF(EX316=0,0,EX316/EX304*100)</f>
        <v>57.432943705928096</v>
      </c>
      <c r="EZ316" s="770">
        <f>+ET316+EV316+EX316</f>
        <v>36510.42896548361</v>
      </c>
      <c r="FA316" s="726">
        <f>+IF(EZ316=0,0,EZ316/EZ304*100)</f>
        <v>62.843866182175631</v>
      </c>
      <c r="FB316" s="770">
        <f t="shared" si="296"/>
        <v>71121.525008017372</v>
      </c>
      <c r="FC316" s="726">
        <f>+IF(FB316=0,0,FB316/FB304*100)</f>
        <v>66.931302913701884</v>
      </c>
      <c r="FD316" s="770">
        <v>10226.521111192123</v>
      </c>
      <c r="FE316" s="726">
        <f>+IF(FD316=0,0,FD316/FD304*100)</f>
        <v>4.3449320682911736</v>
      </c>
      <c r="FF316" s="770">
        <v>10227.796271876134</v>
      </c>
      <c r="FG316" s="726">
        <f>+IF(FF316=0,0,FF316/FF304*100)</f>
        <v>3.8891525870030206</v>
      </c>
      <c r="FH316" s="770">
        <v>10888.418129491551</v>
      </c>
      <c r="FI316" s="726">
        <f>+IF(FH316=0,0,FH316/FH304*100)</f>
        <v>3.6571130346328271</v>
      </c>
      <c r="FJ316" s="770">
        <v>10975.892407135467</v>
      </c>
      <c r="FK316" s="726">
        <f>+IF(FJ316=0,0,FJ316/FJ304*100)</f>
        <v>3.8684079972598733</v>
      </c>
    </row>
    <row r="317" spans="2:167" s="648" customFormat="1" ht="13.5" customHeight="1">
      <c r="B317" s="771"/>
      <c r="C317" s="769"/>
      <c r="D317" s="771" t="s">
        <v>4843</v>
      </c>
      <c r="E317" s="772">
        <f>+W317+AO317</f>
        <v>81530.232974060258</v>
      </c>
      <c r="F317" s="737">
        <f>+IF(E317=0,0,E317/E304*100)</f>
        <v>89.925003319281387</v>
      </c>
      <c r="G317" s="772">
        <v>6053.7383212804098</v>
      </c>
      <c r="H317" s="737">
        <f>+IF(G317=0,0,G317/G304*100)</f>
        <v>94.134705678176473</v>
      </c>
      <c r="I317" s="772">
        <v>4603.3549013088923</v>
      </c>
      <c r="J317" s="737">
        <f>+IF(I317=0,0,I317/I304*100)</f>
        <v>105.14525762780363</v>
      </c>
      <c r="K317" s="772">
        <v>6071.5617774903731</v>
      </c>
      <c r="L317" s="737">
        <f>+IF(K317=0,0,K317/K304*100)</f>
        <v>81.735112108256558</v>
      </c>
      <c r="M317" s="772">
        <f>+G317+I317+K317</f>
        <v>16728.655000079674</v>
      </c>
      <c r="N317" s="737">
        <f>+IF(M317=0,0,M317/M304*100)</f>
        <v>91.727384016467965</v>
      </c>
      <c r="O317" s="772">
        <v>7049.1129397792738</v>
      </c>
      <c r="P317" s="737">
        <f>+IF(O317=0,0,O317/O304*100)</f>
        <v>85.022937414813455</v>
      </c>
      <c r="Q317" s="772">
        <v>6100.5093698222026</v>
      </c>
      <c r="R317" s="737">
        <f>+IF(Q317=0,0,Q317/Q304*100)</f>
        <v>82.904320980070224</v>
      </c>
      <c r="S317" s="772">
        <v>5157.6831512749832</v>
      </c>
      <c r="T317" s="737">
        <f>+IF(S317=0,0,S317/S304*100)</f>
        <v>90.353039444105903</v>
      </c>
      <c r="U317" s="772">
        <f>+O317+Q317+S317</f>
        <v>18307.305460876458</v>
      </c>
      <c r="V317" s="737">
        <f>+IF(U317=0,0,U317/U304*100)</f>
        <v>85.71759809885377</v>
      </c>
      <c r="W317" s="772">
        <f t="shared" si="289"/>
        <v>35035.960460956136</v>
      </c>
      <c r="X317" s="737">
        <f>+IF(W317=0,0,W317/W304*100)</f>
        <v>88.48568689421306</v>
      </c>
      <c r="Y317" s="772">
        <v>5953.8688279309736</v>
      </c>
      <c r="Z317" s="737">
        <f>+IF(Y317=0,0,Y317/Y304*100)</f>
        <v>101.03576295908137</v>
      </c>
      <c r="AA317" s="772">
        <v>7402.2273121203998</v>
      </c>
      <c r="AB317" s="737">
        <f>+IF(AA317=0,0,AA317/AA304*100)</f>
        <v>95.268893055875907</v>
      </c>
      <c r="AC317" s="772">
        <v>7099.394415994635</v>
      </c>
      <c r="AD317" s="737">
        <f>+IF(AC317=0,0,AC317/AC304*100)</f>
        <v>103.64053588281277</v>
      </c>
      <c r="AE317" s="772">
        <f>+Y317+AA317+AC317</f>
        <v>20455.49055604601</v>
      </c>
      <c r="AF317" s="737">
        <f>+IF(AE317=0,0,AE317/AE304*100)</f>
        <v>99.72121789802587</v>
      </c>
      <c r="AG317" s="772">
        <v>8029.1426668952317</v>
      </c>
      <c r="AH317" s="737">
        <f>+IF(AG317=0,0,AG317/AG304*100)</f>
        <v>80.688678139591715</v>
      </c>
      <c r="AI317" s="772">
        <v>9199.1941135951911</v>
      </c>
      <c r="AJ317" s="737">
        <f>+IF(AI317=0,0,AI317/AI304*100)</f>
        <v>90.096215732062618</v>
      </c>
      <c r="AK317" s="772">
        <v>8810.4451765676968</v>
      </c>
      <c r="AL317" s="737">
        <f>+IF(AK317=0,0,AK317/AK304*100)</f>
        <v>84.750176237962165</v>
      </c>
      <c r="AM317" s="772">
        <f>+AG317+AI317+AK317</f>
        <v>26038.78195705812</v>
      </c>
      <c r="AN317" s="737">
        <f>+IF(AM317=0,0,AM317/AM304*100)</f>
        <v>85.21390815469482</v>
      </c>
      <c r="AO317" s="772">
        <f t="shared" si="290"/>
        <v>46494.27251310413</v>
      </c>
      <c r="AP317" s="737">
        <f>+IF(AO317=0,0,AO317/AO304*100)</f>
        <v>91.040927008094769</v>
      </c>
      <c r="AQ317" s="651"/>
      <c r="AR317" s="772">
        <v>110633.28832635851</v>
      </c>
      <c r="AS317" s="737">
        <f>+IF(AR317=0,0,AR317/AR304*100)</f>
        <v>93.941449753661814</v>
      </c>
      <c r="AT317" s="772">
        <v>9548.9133424749998</v>
      </c>
      <c r="AU317" s="737">
        <f>+IF(AT317=0,0,AT317/AT304*100)</f>
        <v>86.498674667218296</v>
      </c>
      <c r="AV317" s="772">
        <v>8154.3685582158005</v>
      </c>
      <c r="AW317" s="737">
        <f>+IF(AV317=0,0,AV317/AV304*100)</f>
        <v>90.589063356105896</v>
      </c>
      <c r="AX317" s="772">
        <v>9292.3379248351994</v>
      </c>
      <c r="AY317" s="737">
        <f>+IF(AX317=0,0,AX317/AX304*100)</f>
        <v>104.48119706042749</v>
      </c>
      <c r="AZ317" s="772">
        <f>+AT317+AV317+AX317</f>
        <v>26995.619825525999</v>
      </c>
      <c r="BA317" s="737">
        <f>+IF(AZ317=0,0,AZ317/AZ304*100)</f>
        <v>93.298560679026409</v>
      </c>
      <c r="BB317" s="772">
        <v>6973.2991476176012</v>
      </c>
      <c r="BC317" s="737">
        <f>+IF(BB317=0,0,BB317/BB304*100)</f>
        <v>74.416296595251765</v>
      </c>
      <c r="BD317" s="772">
        <v>7938.4823247220011</v>
      </c>
      <c r="BE317" s="737">
        <f>+IF(BD317=0,0,BD317/BD304*100)</f>
        <v>80.927380830125898</v>
      </c>
      <c r="BF317" s="772">
        <v>7147.2598025564002</v>
      </c>
      <c r="BG317" s="737">
        <f>+IF(BF317=0,0,BF317/BF304*100)</f>
        <v>107.62655620402772</v>
      </c>
      <c r="BH317" s="772">
        <f>+BB317+BD317+BF317</f>
        <v>22059.041274896001</v>
      </c>
      <c r="BI317" s="737">
        <f>+IF(BH317=0,0,BH317/BH304*100)</f>
        <v>85.431129508352484</v>
      </c>
      <c r="BJ317" s="772">
        <f t="shared" si="291"/>
        <v>49054.661100422003</v>
      </c>
      <c r="BK317" s="737">
        <f>+IF(BJ317=0,0,BJ317/BJ304*100)</f>
        <v>89.588545855501678</v>
      </c>
      <c r="BL317" s="772">
        <v>7938.5111294180006</v>
      </c>
      <c r="BM317" s="737">
        <f>+IF(BL317=0,0,BL317/BL304*100)</f>
        <v>99.647160855284568</v>
      </c>
      <c r="BN317" s="772">
        <v>9713.2538294705009</v>
      </c>
      <c r="BO317" s="737">
        <f>+IF(BN317=0,0,BN317/BN304*100)</f>
        <v>101.54579710115878</v>
      </c>
      <c r="BP317" s="772">
        <v>9780.839803848201</v>
      </c>
      <c r="BQ317" s="737">
        <f>+IF(BP317=0,0,BP317/BP304*100)</f>
        <v>103.23268836652998</v>
      </c>
      <c r="BR317" s="772">
        <f>+BL317+BN317+BP317</f>
        <v>27432.604762736704</v>
      </c>
      <c r="BS317" s="737">
        <f>+IF(BR317=0,0,BR317/BR304*100)</f>
        <v>101.57752393233559</v>
      </c>
      <c r="BT317" s="772">
        <v>9584.1777468136006</v>
      </c>
      <c r="BU317" s="737">
        <f>+IF(BT317=0,0,BT317/BT304*100)</f>
        <v>94.240178943134723</v>
      </c>
      <c r="BV317" s="772">
        <v>12721.336914380201</v>
      </c>
      <c r="BW317" s="737">
        <f>+IF(BV317=0,0,BV317/BV304*100)</f>
        <v>97.698274547236224</v>
      </c>
      <c r="BX317" s="772">
        <v>11840.507802006001</v>
      </c>
      <c r="BY317" s="737">
        <f>+IF(BX317=0,0,BX317/BX304*100)</f>
        <v>92.393721239297321</v>
      </c>
      <c r="BZ317" s="772">
        <f>+BT317+BV317+BX317</f>
        <v>34146.022463199806</v>
      </c>
      <c r="CA317" s="737">
        <f>+IF(BZ317=0,0,BZ317/BZ304*100)</f>
        <v>94.833552326776527</v>
      </c>
      <c r="CB317" s="772">
        <f t="shared" si="292"/>
        <v>61578.627225936507</v>
      </c>
      <c r="CC317" s="737">
        <f>+IF(CB317=0,0,CB317/CB304*100)</f>
        <v>97.723940180681723</v>
      </c>
      <c r="CE317" s="772">
        <f>+CW317+DO317</f>
        <v>182039.82117955218</v>
      </c>
      <c r="CF317" s="737">
        <f>+IF(CE317=0,0,CE317/CE304*100)</f>
        <v>96.989456600917023</v>
      </c>
      <c r="CG317" s="772">
        <v>13381.439171177501</v>
      </c>
      <c r="CH317" s="737">
        <f>+IF(CG317=0,0,CG317/CG304*100)</f>
        <v>106.5655675696314</v>
      </c>
      <c r="CI317" s="772">
        <v>11384.747689447302</v>
      </c>
      <c r="CJ317" s="737">
        <f>+IF(CI317=0,0,CI317/CI304*100)</f>
        <v>96.293383290430228</v>
      </c>
      <c r="CK317" s="772">
        <v>12865.893642838399</v>
      </c>
      <c r="CL317" s="737">
        <f>+IF(CK317=0,0,CK317/CK304*100)</f>
        <v>91.08477107011889</v>
      </c>
      <c r="CM317" s="772">
        <f>+CG317+CI317+CK317</f>
        <v>37632.080503463199</v>
      </c>
      <c r="CN317" s="737">
        <f>+IF(CM317=0,0,CM317/CM304*100)</f>
        <v>97.732546181014129</v>
      </c>
      <c r="CO317" s="772">
        <v>13446.752204107797</v>
      </c>
      <c r="CP317" s="737">
        <f>+IF(CO317=0,0,CO317/CO304*100)</f>
        <v>112.93755881066704</v>
      </c>
      <c r="CQ317" s="772">
        <v>9389.1236331637992</v>
      </c>
      <c r="CR317" s="737">
        <f>+IF(CQ317=0,0,CQ317/CQ304*100)</f>
        <v>99.94769153485953</v>
      </c>
      <c r="CS317" s="772">
        <v>14213.455877276399</v>
      </c>
      <c r="CT317" s="737">
        <f>+IF(CS317=0,0,CS317/CS304*100)</f>
        <v>105.96474594656758</v>
      </c>
      <c r="CU317" s="772">
        <f>+CO317+CQ317+CS317</f>
        <v>37049.331714547996</v>
      </c>
      <c r="CV317" s="737">
        <f>+IF(CU317=0,0,CU317/CU304*100)</f>
        <v>106.72802742238221</v>
      </c>
      <c r="CW317" s="772">
        <f t="shared" si="293"/>
        <v>74681.412218011188</v>
      </c>
      <c r="CX317" s="737">
        <f>+IF(CW317=0,0,CW317/CW304*100)</f>
        <v>101.99738696113565</v>
      </c>
      <c r="CY317" s="772">
        <v>14561.149807350401</v>
      </c>
      <c r="CZ317" s="737">
        <f>+IF(CY317=0,0,CY317/CY304*100)</f>
        <v>81.563640945919929</v>
      </c>
      <c r="DA317" s="772">
        <v>16973.204276750002</v>
      </c>
      <c r="DB317" s="737">
        <f>+IF(DA317=0,0,DA317/DA304*100)</f>
        <v>104.87347231611763</v>
      </c>
      <c r="DC317" s="772">
        <v>20300.6718277125</v>
      </c>
      <c r="DD317" s="737">
        <f>+IF(DC317=0,0,DC317/DC304*100)</f>
        <v>123.88998286461002</v>
      </c>
      <c r="DE317" s="772">
        <f>+CY317+DA317+DC317</f>
        <v>51835.025911812903</v>
      </c>
      <c r="DF317" s="737">
        <f>+IF(DE317=0,0,DE317/DE304*100)</f>
        <v>102.80034457559751</v>
      </c>
      <c r="DG317" s="772">
        <v>17137.151053045636</v>
      </c>
      <c r="DH317" s="737">
        <f>+IF(DG317=0,0,DG317/DG304*100)</f>
        <v>78.063037621065973</v>
      </c>
      <c r="DI317" s="772">
        <v>19374.537327128641</v>
      </c>
      <c r="DJ317" s="737">
        <f>+IF(DI317=0,0,DI317/DI304*100)</f>
        <v>87.373744707186844</v>
      </c>
      <c r="DK317" s="772">
        <v>19011.694669553788</v>
      </c>
      <c r="DL317" s="737">
        <f>+IF(DK317=0,0,DK317/DK304*100)</f>
        <v>95.435076895620981</v>
      </c>
      <c r="DM317" s="772">
        <f>+DG317+DI317+DK317</f>
        <v>55523.383049728072</v>
      </c>
      <c r="DN317" s="737">
        <f>+IF(DM317=0,0,DM317/DM304*100)</f>
        <v>86.689773957964405</v>
      </c>
      <c r="DO317" s="772">
        <f t="shared" si="294"/>
        <v>107358.40896154098</v>
      </c>
      <c r="DP317" s="737">
        <f>+IF(DO317=0,0,DO317/DO304*100)</f>
        <v>93.786250637198805</v>
      </c>
      <c r="DR317" s="772">
        <f>+EJ317+FB317</f>
        <v>184109.89174409836</v>
      </c>
      <c r="DS317" s="737">
        <f>+IF(DR317=0,0,DR317/DR304*100)</f>
        <v>87.626012073309866</v>
      </c>
      <c r="DT317" s="772">
        <v>15592.144791888744</v>
      </c>
      <c r="DU317" s="737">
        <f>+IF(DT317=0,0,DT317/DT304*100)</f>
        <v>89.99509207727823</v>
      </c>
      <c r="DV317" s="772">
        <v>15375.175002689504</v>
      </c>
      <c r="DW317" s="737">
        <f>+IF(DV317=0,0,DV317/DV304*100)</f>
        <v>89.981163959533433</v>
      </c>
      <c r="DX317" s="772">
        <v>15647.990231724467</v>
      </c>
      <c r="DY317" s="737">
        <f>+IF(DX317=0,0,DX317/DX304*100)</f>
        <v>90.126805231896341</v>
      </c>
      <c r="DZ317" s="772">
        <f>+DT317+DV317+DX317</f>
        <v>46615.310026302715</v>
      </c>
      <c r="EA317" s="737">
        <f>+IF(DZ317=0,0,DZ317/DZ304*100)</f>
        <v>90.03466415076818</v>
      </c>
      <c r="EB317" s="772">
        <v>14179.006502926466</v>
      </c>
      <c r="EC317" s="737">
        <f>+IF(EB317=0,0,EB317/EB304*100)</f>
        <v>88.755344276991295</v>
      </c>
      <c r="ED317" s="772">
        <v>15469.13307987975</v>
      </c>
      <c r="EE317" s="737">
        <f>+IF(ED317=0,0,ED317/ED304*100)</f>
        <v>87.636465762078032</v>
      </c>
      <c r="EF317" s="772">
        <v>15906.321837605108</v>
      </c>
      <c r="EG317" s="737">
        <f>+IF(EF317=0,0,EF317/EF304*100)</f>
        <v>86.229359284967799</v>
      </c>
      <c r="EH317" s="772">
        <f>+EB317+ED317+EF317</f>
        <v>45554.461420411324</v>
      </c>
      <c r="EI317" s="737">
        <f>+IF(EH317=0,0,EH317/EH304*100)</f>
        <v>87.481267222430461</v>
      </c>
      <c r="EJ317" s="772">
        <f t="shared" si="295"/>
        <v>92169.771446714032</v>
      </c>
      <c r="EK317" s="737">
        <f>+IF(EJ317=0,0,EJ317/EJ304*100)</f>
        <v>88.754295438978289</v>
      </c>
      <c r="EL317" s="772">
        <v>14329.36747680283</v>
      </c>
      <c r="EM317" s="737">
        <f>+IF(EL317=0,0,EL317/EL304*100)</f>
        <v>89.080039884886943</v>
      </c>
      <c r="EN317" s="772">
        <v>14874.442803059039</v>
      </c>
      <c r="EO317" s="737">
        <f>+IF(EN317=0,0,EN317/EN304*100)</f>
        <v>93.08612708228317</v>
      </c>
      <c r="EP317" s="772">
        <v>14922.457701224701</v>
      </c>
      <c r="EQ317" s="737">
        <f>+IF(EP317=0,0,EP317/EP304*100)</f>
        <v>92.696063824163204</v>
      </c>
      <c r="ER317" s="772">
        <f>+EL317+EN317+EP317</f>
        <v>44126.267981086574</v>
      </c>
      <c r="ES317" s="737">
        <f>+IF(ER317=0,0,ER317/ER304*100)</f>
        <v>91.617771634117304</v>
      </c>
      <c r="ET317" s="772">
        <v>15898.035929120335</v>
      </c>
      <c r="EU317" s="737">
        <f>+IF(ET317=0,0,ET317/ET304*100)</f>
        <v>84.76191960994008</v>
      </c>
      <c r="EV317" s="772">
        <v>15920.375682554903</v>
      </c>
      <c r="EW317" s="737">
        <f>+IF(EV317=0,0,EV317/EV304*100)</f>
        <v>80.722348188515596</v>
      </c>
      <c r="EX317" s="772">
        <v>15995.440704622513</v>
      </c>
      <c r="EY317" s="737">
        <f>+IF(EX317=0,0,EX317/EX304*100)</f>
        <v>81.532231568247312</v>
      </c>
      <c r="EZ317" s="772">
        <f>+ET317+EV317+EX317</f>
        <v>47813.852316297751</v>
      </c>
      <c r="FA317" s="737">
        <f>+IF(EZ317=0,0,EZ317/EZ304*100)</f>
        <v>82.299973507855043</v>
      </c>
      <c r="FB317" s="772">
        <f t="shared" si="296"/>
        <v>91940.120297384332</v>
      </c>
      <c r="FC317" s="737">
        <f>+IF(FB317=0,0,FB317/FB304*100)</f>
        <v>86.523342136613806</v>
      </c>
      <c r="FD317" s="772">
        <v>202278.4790439631</v>
      </c>
      <c r="FE317" s="737">
        <f>+IF(FD317=0,0,FD317/FD304*100)</f>
        <v>85.941860459409554</v>
      </c>
      <c r="FF317" s="772">
        <v>222066.38270381797</v>
      </c>
      <c r="FG317" s="737">
        <f>+IF(FF317=0,0,FF317/FF304*100)</f>
        <v>84.441459706601393</v>
      </c>
      <c r="FH317" s="772">
        <v>244608.23992699457</v>
      </c>
      <c r="FI317" s="737">
        <f>+IF(FH317=0,0,FH317/FH304*100)</f>
        <v>82.15701968614411</v>
      </c>
      <c r="FJ317" s="772">
        <v>229646.94874115751</v>
      </c>
      <c r="FK317" s="737">
        <f>+IF(FJ317=0,0,FJ317/FJ304*100)</f>
        <v>80.938119662970692</v>
      </c>
    </row>
    <row r="318" spans="2:167" s="648" customFormat="1" ht="13.5" customHeight="1">
      <c r="B318" s="771"/>
      <c r="C318" s="769"/>
      <c r="D318" s="771" t="s">
        <v>4844</v>
      </c>
      <c r="E318" s="772">
        <f>+AK318</f>
        <v>7313.5558140000003</v>
      </c>
      <c r="F318" s="737">
        <f>+IF(E318=0,0,E318/E304*100)</f>
        <v>8.0665969770863413</v>
      </c>
      <c r="G318" s="772">
        <v>6620.5086019999999</v>
      </c>
      <c r="H318" s="737">
        <f>+IF(G318=0,0,G318/G304*100)</f>
        <v>102.94789692153228</v>
      </c>
      <c r="I318" s="772">
        <v>6969.5410569999995</v>
      </c>
      <c r="J318" s="737">
        <f>+IF(I318=0,0,I318/I304*100)</f>
        <v>159.19133017040582</v>
      </c>
      <c r="K318" s="772">
        <v>6133.5799389999993</v>
      </c>
      <c r="L318" s="737">
        <f>+IF(K318=0,0,K318/K304*100)</f>
        <v>82.569998018918</v>
      </c>
      <c r="M318" s="772">
        <f>+G318+I318+K318</f>
        <v>19723.629598</v>
      </c>
      <c r="N318" s="737">
        <f>+IF(M318=0,0,M318/M304*100)</f>
        <v>108.14957606129741</v>
      </c>
      <c r="O318" s="772">
        <v>5790.7699983187995</v>
      </c>
      <c r="P318" s="737">
        <f>+IF(O318=0,0,O318/O304*100)</f>
        <v>69.845423013758023</v>
      </c>
      <c r="Q318" s="772">
        <v>4720.4520149999998</v>
      </c>
      <c r="R318" s="737">
        <f>+IF(Q318=0,0,Q318/Q304*100)</f>
        <v>64.149703786781487</v>
      </c>
      <c r="S318" s="772">
        <v>4442.0753380000006</v>
      </c>
      <c r="T318" s="737">
        <f>+IF(S318=0,0,S318/S304*100)</f>
        <v>77.816918266642418</v>
      </c>
      <c r="U318" s="772">
        <f>+O318+Q318+S318</f>
        <v>14953.297351318799</v>
      </c>
      <c r="V318" s="737">
        <f>+IF(U318=0,0,U318/U304*100)</f>
        <v>70.013620264990934</v>
      </c>
      <c r="W318" s="772">
        <f t="shared" si="289"/>
        <v>34676.926949318797</v>
      </c>
      <c r="X318" s="737">
        <f>+IF(W318=0,0,W318/W304*100)</f>
        <v>87.578923486637152</v>
      </c>
      <c r="Y318" s="772">
        <v>4962.4998859999996</v>
      </c>
      <c r="Z318" s="737">
        <f>+IF(Y318=0,0,Y318/Y304*100)</f>
        <v>84.212463636119779</v>
      </c>
      <c r="AA318" s="772">
        <v>5306.1105979999993</v>
      </c>
      <c r="AB318" s="737">
        <f>+IF(AA318=0,0,AA318/AA304*100)</f>
        <v>68.291240161700316</v>
      </c>
      <c r="AC318" s="772">
        <v>6537.3418629999996</v>
      </c>
      <c r="AD318" s="737">
        <f>+IF(AC318=0,0,AC318/AC304*100)</f>
        <v>95.435409589867405</v>
      </c>
      <c r="AE318" s="772">
        <f>+Y318+AA318+AC318</f>
        <v>16805.952346999999</v>
      </c>
      <c r="AF318" s="737">
        <f>+IF(AE318=0,0,AE318/AE304*100)</f>
        <v>81.929593982955311</v>
      </c>
      <c r="AG318" s="772">
        <v>6430.1904190000005</v>
      </c>
      <c r="AH318" s="737">
        <f>+IF(AG318=0,0,AG318/AG304*100)</f>
        <v>64.620045578989291</v>
      </c>
      <c r="AI318" s="772">
        <v>7247.161247</v>
      </c>
      <c r="AJ318" s="737">
        <f>+IF(AI318=0,0,AI318/AI304*100)</f>
        <v>70.978152552493086</v>
      </c>
      <c r="AK318" s="772">
        <v>7313.5558140000003</v>
      </c>
      <c r="AL318" s="737">
        <f>+IF(AK318=0,0,AK318/AK304*100)</f>
        <v>70.351172016955829</v>
      </c>
      <c r="AM318" s="772">
        <f>+AG318+AI318+AK318</f>
        <v>20990.907480000002</v>
      </c>
      <c r="AN318" s="737">
        <f>+IF(AM318=0,0,AM318/AM304*100)</f>
        <v>68.694352333157553</v>
      </c>
      <c r="AO318" s="772">
        <f t="shared" si="290"/>
        <v>37796.859827</v>
      </c>
      <c r="AP318" s="737">
        <f>+IF(AO318=0,0,AO318/AO304*100)</f>
        <v>74.010431191825916</v>
      </c>
      <c r="AQ318" s="651"/>
      <c r="AR318" s="772">
        <v>6671.7430619999996</v>
      </c>
      <c r="AS318" s="737">
        <f>+IF(AR318=0,0,AR318/AR304*100)</f>
        <v>5.6651413431674165</v>
      </c>
      <c r="AT318" s="772">
        <v>6361.6870629999994</v>
      </c>
      <c r="AU318" s="737">
        <f>+IF(AT318=0,0,AT318/AT304*100)</f>
        <v>57.627237766351001</v>
      </c>
      <c r="AV318" s="772">
        <v>6574.2032450000006</v>
      </c>
      <c r="AW318" s="737">
        <f>+IF(AV318=0,0,AV318/AV304*100)</f>
        <v>73.034583858388942</v>
      </c>
      <c r="AX318" s="772">
        <v>7946.5640100000001</v>
      </c>
      <c r="AY318" s="737">
        <f>+IF(AX318=0,0,AX318/AX304*100)</f>
        <v>89.349583172507764</v>
      </c>
      <c r="AZ318" s="772">
        <f>+AT318+AV318+AX318</f>
        <v>20882.454318</v>
      </c>
      <c r="BA318" s="737">
        <f>+IF(AZ318=0,0,AZ318/AZ304*100)</f>
        <v>72.171076045184236</v>
      </c>
      <c r="BB318" s="772">
        <v>6868.4437539999999</v>
      </c>
      <c r="BC318" s="737">
        <f>+IF(BB318=0,0,BB318/BB304*100)</f>
        <v>73.297321214176208</v>
      </c>
      <c r="BD318" s="772">
        <v>5468.6650810000001</v>
      </c>
      <c r="BE318" s="737">
        <f>+IF(BD318=0,0,BD318/BD304*100)</f>
        <v>55.749288533938582</v>
      </c>
      <c r="BF318" s="772">
        <v>6461.446199</v>
      </c>
      <c r="BG318" s="737">
        <f>+IF(BF318=0,0,BF318/BF304*100)</f>
        <v>97.299275765411366</v>
      </c>
      <c r="BH318" s="772">
        <f>+BB318+BD318+BF318</f>
        <v>18798.555033999997</v>
      </c>
      <c r="BI318" s="737">
        <f>+IF(BH318=0,0,BH318/BH304*100)</f>
        <v>72.803789143239499</v>
      </c>
      <c r="BJ318" s="772">
        <f t="shared" si="291"/>
        <v>39681.009351999994</v>
      </c>
      <c r="BK318" s="737">
        <f>+IF(BJ318=0,0,BJ318/BJ304*100)</f>
        <v>72.469442172818518</v>
      </c>
      <c r="BL318" s="772">
        <v>6381.2985929999995</v>
      </c>
      <c r="BM318" s="737">
        <f>+IF(BL318=0,0,BL318/BL304*100)</f>
        <v>80.100446670141594</v>
      </c>
      <c r="BN318" s="772">
        <v>6601.2008929999993</v>
      </c>
      <c r="BO318" s="737">
        <f>+IF(BN318=0,0,BN318/BN304*100)</f>
        <v>69.011293051023628</v>
      </c>
      <c r="BP318" s="772">
        <v>7095.4833060000001</v>
      </c>
      <c r="BQ318" s="737">
        <f>+IF(BP318=0,0,BP318/BP304*100)</f>
        <v>74.88986954371984</v>
      </c>
      <c r="BR318" s="772">
        <f>+BL318+BN318+BP318</f>
        <v>20077.982791999999</v>
      </c>
      <c r="BS318" s="737">
        <f>+IF(BR318=0,0,BR318/BR304*100)</f>
        <v>74.344809587230102</v>
      </c>
      <c r="BT318" s="772">
        <v>7073.3390439999994</v>
      </c>
      <c r="BU318" s="737">
        <f>+IF(BT318=0,0,BT318/BT304*100)</f>
        <v>69.551374655341704</v>
      </c>
      <c r="BV318" s="772">
        <v>6628.31106</v>
      </c>
      <c r="BW318" s="737">
        <f>+IF(BV318=0,0,BV318/BV304*100)</f>
        <v>50.904598949214517</v>
      </c>
      <c r="BX318" s="772">
        <v>6671.7430619999996</v>
      </c>
      <c r="BY318" s="737">
        <f>+IF(BX318=0,0,BX318/BX304*100)</f>
        <v>52.060872638098324</v>
      </c>
      <c r="BZ318" s="772">
        <f>+BT318+BV318+BX318</f>
        <v>20373.393166000002</v>
      </c>
      <c r="CA318" s="737">
        <f>+IF(BZ318=0,0,BZ318/BZ304*100)</f>
        <v>56.582907978934131</v>
      </c>
      <c r="CB318" s="772">
        <f t="shared" si="292"/>
        <v>40451.375958000004</v>
      </c>
      <c r="CC318" s="737">
        <f>+IF(CB318=0,0,CB318/CB304*100)</f>
        <v>64.195452585225112</v>
      </c>
      <c r="CE318" s="772">
        <f>+DK318</f>
        <v>11341.150680851062</v>
      </c>
      <c r="CF318" s="737">
        <f>+IF(CE318=0,0,CE318/CE304*100)</f>
        <v>6.0424803465387065</v>
      </c>
      <c r="CG318" s="772">
        <v>7451.987599</v>
      </c>
      <c r="CH318" s="737">
        <f>+IF(CG318=0,0,CG318/CG304*100)</f>
        <v>59.345282510402107</v>
      </c>
      <c r="CI318" s="772">
        <v>7470.4872489999998</v>
      </c>
      <c r="CJ318" s="737">
        <f>+IF(CI318=0,0,CI318/CI304*100)</f>
        <v>63.186160260803426</v>
      </c>
      <c r="CK318" s="772">
        <v>7379.7627159999993</v>
      </c>
      <c r="CL318" s="737">
        <f>+IF(CK318=0,0,CK318/CK304*100)</f>
        <v>52.24541848383921</v>
      </c>
      <c r="CM318" s="772">
        <f>+CG318+CI318+CK318</f>
        <v>22302.237563999999</v>
      </c>
      <c r="CN318" s="737">
        <f>+IF(CM318=0,0,CM318/CM304*100)</f>
        <v>57.92011585601783</v>
      </c>
      <c r="CO318" s="772">
        <v>8853.6795650000004</v>
      </c>
      <c r="CP318" s="737">
        <f>+IF(CO318=0,0,CO318/CO304*100)</f>
        <v>74.360926816032872</v>
      </c>
      <c r="CQ318" s="772">
        <v>11113.454043000002</v>
      </c>
      <c r="CR318" s="737">
        <f>+IF(CQ318=0,0,CQ318/CQ304*100)</f>
        <v>118.30327514840849</v>
      </c>
      <c r="CS318" s="772">
        <v>10022.407437</v>
      </c>
      <c r="CT318" s="737">
        <f>+IF(CS318=0,0,CS318/CS304*100)</f>
        <v>74.719467735682059</v>
      </c>
      <c r="CU318" s="772">
        <f>+CO318+CQ318+CS318</f>
        <v>29989.541045000005</v>
      </c>
      <c r="CV318" s="737">
        <f>+IF(CU318=0,0,CU318/CU304*100)</f>
        <v>86.390885096008446</v>
      </c>
      <c r="CW318" s="772">
        <f t="shared" si="293"/>
        <v>52291.778609000001</v>
      </c>
      <c r="CX318" s="737">
        <f>+IF(CW318=0,0,CW318/CW304*100)</f>
        <v>71.418370639513412</v>
      </c>
      <c r="CY318" s="772">
        <v>8284.7429499999998</v>
      </c>
      <c r="CZ318" s="737">
        <f>+IF(CY318=0,0,CY318/CY304*100)</f>
        <v>46.406623669370816</v>
      </c>
      <c r="DA318" s="772">
        <v>9929.2660479999995</v>
      </c>
      <c r="DB318" s="737">
        <f>+IF(DA318=0,0,DA318/DA304*100)</f>
        <v>61.350620131915598</v>
      </c>
      <c r="DC318" s="772">
        <v>13704.900557000001</v>
      </c>
      <c r="DD318" s="737">
        <f>+IF(DC318=0,0,DC318/DC304*100)</f>
        <v>83.637620940707322</v>
      </c>
      <c r="DE318" s="772">
        <f>+CY318+DA318+DC318</f>
        <v>31918.909554999998</v>
      </c>
      <c r="DF318" s="737">
        <f>+IF(DE318=0,0,DE318/DE304*100)</f>
        <v>63.302271832829312</v>
      </c>
      <c r="DG318" s="772">
        <v>10529.252905273948</v>
      </c>
      <c r="DH318" s="737">
        <f>+IF(DG318=0,0,DG318/DG304*100)</f>
        <v>47.962783494286896</v>
      </c>
      <c r="DI318" s="772">
        <v>10215.705209580387</v>
      </c>
      <c r="DJ318" s="737">
        <f>+IF(DI318=0,0,DI318/DI304*100)</f>
        <v>46.069973383877382</v>
      </c>
      <c r="DK318" s="772">
        <v>11341.150680851062</v>
      </c>
      <c r="DL318" s="737">
        <f>+IF(DK318=0,0,DK318/DK304*100)</f>
        <v>56.930410787901017</v>
      </c>
      <c r="DM318" s="772">
        <f>+DG318+DI318+DK318</f>
        <v>32086.108795705397</v>
      </c>
      <c r="DN318" s="737">
        <f>+IF(DM318=0,0,DM318/DM304*100)</f>
        <v>50.096686583365127</v>
      </c>
      <c r="DO318" s="772">
        <f t="shared" si="294"/>
        <v>64005.018350705395</v>
      </c>
      <c r="DP318" s="737">
        <f>+IF(DO318=0,0,DO318/DO304*100)</f>
        <v>55.913558622391157</v>
      </c>
      <c r="DR318" s="772">
        <f>+EX318</f>
        <v>10226.521111192123</v>
      </c>
      <c r="DS318" s="737">
        <f>+IF(DR318=0,0,DR318/DR304*100)</f>
        <v>4.8672521278911889</v>
      </c>
      <c r="DT318" s="772">
        <v>11241.223767194113</v>
      </c>
      <c r="DU318" s="737">
        <f>+IF(DT318=0,0,DT318/DT304*100)</f>
        <v>64.882348226794292</v>
      </c>
      <c r="DV318" s="772">
        <v>11368.045675352671</v>
      </c>
      <c r="DW318" s="737">
        <f>+IF(DV318=0,0,DV318/DV304*100)</f>
        <v>66.529973261080983</v>
      </c>
      <c r="DX318" s="772">
        <v>11579.136068659664</v>
      </c>
      <c r="DY318" s="737">
        <f>+IF(DX318=0,0,DX318/DX304*100)</f>
        <v>66.691666198637961</v>
      </c>
      <c r="DZ318" s="772">
        <f>+DT318+DV318+DX318</f>
        <v>34188.405511206453</v>
      </c>
      <c r="EA318" s="737">
        <f>+IF(DZ318=0,0,DZ318/DZ304*100)</f>
        <v>66.032846425667898</v>
      </c>
      <c r="EB318" s="772">
        <v>11506.006143774892</v>
      </c>
      <c r="EC318" s="737">
        <f>+IF(EB318=0,0,EB318/EB304*100)</f>
        <v>72.023349191154082</v>
      </c>
      <c r="ED318" s="772">
        <v>11362.812261173804</v>
      </c>
      <c r="EE318" s="737">
        <f>+IF(ED318=0,0,ED318/ED304*100)</f>
        <v>64.37314247315399</v>
      </c>
      <c r="EF318" s="772">
        <v>11187.878743037098</v>
      </c>
      <c r="EG318" s="737">
        <f>+IF(EF318=0,0,EF318/EF304*100)</f>
        <v>60.650326682642472</v>
      </c>
      <c r="EH318" s="772">
        <f>+EB318+ED318+EF318</f>
        <v>34056.697147985789</v>
      </c>
      <c r="EI318" s="737">
        <f>+IF(EH318=0,0,EH318/EH304*100)</f>
        <v>65.401344479103031</v>
      </c>
      <c r="EJ318" s="772">
        <f t="shared" si="295"/>
        <v>68245.102659192242</v>
      </c>
      <c r="EK318" s="737">
        <f>+IF(EJ318=0,0,EJ318/EJ304*100)</f>
        <v>65.716187732754676</v>
      </c>
      <c r="EL318" s="772">
        <v>11322.072878659861</v>
      </c>
      <c r="EM318" s="737">
        <f>+IF(EL318=0,0,EL318/EL304*100)</f>
        <v>70.384872552354238</v>
      </c>
      <c r="EN318" s="772">
        <v>12101.144420836805</v>
      </c>
      <c r="EO318" s="737">
        <f>+IF(EN318=0,0,EN318/EN304*100)</f>
        <v>75.730478264867472</v>
      </c>
      <c r="EP318" s="772">
        <v>12850.912436203314</v>
      </c>
      <c r="EQ318" s="737">
        <f>+IF(EP318=0,0,EP318/EP304*100)</f>
        <v>79.827936070294214</v>
      </c>
      <c r="ER318" s="772">
        <f>+EL318+EN318+EP318</f>
        <v>36274.129735699986</v>
      </c>
      <c r="ES318" s="737">
        <f>+IF(ER318=0,0,ER318/ER304*100)</f>
        <v>75.314661456893745</v>
      </c>
      <c r="ET318" s="772">
        <v>12392.006394087708</v>
      </c>
      <c r="EU318" s="737">
        <f>+IF(ET318=0,0,ET318/ET304*100)</f>
        <v>66.069183291853619</v>
      </c>
      <c r="EV318" s="772">
        <v>11267.510135192586</v>
      </c>
      <c r="EW318" s="737">
        <f>+IF(EV318=0,0,EV318/EV304*100)</f>
        <v>57.130553605421028</v>
      </c>
      <c r="EX318" s="772">
        <v>10226.521111192123</v>
      </c>
      <c r="EY318" s="737">
        <f>+IF(EX318=0,0,EX318/EX304*100)</f>
        <v>52.126796802436914</v>
      </c>
      <c r="EZ318" s="772">
        <f>+ET318+EV318+EX318</f>
        <v>33886.037640472416</v>
      </c>
      <c r="FA318" s="737">
        <f>+IF(EZ318=0,0,EZ318/EZ304*100)</f>
        <v>58.32661174524241</v>
      </c>
      <c r="FB318" s="772">
        <f t="shared" si="296"/>
        <v>70160.167376172409</v>
      </c>
      <c r="FC318" s="737">
        <f>+IF(FB318=0,0,FB318/FB304*100)</f>
        <v>66.026584983958941</v>
      </c>
      <c r="FD318" s="772">
        <v>10227.796271876134</v>
      </c>
      <c r="FE318" s="737">
        <f>+IF(FD318=0,0,FD318/FD304*100)</f>
        <v>4.3454738445695318</v>
      </c>
      <c r="FF318" s="772">
        <v>10888.418129491551</v>
      </c>
      <c r="FG318" s="737">
        <f>+IF(FF318=0,0,FF318/FF304*100)</f>
        <v>4.1403561833867846</v>
      </c>
      <c r="FH318" s="772">
        <v>10975.892407135467</v>
      </c>
      <c r="FI318" s="737">
        <f>+IF(FH318=0,0,FH318/FH304*100)</f>
        <v>3.6864931812401829</v>
      </c>
      <c r="FJ318" s="772">
        <v>11043.980995067488</v>
      </c>
      <c r="FK318" s="737">
        <f>+IF(FJ318=0,0,FJ318/FJ304*100)</f>
        <v>3.8924055391733789</v>
      </c>
    </row>
    <row r="319" spans="2:167" s="648" customFormat="1" ht="13.5" customHeight="1">
      <c r="B319" s="771"/>
      <c r="C319" s="784"/>
      <c r="D319" s="802" t="s">
        <v>4845</v>
      </c>
      <c r="E319" s="803">
        <f>+W319+AO319</f>
        <v>1007.6852223232</v>
      </c>
      <c r="F319" s="804">
        <f>+IF(E319=0,0,E319/E304*100)</f>
        <v>1.1114416536873515</v>
      </c>
      <c r="G319" s="803">
        <v>-297.43677400000001</v>
      </c>
      <c r="H319" s="804">
        <f>+IF(G319=0,0,G319/G304*100)</f>
        <v>-4.6250963772141169</v>
      </c>
      <c r="I319" s="803">
        <v>77.488209999999981</v>
      </c>
      <c r="J319" s="804">
        <f>+IF(I319=0,0,I319/I304*100)</f>
        <v>1.7699086814381242</v>
      </c>
      <c r="K319" s="803">
        <v>333.32990800000005</v>
      </c>
      <c r="L319" s="804">
        <f>+IF(K319=0,0,K319/K304*100)</f>
        <v>4.4872733569839802</v>
      </c>
      <c r="M319" s="803">
        <f>+G319+I319+K319</f>
        <v>113.38134400000001</v>
      </c>
      <c r="N319" s="804">
        <f>+IF(M319=0,0,M319/M304*100)</f>
        <v>0.62169816290321755</v>
      </c>
      <c r="O319" s="803">
        <v>223.79179132320002</v>
      </c>
      <c r="P319" s="804">
        <f>+IF(O319=0,0,O319/O304*100)</f>
        <v>2.6992666496016207</v>
      </c>
      <c r="Q319" s="803">
        <v>348.30976799999996</v>
      </c>
      <c r="R319" s="804">
        <f>+IF(Q319=0,0,Q319/Q304*100)</f>
        <v>4.7334383173986314</v>
      </c>
      <c r="S319" s="803">
        <v>268.09831899999995</v>
      </c>
      <c r="T319" s="804">
        <f>+IF(S319=0,0,S319/S304*100)</f>
        <v>4.6965851296075476</v>
      </c>
      <c r="U319" s="803">
        <f>+O319+Q319+S319</f>
        <v>840.19987832319998</v>
      </c>
      <c r="V319" s="804">
        <f>+IF(U319=0,0,U319/U304*100)</f>
        <v>3.9339440556516476</v>
      </c>
      <c r="W319" s="803">
        <f t="shared" si="289"/>
        <v>953.5812223232</v>
      </c>
      <c r="X319" s="804">
        <f>+IF(W319=0,0,W319/W304*100)</f>
        <v>2.4083338477540042</v>
      </c>
      <c r="Y319" s="803">
        <v>19.041099999999993</v>
      </c>
      <c r="Z319" s="804">
        <f>+IF(Y319=0,0,Y319/Y304*100)</f>
        <v>0.32312301827259327</v>
      </c>
      <c r="AA319" s="803">
        <v>84.074779000000007</v>
      </c>
      <c r="AB319" s="804">
        <f>+IF(AA319=0,0,AA319/AA304*100)</f>
        <v>1.0820677063148694</v>
      </c>
      <c r="AC319" s="803">
        <v>18.263136999999997</v>
      </c>
      <c r="AD319" s="804">
        <f>+IF(AC319=0,0,AC319/AC304*100)</f>
        <v>0.2666144736678982</v>
      </c>
      <c r="AE319" s="803">
        <f>+Y319+AA319+AC319</f>
        <v>121.37901600000001</v>
      </c>
      <c r="AF319" s="804">
        <f>+IF(AE319=0,0,AE319/AE304*100)</f>
        <v>0.59172686519641471</v>
      </c>
      <c r="AG319" s="803">
        <v>37.388138000000005</v>
      </c>
      <c r="AH319" s="804">
        <f>+IF(AG319=0,0,AG319/AG304*100)</f>
        <v>0.3757312030036698</v>
      </c>
      <c r="AI319" s="803">
        <v>-63.404408999999994</v>
      </c>
      <c r="AJ319" s="804">
        <f>+IF(AI319=0,0,AI319/AI304*100)</f>
        <v>-0.62097801623575022</v>
      </c>
      <c r="AK319" s="803">
        <v>-41.258745000000005</v>
      </c>
      <c r="AL319" s="804">
        <f>+IF(AK319=0,0,AK319/AK304*100)</f>
        <v>-0.39687959462104638</v>
      </c>
      <c r="AM319" s="803">
        <f>+AG319+AI319+AK319</f>
        <v>-67.275015999999994</v>
      </c>
      <c r="AN319" s="804">
        <f>+IF(AM319=0,0,AM319/AM304*100)</f>
        <v>-0.22016264216904699</v>
      </c>
      <c r="AO319" s="803">
        <f t="shared" si="290"/>
        <v>54.104000000000013</v>
      </c>
      <c r="AP319" s="804">
        <f>+IF(AO319=0,0,AO319/AO304*100)</f>
        <v>0.10594161492596078</v>
      </c>
      <c r="AQ319" s="651"/>
      <c r="AR319" s="803">
        <v>-742.38169599999992</v>
      </c>
      <c r="AS319" s="804">
        <f>+IF(AR319=0,0,AR319/AR304*100)</f>
        <v>-0.63037458117573175</v>
      </c>
      <c r="AT319" s="803">
        <v>-18.452152999999999</v>
      </c>
      <c r="AU319" s="804">
        <f>+IF(AT319=0,0,AT319/AT304*100)</f>
        <v>-0.16714852486482437</v>
      </c>
      <c r="AV319" s="803">
        <v>-90.076765999999992</v>
      </c>
      <c r="AW319" s="804">
        <f>+IF(AV319=0,0,AV319/AV304*100)</f>
        <v>-1.0006869083524168</v>
      </c>
      <c r="AX319" s="803">
        <v>-196.12588299999999</v>
      </c>
      <c r="AY319" s="804">
        <f>+IF(AX319=0,0,AX319/AX304*100)</f>
        <v>-2.2052003700389275</v>
      </c>
      <c r="AZ319" s="803">
        <f>+AT319+AV319+AX319</f>
        <v>-304.65480199999996</v>
      </c>
      <c r="BA319" s="804">
        <f>+IF(AZ319=0,0,AZ319/AZ304*100)</f>
        <v>-1.0529061645651601</v>
      </c>
      <c r="BB319" s="803">
        <v>40.99391399999999</v>
      </c>
      <c r="BC319" s="804">
        <f>+IF(BB319=0,0,BB319/BB304*100)</f>
        <v>0.43747087257348954</v>
      </c>
      <c r="BD319" s="803">
        <v>-131.59806799999998</v>
      </c>
      <c r="BE319" s="804">
        <f>+IF(BD319=0,0,BD319/BD304*100)</f>
        <v>-1.3415520158530747</v>
      </c>
      <c r="BF319" s="803">
        <v>-103.033754</v>
      </c>
      <c r="BG319" s="804">
        <f>+IF(BF319=0,0,BF319/BF304*100)</f>
        <v>-1.5515272177214883</v>
      </c>
      <c r="BH319" s="803">
        <f>+BB319+BD319+BF319</f>
        <v>-193.63790799999998</v>
      </c>
      <c r="BI319" s="804">
        <f>+IF(BH319=0,0,BH319/BH304*100)</f>
        <v>-0.74992856624737581</v>
      </c>
      <c r="BJ319" s="803">
        <f t="shared" si="291"/>
        <v>-498.29270999999994</v>
      </c>
      <c r="BK319" s="804">
        <f>+IF(BJ319=0,0,BJ319/BJ304*100)</f>
        <v>-0.91003216203879056</v>
      </c>
      <c r="BL319" s="803">
        <v>-52.258434000000001</v>
      </c>
      <c r="BM319" s="804">
        <f>+IF(BL319=0,0,BL319/BL304*100)</f>
        <v>-0.65596740924705921</v>
      </c>
      <c r="BN319" s="803">
        <v>-74.976715999999996</v>
      </c>
      <c r="BO319" s="804">
        <f>+IF(BN319=0,0,BN319/BN304*100)</f>
        <v>-0.78383315456528579</v>
      </c>
      <c r="BP319" s="803">
        <v>-171.25381599999997</v>
      </c>
      <c r="BQ319" s="804">
        <f>+IF(BP319=0,0,BP319/BP304*100)</f>
        <v>-1.807512664889102</v>
      </c>
      <c r="BR319" s="803">
        <f>+BL319+BN319+BP319</f>
        <v>-298.488966</v>
      </c>
      <c r="BS319" s="804">
        <f>+IF(BR319=0,0,BR319/BR304*100)</f>
        <v>-1.1052457595491698</v>
      </c>
      <c r="BT319" s="803">
        <v>34.948375999999996</v>
      </c>
      <c r="BU319" s="804">
        <f>+IF(BT319=0,0,BT319/BT304*100)</f>
        <v>0.34364358581589749</v>
      </c>
      <c r="BV319" s="803">
        <v>-183.051951</v>
      </c>
      <c r="BW319" s="804">
        <f>+IF(BV319=0,0,BV319/BV304*100)</f>
        <v>-1.4058160620672906</v>
      </c>
      <c r="BX319" s="803">
        <v>202.50355500000001</v>
      </c>
      <c r="BY319" s="804">
        <f>+IF(BX319=0,0,BX319/BX304*100)</f>
        <v>1.580173530012529</v>
      </c>
      <c r="BZ319" s="803">
        <f>+BT319+BV319+BX319</f>
        <v>54.399979999999999</v>
      </c>
      <c r="CA319" s="804">
        <f>+IF(BZ319=0,0,BZ319/BZ304*100)</f>
        <v>0.15108475241781219</v>
      </c>
      <c r="CB319" s="803">
        <f t="shared" si="292"/>
        <v>-244.08898600000001</v>
      </c>
      <c r="CC319" s="804">
        <f>+IF(CB319=0,0,CB319/CB304*100)</f>
        <v>-0.38736390434797469</v>
      </c>
      <c r="CE319" s="803">
        <f>+CW319+DO319</f>
        <v>-851.75555659096551</v>
      </c>
      <c r="CF319" s="804">
        <f>+IF(CE319=0,0,CE319/CE304*100)</f>
        <v>-0.45380899659908469</v>
      </c>
      <c r="CG319" s="803">
        <v>-95.579855000000009</v>
      </c>
      <c r="CH319" s="804">
        <f>+IF(CG319=0,0,CG319/CG304*100)</f>
        <v>-0.76116786587774754</v>
      </c>
      <c r="CI319" s="803">
        <v>-18.336686999999998</v>
      </c>
      <c r="CJ319" s="804">
        <f>+IF(CI319=0,0,CI319/CI304*100)</f>
        <v>-0.15509361100767347</v>
      </c>
      <c r="CK319" s="803">
        <v>-81.428209999999993</v>
      </c>
      <c r="CL319" s="804">
        <f>+IF(CK319=0,0,CK319/CK304*100)</f>
        <v>-0.57647529758867944</v>
      </c>
      <c r="CM319" s="803">
        <f>+CG319+CI319+CK319</f>
        <v>-195.344752</v>
      </c>
      <c r="CN319" s="804">
        <f>+IF(CM319=0,0,CM319/CM304*100)</f>
        <v>-0.50732087465378906</v>
      </c>
      <c r="CO319" s="803">
        <v>-13.339935000000001</v>
      </c>
      <c r="CP319" s="804">
        <f>+IF(CO319=0,0,CO319/CO304*100)</f>
        <v>-0.11204041472056994</v>
      </c>
      <c r="CQ319" s="803">
        <v>11.744876000000003</v>
      </c>
      <c r="CR319" s="804">
        <f>+IF(CQ319=0,0,CQ319/CQ304*100)</f>
        <v>0.12502479351926712</v>
      </c>
      <c r="CS319" s="803">
        <v>-238.78371199999998</v>
      </c>
      <c r="CT319" s="804">
        <f>+IF(CS319=0,0,CS319/CS304*100)</f>
        <v>-1.7801902364020201</v>
      </c>
      <c r="CU319" s="803">
        <f>+CO319+CQ319+CS319</f>
        <v>-240.37877099999997</v>
      </c>
      <c r="CV319" s="804">
        <f>+IF(CU319=0,0,CU319/CU304*100)</f>
        <v>-0.6924592395001995</v>
      </c>
      <c r="CW319" s="803">
        <f t="shared" si="293"/>
        <v>-435.723523</v>
      </c>
      <c r="CX319" s="804">
        <f>+IF(CW319=0,0,CW319/CW304*100)</f>
        <v>-0.59509668421591377</v>
      </c>
      <c r="CY319" s="803">
        <v>91.612290000000016</v>
      </c>
      <c r="CZ319" s="804">
        <f>+IF(CY319=0,0,CY319/CY304*100)</f>
        <v>0.51316221772689574</v>
      </c>
      <c r="DA319" s="803">
        <v>43.668724999999995</v>
      </c>
      <c r="DB319" s="804">
        <f>+IF(DA319=0,0,DA319/DA304*100)</f>
        <v>0.26981887142199434</v>
      </c>
      <c r="DC319" s="803">
        <v>-607.55571999999995</v>
      </c>
      <c r="DD319" s="804">
        <f>+IF(DC319=0,0,DC319/DC304*100)</f>
        <v>-3.7077624020966842</v>
      </c>
      <c r="DE319" s="803">
        <f>+CY319+DA319+DC319</f>
        <v>-472.27470499999993</v>
      </c>
      <c r="DF319" s="804">
        <f>+IF(DE319=0,0,DE319/DE304*100)</f>
        <v>-0.9366254102185062</v>
      </c>
      <c r="DG319" s="803">
        <v>96.152900519400291</v>
      </c>
      <c r="DH319" s="804">
        <f>+IF(DG319=0,0,DG319/DG304*100)</f>
        <v>0.4379950592363242</v>
      </c>
      <c r="DI319" s="803">
        <v>-9.5170814660598477</v>
      </c>
      <c r="DJ319" s="804">
        <f>+IF(DI319=0,0,DI319/DI304*100)</f>
        <v>-4.2919375690518728E-2</v>
      </c>
      <c r="DK319" s="803">
        <v>-30.393147644306026</v>
      </c>
      <c r="DL319" s="804">
        <f>+IF(DK319=0,0,DK319/DK304*100)</f>
        <v>-0.15256779750305052</v>
      </c>
      <c r="DM319" s="803">
        <f>+DG319+DI319+DK319</f>
        <v>56.242671409034415</v>
      </c>
      <c r="DN319" s="804">
        <f>+IF(DM319=0,0,DM319/DM304*100)</f>
        <v>8.7812813330817752E-2</v>
      </c>
      <c r="DO319" s="803">
        <f t="shared" si="294"/>
        <v>-416.03203359096551</v>
      </c>
      <c r="DP319" s="804">
        <f>+IF(DO319=0,0,DO319/DO304*100)</f>
        <v>-0.36343761939917774</v>
      </c>
      <c r="DR319" s="803">
        <f>+EJ319+FB319</f>
        <v>21.023746489297849</v>
      </c>
      <c r="DS319" s="804">
        <f>+IF(DR319=0,0,DR319/DR304*100)</f>
        <v>1.0006127570038461E-2</v>
      </c>
      <c r="DT319" s="803">
        <v>23.751406748992849</v>
      </c>
      <c r="DU319" s="804">
        <f>+IF(DT319=0,0,DT319/DT304*100)</f>
        <v>0.13708890379548438</v>
      </c>
      <c r="DV319" s="803">
        <v>-0.81765993959388084</v>
      </c>
      <c r="DW319" s="804">
        <f>+IF(DV319=0,0,DV319/DV304*100)</f>
        <v>-4.7852458963796671E-3</v>
      </c>
      <c r="DX319" s="803">
        <v>-7.7270499816759468</v>
      </c>
      <c r="DY319" s="804">
        <f>+IF(DX319=0,0,DX319/DX304*100)</f>
        <v>-4.4505033451755216E-2</v>
      </c>
      <c r="DZ319" s="803">
        <f>+DT319+DV319+DX319</f>
        <v>15.206696827723022</v>
      </c>
      <c r="EA319" s="804">
        <f>+IF(DZ319=0,0,DZ319/DZ304*100)</f>
        <v>2.9370819178378558E-2</v>
      </c>
      <c r="EB319" s="803">
        <v>2.1876964948610578</v>
      </c>
      <c r="EC319" s="804">
        <f>+IF(EB319=0,0,EB319/EB304*100)</f>
        <v>1.3694172122347551E-2</v>
      </c>
      <c r="ED319" s="803">
        <v>7.8387310211633405</v>
      </c>
      <c r="EE319" s="804">
        <f>+IF(ED319=0,0,ED319/ED304*100)</f>
        <v>4.4408350436122838E-2</v>
      </c>
      <c r="EF319" s="803">
        <v>10.314990858282926</v>
      </c>
      <c r="EG319" s="804">
        <f>+IF(EF319=0,0,EF319/EF304*100)</f>
        <v>5.5918336232655734E-2</v>
      </c>
      <c r="EH319" s="803">
        <f>+EB319+ED319+EF319</f>
        <v>20.341418374307324</v>
      </c>
      <c r="EI319" s="804">
        <f>+IF(EH319=0,0,EH319/EH304*100)</f>
        <v>3.906298090243053E-2</v>
      </c>
      <c r="EJ319" s="803">
        <f t="shared" si="295"/>
        <v>35.548115202030345</v>
      </c>
      <c r="EK319" s="804">
        <f>+IF(EJ319=0,0,EJ319/EJ304*100)</f>
        <v>3.4230831534217916E-2</v>
      </c>
      <c r="EL319" s="803">
        <v>-7.9529671454212405</v>
      </c>
      <c r="EM319" s="804">
        <f>+IF(EL319=0,0,EL319/EL304*100)</f>
        <v>-4.9440467743199303E-2</v>
      </c>
      <c r="EN319" s="803">
        <v>-31.464518408848591</v>
      </c>
      <c r="EO319" s="804">
        <f>+IF(EN319=0,0,EN319/EN304*100)</f>
        <v>-0.19690889924203187</v>
      </c>
      <c r="EP319" s="803">
        <v>-29.121600776483604</v>
      </c>
      <c r="EQ319" s="804">
        <f>+IF(EP319=0,0,EP319/EP304*100)</f>
        <v>-0.18089900593366584</v>
      </c>
      <c r="ER319" s="803">
        <f>+EL319+EN319+EP319</f>
        <v>-68.539086330753435</v>
      </c>
      <c r="ES319" s="804">
        <f>+IF(ER319=0,0,ER319/ER304*100)</f>
        <v>-0.14230522196333256</v>
      </c>
      <c r="ET319" s="803">
        <v>20.686293004328718</v>
      </c>
      <c r="EU319" s="804">
        <f>+IF(ET319=0,0,ET319/ET304*100)</f>
        <v>0.11029097634940341</v>
      </c>
      <c r="EV319" s="803">
        <v>19.949625407952595</v>
      </c>
      <c r="EW319" s="804">
        <f>+IF(EV319=0,0,EV319/EV304*100)</f>
        <v>0.10115217382563506</v>
      </c>
      <c r="EX319" s="803">
        <v>13.378799205739625</v>
      </c>
      <c r="EY319" s="804">
        <f>+IF(EX319=0,0,EX319/EX304*100)</f>
        <v>6.8194642154011789E-2</v>
      </c>
      <c r="EZ319" s="803">
        <f>+ET319+EV319+EX319</f>
        <v>54.014717618020939</v>
      </c>
      <c r="FA319" s="804">
        <f>+IF(EZ319=0,0,EZ319/EZ304*100)</f>
        <v>9.2973262216776847E-2</v>
      </c>
      <c r="FB319" s="803">
        <f t="shared" si="296"/>
        <v>-14.524368712732496</v>
      </c>
      <c r="FC319" s="804">
        <f>+IF(FB319=0,0,FB319/FB304*100)</f>
        <v>-1.366864562919041E-2</v>
      </c>
      <c r="FD319" s="803">
        <v>2.9061897954583742</v>
      </c>
      <c r="FE319" s="804">
        <f>+IF(FD319=0,0,FD319/FD304*100)</f>
        <v>1.2347500290209327E-3</v>
      </c>
      <c r="FF319" s="803">
        <v>-20.555015568045661</v>
      </c>
      <c r="FG319" s="804">
        <f>+IF(FF319=0,0,FF319/FF304*100)</f>
        <v>-7.816111100313116E-3</v>
      </c>
      <c r="FH319" s="803">
        <v>2.9211084085038124</v>
      </c>
      <c r="FI319" s="804">
        <f>+IF(FH319=0,0,FH319/FH304*100)</f>
        <v>9.811180567524452E-4</v>
      </c>
      <c r="FJ319" s="803">
        <v>-0.97862677828908318</v>
      </c>
      <c r="FK319" s="804">
        <f>+IF(FJ319=0,0,FJ319/FJ304*100)</f>
        <v>-3.4491297063052832E-4</v>
      </c>
    </row>
    <row r="320" spans="2:167" s="648" customFormat="1" ht="13.5" customHeight="1">
      <c r="B320" s="771"/>
      <c r="C320" s="728" t="s">
        <v>4846</v>
      </c>
      <c r="D320" s="787"/>
      <c r="E320" s="770">
        <f>+W320+AO320</f>
        <v>3362.7092069999999</v>
      </c>
      <c r="F320" s="726">
        <f>+IF(E320=0,0,E320/E305*100)</f>
        <v>105.46885596608264</v>
      </c>
      <c r="G320" s="770">
        <f>+G321+G322-G323-G324</f>
        <v>127.16155899999998</v>
      </c>
      <c r="H320" s="726" t="e">
        <f>+IF(G320=0,0,G320/G305*100)</f>
        <v>#DIV/0!</v>
      </c>
      <c r="I320" s="770">
        <f>+I321+I322-I323-I324</f>
        <v>142.02007299999997</v>
      </c>
      <c r="J320" s="726" t="e">
        <f>+IF(I320=0,0,I320/I305*100)</f>
        <v>#DIV/0!</v>
      </c>
      <c r="K320" s="770">
        <f>+K321+K322-K323-K324</f>
        <v>143.56677400000001</v>
      </c>
      <c r="L320" s="726">
        <f>+IF(K320=0,0,K320/K305*100)</f>
        <v>86.384083021560144</v>
      </c>
      <c r="M320" s="770">
        <f>+M321+M322-M323-M324</f>
        <v>412.74840600000022</v>
      </c>
      <c r="N320" s="726">
        <f>+IF(M320=0,0,M320/M305*100)</f>
        <v>248.3505868211584</v>
      </c>
      <c r="O320" s="770">
        <f>+O321+O322-O323-O324</f>
        <v>13.453525999999997</v>
      </c>
      <c r="P320" s="726">
        <f>+IF(O320=0,0,O320/O305*100)</f>
        <v>-18.132633118217605</v>
      </c>
      <c r="Q320" s="770">
        <f>+Q321+Q322-Q323-Q324</f>
        <v>23.331815999999989</v>
      </c>
      <c r="R320" s="726">
        <f>+IF(Q320=0,0,Q320/Q305*100)</f>
        <v>43.786040561634501</v>
      </c>
      <c r="S320" s="770">
        <f>+S321+S322-S323-S324</f>
        <v>-46.183698999999997</v>
      </c>
      <c r="T320" s="726">
        <f>+IF(S320=0,0,S320/S305*100)</f>
        <v>-99.028443245315131</v>
      </c>
      <c r="U320" s="770">
        <f>+U321+U322-U323-U324</f>
        <v>-9.3983569999999972</v>
      </c>
      <c r="V320" s="726">
        <f>+IF(U320=0,0,U320/U305*100)</f>
        <v>-36.530156426542668</v>
      </c>
      <c r="W320" s="770">
        <f t="shared" si="289"/>
        <v>403.35004900000024</v>
      </c>
      <c r="X320" s="726">
        <f>+IF(W320=0,0,W320/W305*100)</f>
        <v>210.1618518567073</v>
      </c>
      <c r="Y320" s="770">
        <f>+Y321+Y322-Y323-Y324</f>
        <v>123.43765599999998</v>
      </c>
      <c r="Z320" s="726">
        <f>+IF(Y320=0,0,Y320/Y305*100)</f>
        <v>125.27556758830968</v>
      </c>
      <c r="AA320" s="770">
        <f>+AA321+AA322-AA323-AA324</f>
        <v>172.00021899999996</v>
      </c>
      <c r="AB320" s="726">
        <f>+IF(AA320=0,0,AA320/AA305*100)</f>
        <v>267.73151500697048</v>
      </c>
      <c r="AC320" s="770">
        <f>+AC321+AC322-AC323-AC324</f>
        <v>442.36638499999992</v>
      </c>
      <c r="AD320" s="726">
        <f>+IF(AC320=0,0,AC320/AC305*100)</f>
        <v>100.78088521215338</v>
      </c>
      <c r="AE320" s="770">
        <f>+AE321+AE322-AE323-AE324</f>
        <v>737.80426</v>
      </c>
      <c r="AF320" s="726">
        <f>+IF(AE320=0,0,AE320/AE305*100)</f>
        <v>122.61685024198856</v>
      </c>
      <c r="AG320" s="770">
        <f>+AG321+AG322-AG323-AG324</f>
        <v>395.21775600000007</v>
      </c>
      <c r="AH320" s="726">
        <f>+IF(AG320=0,0,AG320/AG305*100)</f>
        <v>79.269684145039307</v>
      </c>
      <c r="AI320" s="770">
        <f>+AI321+AI322-AI323-AI324</f>
        <v>889.23642200000006</v>
      </c>
      <c r="AJ320" s="726">
        <f>+IF(AI320=0,0,AI320/AI305*100)</f>
        <v>97.31309064510441</v>
      </c>
      <c r="AK320" s="770">
        <f>+AK321+AK322-AK323-AK324</f>
        <v>937.10072000000002</v>
      </c>
      <c r="AL320" s="726">
        <f>+IF(AK320=0,0,AK320/AK305*100)</f>
        <v>95.394569435343456</v>
      </c>
      <c r="AM320" s="770">
        <f>+AM321+AM322-AM323-AM324</f>
        <v>2221.5548979999999</v>
      </c>
      <c r="AN320" s="726">
        <f>+IF(AM320=0,0,AM320/AM305*100)</f>
        <v>92.769477703049787</v>
      </c>
      <c r="AO320" s="770">
        <f t="shared" si="290"/>
        <v>2959.3591579999998</v>
      </c>
      <c r="AP320" s="726">
        <f>+IF(AO320=0,0,AO320/AO305*100)</f>
        <v>98.76317015572009</v>
      </c>
      <c r="AQ320" s="651"/>
      <c r="AR320" s="770">
        <f>+AR321+AR322-AR323-AR324</f>
        <v>9234.9714320000003</v>
      </c>
      <c r="AS320" s="726">
        <f>+IF(AR320=0,0,AR320/AR305*100)</f>
        <v>118.45460807089327</v>
      </c>
      <c r="AT320" s="770">
        <f>+AT321+AT322-AT323-AT324</f>
        <v>1150.181691</v>
      </c>
      <c r="AU320" s="726">
        <f>+IF(AT320=0,0,AT320/AT305*100)</f>
        <v>127.40929257752025</v>
      </c>
      <c r="AV320" s="770">
        <f>+AV321+AV322-AV323-AV324</f>
        <v>494.97498400000006</v>
      </c>
      <c r="AW320" s="726">
        <f>+IF(AV320=0,0,AV320/AV305*100)</f>
        <v>109.2142145402136</v>
      </c>
      <c r="AX320" s="770">
        <f>+AX321+AX322-AX323-AX324</f>
        <v>492.75543299999998</v>
      </c>
      <c r="AY320" s="726">
        <f>+IF(AX320=0,0,AX320/AX305*100)</f>
        <v>107.05450004880892</v>
      </c>
      <c r="AZ320" s="770">
        <f>+AZ321+AZ322-AZ323-AZ324</f>
        <v>2137.912108</v>
      </c>
      <c r="BA320" s="726">
        <f>+IF(AZ320=0,0,AZ320/AZ305*100)</f>
        <v>117.71055840715935</v>
      </c>
      <c r="BB320" s="770">
        <f>+BB321+BB322-BB323-BB324</f>
        <v>517.47441800000001</v>
      </c>
      <c r="BC320" s="726">
        <f>+IF(BB320=0,0,BB320/BB305*100)</f>
        <v>86.629924599930803</v>
      </c>
      <c r="BD320" s="770">
        <f>+BD321+BD322-BD323-BD324</f>
        <v>985.65244700000005</v>
      </c>
      <c r="BE320" s="726">
        <f>+IF(BD320=0,0,BD320/BD305*100)</f>
        <v>139.45058859695655</v>
      </c>
      <c r="BF320" s="770">
        <f>+BF321+BF322-BF323-BF324</f>
        <v>771.34756199999993</v>
      </c>
      <c r="BG320" s="726">
        <f>+IF(BF320=0,0,BF320/BF305*100)</f>
        <v>96.366993466683226</v>
      </c>
      <c r="BH320" s="770">
        <f>+BH321+BH322-BH323-BH324</f>
        <v>2274.4744270000001</v>
      </c>
      <c r="BI320" s="726">
        <f>+IF(BH320=0,0,BH320/BH305*100)</f>
        <v>108.07273383701614</v>
      </c>
      <c r="BJ320" s="770">
        <f t="shared" si="291"/>
        <v>4412.3865349999996</v>
      </c>
      <c r="BK320" s="726">
        <f>+IF(BJ320=0,0,BJ320/BJ305*100)</f>
        <v>112.53726918298203</v>
      </c>
      <c r="BL320" s="770">
        <f>+BL321+BL322-BL323-BL324</f>
        <v>912.894093</v>
      </c>
      <c r="BM320" s="726">
        <f>+IF(BL320=0,0,BL320/BL305*100)</f>
        <v>122.67203653039664</v>
      </c>
      <c r="BN320" s="770">
        <f>+BN321+BN322-BN323-BN324</f>
        <v>919.07887700000003</v>
      </c>
      <c r="BO320" s="726">
        <f>+IF(BN320=0,0,BN320/BN305*100)</f>
        <v>136.77539809687698</v>
      </c>
      <c r="BP320" s="770">
        <f>+BP321+BP322-BP323-BP324</f>
        <v>944.36444900000004</v>
      </c>
      <c r="BQ320" s="726">
        <f>+IF(BP320=0,0,BP320/BP305*100)</f>
        <v>136.32780039850476</v>
      </c>
      <c r="BR320" s="770">
        <f>+BR321+BR322-BR323-BR324</f>
        <v>2776.337419</v>
      </c>
      <c r="BS320" s="726">
        <f>+IF(BR320=0,0,BR320/BR305*100)</f>
        <v>131.65155934132008</v>
      </c>
      <c r="BT320" s="770">
        <f>+BT321+BT322-BT323-BT324</f>
        <v>734.84043399999996</v>
      </c>
      <c r="BU320" s="726">
        <f>+IF(BT320=0,0,BT320/BT305*100)</f>
        <v>98.674529689799456</v>
      </c>
      <c r="BV320" s="770">
        <f>+BV321+BV322-BV323-BV324</f>
        <v>1035.8609940000001</v>
      </c>
      <c r="BW320" s="726">
        <f>+IF(BV320=0,0,BV320/BV305*100)</f>
        <v>149.36382328039656</v>
      </c>
      <c r="BX320" s="770">
        <f>+BX321+BX322-BX323-BX324</f>
        <v>275.54605000000004</v>
      </c>
      <c r="BY320" s="726">
        <f>+IF(BX320=0,0,BX320/BX305*100)</f>
        <v>83.928773954214748</v>
      </c>
      <c r="BZ320" s="770">
        <f>+BZ321+BZ322-BZ323-BZ324</f>
        <v>2046.2474779999993</v>
      </c>
      <c r="CA320" s="726">
        <f>+IF(BZ320=0,0,BZ320/BZ305*100)</f>
        <v>115.83389136279027</v>
      </c>
      <c r="CB320" s="770">
        <f t="shared" si="292"/>
        <v>4822.5848969999988</v>
      </c>
      <c r="CC320" s="726">
        <f>+IF(CB320=0,0,CB320/CB305*100)</f>
        <v>124.44131980823133</v>
      </c>
      <c r="CE320" s="770">
        <f>+CW320+DO320</f>
        <v>2453.1643870000003</v>
      </c>
      <c r="CF320" s="726">
        <f>+IF(CE320=0,0,CE320/CE305*100)</f>
        <v>284.84889656723072</v>
      </c>
      <c r="CG320" s="770">
        <f>+CG321+CG322-CG323-CG324</f>
        <v>435.09732299999996</v>
      </c>
      <c r="CH320" s="726">
        <f>+IF(CG320=0,0,CG320/CG305*100)</f>
        <v>336.58180714862385</v>
      </c>
      <c r="CI320" s="770">
        <f>+CI321+CI322-CI323-CI324</f>
        <v>205.63601599999996</v>
      </c>
      <c r="CJ320" s="726">
        <f>+IF(CI320=0,0,CI320/CI305*100)</f>
        <v>215.29834071429858</v>
      </c>
      <c r="CK320" s="770">
        <f>+CK321+CK322-CK323-CK324</f>
        <v>37.839906000000042</v>
      </c>
      <c r="CL320" s="726">
        <f>+IF(CK320=0,0,CK320/CK305*100)</f>
        <v>49.860167839703436</v>
      </c>
      <c r="CM320" s="770">
        <f>+CM321+CM322-CM323-CM324</f>
        <v>678.57324500000004</v>
      </c>
      <c r="CN320" s="726">
        <f>+IF(CM320=0,0,CM320/CM305*100)</f>
        <v>225.68435258979682</v>
      </c>
      <c r="CO320" s="770">
        <f>+CO321+CO322-CO323-CO324</f>
        <v>251.84547999999995</v>
      </c>
      <c r="CP320" s="726">
        <f>+IF(CO320=0,0,CO320/CO305*100)</f>
        <v>556.61489499017921</v>
      </c>
      <c r="CQ320" s="770">
        <f>+CQ321+CQ322-CQ323-CQ324</f>
        <v>-462.59228999999999</v>
      </c>
      <c r="CR320" s="726">
        <f>+IF(CQ320=0,0,CQ320/CQ305*100)</f>
        <v>-515.93417774703778</v>
      </c>
      <c r="CS320" s="770">
        <f>+CS321+CS322-CS323-CS324</f>
        <v>726.74221</v>
      </c>
      <c r="CT320" s="726">
        <f>+IF(CS320=0,0,CS320/CS305*100)</f>
        <v>787.97340944249584</v>
      </c>
      <c r="CU320" s="770">
        <f>+CU321+CU322-CU323-CU324</f>
        <v>515.99540000000002</v>
      </c>
      <c r="CV320" s="726">
        <f>+IF(CU320=0,0,CU320/CU305*100)</f>
        <v>227.1743462156806</v>
      </c>
      <c r="CW320" s="770">
        <f t="shared" si="293"/>
        <v>1194.5686450000001</v>
      </c>
      <c r="CX320" s="726">
        <f>+IF(CW320=0,0,CW320/CW305*100)</f>
        <v>226.32555246861918</v>
      </c>
      <c r="CY320" s="770">
        <f>+CY321+CY322-CY323-CY324</f>
        <v>143.40221700000001</v>
      </c>
      <c r="CZ320" s="726">
        <f>+IF(CY320=0,0,CY320/CY305*100)</f>
        <v>188.22836804156964</v>
      </c>
      <c r="DA320" s="770">
        <f>+DA321+DA322-DA323-DA324</f>
        <v>287.30987800000003</v>
      </c>
      <c r="DB320" s="726">
        <f>+IF(DA320=0,0,DA320/DA305*100)</f>
        <v>225.05558674039693</v>
      </c>
      <c r="DC320" s="770">
        <f>+DC321+DC322-DC323-DC324</f>
        <v>827.883647</v>
      </c>
      <c r="DD320" s="726">
        <f>+IF(DC320=0,0,DC320/DC305*100)</f>
        <v>639.00037080351717</v>
      </c>
      <c r="DE320" s="770">
        <f>+DE321+DE322-DE323-DE324</f>
        <v>1258.5957420000002</v>
      </c>
      <c r="DF320" s="726">
        <f>+IF(DE320=0,0,DE320/DE305*100)</f>
        <v>377.4962562778386</v>
      </c>
      <c r="DG320" s="770">
        <f>+DG321+DG322-DG323-DG324</f>
        <v>0</v>
      </c>
      <c r="DH320" s="726">
        <f>+IF(DG320=0,0,DG320/DG305*100)</f>
        <v>0</v>
      </c>
      <c r="DI320" s="770">
        <f>+DI321+DI322-DI323-DI324</f>
        <v>0</v>
      </c>
      <c r="DJ320" s="726">
        <f>+IF(DI320=0,0,DI320/DI305*100)</f>
        <v>0</v>
      </c>
      <c r="DK320" s="770">
        <f>+DK321+DK322-DK323-DK324</f>
        <v>0</v>
      </c>
      <c r="DL320" s="726">
        <f>+IF(DK320=0,0,DK320/DK305*100)</f>
        <v>0</v>
      </c>
      <c r="DM320" s="770">
        <f>+DM321+DM322-DM323-DM324</f>
        <v>0</v>
      </c>
      <c r="DN320" s="726">
        <f>+IF(DM320=0,0,DM320/DM305*100)</f>
        <v>0</v>
      </c>
      <c r="DO320" s="770">
        <f t="shared" si="294"/>
        <v>1258.5957420000002</v>
      </c>
      <c r="DP320" s="726">
        <f>+IF(DO320=0,0,DO320/DO305*100)</f>
        <v>377.4962562778386</v>
      </c>
      <c r="DR320" s="770">
        <f>+EJ320+FB320</f>
        <v>1087.8697000000002</v>
      </c>
      <c r="DS320" s="726">
        <f>+IF(DR320=0,0,DR320/DR305*100)</f>
        <v>100.00000000000003</v>
      </c>
      <c r="DT320" s="770">
        <f>+DT321+DT322-DT323-DT324</f>
        <v>90.655808333333312</v>
      </c>
      <c r="DU320" s="726">
        <f>+IF(DT320=0,0,DT320/DT305*100)</f>
        <v>99.999999999999986</v>
      </c>
      <c r="DV320" s="770">
        <f>+DV321+DV322-DV323-DV324</f>
        <v>90.655808333333312</v>
      </c>
      <c r="DW320" s="726">
        <f>+IF(DV320=0,0,DV320/DV305*100)</f>
        <v>99.999999999999986</v>
      </c>
      <c r="DX320" s="770">
        <f>+DX321+DX322-DX323-DX324</f>
        <v>90.655808333333312</v>
      </c>
      <c r="DY320" s="726">
        <f>+IF(DX320=0,0,DX320/DX305*100)</f>
        <v>99.999999999999986</v>
      </c>
      <c r="DZ320" s="770">
        <f>+DZ321+DZ322-DZ323-DZ324</f>
        <v>271.96742500000005</v>
      </c>
      <c r="EA320" s="726">
        <f>+IF(DZ320=0,0,DZ320/DZ305*100)</f>
        <v>100.00000000000003</v>
      </c>
      <c r="EB320" s="770">
        <f>+EB321+EB322-EB323-EB324</f>
        <v>90.655808333333312</v>
      </c>
      <c r="EC320" s="726">
        <f>+IF(EB320=0,0,EB320/EB305*100)</f>
        <v>99.999999999999986</v>
      </c>
      <c r="ED320" s="770">
        <f>+ED321+ED322-ED323-ED324</f>
        <v>90.655808333333312</v>
      </c>
      <c r="EE320" s="726">
        <f>+IF(ED320=0,0,ED320/ED305*100)</f>
        <v>99.999999999999986</v>
      </c>
      <c r="EF320" s="770">
        <f>+EF321+EF322-EF323-EF324</f>
        <v>90.655808333333312</v>
      </c>
      <c r="EG320" s="726">
        <f>+IF(EF320=0,0,EF320/EF305*100)</f>
        <v>99.999999999999986</v>
      </c>
      <c r="EH320" s="770">
        <f>+EH321+EH322-EH323-EH324</f>
        <v>271.96742500000005</v>
      </c>
      <c r="EI320" s="726">
        <f>+IF(EH320=0,0,EH320/EH305*100)</f>
        <v>100.00000000000003</v>
      </c>
      <c r="EJ320" s="770">
        <f t="shared" si="295"/>
        <v>543.9348500000001</v>
      </c>
      <c r="EK320" s="726">
        <f>+IF(EJ320=0,0,EJ320/EJ305*100)</f>
        <v>100.00000000000003</v>
      </c>
      <c r="EL320" s="770">
        <f>+EL321+EL322-EL323-EL324</f>
        <v>90.655808333333312</v>
      </c>
      <c r="EM320" s="726">
        <f>+IF(EL320=0,0,EL320/EL305*100)</f>
        <v>99.999999999999986</v>
      </c>
      <c r="EN320" s="770">
        <f>+EN321+EN322-EN323-EN324</f>
        <v>90.655808333333312</v>
      </c>
      <c r="EO320" s="726">
        <f>+IF(EN320=0,0,EN320/EN305*100)</f>
        <v>99.999999999999986</v>
      </c>
      <c r="EP320" s="770">
        <f>+EP321+EP322-EP323-EP324</f>
        <v>90.655808333333312</v>
      </c>
      <c r="EQ320" s="726">
        <f>+IF(EP320=0,0,EP320/EP305*100)</f>
        <v>99.999999999999986</v>
      </c>
      <c r="ER320" s="770">
        <f>+ER321+ER322-ER323-ER324</f>
        <v>271.96742500000005</v>
      </c>
      <c r="ES320" s="726">
        <f>+IF(ER320=0,0,ER320/ER305*100)</f>
        <v>100.00000000000003</v>
      </c>
      <c r="ET320" s="770">
        <f>+ET321+ET322-ET323-ET324</f>
        <v>90.655808333333312</v>
      </c>
      <c r="EU320" s="726">
        <f>+IF(ET320=0,0,ET320/ET305*100)</f>
        <v>99.999999999999986</v>
      </c>
      <c r="EV320" s="770">
        <f>+EV321+EV322-EV323-EV324</f>
        <v>90.655808333333312</v>
      </c>
      <c r="EW320" s="726">
        <f>+IF(EV320=0,0,EV320/EV305*100)</f>
        <v>99.999999999999986</v>
      </c>
      <c r="EX320" s="770">
        <f>+EX321+EX322-EX323-EX324</f>
        <v>90.655808333333312</v>
      </c>
      <c r="EY320" s="726">
        <f>+IF(EX320=0,0,EX320/EX305*100)</f>
        <v>99.999999999999986</v>
      </c>
      <c r="EZ320" s="770">
        <f>+EZ321+EZ322-EZ323-EZ324</f>
        <v>271.96742500000005</v>
      </c>
      <c r="FA320" s="726">
        <f>+IF(EZ320=0,0,EZ320/EZ305*100)</f>
        <v>100.00000000000003</v>
      </c>
      <c r="FB320" s="770">
        <f t="shared" si="296"/>
        <v>543.9348500000001</v>
      </c>
      <c r="FC320" s="726">
        <f>+IF(FB320=0,0,FB320/FB305*100)</f>
        <v>100.00000000000003</v>
      </c>
      <c r="FD320" s="770">
        <f>+FD321+FD322-FD323-FD324</f>
        <v>0</v>
      </c>
      <c r="FE320" s="726">
        <f>+IF(FD320=0,0,FD320/FD305*100)</f>
        <v>0</v>
      </c>
      <c r="FF320" s="770">
        <f>+FF321+FF322-FF323-FF324</f>
        <v>0</v>
      </c>
      <c r="FG320" s="726">
        <f>+IF(FF320=0,0,FF320/FF305*100)</f>
        <v>0</v>
      </c>
      <c r="FH320" s="770">
        <f>+FH321+FH322-FH323-FH324</f>
        <v>0</v>
      </c>
      <c r="FI320" s="726">
        <f>+IF(FH320=0,0,FH320/FH305*100)</f>
        <v>0</v>
      </c>
      <c r="FJ320" s="770">
        <f>+FJ321+FJ322-FJ323-FJ324</f>
        <v>0</v>
      </c>
      <c r="FK320" s="726">
        <f>+IF(FJ320=0,0,FJ320/FJ305*100)</f>
        <v>0</v>
      </c>
    </row>
    <row r="321" spans="2:167" s="648" customFormat="1" ht="13.5" customHeight="1">
      <c r="B321" s="771"/>
      <c r="C321" s="769"/>
      <c r="D321" s="731" t="s">
        <v>4847</v>
      </c>
      <c r="E321" s="770">
        <f>+G321</f>
        <v>173.066598</v>
      </c>
      <c r="F321" s="726">
        <f>+IF(E321=0,0,E321/E305*100)</f>
        <v>5.4281042377988546</v>
      </c>
      <c r="G321" s="770">
        <v>173.066598</v>
      </c>
      <c r="H321" s="726" t="e">
        <f>+IF(G321=0,0,G321/G305*100)</f>
        <v>#DIV/0!</v>
      </c>
      <c r="I321" s="770">
        <v>177.04501999999999</v>
      </c>
      <c r="J321" s="726" t="e">
        <f>+IF(I321=0,0,I321/I305*100)</f>
        <v>#DIV/0!</v>
      </c>
      <c r="K321" s="770">
        <v>341.26024899999999</v>
      </c>
      <c r="L321" s="726">
        <f>+IF(K321=0,0,K321/K305*100)</f>
        <v>205.33618510905791</v>
      </c>
      <c r="M321" s="770">
        <f>+G321+I321+K321</f>
        <v>691.37186700000007</v>
      </c>
      <c r="N321" s="726">
        <f>+IF(M321=0,0,M321/M305*100)</f>
        <v>415.99823617753674</v>
      </c>
      <c r="O321" s="770">
        <v>40.080078999999998</v>
      </c>
      <c r="P321" s="726">
        <f>+IF(O321=0,0,O321/O305*100)</f>
        <v>-54.019843411770132</v>
      </c>
      <c r="Q321" s="770">
        <v>40.173057</v>
      </c>
      <c r="R321" s="726">
        <f>+IF(Q321=0,0,Q321/Q305*100)</f>
        <v>75.391435595362822</v>
      </c>
      <c r="S321" s="770">
        <v>8.8674820000000008</v>
      </c>
      <c r="T321" s="726">
        <f>+IF(S321=0,0,S321/S305*100)</f>
        <v>19.013915233724646</v>
      </c>
      <c r="U321" s="770">
        <f>+O321+Q321+S321</f>
        <v>89.120617999999993</v>
      </c>
      <c r="V321" s="726">
        <f>+IF(U321=0,0,U321/U305*100)</f>
        <v>346.39992036588467</v>
      </c>
      <c r="W321" s="770">
        <f t="shared" si="289"/>
        <v>780.4924850000001</v>
      </c>
      <c r="X321" s="726">
        <f>+IF(W321=0,0,W321/W305*100)</f>
        <v>406.6684667933269</v>
      </c>
      <c r="Y321" s="770">
        <v>47.784087999999997</v>
      </c>
      <c r="Z321" s="726">
        <f>+IF(Y321=0,0,Y321/Y305*100)</f>
        <v>48.495563994586369</v>
      </c>
      <c r="AA321" s="770">
        <v>3.526262</v>
      </c>
      <c r="AB321" s="726">
        <f>+IF(AA321=0,0,AA321/AA305*100)</f>
        <v>5.4888968924598283</v>
      </c>
      <c r="AC321" s="770">
        <v>389.80558600000001</v>
      </c>
      <c r="AD321" s="726">
        <f>+IF(AC321=0,0,AC321/AC305*100)</f>
        <v>88.806368091739586</v>
      </c>
      <c r="AE321" s="770">
        <f>+Y321+AA321+AC321</f>
        <v>441.11593600000003</v>
      </c>
      <c r="AF321" s="726">
        <f>+IF(AE321=0,0,AE321/AE305*100)</f>
        <v>73.309751103723102</v>
      </c>
      <c r="AG321" s="770">
        <v>236.894622</v>
      </c>
      <c r="AH321" s="726">
        <f>+IF(AG321=0,0,AG321/AG305*100)</f>
        <v>47.514469116105388</v>
      </c>
      <c r="AI321" s="770">
        <v>194.118978</v>
      </c>
      <c r="AJ321" s="726">
        <f>+IF(AI321=0,0,AI321/AI305*100)</f>
        <v>21.243301820186833</v>
      </c>
      <c r="AK321" s="770">
        <v>97.332002000000003</v>
      </c>
      <c r="AL321" s="726">
        <f>+IF(AK321=0,0,AK321/AK305*100)</f>
        <v>9.9081605903258598</v>
      </c>
      <c r="AM321" s="770">
        <f>+AG321+AI321+AK321</f>
        <v>528.34560199999999</v>
      </c>
      <c r="AN321" s="726">
        <f>+IF(AM321=0,0,AM321/AM305*100)</f>
        <v>22.06308094765949</v>
      </c>
      <c r="AO321" s="770">
        <f t="shared" si="290"/>
        <v>969.46153800000002</v>
      </c>
      <c r="AP321" s="726">
        <f>+IF(AO321=0,0,AO321/AO305*100)</f>
        <v>32.353996160989155</v>
      </c>
      <c r="AQ321" s="651"/>
      <c r="AR321" s="770">
        <v>125.528327</v>
      </c>
      <c r="AS321" s="726">
        <f>+IF(AR321=0,0,AR321/AR305*100)</f>
        <v>1.6101196290717372</v>
      </c>
      <c r="AT321" s="770">
        <v>125.528327</v>
      </c>
      <c r="AU321" s="726">
        <f>+IF(AT321=0,0,AT321/AT305*100)</f>
        <v>13.905172953678701</v>
      </c>
      <c r="AV321" s="770">
        <v>161.44735700000001</v>
      </c>
      <c r="AW321" s="726">
        <f>+IF(AV321=0,0,AV321/AV305*100)</f>
        <v>35.622701862339888</v>
      </c>
      <c r="AX321" s="770">
        <v>524.90082099999995</v>
      </c>
      <c r="AY321" s="726">
        <f>+IF(AX321=0,0,AX321/AX305*100)</f>
        <v>114.03830623489917</v>
      </c>
      <c r="AZ321" s="770">
        <f>+AT321+AV321+AX321</f>
        <v>811.87650499999995</v>
      </c>
      <c r="BA321" s="726">
        <f>+IF(AZ321=0,0,AZ321/AZ305*100)</f>
        <v>44.700825821415343</v>
      </c>
      <c r="BB321" s="770">
        <v>615.55620999999996</v>
      </c>
      <c r="BC321" s="726">
        <f>+IF(BB321=0,0,BB321/BB305*100)</f>
        <v>103.04970874776494</v>
      </c>
      <c r="BD321" s="770">
        <v>226.994989</v>
      </c>
      <c r="BE321" s="726">
        <f>+IF(BD321=0,0,BD321/BD305*100)</f>
        <v>32.115361678404753</v>
      </c>
      <c r="BF321" s="770">
        <v>288.53981800000003</v>
      </c>
      <c r="BG321" s="726">
        <f>+IF(BF321=0,0,BF321/BF305*100)</f>
        <v>36.048230558981103</v>
      </c>
      <c r="BH321" s="770">
        <f>+BB321+BD321+BF321</f>
        <v>1131.091017</v>
      </c>
      <c r="BI321" s="726">
        <f>+IF(BH321=0,0,BH321/BH305*100)</f>
        <v>53.744327469495389</v>
      </c>
      <c r="BJ321" s="770">
        <f t="shared" si="291"/>
        <v>1942.9675219999999</v>
      </c>
      <c r="BK321" s="726">
        <f>+IF(BJ321=0,0,BJ321/BJ305*100)</f>
        <v>49.555100692715165</v>
      </c>
      <c r="BL321" s="770">
        <v>100.324164</v>
      </c>
      <c r="BM321" s="726">
        <f>+IF(BL321=0,0,BL321/BL305*100)</f>
        <v>13.481267548402794</v>
      </c>
      <c r="BN321" s="770">
        <v>232.37075999999999</v>
      </c>
      <c r="BO321" s="726">
        <f>+IF(BN321=0,0,BN321/BN305*100)</f>
        <v>34.580930973864447</v>
      </c>
      <c r="BP321" s="770">
        <v>468.83598699999999</v>
      </c>
      <c r="BQ321" s="726">
        <f>+IF(BP321=0,0,BP321/BP305*100)</f>
        <v>67.680839662116469</v>
      </c>
      <c r="BR321" s="770">
        <f>+BL321+BN321+BP321</f>
        <v>801.53091100000006</v>
      </c>
      <c r="BS321" s="726">
        <f>+IF(BR321=0,0,BR321/BR305*100)</f>
        <v>38.007914157432189</v>
      </c>
      <c r="BT321" s="770">
        <v>412.63855599999999</v>
      </c>
      <c r="BU321" s="726">
        <f>+IF(BT321=0,0,BT321/BT305*100)</f>
        <v>55.409193018328082</v>
      </c>
      <c r="BV321" s="770">
        <v>148.95539600000001</v>
      </c>
      <c r="BW321" s="726">
        <f>+IF(BV321=0,0,BV321/BV305*100)</f>
        <v>21.478313763792023</v>
      </c>
      <c r="BX321" s="770">
        <v>346.50807700000001</v>
      </c>
      <c r="BY321" s="726">
        <f>+IF(BX321=0,0,BX321/BX305*100)</f>
        <v>105.54314993026624</v>
      </c>
      <c r="BZ321" s="770">
        <f>+BT321+BV321+BX321</f>
        <v>908.1020289999999</v>
      </c>
      <c r="CA321" s="726">
        <f>+IF(BZ321=0,0,BZ321/BZ305*100)</f>
        <v>51.405801548660705</v>
      </c>
      <c r="CB321" s="770">
        <f t="shared" si="292"/>
        <v>1709.63294</v>
      </c>
      <c r="CC321" s="726">
        <f>+IF(CB321=0,0,CB321/CB305*100)</f>
        <v>44.115134100297993</v>
      </c>
      <c r="CE321" s="770">
        <f>+CG321</f>
        <v>142.389882</v>
      </c>
      <c r="CF321" s="726">
        <f>+IF(CE321=0,0,CE321/CE305*100)</f>
        <v>16.533584534723715</v>
      </c>
      <c r="CG321" s="770">
        <v>142.389882</v>
      </c>
      <c r="CH321" s="726">
        <f>+IF(CG321=0,0,CG321/CG305*100)</f>
        <v>110.14970966217439</v>
      </c>
      <c r="CI321" s="770">
        <v>183.85471699999999</v>
      </c>
      <c r="CJ321" s="726">
        <f>+IF(CI321=0,0,CI321/CI305*100)</f>
        <v>192.49359267200037</v>
      </c>
      <c r="CK321" s="770">
        <v>158.94792000000001</v>
      </c>
      <c r="CL321" s="726">
        <f>+IF(CK321=0,0,CK321/CK305*100)</f>
        <v>209.43947294614702</v>
      </c>
      <c r="CM321" s="770">
        <f>+CG321+CI321+CK321</f>
        <v>485.192519</v>
      </c>
      <c r="CN321" s="726">
        <f>+IF(CM321=0,0,CM321/CM305*100)</f>
        <v>161.36851893111066</v>
      </c>
      <c r="CO321" s="770">
        <v>214.72344200000001</v>
      </c>
      <c r="CP321" s="726">
        <f>+IF(CO321=0,0,CO321/CO305*100)</f>
        <v>474.56982797848849</v>
      </c>
      <c r="CQ321" s="770">
        <v>227.99917600000001</v>
      </c>
      <c r="CR321" s="726">
        <f>+IF(CQ321=0,0,CQ321/CQ305*100)</f>
        <v>254.28994373546985</v>
      </c>
      <c r="CS321" s="770">
        <v>181.01385300000001</v>
      </c>
      <c r="CT321" s="726">
        <f>+IF(CS321=0,0,CS321/CS305*100)</f>
        <v>196.26505924945897</v>
      </c>
      <c r="CU321" s="770">
        <f>+CO321+CQ321+CS321</f>
        <v>623.73647100000005</v>
      </c>
      <c r="CV321" s="726">
        <f>+IF(CU321=0,0,CU321/CU305*100)</f>
        <v>274.60889188217726</v>
      </c>
      <c r="CW321" s="770">
        <f t="shared" si="293"/>
        <v>1108.9289900000001</v>
      </c>
      <c r="CX321" s="726">
        <f>+IF(CW321=0,0,CW321/CW305*100)</f>
        <v>210.10007868590748</v>
      </c>
      <c r="CY321" s="770">
        <v>151.88417000000001</v>
      </c>
      <c r="CZ321" s="726">
        <f>+IF(CY321=0,0,CY321/CY305*100)</f>
        <v>199.36169780728235</v>
      </c>
      <c r="DA321" s="770">
        <v>177.237537</v>
      </c>
      <c r="DB321" s="726">
        <f>+IF(DA321=0,0,DA321/DA305*100)</f>
        <v>138.83371556740494</v>
      </c>
      <c r="DC321" s="770">
        <v>171.034502</v>
      </c>
      <c r="DD321" s="726">
        <f>+IF(DC321=0,0,DC321/DC305*100)</f>
        <v>132.01264524819743</v>
      </c>
      <c r="DE321" s="770">
        <f>+CY321+DA321+DC321</f>
        <v>500.15620899999999</v>
      </c>
      <c r="DF321" s="726">
        <f>+IF(DE321=0,0,DE321/DE305*100)</f>
        <v>150.01409122168806</v>
      </c>
      <c r="DG321" s="770">
        <v>81.198881999999998</v>
      </c>
      <c r="DH321" s="726" t="e">
        <f>+IF(DG321=0,0,DG321/DG305*100)</f>
        <v>#DIV/0!</v>
      </c>
      <c r="DI321" s="770">
        <v>81.198881999999998</v>
      </c>
      <c r="DJ321" s="726" t="e">
        <f>+IF(DI321=0,0,DI321/DI305*100)</f>
        <v>#DIV/0!</v>
      </c>
      <c r="DK321" s="770">
        <v>81.198881999999998</v>
      </c>
      <c r="DL321" s="726" t="e">
        <f>+IF(DK321=0,0,DK321/DK305*100)</f>
        <v>#DIV/0!</v>
      </c>
      <c r="DM321" s="770">
        <f>+DG321+DI321+DK321</f>
        <v>243.59664599999999</v>
      </c>
      <c r="DN321" s="726" t="e">
        <f>+IF(DM321=0,0,DM321/DM305*100)</f>
        <v>#DIV/0!</v>
      </c>
      <c r="DO321" s="770">
        <f t="shared" si="294"/>
        <v>743.75285499999995</v>
      </c>
      <c r="DP321" s="726">
        <f>+IF(DO321=0,0,DO321/DO305*100)</f>
        <v>223.07712396380731</v>
      </c>
      <c r="DR321" s="770">
        <f>+DT321</f>
        <v>183.85471699999999</v>
      </c>
      <c r="DS321" s="726">
        <f>+IF(DR321=0,0,DR321/DR305*100)</f>
        <v>16.900435502523877</v>
      </c>
      <c r="DT321" s="770">
        <v>183.85471699999999</v>
      </c>
      <c r="DU321" s="726">
        <f>+IF(DT321=0,0,DT321/DT305*100)</f>
        <v>202.80522603028652</v>
      </c>
      <c r="DV321" s="770">
        <v>183.85471699999999</v>
      </c>
      <c r="DW321" s="726">
        <f>+IF(DV321=0,0,DV321/DV305*100)</f>
        <v>202.80522603028652</v>
      </c>
      <c r="DX321" s="770">
        <v>183.85471699999999</v>
      </c>
      <c r="DY321" s="726">
        <f>+IF(DX321=0,0,DX321/DX305*100)</f>
        <v>202.80522603028652</v>
      </c>
      <c r="DZ321" s="770">
        <f>+DT321+DV321+DX321</f>
        <v>551.56415100000004</v>
      </c>
      <c r="EA321" s="726">
        <f>+IF(DZ321=0,0,DZ321/DZ305*100)</f>
        <v>202.80522603028658</v>
      </c>
      <c r="EB321" s="770">
        <v>183.85471699999999</v>
      </c>
      <c r="EC321" s="726">
        <f>+IF(EB321=0,0,EB321/EB305*100)</f>
        <v>202.80522603028652</v>
      </c>
      <c r="ED321" s="770">
        <v>183.85471699999999</v>
      </c>
      <c r="EE321" s="726">
        <f>+IF(ED321=0,0,ED321/ED305*100)</f>
        <v>202.80522603028652</v>
      </c>
      <c r="EF321" s="770">
        <v>183.85471699999999</v>
      </c>
      <c r="EG321" s="726">
        <f>+IF(EF321=0,0,EF321/EF305*100)</f>
        <v>202.80522603028652</v>
      </c>
      <c r="EH321" s="770">
        <f>+EB321+ED321+EF321</f>
        <v>551.56415100000004</v>
      </c>
      <c r="EI321" s="726">
        <f>+IF(EH321=0,0,EH321/EH305*100)</f>
        <v>202.80522603028658</v>
      </c>
      <c r="EJ321" s="770">
        <f t="shared" si="295"/>
        <v>1103.1283020000001</v>
      </c>
      <c r="EK321" s="726">
        <f>+IF(EJ321=0,0,EJ321/EJ305*100)</f>
        <v>202.80522603028658</v>
      </c>
      <c r="EL321" s="770">
        <v>183.85471699999999</v>
      </c>
      <c r="EM321" s="726">
        <f>+IF(EL321=0,0,EL321/EL305*100)</f>
        <v>202.80522603028652</v>
      </c>
      <c r="EN321" s="770">
        <v>183.85471699999999</v>
      </c>
      <c r="EO321" s="726">
        <f>+IF(EN321=0,0,EN321/EN305*100)</f>
        <v>202.80522603028652</v>
      </c>
      <c r="EP321" s="770">
        <v>183.85471699999999</v>
      </c>
      <c r="EQ321" s="726">
        <f>+IF(EP321=0,0,EP321/EP305*100)</f>
        <v>202.80522603028652</v>
      </c>
      <c r="ER321" s="770">
        <f>+EL321+EN321+EP321</f>
        <v>551.56415100000004</v>
      </c>
      <c r="ES321" s="726">
        <f>+IF(ER321=0,0,ER321/ER305*100)</f>
        <v>202.80522603028658</v>
      </c>
      <c r="ET321" s="770">
        <v>183.85471699999999</v>
      </c>
      <c r="EU321" s="726">
        <f>+IF(ET321=0,0,ET321/ET305*100)</f>
        <v>202.80522603028652</v>
      </c>
      <c r="EV321" s="770">
        <v>183.85471699999999</v>
      </c>
      <c r="EW321" s="726">
        <f>+IF(EV321=0,0,EV321/EV305*100)</f>
        <v>202.80522603028652</v>
      </c>
      <c r="EX321" s="770">
        <v>183.85471699999999</v>
      </c>
      <c r="EY321" s="726">
        <f>+IF(EX321=0,0,EX321/EX305*100)</f>
        <v>202.80522603028652</v>
      </c>
      <c r="EZ321" s="770">
        <f>+ET321+EV321+EX321</f>
        <v>551.56415100000004</v>
      </c>
      <c r="FA321" s="726">
        <f>+IF(EZ321=0,0,EZ321/EZ305*100)</f>
        <v>202.80522603028658</v>
      </c>
      <c r="FB321" s="770">
        <f t="shared" si="296"/>
        <v>1103.1283020000001</v>
      </c>
      <c r="FC321" s="726">
        <f>+IF(FB321=0,0,FB321/FB305*100)</f>
        <v>202.80522603028658</v>
      </c>
      <c r="FD321" s="770">
        <v>183.85471699999999</v>
      </c>
      <c r="FE321" s="726" t="e">
        <f>+IF(FD321=0,0,FD321/FD305*100)</f>
        <v>#DIV/0!</v>
      </c>
      <c r="FF321" s="770">
        <v>183.85471699999999</v>
      </c>
      <c r="FG321" s="726" t="e">
        <f>+IF(FF321=0,0,FF321/FF305*100)</f>
        <v>#DIV/0!</v>
      </c>
      <c r="FH321" s="770">
        <v>183.85471699999999</v>
      </c>
      <c r="FI321" s="726" t="e">
        <f>+IF(FH321=0,0,FH321/FH305*100)</f>
        <v>#DIV/0!</v>
      </c>
      <c r="FJ321" s="770">
        <v>183.85471699999999</v>
      </c>
      <c r="FK321" s="726" t="e">
        <f>+IF(FJ321=0,0,FJ321/FJ305*100)</f>
        <v>#DIV/0!</v>
      </c>
    </row>
    <row r="322" spans="2:167" s="648" customFormat="1" ht="13.5" customHeight="1">
      <c r="B322" s="771"/>
      <c r="C322" s="769"/>
      <c r="D322" s="771" t="s">
        <v>4848</v>
      </c>
      <c r="E322" s="772">
        <f>+W322+AO322</f>
        <v>3320.3160090000001</v>
      </c>
      <c r="F322" s="737">
        <f>+IF(E322=0,0,E322/E305*100)</f>
        <v>104.13922505880817</v>
      </c>
      <c r="G322" s="772">
        <v>128.49266800000001</v>
      </c>
      <c r="H322" s="737" t="e">
        <f>+IF(G322=0,0,G322/G305*100)</f>
        <v>#DIV/0!</v>
      </c>
      <c r="I322" s="772">
        <v>279.578822</v>
      </c>
      <c r="J322" s="737" t="e">
        <f>+IF(I322=0,0,I322/I305*100)</f>
        <v>#DIV/0!</v>
      </c>
      <c r="K322" s="772">
        <v>-158.112404</v>
      </c>
      <c r="L322" s="737">
        <f>+IF(K322=0,0,K322/K305*100)</f>
        <v>-95.136184044049472</v>
      </c>
      <c r="M322" s="772">
        <f>+G322+I322+K322</f>
        <v>249.95908600000004</v>
      </c>
      <c r="N322" s="737">
        <f>+IF(M322=0,0,M322/M305*100)</f>
        <v>150.4003038824101</v>
      </c>
      <c r="O322" s="772">
        <v>13.546504000000001</v>
      </c>
      <c r="P322" s="737">
        <f>+IF(O322=0,0,O322/O305*100)</f>
        <v>-18.257948664645042</v>
      </c>
      <c r="Q322" s="772">
        <v>30.065373999999998</v>
      </c>
      <c r="R322" s="737">
        <f>+IF(Q322=0,0,Q322/Q305*100)</f>
        <v>56.422684177893053</v>
      </c>
      <c r="S322" s="772">
        <v>-10.777089</v>
      </c>
      <c r="T322" s="737">
        <f>+IF(S322=0,0,S322/S305*100)</f>
        <v>-23.108550624890619</v>
      </c>
      <c r="U322" s="772">
        <f>+O322+Q322+S322</f>
        <v>32.834789000000001</v>
      </c>
      <c r="V322" s="737">
        <f>+IF(U322=0,0,U322/U305*100)</f>
        <v>127.62443248352055</v>
      </c>
      <c r="W322" s="772">
        <f t="shared" si="289"/>
        <v>282.79387500000007</v>
      </c>
      <c r="X322" s="737">
        <f>+IF(W322=0,0,W322/W305*100)</f>
        <v>147.34716063895701</v>
      </c>
      <c r="Y322" s="772">
        <v>84.350714999999994</v>
      </c>
      <c r="Z322" s="737">
        <f>+IF(Y322=0,0,Y322/Y305*100)</f>
        <v>85.606645820500262</v>
      </c>
      <c r="AA322" s="772">
        <v>526.80291099999999</v>
      </c>
      <c r="AB322" s="737">
        <f>+IF(AA322=0,0,AA322/AA305*100)</f>
        <v>820.0090807565324</v>
      </c>
      <c r="AC322" s="772">
        <v>302.43604800000003</v>
      </c>
      <c r="AD322" s="737">
        <f>+IF(AC322=0,0,AC322/AC305*100)</f>
        <v>68.901647301942532</v>
      </c>
      <c r="AE322" s="772">
        <f>+Y322+AA322+AC322</f>
        <v>913.58967400000006</v>
      </c>
      <c r="AF322" s="737">
        <f>+IF(AE322=0,0,AE322/AE305*100)</f>
        <v>151.83090463517402</v>
      </c>
      <c r="AG322" s="772">
        <v>359.41485799999998</v>
      </c>
      <c r="AH322" s="737">
        <f>+IF(AG322=0,0,AG322/AG305*100)</f>
        <v>72.088619092038329</v>
      </c>
      <c r="AI322" s="772">
        <v>799.26705300000003</v>
      </c>
      <c r="AJ322" s="737">
        <f>+IF(AI322=0,0,AI322/AI305*100)</f>
        <v>87.467343052930488</v>
      </c>
      <c r="AK322" s="772">
        <v>965.25054899999998</v>
      </c>
      <c r="AL322" s="737">
        <f>+IF(AK322=0,0,AK322/AK305*100)</f>
        <v>98.260153422018377</v>
      </c>
      <c r="AM322" s="772">
        <f>+AG322+AI322+AK322</f>
        <v>2123.93246</v>
      </c>
      <c r="AN322" s="737">
        <f>+IF(AM322=0,0,AM322/AM305*100)</f>
        <v>88.692881354469094</v>
      </c>
      <c r="AO322" s="772">
        <f t="shared" si="290"/>
        <v>3037.5221339999998</v>
      </c>
      <c r="AP322" s="737">
        <f>+IF(AO322=0,0,AO322/AO305*100)</f>
        <v>101.37171575171411</v>
      </c>
      <c r="AQ322" s="805"/>
      <c r="AR322" s="772">
        <v>9236.8959649999997</v>
      </c>
      <c r="AS322" s="737">
        <f>+IF(AR322=0,0,AR322/AR305*100)</f>
        <v>118.47929356168369</v>
      </c>
      <c r="AT322" s="772">
        <v>1183.819405</v>
      </c>
      <c r="AU322" s="737">
        <f>+IF(AT322=0,0,AT322/AT305*100)</f>
        <v>131.1354493910049</v>
      </c>
      <c r="AV322" s="772">
        <v>840.89148799999998</v>
      </c>
      <c r="AW322" s="737">
        <f>+IF(AV322=0,0,AV322/AV305*100)</f>
        <v>185.53928247709473</v>
      </c>
      <c r="AX322" s="772">
        <v>579.11373600000002</v>
      </c>
      <c r="AY322" s="737">
        <f>+IF(AX322=0,0,AX322/AX305*100)</f>
        <v>125.81643413128623</v>
      </c>
      <c r="AZ322" s="772">
        <f>+AT322+AV322+AX322</f>
        <v>2603.8246289999997</v>
      </c>
      <c r="BA322" s="737">
        <f>+IF(AZ322=0,0,AZ322/AZ305*100)</f>
        <v>143.36307368623804</v>
      </c>
      <c r="BB322" s="772">
        <v>140.10628500000001</v>
      </c>
      <c r="BC322" s="737">
        <f>+IF(BB322=0,0,BB322/BB305*100)</f>
        <v>23.455066537272607</v>
      </c>
      <c r="BD322" s="772">
        <v>1043.858336</v>
      </c>
      <c r="BE322" s="737">
        <f>+IF(BD322=0,0,BD322/BD305*100)</f>
        <v>147.68558614154145</v>
      </c>
      <c r="BF322" s="772">
        <v>587.19777799999997</v>
      </c>
      <c r="BG322" s="737">
        <f>+IF(BF322=0,0,BF322/BF305*100)</f>
        <v>73.360553949837865</v>
      </c>
      <c r="BH322" s="772">
        <f>+BB322+BD322+BF322</f>
        <v>1771.1623990000001</v>
      </c>
      <c r="BI322" s="737">
        <f>+IF(BH322=0,0,BH322/BH305*100)</f>
        <v>84.157623518208041</v>
      </c>
      <c r="BJ322" s="772">
        <f t="shared" si="291"/>
        <v>4374.9870279999996</v>
      </c>
      <c r="BK322" s="737">
        <f>+IF(BJ322=0,0,BJ322/BJ305*100)</f>
        <v>111.58340026121272</v>
      </c>
      <c r="BL322" s="772">
        <v>1044.0083079999999</v>
      </c>
      <c r="BM322" s="737">
        <f>+IF(BL322=0,0,BL322/BL305*100)</f>
        <v>140.29078102164209</v>
      </c>
      <c r="BN322" s="772">
        <v>1145.387309</v>
      </c>
      <c r="BO322" s="737">
        <f>+IF(BN322=0,0,BN322/BN305*100)</f>
        <v>170.45414608477139</v>
      </c>
      <c r="BP322" s="772">
        <v>888.46407299999998</v>
      </c>
      <c r="BQ322" s="737">
        <f>+IF(BP322=0,0,BP322/BP305*100)</f>
        <v>128.25806068138695</v>
      </c>
      <c r="BR322" s="772">
        <f>+BL322+BN322+BP322</f>
        <v>3077.8596900000002</v>
      </c>
      <c r="BS322" s="737">
        <f>+IF(BR322=0,0,BR322/BR305*100)</f>
        <v>145.94948900996388</v>
      </c>
      <c r="BT322" s="772">
        <v>477.54136599999998</v>
      </c>
      <c r="BU322" s="737">
        <f>+IF(BT322=0,0,BT322/BT305*100)</f>
        <v>64.124356142158604</v>
      </c>
      <c r="BV322" s="772">
        <v>1232.4162020000001</v>
      </c>
      <c r="BW322" s="737">
        <f>+IF(BV322=0,0,BV322/BV305*100)</f>
        <v>177.70569301253704</v>
      </c>
      <c r="BX322" s="772">
        <v>74.091678999999999</v>
      </c>
      <c r="BY322" s="737">
        <f>+IF(BX322=0,0,BX322/BX305*100)</f>
        <v>22.567638979688656</v>
      </c>
      <c r="BZ322" s="772">
        <f>+BT322+BV322+BX322</f>
        <v>1784.0492469999999</v>
      </c>
      <c r="CA322" s="737">
        <f>+IF(BZ322=0,0,BZ322/BZ305*100)</f>
        <v>100.99138490562667</v>
      </c>
      <c r="CB322" s="772">
        <f t="shared" si="292"/>
        <v>4861.9089370000002</v>
      </c>
      <c r="CC322" s="737">
        <f>+IF(CB322=0,0,CB322/CB305*100)</f>
        <v>125.45603194753154</v>
      </c>
      <c r="CE322" s="772">
        <f>+CW322+DO322</f>
        <v>2287.3996830000001</v>
      </c>
      <c r="CF322" s="737">
        <f>+IF(CE322=0,0,CE322/CE305*100)</f>
        <v>265.60114730329457</v>
      </c>
      <c r="CG322" s="772">
        <v>472.15008699999998</v>
      </c>
      <c r="CH322" s="737">
        <f>+IF(CG322=0,0,CG322/CG305*100)</f>
        <v>365.24501790106387</v>
      </c>
      <c r="CI322" s="772">
        <v>178.04092299999999</v>
      </c>
      <c r="CJ322" s="737">
        <f>+IF(CI322=0,0,CI322/CI305*100)</f>
        <v>186.40662295821861</v>
      </c>
      <c r="CK322" s="772">
        <v>98.937149000000005</v>
      </c>
      <c r="CL322" s="737">
        <f>+IF(CK322=0,0,CK322/CK305*100)</f>
        <v>130.36562127616654</v>
      </c>
      <c r="CM322" s="772">
        <f>+CG322+CI322+CK322</f>
        <v>749.12815899999998</v>
      </c>
      <c r="CN322" s="737">
        <f>+IF(CM322=0,0,CM322/CM305*100)</f>
        <v>249.14996990590362</v>
      </c>
      <c r="CO322" s="772">
        <v>261.69376999999997</v>
      </c>
      <c r="CP322" s="737">
        <f>+IF(CO322=0,0,CO322/CO305*100)</f>
        <v>578.38103867551695</v>
      </c>
      <c r="CQ322" s="772">
        <v>-509.113788</v>
      </c>
      <c r="CR322" s="737">
        <f>+IF(CQ322=0,0,CQ322/CQ305*100)</f>
        <v>-567.82010697035116</v>
      </c>
      <c r="CS322" s="772">
        <v>698.84550000000002</v>
      </c>
      <c r="CT322" s="737">
        <f>+IF(CS322=0,0,CS322/CS305*100)</f>
        <v>757.72628000862335</v>
      </c>
      <c r="CU322" s="772">
        <f>+CO322+CQ322+CS322</f>
        <v>451.42548199999999</v>
      </c>
      <c r="CV322" s="737">
        <f>+IF(CU322=0,0,CU322/CU305*100)</f>
        <v>198.74651738842726</v>
      </c>
      <c r="CW322" s="772">
        <f t="shared" si="293"/>
        <v>1200.553641</v>
      </c>
      <c r="CX322" s="737">
        <f>+IF(CW322=0,0,CW322/CW305*100)</f>
        <v>227.45948272193039</v>
      </c>
      <c r="CY322" s="772">
        <v>166.66672600000001</v>
      </c>
      <c r="CZ322" s="737">
        <f>+IF(CY322=0,0,CY322/CY305*100)</f>
        <v>218.76513835076511</v>
      </c>
      <c r="DA322" s="772">
        <v>281.23755799999998</v>
      </c>
      <c r="DB322" s="737">
        <f>+IF(DA322=0,0,DA322/DA305*100)</f>
        <v>220.29901676101233</v>
      </c>
      <c r="DC322" s="772">
        <v>638.94175800000005</v>
      </c>
      <c r="DD322" s="737">
        <f>+IF(DC322=0,0,DC322/DC305*100)</f>
        <v>493.16594398663273</v>
      </c>
      <c r="DE322" s="772">
        <f>+CY322+DA322+DC322</f>
        <v>1086.8460420000001</v>
      </c>
      <c r="DF322" s="737">
        <f>+IF(DE322=0,0,DE322/DE305*100)</f>
        <v>325.9825997451901</v>
      </c>
      <c r="DG322" s="772">
        <v>0</v>
      </c>
      <c r="DH322" s="737">
        <f>+IF(DG322=0,0,DG322/DG305*100)</f>
        <v>0</v>
      </c>
      <c r="DI322" s="772">
        <v>0</v>
      </c>
      <c r="DJ322" s="737">
        <f>+IF(DI322=0,0,DI322/DI305*100)</f>
        <v>0</v>
      </c>
      <c r="DK322" s="772">
        <v>0</v>
      </c>
      <c r="DL322" s="737">
        <f>+IF(DK322=0,0,DK322/DK305*100)</f>
        <v>0</v>
      </c>
      <c r="DM322" s="772">
        <f>+DG322+DI322+DK322</f>
        <v>0</v>
      </c>
      <c r="DN322" s="737">
        <f>+IF(DM322=0,0,DM322/DM305*100)</f>
        <v>0</v>
      </c>
      <c r="DO322" s="772">
        <f t="shared" si="294"/>
        <v>1086.8460420000001</v>
      </c>
      <c r="DP322" s="737">
        <f>+IF(DO322=0,0,DO322/DO305*100)</f>
        <v>325.9825997451901</v>
      </c>
      <c r="DR322" s="772">
        <f>+EJ322+FB322</f>
        <v>1087.8697</v>
      </c>
      <c r="DS322" s="737">
        <f>+IF(DR322=0,0,DR322/DR305*100)</f>
        <v>100</v>
      </c>
      <c r="DT322" s="772">
        <v>90.655808333333326</v>
      </c>
      <c r="DU322" s="737">
        <f>+IF(DT322=0,0,DT322/DT305*100)</f>
        <v>100</v>
      </c>
      <c r="DV322" s="772">
        <v>90.655808333333326</v>
      </c>
      <c r="DW322" s="737">
        <f>+IF(DV322=0,0,DV322/DV305*100)</f>
        <v>100</v>
      </c>
      <c r="DX322" s="772">
        <v>90.655808333333326</v>
      </c>
      <c r="DY322" s="737">
        <f>+IF(DX322=0,0,DX322/DX305*100)</f>
        <v>100</v>
      </c>
      <c r="DZ322" s="772">
        <f>+DT322+DV322+DX322</f>
        <v>271.96742499999999</v>
      </c>
      <c r="EA322" s="737">
        <f>+IF(DZ322=0,0,DZ322/DZ305*100)</f>
        <v>100</v>
      </c>
      <c r="EB322" s="772">
        <v>90.655808333333326</v>
      </c>
      <c r="EC322" s="737">
        <f>+IF(EB322=0,0,EB322/EB305*100)</f>
        <v>100</v>
      </c>
      <c r="ED322" s="772">
        <v>90.655808333333326</v>
      </c>
      <c r="EE322" s="737">
        <f>+IF(ED322=0,0,ED322/ED305*100)</f>
        <v>100</v>
      </c>
      <c r="EF322" s="772">
        <v>90.655808333333326</v>
      </c>
      <c r="EG322" s="737">
        <f>+IF(EF322=0,0,EF322/EF305*100)</f>
        <v>100</v>
      </c>
      <c r="EH322" s="772">
        <f>+EB322+ED322+EF322</f>
        <v>271.96742499999999</v>
      </c>
      <c r="EI322" s="737">
        <f>+IF(EH322=0,0,EH322/EH305*100)</f>
        <v>100</v>
      </c>
      <c r="EJ322" s="772">
        <f t="shared" si="295"/>
        <v>543.93484999999998</v>
      </c>
      <c r="EK322" s="737">
        <f>+IF(EJ322=0,0,EJ322/EJ305*100)</f>
        <v>100</v>
      </c>
      <c r="EL322" s="772">
        <v>90.655808333333326</v>
      </c>
      <c r="EM322" s="737">
        <f>+IF(EL322=0,0,EL322/EL305*100)</f>
        <v>100</v>
      </c>
      <c r="EN322" s="772">
        <v>90.655808333333326</v>
      </c>
      <c r="EO322" s="737">
        <f>+IF(EN322=0,0,EN322/EN305*100)</f>
        <v>100</v>
      </c>
      <c r="EP322" s="772">
        <v>90.655808333333326</v>
      </c>
      <c r="EQ322" s="737">
        <f>+IF(EP322=0,0,EP322/EP305*100)</f>
        <v>100</v>
      </c>
      <c r="ER322" s="772">
        <f>+EL322+EN322+EP322</f>
        <v>271.96742499999999</v>
      </c>
      <c r="ES322" s="737">
        <f>+IF(ER322=0,0,ER322/ER305*100)</f>
        <v>100</v>
      </c>
      <c r="ET322" s="772">
        <v>90.655808333333326</v>
      </c>
      <c r="EU322" s="737">
        <f>+IF(ET322=0,0,ET322/ET305*100)</f>
        <v>100</v>
      </c>
      <c r="EV322" s="772">
        <v>90.655808333333326</v>
      </c>
      <c r="EW322" s="737">
        <f>+IF(EV322=0,0,EV322/EV305*100)</f>
        <v>100</v>
      </c>
      <c r="EX322" s="772">
        <v>90.655808333333326</v>
      </c>
      <c r="EY322" s="737">
        <f>+IF(EX322=0,0,EX322/EX305*100)</f>
        <v>100</v>
      </c>
      <c r="EZ322" s="772">
        <f>+ET322+EV322+EX322</f>
        <v>271.96742499999999</v>
      </c>
      <c r="FA322" s="737">
        <f>+IF(EZ322=0,0,EZ322/EZ305*100)</f>
        <v>100</v>
      </c>
      <c r="FB322" s="772">
        <f t="shared" si="296"/>
        <v>543.93484999999998</v>
      </c>
      <c r="FC322" s="737">
        <f>+IF(FB322=0,0,FB322/FB305*100)</f>
        <v>100</v>
      </c>
      <c r="FD322" s="772">
        <v>0</v>
      </c>
      <c r="FE322" s="737">
        <f>+IF(FD322=0,0,FD322/FD305*100)</f>
        <v>0</v>
      </c>
      <c r="FF322" s="772">
        <v>0</v>
      </c>
      <c r="FG322" s="737">
        <f>+IF(FF322=0,0,FF322/FF305*100)</f>
        <v>0</v>
      </c>
      <c r="FH322" s="772">
        <v>0</v>
      </c>
      <c r="FI322" s="737">
        <f>+IF(FH322=0,0,FH322/FH305*100)</f>
        <v>0</v>
      </c>
      <c r="FJ322" s="772">
        <v>0</v>
      </c>
      <c r="FK322" s="737">
        <f>+IF(FJ322=0,0,FJ322/FJ305*100)</f>
        <v>0</v>
      </c>
    </row>
    <row r="323" spans="2:167" s="648" customFormat="1" ht="13.5" customHeight="1">
      <c r="B323" s="771"/>
      <c r="C323" s="769"/>
      <c r="D323" s="806" t="s">
        <v>4849</v>
      </c>
      <c r="E323" s="807">
        <f>+AK323</f>
        <v>125.528327</v>
      </c>
      <c r="F323" s="808">
        <f>+IF(E323=0,0,E323/E305*100)</f>
        <v>3.937101968991731</v>
      </c>
      <c r="G323" s="807">
        <v>177.04501999999999</v>
      </c>
      <c r="H323" s="808" t="e">
        <f>+IF(G323=0,0,G323/G305*100)</f>
        <v>#DIV/0!</v>
      </c>
      <c r="I323" s="807">
        <v>341.26024899999999</v>
      </c>
      <c r="J323" s="808" t="e">
        <f>+IF(I323=0,0,I323/I305*100)</f>
        <v>#DIV/0!</v>
      </c>
      <c r="K323" s="807">
        <v>40.080078999999998</v>
      </c>
      <c r="L323" s="808">
        <f>+IF(K323=0,0,K323/K305*100)</f>
        <v>24.116171001005348</v>
      </c>
      <c r="M323" s="807">
        <f>+G323+I323+K323</f>
        <v>558.38534799999991</v>
      </c>
      <c r="N323" s="808">
        <f>+IF(M323=0,0,M323/M305*100)</f>
        <v>335.98028928096369</v>
      </c>
      <c r="O323" s="807">
        <v>40.173057</v>
      </c>
      <c r="P323" s="808">
        <f>+IF(O323=0,0,O323/O305*100)</f>
        <v>-54.14515895819757</v>
      </c>
      <c r="Q323" s="807">
        <v>8.8674820000000008</v>
      </c>
      <c r="R323" s="808">
        <f>+IF(Q323=0,0,Q323/Q305*100)</f>
        <v>16.64130758324016</v>
      </c>
      <c r="S323" s="807">
        <v>47.784087999999997</v>
      </c>
      <c r="T323" s="808">
        <f>+IF(S323=0,0,S323/S305*100)</f>
        <v>102.4600443229362</v>
      </c>
      <c r="U323" s="807">
        <f>+O323+Q323+S323</f>
        <v>96.824626999999992</v>
      </c>
      <c r="V323" s="808">
        <f>+IF(U323=0,0,U323/U305*100)</f>
        <v>376.34437277192671</v>
      </c>
      <c r="W323" s="807">
        <f t="shared" si="289"/>
        <v>655.20997499999987</v>
      </c>
      <c r="X323" s="808">
        <f>+IF(W323=0,0,W323/W305*100)</f>
        <v>341.3911614548652</v>
      </c>
      <c r="Y323" s="807">
        <v>3.526262</v>
      </c>
      <c r="Z323" s="808">
        <f>+IF(Y323=0,0,Y323/Y305*100)</f>
        <v>3.578765895514803</v>
      </c>
      <c r="AA323" s="807">
        <v>389.80558600000001</v>
      </c>
      <c r="AB323" s="808">
        <f>+IF(AA323=0,0,AA323/AA305*100)</f>
        <v>606.7622512617844</v>
      </c>
      <c r="AC323" s="807">
        <v>236.894622</v>
      </c>
      <c r="AD323" s="808">
        <f>+IF(AC323=0,0,AC323/AC305*100)</f>
        <v>53.969855117175022</v>
      </c>
      <c r="AE323" s="807">
        <f>+Y323+AA323+AC323</f>
        <v>630.22646999999995</v>
      </c>
      <c r="AF323" s="808">
        <f>+IF(AE323=0,0,AE323/AE305*100)</f>
        <v>104.73832814482134</v>
      </c>
      <c r="AG323" s="807">
        <v>194.118978</v>
      </c>
      <c r="AH323" s="808">
        <f>+IF(AG323=0,0,AG323/AG305*100)</f>
        <v>38.934865245826231</v>
      </c>
      <c r="AI323" s="807">
        <v>97.332002000000003</v>
      </c>
      <c r="AJ323" s="808">
        <f>+IF(AI323=0,0,AI323/AI305*100)</f>
        <v>10.651473217878927</v>
      </c>
      <c r="AK323" s="807">
        <v>125.528327</v>
      </c>
      <c r="AL323" s="808">
        <f>+IF(AK323=0,0,AK323/AK305*100)</f>
        <v>12.778477756482781</v>
      </c>
      <c r="AM323" s="807">
        <f>+AG323+AI323+AK323</f>
        <v>416.97930700000001</v>
      </c>
      <c r="AN323" s="808">
        <f>+IF(AM323=0,0,AM323/AM305*100)</f>
        <v>17.412557555158674</v>
      </c>
      <c r="AO323" s="807">
        <f t="shared" si="290"/>
        <v>1047.2057769999999</v>
      </c>
      <c r="AP323" s="808">
        <f>+IF(AO323=0,0,AO323/AO305*100)</f>
        <v>34.948567179592082</v>
      </c>
      <c r="AQ323" s="651"/>
      <c r="AR323" s="807">
        <v>142.389882</v>
      </c>
      <c r="AS323" s="808">
        <f>+IF(AR323=0,0,AR323/AR305*100)</f>
        <v>1.8263984669325546</v>
      </c>
      <c r="AT323" s="807">
        <v>161.44735700000001</v>
      </c>
      <c r="AU323" s="808">
        <f>+IF(AT323=0,0,AT323/AT305*100)</f>
        <v>17.884038413093087</v>
      </c>
      <c r="AV323" s="807">
        <v>524.90082099999995</v>
      </c>
      <c r="AW323" s="808">
        <f>+IF(AV323=0,0,AV323/AV305*100)</f>
        <v>115.81722860771535</v>
      </c>
      <c r="AX323" s="807">
        <v>615.55620999999996</v>
      </c>
      <c r="AY323" s="808">
        <f>+IF(AX323=0,0,AX323/AX305*100)</f>
        <v>133.7338117456934</v>
      </c>
      <c r="AZ323" s="807">
        <f>+AT323+AV323+AX323</f>
        <v>1301.9043879999999</v>
      </c>
      <c r="BA323" s="808">
        <f>+IF(AZ323=0,0,AZ323/AZ305*100)</f>
        <v>71.681100420715254</v>
      </c>
      <c r="BB323" s="807">
        <v>226.994989</v>
      </c>
      <c r="BC323" s="808">
        <f>+IF(BB323=0,0,BB323/BB305*100)</f>
        <v>38.00102593986032</v>
      </c>
      <c r="BD323" s="807">
        <v>288.53981800000003</v>
      </c>
      <c r="BE323" s="808">
        <f>+IF(BD323=0,0,BD323/BD305*100)</f>
        <v>40.822754081549718</v>
      </c>
      <c r="BF323" s="807">
        <v>100.324164</v>
      </c>
      <c r="BG323" s="808">
        <f>+IF(BF323=0,0,BF323/BF305*100)</f>
        <v>12.533828500955913</v>
      </c>
      <c r="BH323" s="807">
        <f>+BB323+BD323+BF323</f>
        <v>615.858971</v>
      </c>
      <c r="BI323" s="808">
        <f>+IF(BH323=0,0,BH323/BH305*100)</f>
        <v>29.262831827839069</v>
      </c>
      <c r="BJ323" s="807">
        <f t="shared" si="291"/>
        <v>1917.763359</v>
      </c>
      <c r="BK323" s="808">
        <f>+IF(BJ323=0,0,BJ323/BJ305*100)</f>
        <v>48.912272224818317</v>
      </c>
      <c r="BL323" s="807">
        <v>232.37075999999999</v>
      </c>
      <c r="BM323" s="808">
        <f>+IF(BL323=0,0,BL323/BL305*100)</f>
        <v>31.225302669710704</v>
      </c>
      <c r="BN323" s="807">
        <v>468.83598699999999</v>
      </c>
      <c r="BO323" s="808">
        <f>+IF(BN323=0,0,BN323/BN305*100)</f>
        <v>69.771191971445162</v>
      </c>
      <c r="BP323" s="807">
        <v>412.63855599999999</v>
      </c>
      <c r="BQ323" s="808">
        <f>+IF(BP323=0,0,BP323/BP305*100)</f>
        <v>59.56821729011871</v>
      </c>
      <c r="BR323" s="807">
        <f>+BL323+BN323+BP323</f>
        <v>1113.8453030000001</v>
      </c>
      <c r="BS323" s="808">
        <f>+IF(BR323=0,0,BR323/BR305*100)</f>
        <v>52.817597026002957</v>
      </c>
      <c r="BT323" s="807">
        <v>148.95539600000001</v>
      </c>
      <c r="BU323" s="808">
        <f>+IF(BT323=0,0,BT323/BT305*100)</f>
        <v>20.001762239797813</v>
      </c>
      <c r="BV323" s="807">
        <v>346.50807700000001</v>
      </c>
      <c r="BW323" s="808">
        <f>+IF(BV323=0,0,BV323/BV305*100)</f>
        <v>49.964012042196885</v>
      </c>
      <c r="BX323" s="807">
        <v>142.389882</v>
      </c>
      <c r="BY323" s="808">
        <f>+IF(BX323=0,0,BX323/BX305*100)</f>
        <v>43.37063884510524</v>
      </c>
      <c r="BZ323" s="807">
        <f>+BT323+BV323+BX323</f>
        <v>637.85335499999997</v>
      </c>
      <c r="CA323" s="808">
        <f>+IF(BZ323=0,0,BZ323/BZ305*100)</f>
        <v>36.107575951994072</v>
      </c>
      <c r="CB323" s="807">
        <f t="shared" si="292"/>
        <v>1751.698658</v>
      </c>
      <c r="CC323" s="808">
        <f>+IF(CB323=0,0,CB323/CB305*100)</f>
        <v>45.200592122998074</v>
      </c>
      <c r="CE323" s="807">
        <f>+DK323</f>
        <v>81.198881999999998</v>
      </c>
      <c r="CF323" s="808">
        <f>+IF(CE323=0,0,CE323/CE305*100)</f>
        <v>9.4283987093412698</v>
      </c>
      <c r="CG323" s="807">
        <v>183.85471699999999</v>
      </c>
      <c r="CH323" s="808">
        <f>+IF(CG323=0,0,CG323/CG305*100)</f>
        <v>142.22600238949025</v>
      </c>
      <c r="CI323" s="807">
        <v>158.94792000000001</v>
      </c>
      <c r="CJ323" s="808">
        <f>+IF(CI323=0,0,CI323/CI305*100)</f>
        <v>166.41648725575914</v>
      </c>
      <c r="CK323" s="807">
        <v>214.72344200000001</v>
      </c>
      <c r="CL323" s="808">
        <f>+IF(CK323=0,0,CK323/CK305*100)</f>
        <v>282.9327022439964</v>
      </c>
      <c r="CM323" s="807">
        <f>+CG323+CI323+CK323</f>
        <v>557.52607899999998</v>
      </c>
      <c r="CN323" s="808">
        <f>+IF(CM323=0,0,CM323/CM305*100)</f>
        <v>185.42569003150561</v>
      </c>
      <c r="CO323" s="807">
        <v>227.99917600000001</v>
      </c>
      <c r="CP323" s="808">
        <f>+IF(CO323=0,0,CO323/CO305*100)</f>
        <v>503.91111806766366</v>
      </c>
      <c r="CQ323" s="807">
        <v>181.01385300000001</v>
      </c>
      <c r="CR323" s="808">
        <f>+IF(CQ323=0,0,CQ323/CQ305*100)</f>
        <v>201.88670547963125</v>
      </c>
      <c r="CS323" s="807">
        <v>151.88417000000001</v>
      </c>
      <c r="CT323" s="808">
        <f>+IF(CS323=0,0,CS323/CS305*100)</f>
        <v>164.68107346516126</v>
      </c>
      <c r="CU323" s="807">
        <f>+CO323+CQ323+CS323</f>
        <v>560.897199</v>
      </c>
      <c r="CV323" s="808">
        <f>+IF(CU323=0,0,CU323/CU305*100)</f>
        <v>246.94300467994771</v>
      </c>
      <c r="CW323" s="807">
        <f t="shared" si="293"/>
        <v>1118.423278</v>
      </c>
      <c r="CX323" s="808">
        <f>+IF(CW323=0,0,CW323/CW305*100)</f>
        <v>211.89888697196972</v>
      </c>
      <c r="CY323" s="807">
        <v>177.237537</v>
      </c>
      <c r="CZ323" s="808">
        <f>+IF(CY323=0,0,CY323/CY305*100)</f>
        <v>232.64028299658236</v>
      </c>
      <c r="DA323" s="807">
        <v>171.034502</v>
      </c>
      <c r="DB323" s="808">
        <f>+IF(DA323=0,0,DA323/DA305*100)</f>
        <v>133.9747539082579</v>
      </c>
      <c r="DC323" s="807">
        <v>81.198881999999998</v>
      </c>
      <c r="DD323" s="808">
        <f>+IF(DC323=0,0,DC323/DC305*100)</f>
        <v>62.673197972747296</v>
      </c>
      <c r="DE323" s="807">
        <f>+CY323+DA323+DC323</f>
        <v>429.47092099999998</v>
      </c>
      <c r="DF323" s="808">
        <f>+IF(DE323=0,0,DE323/DE305*100)</f>
        <v>128.81313629749698</v>
      </c>
      <c r="DG323" s="807">
        <v>81.198881999999998</v>
      </c>
      <c r="DH323" s="808" t="e">
        <f>+IF(DG323=0,0,DG323/DG305*100)</f>
        <v>#DIV/0!</v>
      </c>
      <c r="DI323" s="807">
        <v>81.198881999999998</v>
      </c>
      <c r="DJ323" s="808" t="e">
        <f>+IF(DI323=0,0,DI323/DI305*100)</f>
        <v>#DIV/0!</v>
      </c>
      <c r="DK323" s="807">
        <v>81.198881999999998</v>
      </c>
      <c r="DL323" s="808" t="e">
        <f>+IF(DK323=0,0,DK323/DK305*100)</f>
        <v>#DIV/0!</v>
      </c>
      <c r="DM323" s="807">
        <f>+DG323+DI323+DK323</f>
        <v>243.59664599999999</v>
      </c>
      <c r="DN323" s="808" t="e">
        <f>+IF(DM323=0,0,DM323/DM305*100)</f>
        <v>#DIV/0!</v>
      </c>
      <c r="DO323" s="807">
        <f t="shared" si="294"/>
        <v>673.06756699999994</v>
      </c>
      <c r="DP323" s="808">
        <f>+IF(DO323=0,0,DO323/DO305*100)</f>
        <v>201.87616903961626</v>
      </c>
      <c r="DR323" s="807">
        <f>+EX323</f>
        <v>183.85471699999999</v>
      </c>
      <c r="DS323" s="808">
        <f>+IF(DR323=0,0,DR323/DR305*100)</f>
        <v>16.900435502523877</v>
      </c>
      <c r="DT323" s="807">
        <v>183.85471699999999</v>
      </c>
      <c r="DU323" s="808">
        <f>+IF(DT323=0,0,DT323/DT305*100)</f>
        <v>202.80522603028652</v>
      </c>
      <c r="DV323" s="807">
        <v>183.85471699999999</v>
      </c>
      <c r="DW323" s="808">
        <f>+IF(DV323=0,0,DV323/DV305*100)</f>
        <v>202.80522603028652</v>
      </c>
      <c r="DX323" s="807">
        <v>183.85471699999999</v>
      </c>
      <c r="DY323" s="808">
        <f>+IF(DX323=0,0,DX323/DX305*100)</f>
        <v>202.80522603028652</v>
      </c>
      <c r="DZ323" s="807">
        <f>+DT323+DV323+DX323</f>
        <v>551.56415100000004</v>
      </c>
      <c r="EA323" s="808">
        <f>+IF(DZ323=0,0,DZ323/DZ305*100)</f>
        <v>202.80522603028658</v>
      </c>
      <c r="EB323" s="807">
        <v>183.85471699999999</v>
      </c>
      <c r="EC323" s="808">
        <f>+IF(EB323=0,0,EB323/EB305*100)</f>
        <v>202.80522603028652</v>
      </c>
      <c r="ED323" s="807">
        <v>183.85471699999999</v>
      </c>
      <c r="EE323" s="808">
        <f>+IF(ED323=0,0,ED323/ED305*100)</f>
        <v>202.80522603028652</v>
      </c>
      <c r="EF323" s="807">
        <v>183.85471699999999</v>
      </c>
      <c r="EG323" s="808">
        <f>+IF(EF323=0,0,EF323/EF305*100)</f>
        <v>202.80522603028652</v>
      </c>
      <c r="EH323" s="807">
        <f>+EB323+ED323+EF323</f>
        <v>551.56415100000004</v>
      </c>
      <c r="EI323" s="808">
        <f>+IF(EH323=0,0,EH323/EH305*100)</f>
        <v>202.80522603028658</v>
      </c>
      <c r="EJ323" s="807">
        <f t="shared" si="295"/>
        <v>1103.1283020000001</v>
      </c>
      <c r="EK323" s="808">
        <f>+IF(EJ323=0,0,EJ323/EJ305*100)</f>
        <v>202.80522603028658</v>
      </c>
      <c r="EL323" s="807">
        <v>183.85471699999999</v>
      </c>
      <c r="EM323" s="808">
        <f>+IF(EL323=0,0,EL323/EL305*100)</f>
        <v>202.80522603028652</v>
      </c>
      <c r="EN323" s="807">
        <v>183.85471699999999</v>
      </c>
      <c r="EO323" s="808">
        <f>+IF(EN323=0,0,EN323/EN305*100)</f>
        <v>202.80522603028652</v>
      </c>
      <c r="EP323" s="807">
        <v>183.85471699999999</v>
      </c>
      <c r="EQ323" s="808">
        <f>+IF(EP323=0,0,EP323/EP305*100)</f>
        <v>202.80522603028652</v>
      </c>
      <c r="ER323" s="807">
        <f>+EL323+EN323+EP323</f>
        <v>551.56415100000004</v>
      </c>
      <c r="ES323" s="808">
        <f>+IF(ER323=0,0,ER323/ER305*100)</f>
        <v>202.80522603028658</v>
      </c>
      <c r="ET323" s="807">
        <v>183.85471699999999</v>
      </c>
      <c r="EU323" s="808">
        <f>+IF(ET323=0,0,ET323/ET305*100)</f>
        <v>202.80522603028652</v>
      </c>
      <c r="EV323" s="807">
        <v>183.85471699999999</v>
      </c>
      <c r="EW323" s="808">
        <f>+IF(EV323=0,0,EV323/EV305*100)</f>
        <v>202.80522603028652</v>
      </c>
      <c r="EX323" s="807">
        <v>183.85471699999999</v>
      </c>
      <c r="EY323" s="808">
        <f>+IF(EX323=0,0,EX323/EX305*100)</f>
        <v>202.80522603028652</v>
      </c>
      <c r="EZ323" s="807">
        <f>+ET323+EV323+EX323</f>
        <v>551.56415100000004</v>
      </c>
      <c r="FA323" s="808">
        <f>+IF(EZ323=0,0,EZ323/EZ305*100)</f>
        <v>202.80522603028658</v>
      </c>
      <c r="FB323" s="807">
        <f t="shared" si="296"/>
        <v>1103.1283020000001</v>
      </c>
      <c r="FC323" s="808">
        <f>+IF(FB323=0,0,FB323/FB305*100)</f>
        <v>202.80522603028658</v>
      </c>
      <c r="FD323" s="807">
        <v>183.85471699999999</v>
      </c>
      <c r="FE323" s="808" t="e">
        <f>+IF(FD323=0,0,FD323/FD305*100)</f>
        <v>#DIV/0!</v>
      </c>
      <c r="FF323" s="807">
        <v>183.85471699999999</v>
      </c>
      <c r="FG323" s="808" t="e">
        <f>+IF(FF323=0,0,FF323/FF305*100)</f>
        <v>#DIV/0!</v>
      </c>
      <c r="FH323" s="807">
        <v>183.85471699999999</v>
      </c>
      <c r="FI323" s="808" t="e">
        <f>+IF(FH323=0,0,FH323/FH305*100)</f>
        <v>#DIV/0!</v>
      </c>
      <c r="FJ323" s="807">
        <v>183.85471699999999</v>
      </c>
      <c r="FK323" s="808" t="e">
        <f>+IF(FJ323=0,0,FJ323/FJ305*100)</f>
        <v>#DIV/0!</v>
      </c>
    </row>
    <row r="324" spans="2:167" s="648" customFormat="1" ht="13.5" customHeight="1">
      <c r="B324" s="771"/>
      <c r="C324" s="769"/>
      <c r="D324" s="781" t="s">
        <v>4850</v>
      </c>
      <c r="E324" s="785">
        <f t="shared" ref="E324:E346" si="297">+W324+AO324</f>
        <v>5.1450730000000036</v>
      </c>
      <c r="F324" s="786">
        <f>+IF(E324=0,0,E324/E305*100)</f>
        <v>0.16137136153265397</v>
      </c>
      <c r="G324" s="785">
        <v>-2.647313</v>
      </c>
      <c r="H324" s="786" t="e">
        <f>+IF(G324=0,0,G324/G305*100)</f>
        <v>#DIV/0!</v>
      </c>
      <c r="I324" s="785">
        <v>-26.656479999999998</v>
      </c>
      <c r="J324" s="786" t="e">
        <f>+IF(I324=0,0,I324/I305*100)</f>
        <v>#DIV/0!</v>
      </c>
      <c r="K324" s="785">
        <v>-0.49900800000000001</v>
      </c>
      <c r="L324" s="786">
        <f>+IF(K324=0,0,K324/K305*100)</f>
        <v>-0.30025295755703668</v>
      </c>
      <c r="M324" s="785">
        <f>+G324+I324+K324</f>
        <v>-29.802800999999999</v>
      </c>
      <c r="N324" s="786">
        <f>+IF(M324=0,0,M324/M305*100)</f>
        <v>-17.932336042175297</v>
      </c>
      <c r="O324" s="785">
        <v>0</v>
      </c>
      <c r="P324" s="786">
        <f>+IF(O324=0,0,O324/O305*100)</f>
        <v>0</v>
      </c>
      <c r="Q324" s="785">
        <v>38.039133</v>
      </c>
      <c r="R324" s="786">
        <f>+IF(Q324=0,0,Q324/Q305*100)</f>
        <v>71.386771628381197</v>
      </c>
      <c r="S324" s="785">
        <v>-3.5099960000000001</v>
      </c>
      <c r="T324" s="786">
        <f>+IF(S324=0,0,S324/S305*100)</f>
        <v>-7.5262364687870313</v>
      </c>
      <c r="U324" s="785">
        <f>+O324+Q324+S324</f>
        <v>34.529136999999999</v>
      </c>
      <c r="V324" s="786">
        <f>+IF(U324=0,0,U324/U305*100)</f>
        <v>134.21013650402111</v>
      </c>
      <c r="W324" s="785">
        <f t="shared" si="289"/>
        <v>4.7263359999999999</v>
      </c>
      <c r="X324" s="786">
        <f>+IF(W324=0,0,W324/W305*100)</f>
        <v>2.4626141207113674</v>
      </c>
      <c r="Y324" s="785">
        <v>5.1708850000000002</v>
      </c>
      <c r="Z324" s="786">
        <f>+IF(Y324=0,0,Y324/Y305*100)</f>
        <v>5.2478763312621304</v>
      </c>
      <c r="AA324" s="785">
        <v>-31.476631999999999</v>
      </c>
      <c r="AB324" s="786">
        <f>+IF(AA324=0,0,AA324/AA305*100)</f>
        <v>-48.995788619762678</v>
      </c>
      <c r="AC324" s="785">
        <v>12.980627</v>
      </c>
      <c r="AD324" s="786">
        <f>+IF(AC324=0,0,AC324/AC305*100)</f>
        <v>2.9572750643536785</v>
      </c>
      <c r="AE324" s="785">
        <f>+Y324+AA324+AC324</f>
        <v>-13.325119999999997</v>
      </c>
      <c r="AF324" s="786">
        <f>+IF(AE324=0,0,AE324/AE305*100)</f>
        <v>-2.214522647912776</v>
      </c>
      <c r="AG324" s="785">
        <v>6.9727459999999999</v>
      </c>
      <c r="AH324" s="786">
        <f>+IF(AG324=0,0,AG324/AG305*100)</f>
        <v>1.3985388172782049</v>
      </c>
      <c r="AI324" s="785">
        <v>6.8176069999999998</v>
      </c>
      <c r="AJ324" s="786">
        <f>+IF(AI324=0,0,AI324/AI305*100)</f>
        <v>0.74608101013399364</v>
      </c>
      <c r="AK324" s="785">
        <v>-4.6496000000000003E-2</v>
      </c>
      <c r="AL324" s="786">
        <f>+IF(AK324=0,0,AK324/AK305*100)</f>
        <v>-4.7331794819939202E-3</v>
      </c>
      <c r="AM324" s="785">
        <f>+AG324+AI324+AK324</f>
        <v>13.743857</v>
      </c>
      <c r="AN324" s="786">
        <f>+IF(AM324=0,0,AM324/AM305*100)</f>
        <v>0.57392704392012051</v>
      </c>
      <c r="AO324" s="785">
        <f t="shared" si="290"/>
        <v>0.41873700000000369</v>
      </c>
      <c r="AP324" s="786">
        <f>+IF(AO324=0,0,AO324/AO305*100)</f>
        <v>1.3974577391088037E-2</v>
      </c>
      <c r="AQ324" s="651"/>
      <c r="AR324" s="785">
        <v>-14.937022000000002</v>
      </c>
      <c r="AS324" s="786">
        <f>+IF(AR324=0,0,AR324/AR305*100)</f>
        <v>-0.1915933470703898</v>
      </c>
      <c r="AT324" s="785">
        <v>-2.2813159999999999</v>
      </c>
      <c r="AU324" s="786">
        <f>+IF(AT324=0,0,AT324/AT305*100)</f>
        <v>-0.25270864592973091</v>
      </c>
      <c r="AV324" s="785">
        <v>-17.536960000000001</v>
      </c>
      <c r="AW324" s="786">
        <f>+IF(AV324=0,0,AV324/AV305*100)</f>
        <v>-3.8694588084943389</v>
      </c>
      <c r="AX324" s="785">
        <v>-4.2970860000000002</v>
      </c>
      <c r="AY324" s="786">
        <f>+IF(AX324=0,0,AX324/AX305*100)</f>
        <v>-0.93357142831692785</v>
      </c>
      <c r="AZ324" s="785">
        <f>+AT324+AV324+AX324</f>
        <v>-24.115362000000001</v>
      </c>
      <c r="BA324" s="786">
        <f>+IF(AZ324=0,0,AZ324/AZ305*100)</f>
        <v>-1.3277593202212181</v>
      </c>
      <c r="BB324" s="785">
        <v>11.193087999999999</v>
      </c>
      <c r="BC324" s="786">
        <f>+IF(BB324=0,0,BB324/BB305*100)</f>
        <v>1.8738247452464214</v>
      </c>
      <c r="BD324" s="785">
        <v>-3.33894</v>
      </c>
      <c r="BE324" s="786">
        <f>+IF(BD324=0,0,BD324/BD305*100)</f>
        <v>-0.47239485856003977</v>
      </c>
      <c r="BF324" s="785">
        <v>4.0658700000000003</v>
      </c>
      <c r="BG324" s="786">
        <f>+IF(BF324=0,0,BF324/BF305*100)</f>
        <v>0.50796254117982609</v>
      </c>
      <c r="BH324" s="785">
        <f>+BB324+BD324+BF324</f>
        <v>11.920017999999999</v>
      </c>
      <c r="BI324" s="786">
        <f>+IF(BH324=0,0,BH324/BH305*100)</f>
        <v>0.56638532284823151</v>
      </c>
      <c r="BJ324" s="785">
        <f t="shared" si="291"/>
        <v>-12.195344000000002</v>
      </c>
      <c r="BK324" s="786">
        <f>+IF(BJ324=0,0,BJ324/BJ305*100)</f>
        <v>-0.311040453872445</v>
      </c>
      <c r="BL324" s="785">
        <v>-0.93238100000000002</v>
      </c>
      <c r="BM324" s="786">
        <f>+IF(BL324=0,0,BL324/BL305*100)</f>
        <v>-0.12529063006243787</v>
      </c>
      <c r="BN324" s="785">
        <v>-10.156795000000001</v>
      </c>
      <c r="BO324" s="786">
        <f>+IF(BN324=0,0,BN324/BN305*100)</f>
        <v>-1.5115130096862945</v>
      </c>
      <c r="BP324" s="785">
        <v>0.29705500000000001</v>
      </c>
      <c r="BQ324" s="786">
        <f>+IF(BP324=0,0,BP324/BP305*100)</f>
        <v>4.2882654879967667E-2</v>
      </c>
      <c r="BR324" s="785">
        <f>+BL324+BN324+BP324</f>
        <v>-10.792121</v>
      </c>
      <c r="BS324" s="786">
        <f>+IF(BR324=0,0,BR324/BR305*100)</f>
        <v>-0.51175319992695978</v>
      </c>
      <c r="BT324" s="785">
        <v>6.3840919999999999</v>
      </c>
      <c r="BU324" s="786">
        <f>+IF(BT324=0,0,BT324/BT305*100)</f>
        <v>0.85725723088940864</v>
      </c>
      <c r="BV324" s="785">
        <v>-0.99747300000000005</v>
      </c>
      <c r="BW324" s="786">
        <f>+IF(BV324=0,0,BV324/BV305*100)</f>
        <v>-0.14382854626435232</v>
      </c>
      <c r="BX324" s="785">
        <v>2.663824</v>
      </c>
      <c r="BY324" s="786">
        <f>+IF(BX324=0,0,BX324/BX305*100)</f>
        <v>0.81137611063490878</v>
      </c>
      <c r="BZ324" s="785">
        <f>+BT324+BV324+BX324</f>
        <v>8.0504429999999996</v>
      </c>
      <c r="CA324" s="786">
        <f>+IF(BZ324=0,0,BZ324/BZ305*100)</f>
        <v>0.45571913950299597</v>
      </c>
      <c r="CB324" s="785">
        <f t="shared" si="292"/>
        <v>-2.7416780000000003</v>
      </c>
      <c r="CC324" s="786">
        <f>+IF(CB324=0,0,CB324/CB305*100)</f>
        <v>-7.0745883399881623E-2</v>
      </c>
      <c r="CE324" s="785">
        <f t="shared" ref="CE324:CE346" si="298">+CW324+DO324</f>
        <v>-104.57370400000001</v>
      </c>
      <c r="CF324" s="786">
        <f>+IF(CE324=0,0,CE324/CE305*100)</f>
        <v>-12.142563438553699</v>
      </c>
      <c r="CG324" s="785">
        <v>-4.4120710000000001</v>
      </c>
      <c r="CH324" s="786">
        <f>+IF(CG324=0,0,CG324/CG305*100)</f>
        <v>-3.4130819748758512</v>
      </c>
      <c r="CI324" s="785">
        <v>-2.6882959999999998</v>
      </c>
      <c r="CJ324" s="786">
        <f>+IF(CI324=0,0,CI324/CI305*100)</f>
        <v>-2.8146123398387863</v>
      </c>
      <c r="CK324" s="785">
        <v>5.3217210000000001</v>
      </c>
      <c r="CL324" s="786">
        <f>+IF(CK324=0,0,CK324/CK305*100)</f>
        <v>7.0122241386137194</v>
      </c>
      <c r="CM324" s="785">
        <f>+CG324+CI324+CK324</f>
        <v>-1.7786460000000002</v>
      </c>
      <c r="CN324" s="786">
        <f>+IF(CM324=0,0,CM324/CM305*100)</f>
        <v>-0.59155378428813798</v>
      </c>
      <c r="CO324" s="785">
        <v>-3.4274439999999999</v>
      </c>
      <c r="CP324" s="786">
        <f>+IF(CO324=0,0,CO324/CO305*100)</f>
        <v>-7.5751464038374658</v>
      </c>
      <c r="CQ324" s="785">
        <v>0.46382499999999999</v>
      </c>
      <c r="CR324" s="786">
        <f>+IF(CQ324=0,0,CQ324/CQ305*100)</f>
        <v>0.51730903252520655</v>
      </c>
      <c r="CS324" s="785">
        <v>1.2329730000000001</v>
      </c>
      <c r="CT324" s="786">
        <f>+IF(CS324=0,0,CS324/CS305*100)</f>
        <v>1.3368563504251976</v>
      </c>
      <c r="CU324" s="785">
        <f>+CO324+CQ324+CS324</f>
        <v>-1.7306459999999999</v>
      </c>
      <c r="CV324" s="786">
        <f>+IF(CU324=0,0,CU324/CU305*100)</f>
        <v>-0.76194162502375551</v>
      </c>
      <c r="CW324" s="785">
        <f t="shared" si="293"/>
        <v>-3.5092920000000003</v>
      </c>
      <c r="CX324" s="786">
        <f>+IF(CW324=0,0,CW324/CW305*100)</f>
        <v>-0.66487803275106516</v>
      </c>
      <c r="CY324" s="785">
        <v>-2.0888580000000001</v>
      </c>
      <c r="CZ324" s="786">
        <f>+IF(CY324=0,0,CY324/CY305*100)</f>
        <v>-2.7418148801045183</v>
      </c>
      <c r="DA324" s="785">
        <v>0.130715</v>
      </c>
      <c r="DB324" s="786">
        <f>+IF(DA324=0,0,DA324/DA305*100)</f>
        <v>0.10239167976247229</v>
      </c>
      <c r="DC324" s="785">
        <v>-99.106268999999998</v>
      </c>
      <c r="DD324" s="786">
        <f>+IF(DC324=0,0,DC324/DC305*100)</f>
        <v>-76.494979541434432</v>
      </c>
      <c r="DE324" s="785">
        <f>+CY324+DA324+DC324</f>
        <v>-101.064412</v>
      </c>
      <c r="DF324" s="786">
        <f>+IF(DE324=0,0,DE324/DE305*100)</f>
        <v>-30.31270160845742</v>
      </c>
      <c r="DG324" s="785">
        <v>0</v>
      </c>
      <c r="DH324" s="786">
        <f>+IF(DG324=0,0,DG324/DG305*100)</f>
        <v>0</v>
      </c>
      <c r="DI324" s="785">
        <v>0</v>
      </c>
      <c r="DJ324" s="786">
        <f>+IF(DI324=0,0,DI324/DI305*100)</f>
        <v>0</v>
      </c>
      <c r="DK324" s="785">
        <v>0</v>
      </c>
      <c r="DL324" s="786">
        <f>+IF(DK324=0,0,DK324/DK305*100)</f>
        <v>0</v>
      </c>
      <c r="DM324" s="785">
        <f>+DG324+DI324+DK324</f>
        <v>0</v>
      </c>
      <c r="DN324" s="786">
        <f>+IF(DM324=0,0,DM324/DM305*100)</f>
        <v>0</v>
      </c>
      <c r="DO324" s="785">
        <f t="shared" si="294"/>
        <v>-101.064412</v>
      </c>
      <c r="DP324" s="786">
        <f>+IF(DO324=0,0,DO324/DO305*100)</f>
        <v>-30.31270160845742</v>
      </c>
      <c r="DR324" s="785">
        <f t="shared" ref="DR324:DR346" si="299">+EJ324+FB324</f>
        <v>0</v>
      </c>
      <c r="DS324" s="786">
        <f>+IF(DR324=0,0,DR324/DR305*100)</f>
        <v>0</v>
      </c>
      <c r="DT324" s="785">
        <v>0</v>
      </c>
      <c r="DU324" s="786">
        <f>+IF(DT324=0,0,DT324/DT305*100)</f>
        <v>0</v>
      </c>
      <c r="DV324" s="785">
        <v>0</v>
      </c>
      <c r="DW324" s="786">
        <f>+IF(DV324=0,0,DV324/DV305*100)</f>
        <v>0</v>
      </c>
      <c r="DX324" s="785">
        <v>0</v>
      </c>
      <c r="DY324" s="786">
        <f>+IF(DX324=0,0,DX324/DX305*100)</f>
        <v>0</v>
      </c>
      <c r="DZ324" s="785">
        <f>+DT324+DV324+DX324</f>
        <v>0</v>
      </c>
      <c r="EA324" s="786">
        <f>+IF(DZ324=0,0,DZ324/DZ305*100)</f>
        <v>0</v>
      </c>
      <c r="EB324" s="785">
        <v>0</v>
      </c>
      <c r="EC324" s="786">
        <f>+IF(EB324=0,0,EB324/EB305*100)</f>
        <v>0</v>
      </c>
      <c r="ED324" s="785">
        <v>0</v>
      </c>
      <c r="EE324" s="786">
        <f>+IF(ED324=0,0,ED324/ED305*100)</f>
        <v>0</v>
      </c>
      <c r="EF324" s="785">
        <v>0</v>
      </c>
      <c r="EG324" s="786">
        <f>+IF(EF324=0,0,EF324/EF305*100)</f>
        <v>0</v>
      </c>
      <c r="EH324" s="785">
        <f>+EB324+ED324+EF324</f>
        <v>0</v>
      </c>
      <c r="EI324" s="786">
        <f>+IF(EH324=0,0,EH324/EH305*100)</f>
        <v>0</v>
      </c>
      <c r="EJ324" s="785">
        <f t="shared" si="295"/>
        <v>0</v>
      </c>
      <c r="EK324" s="786">
        <f>+IF(EJ324=0,0,EJ324/EJ305*100)</f>
        <v>0</v>
      </c>
      <c r="EL324" s="785">
        <v>0</v>
      </c>
      <c r="EM324" s="786">
        <f>+IF(EL324=0,0,EL324/EL305*100)</f>
        <v>0</v>
      </c>
      <c r="EN324" s="785">
        <v>0</v>
      </c>
      <c r="EO324" s="786">
        <f>+IF(EN324=0,0,EN324/EN305*100)</f>
        <v>0</v>
      </c>
      <c r="EP324" s="785">
        <v>0</v>
      </c>
      <c r="EQ324" s="786">
        <f>+IF(EP324=0,0,EP324/EP305*100)</f>
        <v>0</v>
      </c>
      <c r="ER324" s="785">
        <f>+EL324+EN324+EP324</f>
        <v>0</v>
      </c>
      <c r="ES324" s="786">
        <f>+IF(ER324=0,0,ER324/ER305*100)</f>
        <v>0</v>
      </c>
      <c r="ET324" s="785">
        <v>0</v>
      </c>
      <c r="EU324" s="786">
        <f>+IF(ET324=0,0,ET324/ET305*100)</f>
        <v>0</v>
      </c>
      <c r="EV324" s="785">
        <v>0</v>
      </c>
      <c r="EW324" s="786">
        <f>+IF(EV324=0,0,EV324/EV305*100)</f>
        <v>0</v>
      </c>
      <c r="EX324" s="785">
        <v>0</v>
      </c>
      <c r="EY324" s="786">
        <f>+IF(EX324=0,0,EX324/EX305*100)</f>
        <v>0</v>
      </c>
      <c r="EZ324" s="785">
        <f>+ET324+EV324+EX324</f>
        <v>0</v>
      </c>
      <c r="FA324" s="786">
        <f>+IF(EZ324=0,0,EZ324/EZ305*100)</f>
        <v>0</v>
      </c>
      <c r="FB324" s="785">
        <f t="shared" si="296"/>
        <v>0</v>
      </c>
      <c r="FC324" s="786">
        <f>+IF(FB324=0,0,FB324/FB305*100)</f>
        <v>0</v>
      </c>
      <c r="FD324" s="785">
        <v>0</v>
      </c>
      <c r="FE324" s="786">
        <f>+IF(FD324=0,0,FD324/FD305*100)</f>
        <v>0</v>
      </c>
      <c r="FF324" s="785">
        <v>0</v>
      </c>
      <c r="FG324" s="786">
        <f>+IF(FF324=0,0,FF324/FF305*100)</f>
        <v>0</v>
      </c>
      <c r="FH324" s="785">
        <v>0</v>
      </c>
      <c r="FI324" s="786">
        <f>+IF(FH324=0,0,FH324/FH305*100)</f>
        <v>0</v>
      </c>
      <c r="FJ324" s="785">
        <v>0</v>
      </c>
      <c r="FK324" s="786">
        <f>+IF(FJ324=0,0,FJ324/FJ305*100)</f>
        <v>0</v>
      </c>
    </row>
    <row r="325" spans="2:167" s="648" customFormat="1" ht="13.5" customHeight="1">
      <c r="B325" s="771"/>
      <c r="C325" s="728" t="s">
        <v>4851</v>
      </c>
      <c r="D325" s="787"/>
      <c r="E325" s="797">
        <f t="shared" si="297"/>
        <v>7990.4321284232001</v>
      </c>
      <c r="F325" s="727">
        <f>+IF(E325=0,0,E325/E308*100)</f>
        <v>91.509227352230212</v>
      </c>
      <c r="G325" s="797">
        <f>SUM(G326:G329)</f>
        <v>544.23573699999997</v>
      </c>
      <c r="H325" s="727">
        <f>+IF(G325=0,0,G325/G308*100)</f>
        <v>100</v>
      </c>
      <c r="I325" s="797">
        <f>SUM(I326:I329)</f>
        <v>-607.87892599999998</v>
      </c>
      <c r="J325" s="727">
        <f>+IF(I325=0,0,I325/I308*100)</f>
        <v>-508.07973495890383</v>
      </c>
      <c r="K325" s="797">
        <f>SUM(K326:K329)</f>
        <v>959.56274000000008</v>
      </c>
      <c r="L325" s="727">
        <f>+IF(K325=0,0,K325/K308*100)</f>
        <v>99.999999895785862</v>
      </c>
      <c r="M325" s="797">
        <f>SUM(M326:M329)</f>
        <v>895.91955100000007</v>
      </c>
      <c r="N325" s="727">
        <f>+IF(M325=0,0,M325/M308*100)</f>
        <v>55.186459096889649</v>
      </c>
      <c r="O325" s="797">
        <f>SUM(O326:O329)</f>
        <v>478.88549742319992</v>
      </c>
      <c r="P325" s="727">
        <f>+IF(O325=0,0,O325/O308*100)</f>
        <v>97.176656794427004</v>
      </c>
      <c r="Q325" s="797">
        <f>SUM(Q326:Q329)</f>
        <v>619.46329300000002</v>
      </c>
      <c r="R325" s="727">
        <f>+IF(Q325=0,0,Q325/Q308*100)</f>
        <v>100.00000500433228</v>
      </c>
      <c r="S325" s="797">
        <f>SUM(S326:S329)</f>
        <v>579.35866699999997</v>
      </c>
      <c r="T325" s="727">
        <f>+IF(S325=0,0,S325/S308*100)</f>
        <v>100.00014360727509</v>
      </c>
      <c r="U325" s="797">
        <f>SUM(U326:U329)</f>
        <v>1677.7074574231999</v>
      </c>
      <c r="V325" s="727">
        <f>+IF(U325=0,0,U325/U308*100)</f>
        <v>99.177561076386809</v>
      </c>
      <c r="W325" s="797">
        <f t="shared" si="289"/>
        <v>2573.6270084232001</v>
      </c>
      <c r="X325" s="727">
        <f>+IF(W325=0,0,W325/W308*100)</f>
        <v>77.634380880471127</v>
      </c>
      <c r="Y325" s="797">
        <f>SUM(Y326:Y329)</f>
        <v>1640.1034169999998</v>
      </c>
      <c r="Z325" s="727">
        <f>+IF(Y325=0,0,Y325/Y308*100)</f>
        <v>100.00000006097176</v>
      </c>
      <c r="AA325" s="797">
        <f>SUM(AA326:AA329)</f>
        <v>499.64162099999999</v>
      </c>
      <c r="AB325" s="727">
        <f>+IF(AA325=0,0,AA325/AA308*100)</f>
        <v>100</v>
      </c>
      <c r="AC325" s="797">
        <f>SUM(AC326:AC329)</f>
        <v>747.42190399999993</v>
      </c>
      <c r="AD325" s="727">
        <f>+IF(AC325=0,0,AC325/AC308*100)</f>
        <v>100.00000013379324</v>
      </c>
      <c r="AE325" s="797">
        <f>SUM(AE326:AE329)</f>
        <v>2887.1669419999998</v>
      </c>
      <c r="AF325" s="727">
        <f>+IF(AE325=0,0,AE325/AE308*100)</f>
        <v>100.00000006927208</v>
      </c>
      <c r="AG325" s="797">
        <f>SUM(AG326:AG329)</f>
        <v>527.06413199999997</v>
      </c>
      <c r="AH325" s="727">
        <f>+IF(AG325=0,0,AG325/AG308*100)</f>
        <v>99.99999981026977</v>
      </c>
      <c r="AI325" s="797">
        <f>SUM(AI326:AI329)</f>
        <v>873.74601299999995</v>
      </c>
      <c r="AJ325" s="727">
        <f>+IF(AI325=0,0,AI325/AI308*100)</f>
        <v>100.00387736402003</v>
      </c>
      <c r="AK325" s="797">
        <f>SUM(AK326:AK329)</f>
        <v>1128.828033</v>
      </c>
      <c r="AL325" s="727">
        <f>+IF(AK325=0,0,AK325/AK308*100)</f>
        <v>100.0000001771749</v>
      </c>
      <c r="AM325" s="797">
        <f>SUM(AM326:AM329)</f>
        <v>2529.6381780000002</v>
      </c>
      <c r="AN325" s="727">
        <f>+IF(AM325=0,0,AM325/AM308*100)</f>
        <v>100.00133926084804</v>
      </c>
      <c r="AO325" s="797">
        <f t="shared" si="290"/>
        <v>5416.80512</v>
      </c>
      <c r="AP325" s="727">
        <f>+IF(AO325=0,0,AO325/AO308*100)</f>
        <v>100.00062546484796</v>
      </c>
      <c r="AQ325" s="651"/>
      <c r="AR325" s="797">
        <f>SUM(AR326:AR329)</f>
        <v>13030.507028999999</v>
      </c>
      <c r="AS325" s="727">
        <f>+IF(AR325=0,0,AR325/AR308*100)</f>
        <v>100.00194578716548</v>
      </c>
      <c r="AT325" s="797">
        <f>SUM(AT326:AT329)</f>
        <v>1010.095412</v>
      </c>
      <c r="AU325" s="727">
        <f>+IF(AT325=0,0,AT325/AT308*100)</f>
        <v>99.999999900999441</v>
      </c>
      <c r="AV325" s="797">
        <f>SUM(AV326:AV329)</f>
        <v>953.32401900000002</v>
      </c>
      <c r="AW325" s="727">
        <f>+IF(AV325=0,0,AV325/AV308*100)</f>
        <v>100</v>
      </c>
      <c r="AX325" s="797">
        <f>SUM(AX326:AX329)</f>
        <v>1353.7997739999998</v>
      </c>
      <c r="AY325" s="727">
        <f>+IF(AX325=0,0,AX325/AX308*100)</f>
        <v>100</v>
      </c>
      <c r="AZ325" s="797">
        <f>SUM(AZ326:AZ329)</f>
        <v>3317.2192049999999</v>
      </c>
      <c r="BA325" s="727">
        <f>+IF(AZ325=0,0,AZ325/AZ308*100)</f>
        <v>99.999999969854272</v>
      </c>
      <c r="BB325" s="797">
        <f>SUM(BB326:BB329)</f>
        <v>742.30853400000001</v>
      </c>
      <c r="BC325" s="727">
        <f>+IF(BB325=0,0,BB325/BB308*100)</f>
        <v>100</v>
      </c>
      <c r="BD325" s="797">
        <f>SUM(BD326:BD329)</f>
        <v>510.307275</v>
      </c>
      <c r="BE325" s="727">
        <f>+IF(BD325=0,0,BD325/BD308*100)</f>
        <v>100</v>
      </c>
      <c r="BF325" s="797">
        <f>SUM(BF326:BF329)</f>
        <v>400.10313400000001</v>
      </c>
      <c r="BG325" s="727">
        <f>+IF(BF325=0,0,BF325/BF308*100)</f>
        <v>100</v>
      </c>
      <c r="BH325" s="797">
        <f>SUM(BH326:BH329)</f>
        <v>1652.7189429999999</v>
      </c>
      <c r="BI325" s="727">
        <f>+IF(BH325=0,0,BH325/BH308*100)</f>
        <v>100</v>
      </c>
      <c r="BJ325" s="797">
        <f t="shared" si="291"/>
        <v>4969.9381479999993</v>
      </c>
      <c r="BK325" s="727">
        <f>+IF(BJ325=0,0,BJ325/BJ308*100)</f>
        <v>99.999999979879021</v>
      </c>
      <c r="BL325" s="797">
        <f>SUM(BL326:BL329)</f>
        <v>1242.7328400000001</v>
      </c>
      <c r="BM325" s="727">
        <f>+IF(BL325=0,0,BL325/BL308*100)</f>
        <v>100.00489525792877</v>
      </c>
      <c r="BN325" s="797">
        <f>SUM(BN326:BN329)</f>
        <v>1091.0972980000001</v>
      </c>
      <c r="BO325" s="727">
        <f>+IF(BN325=0,0,BN325/BN308*100)</f>
        <v>100.00371456381687</v>
      </c>
      <c r="BP325" s="797">
        <f>SUM(BP326:BP329)</f>
        <v>833.918676</v>
      </c>
      <c r="BQ325" s="727">
        <f>+IF(BP325=0,0,BP325/BP308*100)</f>
        <v>100</v>
      </c>
      <c r="BR325" s="797">
        <f>SUM(BR326:BR329)</f>
        <v>3167.7488140000005</v>
      </c>
      <c r="BS325" s="727">
        <f>+IF(BR325=0,0,BR325/BR308*100)</f>
        <v>100.00319985104001</v>
      </c>
      <c r="BT325" s="797">
        <f>SUM(BT326:BT329)</f>
        <v>822.58752500000003</v>
      </c>
      <c r="BU325" s="727">
        <f>+IF(BT325=0,0,BT325/BT308*100)</f>
        <v>100</v>
      </c>
      <c r="BV325" s="797">
        <f>SUM(BV326:BV329)</f>
        <v>2122.5730939999999</v>
      </c>
      <c r="BW325" s="727">
        <f>+IF(BV325=0,0,BV325/BV308*100)</f>
        <v>100.00367378936888</v>
      </c>
      <c r="BX325" s="797">
        <f>SUM(BX326:BX329)</f>
        <v>1947.6594479999999</v>
      </c>
      <c r="BY325" s="727">
        <f>+IF(BX325=0,0,BX325/BX308*100)</f>
        <v>100.00381015415397</v>
      </c>
      <c r="BZ325" s="797">
        <f>SUM(BZ326:BZ329)</f>
        <v>4892.8200669999997</v>
      </c>
      <c r="CA325" s="727">
        <f>+IF(BZ325=0,0,BZ325/BZ308*100)</f>
        <v>100.00311040936309</v>
      </c>
      <c r="CB325" s="797">
        <f t="shared" si="292"/>
        <v>8060.5688810000001</v>
      </c>
      <c r="CC325" s="727">
        <f>+IF(CB325=0,0,CB325/CB308*100)</f>
        <v>100.00314555931544</v>
      </c>
      <c r="CE325" s="797">
        <f t="shared" si="298"/>
        <v>9285.3143299999992</v>
      </c>
      <c r="CF325" s="727">
        <f>+IF(CE325=0,0,CE325/CE308*100)</f>
        <v>100.00200227710022</v>
      </c>
      <c r="CG325" s="797">
        <f>SUM(CG326:CG329)</f>
        <v>1593.7002909999999</v>
      </c>
      <c r="CH325" s="727">
        <f>+IF(CG325=0,0,CG325/CG308*100)</f>
        <v>100.00857355140023</v>
      </c>
      <c r="CI325" s="797">
        <f>SUM(CI326:CI329)</f>
        <v>970.65660400000002</v>
      </c>
      <c r="CJ325" s="727">
        <f>+IF(CI325=0,0,CI325/CI308*100)</f>
        <v>99.999999896976959</v>
      </c>
      <c r="CK325" s="797">
        <f>SUM(CK326:CK329)</f>
        <v>766.58740499999999</v>
      </c>
      <c r="CL325" s="727">
        <f>+IF(CK325=0,0,CK325/CK308*100)</f>
        <v>100.00550652463485</v>
      </c>
      <c r="CM325" s="797">
        <f>SUM(CM326:CM329)</f>
        <v>3330.9442999999997</v>
      </c>
      <c r="CN325" s="727">
        <f>+IF(CM325=0,0,CM325/CM308*100)</f>
        <v>100.00536915618422</v>
      </c>
      <c r="CO325" s="797">
        <f>SUM(CO326:CO329)</f>
        <v>480.19060200000001</v>
      </c>
      <c r="CP325" s="727">
        <f>+IF(CO325=0,0,CO325/CO308*100)</f>
        <v>100.00000041650128</v>
      </c>
      <c r="CQ325" s="797">
        <f>SUM(CQ326:CQ329)</f>
        <v>866.530621</v>
      </c>
      <c r="CR325" s="727">
        <f>+IF(CQ325=0,0,CQ325/CQ308*100)</f>
        <v>99.999999884597273</v>
      </c>
      <c r="CS325" s="797">
        <f>SUM(CS326:CS329)</f>
        <v>1776.18552</v>
      </c>
      <c r="CT325" s="727">
        <f>+IF(CS325=0,0,CS325/CS308*100)</f>
        <v>100</v>
      </c>
      <c r="CU325" s="797">
        <f>SUM(CU326:CU329)</f>
        <v>3122.906743</v>
      </c>
      <c r="CV325" s="727">
        <f>+IF(CU325=0,0,CU325/CU308*100)</f>
        <v>100.00000003202145</v>
      </c>
      <c r="CW325" s="797">
        <f t="shared" si="293"/>
        <v>6453.8510429999997</v>
      </c>
      <c r="CX325" s="727">
        <f>+IF(CW325=0,0,CW325/CW308*100)</f>
        <v>100.00277105799979</v>
      </c>
      <c r="CY325" s="797">
        <f>SUM(CY326:CY329)</f>
        <v>809.69203700000003</v>
      </c>
      <c r="CZ325" s="727">
        <f>+IF(CY325=0,0,CY325/CY308*100)</f>
        <v>100.00111228711177</v>
      </c>
      <c r="DA325" s="797">
        <f>SUM(DA326:DA329)</f>
        <v>1032.80935</v>
      </c>
      <c r="DB325" s="727">
        <f>+IF(DA325=0,0,DA325/DA308*100)</f>
        <v>100</v>
      </c>
      <c r="DC325" s="797">
        <f>SUM(DC326:DC329)</f>
        <v>987.31997999999999</v>
      </c>
      <c r="DD325" s="727">
        <f>+IF(DC325=0,0,DC325/DC308*100)</f>
        <v>99.999804825560304</v>
      </c>
      <c r="DE325" s="797">
        <f>SUM(DE326:DE329)</f>
        <v>2829.821367</v>
      </c>
      <c r="DF325" s="727">
        <f>+IF(DE325=0,0,DE325/DE308*100)</f>
        <v>100.00025015775876</v>
      </c>
      <c r="DG325" s="797">
        <f>SUM(DG326:DG329)</f>
        <v>1.6419199999999998</v>
      </c>
      <c r="DH325" s="727">
        <f>+IF(DG325=0,0,DG325/DG308*100)</f>
        <v>100</v>
      </c>
      <c r="DI325" s="797">
        <f>SUM(DI326:DI329)</f>
        <v>0</v>
      </c>
      <c r="DJ325" s="727">
        <f>+IF(DI325=0,0,DI325/DI308*100)</f>
        <v>0</v>
      </c>
      <c r="DK325" s="797">
        <f>SUM(DK326:DK329)</f>
        <v>0</v>
      </c>
      <c r="DL325" s="727">
        <f>+IF(DK325=0,0,DK325/DK308*100)</f>
        <v>0</v>
      </c>
      <c r="DM325" s="797">
        <f>SUM(DM326:DM329)</f>
        <v>1.6419199999999998</v>
      </c>
      <c r="DN325" s="727">
        <f>+IF(DM325=0,0,DM325/DM308*100)</f>
        <v>100</v>
      </c>
      <c r="DO325" s="797">
        <f t="shared" si="294"/>
        <v>2831.463287</v>
      </c>
      <c r="DP325" s="727">
        <f>+IF(DO325=0,0,DO325/DO308*100)</f>
        <v>100.00025001269594</v>
      </c>
      <c r="DR325" s="797">
        <f t="shared" si="299"/>
        <v>3368.6486486486483</v>
      </c>
      <c r="DS325" s="727">
        <f>+IF(DR325=0,0,DR325/DR308*100)</f>
        <v>100</v>
      </c>
      <c r="DT325" s="797">
        <f>SUM(DT326:DT329)</f>
        <v>85.585585585585576</v>
      </c>
      <c r="DU325" s="727">
        <f>+IF(DT325=0,0,DT325/DT308*100)</f>
        <v>100</v>
      </c>
      <c r="DV325" s="797">
        <f>SUM(DV326:DV329)</f>
        <v>85.585585585585576</v>
      </c>
      <c r="DW325" s="727">
        <f>+IF(DV325=0,0,DV325/DV308*100)</f>
        <v>100</v>
      </c>
      <c r="DX325" s="797">
        <f>SUM(DX326:DX329)</f>
        <v>285.85585585585579</v>
      </c>
      <c r="DY325" s="727">
        <f>+IF(DX325=0,0,DX325/DX308*100)</f>
        <v>100</v>
      </c>
      <c r="DZ325" s="797">
        <f>SUM(DZ326:DZ329)</f>
        <v>457.02702702702697</v>
      </c>
      <c r="EA325" s="727">
        <f>+IF(DZ325=0,0,DZ325/DZ308*100)</f>
        <v>100</v>
      </c>
      <c r="EB325" s="797">
        <f>SUM(EB326:EB329)</f>
        <v>85.585585585585576</v>
      </c>
      <c r="EC325" s="727">
        <f>+IF(EB325=0,0,EB325/EB308*100)</f>
        <v>100</v>
      </c>
      <c r="ED325" s="797">
        <f>SUM(ED326:ED329)</f>
        <v>85.585585585585576</v>
      </c>
      <c r="EE325" s="727">
        <f>+IF(ED325=0,0,ED325/ED308*100)</f>
        <v>100</v>
      </c>
      <c r="EF325" s="797">
        <f>SUM(EF326:EF329)</f>
        <v>285.85585585585579</v>
      </c>
      <c r="EG325" s="727">
        <f>+IF(EF325=0,0,EF325/EF308*100)</f>
        <v>100</v>
      </c>
      <c r="EH325" s="797">
        <f>SUM(EH326:EH329)</f>
        <v>457.02702702702697</v>
      </c>
      <c r="EI325" s="727">
        <f>+IF(EH325=0,0,EH325/EH308*100)</f>
        <v>100</v>
      </c>
      <c r="EJ325" s="797">
        <f t="shared" si="295"/>
        <v>914.05405405405395</v>
      </c>
      <c r="EK325" s="727">
        <f>+IF(EJ325=0,0,EJ325/EJ308*100)</f>
        <v>100</v>
      </c>
      <c r="EL325" s="797">
        <f>SUM(EL326:EL329)</f>
        <v>85.585585585585576</v>
      </c>
      <c r="EM325" s="727">
        <f>+IF(EL325=0,0,EL325/EL308*100)</f>
        <v>100</v>
      </c>
      <c r="EN325" s="797">
        <f>SUM(EN326:EN329)</f>
        <v>85.585585585585576</v>
      </c>
      <c r="EO325" s="727">
        <f>+IF(EN325=0,0,EN325/EN308*100)</f>
        <v>100</v>
      </c>
      <c r="EP325" s="797">
        <f>SUM(EP326:EP329)</f>
        <v>285.85585585585579</v>
      </c>
      <c r="EQ325" s="727">
        <f>+IF(EP325=0,0,EP325/EP308*100)</f>
        <v>100</v>
      </c>
      <c r="ER325" s="797">
        <f>SUM(ER326:ER329)</f>
        <v>457.02702702702697</v>
      </c>
      <c r="ES325" s="727">
        <f>+IF(ER325=0,0,ER325/ER308*100)</f>
        <v>100</v>
      </c>
      <c r="ET325" s="797">
        <f>SUM(ET326:ET329)</f>
        <v>85.585585585585576</v>
      </c>
      <c r="EU325" s="727">
        <f>+IF(ET325=0,0,ET325/ET308*100)</f>
        <v>100</v>
      </c>
      <c r="EV325" s="797">
        <f>SUM(EV326:EV329)</f>
        <v>1626.1261261261263</v>
      </c>
      <c r="EW325" s="727">
        <f>+IF(EV325=0,0,EV325/EV308*100)</f>
        <v>100</v>
      </c>
      <c r="EX325" s="797">
        <f>SUM(EX326:EX329)</f>
        <v>285.85585585585579</v>
      </c>
      <c r="EY325" s="727">
        <f>+IF(EX325=0,0,EX325/EX308*100)</f>
        <v>100</v>
      </c>
      <c r="EZ325" s="797">
        <f>SUM(EZ326:EZ329)</f>
        <v>1997.5675675675675</v>
      </c>
      <c r="FA325" s="727">
        <f>+IF(EZ325=0,0,EZ325/EZ308*100)</f>
        <v>100</v>
      </c>
      <c r="FB325" s="797">
        <f t="shared" si="296"/>
        <v>2454.5945945945946</v>
      </c>
      <c r="FC325" s="727">
        <f>+IF(FB325=0,0,FB325/FB308*100)</f>
        <v>100</v>
      </c>
      <c r="FD325" s="797">
        <f>SUM(FD326:FD329)</f>
        <v>0</v>
      </c>
      <c r="FE325" s="727">
        <f>+IF(FD325=0,0,FD325/FD308*100)</f>
        <v>0</v>
      </c>
      <c r="FF325" s="797">
        <f>SUM(FF326:FF329)</f>
        <v>0</v>
      </c>
      <c r="FG325" s="727">
        <f>+IF(FF325=0,0,FF325/FF308*100)</f>
        <v>0</v>
      </c>
      <c r="FH325" s="797">
        <f>SUM(FH326:FH329)</f>
        <v>0</v>
      </c>
      <c r="FI325" s="727">
        <f>+IF(FH325=0,0,FH325/FH308*100)</f>
        <v>0</v>
      </c>
      <c r="FJ325" s="797">
        <f>SUM(FJ326:FJ329)</f>
        <v>0</v>
      </c>
      <c r="FK325" s="727">
        <f>+IF(FJ325=0,0,FJ325/FJ308*100)</f>
        <v>0</v>
      </c>
    </row>
    <row r="326" spans="2:167" s="648" customFormat="1" ht="13.5" customHeight="1">
      <c r="B326" s="771"/>
      <c r="C326" s="769"/>
      <c r="D326" s="728" t="s">
        <v>4836</v>
      </c>
      <c r="E326" s="770">
        <f t="shared" si="297"/>
        <v>396.11376427479991</v>
      </c>
      <c r="F326" s="726">
        <f>+IF(E326=0,0,E326/E308*100)</f>
        <v>4.5364335657680428</v>
      </c>
      <c r="G326" s="770">
        <v>0</v>
      </c>
      <c r="H326" s="726">
        <f>+IF(G326=0,0,G326/G308*100)</f>
        <v>0</v>
      </c>
      <c r="I326" s="770">
        <v>0</v>
      </c>
      <c r="J326" s="726">
        <f>+IF(I326=0,0,I326/I308*100)</f>
        <v>0</v>
      </c>
      <c r="K326" s="770">
        <v>0</v>
      </c>
      <c r="L326" s="726">
        <f>+IF(K326=0,0,K326/K308*100)</f>
        <v>0</v>
      </c>
      <c r="M326" s="770">
        <f t="shared" ref="M326:M331" si="300">+G326+I326+K326</f>
        <v>0</v>
      </c>
      <c r="N326" s="726">
        <f>+IF(M326=0,0,M326/M308*100)</f>
        <v>0</v>
      </c>
      <c r="O326" s="770">
        <v>395.50931427479992</v>
      </c>
      <c r="P326" s="726">
        <f>+IF(O326=0,0,O326/O308*100)</f>
        <v>80.257750754803766</v>
      </c>
      <c r="Q326" s="770">
        <v>0</v>
      </c>
      <c r="R326" s="726">
        <f>+IF(Q326=0,0,Q326/Q308*100)</f>
        <v>0</v>
      </c>
      <c r="S326" s="770">
        <v>0.107626</v>
      </c>
      <c r="T326" s="726">
        <f>+IF(S326=0,0,S326/S308*100)</f>
        <v>1.8576774749235938E-2</v>
      </c>
      <c r="U326" s="770">
        <f t="shared" ref="U326:U331" si="301">+O326+Q326+S326</f>
        <v>395.6169402747999</v>
      </c>
      <c r="V326" s="726">
        <f>+IF(U326=0,0,U326/U308*100)</f>
        <v>23.386868242941787</v>
      </c>
      <c r="W326" s="770">
        <f t="shared" si="289"/>
        <v>395.6169402747999</v>
      </c>
      <c r="X326" s="726">
        <f>+IF(W326=0,0,W326/W308*100)</f>
        <v>11.933926759215133</v>
      </c>
      <c r="Y326" s="770">
        <v>0</v>
      </c>
      <c r="Z326" s="726">
        <f>+IF(Y326=0,0,Y326/Y308*100)</f>
        <v>0</v>
      </c>
      <c r="AA326" s="770">
        <v>0</v>
      </c>
      <c r="AB326" s="726">
        <f>+IF(AA326=0,0,AA326/AA308*100)</f>
        <v>0</v>
      </c>
      <c r="AC326" s="770">
        <v>0</v>
      </c>
      <c r="AD326" s="726">
        <f>+IF(AC326=0,0,AC326/AC308*100)</f>
        <v>0</v>
      </c>
      <c r="AE326" s="770">
        <f t="shared" ref="AE326:AE331" si="302">+Y326+AA326+AC326</f>
        <v>0</v>
      </c>
      <c r="AF326" s="726">
        <f>+IF(AE326=0,0,AE326/AE308*100)</f>
        <v>0</v>
      </c>
      <c r="AG326" s="770">
        <v>0</v>
      </c>
      <c r="AH326" s="726">
        <f>+IF(AG326=0,0,AG326/AG308*100)</f>
        <v>0</v>
      </c>
      <c r="AI326" s="770">
        <v>0.49682399999999999</v>
      </c>
      <c r="AJ326" s="726">
        <f>+IF(AI326=0,0,AI326/AI308*100)</f>
        <v>5.6863580065917727E-2</v>
      </c>
      <c r="AK326" s="770">
        <v>0</v>
      </c>
      <c r="AL326" s="726">
        <f>+IF(AK326=0,0,AK326/AK308*100)</f>
        <v>0</v>
      </c>
      <c r="AM326" s="770">
        <f t="shared" ref="AM326:AM331" si="303">+AG326+AI326+AK326</f>
        <v>0.49682399999999999</v>
      </c>
      <c r="AN326" s="726">
        <f>+IF(AM326=0,0,AM326/AM308*100)</f>
        <v>1.9640384071137135E-2</v>
      </c>
      <c r="AO326" s="770">
        <f t="shared" si="290"/>
        <v>0.49682399999999999</v>
      </c>
      <c r="AP326" s="726">
        <f>+IF(AO326=0,0,AO326/AO308*100)</f>
        <v>9.1719583121992795E-3</v>
      </c>
      <c r="AQ326" s="651"/>
      <c r="AR326" s="770">
        <v>118.89898299999999</v>
      </c>
      <c r="AS326" s="726">
        <f>+IF(AR326=0,0,AR326/AR308*100)</f>
        <v>0.91248403655000321</v>
      </c>
      <c r="AT326" s="770">
        <v>0</v>
      </c>
      <c r="AU326" s="726">
        <f>+IF(AT326=0,0,AT326/AT308*100)</f>
        <v>0</v>
      </c>
      <c r="AV326" s="770">
        <v>0</v>
      </c>
      <c r="AW326" s="726">
        <f>+IF(AV326=0,0,AV326/AV308*100)</f>
        <v>0</v>
      </c>
      <c r="AX326" s="770">
        <v>0</v>
      </c>
      <c r="AY326" s="726">
        <f>+IF(AX326=0,0,AX326/AX308*100)</f>
        <v>0</v>
      </c>
      <c r="AZ326" s="770">
        <f t="shared" ref="AZ326:AZ331" si="304">+AT326+AV326+AX326</f>
        <v>0</v>
      </c>
      <c r="BA326" s="726">
        <f>+IF(AZ326=0,0,AZ326/AZ308*100)</f>
        <v>0</v>
      </c>
      <c r="BB326" s="770">
        <v>0</v>
      </c>
      <c r="BC326" s="726">
        <f>+IF(BB326=0,0,BB326/BB308*100)</f>
        <v>0</v>
      </c>
      <c r="BD326" s="770">
        <v>0</v>
      </c>
      <c r="BE326" s="726">
        <f>+IF(BD326=0,0,BD326/BD308*100)</f>
        <v>0</v>
      </c>
      <c r="BF326" s="770">
        <v>0</v>
      </c>
      <c r="BG326" s="726">
        <f>+IF(BF326=0,0,BF326/BF308*100)</f>
        <v>0</v>
      </c>
      <c r="BH326" s="770">
        <f t="shared" ref="BH326:BH331" si="305">+BB326+BD326+BF326</f>
        <v>0</v>
      </c>
      <c r="BI326" s="726">
        <f>+IF(BH326=0,0,BH326/BH308*100)</f>
        <v>0</v>
      </c>
      <c r="BJ326" s="770">
        <f t="shared" si="291"/>
        <v>0</v>
      </c>
      <c r="BK326" s="726">
        <f>+IF(BJ326=0,0,BJ326/BJ308*100)</f>
        <v>0</v>
      </c>
      <c r="BL326" s="770">
        <v>87.847781999999995</v>
      </c>
      <c r="BM326" s="726">
        <f>+IF(BL326=0,0,BL326/BL308*100)</f>
        <v>7.0692653760975359</v>
      </c>
      <c r="BN326" s="770">
        <v>0</v>
      </c>
      <c r="BO326" s="726">
        <f>+IF(BN326=0,0,BN326/BN308*100)</f>
        <v>0</v>
      </c>
      <c r="BP326" s="770">
        <v>0</v>
      </c>
      <c r="BQ326" s="726">
        <f>+IF(BP326=0,0,BP326/BP308*100)</f>
        <v>0</v>
      </c>
      <c r="BR326" s="770">
        <f t="shared" ref="BR326:BR331" si="306">+BL326+BN326+BP326</f>
        <v>87.847781999999995</v>
      </c>
      <c r="BS326" s="726">
        <f>+IF(BR326=0,0,BR326/BR308*100)</f>
        <v>2.7732815370305408</v>
      </c>
      <c r="BT326" s="770">
        <v>0</v>
      </c>
      <c r="BU326" s="726">
        <f>+IF(BT326=0,0,BT326/BT308*100)</f>
        <v>0</v>
      </c>
      <c r="BV326" s="770">
        <v>3.2873429999999999</v>
      </c>
      <c r="BW326" s="726">
        <f>+IF(BV326=0,0,BV326/BV308*100)</f>
        <v>0.15488106295846851</v>
      </c>
      <c r="BX326" s="770">
        <v>27.763857999999999</v>
      </c>
      <c r="BY326" s="726">
        <f>+IF(BX326=0,0,BX326/BX308*100)</f>
        <v>1.4255529052730416</v>
      </c>
      <c r="BZ326" s="770">
        <f t="shared" ref="BZ326:BZ331" si="307">+BT326+BV326+BX326</f>
        <v>31.051200999999999</v>
      </c>
      <c r="CA326" s="726">
        <f>+IF(BZ326=0,0,BZ326/BZ308*100)</f>
        <v>0.6346476345798403</v>
      </c>
      <c r="CB326" s="770">
        <f t="shared" si="292"/>
        <v>118.89898299999999</v>
      </c>
      <c r="CC326" s="726">
        <f>+IF(CB326=0,0,CB326/CB308*100)</f>
        <v>1.4751157740033425</v>
      </c>
      <c r="CE326" s="770">
        <f t="shared" si="298"/>
        <v>45.394220000000004</v>
      </c>
      <c r="CF326" s="726">
        <f>+IF(CE326=0,0,CE326/CE308*100)</f>
        <v>0.48889167673521178</v>
      </c>
      <c r="CG326" s="770">
        <v>21.854099999999999</v>
      </c>
      <c r="CH326" s="726">
        <f>+IF(CG326=0,0,CG326/CG308*100)</f>
        <v>1.3713979846726752</v>
      </c>
      <c r="CI326" s="770">
        <v>0</v>
      </c>
      <c r="CJ326" s="726">
        <f>+IF(CI326=0,0,CI326/CI308*100)</f>
        <v>0</v>
      </c>
      <c r="CK326" s="770">
        <v>22.367424</v>
      </c>
      <c r="CL326" s="726">
        <f>+IF(CK326=0,0,CK326/CK308*100)</f>
        <v>2.9179524111425681</v>
      </c>
      <c r="CM326" s="770">
        <f t="shared" ref="CM326:CM331" si="308">+CG326+CI326+CK326</f>
        <v>44.221524000000002</v>
      </c>
      <c r="CN326" s="726">
        <f>+IF(CM326=0,0,CM326/CM308*100)</f>
        <v>1.3276685029734843</v>
      </c>
      <c r="CO326" s="770">
        <v>0</v>
      </c>
      <c r="CP326" s="726">
        <f>+IF(CO326=0,0,CO326/CO308*100)</f>
        <v>0</v>
      </c>
      <c r="CQ326" s="770">
        <v>0</v>
      </c>
      <c r="CR326" s="726">
        <f>+IF(CQ326=0,0,CQ326/CQ308*100)</f>
        <v>0</v>
      </c>
      <c r="CS326" s="770">
        <v>0</v>
      </c>
      <c r="CT326" s="726">
        <f>+IF(CS326=0,0,CS326/CS308*100)</f>
        <v>0</v>
      </c>
      <c r="CU326" s="770">
        <f t="shared" ref="CU326:CU331" si="309">+CO326+CQ326+CS326</f>
        <v>0</v>
      </c>
      <c r="CV326" s="726">
        <f>+IF(CU326=0,0,CU326/CU308*100)</f>
        <v>0</v>
      </c>
      <c r="CW326" s="770">
        <f t="shared" si="293"/>
        <v>44.221524000000002</v>
      </c>
      <c r="CX326" s="726">
        <f>+IF(CW326=0,0,CW326/CW308*100)</f>
        <v>0.68521490671904306</v>
      </c>
      <c r="CY326" s="770">
        <v>0</v>
      </c>
      <c r="CZ326" s="726">
        <f>+IF(CY326=0,0,CY326/CY308*100)</f>
        <v>0</v>
      </c>
      <c r="DA326" s="770">
        <v>0</v>
      </c>
      <c r="DB326" s="726">
        <f>+IF(DA326=0,0,DA326/DA308*100)</f>
        <v>0</v>
      </c>
      <c r="DC326" s="770">
        <v>1.172696</v>
      </c>
      <c r="DD326" s="726">
        <f>+IF(DC326=0,0,DC326/DC308*100)</f>
        <v>0.11877544615243708</v>
      </c>
      <c r="DE326" s="770">
        <f t="shared" ref="DE326:DE331" si="310">+CY326+DA326+DC326</f>
        <v>1.172696</v>
      </c>
      <c r="DF326" s="726">
        <f>+IF(DE326=0,0,DE326/DE308*100)</f>
        <v>4.1440740651175902E-2</v>
      </c>
      <c r="DG326" s="770">
        <v>0</v>
      </c>
      <c r="DH326" s="726">
        <f>+IF(DG326=0,0,DG326/DG308*100)</f>
        <v>0</v>
      </c>
      <c r="DI326" s="770">
        <v>0</v>
      </c>
      <c r="DJ326" s="726">
        <f>+IF(DI326=0,0,DI326/DI308*100)</f>
        <v>0</v>
      </c>
      <c r="DK326" s="770">
        <v>0</v>
      </c>
      <c r="DL326" s="726">
        <f>+IF(DK326=0,0,DK326/DK308*100)</f>
        <v>0</v>
      </c>
      <c r="DM326" s="770">
        <f t="shared" ref="DM326:DM331" si="311">+DG326+DI326+DK326</f>
        <v>0</v>
      </c>
      <c r="DN326" s="726">
        <f>+IF(DM326=0,0,DM326/DM308*100)</f>
        <v>0</v>
      </c>
      <c r="DO326" s="770">
        <f t="shared" si="294"/>
        <v>1.172696</v>
      </c>
      <c r="DP326" s="726">
        <f>+IF(DO326=0,0,DO326/DO308*100)</f>
        <v>4.1416709772401326E-2</v>
      </c>
      <c r="DR326" s="770">
        <f t="shared" si="299"/>
        <v>0</v>
      </c>
      <c r="DS326" s="726">
        <f>+IF(DR326=0,0,DR326/DR308*100)</f>
        <v>0</v>
      </c>
      <c r="DT326" s="770">
        <v>0</v>
      </c>
      <c r="DU326" s="726">
        <f>+IF(DT326=0,0,DT326/DT308*100)</f>
        <v>0</v>
      </c>
      <c r="DV326" s="770">
        <v>0</v>
      </c>
      <c r="DW326" s="726">
        <f>+IF(DV326=0,0,DV326/DV308*100)</f>
        <v>0</v>
      </c>
      <c r="DX326" s="770">
        <v>0</v>
      </c>
      <c r="DY326" s="726">
        <f>+IF(DX326=0,0,DX326/DX308*100)</f>
        <v>0</v>
      </c>
      <c r="DZ326" s="770">
        <f t="shared" ref="DZ326:DZ331" si="312">+DT326+DV326+DX326</f>
        <v>0</v>
      </c>
      <c r="EA326" s="726">
        <f>+IF(DZ326=0,0,DZ326/DZ308*100)</f>
        <v>0</v>
      </c>
      <c r="EB326" s="770">
        <v>0</v>
      </c>
      <c r="EC326" s="726">
        <f>+IF(EB326=0,0,EB326/EB308*100)</f>
        <v>0</v>
      </c>
      <c r="ED326" s="770">
        <v>0</v>
      </c>
      <c r="EE326" s="726">
        <f>+IF(ED326=0,0,ED326/ED308*100)</f>
        <v>0</v>
      </c>
      <c r="EF326" s="770">
        <v>0</v>
      </c>
      <c r="EG326" s="726">
        <f>+IF(EF326=0,0,EF326/EF308*100)</f>
        <v>0</v>
      </c>
      <c r="EH326" s="770">
        <f t="shared" ref="EH326:EH331" si="313">+EB326+ED326+EF326</f>
        <v>0</v>
      </c>
      <c r="EI326" s="726">
        <f>+IF(EH326=0,0,EH326/EH308*100)</f>
        <v>0</v>
      </c>
      <c r="EJ326" s="770">
        <f t="shared" si="295"/>
        <v>0</v>
      </c>
      <c r="EK326" s="726">
        <f>+IF(EJ326=0,0,EJ326/EJ308*100)</f>
        <v>0</v>
      </c>
      <c r="EL326" s="770">
        <v>0</v>
      </c>
      <c r="EM326" s="726">
        <f>+IF(EL326=0,0,EL326/EL308*100)</f>
        <v>0</v>
      </c>
      <c r="EN326" s="770">
        <v>0</v>
      </c>
      <c r="EO326" s="726">
        <f>+IF(EN326=0,0,EN326/EN308*100)</f>
        <v>0</v>
      </c>
      <c r="EP326" s="770">
        <v>0</v>
      </c>
      <c r="EQ326" s="726">
        <f>+IF(EP326=0,0,EP326/EP308*100)</f>
        <v>0</v>
      </c>
      <c r="ER326" s="770">
        <f t="shared" ref="ER326:ER331" si="314">+EL326+EN326+EP326</f>
        <v>0</v>
      </c>
      <c r="ES326" s="726">
        <f>+IF(ER326=0,0,ER326/ER308*100)</f>
        <v>0</v>
      </c>
      <c r="ET326" s="770">
        <v>0</v>
      </c>
      <c r="EU326" s="726">
        <f>+IF(ET326=0,0,ET326/ET308*100)</f>
        <v>0</v>
      </c>
      <c r="EV326" s="770">
        <v>0</v>
      </c>
      <c r="EW326" s="726">
        <f>+IF(EV326=0,0,EV326/EV308*100)</f>
        <v>0</v>
      </c>
      <c r="EX326" s="770">
        <v>0</v>
      </c>
      <c r="EY326" s="726">
        <f>+IF(EX326=0,0,EX326/EX308*100)</f>
        <v>0</v>
      </c>
      <c r="EZ326" s="770">
        <f t="shared" ref="EZ326:EZ331" si="315">+ET326+EV326+EX326</f>
        <v>0</v>
      </c>
      <c r="FA326" s="726">
        <f>+IF(EZ326=0,0,EZ326/EZ308*100)</f>
        <v>0</v>
      </c>
      <c r="FB326" s="770">
        <f t="shared" si="296"/>
        <v>0</v>
      </c>
      <c r="FC326" s="726">
        <f>+IF(FB326=0,0,FB326/FB308*100)</f>
        <v>0</v>
      </c>
      <c r="FD326" s="770">
        <v>0</v>
      </c>
      <c r="FE326" s="726">
        <f>+IF(FD326=0,0,FD326/FD308*100)</f>
        <v>0</v>
      </c>
      <c r="FF326" s="770">
        <v>0</v>
      </c>
      <c r="FG326" s="726">
        <f>+IF(FF326=0,0,FF326/FF308*100)</f>
        <v>0</v>
      </c>
      <c r="FH326" s="770">
        <v>0</v>
      </c>
      <c r="FI326" s="726">
        <f>+IF(FH326=0,0,FH326/FH308*100)</f>
        <v>0</v>
      </c>
      <c r="FJ326" s="770">
        <v>0</v>
      </c>
      <c r="FK326" s="726">
        <f>+IF(FJ326=0,0,FJ326/FJ308*100)</f>
        <v>0</v>
      </c>
    </row>
    <row r="327" spans="2:167" s="648" customFormat="1" ht="13.5" customHeight="1">
      <c r="B327" s="771"/>
      <c r="C327" s="769"/>
      <c r="D327" s="769" t="s">
        <v>4837</v>
      </c>
      <c r="E327" s="772">
        <f t="shared" si="297"/>
        <v>0</v>
      </c>
      <c r="F327" s="737">
        <f>+IF(E327=0,0,E327/E308*100)</f>
        <v>0</v>
      </c>
      <c r="G327" s="772">
        <v>0</v>
      </c>
      <c r="H327" s="737">
        <f>+IF(G327=0,0,G327/G308*100)</f>
        <v>0</v>
      </c>
      <c r="I327" s="772">
        <v>0</v>
      </c>
      <c r="J327" s="737">
        <f>+IF(I327=0,0,I327/I308*100)</f>
        <v>0</v>
      </c>
      <c r="K327" s="772">
        <v>0</v>
      </c>
      <c r="L327" s="737">
        <f>+IF(K327=0,0,K327/K308*100)</f>
        <v>0</v>
      </c>
      <c r="M327" s="772">
        <f t="shared" si="300"/>
        <v>0</v>
      </c>
      <c r="N327" s="737">
        <f>+IF(M327=0,0,M327/M308*100)</f>
        <v>0</v>
      </c>
      <c r="O327" s="772">
        <v>0</v>
      </c>
      <c r="P327" s="737">
        <f>+IF(O327=0,0,O327/O308*100)</f>
        <v>0</v>
      </c>
      <c r="Q327" s="772">
        <v>0</v>
      </c>
      <c r="R327" s="737">
        <f>+IF(Q327=0,0,Q327/Q308*100)</f>
        <v>0</v>
      </c>
      <c r="S327" s="772">
        <v>0</v>
      </c>
      <c r="T327" s="737">
        <f>+IF(S327=0,0,S327/S308*100)</f>
        <v>0</v>
      </c>
      <c r="U327" s="772">
        <f t="shared" si="301"/>
        <v>0</v>
      </c>
      <c r="V327" s="737">
        <f>+IF(U327=0,0,U327/U308*100)</f>
        <v>0</v>
      </c>
      <c r="W327" s="772">
        <f t="shared" si="289"/>
        <v>0</v>
      </c>
      <c r="X327" s="737">
        <f>+IF(W327=0,0,W327/W308*100)</f>
        <v>0</v>
      </c>
      <c r="Y327" s="772">
        <v>0</v>
      </c>
      <c r="Z327" s="737">
        <f>+IF(Y327=0,0,Y327/Y308*100)</f>
        <v>0</v>
      </c>
      <c r="AA327" s="772">
        <v>0</v>
      </c>
      <c r="AB327" s="737">
        <f>+IF(AA327=0,0,AA327/AA308*100)</f>
        <v>0</v>
      </c>
      <c r="AC327" s="772">
        <v>0</v>
      </c>
      <c r="AD327" s="737">
        <f>+IF(AC327=0,0,AC327/AC308*100)</f>
        <v>0</v>
      </c>
      <c r="AE327" s="772">
        <f t="shared" si="302"/>
        <v>0</v>
      </c>
      <c r="AF327" s="737">
        <f>+IF(AE327=0,0,AE327/AE308*100)</f>
        <v>0</v>
      </c>
      <c r="AG327" s="772">
        <v>0</v>
      </c>
      <c r="AH327" s="737">
        <f>+IF(AG327=0,0,AG327/AG308*100)</f>
        <v>0</v>
      </c>
      <c r="AI327" s="772">
        <v>0</v>
      </c>
      <c r="AJ327" s="737">
        <f>+IF(AI327=0,0,AI327/AI308*100)</f>
        <v>0</v>
      </c>
      <c r="AK327" s="772">
        <v>0</v>
      </c>
      <c r="AL327" s="737">
        <f>+IF(AK327=0,0,AK327/AK308*100)</f>
        <v>0</v>
      </c>
      <c r="AM327" s="772">
        <f t="shared" si="303"/>
        <v>0</v>
      </c>
      <c r="AN327" s="737">
        <f>+IF(AM327=0,0,AM327/AM308*100)</f>
        <v>0</v>
      </c>
      <c r="AO327" s="772">
        <f t="shared" si="290"/>
        <v>0</v>
      </c>
      <c r="AP327" s="737">
        <f>+IF(AO327=0,0,AO327/AO308*100)</f>
        <v>0</v>
      </c>
      <c r="AQ327" s="651"/>
      <c r="AR327" s="772">
        <v>0</v>
      </c>
      <c r="AS327" s="737">
        <f>+IF(AR327=0,0,AR327/AR308*100)</f>
        <v>0</v>
      </c>
      <c r="AT327" s="772">
        <v>0</v>
      </c>
      <c r="AU327" s="737">
        <f>+IF(AT327=0,0,AT327/AT308*100)</f>
        <v>0</v>
      </c>
      <c r="AV327" s="772">
        <v>0</v>
      </c>
      <c r="AW327" s="737">
        <f>+IF(AV327=0,0,AV327/AV308*100)</f>
        <v>0</v>
      </c>
      <c r="AX327" s="772">
        <v>0</v>
      </c>
      <c r="AY327" s="737">
        <f>+IF(AX327=0,0,AX327/AX308*100)</f>
        <v>0</v>
      </c>
      <c r="AZ327" s="772">
        <f t="shared" si="304"/>
        <v>0</v>
      </c>
      <c r="BA327" s="737">
        <f>+IF(AZ327=0,0,AZ327/AZ308*100)</f>
        <v>0</v>
      </c>
      <c r="BB327" s="772">
        <v>0</v>
      </c>
      <c r="BC327" s="737">
        <f>+IF(BB327=0,0,BB327/BB308*100)</f>
        <v>0</v>
      </c>
      <c r="BD327" s="772">
        <v>0</v>
      </c>
      <c r="BE327" s="737">
        <f>+IF(BD327=0,0,BD327/BD308*100)</f>
        <v>0</v>
      </c>
      <c r="BF327" s="772">
        <v>0</v>
      </c>
      <c r="BG327" s="737">
        <f>+IF(BF327=0,0,BF327/BF308*100)</f>
        <v>0</v>
      </c>
      <c r="BH327" s="772">
        <f t="shared" si="305"/>
        <v>0</v>
      </c>
      <c r="BI327" s="737">
        <f>+IF(BH327=0,0,BH327/BH308*100)</f>
        <v>0</v>
      </c>
      <c r="BJ327" s="772">
        <f t="shared" si="291"/>
        <v>0</v>
      </c>
      <c r="BK327" s="737">
        <f>+IF(BJ327=0,0,BJ327/BJ308*100)</f>
        <v>0</v>
      </c>
      <c r="BL327" s="772">
        <v>0</v>
      </c>
      <c r="BM327" s="737">
        <f>+IF(BL327=0,0,BL327/BL308*100)</f>
        <v>0</v>
      </c>
      <c r="BN327" s="772">
        <v>0</v>
      </c>
      <c r="BO327" s="737">
        <f>+IF(BN327=0,0,BN327/BN308*100)</f>
        <v>0</v>
      </c>
      <c r="BP327" s="772">
        <v>0</v>
      </c>
      <c r="BQ327" s="737">
        <f>+IF(BP327=0,0,BP327/BP308*100)</f>
        <v>0</v>
      </c>
      <c r="BR327" s="772">
        <f t="shared" si="306"/>
        <v>0</v>
      </c>
      <c r="BS327" s="737">
        <f>+IF(BR327=0,0,BR327/BR308*100)</f>
        <v>0</v>
      </c>
      <c r="BT327" s="772">
        <v>0</v>
      </c>
      <c r="BU327" s="737">
        <f>+IF(BT327=0,0,BT327/BT308*100)</f>
        <v>0</v>
      </c>
      <c r="BV327" s="772">
        <v>0</v>
      </c>
      <c r="BW327" s="737">
        <f>+IF(BV327=0,0,BV327/BV308*100)</f>
        <v>0</v>
      </c>
      <c r="BX327" s="772">
        <v>0</v>
      </c>
      <c r="BY327" s="737">
        <f>+IF(BX327=0,0,BX327/BX308*100)</f>
        <v>0</v>
      </c>
      <c r="BZ327" s="772">
        <f t="shared" si="307"/>
        <v>0</v>
      </c>
      <c r="CA327" s="737">
        <f>+IF(BZ327=0,0,BZ327/BZ308*100)</f>
        <v>0</v>
      </c>
      <c r="CB327" s="772">
        <f t="shared" si="292"/>
        <v>0</v>
      </c>
      <c r="CC327" s="737">
        <f>+IF(CB327=0,0,CB327/CB308*100)</f>
        <v>0</v>
      </c>
      <c r="CE327" s="772">
        <f t="shared" si="298"/>
        <v>0</v>
      </c>
      <c r="CF327" s="737">
        <f>+IF(CE327=0,0,CE327/CE308*100)</f>
        <v>0</v>
      </c>
      <c r="CG327" s="772">
        <v>0</v>
      </c>
      <c r="CH327" s="737">
        <f>+IF(CG327=0,0,CG327/CG308*100)</f>
        <v>0</v>
      </c>
      <c r="CI327" s="772">
        <v>0</v>
      </c>
      <c r="CJ327" s="737">
        <f>+IF(CI327=0,0,CI327/CI308*100)</f>
        <v>0</v>
      </c>
      <c r="CK327" s="772">
        <v>0</v>
      </c>
      <c r="CL327" s="737">
        <f>+IF(CK327=0,0,CK327/CK308*100)</f>
        <v>0</v>
      </c>
      <c r="CM327" s="772">
        <f t="shared" si="308"/>
        <v>0</v>
      </c>
      <c r="CN327" s="737">
        <f>+IF(CM327=0,0,CM327/CM308*100)</f>
        <v>0</v>
      </c>
      <c r="CO327" s="772">
        <v>0</v>
      </c>
      <c r="CP327" s="737">
        <f>+IF(CO327=0,0,CO327/CO308*100)</f>
        <v>0</v>
      </c>
      <c r="CQ327" s="772">
        <v>0</v>
      </c>
      <c r="CR327" s="737">
        <f>+IF(CQ327=0,0,CQ327/CQ308*100)</f>
        <v>0</v>
      </c>
      <c r="CS327" s="772">
        <v>0</v>
      </c>
      <c r="CT327" s="737">
        <f>+IF(CS327=0,0,CS327/CS308*100)</f>
        <v>0</v>
      </c>
      <c r="CU327" s="772">
        <f t="shared" si="309"/>
        <v>0</v>
      </c>
      <c r="CV327" s="737">
        <f>+IF(CU327=0,0,CU327/CU308*100)</f>
        <v>0</v>
      </c>
      <c r="CW327" s="772">
        <f t="shared" si="293"/>
        <v>0</v>
      </c>
      <c r="CX327" s="737">
        <f>+IF(CW327=0,0,CW327/CW308*100)</f>
        <v>0</v>
      </c>
      <c r="CY327" s="772">
        <v>0</v>
      </c>
      <c r="CZ327" s="737">
        <f>+IF(CY327=0,0,CY327/CY308*100)</f>
        <v>0</v>
      </c>
      <c r="DA327" s="772">
        <v>0</v>
      </c>
      <c r="DB327" s="737">
        <f>+IF(DA327=0,0,DA327/DA308*100)</f>
        <v>0</v>
      </c>
      <c r="DC327" s="772">
        <v>0</v>
      </c>
      <c r="DD327" s="737">
        <f>+IF(DC327=0,0,DC327/DC308*100)</f>
        <v>0</v>
      </c>
      <c r="DE327" s="772">
        <f t="shared" si="310"/>
        <v>0</v>
      </c>
      <c r="DF327" s="737">
        <f>+IF(DE327=0,0,DE327/DE308*100)</f>
        <v>0</v>
      </c>
      <c r="DG327" s="772">
        <v>0</v>
      </c>
      <c r="DH327" s="737">
        <f>+IF(DG327=0,0,DG327/DG308*100)</f>
        <v>0</v>
      </c>
      <c r="DI327" s="772">
        <v>0</v>
      </c>
      <c r="DJ327" s="737">
        <f>+IF(DI327=0,0,DI327/DI308*100)</f>
        <v>0</v>
      </c>
      <c r="DK327" s="772">
        <v>0</v>
      </c>
      <c r="DL327" s="737">
        <f>+IF(DK327=0,0,DK327/DK308*100)</f>
        <v>0</v>
      </c>
      <c r="DM327" s="772">
        <f t="shared" si="311"/>
        <v>0</v>
      </c>
      <c r="DN327" s="737">
        <f>+IF(DM327=0,0,DM327/DM308*100)</f>
        <v>0</v>
      </c>
      <c r="DO327" s="772">
        <f t="shared" si="294"/>
        <v>0</v>
      </c>
      <c r="DP327" s="737">
        <f>+IF(DO327=0,0,DO327/DO308*100)</f>
        <v>0</v>
      </c>
      <c r="DR327" s="772">
        <f t="shared" si="299"/>
        <v>0</v>
      </c>
      <c r="DS327" s="737">
        <f>+IF(DR327=0,0,DR327/DR308*100)</f>
        <v>0</v>
      </c>
      <c r="DT327" s="772">
        <v>0</v>
      </c>
      <c r="DU327" s="737">
        <f>+IF(DT327=0,0,DT327/DT308*100)</f>
        <v>0</v>
      </c>
      <c r="DV327" s="772">
        <v>0</v>
      </c>
      <c r="DW327" s="737">
        <f>+IF(DV327=0,0,DV327/DV308*100)</f>
        <v>0</v>
      </c>
      <c r="DX327" s="772">
        <v>0</v>
      </c>
      <c r="DY327" s="737">
        <f>+IF(DX327=0,0,DX327/DX308*100)</f>
        <v>0</v>
      </c>
      <c r="DZ327" s="772">
        <f t="shared" si="312"/>
        <v>0</v>
      </c>
      <c r="EA327" s="737">
        <f>+IF(DZ327=0,0,DZ327/DZ308*100)</f>
        <v>0</v>
      </c>
      <c r="EB327" s="772">
        <v>0</v>
      </c>
      <c r="EC327" s="737">
        <f>+IF(EB327=0,0,EB327/EB308*100)</f>
        <v>0</v>
      </c>
      <c r="ED327" s="772">
        <v>0</v>
      </c>
      <c r="EE327" s="737">
        <f>+IF(ED327=0,0,ED327/ED308*100)</f>
        <v>0</v>
      </c>
      <c r="EF327" s="772">
        <v>0</v>
      </c>
      <c r="EG327" s="737">
        <f>+IF(EF327=0,0,EF327/EF308*100)</f>
        <v>0</v>
      </c>
      <c r="EH327" s="772">
        <f t="shared" si="313"/>
        <v>0</v>
      </c>
      <c r="EI327" s="737">
        <f>+IF(EH327=0,0,EH327/EH308*100)</f>
        <v>0</v>
      </c>
      <c r="EJ327" s="772">
        <f t="shared" si="295"/>
        <v>0</v>
      </c>
      <c r="EK327" s="737">
        <f>+IF(EJ327=0,0,EJ327/EJ308*100)</f>
        <v>0</v>
      </c>
      <c r="EL327" s="772">
        <v>0</v>
      </c>
      <c r="EM327" s="737">
        <f>+IF(EL327=0,0,EL327/EL308*100)</f>
        <v>0</v>
      </c>
      <c r="EN327" s="772">
        <v>0</v>
      </c>
      <c r="EO327" s="737">
        <f>+IF(EN327=0,0,EN327/EN308*100)</f>
        <v>0</v>
      </c>
      <c r="EP327" s="772">
        <v>0</v>
      </c>
      <c r="EQ327" s="737">
        <f>+IF(EP327=0,0,EP327/EP308*100)</f>
        <v>0</v>
      </c>
      <c r="ER327" s="772">
        <f t="shared" si="314"/>
        <v>0</v>
      </c>
      <c r="ES327" s="737">
        <f>+IF(ER327=0,0,ER327/ER308*100)</f>
        <v>0</v>
      </c>
      <c r="ET327" s="772">
        <v>0</v>
      </c>
      <c r="EU327" s="737">
        <f>+IF(ET327=0,0,ET327/ET308*100)</f>
        <v>0</v>
      </c>
      <c r="EV327" s="772">
        <v>0</v>
      </c>
      <c r="EW327" s="737">
        <f>+IF(EV327=0,0,EV327/EV308*100)</f>
        <v>0</v>
      </c>
      <c r="EX327" s="772">
        <v>0</v>
      </c>
      <c r="EY327" s="737">
        <f>+IF(EX327=0,0,EX327/EX308*100)</f>
        <v>0</v>
      </c>
      <c r="EZ327" s="772">
        <f t="shared" si="315"/>
        <v>0</v>
      </c>
      <c r="FA327" s="737">
        <f>+IF(EZ327=0,0,EZ327/EZ308*100)</f>
        <v>0</v>
      </c>
      <c r="FB327" s="772">
        <f t="shared" si="296"/>
        <v>0</v>
      </c>
      <c r="FC327" s="737">
        <f>+IF(FB327=0,0,FB327/FB308*100)</f>
        <v>0</v>
      </c>
      <c r="FD327" s="772">
        <v>0</v>
      </c>
      <c r="FE327" s="737">
        <f>+IF(FD327=0,0,FD327/FD308*100)</f>
        <v>0</v>
      </c>
      <c r="FF327" s="772">
        <v>0</v>
      </c>
      <c r="FG327" s="737">
        <f>+IF(FF327=0,0,FF327/FF308*100)</f>
        <v>0</v>
      </c>
      <c r="FH327" s="772">
        <v>0</v>
      </c>
      <c r="FI327" s="737">
        <f>+IF(FH327=0,0,FH327/FH308*100)</f>
        <v>0</v>
      </c>
      <c r="FJ327" s="772">
        <v>0</v>
      </c>
      <c r="FK327" s="737">
        <f>+IF(FJ327=0,0,FJ327/FJ308*100)</f>
        <v>0</v>
      </c>
    </row>
    <row r="328" spans="2:167" s="648" customFormat="1" ht="13.5" customHeight="1">
      <c r="B328" s="771"/>
      <c r="C328" s="769"/>
      <c r="D328" s="769" t="s">
        <v>4838</v>
      </c>
      <c r="E328" s="772">
        <f t="shared" si="297"/>
        <v>0</v>
      </c>
      <c r="F328" s="737">
        <f>+IF(E328=0,0,E328/E308*100)</f>
        <v>0</v>
      </c>
      <c r="G328" s="772">
        <v>0</v>
      </c>
      <c r="H328" s="737">
        <f>+IF(G328=0,0,G328/G308*100)</f>
        <v>0</v>
      </c>
      <c r="I328" s="772">
        <v>0</v>
      </c>
      <c r="J328" s="737">
        <f>+IF(I328=0,0,I328/I308*100)</f>
        <v>0</v>
      </c>
      <c r="K328" s="772">
        <v>0</v>
      </c>
      <c r="L328" s="737">
        <f>+IF(K328=0,0,K328/K308*100)</f>
        <v>0</v>
      </c>
      <c r="M328" s="772">
        <f t="shared" si="300"/>
        <v>0</v>
      </c>
      <c r="N328" s="737">
        <f>+IF(M328=0,0,M328/M308*100)</f>
        <v>0</v>
      </c>
      <c r="O328" s="772">
        <v>0</v>
      </c>
      <c r="P328" s="737">
        <f>+IF(O328=0,0,O328/O308*100)</f>
        <v>0</v>
      </c>
      <c r="Q328" s="772">
        <v>0</v>
      </c>
      <c r="R328" s="737">
        <f>+IF(Q328=0,0,Q328/Q308*100)</f>
        <v>0</v>
      </c>
      <c r="S328" s="772">
        <v>0</v>
      </c>
      <c r="T328" s="737">
        <f>+IF(S328=0,0,S328/S308*100)</f>
        <v>0</v>
      </c>
      <c r="U328" s="772">
        <f t="shared" si="301"/>
        <v>0</v>
      </c>
      <c r="V328" s="737">
        <f>+IF(U328=0,0,U328/U308*100)</f>
        <v>0</v>
      </c>
      <c r="W328" s="772">
        <f t="shared" si="289"/>
        <v>0</v>
      </c>
      <c r="X328" s="737">
        <f>+IF(W328=0,0,W328/W308*100)</f>
        <v>0</v>
      </c>
      <c r="Y328" s="772">
        <v>0</v>
      </c>
      <c r="Z328" s="737">
        <f>+IF(Y328=0,0,Y328/Y308*100)</f>
        <v>0</v>
      </c>
      <c r="AA328" s="772">
        <v>0</v>
      </c>
      <c r="AB328" s="737">
        <f>+IF(AA328=0,0,AA328/AA308*100)</f>
        <v>0</v>
      </c>
      <c r="AC328" s="772">
        <v>0</v>
      </c>
      <c r="AD328" s="737">
        <f>+IF(AC328=0,0,AC328/AC308*100)</f>
        <v>0</v>
      </c>
      <c r="AE328" s="772">
        <f t="shared" si="302"/>
        <v>0</v>
      </c>
      <c r="AF328" s="737">
        <f>+IF(AE328=0,0,AE328/AE308*100)</f>
        <v>0</v>
      </c>
      <c r="AG328" s="772">
        <v>0</v>
      </c>
      <c r="AH328" s="737">
        <f>+IF(AG328=0,0,AG328/AG308*100)</f>
        <v>0</v>
      </c>
      <c r="AI328" s="772">
        <v>0</v>
      </c>
      <c r="AJ328" s="737">
        <f>+IF(AI328=0,0,AI328/AI308*100)</f>
        <v>0</v>
      </c>
      <c r="AK328" s="772">
        <v>0</v>
      </c>
      <c r="AL328" s="737">
        <f>+IF(AK328=0,0,AK328/AK308*100)</f>
        <v>0</v>
      </c>
      <c r="AM328" s="772">
        <f t="shared" si="303"/>
        <v>0</v>
      </c>
      <c r="AN328" s="737">
        <f>+IF(AM328=0,0,AM328/AM308*100)</f>
        <v>0</v>
      </c>
      <c r="AO328" s="772">
        <f t="shared" si="290"/>
        <v>0</v>
      </c>
      <c r="AP328" s="737">
        <f>+IF(AO328=0,0,AO328/AO308*100)</f>
        <v>0</v>
      </c>
      <c r="AQ328" s="651"/>
      <c r="AR328" s="772">
        <v>0</v>
      </c>
      <c r="AS328" s="737">
        <f>+IF(AR328=0,0,AR328/AR308*100)</f>
        <v>0</v>
      </c>
      <c r="AT328" s="772">
        <v>0</v>
      </c>
      <c r="AU328" s="737">
        <f>+IF(AT328=0,0,AT328/AT308*100)</f>
        <v>0</v>
      </c>
      <c r="AV328" s="772">
        <v>0</v>
      </c>
      <c r="AW328" s="737">
        <f>+IF(AV328=0,0,AV328/AV308*100)</f>
        <v>0</v>
      </c>
      <c r="AX328" s="772">
        <v>0</v>
      </c>
      <c r="AY328" s="737">
        <f>+IF(AX328=0,0,AX328/AX308*100)</f>
        <v>0</v>
      </c>
      <c r="AZ328" s="772">
        <f t="shared" si="304"/>
        <v>0</v>
      </c>
      <c r="BA328" s="737">
        <f>+IF(AZ328=0,0,AZ328/AZ308*100)</f>
        <v>0</v>
      </c>
      <c r="BB328" s="772">
        <v>0</v>
      </c>
      <c r="BC328" s="737">
        <f>+IF(BB328=0,0,BB328/BB308*100)</f>
        <v>0</v>
      </c>
      <c r="BD328" s="772">
        <v>0</v>
      </c>
      <c r="BE328" s="737">
        <f>+IF(BD328=0,0,BD328/BD308*100)</f>
        <v>0</v>
      </c>
      <c r="BF328" s="772">
        <v>0</v>
      </c>
      <c r="BG328" s="737">
        <f>+IF(BF328=0,0,BF328/BF308*100)</f>
        <v>0</v>
      </c>
      <c r="BH328" s="772">
        <f t="shared" si="305"/>
        <v>0</v>
      </c>
      <c r="BI328" s="737">
        <f>+IF(BH328=0,0,BH328/BH308*100)</f>
        <v>0</v>
      </c>
      <c r="BJ328" s="772">
        <f t="shared" si="291"/>
        <v>0</v>
      </c>
      <c r="BK328" s="737">
        <f>+IF(BJ328=0,0,BJ328/BJ308*100)</f>
        <v>0</v>
      </c>
      <c r="BL328" s="772">
        <v>0</v>
      </c>
      <c r="BM328" s="737">
        <f>+IF(BL328=0,0,BL328/BL308*100)</f>
        <v>0</v>
      </c>
      <c r="BN328" s="772">
        <v>0</v>
      </c>
      <c r="BO328" s="737">
        <f>+IF(BN328=0,0,BN328/BN308*100)</f>
        <v>0</v>
      </c>
      <c r="BP328" s="772">
        <v>0</v>
      </c>
      <c r="BQ328" s="737">
        <f>+IF(BP328=0,0,BP328/BP308*100)</f>
        <v>0</v>
      </c>
      <c r="BR328" s="772">
        <f t="shared" si="306"/>
        <v>0</v>
      </c>
      <c r="BS328" s="737">
        <f>+IF(BR328=0,0,BR328/BR308*100)</f>
        <v>0</v>
      </c>
      <c r="BT328" s="772">
        <v>0</v>
      </c>
      <c r="BU328" s="737">
        <f>+IF(BT328=0,0,BT328/BT308*100)</f>
        <v>0</v>
      </c>
      <c r="BV328" s="772">
        <v>0</v>
      </c>
      <c r="BW328" s="737">
        <f>+IF(BV328=0,0,BV328/BV308*100)</f>
        <v>0</v>
      </c>
      <c r="BX328" s="772">
        <v>0</v>
      </c>
      <c r="BY328" s="737">
        <f>+IF(BX328=0,0,BX328/BX308*100)</f>
        <v>0</v>
      </c>
      <c r="BZ328" s="772">
        <f t="shared" si="307"/>
        <v>0</v>
      </c>
      <c r="CA328" s="737">
        <f>+IF(BZ328=0,0,BZ328/BZ308*100)</f>
        <v>0</v>
      </c>
      <c r="CB328" s="772">
        <f t="shared" si="292"/>
        <v>0</v>
      </c>
      <c r="CC328" s="737">
        <f>+IF(CB328=0,0,CB328/CB308*100)</f>
        <v>0</v>
      </c>
      <c r="CE328" s="772">
        <f t="shared" si="298"/>
        <v>0</v>
      </c>
      <c r="CF328" s="737">
        <f>+IF(CE328=0,0,CE328/CE308*100)</f>
        <v>0</v>
      </c>
      <c r="CG328" s="772">
        <v>0</v>
      </c>
      <c r="CH328" s="737">
        <f>+IF(CG328=0,0,CG328/CG308*100)</f>
        <v>0</v>
      </c>
      <c r="CI328" s="772">
        <v>0</v>
      </c>
      <c r="CJ328" s="737">
        <f>+IF(CI328=0,0,CI328/CI308*100)</f>
        <v>0</v>
      </c>
      <c r="CK328" s="772">
        <v>0</v>
      </c>
      <c r="CL328" s="737">
        <f>+IF(CK328=0,0,CK328/CK308*100)</f>
        <v>0</v>
      </c>
      <c r="CM328" s="772">
        <f t="shared" si="308"/>
        <v>0</v>
      </c>
      <c r="CN328" s="737">
        <f>+IF(CM328=0,0,CM328/CM308*100)</f>
        <v>0</v>
      </c>
      <c r="CO328" s="772">
        <v>0</v>
      </c>
      <c r="CP328" s="737">
        <f>+IF(CO328=0,0,CO328/CO308*100)</f>
        <v>0</v>
      </c>
      <c r="CQ328" s="772">
        <v>0</v>
      </c>
      <c r="CR328" s="737">
        <f>+IF(CQ328=0,0,CQ328/CQ308*100)</f>
        <v>0</v>
      </c>
      <c r="CS328" s="772">
        <v>0</v>
      </c>
      <c r="CT328" s="737">
        <f>+IF(CS328=0,0,CS328/CS308*100)</f>
        <v>0</v>
      </c>
      <c r="CU328" s="772">
        <f t="shared" si="309"/>
        <v>0</v>
      </c>
      <c r="CV328" s="737">
        <f>+IF(CU328=0,0,CU328/CU308*100)</f>
        <v>0</v>
      </c>
      <c r="CW328" s="772">
        <f t="shared" si="293"/>
        <v>0</v>
      </c>
      <c r="CX328" s="737">
        <f>+IF(CW328=0,0,CW328/CW308*100)</f>
        <v>0</v>
      </c>
      <c r="CY328" s="772">
        <v>0</v>
      </c>
      <c r="CZ328" s="737">
        <f>+IF(CY328=0,0,CY328/CY308*100)</f>
        <v>0</v>
      </c>
      <c r="DA328" s="772">
        <v>0</v>
      </c>
      <c r="DB328" s="737">
        <f>+IF(DA328=0,0,DA328/DA308*100)</f>
        <v>0</v>
      </c>
      <c r="DC328" s="772">
        <v>0</v>
      </c>
      <c r="DD328" s="737">
        <f>+IF(DC328=0,0,DC328/DC308*100)</f>
        <v>0</v>
      </c>
      <c r="DE328" s="772">
        <f t="shared" si="310"/>
        <v>0</v>
      </c>
      <c r="DF328" s="737">
        <f>+IF(DE328=0,0,DE328/DE308*100)</f>
        <v>0</v>
      </c>
      <c r="DG328" s="772">
        <v>0</v>
      </c>
      <c r="DH328" s="737">
        <f>+IF(DG328=0,0,DG328/DG308*100)</f>
        <v>0</v>
      </c>
      <c r="DI328" s="772">
        <v>0</v>
      </c>
      <c r="DJ328" s="737">
        <f>+IF(DI328=0,0,DI328/DI308*100)</f>
        <v>0</v>
      </c>
      <c r="DK328" s="772">
        <v>0</v>
      </c>
      <c r="DL328" s="737">
        <f>+IF(DK328=0,0,DK328/DK308*100)</f>
        <v>0</v>
      </c>
      <c r="DM328" s="772">
        <f t="shared" si="311"/>
        <v>0</v>
      </c>
      <c r="DN328" s="737">
        <f>+IF(DM328=0,0,DM328/DM308*100)</f>
        <v>0</v>
      </c>
      <c r="DO328" s="772">
        <f t="shared" si="294"/>
        <v>0</v>
      </c>
      <c r="DP328" s="737">
        <f>+IF(DO328=0,0,DO328/DO308*100)</f>
        <v>0</v>
      </c>
      <c r="DR328" s="772">
        <f t="shared" si="299"/>
        <v>0</v>
      </c>
      <c r="DS328" s="737">
        <f>+IF(DR328=0,0,DR328/DR308*100)</f>
        <v>0</v>
      </c>
      <c r="DT328" s="772">
        <v>0</v>
      </c>
      <c r="DU328" s="737">
        <f>+IF(DT328=0,0,DT328/DT308*100)</f>
        <v>0</v>
      </c>
      <c r="DV328" s="772">
        <v>0</v>
      </c>
      <c r="DW328" s="737">
        <f>+IF(DV328=0,0,DV328/DV308*100)</f>
        <v>0</v>
      </c>
      <c r="DX328" s="772">
        <v>0</v>
      </c>
      <c r="DY328" s="737">
        <f>+IF(DX328=0,0,DX328/DX308*100)</f>
        <v>0</v>
      </c>
      <c r="DZ328" s="772">
        <f t="shared" si="312"/>
        <v>0</v>
      </c>
      <c r="EA328" s="737">
        <f>+IF(DZ328=0,0,DZ328/DZ308*100)</f>
        <v>0</v>
      </c>
      <c r="EB328" s="772">
        <v>0</v>
      </c>
      <c r="EC328" s="737">
        <f>+IF(EB328=0,0,EB328/EB308*100)</f>
        <v>0</v>
      </c>
      <c r="ED328" s="772">
        <v>0</v>
      </c>
      <c r="EE328" s="737">
        <f>+IF(ED328=0,0,ED328/ED308*100)</f>
        <v>0</v>
      </c>
      <c r="EF328" s="772">
        <v>0</v>
      </c>
      <c r="EG328" s="737">
        <f>+IF(EF328=0,0,EF328/EF308*100)</f>
        <v>0</v>
      </c>
      <c r="EH328" s="772">
        <f t="shared" si="313"/>
        <v>0</v>
      </c>
      <c r="EI328" s="737">
        <f>+IF(EH328=0,0,EH328/EH308*100)</f>
        <v>0</v>
      </c>
      <c r="EJ328" s="772">
        <f t="shared" si="295"/>
        <v>0</v>
      </c>
      <c r="EK328" s="737">
        <f>+IF(EJ328=0,0,EJ328/EJ308*100)</f>
        <v>0</v>
      </c>
      <c r="EL328" s="772">
        <v>0</v>
      </c>
      <c r="EM328" s="737">
        <f>+IF(EL328=0,0,EL328/EL308*100)</f>
        <v>0</v>
      </c>
      <c r="EN328" s="772">
        <v>0</v>
      </c>
      <c r="EO328" s="737">
        <f>+IF(EN328=0,0,EN328/EN308*100)</f>
        <v>0</v>
      </c>
      <c r="EP328" s="772">
        <v>0</v>
      </c>
      <c r="EQ328" s="737">
        <f>+IF(EP328=0,0,EP328/EP308*100)</f>
        <v>0</v>
      </c>
      <c r="ER328" s="772">
        <f t="shared" si="314"/>
        <v>0</v>
      </c>
      <c r="ES328" s="737">
        <f>+IF(ER328=0,0,ER328/ER308*100)</f>
        <v>0</v>
      </c>
      <c r="ET328" s="772">
        <v>0</v>
      </c>
      <c r="EU328" s="737">
        <f>+IF(ET328=0,0,ET328/ET308*100)</f>
        <v>0</v>
      </c>
      <c r="EV328" s="772">
        <v>0</v>
      </c>
      <c r="EW328" s="737">
        <f>+IF(EV328=0,0,EV328/EV308*100)</f>
        <v>0</v>
      </c>
      <c r="EX328" s="772">
        <v>0</v>
      </c>
      <c r="EY328" s="737">
        <f>+IF(EX328=0,0,EX328/EX308*100)</f>
        <v>0</v>
      </c>
      <c r="EZ328" s="772">
        <f t="shared" si="315"/>
        <v>0</v>
      </c>
      <c r="FA328" s="737">
        <f>+IF(EZ328=0,0,EZ328/EZ308*100)</f>
        <v>0</v>
      </c>
      <c r="FB328" s="772">
        <f t="shared" si="296"/>
        <v>0</v>
      </c>
      <c r="FC328" s="737">
        <f>+IF(FB328=0,0,FB328/FB308*100)</f>
        <v>0</v>
      </c>
      <c r="FD328" s="772">
        <v>0</v>
      </c>
      <c r="FE328" s="737">
        <f>+IF(FD328=0,0,FD328/FD308*100)</f>
        <v>0</v>
      </c>
      <c r="FF328" s="772">
        <v>0</v>
      </c>
      <c r="FG328" s="737">
        <f>+IF(FF328=0,0,FF328/FF308*100)</f>
        <v>0</v>
      </c>
      <c r="FH328" s="772">
        <v>0</v>
      </c>
      <c r="FI328" s="737">
        <f>+IF(FH328=0,0,FH328/FH308*100)</f>
        <v>0</v>
      </c>
      <c r="FJ328" s="772">
        <v>0</v>
      </c>
      <c r="FK328" s="737">
        <f>+IF(FJ328=0,0,FJ328/FJ308*100)</f>
        <v>0</v>
      </c>
    </row>
    <row r="329" spans="2:167" s="648" customFormat="1" ht="13.5" customHeight="1">
      <c r="B329" s="771"/>
      <c r="C329" s="784"/>
      <c r="D329" s="784" t="s">
        <v>4821</v>
      </c>
      <c r="E329" s="785">
        <f t="shared" si="297"/>
        <v>7594.3183641484002</v>
      </c>
      <c r="F329" s="786">
        <f>+IF(E329=0,0,E329/E308*100)</f>
        <v>86.972793786462162</v>
      </c>
      <c r="G329" s="785">
        <v>544.23573699999997</v>
      </c>
      <c r="H329" s="786">
        <f>+IF(G329=0,0,G329/G308*100)</f>
        <v>100</v>
      </c>
      <c r="I329" s="785">
        <v>-607.87892599999998</v>
      </c>
      <c r="J329" s="786">
        <f>+IF(I329=0,0,I329/I308*100)</f>
        <v>-508.07973495890383</v>
      </c>
      <c r="K329" s="785">
        <v>959.56274000000008</v>
      </c>
      <c r="L329" s="786">
        <f>+IF(K329=0,0,K329/K308*100)</f>
        <v>99.999999895785862</v>
      </c>
      <c r="M329" s="785">
        <f t="shared" si="300"/>
        <v>895.91955100000007</v>
      </c>
      <c r="N329" s="786">
        <f>+IF(M329=0,0,M329/M308*100)</f>
        <v>55.186459096889649</v>
      </c>
      <c r="O329" s="785">
        <v>83.376183148400003</v>
      </c>
      <c r="P329" s="786">
        <f>+IF(O329=0,0,O329/O308*100)</f>
        <v>16.918906039623234</v>
      </c>
      <c r="Q329" s="785">
        <v>619.46329300000002</v>
      </c>
      <c r="R329" s="786">
        <f>+IF(Q329=0,0,Q329/Q308*100)</f>
        <v>100.00000500433228</v>
      </c>
      <c r="S329" s="785">
        <v>579.25104099999999</v>
      </c>
      <c r="T329" s="786">
        <f>+IF(S329=0,0,S329/S308*100)</f>
        <v>99.981566832525871</v>
      </c>
      <c r="U329" s="785">
        <f t="shared" si="301"/>
        <v>1282.0905171484001</v>
      </c>
      <c r="V329" s="786">
        <f>+IF(U329=0,0,U329/U308*100)</f>
        <v>75.790692833445021</v>
      </c>
      <c r="W329" s="785">
        <f t="shared" si="289"/>
        <v>2178.0100681484</v>
      </c>
      <c r="X329" s="786">
        <f>+IF(W329=0,0,W329/W308*100)</f>
        <v>65.700454121255987</v>
      </c>
      <c r="Y329" s="785">
        <v>1640.1034169999998</v>
      </c>
      <c r="Z329" s="786">
        <f>+IF(Y329=0,0,Y329/Y308*100)</f>
        <v>100.00000006097176</v>
      </c>
      <c r="AA329" s="785">
        <v>499.64162099999999</v>
      </c>
      <c r="AB329" s="786">
        <f>+IF(AA329=0,0,AA329/AA308*100)</f>
        <v>100</v>
      </c>
      <c r="AC329" s="785">
        <v>747.42190399999993</v>
      </c>
      <c r="AD329" s="786">
        <f>+IF(AC329=0,0,AC329/AC308*100)</f>
        <v>100.00000013379324</v>
      </c>
      <c r="AE329" s="785">
        <f t="shared" si="302"/>
        <v>2887.1669419999998</v>
      </c>
      <c r="AF329" s="786">
        <f>+IF(AE329=0,0,AE329/AE308*100)</f>
        <v>100.00000006927208</v>
      </c>
      <c r="AG329" s="785">
        <v>527.06413199999997</v>
      </c>
      <c r="AH329" s="786">
        <f>+IF(AG329=0,0,AG329/AG308*100)</f>
        <v>99.99999981026977</v>
      </c>
      <c r="AI329" s="785">
        <v>873.249189</v>
      </c>
      <c r="AJ329" s="786">
        <f>+IF(AI329=0,0,AI329/AI308*100)</f>
        <v>99.947013783954134</v>
      </c>
      <c r="AK329" s="785">
        <v>1128.828033</v>
      </c>
      <c r="AL329" s="786">
        <f>+IF(AK329=0,0,AK329/AK308*100)</f>
        <v>100.0000001771749</v>
      </c>
      <c r="AM329" s="785">
        <f t="shared" si="303"/>
        <v>2529.1413540000003</v>
      </c>
      <c r="AN329" s="786">
        <f>+IF(AM329=0,0,AM329/AM308*100)</f>
        <v>99.981698876776903</v>
      </c>
      <c r="AO329" s="785">
        <f t="shared" si="290"/>
        <v>5416.3082960000002</v>
      </c>
      <c r="AP329" s="786">
        <f>+IF(AO329=0,0,AO329/AO308*100)</f>
        <v>99.991453506535748</v>
      </c>
      <c r="AQ329" s="651"/>
      <c r="AR329" s="785">
        <v>12911.608045999999</v>
      </c>
      <c r="AS329" s="786">
        <f>+IF(AR329=0,0,AR329/AR308*100)</f>
        <v>99.089461750615484</v>
      </c>
      <c r="AT329" s="785">
        <v>1010.095412</v>
      </c>
      <c r="AU329" s="786">
        <f>+IF(AT329=0,0,AT329/AT308*100)</f>
        <v>99.999999900999441</v>
      </c>
      <c r="AV329" s="785">
        <v>953.32401900000002</v>
      </c>
      <c r="AW329" s="786">
        <f>+IF(AV329=0,0,AV329/AV308*100)</f>
        <v>100</v>
      </c>
      <c r="AX329" s="785">
        <v>1353.7997739999998</v>
      </c>
      <c r="AY329" s="786">
        <f>+IF(AX329=0,0,AX329/AX308*100)</f>
        <v>100</v>
      </c>
      <c r="AZ329" s="785">
        <f t="shared" si="304"/>
        <v>3317.2192049999999</v>
      </c>
      <c r="BA329" s="786">
        <f>+IF(AZ329=0,0,AZ329/AZ308*100)</f>
        <v>99.999999969854272</v>
      </c>
      <c r="BB329" s="785">
        <v>742.30853400000001</v>
      </c>
      <c r="BC329" s="786">
        <f>+IF(BB329=0,0,BB329/BB308*100)</f>
        <v>100</v>
      </c>
      <c r="BD329" s="785">
        <v>510.307275</v>
      </c>
      <c r="BE329" s="786">
        <f>+IF(BD329=0,0,BD329/BD308*100)</f>
        <v>100</v>
      </c>
      <c r="BF329" s="785">
        <v>400.10313400000001</v>
      </c>
      <c r="BG329" s="786">
        <f>+IF(BF329=0,0,BF329/BF308*100)</f>
        <v>100</v>
      </c>
      <c r="BH329" s="785">
        <f t="shared" si="305"/>
        <v>1652.7189429999999</v>
      </c>
      <c r="BI329" s="786">
        <f>+IF(BH329=0,0,BH329/BH308*100)</f>
        <v>100</v>
      </c>
      <c r="BJ329" s="785">
        <f t="shared" si="291"/>
        <v>4969.9381479999993</v>
      </c>
      <c r="BK329" s="786">
        <f>+IF(BJ329=0,0,BJ329/BJ308*100)</f>
        <v>99.999999979879021</v>
      </c>
      <c r="BL329" s="785">
        <v>1154.8850580000001</v>
      </c>
      <c r="BM329" s="786">
        <f>+IF(BL329=0,0,BL329/BL308*100)</f>
        <v>92.935629881831218</v>
      </c>
      <c r="BN329" s="785">
        <v>1091.0972980000001</v>
      </c>
      <c r="BO329" s="786">
        <f>+IF(BN329=0,0,BN329/BN308*100)</f>
        <v>100.00371456381687</v>
      </c>
      <c r="BP329" s="785">
        <v>833.918676</v>
      </c>
      <c r="BQ329" s="786">
        <f>+IF(BP329=0,0,BP329/BP308*100)</f>
        <v>100</v>
      </c>
      <c r="BR329" s="785">
        <f t="shared" si="306"/>
        <v>3079.9010320000007</v>
      </c>
      <c r="BS329" s="786">
        <f>+IF(BR329=0,0,BR329/BR308*100)</f>
        <v>97.229918314009467</v>
      </c>
      <c r="BT329" s="785">
        <v>822.58752500000003</v>
      </c>
      <c r="BU329" s="786">
        <f>+IF(BT329=0,0,BT329/BT308*100)</f>
        <v>100</v>
      </c>
      <c r="BV329" s="785">
        <v>2119.2857509999999</v>
      </c>
      <c r="BW329" s="786">
        <f>+IF(BV329=0,0,BV329/BV308*100)</f>
        <v>99.848792726410409</v>
      </c>
      <c r="BX329" s="785">
        <v>1919.8955899999999</v>
      </c>
      <c r="BY329" s="786">
        <f>+IF(BX329=0,0,BX329/BX308*100)</f>
        <v>98.578257248880917</v>
      </c>
      <c r="BZ329" s="785">
        <f t="shared" si="307"/>
        <v>4861.7688659999994</v>
      </c>
      <c r="CA329" s="786">
        <f>+IF(BZ329=0,0,BZ329/BZ308*100)</f>
        <v>99.368462774783239</v>
      </c>
      <c r="CB329" s="785">
        <f t="shared" si="292"/>
        <v>7941.6698980000001</v>
      </c>
      <c r="CC329" s="786">
        <f>+IF(CB329=0,0,CB329/CB308*100)</f>
        <v>98.528029785312114</v>
      </c>
      <c r="CE329" s="785">
        <f t="shared" si="298"/>
        <v>9239.9201099999991</v>
      </c>
      <c r="CF329" s="786">
        <f>+IF(CE329=0,0,CE329/CE308*100)</f>
        <v>99.51311060036501</v>
      </c>
      <c r="CG329" s="785">
        <v>1571.8461909999999</v>
      </c>
      <c r="CH329" s="786">
        <f>+IF(CG329=0,0,CG329/CG308*100)</f>
        <v>98.637175566727549</v>
      </c>
      <c r="CI329" s="785">
        <v>970.65660400000002</v>
      </c>
      <c r="CJ329" s="786">
        <f>+IF(CI329=0,0,CI329/CI308*100)</f>
        <v>99.999999896976959</v>
      </c>
      <c r="CK329" s="785">
        <v>744.21998099999996</v>
      </c>
      <c r="CL329" s="786">
        <f>+IF(CK329=0,0,CK329/CK308*100)</f>
        <v>97.087554113492274</v>
      </c>
      <c r="CM329" s="785">
        <f t="shared" si="308"/>
        <v>3286.7227759999996</v>
      </c>
      <c r="CN329" s="786">
        <f>+IF(CM329=0,0,CM329/CM308*100)</f>
        <v>98.677700653210735</v>
      </c>
      <c r="CO329" s="785">
        <v>480.19060200000001</v>
      </c>
      <c r="CP329" s="786">
        <f>+IF(CO329=0,0,CO329/CO308*100)</f>
        <v>100.00000041650128</v>
      </c>
      <c r="CQ329" s="785">
        <v>866.530621</v>
      </c>
      <c r="CR329" s="786">
        <f>+IF(CQ329=0,0,CQ329/CQ308*100)</f>
        <v>99.999999884597273</v>
      </c>
      <c r="CS329" s="785">
        <v>1776.18552</v>
      </c>
      <c r="CT329" s="786">
        <f>+IF(CS329=0,0,CS329/CS308*100)</f>
        <v>100</v>
      </c>
      <c r="CU329" s="785">
        <f t="shared" si="309"/>
        <v>3122.906743</v>
      </c>
      <c r="CV329" s="786">
        <f>+IF(CU329=0,0,CU329/CU308*100)</f>
        <v>100.00000003202145</v>
      </c>
      <c r="CW329" s="785">
        <f t="shared" si="293"/>
        <v>6409.6295190000001</v>
      </c>
      <c r="CX329" s="786">
        <f>+IF(CW329=0,0,CW329/CW308*100)</f>
        <v>99.317556151280755</v>
      </c>
      <c r="CY329" s="785">
        <v>809.69203700000003</v>
      </c>
      <c r="CZ329" s="786">
        <f>+IF(CY329=0,0,CY329/CY308*100)</f>
        <v>100.00111228711177</v>
      </c>
      <c r="DA329" s="785">
        <v>1032.80935</v>
      </c>
      <c r="DB329" s="786">
        <f>+IF(DA329=0,0,DA329/DA308*100)</f>
        <v>100</v>
      </c>
      <c r="DC329" s="785">
        <v>986.14728400000001</v>
      </c>
      <c r="DD329" s="786">
        <f>+IF(DC329=0,0,DC329/DC308*100)</f>
        <v>99.881029379407877</v>
      </c>
      <c r="DE329" s="785">
        <f t="shared" si="310"/>
        <v>2828.6486709999999</v>
      </c>
      <c r="DF329" s="786">
        <f>+IF(DE329=0,0,DE329/DE308*100)</f>
        <v>99.958809417107588</v>
      </c>
      <c r="DG329" s="785">
        <v>1.6419199999999998</v>
      </c>
      <c r="DH329" s="786">
        <f>+IF(DG329=0,0,DG329/DG308*100)</f>
        <v>100</v>
      </c>
      <c r="DI329" s="785">
        <v>0</v>
      </c>
      <c r="DJ329" s="786">
        <f>+IF(DI329=0,0,DI329/DI308*100)</f>
        <v>0</v>
      </c>
      <c r="DK329" s="785">
        <v>0</v>
      </c>
      <c r="DL329" s="786">
        <f>+IF(DK329=0,0,DK329/DK308*100)</f>
        <v>0</v>
      </c>
      <c r="DM329" s="785">
        <f t="shared" si="311"/>
        <v>1.6419199999999998</v>
      </c>
      <c r="DN329" s="786">
        <f>+IF(DM329=0,0,DM329/DM308*100)</f>
        <v>100</v>
      </c>
      <c r="DO329" s="785">
        <f t="shared" si="294"/>
        <v>2830.2905909999999</v>
      </c>
      <c r="DP329" s="786">
        <f>+IF(DO329=0,0,DO329/DO308*100)</f>
        <v>99.958833302923537</v>
      </c>
      <c r="DR329" s="785">
        <f t="shared" si="299"/>
        <v>3368.6486486486483</v>
      </c>
      <c r="DS329" s="786">
        <f>+IF(DR329=0,0,DR329/DR308*100)</f>
        <v>100</v>
      </c>
      <c r="DT329" s="785">
        <v>85.585585585585576</v>
      </c>
      <c r="DU329" s="786">
        <f>+IF(DT329=0,0,DT329/DT308*100)</f>
        <v>100</v>
      </c>
      <c r="DV329" s="785">
        <v>85.585585585585576</v>
      </c>
      <c r="DW329" s="786">
        <f>+IF(DV329=0,0,DV329/DV308*100)</f>
        <v>100</v>
      </c>
      <c r="DX329" s="785">
        <v>285.85585585585579</v>
      </c>
      <c r="DY329" s="786">
        <f>+IF(DX329=0,0,DX329/DX308*100)</f>
        <v>100</v>
      </c>
      <c r="DZ329" s="785">
        <f t="shared" si="312"/>
        <v>457.02702702702697</v>
      </c>
      <c r="EA329" s="786">
        <f>+IF(DZ329=0,0,DZ329/DZ308*100)</f>
        <v>100</v>
      </c>
      <c r="EB329" s="785">
        <v>85.585585585585576</v>
      </c>
      <c r="EC329" s="786">
        <f>+IF(EB329=0,0,EB329/EB308*100)</f>
        <v>100</v>
      </c>
      <c r="ED329" s="785">
        <v>85.585585585585576</v>
      </c>
      <c r="EE329" s="786">
        <f>+IF(ED329=0,0,ED329/ED308*100)</f>
        <v>100</v>
      </c>
      <c r="EF329" s="785">
        <v>285.85585585585579</v>
      </c>
      <c r="EG329" s="786">
        <f>+IF(EF329=0,0,EF329/EF308*100)</f>
        <v>100</v>
      </c>
      <c r="EH329" s="785">
        <f t="shared" si="313"/>
        <v>457.02702702702697</v>
      </c>
      <c r="EI329" s="786">
        <f>+IF(EH329=0,0,EH329/EH308*100)</f>
        <v>100</v>
      </c>
      <c r="EJ329" s="785">
        <f t="shared" si="295"/>
        <v>914.05405405405395</v>
      </c>
      <c r="EK329" s="786">
        <f>+IF(EJ329=0,0,EJ329/EJ308*100)</f>
        <v>100</v>
      </c>
      <c r="EL329" s="785">
        <v>85.585585585585576</v>
      </c>
      <c r="EM329" s="786">
        <f>+IF(EL329=0,0,EL329/EL308*100)</f>
        <v>100</v>
      </c>
      <c r="EN329" s="785">
        <v>85.585585585585576</v>
      </c>
      <c r="EO329" s="786">
        <f>+IF(EN329=0,0,EN329/EN308*100)</f>
        <v>100</v>
      </c>
      <c r="EP329" s="785">
        <v>285.85585585585579</v>
      </c>
      <c r="EQ329" s="786">
        <f>+IF(EP329=0,0,EP329/EP308*100)</f>
        <v>100</v>
      </c>
      <c r="ER329" s="785">
        <f t="shared" si="314"/>
        <v>457.02702702702697</v>
      </c>
      <c r="ES329" s="786">
        <f>+IF(ER329=0,0,ER329/ER308*100)</f>
        <v>100</v>
      </c>
      <c r="ET329" s="785">
        <v>85.585585585585576</v>
      </c>
      <c r="EU329" s="786">
        <f>+IF(ET329=0,0,ET329/ET308*100)</f>
        <v>100</v>
      </c>
      <c r="EV329" s="785">
        <v>1626.1261261261263</v>
      </c>
      <c r="EW329" s="786">
        <f>+IF(EV329=0,0,EV329/EV308*100)</f>
        <v>100</v>
      </c>
      <c r="EX329" s="785">
        <v>285.85585585585579</v>
      </c>
      <c r="EY329" s="786">
        <f>+IF(EX329=0,0,EX329/EX308*100)</f>
        <v>100</v>
      </c>
      <c r="EZ329" s="785">
        <f t="shared" si="315"/>
        <v>1997.5675675675675</v>
      </c>
      <c r="FA329" s="786">
        <f>+IF(EZ329=0,0,EZ329/EZ308*100)</f>
        <v>100</v>
      </c>
      <c r="FB329" s="785">
        <f t="shared" si="296"/>
        <v>2454.5945945945946</v>
      </c>
      <c r="FC329" s="786">
        <f>+IF(FB329=0,0,FB329/FB308*100)</f>
        <v>100</v>
      </c>
      <c r="FD329" s="785">
        <v>0</v>
      </c>
      <c r="FE329" s="786">
        <f>+IF(FD329=0,0,FD329/FD308*100)</f>
        <v>0</v>
      </c>
      <c r="FF329" s="785">
        <v>0</v>
      </c>
      <c r="FG329" s="786">
        <f>+IF(FF329=0,0,FF329/FF308*100)</f>
        <v>0</v>
      </c>
      <c r="FH329" s="785">
        <v>0</v>
      </c>
      <c r="FI329" s="786">
        <f>+IF(FH329=0,0,FH329/FH308*100)</f>
        <v>0</v>
      </c>
      <c r="FJ329" s="785">
        <v>0</v>
      </c>
      <c r="FK329" s="786">
        <f>+IF(FJ329=0,0,FJ329/FJ308*100)</f>
        <v>0</v>
      </c>
    </row>
    <row r="330" spans="2:167" s="648" customFormat="1" ht="13.5" customHeight="1">
      <c r="B330" s="771"/>
      <c r="C330" s="796" t="s">
        <v>4852</v>
      </c>
      <c r="D330" s="809"/>
      <c r="E330" s="797">
        <f t="shared" si="297"/>
        <v>2.0140999999999964E-2</v>
      </c>
      <c r="F330" s="727">
        <f>+IF(E330=0,0,E330/E303*100)</f>
        <v>1.9633498838745396E-5</v>
      </c>
      <c r="G330" s="797">
        <v>0</v>
      </c>
      <c r="H330" s="727">
        <f>+IF(G330=0,0,G330/G303*100)</f>
        <v>0</v>
      </c>
      <c r="I330" s="797">
        <v>0</v>
      </c>
      <c r="J330" s="727">
        <f>+IF(I330=0,0,I330/I303*100)</f>
        <v>0</v>
      </c>
      <c r="K330" s="797">
        <v>2.9999999999752447E-6</v>
      </c>
      <c r="L330" s="727">
        <f>+IF(K330=0,0,K330/K303*100)</f>
        <v>3.5070908638313587E-8</v>
      </c>
      <c r="M330" s="797">
        <f t="shared" si="300"/>
        <v>2.9999999999752447E-6</v>
      </c>
      <c r="N330" s="727">
        <f>+IF(M330=0,0,M330/M303*100)</f>
        <v>1.4979778282617137E-8</v>
      </c>
      <c r="O330" s="797">
        <v>0</v>
      </c>
      <c r="P330" s="727">
        <f>+IF(O330=0,0,O330/O303*100)</f>
        <v>0</v>
      </c>
      <c r="Q330" s="797">
        <v>0</v>
      </c>
      <c r="R330" s="727">
        <f>+IF(Q330=0,0,Q330/Q303*100)</f>
        <v>0</v>
      </c>
      <c r="S330" s="797">
        <v>0</v>
      </c>
      <c r="T330" s="727">
        <f>+IF(S330=0,0,S330/S303*100)</f>
        <v>0</v>
      </c>
      <c r="U330" s="797">
        <f t="shared" si="301"/>
        <v>0</v>
      </c>
      <c r="V330" s="727">
        <f>+IF(U330=0,0,U330/U303*100)</f>
        <v>0</v>
      </c>
      <c r="W330" s="797">
        <f t="shared" si="289"/>
        <v>2.9999999999752447E-6</v>
      </c>
      <c r="X330" s="727">
        <f>+IF(W330=0,0,W330/W303*100)</f>
        <v>6.9602267532075494E-9</v>
      </c>
      <c r="Y330" s="797">
        <v>0</v>
      </c>
      <c r="Z330" s="727">
        <f>+IF(Y330=0,0,Y330/Y303*100)</f>
        <v>0</v>
      </c>
      <c r="AA330" s="797">
        <v>2.0137999999999989E-2</v>
      </c>
      <c r="AB330" s="727">
        <f>+IF(AA330=0,0,AA330/AA303*100)</f>
        <v>2.4164504107841551E-4</v>
      </c>
      <c r="AC330" s="797">
        <v>0</v>
      </c>
      <c r="AD330" s="727">
        <f>+IF(AC330=0,0,AC330/AC303*100)</f>
        <v>0</v>
      </c>
      <c r="AE330" s="797">
        <f t="shared" si="302"/>
        <v>2.0137999999999989E-2</v>
      </c>
      <c r="AF330" s="727">
        <f>+IF(AE330=0,0,AE330/AE303*100)</f>
        <v>8.3902885260292776E-5</v>
      </c>
      <c r="AG330" s="797">
        <v>0</v>
      </c>
      <c r="AH330" s="727">
        <f>+IF(AG330=0,0,AG330/AG303*100)</f>
        <v>0</v>
      </c>
      <c r="AI330" s="797">
        <v>0</v>
      </c>
      <c r="AJ330" s="727">
        <f>+IF(AI330=0,0,AI330/AI303*100)</f>
        <v>0</v>
      </c>
      <c r="AK330" s="797">
        <v>0</v>
      </c>
      <c r="AL330" s="727">
        <f>+IF(AK330=0,0,AK330/AK303*100)</f>
        <v>0</v>
      </c>
      <c r="AM330" s="797">
        <f t="shared" si="303"/>
        <v>0</v>
      </c>
      <c r="AN330" s="727">
        <f>+IF(AM330=0,0,AM330/AM303*100)</f>
        <v>0</v>
      </c>
      <c r="AO330" s="797">
        <f t="shared" si="290"/>
        <v>2.0137999999999989E-2</v>
      </c>
      <c r="AP330" s="727">
        <f>+IF(AO330=0,0,AO330/AO303*100)</f>
        <v>3.3855147930446701E-5</v>
      </c>
      <c r="AQ330" s="651"/>
      <c r="AR330" s="797">
        <v>6.7596999999999546E-2</v>
      </c>
      <c r="AS330" s="727">
        <f>+IF(AR330=0,0,AR330/AR303*100)</f>
        <v>4.8773111598489688E-5</v>
      </c>
      <c r="AT330" s="797">
        <v>2.3347000000000007E-2</v>
      </c>
      <c r="AU330" s="727">
        <f>+IF(AT330=0,0,AT330/AT303*100)</f>
        <v>1.8025486550978892E-4</v>
      </c>
      <c r="AV330" s="797">
        <v>5.4307999999999995E-2</v>
      </c>
      <c r="AW330" s="727">
        <f>+IF(AV330=0,0,AV330/AV303*100)</f>
        <v>5.217893148531758E-4</v>
      </c>
      <c r="AX330" s="797">
        <v>-1.9541000000000253E-2</v>
      </c>
      <c r="AY330" s="727">
        <f>+IF(AX330=0,0,AX330/AX303*100)</f>
        <v>-1.8249187281325975E-4</v>
      </c>
      <c r="AZ330" s="797">
        <f t="shared" si="304"/>
        <v>5.8113999999999749E-2</v>
      </c>
      <c r="BA330" s="727">
        <f>+IF(AZ330=0,0,AZ330/AZ303*100)</f>
        <v>1.7058175087750619E-4</v>
      </c>
      <c r="BB330" s="797">
        <v>4.201000000000038E-3</v>
      </c>
      <c r="BC330" s="727">
        <f>+IF(BB330=0,0,BB330/BB303*100)</f>
        <v>3.9223891683953793E-5</v>
      </c>
      <c r="BD330" s="797">
        <v>-1.5000000000005287E-4</v>
      </c>
      <c r="BE330" s="727">
        <f>+IF(BD330=0,0,BD330/BD303*100)</f>
        <v>-1.360358095035348E-6</v>
      </c>
      <c r="BF330" s="797">
        <v>-9.8999999999993624E-5</v>
      </c>
      <c r="BG330" s="727">
        <f>+IF(BF330=0,0,BF330/BF303*100)</f>
        <v>-1.2625415576297237E-6</v>
      </c>
      <c r="BH330" s="797">
        <f t="shared" si="305"/>
        <v>3.951999999999992E-3</v>
      </c>
      <c r="BI330" s="727">
        <f>+IF(BH330=0,0,BH330/BH303*100)</f>
        <v>1.3361217224044995E-5</v>
      </c>
      <c r="BJ330" s="797">
        <f t="shared" si="291"/>
        <v>6.2065999999999739E-2</v>
      </c>
      <c r="BK330" s="727">
        <f>+IF(BJ330=0,0,BJ330/BJ303*100)</f>
        <v>9.7517111127053097E-5</v>
      </c>
      <c r="BL330" s="797">
        <v>4.0000000000040004E-6</v>
      </c>
      <c r="BM330" s="727">
        <f>+IF(BL330=0,0,BL330/BL303*100)</f>
        <v>4.0187001947134697E-8</v>
      </c>
      <c r="BN330" s="797">
        <v>-4.0910000000001778E-3</v>
      </c>
      <c r="BO330" s="727">
        <f>+IF(BN330=0,0,BN330/BN303*100)</f>
        <v>-3.6112742889415473E-5</v>
      </c>
      <c r="BP330" s="797">
        <v>3.839999999998428E-4</v>
      </c>
      <c r="BQ330" s="727">
        <f>+IF(BP330=0,0,BP330/BP303*100)</f>
        <v>3.4905309858023654E-6</v>
      </c>
      <c r="BR330" s="797">
        <f t="shared" si="306"/>
        <v>-3.703000000000331E-3</v>
      </c>
      <c r="BS330" s="727">
        <f>+IF(BR330=0,0,BR330/BR303*100)</f>
        <v>-1.1470408560558576E-5</v>
      </c>
      <c r="BT330" s="797">
        <v>-2.0999999999991165E-4</v>
      </c>
      <c r="BU330" s="727">
        <f>+IF(BT330=0,0,BT330/BT303*100)</f>
        <v>-1.7891758733476257E-6</v>
      </c>
      <c r="BV330" s="797">
        <v>4.3320000000000485E-3</v>
      </c>
      <c r="BW330" s="727">
        <f>+IF(BV330=0,0,BV330/BV303*100)</f>
        <v>2.7353568619732602E-5</v>
      </c>
      <c r="BX330" s="797">
        <v>5.1120000000000054E-3</v>
      </c>
      <c r="BY330" s="727">
        <f>+IF(BX330=0,0,BX330/BX303*100)</f>
        <v>3.3874117982003583E-5</v>
      </c>
      <c r="BZ330" s="797">
        <f t="shared" si="307"/>
        <v>9.2340000000001414E-3</v>
      </c>
      <c r="CA330" s="727">
        <f>+IF(BZ330=0,0,BZ330/BZ303*100)</f>
        <v>2.1642793808158532E-5</v>
      </c>
      <c r="CB330" s="797">
        <f t="shared" si="292"/>
        <v>5.5309999999998104E-3</v>
      </c>
      <c r="CC330" s="727">
        <f>+IF(CB330=0,0,CB330/CB303*100)</f>
        <v>7.3797300301104926E-6</v>
      </c>
      <c r="CE330" s="797">
        <f t="shared" si="298"/>
        <v>3.1110000000000224E-2</v>
      </c>
      <c r="CF330" s="727">
        <f>+IF(CE330=0,0,CE330/CE303*100)</f>
        <v>1.5725093289001296E-5</v>
      </c>
      <c r="CG330" s="797">
        <v>-2.1589999999999752E-3</v>
      </c>
      <c r="CH330" s="727">
        <f>+IF(CG330=0,0,CG330/CG303*100)</f>
        <v>-1.5119223504955453E-5</v>
      </c>
      <c r="CI330" s="797">
        <v>6.9388939039072284E-18</v>
      </c>
      <c r="CJ330" s="727">
        <f>+IF(CI330=0,0,CI330/CI303*100)</f>
        <v>5.3835159444681808E-20</v>
      </c>
      <c r="CK330" s="797">
        <v>-6.09999999999708E-5</v>
      </c>
      <c r="CL330" s="727">
        <f>+IF(CK330=0,0,CK330/CK303*100)</f>
        <v>-4.0754632574121188E-7</v>
      </c>
      <c r="CM330" s="797">
        <f t="shared" si="308"/>
        <v>-2.219999999999939E-3</v>
      </c>
      <c r="CN330" s="727">
        <f>+IF(CM330=0,0,CM330/CM303*100)</f>
        <v>-5.2685780539531574E-6</v>
      </c>
      <c r="CO330" s="797">
        <v>2.232999999999982E-3</v>
      </c>
      <c r="CP330" s="727">
        <f>+IF(CO330=0,0,CO330/CO303*100)</f>
        <v>1.7962005874233444E-5</v>
      </c>
      <c r="CQ330" s="797">
        <v>1.1989000000000118E-2</v>
      </c>
      <c r="CR330" s="727">
        <f>+IF(CQ330=0,0,CQ330/CQ303*100)</f>
        <v>1.1583318324954106E-4</v>
      </c>
      <c r="CS330" s="797">
        <v>1.6031000000000073E-2</v>
      </c>
      <c r="CT330" s="727">
        <f>+IF(CS330=0,0,CS330/CS303*100)</f>
        <v>1.0490258761974853E-4</v>
      </c>
      <c r="CU330" s="797">
        <f t="shared" si="309"/>
        <v>3.0253000000000172E-2</v>
      </c>
      <c r="CV330" s="727">
        <f>+IF(CU330=0,0,CU330/CU303*100)</f>
        <v>7.9479669332498324E-5</v>
      </c>
      <c r="CW330" s="797">
        <f t="shared" si="293"/>
        <v>2.8033000000000231E-2</v>
      </c>
      <c r="CX330" s="727">
        <f>+IF(CW330=0,0,CW330/CW303*100)</f>
        <v>3.4953678529295144E-5</v>
      </c>
      <c r="CY330" s="797">
        <v>8.2349999999999923E-3</v>
      </c>
      <c r="CZ330" s="727">
        <f>+IF(CY330=0,0,CY330/CY303*100)</f>
        <v>4.3947260774152195E-5</v>
      </c>
      <c r="DA330" s="797">
        <v>-4.7699999999999826E-4</v>
      </c>
      <c r="DB330" s="727">
        <f>+IF(DA330=0,0,DA330/DA303*100)</f>
        <v>-2.7500831288872669E-6</v>
      </c>
      <c r="DC330" s="797">
        <v>-4.6810000000000003E-3</v>
      </c>
      <c r="DD330" s="727">
        <f>+IF(DC330=0,0,DC330/DC303*100)</f>
        <v>-2.6744095382416595E-5</v>
      </c>
      <c r="DE330" s="797">
        <f t="shared" si="310"/>
        <v>3.0769999999999938E-3</v>
      </c>
      <c r="DF330" s="727">
        <f>+IF(DE330=0,0,DE330/DE303*100)</f>
        <v>5.7421469896148482E-6</v>
      </c>
      <c r="DG330" s="797">
        <v>0</v>
      </c>
      <c r="DH330" s="727">
        <f>+IF(DG330=0,0,DG330/DG303*100)</f>
        <v>0</v>
      </c>
      <c r="DI330" s="797">
        <v>0</v>
      </c>
      <c r="DJ330" s="727">
        <f>+IF(DI330=0,0,DI330/DI303*100)</f>
        <v>0</v>
      </c>
      <c r="DK330" s="797">
        <v>0</v>
      </c>
      <c r="DL330" s="727">
        <f>+IF(DK330=0,0,DK330/DK303*100)</f>
        <v>0</v>
      </c>
      <c r="DM330" s="797">
        <f t="shared" si="311"/>
        <v>0</v>
      </c>
      <c r="DN330" s="727">
        <f>+IF(DM330=0,0,DM330/DM303*100)</f>
        <v>0</v>
      </c>
      <c r="DO330" s="797">
        <f t="shared" si="294"/>
        <v>3.0769999999999938E-3</v>
      </c>
      <c r="DP330" s="727">
        <f>+IF(DO330=0,0,DO330/DO303*100)</f>
        <v>2.6156906379983359E-6</v>
      </c>
      <c r="DR330" s="797">
        <f t="shared" si="299"/>
        <v>0</v>
      </c>
      <c r="DS330" s="727">
        <f>+IF(DR330=0,0,DR330/DR303*100)</f>
        <v>0</v>
      </c>
      <c r="DT330" s="797">
        <v>0</v>
      </c>
      <c r="DU330" s="727">
        <f>+IF(DT330=0,0,DT330/DT303*100)</f>
        <v>0</v>
      </c>
      <c r="DV330" s="797">
        <v>0</v>
      </c>
      <c r="DW330" s="727">
        <f>+IF(DV330=0,0,DV330/DV303*100)</f>
        <v>0</v>
      </c>
      <c r="DX330" s="797">
        <v>0</v>
      </c>
      <c r="DY330" s="727">
        <f>+IF(DX330=0,0,DX330/DX303*100)</f>
        <v>0</v>
      </c>
      <c r="DZ330" s="797">
        <f t="shared" si="312"/>
        <v>0</v>
      </c>
      <c r="EA330" s="727">
        <f>+IF(DZ330=0,0,DZ330/DZ303*100)</f>
        <v>0</v>
      </c>
      <c r="EB330" s="797">
        <v>0</v>
      </c>
      <c r="EC330" s="727">
        <f>+IF(EB330=0,0,EB330/EB303*100)</f>
        <v>0</v>
      </c>
      <c r="ED330" s="797">
        <v>0</v>
      </c>
      <c r="EE330" s="727">
        <f>+IF(ED330=0,0,ED330/ED303*100)</f>
        <v>0</v>
      </c>
      <c r="EF330" s="797">
        <v>0</v>
      </c>
      <c r="EG330" s="727">
        <f>+IF(EF330=0,0,EF330/EF303*100)</f>
        <v>0</v>
      </c>
      <c r="EH330" s="797">
        <f t="shared" si="313"/>
        <v>0</v>
      </c>
      <c r="EI330" s="727">
        <f>+IF(EH330=0,0,EH330/EH303*100)</f>
        <v>0</v>
      </c>
      <c r="EJ330" s="797">
        <f t="shared" si="295"/>
        <v>0</v>
      </c>
      <c r="EK330" s="727">
        <f>+IF(EJ330=0,0,EJ330/EJ303*100)</f>
        <v>0</v>
      </c>
      <c r="EL330" s="797">
        <v>0</v>
      </c>
      <c r="EM330" s="727">
        <f>+IF(EL330=0,0,EL330/EL303*100)</f>
        <v>0</v>
      </c>
      <c r="EN330" s="797">
        <v>0</v>
      </c>
      <c r="EO330" s="727">
        <f>+IF(EN330=0,0,EN330/EN303*100)</f>
        <v>0</v>
      </c>
      <c r="EP330" s="797">
        <v>0</v>
      </c>
      <c r="EQ330" s="727">
        <f>+IF(EP330=0,0,EP330/EP303*100)</f>
        <v>0</v>
      </c>
      <c r="ER330" s="797">
        <f t="shared" si="314"/>
        <v>0</v>
      </c>
      <c r="ES330" s="727">
        <f>+IF(ER330=0,0,ER330/ER303*100)</f>
        <v>0</v>
      </c>
      <c r="ET330" s="797">
        <v>0</v>
      </c>
      <c r="EU330" s="727">
        <f>+IF(ET330=0,0,ET330/ET303*100)</f>
        <v>0</v>
      </c>
      <c r="EV330" s="797">
        <v>0</v>
      </c>
      <c r="EW330" s="727">
        <f>+IF(EV330=0,0,EV330/EV303*100)</f>
        <v>0</v>
      </c>
      <c r="EX330" s="797">
        <v>0</v>
      </c>
      <c r="EY330" s="727">
        <f>+IF(EX330=0,0,EX330/EX303*100)</f>
        <v>0</v>
      </c>
      <c r="EZ330" s="797">
        <f t="shared" si="315"/>
        <v>0</v>
      </c>
      <c r="FA330" s="727">
        <f>+IF(EZ330=0,0,EZ330/EZ303*100)</f>
        <v>0</v>
      </c>
      <c r="FB330" s="797">
        <f t="shared" si="296"/>
        <v>0</v>
      </c>
      <c r="FC330" s="727">
        <f>+IF(FB330=0,0,FB330/FB303*100)</f>
        <v>0</v>
      </c>
      <c r="FD330" s="797">
        <v>0</v>
      </c>
      <c r="FE330" s="727">
        <f>+IF(FD330=0,0,FD330/FD303*100)</f>
        <v>0</v>
      </c>
      <c r="FF330" s="797">
        <v>0</v>
      </c>
      <c r="FG330" s="727">
        <f>+IF(FF330=0,0,FF330/FF303*100)</f>
        <v>0</v>
      </c>
      <c r="FH330" s="797">
        <v>0</v>
      </c>
      <c r="FI330" s="727">
        <f>+IF(FH330=0,0,FH330/FH303*100)</f>
        <v>0</v>
      </c>
      <c r="FJ330" s="797">
        <v>0</v>
      </c>
      <c r="FK330" s="727">
        <f>+IF(FJ330=0,0,FJ330/FJ303*100)</f>
        <v>0</v>
      </c>
    </row>
    <row r="331" spans="2:167" s="648" customFormat="1" ht="13.5" customHeight="1">
      <c r="B331" s="771"/>
      <c r="C331" s="796" t="s">
        <v>4853</v>
      </c>
      <c r="D331" s="809"/>
      <c r="E331" s="797">
        <f t="shared" si="297"/>
        <v>2717.6583040378619</v>
      </c>
      <c r="F331" s="727">
        <f>+IF(E331=0,0,E331/E303*100)</f>
        <v>2.6491803364497413</v>
      </c>
      <c r="G331" s="797">
        <v>825.73716528041007</v>
      </c>
      <c r="H331" s="727">
        <f>+IF(G331=0,0,G331/G303*100)</f>
        <v>11.83824203979577</v>
      </c>
      <c r="I331" s="797">
        <v>-346.03594669110765</v>
      </c>
      <c r="J331" s="727">
        <f>+IF(I331=0,0,I331/I303*100)</f>
        <v>-7.693563080196383</v>
      </c>
      <c r="K331" s="797">
        <v>715.48902749037302</v>
      </c>
      <c r="L331" s="727">
        <f>+IF(K331=0,0,K331/K303*100)</f>
        <v>8.3642834383459235</v>
      </c>
      <c r="M331" s="797">
        <f t="shared" si="300"/>
        <v>1195.1902460796755</v>
      </c>
      <c r="N331" s="727">
        <f>+IF(M331=0,0,M331/M303*100)</f>
        <v>5.9678949639892966</v>
      </c>
      <c r="O331" s="797">
        <v>-80.56740824312449</v>
      </c>
      <c r="P331" s="727">
        <f>+IF(O331=0,0,O331/O303*100)</f>
        <v>-0.92505836415238096</v>
      </c>
      <c r="Q331" s="797">
        <v>274.98779482220186</v>
      </c>
      <c r="R331" s="727">
        <f>+IF(Q331=0,0,Q331/Q303*100)</f>
        <v>3.4239754876317954</v>
      </c>
      <c r="S331" s="797">
        <v>-370.973561725016</v>
      </c>
      <c r="T331" s="727">
        <f>+IF(S331=0,0,S331/S303*100)</f>
        <v>-5.8565263372392176</v>
      </c>
      <c r="U331" s="797">
        <f t="shared" si="301"/>
        <v>-176.55317514593861</v>
      </c>
      <c r="V331" s="727">
        <f>+IF(U331=0,0,U331/U303*100)</f>
        <v>-0.76512601599426788</v>
      </c>
      <c r="W331" s="797">
        <f t="shared" si="289"/>
        <v>1018.6370709337368</v>
      </c>
      <c r="X331" s="727">
        <f>+IF(W331=0,0,W331/W303*100)</f>
        <v>2.3633149976601588</v>
      </c>
      <c r="Y331" s="797">
        <v>1447.1812589309725</v>
      </c>
      <c r="Z331" s="727">
        <f>+IF(Y331=0,0,Y331/Y303*100)</f>
        <v>18.963337063093956</v>
      </c>
      <c r="AA331" s="797">
        <v>419.73019412039844</v>
      </c>
      <c r="AB331" s="727">
        <f>+IF(AA331=0,0,AA331/AA303*100)</f>
        <v>5.0365339159834663</v>
      </c>
      <c r="AC331" s="797">
        <v>94.822055994634297</v>
      </c>
      <c r="AD331" s="727">
        <f>+IF(AC331=0,0,AC331/AC303*100)</f>
        <v>1.1799103869383023</v>
      </c>
      <c r="AE331" s="797">
        <f t="shared" si="302"/>
        <v>1961.7335090460051</v>
      </c>
      <c r="AF331" s="727">
        <f>+IF(AE331=0,0,AE331/AE303*100)</f>
        <v>8.1733588996304789</v>
      </c>
      <c r="AG331" s="797">
        <v>-372.40003310476993</v>
      </c>
      <c r="AH331" s="727">
        <f>+IF(AG331=0,0,AG331/AG303*100)</f>
        <v>-3.3927322060980964</v>
      </c>
      <c r="AI331" s="797">
        <v>131.05908759519104</v>
      </c>
      <c r="AJ331" s="727">
        <f>+IF(AI331=0,0,AI331/AI303*100)</f>
        <v>1.0923490905257449</v>
      </c>
      <c r="AK331" s="797">
        <v>-21.371330432300965</v>
      </c>
      <c r="AL331" s="727">
        <f>+IF(AK331=0,0,AK331/AK303*100)</f>
        <v>-0.17087558578013962</v>
      </c>
      <c r="AM331" s="797">
        <f t="shared" si="303"/>
        <v>-262.71227594187985</v>
      </c>
      <c r="AN331" s="727">
        <f>+IF(AM331=0,0,AM331/AM303*100)</f>
        <v>-0.74042520465805717</v>
      </c>
      <c r="AO331" s="797">
        <f t="shared" si="290"/>
        <v>1699.0212331041253</v>
      </c>
      <c r="AP331" s="727">
        <f>+IF(AO331=0,0,AO331/AO303*100)</f>
        <v>2.8563221364440441</v>
      </c>
      <c r="AQ331" s="651"/>
      <c r="AR331" s="797">
        <v>7205.820771317005</v>
      </c>
      <c r="AS331" s="727">
        <f>+IF(AR331=0,0,AR331/AR303*100)</f>
        <v>5.1991996780650283</v>
      </c>
      <c r="AT331" s="797">
        <v>1466.5534994749996</v>
      </c>
      <c r="AU331" s="727">
        <f>+IF(AT331=0,0,AT331/AT303*100)</f>
        <v>11.322799666371537</v>
      </c>
      <c r="AV331" s="797">
        <v>270.34187721580088</v>
      </c>
      <c r="AW331" s="727">
        <f>+IF(AV331=0,0,AV331/AV303*100)</f>
        <v>2.5974350535566422</v>
      </c>
      <c r="AX331" s="797">
        <v>430.55643883520065</v>
      </c>
      <c r="AY331" s="727">
        <f>+IF(AX331=0,0,AX331/AX303*100)</f>
        <v>4.0209329550607684</v>
      </c>
      <c r="AZ331" s="797">
        <f t="shared" si="304"/>
        <v>2167.4518155260012</v>
      </c>
      <c r="BA331" s="727">
        <f>+IF(AZ331=0,0,AZ331/AZ303*100)</f>
        <v>6.3621111201269303</v>
      </c>
      <c r="BB331" s="797">
        <v>-198.42448938239923</v>
      </c>
      <c r="BC331" s="727">
        <f>+IF(BB331=0,0,BB331/BB303*100)</f>
        <v>-1.852649530820994</v>
      </c>
      <c r="BD331" s="797">
        <v>1162.790731722002</v>
      </c>
      <c r="BE331" s="727">
        <f>+IF(BD331=0,0,BD331/BD303*100)</f>
        <v>10.545411898196955</v>
      </c>
      <c r="BF331" s="797">
        <v>-358.7295624436</v>
      </c>
      <c r="BG331" s="727">
        <f>+IF(BF331=0,0,BF331/BF303*100)</f>
        <v>-4.5748583892464767</v>
      </c>
      <c r="BH331" s="797">
        <f t="shared" si="305"/>
        <v>605.63667989600276</v>
      </c>
      <c r="BI331" s="727">
        <f>+IF(BH331=0,0,BH331/BH303*100)</f>
        <v>2.0475817912297352</v>
      </c>
      <c r="BJ331" s="797">
        <f t="shared" si="291"/>
        <v>2773.0884954220037</v>
      </c>
      <c r="BK331" s="727">
        <f>+IF(BJ331=0,0,BJ331/BJ303*100)</f>
        <v>4.3570324972323204</v>
      </c>
      <c r="BL331" s="797">
        <v>744.92845741799965</v>
      </c>
      <c r="BM331" s="727">
        <f>+IF(BL331=0,0,BL331/BL303*100)</f>
        <v>7.4841103421758151</v>
      </c>
      <c r="BN331" s="797">
        <v>1021.1147350055987</v>
      </c>
      <c r="BO331" s="727">
        <f>+IF(BN331=0,0,BN331/BN303*100)</f>
        <v>9.0137506443043751</v>
      </c>
      <c r="BP331" s="797">
        <v>1045.4973468482008</v>
      </c>
      <c r="BQ331" s="727">
        <f>+IF(BP331=0,0,BP331/BP303*100)</f>
        <v>9.5034918873679732</v>
      </c>
      <c r="BR331" s="797">
        <f t="shared" si="306"/>
        <v>2811.5405392717994</v>
      </c>
      <c r="BS331" s="727">
        <f>+IF(BR331=0,0,BR331/BR303*100)</f>
        <v>8.7090247556083824</v>
      </c>
      <c r="BT331" s="797">
        <v>93.113995813600724</v>
      </c>
      <c r="BU331" s="727">
        <f>+IF(BT331=0,0,BT331/BT303*100)</f>
        <v>0.79332054657503015</v>
      </c>
      <c r="BV331" s="797">
        <v>1579.0891943802001</v>
      </c>
      <c r="BW331" s="727">
        <f>+IF(BV331=0,0,BV331/BV303*100)</f>
        <v>9.9708505621321777</v>
      </c>
      <c r="BX331" s="797">
        <v>-51.011453570598121</v>
      </c>
      <c r="BY331" s="727">
        <f>+IF(BX331=0,0,BX331/BX303*100)</f>
        <v>-0.33802190858449471</v>
      </c>
      <c r="BZ331" s="797">
        <f t="shared" si="307"/>
        <v>1621.1917366232026</v>
      </c>
      <c r="CA331" s="727">
        <f>+IF(BZ331=0,0,BZ331/BZ303*100)</f>
        <v>3.7997745808128536</v>
      </c>
      <c r="CB331" s="797">
        <f t="shared" si="292"/>
        <v>4432.7322758950022</v>
      </c>
      <c r="CC331" s="727">
        <f>+IF(CB331=0,0,CB331/CB303*100)</f>
        <v>5.9143676535641836</v>
      </c>
      <c r="CE331" s="797">
        <f t="shared" si="298"/>
        <v>8975.5838751204992</v>
      </c>
      <c r="CF331" s="727">
        <f>+IF(CE331=0,0,CE331/CE303*100)</f>
        <v>4.5368657589046801</v>
      </c>
      <c r="CG331" s="797">
        <v>1799.4125671775005</v>
      </c>
      <c r="CH331" s="727">
        <f>+IF(CG331=0,0,CG331/CG303*100)</f>
        <v>12.601074933201764</v>
      </c>
      <c r="CI331" s="797">
        <v>757.17672644730158</v>
      </c>
      <c r="CJ331" s="727">
        <f>+IF(CI331=0,0,CI331/CI303*100)</f>
        <v>5.8745284710491941</v>
      </c>
      <c r="CK331" s="797">
        <v>-21.888026161600607</v>
      </c>
      <c r="CL331" s="727">
        <f>+IF(CK331=0,0,CK331/CK303*100)</f>
        <v>-0.14623581376872327</v>
      </c>
      <c r="CM331" s="797">
        <f t="shared" si="308"/>
        <v>2534.7012674632015</v>
      </c>
      <c r="CN331" s="727">
        <f>+IF(CM331=0,0,CM331/CM303*100)</f>
        <v>6.0154375995874965</v>
      </c>
      <c r="CO331" s="797">
        <v>1026.0460261077976</v>
      </c>
      <c r="CP331" s="727">
        <f>+IF(CO331=0,0,CO331/CO303*100)</f>
        <v>8.2534011411474673</v>
      </c>
      <c r="CQ331" s="797">
        <v>-2191.3943128361998</v>
      </c>
      <c r="CR331" s="727">
        <f>+IF(CQ331=0,0,CQ331/CQ303*100)</f>
        <v>-21.172422971953889</v>
      </c>
      <c r="CS331" s="797">
        <v>3727.676527276401</v>
      </c>
      <c r="CT331" s="727">
        <f>+IF(CS331=0,0,CS331/CS303*100)</f>
        <v>24.392920810971919</v>
      </c>
      <c r="CU331" s="797">
        <f t="shared" si="309"/>
        <v>2562.3282405479986</v>
      </c>
      <c r="CV331" s="727">
        <f>+IF(CU331=0,0,CU331/CU303*100)</f>
        <v>6.731663017885035</v>
      </c>
      <c r="CW331" s="797">
        <f t="shared" si="293"/>
        <v>5097.0295080112001</v>
      </c>
      <c r="CX331" s="727">
        <f>+IF(CW331=0,0,CW331/CW303*100)</f>
        <v>6.3553644232637758</v>
      </c>
      <c r="CY331" s="797">
        <v>296.65942735040034</v>
      </c>
      <c r="CZ331" s="727">
        <f>+IF(CY331=0,0,CY331/CY303*100)</f>
        <v>1.5831656605802931</v>
      </c>
      <c r="DA331" s="797">
        <v>745.60301375000188</v>
      </c>
      <c r="DB331" s="727">
        <f>+IF(DA331=0,0,DA331/DA303*100)</f>
        <v>4.2986798091433727</v>
      </c>
      <c r="DC331" s="797">
        <v>2513.481912712497</v>
      </c>
      <c r="DD331" s="727">
        <f>+IF(DC331=0,0,DC331/DC303*100)</f>
        <v>14.360350355813271</v>
      </c>
      <c r="DE331" s="797">
        <f t="shared" si="310"/>
        <v>3555.7443538128991</v>
      </c>
      <c r="DF331" s="727">
        <f>+IF(DE331=0,0,DE331/DE303*100)</f>
        <v>6.6355563006456855</v>
      </c>
      <c r="DG331" s="797">
        <v>354.28976529639999</v>
      </c>
      <c r="DH331" s="727">
        <f>+IF(DG331=0,0,DG331/DG303*100)</f>
        <v>1.6137377100321344</v>
      </c>
      <c r="DI331" s="797">
        <v>-15.739876000000001</v>
      </c>
      <c r="DJ331" s="727">
        <f>+IF(DI331=0,0,DI331/DI303*100)</f>
        <v>-7.0982438657831604E-2</v>
      </c>
      <c r="DK331" s="797">
        <v>-15.739876000000001</v>
      </c>
      <c r="DL331" s="727">
        <f>+IF(DK331=0,0,DK331/DK303*100)</f>
        <v>-7.9011171938981856E-2</v>
      </c>
      <c r="DM331" s="797">
        <f t="shared" si="311"/>
        <v>322.81001329640003</v>
      </c>
      <c r="DN331" s="727">
        <f>+IF(DM331=0,0,DM331/DM303*100)</f>
        <v>0.50399684186371707</v>
      </c>
      <c r="DO331" s="797">
        <f t="shared" si="294"/>
        <v>3878.5543671092992</v>
      </c>
      <c r="DP331" s="727">
        <f>+IF(DO331=0,0,DO331/DO303*100)</f>
        <v>3.2970745359165985</v>
      </c>
      <c r="DR331" s="797">
        <f t="shared" si="299"/>
        <v>-393.04526399999997</v>
      </c>
      <c r="DS331" s="727">
        <f>+IF(DR331=0,0,DR331/DR303*100)</f>
        <v>-0.18318217261125766</v>
      </c>
      <c r="DT331" s="797">
        <v>-32.753771999999998</v>
      </c>
      <c r="DU331" s="727">
        <f>+IF(DT331=0,0,DT331/DT303*100)</f>
        <v>-0.18714525285183589</v>
      </c>
      <c r="DV331" s="797">
        <v>-32.753771999999998</v>
      </c>
      <c r="DW331" s="727">
        <f>+IF(DV331=0,0,DV331/DV303*100)</f>
        <v>-0.18973015592564316</v>
      </c>
      <c r="DX331" s="797">
        <v>-32.753771999999998</v>
      </c>
      <c r="DY331" s="727">
        <f>+IF(DX331=0,0,DX331/DX303*100)</f>
        <v>-0.18464578940306736</v>
      </c>
      <c r="DZ331" s="797">
        <f t="shared" si="312"/>
        <v>-98.261315999999994</v>
      </c>
      <c r="EA331" s="727">
        <f>+IF(DZ331=0,0,DZ331/DZ303*100)</f>
        <v>-0.18715071587011792</v>
      </c>
      <c r="EB331" s="797">
        <v>-32.753771999999998</v>
      </c>
      <c r="EC331" s="727">
        <f>+IF(EB331=0,0,EB331/EB303*100)</f>
        <v>-0.20278933230572196</v>
      </c>
      <c r="ED331" s="797">
        <v>-32.753771999999998</v>
      </c>
      <c r="EE331" s="727">
        <f>+IF(ED331=0,0,ED331/ED303*100)</f>
        <v>-0.18372382866029682</v>
      </c>
      <c r="EF331" s="797">
        <v>-32.753771999999998</v>
      </c>
      <c r="EG331" s="727">
        <f>+IF(EF331=0,0,EF331/EF303*100)</f>
        <v>-0.17400895252711407</v>
      </c>
      <c r="EH331" s="797">
        <f t="shared" si="313"/>
        <v>-98.261315999999994</v>
      </c>
      <c r="EI331" s="727">
        <f>+IF(EH331=0,0,EH331/EH303*100)</f>
        <v>-0.18609257346805927</v>
      </c>
      <c r="EJ331" s="797">
        <f t="shared" si="295"/>
        <v>-196.52263199999999</v>
      </c>
      <c r="EK331" s="727">
        <f>+IF(EJ331=0,0,EJ331/EJ303*100)</f>
        <v>-0.18662014475552682</v>
      </c>
      <c r="EL331" s="797">
        <v>-32.753771999999998</v>
      </c>
      <c r="EM331" s="727">
        <f>+IF(EL331=0,0,EL331/EL303*100)</f>
        <v>-0.20141061213524991</v>
      </c>
      <c r="EN331" s="797">
        <v>-32.753771999999998</v>
      </c>
      <c r="EO331" s="727">
        <f>+IF(EN331=0,0,EN331/EN303*100)</f>
        <v>-0.20274109566200468</v>
      </c>
      <c r="EP331" s="797">
        <v>-32.753771999999998</v>
      </c>
      <c r="EQ331" s="727">
        <f>+IF(EP331=0,0,EP331/EP303*100)</f>
        <v>-0.19881163372501817</v>
      </c>
      <c r="ER331" s="797">
        <f t="shared" si="314"/>
        <v>-98.261315999999994</v>
      </c>
      <c r="ES331" s="727">
        <f>+IF(ER331=0,0,ER331/ER303*100)</f>
        <v>-0.20097449137427692</v>
      </c>
      <c r="ET331" s="797">
        <v>-32.753771999999998</v>
      </c>
      <c r="EU331" s="727">
        <f>+IF(ET331=0,0,ET331/ET303*100)</f>
        <v>-0.17300427898119985</v>
      </c>
      <c r="EV331" s="797">
        <v>-32.753771999999998</v>
      </c>
      <c r="EW331" s="727">
        <f>+IF(EV331=0,0,EV331/EV303*100)</f>
        <v>-0.15277536520353305</v>
      </c>
      <c r="EX331" s="797">
        <v>-32.753771999999998</v>
      </c>
      <c r="EY331" s="727">
        <f>+IF(EX331=0,0,EX331/EX303*100)</f>
        <v>-0.16380931642941762</v>
      </c>
      <c r="EZ331" s="797">
        <f t="shared" si="315"/>
        <v>-98.261315999999994</v>
      </c>
      <c r="FA331" s="727">
        <f>+IF(EZ331=0,0,EZ331/EZ303*100)</f>
        <v>-0.16277436399400153</v>
      </c>
      <c r="FB331" s="797">
        <f t="shared" si="296"/>
        <v>-196.52263199999999</v>
      </c>
      <c r="FC331" s="727">
        <f>+IF(FB331=0,0,FB331/FB303*100)</f>
        <v>-0.17986857981639565</v>
      </c>
      <c r="FD331" s="797">
        <v>-501.19526299999995</v>
      </c>
      <c r="FE331" s="727">
        <f>+IF(FD331=0,0,FD331/FD303*100)</f>
        <v>-0.21294234344278146</v>
      </c>
      <c r="FF331" s="797">
        <v>-504.43771899999996</v>
      </c>
      <c r="FG331" s="727">
        <f>+IF(FF331=0,0,FF331/FF303*100)</f>
        <v>-0.19181407291278435</v>
      </c>
      <c r="FH331" s="797">
        <v>-508.95000000000005</v>
      </c>
      <c r="FI331" s="727">
        <f>+IF(FH331=0,0,FH331/FH303*100)</f>
        <v>-0.17094197309846446</v>
      </c>
      <c r="FJ331" s="797">
        <v>-517.5</v>
      </c>
      <c r="FK331" s="727">
        <f>+IF(FJ331=0,0,FJ331/FJ303*100)</f>
        <v>-0.18239074002588995</v>
      </c>
    </row>
    <row r="332" spans="2:167" s="758" customFormat="1" ht="13.5" customHeight="1">
      <c r="B332" s="810" t="s">
        <v>4766</v>
      </c>
      <c r="C332" s="799"/>
      <c r="D332" s="799"/>
      <c r="E332" s="800">
        <f t="shared" si="297"/>
        <v>14097.000883436798</v>
      </c>
      <c r="F332" s="801">
        <f>+IF(E332=0,0,E332/E303*100)</f>
        <v>13.741792883905948</v>
      </c>
      <c r="G332" s="800">
        <f>+G303-G314</f>
        <v>760.57800399999905</v>
      </c>
      <c r="H332" s="801">
        <f>+IF(G332=0,0,G332/G303*100)</f>
        <v>10.904082897176041</v>
      </c>
      <c r="I332" s="800">
        <f>+I303-I314</f>
        <v>440.72194499999978</v>
      </c>
      <c r="J332" s="801">
        <f>+IF(I332=0,0,I332/I303*100)</f>
        <v>9.7987567971113148</v>
      </c>
      <c r="K332" s="800">
        <f>+K303-K314</f>
        <v>1592.2648239999999</v>
      </c>
      <c r="L332" s="801">
        <f>+IF(K332=0,0,K332/K303*100)</f>
        <v>18.614058056988416</v>
      </c>
      <c r="M332" s="800">
        <f>+M303-M314</f>
        <v>2793.5647730000055</v>
      </c>
      <c r="N332" s="801">
        <f>+IF(M332=0,0,M332/M303*100)</f>
        <v>13.948993639338353</v>
      </c>
      <c r="O332" s="800">
        <f>+O303-O314</f>
        <v>962.17418543680196</v>
      </c>
      <c r="P332" s="801">
        <f>+IF(O332=0,0,O332/O303*100)</f>
        <v>11.047485545568295</v>
      </c>
      <c r="Q332" s="800">
        <f>+Q303-Q314</f>
        <v>842.03174199999921</v>
      </c>
      <c r="R332" s="801">
        <f>+IF(Q332=0,0,Q332/Q303*100)</f>
        <v>10.484450941831849</v>
      </c>
      <c r="S332" s="800">
        <f>+S303-S314</f>
        <v>262.25166900000022</v>
      </c>
      <c r="T332" s="801">
        <f>+IF(S332=0,0,S332/S303*100)</f>
        <v>4.1401435707213992</v>
      </c>
      <c r="U332" s="800">
        <f>+U303-U314</f>
        <v>2066.457596436805</v>
      </c>
      <c r="V332" s="801">
        <f>+IF(U332=0,0,U332/U303*100)</f>
        <v>8.9553782687615087</v>
      </c>
      <c r="W332" s="800">
        <f>+W303-W314</f>
        <v>4860.0223694368033</v>
      </c>
      <c r="X332" s="801">
        <f>+IF(W332=0,0,W332/W303*100)</f>
        <v>11.275619239073437</v>
      </c>
      <c r="Y332" s="800">
        <f>+Y303-Y314</f>
        <v>1900.7063729999973</v>
      </c>
      <c r="Z332" s="801">
        <f>+IF(Y332=0,0,Y332/Y303*100)</f>
        <v>24.906165269024495</v>
      </c>
      <c r="AA332" s="800">
        <f>+AA303-AA314</f>
        <v>1107.2376559999993</v>
      </c>
      <c r="AB332" s="801">
        <f>+IF(AA332=0,0,AA332/AA303*100)</f>
        <v>13.28624932305534</v>
      </c>
      <c r="AC332" s="800">
        <f>+AC303-AC314</f>
        <v>1091.5115189999988</v>
      </c>
      <c r="AD332" s="801">
        <f>+IF(AC332=0,0,AC332/AC303*100)</f>
        <v>13.582133030355095</v>
      </c>
      <c r="AE332" s="800">
        <f>+AE303-AE314</f>
        <v>4099.4555479999908</v>
      </c>
      <c r="AF332" s="801">
        <f>+IF(AE332=0,0,AE332/AE303*100)</f>
        <v>17.079955729144604</v>
      </c>
      <c r="AG332" s="800">
        <f>+AG303-AG314</f>
        <v>1582.8172699999996</v>
      </c>
      <c r="AH332" s="801">
        <f>+IF(AG332=0,0,AG332/AG303*100)</f>
        <v>14.420178976693226</v>
      </c>
      <c r="AI332" s="800">
        <f>+AI303-AI314</f>
        <v>1920.3614139999991</v>
      </c>
      <c r="AJ332" s="801">
        <f>+IF(AI332=0,0,AI332/AI303*100)</f>
        <v>16.005796183649025</v>
      </c>
      <c r="AK332" s="800">
        <f>+AK303-AK314</f>
        <v>1634.3442820000037</v>
      </c>
      <c r="AL332" s="801">
        <f>+IF(AK332=0,0,AK332/AK303*100)</f>
        <v>13.067484845542415</v>
      </c>
      <c r="AM332" s="800">
        <f>+AM303-AM314</f>
        <v>5137.5229659999968</v>
      </c>
      <c r="AN332" s="801">
        <f>+IF(AM332=0,0,AM332/AM303*100)</f>
        <v>14.479534615952128</v>
      </c>
      <c r="AO332" s="800">
        <f>+AO303-AO314</f>
        <v>9236.9785139999949</v>
      </c>
      <c r="AP332" s="801">
        <f>+IF(AO332=0,0,AO332/AO303*100)</f>
        <v>15.52881487843022</v>
      </c>
      <c r="AQ332" s="734"/>
      <c r="AR332" s="800">
        <f>+AR303-AR314</f>
        <v>11517.599168958463</v>
      </c>
      <c r="AS332" s="801">
        <f>+IF(AR332=0,0,AR332/AR303*100)</f>
        <v>8.3102674617850933</v>
      </c>
      <c r="AT332" s="800">
        <f>+AT303-AT314</f>
        <v>1739.2350629999964</v>
      </c>
      <c r="AU332" s="801">
        <f>+IF(AT332=0,0,AT332/AT303*100)</f>
        <v>13.428088506916241</v>
      </c>
      <c r="AV332" s="800">
        <f>+AV303-AV314</f>
        <v>1198.0916419999994</v>
      </c>
      <c r="AW332" s="801">
        <f>+IF(AV332=0,0,AV332/AV303*100)</f>
        <v>11.511221496105474</v>
      </c>
      <c r="AX332" s="800">
        <f>+AX303-AX314</f>
        <v>1175.7918390000032</v>
      </c>
      <c r="AY332" s="801">
        <f>+IF(AX332=0,0,AX332/AX303*100)</f>
        <v>10.980628152993942</v>
      </c>
      <c r="AZ332" s="800">
        <f>+AZ303-AZ314</f>
        <v>4113.1185439999936</v>
      </c>
      <c r="BA332" s="801">
        <f>+IF(AZ332=0,0,AZ332/AZ303*100)</f>
        <v>12.073217517332498</v>
      </c>
      <c r="BB332" s="800">
        <f>+BB303-BB314</f>
        <v>1241.6718649999984</v>
      </c>
      <c r="BC332" s="801">
        <f>+IF(BB332=0,0,BB332/BB303*100)</f>
        <v>11.593240357003666</v>
      </c>
      <c r="BD332" s="800">
        <f>+BD303-BD314</f>
        <v>1223.4805219999998</v>
      </c>
      <c r="BE332" s="801">
        <f>+IF(BD332=0,0,BD332/BD303*100)</f>
        <v>11.095810881467907</v>
      </c>
      <c r="BF332" s="800">
        <f>+BF303-BF314</f>
        <v>53.633447999999589</v>
      </c>
      <c r="BG332" s="801">
        <f>+IF(BF332=0,0,BF332/BF303*100)</f>
        <v>0.68398441392905696</v>
      </c>
      <c r="BH332" s="800">
        <f>+BH303-BH314</f>
        <v>2518.7858349999988</v>
      </c>
      <c r="BI332" s="801">
        <f>+IF(BH332=0,0,BH332/BH303*100)</f>
        <v>8.515699565354911</v>
      </c>
      <c r="BJ332" s="800">
        <f>+BJ303-BJ314</f>
        <v>6631.9043789999923</v>
      </c>
      <c r="BK332" s="801">
        <f>+IF(BJ332=0,0,BJ332/BJ303*100)</f>
        <v>10.419942582266218</v>
      </c>
      <c r="BL332" s="800">
        <f>+BL303-BL314</f>
        <v>471.85140799999863</v>
      </c>
      <c r="BM332" s="801">
        <f>+IF(BL332=0,0,BL332/BL303*100)</f>
        <v>4.7405733630088074</v>
      </c>
      <c r="BN332" s="800">
        <f>+BN303-BN314</f>
        <v>771.02557753509791</v>
      </c>
      <c r="BO332" s="801">
        <f>+IF(BN332=0,0,BN332/BN303*100)</f>
        <v>6.8061228165941952</v>
      </c>
      <c r="BP332" s="800">
        <f>+BP303-BP314</f>
        <v>810.59418499999992</v>
      </c>
      <c r="BQ332" s="801">
        <f>+IF(BP332=0,0,BP332/BP303*100)</f>
        <v>7.3682398949345655</v>
      </c>
      <c r="BR332" s="800">
        <f>+BR303-BR314</f>
        <v>2053.4711705350892</v>
      </c>
      <c r="BS332" s="801">
        <f>+IF(BR332=0,0,BR332/BR303*100)</f>
        <v>6.3608299468981429</v>
      </c>
      <c r="BT332" s="800">
        <f>+BT303-BT314</f>
        <v>701.56008800000018</v>
      </c>
      <c r="BU332" s="801">
        <f>+IF(BT332=0,0,BT332/BT303*100)</f>
        <v>5.9772113483512648</v>
      </c>
      <c r="BV332" s="800">
        <f>+BV303-BV314</f>
        <v>908.28999699999804</v>
      </c>
      <c r="BW332" s="801">
        <f>+IF(BV332=0,0,BV332/BV303*100)</f>
        <v>5.735219935262208</v>
      </c>
      <c r="BX332" s="800">
        <f>+BX303-BX314</f>
        <v>1222.3735344233955</v>
      </c>
      <c r="BY332" s="801">
        <f>+IF(BX332=0,0,BX332/BX303*100)</f>
        <v>8.0999267064039078</v>
      </c>
      <c r="BZ332" s="800">
        <f>+BZ303-BZ314</f>
        <v>2832.2236194233992</v>
      </c>
      <c r="CA332" s="801">
        <f>+IF(BZ332=0,0,BZ332/BZ303*100)</f>
        <v>6.6382100729668787</v>
      </c>
      <c r="CB332" s="800">
        <f>+CB303-CB314</f>
        <v>4885.694789958492</v>
      </c>
      <c r="CC332" s="801">
        <f>+IF(CB332=0,0,CB332/CB303*100)</f>
        <v>6.5187323376265223</v>
      </c>
      <c r="CE332" s="800">
        <f t="shared" si="298"/>
        <v>16851.56909713702</v>
      </c>
      <c r="CF332" s="801">
        <f>+IF(CE332=0,0,CE332/CE303*100)</f>
        <v>8.5179201581012229</v>
      </c>
      <c r="CG332" s="800">
        <f>+CG303-CG314</f>
        <v>1353.6764999999996</v>
      </c>
      <c r="CH332" s="801">
        <f>+IF(CG332=0,0,CG332/CG303*100)</f>
        <v>9.4796375900444918</v>
      </c>
      <c r="CI332" s="800">
        <f>+CI303-CI314</f>
        <v>1085.4483590000018</v>
      </c>
      <c r="CJ332" s="801">
        <f>+IF(CI332=0,0,CI332/CI303*100)</f>
        <v>8.4214121566016367</v>
      </c>
      <c r="CK332" s="800">
        <f>+CK303-CK314</f>
        <v>1103.2619300000006</v>
      </c>
      <c r="CL332" s="801">
        <f>+IF(CK332=0,0,CK332/CK303*100)</f>
        <v>7.3709892770798948</v>
      </c>
      <c r="CM332" s="800">
        <f>+CM303-CM314</f>
        <v>3542.3867889999965</v>
      </c>
      <c r="CN332" s="801">
        <f>+IF(CM332=0,0,CM332/CM303*100)</f>
        <v>8.4069104933060768</v>
      </c>
      <c r="CO332" s="800">
        <f>+CO303-CO314</f>
        <v>739.62882300000274</v>
      </c>
      <c r="CP332" s="801">
        <f>+IF(CO332=0,0,CO332/CO303*100)</f>
        <v>5.9494927288305082</v>
      </c>
      <c r="CQ332" s="800">
        <f>+CQ303-CQ314</f>
        <v>637.2803260000037</v>
      </c>
      <c r="CR332" s="801">
        <f>+IF(CQ332=0,0,CQ332/CQ303*100)</f>
        <v>6.157161463248392</v>
      </c>
      <c r="CS332" s="800">
        <f>+CS303-CS314</f>
        <v>963.2431059999999</v>
      </c>
      <c r="CT332" s="801">
        <f>+IF(CS332=0,0,CS332/CS303*100)</f>
        <v>6.3032059338957804</v>
      </c>
      <c r="CU332" s="800">
        <f>+CU303-CU314</f>
        <v>2340.1522550000082</v>
      </c>
      <c r="CV332" s="801">
        <f>+IF(CU332=0,0,CU332/CU303*100)</f>
        <v>6.1479697026774165</v>
      </c>
      <c r="CW332" s="800">
        <f>+CW303-CW314</f>
        <v>5882.5390440000047</v>
      </c>
      <c r="CX332" s="801">
        <f>+IF(CW332=0,0,CW332/CW303*100)</f>
        <v>7.3347975129312477</v>
      </c>
      <c r="CY332" s="800">
        <f>+CY303-CY314</f>
        <v>1874.7241859999995</v>
      </c>
      <c r="CZ332" s="801">
        <f>+IF(CY332=0,0,CY332/CY303*100)</f>
        <v>10.004734994748301</v>
      </c>
      <c r="DA332" s="800">
        <f>+DA303-DA314</f>
        <v>1485.4020399999972</v>
      </c>
      <c r="DB332" s="801">
        <f>+IF(DA332=0,0,DA332/DA303*100)</f>
        <v>8.5638974629323634</v>
      </c>
      <c r="DC332" s="800">
        <f>+DC303-DC314</f>
        <v>1068.6188289999955</v>
      </c>
      <c r="DD332" s="801">
        <f>+IF(DC332=0,0,DC332/DC303*100)</f>
        <v>6.1053714783640682</v>
      </c>
      <c r="DE332" s="800">
        <f>+DE303-DE314</f>
        <v>4428.7450550000067</v>
      </c>
      <c r="DF332" s="801">
        <f>+IF(DE332=0,0,DE332/DE303*100)</f>
        <v>8.2647075350471191</v>
      </c>
      <c r="DG332" s="800">
        <f>+DG303-DG314</f>
        <v>2090.6086102458066</v>
      </c>
      <c r="DH332" s="801">
        <f>+IF(DG332=0,0,DG332/DG303*100)</f>
        <v>9.5224143673726704</v>
      </c>
      <c r="DI332" s="800">
        <f>+DI303-DI314</f>
        <v>2460.9821167937371</v>
      </c>
      <c r="DJ332" s="801">
        <f>+IF(DI332=0,0,DI332/DI303*100)</f>
        <v>11.098341063381438</v>
      </c>
      <c r="DK332" s="800">
        <f>+DK303-DK314</f>
        <v>1988.6942710974799</v>
      </c>
      <c r="DL332" s="801">
        <f>+IF(DK332=0,0,DK332/DK303*100)</f>
        <v>9.9828654932066296</v>
      </c>
      <c r="DM332" s="800">
        <f>+DM303-DM314</f>
        <v>6540.2849981370164</v>
      </c>
      <c r="DN332" s="801">
        <f>+IF(DM332=0,0,DM332/DM303*100)</f>
        <v>10.211216654308359</v>
      </c>
      <c r="DO332" s="800">
        <f>+DO303-DO314</f>
        <v>10969.030053137016</v>
      </c>
      <c r="DP332" s="801">
        <f>+IF(DO332=0,0,DO332/DO303*100)</f>
        <v>9.3245333824871413</v>
      </c>
      <c r="DR332" s="800">
        <f t="shared" si="299"/>
        <v>24457.053167755308</v>
      </c>
      <c r="DS332" s="801">
        <f>+IF(DR332=0,0,DR332/DR303*100)</f>
        <v>11.398422892429149</v>
      </c>
      <c r="DT332" s="800">
        <f>+DT303-DT314</f>
        <v>1569.3527540152481</v>
      </c>
      <c r="DU332" s="801">
        <f>+IF(DT332=0,0,DT332/DT303*100)</f>
        <v>8.9668120656121264</v>
      </c>
      <c r="DV332" s="800">
        <f>+DV303-DV314</f>
        <v>1805.1794029741468</v>
      </c>
      <c r="DW332" s="801">
        <f>+IF(DV332=0,0,DV332/DV303*100)</f>
        <v>10.456718377353434</v>
      </c>
      <c r="DX332" s="800">
        <f>+DX303-DX314</f>
        <v>1884.8127419545362</v>
      </c>
      <c r="DY332" s="801">
        <f>+IF(DX332=0,0,DX332/DX303*100)</f>
        <v>10.625424656896167</v>
      </c>
      <c r="DZ332" s="800">
        <f>+DZ303-DZ314</f>
        <v>5259.3448989439494</v>
      </c>
      <c r="EA332" s="801">
        <f>+IF(DZ332=0,0,DZ332/DZ303*100)</f>
        <v>10.017066765574492</v>
      </c>
      <c r="EB332" s="800">
        <f>+EB303-EB314</f>
        <v>1692.6808591502777</v>
      </c>
      <c r="EC332" s="801">
        <f>+IF(EB332=0,0,EB332/EB303*100)</f>
        <v>10.479941706676124</v>
      </c>
      <c r="ED332" s="800">
        <f>+ED303-ED314</f>
        <v>2014.2378290069792</v>
      </c>
      <c r="EE332" s="801">
        <f>+IF(ED332=0,0,ED332/ED303*100)</f>
        <v>11.298347127090173</v>
      </c>
      <c r="EF332" s="800">
        <f>+EF303-EF314</f>
        <v>2342.8326255831198</v>
      </c>
      <c r="EG332" s="801">
        <f>+IF(EF332=0,0,EF332/EF303*100)</f>
        <v>12.446622975945095</v>
      </c>
      <c r="EH332" s="800">
        <f>+EH303-EH314</f>
        <v>6049.7513137403803</v>
      </c>
      <c r="EI332" s="801">
        <f>+IF(EH332=0,0,EH332/EH303*100)</f>
        <v>11.457344931302568</v>
      </c>
      <c r="EJ332" s="800">
        <f>+EJ303-EJ314</f>
        <v>11309.096212684337</v>
      </c>
      <c r="EK332" s="801">
        <f>+IF(EJ332=0,0,EJ332/EJ303*100)</f>
        <v>10.739247438256024</v>
      </c>
      <c r="EL332" s="800">
        <f>+EL303-EL314</f>
        <v>1850.0663284545863</v>
      </c>
      <c r="EM332" s="801">
        <f>+IF(EL332=0,0,EL332/EL303*100)</f>
        <v>11.376490979568784</v>
      </c>
      <c r="EN332" s="800">
        <f>+EN303-EN314</f>
        <v>1819.6366441558002</v>
      </c>
      <c r="EO332" s="801">
        <f>+IF(EN332=0,0,EN332/EN303*100)</f>
        <v>11.263286773287676</v>
      </c>
      <c r="EP332" s="800">
        <f>+EP303-EP314</f>
        <v>1863.6996201453985</v>
      </c>
      <c r="EQ332" s="801">
        <f>+IF(EP332=0,0,EP332/EP303*100)</f>
        <v>11.312442617412202</v>
      </c>
      <c r="ER332" s="800">
        <f>+ER303-ER314</f>
        <v>5533.4025927557959</v>
      </c>
      <c r="ES332" s="801">
        <f>+IF(ER332=0,0,ER332/ER303*100)</f>
        <v>11.317503336187777</v>
      </c>
      <c r="ET332" s="800">
        <f>+ET303-ET314</f>
        <v>2387.0970682148654</v>
      </c>
      <c r="EU332" s="801">
        <f>+IF(ET332=0,0,ET332/ET303*100)</f>
        <v>12.608563286837585</v>
      </c>
      <c r="EV332" s="800">
        <f>+EV303-EV314</f>
        <v>2664.7131137377437</v>
      </c>
      <c r="EW332" s="801">
        <f>+IF(EV332=0,0,EV332/EV303*100)</f>
        <v>12.429179732762611</v>
      </c>
      <c r="EX332" s="800">
        <f>+EX303-EX314</f>
        <v>2562.744180362577</v>
      </c>
      <c r="EY332" s="801">
        <f>+IF(EX332=0,0,EX332/EX303*100)</f>
        <v>12.816886322853499</v>
      </c>
      <c r="EZ332" s="800">
        <f>+EZ303-EZ314</f>
        <v>7614.5543623151898</v>
      </c>
      <c r="FA332" s="801">
        <f>+IF(EZ332=0,0,EZ332/EZ303*100)</f>
        <v>12.61385755736881</v>
      </c>
      <c r="FB332" s="800">
        <f>+FB303-FB314</f>
        <v>13147.956955070971</v>
      </c>
      <c r="FC332" s="801">
        <f>+IF(FB332=0,0,FB332/FB303*100)</f>
        <v>12.033750621636887</v>
      </c>
      <c r="FD332" s="800">
        <f>+FD303-FD314</f>
        <v>32591.158361821843</v>
      </c>
      <c r="FE332" s="801">
        <f>+IF(FD332=0,0,FD332/FD303*100)</f>
        <v>13.846973723455058</v>
      </c>
      <c r="FF332" s="800">
        <f>+FF303-FF314</f>
        <v>41051.889631941944</v>
      </c>
      <c r="FG332" s="801">
        <f>+IF(FF332=0,0,FF332/FF303*100)</f>
        <v>15.610113705769271</v>
      </c>
      <c r="FH332" s="800">
        <f>+FH303-FH314</f>
        <v>52705.816575485747</v>
      </c>
      <c r="FI332" s="801">
        <f>+IF(FH332=0,0,FH332/FH303*100)</f>
        <v>17.702399605421526</v>
      </c>
      <c r="FJ332" s="800">
        <f>+FJ303-FJ314</f>
        <v>53634.170794737816</v>
      </c>
      <c r="FK332" s="801">
        <f>+IF(FJ332=0,0,FJ332/FJ303*100)</f>
        <v>18.90314222594629</v>
      </c>
    </row>
    <row r="333" spans="2:167" s="758" customFormat="1" ht="13.5" customHeight="1">
      <c r="B333" s="811" t="s">
        <v>4854</v>
      </c>
      <c r="C333" s="778"/>
      <c r="D333" s="778"/>
      <c r="E333" s="779">
        <f t="shared" si="297"/>
        <v>7436.7630446071998</v>
      </c>
      <c r="F333" s="733">
        <f>+IF(E333=0,0,E333/E303*100)</f>
        <v>7.2493758304116183</v>
      </c>
      <c r="G333" s="779">
        <f>+G334+G338+G342</f>
        <v>441.75438299999996</v>
      </c>
      <c r="H333" s="733">
        <f>+IF(G333=0,0,G333/G303*100)</f>
        <v>6.3332444365862299</v>
      </c>
      <c r="I333" s="779">
        <f>+I334+I338+I342</f>
        <v>123.93406200000001</v>
      </c>
      <c r="J333" s="733">
        <f>+IF(I333=0,0,I333/I303*100)</f>
        <v>2.7554782469843104</v>
      </c>
      <c r="K333" s="779">
        <f>+K334+K338+K342</f>
        <v>718.913814</v>
      </c>
      <c r="L333" s="733">
        <f>+IF(K333=0,0,K333/K303*100)</f>
        <v>8.4043202299412059</v>
      </c>
      <c r="M333" s="779">
        <f>+M334+M338+M342</f>
        <v>1284.6022589999998</v>
      </c>
      <c r="N333" s="733">
        <f>+IF(M333=0,0,M333/M303*100)</f>
        <v>6.4143523404426332</v>
      </c>
      <c r="O333" s="779">
        <f>+O334+O338+O342</f>
        <v>743.37206360719995</v>
      </c>
      <c r="P333" s="733">
        <f>+IF(O333=0,0,O333/O303*100)</f>
        <v>8.5352447113841503</v>
      </c>
      <c r="Q333" s="779">
        <f>+Q334+Q338+Q342</f>
        <v>878.13941699999998</v>
      </c>
      <c r="R333" s="733">
        <f>+IF(Q333=0,0,Q333/Q303*100)</f>
        <v>10.934041056168793</v>
      </c>
      <c r="S333" s="779">
        <f>+S334+S338+S342</f>
        <v>939.21791900000005</v>
      </c>
      <c r="T333" s="733">
        <f>+IF(S333=0,0,S333/S303*100)</f>
        <v>14.827349025771799</v>
      </c>
      <c r="U333" s="779">
        <f t="shared" ref="U333:U345" si="316">+O333+Q333+S333</f>
        <v>2560.7293996071999</v>
      </c>
      <c r="V333" s="733">
        <f>+IF(U333=0,0,U333/U303*100)</f>
        <v>11.097397041663577</v>
      </c>
      <c r="W333" s="779">
        <f t="shared" ref="W333:W345" si="317">+M333+U333</f>
        <v>3845.3316586071996</v>
      </c>
      <c r="X333" s="733">
        <f>+IF(W333=0,0,W333/W303*100)</f>
        <v>8.9214600951382153</v>
      </c>
      <c r="Y333" s="779">
        <f>+Y334+Y338+Y342</f>
        <v>612.86279400000001</v>
      </c>
      <c r="Z333" s="733">
        <f>+IF(Y333=0,0,Y333/Y303*100)</f>
        <v>8.030731233098324</v>
      </c>
      <c r="AA333" s="779">
        <f>+AA334+AA338+AA342</f>
        <v>113.76480999999998</v>
      </c>
      <c r="AB333" s="733">
        <f>+IF(AA333=0,0,AA333/AA303*100)</f>
        <v>1.3651158101960543</v>
      </c>
      <c r="AC333" s="779">
        <f>+AC334+AC338+AC342</f>
        <v>570.84814500000005</v>
      </c>
      <c r="AD333" s="733">
        <f>+IF(AC333=0,0,AC333/AC303*100)</f>
        <v>7.1033015323784632</v>
      </c>
      <c r="AE333" s="779">
        <f t="shared" ref="AE333:AE345" si="318">+Y333+AA333+AC333</f>
        <v>1297.4757490000002</v>
      </c>
      <c r="AF333" s="733">
        <f>+IF(AE333=0,0,AE333/AE303*100)</f>
        <v>5.4057979390386093</v>
      </c>
      <c r="AG333" s="779">
        <f>+AG334+AG338+AG342</f>
        <v>709.34628199999997</v>
      </c>
      <c r="AH333" s="733">
        <f>+IF(AG333=0,0,AG333/AG303*100)</f>
        <v>6.462464452950976</v>
      </c>
      <c r="AI333" s="779">
        <f>+AI334+AI338+AI342</f>
        <v>847.08979899999997</v>
      </c>
      <c r="AJ333" s="733">
        <f>+IF(AI333=0,0,AI333/AI303*100)</f>
        <v>7.0603098839613674</v>
      </c>
      <c r="AK333" s="779">
        <f>+AK334+AK338+AK342</f>
        <v>737.51955599999997</v>
      </c>
      <c r="AL333" s="733">
        <f>+IF(AK333=0,0,AK333/AK303*100)</f>
        <v>5.8968760300170029</v>
      </c>
      <c r="AM333" s="779">
        <f t="shared" ref="AM333:AM346" si="319">+AG333+AI333+AK333</f>
        <v>2293.955637</v>
      </c>
      <c r="AN333" s="733">
        <f>+IF(AM333=0,0,AM333/AM303*100)</f>
        <v>6.4652577269666338</v>
      </c>
      <c r="AO333" s="779">
        <f t="shared" ref="AO333:AO345" si="320">+AE333+AM333</f>
        <v>3591.4313860000002</v>
      </c>
      <c r="AP333" s="733">
        <f>+IF(AO333=0,0,AO333/AO303*100)</f>
        <v>6.0377614884834303</v>
      </c>
      <c r="AQ333" s="734"/>
      <c r="AR333" s="779">
        <f>+AR334+AR338+AR342</f>
        <v>14023.890733</v>
      </c>
      <c r="AS333" s="733">
        <f>+IF(AR333=0,0,AR333/AR303*100)</f>
        <v>10.118626385278031</v>
      </c>
      <c r="AT333" s="779">
        <f>+AT334+AT338+AT342</f>
        <v>826.91344700000002</v>
      </c>
      <c r="AU333" s="733">
        <f>+IF(AT333=0,0,AT333/AT303*100)</f>
        <v>6.384339408798601</v>
      </c>
      <c r="AV333" s="779">
        <f>+AV334+AV338+AV342</f>
        <v>875.36498700000004</v>
      </c>
      <c r="AW333" s="733">
        <f>+IF(AV333=0,0,AV333/AV303*100)</f>
        <v>8.4104753777194752</v>
      </c>
      <c r="AX333" s="779">
        <f>+AX334+AX338+AX342</f>
        <v>791.85326099999986</v>
      </c>
      <c r="AY333" s="733">
        <f>+IF(AX333=0,0,AX333/AX303*100)</f>
        <v>7.3950557593355049</v>
      </c>
      <c r="AZ333" s="779">
        <f>+AZ334+AZ338+AZ342</f>
        <v>2494.131695</v>
      </c>
      <c r="BA333" s="733">
        <f>+IF(AZ333=0,0,AZ333/AZ303*100)</f>
        <v>7.321013033902056</v>
      </c>
      <c r="BB333" s="779">
        <f>+BB334+BB338+BB342</f>
        <v>811.39448299999992</v>
      </c>
      <c r="BC333" s="733">
        <f>+IF(BB333=0,0,BB333/BB303*100)</f>
        <v>7.5758270207449172</v>
      </c>
      <c r="BD333" s="779">
        <f>+BD334+BD338+BD342</f>
        <v>792.74234699999988</v>
      </c>
      <c r="BE333" s="733">
        <f>+IF(BD333=0,0,BD333/BD303*100)</f>
        <v>7.1894231267892694</v>
      </c>
      <c r="BF333" s="779">
        <f>+BF334+BF338+BF342</f>
        <v>884.77439300000003</v>
      </c>
      <c r="BG333" s="733">
        <f>+IF(BF333=0,0,BF333/BF303*100)</f>
        <v>11.283479194840258</v>
      </c>
      <c r="BH333" s="779">
        <f>+BH334+BH338+BH342</f>
        <v>2488.9112229999996</v>
      </c>
      <c r="BI333" s="733">
        <f>+IF(BH333=0,0,BH333/BH303*100)</f>
        <v>8.4146972423751407</v>
      </c>
      <c r="BJ333" s="779">
        <f t="shared" ref="BJ333:BJ345" si="321">+AZ333+BH333</f>
        <v>4983.0429179999992</v>
      </c>
      <c r="BK333" s="733">
        <f>+IF(BJ333=0,0,BJ333/BJ303*100)</f>
        <v>7.829277704145313</v>
      </c>
      <c r="BL333" s="779">
        <f>+BL334+BL338+BL342</f>
        <v>654.96392399999991</v>
      </c>
      <c r="BM333" s="733">
        <f>+IF(BL333=0,0,BL333/BL303*100)</f>
        <v>6.5802591222661633</v>
      </c>
      <c r="BN333" s="779">
        <f>+BN334+BN338+BN342</f>
        <v>685.77378500000009</v>
      </c>
      <c r="BO333" s="733">
        <f>+IF(BN333=0,0,BN333/BN303*100)</f>
        <v>6.0535742796395038</v>
      </c>
      <c r="BP333" s="779">
        <f>+BP334+BP338+BP342</f>
        <v>654.9683970000001</v>
      </c>
      <c r="BQ333" s="733">
        <f>+IF(BP333=0,0,BP333/BP303*100)</f>
        <v>5.9536132407571385</v>
      </c>
      <c r="BR333" s="779">
        <f>+BR334+BR338+BR342</f>
        <v>1995.7061060000001</v>
      </c>
      <c r="BS333" s="733">
        <f>+IF(BR333=0,0,BR333/BR303*100)</f>
        <v>6.1818969491275659</v>
      </c>
      <c r="BT333" s="779">
        <f>+BT334+BT338+BT342</f>
        <v>1966.183847</v>
      </c>
      <c r="BU333" s="733">
        <f>+IF(BT333=0,0,BT333/BT303*100)</f>
        <v>16.751660483903333</v>
      </c>
      <c r="BV333" s="779">
        <f>+BV334+BV338+BV342</f>
        <v>894.95715200000018</v>
      </c>
      <c r="BW333" s="733">
        <f>+IF(BV333=0,0,BV333/BV303*100)</f>
        <v>5.6510322873850853</v>
      </c>
      <c r="BX333" s="779">
        <f>+BX334+BX338+BX342</f>
        <v>4184.0007100000003</v>
      </c>
      <c r="BY333" s="733">
        <f>+IF(BX333=0,0,BX333/BX303*100)</f>
        <v>27.724830533514599</v>
      </c>
      <c r="BZ333" s="779">
        <f>+BZ334+BZ338+BZ342</f>
        <v>7045.1417089999995</v>
      </c>
      <c r="CA333" s="733">
        <f>+IF(BZ333=0,0,BZ333/BZ303*100)</f>
        <v>16.512513467310185</v>
      </c>
      <c r="CB333" s="779">
        <f t="shared" ref="CB333:CB345" si="322">+BR333+BZ333</f>
        <v>9040.8478149999992</v>
      </c>
      <c r="CC333" s="733">
        <f>+IF(CB333=0,0,CB333/CB303*100)</f>
        <v>12.062740212984382</v>
      </c>
      <c r="CE333" s="779">
        <f t="shared" si="298"/>
        <v>10007.853897555156</v>
      </c>
      <c r="CF333" s="733">
        <f>+IF(CE333=0,0,CE333/CE303*100)</f>
        <v>5.0586446853664073</v>
      </c>
      <c r="CG333" s="779">
        <f>+CG334+CG338+CG342</f>
        <v>1026.425459</v>
      </c>
      <c r="CH333" s="733">
        <f>+IF(CG333=0,0,CG333/CG303*100)</f>
        <v>7.187936973505173</v>
      </c>
      <c r="CI333" s="779">
        <f>+CI334+CI338+CI342</f>
        <v>1178.464013</v>
      </c>
      <c r="CJ333" s="733">
        <f>+IF(CI333=0,0,CI333/CI303*100)</f>
        <v>9.1430707715462418</v>
      </c>
      <c r="CK333" s="779">
        <f>+CK334+CK338+CK342</f>
        <v>1154.446207</v>
      </c>
      <c r="CL333" s="733">
        <f>+IF(CK333=0,0,CK333/CK303*100)</f>
        <v>7.7129559004746513</v>
      </c>
      <c r="CM333" s="779">
        <f>+CM334+CM338+CM342</f>
        <v>3359.3356789999998</v>
      </c>
      <c r="CN333" s="733">
        <f>+IF(CM333=0,0,CM333/CM303*100)</f>
        <v>7.9724874929016725</v>
      </c>
      <c r="CO333" s="779">
        <f>+CO334+CO338+CO342</f>
        <v>1069.3540069999999</v>
      </c>
      <c r="CP333" s="733">
        <f>+IF(CO333=0,0,CO333/CO303*100)</f>
        <v>8.6017657659512867</v>
      </c>
      <c r="CQ333" s="779">
        <f>+CQ334+CQ338+CQ342</f>
        <v>-1130.8682970000002</v>
      </c>
      <c r="CR333" s="733">
        <f>+IF(CQ333=0,0,CQ333/CQ303*100)</f>
        <v>-10.926021743055815</v>
      </c>
      <c r="CS333" s="779">
        <f>+CS334+CS338+CS342</f>
        <v>696.92481299999997</v>
      </c>
      <c r="CT333" s="733">
        <f>+IF(CS333=0,0,CS333/CS303*100)</f>
        <v>4.5604900667524815</v>
      </c>
      <c r="CU333" s="779">
        <f>+CU334+CU338+CU342</f>
        <v>635.41052299999978</v>
      </c>
      <c r="CV333" s="733">
        <f>+IF(CU333=0,0,CU333/CU303*100)</f>
        <v>1.6693292651449281</v>
      </c>
      <c r="CW333" s="779">
        <f t="shared" ref="CW333:CW345" si="323">+CM333+CU333</f>
        <v>3994.7462019999994</v>
      </c>
      <c r="CX333" s="733">
        <f>+IF(CW333=0,0,CW333/CW303*100)</f>
        <v>4.9809536814051141</v>
      </c>
      <c r="CY333" s="779">
        <f>+CY334+CY338+CY342</f>
        <v>862.15356699999995</v>
      </c>
      <c r="CZ333" s="733">
        <f>+IF(CY333=0,0,CY333/CY303*100)</f>
        <v>4.6010063917807562</v>
      </c>
      <c r="DA333" s="779">
        <f>+DA334+DA338+DA342</f>
        <v>1048.501436</v>
      </c>
      <c r="DB333" s="733">
        <f>+IF(DA333=0,0,DA333/DA303*100)</f>
        <v>6.0450023265360242</v>
      </c>
      <c r="DC333" s="779">
        <f>+DC334+DC338+DC342</f>
        <v>1427.7347560000001</v>
      </c>
      <c r="DD333" s="733">
        <f>+IF(DC333=0,0,DC333/DC303*100)</f>
        <v>8.1571190974696179</v>
      </c>
      <c r="DE333" s="779">
        <f>+DE334+DE338+DE342</f>
        <v>3338.3897590000001</v>
      </c>
      <c r="DF333" s="733">
        <f>+IF(DE333=0,0,DE333/DE303*100)</f>
        <v>6.229939780566438</v>
      </c>
      <c r="DG333" s="779">
        <f>+DG334+DG338+DG342</f>
        <v>470.07157976662637</v>
      </c>
      <c r="DH333" s="733">
        <f>+IF(DG333=0,0,DG333/DG303*100)</f>
        <v>2.1411068255080963</v>
      </c>
      <c r="DI333" s="779">
        <f>+DI334+DI338+DI342</f>
        <v>1123.3022191888479</v>
      </c>
      <c r="DJ333" s="733">
        <f>+IF(DI333=0,0,DI333/DI303*100)</f>
        <v>5.0657788452576433</v>
      </c>
      <c r="DK333" s="779">
        <f>+DK334+DK338+DK342</f>
        <v>1081.3441375996842</v>
      </c>
      <c r="DL333" s="733">
        <f>+IF(DK333=0,0,DK333/DK303*100)</f>
        <v>5.4281410845357803</v>
      </c>
      <c r="DM333" s="779">
        <f>+DM334+DM338+DM342</f>
        <v>2674.7179365551583</v>
      </c>
      <c r="DN333" s="733">
        <f>+IF(DM333=0,0,DM333/DM303*100)</f>
        <v>4.1759838213639187</v>
      </c>
      <c r="DO333" s="779">
        <f t="shared" ref="DO333:DO345" si="324">+DE333+DM333</f>
        <v>6013.107695555158</v>
      </c>
      <c r="DP333" s="733">
        <f>+IF(DO333=0,0,DO333/DO303*100)</f>
        <v>5.1116117986803395</v>
      </c>
      <c r="DR333" s="779">
        <f t="shared" si="299"/>
        <v>11794.500708897884</v>
      </c>
      <c r="DS333" s="733">
        <f>+IF(DR333=0,0,DR333/DR303*100)</f>
        <v>5.4969299025084624</v>
      </c>
      <c r="DT333" s="779">
        <f>+DT334+DT338+DT342</f>
        <v>999.93525810814231</v>
      </c>
      <c r="DU333" s="733">
        <f>+IF(DT333=0,0,DT333/DT303*100)</f>
        <v>5.713330871147118</v>
      </c>
      <c r="DV333" s="779">
        <f>+DV334+DV338+DV342</f>
        <v>963.499529786773</v>
      </c>
      <c r="DW333" s="733">
        <f>+IF(DV333=0,0,DV333/DV303*100)</f>
        <v>5.5811866804448762</v>
      </c>
      <c r="DX333" s="779">
        <f>+DX334+DX338+DX342</f>
        <v>1024.3807206447393</v>
      </c>
      <c r="DY333" s="733">
        <f>+IF(DX333=0,0,DX333/DX303*100)</f>
        <v>5.774833714197281</v>
      </c>
      <c r="DZ333" s="779">
        <f>+DZ334+DZ338+DZ342</f>
        <v>2987.8155085396543</v>
      </c>
      <c r="EA333" s="733">
        <f>+IF(DZ333=0,0,DZ333/DZ303*100)</f>
        <v>5.6906607205529047</v>
      </c>
      <c r="EB333" s="779">
        <f>+EB334+EB338+EB342</f>
        <v>948.3694850715724</v>
      </c>
      <c r="EC333" s="733">
        <f>+IF(EB333=0,0,EB333/EB303*100)</f>
        <v>5.8716661597566695</v>
      </c>
      <c r="ED333" s="779">
        <f>+ED334+ED338+ED342</f>
        <v>1053.2394390445063</v>
      </c>
      <c r="EE333" s="733">
        <f>+IF(ED333=0,0,ED333/ED303*100)</f>
        <v>5.9078747399621649</v>
      </c>
      <c r="EF333" s="779">
        <f>+EF334+EF338+EF342</f>
        <v>1011.7500491543286</v>
      </c>
      <c r="EG333" s="733">
        <f>+IF(EF333=0,0,EF333/EF303*100)</f>
        <v>5.375062337021852</v>
      </c>
      <c r="EH333" s="779">
        <f>+EH334+EH338+EH342</f>
        <v>3013.3589732704077</v>
      </c>
      <c r="EI333" s="733">
        <f>+IF(EH333=0,0,EH333/EH303*100)</f>
        <v>5.7068615498591431</v>
      </c>
      <c r="EJ333" s="779">
        <f t="shared" ref="EJ333:EJ345" si="325">+DZ333+EH333</f>
        <v>6001.1744818100615</v>
      </c>
      <c r="EK333" s="733">
        <f>+IF(EJ333=0,0,EJ333/EJ303*100)</f>
        <v>5.698784099831145</v>
      </c>
      <c r="EL333" s="779">
        <f>+EL334+EL338+EL342</f>
        <v>891.3534402884535</v>
      </c>
      <c r="EM333" s="733">
        <f>+IF(EL333=0,0,EL333/EL303*100)</f>
        <v>5.4811409823991681</v>
      </c>
      <c r="EN333" s="779">
        <f>+EN334+EN338+EN342</f>
        <v>917.79003227069393</v>
      </c>
      <c r="EO333" s="733">
        <f>+IF(EN333=0,0,EN333/EN303*100)</f>
        <v>5.6809871159336129</v>
      </c>
      <c r="EP333" s="779">
        <f>+EP334+EP338+EP342</f>
        <v>938.18133238288715</v>
      </c>
      <c r="EQ333" s="733">
        <f>+IF(EP333=0,0,EP333/EP303*100)</f>
        <v>5.6946529218483937</v>
      </c>
      <c r="ER333" s="779">
        <f>+ER334+ER338+ER342</f>
        <v>2747.3248049420345</v>
      </c>
      <c r="ES333" s="733">
        <f>+IF(ER333=0,0,ER333/ER303*100)</f>
        <v>5.6191208075531982</v>
      </c>
      <c r="ET333" s="779">
        <f>+ET334+ET338+ET342</f>
        <v>959.81184743022447</v>
      </c>
      <c r="EU333" s="733">
        <f>+IF(ET333=0,0,ET333/ET303*100)</f>
        <v>5.069692633333327</v>
      </c>
      <c r="EV333" s="779">
        <f>+EV334+EV338+EV342</f>
        <v>1057.4407710999524</v>
      </c>
      <c r="EW333" s="733">
        <f>+IF(EV333=0,0,EV333/EV303*100)</f>
        <v>4.9322838293525653</v>
      </c>
      <c r="EX333" s="779">
        <f>+EX334+EX338+EX342</f>
        <v>1028.748803615611</v>
      </c>
      <c r="EY333" s="733">
        <f>+IF(EX333=0,0,EX333/EX303*100)</f>
        <v>5.1450146962571042</v>
      </c>
      <c r="EZ333" s="779">
        <f>+EZ334+EZ338+EZ342</f>
        <v>3046.0014221457877</v>
      </c>
      <c r="FA333" s="733">
        <f>+IF(EZ333=0,0,EZ333/EZ303*100)</f>
        <v>5.0458406664796218</v>
      </c>
      <c r="FB333" s="779">
        <f t="shared" ref="FB333:FB345" si="326">+ER333+EZ333</f>
        <v>5793.3262270878222</v>
      </c>
      <c r="FC333" s="733">
        <f>+IF(FB333=0,0,FB333/FB303*100)</f>
        <v>5.3023784094208759</v>
      </c>
      <c r="FD333" s="779">
        <f>+FD334+FD338+FD342</f>
        <v>13317.67769755848</v>
      </c>
      <c r="FE333" s="733">
        <f>+IF(FD333=0,0,FD333/FD303*100)</f>
        <v>5.6582687576872992</v>
      </c>
      <c r="FF333" s="779">
        <f>+FF334+FF338+FF342</f>
        <v>14976.366643912219</v>
      </c>
      <c r="FG333" s="733">
        <f>+IF(FF333=0,0,FF333/FF303*100)</f>
        <v>5.6948118175991711</v>
      </c>
      <c r="FH333" s="779">
        <f>+FH334+FH338+FH342</f>
        <v>17080.50069808889</v>
      </c>
      <c r="FI333" s="733">
        <f>+IF(FH333=0,0,FH333/FH303*100)</f>
        <v>5.7368592019668219</v>
      </c>
      <c r="FJ333" s="779">
        <f>+FJ334+FJ338+FJ342</f>
        <v>16673.437730181402</v>
      </c>
      <c r="FK333" s="733">
        <f>+IF(FJ333=0,0,FJ333/FJ303*100)</f>
        <v>5.8764843408374503</v>
      </c>
    </row>
    <row r="334" spans="2:167" s="648" customFormat="1" ht="13.5" customHeight="1">
      <c r="B334" s="769"/>
      <c r="C334" s="731" t="s">
        <v>4855</v>
      </c>
      <c r="D334" s="731"/>
      <c r="E334" s="797">
        <f t="shared" si="297"/>
        <v>4890.6268497867995</v>
      </c>
      <c r="F334" s="727">
        <f>+IF(E334=0,0,E334/E303*100)</f>
        <v>4.7673956891925107</v>
      </c>
      <c r="G334" s="797">
        <f>+G335+G336+G337</f>
        <v>264.43806999999998</v>
      </c>
      <c r="H334" s="727">
        <f>+IF(G334=0,0,G334/G303*100)</f>
        <v>3.791135979853085</v>
      </c>
      <c r="I334" s="797">
        <f>+I335+I336+I337</f>
        <v>-46.590165999999982</v>
      </c>
      <c r="J334" s="727">
        <f>+IF(I334=0,0,I334/I303*100)</f>
        <v>-1.0358588015648835</v>
      </c>
      <c r="K334" s="797">
        <f>+K335+K336+K337</f>
        <v>545.147111</v>
      </c>
      <c r="L334" s="727">
        <f>+IF(K334=0,0,K334/K303*100)</f>
        <v>6.3729348414931195</v>
      </c>
      <c r="M334" s="797">
        <f>+M335+M336+M337</f>
        <v>762.99501499999997</v>
      </c>
      <c r="N334" s="727">
        <f>+IF(M334=0,0,M334/M303*100)</f>
        <v>3.8098320518454827</v>
      </c>
      <c r="O334" s="797">
        <f>+O335+O336+O337</f>
        <v>503.91257078679996</v>
      </c>
      <c r="P334" s="727">
        <f>+IF(O334=0,0,O334/O303*100)</f>
        <v>5.7858202041349465</v>
      </c>
      <c r="Q334" s="797">
        <f>+Q335+Q336+Q337</f>
        <v>483.91718700000001</v>
      </c>
      <c r="R334" s="727">
        <f>+IF(Q334=0,0,Q334/Q303*100)</f>
        <v>6.0254331920550968</v>
      </c>
      <c r="S334" s="797">
        <f>+S335+S336+S337</f>
        <v>502.37283500000001</v>
      </c>
      <c r="T334" s="727">
        <f>+IF(S334=0,0,S334/S303*100)</f>
        <v>7.9309148760091608</v>
      </c>
      <c r="U334" s="797">
        <f t="shared" si="316"/>
        <v>1490.2025927867999</v>
      </c>
      <c r="V334" s="727">
        <f>+IF(U334=0,0,U334/U303*100)</f>
        <v>6.4580700511379128</v>
      </c>
      <c r="W334" s="797">
        <f t="shared" si="317"/>
        <v>2253.1976077867998</v>
      </c>
      <c r="X334" s="727">
        <f>+IF(W334=0,0,W334/W303*100)</f>
        <v>5.2275887567034491</v>
      </c>
      <c r="Y334" s="797">
        <f>+Y335+Y336+Y337</f>
        <v>513.21988399999998</v>
      </c>
      <c r="Z334" s="727">
        <f>+IF(Y334=0,0,Y334/Y303*100)</f>
        <v>6.7250467677858401</v>
      </c>
      <c r="AA334" s="797">
        <f>+AA335+AA336+AA337</f>
        <v>-11.828589000000008</v>
      </c>
      <c r="AB334" s="727">
        <f>+IF(AA334=0,0,AA334/AA303*100)</f>
        <v>-0.1419366309864285</v>
      </c>
      <c r="AC334" s="797">
        <f>+AC335+AC336+AC337</f>
        <v>453.071754</v>
      </c>
      <c r="AD334" s="727">
        <f>+IF(AC334=0,0,AC334/AC303*100)</f>
        <v>5.6377607821876996</v>
      </c>
      <c r="AE334" s="797">
        <f t="shared" si="318"/>
        <v>954.46304899999996</v>
      </c>
      <c r="AF334" s="727">
        <f>+IF(AE334=0,0,AE334/AE303*100)</f>
        <v>3.976671153313946</v>
      </c>
      <c r="AG334" s="797">
        <f>+AG335+AG336+AG337</f>
        <v>579.87968899999998</v>
      </c>
      <c r="AH334" s="727">
        <f>+IF(AG334=0,0,AG334/AG303*100)</f>
        <v>5.2829654179406376</v>
      </c>
      <c r="AI334" s="797">
        <f>+AI335+AI336+AI337</f>
        <v>643.32220899999993</v>
      </c>
      <c r="AJ334" s="727">
        <f>+IF(AI334=0,0,AI334/AI303*100)</f>
        <v>5.3619511840852185</v>
      </c>
      <c r="AK334" s="797">
        <f>+AK335+AK336+AK337</f>
        <v>459.76429500000006</v>
      </c>
      <c r="AL334" s="727">
        <f>+IF(AK334=0,0,AK334/AK303*100)</f>
        <v>3.6760693714312391</v>
      </c>
      <c r="AM334" s="797">
        <f t="shared" si="319"/>
        <v>1682.9661929999997</v>
      </c>
      <c r="AN334" s="727">
        <f>+IF(AM334=0,0,AM334/AM303*100)</f>
        <v>4.7432522268593749</v>
      </c>
      <c r="AO334" s="797">
        <f t="shared" si="320"/>
        <v>2637.4292419999997</v>
      </c>
      <c r="AP334" s="727">
        <f>+IF(AO334=0,0,AO334/AO303*100)</f>
        <v>4.4339337145692701</v>
      </c>
      <c r="AQ334" s="651"/>
      <c r="AR334" s="797">
        <f>+AR335+AR336+AR337</f>
        <v>12039.527706999999</v>
      </c>
      <c r="AS334" s="727">
        <f>+IF(AR334=0,0,AR334/AR303*100)</f>
        <v>8.6868533876743577</v>
      </c>
      <c r="AT334" s="797">
        <f>+AT335+AT336+AT337</f>
        <v>620.045479</v>
      </c>
      <c r="AU334" s="727">
        <f>+IF(AT334=0,0,AT334/AT303*100)</f>
        <v>4.7871767005224486</v>
      </c>
      <c r="AV334" s="797">
        <f>+AV335+AV336+AV337</f>
        <v>682.14619800000003</v>
      </c>
      <c r="AW334" s="727">
        <f>+IF(AV334=0,0,AV334/AV303*100)</f>
        <v>6.5540361877461661</v>
      </c>
      <c r="AX334" s="797">
        <f>+AX335+AX336+AX337</f>
        <v>613.25398599999994</v>
      </c>
      <c r="AY334" s="727">
        <f>+IF(AX334=0,0,AX334/AX303*100)</f>
        <v>5.7271310790305066</v>
      </c>
      <c r="AZ334" s="797">
        <f>+AZ335+AZ336+AZ337</f>
        <v>1915.445663</v>
      </c>
      <c r="BA334" s="727">
        <f>+IF(AZ334=0,0,AZ334/AZ303*100)</f>
        <v>5.6223986458558537</v>
      </c>
      <c r="BB334" s="797">
        <f>+BB335+BB336+BB337</f>
        <v>619.70348899999999</v>
      </c>
      <c r="BC334" s="727">
        <f>+IF(BB334=0,0,BB334/BB303*100)</f>
        <v>5.7860467814101479</v>
      </c>
      <c r="BD334" s="797">
        <f>+BD335+BD336+BD337</f>
        <v>618.02657099999999</v>
      </c>
      <c r="BE334" s="727">
        <f>+IF(BD334=0,0,BD334/BD303*100)</f>
        <v>5.6049163253766121</v>
      </c>
      <c r="BF334" s="797">
        <f>+BF335+BF336+BF337</f>
        <v>751.87282200000004</v>
      </c>
      <c r="BG334" s="727">
        <f>+IF(BF334=0,0,BF334/BF303*100)</f>
        <v>9.5885927659333063</v>
      </c>
      <c r="BH334" s="797">
        <f>+BH335+BH336+BH337</f>
        <v>1989.6028819999999</v>
      </c>
      <c r="BI334" s="727">
        <f>+IF(BH334=0,0,BH334/BH303*100)</f>
        <v>6.7265982530334041</v>
      </c>
      <c r="BJ334" s="797">
        <f t="shared" si="321"/>
        <v>3905.0485449999996</v>
      </c>
      <c r="BK334" s="727">
        <f>+IF(BJ334=0,0,BJ334/BJ303*100)</f>
        <v>6.1355501066494318</v>
      </c>
      <c r="BL334" s="797">
        <f>+BL335+BL336+BL337</f>
        <v>517.53559199999995</v>
      </c>
      <c r="BM334" s="727">
        <f>+IF(BL334=0,0,BL334/BL303*100)</f>
        <v>5.1995509608486765</v>
      </c>
      <c r="BN334" s="797">
        <f>+BN335+BN336+BN337</f>
        <v>565.98062200000004</v>
      </c>
      <c r="BO334" s="727">
        <f>+IF(BN334=0,0,BN334/BN303*100)</f>
        <v>4.996116519842718</v>
      </c>
      <c r="BP334" s="797">
        <f>+BP335+BP336+BP337</f>
        <v>541.13426000000004</v>
      </c>
      <c r="BQ334" s="727">
        <f>+IF(BP334=0,0,BP334/BP303*100)</f>
        <v>4.9188695364843928</v>
      </c>
      <c r="BR334" s="797">
        <f>+BR335+BR336+BR337</f>
        <v>1624.650474</v>
      </c>
      <c r="BS334" s="727">
        <f>+IF(BR334=0,0,BR334/BR303*100)</f>
        <v>5.0325154482537089</v>
      </c>
      <c r="BT334" s="797">
        <f>+BT335+BT336+BT337</f>
        <v>1830.2216450000001</v>
      </c>
      <c r="BU334" s="727">
        <f>+IF(BT334=0,0,BT334/BT303*100)</f>
        <v>15.59327814339991</v>
      </c>
      <c r="BV334" s="797">
        <f>+BV335+BV336+BV337</f>
        <v>680.38486000000012</v>
      </c>
      <c r="BW334" s="727">
        <f>+IF(BV334=0,0,BV334/BV303*100)</f>
        <v>4.2961574228617163</v>
      </c>
      <c r="BX334" s="797">
        <f>+BX335+BX336+BX337</f>
        <v>3999.2221829999999</v>
      </c>
      <c r="BY334" s="727">
        <f>+IF(BX334=0,0,BX334/BX303*100)</f>
        <v>26.500415505318426</v>
      </c>
      <c r="BZ334" s="797">
        <f>+BZ335+BZ336+BZ337</f>
        <v>6509.8286879999996</v>
      </c>
      <c r="CA334" s="727">
        <f>+IF(BZ334=0,0,BZ334/BZ303*100)</f>
        <v>15.257838425472928</v>
      </c>
      <c r="CB334" s="797">
        <f t="shared" si="322"/>
        <v>8134.4791619999996</v>
      </c>
      <c r="CC334" s="727">
        <f>+IF(CB334=0,0,CB334/CB303*100)</f>
        <v>10.853418938911858</v>
      </c>
      <c r="CE334" s="797">
        <f t="shared" si="298"/>
        <v>7541.1812821430094</v>
      </c>
      <c r="CF334" s="727">
        <f>+IF(CE334=0,0,CE334/CE303*100)</f>
        <v>3.8118218955631105</v>
      </c>
      <c r="CG334" s="797">
        <f>+CG335+CG336+CG337</f>
        <v>841.40025400000002</v>
      </c>
      <c r="CH334" s="727">
        <f>+IF(CG334=0,0,CG334/CG303*100)</f>
        <v>5.892227187286907</v>
      </c>
      <c r="CI334" s="797">
        <f>+CI335+CI336+CI337</f>
        <v>1019.984391</v>
      </c>
      <c r="CJ334" s="727">
        <f>+IF(CI334=0,0,CI334/CI303*100)</f>
        <v>7.9135123091667063</v>
      </c>
      <c r="CK334" s="797">
        <f>+CK335+CK336+CK337</f>
        <v>963.3516699999999</v>
      </c>
      <c r="CL334" s="727">
        <f>+IF(CK334=0,0,CK334/CK303*100)</f>
        <v>6.4362366148417767</v>
      </c>
      <c r="CM334" s="797">
        <f>+CM335+CM336+CM337</f>
        <v>2824.7363150000001</v>
      </c>
      <c r="CN334" s="727">
        <f>+IF(CM334=0,0,CM334/CM303*100)</f>
        <v>6.7037584492855506</v>
      </c>
      <c r="CO334" s="797">
        <f>+CO335+CO336+CO337</f>
        <v>877.70305699999994</v>
      </c>
      <c r="CP334" s="727">
        <f>+IF(CO334=0,0,CO334/CO303*100)</f>
        <v>7.0601466483057669</v>
      </c>
      <c r="CQ334" s="797">
        <f>+CQ335+CQ336+CQ337</f>
        <v>-1272.2896880000001</v>
      </c>
      <c r="CR334" s="727">
        <f>+IF(CQ334=0,0,CQ334/CQ303*100)</f>
        <v>-12.292381731304028</v>
      </c>
      <c r="CS334" s="797">
        <f>+CS335+CS336+CS337</f>
        <v>504.69610799999998</v>
      </c>
      <c r="CT334" s="727">
        <f>+IF(CS334=0,0,CS334/CS303*100)</f>
        <v>3.3025966995705716</v>
      </c>
      <c r="CU334" s="797">
        <f>+CU335+CU336+CU337</f>
        <v>110.10947699999986</v>
      </c>
      <c r="CV334" s="727">
        <f>+IF(CU334=0,0,CU334/CU303*100)</f>
        <v>0.28927593370357546</v>
      </c>
      <c r="CW334" s="797">
        <f t="shared" si="323"/>
        <v>2934.8457920000001</v>
      </c>
      <c r="CX334" s="727">
        <f>+IF(CW334=0,0,CW334/CW303*100)</f>
        <v>3.6593891608683253</v>
      </c>
      <c r="CY334" s="797">
        <f>+CY335+CY336+CY337</f>
        <v>661.18778599999996</v>
      </c>
      <c r="CZ334" s="727">
        <f>+IF(CY334=0,0,CY334/CY303*100)</f>
        <v>3.52852362501838</v>
      </c>
      <c r="DA334" s="797">
        <f>+DA335+DA336+DA337</f>
        <v>795.46000700000002</v>
      </c>
      <c r="DB334" s="727">
        <f>+IF(DA334=0,0,DA334/DA303*100)</f>
        <v>4.5861239936168881</v>
      </c>
      <c r="DC334" s="797">
        <f>+DC335+DC336+DC337</f>
        <v>1242.6625790000001</v>
      </c>
      <c r="DD334" s="727">
        <f>+IF(DC334=0,0,DC334/DC303*100)</f>
        <v>7.0997407692663526</v>
      </c>
      <c r="DE334" s="797">
        <f>+DE335+DE336+DE337</f>
        <v>2699.3103719999999</v>
      </c>
      <c r="DF334" s="727">
        <f>+IF(DE334=0,0,DE334/DE303*100)</f>
        <v>5.0373210681234868</v>
      </c>
      <c r="DG334" s="797">
        <f>+DG335+DG336+DG337</f>
        <v>225.55679539414098</v>
      </c>
      <c r="DH334" s="727">
        <f>+IF(DG334=0,0,DG334/DG303*100)</f>
        <v>1.0273779886839602</v>
      </c>
      <c r="DI334" s="797">
        <f>+DI335+DI336+DI337</f>
        <v>870.46161202301437</v>
      </c>
      <c r="DJ334" s="727">
        <f>+IF(DI334=0,0,DI334/DI303*100)</f>
        <v>3.9255384209774471</v>
      </c>
      <c r="DK334" s="797">
        <f>+DK335+DK336+DK337</f>
        <v>811.00671072585442</v>
      </c>
      <c r="DL334" s="727">
        <f>+IF(DK334=0,0,DK334/DK303*100)</f>
        <v>4.0710988234487111</v>
      </c>
      <c r="DM334" s="797">
        <f>+DM335+DM336+DM337</f>
        <v>1907.0251181430096</v>
      </c>
      <c r="DN334" s="727">
        <f>+IF(DM334=0,0,DM334/DM303*100)</f>
        <v>2.9774003200339307</v>
      </c>
      <c r="DO334" s="797">
        <f t="shared" si="324"/>
        <v>4606.3354901430093</v>
      </c>
      <c r="DP334" s="727">
        <f>+IF(DO334=0,0,DO334/DO303*100)</f>
        <v>3.915745406904962</v>
      </c>
      <c r="DR334" s="797">
        <f t="shared" si="299"/>
        <v>8789.0561665912373</v>
      </c>
      <c r="DS334" s="727">
        <f>+IF(DR334=0,0,DR334/DR303*100)</f>
        <v>4.0962162663243662</v>
      </c>
      <c r="DT334" s="797">
        <f>+DT335+DT336+DT337</f>
        <v>728.05597978936032</v>
      </c>
      <c r="DU334" s="727">
        <f>+IF(DT334=0,0,DT334/DT303*100)</f>
        <v>4.1598940246628988</v>
      </c>
      <c r="DV334" s="797">
        <f>+DV335+DV336+DV337</f>
        <v>723.15060765176008</v>
      </c>
      <c r="DW334" s="727">
        <f>+IF(DV334=0,0,DV334/DV303*100)</f>
        <v>4.1889366985729781</v>
      </c>
      <c r="DX334" s="797">
        <f>+DX335+DX336+DX337</f>
        <v>733.94888721592883</v>
      </c>
      <c r="DY334" s="727">
        <f>+IF(DX334=0,0,DX334/DX303*100)</f>
        <v>4.1375561770866582</v>
      </c>
      <c r="DZ334" s="797">
        <f>+DZ335+DZ336+DZ337</f>
        <v>2185.1554746570491</v>
      </c>
      <c r="EA334" s="727">
        <f>+IF(DZ334=0,0,DZ334/DZ303*100)</f>
        <v>4.1618963394462787</v>
      </c>
      <c r="EB334" s="797">
        <f>+EB335+EB336+EB337</f>
        <v>675.82978199510057</v>
      </c>
      <c r="EC334" s="727">
        <f>+IF(EB334=0,0,EB334/EB303*100)</f>
        <v>4.1842835763498654</v>
      </c>
      <c r="ED334" s="797">
        <f>+ED335+ED336+ED337</f>
        <v>742.22657153766079</v>
      </c>
      <c r="EE334" s="727">
        <f>+IF(ED334=0,0,ED334/ED303*100)</f>
        <v>4.1633283475352014</v>
      </c>
      <c r="EF334" s="797">
        <f>+EF335+EF336+EF337</f>
        <v>780.09490463257089</v>
      </c>
      <c r="EG334" s="727">
        <f>+IF(EF334=0,0,EF334/EF303*100)</f>
        <v>4.1443622806818281</v>
      </c>
      <c r="EH334" s="797">
        <f>+EH335+EH336+EH337</f>
        <v>2198.1512581653324</v>
      </c>
      <c r="EI334" s="727">
        <f>+IF(EH334=0,0,EH334/EH303*100)</f>
        <v>4.1629772646647547</v>
      </c>
      <c r="EJ334" s="797">
        <f t="shared" si="325"/>
        <v>4383.3067328223815</v>
      </c>
      <c r="EK334" s="727">
        <f>+IF(EJ334=0,0,EJ334/EJ303*100)</f>
        <v>4.1624383342636495</v>
      </c>
      <c r="EL334" s="797">
        <f>+EL335+EL336+EL337</f>
        <v>671.39990178370908</v>
      </c>
      <c r="EM334" s="727">
        <f>+IF(EL334=0,0,EL334/EL303*100)</f>
        <v>4.1285951799934235</v>
      </c>
      <c r="EN334" s="797">
        <f>+EN335+EN336+EN337</f>
        <v>700.70362540256247</v>
      </c>
      <c r="EO334" s="727">
        <f>+IF(EN334=0,0,EN334/EN303*100)</f>
        <v>4.3372537596113947</v>
      </c>
      <c r="EP334" s="797">
        <f>+EP335+EP336+EP337</f>
        <v>702.34917694919943</v>
      </c>
      <c r="EQ334" s="727">
        <f>+IF(EP334=0,0,EP334/EP303*100)</f>
        <v>4.2631788276077707</v>
      </c>
      <c r="ER334" s="797">
        <f>+ER335+ER336+ER337</f>
        <v>2074.4527041354709</v>
      </c>
      <c r="ES334" s="727">
        <f>+IF(ER334=0,0,ER334/ER303*100)</f>
        <v>4.2428912420999909</v>
      </c>
      <c r="ET334" s="797">
        <f>+ET335+ET336+ET337</f>
        <v>736.38468176733363</v>
      </c>
      <c r="EU334" s="727">
        <f>+IF(ET334=0,0,ET334/ET303*100)</f>
        <v>3.8895581529345038</v>
      </c>
      <c r="EV334" s="797">
        <f>+EV335+EV336+EV337</f>
        <v>817.40041915584095</v>
      </c>
      <c r="EW334" s="727">
        <f>+IF(EV334=0,0,EV334/EV303*100)</f>
        <v>3.812649350861165</v>
      </c>
      <c r="EX334" s="797">
        <f>+EX335+EX336+EX337</f>
        <v>777.51162871021063</v>
      </c>
      <c r="EY334" s="727">
        <f>+IF(EX334=0,0,EX334/EX303*100)</f>
        <v>3.8885185014703878</v>
      </c>
      <c r="EZ334" s="797">
        <f>+EZ335+EZ336+EZ337</f>
        <v>2331.296729633385</v>
      </c>
      <c r="FA334" s="727">
        <f>+IF(EZ334=0,0,EZ334/EZ303*100)</f>
        <v>3.8618996558866558</v>
      </c>
      <c r="FB334" s="797">
        <f t="shared" si="326"/>
        <v>4405.7494337688559</v>
      </c>
      <c r="FC334" s="727">
        <f>+IF(FB334=0,0,FB334/FB303*100)</f>
        <v>4.0323899879322465</v>
      </c>
      <c r="FD334" s="797">
        <f>+FD335+FD336+FD337</f>
        <v>9780.6087507588218</v>
      </c>
      <c r="FE334" s="727">
        <f>+IF(FD334=0,0,FD334/FD303*100)</f>
        <v>4.1554777178402</v>
      </c>
      <c r="FF334" s="797">
        <f>+FF335+FF336+FF337</f>
        <v>11251.565284917611</v>
      </c>
      <c r="FG334" s="727">
        <f>+IF(FF334=0,0,FF334/FF303*100)</f>
        <v>4.2784440628717935</v>
      </c>
      <c r="FH334" s="797">
        <f>+FH335+FH336+FH337</f>
        <v>12966.885881438895</v>
      </c>
      <c r="FI334" s="727">
        <f>+IF(FH334=0,0,FH334/FH303*100)</f>
        <v>4.3552118233928407</v>
      </c>
      <c r="FJ334" s="797">
        <f>+FJ335+FJ336+FJ337</f>
        <v>12703.748451269086</v>
      </c>
      <c r="FK334" s="727">
        <f>+IF(FJ334=0,0,FJ334/FJ303*100)</f>
        <v>4.4773837316516367</v>
      </c>
    </row>
    <row r="335" spans="2:167" s="648" customFormat="1" ht="13.5" customHeight="1">
      <c r="B335" s="769"/>
      <c r="C335" s="771"/>
      <c r="D335" s="731" t="s">
        <v>4856</v>
      </c>
      <c r="E335" s="770">
        <f t="shared" si="297"/>
        <v>0</v>
      </c>
      <c r="F335" s="726">
        <f>+IF(E335=0,0,E335/E303*100)</f>
        <v>0</v>
      </c>
      <c r="G335" s="770">
        <v>0</v>
      </c>
      <c r="H335" s="726">
        <f>+IF(G335=0,0,G335/G303*100)</f>
        <v>0</v>
      </c>
      <c r="I335" s="770">
        <v>0</v>
      </c>
      <c r="J335" s="726">
        <f>+IF(I335=0,0,I335/I303*100)</f>
        <v>0</v>
      </c>
      <c r="K335" s="770">
        <v>0</v>
      </c>
      <c r="L335" s="726">
        <f>+IF(K335=0,0,K335/K303*100)</f>
        <v>0</v>
      </c>
      <c r="M335" s="770">
        <f t="shared" ref="M335:M341" si="327">+G335+I335+K335</f>
        <v>0</v>
      </c>
      <c r="N335" s="726">
        <f>+IF(M335=0,0,M335/M303*100)</f>
        <v>0</v>
      </c>
      <c r="O335" s="770">
        <v>0</v>
      </c>
      <c r="P335" s="726">
        <f>+IF(O335=0,0,O335/O303*100)</f>
        <v>0</v>
      </c>
      <c r="Q335" s="770">
        <v>0</v>
      </c>
      <c r="R335" s="726">
        <f>+IF(Q335=0,0,Q335/Q303*100)</f>
        <v>0</v>
      </c>
      <c r="S335" s="770">
        <v>0</v>
      </c>
      <c r="T335" s="726">
        <f>+IF(S335=0,0,S335/S303*100)</f>
        <v>0</v>
      </c>
      <c r="U335" s="770">
        <f t="shared" si="316"/>
        <v>0</v>
      </c>
      <c r="V335" s="726">
        <f>+IF(U335=0,0,U335/U303*100)</f>
        <v>0</v>
      </c>
      <c r="W335" s="770">
        <f t="shared" si="317"/>
        <v>0</v>
      </c>
      <c r="X335" s="726">
        <f>+IF(W335=0,0,W335/W303*100)</f>
        <v>0</v>
      </c>
      <c r="Y335" s="770">
        <v>0</v>
      </c>
      <c r="Z335" s="726">
        <f>+IF(Y335=0,0,Y335/Y303*100)</f>
        <v>0</v>
      </c>
      <c r="AA335" s="770">
        <v>0</v>
      </c>
      <c r="AB335" s="726">
        <f>+IF(AA335=0,0,AA335/AA303*100)</f>
        <v>0</v>
      </c>
      <c r="AC335" s="770">
        <v>0</v>
      </c>
      <c r="AD335" s="726">
        <f>+IF(AC335=0,0,AC335/AC303*100)</f>
        <v>0</v>
      </c>
      <c r="AE335" s="770">
        <f t="shared" si="318"/>
        <v>0</v>
      </c>
      <c r="AF335" s="726">
        <f>+IF(AE335=0,0,AE335/AE303*100)</f>
        <v>0</v>
      </c>
      <c r="AG335" s="770">
        <v>0</v>
      </c>
      <c r="AH335" s="726">
        <f>+IF(AG335=0,0,AG335/AG303*100)</f>
        <v>0</v>
      </c>
      <c r="AI335" s="770">
        <v>0</v>
      </c>
      <c r="AJ335" s="726">
        <f>+IF(AI335=0,0,AI335/AI303*100)</f>
        <v>0</v>
      </c>
      <c r="AK335" s="770">
        <v>0</v>
      </c>
      <c r="AL335" s="726">
        <f>+IF(AK335=0,0,AK335/AK303*100)</f>
        <v>0</v>
      </c>
      <c r="AM335" s="770">
        <f t="shared" si="319"/>
        <v>0</v>
      </c>
      <c r="AN335" s="726">
        <f>+IF(AM335=0,0,AM335/AM303*100)</f>
        <v>0</v>
      </c>
      <c r="AO335" s="770">
        <f t="shared" si="320"/>
        <v>0</v>
      </c>
      <c r="AP335" s="726">
        <f>+IF(AO335=0,0,AO335/AO303*100)</f>
        <v>0</v>
      </c>
      <c r="AQ335" s="651"/>
      <c r="AR335" s="770">
        <v>0</v>
      </c>
      <c r="AS335" s="726">
        <f>+IF(AR335=0,0,AR335/AR303*100)</f>
        <v>0</v>
      </c>
      <c r="AT335" s="770">
        <v>0</v>
      </c>
      <c r="AU335" s="726">
        <f>+IF(AT335=0,0,AT335/AT303*100)</f>
        <v>0</v>
      </c>
      <c r="AV335" s="770">
        <v>0</v>
      </c>
      <c r="AW335" s="726">
        <f>+IF(AV335=0,0,AV335/AV303*100)</f>
        <v>0</v>
      </c>
      <c r="AX335" s="770">
        <v>0</v>
      </c>
      <c r="AY335" s="726">
        <f>+IF(AX335=0,0,AX335/AX303*100)</f>
        <v>0</v>
      </c>
      <c r="AZ335" s="770">
        <f t="shared" ref="AZ335:AZ341" si="328">+AT335+AV335+AX335</f>
        <v>0</v>
      </c>
      <c r="BA335" s="726">
        <f>+IF(AZ335=0,0,AZ335/AZ303*100)</f>
        <v>0</v>
      </c>
      <c r="BB335" s="770">
        <v>0</v>
      </c>
      <c r="BC335" s="726">
        <f>+IF(BB335=0,0,BB335/BB303*100)</f>
        <v>0</v>
      </c>
      <c r="BD335" s="770">
        <v>0</v>
      </c>
      <c r="BE335" s="726">
        <f>+IF(BD335=0,0,BD335/BD303*100)</f>
        <v>0</v>
      </c>
      <c r="BF335" s="770">
        <v>0</v>
      </c>
      <c r="BG335" s="726">
        <f>+IF(BF335=0,0,BF335/BF303*100)</f>
        <v>0</v>
      </c>
      <c r="BH335" s="770">
        <f t="shared" ref="BH335:BH341" si="329">+BB335+BD335+BF335</f>
        <v>0</v>
      </c>
      <c r="BI335" s="726">
        <f>+IF(BH335=0,0,BH335/BH303*100)</f>
        <v>0</v>
      </c>
      <c r="BJ335" s="770">
        <f t="shared" si="321"/>
        <v>0</v>
      </c>
      <c r="BK335" s="726">
        <f>+IF(BJ335=0,0,BJ335/BJ303*100)</f>
        <v>0</v>
      </c>
      <c r="BL335" s="770">
        <v>0</v>
      </c>
      <c r="BM335" s="726">
        <f>+IF(BL335=0,0,BL335/BL303*100)</f>
        <v>0</v>
      </c>
      <c r="BN335" s="770">
        <v>0</v>
      </c>
      <c r="BO335" s="726">
        <f>+IF(BN335=0,0,BN335/BN303*100)</f>
        <v>0</v>
      </c>
      <c r="BP335" s="770">
        <v>0</v>
      </c>
      <c r="BQ335" s="726">
        <f>+IF(BP335=0,0,BP335/BP303*100)</f>
        <v>0</v>
      </c>
      <c r="BR335" s="770">
        <f t="shared" ref="BR335:BR341" si="330">+BL335+BN335+BP335</f>
        <v>0</v>
      </c>
      <c r="BS335" s="726">
        <f>+IF(BR335=0,0,BR335/BR303*100)</f>
        <v>0</v>
      </c>
      <c r="BT335" s="770">
        <v>0</v>
      </c>
      <c r="BU335" s="726">
        <f>+IF(BT335=0,0,BT335/BT303*100)</f>
        <v>0</v>
      </c>
      <c r="BV335" s="770">
        <v>0</v>
      </c>
      <c r="BW335" s="726">
        <f>+IF(BV335=0,0,BV335/BV303*100)</f>
        <v>0</v>
      </c>
      <c r="BX335" s="770">
        <v>0</v>
      </c>
      <c r="BY335" s="726">
        <f>+IF(BX335=0,0,BX335/BX303*100)</f>
        <v>0</v>
      </c>
      <c r="BZ335" s="770">
        <f t="shared" ref="BZ335:BZ341" si="331">+BT335+BV335+BX335</f>
        <v>0</v>
      </c>
      <c r="CA335" s="726">
        <f>+IF(BZ335=0,0,BZ335/BZ303*100)</f>
        <v>0</v>
      </c>
      <c r="CB335" s="770">
        <f t="shared" si="322"/>
        <v>0</v>
      </c>
      <c r="CC335" s="726">
        <f>+IF(CB335=0,0,CB335/CB303*100)</f>
        <v>0</v>
      </c>
      <c r="CE335" s="770">
        <f t="shared" si="298"/>
        <v>0</v>
      </c>
      <c r="CF335" s="726">
        <f>+IF(CE335=0,0,CE335/CE303*100)</f>
        <v>0</v>
      </c>
      <c r="CG335" s="770">
        <v>0</v>
      </c>
      <c r="CH335" s="726">
        <f>+IF(CG335=0,0,CG335/CG303*100)</f>
        <v>0</v>
      </c>
      <c r="CI335" s="770">
        <v>0</v>
      </c>
      <c r="CJ335" s="726">
        <f>+IF(CI335=0,0,CI335/CI303*100)</f>
        <v>0</v>
      </c>
      <c r="CK335" s="770">
        <v>0</v>
      </c>
      <c r="CL335" s="726">
        <f>+IF(CK335=0,0,CK335/CK303*100)</f>
        <v>0</v>
      </c>
      <c r="CM335" s="770">
        <f t="shared" ref="CM335:CM341" si="332">+CG335+CI335+CK335</f>
        <v>0</v>
      </c>
      <c r="CN335" s="726">
        <f>+IF(CM335=0,0,CM335/CM303*100)</f>
        <v>0</v>
      </c>
      <c r="CO335" s="770">
        <v>0</v>
      </c>
      <c r="CP335" s="726">
        <f>+IF(CO335=0,0,CO335/CO303*100)</f>
        <v>0</v>
      </c>
      <c r="CQ335" s="770">
        <v>0</v>
      </c>
      <c r="CR335" s="726">
        <f>+IF(CQ335=0,0,CQ335/CQ303*100)</f>
        <v>0</v>
      </c>
      <c r="CS335" s="770">
        <v>0</v>
      </c>
      <c r="CT335" s="726">
        <f>+IF(CS335=0,0,CS335/CS303*100)</f>
        <v>0</v>
      </c>
      <c r="CU335" s="770">
        <f t="shared" ref="CU335:CU341" si="333">+CO335+CQ335+CS335</f>
        <v>0</v>
      </c>
      <c r="CV335" s="726">
        <f>+IF(CU335=0,0,CU335/CU303*100)</f>
        <v>0</v>
      </c>
      <c r="CW335" s="770">
        <f t="shared" si="323"/>
        <v>0</v>
      </c>
      <c r="CX335" s="726">
        <f>+IF(CW335=0,0,CW335/CW303*100)</f>
        <v>0</v>
      </c>
      <c r="CY335" s="770">
        <v>0</v>
      </c>
      <c r="CZ335" s="726">
        <f>+IF(CY335=0,0,CY335/CY303*100)</f>
        <v>0</v>
      </c>
      <c r="DA335" s="770">
        <v>0</v>
      </c>
      <c r="DB335" s="726">
        <f>+IF(DA335=0,0,DA335/DA303*100)</f>
        <v>0</v>
      </c>
      <c r="DC335" s="770">
        <v>0</v>
      </c>
      <c r="DD335" s="726">
        <f>+IF(DC335=0,0,DC335/DC303*100)</f>
        <v>0</v>
      </c>
      <c r="DE335" s="770">
        <f t="shared" ref="DE335:DE341" si="334">+CY335+DA335+DC335</f>
        <v>0</v>
      </c>
      <c r="DF335" s="726">
        <f>+IF(DE335=0,0,DE335/DE303*100)</f>
        <v>0</v>
      </c>
      <c r="DG335" s="770">
        <v>0</v>
      </c>
      <c r="DH335" s="726">
        <f>+IF(DG335=0,0,DG335/DG303*100)</f>
        <v>0</v>
      </c>
      <c r="DI335" s="770">
        <v>0</v>
      </c>
      <c r="DJ335" s="726">
        <f>+IF(DI335=0,0,DI335/DI303*100)</f>
        <v>0</v>
      </c>
      <c r="DK335" s="770">
        <v>0</v>
      </c>
      <c r="DL335" s="726">
        <f>+IF(DK335=0,0,DK335/DK303*100)</f>
        <v>0</v>
      </c>
      <c r="DM335" s="770">
        <f t="shared" ref="DM335:DM341" si="335">+DG335+DI335+DK335</f>
        <v>0</v>
      </c>
      <c r="DN335" s="726">
        <f>+IF(DM335=0,0,DM335/DM303*100)</f>
        <v>0</v>
      </c>
      <c r="DO335" s="770">
        <f t="shared" si="324"/>
        <v>0</v>
      </c>
      <c r="DP335" s="726">
        <f>+IF(DO335=0,0,DO335/DO303*100)</f>
        <v>0</v>
      </c>
      <c r="DR335" s="770">
        <f t="shared" si="299"/>
        <v>0</v>
      </c>
      <c r="DS335" s="726">
        <f>+IF(DR335=0,0,DR335/DR303*100)</f>
        <v>0</v>
      </c>
      <c r="DT335" s="770">
        <v>0</v>
      </c>
      <c r="DU335" s="726">
        <f>+IF(DT335=0,0,DT335/DT303*100)</f>
        <v>0</v>
      </c>
      <c r="DV335" s="770">
        <v>0</v>
      </c>
      <c r="DW335" s="726">
        <f>+IF(DV335=0,0,DV335/DV303*100)</f>
        <v>0</v>
      </c>
      <c r="DX335" s="770">
        <v>0</v>
      </c>
      <c r="DY335" s="726">
        <f>+IF(DX335=0,0,DX335/DX303*100)</f>
        <v>0</v>
      </c>
      <c r="DZ335" s="770">
        <f t="shared" ref="DZ335:DZ341" si="336">+DT335+DV335+DX335</f>
        <v>0</v>
      </c>
      <c r="EA335" s="726">
        <f>+IF(DZ335=0,0,DZ335/DZ303*100)</f>
        <v>0</v>
      </c>
      <c r="EB335" s="770">
        <v>0</v>
      </c>
      <c r="EC335" s="726">
        <f>+IF(EB335=0,0,EB335/EB303*100)</f>
        <v>0</v>
      </c>
      <c r="ED335" s="770">
        <v>0</v>
      </c>
      <c r="EE335" s="726">
        <f>+IF(ED335=0,0,ED335/ED303*100)</f>
        <v>0</v>
      </c>
      <c r="EF335" s="770">
        <v>0</v>
      </c>
      <c r="EG335" s="726">
        <f>+IF(EF335=0,0,EF335/EF303*100)</f>
        <v>0</v>
      </c>
      <c r="EH335" s="770">
        <f t="shared" ref="EH335:EH341" si="337">+EB335+ED335+EF335</f>
        <v>0</v>
      </c>
      <c r="EI335" s="726">
        <f>+IF(EH335=0,0,EH335/EH303*100)</f>
        <v>0</v>
      </c>
      <c r="EJ335" s="770">
        <f t="shared" si="325"/>
        <v>0</v>
      </c>
      <c r="EK335" s="726">
        <f>+IF(EJ335=0,0,EJ335/EJ303*100)</f>
        <v>0</v>
      </c>
      <c r="EL335" s="770">
        <v>0</v>
      </c>
      <c r="EM335" s="726">
        <f>+IF(EL335=0,0,EL335/EL303*100)</f>
        <v>0</v>
      </c>
      <c r="EN335" s="770">
        <v>0</v>
      </c>
      <c r="EO335" s="726">
        <f>+IF(EN335=0,0,EN335/EN303*100)</f>
        <v>0</v>
      </c>
      <c r="EP335" s="770">
        <v>0</v>
      </c>
      <c r="EQ335" s="726">
        <f>+IF(EP335=0,0,EP335/EP303*100)</f>
        <v>0</v>
      </c>
      <c r="ER335" s="770">
        <f t="shared" ref="ER335:ER341" si="338">+EL335+EN335+EP335</f>
        <v>0</v>
      </c>
      <c r="ES335" s="726">
        <f>+IF(ER335=0,0,ER335/ER303*100)</f>
        <v>0</v>
      </c>
      <c r="ET335" s="770">
        <v>0</v>
      </c>
      <c r="EU335" s="726">
        <f>+IF(ET335=0,0,ET335/ET303*100)</f>
        <v>0</v>
      </c>
      <c r="EV335" s="770">
        <v>0</v>
      </c>
      <c r="EW335" s="726">
        <f>+IF(EV335=0,0,EV335/EV303*100)</f>
        <v>0</v>
      </c>
      <c r="EX335" s="770">
        <v>0</v>
      </c>
      <c r="EY335" s="726">
        <f>+IF(EX335=0,0,EX335/EX303*100)</f>
        <v>0</v>
      </c>
      <c r="EZ335" s="770">
        <f t="shared" ref="EZ335:EZ341" si="339">+ET335+EV335+EX335</f>
        <v>0</v>
      </c>
      <c r="FA335" s="726">
        <f>+IF(EZ335=0,0,EZ335/EZ303*100)</f>
        <v>0</v>
      </c>
      <c r="FB335" s="770">
        <f t="shared" si="326"/>
        <v>0</v>
      </c>
      <c r="FC335" s="726">
        <f>+IF(FB335=0,0,FB335/FB303*100)</f>
        <v>0</v>
      </c>
      <c r="FD335" s="770">
        <v>0</v>
      </c>
      <c r="FE335" s="726">
        <f>+IF(FD335=0,0,FD335/FD303*100)</f>
        <v>0</v>
      </c>
      <c r="FF335" s="770">
        <v>0</v>
      </c>
      <c r="FG335" s="726">
        <f>+IF(FF335=0,0,FF335/FF303*100)</f>
        <v>0</v>
      </c>
      <c r="FH335" s="770">
        <v>0</v>
      </c>
      <c r="FI335" s="726">
        <f>+IF(FH335=0,0,FH335/FH303*100)</f>
        <v>0</v>
      </c>
      <c r="FJ335" s="770">
        <v>0</v>
      </c>
      <c r="FK335" s="726">
        <f>+IF(FJ335=0,0,FJ335/FJ303*100)</f>
        <v>0</v>
      </c>
    </row>
    <row r="336" spans="2:167" s="648" customFormat="1" ht="13.5" customHeight="1">
      <c r="B336" s="769"/>
      <c r="C336" s="771"/>
      <c r="D336" s="771" t="s">
        <v>4857</v>
      </c>
      <c r="E336" s="772">
        <f t="shared" si="297"/>
        <v>4890.6268497867995</v>
      </c>
      <c r="F336" s="737">
        <f>+IF(E336=0,0,E336/E303*100)</f>
        <v>4.7673956891925107</v>
      </c>
      <c r="G336" s="772">
        <v>264.43806999999998</v>
      </c>
      <c r="H336" s="737">
        <f>+IF(G336=0,0,G336/G303*100)</f>
        <v>3.791135979853085</v>
      </c>
      <c r="I336" s="772">
        <v>-46.590165999999982</v>
      </c>
      <c r="J336" s="737">
        <f>+IF(I336=0,0,I336/I303*100)</f>
        <v>-1.0358588015648835</v>
      </c>
      <c r="K336" s="772">
        <v>545.147111</v>
      </c>
      <c r="L336" s="737">
        <f>+IF(K336=0,0,K336/K303*100)</f>
        <v>6.3729348414931195</v>
      </c>
      <c r="M336" s="772">
        <f t="shared" si="327"/>
        <v>762.99501499999997</v>
      </c>
      <c r="N336" s="737">
        <f>+IF(M336=0,0,M336/M303*100)</f>
        <v>3.8098320518454827</v>
      </c>
      <c r="O336" s="772">
        <v>503.91257078679996</v>
      </c>
      <c r="P336" s="737">
        <f>+IF(O336=0,0,O336/O303*100)</f>
        <v>5.7858202041349465</v>
      </c>
      <c r="Q336" s="772">
        <v>483.91718700000001</v>
      </c>
      <c r="R336" s="737">
        <f>+IF(Q336=0,0,Q336/Q303*100)</f>
        <v>6.0254331920550968</v>
      </c>
      <c r="S336" s="772">
        <v>502.37283500000001</v>
      </c>
      <c r="T336" s="737">
        <f>+IF(S336=0,0,S336/S303*100)</f>
        <v>7.9309148760091608</v>
      </c>
      <c r="U336" s="772">
        <f t="shared" si="316"/>
        <v>1490.2025927867999</v>
      </c>
      <c r="V336" s="737">
        <f>+IF(U336=0,0,U336/U303*100)</f>
        <v>6.4580700511379128</v>
      </c>
      <c r="W336" s="772">
        <f t="shared" si="317"/>
        <v>2253.1976077867998</v>
      </c>
      <c r="X336" s="737">
        <f>+IF(W336=0,0,W336/W303*100)</f>
        <v>5.2275887567034491</v>
      </c>
      <c r="Y336" s="772">
        <v>513.21988399999998</v>
      </c>
      <c r="Z336" s="737">
        <f>+IF(Y336=0,0,Y336/Y303*100)</f>
        <v>6.7250467677858401</v>
      </c>
      <c r="AA336" s="772">
        <v>-11.828589000000008</v>
      </c>
      <c r="AB336" s="737">
        <f>+IF(AA336=0,0,AA336/AA303*100)</f>
        <v>-0.1419366309864285</v>
      </c>
      <c r="AC336" s="772">
        <v>453.071754</v>
      </c>
      <c r="AD336" s="737">
        <f>+IF(AC336=0,0,AC336/AC303*100)</f>
        <v>5.6377607821876996</v>
      </c>
      <c r="AE336" s="772">
        <f t="shared" si="318"/>
        <v>954.46304899999996</v>
      </c>
      <c r="AF336" s="737">
        <f>+IF(AE336=0,0,AE336/AE303*100)</f>
        <v>3.976671153313946</v>
      </c>
      <c r="AG336" s="772">
        <v>579.87968899999998</v>
      </c>
      <c r="AH336" s="737">
        <f>+IF(AG336=0,0,AG336/AG303*100)</f>
        <v>5.2829654179406376</v>
      </c>
      <c r="AI336" s="772">
        <v>643.32220899999993</v>
      </c>
      <c r="AJ336" s="737">
        <f>+IF(AI336=0,0,AI336/AI303*100)</f>
        <v>5.3619511840852185</v>
      </c>
      <c r="AK336" s="772">
        <v>459.76429500000006</v>
      </c>
      <c r="AL336" s="737">
        <f>+IF(AK336=0,0,AK336/AK303*100)</f>
        <v>3.6760693714312391</v>
      </c>
      <c r="AM336" s="772">
        <f t="shared" si="319"/>
        <v>1682.9661929999997</v>
      </c>
      <c r="AN336" s="737">
        <f>+IF(AM336=0,0,AM336/AM303*100)</f>
        <v>4.7432522268593749</v>
      </c>
      <c r="AO336" s="772">
        <f t="shared" si="320"/>
        <v>2637.4292419999997</v>
      </c>
      <c r="AP336" s="737">
        <f>+IF(AO336=0,0,AO336/AO303*100)</f>
        <v>4.4339337145692701</v>
      </c>
      <c r="AQ336" s="651"/>
      <c r="AR336" s="772">
        <v>12039.527706999999</v>
      </c>
      <c r="AS336" s="737">
        <f>+IF(AR336=0,0,AR336/AR303*100)</f>
        <v>8.6868533876743577</v>
      </c>
      <c r="AT336" s="772">
        <v>620.045479</v>
      </c>
      <c r="AU336" s="737">
        <f>+IF(AT336=0,0,AT336/AT303*100)</f>
        <v>4.7871767005224486</v>
      </c>
      <c r="AV336" s="772">
        <v>682.14619800000003</v>
      </c>
      <c r="AW336" s="737">
        <f>+IF(AV336=0,0,AV336/AV303*100)</f>
        <v>6.5540361877461661</v>
      </c>
      <c r="AX336" s="772">
        <v>613.25398599999994</v>
      </c>
      <c r="AY336" s="737">
        <f>+IF(AX336=0,0,AX336/AX303*100)</f>
        <v>5.7271310790305066</v>
      </c>
      <c r="AZ336" s="772">
        <f t="shared" si="328"/>
        <v>1915.445663</v>
      </c>
      <c r="BA336" s="737">
        <f>+IF(AZ336=0,0,AZ336/AZ303*100)</f>
        <v>5.6223986458558537</v>
      </c>
      <c r="BB336" s="772">
        <v>619.70348899999999</v>
      </c>
      <c r="BC336" s="737">
        <f>+IF(BB336=0,0,BB336/BB303*100)</f>
        <v>5.7860467814101479</v>
      </c>
      <c r="BD336" s="772">
        <v>618.02657099999999</v>
      </c>
      <c r="BE336" s="737">
        <f>+IF(BD336=0,0,BD336/BD303*100)</f>
        <v>5.6049163253766121</v>
      </c>
      <c r="BF336" s="772">
        <v>751.87282200000004</v>
      </c>
      <c r="BG336" s="737">
        <f>+IF(BF336=0,0,BF336/BF303*100)</f>
        <v>9.5885927659333063</v>
      </c>
      <c r="BH336" s="772">
        <f t="shared" si="329"/>
        <v>1989.6028819999999</v>
      </c>
      <c r="BI336" s="737">
        <f>+IF(BH336=0,0,BH336/BH303*100)</f>
        <v>6.7265982530334041</v>
      </c>
      <c r="BJ336" s="772">
        <f t="shared" si="321"/>
        <v>3905.0485449999996</v>
      </c>
      <c r="BK336" s="737">
        <f>+IF(BJ336=0,0,BJ336/BJ303*100)</f>
        <v>6.1355501066494318</v>
      </c>
      <c r="BL336" s="772">
        <v>517.53559199999995</v>
      </c>
      <c r="BM336" s="737">
        <f>+IF(BL336=0,0,BL336/BL303*100)</f>
        <v>5.1995509608486765</v>
      </c>
      <c r="BN336" s="772">
        <v>565.98062200000004</v>
      </c>
      <c r="BO336" s="737">
        <f>+IF(BN336=0,0,BN336/BN303*100)</f>
        <v>4.996116519842718</v>
      </c>
      <c r="BP336" s="772">
        <v>541.13426000000004</v>
      </c>
      <c r="BQ336" s="737">
        <f>+IF(BP336=0,0,BP336/BP303*100)</f>
        <v>4.9188695364843928</v>
      </c>
      <c r="BR336" s="772">
        <f t="shared" si="330"/>
        <v>1624.650474</v>
      </c>
      <c r="BS336" s="737">
        <f>+IF(BR336=0,0,BR336/BR303*100)</f>
        <v>5.0325154482537089</v>
      </c>
      <c r="BT336" s="772">
        <v>1830.2216450000001</v>
      </c>
      <c r="BU336" s="737">
        <f>+IF(BT336=0,0,BT336/BT303*100)</f>
        <v>15.59327814339991</v>
      </c>
      <c r="BV336" s="772">
        <v>680.38486000000012</v>
      </c>
      <c r="BW336" s="737">
        <f>+IF(BV336=0,0,BV336/BV303*100)</f>
        <v>4.2961574228617163</v>
      </c>
      <c r="BX336" s="772">
        <v>3999.2221829999999</v>
      </c>
      <c r="BY336" s="737">
        <f>+IF(BX336=0,0,BX336/BX303*100)</f>
        <v>26.500415505318426</v>
      </c>
      <c r="BZ336" s="772">
        <f t="shared" si="331"/>
        <v>6509.8286879999996</v>
      </c>
      <c r="CA336" s="737">
        <f>+IF(BZ336=0,0,BZ336/BZ303*100)</f>
        <v>15.257838425472928</v>
      </c>
      <c r="CB336" s="772">
        <f t="shared" si="322"/>
        <v>8134.4791619999996</v>
      </c>
      <c r="CC336" s="737">
        <f>+IF(CB336=0,0,CB336/CB303*100)</f>
        <v>10.853418938911858</v>
      </c>
      <c r="CE336" s="772">
        <f t="shared" si="298"/>
        <v>7541.1812821430094</v>
      </c>
      <c r="CF336" s="737">
        <f>+IF(CE336=0,0,CE336/CE303*100)</f>
        <v>3.8118218955631105</v>
      </c>
      <c r="CG336" s="772">
        <v>841.40025400000002</v>
      </c>
      <c r="CH336" s="737">
        <f>+IF(CG336=0,0,CG336/CG303*100)</f>
        <v>5.892227187286907</v>
      </c>
      <c r="CI336" s="772">
        <v>1019.984391</v>
      </c>
      <c r="CJ336" s="737">
        <f>+IF(CI336=0,0,CI336/CI303*100)</f>
        <v>7.9135123091667063</v>
      </c>
      <c r="CK336" s="772">
        <v>963.3516699999999</v>
      </c>
      <c r="CL336" s="737">
        <f>+IF(CK336=0,0,CK336/CK303*100)</f>
        <v>6.4362366148417767</v>
      </c>
      <c r="CM336" s="772">
        <f t="shared" si="332"/>
        <v>2824.7363150000001</v>
      </c>
      <c r="CN336" s="737">
        <f>+IF(CM336=0,0,CM336/CM303*100)</f>
        <v>6.7037584492855506</v>
      </c>
      <c r="CO336" s="772">
        <v>877.70305699999994</v>
      </c>
      <c r="CP336" s="737">
        <f>+IF(CO336=0,0,CO336/CO303*100)</f>
        <v>7.0601466483057669</v>
      </c>
      <c r="CQ336" s="772">
        <v>-1272.2896880000001</v>
      </c>
      <c r="CR336" s="737">
        <f>+IF(CQ336=0,0,CQ336/CQ303*100)</f>
        <v>-12.292381731304028</v>
      </c>
      <c r="CS336" s="772">
        <v>504.69610799999998</v>
      </c>
      <c r="CT336" s="737">
        <f>+IF(CS336=0,0,CS336/CS303*100)</f>
        <v>3.3025966995705716</v>
      </c>
      <c r="CU336" s="772">
        <f t="shared" si="333"/>
        <v>110.10947699999986</v>
      </c>
      <c r="CV336" s="737">
        <f>+IF(CU336=0,0,CU336/CU303*100)</f>
        <v>0.28927593370357546</v>
      </c>
      <c r="CW336" s="772">
        <f t="shared" si="323"/>
        <v>2934.8457920000001</v>
      </c>
      <c r="CX336" s="737">
        <f>+IF(CW336=0,0,CW336/CW303*100)</f>
        <v>3.6593891608683253</v>
      </c>
      <c r="CY336" s="772">
        <v>661.18778599999996</v>
      </c>
      <c r="CZ336" s="737">
        <f>+IF(CY336=0,0,CY336/CY303*100)</f>
        <v>3.52852362501838</v>
      </c>
      <c r="DA336" s="772">
        <v>795.46000700000002</v>
      </c>
      <c r="DB336" s="737">
        <f>+IF(DA336=0,0,DA336/DA303*100)</f>
        <v>4.5861239936168881</v>
      </c>
      <c r="DC336" s="772">
        <v>1242.6625790000001</v>
      </c>
      <c r="DD336" s="737">
        <f>+IF(DC336=0,0,DC336/DC303*100)</f>
        <v>7.0997407692663526</v>
      </c>
      <c r="DE336" s="772">
        <f t="shared" si="334"/>
        <v>2699.3103719999999</v>
      </c>
      <c r="DF336" s="737">
        <f>+IF(DE336=0,0,DE336/DE303*100)</f>
        <v>5.0373210681234868</v>
      </c>
      <c r="DG336" s="772">
        <v>225.55679539414098</v>
      </c>
      <c r="DH336" s="737">
        <f>+IF(DG336=0,0,DG336/DG303*100)</f>
        <v>1.0273779886839602</v>
      </c>
      <c r="DI336" s="772">
        <v>870.46161202301437</v>
      </c>
      <c r="DJ336" s="737">
        <f>+IF(DI336=0,0,DI336/DI303*100)</f>
        <v>3.9255384209774471</v>
      </c>
      <c r="DK336" s="772">
        <v>811.00671072585442</v>
      </c>
      <c r="DL336" s="737">
        <f>+IF(DK336=0,0,DK336/DK303*100)</f>
        <v>4.0710988234487111</v>
      </c>
      <c r="DM336" s="772">
        <f t="shared" si="335"/>
        <v>1907.0251181430096</v>
      </c>
      <c r="DN336" s="737">
        <f>+IF(DM336=0,0,DM336/DM303*100)</f>
        <v>2.9774003200339307</v>
      </c>
      <c r="DO336" s="772">
        <f t="shared" si="324"/>
        <v>4606.3354901430093</v>
      </c>
      <c r="DP336" s="737">
        <f>+IF(DO336=0,0,DO336/DO303*100)</f>
        <v>3.915745406904962</v>
      </c>
      <c r="DR336" s="772">
        <f t="shared" si="299"/>
        <v>8789.0561665912373</v>
      </c>
      <c r="DS336" s="737">
        <f>+IF(DR336=0,0,DR336/DR303*100)</f>
        <v>4.0962162663243662</v>
      </c>
      <c r="DT336" s="772">
        <v>728.05597978936032</v>
      </c>
      <c r="DU336" s="737">
        <f>+IF(DT336=0,0,DT336/DT303*100)</f>
        <v>4.1598940246628988</v>
      </c>
      <c r="DV336" s="772">
        <v>723.15060765176008</v>
      </c>
      <c r="DW336" s="737">
        <f>+IF(DV336=0,0,DV336/DV303*100)</f>
        <v>4.1889366985729781</v>
      </c>
      <c r="DX336" s="772">
        <v>733.94888721592883</v>
      </c>
      <c r="DY336" s="737">
        <f>+IF(DX336=0,0,DX336/DX303*100)</f>
        <v>4.1375561770866582</v>
      </c>
      <c r="DZ336" s="772">
        <f t="shared" si="336"/>
        <v>2185.1554746570491</v>
      </c>
      <c r="EA336" s="737">
        <f>+IF(DZ336=0,0,DZ336/DZ303*100)</f>
        <v>4.1618963394462787</v>
      </c>
      <c r="EB336" s="772">
        <v>675.82978199510057</v>
      </c>
      <c r="EC336" s="737">
        <f>+IF(EB336=0,0,EB336/EB303*100)</f>
        <v>4.1842835763498654</v>
      </c>
      <c r="ED336" s="772">
        <v>742.22657153766079</v>
      </c>
      <c r="EE336" s="737">
        <f>+IF(ED336=0,0,ED336/ED303*100)</f>
        <v>4.1633283475352014</v>
      </c>
      <c r="EF336" s="772">
        <v>780.09490463257089</v>
      </c>
      <c r="EG336" s="737">
        <f>+IF(EF336=0,0,EF336/EF303*100)</f>
        <v>4.1443622806818281</v>
      </c>
      <c r="EH336" s="772">
        <f t="shared" si="337"/>
        <v>2198.1512581653324</v>
      </c>
      <c r="EI336" s="737">
        <f>+IF(EH336=0,0,EH336/EH303*100)</f>
        <v>4.1629772646647547</v>
      </c>
      <c r="EJ336" s="772">
        <f t="shared" si="325"/>
        <v>4383.3067328223815</v>
      </c>
      <c r="EK336" s="737">
        <f>+IF(EJ336=0,0,EJ336/EJ303*100)</f>
        <v>4.1624383342636495</v>
      </c>
      <c r="EL336" s="772">
        <v>671.39990178370908</v>
      </c>
      <c r="EM336" s="737">
        <f>+IF(EL336=0,0,EL336/EL303*100)</f>
        <v>4.1285951799934235</v>
      </c>
      <c r="EN336" s="772">
        <v>700.70362540256247</v>
      </c>
      <c r="EO336" s="737">
        <f>+IF(EN336=0,0,EN336/EN303*100)</f>
        <v>4.3372537596113947</v>
      </c>
      <c r="EP336" s="772">
        <v>702.34917694919943</v>
      </c>
      <c r="EQ336" s="737">
        <f>+IF(EP336=0,0,EP336/EP303*100)</f>
        <v>4.2631788276077707</v>
      </c>
      <c r="ER336" s="772">
        <f t="shared" si="338"/>
        <v>2074.4527041354709</v>
      </c>
      <c r="ES336" s="737">
        <f>+IF(ER336=0,0,ER336/ER303*100)</f>
        <v>4.2428912420999909</v>
      </c>
      <c r="ET336" s="772">
        <v>736.38468176733363</v>
      </c>
      <c r="EU336" s="737">
        <f>+IF(ET336=0,0,ET336/ET303*100)</f>
        <v>3.8895581529345038</v>
      </c>
      <c r="EV336" s="772">
        <v>817.40041915584095</v>
      </c>
      <c r="EW336" s="737">
        <f>+IF(EV336=0,0,EV336/EV303*100)</f>
        <v>3.812649350861165</v>
      </c>
      <c r="EX336" s="772">
        <v>777.51162871021063</v>
      </c>
      <c r="EY336" s="737">
        <f>+IF(EX336=0,0,EX336/EX303*100)</f>
        <v>3.8885185014703878</v>
      </c>
      <c r="EZ336" s="772">
        <f t="shared" si="339"/>
        <v>2331.296729633385</v>
      </c>
      <c r="FA336" s="737">
        <f>+IF(EZ336=0,0,EZ336/EZ303*100)</f>
        <v>3.8618996558866558</v>
      </c>
      <c r="FB336" s="772">
        <f t="shared" si="326"/>
        <v>4405.7494337688559</v>
      </c>
      <c r="FC336" s="737">
        <f>+IF(FB336=0,0,FB336/FB303*100)</f>
        <v>4.0323899879322465</v>
      </c>
      <c r="FD336" s="772">
        <v>9780.6087507588218</v>
      </c>
      <c r="FE336" s="737">
        <f>+IF(FD336=0,0,FD336/FD303*100)</f>
        <v>4.1554777178402</v>
      </c>
      <c r="FF336" s="772">
        <v>11251.565284917611</v>
      </c>
      <c r="FG336" s="737">
        <f>+IF(FF336=0,0,FF336/FF303*100)</f>
        <v>4.2784440628717935</v>
      </c>
      <c r="FH336" s="772">
        <v>12966.885881438895</v>
      </c>
      <c r="FI336" s="737">
        <f>+IF(FH336=0,0,FH336/FH303*100)</f>
        <v>4.3552118233928407</v>
      </c>
      <c r="FJ336" s="772">
        <v>12703.748451269086</v>
      </c>
      <c r="FK336" s="737">
        <f>+IF(FJ336=0,0,FJ336/FJ303*100)</f>
        <v>4.4773837316516367</v>
      </c>
    </row>
    <row r="337" spans="2:167" s="648" customFormat="1" ht="13.5" customHeight="1">
      <c r="B337" s="769"/>
      <c r="C337" s="771"/>
      <c r="D337" s="802" t="s">
        <v>4858</v>
      </c>
      <c r="E337" s="803">
        <f t="shared" si="297"/>
        <v>0</v>
      </c>
      <c r="F337" s="804">
        <f>+IF(E337=0,0,E337/E303*100)</f>
        <v>0</v>
      </c>
      <c r="G337" s="803">
        <v>0</v>
      </c>
      <c r="H337" s="804">
        <f>+IF(G337=0,0,G337/G303*100)</f>
        <v>0</v>
      </c>
      <c r="I337" s="803">
        <v>0</v>
      </c>
      <c r="J337" s="804">
        <f>+IF(I337=0,0,I337/I303*100)</f>
        <v>0</v>
      </c>
      <c r="K337" s="803">
        <v>0</v>
      </c>
      <c r="L337" s="804">
        <f>+IF(K337=0,0,K337/K303*100)</f>
        <v>0</v>
      </c>
      <c r="M337" s="803">
        <f t="shared" si="327"/>
        <v>0</v>
      </c>
      <c r="N337" s="804">
        <f>+IF(M337=0,0,M337/M303*100)</f>
        <v>0</v>
      </c>
      <c r="O337" s="803">
        <v>0</v>
      </c>
      <c r="P337" s="804">
        <f>+IF(O337=0,0,O337/O303*100)</f>
        <v>0</v>
      </c>
      <c r="Q337" s="803">
        <v>0</v>
      </c>
      <c r="R337" s="804">
        <f>+IF(Q337=0,0,Q337/Q303*100)</f>
        <v>0</v>
      </c>
      <c r="S337" s="803">
        <v>0</v>
      </c>
      <c r="T337" s="804">
        <f>+IF(S337=0,0,S337/S303*100)</f>
        <v>0</v>
      </c>
      <c r="U337" s="803">
        <f t="shared" si="316"/>
        <v>0</v>
      </c>
      <c r="V337" s="804">
        <f>+IF(U337=0,0,U337/U303*100)</f>
        <v>0</v>
      </c>
      <c r="W337" s="803">
        <f t="shared" si="317"/>
        <v>0</v>
      </c>
      <c r="X337" s="804">
        <f>+IF(W337=0,0,W337/W303*100)</f>
        <v>0</v>
      </c>
      <c r="Y337" s="803">
        <v>0</v>
      </c>
      <c r="Z337" s="804">
        <f>+IF(Y337=0,0,Y337/Y303*100)</f>
        <v>0</v>
      </c>
      <c r="AA337" s="803">
        <v>0</v>
      </c>
      <c r="AB337" s="804">
        <f>+IF(AA337=0,0,AA337/AA303*100)</f>
        <v>0</v>
      </c>
      <c r="AC337" s="803">
        <v>0</v>
      </c>
      <c r="AD337" s="804">
        <f>+IF(AC337=0,0,AC337/AC303*100)</f>
        <v>0</v>
      </c>
      <c r="AE337" s="803">
        <f t="shared" si="318"/>
        <v>0</v>
      </c>
      <c r="AF337" s="804">
        <f>+IF(AE337=0,0,AE337/AE303*100)</f>
        <v>0</v>
      </c>
      <c r="AG337" s="803">
        <v>0</v>
      </c>
      <c r="AH337" s="804">
        <f>+IF(AG337=0,0,AG337/AG303*100)</f>
        <v>0</v>
      </c>
      <c r="AI337" s="803">
        <v>0</v>
      </c>
      <c r="AJ337" s="804">
        <f>+IF(AI337=0,0,AI337/AI303*100)</f>
        <v>0</v>
      </c>
      <c r="AK337" s="803">
        <v>0</v>
      </c>
      <c r="AL337" s="804">
        <f>+IF(AK337=0,0,AK337/AK303*100)</f>
        <v>0</v>
      </c>
      <c r="AM337" s="803">
        <f t="shared" si="319"/>
        <v>0</v>
      </c>
      <c r="AN337" s="804">
        <f>+IF(AM337=0,0,AM337/AM303*100)</f>
        <v>0</v>
      </c>
      <c r="AO337" s="803">
        <f t="shared" si="320"/>
        <v>0</v>
      </c>
      <c r="AP337" s="804">
        <f>+IF(AO337=0,0,AO337/AO303*100)</f>
        <v>0</v>
      </c>
      <c r="AQ337" s="651"/>
      <c r="AR337" s="803">
        <v>0</v>
      </c>
      <c r="AS337" s="804">
        <f>+IF(AR337=0,0,AR337/AR303*100)</f>
        <v>0</v>
      </c>
      <c r="AT337" s="803">
        <v>0</v>
      </c>
      <c r="AU337" s="804">
        <f>+IF(AT337=0,0,AT337/AT303*100)</f>
        <v>0</v>
      </c>
      <c r="AV337" s="803">
        <v>0</v>
      </c>
      <c r="AW337" s="804">
        <f>+IF(AV337=0,0,AV337/AV303*100)</f>
        <v>0</v>
      </c>
      <c r="AX337" s="803">
        <v>0</v>
      </c>
      <c r="AY337" s="804">
        <f>+IF(AX337=0,0,AX337/AX303*100)</f>
        <v>0</v>
      </c>
      <c r="AZ337" s="803">
        <f t="shared" si="328"/>
        <v>0</v>
      </c>
      <c r="BA337" s="804">
        <f>+IF(AZ337=0,0,AZ337/AZ303*100)</f>
        <v>0</v>
      </c>
      <c r="BB337" s="803">
        <v>0</v>
      </c>
      <c r="BC337" s="804">
        <f>+IF(BB337=0,0,BB337/BB303*100)</f>
        <v>0</v>
      </c>
      <c r="BD337" s="803">
        <v>0</v>
      </c>
      <c r="BE337" s="804">
        <f>+IF(BD337=0,0,BD337/BD303*100)</f>
        <v>0</v>
      </c>
      <c r="BF337" s="803">
        <v>0</v>
      </c>
      <c r="BG337" s="804">
        <f>+IF(BF337=0,0,BF337/BF303*100)</f>
        <v>0</v>
      </c>
      <c r="BH337" s="803">
        <f t="shared" si="329"/>
        <v>0</v>
      </c>
      <c r="BI337" s="804">
        <f>+IF(BH337=0,0,BH337/BH303*100)</f>
        <v>0</v>
      </c>
      <c r="BJ337" s="803">
        <f t="shared" si="321"/>
        <v>0</v>
      </c>
      <c r="BK337" s="804">
        <f>+IF(BJ337=0,0,BJ337/BJ303*100)</f>
        <v>0</v>
      </c>
      <c r="BL337" s="803">
        <v>0</v>
      </c>
      <c r="BM337" s="804">
        <f>+IF(BL337=0,0,BL337/BL303*100)</f>
        <v>0</v>
      </c>
      <c r="BN337" s="803">
        <v>0</v>
      </c>
      <c r="BO337" s="804">
        <f>+IF(BN337=0,0,BN337/BN303*100)</f>
        <v>0</v>
      </c>
      <c r="BP337" s="803">
        <v>0</v>
      </c>
      <c r="BQ337" s="804">
        <f>+IF(BP337=0,0,BP337/BP303*100)</f>
        <v>0</v>
      </c>
      <c r="BR337" s="803">
        <f t="shared" si="330"/>
        <v>0</v>
      </c>
      <c r="BS337" s="804">
        <f>+IF(BR337=0,0,BR337/BR303*100)</f>
        <v>0</v>
      </c>
      <c r="BT337" s="803">
        <v>0</v>
      </c>
      <c r="BU337" s="804">
        <f>+IF(BT337=0,0,BT337/BT303*100)</f>
        <v>0</v>
      </c>
      <c r="BV337" s="803">
        <v>0</v>
      </c>
      <c r="BW337" s="804">
        <f>+IF(BV337=0,0,BV337/BV303*100)</f>
        <v>0</v>
      </c>
      <c r="BX337" s="803">
        <v>0</v>
      </c>
      <c r="BY337" s="804">
        <f>+IF(BX337=0,0,BX337/BX303*100)</f>
        <v>0</v>
      </c>
      <c r="BZ337" s="803">
        <f t="shared" si="331"/>
        <v>0</v>
      </c>
      <c r="CA337" s="804">
        <f>+IF(BZ337=0,0,BZ337/BZ303*100)</f>
        <v>0</v>
      </c>
      <c r="CB337" s="803">
        <f t="shared" si="322"/>
        <v>0</v>
      </c>
      <c r="CC337" s="804">
        <f>+IF(CB337=0,0,CB337/CB303*100)</f>
        <v>0</v>
      </c>
      <c r="CE337" s="803">
        <f t="shared" si="298"/>
        <v>0</v>
      </c>
      <c r="CF337" s="804">
        <f>+IF(CE337=0,0,CE337/CE303*100)</f>
        <v>0</v>
      </c>
      <c r="CG337" s="803">
        <v>0</v>
      </c>
      <c r="CH337" s="804">
        <f>+IF(CG337=0,0,CG337/CG303*100)</f>
        <v>0</v>
      </c>
      <c r="CI337" s="803">
        <v>0</v>
      </c>
      <c r="CJ337" s="804">
        <f>+IF(CI337=0,0,CI337/CI303*100)</f>
        <v>0</v>
      </c>
      <c r="CK337" s="803">
        <v>0</v>
      </c>
      <c r="CL337" s="804">
        <f>+IF(CK337=0,0,CK337/CK303*100)</f>
        <v>0</v>
      </c>
      <c r="CM337" s="803">
        <f t="shared" si="332"/>
        <v>0</v>
      </c>
      <c r="CN337" s="804">
        <f>+IF(CM337=0,0,CM337/CM303*100)</f>
        <v>0</v>
      </c>
      <c r="CO337" s="803">
        <v>0</v>
      </c>
      <c r="CP337" s="804">
        <f>+IF(CO337=0,0,CO337/CO303*100)</f>
        <v>0</v>
      </c>
      <c r="CQ337" s="803">
        <v>0</v>
      </c>
      <c r="CR337" s="804">
        <f>+IF(CQ337=0,0,CQ337/CQ303*100)</f>
        <v>0</v>
      </c>
      <c r="CS337" s="803">
        <v>0</v>
      </c>
      <c r="CT337" s="804">
        <f>+IF(CS337=0,0,CS337/CS303*100)</f>
        <v>0</v>
      </c>
      <c r="CU337" s="803">
        <f t="shared" si="333"/>
        <v>0</v>
      </c>
      <c r="CV337" s="804">
        <f>+IF(CU337=0,0,CU337/CU303*100)</f>
        <v>0</v>
      </c>
      <c r="CW337" s="803">
        <f t="shared" si="323"/>
        <v>0</v>
      </c>
      <c r="CX337" s="804">
        <f>+IF(CW337=0,0,CW337/CW303*100)</f>
        <v>0</v>
      </c>
      <c r="CY337" s="803">
        <v>0</v>
      </c>
      <c r="CZ337" s="804">
        <f>+IF(CY337=0,0,CY337/CY303*100)</f>
        <v>0</v>
      </c>
      <c r="DA337" s="803">
        <v>0</v>
      </c>
      <c r="DB337" s="804">
        <f>+IF(DA337=0,0,DA337/DA303*100)</f>
        <v>0</v>
      </c>
      <c r="DC337" s="803">
        <v>0</v>
      </c>
      <c r="DD337" s="804">
        <f>+IF(DC337=0,0,DC337/DC303*100)</f>
        <v>0</v>
      </c>
      <c r="DE337" s="803">
        <f t="shared" si="334"/>
        <v>0</v>
      </c>
      <c r="DF337" s="804">
        <f>+IF(DE337=0,0,DE337/DE303*100)</f>
        <v>0</v>
      </c>
      <c r="DG337" s="803">
        <v>0</v>
      </c>
      <c r="DH337" s="804">
        <f>+IF(DG337=0,0,DG337/DG303*100)</f>
        <v>0</v>
      </c>
      <c r="DI337" s="803">
        <v>0</v>
      </c>
      <c r="DJ337" s="804">
        <f>+IF(DI337=0,0,DI337/DI303*100)</f>
        <v>0</v>
      </c>
      <c r="DK337" s="803">
        <v>0</v>
      </c>
      <c r="DL337" s="804">
        <f>+IF(DK337=0,0,DK337/DK303*100)</f>
        <v>0</v>
      </c>
      <c r="DM337" s="803">
        <f t="shared" si="335"/>
        <v>0</v>
      </c>
      <c r="DN337" s="804">
        <f>+IF(DM337=0,0,DM337/DM303*100)</f>
        <v>0</v>
      </c>
      <c r="DO337" s="803">
        <f t="shared" si="324"/>
        <v>0</v>
      </c>
      <c r="DP337" s="804">
        <f>+IF(DO337=0,0,DO337/DO303*100)</f>
        <v>0</v>
      </c>
      <c r="DR337" s="803">
        <f t="shared" si="299"/>
        <v>0</v>
      </c>
      <c r="DS337" s="804">
        <f>+IF(DR337=0,0,DR337/DR303*100)</f>
        <v>0</v>
      </c>
      <c r="DT337" s="803">
        <v>0</v>
      </c>
      <c r="DU337" s="804">
        <f>+IF(DT337=0,0,DT337/DT303*100)</f>
        <v>0</v>
      </c>
      <c r="DV337" s="803">
        <v>0</v>
      </c>
      <c r="DW337" s="804">
        <f>+IF(DV337=0,0,DV337/DV303*100)</f>
        <v>0</v>
      </c>
      <c r="DX337" s="803">
        <v>0</v>
      </c>
      <c r="DY337" s="804">
        <f>+IF(DX337=0,0,DX337/DX303*100)</f>
        <v>0</v>
      </c>
      <c r="DZ337" s="803">
        <f t="shared" si="336"/>
        <v>0</v>
      </c>
      <c r="EA337" s="804">
        <f>+IF(DZ337=0,0,DZ337/DZ303*100)</f>
        <v>0</v>
      </c>
      <c r="EB337" s="803">
        <v>0</v>
      </c>
      <c r="EC337" s="804">
        <f>+IF(EB337=0,0,EB337/EB303*100)</f>
        <v>0</v>
      </c>
      <c r="ED337" s="803">
        <v>0</v>
      </c>
      <c r="EE337" s="804">
        <f>+IF(ED337=0,0,ED337/ED303*100)</f>
        <v>0</v>
      </c>
      <c r="EF337" s="803">
        <v>0</v>
      </c>
      <c r="EG337" s="804">
        <f>+IF(EF337=0,0,EF337/EF303*100)</f>
        <v>0</v>
      </c>
      <c r="EH337" s="803">
        <f t="shared" si="337"/>
        <v>0</v>
      </c>
      <c r="EI337" s="804">
        <f>+IF(EH337=0,0,EH337/EH303*100)</f>
        <v>0</v>
      </c>
      <c r="EJ337" s="803">
        <f t="shared" si="325"/>
        <v>0</v>
      </c>
      <c r="EK337" s="804">
        <f>+IF(EJ337=0,0,EJ337/EJ303*100)</f>
        <v>0</v>
      </c>
      <c r="EL337" s="803">
        <v>0</v>
      </c>
      <c r="EM337" s="804">
        <f>+IF(EL337=0,0,EL337/EL303*100)</f>
        <v>0</v>
      </c>
      <c r="EN337" s="803">
        <v>0</v>
      </c>
      <c r="EO337" s="804">
        <f>+IF(EN337=0,0,EN337/EN303*100)</f>
        <v>0</v>
      </c>
      <c r="EP337" s="803">
        <v>0</v>
      </c>
      <c r="EQ337" s="804">
        <f>+IF(EP337=0,0,EP337/EP303*100)</f>
        <v>0</v>
      </c>
      <c r="ER337" s="803">
        <f t="shared" si="338"/>
        <v>0</v>
      </c>
      <c r="ES337" s="804">
        <f>+IF(ER337=0,0,ER337/ER303*100)</f>
        <v>0</v>
      </c>
      <c r="ET337" s="803">
        <v>0</v>
      </c>
      <c r="EU337" s="804">
        <f>+IF(ET337=0,0,ET337/ET303*100)</f>
        <v>0</v>
      </c>
      <c r="EV337" s="803">
        <v>0</v>
      </c>
      <c r="EW337" s="804">
        <f>+IF(EV337=0,0,EV337/EV303*100)</f>
        <v>0</v>
      </c>
      <c r="EX337" s="803">
        <v>0</v>
      </c>
      <c r="EY337" s="804">
        <f>+IF(EX337=0,0,EX337/EX303*100)</f>
        <v>0</v>
      </c>
      <c r="EZ337" s="803">
        <f t="shared" si="339"/>
        <v>0</v>
      </c>
      <c r="FA337" s="804">
        <f>+IF(EZ337=0,0,EZ337/EZ303*100)</f>
        <v>0</v>
      </c>
      <c r="FB337" s="803">
        <f t="shared" si="326"/>
        <v>0</v>
      </c>
      <c r="FC337" s="804">
        <f>+IF(FB337=0,0,FB337/FB303*100)</f>
        <v>0</v>
      </c>
      <c r="FD337" s="803">
        <v>0</v>
      </c>
      <c r="FE337" s="804">
        <f>+IF(FD337=0,0,FD337/FD303*100)</f>
        <v>0</v>
      </c>
      <c r="FF337" s="803">
        <v>0</v>
      </c>
      <c r="FG337" s="804">
        <f>+IF(FF337=0,0,FF337/FF303*100)</f>
        <v>0</v>
      </c>
      <c r="FH337" s="803">
        <v>0</v>
      </c>
      <c r="FI337" s="804">
        <f>+IF(FH337=0,0,FH337/FH303*100)</f>
        <v>0</v>
      </c>
      <c r="FJ337" s="803">
        <v>0</v>
      </c>
      <c r="FK337" s="804">
        <f>+IF(FJ337=0,0,FJ337/FJ303*100)</f>
        <v>0</v>
      </c>
    </row>
    <row r="338" spans="2:167" s="648" customFormat="1" ht="13.5" customHeight="1">
      <c r="B338" s="769"/>
      <c r="C338" s="731" t="s">
        <v>4859</v>
      </c>
      <c r="D338" s="771"/>
      <c r="E338" s="727">
        <f t="shared" si="297"/>
        <v>1354.2224589652001</v>
      </c>
      <c r="F338" s="727">
        <f>+IF(E338=0,0,E338/E303*100)</f>
        <v>1.3200995519336793</v>
      </c>
      <c r="G338" s="797">
        <f>SUM(G339:G341)</f>
        <v>136.77782099999999</v>
      </c>
      <c r="H338" s="727">
        <f>+IF(G338=0,0,G338/G303*100)</f>
        <v>1.9609253631256836</v>
      </c>
      <c r="I338" s="797">
        <f>SUM(I339:I341)</f>
        <v>117.165099</v>
      </c>
      <c r="J338" s="727">
        <f>+IF(I338=0,0,I338/I303*100)</f>
        <v>2.6049810390323778</v>
      </c>
      <c r="K338" s="797">
        <f>SUM(K339:K341)</f>
        <v>117.443664</v>
      </c>
      <c r="L338" s="727">
        <f>+IF(K338=0,0,K338/K303*100)</f>
        <v>1.372952003442262</v>
      </c>
      <c r="M338" s="785">
        <f t="shared" si="327"/>
        <v>371.38658399999997</v>
      </c>
      <c r="N338" s="727">
        <f>+IF(M338=0,0,M338/M303*100)</f>
        <v>1.8544295618348237</v>
      </c>
      <c r="O338" s="797">
        <f>SUM(O339:O341)</f>
        <v>141.6439149652</v>
      </c>
      <c r="P338" s="727">
        <f>+IF(O338=0,0,O338/O303*100)</f>
        <v>1.6263262171031634</v>
      </c>
      <c r="Q338" s="797">
        <f>SUM(Q339:Q341)</f>
        <v>104.16247099999998</v>
      </c>
      <c r="R338" s="727">
        <f>+IF(Q338=0,0,Q338/Q303*100)</f>
        <v>1.296965735027461</v>
      </c>
      <c r="S338" s="797">
        <f>SUM(S339:S341)</f>
        <v>91.625996000000001</v>
      </c>
      <c r="T338" s="727">
        <f>+IF(S338=0,0,S338/S303*100)</f>
        <v>1.4464913786700986</v>
      </c>
      <c r="U338" s="797">
        <f t="shared" si="316"/>
        <v>337.43238196519997</v>
      </c>
      <c r="V338" s="727">
        <f>+IF(U338=0,0,U338/U303*100)</f>
        <v>1.4623259755429472</v>
      </c>
      <c r="W338" s="797">
        <f t="shared" si="317"/>
        <v>708.81896596519994</v>
      </c>
      <c r="X338" s="727">
        <f>+IF(W338=0,0,W338/W303*100)</f>
        <v>1.644513576710869</v>
      </c>
      <c r="Y338" s="797">
        <f>SUM(Y339:Y341)</f>
        <v>64.178337999999997</v>
      </c>
      <c r="Z338" s="727">
        <f>+IF(Y338=0,0,Y338/Y303*100)</f>
        <v>0.84096960773399643</v>
      </c>
      <c r="AA338" s="797">
        <f>SUM(AA339:AA341)</f>
        <v>82.687214999999995</v>
      </c>
      <c r="AB338" s="727">
        <f>+IF(AA338=0,0,AA338/AA303*100)</f>
        <v>0.99220158234853439</v>
      </c>
      <c r="AC338" s="797">
        <f>SUM(AC339:AC341)</f>
        <v>69.328851</v>
      </c>
      <c r="AD338" s="727">
        <f>+IF(AC338=0,0,AC338/AC303*100)</f>
        <v>0.86268780560956027</v>
      </c>
      <c r="AE338" s="797">
        <f t="shared" si="318"/>
        <v>216.19440399999996</v>
      </c>
      <c r="AF338" s="727">
        <f>+IF(AE338=0,0,AE338/AE303*100)</f>
        <v>0.90075152809263015</v>
      </c>
      <c r="AG338" s="797">
        <f>SUM(AG339:AG341)</f>
        <v>99.138998999999998</v>
      </c>
      <c r="AH338" s="727">
        <f>+IF(AG338=0,0,AG338/AG303*100)</f>
        <v>0.90320097982644032</v>
      </c>
      <c r="AI338" s="797">
        <f>SUM(AI339:AI341)</f>
        <v>123.44551300000001</v>
      </c>
      <c r="AJ338" s="727">
        <f>+IF(AI338=0,0,AI338/AI303*100)</f>
        <v>1.0288915963732217</v>
      </c>
      <c r="AK338" s="797">
        <f>SUM(AK339:AK341)</f>
        <v>206.62457699999999</v>
      </c>
      <c r="AL338" s="727">
        <f>+IF(AK338=0,0,AK338/AK303*100)</f>
        <v>1.6520775692132326</v>
      </c>
      <c r="AM338" s="797">
        <f t="shared" si="319"/>
        <v>429.20908900000001</v>
      </c>
      <c r="AN338" s="727">
        <f>+IF(AM338=0,0,AM338/AM303*100)</f>
        <v>1.2096778744904557</v>
      </c>
      <c r="AO338" s="797">
        <f t="shared" si="320"/>
        <v>645.40349300000003</v>
      </c>
      <c r="AP338" s="727">
        <f>+IF(AO338=0,0,AO338/AO303*100)</f>
        <v>1.085024864948954</v>
      </c>
      <c r="AQ338" s="651"/>
      <c r="AR338" s="797">
        <f>SUM(AR339:AR341)</f>
        <v>1468.6019040000001</v>
      </c>
      <c r="AS338" s="727">
        <f>+IF(AR338=0,0,AR338/AR303*100)</f>
        <v>1.0596370335598757</v>
      </c>
      <c r="AT338" s="797">
        <f>SUM(AT339:AT341)</f>
        <v>167.55668</v>
      </c>
      <c r="AU338" s="727">
        <f>+IF(AT338=0,0,AT338/AT303*100)</f>
        <v>1.2936525814308788</v>
      </c>
      <c r="AV338" s="797">
        <f>SUM(AV339:AV341)</f>
        <v>155.96087199999999</v>
      </c>
      <c r="AW338" s="727">
        <f>+IF(AV338=0,0,AV338/AV303*100)</f>
        <v>1.4984664606463844</v>
      </c>
      <c r="AX338" s="797">
        <f>SUM(AX339:AX341)</f>
        <v>134.25285700000001</v>
      </c>
      <c r="AY338" s="727">
        <f>+IF(AX338=0,0,AX338/AX303*100)</f>
        <v>1.2537769461368629</v>
      </c>
      <c r="AZ338" s="785">
        <f t="shared" si="328"/>
        <v>457.77040900000003</v>
      </c>
      <c r="BA338" s="727">
        <f>+IF(AZ338=0,0,AZ338/AZ303*100)</f>
        <v>1.3436913285461756</v>
      </c>
      <c r="BB338" s="797">
        <f>SUM(BB339:BB341)</f>
        <v>148.41937899999999</v>
      </c>
      <c r="BC338" s="727">
        <f>+IF(BB338=0,0,BB338/BB303*100)</f>
        <v>1.3857618770996509</v>
      </c>
      <c r="BD338" s="797">
        <f>SUM(BD339:BD341)</f>
        <v>139.96999</v>
      </c>
      <c r="BE338" s="727">
        <f>+IF(BD338=0,0,BD338/BD303*100)</f>
        <v>1.2693953930563304</v>
      </c>
      <c r="BF338" s="797">
        <f>SUM(BF339:BF341)</f>
        <v>100.896213</v>
      </c>
      <c r="BG338" s="727">
        <f>+IF(BF338=0,0,BF338/BF303*100)</f>
        <v>1.2867238577774605</v>
      </c>
      <c r="BH338" s="785">
        <f t="shared" si="329"/>
        <v>389.28558199999998</v>
      </c>
      <c r="BI338" s="727">
        <f>+IF(BH338=0,0,BH338/BH303*100)</f>
        <v>1.3161258156100177</v>
      </c>
      <c r="BJ338" s="797">
        <f t="shared" si="321"/>
        <v>847.05599099999995</v>
      </c>
      <c r="BK338" s="727">
        <f>+IF(BJ338=0,0,BJ338/BJ303*100)</f>
        <v>1.3308808881703902</v>
      </c>
      <c r="BL338" s="797">
        <f>SUM(BL339:BL341)</f>
        <v>93.839741000000004</v>
      </c>
      <c r="BM338" s="727">
        <f>+IF(BL338=0,0,BL338/BL303*100)</f>
        <v>0.94278446357046097</v>
      </c>
      <c r="BN338" s="797">
        <f>SUM(BN339:BN341)</f>
        <v>85.290108000000004</v>
      </c>
      <c r="BO338" s="727">
        <f>+IF(BN338=0,0,BN338/BN303*100)</f>
        <v>0.75288676147991784</v>
      </c>
      <c r="BP338" s="797">
        <f>SUM(BP339:BP341)</f>
        <v>80.61733000000001</v>
      </c>
      <c r="BQ338" s="727">
        <f>+IF(BP338=0,0,BP338/BP303*100)</f>
        <v>0.73280543843169221</v>
      </c>
      <c r="BR338" s="785">
        <f t="shared" si="330"/>
        <v>259.74717900000002</v>
      </c>
      <c r="BS338" s="727">
        <f>+IF(BR338=0,0,BR338/BR303*100)</f>
        <v>0.80459256429443005</v>
      </c>
      <c r="BT338" s="797">
        <f>SUM(BT339:BT341)</f>
        <v>84.724291999999991</v>
      </c>
      <c r="BU338" s="727">
        <f>+IF(BT338=0,0,BT338/BT303*100)</f>
        <v>0.72184123396630018</v>
      </c>
      <c r="BV338" s="797">
        <f>SUM(BV339:BV341)</f>
        <v>140.208167</v>
      </c>
      <c r="BW338" s="727">
        <f>+IF(BV338=0,0,BV338/BV303*100)</f>
        <v>0.8853171092062293</v>
      </c>
      <c r="BX338" s="797">
        <f>SUM(BX339:BX341)</f>
        <v>136.866275</v>
      </c>
      <c r="BY338" s="727">
        <f>+IF(BX338=0,0,BX338/BX303*100)</f>
        <v>0.90692964536528609</v>
      </c>
      <c r="BZ338" s="785">
        <f t="shared" si="331"/>
        <v>361.79873399999997</v>
      </c>
      <c r="CA338" s="727">
        <f>+IF(BZ338=0,0,BZ338/BZ303*100)</f>
        <v>0.84798953866305782</v>
      </c>
      <c r="CB338" s="797">
        <f t="shared" si="322"/>
        <v>621.54591299999993</v>
      </c>
      <c r="CC338" s="727">
        <f>+IF(CB338=0,0,CB338/CB303*100)</f>
        <v>0.82929687927295259</v>
      </c>
      <c r="CE338" s="727">
        <f t="shared" si="298"/>
        <v>1840.3003229617757</v>
      </c>
      <c r="CF338" s="727">
        <f>+IF(CE338=0,0,CE338/CE303*100)</f>
        <v>0.93021196587441102</v>
      </c>
      <c r="CG338" s="797">
        <f>SUM(CG339:CG341)</f>
        <v>134.87809099999998</v>
      </c>
      <c r="CH338" s="727">
        <f>+IF(CG338=0,0,CG338/CG303*100)</f>
        <v>0.94453543480812574</v>
      </c>
      <c r="CI338" s="797">
        <f>SUM(CI339:CI341)</f>
        <v>132.10639900000001</v>
      </c>
      <c r="CJ338" s="727">
        <f>+IF(CI338=0,0,CI338/CI303*100)</f>
        <v>1.0249427577820536</v>
      </c>
      <c r="CK338" s="797">
        <f>SUM(CK339:CK341)</f>
        <v>150.60171</v>
      </c>
      <c r="CL338" s="727">
        <f>+IF(CK338=0,0,CK338/CK303*100)</f>
        <v>1.006183173129064</v>
      </c>
      <c r="CM338" s="785">
        <f t="shared" si="332"/>
        <v>417.58619999999996</v>
      </c>
      <c r="CN338" s="727">
        <f>+IF(CM338=0,0,CM338/CM303*100)</f>
        <v>0.99102949952871811</v>
      </c>
      <c r="CO338" s="797">
        <f>SUM(CO339:CO341)</f>
        <v>123.974693</v>
      </c>
      <c r="CP338" s="727">
        <f>+IF(CO338=0,0,CO338/CO303*100)</f>
        <v>0.99723876575114456</v>
      </c>
      <c r="CQ338" s="797">
        <f>SUM(CQ339:CQ341)</f>
        <v>105.11093099999999</v>
      </c>
      <c r="CR338" s="727">
        <f>+IF(CQ338=0,0,CQ338/CQ303*100)</f>
        <v>1.0155420578907954</v>
      </c>
      <c r="CS338" s="797">
        <f>SUM(CS339:CS341)</f>
        <v>153.96937</v>
      </c>
      <c r="CT338" s="727">
        <f>+IF(CS338=0,0,CS338/CS303*100)</f>
        <v>1.007534484884437</v>
      </c>
      <c r="CU338" s="785">
        <f t="shared" si="333"/>
        <v>383.05499399999997</v>
      </c>
      <c r="CV338" s="727">
        <f>+IF(CU338=0,0,CU338/CU303*100)</f>
        <v>1.0063492631898308</v>
      </c>
      <c r="CW338" s="797">
        <f t="shared" si="323"/>
        <v>800.64119399999993</v>
      </c>
      <c r="CX338" s="727">
        <f>+IF(CW338=0,0,CW338/CW303*100)</f>
        <v>0.99830039283654248</v>
      </c>
      <c r="CY338" s="797">
        <f>SUM(CY339:CY341)</f>
        <v>141.570255</v>
      </c>
      <c r="CZ338" s="727">
        <f>+IF(CY338=0,0,CY338/CY303*100)</f>
        <v>0.75551000781399258</v>
      </c>
      <c r="DA338" s="797">
        <f>SUM(DA339:DA341)</f>
        <v>184.993572</v>
      </c>
      <c r="DB338" s="727">
        <f>+IF(DA338=0,0,DA338/DA303*100)</f>
        <v>1.0665570258066956</v>
      </c>
      <c r="DC338" s="797">
        <f>SUM(DC339:DC341)</f>
        <v>134.46031600000001</v>
      </c>
      <c r="DD338" s="727">
        <f>+IF(DC338=0,0,DC338/DC303*100)</f>
        <v>0.7682160897786533</v>
      </c>
      <c r="DE338" s="785">
        <f t="shared" si="334"/>
        <v>461.02414299999998</v>
      </c>
      <c r="DF338" s="727">
        <f>+IF(DE338=0,0,DE338/DE303*100)</f>
        <v>0.86034071981385152</v>
      </c>
      <c r="DG338" s="797">
        <f>SUM(DG339:DG341)</f>
        <v>186.74764452798559</v>
      </c>
      <c r="DH338" s="727">
        <f>+IF(DG338=0,0,DG338/DG303*100)</f>
        <v>0.85060802132504809</v>
      </c>
      <c r="DI338" s="797">
        <f>SUM(DI339:DI341)</f>
        <v>194.99772065027213</v>
      </c>
      <c r="DJ338" s="727">
        <f>+IF(DI338=0,0,DI338/DI303*100)</f>
        <v>0.87938518349667572</v>
      </c>
      <c r="DK338" s="797">
        <f>SUM(DK339:DK341)</f>
        <v>196.88962078351813</v>
      </c>
      <c r="DL338" s="727">
        <f>+IF(DK338=0,0,DK338/DK303*100)</f>
        <v>0.98834829961350934</v>
      </c>
      <c r="DM338" s="785">
        <f t="shared" si="335"/>
        <v>578.63498596177578</v>
      </c>
      <c r="DN338" s="727">
        <f>+IF(DM338=0,0,DM338/DM303*100)</f>
        <v>0.90341127444773572</v>
      </c>
      <c r="DO338" s="797">
        <f t="shared" si="324"/>
        <v>1039.6591289617759</v>
      </c>
      <c r="DP338" s="727">
        <f>+IF(DO338=0,0,DO338/DO303*100)</f>
        <v>0.88379156656965452</v>
      </c>
      <c r="DR338" s="797">
        <f t="shared" si="299"/>
        <v>2200.8910751760445</v>
      </c>
      <c r="DS338" s="727">
        <f>+IF(DR338=0,0,DR338/DR303*100)</f>
        <v>1.0257444771843749</v>
      </c>
      <c r="DT338" s="797">
        <f>SUM(DT339:DT341)</f>
        <v>210.3499197453024</v>
      </c>
      <c r="DU338" s="727">
        <f>+IF(DT338=0,0,DT338/DT303*100)</f>
        <v>1.2018765019826727</v>
      </c>
      <c r="DV338" s="797">
        <f>SUM(DV339:DV341)</f>
        <v>178.78877140743526</v>
      </c>
      <c r="DW338" s="727">
        <f>+IF(DV338=0,0,DV338/DV303*100)</f>
        <v>1.0356554193784724</v>
      </c>
      <c r="DX338" s="797">
        <f>SUM(DX339:DX341)</f>
        <v>225.2566036857902</v>
      </c>
      <c r="DY338" s="727">
        <f>+IF(DX338=0,0,DX338/DX303*100)</f>
        <v>1.2698593434007119</v>
      </c>
      <c r="DZ338" s="785">
        <f t="shared" si="336"/>
        <v>614.39529483852789</v>
      </c>
      <c r="EA338" s="727">
        <f>+IF(DZ338=0,0,DZ338/DZ303*100)</f>
        <v>1.1701911183060347</v>
      </c>
      <c r="EB338" s="797">
        <f>SUM(EB339:EB341)</f>
        <v>207.20141673765534</v>
      </c>
      <c r="EC338" s="727">
        <f>+IF(EB338=0,0,EB338/EB303*100)</f>
        <v>1.2828518484230997</v>
      </c>
      <c r="ED338" s="797">
        <f>SUM(ED339:ED341)</f>
        <v>245.59846588026539</v>
      </c>
      <c r="EE338" s="727">
        <f>+IF(ED338=0,0,ED338/ED303*100)</f>
        <v>1.3776211932054006</v>
      </c>
      <c r="EF338" s="797">
        <f>SUM(EF339:EF341)</f>
        <v>164.97704845383646</v>
      </c>
      <c r="EG338" s="727">
        <f>+IF(EF338=0,0,EF338/EF303*100)</f>
        <v>0.87646343121845716</v>
      </c>
      <c r="EH338" s="785">
        <f t="shared" si="337"/>
        <v>617.77693107175719</v>
      </c>
      <c r="EI338" s="727">
        <f>+IF(EH338=0,0,EH338/EH303*100)</f>
        <v>1.1699792310164376</v>
      </c>
      <c r="EJ338" s="797">
        <f t="shared" si="325"/>
        <v>1232.1722259102851</v>
      </c>
      <c r="EK338" s="727">
        <f>+IF(EJ338=0,0,EJ338/EJ303*100)</f>
        <v>1.1700848743116625</v>
      </c>
      <c r="EL338" s="797">
        <f>SUM(EL339:EL341)</f>
        <v>150.67716930365074</v>
      </c>
      <c r="EM338" s="727">
        <f>+IF(EL338=0,0,EL338/EL303*100)</f>
        <v>0.92654918964005084</v>
      </c>
      <c r="EN338" s="797">
        <f>SUM(EN339:EN341)</f>
        <v>149.2116980266299</v>
      </c>
      <c r="EO338" s="727">
        <f>+IF(EN338=0,0,EN338/EN303*100)</f>
        <v>0.92359875813714309</v>
      </c>
      <c r="EP338" s="797">
        <f>SUM(EP339:EP341)</f>
        <v>168.12363958784024</v>
      </c>
      <c r="EQ338" s="727">
        <f>+IF(EP338=0,0,EP338/EP303*100)</f>
        <v>1.0204911805044825</v>
      </c>
      <c r="ER338" s="785">
        <f t="shared" si="338"/>
        <v>468.01250691812083</v>
      </c>
      <c r="ES338" s="727">
        <f>+IF(ER338=0,0,ER338/ER303*100)</f>
        <v>0.95722894180116214</v>
      </c>
      <c r="ET338" s="797">
        <f>SUM(ET339:ET341)</f>
        <v>152.71469169658138</v>
      </c>
      <c r="EU338" s="727">
        <f>+IF(ET338=0,0,ET338/ET303*100)</f>
        <v>0.80663366426325778</v>
      </c>
      <c r="EV338" s="797">
        <f>SUM(EV339:EV341)</f>
        <v>169.28413755085614</v>
      </c>
      <c r="EW338" s="727">
        <f>+IF(EV338=0,0,EV338/EV303*100)</f>
        <v>0.78960206285545276</v>
      </c>
      <c r="EX338" s="797">
        <f>SUM(EX339:EX341)</f>
        <v>178.70751310020094</v>
      </c>
      <c r="EY338" s="727">
        <f>+IF(EX338=0,0,EX338/EX303*100)</f>
        <v>0.89375829940274087</v>
      </c>
      <c r="EZ338" s="785">
        <f t="shared" si="339"/>
        <v>500.7063423476385</v>
      </c>
      <c r="FA338" s="727">
        <f>+IF(EZ338=0,0,EZ338/EZ303*100)</f>
        <v>0.82944295620261832</v>
      </c>
      <c r="FB338" s="797">
        <f t="shared" si="326"/>
        <v>968.71884926575933</v>
      </c>
      <c r="FC338" s="727">
        <f>+IF(FB338=0,0,FB338/FB303*100)</f>
        <v>0.88662604345134743</v>
      </c>
      <c r="FD338" s="797">
        <f>SUM(FD339:FD341)</f>
        <v>2666.4445942998836</v>
      </c>
      <c r="FE338" s="727">
        <f>+IF(FD338=0,0,FD338/FD303*100)</f>
        <v>1.1328897188131524</v>
      </c>
      <c r="FF338" s="797">
        <f>SUM(FF339:FF341)</f>
        <v>2812.5102150177727</v>
      </c>
      <c r="FG338" s="727">
        <f>+IF(FF338=0,0,FF338/FF303*100)</f>
        <v>1.069466098849301</v>
      </c>
      <c r="FH338" s="797">
        <f>SUM(FH339:FH341)</f>
        <v>3117.577774580016</v>
      </c>
      <c r="FI338" s="727">
        <f>+IF(FH338=0,0,FH338/FH303*100)</f>
        <v>1.0471065842904563</v>
      </c>
      <c r="FJ338" s="797">
        <f>SUM(FJ339:FJ341)</f>
        <v>2967.7354222225986</v>
      </c>
      <c r="FK338" s="727">
        <f>+IF(FJ338=0,0,FJ338/FJ303*100)</f>
        <v>1.0459661060101</v>
      </c>
    </row>
    <row r="339" spans="2:167" s="648" customFormat="1" ht="13.5" customHeight="1">
      <c r="B339" s="771"/>
      <c r="C339" s="771"/>
      <c r="D339" s="731" t="s">
        <v>4856</v>
      </c>
      <c r="E339" s="772">
        <f t="shared" si="297"/>
        <v>459.74272907440002</v>
      </c>
      <c r="F339" s="737">
        <f>+IF(E339=0,0,E339/E303*100)</f>
        <v>0.44815840014914299</v>
      </c>
      <c r="G339" s="772">
        <v>59.557334999999995</v>
      </c>
      <c r="H339" s="737">
        <f>+IF(G339=0,0,G339/G303*100)</f>
        <v>0.85384814517313423</v>
      </c>
      <c r="I339" s="772">
        <v>36.802108000000004</v>
      </c>
      <c r="J339" s="737">
        <f>+IF(I339=0,0,I339/I303*100)</f>
        <v>0.81823678172645764</v>
      </c>
      <c r="K339" s="772">
        <v>43.521405000000001</v>
      </c>
      <c r="L339" s="737">
        <f>+IF(K339=0,0,K339/K303*100)</f>
        <v>0.50877840619287973</v>
      </c>
      <c r="M339" s="772">
        <f t="shared" si="327"/>
        <v>139.88084800000001</v>
      </c>
      <c r="N339" s="737">
        <f>+IF(M339=0,0,M339/M303*100)</f>
        <v>0.6984613630139197</v>
      </c>
      <c r="O339" s="772">
        <v>45.024375074399998</v>
      </c>
      <c r="P339" s="737">
        <f>+IF(O339=0,0,O339/O303*100)</f>
        <v>0.51696058817756585</v>
      </c>
      <c r="Q339" s="772">
        <v>33.230719999999998</v>
      </c>
      <c r="R339" s="737">
        <f>+IF(Q339=0,0,Q339/Q303*100)</f>
        <v>0.41376807574286278</v>
      </c>
      <c r="S339" s="772">
        <v>25.818887</v>
      </c>
      <c r="T339" s="737">
        <f>+IF(S339=0,0,S339/S303*100)</f>
        <v>0.40760045274004419</v>
      </c>
      <c r="U339" s="772">
        <f t="shared" si="316"/>
        <v>104.07398207440001</v>
      </c>
      <c r="V339" s="737">
        <f>+IF(U339=0,0,U339/U303*100)</f>
        <v>0.45102395472311796</v>
      </c>
      <c r="W339" s="772">
        <f t="shared" si="317"/>
        <v>243.95483007440004</v>
      </c>
      <c r="X339" s="737">
        <f>+IF(W339=0,0,W339/W303*100)</f>
        <v>0.56599364495735072</v>
      </c>
      <c r="Y339" s="772">
        <v>21.734747000000002</v>
      </c>
      <c r="Z339" s="737">
        <f>+IF(Y339=0,0,Y339/Y303*100)</f>
        <v>0.28480422255228327</v>
      </c>
      <c r="AA339" s="772">
        <v>24.763071</v>
      </c>
      <c r="AB339" s="737">
        <f>+IF(AA339=0,0,AA339/AA303*100)</f>
        <v>0.29714337615566205</v>
      </c>
      <c r="AC339" s="772">
        <v>25.295048999999999</v>
      </c>
      <c r="AD339" s="737">
        <f>+IF(AC339=0,0,AC339/AC303*100)</f>
        <v>0.31475684364935319</v>
      </c>
      <c r="AE339" s="772">
        <f t="shared" si="318"/>
        <v>71.792867000000001</v>
      </c>
      <c r="AF339" s="737">
        <f>+IF(AE339=0,0,AE339/AE303*100)</f>
        <v>0.2991175232102723</v>
      </c>
      <c r="AG339" s="772">
        <v>35.736091999999999</v>
      </c>
      <c r="AH339" s="737">
        <f>+IF(AG339=0,0,AG339/AG303*100)</f>
        <v>0.32557191050080919</v>
      </c>
      <c r="AI339" s="772">
        <v>36.263640000000002</v>
      </c>
      <c r="AJ339" s="737">
        <f>+IF(AI339=0,0,AI339/AI303*100)</f>
        <v>0.30224957994142582</v>
      </c>
      <c r="AK339" s="772">
        <v>71.9953</v>
      </c>
      <c r="AL339" s="737">
        <f>+IF(AK339=0,0,AK339/AK303*100)</f>
        <v>0.57564217164145703</v>
      </c>
      <c r="AM339" s="772">
        <f t="shared" si="319"/>
        <v>143.99503199999998</v>
      </c>
      <c r="AN339" s="737">
        <f>+IF(AM339=0,0,AM339/AM303*100)</f>
        <v>0.40583391337955832</v>
      </c>
      <c r="AO339" s="772">
        <f t="shared" si="320"/>
        <v>215.78789899999998</v>
      </c>
      <c r="AP339" s="737">
        <f>+IF(AO339=0,0,AO339/AO303*100)</f>
        <v>0.36277342547647712</v>
      </c>
      <c r="AQ339" s="651"/>
      <c r="AR339" s="772">
        <v>481.654765</v>
      </c>
      <c r="AS339" s="737">
        <f>+IF(AR339=0,0,AR339/AR303*100)</f>
        <v>0.34752728087473533</v>
      </c>
      <c r="AT339" s="772">
        <v>56.756810999999999</v>
      </c>
      <c r="AU339" s="737">
        <f>+IF(AT339=0,0,AT339/AT303*100)</f>
        <v>0.43820153910864368</v>
      </c>
      <c r="AV339" s="772">
        <v>42.172106999999997</v>
      </c>
      <c r="AW339" s="737">
        <f>+IF(AV339=0,0,AV339/AV303*100)</f>
        <v>0.40518809047368376</v>
      </c>
      <c r="AX339" s="772">
        <v>43.445926</v>
      </c>
      <c r="AY339" s="737">
        <f>+IF(AX339=0,0,AX339/AX303*100)</f>
        <v>0.40573810971015772</v>
      </c>
      <c r="AZ339" s="772">
        <f t="shared" si="328"/>
        <v>142.374844</v>
      </c>
      <c r="BA339" s="737">
        <f>+IF(AZ339=0,0,AZ339/AZ303*100)</f>
        <v>0.41791220997404943</v>
      </c>
      <c r="BB339" s="772">
        <v>46.934341000000003</v>
      </c>
      <c r="BC339" s="737">
        <f>+IF(BB339=0,0,BB339/BB303*100)</f>
        <v>0.43821649789139133</v>
      </c>
      <c r="BD339" s="772">
        <v>43.063811000000001</v>
      </c>
      <c r="BE339" s="737">
        <f>+IF(BD339=0,0,BD339/BD303*100)</f>
        <v>0.39054802597934407</v>
      </c>
      <c r="BF339" s="772">
        <v>31.658113</v>
      </c>
      <c r="BG339" s="737">
        <f>+IF(BF339=0,0,BF339/BF303*100)</f>
        <v>0.40373417473374124</v>
      </c>
      <c r="BH339" s="772">
        <f t="shared" si="329"/>
        <v>121.656265</v>
      </c>
      <c r="BI339" s="737">
        <f>+IF(BH339=0,0,BH339/BH303*100)</f>
        <v>0.41130460104528987</v>
      </c>
      <c r="BJ339" s="772">
        <f t="shared" si="321"/>
        <v>264.03110900000001</v>
      </c>
      <c r="BK339" s="737">
        <f>+IF(BJ339=0,0,BJ339/BJ303*100)</f>
        <v>0.41484147516115399</v>
      </c>
      <c r="BL339" s="772">
        <v>30.709412</v>
      </c>
      <c r="BM339" s="737">
        <f>+IF(BL339=0,0,BL339/BL303*100)</f>
        <v>0.30852979995953184</v>
      </c>
      <c r="BN339" s="772">
        <v>30.161114000000001</v>
      </c>
      <c r="BO339" s="737">
        <f>+IF(BN339=0,0,BN339/BN303*100)</f>
        <v>0.26624310807633877</v>
      </c>
      <c r="BP339" s="772">
        <v>29.830656000000001</v>
      </c>
      <c r="BQ339" s="737">
        <f>+IF(BP339=0,0,BP339/BP303*100)</f>
        <v>0.27115840910118194</v>
      </c>
      <c r="BR339" s="772">
        <f t="shared" si="330"/>
        <v>90.701182000000003</v>
      </c>
      <c r="BS339" s="737">
        <f>+IF(BR339=0,0,BR339/BR303*100)</f>
        <v>0.28095587752241119</v>
      </c>
      <c r="BT339" s="772">
        <v>29.783555</v>
      </c>
      <c r="BU339" s="737">
        <f>+IF(BT339=0,0,BT339/BT303*100)</f>
        <v>0.25375246680259267</v>
      </c>
      <c r="BV339" s="772">
        <v>41.862498000000002</v>
      </c>
      <c r="BW339" s="737">
        <f>+IF(BV339=0,0,BV339/BV303*100)</f>
        <v>0.26433257424663115</v>
      </c>
      <c r="BX339" s="772">
        <v>55.276420999999999</v>
      </c>
      <c r="BY339" s="737">
        <f>+IF(BX339=0,0,BX339/BX303*100)</f>
        <v>0.3662832563726327</v>
      </c>
      <c r="BZ339" s="772">
        <f t="shared" si="331"/>
        <v>126.92247399999999</v>
      </c>
      <c r="CA339" s="737">
        <f>+IF(BZ339=0,0,BZ339/BZ303*100)</f>
        <v>0.29748288221824992</v>
      </c>
      <c r="CB339" s="772">
        <f t="shared" si="322"/>
        <v>217.62365599999998</v>
      </c>
      <c r="CC339" s="737">
        <f>+IF(CB339=0,0,CB339/CB303*100)</f>
        <v>0.29036409861610746</v>
      </c>
      <c r="CE339" s="772">
        <f t="shared" si="298"/>
        <v>670.53981954425956</v>
      </c>
      <c r="CF339" s="737">
        <f>+IF(CE339=0,0,CE339/CE303*100)</f>
        <v>0.33893607252727415</v>
      </c>
      <c r="CG339" s="772">
        <v>52.926462999999998</v>
      </c>
      <c r="CH339" s="737">
        <f>+IF(CG339=0,0,CG339/CG303*100)</f>
        <v>0.37063780612494868</v>
      </c>
      <c r="CI339" s="772">
        <v>37.953752999999999</v>
      </c>
      <c r="CJ339" s="737">
        <f>+IF(CI339=0,0,CI339/CI303*100)</f>
        <v>0.29446283119108324</v>
      </c>
      <c r="CK339" s="772">
        <v>53.18009</v>
      </c>
      <c r="CL339" s="737">
        <f>+IF(CK339=0,0,CK339/CK303*100)</f>
        <v>0.3553008242966777</v>
      </c>
      <c r="CM339" s="772">
        <f t="shared" si="332"/>
        <v>144.060306</v>
      </c>
      <c r="CN339" s="737">
        <f>+IF(CM339=0,0,CM339/CM303*100)</f>
        <v>0.3418887237105393</v>
      </c>
      <c r="CO339" s="772">
        <v>43.859893</v>
      </c>
      <c r="CP339" s="737">
        <f>+IF(CO339=0,0,CO339/CO303*100)</f>
        <v>0.35280414496608004</v>
      </c>
      <c r="CQ339" s="772">
        <v>38.242744999999999</v>
      </c>
      <c r="CR339" s="737">
        <f>+IF(CQ339=0,0,CQ339/CQ303*100)</f>
        <v>0.36948693715492759</v>
      </c>
      <c r="CS339" s="772">
        <v>52.716031999999998</v>
      </c>
      <c r="CT339" s="737">
        <f>+IF(CS339=0,0,CS339/CS303*100)</f>
        <v>0.34495965104144738</v>
      </c>
      <c r="CU339" s="772">
        <f t="shared" si="333"/>
        <v>134.81867</v>
      </c>
      <c r="CV339" s="737">
        <f>+IF(CU339=0,0,CU339/CU303*100)</f>
        <v>0.35419109878184479</v>
      </c>
      <c r="CW339" s="772">
        <f t="shared" si="323"/>
        <v>278.87897599999997</v>
      </c>
      <c r="CX339" s="737">
        <f>+IF(CW339=0,0,CW339/CW303*100)</f>
        <v>0.3477275381044817</v>
      </c>
      <c r="CY339" s="772">
        <v>50.107168000000001</v>
      </c>
      <c r="CZ339" s="737">
        <f>+IF(CY339=0,0,CY339/CY303*100)</f>
        <v>0.26740410185188296</v>
      </c>
      <c r="DA339" s="772">
        <v>76.570132000000001</v>
      </c>
      <c r="DB339" s="737">
        <f>+IF(DA339=0,0,DA339/DA303*100)</f>
        <v>0.44145540501021346</v>
      </c>
      <c r="DC339" s="772">
        <v>48.623827999999996</v>
      </c>
      <c r="DD339" s="737">
        <f>+IF(DC339=0,0,DC339/DC303*100)</f>
        <v>0.27780395084174719</v>
      </c>
      <c r="DE339" s="772">
        <f t="shared" si="334"/>
        <v>175.30112800000001</v>
      </c>
      <c r="DF339" s="737">
        <f>+IF(DE339=0,0,DE339/DE303*100)</f>
        <v>0.3271383959770196</v>
      </c>
      <c r="DG339" s="772">
        <v>66.715536373967083</v>
      </c>
      <c r="DH339" s="737">
        <f>+IF(DG339=0,0,DG339/DG303*100)</f>
        <v>0.30387944399585276</v>
      </c>
      <c r="DI339" s="772">
        <v>68.151408201027053</v>
      </c>
      <c r="DJ339" s="737">
        <f>+IF(DI339=0,0,DI339/DI303*100)</f>
        <v>0.30734379051488359</v>
      </c>
      <c r="DK339" s="772">
        <v>81.492770969265422</v>
      </c>
      <c r="DL339" s="737">
        <f>+IF(DK339=0,0,DK339/DK303*100)</f>
        <v>0.40907814895344158</v>
      </c>
      <c r="DM339" s="772">
        <f t="shared" si="335"/>
        <v>216.35971554425956</v>
      </c>
      <c r="DN339" s="737">
        <f>+IF(DM339=0,0,DM339/DM303*100)</f>
        <v>0.33779811297462953</v>
      </c>
      <c r="DO339" s="772">
        <f t="shared" si="324"/>
        <v>391.66084354425959</v>
      </c>
      <c r="DP339" s="737">
        <f>+IF(DO339=0,0,DO339/DO303*100)</f>
        <v>0.33294234700333208</v>
      </c>
      <c r="DR339" s="772">
        <f t="shared" si="299"/>
        <v>811.32069126118881</v>
      </c>
      <c r="DS339" s="737">
        <f>+IF(DR339=0,0,DR339/DR303*100)</f>
        <v>0.37812308281544887</v>
      </c>
      <c r="DT339" s="772">
        <v>78.894281816070276</v>
      </c>
      <c r="DU339" s="737">
        <f>+IF(DT339=0,0,DT339/DT303*100)</f>
        <v>0.45077832009798657</v>
      </c>
      <c r="DV339" s="772">
        <v>62.795969882430285</v>
      </c>
      <c r="DW339" s="737">
        <f>+IF(DV339=0,0,DV339/DV303*100)</f>
        <v>0.36375319329008859</v>
      </c>
      <c r="DX339" s="772">
        <v>83.771069044813075</v>
      </c>
      <c r="DY339" s="737">
        <f>+IF(DX339=0,0,DX339/DX303*100)</f>
        <v>0.4722501937461851</v>
      </c>
      <c r="DZ339" s="772">
        <f t="shared" si="336"/>
        <v>225.46132074331365</v>
      </c>
      <c r="EA339" s="737">
        <f>+IF(DZ339=0,0,DZ339/DZ303*100)</f>
        <v>0.42941871018838607</v>
      </c>
      <c r="EB339" s="772">
        <v>73.354622527013888</v>
      </c>
      <c r="EC339" s="737">
        <f>+IF(EB339=0,0,EB339/EB303*100)</f>
        <v>0.45416249840755496</v>
      </c>
      <c r="ED339" s="772">
        <v>84.660283873984469</v>
      </c>
      <c r="EE339" s="737">
        <f>+IF(ED339=0,0,ED339/ED303*100)</f>
        <v>0.47488000737124303</v>
      </c>
      <c r="EF339" s="772">
        <v>61.095221090829298</v>
      </c>
      <c r="EG339" s="737">
        <f>+IF(EF339=0,0,EF339/EF303*100)</f>
        <v>0.32457682817196304</v>
      </c>
      <c r="EH339" s="772">
        <f t="shared" si="337"/>
        <v>219.11012749182765</v>
      </c>
      <c r="EI339" s="737">
        <f>+IF(EH339=0,0,EH339/EH303*100)</f>
        <v>0.41496256266167625</v>
      </c>
      <c r="EJ339" s="772">
        <f t="shared" si="325"/>
        <v>444.5714482351413</v>
      </c>
      <c r="EK339" s="737">
        <f>+IF(EJ339=0,0,EJ339/EJ303*100)</f>
        <v>0.42217014488090243</v>
      </c>
      <c r="EL339" s="772">
        <v>57.299525909789295</v>
      </c>
      <c r="EM339" s="737">
        <f>+IF(EL339=0,0,EL339/EL303*100)</f>
        <v>0.35234819942418466</v>
      </c>
      <c r="EN339" s="772">
        <v>59.16265787278509</v>
      </c>
      <c r="EO339" s="737">
        <f>+IF(EN339=0,0,EN339/EN303*100)</f>
        <v>0.3662082669258605</v>
      </c>
      <c r="EP339" s="772">
        <v>68.832347038929754</v>
      </c>
      <c r="EQ339" s="737">
        <f>+IF(EP339=0,0,EP339/EP303*100)</f>
        <v>0.41780443998746286</v>
      </c>
      <c r="ER339" s="772">
        <f t="shared" si="338"/>
        <v>185.29453082150414</v>
      </c>
      <c r="ES339" s="737">
        <f>+IF(ER339=0,0,ER339/ER303*100)</f>
        <v>0.37898407636110915</v>
      </c>
      <c r="ET339" s="772">
        <v>56.032352434277392</v>
      </c>
      <c r="EU339" s="737">
        <f>+IF(ET339=0,0,ET339/ET303*100)</f>
        <v>0.2959609272639695</v>
      </c>
      <c r="EV339" s="772">
        <v>58.242301988473081</v>
      </c>
      <c r="EW339" s="737">
        <f>+IF(EV339=0,0,EV339/EV303*100)</f>
        <v>0.27166303033993872</v>
      </c>
      <c r="EX339" s="772">
        <v>67.180057781792939</v>
      </c>
      <c r="EY339" s="737">
        <f>+IF(EX339=0,0,EX339/EX303*100)</f>
        <v>0.33598326760424047</v>
      </c>
      <c r="EZ339" s="772">
        <f t="shared" si="339"/>
        <v>181.4547122045434</v>
      </c>
      <c r="FA339" s="737">
        <f>+IF(EZ339=0,0,EZ339/EZ303*100)</f>
        <v>0.30058802970651377</v>
      </c>
      <c r="FB339" s="772">
        <f t="shared" si="326"/>
        <v>366.74924302604757</v>
      </c>
      <c r="FC339" s="737">
        <f>+IF(FB339=0,0,FB339/FB303*100)</f>
        <v>0.33566956039868895</v>
      </c>
      <c r="FD339" s="772">
        <v>1020.3102391287222</v>
      </c>
      <c r="FE339" s="737">
        <f>+IF(FD339=0,0,FD339/FD303*100)</f>
        <v>0.43349821795649107</v>
      </c>
      <c r="FF339" s="772">
        <v>1101.6417420233388</v>
      </c>
      <c r="FG339" s="737">
        <f>+IF(FF339=0,0,FF339/FF303*100)</f>
        <v>0.41890283273648593</v>
      </c>
      <c r="FH339" s="772">
        <v>1249.513629643722</v>
      </c>
      <c r="FI339" s="737">
        <f>+IF(FH339=0,0,FH339/FH303*100)</f>
        <v>0.41967644221381623</v>
      </c>
      <c r="FJ339" s="772">
        <v>1214.1998500384593</v>
      </c>
      <c r="FK339" s="737">
        <f>+IF(FJ339=0,0,FJ339/FJ303*100)</f>
        <v>0.4279397278992062</v>
      </c>
    </row>
    <row r="340" spans="2:167" s="648" customFormat="1" ht="13.5" customHeight="1">
      <c r="B340" s="771"/>
      <c r="C340" s="771"/>
      <c r="D340" s="806" t="s">
        <v>4857</v>
      </c>
      <c r="E340" s="807">
        <f t="shared" si="297"/>
        <v>894.47972989079994</v>
      </c>
      <c r="F340" s="808">
        <f>+IF(E340=0,0,E340/E303*100)</f>
        <v>0.87194115178453635</v>
      </c>
      <c r="G340" s="807">
        <v>77.220485999999994</v>
      </c>
      <c r="H340" s="808">
        <f>+IF(G340=0,0,G340/G303*100)</f>
        <v>1.1070772179525492</v>
      </c>
      <c r="I340" s="807">
        <v>80.362990999999994</v>
      </c>
      <c r="J340" s="808">
        <f>+IF(I340=0,0,I340/I303*100)</f>
        <v>1.7867442573059205</v>
      </c>
      <c r="K340" s="807">
        <v>73.922258999999997</v>
      </c>
      <c r="L340" s="808">
        <f>+IF(K340=0,0,K340/K303*100)</f>
        <v>0.86417359724938225</v>
      </c>
      <c r="M340" s="807">
        <f t="shared" si="327"/>
        <v>231.50573599999998</v>
      </c>
      <c r="N340" s="808">
        <f>+IF(M340=0,0,M340/M303*100)</f>
        <v>1.1559681988209038</v>
      </c>
      <c r="O340" s="807">
        <v>96.619539890799999</v>
      </c>
      <c r="P340" s="808">
        <f>+IF(O340=0,0,O340/O303*100)</f>
        <v>1.1093656289255975</v>
      </c>
      <c r="Q340" s="807">
        <v>70.931750999999991</v>
      </c>
      <c r="R340" s="808">
        <f>+IF(Q340=0,0,Q340/Q303*100)</f>
        <v>0.88319765928459826</v>
      </c>
      <c r="S340" s="807">
        <v>65.807108999999997</v>
      </c>
      <c r="T340" s="808">
        <f>+IF(S340=0,0,S340/S303*100)</f>
        <v>1.0388909259300541</v>
      </c>
      <c r="U340" s="807">
        <f t="shared" si="316"/>
        <v>233.35839989079997</v>
      </c>
      <c r="V340" s="808">
        <f>+IF(U340=0,0,U340/U303*100)</f>
        <v>1.0113020208198291</v>
      </c>
      <c r="W340" s="807">
        <f t="shared" si="317"/>
        <v>464.86413589079996</v>
      </c>
      <c r="X340" s="808">
        <f>+IF(W340=0,0,W340/W303*100)</f>
        <v>1.0785199317535183</v>
      </c>
      <c r="Y340" s="807">
        <v>42.443590999999998</v>
      </c>
      <c r="Z340" s="808">
        <f>+IF(Y340=0,0,Y340/Y303*100)</f>
        <v>0.55616538518171321</v>
      </c>
      <c r="AA340" s="807">
        <v>57.924143999999998</v>
      </c>
      <c r="AB340" s="808">
        <f>+IF(AA340=0,0,AA340/AA303*100)</f>
        <v>0.69505820619287229</v>
      </c>
      <c r="AC340" s="807">
        <v>44.033802000000001</v>
      </c>
      <c r="AD340" s="808">
        <f>+IF(AC340=0,0,AC340/AC303*100)</f>
        <v>0.54793096196020707</v>
      </c>
      <c r="AE340" s="807">
        <f t="shared" si="318"/>
        <v>144.40153699999999</v>
      </c>
      <c r="AF340" s="808">
        <f>+IF(AE340=0,0,AE340/AE303*100)</f>
        <v>0.60163400488235808</v>
      </c>
      <c r="AG340" s="807">
        <v>63.402906999999999</v>
      </c>
      <c r="AH340" s="808">
        <f>+IF(AG340=0,0,AG340/AG303*100)</f>
        <v>0.57762906932563107</v>
      </c>
      <c r="AI340" s="807">
        <v>87.181872999999996</v>
      </c>
      <c r="AJ340" s="808">
        <f>+IF(AI340=0,0,AI340/AI303*100)</f>
        <v>0.72664201643179571</v>
      </c>
      <c r="AK340" s="807">
        <v>134.629277</v>
      </c>
      <c r="AL340" s="808">
        <f>+IF(AK340=0,0,AK340/AK303*100)</f>
        <v>1.0764353975717758</v>
      </c>
      <c r="AM340" s="807">
        <f t="shared" si="319"/>
        <v>285.21405700000003</v>
      </c>
      <c r="AN340" s="808">
        <f>+IF(AM340=0,0,AM340/AM303*100)</f>
        <v>0.8038439611108974</v>
      </c>
      <c r="AO340" s="807">
        <f t="shared" si="320"/>
        <v>429.61559399999999</v>
      </c>
      <c r="AP340" s="808">
        <f>+IF(AO340=0,0,AO340/AO303*100)</f>
        <v>0.72225143947247683</v>
      </c>
      <c r="AQ340" s="651"/>
      <c r="AR340" s="807">
        <v>986.94713900000011</v>
      </c>
      <c r="AS340" s="808">
        <f>+IF(AR340=0,0,AR340/AR303*100)</f>
        <v>0.71210975268514054</v>
      </c>
      <c r="AT340" s="807">
        <v>110.799869</v>
      </c>
      <c r="AU340" s="808">
        <f>+IF(AT340=0,0,AT340/AT303*100)</f>
        <v>0.85545104232223512</v>
      </c>
      <c r="AV340" s="807">
        <v>113.788765</v>
      </c>
      <c r="AW340" s="808">
        <f>+IF(AV340=0,0,AV340/AV303*100)</f>
        <v>1.0932783701727007</v>
      </c>
      <c r="AX340" s="807">
        <v>90.806930999999992</v>
      </c>
      <c r="AY340" s="808">
        <f>+IF(AX340=0,0,AX340/AX303*100)</f>
        <v>0.84803883642670486</v>
      </c>
      <c r="AZ340" s="807">
        <f t="shared" si="328"/>
        <v>315.39556500000003</v>
      </c>
      <c r="BA340" s="808">
        <f>+IF(AZ340=0,0,AZ340/AZ303*100)</f>
        <v>0.92577911857212625</v>
      </c>
      <c r="BB340" s="807">
        <v>101.485038</v>
      </c>
      <c r="BC340" s="808">
        <f>+IF(BB340=0,0,BB340/BB303*100)</f>
        <v>0.94754537920825976</v>
      </c>
      <c r="BD340" s="807">
        <v>96.906179000000009</v>
      </c>
      <c r="BE340" s="808">
        <f>+IF(BD340=0,0,BD340/BD303*100)</f>
        <v>0.87884736707698652</v>
      </c>
      <c r="BF340" s="807">
        <v>69.238100000000003</v>
      </c>
      <c r="BG340" s="808">
        <f>+IF(BF340=0,0,BF340/BF303*100)</f>
        <v>0.88298968304371928</v>
      </c>
      <c r="BH340" s="807">
        <f t="shared" si="329"/>
        <v>267.62931700000001</v>
      </c>
      <c r="BI340" s="808">
        <f>+IF(BH340=0,0,BH340/BH303*100)</f>
        <v>0.90482121456472808</v>
      </c>
      <c r="BJ340" s="807">
        <f t="shared" si="321"/>
        <v>583.02488200000005</v>
      </c>
      <c r="BK340" s="808">
        <f>+IF(BJ340=0,0,BJ340/BJ303*100)</f>
        <v>0.91603941300923641</v>
      </c>
      <c r="BL340" s="807">
        <v>63.130329000000003</v>
      </c>
      <c r="BM340" s="808">
        <f>+IF(BL340=0,0,BL340/BL303*100)</f>
        <v>0.63425466361092919</v>
      </c>
      <c r="BN340" s="807">
        <v>55.128993999999999</v>
      </c>
      <c r="BO340" s="808">
        <f>+IF(BN340=0,0,BN340/BN303*100)</f>
        <v>0.48664365340357896</v>
      </c>
      <c r="BP340" s="807">
        <v>50.786674000000005</v>
      </c>
      <c r="BQ340" s="808">
        <f>+IF(BP340=0,0,BP340/BP303*100)</f>
        <v>0.46164702933051027</v>
      </c>
      <c r="BR340" s="807">
        <f t="shared" si="330"/>
        <v>169.045997</v>
      </c>
      <c r="BS340" s="808">
        <f>+IF(BR340=0,0,BR340/BR303*100)</f>
        <v>0.52363668677201891</v>
      </c>
      <c r="BT340" s="807">
        <v>54.940736999999999</v>
      </c>
      <c r="BU340" s="808">
        <f>+IF(BT340=0,0,BT340/BT303*100)</f>
        <v>0.46808876716370751</v>
      </c>
      <c r="BV340" s="807">
        <v>98.345669000000001</v>
      </c>
      <c r="BW340" s="808">
        <f>+IF(BV340=0,0,BV340/BV303*100)</f>
        <v>0.62098453495959816</v>
      </c>
      <c r="BX340" s="807">
        <v>81.589854000000003</v>
      </c>
      <c r="BY340" s="808">
        <f>+IF(BX340=0,0,BX340/BX303*100)</f>
        <v>0.54064638899265349</v>
      </c>
      <c r="BZ340" s="807">
        <f t="shared" si="331"/>
        <v>234.87626</v>
      </c>
      <c r="CA340" s="808">
        <f>+IF(BZ340=0,0,BZ340/BZ303*100)</f>
        <v>0.55050665644480778</v>
      </c>
      <c r="CB340" s="807">
        <f t="shared" si="322"/>
        <v>403.922257</v>
      </c>
      <c r="CC340" s="808">
        <f>+IF(CB340=0,0,CB340/CB303*100)</f>
        <v>0.53893278065684513</v>
      </c>
      <c r="CE340" s="807">
        <f t="shared" si="298"/>
        <v>1169.7605034175162</v>
      </c>
      <c r="CF340" s="808">
        <f>+IF(CE340=0,0,CE340/CE303*100)</f>
        <v>0.59127589334713693</v>
      </c>
      <c r="CG340" s="807">
        <v>81.951627999999999</v>
      </c>
      <c r="CH340" s="808">
        <f>+IF(CG340=0,0,CG340/CG303*100)</f>
        <v>0.57389762868317717</v>
      </c>
      <c r="CI340" s="807">
        <v>94.152646000000004</v>
      </c>
      <c r="CJ340" s="808">
        <f>+IF(CI340=0,0,CI340/CI303*100)</f>
        <v>0.73047992659097027</v>
      </c>
      <c r="CK340" s="807">
        <v>97.421620000000004</v>
      </c>
      <c r="CL340" s="808">
        <f>+IF(CK340=0,0,CK340/CK303*100)</f>
        <v>0.65088234883238649</v>
      </c>
      <c r="CM340" s="807">
        <f t="shared" si="332"/>
        <v>273.52589399999999</v>
      </c>
      <c r="CN340" s="808">
        <f>+IF(CM340=0,0,CM340/CM303*100)</f>
        <v>0.64914077581817897</v>
      </c>
      <c r="CO340" s="807">
        <v>80.114800000000002</v>
      </c>
      <c r="CP340" s="808">
        <f>+IF(CO340=0,0,CO340/CO303*100)</f>
        <v>0.64443462078506453</v>
      </c>
      <c r="CQ340" s="807">
        <v>66.868185999999994</v>
      </c>
      <c r="CR340" s="808">
        <f>+IF(CQ340=0,0,CQ340/CQ303*100)</f>
        <v>0.64605512073586779</v>
      </c>
      <c r="CS340" s="807">
        <v>101.253338</v>
      </c>
      <c r="CT340" s="808">
        <f>+IF(CS340=0,0,CS340/CS303*100)</f>
        <v>0.66257483384298954</v>
      </c>
      <c r="CU340" s="807">
        <f t="shared" si="333"/>
        <v>248.23632399999997</v>
      </c>
      <c r="CV340" s="808">
        <f>+IF(CU340=0,0,CU340/CU303*100)</f>
        <v>0.65215816440798613</v>
      </c>
      <c r="CW340" s="807">
        <f t="shared" si="323"/>
        <v>521.76221799999996</v>
      </c>
      <c r="CX340" s="808">
        <f>+IF(CW340=0,0,CW340/CW303*100)</f>
        <v>0.65057285473206083</v>
      </c>
      <c r="CY340" s="807">
        <v>91.463087000000002</v>
      </c>
      <c r="CZ340" s="808">
        <f>+IF(CY340=0,0,CY340/CY303*100)</f>
        <v>0.48810590596210973</v>
      </c>
      <c r="DA340" s="807">
        <v>108.42344</v>
      </c>
      <c r="DB340" s="808">
        <f>+IF(DA340=0,0,DA340/DA303*100)</f>
        <v>0.62510162079648213</v>
      </c>
      <c r="DC340" s="807">
        <v>85.836488000000003</v>
      </c>
      <c r="DD340" s="808">
        <f>+IF(DC340=0,0,DC340/DC303*100)</f>
        <v>0.49041213893690605</v>
      </c>
      <c r="DE340" s="807">
        <f t="shared" si="334"/>
        <v>285.72301500000003</v>
      </c>
      <c r="DF340" s="808">
        <f>+IF(DE340=0,0,DE340/DE303*100)</f>
        <v>0.53320232383683186</v>
      </c>
      <c r="DG340" s="807">
        <v>120.03210815401852</v>
      </c>
      <c r="DH340" s="808">
        <f>+IF(DG340=0,0,DG340/DG303*100)</f>
        <v>0.54672857732919544</v>
      </c>
      <c r="DI340" s="807">
        <v>126.84631244924506</v>
      </c>
      <c r="DJ340" s="808">
        <f>+IF(DI340=0,0,DI340/DI303*100)</f>
        <v>0.57204139298179202</v>
      </c>
      <c r="DK340" s="807">
        <v>115.3968498142527</v>
      </c>
      <c r="DL340" s="808">
        <f>+IF(DK340=0,0,DK340/DK303*100)</f>
        <v>0.57927015066006793</v>
      </c>
      <c r="DM340" s="807">
        <f t="shared" si="335"/>
        <v>362.27527041751625</v>
      </c>
      <c r="DN340" s="808">
        <f>+IF(DM340=0,0,DM340/DM303*100)</f>
        <v>0.56561316147310625</v>
      </c>
      <c r="DO340" s="807">
        <f t="shared" si="324"/>
        <v>647.99828541751629</v>
      </c>
      <c r="DP340" s="808">
        <f>+IF(DO340=0,0,DO340/DO303*100)</f>
        <v>0.55084921956632249</v>
      </c>
      <c r="DR340" s="807">
        <f t="shared" si="299"/>
        <v>1389.5703839148555</v>
      </c>
      <c r="DS340" s="808">
        <f>+IF(DR340=0,0,DR340/DR303*100)</f>
        <v>0.64762139436892596</v>
      </c>
      <c r="DT340" s="807">
        <v>131.45563792923213</v>
      </c>
      <c r="DU340" s="808">
        <f>+IF(DT340=0,0,DT340/DT303*100)</f>
        <v>0.75109818188468602</v>
      </c>
      <c r="DV340" s="807">
        <v>115.99280152500496</v>
      </c>
      <c r="DW340" s="808">
        <f>+IF(DV340=0,0,DV340/DV303*100)</f>
        <v>0.67190222608838379</v>
      </c>
      <c r="DX340" s="807">
        <v>141.48553464097714</v>
      </c>
      <c r="DY340" s="808">
        <f>+IF(DX340=0,0,DX340/DX303*100)</f>
        <v>0.79760914965452701</v>
      </c>
      <c r="DZ340" s="807">
        <f t="shared" si="336"/>
        <v>388.93397409521424</v>
      </c>
      <c r="EA340" s="808">
        <f>+IF(DZ340=0,0,DZ340/DZ303*100)</f>
        <v>0.74077240811764866</v>
      </c>
      <c r="EB340" s="807">
        <v>133.84679421064143</v>
      </c>
      <c r="EC340" s="808">
        <f>+IF(EB340=0,0,EB340/EB303*100)</f>
        <v>0.82868935001554478</v>
      </c>
      <c r="ED340" s="807">
        <v>160.93818200628093</v>
      </c>
      <c r="EE340" s="808">
        <f>+IF(ED340=0,0,ED340/ED303*100)</f>
        <v>0.90274118583415752</v>
      </c>
      <c r="EF340" s="807">
        <v>103.88182736300716</v>
      </c>
      <c r="EG340" s="808">
        <f>+IF(EF340=0,0,EF340/EF303*100)</f>
        <v>0.55188660304649417</v>
      </c>
      <c r="EH340" s="807">
        <f t="shared" si="337"/>
        <v>398.66680357992954</v>
      </c>
      <c r="EI340" s="808">
        <f>+IF(EH340=0,0,EH340/EH303*100)</f>
        <v>0.75501666835476133</v>
      </c>
      <c r="EJ340" s="807">
        <f t="shared" si="325"/>
        <v>787.60077767514372</v>
      </c>
      <c r="EK340" s="808">
        <f>+IF(EJ340=0,0,EJ340/EJ303*100)</f>
        <v>0.74791472943075998</v>
      </c>
      <c r="EL340" s="807">
        <v>93.377643393861447</v>
      </c>
      <c r="EM340" s="808">
        <f>+IF(EL340=0,0,EL340/EL303*100)</f>
        <v>0.57420099021586624</v>
      </c>
      <c r="EN340" s="807">
        <v>90.0490401538448</v>
      </c>
      <c r="EO340" s="808">
        <f>+IF(EN340=0,0,EN340/EN303*100)</f>
        <v>0.55739049121128248</v>
      </c>
      <c r="EP340" s="807">
        <v>99.291292548910491</v>
      </c>
      <c r="EQ340" s="808">
        <f>+IF(EP340=0,0,EP340/EP303*100)</f>
        <v>0.60268674051701954</v>
      </c>
      <c r="ER340" s="807">
        <f t="shared" si="338"/>
        <v>282.71797609661678</v>
      </c>
      <c r="ES340" s="808">
        <f>+IF(ER340=0,0,ER340/ER303*100)</f>
        <v>0.57824486544005316</v>
      </c>
      <c r="ET340" s="807">
        <v>96.682339262303984</v>
      </c>
      <c r="EU340" s="808">
        <f>+IF(ET340=0,0,ET340/ET303*100)</f>
        <v>0.51067273699928828</v>
      </c>
      <c r="EV340" s="807">
        <v>111.04183556238306</v>
      </c>
      <c r="EW340" s="808">
        <f>+IF(EV340=0,0,EV340/EV303*100)</f>
        <v>0.5179390325155141</v>
      </c>
      <c r="EX340" s="807">
        <v>111.527455318408</v>
      </c>
      <c r="EY340" s="808">
        <f>+IF(EX340=0,0,EX340/EX303*100)</f>
        <v>0.55777503179850041</v>
      </c>
      <c r="EZ340" s="807">
        <f t="shared" si="339"/>
        <v>319.25163014309504</v>
      </c>
      <c r="FA340" s="808">
        <f>+IF(EZ340=0,0,EZ340/EZ303*100)</f>
        <v>0.52885492649610455</v>
      </c>
      <c r="FB340" s="807">
        <f t="shared" si="326"/>
        <v>601.96960623971177</v>
      </c>
      <c r="FC340" s="808">
        <f>+IF(FB340=0,0,FB340/FB303*100)</f>
        <v>0.55095648305265854</v>
      </c>
      <c r="FD340" s="807">
        <v>1646.1343551711614</v>
      </c>
      <c r="FE340" s="808">
        <f>+IF(FD340=0,0,FD340/FD303*100)</f>
        <v>0.69939150085666124</v>
      </c>
      <c r="FF340" s="807">
        <v>1710.8684729944337</v>
      </c>
      <c r="FG340" s="808">
        <f>+IF(FF340=0,0,FF340/FF303*100)</f>
        <v>0.6505632661128149</v>
      </c>
      <c r="FH340" s="807">
        <v>1868.0641449362938</v>
      </c>
      <c r="FI340" s="808">
        <f>+IF(FH340=0,0,FH340/FH303*100)</f>
        <v>0.62743014207664005</v>
      </c>
      <c r="FJ340" s="807">
        <v>1753.535572184139</v>
      </c>
      <c r="FK340" s="808">
        <f>+IF(FJ340=0,0,FJ340/FJ303*100)</f>
        <v>0.61802637811089367</v>
      </c>
    </row>
    <row r="341" spans="2:167" s="648" customFormat="1" ht="13.5" customHeight="1">
      <c r="B341" s="771"/>
      <c r="C341" s="781"/>
      <c r="D341" s="781" t="s">
        <v>4858</v>
      </c>
      <c r="E341" s="785">
        <f t="shared" si="297"/>
        <v>0</v>
      </c>
      <c r="F341" s="786">
        <f>+IF(E341=0,0,E341/E303*100)</f>
        <v>0</v>
      </c>
      <c r="G341" s="814">
        <v>0</v>
      </c>
      <c r="H341" s="786">
        <f>+IF(G341=0,0,G341/G303*100)</f>
        <v>0</v>
      </c>
      <c r="I341" s="814">
        <v>0</v>
      </c>
      <c r="J341" s="786">
        <f>+IF(I341=0,0,I341/I303*100)</f>
        <v>0</v>
      </c>
      <c r="K341" s="814">
        <v>0</v>
      </c>
      <c r="L341" s="786">
        <f>+IF(K341=0,0,K341/K303*100)</f>
        <v>0</v>
      </c>
      <c r="M341" s="814">
        <f t="shared" si="327"/>
        <v>0</v>
      </c>
      <c r="N341" s="786">
        <f>+IF(M341=0,0,M341/M303*100)</f>
        <v>0</v>
      </c>
      <c r="O341" s="814">
        <v>0</v>
      </c>
      <c r="P341" s="786">
        <f>+IF(O341=0,0,O341/O303*100)</f>
        <v>0</v>
      </c>
      <c r="Q341" s="814">
        <v>0</v>
      </c>
      <c r="R341" s="786">
        <f>+IF(Q341=0,0,Q341/Q303*100)</f>
        <v>0</v>
      </c>
      <c r="S341" s="814">
        <v>0</v>
      </c>
      <c r="T341" s="786">
        <f>+IF(S341=0,0,S341/S303*100)</f>
        <v>0</v>
      </c>
      <c r="U341" s="785">
        <f t="shared" si="316"/>
        <v>0</v>
      </c>
      <c r="V341" s="786">
        <f>+IF(U341=0,0,U341/U303*100)</f>
        <v>0</v>
      </c>
      <c r="W341" s="785">
        <f t="shared" si="317"/>
        <v>0</v>
      </c>
      <c r="X341" s="786">
        <f>+IF(W341=0,0,W341/W303*100)</f>
        <v>0</v>
      </c>
      <c r="Y341" s="814">
        <v>0</v>
      </c>
      <c r="Z341" s="786">
        <f>+IF(Y341=0,0,Y341/Y303*100)</f>
        <v>0</v>
      </c>
      <c r="AA341" s="814">
        <v>0</v>
      </c>
      <c r="AB341" s="786">
        <f>+IF(AA341=0,0,AA341/AA303*100)</f>
        <v>0</v>
      </c>
      <c r="AC341" s="814">
        <v>0</v>
      </c>
      <c r="AD341" s="786">
        <f>+IF(AC341=0,0,AC341/AC303*100)</f>
        <v>0</v>
      </c>
      <c r="AE341" s="785">
        <f t="shared" si="318"/>
        <v>0</v>
      </c>
      <c r="AF341" s="786">
        <f>+IF(AE341=0,0,AE341/AE303*100)</f>
        <v>0</v>
      </c>
      <c r="AG341" s="814">
        <v>0</v>
      </c>
      <c r="AH341" s="786">
        <f>+IF(AG341=0,0,AG341/AG303*100)</f>
        <v>0</v>
      </c>
      <c r="AI341" s="814">
        <v>0</v>
      </c>
      <c r="AJ341" s="786">
        <f>+IF(AI341=0,0,AI341/AI303*100)</f>
        <v>0</v>
      </c>
      <c r="AK341" s="814">
        <v>0</v>
      </c>
      <c r="AL341" s="786">
        <f>+IF(AK341=0,0,AK341/AK303*100)</f>
        <v>0</v>
      </c>
      <c r="AM341" s="785">
        <f t="shared" si="319"/>
        <v>0</v>
      </c>
      <c r="AN341" s="786">
        <f>+IF(AM341=0,0,AM341/AM303*100)</f>
        <v>0</v>
      </c>
      <c r="AO341" s="785">
        <f t="shared" si="320"/>
        <v>0</v>
      </c>
      <c r="AP341" s="786">
        <f>+IF(AO341=0,0,AO341/AO303*100)</f>
        <v>0</v>
      </c>
      <c r="AQ341" s="651"/>
      <c r="AR341" s="814">
        <v>0</v>
      </c>
      <c r="AS341" s="786">
        <f>+IF(AR341=0,0,AR341/AR303*100)</f>
        <v>0</v>
      </c>
      <c r="AT341" s="814">
        <v>0</v>
      </c>
      <c r="AU341" s="786">
        <f>+IF(AT341=0,0,AT341/AT303*100)</f>
        <v>0</v>
      </c>
      <c r="AV341" s="814">
        <v>0</v>
      </c>
      <c r="AW341" s="786">
        <f>+IF(AV341=0,0,AV341/AV303*100)</f>
        <v>0</v>
      </c>
      <c r="AX341" s="814">
        <v>0</v>
      </c>
      <c r="AY341" s="786">
        <f>+IF(AX341=0,0,AX341/AX303*100)</f>
        <v>0</v>
      </c>
      <c r="AZ341" s="814">
        <f t="shared" si="328"/>
        <v>0</v>
      </c>
      <c r="BA341" s="786">
        <f>+IF(AZ341=0,0,AZ341/AZ303*100)</f>
        <v>0</v>
      </c>
      <c r="BB341" s="814">
        <v>0</v>
      </c>
      <c r="BC341" s="786">
        <f>+IF(BB341=0,0,BB341/BB303*100)</f>
        <v>0</v>
      </c>
      <c r="BD341" s="814">
        <v>0</v>
      </c>
      <c r="BE341" s="786">
        <f>+IF(BD341=0,0,BD341/BD303*100)</f>
        <v>0</v>
      </c>
      <c r="BF341" s="814">
        <v>0</v>
      </c>
      <c r="BG341" s="786">
        <f>+IF(BF341=0,0,BF341/BF303*100)</f>
        <v>0</v>
      </c>
      <c r="BH341" s="814">
        <f t="shared" si="329"/>
        <v>0</v>
      </c>
      <c r="BI341" s="786">
        <f>+IF(BH341=0,0,BH341/BH303*100)</f>
        <v>0</v>
      </c>
      <c r="BJ341" s="785">
        <f t="shared" si="321"/>
        <v>0</v>
      </c>
      <c r="BK341" s="786">
        <f>+IF(BJ341=0,0,BJ341/BJ303*100)</f>
        <v>0</v>
      </c>
      <c r="BL341" s="814">
        <v>0</v>
      </c>
      <c r="BM341" s="786">
        <f>+IF(BL341=0,0,BL341/BL303*100)</f>
        <v>0</v>
      </c>
      <c r="BN341" s="814">
        <v>0</v>
      </c>
      <c r="BO341" s="786">
        <f>+IF(BN341=0,0,BN341/BN303*100)</f>
        <v>0</v>
      </c>
      <c r="BP341" s="814">
        <v>0</v>
      </c>
      <c r="BQ341" s="786">
        <f>+IF(BP341=0,0,BP341/BP303*100)</f>
        <v>0</v>
      </c>
      <c r="BR341" s="814">
        <f t="shared" si="330"/>
        <v>0</v>
      </c>
      <c r="BS341" s="786">
        <f>+IF(BR341=0,0,BR341/BR303*100)</f>
        <v>0</v>
      </c>
      <c r="BT341" s="814">
        <v>0</v>
      </c>
      <c r="BU341" s="786">
        <f>+IF(BT341=0,0,BT341/BT303*100)</f>
        <v>0</v>
      </c>
      <c r="BV341" s="814">
        <v>0</v>
      </c>
      <c r="BW341" s="786">
        <f>+IF(BV341=0,0,BV341/BV303*100)</f>
        <v>0</v>
      </c>
      <c r="BX341" s="814">
        <v>0</v>
      </c>
      <c r="BY341" s="786">
        <f>+IF(BX341=0,0,BX341/BX303*100)</f>
        <v>0</v>
      </c>
      <c r="BZ341" s="814">
        <f t="shared" si="331"/>
        <v>0</v>
      </c>
      <c r="CA341" s="786">
        <f>+IF(BZ341=0,0,BZ341/BZ303*100)</f>
        <v>0</v>
      </c>
      <c r="CB341" s="785">
        <f t="shared" si="322"/>
        <v>0</v>
      </c>
      <c r="CC341" s="786">
        <f>+IF(CB341=0,0,CB341/CB303*100)</f>
        <v>0</v>
      </c>
      <c r="CE341" s="785">
        <f t="shared" si="298"/>
        <v>0</v>
      </c>
      <c r="CF341" s="786">
        <f>+IF(CE341=0,0,CE341/CE303*100)</f>
        <v>0</v>
      </c>
      <c r="CG341" s="814">
        <v>0</v>
      </c>
      <c r="CH341" s="786">
        <f>+IF(CG341=0,0,CG341/CG303*100)</f>
        <v>0</v>
      </c>
      <c r="CI341" s="814">
        <v>0</v>
      </c>
      <c r="CJ341" s="786">
        <f>+IF(CI341=0,0,CI341/CI303*100)</f>
        <v>0</v>
      </c>
      <c r="CK341" s="814">
        <v>0</v>
      </c>
      <c r="CL341" s="786">
        <f>+IF(CK341=0,0,CK341/CK303*100)</f>
        <v>0</v>
      </c>
      <c r="CM341" s="814">
        <f t="shared" si="332"/>
        <v>0</v>
      </c>
      <c r="CN341" s="786">
        <f>+IF(CM341=0,0,CM341/CM303*100)</f>
        <v>0</v>
      </c>
      <c r="CO341" s="814">
        <v>0</v>
      </c>
      <c r="CP341" s="786">
        <f>+IF(CO341=0,0,CO341/CO303*100)</f>
        <v>0</v>
      </c>
      <c r="CQ341" s="814">
        <v>0</v>
      </c>
      <c r="CR341" s="786">
        <f>+IF(CQ341=0,0,CQ341/CQ303*100)</f>
        <v>0</v>
      </c>
      <c r="CS341" s="814">
        <v>0</v>
      </c>
      <c r="CT341" s="786">
        <f>+IF(CS341=0,0,CS341/CS303*100)</f>
        <v>0</v>
      </c>
      <c r="CU341" s="814">
        <f t="shared" si="333"/>
        <v>0</v>
      </c>
      <c r="CV341" s="786">
        <f>+IF(CU341=0,0,CU341/CU303*100)</f>
        <v>0</v>
      </c>
      <c r="CW341" s="785">
        <f t="shared" si="323"/>
        <v>0</v>
      </c>
      <c r="CX341" s="786">
        <f>+IF(CW341=0,0,CW341/CW303*100)</f>
        <v>0</v>
      </c>
      <c r="CY341" s="814">
        <v>0</v>
      </c>
      <c r="CZ341" s="786">
        <f>+IF(CY341=0,0,CY341/CY303*100)</f>
        <v>0</v>
      </c>
      <c r="DA341" s="814">
        <v>0</v>
      </c>
      <c r="DB341" s="786">
        <f>+IF(DA341=0,0,DA341/DA303*100)</f>
        <v>0</v>
      </c>
      <c r="DC341" s="814">
        <v>0</v>
      </c>
      <c r="DD341" s="786">
        <f>+IF(DC341=0,0,DC341/DC303*100)</f>
        <v>0</v>
      </c>
      <c r="DE341" s="814">
        <f t="shared" si="334"/>
        <v>0</v>
      </c>
      <c r="DF341" s="786">
        <f>+IF(DE341=0,0,DE341/DE303*100)</f>
        <v>0</v>
      </c>
      <c r="DG341" s="814">
        <v>0</v>
      </c>
      <c r="DH341" s="786">
        <f>+IF(DG341=0,0,DG341/DG303*100)</f>
        <v>0</v>
      </c>
      <c r="DI341" s="814">
        <v>0</v>
      </c>
      <c r="DJ341" s="786">
        <f>+IF(DI341=0,0,DI341/DI303*100)</f>
        <v>0</v>
      </c>
      <c r="DK341" s="814">
        <v>0</v>
      </c>
      <c r="DL341" s="786">
        <f>+IF(DK341=0,0,DK341/DK303*100)</f>
        <v>0</v>
      </c>
      <c r="DM341" s="814">
        <f t="shared" si="335"/>
        <v>0</v>
      </c>
      <c r="DN341" s="786">
        <f>+IF(DM341=0,0,DM341/DM303*100)</f>
        <v>0</v>
      </c>
      <c r="DO341" s="785">
        <f t="shared" si="324"/>
        <v>0</v>
      </c>
      <c r="DP341" s="786">
        <f>+IF(DO341=0,0,DO341/DO303*100)</f>
        <v>0</v>
      </c>
      <c r="DR341" s="814">
        <f t="shared" si="299"/>
        <v>0</v>
      </c>
      <c r="DS341" s="786">
        <f>+IF(DR341=0,0,DR341/DR303*100)</f>
        <v>0</v>
      </c>
      <c r="DT341" s="814">
        <v>0</v>
      </c>
      <c r="DU341" s="786">
        <f>+IF(DT341=0,0,DT341/DT303*100)</f>
        <v>0</v>
      </c>
      <c r="DV341" s="814">
        <v>0</v>
      </c>
      <c r="DW341" s="786">
        <f>+IF(DV341=0,0,DV341/DV303*100)</f>
        <v>0</v>
      </c>
      <c r="DX341" s="814">
        <v>0</v>
      </c>
      <c r="DY341" s="786">
        <f>+IF(DX341=0,0,DX341/DX303*100)</f>
        <v>0</v>
      </c>
      <c r="DZ341" s="814">
        <f t="shared" si="336"/>
        <v>0</v>
      </c>
      <c r="EA341" s="786">
        <f>+IF(DZ341=0,0,DZ341/DZ303*100)</f>
        <v>0</v>
      </c>
      <c r="EB341" s="814">
        <v>0</v>
      </c>
      <c r="EC341" s="786">
        <f>+IF(EB341=0,0,EB341/EB303*100)</f>
        <v>0</v>
      </c>
      <c r="ED341" s="814">
        <v>0</v>
      </c>
      <c r="EE341" s="786">
        <f>+IF(ED341=0,0,ED341/ED303*100)</f>
        <v>0</v>
      </c>
      <c r="EF341" s="814">
        <v>0</v>
      </c>
      <c r="EG341" s="786">
        <f>+IF(EF341=0,0,EF341/EF303*100)</f>
        <v>0</v>
      </c>
      <c r="EH341" s="814">
        <f t="shared" si="337"/>
        <v>0</v>
      </c>
      <c r="EI341" s="786">
        <f>+IF(EH341=0,0,EH341/EH303*100)</f>
        <v>0</v>
      </c>
      <c r="EJ341" s="785">
        <f t="shared" si="325"/>
        <v>0</v>
      </c>
      <c r="EK341" s="786">
        <f>+IF(EJ341=0,0,EJ341/EJ303*100)</f>
        <v>0</v>
      </c>
      <c r="EL341" s="814">
        <v>0</v>
      </c>
      <c r="EM341" s="786">
        <f>+IF(EL341=0,0,EL341/EL303*100)</f>
        <v>0</v>
      </c>
      <c r="EN341" s="814">
        <v>0</v>
      </c>
      <c r="EO341" s="786">
        <f>+IF(EN341=0,0,EN341/EN303*100)</f>
        <v>0</v>
      </c>
      <c r="EP341" s="814">
        <v>0</v>
      </c>
      <c r="EQ341" s="786">
        <f>+IF(EP341=0,0,EP341/EP303*100)</f>
        <v>0</v>
      </c>
      <c r="ER341" s="814">
        <f t="shared" si="338"/>
        <v>0</v>
      </c>
      <c r="ES341" s="786">
        <f>+IF(ER341=0,0,ER341/ER303*100)</f>
        <v>0</v>
      </c>
      <c r="ET341" s="814">
        <v>0</v>
      </c>
      <c r="EU341" s="786">
        <f>+IF(ET341=0,0,ET341/ET303*100)</f>
        <v>0</v>
      </c>
      <c r="EV341" s="814">
        <v>0</v>
      </c>
      <c r="EW341" s="786">
        <f>+IF(EV341=0,0,EV341/EV303*100)</f>
        <v>0</v>
      </c>
      <c r="EX341" s="814">
        <v>0</v>
      </c>
      <c r="EY341" s="786">
        <f>+IF(EX341=0,0,EX341/EX303*100)</f>
        <v>0</v>
      </c>
      <c r="EZ341" s="814">
        <f t="shared" si="339"/>
        <v>0</v>
      </c>
      <c r="FA341" s="786">
        <f>+IF(EZ341=0,0,EZ341/EZ303*100)</f>
        <v>0</v>
      </c>
      <c r="FB341" s="785">
        <f t="shared" si="326"/>
        <v>0</v>
      </c>
      <c r="FC341" s="786">
        <f>+IF(FB341=0,0,FB341/FB303*100)</f>
        <v>0</v>
      </c>
      <c r="FD341" s="814">
        <v>0</v>
      </c>
      <c r="FE341" s="786">
        <f>+IF(FD341=0,0,FD341/FD303*100)</f>
        <v>0</v>
      </c>
      <c r="FF341" s="814">
        <v>0</v>
      </c>
      <c r="FG341" s="786">
        <f>+IF(FF341=0,0,FF341/FF303*100)</f>
        <v>0</v>
      </c>
      <c r="FH341" s="814">
        <v>0</v>
      </c>
      <c r="FI341" s="786">
        <f>+IF(FH341=0,0,FH341/FH303*100)</f>
        <v>0</v>
      </c>
      <c r="FJ341" s="814">
        <v>0</v>
      </c>
      <c r="FK341" s="786">
        <f>+IF(FJ341=0,0,FJ341/FJ303*100)</f>
        <v>0</v>
      </c>
    </row>
    <row r="342" spans="2:167" s="648" customFormat="1" ht="13.5" customHeight="1">
      <c r="B342" s="769"/>
      <c r="C342" s="771" t="s">
        <v>4860</v>
      </c>
      <c r="D342" s="798"/>
      <c r="E342" s="785">
        <f t="shared" si="297"/>
        <v>1191.9137358552</v>
      </c>
      <c r="F342" s="727">
        <f>+IF(E342=0,0,E342/E303*100)</f>
        <v>1.1618805892854276</v>
      </c>
      <c r="G342" s="797">
        <f>SUM(G343:G345)</f>
        <v>40.538492000000005</v>
      </c>
      <c r="H342" s="727">
        <f>+IF(G342=0,0,G342/G303*100)</f>
        <v>0.58118309360746156</v>
      </c>
      <c r="I342" s="797">
        <f>SUM(I343:I345)</f>
        <v>53.359128999999996</v>
      </c>
      <c r="J342" s="727">
        <f>+IF(I342=0,0,I342/I303*100)</f>
        <v>1.186356009516816</v>
      </c>
      <c r="K342" s="797">
        <f>SUM(K343:K345)</f>
        <v>56.323038999999994</v>
      </c>
      <c r="L342" s="727">
        <f>+IF(K342=0,0,K342/K303*100)</f>
        <v>0.65843338500582416</v>
      </c>
      <c r="M342" s="797">
        <f>SUM(M343:M345)</f>
        <v>150.22066000000001</v>
      </c>
      <c r="N342" s="727">
        <f>+IF(M342=0,0,M342/M303*100)</f>
        <v>0.75009072676232713</v>
      </c>
      <c r="O342" s="797">
        <f>SUM(O343:O345)</f>
        <v>97.81557785519999</v>
      </c>
      <c r="P342" s="727">
        <f>+IF(O342=0,0,O342/O303*100)</f>
        <v>1.1230982901460411</v>
      </c>
      <c r="Q342" s="797">
        <f>SUM(Q343:Q345)</f>
        <v>290.05975899999999</v>
      </c>
      <c r="R342" s="727">
        <f>+IF(Q342=0,0,Q342/Q303*100)</f>
        <v>3.6116421290862353</v>
      </c>
      <c r="S342" s="797">
        <f>SUM(S343:S345)</f>
        <v>345.21908800000006</v>
      </c>
      <c r="T342" s="727">
        <f>+IF(S342=0,0,S342/S303*100)</f>
        <v>5.449942771092541</v>
      </c>
      <c r="U342" s="797">
        <f t="shared" si="316"/>
        <v>733.09442485520003</v>
      </c>
      <c r="V342" s="727">
        <f>+IF(U342=0,0,U342/U303*100)</f>
        <v>3.1770010149827175</v>
      </c>
      <c r="W342" s="797">
        <f t="shared" si="317"/>
        <v>883.31508485519998</v>
      </c>
      <c r="X342" s="727">
        <f>+IF(W342=0,0,W342/W303*100)</f>
        <v>2.0493577617238974</v>
      </c>
      <c r="Y342" s="797">
        <f>SUM(Y343:Y345)</f>
        <v>35.464571999999997</v>
      </c>
      <c r="Z342" s="727">
        <f>+IF(Y342=0,0,Y342/Y303*100)</f>
        <v>0.46471485757848807</v>
      </c>
      <c r="AA342" s="797">
        <f>SUM(AA343:AA345)</f>
        <v>42.906183999999996</v>
      </c>
      <c r="AB342" s="727">
        <f>+IF(AA342=0,0,AA342/AA303*100)</f>
        <v>0.51485085883394865</v>
      </c>
      <c r="AC342" s="797">
        <f>SUM(AC343:AC345)</f>
        <v>48.447540000000004</v>
      </c>
      <c r="AD342" s="727">
        <f>+IF(AC342=0,0,AC342/AC303*100)</f>
        <v>0.60285294458120187</v>
      </c>
      <c r="AE342" s="797">
        <f t="shared" si="318"/>
        <v>126.818296</v>
      </c>
      <c r="AF342" s="727">
        <f>+IF(AE342=0,0,AE342/AE303*100)</f>
        <v>0.52837525763203164</v>
      </c>
      <c r="AG342" s="797">
        <f>SUM(AG343:AG345)</f>
        <v>30.327594000000001</v>
      </c>
      <c r="AH342" s="727">
        <f>+IF(AG342=0,0,AG342/AG303*100)</f>
        <v>0.27629805518389866</v>
      </c>
      <c r="AI342" s="797">
        <f>SUM(AI343:AI345)</f>
        <v>80.322077000000007</v>
      </c>
      <c r="AJ342" s="727">
        <f>+IF(AI342=0,0,AI342/AI303*100)</f>
        <v>0.66946710350292626</v>
      </c>
      <c r="AK342" s="797">
        <f>SUM(AK343:AK345)</f>
        <v>71.130684000000002</v>
      </c>
      <c r="AL342" s="727">
        <f>+IF(AK342=0,0,AK342/AK303*100)</f>
        <v>0.56872908937253175</v>
      </c>
      <c r="AM342" s="797">
        <f t="shared" si="319"/>
        <v>181.78035500000001</v>
      </c>
      <c r="AN342" s="727">
        <f>+IF(AM342=0,0,AM342/AM303*100)</f>
        <v>0.51232762561680156</v>
      </c>
      <c r="AO342" s="797">
        <f t="shared" si="320"/>
        <v>308.59865100000002</v>
      </c>
      <c r="AP342" s="727">
        <f>+IF(AO342=0,0,AO342/AO303*100)</f>
        <v>0.5188029089652052</v>
      </c>
      <c r="AQ342" s="651"/>
      <c r="AR342" s="797">
        <f>SUM(AR343:AR345)</f>
        <v>515.76112200000011</v>
      </c>
      <c r="AS342" s="727">
        <f>+IF(AR342=0,0,AR342/AR303*100)</f>
        <v>0.37213596404379534</v>
      </c>
      <c r="AT342" s="797">
        <f>SUM(AT343:AT345)</f>
        <v>39.311287999999998</v>
      </c>
      <c r="AU342" s="727">
        <f>+IF(AT342=0,0,AT342/AT303*100)</f>
        <v>0.30351012684527245</v>
      </c>
      <c r="AV342" s="797">
        <f>SUM(AV343:AV345)</f>
        <v>37.257916999999999</v>
      </c>
      <c r="AW342" s="727">
        <f>+IF(AV342=0,0,AV342/AV303*100)</f>
        <v>0.3579727293269222</v>
      </c>
      <c r="AX342" s="797">
        <f>SUM(AX343:AX345)</f>
        <v>44.346418</v>
      </c>
      <c r="AY342" s="727">
        <f>+IF(AX342=0,0,AX342/AX303*100)</f>
        <v>0.41414773416813611</v>
      </c>
      <c r="AZ342" s="797">
        <f>SUM(AZ343:AZ345)</f>
        <v>120.91562299999998</v>
      </c>
      <c r="BA342" s="727">
        <f>+IF(AZ342=0,0,AZ342/AZ303*100)</f>
        <v>0.35492305950002651</v>
      </c>
      <c r="BB342" s="797">
        <f>SUM(BB343:BB345)</f>
        <v>43.271615000000004</v>
      </c>
      <c r="BC342" s="727">
        <f>+IF(BB342=0,0,BB342/BB303*100)</f>
        <v>0.40401836223511906</v>
      </c>
      <c r="BD342" s="797">
        <f>SUM(BD343:BD345)</f>
        <v>34.745785999999995</v>
      </c>
      <c r="BE342" s="727">
        <f>+IF(BD342=0,0,BD342/BD303*100)</f>
        <v>0.31511140835632795</v>
      </c>
      <c r="BF342" s="797">
        <f>SUM(BF343:BF345)</f>
        <v>32.005358000000001</v>
      </c>
      <c r="BG342" s="727">
        <f>+IF(BF342=0,0,BF342/BF303*100)</f>
        <v>0.40816257112949034</v>
      </c>
      <c r="BH342" s="797">
        <f>SUM(BH343:BH345)</f>
        <v>110.02275900000001</v>
      </c>
      <c r="BI342" s="727">
        <f>+IF(BH342=0,0,BH342/BH303*100)</f>
        <v>0.37197317373171923</v>
      </c>
      <c r="BJ342" s="797">
        <f t="shared" si="321"/>
        <v>230.93838199999999</v>
      </c>
      <c r="BK342" s="727">
        <f>+IF(BJ342=0,0,BJ342/BJ303*100)</f>
        <v>0.36284670932549118</v>
      </c>
      <c r="BL342" s="797">
        <f>SUM(BL343:BL345)</f>
        <v>43.588591000000001</v>
      </c>
      <c r="BM342" s="727">
        <f>+IF(BL342=0,0,BL342/BL303*100)</f>
        <v>0.43792369784702645</v>
      </c>
      <c r="BN342" s="797">
        <f>SUM(BN343:BN345)</f>
        <v>34.503055000000003</v>
      </c>
      <c r="BO342" s="727">
        <f>+IF(BN342=0,0,BN342/BN303*100)</f>
        <v>0.30457099831686801</v>
      </c>
      <c r="BP342" s="797">
        <f>SUM(BP343:BP345)</f>
        <v>33.216807000000003</v>
      </c>
      <c r="BQ342" s="727">
        <f>+IF(BP342=0,0,BP342/BP303*100)</f>
        <v>0.3019382658410531</v>
      </c>
      <c r="BR342" s="797">
        <f>SUM(BR343:BR345)</f>
        <v>111.30845300000001</v>
      </c>
      <c r="BS342" s="727">
        <f>+IF(BR342=0,0,BR342/BR303*100)</f>
        <v>0.34478893657942694</v>
      </c>
      <c r="BT342" s="797">
        <f>SUM(BT343:BT345)</f>
        <v>51.237909999999999</v>
      </c>
      <c r="BU342" s="727">
        <f>+IF(BT342=0,0,BT342/BT303*100)</f>
        <v>0.43654110653712203</v>
      </c>
      <c r="BV342" s="797">
        <f>SUM(BV343:BV345)</f>
        <v>74.364125000000001</v>
      </c>
      <c r="BW342" s="727">
        <f>+IF(BV342=0,0,BV342/BV303*100)</f>
        <v>0.46955775531713989</v>
      </c>
      <c r="BX342" s="797">
        <f>SUM(BX343:BX345)</f>
        <v>47.912251999999995</v>
      </c>
      <c r="BY342" s="727">
        <f>+IF(BX342=0,0,BX342/BX303*100)</f>
        <v>0.31748538283088523</v>
      </c>
      <c r="BZ342" s="797">
        <f>SUM(BZ343:BZ345)</f>
        <v>173.514287</v>
      </c>
      <c r="CA342" s="727">
        <f>+IF(BZ342=0,0,BZ342/BZ303*100)</f>
        <v>0.40668550317420232</v>
      </c>
      <c r="CB342" s="797">
        <f t="shared" si="322"/>
        <v>284.82274000000001</v>
      </c>
      <c r="CC342" s="727">
        <f>+IF(CB342=0,0,CB342/CB303*100)</f>
        <v>0.38002439479957062</v>
      </c>
      <c r="CE342" s="785">
        <f t="shared" si="298"/>
        <v>626.37229245037292</v>
      </c>
      <c r="CF342" s="727">
        <f>+IF(CE342=0,0,CE342/CE303*100)</f>
        <v>0.31661082392888606</v>
      </c>
      <c r="CG342" s="797">
        <f>SUM(CG343:CG345)</f>
        <v>50.147114000000002</v>
      </c>
      <c r="CH342" s="727">
        <f>+IF(CG342=0,0,CG342/CG303*100)</f>
        <v>0.35117435141013864</v>
      </c>
      <c r="CI342" s="797">
        <f>SUM(CI343:CI345)</f>
        <v>26.373222999999996</v>
      </c>
      <c r="CJ342" s="727">
        <f>+IF(CI342=0,0,CI342/CI303*100)</f>
        <v>0.20461570459748188</v>
      </c>
      <c r="CK342" s="797">
        <f>SUM(CK343:CK345)</f>
        <v>40.492826999999998</v>
      </c>
      <c r="CL342" s="727">
        <f>+IF(CK342=0,0,CK342/CK303*100)</f>
        <v>0.27053611250381049</v>
      </c>
      <c r="CM342" s="797">
        <f>SUM(CM343:CM345)</f>
        <v>117.013164</v>
      </c>
      <c r="CN342" s="727">
        <f>+IF(CM342=0,0,CM342/CM303*100)</f>
        <v>0.27769954408740477</v>
      </c>
      <c r="CO342" s="797">
        <f>SUM(CO343:CO345)</f>
        <v>67.676256999999993</v>
      </c>
      <c r="CP342" s="727">
        <f>+IF(CO342=0,0,CO342/CO303*100)</f>
        <v>0.54438035189437617</v>
      </c>
      <c r="CQ342" s="797">
        <f>SUM(CQ343:CQ345)</f>
        <v>36.310459999999999</v>
      </c>
      <c r="CR342" s="727">
        <f>+IF(CQ342=0,0,CQ342/CQ303*100)</f>
        <v>0.35081793035741843</v>
      </c>
      <c r="CS342" s="797">
        <f>SUM(CS343:CS345)</f>
        <v>38.259335</v>
      </c>
      <c r="CT342" s="727">
        <f>+IF(CS342=0,0,CS342/CS303*100)</f>
        <v>0.25035888229747327</v>
      </c>
      <c r="CU342" s="797">
        <f>SUM(CU343:CU345)</f>
        <v>142.24605199999999</v>
      </c>
      <c r="CV342" s="727">
        <f>+IF(CU342=0,0,CU342/CU303*100)</f>
        <v>0.37370406825152208</v>
      </c>
      <c r="CW342" s="797">
        <f t="shared" si="323"/>
        <v>259.25921599999998</v>
      </c>
      <c r="CX342" s="727">
        <f>+IF(CW342=0,0,CW342/CW303*100)</f>
        <v>0.32326412770024676</v>
      </c>
      <c r="CY342" s="797">
        <f>SUM(CY343:CY345)</f>
        <v>59.395525999999997</v>
      </c>
      <c r="CZ342" s="727">
        <f>+IF(CY342=0,0,CY342/CY303*100)</f>
        <v>0.31697275894838361</v>
      </c>
      <c r="DA342" s="797">
        <f>SUM(DA343:DA345)</f>
        <v>68.047857000000008</v>
      </c>
      <c r="DB342" s="727">
        <f>+IF(DA342=0,0,DA342/DA303*100)</f>
        <v>0.39232130711244034</v>
      </c>
      <c r="DC342" s="797">
        <f>SUM(DC343:DC345)</f>
        <v>50.611861000000005</v>
      </c>
      <c r="DD342" s="727">
        <f>+IF(DC342=0,0,DC342/DC303*100)</f>
        <v>0.28916223842461236</v>
      </c>
      <c r="DE342" s="797">
        <f>SUM(DE343:DE345)</f>
        <v>178.05524400000002</v>
      </c>
      <c r="DF342" s="727">
        <f>+IF(DE342=0,0,DE342/DE303*100)</f>
        <v>0.33227799262909963</v>
      </c>
      <c r="DG342" s="797">
        <f>SUM(DG343:DG345)</f>
        <v>57.767139844499809</v>
      </c>
      <c r="DH342" s="727">
        <f>+IF(DG342=0,0,DG342/DG303*100)</f>
        <v>0.26312081549908783</v>
      </c>
      <c r="DI342" s="797">
        <f>SUM(DI343:DI345)</f>
        <v>57.842886515561332</v>
      </c>
      <c r="DJ342" s="727">
        <f>+IF(DI342=0,0,DI342/DI303*100)</f>
        <v>0.2608552407835199</v>
      </c>
      <c r="DK342" s="797">
        <f>SUM(DK343:DK345)</f>
        <v>73.447806090311786</v>
      </c>
      <c r="DL342" s="727">
        <f>+IF(DK342=0,0,DK342/DK303*100)</f>
        <v>0.36869396147356076</v>
      </c>
      <c r="DM342" s="797">
        <f>SUM(DM343:DM345)</f>
        <v>189.05783245037293</v>
      </c>
      <c r="DN342" s="727">
        <f>+IF(DM342=0,0,DM342/DM303*100)</f>
        <v>0.29517222688225186</v>
      </c>
      <c r="DO342" s="797">
        <f t="shared" si="324"/>
        <v>367.11307645037294</v>
      </c>
      <c r="DP342" s="727">
        <f>+IF(DO342=0,0,DO342/DO303*100)</f>
        <v>0.31207482520572299</v>
      </c>
      <c r="DR342" s="797">
        <f t="shared" si="299"/>
        <v>804.55346713060248</v>
      </c>
      <c r="DS342" s="727">
        <f>+IF(DR342=0,0,DR342/DR303*100)</f>
        <v>0.37496915899972233</v>
      </c>
      <c r="DT342" s="797">
        <f>SUM(DT343:DT345)</f>
        <v>61.52935857347957</v>
      </c>
      <c r="DU342" s="727">
        <f>+IF(DT342=0,0,DT342/DT303*100)</f>
        <v>0.35156034450154661</v>
      </c>
      <c r="DV342" s="797">
        <f>SUM(DV343:DV345)</f>
        <v>61.560150727577735</v>
      </c>
      <c r="DW342" s="727">
        <f>+IF(DV342=0,0,DV342/DV303*100)</f>
        <v>0.3565945624934258</v>
      </c>
      <c r="DX342" s="797">
        <f>SUM(DX343:DX345)</f>
        <v>65.17522974302031</v>
      </c>
      <c r="DY342" s="727">
        <f>+IF(DX342=0,0,DX342/DX303*100)</f>
        <v>0.36741819370991102</v>
      </c>
      <c r="DZ342" s="797">
        <f>SUM(DZ343:DZ345)</f>
        <v>188.2647390440776</v>
      </c>
      <c r="EA342" s="727">
        <f>+IF(DZ342=0,0,DZ342/DZ303*100)</f>
        <v>0.35857326280059248</v>
      </c>
      <c r="EB342" s="797">
        <f>SUM(EB343:EB345)</f>
        <v>65.338286338816488</v>
      </c>
      <c r="EC342" s="727">
        <f>+IF(EB342=0,0,EB342/EB303*100)</f>
        <v>0.40453073498370418</v>
      </c>
      <c r="ED342" s="797">
        <f>SUM(ED343:ED345)</f>
        <v>65.414401626580187</v>
      </c>
      <c r="EE342" s="727">
        <f>+IF(ED342=0,0,ED342/ED303*100)</f>
        <v>0.36692519922156325</v>
      </c>
      <c r="EF342" s="797">
        <f>SUM(EF343:EF345)</f>
        <v>66.678096067921231</v>
      </c>
      <c r="EG342" s="727">
        <f>+IF(EF342=0,0,EF342/EF303*100)</f>
        <v>0.35423662512156634</v>
      </c>
      <c r="EH342" s="797">
        <f>SUM(EH343:EH345)</f>
        <v>197.43078403331791</v>
      </c>
      <c r="EI342" s="727">
        <f>+IF(EH342=0,0,EH342/EH303*100)</f>
        <v>0.37390505417795095</v>
      </c>
      <c r="EJ342" s="797">
        <f t="shared" si="325"/>
        <v>385.69552307739548</v>
      </c>
      <c r="EK342" s="727">
        <f>+IF(EJ342=0,0,EJ342/EJ303*100)</f>
        <v>0.3662608912558335</v>
      </c>
      <c r="EL342" s="797">
        <f>SUM(EL343:EL345)</f>
        <v>69.27636920109363</v>
      </c>
      <c r="EM342" s="727">
        <f>+IF(EL342=0,0,EL342/EL303*100)</f>
        <v>0.42599661276569434</v>
      </c>
      <c r="EN342" s="797">
        <f>SUM(EN343:EN345)</f>
        <v>67.874708841501672</v>
      </c>
      <c r="EO342" s="727">
        <f>+IF(EN342=0,0,EN342/EN303*100)</f>
        <v>0.42013459818507642</v>
      </c>
      <c r="EP342" s="797">
        <f>SUM(EP343:EP345)</f>
        <v>67.708515845847458</v>
      </c>
      <c r="EQ342" s="727">
        <f>+IF(EP342=0,0,EP342/EP303*100)</f>
        <v>0.41098291373614049</v>
      </c>
      <c r="ER342" s="797">
        <f>SUM(ER343:ER345)</f>
        <v>204.85959388844273</v>
      </c>
      <c r="ES342" s="727">
        <f>+IF(ER342=0,0,ER342/ER303*100)</f>
        <v>0.41900062365204549</v>
      </c>
      <c r="ET342" s="797">
        <f>SUM(ET343:ET345)</f>
        <v>70.712473966309446</v>
      </c>
      <c r="EU342" s="727">
        <f>+IF(ET342=0,0,ET342/ET303*100)</f>
        <v>0.37350081613556546</v>
      </c>
      <c r="EV342" s="797">
        <f>SUM(EV343:EV345)</f>
        <v>70.756214393255334</v>
      </c>
      <c r="EW342" s="727">
        <f>+IF(EV342=0,0,EV342/EV303*100)</f>
        <v>0.33003241563594771</v>
      </c>
      <c r="EX342" s="797">
        <f>SUM(EX343:EX345)</f>
        <v>72.529661805199538</v>
      </c>
      <c r="EY342" s="727">
        <f>+IF(EX342=0,0,EX342/EX303*100)</f>
        <v>0.36273789538397522</v>
      </c>
      <c r="EZ342" s="797">
        <f>SUM(EZ343:EZ345)</f>
        <v>213.9983501647643</v>
      </c>
      <c r="FA342" s="727">
        <f>+IF(EZ342=0,0,EZ342/EZ303*100)</f>
        <v>0.35449805439034765</v>
      </c>
      <c r="FB342" s="797">
        <f t="shared" si="326"/>
        <v>418.85794405320701</v>
      </c>
      <c r="FC342" s="727">
        <f>+IF(FB342=0,0,FB342/FB303*100)</f>
        <v>0.3833623780372819</v>
      </c>
      <c r="FD342" s="797">
        <f>SUM(FD343:FD345)</f>
        <v>870.62435249977443</v>
      </c>
      <c r="FE342" s="727">
        <f>+IF(FD342=0,0,FD342/FD303*100)</f>
        <v>0.36990132103394641</v>
      </c>
      <c r="FF342" s="797">
        <f>SUM(FF343:FF345)</f>
        <v>912.29114397683429</v>
      </c>
      <c r="FG342" s="727">
        <f>+IF(FF342=0,0,FF342/FF303*100)</f>
        <v>0.3469016558780767</v>
      </c>
      <c r="FH342" s="797">
        <f>SUM(FH343:FH345)</f>
        <v>996.03704206998032</v>
      </c>
      <c r="FI342" s="727">
        <f>+IF(FH342=0,0,FH342/FH303*100)</f>
        <v>0.33454079428352623</v>
      </c>
      <c r="FJ342" s="797">
        <f>SUM(FJ343:FJ345)</f>
        <v>1001.9538566897177</v>
      </c>
      <c r="FK342" s="727">
        <f>+IF(FJ342=0,0,FJ342/FJ303*100)</f>
        <v>0.35313450317571421</v>
      </c>
    </row>
    <row r="343" spans="2:167" s="648" customFormat="1" ht="13.5" customHeight="1">
      <c r="B343" s="771"/>
      <c r="C343" s="771"/>
      <c r="D343" s="731" t="s">
        <v>4856</v>
      </c>
      <c r="E343" s="772">
        <f t="shared" si="297"/>
        <v>337.80090955720004</v>
      </c>
      <c r="F343" s="737">
        <f>+IF(E343=0,0,E343/E303*100)</f>
        <v>0.32928919942001078</v>
      </c>
      <c r="G343" s="772">
        <v>36.144113000000004</v>
      </c>
      <c r="H343" s="737">
        <f>+IF(G343=0,0,G343/G303*100)</f>
        <v>0.51818275354292087</v>
      </c>
      <c r="I343" s="772">
        <v>27.133952999999998</v>
      </c>
      <c r="J343" s="737">
        <f>+IF(I343=0,0,I343/I303*100)</f>
        <v>0.603280615834206</v>
      </c>
      <c r="K343" s="772">
        <v>42.243932999999998</v>
      </c>
      <c r="L343" s="737">
        <f>+IF(K343=0,0,K343/K303*100)</f>
        <v>0.49384437159275524</v>
      </c>
      <c r="M343" s="772">
        <f>+G343+I343+K343</f>
        <v>105.52199899999999</v>
      </c>
      <c r="N343" s="737">
        <f>+IF(M343=0,0,M343/M303*100)</f>
        <v>0.52689871632386343</v>
      </c>
      <c r="O343" s="772">
        <v>29.420319557200003</v>
      </c>
      <c r="P343" s="737">
        <f>+IF(O343=0,0,O343/O303*100)</f>
        <v>0.33779804111728107</v>
      </c>
      <c r="Q343" s="772">
        <v>29.123947000000001</v>
      </c>
      <c r="R343" s="737">
        <f>+IF(Q343=0,0,Q343/Q303*100)</f>
        <v>0.36263311502811629</v>
      </c>
      <c r="S343" s="772">
        <v>23.261111</v>
      </c>
      <c r="T343" s="737">
        <f>+IF(S343=0,0,S343/S303*100)</f>
        <v>0.3672210724976806</v>
      </c>
      <c r="U343" s="772">
        <f t="shared" si="316"/>
        <v>81.805377557200003</v>
      </c>
      <c r="V343" s="737">
        <f>+IF(U343=0,0,U343/U303*100)</f>
        <v>0.35451881601964591</v>
      </c>
      <c r="W343" s="772">
        <f t="shared" si="317"/>
        <v>187.32737655720001</v>
      </c>
      <c r="X343" s="737">
        <f>+IF(W343=0,0,W343/W303*100)</f>
        <v>0.43461367264412243</v>
      </c>
      <c r="Y343" s="772">
        <v>22.397877999999999</v>
      </c>
      <c r="Z343" s="737">
        <f>+IF(Y343=0,0,Y343/Y303*100)</f>
        <v>0.29349365008071582</v>
      </c>
      <c r="AA343" s="772">
        <v>25.49644</v>
      </c>
      <c r="AB343" s="737">
        <f>+IF(AA343=0,0,AA343/AA303*100)</f>
        <v>0.3059434050627351</v>
      </c>
      <c r="AC343" s="772">
        <v>26.220300000000002</v>
      </c>
      <c r="AD343" s="737">
        <f>+IF(AC343=0,0,AC343/AC303*100)</f>
        <v>0.32627012770519387</v>
      </c>
      <c r="AE343" s="772">
        <f t="shared" si="318"/>
        <v>74.114618000000007</v>
      </c>
      <c r="AF343" s="737">
        <f>+IF(AE343=0,0,AE343/AE303*100)</f>
        <v>0.30879085759084485</v>
      </c>
      <c r="AG343" s="772">
        <v>27.071463000000001</v>
      </c>
      <c r="AH343" s="737">
        <f>+IF(AG343=0,0,AG343/AG303*100)</f>
        <v>0.24663323367764917</v>
      </c>
      <c r="AI343" s="772">
        <v>23.680759000000002</v>
      </c>
      <c r="AJ343" s="737">
        <f>+IF(AI343=0,0,AI343/AI303*100)</f>
        <v>0.19737399390806157</v>
      </c>
      <c r="AK343" s="772">
        <v>25.606693</v>
      </c>
      <c r="AL343" s="737">
        <f>+IF(AK343=0,0,AK343/AK303*100)</f>
        <v>0.20473964782528992</v>
      </c>
      <c r="AM343" s="772">
        <f t="shared" si="319"/>
        <v>76.358914999999996</v>
      </c>
      <c r="AN343" s="737">
        <f>+IF(AM343=0,0,AM343/AM303*100)</f>
        <v>0.21520907260097039</v>
      </c>
      <c r="AO343" s="772">
        <f t="shared" si="320"/>
        <v>150.473533</v>
      </c>
      <c r="AP343" s="737">
        <f>+IF(AO343=0,0,AO343/AO303*100)</f>
        <v>0.25296969507061062</v>
      </c>
      <c r="AQ343" s="651"/>
      <c r="AR343" s="772">
        <v>349.41744300000005</v>
      </c>
      <c r="AS343" s="737">
        <f>+IF(AR343=0,0,AR343/AR303*100)</f>
        <v>0.25211438291489308</v>
      </c>
      <c r="AT343" s="772">
        <v>32.384907999999996</v>
      </c>
      <c r="AU343" s="737">
        <f>+IF(AT343=0,0,AT343/AT303*100)</f>
        <v>0.25003371893977322</v>
      </c>
      <c r="AV343" s="772">
        <v>29.095981999999999</v>
      </c>
      <c r="AW343" s="737">
        <f>+IF(AV343=0,0,AV343/AV303*100)</f>
        <v>0.27955315078368448</v>
      </c>
      <c r="AX343" s="772">
        <v>37.959106999999996</v>
      </c>
      <c r="AY343" s="737">
        <f>+IF(AX343=0,0,AX343/AX303*100)</f>
        <v>0.35449713559944873</v>
      </c>
      <c r="AZ343" s="772">
        <f>+AT343+AV343+AX343</f>
        <v>99.439996999999991</v>
      </c>
      <c r="BA343" s="737">
        <f>+IF(AZ343=0,0,AZ343/AZ303*100)</f>
        <v>0.29188575550665991</v>
      </c>
      <c r="BB343" s="772">
        <v>32.648982000000004</v>
      </c>
      <c r="BC343" s="737">
        <f>+IF(BB343=0,0,BB343/BB303*100)</f>
        <v>0.30483697537713533</v>
      </c>
      <c r="BD343" s="772">
        <v>28.090094999999998</v>
      </c>
      <c r="BE343" s="737">
        <f>+IF(BD343=0,0,BD343/BD303*100)</f>
        <v>0.2547505874903232</v>
      </c>
      <c r="BF343" s="772">
        <v>25.823045</v>
      </c>
      <c r="BG343" s="737">
        <f>+IF(BF343=0,0,BF343/BF303*100)</f>
        <v>0.32931987330348034</v>
      </c>
      <c r="BH343" s="772">
        <f>+BB343+BD343+BF343</f>
        <v>86.562122000000002</v>
      </c>
      <c r="BI343" s="737">
        <f>+IF(BH343=0,0,BH343/BH303*100)</f>
        <v>0.29265569722072027</v>
      </c>
      <c r="BJ343" s="772">
        <f t="shared" si="321"/>
        <v>186.00211899999999</v>
      </c>
      <c r="BK343" s="737">
        <f>+IF(BJ343=0,0,BJ343/BJ303*100)</f>
        <v>0.29224356827233</v>
      </c>
      <c r="BL343" s="772">
        <v>29.065750999999999</v>
      </c>
      <c r="BM343" s="737">
        <f>+IF(BL343=0,0,BL343/BL303*100)</f>
        <v>0.292016348007691</v>
      </c>
      <c r="BN343" s="772">
        <v>26.118579</v>
      </c>
      <c r="BO343" s="737">
        <f>+IF(BN343=0,0,BN343/BN303*100)</f>
        <v>0.23055818334486561</v>
      </c>
      <c r="BP343" s="772">
        <v>25.788896999999999</v>
      </c>
      <c r="BQ343" s="737">
        <f>+IF(BP343=0,0,BP343/BP303*100)</f>
        <v>0.23441912517761071</v>
      </c>
      <c r="BR343" s="772">
        <f>+BL343+BN343+BP343</f>
        <v>80.973227000000009</v>
      </c>
      <c r="BS343" s="737">
        <f>+IF(BR343=0,0,BR343/BR303*100)</f>
        <v>0.25082257525162571</v>
      </c>
      <c r="BT343" s="772">
        <v>23.929987000000001</v>
      </c>
      <c r="BU343" s="737">
        <f>+IF(BT343=0,0,BT343/BT303*100)</f>
        <v>0.20388073995209691</v>
      </c>
      <c r="BV343" s="772">
        <v>27.595101</v>
      </c>
      <c r="BW343" s="737">
        <f>+IF(BV343=0,0,BV343/BV303*100)</f>
        <v>0.17424388014126113</v>
      </c>
      <c r="BX343" s="772">
        <v>30.917009</v>
      </c>
      <c r="BY343" s="737">
        <f>+IF(BX343=0,0,BX343/BX303*100)</f>
        <v>0.20486823366914431</v>
      </c>
      <c r="BZ343" s="772">
        <f>+BT343+BV343+BX343</f>
        <v>82.44209699999999</v>
      </c>
      <c r="CA343" s="737">
        <f>+IF(BZ343=0,0,BZ343/BZ303*100)</f>
        <v>0.19322907802503547</v>
      </c>
      <c r="CB343" s="772">
        <f t="shared" si="322"/>
        <v>163.415324</v>
      </c>
      <c r="CC343" s="737">
        <f>+IF(CB343=0,0,CB343/CB303*100)</f>
        <v>0.21803669750552834</v>
      </c>
      <c r="CE343" s="772">
        <f t="shared" si="298"/>
        <v>362.9427192729986</v>
      </c>
      <c r="CF343" s="737">
        <f>+IF(CE343=0,0,CE343/CE303*100)</f>
        <v>0.18345574153428706</v>
      </c>
      <c r="CG343" s="772">
        <v>20.789893000000003</v>
      </c>
      <c r="CH343" s="737">
        <f>+IF(CG343=0,0,CG343/CG303*100)</f>
        <v>0.1455891796716593</v>
      </c>
      <c r="CI343" s="772">
        <v>20.995874999999998</v>
      </c>
      <c r="CJ343" s="737">
        <f>+IF(CI343=0,0,CI343/CI303*100)</f>
        <v>0.16289574303321425</v>
      </c>
      <c r="CK343" s="772">
        <v>27.189584</v>
      </c>
      <c r="CL343" s="737">
        <f>+IF(CK343=0,0,CK343/CK303*100)</f>
        <v>0.18165598455143192</v>
      </c>
      <c r="CM343" s="772">
        <f>+CG343+CI343+CK343</f>
        <v>68.975352000000001</v>
      </c>
      <c r="CN343" s="737">
        <f>+IF(CM343=0,0,CM343/CM303*100)</f>
        <v>0.16369460622112794</v>
      </c>
      <c r="CO343" s="772">
        <v>24.125679999999999</v>
      </c>
      <c r="CP343" s="737">
        <f>+IF(CO343=0,0,CO343/CO303*100)</f>
        <v>0.19406431073886243</v>
      </c>
      <c r="CQ343" s="772">
        <v>28.465199999999999</v>
      </c>
      <c r="CR343" s="737">
        <f>+IF(CQ343=0,0,CQ343/CQ303*100)</f>
        <v>0.27501999564891183</v>
      </c>
      <c r="CS343" s="772">
        <v>26.444329</v>
      </c>
      <c r="CT343" s="737">
        <f>+IF(CS343=0,0,CS343/CS303*100)</f>
        <v>0.17304463476813328</v>
      </c>
      <c r="CU343" s="772">
        <f>+CO343+CQ343+CS343</f>
        <v>79.035208999999995</v>
      </c>
      <c r="CV343" s="737">
        <f>+IF(CU343=0,0,CU343/CU303*100)</f>
        <v>0.20763865656116282</v>
      </c>
      <c r="CW343" s="772">
        <f t="shared" si="323"/>
        <v>148.010561</v>
      </c>
      <c r="CX343" s="737">
        <f>+IF(CW343=0,0,CW343/CW303*100)</f>
        <v>0.18455083537739761</v>
      </c>
      <c r="CY343" s="772">
        <v>31.963425999999998</v>
      </c>
      <c r="CZ343" s="737">
        <f>+IF(CY343=0,0,CY343/CY303*100)</f>
        <v>0.17057741562323225</v>
      </c>
      <c r="DA343" s="772">
        <v>30.930620000000001</v>
      </c>
      <c r="DB343" s="737">
        <f>+IF(DA343=0,0,DA343/DA303*100)</f>
        <v>0.17832657490151657</v>
      </c>
      <c r="DC343" s="772">
        <v>30.117431</v>
      </c>
      <c r="DD343" s="737">
        <f>+IF(DC343=0,0,DC343/DC303*100)</f>
        <v>0.17207080695094004</v>
      </c>
      <c r="DE343" s="772">
        <f>+CY343+DA343+DC343</f>
        <v>93.011476999999999</v>
      </c>
      <c r="DF343" s="737">
        <f>+IF(DE343=0,0,DE343/DE303*100)</f>
        <v>0.17357347177613969</v>
      </c>
      <c r="DG343" s="772">
        <v>35.358976890129057</v>
      </c>
      <c r="DH343" s="737">
        <f>+IF(DG343=0,0,DG343/DG303*100)</f>
        <v>0.16105493295302883</v>
      </c>
      <c r="DI343" s="772">
        <v>35.434723561190573</v>
      </c>
      <c r="DJ343" s="737">
        <f>+IF(DI343=0,0,DI343/DI303*100)</f>
        <v>0.15980069293680774</v>
      </c>
      <c r="DK343" s="772">
        <v>51.126980821678998</v>
      </c>
      <c r="DL343" s="737">
        <f>+IF(DK343=0,0,DK343/DK303*100)</f>
        <v>0.25664768085991957</v>
      </c>
      <c r="DM343" s="772">
        <f>+DG343+DI343+DK343</f>
        <v>121.92068127299864</v>
      </c>
      <c r="DN343" s="737">
        <f>+IF(DM343=0,0,DM343/DM303*100)</f>
        <v>0.19035233043729569</v>
      </c>
      <c r="DO343" s="772">
        <f t="shared" si="324"/>
        <v>214.93215827299863</v>
      </c>
      <c r="DP343" s="737">
        <f>+IF(DO343=0,0,DO343/DO303*100)</f>
        <v>0.18270914338623989</v>
      </c>
      <c r="DR343" s="772">
        <f t="shared" si="299"/>
        <v>446.98043762433343</v>
      </c>
      <c r="DS343" s="737">
        <f>+IF(DR343=0,0,DR343/DR303*100)</f>
        <v>0.20831913058938714</v>
      </c>
      <c r="DT343" s="772">
        <v>35.197760273584613</v>
      </c>
      <c r="DU343" s="737">
        <f>+IF(DT343=0,0,DT343/DT303*100)</f>
        <v>0.20110947057390202</v>
      </c>
      <c r="DV343" s="772">
        <v>35.24027158902738</v>
      </c>
      <c r="DW343" s="737">
        <f>+IF(DV343=0,0,DV343/DV303*100)</f>
        <v>0.20413350326332425</v>
      </c>
      <c r="DX343" s="772">
        <v>37.792191014125962</v>
      </c>
      <c r="DY343" s="737">
        <f>+IF(DX343=0,0,DX343/DX303*100)</f>
        <v>0.2130493227795198</v>
      </c>
      <c r="DZ343" s="772">
        <f>+DT343+DV343+DX343</f>
        <v>108.23022287673795</v>
      </c>
      <c r="EA343" s="737">
        <f>+IF(DZ343=0,0,DZ343/DZ303*100)</f>
        <v>0.20613772046533474</v>
      </c>
      <c r="EB343" s="772">
        <v>36.963856598439065</v>
      </c>
      <c r="EC343" s="737">
        <f>+IF(EB343=0,0,EB343/EB303*100)</f>
        <v>0.22885534524212703</v>
      </c>
      <c r="ED343" s="772">
        <v>36.953021970282492</v>
      </c>
      <c r="EE343" s="737">
        <f>+IF(ED343=0,0,ED343/ED303*100)</f>
        <v>0.2072784373338242</v>
      </c>
      <c r="EF343" s="772">
        <v>38.201114417516045</v>
      </c>
      <c r="EG343" s="737">
        <f>+IF(EF343=0,0,EF343/EF303*100)</f>
        <v>0.20294871397286404</v>
      </c>
      <c r="EH343" s="772">
        <f>+EB343+ED343+EF343</f>
        <v>112.1179929862376</v>
      </c>
      <c r="EI343" s="737">
        <f>+IF(EH343=0,0,EH343/EH303*100)</f>
        <v>0.21233509478829671</v>
      </c>
      <c r="EJ343" s="772">
        <f t="shared" si="325"/>
        <v>220.34821586297556</v>
      </c>
      <c r="EK343" s="737">
        <f>+IF(EJ343=0,0,EJ343/EJ303*100)</f>
        <v>0.20924519238563105</v>
      </c>
      <c r="EL343" s="772">
        <v>39.062886278215416</v>
      </c>
      <c r="EM343" s="737">
        <f>+IF(EL343=0,0,EL343/EL303*100)</f>
        <v>0.24020683288217987</v>
      </c>
      <c r="EN343" s="772">
        <v>37.62574991083271</v>
      </c>
      <c r="EO343" s="737">
        <f>+IF(EN343=0,0,EN343/EN303*100)</f>
        <v>0.23289793193977168</v>
      </c>
      <c r="EP343" s="772">
        <v>37.453800226057261</v>
      </c>
      <c r="EQ343" s="737">
        <f>+IF(EP343=0,0,EP343/EP303*100)</f>
        <v>0.22734026518084391</v>
      </c>
      <c r="ER343" s="772">
        <f>+EL343+EN343+EP343</f>
        <v>114.14243641510538</v>
      </c>
      <c r="ES343" s="737">
        <f>+IF(ER343=0,0,ER343/ER303*100)</f>
        <v>0.23345624744885921</v>
      </c>
      <c r="ET343" s="772">
        <v>36.901379503897033</v>
      </c>
      <c r="EU343" s="737">
        <f>+IF(ET343=0,0,ET343/ET303*100)</f>
        <v>0.19491179686062823</v>
      </c>
      <c r="EV343" s="772">
        <v>36.905420502499013</v>
      </c>
      <c r="EW343" s="737">
        <f>+IF(EV343=0,0,EV343/EV303*100)</f>
        <v>0.17214014603445502</v>
      </c>
      <c r="EX343" s="772">
        <v>38.682985339856458</v>
      </c>
      <c r="EY343" s="737">
        <f>+IF(EX343=0,0,EX343/EX303*100)</f>
        <v>0.19346270670660679</v>
      </c>
      <c r="EZ343" s="772">
        <f>+ET343+EV343+EX343</f>
        <v>112.4897853462525</v>
      </c>
      <c r="FA343" s="737">
        <f>+IF(EZ343=0,0,EZ343/EZ303*100)</f>
        <v>0.1863444742136163</v>
      </c>
      <c r="FB343" s="772">
        <f t="shared" si="326"/>
        <v>226.63222176135787</v>
      </c>
      <c r="FC343" s="737">
        <f>+IF(FB343=0,0,FB343/FB303*100)</f>
        <v>0.20742657196271358</v>
      </c>
      <c r="FD343" s="772">
        <v>501.2316956163595</v>
      </c>
      <c r="FE343" s="737">
        <f>+IF(FD343=0,0,FD343/FD303*100)</f>
        <v>0.2129578225330245</v>
      </c>
      <c r="FF343" s="772">
        <v>523.06930472850593</v>
      </c>
      <c r="FG343" s="737">
        <f>+IF(FF343=0,0,FF343/FF303*100)</f>
        <v>0.19889879360039103</v>
      </c>
      <c r="FH343" s="772">
        <v>551.79788522216973</v>
      </c>
      <c r="FI343" s="737">
        <f>+IF(FH343=0,0,FH343/FH303*100)</f>
        <v>0.18533337115912704</v>
      </c>
      <c r="FJ343" s="772">
        <v>581.79470711036493</v>
      </c>
      <c r="FK343" s="737">
        <f>+IF(FJ343=0,0,FJ343/FJ303*100)</f>
        <v>0.20505114429566254</v>
      </c>
    </row>
    <row r="344" spans="2:167" s="648" customFormat="1" ht="13.5" customHeight="1">
      <c r="B344" s="771"/>
      <c r="C344" s="771"/>
      <c r="D344" s="771" t="s">
        <v>4857</v>
      </c>
      <c r="E344" s="772">
        <f t="shared" si="297"/>
        <v>854.11282629800007</v>
      </c>
      <c r="F344" s="737">
        <f>+IF(E344=0,0,E344/E303*100)</f>
        <v>0.83259138986541692</v>
      </c>
      <c r="G344" s="772">
        <v>4.3943790000000007</v>
      </c>
      <c r="H344" s="737">
        <f>+IF(G344=0,0,G344/G303*100)</f>
        <v>6.3000340064540722E-2</v>
      </c>
      <c r="I344" s="772">
        <v>26.225176000000001</v>
      </c>
      <c r="J344" s="737">
        <f>+IF(I344=0,0,I344/I303*100)</f>
        <v>0.58307539368261008</v>
      </c>
      <c r="K344" s="772">
        <v>14.079105999999999</v>
      </c>
      <c r="L344" s="737">
        <f>+IF(K344=0,0,K344/K303*100)</f>
        <v>0.16458901341306903</v>
      </c>
      <c r="M344" s="772">
        <f>+G344+I344+K344</f>
        <v>44.698661000000001</v>
      </c>
      <c r="N344" s="737">
        <f>+IF(M344=0,0,M344/M303*100)</f>
        <v>0.22319201043846357</v>
      </c>
      <c r="O344" s="772">
        <v>68.395258297999987</v>
      </c>
      <c r="P344" s="737">
        <f>+IF(O344=0,0,O344/O303*100)</f>
        <v>0.78530024902875994</v>
      </c>
      <c r="Q344" s="772">
        <v>260.935812</v>
      </c>
      <c r="R344" s="737">
        <f>+IF(Q344=0,0,Q344/Q303*100)</f>
        <v>3.2490090140581191</v>
      </c>
      <c r="S344" s="772">
        <v>321.95797700000003</v>
      </c>
      <c r="T344" s="737">
        <f>+IF(S344=0,0,S344/S303*100)</f>
        <v>5.0827216985948604</v>
      </c>
      <c r="U344" s="772">
        <f t="shared" si="316"/>
        <v>651.28904729800001</v>
      </c>
      <c r="V344" s="737">
        <f>+IF(U344=0,0,U344/U303*100)</f>
        <v>2.8224821989630713</v>
      </c>
      <c r="W344" s="772">
        <f t="shared" si="317"/>
        <v>695.98770829800003</v>
      </c>
      <c r="X344" s="737">
        <f>+IF(W344=0,0,W344/W303*100)</f>
        <v>1.6147440890797751</v>
      </c>
      <c r="Y344" s="772">
        <v>13.066693999999998</v>
      </c>
      <c r="Z344" s="737">
        <f>+IF(Y344=0,0,Y344/Y303*100)</f>
        <v>0.17122120749777228</v>
      </c>
      <c r="AA344" s="772">
        <v>17.409744</v>
      </c>
      <c r="AB344" s="737">
        <f>+IF(AA344=0,0,AA344/AA303*100)</f>
        <v>0.20890745377121364</v>
      </c>
      <c r="AC344" s="772">
        <v>22.227239999999998</v>
      </c>
      <c r="AD344" s="737">
        <f>+IF(AC344=0,0,AC344/AC303*100)</f>
        <v>0.27658281687600794</v>
      </c>
      <c r="AE344" s="772">
        <f t="shared" si="318"/>
        <v>52.703677999999996</v>
      </c>
      <c r="AF344" s="737">
        <f>+IF(AE344=0,0,AE344/AE303*100)</f>
        <v>0.21958440004118673</v>
      </c>
      <c r="AG344" s="772">
        <v>3.2561309999999999</v>
      </c>
      <c r="AH344" s="737">
        <f>+IF(AG344=0,0,AG344/AG303*100)</f>
        <v>2.9664821506249488E-2</v>
      </c>
      <c r="AI344" s="772">
        <v>56.641317999999998</v>
      </c>
      <c r="AJ344" s="737">
        <f>+IF(AI344=0,0,AI344/AI303*100)</f>
        <v>0.47209310959486467</v>
      </c>
      <c r="AK344" s="772">
        <v>45.523990999999995</v>
      </c>
      <c r="AL344" s="737">
        <f>+IF(AK344=0,0,AK344/AK303*100)</f>
        <v>0.36398944154724183</v>
      </c>
      <c r="AM344" s="772">
        <f t="shared" si="319"/>
        <v>105.42143999999999</v>
      </c>
      <c r="AN344" s="737">
        <f>+IF(AM344=0,0,AM344/AM303*100)</f>
        <v>0.29711855301583118</v>
      </c>
      <c r="AO344" s="772">
        <f t="shared" si="320"/>
        <v>158.12511799999999</v>
      </c>
      <c r="AP344" s="737">
        <f>+IF(AO344=0,0,AO344/AO303*100)</f>
        <v>0.26583321389459447</v>
      </c>
      <c r="AQ344" s="651"/>
      <c r="AR344" s="772">
        <v>166.34367900000001</v>
      </c>
      <c r="AS344" s="737">
        <f>+IF(AR344=0,0,AR344/AR303*100)</f>
        <v>0.12002158112890218</v>
      </c>
      <c r="AT344" s="772">
        <v>6.92638</v>
      </c>
      <c r="AU344" s="737">
        <f>+IF(AT344=0,0,AT344/AT303*100)</f>
        <v>5.3476407905499262E-2</v>
      </c>
      <c r="AV344" s="772">
        <v>8.1619349999999997</v>
      </c>
      <c r="AW344" s="737">
        <f>+IF(AV344=0,0,AV344/AV303*100)</f>
        <v>7.841957854323775E-2</v>
      </c>
      <c r="AX344" s="772">
        <v>6.3873110000000004</v>
      </c>
      <c r="AY344" s="737">
        <f>+IF(AX344=0,0,AX344/AX303*100)</f>
        <v>5.9650598568687381E-2</v>
      </c>
      <c r="AZ344" s="772">
        <f>+AT344+AV344+AX344</f>
        <v>21.475625999999998</v>
      </c>
      <c r="BA344" s="737">
        <f>+IF(AZ344=0,0,AZ344/AZ303*100)</f>
        <v>6.3037303993366656E-2</v>
      </c>
      <c r="BB344" s="772">
        <v>10.622633</v>
      </c>
      <c r="BC344" s="737">
        <f>+IF(BB344=0,0,BB344/BB303*100)</f>
        <v>9.918138685798368E-2</v>
      </c>
      <c r="BD344" s="772">
        <v>6.655691</v>
      </c>
      <c r="BE344" s="737">
        <f>+IF(BD344=0,0,BD344/BD303*100)</f>
        <v>6.0360820866004784E-2</v>
      </c>
      <c r="BF344" s="772">
        <v>6.1823129999999997</v>
      </c>
      <c r="BG344" s="737">
        <f>+IF(BF344=0,0,BF344/BF303*100)</f>
        <v>7.8842697826010028E-2</v>
      </c>
      <c r="BH344" s="772">
        <f>+BB344+BD344+BF344</f>
        <v>23.460637000000002</v>
      </c>
      <c r="BI344" s="737">
        <f>+IF(BH344=0,0,BH344/BH303*100)</f>
        <v>7.9317476510998977E-2</v>
      </c>
      <c r="BJ344" s="772">
        <f t="shared" si="321"/>
        <v>44.936262999999997</v>
      </c>
      <c r="BK344" s="737">
        <f>+IF(BJ344=0,0,BJ344/BJ303*100)</f>
        <v>7.0603141053161206E-2</v>
      </c>
      <c r="BL344" s="772">
        <v>14.52284</v>
      </c>
      <c r="BM344" s="737">
        <f>+IF(BL344=0,0,BL344/BL303*100)</f>
        <v>0.14590734983933551</v>
      </c>
      <c r="BN344" s="772">
        <v>8.3844759999999994</v>
      </c>
      <c r="BO344" s="737">
        <f>+IF(BN344=0,0,BN344/BN303*100)</f>
        <v>7.4012814972002322E-2</v>
      </c>
      <c r="BP344" s="772">
        <v>7.4279100000000007</v>
      </c>
      <c r="BQ344" s="737">
        <f>+IF(BP344=0,0,BP344/BP303*100)</f>
        <v>6.7519140663442348E-2</v>
      </c>
      <c r="BR344" s="772">
        <f>+BL344+BN344+BP344</f>
        <v>30.335226000000002</v>
      </c>
      <c r="BS344" s="737">
        <f>+IF(BR344=0,0,BR344/BR303*100)</f>
        <v>9.3966361327801257E-2</v>
      </c>
      <c r="BT344" s="772">
        <v>27.307922999999999</v>
      </c>
      <c r="BU344" s="737">
        <f>+IF(BT344=0,0,BT344/BT303*100)</f>
        <v>0.23266036658502512</v>
      </c>
      <c r="BV344" s="772">
        <v>46.769024000000002</v>
      </c>
      <c r="BW344" s="737">
        <f>+IF(BV344=0,0,BV344/BV303*100)</f>
        <v>0.2953138751758787</v>
      </c>
      <c r="BX344" s="772">
        <v>16.995242999999999</v>
      </c>
      <c r="BY344" s="737">
        <f>+IF(BX344=0,0,BX344/BX303*100)</f>
        <v>0.11261714916174098</v>
      </c>
      <c r="BZ344" s="772">
        <f>+BT344+BV344+BX344</f>
        <v>91.072190000000006</v>
      </c>
      <c r="CA344" s="737">
        <f>+IF(BZ344=0,0,BZ344/BZ303*100)</f>
        <v>0.21345642514916693</v>
      </c>
      <c r="CB344" s="772">
        <f t="shared" si="322"/>
        <v>121.40741600000001</v>
      </c>
      <c r="CC344" s="737">
        <f>+IF(CB344=0,0,CB344/CB303*100)</f>
        <v>0.16198769729404228</v>
      </c>
      <c r="CE344" s="772">
        <f t="shared" si="298"/>
        <v>263.42957317737432</v>
      </c>
      <c r="CF344" s="737">
        <f>+IF(CE344=0,0,CE344/CE303*100)</f>
        <v>0.133155082394599</v>
      </c>
      <c r="CG344" s="772">
        <v>29.357220999999999</v>
      </c>
      <c r="CH344" s="737">
        <f>+IF(CG344=0,0,CG344/CG303*100)</f>
        <v>0.20558517173847932</v>
      </c>
      <c r="CI344" s="772">
        <v>5.3773479999999996</v>
      </c>
      <c r="CJ344" s="737">
        <f>+IF(CI344=0,0,CI344/CI303*100)</f>
        <v>4.1719961564267667E-2</v>
      </c>
      <c r="CK344" s="772">
        <v>13.303243</v>
      </c>
      <c r="CL344" s="737">
        <f>+IF(CK344=0,0,CK344/CK303*100)</f>
        <v>8.8880127952378568E-2</v>
      </c>
      <c r="CM344" s="772">
        <f>+CG344+CI344+CK344</f>
        <v>48.037812000000002</v>
      </c>
      <c r="CN344" s="737">
        <f>+IF(CM344=0,0,CM344/CM303*100)</f>
        <v>0.11400493786627684</v>
      </c>
      <c r="CO344" s="772">
        <v>43.550576999999997</v>
      </c>
      <c r="CP344" s="737">
        <f>+IF(CO344=0,0,CO344/CO303*100)</f>
        <v>0.35031604115551374</v>
      </c>
      <c r="CQ344" s="772">
        <v>7.8452599999999997</v>
      </c>
      <c r="CR344" s="737">
        <f>+IF(CQ344=0,0,CQ344/CQ303*100)</f>
        <v>7.5797934708506598E-2</v>
      </c>
      <c r="CS344" s="772">
        <v>11.815006</v>
      </c>
      <c r="CT344" s="737">
        <f>+IF(CS344=0,0,CS344/CS303*100)</f>
        <v>7.7314247529339977E-2</v>
      </c>
      <c r="CU344" s="772">
        <f>+CO344+CQ344+CS344</f>
        <v>63.210842999999997</v>
      </c>
      <c r="CV344" s="737">
        <f>+IF(CU344=0,0,CU344/CU303*100)</f>
        <v>0.16606541169035921</v>
      </c>
      <c r="CW344" s="772">
        <f t="shared" si="323"/>
        <v>111.248655</v>
      </c>
      <c r="CX344" s="737">
        <f>+IF(CW344=0,0,CW344/CW303*100)</f>
        <v>0.13871329232284918</v>
      </c>
      <c r="CY344" s="772">
        <v>27.432099999999998</v>
      </c>
      <c r="CZ344" s="737">
        <f>+IF(CY344=0,0,CY344/CY303*100)</f>
        <v>0.14639534332515136</v>
      </c>
      <c r="DA344" s="772">
        <v>37.117237000000003</v>
      </c>
      <c r="DB344" s="737">
        <f>+IF(DA344=0,0,DA344/DA303*100)</f>
        <v>0.21399473221092374</v>
      </c>
      <c r="DC344" s="772">
        <v>20.494430000000001</v>
      </c>
      <c r="DD344" s="737">
        <f>+IF(DC344=0,0,DC344/DC303*100)</f>
        <v>0.11709143147367232</v>
      </c>
      <c r="DE344" s="772">
        <f>+CY344+DA344+DC344</f>
        <v>85.043767000000003</v>
      </c>
      <c r="DF344" s="737">
        <f>+IF(DE344=0,0,DE344/DE303*100)</f>
        <v>0.15870452085295991</v>
      </c>
      <c r="DG344" s="772">
        <v>22.408162954370756</v>
      </c>
      <c r="DH344" s="737">
        <f>+IF(DG344=0,0,DG344/DG303*100)</f>
        <v>0.10206588254605899</v>
      </c>
      <c r="DI344" s="772">
        <v>22.408162954370756</v>
      </c>
      <c r="DJ344" s="737">
        <f>+IF(DI344=0,0,DI344/DI303*100)</f>
        <v>0.10105454784671217</v>
      </c>
      <c r="DK344" s="772">
        <v>22.320825268632788</v>
      </c>
      <c r="DL344" s="737">
        <f>+IF(DK344=0,0,DK344/DK303*100)</f>
        <v>0.11204628061364118</v>
      </c>
      <c r="DM344" s="772">
        <f>+DG344+DI344+DK344</f>
        <v>67.137151177374307</v>
      </c>
      <c r="DN344" s="737">
        <f>+IF(DM344=0,0,DM344/DM303*100)</f>
        <v>0.10481989644495621</v>
      </c>
      <c r="DO344" s="772">
        <f t="shared" si="324"/>
        <v>152.18091817737431</v>
      </c>
      <c r="DP344" s="737">
        <f>+IF(DO344=0,0,DO344/DO303*100)</f>
        <v>0.1293656818194831</v>
      </c>
      <c r="DR344" s="772">
        <f t="shared" si="299"/>
        <v>357.57302950626911</v>
      </c>
      <c r="DS344" s="737">
        <f>+IF(DR344=0,0,DR344/DR303*100)</f>
        <v>0.16665002841033524</v>
      </c>
      <c r="DT344" s="772">
        <v>26.33159829989496</v>
      </c>
      <c r="DU344" s="737">
        <f>+IF(DT344=0,0,DT344/DT303*100)</f>
        <v>0.15045087392764459</v>
      </c>
      <c r="DV344" s="772">
        <v>26.319879138550359</v>
      </c>
      <c r="DW344" s="737">
        <f>+IF(DV344=0,0,DV344/DV303*100)</f>
        <v>0.15246105923010159</v>
      </c>
      <c r="DX344" s="772">
        <v>27.383038728894345</v>
      </c>
      <c r="DY344" s="737">
        <f>+IF(DX344=0,0,DX344/DX303*100)</f>
        <v>0.15436887093039123</v>
      </c>
      <c r="DZ344" s="772">
        <f>+DT344+DV344+DX344</f>
        <v>80.03451616733966</v>
      </c>
      <c r="EA344" s="737">
        <f>+IF(DZ344=0,0,DZ344/DZ303*100)</f>
        <v>0.15243554233525777</v>
      </c>
      <c r="EB344" s="772">
        <v>28.37442974037743</v>
      </c>
      <c r="EC344" s="737">
        <f>+IF(EB344=0,0,EB344/EB303*100)</f>
        <v>0.1756753897415772</v>
      </c>
      <c r="ED344" s="772">
        <v>28.461379656297694</v>
      </c>
      <c r="EE344" s="737">
        <f>+IF(ED344=0,0,ED344/ED303*100)</f>
        <v>0.15964676188773907</v>
      </c>
      <c r="EF344" s="772">
        <v>28.476981650405182</v>
      </c>
      <c r="EG344" s="737">
        <f>+IF(EF344=0,0,EF344/EF303*100)</f>
        <v>0.15128791114870233</v>
      </c>
      <c r="EH344" s="772">
        <f>+EB344+ED344+EF344</f>
        <v>85.31279104708031</v>
      </c>
      <c r="EI344" s="737">
        <f>+IF(EH344=0,0,EH344/EH303*100)</f>
        <v>0.16156995938965427</v>
      </c>
      <c r="EJ344" s="772">
        <f t="shared" si="325"/>
        <v>165.34730721441997</v>
      </c>
      <c r="EK344" s="737">
        <f>+IF(EJ344=0,0,EJ344/EJ303*100)</f>
        <v>0.1570156988702025</v>
      </c>
      <c r="EL344" s="772">
        <v>30.21348292287821</v>
      </c>
      <c r="EM344" s="737">
        <f>+IF(EL344=0,0,EL344/EL303*100)</f>
        <v>0.1857897798835145</v>
      </c>
      <c r="EN344" s="772">
        <v>30.248958930668955</v>
      </c>
      <c r="EO344" s="737">
        <f>+IF(EN344=0,0,EN344/EN303*100)</f>
        <v>0.18723666624530469</v>
      </c>
      <c r="EP344" s="772">
        <v>30.254715619790193</v>
      </c>
      <c r="EQ344" s="737">
        <f>+IF(EP344=0,0,EP344/EP303*100)</f>
        <v>0.18364264855529661</v>
      </c>
      <c r="ER344" s="772">
        <f>+EL344+EN344+EP344</f>
        <v>90.717157473337352</v>
      </c>
      <c r="ES344" s="737">
        <f>+IF(ER344=0,0,ER344/ER303*100)</f>
        <v>0.1855443762031862</v>
      </c>
      <c r="ET344" s="772">
        <v>33.811094462412413</v>
      </c>
      <c r="EU344" s="737">
        <f>+IF(ET344=0,0,ET344/ET303*100)</f>
        <v>0.17858901927493723</v>
      </c>
      <c r="EV344" s="772">
        <v>33.850793890756322</v>
      </c>
      <c r="EW344" s="737">
        <f>+IF(EV344=0,0,EV344/EV303*100)</f>
        <v>0.15789226960149272</v>
      </c>
      <c r="EX344" s="772">
        <v>33.84667646534308</v>
      </c>
      <c r="EY344" s="737">
        <f>+IF(EX344=0,0,EX344/EX303*100)</f>
        <v>0.1692751886773684</v>
      </c>
      <c r="EZ344" s="772">
        <f>+ET344+EV344+EX344</f>
        <v>101.50856481851181</v>
      </c>
      <c r="FA344" s="737">
        <f>+IF(EZ344=0,0,EZ344/EZ303*100)</f>
        <v>0.16815358017673138</v>
      </c>
      <c r="FB344" s="772">
        <f t="shared" si="326"/>
        <v>192.22572229184917</v>
      </c>
      <c r="FC344" s="737">
        <f>+IF(FB344=0,0,FB344/FB303*100)</f>
        <v>0.17593580607456843</v>
      </c>
      <c r="FD344" s="772">
        <v>369.39265688341487</v>
      </c>
      <c r="FE344" s="737">
        <f>+IF(FD344=0,0,FD344/FD303*100)</f>
        <v>0.15694349850092193</v>
      </c>
      <c r="FF344" s="772">
        <v>389.22183924832831</v>
      </c>
      <c r="FG344" s="737">
        <f>+IF(FF344=0,0,FF344/FF303*100)</f>
        <v>0.14800286227768564</v>
      </c>
      <c r="FH344" s="772">
        <v>444.23915684781065</v>
      </c>
      <c r="FI344" s="737">
        <f>+IF(FH344=0,0,FH344/FH303*100)</f>
        <v>0.14920742312439919</v>
      </c>
      <c r="FJ344" s="772">
        <v>420.15914957935269</v>
      </c>
      <c r="FK344" s="737">
        <f>+IF(FJ344=0,0,FJ344/FJ303*100)</f>
        <v>0.14808335888005164</v>
      </c>
    </row>
    <row r="345" spans="2:167" s="648" customFormat="1" ht="13.5" customHeight="1">
      <c r="B345" s="781"/>
      <c r="C345" s="781"/>
      <c r="D345" s="802" t="s">
        <v>4858</v>
      </c>
      <c r="E345" s="803">
        <f t="shared" si="297"/>
        <v>0</v>
      </c>
      <c r="F345" s="804">
        <f>+IF(E345=0,0,E345/E303*100)</f>
        <v>0</v>
      </c>
      <c r="G345" s="815">
        <v>0</v>
      </c>
      <c r="H345" s="804">
        <f>+IF(G345=0,0,G345/G303*100)</f>
        <v>0</v>
      </c>
      <c r="I345" s="815">
        <v>0</v>
      </c>
      <c r="J345" s="804">
        <f>+IF(I345=0,0,I345/I303*100)</f>
        <v>0</v>
      </c>
      <c r="K345" s="815">
        <v>0</v>
      </c>
      <c r="L345" s="804">
        <f>+IF(K345=0,0,K345/K303*100)</f>
        <v>0</v>
      </c>
      <c r="M345" s="815">
        <f>+G345+I345+K345</f>
        <v>0</v>
      </c>
      <c r="N345" s="804">
        <f>+IF(M345=0,0,M345/M303*100)</f>
        <v>0</v>
      </c>
      <c r="O345" s="815">
        <v>0</v>
      </c>
      <c r="P345" s="804">
        <f>+IF(O345=0,0,O345/O303*100)</f>
        <v>0</v>
      </c>
      <c r="Q345" s="815">
        <v>0</v>
      </c>
      <c r="R345" s="804">
        <f>+IF(Q345=0,0,Q345/Q303*100)</f>
        <v>0</v>
      </c>
      <c r="S345" s="815">
        <v>0</v>
      </c>
      <c r="T345" s="804">
        <f>+IF(S345=0,0,S345/S303*100)</f>
        <v>0</v>
      </c>
      <c r="U345" s="803">
        <f t="shared" si="316"/>
        <v>0</v>
      </c>
      <c r="V345" s="804">
        <f>+IF(U345=0,0,U345/U303*100)</f>
        <v>0</v>
      </c>
      <c r="W345" s="803">
        <f t="shared" si="317"/>
        <v>0</v>
      </c>
      <c r="X345" s="804">
        <f>+IF(W345=0,0,W345/W303*100)</f>
        <v>0</v>
      </c>
      <c r="Y345" s="815">
        <v>0</v>
      </c>
      <c r="Z345" s="804">
        <f>+IF(Y345=0,0,Y345/Y303*100)</f>
        <v>0</v>
      </c>
      <c r="AA345" s="815">
        <v>0</v>
      </c>
      <c r="AB345" s="804">
        <f>+IF(AA345=0,0,AA345/AA303*100)</f>
        <v>0</v>
      </c>
      <c r="AC345" s="815">
        <v>0</v>
      </c>
      <c r="AD345" s="804">
        <f>+IF(AC345=0,0,AC345/AC303*100)</f>
        <v>0</v>
      </c>
      <c r="AE345" s="803">
        <f t="shared" si="318"/>
        <v>0</v>
      </c>
      <c r="AF345" s="804">
        <f>+IF(AE345=0,0,AE345/AE303*100)</f>
        <v>0</v>
      </c>
      <c r="AG345" s="815">
        <v>0</v>
      </c>
      <c r="AH345" s="804">
        <f>+IF(AG345=0,0,AG345/AG303*100)</f>
        <v>0</v>
      </c>
      <c r="AI345" s="815">
        <v>0</v>
      </c>
      <c r="AJ345" s="804">
        <f>+IF(AI345=0,0,AI345/AI303*100)</f>
        <v>0</v>
      </c>
      <c r="AK345" s="815">
        <v>0</v>
      </c>
      <c r="AL345" s="804">
        <f>+IF(AK345=0,0,AK345/AK303*100)</f>
        <v>0</v>
      </c>
      <c r="AM345" s="803">
        <f t="shared" si="319"/>
        <v>0</v>
      </c>
      <c r="AN345" s="804">
        <f>+IF(AM345=0,0,AM345/AM303*100)</f>
        <v>0</v>
      </c>
      <c r="AO345" s="803">
        <f t="shared" si="320"/>
        <v>0</v>
      </c>
      <c r="AP345" s="804">
        <f>+IF(AO345=0,0,AO345/AO303*100)</f>
        <v>0</v>
      </c>
      <c r="AQ345" s="651"/>
      <c r="AR345" s="815">
        <v>0</v>
      </c>
      <c r="AS345" s="804">
        <f>+IF(AR345=0,0,AR345/AR303*100)</f>
        <v>0</v>
      </c>
      <c r="AT345" s="815">
        <v>0</v>
      </c>
      <c r="AU345" s="804">
        <f>+IF(AT345=0,0,AT345/AT303*100)</f>
        <v>0</v>
      </c>
      <c r="AV345" s="815">
        <v>0</v>
      </c>
      <c r="AW345" s="804">
        <f>+IF(AV345=0,0,AV345/AV303*100)</f>
        <v>0</v>
      </c>
      <c r="AX345" s="815">
        <v>0</v>
      </c>
      <c r="AY345" s="804">
        <f>+IF(AX345=0,0,AX345/AX303*100)</f>
        <v>0</v>
      </c>
      <c r="AZ345" s="815">
        <f>+AT345+AV345+AX345</f>
        <v>0</v>
      </c>
      <c r="BA345" s="804">
        <f>+IF(AZ345=0,0,AZ345/AZ303*100)</f>
        <v>0</v>
      </c>
      <c r="BB345" s="815">
        <v>0</v>
      </c>
      <c r="BC345" s="804">
        <f>+IF(BB345=0,0,BB345/BB303*100)</f>
        <v>0</v>
      </c>
      <c r="BD345" s="815">
        <v>0</v>
      </c>
      <c r="BE345" s="804">
        <f>+IF(BD345=0,0,BD345/BD303*100)</f>
        <v>0</v>
      </c>
      <c r="BF345" s="815">
        <v>0</v>
      </c>
      <c r="BG345" s="804">
        <f>+IF(BF345=0,0,BF345/BF303*100)</f>
        <v>0</v>
      </c>
      <c r="BH345" s="815">
        <f>+BB345+BD345+BF345</f>
        <v>0</v>
      </c>
      <c r="BI345" s="804">
        <f>+IF(BH345=0,0,BH345/BH303*100)</f>
        <v>0</v>
      </c>
      <c r="BJ345" s="803">
        <f t="shared" si="321"/>
        <v>0</v>
      </c>
      <c r="BK345" s="804">
        <f>+IF(BJ345=0,0,BJ345/BJ303*100)</f>
        <v>0</v>
      </c>
      <c r="BL345" s="815">
        <v>0</v>
      </c>
      <c r="BM345" s="804">
        <f>+IF(BL345=0,0,BL345/BL303*100)</f>
        <v>0</v>
      </c>
      <c r="BN345" s="815">
        <v>0</v>
      </c>
      <c r="BO345" s="804">
        <f>+IF(BN345=0,0,BN345/BN303*100)</f>
        <v>0</v>
      </c>
      <c r="BP345" s="815">
        <v>0</v>
      </c>
      <c r="BQ345" s="804">
        <f>+IF(BP345=0,0,BP345/BP303*100)</f>
        <v>0</v>
      </c>
      <c r="BR345" s="815">
        <f>+BL345+BN345+BP345</f>
        <v>0</v>
      </c>
      <c r="BS345" s="804">
        <f>+IF(BR345=0,0,BR345/BR303*100)</f>
        <v>0</v>
      </c>
      <c r="BT345" s="815">
        <v>0</v>
      </c>
      <c r="BU345" s="804">
        <f>+IF(BT345=0,0,BT345/BT303*100)</f>
        <v>0</v>
      </c>
      <c r="BV345" s="815">
        <v>0</v>
      </c>
      <c r="BW345" s="804">
        <f>+IF(BV345=0,0,BV345/BV303*100)</f>
        <v>0</v>
      </c>
      <c r="BX345" s="815">
        <v>0</v>
      </c>
      <c r="BY345" s="804">
        <f>+IF(BX345=0,0,BX345/BX303*100)</f>
        <v>0</v>
      </c>
      <c r="BZ345" s="815">
        <f>+BT345+BV345+BX345</f>
        <v>0</v>
      </c>
      <c r="CA345" s="804">
        <f>+IF(BZ345=0,0,BZ345/BZ303*100)</f>
        <v>0</v>
      </c>
      <c r="CB345" s="803">
        <f t="shared" si="322"/>
        <v>0</v>
      </c>
      <c r="CC345" s="804">
        <f>+IF(CB345=0,0,CB345/CB303*100)</f>
        <v>0</v>
      </c>
      <c r="CE345" s="803">
        <f t="shared" si="298"/>
        <v>0</v>
      </c>
      <c r="CF345" s="804">
        <f>+IF(CE345=0,0,CE345/CE303*100)</f>
        <v>0</v>
      </c>
      <c r="CG345" s="815">
        <v>0</v>
      </c>
      <c r="CH345" s="804">
        <f>+IF(CG345=0,0,CG345/CG303*100)</f>
        <v>0</v>
      </c>
      <c r="CI345" s="815">
        <v>0</v>
      </c>
      <c r="CJ345" s="804">
        <f>+IF(CI345=0,0,CI345/CI303*100)</f>
        <v>0</v>
      </c>
      <c r="CK345" s="815">
        <v>0</v>
      </c>
      <c r="CL345" s="804">
        <f>+IF(CK345=0,0,CK345/CK303*100)</f>
        <v>0</v>
      </c>
      <c r="CM345" s="815">
        <f>+CG345+CI345+CK345</f>
        <v>0</v>
      </c>
      <c r="CN345" s="804">
        <f>+IF(CM345=0,0,CM345/CM303*100)</f>
        <v>0</v>
      </c>
      <c r="CO345" s="815">
        <v>0</v>
      </c>
      <c r="CP345" s="804">
        <f>+IF(CO345=0,0,CO345/CO303*100)</f>
        <v>0</v>
      </c>
      <c r="CQ345" s="815">
        <v>0</v>
      </c>
      <c r="CR345" s="804">
        <f>+IF(CQ345=0,0,CQ345/CQ303*100)</f>
        <v>0</v>
      </c>
      <c r="CS345" s="815">
        <v>0</v>
      </c>
      <c r="CT345" s="804">
        <f>+IF(CS345=0,0,CS345/CS303*100)</f>
        <v>0</v>
      </c>
      <c r="CU345" s="815">
        <f>+CO345+CQ345+CS345</f>
        <v>0</v>
      </c>
      <c r="CV345" s="804">
        <f>+IF(CU345=0,0,CU345/CU303*100)</f>
        <v>0</v>
      </c>
      <c r="CW345" s="803">
        <f t="shared" si="323"/>
        <v>0</v>
      </c>
      <c r="CX345" s="804">
        <f>+IF(CW345=0,0,CW345/CW303*100)</f>
        <v>0</v>
      </c>
      <c r="CY345" s="815">
        <v>0</v>
      </c>
      <c r="CZ345" s="804">
        <f>+IF(CY345=0,0,CY345/CY303*100)</f>
        <v>0</v>
      </c>
      <c r="DA345" s="815">
        <v>0</v>
      </c>
      <c r="DB345" s="804">
        <f>+IF(DA345=0,0,DA345/DA303*100)</f>
        <v>0</v>
      </c>
      <c r="DC345" s="815">
        <v>0</v>
      </c>
      <c r="DD345" s="804">
        <f>+IF(DC345=0,0,DC345/DC303*100)</f>
        <v>0</v>
      </c>
      <c r="DE345" s="815">
        <f>+CY345+DA345+DC345</f>
        <v>0</v>
      </c>
      <c r="DF345" s="804">
        <f>+IF(DE345=0,0,DE345/DE303*100)</f>
        <v>0</v>
      </c>
      <c r="DG345" s="815">
        <v>0</v>
      </c>
      <c r="DH345" s="804">
        <f>+IF(DG345=0,0,DG345/DG303*100)</f>
        <v>0</v>
      </c>
      <c r="DI345" s="815">
        <v>0</v>
      </c>
      <c r="DJ345" s="804">
        <f>+IF(DI345=0,0,DI345/DI303*100)</f>
        <v>0</v>
      </c>
      <c r="DK345" s="815">
        <v>0</v>
      </c>
      <c r="DL345" s="804">
        <f>+IF(DK345=0,0,DK345/DK303*100)</f>
        <v>0</v>
      </c>
      <c r="DM345" s="815">
        <f>+DG345+DI345+DK345</f>
        <v>0</v>
      </c>
      <c r="DN345" s="804">
        <f>+IF(DM345=0,0,DM345/DM303*100)</f>
        <v>0</v>
      </c>
      <c r="DO345" s="803">
        <f t="shared" si="324"/>
        <v>0</v>
      </c>
      <c r="DP345" s="804">
        <f>+IF(DO345=0,0,DO345/DO303*100)</f>
        <v>0</v>
      </c>
      <c r="DR345" s="815">
        <f t="shared" si="299"/>
        <v>0</v>
      </c>
      <c r="DS345" s="804">
        <f>+IF(DR345=0,0,DR345/DR303*100)</f>
        <v>0</v>
      </c>
      <c r="DT345" s="815">
        <v>0</v>
      </c>
      <c r="DU345" s="804">
        <f>+IF(DT345=0,0,DT345/DT303*100)</f>
        <v>0</v>
      </c>
      <c r="DV345" s="815">
        <v>0</v>
      </c>
      <c r="DW345" s="804">
        <f>+IF(DV345=0,0,DV345/DV303*100)</f>
        <v>0</v>
      </c>
      <c r="DX345" s="815">
        <v>0</v>
      </c>
      <c r="DY345" s="804">
        <f>+IF(DX345=0,0,DX345/DX303*100)</f>
        <v>0</v>
      </c>
      <c r="DZ345" s="815">
        <f>+DT345+DV345+DX345</f>
        <v>0</v>
      </c>
      <c r="EA345" s="804">
        <f>+IF(DZ345=0,0,DZ345/DZ303*100)</f>
        <v>0</v>
      </c>
      <c r="EB345" s="815">
        <v>0</v>
      </c>
      <c r="EC345" s="804">
        <f>+IF(EB345=0,0,EB345/EB303*100)</f>
        <v>0</v>
      </c>
      <c r="ED345" s="815">
        <v>0</v>
      </c>
      <c r="EE345" s="804">
        <f>+IF(ED345=0,0,ED345/ED303*100)</f>
        <v>0</v>
      </c>
      <c r="EF345" s="815">
        <v>0</v>
      </c>
      <c r="EG345" s="804">
        <f>+IF(EF345=0,0,EF345/EF303*100)</f>
        <v>0</v>
      </c>
      <c r="EH345" s="815">
        <f>+EB345+ED345+EF345</f>
        <v>0</v>
      </c>
      <c r="EI345" s="804">
        <f>+IF(EH345=0,0,EH345/EH303*100)</f>
        <v>0</v>
      </c>
      <c r="EJ345" s="803">
        <f t="shared" si="325"/>
        <v>0</v>
      </c>
      <c r="EK345" s="804">
        <f>+IF(EJ345=0,0,EJ345/EJ303*100)</f>
        <v>0</v>
      </c>
      <c r="EL345" s="815">
        <v>0</v>
      </c>
      <c r="EM345" s="804">
        <f>+IF(EL345=0,0,EL345/EL303*100)</f>
        <v>0</v>
      </c>
      <c r="EN345" s="815">
        <v>0</v>
      </c>
      <c r="EO345" s="804">
        <f>+IF(EN345=0,0,EN345/EN303*100)</f>
        <v>0</v>
      </c>
      <c r="EP345" s="815">
        <v>0</v>
      </c>
      <c r="EQ345" s="804">
        <f>+IF(EP345=0,0,EP345/EP303*100)</f>
        <v>0</v>
      </c>
      <c r="ER345" s="815">
        <f>+EL345+EN345+EP345</f>
        <v>0</v>
      </c>
      <c r="ES345" s="804">
        <f>+IF(ER345=0,0,ER345/ER303*100)</f>
        <v>0</v>
      </c>
      <c r="ET345" s="815">
        <v>0</v>
      </c>
      <c r="EU345" s="804">
        <f>+IF(ET345=0,0,ET345/ET303*100)</f>
        <v>0</v>
      </c>
      <c r="EV345" s="815">
        <v>0</v>
      </c>
      <c r="EW345" s="804">
        <f>+IF(EV345=0,0,EV345/EV303*100)</f>
        <v>0</v>
      </c>
      <c r="EX345" s="815">
        <v>0</v>
      </c>
      <c r="EY345" s="804">
        <f>+IF(EX345=0,0,EX345/EX303*100)</f>
        <v>0</v>
      </c>
      <c r="EZ345" s="815">
        <f>+ET345+EV345+EX345</f>
        <v>0</v>
      </c>
      <c r="FA345" s="804">
        <f>+IF(EZ345=0,0,EZ345/EZ303*100)</f>
        <v>0</v>
      </c>
      <c r="FB345" s="803">
        <f t="shared" si="326"/>
        <v>0</v>
      </c>
      <c r="FC345" s="804">
        <f>+IF(FB345=0,0,FB345/FB303*100)</f>
        <v>0</v>
      </c>
      <c r="FD345" s="815">
        <v>0</v>
      </c>
      <c r="FE345" s="804">
        <f>+IF(FD345=0,0,FD345/FD303*100)</f>
        <v>0</v>
      </c>
      <c r="FF345" s="815">
        <v>0</v>
      </c>
      <c r="FG345" s="804">
        <f>+IF(FF345=0,0,FF345/FF303*100)</f>
        <v>0</v>
      </c>
      <c r="FH345" s="815">
        <v>0</v>
      </c>
      <c r="FI345" s="804">
        <f>+IF(FH345=0,0,FH345/FH303*100)</f>
        <v>0</v>
      </c>
      <c r="FJ345" s="815">
        <v>0</v>
      </c>
      <c r="FK345" s="804">
        <f>+IF(FJ345=0,0,FJ345/FJ303*100)</f>
        <v>0</v>
      </c>
    </row>
    <row r="346" spans="2:167" s="758" customFormat="1" ht="13.5" customHeight="1">
      <c r="B346" s="810" t="s">
        <v>4861</v>
      </c>
      <c r="C346" s="799"/>
      <c r="D346" s="799"/>
      <c r="E346" s="800">
        <f t="shared" si="297"/>
        <v>6660.2378388295983</v>
      </c>
      <c r="F346" s="801">
        <f>+IF(E346=0,0,E346/E303*100)</f>
        <v>6.4924170534943304</v>
      </c>
      <c r="G346" s="800">
        <f>+G332-G333</f>
        <v>318.82362099999909</v>
      </c>
      <c r="H346" s="801">
        <f>+IF(G346=0,0,G346/G303*100)</f>
        <v>4.57083846058981</v>
      </c>
      <c r="I346" s="800">
        <f>+I332-I333</f>
        <v>316.78788299999974</v>
      </c>
      <c r="J346" s="801">
        <f>+IF(I346=0,0,I346/I303*100)</f>
        <v>7.0432785501270025</v>
      </c>
      <c r="K346" s="800">
        <f>+K332-K333</f>
        <v>873.35100999999986</v>
      </c>
      <c r="L346" s="801">
        <f>+IF(K346=0,0,K346/K303*100)</f>
        <v>10.209737827047212</v>
      </c>
      <c r="M346" s="800">
        <f>+M332-M333</f>
        <v>1508.9625140000057</v>
      </c>
      <c r="N346" s="801">
        <f>+IF(M346=0,0,M346/M303*100)</f>
        <v>7.5346412988957212</v>
      </c>
      <c r="O346" s="800">
        <f>+O332-O333</f>
        <v>218.80212182960202</v>
      </c>
      <c r="P346" s="801">
        <f>+IF(O346=0,0,O346/O303*100)</f>
        <v>2.5122408341841451</v>
      </c>
      <c r="Q346" s="800">
        <f>+Q332-Q333</f>
        <v>-36.107675000000768</v>
      </c>
      <c r="R346" s="801">
        <f>+IF(Q346=0,0,Q346/Q303*100)</f>
        <v>-0.44959011433694468</v>
      </c>
      <c r="S346" s="800">
        <f>+S332-S333</f>
        <v>-676.96624999999983</v>
      </c>
      <c r="T346" s="801">
        <f>+IF(S346=0,0,S346/S303*100)</f>
        <v>-10.687205455050401</v>
      </c>
      <c r="U346" s="800">
        <f>+U332-U333</f>
        <v>-494.27180317039483</v>
      </c>
      <c r="V346" s="801">
        <f>+IF(U346=0,0,U346/U303*100)</f>
        <v>-2.142018772902067</v>
      </c>
      <c r="W346" s="800">
        <f>+W332-W333</f>
        <v>1014.6907108296036</v>
      </c>
      <c r="X346" s="801">
        <f>+IF(W346=0,0,W346/W303*100)</f>
        <v>2.3541591439352234</v>
      </c>
      <c r="Y346" s="800">
        <f>+Y332-Y333</f>
        <v>1287.8435789999971</v>
      </c>
      <c r="Z346" s="801">
        <f>+IF(Y346=0,0,Y346/Y303*100)</f>
        <v>16.875434035926169</v>
      </c>
      <c r="AA346" s="800">
        <f>+AA332-AA333</f>
        <v>993.47284599999932</v>
      </c>
      <c r="AB346" s="801">
        <f>+IF(AA346=0,0,AA346/AA303*100)</f>
        <v>11.921133512859287</v>
      </c>
      <c r="AC346" s="800">
        <f>+AC332-AC333</f>
        <v>520.66337399999873</v>
      </c>
      <c r="AD346" s="801">
        <f>+IF(AC346=0,0,AC346/AC303*100)</f>
        <v>6.478831497976631</v>
      </c>
      <c r="AE346" s="800">
        <f>+AE332-AE333</f>
        <v>2801.9797989999906</v>
      </c>
      <c r="AF346" s="801">
        <f>+IF(AE346=0,0,AE346/AE303*100)</f>
        <v>11.674157790105996</v>
      </c>
      <c r="AG346" s="800">
        <f>+AG332-AG333</f>
        <v>873.47098799999958</v>
      </c>
      <c r="AH346" s="801">
        <f>+IF(AG346=0,0,AG346/AG303*100)</f>
        <v>7.9577145237422515</v>
      </c>
      <c r="AI346" s="800">
        <f>+AI332-AI333</f>
        <v>1073.2716149999992</v>
      </c>
      <c r="AJ346" s="801">
        <f>+IF(AI346=0,0,AI346/AI303*100)</f>
        <v>8.9454862996876585</v>
      </c>
      <c r="AK346" s="800">
        <f>+AK332-AK333</f>
        <v>896.82472600000369</v>
      </c>
      <c r="AL346" s="801">
        <f>+IF(AK346=0,0,AK346/AK303*100)</f>
        <v>7.1706088155254131</v>
      </c>
      <c r="AM346" s="800">
        <f t="shared" si="319"/>
        <v>2843.5673290000022</v>
      </c>
      <c r="AN346" s="801">
        <f>+IF(AM346=0,0,AM346/AM303*100)</f>
        <v>8.0142768889855116</v>
      </c>
      <c r="AO346" s="800">
        <f>+AO332-AO333</f>
        <v>5645.5471279999947</v>
      </c>
      <c r="AP346" s="801">
        <f>+IF(AO346=0,0,AO346/AO303*100)</f>
        <v>9.4910533899467886</v>
      </c>
      <c r="AQ346" s="734"/>
      <c r="AR346" s="800">
        <f>+AR332-AR333</f>
        <v>-2506.2915640415376</v>
      </c>
      <c r="AS346" s="801">
        <f>+IF(AR346=0,0,AR346/AR303*100)</f>
        <v>-1.808358923492936</v>
      </c>
      <c r="AT346" s="800">
        <f>+AT332-AT333</f>
        <v>912.32161599999642</v>
      </c>
      <c r="AU346" s="801">
        <f>+IF(AT346=0,0,AT346/AT303*100)</f>
        <v>7.043749098117642</v>
      </c>
      <c r="AV346" s="800">
        <f>+AV332-AV333</f>
        <v>322.72665499999937</v>
      </c>
      <c r="AW346" s="801">
        <f>+IF(AV346=0,0,AV346/AV303*100)</f>
        <v>3.1007461183860006</v>
      </c>
      <c r="AX346" s="800">
        <f>+AX332-AX333</f>
        <v>383.9385780000033</v>
      </c>
      <c r="AY346" s="801">
        <f>+IF(AX346=0,0,AX346/AX303*100)</f>
        <v>3.5855723936584365</v>
      </c>
      <c r="AZ346" s="800">
        <f>+AZ332-AZ333</f>
        <v>1618.9868489999935</v>
      </c>
      <c r="BA346" s="801">
        <f>+IF(AZ346=0,0,AZ346/AZ303*100)</f>
        <v>4.752204483430444</v>
      </c>
      <c r="BB346" s="800">
        <f>+BB332-BB333</f>
        <v>430.27738199999851</v>
      </c>
      <c r="BC346" s="801">
        <f>+IF(BB346=0,0,BB346/BB303*100)</f>
        <v>4.0174133362587474</v>
      </c>
      <c r="BD346" s="800">
        <f>+BD332-BD333</f>
        <v>430.73817499999996</v>
      </c>
      <c r="BE346" s="801">
        <f>+IF(BD346=0,0,BD346/BD303*100)</f>
        <v>3.9063877546786379</v>
      </c>
      <c r="BF346" s="800">
        <f>+BF332-BF333</f>
        <v>-831.14094500000044</v>
      </c>
      <c r="BG346" s="801">
        <f>+IF(BF346=0,0,BF346/BF303*100)</f>
        <v>-10.599494780911199</v>
      </c>
      <c r="BH346" s="800">
        <f>+BH332-BH333</f>
        <v>29.874611999999161</v>
      </c>
      <c r="BI346" s="801">
        <f>+IF(BH346=0,0,BH346/BH303*100)</f>
        <v>0.10100232297976997</v>
      </c>
      <c r="BJ346" s="800">
        <f>+BJ332-BJ333</f>
        <v>1648.8614609999931</v>
      </c>
      <c r="BK346" s="801">
        <f>+IF(BJ346=0,0,BJ346/BJ303*100)</f>
        <v>2.5906648781209061</v>
      </c>
      <c r="BL346" s="800">
        <f>+BL332-BL333</f>
        <v>-183.11251600000128</v>
      </c>
      <c r="BM346" s="801">
        <f>+IF(BL346=0,0,BL346/BL303*100)</f>
        <v>-1.8396857592573563</v>
      </c>
      <c r="BN346" s="800">
        <f>+BN332-BN333</f>
        <v>85.25179253509782</v>
      </c>
      <c r="BO346" s="801">
        <f>+IF(BN346=0,0,BN346/BN303*100)</f>
        <v>0.75254853695469148</v>
      </c>
      <c r="BP346" s="800">
        <f>+BP332-BP333</f>
        <v>155.62578799999983</v>
      </c>
      <c r="BQ346" s="801">
        <f>+IF(BP346=0,0,BP346/BP303*100)</f>
        <v>1.4146266541774264</v>
      </c>
      <c r="BR346" s="800">
        <f>+BR332-BR333</f>
        <v>57.765064535089095</v>
      </c>
      <c r="BS346" s="801">
        <f>+IF(BR346=0,0,BR346/BR303*100)</f>
        <v>0.17893299777057667</v>
      </c>
      <c r="BT346" s="800">
        <f>+BT332-BT333</f>
        <v>-1264.6237589999998</v>
      </c>
      <c r="BU346" s="801">
        <f>+IF(BT346=0,0,BT346/BT303*100)</f>
        <v>-10.774449135552068</v>
      </c>
      <c r="BV346" s="800">
        <f>+BV332-BV333</f>
        <v>13.33284499999786</v>
      </c>
      <c r="BW346" s="801">
        <f>+IF(BV346=0,0,BV346/BV303*100)</f>
        <v>8.4187647877122837E-2</v>
      </c>
      <c r="BX346" s="800">
        <f>+BX332-BX333</f>
        <v>-2961.6271755766047</v>
      </c>
      <c r="BY346" s="801">
        <f>+IF(BX346=0,0,BX346/BX303*100)</f>
        <v>-19.624903827110689</v>
      </c>
      <c r="BZ346" s="800">
        <f>+BZ332-BZ333</f>
        <v>-4212.9180895766003</v>
      </c>
      <c r="CA346" s="801">
        <f>+IF(BZ346=0,0,BZ346/BZ303*100)</f>
        <v>-9.8743033943433094</v>
      </c>
      <c r="CB346" s="800">
        <f>+CB332-CB333</f>
        <v>-4155.1530250415071</v>
      </c>
      <c r="CC346" s="801">
        <f>+IF(CB346=0,0,CB346/CB303*100)</f>
        <v>-5.5440078753578588</v>
      </c>
      <c r="CE346" s="800">
        <f t="shared" si="298"/>
        <v>6843.7151995818631</v>
      </c>
      <c r="CF346" s="801">
        <f>+IF(CE346=0,0,CE346/CE303*100)</f>
        <v>3.4592754727348165</v>
      </c>
      <c r="CG346" s="800">
        <f>+CG332-CG333</f>
        <v>327.25104099999953</v>
      </c>
      <c r="CH346" s="801">
        <f>+IF(CG346=0,0,CG346/CG303*100)</f>
        <v>2.2917006165393192</v>
      </c>
      <c r="CI346" s="800">
        <f>+CI332-CI333</f>
        <v>-93.015653999998221</v>
      </c>
      <c r="CJ346" s="801">
        <f>+IF(CI346=0,0,CI346/CI303*100)</f>
        <v>-0.72165861494460581</v>
      </c>
      <c r="CK346" s="800">
        <f>+CK332-CK333</f>
        <v>-51.184276999999383</v>
      </c>
      <c r="CL346" s="801">
        <f>+IF(CK346=0,0,CK346/CK303*100)</f>
        <v>-0.34196662339475664</v>
      </c>
      <c r="CM346" s="800">
        <f>+CM332-CM333</f>
        <v>183.0511099999967</v>
      </c>
      <c r="CN346" s="801">
        <f>+IF(CM346=0,0,CM346/CM303*100)</f>
        <v>0.4344230004044029</v>
      </c>
      <c r="CO346" s="800">
        <f>+CO332-CO333</f>
        <v>-329.72518399999717</v>
      </c>
      <c r="CP346" s="801">
        <f>+IF(CO346=0,0,CO346/CO303*100)</f>
        <v>-2.6522730371207794</v>
      </c>
      <c r="CQ346" s="800">
        <f>+CQ332-CQ333</f>
        <v>1768.1486230000039</v>
      </c>
      <c r="CR346" s="801">
        <f>+IF(CQ346=0,0,CQ346/CQ303*100)</f>
        <v>17.083183206304206</v>
      </c>
      <c r="CS346" s="800">
        <f>+CS332-CS333</f>
        <v>266.31829299999993</v>
      </c>
      <c r="CT346" s="801">
        <f>+IF(CS346=0,0,CS346/CS303*100)</f>
        <v>1.742715867143299</v>
      </c>
      <c r="CU346" s="800">
        <f>+CU332-CU333</f>
        <v>1704.7417320000084</v>
      </c>
      <c r="CV346" s="801">
        <f>+IF(CU346=0,0,CU346/CU303*100)</f>
        <v>4.4786404375324889</v>
      </c>
      <c r="CW346" s="800">
        <f>+CW332-CW333</f>
        <v>1887.7928420000053</v>
      </c>
      <c r="CX346" s="801">
        <f>+IF(CW346=0,0,CW346/CW303*100)</f>
        <v>2.3538438315261336</v>
      </c>
      <c r="CY346" s="800">
        <f>+CY332-CY333</f>
        <v>1012.5706189999995</v>
      </c>
      <c r="CZ346" s="801">
        <f>+IF(CY346=0,0,CY346/CY303*100)</f>
        <v>5.4037286029675444</v>
      </c>
      <c r="DA346" s="800">
        <f>+DA332-DA333</f>
        <v>436.9006039999972</v>
      </c>
      <c r="DB346" s="801">
        <f>+IF(DA346=0,0,DA346/DA303*100)</f>
        <v>2.5188951363963388</v>
      </c>
      <c r="DC346" s="800">
        <f>+DC332-DC333</f>
        <v>-359.1159270000046</v>
      </c>
      <c r="DD346" s="801">
        <f>+IF(DC346=0,0,DC346/DC303*100)</f>
        <v>-2.0517476191055493</v>
      </c>
      <c r="DE346" s="800">
        <f>+DE332-DE333</f>
        <v>1090.3552960000065</v>
      </c>
      <c r="DF346" s="801">
        <f>+IF(DE346=0,0,DE346/DE303*100)</f>
        <v>2.0347677544806815</v>
      </c>
      <c r="DG346" s="800">
        <f>+DG332-DG333</f>
        <v>1620.5370304791802</v>
      </c>
      <c r="DH346" s="801">
        <f>+IF(DG346=0,0,DG346/DG303*100)</f>
        <v>7.3813075418645751</v>
      </c>
      <c r="DI346" s="800">
        <f>+DI332-DI333</f>
        <v>1337.6798976048892</v>
      </c>
      <c r="DJ346" s="801">
        <f>+IF(DI346=0,0,DI346/DI303*100)</f>
        <v>6.0325622181237959</v>
      </c>
      <c r="DK346" s="800">
        <f>+DK332-DK333</f>
        <v>907.3501334977957</v>
      </c>
      <c r="DL346" s="801">
        <f>+IF(DK346=0,0,DK346/DK303*100)</f>
        <v>4.5547244086708485</v>
      </c>
      <c r="DM346" s="800">
        <f>+DM332-DM333</f>
        <v>3865.5670615818581</v>
      </c>
      <c r="DN346" s="801">
        <f>+IF(DM346=0,0,DM346/DM303*100)</f>
        <v>6.035232832944442</v>
      </c>
      <c r="DO346" s="800">
        <f>+DO332-DO333</f>
        <v>4955.9223575818578</v>
      </c>
      <c r="DP346" s="801">
        <f>+IF(DO346=0,0,DO346/DO303*100)</f>
        <v>4.2129215838068026</v>
      </c>
      <c r="DR346" s="800">
        <f t="shared" si="299"/>
        <v>12662.552458857424</v>
      </c>
      <c r="DS346" s="801">
        <f>+IF(DR346=0,0,DR346/DR303*100)</f>
        <v>5.9014929899206869</v>
      </c>
      <c r="DT346" s="800">
        <f>+DT332-DT333</f>
        <v>569.41749590710583</v>
      </c>
      <c r="DU346" s="801">
        <f>+IF(DT346=0,0,DT346/DT303*100)</f>
        <v>3.2534811944650084</v>
      </c>
      <c r="DV346" s="800">
        <f>+DV332-DV333</f>
        <v>841.6798731873738</v>
      </c>
      <c r="DW346" s="801">
        <f>+IF(DV346=0,0,DV346/DV303*100)</f>
        <v>4.8755316969085571</v>
      </c>
      <c r="DX346" s="800">
        <f>+DX332-DX333</f>
        <v>860.43202130979694</v>
      </c>
      <c r="DY346" s="801">
        <f>+IF(DX346=0,0,DX346/DX303*100)</f>
        <v>4.8505909426988847</v>
      </c>
      <c r="DZ346" s="800">
        <f>+DZ332-DZ333</f>
        <v>2271.5293904042951</v>
      </c>
      <c r="EA346" s="801">
        <f>+IF(DZ346=0,0,DZ346/DZ303*100)</f>
        <v>4.3264060450215869</v>
      </c>
      <c r="EB346" s="800">
        <f>+EB332-EB333</f>
        <v>744.31137407870528</v>
      </c>
      <c r="EC346" s="801">
        <f>+IF(EB346=0,0,EB346/EB303*100)</f>
        <v>4.6082755469194536</v>
      </c>
      <c r="ED346" s="800">
        <f>+ED332-ED333</f>
        <v>960.99838996247286</v>
      </c>
      <c r="EE346" s="801">
        <f>+IF(ED346=0,0,ED346/ED303*100)</f>
        <v>5.3904723871280078</v>
      </c>
      <c r="EF346" s="800">
        <f>+EF332-EF333</f>
        <v>1331.0825764287911</v>
      </c>
      <c r="EG346" s="801">
        <f>+IF(EF346=0,0,EF346/EF303*100)</f>
        <v>7.0715606389232422</v>
      </c>
      <c r="EH346" s="800">
        <f>+EH332-EH333</f>
        <v>3036.3923404699726</v>
      </c>
      <c r="EI346" s="801">
        <f>+IF(EH346=0,0,EH346/EH303*100)</f>
        <v>5.7504833814434244</v>
      </c>
      <c r="EJ346" s="800">
        <f>+EJ332-EJ333</f>
        <v>5307.9217308742755</v>
      </c>
      <c r="EK346" s="801">
        <f>+IF(EJ346=0,0,EJ346/EJ303*100)</f>
        <v>5.0404633384248783</v>
      </c>
      <c r="EL346" s="800">
        <f>+EL332-EL333</f>
        <v>958.71288816613276</v>
      </c>
      <c r="EM346" s="801">
        <f>+IF(EL346=0,0,EL346/EL303*100)</f>
        <v>5.8953499971696157</v>
      </c>
      <c r="EN346" s="800">
        <f>+EN332-EN333</f>
        <v>901.84661188510631</v>
      </c>
      <c r="EO346" s="801">
        <f>+IF(EN346=0,0,EN346/EN303*100)</f>
        <v>5.5822996573540644</v>
      </c>
      <c r="EP346" s="800">
        <f>+EP332-EP333</f>
        <v>925.51828776251136</v>
      </c>
      <c r="EQ346" s="801">
        <f>+IF(EP346=0,0,EP346/EP303*100)</f>
        <v>5.6177896955638085</v>
      </c>
      <c r="ER346" s="800">
        <f>+ER332-ER333</f>
        <v>2786.0777878137615</v>
      </c>
      <c r="ES346" s="801">
        <f>+IF(ER346=0,0,ER346/ER303*100)</f>
        <v>5.6983825286345793</v>
      </c>
      <c r="ET346" s="800">
        <f>+ET332-ET333</f>
        <v>1427.2852207846408</v>
      </c>
      <c r="EU346" s="801">
        <f>+IF(ET346=0,0,ET346/ET303*100)</f>
        <v>7.538870653504258</v>
      </c>
      <c r="EV346" s="800">
        <f>+EV332-EV333</f>
        <v>1607.2723426377913</v>
      </c>
      <c r="EW346" s="801">
        <f>+IF(EV346=0,0,EV346/EV303*100)</f>
        <v>7.4968959034100475</v>
      </c>
      <c r="EX346" s="800">
        <f>+EX332-EX333</f>
        <v>1533.995376746966</v>
      </c>
      <c r="EY346" s="801">
        <f>+IF(EX346=0,0,EX346/EX303*100)</f>
        <v>7.6718716265963955</v>
      </c>
      <c r="EZ346" s="800">
        <f>+EZ332-EZ333</f>
        <v>4568.5529401694021</v>
      </c>
      <c r="FA346" s="801">
        <f>+IF(EZ346=0,0,EZ346/EZ303*100)</f>
        <v>7.5680168908891883</v>
      </c>
      <c r="FB346" s="800">
        <f>+FB332-FB333</f>
        <v>7354.630727983149</v>
      </c>
      <c r="FC346" s="801">
        <f>+IF(FB346=0,0,FB346/FB303*100)</f>
        <v>6.7313722122160105</v>
      </c>
      <c r="FD346" s="800">
        <f>+FD332-FD333</f>
        <v>19273.480664263363</v>
      </c>
      <c r="FE346" s="801">
        <f>+IF(FD346=0,0,FD346/FD303*100)</f>
        <v>8.1887049657677586</v>
      </c>
      <c r="FF346" s="800">
        <f>+FF332-FF333</f>
        <v>26075.522988029727</v>
      </c>
      <c r="FG346" s="801">
        <f>+IF(FF346=0,0,FF346/FF303*100)</f>
        <v>9.9153018881701005</v>
      </c>
      <c r="FH346" s="800">
        <f>+FH332-FH333</f>
        <v>35625.315877396861</v>
      </c>
      <c r="FI346" s="801">
        <f>+IF(FH346=0,0,FH346/FH303*100)</f>
        <v>11.965540403454705</v>
      </c>
      <c r="FJ346" s="800">
        <f>+FJ332-FJ333</f>
        <v>36960.733064556414</v>
      </c>
      <c r="FK346" s="801">
        <f>+IF(FJ346=0,0,FJ346/FJ303*100)</f>
        <v>13.02665788510884</v>
      </c>
    </row>
    <row r="348" spans="2:167" s="646" customFormat="1" ht="12.75">
      <c r="D348" s="647"/>
      <c r="E348" s="648"/>
      <c r="F348" s="649"/>
      <c r="G348" s="648"/>
      <c r="H348" s="649"/>
      <c r="I348" s="648"/>
      <c r="J348" s="649"/>
      <c r="K348" s="648"/>
      <c r="L348" s="649"/>
      <c r="O348" s="648"/>
      <c r="Q348" s="648"/>
      <c r="R348" s="649"/>
      <c r="S348" s="648"/>
      <c r="T348" s="650"/>
      <c r="U348" s="648"/>
      <c r="V348" s="649"/>
      <c r="W348" s="648"/>
      <c r="X348" s="649"/>
      <c r="Y348" s="648"/>
      <c r="Z348" s="649"/>
      <c r="AA348" s="648"/>
      <c r="AB348" s="649"/>
      <c r="AC348" s="648"/>
      <c r="AD348" s="649"/>
      <c r="AE348" s="648"/>
      <c r="AF348" s="649"/>
      <c r="AG348" s="648"/>
      <c r="AH348" s="649"/>
      <c r="AI348" s="648"/>
      <c r="AJ348" s="649"/>
      <c r="AK348" s="648"/>
      <c r="AL348" s="649"/>
      <c r="AM348" s="648"/>
      <c r="AN348" s="649"/>
      <c r="AO348" s="648"/>
      <c r="AP348" s="649"/>
      <c r="BJ348" s="648"/>
      <c r="BK348" s="649"/>
      <c r="CB348" s="648"/>
      <c r="CC348" s="649"/>
      <c r="CW348" s="648"/>
      <c r="CX348" s="649"/>
      <c r="DO348" s="648"/>
      <c r="DP348" s="649"/>
      <c r="EJ348" s="648"/>
      <c r="EK348" s="649"/>
      <c r="FB348" s="648"/>
      <c r="FC348" s="649"/>
    </row>
    <row r="349" spans="2:167" s="648" customFormat="1" ht="20.100000000000001" customHeight="1" thickBot="1">
      <c r="B349" s="754" t="s">
        <v>4774</v>
      </c>
      <c r="C349" s="754"/>
      <c r="D349" s="754"/>
      <c r="E349" s="755"/>
      <c r="F349" s="755"/>
      <c r="G349" s="756"/>
      <c r="H349" s="755"/>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6"/>
      <c r="AF349" s="755"/>
      <c r="AG349" s="755"/>
      <c r="AH349" s="755"/>
      <c r="AI349" s="755"/>
      <c r="AJ349" s="755"/>
      <c r="AK349" s="755"/>
      <c r="AL349" s="755"/>
      <c r="AM349" s="756"/>
      <c r="AN349" s="755"/>
      <c r="AO349" s="756"/>
      <c r="AP349" s="755"/>
      <c r="AR349" s="754" t="s">
        <v>4775</v>
      </c>
      <c r="AS349" s="754"/>
      <c r="AT349" s="754"/>
      <c r="AU349" s="755"/>
      <c r="AV349" s="755"/>
      <c r="AW349" s="756"/>
      <c r="AX349" s="755"/>
      <c r="AY349" s="755"/>
      <c r="AZ349" s="755"/>
      <c r="BA349" s="755"/>
      <c r="BB349" s="755"/>
      <c r="BC349" s="755"/>
      <c r="BD349" s="755"/>
      <c r="BE349" s="755"/>
      <c r="BF349" s="755"/>
      <c r="BG349" s="755"/>
      <c r="BH349" s="755"/>
      <c r="BI349" s="755"/>
      <c r="BJ349" s="755"/>
      <c r="BK349" s="755"/>
      <c r="BL349" s="755"/>
      <c r="BM349" s="755"/>
      <c r="BN349" s="755"/>
      <c r="BO349" s="755"/>
      <c r="BP349" s="755"/>
      <c r="BQ349" s="755"/>
      <c r="BR349" s="755"/>
      <c r="BS349" s="755"/>
      <c r="BT349" s="755"/>
      <c r="BU349" s="756"/>
      <c r="BV349" s="755"/>
      <c r="BW349" s="755"/>
      <c r="BX349" s="755"/>
      <c r="BY349" s="755"/>
      <c r="BZ349" s="755"/>
      <c r="CA349" s="755"/>
      <c r="CB349" s="755"/>
      <c r="CC349" s="755"/>
      <c r="CE349" s="754" t="s">
        <v>4776</v>
      </c>
      <c r="CF349" s="754"/>
      <c r="CG349" s="754"/>
      <c r="CH349" s="755"/>
      <c r="CI349" s="755"/>
      <c r="CJ349" s="756"/>
      <c r="CK349" s="755"/>
      <c r="CL349" s="755"/>
      <c r="CM349" s="755"/>
      <c r="CN349" s="755"/>
      <c r="CO349" s="755"/>
      <c r="CP349" s="755"/>
      <c r="CQ349" s="755"/>
      <c r="CR349" s="755"/>
      <c r="CS349" s="755"/>
      <c r="CT349" s="755"/>
      <c r="CU349" s="755"/>
      <c r="CV349" s="755"/>
      <c r="CW349" s="755"/>
      <c r="CX349" s="755"/>
      <c r="CY349" s="755"/>
      <c r="CZ349" s="755"/>
      <c r="DA349" s="755"/>
      <c r="DB349" s="755"/>
      <c r="DC349" s="755"/>
      <c r="DD349" s="755"/>
      <c r="DE349" s="755"/>
      <c r="DF349" s="755"/>
      <c r="DG349" s="755"/>
      <c r="DH349" s="756"/>
      <c r="DI349" s="755"/>
      <c r="DJ349" s="755"/>
      <c r="DK349" s="755"/>
      <c r="DL349" s="755"/>
      <c r="DM349" s="755"/>
      <c r="DN349" s="755"/>
      <c r="DO349" s="755"/>
      <c r="DP349" s="755"/>
      <c r="DR349" s="754" t="s">
        <v>4777</v>
      </c>
      <c r="DS349" s="754"/>
      <c r="DT349" s="754"/>
      <c r="DU349" s="755"/>
      <c r="DV349" s="755"/>
      <c r="DW349" s="756"/>
      <c r="DX349" s="755"/>
      <c r="DY349" s="755"/>
      <c r="DZ349" s="755"/>
      <c r="EA349" s="755"/>
      <c r="EB349" s="755"/>
      <c r="EC349" s="755"/>
      <c r="ED349" s="755"/>
      <c r="EE349" s="755"/>
      <c r="EF349" s="755"/>
      <c r="EG349" s="755"/>
      <c r="EH349" s="755"/>
      <c r="EI349" s="755"/>
      <c r="EJ349" s="755"/>
      <c r="EK349" s="755"/>
      <c r="EL349" s="755"/>
      <c r="EM349" s="755"/>
      <c r="EN349" s="755"/>
      <c r="EO349" s="755"/>
      <c r="EP349" s="755"/>
      <c r="EQ349" s="755"/>
      <c r="ER349" s="755"/>
      <c r="ES349" s="755"/>
      <c r="ET349" s="755"/>
      <c r="EU349" s="756"/>
      <c r="EV349" s="755"/>
      <c r="EW349" s="755"/>
      <c r="EX349" s="755"/>
      <c r="EY349" s="755"/>
      <c r="EZ349" s="755"/>
      <c r="FA349" s="755"/>
      <c r="FB349" s="755"/>
      <c r="FC349" s="755"/>
      <c r="FD349" s="755"/>
      <c r="FE349" s="755"/>
      <c r="FF349" s="755"/>
      <c r="FG349" s="755"/>
      <c r="FH349" s="755"/>
      <c r="FI349" s="755"/>
      <c r="FJ349" s="755"/>
      <c r="FK349" s="755"/>
    </row>
    <row r="350" spans="2:167" s="648" customFormat="1" ht="20.100000000000001" customHeight="1">
      <c r="G350" s="649"/>
      <c r="Q350" s="649"/>
      <c r="R350" s="649"/>
      <c r="S350" s="650"/>
      <c r="Y350" s="650"/>
      <c r="AE350" s="649"/>
      <c r="AM350" s="649"/>
      <c r="AO350" s="649"/>
    </row>
    <row r="351" spans="2:167" s="648" customFormat="1" ht="12" customHeight="1">
      <c r="B351" s="672" t="s">
        <v>4778</v>
      </c>
      <c r="C351" s="758"/>
      <c r="D351" s="759"/>
      <c r="E351" s="672" t="s">
        <v>4867</v>
      </c>
      <c r="G351" s="760"/>
      <c r="Q351" s="761"/>
      <c r="X351" s="675"/>
      <c r="Z351" s="675"/>
      <c r="AA351" s="650"/>
      <c r="AB351" s="675"/>
      <c r="AC351" s="816"/>
      <c r="AE351" s="649"/>
      <c r="AH351" s="675"/>
      <c r="AJ351" s="675"/>
      <c r="AM351" s="649"/>
      <c r="AO351" s="649"/>
      <c r="AP351" s="675" t="s">
        <v>4780</v>
      </c>
      <c r="AR351" s="672" t="s">
        <v>4867</v>
      </c>
      <c r="BK351" s="675"/>
      <c r="CC351" s="675"/>
      <c r="CE351" s="672" t="s">
        <v>4867</v>
      </c>
      <c r="CX351" s="675"/>
      <c r="DP351" s="675"/>
      <c r="DR351" s="672" t="s">
        <v>4868</v>
      </c>
      <c r="EK351" s="675"/>
      <c r="FC351" s="675"/>
    </row>
    <row r="352" spans="2:167" s="763" customFormat="1" ht="13.5" customHeight="1">
      <c r="B352" s="888" t="s">
        <v>4719</v>
      </c>
      <c r="C352" s="889"/>
      <c r="D352" s="890"/>
      <c r="E352" s="678" t="s">
        <v>4782</v>
      </c>
      <c r="F352" s="679"/>
      <c r="G352" s="678" t="s">
        <v>4721</v>
      </c>
      <c r="H352" s="679"/>
      <c r="I352" s="678" t="s">
        <v>4722</v>
      </c>
      <c r="J352" s="679"/>
      <c r="K352" s="678" t="s">
        <v>4723</v>
      </c>
      <c r="L352" s="679"/>
      <c r="M352" s="678" t="s">
        <v>4724</v>
      </c>
      <c r="N352" s="679"/>
      <c r="O352" s="678" t="s">
        <v>4725</v>
      </c>
      <c r="P352" s="679"/>
      <c r="Q352" s="678" t="s">
        <v>4726</v>
      </c>
      <c r="R352" s="679"/>
      <c r="S352" s="678" t="s">
        <v>4727</v>
      </c>
      <c r="T352" s="679"/>
      <c r="U352" s="680" t="s">
        <v>4728</v>
      </c>
      <c r="V352" s="681"/>
      <c r="W352" s="678" t="s">
        <v>4729</v>
      </c>
      <c r="X352" s="679"/>
      <c r="Y352" s="678" t="s">
        <v>4730</v>
      </c>
      <c r="Z352" s="679"/>
      <c r="AA352" s="678" t="s">
        <v>4731</v>
      </c>
      <c r="AB352" s="679"/>
      <c r="AC352" s="680" t="s">
        <v>4732</v>
      </c>
      <c r="AD352" s="679"/>
      <c r="AE352" s="678" t="s">
        <v>4733</v>
      </c>
      <c r="AF352" s="679"/>
      <c r="AG352" s="678" t="s">
        <v>4734</v>
      </c>
      <c r="AH352" s="679"/>
      <c r="AI352" s="678" t="s">
        <v>4735</v>
      </c>
      <c r="AJ352" s="679"/>
      <c r="AK352" s="678" t="s">
        <v>4736</v>
      </c>
      <c r="AL352" s="679"/>
      <c r="AM352" s="680" t="s">
        <v>4737</v>
      </c>
      <c r="AN352" s="679"/>
      <c r="AO352" s="678" t="s">
        <v>4738</v>
      </c>
      <c r="AP352" s="679"/>
      <c r="AQ352" s="762"/>
      <c r="AR352" s="678" t="s">
        <v>4739</v>
      </c>
      <c r="AS352" s="679"/>
      <c r="AT352" s="678" t="s">
        <v>4721</v>
      </c>
      <c r="AU352" s="679"/>
      <c r="AV352" s="678" t="s">
        <v>4722</v>
      </c>
      <c r="AW352" s="679"/>
      <c r="AX352" s="678" t="s">
        <v>4723</v>
      </c>
      <c r="AY352" s="679"/>
      <c r="AZ352" s="678" t="s">
        <v>4724</v>
      </c>
      <c r="BA352" s="679"/>
      <c r="BB352" s="678" t="s">
        <v>4725</v>
      </c>
      <c r="BC352" s="679"/>
      <c r="BD352" s="678" t="s">
        <v>4726</v>
      </c>
      <c r="BE352" s="679"/>
      <c r="BF352" s="678" t="s">
        <v>4727</v>
      </c>
      <c r="BG352" s="679"/>
      <c r="BH352" s="680" t="s">
        <v>4728</v>
      </c>
      <c r="BI352" s="681"/>
      <c r="BJ352" s="678" t="s">
        <v>4729</v>
      </c>
      <c r="BK352" s="679"/>
      <c r="BL352" s="678" t="s">
        <v>4730</v>
      </c>
      <c r="BM352" s="679"/>
      <c r="BN352" s="678" t="s">
        <v>4731</v>
      </c>
      <c r="BO352" s="679"/>
      <c r="BP352" s="680" t="s">
        <v>4732</v>
      </c>
      <c r="BQ352" s="679"/>
      <c r="BR352" s="678" t="s">
        <v>4733</v>
      </c>
      <c r="BS352" s="679"/>
      <c r="BT352" s="678" t="s">
        <v>4734</v>
      </c>
      <c r="BU352" s="679"/>
      <c r="BV352" s="678" t="s">
        <v>4735</v>
      </c>
      <c r="BW352" s="679"/>
      <c r="BX352" s="678" t="s">
        <v>4736</v>
      </c>
      <c r="BY352" s="679"/>
      <c r="BZ352" s="680" t="s">
        <v>4737</v>
      </c>
      <c r="CA352" s="679"/>
      <c r="CB352" s="678" t="s">
        <v>4738</v>
      </c>
      <c r="CC352" s="682"/>
      <c r="CE352" s="678" t="str">
        <f>+CE$5</f>
        <v>22년</v>
      </c>
      <c r="CF352" s="679"/>
      <c r="CG352" s="678" t="s">
        <v>4721</v>
      </c>
      <c r="CH352" s="679"/>
      <c r="CI352" s="678" t="s">
        <v>4722</v>
      </c>
      <c r="CJ352" s="679"/>
      <c r="CK352" s="678" t="s">
        <v>4723</v>
      </c>
      <c r="CL352" s="679"/>
      <c r="CM352" s="678" t="s">
        <v>4724</v>
      </c>
      <c r="CN352" s="679"/>
      <c r="CO352" s="678" t="s">
        <v>4725</v>
      </c>
      <c r="CP352" s="679"/>
      <c r="CQ352" s="678" t="s">
        <v>4741</v>
      </c>
      <c r="CR352" s="679"/>
      <c r="CS352" s="678" t="s">
        <v>4727</v>
      </c>
      <c r="CT352" s="679"/>
      <c r="CU352" s="680" t="s">
        <v>4728</v>
      </c>
      <c r="CV352" s="681"/>
      <c r="CW352" s="678" t="s">
        <v>4729</v>
      </c>
      <c r="CX352" s="679"/>
      <c r="CY352" s="678" t="s">
        <v>4730</v>
      </c>
      <c r="CZ352" s="679"/>
      <c r="DA352" s="678" t="s">
        <v>4731</v>
      </c>
      <c r="DB352" s="679"/>
      <c r="DC352" s="680" t="s">
        <v>4732</v>
      </c>
      <c r="DD352" s="679"/>
      <c r="DE352" s="678" t="s">
        <v>4733</v>
      </c>
      <c r="DF352" s="679"/>
      <c r="DG352" s="678" t="s">
        <v>4734</v>
      </c>
      <c r="DH352" s="679"/>
      <c r="DI352" s="678" t="s">
        <v>4735</v>
      </c>
      <c r="DJ352" s="679"/>
      <c r="DK352" s="678" t="s">
        <v>4736</v>
      </c>
      <c r="DL352" s="679"/>
      <c r="DM352" s="680" t="s">
        <v>4737</v>
      </c>
      <c r="DN352" s="679"/>
      <c r="DO352" s="678" t="s">
        <v>4738</v>
      </c>
      <c r="DP352" s="682"/>
      <c r="DR352" s="678" t="str">
        <f>+DR$5</f>
        <v>23년</v>
      </c>
      <c r="DS352" s="679"/>
      <c r="DT352" s="678" t="s">
        <v>4721</v>
      </c>
      <c r="DU352" s="679"/>
      <c r="DV352" s="678" t="s">
        <v>4722</v>
      </c>
      <c r="DW352" s="679"/>
      <c r="DX352" s="678" t="s">
        <v>4723</v>
      </c>
      <c r="DY352" s="679"/>
      <c r="DZ352" s="678" t="s">
        <v>4724</v>
      </c>
      <c r="EA352" s="679"/>
      <c r="EB352" s="678" t="s">
        <v>4725</v>
      </c>
      <c r="EC352" s="679"/>
      <c r="ED352" s="678" t="s">
        <v>4741</v>
      </c>
      <c r="EE352" s="679"/>
      <c r="EF352" s="678" t="s">
        <v>4727</v>
      </c>
      <c r="EG352" s="679"/>
      <c r="EH352" s="680" t="s">
        <v>4728</v>
      </c>
      <c r="EI352" s="681"/>
      <c r="EJ352" s="678" t="s">
        <v>4729</v>
      </c>
      <c r="EK352" s="679"/>
      <c r="EL352" s="678" t="s">
        <v>4730</v>
      </c>
      <c r="EM352" s="679"/>
      <c r="EN352" s="678" t="s">
        <v>4731</v>
      </c>
      <c r="EO352" s="679"/>
      <c r="EP352" s="680" t="s">
        <v>4732</v>
      </c>
      <c r="EQ352" s="679"/>
      <c r="ER352" s="678" t="s">
        <v>4733</v>
      </c>
      <c r="ES352" s="679"/>
      <c r="ET352" s="678" t="s">
        <v>4734</v>
      </c>
      <c r="EU352" s="679"/>
      <c r="EV352" s="678" t="s">
        <v>4735</v>
      </c>
      <c r="EW352" s="679"/>
      <c r="EX352" s="678" t="s">
        <v>4736</v>
      </c>
      <c r="EY352" s="679"/>
      <c r="EZ352" s="680" t="s">
        <v>4737</v>
      </c>
      <c r="FA352" s="679"/>
      <c r="FB352" s="678" t="s">
        <v>4738</v>
      </c>
      <c r="FC352" s="682"/>
      <c r="FD352" s="678" t="s">
        <v>4743</v>
      </c>
      <c r="FE352" s="679"/>
      <c r="FF352" s="678" t="s">
        <v>4744</v>
      </c>
      <c r="FG352" s="679"/>
      <c r="FH352" s="678" t="s">
        <v>4745</v>
      </c>
      <c r="FI352" s="679"/>
      <c r="FJ352" s="678" t="s">
        <v>4746</v>
      </c>
      <c r="FK352" s="679"/>
    </row>
    <row r="353" spans="2:167" s="758" customFormat="1" ht="13.5" customHeight="1">
      <c r="B353" s="891"/>
      <c r="C353" s="892"/>
      <c r="D353" s="893"/>
      <c r="E353" s="684" t="s">
        <v>4747</v>
      </c>
      <c r="F353" s="685" t="s">
        <v>4748</v>
      </c>
      <c r="G353" s="684" t="s">
        <v>4747</v>
      </c>
      <c r="H353" s="685" t="s">
        <v>4748</v>
      </c>
      <c r="I353" s="684" t="s">
        <v>4747</v>
      </c>
      <c r="J353" s="685" t="s">
        <v>4748</v>
      </c>
      <c r="K353" s="684" t="s">
        <v>4747</v>
      </c>
      <c r="L353" s="685" t="s">
        <v>4748</v>
      </c>
      <c r="M353" s="684" t="s">
        <v>4747</v>
      </c>
      <c r="N353" s="685" t="s">
        <v>4748</v>
      </c>
      <c r="O353" s="684" t="s">
        <v>4747</v>
      </c>
      <c r="P353" s="685" t="s">
        <v>4748</v>
      </c>
      <c r="Q353" s="684" t="s">
        <v>4747</v>
      </c>
      <c r="R353" s="685" t="s">
        <v>4748</v>
      </c>
      <c r="S353" s="684" t="s">
        <v>4747</v>
      </c>
      <c r="T353" s="685" t="s">
        <v>4748</v>
      </c>
      <c r="U353" s="686" t="s">
        <v>4747</v>
      </c>
      <c r="V353" s="687" t="s">
        <v>4748</v>
      </c>
      <c r="W353" s="684" t="s">
        <v>4747</v>
      </c>
      <c r="X353" s="685" t="s">
        <v>4748</v>
      </c>
      <c r="Y353" s="684" t="s">
        <v>4747</v>
      </c>
      <c r="Z353" s="685" t="s">
        <v>4748</v>
      </c>
      <c r="AA353" s="684" t="s">
        <v>4747</v>
      </c>
      <c r="AB353" s="685" t="s">
        <v>4748</v>
      </c>
      <c r="AC353" s="686" t="s">
        <v>4747</v>
      </c>
      <c r="AD353" s="685" t="s">
        <v>4748</v>
      </c>
      <c r="AE353" s="684" t="s">
        <v>4747</v>
      </c>
      <c r="AF353" s="685" t="s">
        <v>4748</v>
      </c>
      <c r="AG353" s="684" t="s">
        <v>4747</v>
      </c>
      <c r="AH353" s="685" t="s">
        <v>4748</v>
      </c>
      <c r="AI353" s="684" t="s">
        <v>4747</v>
      </c>
      <c r="AJ353" s="685" t="s">
        <v>4748</v>
      </c>
      <c r="AK353" s="684" t="s">
        <v>4747</v>
      </c>
      <c r="AL353" s="685" t="s">
        <v>4748</v>
      </c>
      <c r="AM353" s="686" t="s">
        <v>4747</v>
      </c>
      <c r="AN353" s="685" t="s">
        <v>4748</v>
      </c>
      <c r="AO353" s="684" t="s">
        <v>4747</v>
      </c>
      <c r="AP353" s="685" t="s">
        <v>4748</v>
      </c>
      <c r="AQ353" s="764"/>
      <c r="AR353" s="684" t="s">
        <v>4747</v>
      </c>
      <c r="AS353" s="685" t="s">
        <v>4748</v>
      </c>
      <c r="AT353" s="684" t="s">
        <v>4747</v>
      </c>
      <c r="AU353" s="685" t="s">
        <v>4748</v>
      </c>
      <c r="AV353" s="684" t="s">
        <v>4747</v>
      </c>
      <c r="AW353" s="685" t="s">
        <v>4748</v>
      </c>
      <c r="AX353" s="684" t="s">
        <v>4747</v>
      </c>
      <c r="AY353" s="685" t="s">
        <v>4748</v>
      </c>
      <c r="AZ353" s="684" t="s">
        <v>4747</v>
      </c>
      <c r="BA353" s="685" t="s">
        <v>4748</v>
      </c>
      <c r="BB353" s="684" t="s">
        <v>4747</v>
      </c>
      <c r="BC353" s="685" t="s">
        <v>4748</v>
      </c>
      <c r="BD353" s="684" t="s">
        <v>4747</v>
      </c>
      <c r="BE353" s="685" t="s">
        <v>4748</v>
      </c>
      <c r="BF353" s="684" t="s">
        <v>4747</v>
      </c>
      <c r="BG353" s="685" t="s">
        <v>4748</v>
      </c>
      <c r="BH353" s="684" t="s">
        <v>4747</v>
      </c>
      <c r="BI353" s="685" t="s">
        <v>4748</v>
      </c>
      <c r="BJ353" s="684" t="s">
        <v>4747</v>
      </c>
      <c r="BK353" s="685" t="s">
        <v>4748</v>
      </c>
      <c r="BL353" s="684" t="s">
        <v>4747</v>
      </c>
      <c r="BM353" s="685" t="s">
        <v>4748</v>
      </c>
      <c r="BN353" s="684" t="s">
        <v>4747</v>
      </c>
      <c r="BO353" s="685" t="s">
        <v>4748</v>
      </c>
      <c r="BP353" s="686" t="s">
        <v>4747</v>
      </c>
      <c r="BQ353" s="685" t="s">
        <v>4748</v>
      </c>
      <c r="BR353" s="684" t="s">
        <v>4747</v>
      </c>
      <c r="BS353" s="685" t="s">
        <v>4748</v>
      </c>
      <c r="BT353" s="684" t="s">
        <v>4747</v>
      </c>
      <c r="BU353" s="685" t="s">
        <v>4748</v>
      </c>
      <c r="BV353" s="684" t="s">
        <v>4747</v>
      </c>
      <c r="BW353" s="685" t="s">
        <v>4748</v>
      </c>
      <c r="BX353" s="684" t="s">
        <v>4747</v>
      </c>
      <c r="BY353" s="685" t="s">
        <v>4748</v>
      </c>
      <c r="BZ353" s="684" t="s">
        <v>4747</v>
      </c>
      <c r="CA353" s="685" t="s">
        <v>4748</v>
      </c>
      <c r="CB353" s="684" t="s">
        <v>4747</v>
      </c>
      <c r="CC353" s="685" t="s">
        <v>4748</v>
      </c>
      <c r="CE353" s="684" t="s">
        <v>4747</v>
      </c>
      <c r="CF353" s="685" t="s">
        <v>4748</v>
      </c>
      <c r="CG353" s="684" t="s">
        <v>4747</v>
      </c>
      <c r="CH353" s="685" t="s">
        <v>4748</v>
      </c>
      <c r="CI353" s="684" t="s">
        <v>4747</v>
      </c>
      <c r="CJ353" s="685" t="s">
        <v>4748</v>
      </c>
      <c r="CK353" s="684" t="s">
        <v>4747</v>
      </c>
      <c r="CL353" s="685" t="s">
        <v>4748</v>
      </c>
      <c r="CM353" s="684" t="s">
        <v>4747</v>
      </c>
      <c r="CN353" s="685" t="s">
        <v>4748</v>
      </c>
      <c r="CO353" s="684" t="s">
        <v>4747</v>
      </c>
      <c r="CP353" s="685" t="s">
        <v>4748</v>
      </c>
      <c r="CQ353" s="684" t="s">
        <v>4747</v>
      </c>
      <c r="CR353" s="685" t="s">
        <v>4748</v>
      </c>
      <c r="CS353" s="684" t="s">
        <v>4747</v>
      </c>
      <c r="CT353" s="685" t="s">
        <v>4748</v>
      </c>
      <c r="CU353" s="684" t="s">
        <v>4747</v>
      </c>
      <c r="CV353" s="685" t="s">
        <v>4748</v>
      </c>
      <c r="CW353" s="684" t="s">
        <v>4747</v>
      </c>
      <c r="CX353" s="685" t="s">
        <v>4748</v>
      </c>
      <c r="CY353" s="684" t="s">
        <v>4747</v>
      </c>
      <c r="CZ353" s="685" t="s">
        <v>4748</v>
      </c>
      <c r="DA353" s="684" t="s">
        <v>4747</v>
      </c>
      <c r="DB353" s="685" t="s">
        <v>4748</v>
      </c>
      <c r="DC353" s="686" t="s">
        <v>4747</v>
      </c>
      <c r="DD353" s="685" t="s">
        <v>4748</v>
      </c>
      <c r="DE353" s="684" t="s">
        <v>4747</v>
      </c>
      <c r="DF353" s="685" t="s">
        <v>4748</v>
      </c>
      <c r="DG353" s="684" t="s">
        <v>4747</v>
      </c>
      <c r="DH353" s="685" t="s">
        <v>4748</v>
      </c>
      <c r="DI353" s="684" t="s">
        <v>4747</v>
      </c>
      <c r="DJ353" s="685" t="s">
        <v>4748</v>
      </c>
      <c r="DK353" s="684" t="s">
        <v>4747</v>
      </c>
      <c r="DL353" s="685" t="s">
        <v>4748</v>
      </c>
      <c r="DM353" s="684" t="s">
        <v>4747</v>
      </c>
      <c r="DN353" s="685" t="s">
        <v>4748</v>
      </c>
      <c r="DO353" s="684" t="s">
        <v>4747</v>
      </c>
      <c r="DP353" s="685" t="s">
        <v>4748</v>
      </c>
      <c r="DR353" s="684" t="s">
        <v>4749</v>
      </c>
      <c r="DS353" s="685" t="s">
        <v>4750</v>
      </c>
      <c r="DT353" s="684" t="s">
        <v>4747</v>
      </c>
      <c r="DU353" s="685" t="s">
        <v>4748</v>
      </c>
      <c r="DV353" s="684" t="s">
        <v>4747</v>
      </c>
      <c r="DW353" s="685" t="s">
        <v>4748</v>
      </c>
      <c r="DX353" s="684" t="s">
        <v>4747</v>
      </c>
      <c r="DY353" s="685" t="s">
        <v>4748</v>
      </c>
      <c r="DZ353" s="684" t="s">
        <v>4747</v>
      </c>
      <c r="EA353" s="685" t="s">
        <v>4748</v>
      </c>
      <c r="EB353" s="684" t="s">
        <v>4747</v>
      </c>
      <c r="EC353" s="685" t="s">
        <v>4748</v>
      </c>
      <c r="ED353" s="684" t="s">
        <v>4747</v>
      </c>
      <c r="EE353" s="685" t="s">
        <v>4748</v>
      </c>
      <c r="EF353" s="684" t="s">
        <v>4747</v>
      </c>
      <c r="EG353" s="685" t="s">
        <v>4748</v>
      </c>
      <c r="EH353" s="684" t="s">
        <v>4747</v>
      </c>
      <c r="EI353" s="685" t="s">
        <v>4748</v>
      </c>
      <c r="EJ353" s="684" t="s">
        <v>4747</v>
      </c>
      <c r="EK353" s="685" t="s">
        <v>4748</v>
      </c>
      <c r="EL353" s="684" t="s">
        <v>4747</v>
      </c>
      <c r="EM353" s="685" t="s">
        <v>4748</v>
      </c>
      <c r="EN353" s="684" t="s">
        <v>4747</v>
      </c>
      <c r="EO353" s="685" t="s">
        <v>4748</v>
      </c>
      <c r="EP353" s="686" t="s">
        <v>4747</v>
      </c>
      <c r="EQ353" s="685" t="s">
        <v>4748</v>
      </c>
      <c r="ER353" s="684" t="s">
        <v>4747</v>
      </c>
      <c r="ES353" s="685" t="s">
        <v>4748</v>
      </c>
      <c r="ET353" s="684" t="s">
        <v>4747</v>
      </c>
      <c r="EU353" s="685" t="s">
        <v>4748</v>
      </c>
      <c r="EV353" s="684" t="s">
        <v>4747</v>
      </c>
      <c r="EW353" s="685" t="s">
        <v>4748</v>
      </c>
      <c r="EX353" s="684" t="s">
        <v>4747</v>
      </c>
      <c r="EY353" s="685" t="s">
        <v>4748</v>
      </c>
      <c r="EZ353" s="684" t="s">
        <v>4747</v>
      </c>
      <c r="FA353" s="685" t="s">
        <v>4748</v>
      </c>
      <c r="FB353" s="684" t="s">
        <v>4747</v>
      </c>
      <c r="FC353" s="685" t="s">
        <v>4748</v>
      </c>
      <c r="FD353" s="684" t="s">
        <v>4747</v>
      </c>
      <c r="FE353" s="685" t="s">
        <v>4748</v>
      </c>
      <c r="FF353" s="684" t="s">
        <v>4747</v>
      </c>
      <c r="FG353" s="685" t="s">
        <v>4748</v>
      </c>
      <c r="FH353" s="684" t="s">
        <v>4747</v>
      </c>
      <c r="FI353" s="685" t="s">
        <v>4748</v>
      </c>
      <c r="FJ353" s="684" t="s">
        <v>4747</v>
      </c>
      <c r="FK353" s="685" t="s">
        <v>4748</v>
      </c>
    </row>
    <row r="354" spans="2:167" s="758" customFormat="1" ht="13.5" customHeight="1">
      <c r="B354" s="765" t="s">
        <v>4783</v>
      </c>
      <c r="C354" s="766"/>
      <c r="D354" s="766"/>
      <c r="E354" s="767">
        <f t="shared" ref="E354:E397" si="340">+W354+AO354</f>
        <v>89203.478258475399</v>
      </c>
      <c r="F354" s="768">
        <f>+IF(E354=0,0,E354/E354*100)</f>
        <v>100</v>
      </c>
      <c r="G354" s="767">
        <f>SUM(G355:G356)</f>
        <v>3988.4101643130002</v>
      </c>
      <c r="H354" s="768">
        <f>+IF(G354=0,0,G354/G354*100)</f>
        <v>100</v>
      </c>
      <c r="I354" s="767">
        <f>SUM(I355:I356)</f>
        <v>6138.710209339999</v>
      </c>
      <c r="J354" s="768">
        <f>+IF(I354=0,0,I354/I354*100)</f>
        <v>100</v>
      </c>
      <c r="K354" s="767">
        <f>SUM(K355:K356)</f>
        <v>8349.5505080086004</v>
      </c>
      <c r="L354" s="768">
        <f>+IF(K354=0,0,K354/K354*100)</f>
        <v>100</v>
      </c>
      <c r="M354" s="767">
        <f>SUM(M355:M356)</f>
        <v>18476.670881661601</v>
      </c>
      <c r="N354" s="768">
        <f>+IF(M354=0,0,M354/M354*100)</f>
        <v>100</v>
      </c>
      <c r="O354" s="767">
        <f>SUM(O355:O356)</f>
        <v>2771.6867334711997</v>
      </c>
      <c r="P354" s="768">
        <f>+IF(O354=0,0,O354/O354*100)</f>
        <v>100</v>
      </c>
      <c r="Q354" s="767">
        <f>SUM(Q355:Q356)</f>
        <v>4051.0122569650998</v>
      </c>
      <c r="R354" s="768">
        <f>+IF(Q354=0,0,Q354/Q354*100)</f>
        <v>100</v>
      </c>
      <c r="S354" s="767">
        <f>SUM(S355:S356)</f>
        <v>6647.4627528090004</v>
      </c>
      <c r="T354" s="768">
        <f>+IF(S354=0,0,S354/S354*100)</f>
        <v>100</v>
      </c>
      <c r="U354" s="767">
        <f t="shared" ref="U354:U359" si="341">+O354+Q354+S354</f>
        <v>13470.1617432453</v>
      </c>
      <c r="V354" s="768">
        <f>+IF(U354=0,0,U354/U354*100)</f>
        <v>100</v>
      </c>
      <c r="W354" s="767">
        <f t="shared" ref="W354:W392" si="342">+M354+U354</f>
        <v>31946.8326249069</v>
      </c>
      <c r="X354" s="768">
        <f>+IF(W354=0,0,W354/W354*100)</f>
        <v>100</v>
      </c>
      <c r="Y354" s="767">
        <f>SUM(Y355:Y356)</f>
        <v>7944.3365624062008</v>
      </c>
      <c r="Z354" s="768">
        <f>+IF(Y354=0,0,Y354/Y354*100)</f>
        <v>100</v>
      </c>
      <c r="AA354" s="767">
        <f>SUM(AA355:AA356)</f>
        <v>9503.8890426879989</v>
      </c>
      <c r="AB354" s="768">
        <f>+IF(AA354=0,0,AA354/AA354*100)</f>
        <v>100</v>
      </c>
      <c r="AC354" s="767">
        <f>SUM(AC355:AC356)</f>
        <v>10587.257999336798</v>
      </c>
      <c r="AD354" s="768">
        <f>+IF(AC354=0,0,AC354/AC354*100)</f>
        <v>100</v>
      </c>
      <c r="AE354" s="767">
        <f t="shared" ref="AE354:AE359" si="343">+Y354+AA354+AC354</f>
        <v>28035.483604431</v>
      </c>
      <c r="AF354" s="768">
        <f>+IF(AE354=0,0,AE354/AE354*100)</f>
        <v>100</v>
      </c>
      <c r="AG354" s="767">
        <f>SUM(AG355:AG356)</f>
        <v>10215.4249152758</v>
      </c>
      <c r="AH354" s="768">
        <f>+IF(AG354=0,0,AG354/AG354*100)</f>
        <v>100</v>
      </c>
      <c r="AI354" s="767">
        <f>SUM(AI355:AI356)</f>
        <v>9807.6555025470007</v>
      </c>
      <c r="AJ354" s="768">
        <f>+IF(AI354=0,0,AI354/AI354*100)</f>
        <v>100</v>
      </c>
      <c r="AK354" s="767">
        <f>SUM(AK355:AK356)</f>
        <v>9198.0816113147011</v>
      </c>
      <c r="AL354" s="768">
        <f>+IF(AK354=0,0,AK354/AK354*100)</f>
        <v>100</v>
      </c>
      <c r="AM354" s="767">
        <f t="shared" ref="AM354:AM359" si="344">+AG354+AI354+AK354</f>
        <v>29221.1620291375</v>
      </c>
      <c r="AN354" s="768">
        <f>+IF(AM354=0,0,AM354/AM354*100)</f>
        <v>100</v>
      </c>
      <c r="AO354" s="767">
        <f t="shared" ref="AO354:AO392" si="345">+AE354+AM354</f>
        <v>57256.6456335685</v>
      </c>
      <c r="AP354" s="768">
        <f>+IF(AO354=0,0,AO354/AO354*100)</f>
        <v>100</v>
      </c>
      <c r="AQ354" s="734"/>
      <c r="AR354" s="767">
        <f>SUM(AR355:AR356)</f>
        <v>118204.18311645382</v>
      </c>
      <c r="AS354" s="768">
        <f>+IF(AR354=0,0,AR354/AR354*100)</f>
        <v>100</v>
      </c>
      <c r="AT354" s="767">
        <f>SUM(AT355:AT356)</f>
        <v>10474.210390388802</v>
      </c>
      <c r="AU354" s="768">
        <f>+IF(AT354=0,0,AT354/AT354*100)</f>
        <v>100</v>
      </c>
      <c r="AV354" s="767">
        <f>SUM(AV355:AV356)</f>
        <v>11082.452559600999</v>
      </c>
      <c r="AW354" s="768">
        <f>+IF(AV354=0,0,AV354/AV354*100)</f>
        <v>100</v>
      </c>
      <c r="AX354" s="767">
        <f>SUM(AX355:AX356)</f>
        <v>12403.538472657601</v>
      </c>
      <c r="AY354" s="768">
        <f>+IF(AX354=0,0,AX354/AX354*100)</f>
        <v>100</v>
      </c>
      <c r="AZ354" s="767">
        <f>SUM(AZ355:AZ356)</f>
        <v>33960.201422647398</v>
      </c>
      <c r="BA354" s="768">
        <f>+IF(AZ354=0,0,AZ354/AZ354*100)</f>
        <v>100</v>
      </c>
      <c r="BB354" s="767">
        <f>SUM(BB355:BB356)</f>
        <v>10512.6554202888</v>
      </c>
      <c r="BC354" s="768">
        <f>+IF(BB354=0,0,BB354/BB354*100)</f>
        <v>100</v>
      </c>
      <c r="BD354" s="767">
        <f>SUM(BD355:BD356)</f>
        <v>8092.3230427769013</v>
      </c>
      <c r="BE354" s="768">
        <f>+IF(BD354=0,0,BD354/BD354*100)</f>
        <v>100</v>
      </c>
      <c r="BF354" s="767">
        <f>SUM(BF355:BF356)</f>
        <v>8846.2340330092993</v>
      </c>
      <c r="BG354" s="768">
        <f>+IF(BF354=0,0,BF354/BF354*100)</f>
        <v>100</v>
      </c>
      <c r="BH354" s="767">
        <f>SUM(BH355:BH356)</f>
        <v>27451.212496075001</v>
      </c>
      <c r="BI354" s="768">
        <f>+IF(BH354=0,0,BH354/BH354*100)</f>
        <v>100</v>
      </c>
      <c r="BJ354" s="767">
        <f t="shared" ref="BJ354:BJ392" si="346">+AZ354+BH354</f>
        <v>61411.413918722399</v>
      </c>
      <c r="BK354" s="768">
        <f>+IF(BJ354=0,0,BJ354/BJ354*100)</f>
        <v>100</v>
      </c>
      <c r="BL354" s="767">
        <f>SUM(BL355:BL356)</f>
        <v>8142.2456004282003</v>
      </c>
      <c r="BM354" s="768">
        <f>+IF(BL354=0,0,BL354/BL354*100)</f>
        <v>100</v>
      </c>
      <c r="BN354" s="767">
        <f>SUM(BN355:BN356)</f>
        <v>5469.3587165303998</v>
      </c>
      <c r="BO354" s="768">
        <f>+IF(BN354=0,0,BN354/BN354*100)</f>
        <v>100</v>
      </c>
      <c r="BP354" s="767">
        <f>SUM(BP355:BP356)</f>
        <v>11753.487374834</v>
      </c>
      <c r="BQ354" s="768">
        <f>+IF(BP354=0,0,BP354/BP354*100)</f>
        <v>100</v>
      </c>
      <c r="BR354" s="767">
        <f>SUM(BR355:BR356)</f>
        <v>25365.091691792601</v>
      </c>
      <c r="BS354" s="768">
        <f>+IF(BR354=0,0,BR354/BR354*100)</f>
        <v>100</v>
      </c>
      <c r="BT354" s="767">
        <f>SUM(BT355:BT356)</f>
        <v>10876.907453833501</v>
      </c>
      <c r="BU354" s="768">
        <f>+IF(BT354=0,0,BT354/BT354*100)</f>
        <v>100</v>
      </c>
      <c r="BV354" s="767">
        <f>SUM(BV355:BV356)</f>
        <v>10211.640591441201</v>
      </c>
      <c r="BW354" s="768">
        <f>+IF(BV354=0,0,BV354/BV354*100)</f>
        <v>100</v>
      </c>
      <c r="BX354" s="767">
        <f>SUM(BX355:BX356)</f>
        <v>10339.129460664099</v>
      </c>
      <c r="BY354" s="768">
        <f>+IF(BX354=0,0,BX354/BX354*100)</f>
        <v>100</v>
      </c>
      <c r="BZ354" s="767">
        <f>SUM(BZ355:BZ356)</f>
        <v>31427.677505938798</v>
      </c>
      <c r="CA354" s="768">
        <f>+IF(BZ354=0,0,BZ354/BZ354*100)</f>
        <v>100</v>
      </c>
      <c r="CB354" s="767">
        <f t="shared" ref="CB354:CB392" si="347">+BR354+BZ354</f>
        <v>56792.769197731395</v>
      </c>
      <c r="CC354" s="768">
        <f>+IF(CB354=0,0,CB354/CB354*100)</f>
        <v>100</v>
      </c>
      <c r="CE354" s="767">
        <f t="shared" ref="CE354:CE397" si="348">+CW354+DO354</f>
        <v>192926.5315191159</v>
      </c>
      <c r="CF354" s="768">
        <f>+IF(CE354=0,0,CE354/CE354*100)</f>
        <v>100</v>
      </c>
      <c r="CG354" s="767">
        <f>SUM(CG355:CG356)</f>
        <v>12036.7292752912</v>
      </c>
      <c r="CH354" s="768">
        <f>+IF(CG354=0,0,CG354/CG354*100)</f>
        <v>100</v>
      </c>
      <c r="CI354" s="767">
        <f>SUM(CI355:CI356)</f>
        <v>11983.451431964999</v>
      </c>
      <c r="CJ354" s="768">
        <f>+IF(CI354=0,0,CI354/CI354*100)</f>
        <v>100</v>
      </c>
      <c r="CK354" s="767">
        <f>SUM(CK355:CK356)</f>
        <v>12659.653368801</v>
      </c>
      <c r="CL354" s="768">
        <f>+IF(CK354=0,0,CK354/CK354*100)</f>
        <v>100</v>
      </c>
      <c r="CM354" s="767">
        <f>SUM(CM355:CM356)</f>
        <v>36679.834076057203</v>
      </c>
      <c r="CN354" s="768">
        <f>+IF(CM354=0,0,CM354/CM354*100)</f>
        <v>100</v>
      </c>
      <c r="CO354" s="767">
        <f>SUM(CO355:CO356)</f>
        <v>12488.7959734496</v>
      </c>
      <c r="CP354" s="768">
        <f>+IF(CO354=0,0,CO354/CO354*100)</f>
        <v>100</v>
      </c>
      <c r="CQ354" s="767">
        <f>SUM(CQ355:CQ356)</f>
        <v>14263.428594444</v>
      </c>
      <c r="CR354" s="768">
        <f>+IF(CQ354=0,0,CQ354/CQ354*100)</f>
        <v>100</v>
      </c>
      <c r="CS354" s="767">
        <f>SUM(CS355:CS356)</f>
        <v>16257.793079601</v>
      </c>
      <c r="CT354" s="768">
        <f>+IF(CS354=0,0,CS354/CS354*100)</f>
        <v>100</v>
      </c>
      <c r="CU354" s="767">
        <f>SUM(CU355:CU356)</f>
        <v>43010.017647494606</v>
      </c>
      <c r="CV354" s="768">
        <f>+IF(CU354=0,0,CU354/CU354*100)</f>
        <v>100</v>
      </c>
      <c r="CW354" s="767">
        <f t="shared" ref="CW354:CW392" si="349">+CM354+CU354</f>
        <v>79689.851723551808</v>
      </c>
      <c r="CX354" s="768">
        <f>+IF(CW354=0,0,CW354/CW354*100)</f>
        <v>100</v>
      </c>
      <c r="CY354" s="767">
        <f>SUM(CY355:CY356)</f>
        <v>15925.940948711301</v>
      </c>
      <c r="CZ354" s="768">
        <f>+IF(CY354=0,0,CY354/CY354*100)</f>
        <v>100</v>
      </c>
      <c r="DA354" s="767">
        <f>SUM(DA355:DA356)</f>
        <v>16486.820306936199</v>
      </c>
      <c r="DB354" s="768">
        <f>+IF(DA354=0,0,DA354/DA354*100)</f>
        <v>100</v>
      </c>
      <c r="DC354" s="767">
        <f>SUM(DC355:DC356)</f>
        <v>17562.822744900601</v>
      </c>
      <c r="DD354" s="768">
        <f>+IF(DC354=0,0,DC354/DC354*100)</f>
        <v>100</v>
      </c>
      <c r="DE354" s="767">
        <f>SUM(DE355:DE356)</f>
        <v>49975.5840005481</v>
      </c>
      <c r="DF354" s="768">
        <f>+IF(DE354=0,0,DE354/DE354*100)</f>
        <v>100</v>
      </c>
      <c r="DG354" s="767">
        <f>SUM(DG355:DG356)</f>
        <v>20911.718503799995</v>
      </c>
      <c r="DH354" s="768">
        <f>+IF(DG354=0,0,DG354/DG354*100)</f>
        <v>100</v>
      </c>
      <c r="DI354" s="767">
        <f>SUM(DI355:DI356)</f>
        <v>23058.75701944</v>
      </c>
      <c r="DJ354" s="768">
        <f>+IF(DI354=0,0,DI354/DI354*100)</f>
        <v>100</v>
      </c>
      <c r="DK354" s="767">
        <f>SUM(DK355:DK356)</f>
        <v>19290.620271776002</v>
      </c>
      <c r="DL354" s="768">
        <f>+IF(DK354=0,0,DK354/DK354*100)</f>
        <v>100</v>
      </c>
      <c r="DM354" s="767">
        <f>SUM(DM355:DM356)</f>
        <v>63261.095795015994</v>
      </c>
      <c r="DN354" s="768">
        <f>+IF(DM354=0,0,DM354/DM354*100)</f>
        <v>100</v>
      </c>
      <c r="DO354" s="767">
        <f t="shared" ref="DO354:DO392" si="350">+DE354+DM354</f>
        <v>113236.67979556409</v>
      </c>
      <c r="DP354" s="768">
        <f>+IF(DO354=0,0,DO354/DO354*100)</f>
        <v>100</v>
      </c>
      <c r="DR354" s="767">
        <f t="shared" ref="DR354:DR397" si="351">+EJ354+FB354</f>
        <v>248546.88851624681</v>
      </c>
      <c r="DS354" s="768">
        <f>+IF(DR354=0,0,DR354/DR354*100)</f>
        <v>100</v>
      </c>
      <c r="DT354" s="767">
        <f>SUM(DT355:DT356)</f>
        <v>20241.031647799318</v>
      </c>
      <c r="DU354" s="768">
        <f>+IF(DT354=0,0,DT354/DT354*100)</f>
        <v>100</v>
      </c>
      <c r="DV354" s="767">
        <f>SUM(DV355:DV356)</f>
        <v>20237.726437536636</v>
      </c>
      <c r="DW354" s="768">
        <f>+IF(DV354=0,0,DV354/DV354*100)</f>
        <v>100</v>
      </c>
      <c r="DX354" s="767">
        <f>SUM(DX355:DX356)</f>
        <v>20306.257860857266</v>
      </c>
      <c r="DY354" s="768">
        <f>+IF(DX354=0,0,DX354/DX354*100)</f>
        <v>100</v>
      </c>
      <c r="DZ354" s="767">
        <f>SUM(DZ355:DZ356)</f>
        <v>60785.01594619322</v>
      </c>
      <c r="EA354" s="768">
        <f>+IF(DZ354=0,0,DZ354/DZ354*100)</f>
        <v>100</v>
      </c>
      <c r="EB354" s="767">
        <f>SUM(EB355:EB356)</f>
        <v>20241.77699472004</v>
      </c>
      <c r="EC354" s="768">
        <f>+IF(EB354=0,0,EB354/EB354*100)</f>
        <v>100</v>
      </c>
      <c r="ED354" s="767">
        <f>SUM(ED355:ED356)</f>
        <v>20124.935470802939</v>
      </c>
      <c r="EE354" s="768">
        <f>+IF(ED354=0,0,ED354/ED354*100)</f>
        <v>100</v>
      </c>
      <c r="EF354" s="767">
        <f>SUM(EF355:EF356)</f>
        <v>20124.436512512519</v>
      </c>
      <c r="EG354" s="768">
        <f>+IF(EF354=0,0,EF354/EF354*100)</f>
        <v>100</v>
      </c>
      <c r="EH354" s="767">
        <f>SUM(EH355:EH356)</f>
        <v>60491.148978035497</v>
      </c>
      <c r="EI354" s="768">
        <f>+IF(EH354=0,0,EH354/EH354*100)</f>
        <v>100</v>
      </c>
      <c r="EJ354" s="767">
        <f t="shared" ref="EJ354:EJ392" si="352">+DZ354+EH354</f>
        <v>121276.16492422871</v>
      </c>
      <c r="EK354" s="768">
        <f>+IF(EJ354=0,0,EJ354/EJ354*100)</f>
        <v>100</v>
      </c>
      <c r="EL354" s="767">
        <f>SUM(EL355:EL356)</f>
        <v>21488.415289972789</v>
      </c>
      <c r="EM354" s="768">
        <f>+IF(EL354=0,0,EL354/EL354*100)</f>
        <v>100</v>
      </c>
      <c r="EN354" s="767">
        <f>SUM(EN355:EN356)</f>
        <v>21275.014012375035</v>
      </c>
      <c r="EO354" s="768">
        <f>+IF(EN354=0,0,EN354/EN354*100)</f>
        <v>100</v>
      </c>
      <c r="EP354" s="767">
        <f>SUM(EP355:EP356)</f>
        <v>21288.754613276094</v>
      </c>
      <c r="EQ354" s="768">
        <f>+IF(EP354=0,0,EP354/EP354*100)</f>
        <v>100</v>
      </c>
      <c r="ER354" s="767">
        <f>SUM(ER355:ER356)</f>
        <v>64052.183915623915</v>
      </c>
      <c r="ES354" s="768">
        <f>+IF(ER354=0,0,ER354/ER354*100)</f>
        <v>100</v>
      </c>
      <c r="ET354" s="767">
        <f>SUM(ET355:ET356)</f>
        <v>21177.685934168094</v>
      </c>
      <c r="EU354" s="768">
        <f>+IF(ET354=0,0,ET354/ET354*100)</f>
        <v>100</v>
      </c>
      <c r="EV354" s="767">
        <f>SUM(EV355:EV356)</f>
        <v>20893.639214116207</v>
      </c>
      <c r="EW354" s="768">
        <f>+IF(EV354=0,0,EV354/EV354*100)</f>
        <v>100</v>
      </c>
      <c r="EX354" s="767">
        <f>SUM(EX355:EX356)</f>
        <v>21147.214528109886</v>
      </c>
      <c r="EY354" s="768">
        <f>+IF(EX354=0,0,EX354/EX354*100)</f>
        <v>100</v>
      </c>
      <c r="EZ354" s="767">
        <f>SUM(EZ355:EZ356)</f>
        <v>63218.53967639419</v>
      </c>
      <c r="FA354" s="768">
        <f>+IF(EZ354=0,0,EZ354/EZ354*100)</f>
        <v>100</v>
      </c>
      <c r="FB354" s="767">
        <f t="shared" ref="FB354:FB392" si="353">+ER354+EZ354</f>
        <v>127270.7235920181</v>
      </c>
      <c r="FC354" s="768">
        <f>+IF(FB354=0,0,FB354/FB354*100)</f>
        <v>100</v>
      </c>
      <c r="FD354" s="767">
        <f>SUM(FD355:FD356)</f>
        <v>188530.39271001104</v>
      </c>
      <c r="FE354" s="768">
        <f>+IF(FD354=0,0,FD354/FD354*100)</f>
        <v>100</v>
      </c>
      <c r="FF354" s="767">
        <f>SUM(FF355:FF356)</f>
        <v>196264.14158557352</v>
      </c>
      <c r="FG354" s="768">
        <f>+IF(FF354=0,0,FF354/FF354*100)</f>
        <v>100</v>
      </c>
      <c r="FH354" s="767">
        <f>SUM(FH355:FH356)</f>
        <v>167007.08289151074</v>
      </c>
      <c r="FI354" s="768">
        <f>+IF(FH354=0,0,FH354/FH354*100)</f>
        <v>100</v>
      </c>
      <c r="FJ354" s="767">
        <f>SUM(FJ355:FJ356)</f>
        <v>238615.87220590751</v>
      </c>
      <c r="FK354" s="768">
        <f>+IF(FJ354=0,0,FJ354/FJ354*100)</f>
        <v>100</v>
      </c>
    </row>
    <row r="355" spans="2:167" s="648" customFormat="1" ht="13.5" customHeight="1">
      <c r="B355" s="769"/>
      <c r="C355" s="731" t="s">
        <v>4784</v>
      </c>
      <c r="D355" s="731"/>
      <c r="E355" s="770">
        <f t="shared" si="340"/>
        <v>89203.478258475399</v>
      </c>
      <c r="F355" s="726">
        <f>+IF(E354=0,0,E355/E354*100)</f>
        <v>100</v>
      </c>
      <c r="G355" s="770">
        <v>3988.4101643130002</v>
      </c>
      <c r="H355" s="726">
        <f>+IF(G354=0,0,G355/G354*100)</f>
        <v>100</v>
      </c>
      <c r="I355" s="770">
        <v>6138.710209339999</v>
      </c>
      <c r="J355" s="726">
        <f>+IF(I354=0,0,I355/I354*100)</f>
        <v>100</v>
      </c>
      <c r="K355" s="770">
        <v>8349.5505080086004</v>
      </c>
      <c r="L355" s="726">
        <f>+IF(K354=0,0,K355/K354*100)</f>
        <v>100</v>
      </c>
      <c r="M355" s="770">
        <f>+G355+I355+K355</f>
        <v>18476.670881661601</v>
      </c>
      <c r="N355" s="726">
        <f>+IF(M354=0,0,M355/M354*100)</f>
        <v>100</v>
      </c>
      <c r="O355" s="770">
        <v>2771.6867334711997</v>
      </c>
      <c r="P355" s="726">
        <f>+IF(O354=0,0,O355/O354*100)</f>
        <v>100</v>
      </c>
      <c r="Q355" s="770">
        <v>4051.0122569650998</v>
      </c>
      <c r="R355" s="726">
        <f>+IF(Q354=0,0,Q355/Q354*100)</f>
        <v>100</v>
      </c>
      <c r="S355" s="770">
        <v>6647.4627528090004</v>
      </c>
      <c r="T355" s="726">
        <f>+IF(S354=0,0,S355/S354*100)</f>
        <v>100</v>
      </c>
      <c r="U355" s="770">
        <f t="shared" si="341"/>
        <v>13470.1617432453</v>
      </c>
      <c r="V355" s="726">
        <f>+IF(U354=0,0,U355/U354*100)</f>
        <v>100</v>
      </c>
      <c r="W355" s="770">
        <f t="shared" si="342"/>
        <v>31946.8326249069</v>
      </c>
      <c r="X355" s="726">
        <f>+IF(W354=0,0,W355/W354*100)</f>
        <v>100</v>
      </c>
      <c r="Y355" s="770">
        <v>7944.3365624062008</v>
      </c>
      <c r="Z355" s="726">
        <f>+IF(Y354=0,0,Y355/Y354*100)</f>
        <v>100</v>
      </c>
      <c r="AA355" s="770">
        <v>9503.8890426879989</v>
      </c>
      <c r="AB355" s="726">
        <f>+IF(AA354=0,0,AA355/AA354*100)</f>
        <v>100</v>
      </c>
      <c r="AC355" s="770">
        <v>10587.257999336798</v>
      </c>
      <c r="AD355" s="726">
        <f>+IF(AC354=0,0,AC355/AC354*100)</f>
        <v>100</v>
      </c>
      <c r="AE355" s="770">
        <f t="shared" si="343"/>
        <v>28035.483604431</v>
      </c>
      <c r="AF355" s="726">
        <f>+IF(AE354=0,0,AE355/AE354*100)</f>
        <v>100</v>
      </c>
      <c r="AG355" s="770">
        <v>10215.4249152758</v>
      </c>
      <c r="AH355" s="726">
        <f>+IF(AG354=0,0,AG355/AG354*100)</f>
        <v>100</v>
      </c>
      <c r="AI355" s="770">
        <v>9807.6555025470007</v>
      </c>
      <c r="AJ355" s="726">
        <f>+IF(AI354=0,0,AI355/AI354*100)</f>
        <v>100</v>
      </c>
      <c r="AK355" s="770">
        <v>9198.0816113147011</v>
      </c>
      <c r="AL355" s="726">
        <f>+IF(AK354=0,0,AK355/AK354*100)</f>
        <v>100</v>
      </c>
      <c r="AM355" s="770">
        <f t="shared" si="344"/>
        <v>29221.1620291375</v>
      </c>
      <c r="AN355" s="726">
        <f>+IF(AM354=0,0,AM355/AM354*100)</f>
        <v>100</v>
      </c>
      <c r="AO355" s="770">
        <f t="shared" si="345"/>
        <v>57256.6456335685</v>
      </c>
      <c r="AP355" s="726">
        <f>+IF(AO354=0,0,AO355/AO354*100)</f>
        <v>100</v>
      </c>
      <c r="AQ355" s="651"/>
      <c r="AR355" s="770">
        <v>118204.18311645382</v>
      </c>
      <c r="AS355" s="726">
        <f>+IF(AR354=0,0,AR355/AR354*100)</f>
        <v>100</v>
      </c>
      <c r="AT355" s="770">
        <v>10474.210390388802</v>
      </c>
      <c r="AU355" s="726">
        <f>+IF(AT354=0,0,AT355/AT354*100)</f>
        <v>100</v>
      </c>
      <c r="AV355" s="770">
        <v>11082.452559600999</v>
      </c>
      <c r="AW355" s="726">
        <f>+IF(AV354=0,0,AV355/AV354*100)</f>
        <v>100</v>
      </c>
      <c r="AX355" s="770">
        <v>12403.538472657601</v>
      </c>
      <c r="AY355" s="726">
        <f>+IF(AX354=0,0,AX355/AX354*100)</f>
        <v>100</v>
      </c>
      <c r="AZ355" s="770">
        <f>+AT355+AV355+AX355</f>
        <v>33960.201422647398</v>
      </c>
      <c r="BA355" s="726">
        <f>+IF(AZ354=0,0,AZ355/AZ354*100)</f>
        <v>100</v>
      </c>
      <c r="BB355" s="770">
        <v>10512.6554202888</v>
      </c>
      <c r="BC355" s="726">
        <f>+IF(BB354=0,0,BB355/BB354*100)</f>
        <v>100</v>
      </c>
      <c r="BD355" s="770">
        <v>8092.3230427769013</v>
      </c>
      <c r="BE355" s="726">
        <f>+IF(BD354=0,0,BD355/BD354*100)</f>
        <v>100</v>
      </c>
      <c r="BF355" s="770">
        <v>8846.2340330092993</v>
      </c>
      <c r="BG355" s="726">
        <f>+IF(BF354=0,0,BF355/BF354*100)</f>
        <v>100</v>
      </c>
      <c r="BH355" s="770">
        <f>+BB355+BD355+BF355</f>
        <v>27451.212496075001</v>
      </c>
      <c r="BI355" s="726">
        <f>+IF(BH354=0,0,BH355/BH354*100)</f>
        <v>100</v>
      </c>
      <c r="BJ355" s="770">
        <f t="shared" si="346"/>
        <v>61411.413918722399</v>
      </c>
      <c r="BK355" s="726">
        <f>+IF(BJ354=0,0,BJ355/BJ354*100)</f>
        <v>100</v>
      </c>
      <c r="BL355" s="770">
        <v>8142.2456004282003</v>
      </c>
      <c r="BM355" s="726">
        <f>+IF(BL354=0,0,BL355/BL354*100)</f>
        <v>100</v>
      </c>
      <c r="BN355" s="770">
        <v>5469.3587165303998</v>
      </c>
      <c r="BO355" s="726">
        <f>+IF(BN354=0,0,BN355/BN354*100)</f>
        <v>100</v>
      </c>
      <c r="BP355" s="770">
        <v>11753.487374834</v>
      </c>
      <c r="BQ355" s="726">
        <f>+IF(BP354=0,0,BP355/BP354*100)</f>
        <v>100</v>
      </c>
      <c r="BR355" s="770">
        <f>+BL355+BN355+BP355</f>
        <v>25365.091691792601</v>
      </c>
      <c r="BS355" s="726">
        <f>+IF(BR354=0,0,BR355/BR354*100)</f>
        <v>100</v>
      </c>
      <c r="BT355" s="770">
        <v>10876.907453833501</v>
      </c>
      <c r="BU355" s="726">
        <f>+IF(BT354=0,0,BT355/BT354*100)</f>
        <v>100</v>
      </c>
      <c r="BV355" s="770">
        <v>10211.640591441201</v>
      </c>
      <c r="BW355" s="726">
        <f>+IF(BV354=0,0,BV355/BV354*100)</f>
        <v>100</v>
      </c>
      <c r="BX355" s="770">
        <v>10339.129460664099</v>
      </c>
      <c r="BY355" s="726">
        <f>+IF(BX354=0,0,BX355/BX354*100)</f>
        <v>100</v>
      </c>
      <c r="BZ355" s="770">
        <f>+BT355+BV355+BX355</f>
        <v>31427.677505938798</v>
      </c>
      <c r="CA355" s="726">
        <f>+IF(BZ354=0,0,BZ355/BZ354*100)</f>
        <v>100</v>
      </c>
      <c r="CB355" s="770">
        <f t="shared" si="347"/>
        <v>56792.769197731395</v>
      </c>
      <c r="CC355" s="726">
        <f>+IF(CB354=0,0,CB355/CB354*100)</f>
        <v>100</v>
      </c>
      <c r="CE355" s="770">
        <f t="shared" si="348"/>
        <v>192926.5315191159</v>
      </c>
      <c r="CF355" s="726">
        <f>+IF(CE354=0,0,CE355/CE354*100)</f>
        <v>100</v>
      </c>
      <c r="CG355" s="770">
        <v>12036.7292752912</v>
      </c>
      <c r="CH355" s="726">
        <f>+IF(CG354=0,0,CG355/CG354*100)</f>
        <v>100</v>
      </c>
      <c r="CI355" s="770">
        <v>11983.451431964999</v>
      </c>
      <c r="CJ355" s="726">
        <f>+IF(CI354=0,0,CI355/CI354*100)</f>
        <v>100</v>
      </c>
      <c r="CK355" s="770">
        <v>12659.653368801</v>
      </c>
      <c r="CL355" s="726">
        <f>+IF(CK354=0,0,CK355/CK354*100)</f>
        <v>100</v>
      </c>
      <c r="CM355" s="770">
        <f>+CG355+CI355+CK355</f>
        <v>36679.834076057203</v>
      </c>
      <c r="CN355" s="726">
        <f>+IF(CM354=0,0,CM355/CM354*100)</f>
        <v>100</v>
      </c>
      <c r="CO355" s="770">
        <v>12488.7959734496</v>
      </c>
      <c r="CP355" s="726">
        <f>+IF(CO354=0,0,CO355/CO354*100)</f>
        <v>100</v>
      </c>
      <c r="CQ355" s="770">
        <v>14263.428594444</v>
      </c>
      <c r="CR355" s="726">
        <f>+IF(CQ354=0,0,CQ355/CQ354*100)</f>
        <v>100</v>
      </c>
      <c r="CS355" s="770">
        <v>16257.793079601</v>
      </c>
      <c r="CT355" s="726">
        <f>+IF(CS354=0,0,CS355/CS354*100)</f>
        <v>100</v>
      </c>
      <c r="CU355" s="770">
        <f>+CO355+CQ355+CS355</f>
        <v>43010.017647494606</v>
      </c>
      <c r="CV355" s="726">
        <f>+IF(CU354=0,0,CU355/CU354*100)</f>
        <v>100</v>
      </c>
      <c r="CW355" s="770">
        <f t="shared" si="349"/>
        <v>79689.851723551808</v>
      </c>
      <c r="CX355" s="726">
        <f>+IF(CW354=0,0,CW355/CW354*100)</f>
        <v>100</v>
      </c>
      <c r="CY355" s="770">
        <v>15925.940948711301</v>
      </c>
      <c r="CZ355" s="726">
        <f>+IF(CY354=0,0,CY355/CY354*100)</f>
        <v>100</v>
      </c>
      <c r="DA355" s="770">
        <v>16486.820306936199</v>
      </c>
      <c r="DB355" s="726">
        <f>+IF(DA354=0,0,DA355/DA354*100)</f>
        <v>100</v>
      </c>
      <c r="DC355" s="770">
        <v>17562.822744900601</v>
      </c>
      <c r="DD355" s="726">
        <f>+IF(DC354=0,0,DC355/DC354*100)</f>
        <v>100</v>
      </c>
      <c r="DE355" s="770">
        <f>+CY355+DA355+DC355</f>
        <v>49975.5840005481</v>
      </c>
      <c r="DF355" s="726">
        <f>+IF(DE354=0,0,DE355/DE354*100)</f>
        <v>100</v>
      </c>
      <c r="DG355" s="770">
        <v>20911.718503799995</v>
      </c>
      <c r="DH355" s="726">
        <f>+IF(DG354=0,0,DG355/DG354*100)</f>
        <v>100</v>
      </c>
      <c r="DI355" s="770">
        <v>23058.75701944</v>
      </c>
      <c r="DJ355" s="726">
        <f>+IF(DI354=0,0,DI355/DI354*100)</f>
        <v>100</v>
      </c>
      <c r="DK355" s="770">
        <v>19290.620271776002</v>
      </c>
      <c r="DL355" s="726">
        <f>+IF(DK354=0,0,DK355/DK354*100)</f>
        <v>100</v>
      </c>
      <c r="DM355" s="770">
        <f>+DG355+DI355+DK355</f>
        <v>63261.095795015994</v>
      </c>
      <c r="DN355" s="726">
        <f>+IF(DM354=0,0,DM355/DM354*100)</f>
        <v>100</v>
      </c>
      <c r="DO355" s="770">
        <f t="shared" si="350"/>
        <v>113236.67979556409</v>
      </c>
      <c r="DP355" s="726">
        <f>+IF(DO354=0,0,DO355/DO354*100)</f>
        <v>100</v>
      </c>
      <c r="DR355" s="770">
        <f t="shared" si="351"/>
        <v>248546.88851624681</v>
      </c>
      <c r="DS355" s="726">
        <f>+IF(DR354=0,0,DR355/DR354*100)</f>
        <v>100</v>
      </c>
      <c r="DT355" s="770">
        <v>20241.031647799318</v>
      </c>
      <c r="DU355" s="726">
        <f>+IF(DT354=0,0,DT355/DT354*100)</f>
        <v>100</v>
      </c>
      <c r="DV355" s="770">
        <v>20237.726437536636</v>
      </c>
      <c r="DW355" s="726">
        <f>+IF(DV354=0,0,DV355/DV354*100)</f>
        <v>100</v>
      </c>
      <c r="DX355" s="770">
        <v>20306.257860857266</v>
      </c>
      <c r="DY355" s="726">
        <f>+IF(DX354=0,0,DX355/DX354*100)</f>
        <v>100</v>
      </c>
      <c r="DZ355" s="770">
        <f>+DT355+DV355+DX355</f>
        <v>60785.01594619322</v>
      </c>
      <c r="EA355" s="726">
        <f>+IF(DZ354=0,0,DZ355/DZ354*100)</f>
        <v>100</v>
      </c>
      <c r="EB355" s="770">
        <v>20241.77699472004</v>
      </c>
      <c r="EC355" s="726">
        <f>+IF(EB354=0,0,EB355/EB354*100)</f>
        <v>100</v>
      </c>
      <c r="ED355" s="770">
        <v>20124.935470802939</v>
      </c>
      <c r="EE355" s="726">
        <f>+IF(ED354=0,0,ED355/ED354*100)</f>
        <v>100</v>
      </c>
      <c r="EF355" s="770">
        <v>20124.436512512519</v>
      </c>
      <c r="EG355" s="726">
        <f>+IF(EF354=0,0,EF355/EF354*100)</f>
        <v>100</v>
      </c>
      <c r="EH355" s="770">
        <f>+EB355+ED355+EF355</f>
        <v>60491.148978035497</v>
      </c>
      <c r="EI355" s="726">
        <f>+IF(EH354=0,0,EH355/EH354*100)</f>
        <v>100</v>
      </c>
      <c r="EJ355" s="770">
        <f t="shared" si="352"/>
        <v>121276.16492422871</v>
      </c>
      <c r="EK355" s="726">
        <f>+IF(EJ354=0,0,EJ355/EJ354*100)</f>
        <v>100</v>
      </c>
      <c r="EL355" s="770">
        <v>21488.415289972789</v>
      </c>
      <c r="EM355" s="726">
        <f>+IF(EL354=0,0,EL355/EL354*100)</f>
        <v>100</v>
      </c>
      <c r="EN355" s="770">
        <v>21275.014012375035</v>
      </c>
      <c r="EO355" s="726">
        <f>+IF(EN354=0,0,EN355/EN354*100)</f>
        <v>100</v>
      </c>
      <c r="EP355" s="770">
        <v>21288.754613276094</v>
      </c>
      <c r="EQ355" s="726">
        <f>+IF(EP354=0,0,EP355/EP354*100)</f>
        <v>100</v>
      </c>
      <c r="ER355" s="770">
        <f>+EL355+EN355+EP355</f>
        <v>64052.183915623915</v>
      </c>
      <c r="ES355" s="726">
        <f>+IF(ER354=0,0,ER355/ER354*100)</f>
        <v>100</v>
      </c>
      <c r="ET355" s="770">
        <v>21177.685934168094</v>
      </c>
      <c r="EU355" s="726">
        <f>+IF(ET354=0,0,ET355/ET354*100)</f>
        <v>100</v>
      </c>
      <c r="EV355" s="770">
        <v>20893.639214116207</v>
      </c>
      <c r="EW355" s="726">
        <f>+IF(EV354=0,0,EV355/EV354*100)</f>
        <v>100</v>
      </c>
      <c r="EX355" s="770">
        <v>21147.214528109886</v>
      </c>
      <c r="EY355" s="726">
        <f>+IF(EX354=0,0,EX355/EX354*100)</f>
        <v>100</v>
      </c>
      <c r="EZ355" s="770">
        <f>+ET355+EV355+EX355</f>
        <v>63218.53967639419</v>
      </c>
      <c r="FA355" s="726">
        <f>+IF(EZ354=0,0,EZ355/EZ354*100)</f>
        <v>100</v>
      </c>
      <c r="FB355" s="770">
        <f t="shared" si="353"/>
        <v>127270.7235920181</v>
      </c>
      <c r="FC355" s="726">
        <f>+IF(FB354=0,0,FB355/FB354*100)</f>
        <v>100</v>
      </c>
      <c r="FD355" s="770">
        <v>188530.39271001104</v>
      </c>
      <c r="FE355" s="726">
        <f>+IF(FD354=0,0,FD355/FD354*100)</f>
        <v>100</v>
      </c>
      <c r="FF355" s="770">
        <v>196264.14158557352</v>
      </c>
      <c r="FG355" s="726">
        <f>+IF(FF354=0,0,FF355/FF354*100)</f>
        <v>100</v>
      </c>
      <c r="FH355" s="770">
        <v>167007.08289151074</v>
      </c>
      <c r="FI355" s="726">
        <f>+IF(FH354=0,0,FH355/FH354*100)</f>
        <v>100</v>
      </c>
      <c r="FJ355" s="770">
        <v>238615.87220590751</v>
      </c>
      <c r="FK355" s="726">
        <f>+IF(FJ354=0,0,FJ355/FJ354*100)</f>
        <v>100</v>
      </c>
    </row>
    <row r="356" spans="2:167" s="648" customFormat="1" ht="13.5" customHeight="1">
      <c r="B356" s="769"/>
      <c r="C356" s="771" t="s">
        <v>4785</v>
      </c>
      <c r="D356" s="769"/>
      <c r="E356" s="772">
        <f t="shared" si="340"/>
        <v>0</v>
      </c>
      <c r="F356" s="737">
        <f>+IF(E354=0,0,E356/E354*100)</f>
        <v>0</v>
      </c>
      <c r="G356" s="772">
        <v>0</v>
      </c>
      <c r="H356" s="737">
        <f>+IF(G354=0,0,G356/G354*100)</f>
        <v>0</v>
      </c>
      <c r="I356" s="772">
        <v>0</v>
      </c>
      <c r="J356" s="737">
        <f>+IF(I354=0,0,I356/I354*100)</f>
        <v>0</v>
      </c>
      <c r="K356" s="772">
        <v>0</v>
      </c>
      <c r="L356" s="737">
        <f>+IF(K354=0,0,K356/K354*100)</f>
        <v>0</v>
      </c>
      <c r="M356" s="772">
        <f>+G356+I356+K356</f>
        <v>0</v>
      </c>
      <c r="N356" s="737">
        <f>+IF(M354=0,0,M356/M354*100)</f>
        <v>0</v>
      </c>
      <c r="O356" s="772">
        <v>0</v>
      </c>
      <c r="P356" s="737">
        <f>+IF(O354=0,0,O356/O354*100)</f>
        <v>0</v>
      </c>
      <c r="Q356" s="772">
        <v>0</v>
      </c>
      <c r="R356" s="737">
        <f>+IF(Q354=0,0,Q356/Q354*100)</f>
        <v>0</v>
      </c>
      <c r="S356" s="772">
        <v>0</v>
      </c>
      <c r="T356" s="737">
        <f>+IF(S354=0,0,S356/S354*100)</f>
        <v>0</v>
      </c>
      <c r="U356" s="772">
        <f t="shared" si="341"/>
        <v>0</v>
      </c>
      <c r="V356" s="737">
        <f>+IF(U354=0,0,U356/U354*100)</f>
        <v>0</v>
      </c>
      <c r="W356" s="772">
        <f t="shared" si="342"/>
        <v>0</v>
      </c>
      <c r="X356" s="737">
        <f>+IF(W354=0,0,W356/W354*100)</f>
        <v>0</v>
      </c>
      <c r="Y356" s="772">
        <v>0</v>
      </c>
      <c r="Z356" s="737">
        <f>+IF(Y354=0,0,Y356/Y354*100)</f>
        <v>0</v>
      </c>
      <c r="AA356" s="772">
        <v>0</v>
      </c>
      <c r="AB356" s="737">
        <f>+IF(AA354=0,0,AA356/AA354*100)</f>
        <v>0</v>
      </c>
      <c r="AC356" s="772">
        <v>0</v>
      </c>
      <c r="AD356" s="737">
        <f>+IF(AC354=0,0,AC356/AC354*100)</f>
        <v>0</v>
      </c>
      <c r="AE356" s="772">
        <f t="shared" si="343"/>
        <v>0</v>
      </c>
      <c r="AF356" s="737">
        <f>+IF(AE354=0,0,AE356/AE354*100)</f>
        <v>0</v>
      </c>
      <c r="AG356" s="772">
        <v>0</v>
      </c>
      <c r="AH356" s="737">
        <f>+IF(AG354=0,0,AG356/AG354*100)</f>
        <v>0</v>
      </c>
      <c r="AI356" s="772">
        <v>0</v>
      </c>
      <c r="AJ356" s="737">
        <f>+IF(AI354=0,0,AI356/AI354*100)</f>
        <v>0</v>
      </c>
      <c r="AK356" s="772">
        <v>0</v>
      </c>
      <c r="AL356" s="737">
        <f>+IF(AK354=0,0,AK356/AK354*100)</f>
        <v>0</v>
      </c>
      <c r="AM356" s="772">
        <f t="shared" si="344"/>
        <v>0</v>
      </c>
      <c r="AN356" s="737">
        <f>+IF(AM354=0,0,AM356/AM354*100)</f>
        <v>0</v>
      </c>
      <c r="AO356" s="772">
        <f t="shared" si="345"/>
        <v>0</v>
      </c>
      <c r="AP356" s="737">
        <f>+IF(AO354=0,0,AO356/AO354*100)</f>
        <v>0</v>
      </c>
      <c r="AQ356" s="651"/>
      <c r="AR356" s="772">
        <v>0</v>
      </c>
      <c r="AS356" s="737">
        <f>+IF(AR354=0,0,AR356/AR354*100)</f>
        <v>0</v>
      </c>
      <c r="AT356" s="772">
        <v>0</v>
      </c>
      <c r="AU356" s="737">
        <f>+IF(AT354=0,0,AT356/AT354*100)</f>
        <v>0</v>
      </c>
      <c r="AV356" s="772">
        <v>0</v>
      </c>
      <c r="AW356" s="737">
        <f>+IF(AV354=0,0,AV356/AV354*100)</f>
        <v>0</v>
      </c>
      <c r="AX356" s="772">
        <v>0</v>
      </c>
      <c r="AY356" s="737">
        <f>+IF(AX354=0,0,AX356/AX354*100)</f>
        <v>0</v>
      </c>
      <c r="AZ356" s="772">
        <f>+AT356+AV356+AX356</f>
        <v>0</v>
      </c>
      <c r="BA356" s="737">
        <f>+IF(AZ354=0,0,AZ356/AZ354*100)</f>
        <v>0</v>
      </c>
      <c r="BB356" s="772">
        <v>0</v>
      </c>
      <c r="BC356" s="737">
        <f>+IF(BB354=0,0,BB356/BB354*100)</f>
        <v>0</v>
      </c>
      <c r="BD356" s="772">
        <v>0</v>
      </c>
      <c r="BE356" s="737">
        <f>+IF(BD354=0,0,BD356/BD354*100)</f>
        <v>0</v>
      </c>
      <c r="BF356" s="772">
        <v>0</v>
      </c>
      <c r="BG356" s="737">
        <f>+IF(BF354=0,0,BF356/BF354*100)</f>
        <v>0</v>
      </c>
      <c r="BH356" s="772">
        <f>+BB356+BD356+BF356</f>
        <v>0</v>
      </c>
      <c r="BI356" s="737">
        <f>+IF(BH354=0,0,BH356/BH354*100)</f>
        <v>0</v>
      </c>
      <c r="BJ356" s="772">
        <f t="shared" si="346"/>
        <v>0</v>
      </c>
      <c r="BK356" s="737">
        <f>+IF(BJ354=0,0,BJ356/BJ354*100)</f>
        <v>0</v>
      </c>
      <c r="BL356" s="772">
        <v>0</v>
      </c>
      <c r="BM356" s="737">
        <f>+IF(BL354=0,0,BL356/BL354*100)</f>
        <v>0</v>
      </c>
      <c r="BN356" s="772">
        <v>0</v>
      </c>
      <c r="BO356" s="737">
        <f>+IF(BN354=0,0,BN356/BN354*100)</f>
        <v>0</v>
      </c>
      <c r="BP356" s="772">
        <v>0</v>
      </c>
      <c r="BQ356" s="737">
        <f>+IF(BP354=0,0,BP356/BP354*100)</f>
        <v>0</v>
      </c>
      <c r="BR356" s="772">
        <f>+BL356+BN356+BP356</f>
        <v>0</v>
      </c>
      <c r="BS356" s="737">
        <f>+IF(BR354=0,0,BR356/BR354*100)</f>
        <v>0</v>
      </c>
      <c r="BT356" s="772">
        <v>0</v>
      </c>
      <c r="BU356" s="737">
        <f>+IF(BT354=0,0,BT356/BT354*100)</f>
        <v>0</v>
      </c>
      <c r="BV356" s="772">
        <v>0</v>
      </c>
      <c r="BW356" s="737">
        <f>+IF(BV354=0,0,BV356/BV354*100)</f>
        <v>0</v>
      </c>
      <c r="BX356" s="772">
        <v>0</v>
      </c>
      <c r="BY356" s="737">
        <f>+IF(BX354=0,0,BX356/BX354*100)</f>
        <v>0</v>
      </c>
      <c r="BZ356" s="772">
        <f>+BT356+BV356+BX356</f>
        <v>0</v>
      </c>
      <c r="CA356" s="737">
        <f>+IF(BZ354=0,0,BZ356/BZ354*100)</f>
        <v>0</v>
      </c>
      <c r="CB356" s="772">
        <f t="shared" si="347"/>
        <v>0</v>
      </c>
      <c r="CC356" s="737">
        <f>+IF(CB354=0,0,CB356/CB354*100)</f>
        <v>0</v>
      </c>
      <c r="CE356" s="772">
        <f t="shared" si="348"/>
        <v>0</v>
      </c>
      <c r="CF356" s="737">
        <f>+IF(CE354=0,0,CE356/CE354*100)</f>
        <v>0</v>
      </c>
      <c r="CG356" s="772">
        <v>0</v>
      </c>
      <c r="CH356" s="737">
        <f>+IF(CG354=0,0,CG356/CG354*100)</f>
        <v>0</v>
      </c>
      <c r="CI356" s="772">
        <v>0</v>
      </c>
      <c r="CJ356" s="737">
        <f>+IF(CI354=0,0,CI356/CI354*100)</f>
        <v>0</v>
      </c>
      <c r="CK356" s="772">
        <v>0</v>
      </c>
      <c r="CL356" s="737">
        <f>+IF(CK354=0,0,CK356/CK354*100)</f>
        <v>0</v>
      </c>
      <c r="CM356" s="772">
        <f>+CG356+CI356+CK356</f>
        <v>0</v>
      </c>
      <c r="CN356" s="737">
        <f>+IF(CM354=0,0,CM356/CM354*100)</f>
        <v>0</v>
      </c>
      <c r="CO356" s="772">
        <v>0</v>
      </c>
      <c r="CP356" s="737">
        <f>+IF(CO354=0,0,CO356/CO354*100)</f>
        <v>0</v>
      </c>
      <c r="CQ356" s="772">
        <v>0</v>
      </c>
      <c r="CR356" s="737">
        <f>+IF(CQ354=0,0,CQ356/CQ354*100)</f>
        <v>0</v>
      </c>
      <c r="CS356" s="772">
        <v>0</v>
      </c>
      <c r="CT356" s="737">
        <f>+IF(CS354=0,0,CS356/CS354*100)</f>
        <v>0</v>
      </c>
      <c r="CU356" s="772">
        <f>+CO356+CQ356+CS356</f>
        <v>0</v>
      </c>
      <c r="CV356" s="737">
        <f>+IF(CU354=0,0,CU356/CU354*100)</f>
        <v>0</v>
      </c>
      <c r="CW356" s="772">
        <f t="shared" si="349"/>
        <v>0</v>
      </c>
      <c r="CX356" s="737">
        <f>+IF(CW354=0,0,CW356/CW354*100)</f>
        <v>0</v>
      </c>
      <c r="CY356" s="772">
        <v>0</v>
      </c>
      <c r="CZ356" s="737">
        <f>+IF(CY354=0,0,CY356/CY354*100)</f>
        <v>0</v>
      </c>
      <c r="DA356" s="772">
        <v>0</v>
      </c>
      <c r="DB356" s="737">
        <f>+IF(DA354=0,0,DA356/DA354*100)</f>
        <v>0</v>
      </c>
      <c r="DC356" s="772">
        <v>0</v>
      </c>
      <c r="DD356" s="737">
        <f>+IF(DC354=0,0,DC356/DC354*100)</f>
        <v>0</v>
      </c>
      <c r="DE356" s="772">
        <f>+CY356+DA356+DC356</f>
        <v>0</v>
      </c>
      <c r="DF356" s="737">
        <f>+IF(DE354=0,0,DE356/DE354*100)</f>
        <v>0</v>
      </c>
      <c r="DG356" s="772">
        <v>0</v>
      </c>
      <c r="DH356" s="737">
        <f>+IF(DG354=0,0,DG356/DG354*100)</f>
        <v>0</v>
      </c>
      <c r="DI356" s="772">
        <v>0</v>
      </c>
      <c r="DJ356" s="737">
        <f>+IF(DI354=0,0,DI356/DI354*100)</f>
        <v>0</v>
      </c>
      <c r="DK356" s="772">
        <v>0</v>
      </c>
      <c r="DL356" s="737">
        <f>+IF(DK354=0,0,DK356/DK354*100)</f>
        <v>0</v>
      </c>
      <c r="DM356" s="772">
        <f>+DG356+DI356+DK356</f>
        <v>0</v>
      </c>
      <c r="DN356" s="737">
        <f>+IF(DM354=0,0,DM356/DM354*100)</f>
        <v>0</v>
      </c>
      <c r="DO356" s="772">
        <f t="shared" si="350"/>
        <v>0</v>
      </c>
      <c r="DP356" s="737">
        <f>+IF(DO354=0,0,DO356/DO354*100)</f>
        <v>0</v>
      </c>
      <c r="DR356" s="772">
        <f t="shared" si="351"/>
        <v>0</v>
      </c>
      <c r="DS356" s="737">
        <f>+IF(DR354=0,0,DR356/DR354*100)</f>
        <v>0</v>
      </c>
      <c r="DT356" s="772">
        <v>0</v>
      </c>
      <c r="DU356" s="737">
        <f>+IF(DT354=0,0,DT356/DT354*100)</f>
        <v>0</v>
      </c>
      <c r="DV356" s="772">
        <v>0</v>
      </c>
      <c r="DW356" s="737">
        <f>+IF(DV354=0,0,DV356/DV354*100)</f>
        <v>0</v>
      </c>
      <c r="DX356" s="772">
        <v>0</v>
      </c>
      <c r="DY356" s="737">
        <f>+IF(DX354=0,0,DX356/DX354*100)</f>
        <v>0</v>
      </c>
      <c r="DZ356" s="772">
        <f>+DT356+DV356+DX356</f>
        <v>0</v>
      </c>
      <c r="EA356" s="737">
        <f>+IF(DZ354=0,0,DZ356/DZ354*100)</f>
        <v>0</v>
      </c>
      <c r="EB356" s="772">
        <v>0</v>
      </c>
      <c r="EC356" s="737">
        <f>+IF(EB354=0,0,EB356/EB354*100)</f>
        <v>0</v>
      </c>
      <c r="ED356" s="772">
        <v>0</v>
      </c>
      <c r="EE356" s="737">
        <f>+IF(ED354=0,0,ED356/ED354*100)</f>
        <v>0</v>
      </c>
      <c r="EF356" s="772">
        <v>0</v>
      </c>
      <c r="EG356" s="737">
        <f>+IF(EF354=0,0,EF356/EF354*100)</f>
        <v>0</v>
      </c>
      <c r="EH356" s="772">
        <f>+EB356+ED356+EF356</f>
        <v>0</v>
      </c>
      <c r="EI356" s="737">
        <f>+IF(EH354=0,0,EH356/EH354*100)</f>
        <v>0</v>
      </c>
      <c r="EJ356" s="772">
        <f t="shared" si="352"/>
        <v>0</v>
      </c>
      <c r="EK356" s="737">
        <f>+IF(EJ354=0,0,EJ356/EJ354*100)</f>
        <v>0</v>
      </c>
      <c r="EL356" s="772">
        <v>0</v>
      </c>
      <c r="EM356" s="737">
        <f>+IF(EL354=0,0,EL356/EL354*100)</f>
        <v>0</v>
      </c>
      <c r="EN356" s="772">
        <v>0</v>
      </c>
      <c r="EO356" s="737">
        <f>+IF(EN354=0,0,EN356/EN354*100)</f>
        <v>0</v>
      </c>
      <c r="EP356" s="772">
        <v>0</v>
      </c>
      <c r="EQ356" s="737">
        <f>+IF(EP354=0,0,EP356/EP354*100)</f>
        <v>0</v>
      </c>
      <c r="ER356" s="772">
        <f>+EL356+EN356+EP356</f>
        <v>0</v>
      </c>
      <c r="ES356" s="737">
        <f>+IF(ER354=0,0,ER356/ER354*100)</f>
        <v>0</v>
      </c>
      <c r="ET356" s="772">
        <v>0</v>
      </c>
      <c r="EU356" s="737">
        <f>+IF(ET354=0,0,ET356/ET354*100)</f>
        <v>0</v>
      </c>
      <c r="EV356" s="772">
        <v>0</v>
      </c>
      <c r="EW356" s="737">
        <f>+IF(EV354=0,0,EV356/EV354*100)</f>
        <v>0</v>
      </c>
      <c r="EX356" s="772">
        <v>0</v>
      </c>
      <c r="EY356" s="737">
        <f>+IF(EX354=0,0,EX356/EX354*100)</f>
        <v>0</v>
      </c>
      <c r="EZ356" s="772">
        <f>+ET356+EV356+EX356</f>
        <v>0</v>
      </c>
      <c r="FA356" s="737">
        <f>+IF(EZ354=0,0,EZ356/EZ354*100)</f>
        <v>0</v>
      </c>
      <c r="FB356" s="772">
        <f t="shared" si="353"/>
        <v>0</v>
      </c>
      <c r="FC356" s="737">
        <f>+IF(FB354=0,0,FB356/FB354*100)</f>
        <v>0</v>
      </c>
      <c r="FD356" s="772">
        <v>0</v>
      </c>
      <c r="FE356" s="737">
        <f>+IF(FD354=0,0,FD356/FD354*100)</f>
        <v>0</v>
      </c>
      <c r="FF356" s="772">
        <v>0</v>
      </c>
      <c r="FG356" s="737">
        <f>+IF(FF354=0,0,FF356/FF354*100)</f>
        <v>0</v>
      </c>
      <c r="FH356" s="772">
        <v>0</v>
      </c>
      <c r="FI356" s="737">
        <f>+IF(FH354=0,0,FH356/FH354*100)</f>
        <v>0</v>
      </c>
      <c r="FJ356" s="772">
        <v>0</v>
      </c>
      <c r="FK356" s="737">
        <f>+IF(FJ354=0,0,FJ356/FJ354*100)</f>
        <v>0</v>
      </c>
    </row>
    <row r="357" spans="2:167" s="758" customFormat="1" ht="13.5" customHeight="1">
      <c r="B357" s="765" t="s">
        <v>4786</v>
      </c>
      <c r="C357" s="773"/>
      <c r="D357" s="773"/>
      <c r="E357" s="774">
        <f t="shared" si="340"/>
        <v>67224.36145529004</v>
      </c>
      <c r="F357" s="775">
        <f>+IF(E354=0,0,E357/E354*100)</f>
        <v>75.360695308877055</v>
      </c>
      <c r="G357" s="767">
        <f>SUM(G358:G359)</f>
        <v>3437.0245269083944</v>
      </c>
      <c r="H357" s="775">
        <f>+IF(G354=0,0,G357/G354*100)</f>
        <v>86.175302571981547</v>
      </c>
      <c r="I357" s="767">
        <f>SUM(I358:I359)</f>
        <v>4727.0148915653363</v>
      </c>
      <c r="J357" s="775">
        <f>+IF(I354=0,0,I357/I354*100)</f>
        <v>77.003388828702484</v>
      </c>
      <c r="K357" s="767">
        <f>SUM(K358:K359)</f>
        <v>6300.731697847079</v>
      </c>
      <c r="L357" s="775">
        <f>+IF(K354=0,0,K357/K354*100)</f>
        <v>75.461926864250174</v>
      </c>
      <c r="M357" s="774">
        <f>+G357+I357+K357</f>
        <v>14464.77111632081</v>
      </c>
      <c r="N357" s="775">
        <f>+IF(M354=0,0,M357/M354*100)</f>
        <v>78.286674092773566</v>
      </c>
      <c r="O357" s="767">
        <f>SUM(O358:O359)</f>
        <v>2051.4861667941236</v>
      </c>
      <c r="P357" s="775">
        <f>+IF(O354=0,0,O357/O354*100)</f>
        <v>74.015802075326434</v>
      </c>
      <c r="Q357" s="767">
        <f>SUM(Q358:Q359)</f>
        <v>2879.7803479702634</v>
      </c>
      <c r="R357" s="775">
        <f>+IF(Q354=0,0,Q357/Q354*100)</f>
        <v>71.087919890119295</v>
      </c>
      <c r="S357" s="767">
        <f>SUM(S358:S359)</f>
        <v>5055.7053819920557</v>
      </c>
      <c r="T357" s="775">
        <f>+IF(S354=0,0,S357/S354*100)</f>
        <v>76.054662808839055</v>
      </c>
      <c r="U357" s="774">
        <f t="shared" si="341"/>
        <v>9986.971896756444</v>
      </c>
      <c r="V357" s="775">
        <f>+IF(U354=0,0,U357/U354*100)</f>
        <v>74.141440074128852</v>
      </c>
      <c r="W357" s="774">
        <f t="shared" si="342"/>
        <v>24451.743013077255</v>
      </c>
      <c r="X357" s="775">
        <f>+IF(W354=0,0,W357/W354*100)</f>
        <v>76.538864744963163</v>
      </c>
      <c r="Y357" s="767">
        <f>SUM(Y358:Y359)</f>
        <v>6057.9685957902639</v>
      </c>
      <c r="Z357" s="775">
        <f>+IF(Y354=0,0,Y357/Y354*100)</f>
        <v>76.255185668460797</v>
      </c>
      <c r="AA357" s="767">
        <f>SUM(AA358:AA359)</f>
        <v>7403.6319890225495</v>
      </c>
      <c r="AB357" s="775">
        <f>+IF(AA354=0,0,AA357/AA354*100)</f>
        <v>77.901077714271892</v>
      </c>
      <c r="AC357" s="767">
        <f>SUM(AC358:AC359)</f>
        <v>7940.0477437648569</v>
      </c>
      <c r="AD357" s="775">
        <f>+IF(AC354=0,0,AC357/AC354*100)</f>
        <v>74.996261961900174</v>
      </c>
      <c r="AE357" s="774">
        <f t="shared" si="343"/>
        <v>21401.64832857767</v>
      </c>
      <c r="AF357" s="775">
        <f>+IF(AE354=0,0,AE357/AE354*100)</f>
        <v>76.337717695710253</v>
      </c>
      <c r="AG357" s="767">
        <f>SUM(AG358:AG359)</f>
        <v>7345.9693092757534</v>
      </c>
      <c r="AH357" s="775">
        <f>+IF(AG354=0,0,AG357/AG354*100)</f>
        <v>71.910560453445655</v>
      </c>
      <c r="AI357" s="767">
        <f>SUM(AI358:AI359)</f>
        <v>7131.0351761341653</v>
      </c>
      <c r="AJ357" s="775">
        <f>+IF(AI354=0,0,AI357/AI354*100)</f>
        <v>72.708866805958579</v>
      </c>
      <c r="AK357" s="767">
        <f>SUM(AK358:AK359)</f>
        <v>6893.9656282252008</v>
      </c>
      <c r="AL357" s="775">
        <f>+IF(AK354=0,0,AK357/AK354*100)</f>
        <v>74.950037622462801</v>
      </c>
      <c r="AM357" s="774">
        <f t="shared" si="344"/>
        <v>21370.970113635118</v>
      </c>
      <c r="AN357" s="775">
        <f>+IF(AM354=0,0,AM357/AM354*100)</f>
        <v>73.135250721122361</v>
      </c>
      <c r="AO357" s="774">
        <f t="shared" si="345"/>
        <v>42772.618442212784</v>
      </c>
      <c r="AP357" s="775">
        <f>+IF(AO354=0,0,AO357/AO354*100)</f>
        <v>74.703325647033708</v>
      </c>
      <c r="AQ357" s="734"/>
      <c r="AR357" s="767">
        <f>SUM(AR358:AR359)</f>
        <v>85669.686614162507</v>
      </c>
      <c r="AS357" s="775">
        <f>+IF(AR354=0,0,AR357/AR354*100)</f>
        <v>72.476019338301597</v>
      </c>
      <c r="AT357" s="767">
        <f>SUM(AT358:AT359)</f>
        <v>7765.905290100799</v>
      </c>
      <c r="AU357" s="775">
        <f>+IF(AT354=0,0,AT357/AT354*100)</f>
        <v>74.143109605921609</v>
      </c>
      <c r="AV357" s="767">
        <f>SUM(AV358:AV359)</f>
        <v>8155.2972430966001</v>
      </c>
      <c r="AW357" s="775">
        <f>+IF(AV354=0,0,AV357/AV354*100)</f>
        <v>73.58747713322235</v>
      </c>
      <c r="AX357" s="767">
        <f>SUM(AX358:AX359)</f>
        <v>8907.968160108001</v>
      </c>
      <c r="AY357" s="775">
        <f>+IF(AX354=0,0,AX357/AX354*100)</f>
        <v>71.817958881207602</v>
      </c>
      <c r="AZ357" s="774">
        <f>+AT357+AV357+AX357</f>
        <v>24829.170693305401</v>
      </c>
      <c r="BA357" s="775">
        <f>+IF(AZ354=0,0,AZ357/AZ354*100)</f>
        <v>73.112554264025391</v>
      </c>
      <c r="BB357" s="767">
        <f>SUM(BB358:BB359)</f>
        <v>7704.2223607526994</v>
      </c>
      <c r="BC357" s="775">
        <f>+IF(BB354=0,0,BB357/BB354*100)</f>
        <v>73.285217223842494</v>
      </c>
      <c r="BD357" s="767">
        <f>SUM(BD358:BD359)</f>
        <v>6235.4552690915989</v>
      </c>
      <c r="BE357" s="775">
        <f>+IF(BD354=0,0,BD357/BD354*100)</f>
        <v>77.053958871022616</v>
      </c>
      <c r="BF357" s="767">
        <f>SUM(BF358:BF359)</f>
        <v>6631.2610922231997</v>
      </c>
      <c r="BG357" s="775">
        <f>+IF(BF354=0,0,BF357/BF354*100)</f>
        <v>74.961402416881199</v>
      </c>
      <c r="BH357" s="774">
        <f>+BB357+BD357+BF357</f>
        <v>20570.938722067498</v>
      </c>
      <c r="BI357" s="775">
        <f>+IF(BH354=0,0,BH357/BH354*100)</f>
        <v>74.936357456009446</v>
      </c>
      <c r="BJ357" s="774">
        <f t="shared" si="346"/>
        <v>45400.109415372899</v>
      </c>
      <c r="BK357" s="775">
        <f>+IF(BJ354=0,0,BJ357/BJ354*100)</f>
        <v>73.927803511346681</v>
      </c>
      <c r="BL357" s="767">
        <f>SUM(BL358:BL359)</f>
        <v>5781.8247265694999</v>
      </c>
      <c r="BM357" s="775">
        <f>+IF(BL354=0,0,BL357/BL354*100)</f>
        <v>71.010198049852903</v>
      </c>
      <c r="BN357" s="767">
        <f>SUM(BN358:BN359)</f>
        <v>3906.8857840567998</v>
      </c>
      <c r="BO357" s="775">
        <f>+IF(BN354=0,0,BN357/BN354*100)</f>
        <v>71.432246201894998</v>
      </c>
      <c r="BP357" s="767">
        <f>SUM(BP358:BP359)</f>
        <v>8352.2118822005978</v>
      </c>
      <c r="BQ357" s="775">
        <f>+IF(BP354=0,0,BP357/BP354*100)</f>
        <v>71.061563396783427</v>
      </c>
      <c r="BR357" s="774">
        <f>+BL357+BN357+BP357</f>
        <v>18040.922392826898</v>
      </c>
      <c r="BS357" s="775">
        <f>+IF(BR354=0,0,BR357/BR354*100)</f>
        <v>71.125003654784393</v>
      </c>
      <c r="BT357" s="767">
        <f>SUM(BT358:BT359)</f>
        <v>7789.1931117954991</v>
      </c>
      <c r="BU357" s="775">
        <f>+IF(BT354=0,0,BT357/BT354*100)</f>
        <v>71.612203605265066</v>
      </c>
      <c r="BV357" s="767">
        <f>SUM(BV358:BV359)</f>
        <v>7199.3878991645988</v>
      </c>
      <c r="BW357" s="775">
        <f>+IF(BV354=0,0,BV357/BV354*100)</f>
        <v>70.501775250479383</v>
      </c>
      <c r="BX357" s="767">
        <f>SUM(BX358:BX359)</f>
        <v>7240.0737950025996</v>
      </c>
      <c r="BY357" s="775">
        <f>+IF(BX354=0,0,BX357/BX354*100)</f>
        <v>70.025951629176703</v>
      </c>
      <c r="BZ357" s="774">
        <f>+BT357+BV357+BX357</f>
        <v>22228.654805962695</v>
      </c>
      <c r="CA357" s="775">
        <f>+IF(BZ354=0,0,BZ357/BZ354*100)</f>
        <v>70.729549779051311</v>
      </c>
      <c r="CB357" s="774">
        <f t="shared" si="347"/>
        <v>40269.577198789593</v>
      </c>
      <c r="CC357" s="775">
        <f>+IF(CB354=0,0,CB357/CB354*100)</f>
        <v>70.906169513562261</v>
      </c>
      <c r="CE357" s="774">
        <f t="shared" si="348"/>
        <v>134698.60255226577</v>
      </c>
      <c r="CF357" s="775">
        <f>+IF(CE354=0,0,CE357/CE354*100)</f>
        <v>69.818599594177286</v>
      </c>
      <c r="CG357" s="767">
        <f>SUM(CG358:CG359)</f>
        <v>8276.8265499628997</v>
      </c>
      <c r="CH357" s="775">
        <f>+IF(CG354=0,0,CG357/CG354*100)</f>
        <v>68.76308638887005</v>
      </c>
      <c r="CI357" s="767">
        <f>SUM(CI358:CI359)</f>
        <v>8542.8647084789991</v>
      </c>
      <c r="CJ357" s="775">
        <f>+IF(CI354=0,0,CI357/CI354*100)</f>
        <v>71.28884993593347</v>
      </c>
      <c r="CK357" s="767">
        <f>SUM(CK358:CK359)</f>
        <v>8794.6194013745007</v>
      </c>
      <c r="CL357" s="775">
        <f>+IF(CK354=0,0,CK357/CK354*100)</f>
        <v>69.469669865119229</v>
      </c>
      <c r="CM357" s="774">
        <f>+CG357+CI357+CK357</f>
        <v>25614.310659816398</v>
      </c>
      <c r="CN357" s="775">
        <f>+IF(CM354=0,0,CM357/CM354*100)</f>
        <v>69.832133391617944</v>
      </c>
      <c r="CO357" s="767">
        <f>SUM(CO358:CO359)</f>
        <v>8778.6893787472</v>
      </c>
      <c r="CP357" s="775">
        <f>+IF(CO354=0,0,CO357/CO354*100)</f>
        <v>70.292519770601942</v>
      </c>
      <c r="CQ357" s="767">
        <f>SUM(CQ358:CQ359)</f>
        <v>9837.6684883284997</v>
      </c>
      <c r="CR357" s="775">
        <f>+IF(CQ354=0,0,CQ357/CQ354*100)</f>
        <v>68.97127449539407</v>
      </c>
      <c r="CS357" s="767">
        <f>SUM(CS358:CS359)</f>
        <v>11273.360533263001</v>
      </c>
      <c r="CT357" s="775">
        <f>+IF(CS354=0,0,CS357/CS354*100)</f>
        <v>69.341272078360532</v>
      </c>
      <c r="CU357" s="774">
        <f>+CO357+CQ357+CS357</f>
        <v>29889.718400338701</v>
      </c>
      <c r="CV357" s="775">
        <f>+IF(CU354=0,0,CU357/CU354*100)</f>
        <v>69.494782925483918</v>
      </c>
      <c r="CW357" s="774">
        <f t="shared" si="349"/>
        <v>55504.029060155095</v>
      </c>
      <c r="CX357" s="775">
        <f>+IF(CW354=0,0,CW357/CW354*100)</f>
        <v>69.650059398656467</v>
      </c>
      <c r="CY357" s="767">
        <f>SUM(CY358:CY359)</f>
        <v>11390.635725573402</v>
      </c>
      <c r="CZ357" s="775">
        <f>+IF(CY354=0,0,CY357/CY354*100)</f>
        <v>71.522528949820767</v>
      </c>
      <c r="DA357" s="767">
        <f>SUM(DA358:DA359)</f>
        <v>11066.555009887899</v>
      </c>
      <c r="DB357" s="775">
        <f>+IF(DA354=0,0,DA357/DA354*100)</f>
        <v>67.123646669649631</v>
      </c>
      <c r="DC357" s="767">
        <f>SUM(DC358:DC359)</f>
        <v>12580.5510617278</v>
      </c>
      <c r="DD357" s="775">
        <f>+IF(DC354=0,0,DC357/DC354*100)</f>
        <v>71.631714585177292</v>
      </c>
      <c r="DE357" s="774">
        <f>+CY357+DA357+DC357</f>
        <v>35037.741797189097</v>
      </c>
      <c r="DF357" s="775">
        <f>+IF(DE354=0,0,DE357/DE354*100)</f>
        <v>70.109719571870983</v>
      </c>
      <c r="DG357" s="767">
        <f>SUM(DG358:DG359)</f>
        <v>14364.613328799653</v>
      </c>
      <c r="DH357" s="775">
        <f>+IF(DG354=0,0,DG357/DG354*100)</f>
        <v>68.691692297739053</v>
      </c>
      <c r="DI357" s="767">
        <f>SUM(DI358:DI359)</f>
        <v>16284.866289441299</v>
      </c>
      <c r="DJ357" s="775">
        <f>+IF(DI354=0,0,DI357/DI354*100)</f>
        <v>70.623348325810113</v>
      </c>
      <c r="DK357" s="767">
        <f>SUM(DK358:DK359)</f>
        <v>13507.35207668063</v>
      </c>
      <c r="DL357" s="775">
        <f>+IF(DK354=0,0,DK357/DK354*100)</f>
        <v>70.020309800214989</v>
      </c>
      <c r="DM357" s="774">
        <f>+DG357+DI357+DK357</f>
        <v>44156.83169492158</v>
      </c>
      <c r="DN357" s="775">
        <f>+IF(DM354=0,0,DM357/DM354*100)</f>
        <v>69.800927631734865</v>
      </c>
      <c r="DO357" s="774">
        <f t="shared" si="350"/>
        <v>79194.573492110678</v>
      </c>
      <c r="DP357" s="775">
        <f>+IF(DO354=0,0,DO357/DO354*100)</f>
        <v>69.937209069611939</v>
      </c>
      <c r="DR357" s="767">
        <f t="shared" si="351"/>
        <v>182779.77958919975</v>
      </c>
      <c r="DS357" s="775">
        <f>+IF(DR354=0,0,DR357/DR354*100)</f>
        <v>73.539355362821993</v>
      </c>
      <c r="DT357" s="767">
        <f>SUM(DT358:DT359)</f>
        <v>15065.500493938916</v>
      </c>
      <c r="DU357" s="775">
        <f>+IF(DT354=0,0,DT357/DT354*100)</f>
        <v>74.430497200358332</v>
      </c>
      <c r="DV357" s="767">
        <f>SUM(DV358:DV359)</f>
        <v>15018.566631569145</v>
      </c>
      <c r="DW357" s="775">
        <f>+IF(DV354=0,0,DV357/DV354*100)</f>
        <v>74.210740410607229</v>
      </c>
      <c r="DX357" s="767">
        <f>SUM(DX358:DX359)</f>
        <v>15063.568547932697</v>
      </c>
      <c r="DY357" s="775">
        <f>+IF(DX354=0,0,DX357/DX354*100)</f>
        <v>74.181903190392958</v>
      </c>
      <c r="DZ357" s="774">
        <f>+DT357+DV357+DX357</f>
        <v>45147.63567344076</v>
      </c>
      <c r="EA357" s="775">
        <f>+IF(DZ354=0,0,DZ357/DZ354*100)</f>
        <v>74.27428449373997</v>
      </c>
      <c r="EB357" s="767">
        <f>SUM(EB358:EB359)</f>
        <v>14920.548950708722</v>
      </c>
      <c r="EC357" s="775">
        <f>+IF(EB354=0,0,EB357/EB354*100)</f>
        <v>73.711655624902235</v>
      </c>
      <c r="ED357" s="767">
        <f>SUM(ED358:ED359)</f>
        <v>14800.478257378112</v>
      </c>
      <c r="EE357" s="775">
        <f>+IF(ED354=0,0,ED357/ED354*100)</f>
        <v>73.542984914662227</v>
      </c>
      <c r="EF357" s="767">
        <f>SUM(EF358:EF359)</f>
        <v>14769.025910723696</v>
      </c>
      <c r="EG357" s="775">
        <f>+IF(EF354=0,0,EF357/EF354*100)</f>
        <v>73.388518985567345</v>
      </c>
      <c r="EH357" s="774">
        <f>+EB357+ED357+EF357</f>
        <v>44490.053118810531</v>
      </c>
      <c r="EI357" s="775">
        <f>+IF(EH354=0,0,EH357/EH354*100)</f>
        <v>73.548037804613358</v>
      </c>
      <c r="EJ357" s="774">
        <f t="shared" si="352"/>
        <v>89637.688792251283</v>
      </c>
      <c r="EK357" s="775">
        <f>+IF(EJ354=0,0,EJ357/EJ354*100)</f>
        <v>73.912041041416003</v>
      </c>
      <c r="EL357" s="767">
        <f>SUM(EL358:EL359)</f>
        <v>15802.608321699341</v>
      </c>
      <c r="EM357" s="775">
        <f>+IF(EL354=0,0,EL357/EL354*100)</f>
        <v>73.540128987889418</v>
      </c>
      <c r="EN357" s="767">
        <f>SUM(EN358:EN359)</f>
        <v>15557.184475147573</v>
      </c>
      <c r="EO357" s="775">
        <f>+IF(EN354=0,0,EN357/EN354*100)</f>
        <v>73.124203190176175</v>
      </c>
      <c r="EP357" s="767">
        <f>SUM(EP358:EP359)</f>
        <v>15618.042029296026</v>
      </c>
      <c r="EQ357" s="775">
        <f>+IF(EP354=0,0,EP357/EP354*100)</f>
        <v>73.36287308960901</v>
      </c>
      <c r="ER357" s="774">
        <f>+EL357+EN357+EP357</f>
        <v>46977.834826142942</v>
      </c>
      <c r="ES357" s="775">
        <f>+IF(ER354=0,0,ER357/ER354*100)</f>
        <v>73.343064910990307</v>
      </c>
      <c r="ET357" s="767">
        <f>SUM(ET358:ET359)</f>
        <v>15489.000077571476</v>
      </c>
      <c r="EU357" s="775">
        <f>+IF(ET354=0,0,ET357/ET354*100)</f>
        <v>73.138302861416562</v>
      </c>
      <c r="EV357" s="767">
        <f>SUM(EV358:EV359)</f>
        <v>15205.03061212781</v>
      </c>
      <c r="EW357" s="775">
        <f>+IF(EV354=0,0,EV357/EV354*100)</f>
        <v>72.773490804105364</v>
      </c>
      <c r="EX357" s="767">
        <f>SUM(EX358:EX359)</f>
        <v>15470.225281106254</v>
      </c>
      <c r="EY357" s="775">
        <f>+IF(EX354=0,0,EX357/EX354*100)</f>
        <v>73.154907756491966</v>
      </c>
      <c r="EZ357" s="774">
        <f>+ET357+EV357+EX357</f>
        <v>46164.255970805534</v>
      </c>
      <c r="FA357" s="775">
        <f>+IF(EZ354=0,0,EZ357/EZ354*100)</f>
        <v>73.023287483565952</v>
      </c>
      <c r="FB357" s="774">
        <f t="shared" si="353"/>
        <v>93142.090796948469</v>
      </c>
      <c r="FC357" s="775">
        <f>+IF(FB354=0,0,FB357/FB354*100)</f>
        <v>73.184223494734624</v>
      </c>
      <c r="FD357" s="767">
        <f>SUM(FD358:FD359)</f>
        <v>132623.66881483822</v>
      </c>
      <c r="FE357" s="775">
        <f>+IF(FD354=0,0,FD357/FD354*100)</f>
        <v>70.346041775255813</v>
      </c>
      <c r="FF357" s="767">
        <f>SUM(FF358:FF359)</f>
        <v>137880.70985134982</v>
      </c>
      <c r="FG357" s="775">
        <f>+IF(FF354=0,0,FF357/FF354*100)</f>
        <v>70.252624212167746</v>
      </c>
      <c r="FH357" s="767">
        <f>SUM(FH358:FH359)</f>
        <v>118513.08016965244</v>
      </c>
      <c r="FI357" s="775">
        <f>+IF(FH354=0,0,FH357/FH354*100)</f>
        <v>70.962906553274493</v>
      </c>
      <c r="FJ357" s="767">
        <f>SUM(FJ358:FJ359)</f>
        <v>166626.88040184128</v>
      </c>
      <c r="FK357" s="775">
        <f>+IF(FJ354=0,0,FJ357/FJ354*100)</f>
        <v>69.830593774606427</v>
      </c>
    </row>
    <row r="358" spans="2:167" s="758" customFormat="1" ht="13.5" customHeight="1">
      <c r="B358" s="771"/>
      <c r="C358" s="731" t="s">
        <v>4787</v>
      </c>
      <c r="D358" s="731"/>
      <c r="E358" s="770">
        <f t="shared" si="340"/>
        <v>68088.216385493579</v>
      </c>
      <c r="F358" s="726">
        <f>+IF(E354=0,0,E358/E354*100)</f>
        <v>76.329104777956786</v>
      </c>
      <c r="G358" s="770">
        <v>3437.0245269083944</v>
      </c>
      <c r="H358" s="726">
        <f>+IF(G354=0,0,G358/G354*100)</f>
        <v>86.175302571981547</v>
      </c>
      <c r="I358" s="770">
        <v>4727.0148915653363</v>
      </c>
      <c r="J358" s="726">
        <f>+IF(I354=0,0,I358/I354*100)</f>
        <v>77.003388828702484</v>
      </c>
      <c r="K358" s="770">
        <v>6300.731697847079</v>
      </c>
      <c r="L358" s="726">
        <f>+IF(K354=0,0,K358/K354*100)</f>
        <v>75.461926864250174</v>
      </c>
      <c r="M358" s="770">
        <f>+G358+I358+K358</f>
        <v>14464.77111632081</v>
      </c>
      <c r="N358" s="726">
        <f>+IF(M354=0,0,M358/M354*100)</f>
        <v>78.286674092773566</v>
      </c>
      <c r="O358" s="770">
        <v>2051.4861667941236</v>
      </c>
      <c r="P358" s="726">
        <f>+IF(O354=0,0,O358/O354*100)</f>
        <v>74.015802075326434</v>
      </c>
      <c r="Q358" s="770">
        <v>2879.7803479702634</v>
      </c>
      <c r="R358" s="726">
        <f>+IF(Q354=0,0,Q358/Q354*100)</f>
        <v>71.087919890119295</v>
      </c>
      <c r="S358" s="770">
        <v>5055.7053819920557</v>
      </c>
      <c r="T358" s="726">
        <f>+IF(S354=0,0,S358/S354*100)</f>
        <v>76.054662808839055</v>
      </c>
      <c r="U358" s="770">
        <f t="shared" si="341"/>
        <v>9986.971896756444</v>
      </c>
      <c r="V358" s="726">
        <f>+IF(U354=0,0,U358/U354*100)</f>
        <v>74.141440074128852</v>
      </c>
      <c r="W358" s="770">
        <f t="shared" si="342"/>
        <v>24451.743013077255</v>
      </c>
      <c r="X358" s="726">
        <f>+IF(W354=0,0,W358/W354*100)</f>
        <v>76.538864744963163</v>
      </c>
      <c r="Y358" s="770">
        <v>6057.9685957902639</v>
      </c>
      <c r="Z358" s="726">
        <f>+IF(Y354=0,0,Y358/Y354*100)</f>
        <v>76.255185668460797</v>
      </c>
      <c r="AA358" s="770">
        <v>7403.6319890225495</v>
      </c>
      <c r="AB358" s="726">
        <f>+IF(AA354=0,0,AA358/AA354*100)</f>
        <v>77.901077714271892</v>
      </c>
      <c r="AC358" s="770">
        <v>7940.0477437648569</v>
      </c>
      <c r="AD358" s="726">
        <f>+IF(AC354=0,0,AC358/AC354*100)</f>
        <v>74.996261961900174</v>
      </c>
      <c r="AE358" s="770">
        <f t="shared" si="343"/>
        <v>21401.64832857767</v>
      </c>
      <c r="AF358" s="726">
        <f>+IF(AE354=0,0,AE358/AE354*100)</f>
        <v>76.337717695710253</v>
      </c>
      <c r="AG358" s="770">
        <v>7655.9578845842798</v>
      </c>
      <c r="AH358" s="726">
        <f>+IF(AG354=0,0,AG358/AG354*100)</f>
        <v>74.945075198348533</v>
      </c>
      <c r="AI358" s="770">
        <v>7414.8505310291657</v>
      </c>
      <c r="AJ358" s="726">
        <f>+IF(AI354=0,0,AI358/AI354*100)</f>
        <v>75.602681284059841</v>
      </c>
      <c r="AK358" s="770">
        <v>7164.0166282252012</v>
      </c>
      <c r="AL358" s="726">
        <f>+IF(AK354=0,0,AK358/AK354*100)</f>
        <v>77.885986784599027</v>
      </c>
      <c r="AM358" s="770">
        <f t="shared" si="344"/>
        <v>22234.825043838646</v>
      </c>
      <c r="AN358" s="726">
        <f>+IF(AM354=0,0,AM358/AM354*100)</f>
        <v>76.091515531338146</v>
      </c>
      <c r="AO358" s="770">
        <f t="shared" si="345"/>
        <v>43636.473372416316</v>
      </c>
      <c r="AP358" s="726">
        <f>+IF(AO354=0,0,AO358/AO354*100)</f>
        <v>76.21206741952949</v>
      </c>
      <c r="AQ358" s="651"/>
      <c r="AR358" s="770">
        <v>89826.313512855908</v>
      </c>
      <c r="AS358" s="726">
        <f>+IF(AR354=0,0,AR358/AR354*100)</f>
        <v>75.992499710741839</v>
      </c>
      <c r="AT358" s="770">
        <v>8079.1045049707991</v>
      </c>
      <c r="AU358" s="726">
        <f>+IF(AT354=0,0,AT358/AT354*100)</f>
        <v>77.133303646299041</v>
      </c>
      <c r="AV358" s="770">
        <v>8553.5431199100003</v>
      </c>
      <c r="AW358" s="726">
        <f>+IF(AV354=0,0,AV358/AV354*100)</f>
        <v>77.180958582131325</v>
      </c>
      <c r="AX358" s="770">
        <v>9306.3625949980014</v>
      </c>
      <c r="AY358" s="726">
        <f>+IF(AX354=0,0,AX358/AX354*100)</f>
        <v>75.02990066514468</v>
      </c>
      <c r="AZ358" s="770">
        <f>+AT358+AV358+AX358</f>
        <v>25939.010219878801</v>
      </c>
      <c r="BA358" s="726">
        <f>+IF(AZ354=0,0,AZ358/AZ354*100)</f>
        <v>76.380613580756261</v>
      </c>
      <c r="BB358" s="770">
        <v>8080.1621453727003</v>
      </c>
      <c r="BC358" s="726">
        <f>+IF(BB354=0,0,BB358/BB354*100)</f>
        <v>76.861285967563134</v>
      </c>
      <c r="BD358" s="770">
        <v>6574.977097421599</v>
      </c>
      <c r="BE358" s="726">
        <f>+IF(BD354=0,0,BD358/BD354*100)</f>
        <v>81.249562859336606</v>
      </c>
      <c r="BF358" s="770">
        <v>6932.1293807831998</v>
      </c>
      <c r="BG358" s="726">
        <f>+IF(BF354=0,0,BF358/BF354*100)</f>
        <v>78.362491371088424</v>
      </c>
      <c r="BH358" s="770">
        <f>+BB358+BD358+BF358</f>
        <v>21587.2686235775</v>
      </c>
      <c r="BI358" s="726">
        <f>+IF(BH354=0,0,BH358/BH354*100)</f>
        <v>78.638670793372299</v>
      </c>
      <c r="BJ358" s="770">
        <f t="shared" si="346"/>
        <v>47526.278843456297</v>
      </c>
      <c r="BK358" s="726">
        <f>+IF(BJ354=0,0,BJ358/BJ354*100)</f>
        <v>77.389976570734902</v>
      </c>
      <c r="BL358" s="770">
        <v>6091.0622041195002</v>
      </c>
      <c r="BM358" s="726">
        <f>+IF(BL354=0,0,BL358/BL354*100)</f>
        <v>74.80813651456512</v>
      </c>
      <c r="BN358" s="770">
        <v>4106.0159048167998</v>
      </c>
      <c r="BO358" s="726">
        <f>+IF(BN354=0,0,BN358/BN354*100)</f>
        <v>75.073077441545749</v>
      </c>
      <c r="BP358" s="770">
        <v>8873.3678350205992</v>
      </c>
      <c r="BQ358" s="726">
        <f>+IF(BP354=0,0,BP358/BP354*100)</f>
        <v>75.495617190348341</v>
      </c>
      <c r="BR358" s="770">
        <f>+BL358+BN358+BP358</f>
        <v>19070.4459439569</v>
      </c>
      <c r="BS358" s="726">
        <f>+IF(BR354=0,0,BR358/BR354*100)</f>
        <v>75.183824193024833</v>
      </c>
      <c r="BT358" s="770">
        <v>8169.8854030455004</v>
      </c>
      <c r="BU358" s="726">
        <f>+IF(BT354=0,0,BT358/BT354*100)</f>
        <v>75.112208481336978</v>
      </c>
      <c r="BV358" s="770">
        <v>7502.7353383045993</v>
      </c>
      <c r="BW358" s="726">
        <f>+IF(BV354=0,0,BV358/BV354*100)</f>
        <v>73.472379595820797</v>
      </c>
      <c r="BX358" s="770">
        <v>7556.9679840926001</v>
      </c>
      <c r="BY358" s="726">
        <f>+IF(BX354=0,0,BX358/BX354*100)</f>
        <v>73.090950382656345</v>
      </c>
      <c r="BZ358" s="770">
        <f>+BT358+BV358+BX358</f>
        <v>23229.5887254427</v>
      </c>
      <c r="CA358" s="726">
        <f>+IF(BZ354=0,0,BZ358/BZ354*100)</f>
        <v>73.914430110379854</v>
      </c>
      <c r="CB358" s="770">
        <f t="shared" si="347"/>
        <v>42300.034669399596</v>
      </c>
      <c r="CC358" s="726">
        <f>+IF(CB354=0,0,CB358/CB354*100)</f>
        <v>74.481373715246278</v>
      </c>
      <c r="CE358" s="770">
        <f t="shared" si="348"/>
        <v>149557.46462551679</v>
      </c>
      <c r="CF358" s="726">
        <f>+IF(CE354=0,0,CE358/CE354*100)</f>
        <v>77.520423680398807</v>
      </c>
      <c r="CG358" s="770">
        <v>8602.1321492228999</v>
      </c>
      <c r="CH358" s="726">
        <f>+IF(CG354=0,0,CG358/CG354*100)</f>
        <v>71.465694313497735</v>
      </c>
      <c r="CI358" s="770">
        <v>8783.0410912389998</v>
      </c>
      <c r="CJ358" s="726">
        <f>+IF(CI354=0,0,CI358/CI354*100)</f>
        <v>73.293083725535595</v>
      </c>
      <c r="CK358" s="770">
        <v>9161.3811169444998</v>
      </c>
      <c r="CL358" s="726">
        <f>+IF(CK354=0,0,CK358/CK354*100)</f>
        <v>72.366761158897177</v>
      </c>
      <c r="CM358" s="770">
        <f>+CG358+CI358+CK358</f>
        <v>26546.5543574064</v>
      </c>
      <c r="CN358" s="726">
        <f>+IF(CM354=0,0,CM358/CM354*100)</f>
        <v>72.373703497025048</v>
      </c>
      <c r="CO358" s="770">
        <v>9231.2981057472007</v>
      </c>
      <c r="CP358" s="726">
        <f>+IF(CO354=0,0,CO358/CO354*100)</f>
        <v>73.916637963918731</v>
      </c>
      <c r="CQ358" s="770">
        <v>10675.445592588499</v>
      </c>
      <c r="CR358" s="726">
        <f>+IF(CQ354=0,0,CQ358/CQ354*100)</f>
        <v>74.844877035714134</v>
      </c>
      <c r="CS358" s="770">
        <v>12416.178015263002</v>
      </c>
      <c r="CT358" s="726">
        <f>+IF(CS354=0,0,CS358/CS354*100)</f>
        <v>76.370623949211435</v>
      </c>
      <c r="CU358" s="770">
        <f>+CO358+CQ358+CS358</f>
        <v>32322.921713598702</v>
      </c>
      <c r="CV358" s="726">
        <f>+IF(CU354=0,0,CU358/CU354*100)</f>
        <v>75.152077310253233</v>
      </c>
      <c r="CW358" s="770">
        <f t="shared" si="349"/>
        <v>58869.476071005105</v>
      </c>
      <c r="CX358" s="726">
        <f>+IF(CW354=0,0,CW358/CW354*100)</f>
        <v>73.873240817697024</v>
      </c>
      <c r="CY358" s="770">
        <v>12549.508825983401</v>
      </c>
      <c r="CZ358" s="726">
        <f>+IF(CY354=0,0,CY358/CY354*100)</f>
        <v>78.799167134918235</v>
      </c>
      <c r="DA358" s="770">
        <v>13105.4948768179</v>
      </c>
      <c r="DB358" s="726">
        <f>+IF(DA354=0,0,DA358/DA354*100)</f>
        <v>79.490736435722937</v>
      </c>
      <c r="DC358" s="770">
        <v>16228.3161590378</v>
      </c>
      <c r="DD358" s="726">
        <f>+IF(DC354=0,0,DC358/DC354*100)</f>
        <v>92.401525624630722</v>
      </c>
      <c r="DE358" s="770">
        <f>+CY358+DA358+DC358</f>
        <v>41883.319861839103</v>
      </c>
      <c r="DF358" s="726">
        <f>+IF(DE354=0,0,DE358/DE354*100)</f>
        <v>83.807564632720954</v>
      </c>
      <c r="DG358" s="770">
        <v>15902.045859738155</v>
      </c>
      <c r="DH358" s="726">
        <f>+IF(DG354=0,0,DG358/DG354*100)</f>
        <v>76.043706579392307</v>
      </c>
      <c r="DI358" s="770">
        <v>17930.264619403802</v>
      </c>
      <c r="DJ358" s="726">
        <f>+IF(DI354=0,0,DI358/DI354*100)</f>
        <v>77.759024930474126</v>
      </c>
      <c r="DK358" s="770">
        <v>14972.358213530633</v>
      </c>
      <c r="DL358" s="726">
        <f>+IF(DK354=0,0,DK358/DK354*100)</f>
        <v>77.614706020814722</v>
      </c>
      <c r="DM358" s="770">
        <f>+DG358+DI358+DK358</f>
        <v>48804.668692672596</v>
      </c>
      <c r="DN358" s="726">
        <f>+IF(DM354=0,0,DM358/DM354*100)</f>
        <v>77.147997642680195</v>
      </c>
      <c r="DO358" s="770">
        <f t="shared" si="350"/>
        <v>90687.988554511699</v>
      </c>
      <c r="DP358" s="726">
        <f>+IF(DO354=0,0,DO358/DO354*100)</f>
        <v>80.087113749924953</v>
      </c>
      <c r="DR358" s="770">
        <f t="shared" si="351"/>
        <v>182779.77958919975</v>
      </c>
      <c r="DS358" s="726">
        <f>+IF(DR354=0,0,DR358/DR354*100)</f>
        <v>73.539355362821993</v>
      </c>
      <c r="DT358" s="770">
        <v>15065.500493938916</v>
      </c>
      <c r="DU358" s="726">
        <f>+IF(DT354=0,0,DT358/DT354*100)</f>
        <v>74.430497200358332</v>
      </c>
      <c r="DV358" s="770">
        <v>15018.566631569145</v>
      </c>
      <c r="DW358" s="726">
        <f>+IF(DV354=0,0,DV358/DV354*100)</f>
        <v>74.210740410607229</v>
      </c>
      <c r="DX358" s="770">
        <v>15063.568547932697</v>
      </c>
      <c r="DY358" s="726">
        <f>+IF(DX354=0,0,DX358/DX354*100)</f>
        <v>74.181903190392958</v>
      </c>
      <c r="DZ358" s="770">
        <f>+DT358+DV358+DX358</f>
        <v>45147.63567344076</v>
      </c>
      <c r="EA358" s="726">
        <f>+IF(DZ354=0,0,DZ358/DZ354*100)</f>
        <v>74.27428449373997</v>
      </c>
      <c r="EB358" s="770">
        <v>14920.548950708722</v>
      </c>
      <c r="EC358" s="726">
        <f>+IF(EB354=0,0,EB358/EB354*100)</f>
        <v>73.711655624902235</v>
      </c>
      <c r="ED358" s="770">
        <v>14800.478257378112</v>
      </c>
      <c r="EE358" s="726">
        <f>+IF(ED354=0,0,ED358/ED354*100)</f>
        <v>73.542984914662227</v>
      </c>
      <c r="EF358" s="770">
        <v>14769.025910723696</v>
      </c>
      <c r="EG358" s="726">
        <f>+IF(EF354=0,0,EF358/EF354*100)</f>
        <v>73.388518985567345</v>
      </c>
      <c r="EH358" s="770">
        <f>+EB358+ED358+EF358</f>
        <v>44490.053118810531</v>
      </c>
      <c r="EI358" s="726">
        <f>+IF(EH354=0,0,EH358/EH354*100)</f>
        <v>73.548037804613358</v>
      </c>
      <c r="EJ358" s="770">
        <f t="shared" si="352"/>
        <v>89637.688792251283</v>
      </c>
      <c r="EK358" s="726">
        <f>+IF(EJ354=0,0,EJ358/EJ354*100)</f>
        <v>73.912041041416003</v>
      </c>
      <c r="EL358" s="770">
        <v>15802.608321699341</v>
      </c>
      <c r="EM358" s="726">
        <f>+IF(EL354=0,0,EL358/EL354*100)</f>
        <v>73.540128987889418</v>
      </c>
      <c r="EN358" s="770">
        <v>15557.184475147573</v>
      </c>
      <c r="EO358" s="726">
        <f>+IF(EN354=0,0,EN358/EN354*100)</f>
        <v>73.124203190176175</v>
      </c>
      <c r="EP358" s="770">
        <v>15618.042029296026</v>
      </c>
      <c r="EQ358" s="726">
        <f>+IF(EP354=0,0,EP358/EP354*100)</f>
        <v>73.36287308960901</v>
      </c>
      <c r="ER358" s="770">
        <f>+EL358+EN358+EP358</f>
        <v>46977.834826142942</v>
      </c>
      <c r="ES358" s="726">
        <f>+IF(ER354=0,0,ER358/ER354*100)</f>
        <v>73.343064910990307</v>
      </c>
      <c r="ET358" s="770">
        <v>15489.000077571476</v>
      </c>
      <c r="EU358" s="726">
        <f>+IF(ET354=0,0,ET358/ET354*100)</f>
        <v>73.138302861416562</v>
      </c>
      <c r="EV358" s="770">
        <v>15205.03061212781</v>
      </c>
      <c r="EW358" s="726">
        <f>+IF(EV354=0,0,EV358/EV354*100)</f>
        <v>72.773490804105364</v>
      </c>
      <c r="EX358" s="770">
        <v>15470.225281106254</v>
      </c>
      <c r="EY358" s="726">
        <f>+IF(EX354=0,0,EX358/EX354*100)</f>
        <v>73.154907756491966</v>
      </c>
      <c r="EZ358" s="770">
        <f>+ET358+EV358+EX358</f>
        <v>46164.255970805534</v>
      </c>
      <c r="FA358" s="726">
        <f>+IF(EZ354=0,0,EZ358/EZ354*100)</f>
        <v>73.023287483565952</v>
      </c>
      <c r="FB358" s="770">
        <f t="shared" si="353"/>
        <v>93142.090796948469</v>
      </c>
      <c r="FC358" s="726">
        <f>+IF(FB354=0,0,FB358/FB354*100)</f>
        <v>73.184223494734624</v>
      </c>
      <c r="FD358" s="770">
        <v>132623.66881483822</v>
      </c>
      <c r="FE358" s="726">
        <f>+IF(FD354=0,0,FD358/FD354*100)</f>
        <v>70.346041775255813</v>
      </c>
      <c r="FF358" s="770">
        <v>137880.70985134982</v>
      </c>
      <c r="FG358" s="726">
        <f>+IF(FF354=0,0,FF358/FF354*100)</f>
        <v>70.252624212167746</v>
      </c>
      <c r="FH358" s="770">
        <v>118513.08016965244</v>
      </c>
      <c r="FI358" s="726">
        <f>+IF(FH354=0,0,FH358/FH354*100)</f>
        <v>70.962906553274493</v>
      </c>
      <c r="FJ358" s="770">
        <v>166626.88040184128</v>
      </c>
      <c r="FK358" s="726">
        <f>+IF(FJ354=0,0,FJ358/FJ354*100)</f>
        <v>69.830593774606427</v>
      </c>
    </row>
    <row r="359" spans="2:167" s="758" customFormat="1" ht="13.5" customHeight="1">
      <c r="B359" s="769"/>
      <c r="C359" s="771" t="s">
        <v>4788</v>
      </c>
      <c r="D359" s="769"/>
      <c r="E359" s="772">
        <f t="shared" si="340"/>
        <v>-863.85493020352601</v>
      </c>
      <c r="F359" s="737">
        <f>+IF(E354=0,0,E359/E354*100)</f>
        <v>-0.9684094690796986</v>
      </c>
      <c r="G359" s="772">
        <v>0</v>
      </c>
      <c r="H359" s="737">
        <f>+IF(G354=0,0,G359/G354*100)</f>
        <v>0</v>
      </c>
      <c r="I359" s="772">
        <v>0</v>
      </c>
      <c r="J359" s="737">
        <f>+IF(I354=0,0,I359/I354*100)</f>
        <v>0</v>
      </c>
      <c r="K359" s="772">
        <v>0</v>
      </c>
      <c r="L359" s="737">
        <f>+IF(K354=0,0,K359/K354*100)</f>
        <v>0</v>
      </c>
      <c r="M359" s="772">
        <f>+G359+I359+K359</f>
        <v>0</v>
      </c>
      <c r="N359" s="737">
        <f>+IF(M354=0,0,M359/M354*100)</f>
        <v>0</v>
      </c>
      <c r="O359" s="772">
        <v>0</v>
      </c>
      <c r="P359" s="737">
        <f>+IF(O354=0,0,O359/O354*100)</f>
        <v>0</v>
      </c>
      <c r="Q359" s="772">
        <v>0</v>
      </c>
      <c r="R359" s="737">
        <f>+IF(Q354=0,0,Q359/Q354*100)</f>
        <v>0</v>
      </c>
      <c r="S359" s="772">
        <v>0</v>
      </c>
      <c r="T359" s="737">
        <f>+IF(S354=0,0,S359/S354*100)</f>
        <v>0</v>
      </c>
      <c r="U359" s="772">
        <f t="shared" si="341"/>
        <v>0</v>
      </c>
      <c r="V359" s="737">
        <f>+IF(U354=0,0,U359/U354*100)</f>
        <v>0</v>
      </c>
      <c r="W359" s="772">
        <f t="shared" si="342"/>
        <v>0</v>
      </c>
      <c r="X359" s="737">
        <f>+IF(W354=0,0,W359/W354*100)</f>
        <v>0</v>
      </c>
      <c r="Y359" s="772">
        <v>0</v>
      </c>
      <c r="Z359" s="737">
        <f>+IF(Y354=0,0,Y359/Y354*100)</f>
        <v>0</v>
      </c>
      <c r="AA359" s="772">
        <v>0</v>
      </c>
      <c r="AB359" s="737">
        <f>+IF(AA354=0,0,AA359/AA354*100)</f>
        <v>0</v>
      </c>
      <c r="AC359" s="772">
        <v>0</v>
      </c>
      <c r="AD359" s="737">
        <f>+IF(AC354=0,0,AC359/AC354*100)</f>
        <v>0</v>
      </c>
      <c r="AE359" s="772">
        <f t="shared" si="343"/>
        <v>0</v>
      </c>
      <c r="AF359" s="737">
        <f>+IF(AE354=0,0,AE359/AE354*100)</f>
        <v>0</v>
      </c>
      <c r="AG359" s="772">
        <v>-309.98857530852598</v>
      </c>
      <c r="AH359" s="737">
        <f>+IF(AG354=0,0,AG359/AG354*100)</f>
        <v>-3.0345147449028729</v>
      </c>
      <c r="AI359" s="772">
        <v>-283.81535489499998</v>
      </c>
      <c r="AJ359" s="737">
        <f>+IF(AI354=0,0,AI359/AI354*100)</f>
        <v>-2.8938144781012598</v>
      </c>
      <c r="AK359" s="772">
        <v>-270.05099999999999</v>
      </c>
      <c r="AL359" s="737">
        <f>+IF(AK354=0,0,AK359/AK354*100)</f>
        <v>-2.935949162136223</v>
      </c>
      <c r="AM359" s="772">
        <f t="shared" si="344"/>
        <v>-863.85493020352601</v>
      </c>
      <c r="AN359" s="737">
        <f>+IF(AM354=0,0,AM359/AM354*100)</f>
        <v>-2.9562648102157754</v>
      </c>
      <c r="AO359" s="772">
        <f t="shared" si="345"/>
        <v>-863.85493020352601</v>
      </c>
      <c r="AP359" s="737">
        <f>+IF(AO354=0,0,AO359/AO354*100)</f>
        <v>-1.5087417724957748</v>
      </c>
      <c r="AQ359" s="651"/>
      <c r="AR359" s="772">
        <v>-4156.6268986934028</v>
      </c>
      <c r="AS359" s="737">
        <f>+IF(AR354=0,0,AR359/AR354*100)</f>
        <v>-3.5164803724402267</v>
      </c>
      <c r="AT359" s="772">
        <v>-313.19921487000011</v>
      </c>
      <c r="AU359" s="737">
        <f>+IF(AT354=0,0,AT359/AT354*100)</f>
        <v>-2.9901940403774359</v>
      </c>
      <c r="AV359" s="772">
        <v>-398.24587681339972</v>
      </c>
      <c r="AW359" s="737">
        <f>+IF(AV354=0,0,AV359/AV354*100)</f>
        <v>-3.5934814489089741</v>
      </c>
      <c r="AX359" s="772">
        <v>-398.39443489000035</v>
      </c>
      <c r="AY359" s="737">
        <f>+IF(AX354=0,0,AX359/AX354*100)</f>
        <v>-3.2119417839370779</v>
      </c>
      <c r="AZ359" s="772">
        <f>+AT359+AV359+AX359</f>
        <v>-1109.8395265734002</v>
      </c>
      <c r="BA359" s="737">
        <f>+IF(AZ354=0,0,AZ359/AZ354*100)</f>
        <v>-3.2680593167308771</v>
      </c>
      <c r="BB359" s="772">
        <v>-375.93978462000041</v>
      </c>
      <c r="BC359" s="737">
        <f>+IF(BB354=0,0,BB359/BB354*100)</f>
        <v>-3.5760687437206298</v>
      </c>
      <c r="BD359" s="772">
        <v>-339.52182832999995</v>
      </c>
      <c r="BE359" s="737">
        <f>+IF(BD354=0,0,BD359/BD354*100)</f>
        <v>-4.1956039883139926</v>
      </c>
      <c r="BF359" s="772">
        <v>-300.86828855999983</v>
      </c>
      <c r="BG359" s="737">
        <f>+IF(BF354=0,0,BF359/BF354*100)</f>
        <v>-3.401088954207228</v>
      </c>
      <c r="BH359" s="772">
        <f>+BB359+BD359+BF359</f>
        <v>-1016.3299015100001</v>
      </c>
      <c r="BI359" s="737">
        <f>+IF(BH354=0,0,BH359/BH354*100)</f>
        <v>-3.7023133373628427</v>
      </c>
      <c r="BJ359" s="772">
        <f t="shared" si="346"/>
        <v>-2126.1694280834004</v>
      </c>
      <c r="BK359" s="737">
        <f>+IF(BJ354=0,0,BJ359/BJ354*100)</f>
        <v>-3.4621730593882294</v>
      </c>
      <c r="BL359" s="772">
        <v>-309.23747755000028</v>
      </c>
      <c r="BM359" s="737">
        <f>+IF(BL354=0,0,BL359/BL354*100)</f>
        <v>-3.7979384647122103</v>
      </c>
      <c r="BN359" s="772">
        <v>-199.13012076000004</v>
      </c>
      <c r="BO359" s="737">
        <f>+IF(BN354=0,0,BN359/BN354*100)</f>
        <v>-3.6408312396507494</v>
      </c>
      <c r="BP359" s="772">
        <v>-521.15595282000049</v>
      </c>
      <c r="BQ359" s="737">
        <f>+IF(BP354=0,0,BP359/BP354*100)</f>
        <v>-4.4340537935649165</v>
      </c>
      <c r="BR359" s="772">
        <f>+BL359+BN359+BP359</f>
        <v>-1029.5235511300007</v>
      </c>
      <c r="BS359" s="737">
        <f>+IF(BR354=0,0,BR359/BR354*100)</f>
        <v>-4.0588205382404521</v>
      </c>
      <c r="BT359" s="772">
        <v>-380.69229125000084</v>
      </c>
      <c r="BU359" s="737">
        <f>+IF(BT354=0,0,BT359/BT354*100)</f>
        <v>-3.5000048760719036</v>
      </c>
      <c r="BV359" s="772">
        <v>-303.34743914000012</v>
      </c>
      <c r="BW359" s="737">
        <f>+IF(BV354=0,0,BV359/BV354*100)</f>
        <v>-2.9706043453414157</v>
      </c>
      <c r="BX359" s="772">
        <v>-316.89418909000045</v>
      </c>
      <c r="BY359" s="737">
        <f>+IF(BX354=0,0,BX359/BX354*100)</f>
        <v>-3.0649987534796361</v>
      </c>
      <c r="BZ359" s="772">
        <f>+BT359+BV359+BX359</f>
        <v>-1000.9339194800014</v>
      </c>
      <c r="CA359" s="737">
        <f>+IF(BZ354=0,0,BZ359/BZ354*100)</f>
        <v>-3.1848803313285172</v>
      </c>
      <c r="CB359" s="772">
        <f t="shared" si="347"/>
        <v>-2030.457470610002</v>
      </c>
      <c r="CC359" s="737">
        <f>+IF(CB354=0,0,CB359/CB354*100)</f>
        <v>-3.5752042016840222</v>
      </c>
      <c r="CE359" s="772">
        <f t="shared" si="348"/>
        <v>-14858.86207325101</v>
      </c>
      <c r="CF359" s="737">
        <f>+IF(CE354=0,0,CE359/CE354*100)</f>
        <v>-7.7018240862215146</v>
      </c>
      <c r="CG359" s="772">
        <v>-325.30559926000018</v>
      </c>
      <c r="CH359" s="737">
        <f>+IF(CG354=0,0,CG359/CG354*100)</f>
        <v>-2.7026079246276824</v>
      </c>
      <c r="CI359" s="772">
        <v>-240.1763827599998</v>
      </c>
      <c r="CJ359" s="737">
        <f>+IF(CI354=0,0,CI359/CI354*100)</f>
        <v>-2.0042337896021047</v>
      </c>
      <c r="CK359" s="772">
        <v>-366.76171556999981</v>
      </c>
      <c r="CL359" s="737">
        <f>+IF(CK354=0,0,CK359/CK354*100)</f>
        <v>-2.8970912937779429</v>
      </c>
      <c r="CM359" s="772">
        <f>+CG359+CI359+CK359</f>
        <v>-932.24369758999978</v>
      </c>
      <c r="CN359" s="737">
        <f>+IF(CM354=0,0,CM359/CM354*100)</f>
        <v>-2.5415701054071089</v>
      </c>
      <c r="CO359" s="772">
        <v>-452.60872700000067</v>
      </c>
      <c r="CP359" s="737">
        <f>+IF(CO354=0,0,CO359/CO354*100)</f>
        <v>-3.6241181933167819</v>
      </c>
      <c r="CQ359" s="772">
        <v>-837.77710425999953</v>
      </c>
      <c r="CR359" s="737">
        <f>+IF(CQ354=0,0,CQ359/CQ354*100)</f>
        <v>-5.8736025403200527</v>
      </c>
      <c r="CS359" s="772">
        <v>-1142.8174820000002</v>
      </c>
      <c r="CT359" s="737">
        <f>+IF(CS354=0,0,CS359/CS354*100)</f>
        <v>-7.0293518708508946</v>
      </c>
      <c r="CU359" s="772">
        <f>+CO359+CQ359+CS359</f>
        <v>-2433.2033132600004</v>
      </c>
      <c r="CV359" s="737">
        <f>+IF(CU354=0,0,CU359/CU354*100)</f>
        <v>-5.6572943847693065</v>
      </c>
      <c r="CW359" s="772">
        <f t="shared" si="349"/>
        <v>-3365.44701085</v>
      </c>
      <c r="CX359" s="737">
        <f>+IF(CW354=0,0,CW359/CW354*100)</f>
        <v>-4.223181419040543</v>
      </c>
      <c r="CY359" s="772">
        <v>-1158.8731004099998</v>
      </c>
      <c r="CZ359" s="737">
        <f>+IF(CY354=0,0,CY359/CY354*100)</f>
        <v>-7.2766381850974646</v>
      </c>
      <c r="DA359" s="772">
        <v>-2038.9398669300006</v>
      </c>
      <c r="DB359" s="737">
        <f>+IF(DA354=0,0,DA359/DA354*100)</f>
        <v>-12.367089766073295</v>
      </c>
      <c r="DC359" s="772">
        <v>-3647.7650973100003</v>
      </c>
      <c r="DD359" s="737">
        <f>+IF(DC354=0,0,DC359/DC354*100)</f>
        <v>-20.769811039453415</v>
      </c>
      <c r="DE359" s="772">
        <f>+CY359+DA359+DC359</f>
        <v>-6845.5780646500007</v>
      </c>
      <c r="DF359" s="737">
        <f>+IF(DE354=0,0,DE359/DE354*100)</f>
        <v>-13.697845060849959</v>
      </c>
      <c r="DG359" s="772">
        <v>-1537.4325309385031</v>
      </c>
      <c r="DH359" s="737">
        <f>+IF(DG354=0,0,DG359/DG354*100)</f>
        <v>-7.3520142816532603</v>
      </c>
      <c r="DI359" s="772">
        <v>-1645.3983299625029</v>
      </c>
      <c r="DJ359" s="737">
        <f>+IF(DI354=0,0,DI359/DI354*100)</f>
        <v>-7.1356766046640221</v>
      </c>
      <c r="DK359" s="772">
        <v>-1465.0061368500026</v>
      </c>
      <c r="DL359" s="737">
        <f>+IF(DK354=0,0,DK359/DK354*100)</f>
        <v>-7.594396220599732</v>
      </c>
      <c r="DM359" s="772">
        <f>+DG359+DI359+DK359</f>
        <v>-4647.8369977510083</v>
      </c>
      <c r="DN359" s="737">
        <f>+IF(DM354=0,0,DM359/DM354*100)</f>
        <v>-7.3470700109453153</v>
      </c>
      <c r="DO359" s="772">
        <f t="shared" si="350"/>
        <v>-11493.415062401009</v>
      </c>
      <c r="DP359" s="737">
        <f>+IF(DO354=0,0,DO359/DO354*100)</f>
        <v>-10.149904680313004</v>
      </c>
      <c r="DR359" s="772">
        <f t="shared" si="351"/>
        <v>0</v>
      </c>
      <c r="DS359" s="737">
        <f>+IF(DR354=0,0,DR359/DR354*100)</f>
        <v>0</v>
      </c>
      <c r="DT359" s="772">
        <v>0</v>
      </c>
      <c r="DU359" s="737">
        <f>+IF(DT354=0,0,DT359/DT354*100)</f>
        <v>0</v>
      </c>
      <c r="DV359" s="772">
        <v>0</v>
      </c>
      <c r="DW359" s="737">
        <f>+IF(DV354=0,0,DV359/DV354*100)</f>
        <v>0</v>
      </c>
      <c r="DX359" s="772">
        <v>0</v>
      </c>
      <c r="DY359" s="737">
        <f>+IF(DX354=0,0,DX359/DX354*100)</f>
        <v>0</v>
      </c>
      <c r="DZ359" s="772">
        <f>+DT359+DV359+DX359</f>
        <v>0</v>
      </c>
      <c r="EA359" s="737">
        <f>+IF(DZ354=0,0,DZ359/DZ354*100)</f>
        <v>0</v>
      </c>
      <c r="EB359" s="772">
        <v>0</v>
      </c>
      <c r="EC359" s="737">
        <f>+IF(EB354=0,0,EB359/EB354*100)</f>
        <v>0</v>
      </c>
      <c r="ED359" s="772">
        <v>0</v>
      </c>
      <c r="EE359" s="737">
        <f>+IF(ED354=0,0,ED359/ED354*100)</f>
        <v>0</v>
      </c>
      <c r="EF359" s="772">
        <v>0</v>
      </c>
      <c r="EG359" s="737">
        <f>+IF(EF354=0,0,EF359/EF354*100)</f>
        <v>0</v>
      </c>
      <c r="EH359" s="772">
        <f>+EB359+ED359+EF359</f>
        <v>0</v>
      </c>
      <c r="EI359" s="737">
        <f>+IF(EH354=0,0,EH359/EH354*100)</f>
        <v>0</v>
      </c>
      <c r="EJ359" s="772">
        <f t="shared" si="352"/>
        <v>0</v>
      </c>
      <c r="EK359" s="737">
        <f>+IF(EJ354=0,0,EJ359/EJ354*100)</f>
        <v>0</v>
      </c>
      <c r="EL359" s="772">
        <v>0</v>
      </c>
      <c r="EM359" s="737">
        <f>+IF(EL354=0,0,EL359/EL354*100)</f>
        <v>0</v>
      </c>
      <c r="EN359" s="772">
        <v>0</v>
      </c>
      <c r="EO359" s="737">
        <f>+IF(EN354=0,0,EN359/EN354*100)</f>
        <v>0</v>
      </c>
      <c r="EP359" s="772">
        <v>0</v>
      </c>
      <c r="EQ359" s="737">
        <f>+IF(EP354=0,0,EP359/EP354*100)</f>
        <v>0</v>
      </c>
      <c r="ER359" s="772">
        <f>+EL359+EN359+EP359</f>
        <v>0</v>
      </c>
      <c r="ES359" s="737">
        <f>+IF(ER354=0,0,ER359/ER354*100)</f>
        <v>0</v>
      </c>
      <c r="ET359" s="772">
        <v>0</v>
      </c>
      <c r="EU359" s="737">
        <f>+IF(ET354=0,0,ET359/ET354*100)</f>
        <v>0</v>
      </c>
      <c r="EV359" s="772">
        <v>0</v>
      </c>
      <c r="EW359" s="737">
        <f>+IF(EV354=0,0,EV359/EV354*100)</f>
        <v>0</v>
      </c>
      <c r="EX359" s="772">
        <v>0</v>
      </c>
      <c r="EY359" s="737">
        <f>+IF(EX354=0,0,EX359/EX354*100)</f>
        <v>0</v>
      </c>
      <c r="EZ359" s="772">
        <f>+ET359+EV359+EX359</f>
        <v>0</v>
      </c>
      <c r="FA359" s="737">
        <f>+IF(EZ354=0,0,EZ359/EZ354*100)</f>
        <v>0</v>
      </c>
      <c r="FB359" s="772">
        <f t="shared" si="353"/>
        <v>0</v>
      </c>
      <c r="FC359" s="737">
        <f>+IF(FB354=0,0,FB359/FB354*100)</f>
        <v>0</v>
      </c>
      <c r="FD359" s="772">
        <v>0</v>
      </c>
      <c r="FE359" s="737">
        <f>+IF(FD354=0,0,FD359/FD354*100)</f>
        <v>0</v>
      </c>
      <c r="FF359" s="772">
        <v>0</v>
      </c>
      <c r="FG359" s="737">
        <f>+IF(FF354=0,0,FF359/FF354*100)</f>
        <v>0</v>
      </c>
      <c r="FH359" s="772">
        <v>0</v>
      </c>
      <c r="FI359" s="737">
        <f>+IF(FH354=0,0,FH359/FH354*100)</f>
        <v>0</v>
      </c>
      <c r="FJ359" s="772">
        <v>0</v>
      </c>
      <c r="FK359" s="737">
        <f>+IF(FJ354=0,0,FJ359/FJ354*100)</f>
        <v>0</v>
      </c>
    </row>
    <row r="360" spans="2:167" s="758" customFormat="1" ht="13.5" customHeight="1">
      <c r="B360" s="776" t="s">
        <v>4789</v>
      </c>
      <c r="C360" s="766"/>
      <c r="D360" s="766"/>
      <c r="E360" s="767">
        <f t="shared" si="340"/>
        <v>6621.0995164585902</v>
      </c>
      <c r="F360" s="768">
        <f>+IF(E354=0,0,E360/E354*100)</f>
        <v>7.4224678742608408</v>
      </c>
      <c r="G360" s="767">
        <f>G361+G368</f>
        <v>484.62216472994692</v>
      </c>
      <c r="H360" s="768">
        <f>+IF(G354=0,0,G360/G354*100)</f>
        <v>12.150760447513367</v>
      </c>
      <c r="I360" s="767">
        <f>I361+I368</f>
        <v>453.94472504260028</v>
      </c>
      <c r="J360" s="768">
        <f>+IF(I354=0,0,I360/I354*100)</f>
        <v>7.3947899405957775</v>
      </c>
      <c r="K360" s="767">
        <f>K361+K368</f>
        <v>511.71980259196562</v>
      </c>
      <c r="L360" s="768">
        <f>+IF(K354=0,0,K360/K354*100)</f>
        <v>6.1287107863009105</v>
      </c>
      <c r="M360" s="767">
        <f>+M361+M368</f>
        <v>1450.2866923645129</v>
      </c>
      <c r="N360" s="768">
        <f>+IF(M354=0,0,M360/M354*100)</f>
        <v>7.8492857379623846</v>
      </c>
      <c r="O360" s="767">
        <f>O361+O368</f>
        <v>552.22077291286985</v>
      </c>
      <c r="P360" s="768">
        <f>+IF(O354=0,0,O360/O354*100)</f>
        <v>19.923635894496659</v>
      </c>
      <c r="Q360" s="767">
        <f>Q361+Q368</f>
        <v>406.23742337371067</v>
      </c>
      <c r="R360" s="768">
        <f>+IF(Q354=0,0,Q360/Q354*100)</f>
        <v>10.028047253504285</v>
      </c>
      <c r="S360" s="767">
        <f>S361+S368</f>
        <v>520.14699541859159</v>
      </c>
      <c r="T360" s="768">
        <f>+IF(S354=0,0,S360/S354*100)</f>
        <v>7.8247447900147229</v>
      </c>
      <c r="U360" s="767">
        <f>+U361+U368</f>
        <v>1478.605191705172</v>
      </c>
      <c r="V360" s="768">
        <f>+IF(U354=0,0,U360/U354*100)</f>
        <v>10.976892630458785</v>
      </c>
      <c r="W360" s="767">
        <f t="shared" si="342"/>
        <v>2928.8918840696851</v>
      </c>
      <c r="X360" s="768">
        <f>+IF(W354=0,0,W360/W354*100)</f>
        <v>9.1680196232856446</v>
      </c>
      <c r="Y360" s="767">
        <f>Y361+Y368</f>
        <v>587.73529585272286</v>
      </c>
      <c r="Z360" s="768">
        <f>+IF(Y354=0,0,Y360/Y354*100)</f>
        <v>7.398167124917328</v>
      </c>
      <c r="AA360" s="767">
        <f>AA361+AA368</f>
        <v>675.46102749150361</v>
      </c>
      <c r="AB360" s="768">
        <f>+IF(AA354=0,0,AA360/AA354*100)</f>
        <v>7.1072065809857348</v>
      </c>
      <c r="AC360" s="767">
        <f>AC361+AC368</f>
        <v>737.66091276996917</v>
      </c>
      <c r="AD360" s="768">
        <f>+IF(AC354=0,0,AC360/AC354*100)</f>
        <v>6.9674406046983774</v>
      </c>
      <c r="AE360" s="767">
        <f>+AE361+AE368</f>
        <v>2000.8572361141955</v>
      </c>
      <c r="AF360" s="768">
        <f>+IF(AE354=0,0,AE360/AE354*100)</f>
        <v>7.1368743423350853</v>
      </c>
      <c r="AG360" s="767">
        <f>AG361+AG368</f>
        <v>624.97420558994111</v>
      </c>
      <c r="AH360" s="768">
        <f>+IF(AG354=0,0,AG360/AG354*100)</f>
        <v>6.1179462506290454</v>
      </c>
      <c r="AI360" s="767">
        <f>AI361+AI368</f>
        <v>643.22011293126877</v>
      </c>
      <c r="AJ360" s="768">
        <f>+IF(AI354=0,0,AI360/AI354*100)</f>
        <v>6.5583473314721097</v>
      </c>
      <c r="AK360" s="767">
        <f>AK361+AK368</f>
        <v>423.15607775349997</v>
      </c>
      <c r="AL360" s="768">
        <f>+IF(AK354=0,0,AK360/AK354*100)</f>
        <v>4.6004818791014985</v>
      </c>
      <c r="AM360" s="767">
        <f>+AM361+AM368</f>
        <v>1691.3503962747097</v>
      </c>
      <c r="AN360" s="768">
        <f>+IF(AM354=0,0,AM360/AM354*100)</f>
        <v>5.7881010843723528</v>
      </c>
      <c r="AO360" s="767">
        <f t="shared" si="345"/>
        <v>3692.207632388905</v>
      </c>
      <c r="AP360" s="768">
        <f>+IF(AO354=0,0,AO360/AO354*100)</f>
        <v>6.4485224230883569</v>
      </c>
      <c r="AQ360" s="734"/>
      <c r="AR360" s="767">
        <f>AR361+AR368</f>
        <v>10649.631826256</v>
      </c>
      <c r="AS360" s="768">
        <f>+IF(AR354=0,0,AR360/AR354*100)</f>
        <v>9.0095219521665051</v>
      </c>
      <c r="AT360" s="767">
        <f>AT361+AT368</f>
        <v>760.57600228000001</v>
      </c>
      <c r="AU360" s="768">
        <f>+IF(AT354=0,0,AT360/AT354*100)</f>
        <v>7.261416125247103</v>
      </c>
      <c r="AV360" s="767">
        <f>AV361+AV368</f>
        <v>828.27554945549991</v>
      </c>
      <c r="AW360" s="768">
        <f>+IF(AV354=0,0,AV360/AV354*100)</f>
        <v>7.4737567790258179</v>
      </c>
      <c r="AX360" s="767">
        <f>AX361+AX368</f>
        <v>819.74241698060007</v>
      </c>
      <c r="AY360" s="768">
        <f>+IF(AX354=0,0,AX360/AX354*100)</f>
        <v>6.6089400116558892</v>
      </c>
      <c r="AZ360" s="767">
        <f>+AZ361+AZ368</f>
        <v>2408.5939687160999</v>
      </c>
      <c r="BA360" s="768">
        <f>+IF(AZ354=0,0,AZ360/AZ354*100)</f>
        <v>7.0924018934406421</v>
      </c>
      <c r="BB360" s="767">
        <f>BB361+BB368</f>
        <v>835.09685240349995</v>
      </c>
      <c r="BC360" s="768">
        <f>+IF(BB354=0,0,BB360/BB354*100)</f>
        <v>7.943728953503153</v>
      </c>
      <c r="BD360" s="767">
        <f>BD361+BD368</f>
        <v>817.81444494569996</v>
      </c>
      <c r="BE360" s="768">
        <f>+IF(BD354=0,0,BD360/BD354*100)</f>
        <v>10.106052867917453</v>
      </c>
      <c r="BF360" s="767">
        <f>BF361+BF368</f>
        <v>851.80715700140013</v>
      </c>
      <c r="BG360" s="768">
        <f>+IF(BF354=0,0,BF360/BF354*100)</f>
        <v>9.6290371001142674</v>
      </c>
      <c r="BH360" s="767">
        <f>+BH361+BH368</f>
        <v>2504.7184543506</v>
      </c>
      <c r="BI360" s="768">
        <f>+IF(BH354=0,0,BH360/BH354*100)</f>
        <v>9.1242543647524759</v>
      </c>
      <c r="BJ360" s="767">
        <f t="shared" si="346"/>
        <v>4913.3124230666999</v>
      </c>
      <c r="BK360" s="768">
        <f>+IF(BJ354=0,0,BJ360/BJ354*100)</f>
        <v>8.0006502204450722</v>
      </c>
      <c r="BL360" s="767">
        <f>BL361+BL368</f>
        <v>874.98207647229992</v>
      </c>
      <c r="BM360" s="768">
        <f>+IF(BL354=0,0,BL360/BL354*100)</f>
        <v>10.746200979571098</v>
      </c>
      <c r="BN360" s="767">
        <f>BN361+BN368</f>
        <v>789.00765017520007</v>
      </c>
      <c r="BO360" s="768">
        <f>+IF(BN354=0,0,BN360/BN354*100)</f>
        <v>14.425962732898299</v>
      </c>
      <c r="BP360" s="767">
        <f>BP361+BP368</f>
        <v>1030.3807618119999</v>
      </c>
      <c r="BQ360" s="768">
        <f>+IF(BP354=0,0,BP360/BP354*100)</f>
        <v>8.7665960659318998</v>
      </c>
      <c r="BR360" s="767">
        <f>+BR361+BR368</f>
        <v>2694.3704884594999</v>
      </c>
      <c r="BS360" s="768">
        <f>+IF(BR354=0,0,BR360/BR354*100)</f>
        <v>10.62235658833167</v>
      </c>
      <c r="BT360" s="767">
        <f>BT361+BT368</f>
        <v>945.73321157220005</v>
      </c>
      <c r="BU360" s="768">
        <f>+IF(BT354=0,0,BT360/BT354*100)</f>
        <v>8.6948722841149308</v>
      </c>
      <c r="BV360" s="767">
        <f>BV361+BV368</f>
        <v>876.36764651779993</v>
      </c>
      <c r="BW360" s="768">
        <f>+IF(BV354=0,0,BV360/BV354*100)</f>
        <v>8.5820455456718676</v>
      </c>
      <c r="BX360" s="767">
        <f>BX361+BX368</f>
        <v>1219.8480566398</v>
      </c>
      <c r="BY360" s="768">
        <f>+IF(BX354=0,0,BX360/BX354*100)</f>
        <v>11.798363307866417</v>
      </c>
      <c r="BZ360" s="767">
        <f>+BZ361+BZ368</f>
        <v>3041.9489147298</v>
      </c>
      <c r="CA360" s="768">
        <f>+IF(BZ354=0,0,BZ360/BZ354*100)</f>
        <v>9.6792036705702209</v>
      </c>
      <c r="CB360" s="767">
        <f t="shared" si="347"/>
        <v>5736.3194031892999</v>
      </c>
      <c r="CC360" s="768">
        <f>+IF(CB354=0,0,CB360/CB354*100)</f>
        <v>10.100439693682764</v>
      </c>
      <c r="CE360" s="767">
        <f t="shared" si="348"/>
        <v>17717.722386764333</v>
      </c>
      <c r="CF360" s="768">
        <f>+IF(CE354=0,0,CE360/CE354*100)</f>
        <v>9.183662945295211</v>
      </c>
      <c r="CG360" s="767">
        <f>CG361+CG368</f>
        <v>1402.1441639345999</v>
      </c>
      <c r="CH360" s="768">
        <f>+IF(CG354=0,0,CG360/CG354*100)</f>
        <v>11.648880122384229</v>
      </c>
      <c r="CI360" s="767">
        <f>CI361+CI368</f>
        <v>1448.7646858845001</v>
      </c>
      <c r="CJ360" s="768">
        <f>+IF(CI354=0,0,CI360/CI354*100)</f>
        <v>12.089711333247648</v>
      </c>
      <c r="CK360" s="767">
        <f>CK361+CK368</f>
        <v>1281.8380463475</v>
      </c>
      <c r="CL360" s="768">
        <f>+IF(CK354=0,0,CK360/CK354*100)</f>
        <v>10.125380284949328</v>
      </c>
      <c r="CM360" s="767">
        <f>+CM361+CM368</f>
        <v>4132.7468961666</v>
      </c>
      <c r="CN360" s="768">
        <f>+IF(CM354=0,0,CM360/CM354*100)</f>
        <v>11.267081763775629</v>
      </c>
      <c r="CO360" s="767">
        <f>CO361+CO368</f>
        <v>1596.5038992464001</v>
      </c>
      <c r="CP360" s="768">
        <f>+IF(CO354=0,0,CO360/CO354*100)</f>
        <v>12.783489318269492</v>
      </c>
      <c r="CQ360" s="767">
        <f>CQ361+CQ368</f>
        <v>1386.9170325810001</v>
      </c>
      <c r="CR360" s="768">
        <f>+IF(CQ354=0,0,CQ360/CQ354*100)</f>
        <v>9.7235880096966483</v>
      </c>
      <c r="CS360" s="767">
        <f>CS361+CS368</f>
        <v>1372.275591291</v>
      </c>
      <c r="CT360" s="768">
        <f>+IF(CS354=0,0,CS360/CS354*100)</f>
        <v>8.4407249161808036</v>
      </c>
      <c r="CU360" s="767">
        <f>+CU361+CU368</f>
        <v>4355.6965231184004</v>
      </c>
      <c r="CV360" s="768">
        <f>+IF(CU354=0,0,CU360/CU354*100)</f>
        <v>10.127167486461438</v>
      </c>
      <c r="CW360" s="767">
        <f t="shared" si="349"/>
        <v>8488.4434192850003</v>
      </c>
      <c r="CX360" s="768">
        <f>+IF(CW354=0,0,CW360/CW354*100)</f>
        <v>10.651849935336619</v>
      </c>
      <c r="CY360" s="767">
        <f>CY361+CY368</f>
        <v>1332.3752081144</v>
      </c>
      <c r="CZ360" s="768">
        <f>+IF(CY354=0,0,CY360/CY354*100)</f>
        <v>8.3660689965211343</v>
      </c>
      <c r="DA360" s="767">
        <f>DA361+DA368</f>
        <v>1454.0494218193999</v>
      </c>
      <c r="DB360" s="768">
        <f>+IF(DA354=0,0,DA360/DA354*100)</f>
        <v>8.8194654563419022</v>
      </c>
      <c r="DC360" s="767">
        <f>DC361+DC368</f>
        <v>1528.1209417278001</v>
      </c>
      <c r="DD360" s="768">
        <f>+IF(DC354=0,0,DC360/DC354*100)</f>
        <v>8.7008846124777577</v>
      </c>
      <c r="DE360" s="767">
        <f>+DE361+DE368</f>
        <v>4314.5455716615998</v>
      </c>
      <c r="DF360" s="768">
        <f>+IF(DE354=0,0,DE360/DE354*100)</f>
        <v>8.6333069596831145</v>
      </c>
      <c r="DG360" s="767">
        <f>DG361+DG368</f>
        <v>1664.1194492928948</v>
      </c>
      <c r="DH360" s="768">
        <f>+IF(DG354=0,0,DG360/DG354*100)</f>
        <v>7.9578321073444895</v>
      </c>
      <c r="DI360" s="767">
        <f>DI361+DI368</f>
        <v>1643.1015715383373</v>
      </c>
      <c r="DJ360" s="768">
        <f>+IF(DI354=0,0,DI360/DI354*100)</f>
        <v>7.1257161439929231</v>
      </c>
      <c r="DK360" s="767">
        <f>DK361+DK368</f>
        <v>1607.5123749864983</v>
      </c>
      <c r="DL360" s="768">
        <f>+IF(DK354=0,0,DK360/DK354*100)</f>
        <v>8.3331295331049606</v>
      </c>
      <c r="DM360" s="767">
        <f>+DM361+DM368</f>
        <v>4914.7333958177314</v>
      </c>
      <c r="DN360" s="768">
        <f>+IF(DM354=0,0,DM360/DM354*100)</f>
        <v>7.7689665884746448</v>
      </c>
      <c r="DO360" s="767">
        <f t="shared" si="350"/>
        <v>9229.2789674793312</v>
      </c>
      <c r="DP360" s="768">
        <f>+IF(DO354=0,0,DO360/DO354*100)</f>
        <v>8.1504323370675849</v>
      </c>
      <c r="DR360" s="767">
        <f t="shared" si="351"/>
        <v>19733.189969160547</v>
      </c>
      <c r="DS360" s="768">
        <f>+IF(DR354=0,0,DR360/DR354*100)</f>
        <v>7.9394234572647422</v>
      </c>
      <c r="DT360" s="767">
        <f>DT361+DT368</f>
        <v>1482.6471459487545</v>
      </c>
      <c r="DU360" s="768">
        <f>+IF(DT354=0,0,DT360/DT354*100)</f>
        <v>7.3249583902011901</v>
      </c>
      <c r="DV360" s="767">
        <f>DV361+DV368</f>
        <v>1482.6361690867921</v>
      </c>
      <c r="DW360" s="768">
        <f>+IF(DV354=0,0,DV360/DV354*100)</f>
        <v>7.3261004572965289</v>
      </c>
      <c r="DX360" s="767">
        <f>DX361+DX368</f>
        <v>1634.6910068312607</v>
      </c>
      <c r="DY360" s="768">
        <f>+IF(DX354=0,0,DX360/DX354*100)</f>
        <v>8.0501834362220066</v>
      </c>
      <c r="DZ360" s="767">
        <f>+DZ361+DZ368</f>
        <v>4599.9743218668063</v>
      </c>
      <c r="EA360" s="768">
        <f>+IF(DZ354=0,0,DZ360/DZ354*100)</f>
        <v>7.567612264737571</v>
      </c>
      <c r="EB360" s="767">
        <f>EB361+EB368</f>
        <v>1634.3686976861088</v>
      </c>
      <c r="EC360" s="768">
        <f>+IF(EB354=0,0,EB360/EB354*100)</f>
        <v>8.0742352715002497</v>
      </c>
      <c r="ED360" s="767">
        <f>ED361+ED368</f>
        <v>1634.1547270812971</v>
      </c>
      <c r="EE360" s="768">
        <f>+IF(ED354=0,0,ED360/ED354*100)</f>
        <v>8.1200495248897226</v>
      </c>
      <c r="EF360" s="767">
        <f>EF361+EF368</f>
        <v>1680.8547209951646</v>
      </c>
      <c r="EG360" s="768">
        <f>+IF(EF354=0,0,EF360/EF354*100)</f>
        <v>8.3523070072052974</v>
      </c>
      <c r="EH360" s="767">
        <f>+EH361+EH368</f>
        <v>4949.3781457625701</v>
      </c>
      <c r="EI360" s="768">
        <f>+IF(EH354=0,0,EH360/EH354*100)</f>
        <v>8.1819873310055709</v>
      </c>
      <c r="EJ360" s="767">
        <f t="shared" si="352"/>
        <v>9549.3524676293764</v>
      </c>
      <c r="EK360" s="768">
        <f>+IF(EJ354=0,0,EJ360/EJ354*100)</f>
        <v>7.8740554449389544</v>
      </c>
      <c r="EL360" s="767">
        <f>EL361+EL368</f>
        <v>1688.7406964490474</v>
      </c>
      <c r="EM360" s="768">
        <f>+IF(EL354=0,0,EL360/EL354*100)</f>
        <v>7.8588424211862202</v>
      </c>
      <c r="EN360" s="767">
        <f>EN361+EN368</f>
        <v>1688.7219091150785</v>
      </c>
      <c r="EO360" s="768">
        <f>+IF(EN354=0,0,EN360/EN354*100)</f>
        <v>7.937583064024305</v>
      </c>
      <c r="EP360" s="767">
        <f>EP361+EP368</f>
        <v>1690.7012582134619</v>
      </c>
      <c r="EQ360" s="768">
        <f>+IF(EP354=0,0,EP360/EP354*100)</f>
        <v>7.9417574626892762</v>
      </c>
      <c r="ER360" s="767">
        <f>+ER361+ER368</f>
        <v>5068.1638637775868</v>
      </c>
      <c r="ES360" s="768">
        <f>+IF(ER354=0,0,ER360/ER354*100)</f>
        <v>7.9125543485822289</v>
      </c>
      <c r="ET360" s="767">
        <f>ET361+ET368</f>
        <v>1703.9734301437911</v>
      </c>
      <c r="EU360" s="768">
        <f>+IF(ET354=0,0,ET360/ET354*100)</f>
        <v>8.0460794226558967</v>
      </c>
      <c r="EV360" s="767">
        <f>EV361+EV368</f>
        <v>1706.0244480583913</v>
      </c>
      <c r="EW360" s="768">
        <f>+IF(EV354=0,0,EV360/EV354*100)</f>
        <v>8.1652814551605886</v>
      </c>
      <c r="EX360" s="767">
        <f>EX361+EX368</f>
        <v>1705.6757595514011</v>
      </c>
      <c r="EY360" s="768">
        <f>+IF(EX354=0,0,EX360/EX354*100)</f>
        <v>8.0657230638301591</v>
      </c>
      <c r="EZ360" s="767">
        <f>+EZ361+EZ368</f>
        <v>5115.6736377535835</v>
      </c>
      <c r="FA360" s="768">
        <f>+IF(EZ354=0,0,EZ360/EZ354*100)</f>
        <v>8.0920465166388151</v>
      </c>
      <c r="FB360" s="767">
        <f t="shared" si="353"/>
        <v>10183.83750153117</v>
      </c>
      <c r="FC360" s="768">
        <f>+IF(FB354=0,0,FB360/FB354*100)</f>
        <v>8.0017125809520095</v>
      </c>
      <c r="FD360" s="767">
        <f>FD361+FD368</f>
        <v>15284.154964612393</v>
      </c>
      <c r="FE360" s="768">
        <f>+IF(FD354=0,0,FD360/FD354*100)</f>
        <v>8.1069978929719788</v>
      </c>
      <c r="FF360" s="767">
        <f>FF361+FF368</f>
        <v>17632.534731344578</v>
      </c>
      <c r="FG360" s="768">
        <f>+IF(FF354=0,0,FF360/FF354*100)</f>
        <v>8.9840836888976892</v>
      </c>
      <c r="FH360" s="767">
        <f>FH361+FH368</f>
        <v>15342.645342859232</v>
      </c>
      <c r="FI360" s="768">
        <f>+IF(FH354=0,0,FH360/FH354*100)</f>
        <v>9.1868231437980086</v>
      </c>
      <c r="FJ360" s="767">
        <f>FJ361+FJ368</f>
        <v>19177.646390073245</v>
      </c>
      <c r="FK360" s="768">
        <f>+IF(FJ354=0,0,FJ360/FJ354*100)</f>
        <v>8.0370371898497943</v>
      </c>
    </row>
    <row r="361" spans="2:167" s="758" customFormat="1" ht="13.5" customHeight="1">
      <c r="B361" s="777"/>
      <c r="C361" s="778" t="s">
        <v>4790</v>
      </c>
      <c r="D361" s="778"/>
      <c r="E361" s="779">
        <f t="shared" si="340"/>
        <v>5624.7807890695949</v>
      </c>
      <c r="F361" s="733">
        <f>+IF(E354=0,0,E361/E354*100)</f>
        <v>6.3055621808504689</v>
      </c>
      <c r="G361" s="779">
        <f>SUM(G362:G367)</f>
        <v>461.42483436569182</v>
      </c>
      <c r="H361" s="733">
        <f>+IF(G354=0,0,G361/G354*100)</f>
        <v>11.569141972768286</v>
      </c>
      <c r="I361" s="779">
        <f>SUM(I362:I367)</f>
        <v>387.02393709863776</v>
      </c>
      <c r="J361" s="733">
        <f>+IF(I354=0,0,I361/I354*100)</f>
        <v>6.3046458278773923</v>
      </c>
      <c r="K361" s="779">
        <f>SUM(K362:K367)</f>
        <v>393.38128790605333</v>
      </c>
      <c r="L361" s="733">
        <f>+IF(K354=0,0,K361/K354*100)</f>
        <v>4.7114067700858335</v>
      </c>
      <c r="M361" s="779">
        <f>SUM(M362:M367)</f>
        <v>1241.830059370383</v>
      </c>
      <c r="N361" s="733">
        <f>+IF(M354=0,0,M361/M354*100)</f>
        <v>6.7210704099455478</v>
      </c>
      <c r="O361" s="779">
        <f>SUM(O362:O367)</f>
        <v>524.59442778446487</v>
      </c>
      <c r="P361" s="733">
        <f>+IF(O354=0,0,O361/O354*100)</f>
        <v>18.926901855444331</v>
      </c>
      <c r="Q361" s="779">
        <f>SUM(Q362:Q367)</f>
        <v>397.76545927174095</v>
      </c>
      <c r="R361" s="733">
        <f>+IF(Q354=0,0,Q361/Q354*100)</f>
        <v>9.8189152251475846</v>
      </c>
      <c r="S361" s="779">
        <f>SUM(S362:S367)</f>
        <v>486.25169458231454</v>
      </c>
      <c r="T361" s="733">
        <f>+IF(S354=0,0,S361/S354*100)</f>
        <v>7.3148464709612764</v>
      </c>
      <c r="U361" s="779">
        <f>SUM(U362:U367)</f>
        <v>1408.6115816385204</v>
      </c>
      <c r="V361" s="733">
        <f>+IF(U354=0,0,U361/U354*100)</f>
        <v>10.457272959954453</v>
      </c>
      <c r="W361" s="779">
        <f t="shared" si="342"/>
        <v>2650.4416410089034</v>
      </c>
      <c r="X361" s="733">
        <f>+IF(W354=0,0,W361/W354*100)</f>
        <v>8.2964144587608466</v>
      </c>
      <c r="Y361" s="779">
        <f>SUM(Y362:Y367)</f>
        <v>506.60624530561881</v>
      </c>
      <c r="Z361" s="733">
        <f>+IF(Y354=0,0,Y361/Y354*100)</f>
        <v>6.3769484251580675</v>
      </c>
      <c r="AA361" s="779">
        <f>SUM(AA362:AA367)</f>
        <v>554.52093275696291</v>
      </c>
      <c r="AB361" s="733">
        <f>+IF(AA354=0,0,AA361/AA354*100)</f>
        <v>5.8346738926165633</v>
      </c>
      <c r="AC361" s="779">
        <f>SUM(AC362:AC367)</f>
        <v>614.04215526699056</v>
      </c>
      <c r="AD361" s="733">
        <f>+IF(AC354=0,0,AC361/AC354*100)</f>
        <v>5.7998223459318279</v>
      </c>
      <c r="AE361" s="779">
        <f>SUM(AE362:AE367)</f>
        <v>1675.1693333295721</v>
      </c>
      <c r="AF361" s="733">
        <f>+IF(AE354=0,0,AE361/AE354*100)</f>
        <v>5.9751754489614441</v>
      </c>
      <c r="AG361" s="779">
        <f>SUM(AG362:AG367)</f>
        <v>514.04015881659598</v>
      </c>
      <c r="AH361" s="733">
        <f>+IF(AG354=0,0,AG361/AG354*100)</f>
        <v>5.0319997756326096</v>
      </c>
      <c r="AI361" s="779">
        <f>SUM(AI362:AI367)</f>
        <v>516.57167773002402</v>
      </c>
      <c r="AJ361" s="733">
        <f>+IF(AI354=0,0,AI361/AI354*100)</f>
        <v>5.2670251070286156</v>
      </c>
      <c r="AK361" s="779">
        <f>SUM(AK362:AK367)</f>
        <v>268.55797818449997</v>
      </c>
      <c r="AL361" s="733">
        <f>+IF(AK354=0,0,AK361/AK354*100)</f>
        <v>2.9197172794612163</v>
      </c>
      <c r="AM361" s="779">
        <f>SUM(AM362:AM367)</f>
        <v>1299.1698147311199</v>
      </c>
      <c r="AN361" s="733">
        <f>+IF(AM354=0,0,AM361/AM354*100)</f>
        <v>4.4459895654925345</v>
      </c>
      <c r="AO361" s="779">
        <f t="shared" si="345"/>
        <v>2974.339148060692</v>
      </c>
      <c r="AP361" s="733">
        <f>+IF(AO354=0,0,AO361/AO354*100)</f>
        <v>5.1947492123375332</v>
      </c>
      <c r="AQ361" s="734"/>
      <c r="AR361" s="779">
        <f>SUM(AR362:AR367)</f>
        <v>8117.2201188658992</v>
      </c>
      <c r="AS361" s="733">
        <f>+IF(AR354=0,0,AR361/AR354*100)</f>
        <v>6.8671174782950608</v>
      </c>
      <c r="AT361" s="779">
        <f>SUM(AT362:AT367)</f>
        <v>590.58463106399995</v>
      </c>
      <c r="AU361" s="733">
        <f>+IF(AT354=0,0,AT361/AT354*100)</f>
        <v>5.6384644670296478</v>
      </c>
      <c r="AV361" s="779">
        <f>SUM(AV362:AV367)</f>
        <v>640.69095323509998</v>
      </c>
      <c r="AW361" s="733">
        <f>+IF(AV354=0,0,AV361/AV354*100)</f>
        <v>5.7811296713384417</v>
      </c>
      <c r="AX361" s="779">
        <f>SUM(AX362:AX367)</f>
        <v>630.76525642630008</v>
      </c>
      <c r="AY361" s="733">
        <f>+IF(AX354=0,0,AX361/AX354*100)</f>
        <v>5.085365420656057</v>
      </c>
      <c r="AZ361" s="779">
        <f>SUM(AZ362:AZ367)</f>
        <v>1862.0408407254001</v>
      </c>
      <c r="BA361" s="733">
        <f>+IF(AZ354=0,0,AZ361/AZ354*100)</f>
        <v>5.4830088242163404</v>
      </c>
      <c r="BB361" s="779">
        <f>SUM(BB362:BB367)</f>
        <v>650.11757615850001</v>
      </c>
      <c r="BC361" s="733">
        <f>+IF(BB354=0,0,BB361/BB354*100)</f>
        <v>6.1841423519295775</v>
      </c>
      <c r="BD361" s="779">
        <f>SUM(BD362:BD367)</f>
        <v>668.59723881870002</v>
      </c>
      <c r="BE361" s="733">
        <f>+IF(BD354=0,0,BD361/BD354*100)</f>
        <v>8.2621175067335066</v>
      </c>
      <c r="BF361" s="779">
        <f>SUM(BF362:BF367)</f>
        <v>677.2417279230001</v>
      </c>
      <c r="BG361" s="733">
        <f>+IF(BF354=0,0,BF361/BF354*100)</f>
        <v>7.655706658855113</v>
      </c>
      <c r="BH361" s="779">
        <f>SUM(BH362:BH367)</f>
        <v>1995.9565429002</v>
      </c>
      <c r="BI361" s="733">
        <f>+IF(BH354=0,0,BH361/BH354*100)</f>
        <v>7.2709230719247229</v>
      </c>
      <c r="BJ361" s="779">
        <f t="shared" si="346"/>
        <v>3857.9973836256004</v>
      </c>
      <c r="BK361" s="733">
        <f>+IF(BJ354=0,0,BJ361/BJ354*100)</f>
        <v>6.2822155320045789</v>
      </c>
      <c r="BL361" s="779">
        <f>SUM(BL362:BL367)</f>
        <v>698.28667508169997</v>
      </c>
      <c r="BM361" s="733">
        <f>+IF(BL354=0,0,BL361/BL354*100)</f>
        <v>8.5760944750300467</v>
      </c>
      <c r="BN361" s="779">
        <f>SUM(BN362:BN367)</f>
        <v>684.92767964320001</v>
      </c>
      <c r="BO361" s="733">
        <f>+IF(BN354=0,0,BN361/BN354*100)</f>
        <v>12.522997944404313</v>
      </c>
      <c r="BP361" s="779">
        <f>SUM(BP362:BP367)</f>
        <v>787.38750075619998</v>
      </c>
      <c r="BQ361" s="733">
        <f>+IF(BP354=0,0,BP361/BP354*100)</f>
        <v>6.6991819163571495</v>
      </c>
      <c r="BR361" s="779">
        <f>SUM(BR362:BR367)</f>
        <v>2170.6018554810998</v>
      </c>
      <c r="BS361" s="733">
        <f>+IF(BR354=0,0,BR361/BR354*100)</f>
        <v>8.5574374492935235</v>
      </c>
      <c r="BT361" s="779">
        <f>SUM(BT362:BT367)</f>
        <v>711.1345927845</v>
      </c>
      <c r="BU361" s="733">
        <f>+IF(BT354=0,0,BT361/BT354*100)</f>
        <v>6.538021912964469</v>
      </c>
      <c r="BV361" s="779">
        <f>SUM(BV362:BV367)</f>
        <v>688.37149794539994</v>
      </c>
      <c r="BW361" s="733">
        <f>+IF(BV354=0,0,BV361/BV354*100)</f>
        <v>6.741047060766638</v>
      </c>
      <c r="BX361" s="779">
        <f>SUM(BX362:BX367)</f>
        <v>689.11478902930003</v>
      </c>
      <c r="BY361" s="733">
        <f>+IF(BX354=0,0,BX361/BX354*100)</f>
        <v>6.6651142308555356</v>
      </c>
      <c r="BZ361" s="779">
        <f>SUM(BZ362:BZ367)</f>
        <v>2088.6208797591999</v>
      </c>
      <c r="CA361" s="733">
        <f>+IF(BZ354=0,0,BZ361/BZ354*100)</f>
        <v>6.6458009166109058</v>
      </c>
      <c r="CB361" s="779">
        <f t="shared" si="347"/>
        <v>4259.2227352402997</v>
      </c>
      <c r="CC361" s="733">
        <f>+IF(CB354=0,0,CB361/CB354*100)</f>
        <v>7.4995862948877585</v>
      </c>
      <c r="CE361" s="779">
        <f t="shared" si="348"/>
        <v>10747.057273278568</v>
      </c>
      <c r="CF361" s="733">
        <f>+IF(CE354=0,0,CE361/CE354*100)</f>
        <v>5.5705439727006691</v>
      </c>
      <c r="CG361" s="779">
        <f>SUM(CG362:CG367)</f>
        <v>788.70602670109997</v>
      </c>
      <c r="CH361" s="733">
        <f>+IF(CG354=0,0,CG361/CG354*100)</f>
        <v>6.5524945245727402</v>
      </c>
      <c r="CI361" s="779">
        <f>SUM(CI362:CI367)</f>
        <v>761.14407156350001</v>
      </c>
      <c r="CJ361" s="733">
        <f>+IF(CI354=0,0,CI361/CI354*100)</f>
        <v>6.3516264565749614</v>
      </c>
      <c r="CK361" s="779">
        <f>SUM(CK362:CK367)</f>
        <v>762.94097608300012</v>
      </c>
      <c r="CL361" s="733">
        <f>+IF(CK354=0,0,CK361/CK354*100)</f>
        <v>6.0265550237198831</v>
      </c>
      <c r="CM361" s="779">
        <f>SUM(CM362:CM367)</f>
        <v>2312.7910743475995</v>
      </c>
      <c r="CN361" s="733">
        <f>+IF(CM354=0,0,CM361/CM354*100)</f>
        <v>6.3053477001884159</v>
      </c>
      <c r="CO361" s="779">
        <f>SUM(CO362:CO367)</f>
        <v>887.62467556320007</v>
      </c>
      <c r="CP361" s="733">
        <f>+IF(CO354=0,0,CO361/CO354*100)</f>
        <v>7.1073678955940567</v>
      </c>
      <c r="CQ361" s="779">
        <f>SUM(CQ362:CQ367)</f>
        <v>822.10457452349999</v>
      </c>
      <c r="CR361" s="733">
        <f>+IF(CQ354=0,0,CQ361/CQ354*100)</f>
        <v>5.7637234209153085</v>
      </c>
      <c r="CS361" s="779">
        <f>SUM(CS362:CS367)</f>
        <v>912.72848484299993</v>
      </c>
      <c r="CT361" s="733">
        <f>+IF(CS354=0,0,CS361/CS354*100)</f>
        <v>5.6140982996531053</v>
      </c>
      <c r="CU361" s="779">
        <f>SUM(CU362:CU367)</f>
        <v>2622.4577349297001</v>
      </c>
      <c r="CV361" s="733">
        <f>+IF(CU354=0,0,CU361/CU354*100)</f>
        <v>6.0973184350285008</v>
      </c>
      <c r="CW361" s="779">
        <f t="shared" si="349"/>
        <v>4935.2488092773001</v>
      </c>
      <c r="CX361" s="733">
        <f>+IF(CW354=0,0,CW361/CW354*100)</f>
        <v>6.1930706389038495</v>
      </c>
      <c r="CY361" s="779">
        <f>SUM(CY362:CY367)</f>
        <v>890.40219260710001</v>
      </c>
      <c r="CZ361" s="733">
        <f>+IF(CY354=0,0,CY361/CY354*100)</f>
        <v>5.5908922146239011</v>
      </c>
      <c r="DA361" s="779">
        <f>SUM(DA362:DA367)</f>
        <v>921.79844465650001</v>
      </c>
      <c r="DB361" s="733">
        <f>+IF(DA354=0,0,DA361/DA354*100)</f>
        <v>5.5911232578224235</v>
      </c>
      <c r="DC361" s="779">
        <f>SUM(DC362:DC367)</f>
        <v>979.2558801022999</v>
      </c>
      <c r="DD361" s="733">
        <f>+IF(DC354=0,0,DC361/DC354*100)</f>
        <v>5.5757317279002248</v>
      </c>
      <c r="DE361" s="779">
        <f>SUM(DE362:DE367)</f>
        <v>2791.4565173658998</v>
      </c>
      <c r="DF361" s="733">
        <f>+IF(DE354=0,0,DE361/DE354*100)</f>
        <v>5.5856406146955377</v>
      </c>
      <c r="DG361" s="779">
        <f>SUM(DG362:DG367)</f>
        <v>997.61814167842954</v>
      </c>
      <c r="DH361" s="733">
        <f>+IF(DG354=0,0,DG361/DG354*100)</f>
        <v>4.7706176873849291</v>
      </c>
      <c r="DI361" s="779">
        <f>SUM(DI362:DI367)</f>
        <v>950.74329893048366</v>
      </c>
      <c r="DJ361" s="733">
        <f>+IF(DI354=0,0,DI361/DI354*100)</f>
        <v>4.1231333420485177</v>
      </c>
      <c r="DK361" s="779">
        <f>SUM(DK362:DK367)</f>
        <v>1071.9905060264537</v>
      </c>
      <c r="DL361" s="733">
        <f>+IF(DK354=0,0,DK361/DK354*100)</f>
        <v>5.5570556618901303</v>
      </c>
      <c r="DM361" s="779">
        <f>SUM(DM362:DM367)</f>
        <v>3020.3519466353673</v>
      </c>
      <c r="DN361" s="733">
        <f>+IF(DM354=0,0,DM361/DM354*100)</f>
        <v>4.7744224292639021</v>
      </c>
      <c r="DO361" s="779">
        <f t="shared" si="350"/>
        <v>5811.8084640012676</v>
      </c>
      <c r="DP361" s="733">
        <f>+IF(DO354=0,0,DO361/DO354*100)</f>
        <v>5.1324433694928393</v>
      </c>
      <c r="DR361" s="779">
        <f t="shared" si="351"/>
        <v>13575.287307177436</v>
      </c>
      <c r="DS361" s="733">
        <f>+IF(DR354=0,0,DR361/DR354*100)</f>
        <v>5.4618616986991801</v>
      </c>
      <c r="DT361" s="779">
        <f>SUM(DT362:DT367)</f>
        <v>991.33196359552028</v>
      </c>
      <c r="DU361" s="733">
        <f>+IF(DT354=0,0,DT361/DT354*100)</f>
        <v>4.8976355595160666</v>
      </c>
      <c r="DV361" s="779">
        <f>SUM(DV362:DV367)</f>
        <v>991.33453743709356</v>
      </c>
      <c r="DW361" s="733">
        <f>+IF(DV354=0,0,DV361/DV354*100)</f>
        <v>4.8984481557097288</v>
      </c>
      <c r="DX361" s="779">
        <f>SUM(DX362:DX367)</f>
        <v>1143.2157084092796</v>
      </c>
      <c r="DY361" s="733">
        <f>+IF(DX354=0,0,DX361/DX354*100)</f>
        <v>5.6298689608042665</v>
      </c>
      <c r="DZ361" s="779">
        <f>SUM(DZ362:DZ367)</f>
        <v>3125.8822094418929</v>
      </c>
      <c r="EA361" s="733">
        <f>+IF(DZ354=0,0,DZ361/DZ354*100)</f>
        <v>5.1425209992688288</v>
      </c>
      <c r="EB361" s="779">
        <f>SUM(EB362:EB367)</f>
        <v>1143.247627578653</v>
      </c>
      <c r="EC361" s="733">
        <f>+IF(EB354=0,0,EB361/EB354*100)</f>
        <v>5.6479607886049878</v>
      </c>
      <c r="ED361" s="779">
        <f>SUM(ED362:ED367)</f>
        <v>1143.3064074200549</v>
      </c>
      <c r="EE361" s="733">
        <f>+IF(ED354=0,0,ED361/ED354*100)</f>
        <v>5.681043842743013</v>
      </c>
      <c r="EF361" s="779">
        <f>SUM(EF362:EF367)</f>
        <v>1152.7672156161188</v>
      </c>
      <c r="EG361" s="733">
        <f>+IF(EF354=0,0,EF361/EF354*100)</f>
        <v>5.7281962399264055</v>
      </c>
      <c r="EH361" s="779">
        <f>SUM(EH362:EH367)</f>
        <v>3439.3212506148266</v>
      </c>
      <c r="EI361" s="733">
        <f>+IF(EH354=0,0,EH361/EH354*100)</f>
        <v>5.6856603134842976</v>
      </c>
      <c r="EJ361" s="779">
        <f t="shared" si="352"/>
        <v>6565.2034600567195</v>
      </c>
      <c r="EK361" s="733">
        <f>+IF(EJ354=0,0,EJ361/EJ354*100)</f>
        <v>5.4134326099102381</v>
      </c>
      <c r="EL361" s="779">
        <f>SUM(EL362:EL367)</f>
        <v>1159.5328740873376</v>
      </c>
      <c r="EM361" s="733">
        <f>+IF(EL354=0,0,EL361/EL354*100)</f>
        <v>5.3960836964483576</v>
      </c>
      <c r="EN361" s="779">
        <f>SUM(EN362:EN367)</f>
        <v>1159.7086482731338</v>
      </c>
      <c r="EO361" s="733">
        <f>+IF(EN354=0,0,EN361/EN354*100)</f>
        <v>5.4510358846229954</v>
      </c>
      <c r="EP361" s="779">
        <f>SUM(EP362:EP367)</f>
        <v>1161.6447012160993</v>
      </c>
      <c r="EQ361" s="733">
        <f>+IF(EP354=0,0,EP361/EP354*100)</f>
        <v>5.4566118230874547</v>
      </c>
      <c r="ER361" s="779">
        <f>SUM(ER362:ER367)</f>
        <v>3480.88622357657</v>
      </c>
      <c r="ES361" s="733">
        <f>+IF(ER354=0,0,ER361/ER354*100)</f>
        <v>5.434453613887622</v>
      </c>
      <c r="ET361" s="779">
        <f>SUM(ET362:ET367)</f>
        <v>1175.0520070708526</v>
      </c>
      <c r="EU361" s="733">
        <f>+IF(ET354=0,0,ET361/ET354*100)</f>
        <v>5.5485382620346764</v>
      </c>
      <c r="EV361" s="779">
        <f>SUM(EV362:EV367)</f>
        <v>1177.3393393780614</v>
      </c>
      <c r="EW361" s="733">
        <f>+IF(EV354=0,0,EV361/EV354*100)</f>
        <v>5.6349175330960284</v>
      </c>
      <c r="EX361" s="779">
        <f>SUM(EX362:EX367)</f>
        <v>1176.806277095232</v>
      </c>
      <c r="EY361" s="733">
        <f>+IF(EX354=0,0,EX361/EX354*100)</f>
        <v>5.5648287651830692</v>
      </c>
      <c r="EZ361" s="779">
        <f>SUM(EZ362:EZ367)</f>
        <v>3529.1976235441462</v>
      </c>
      <c r="FA361" s="733">
        <f>+IF(EZ354=0,0,EZ361/EZ354*100)</f>
        <v>5.5825358219433037</v>
      </c>
      <c r="FB361" s="779">
        <f t="shared" si="353"/>
        <v>7010.0838471207162</v>
      </c>
      <c r="FC361" s="733">
        <f>+IF(FB354=0,0,FB361/FB354*100)</f>
        <v>5.5080097364672804</v>
      </c>
      <c r="FD361" s="779">
        <f>SUM(FD362:FD367)</f>
        <v>10689.461537327734</v>
      </c>
      <c r="FE361" s="733">
        <f>+IF(FD354=0,0,FD361/FD354*100)</f>
        <v>5.6698876948555359</v>
      </c>
      <c r="FF361" s="779">
        <f>SUM(FF362:FF367)</f>
        <v>11593.250731291018</v>
      </c>
      <c r="FG361" s="733">
        <f>+IF(FF354=0,0,FF361/FF354*100)</f>
        <v>5.9069632575934516</v>
      </c>
      <c r="FH361" s="779">
        <f>SUM(FH362:FH367)</f>
        <v>12685.70930973551</v>
      </c>
      <c r="FI361" s="733">
        <f>+IF(FH354=0,0,FH361/FH354*100)</f>
        <v>7.5959109578461765</v>
      </c>
      <c r="FJ361" s="779">
        <f>SUM(FJ362:FJ367)</f>
        <v>15542.788593564295</v>
      </c>
      <c r="FK361" s="733">
        <f>+IF(FJ354=0,0,FJ361/FJ354*100)</f>
        <v>6.5137278798252112</v>
      </c>
    </row>
    <row r="362" spans="2:167" s="648" customFormat="1" ht="13.5" customHeight="1">
      <c r="B362" s="769"/>
      <c r="C362" s="731" t="s">
        <v>4791</v>
      </c>
      <c r="D362" s="731"/>
      <c r="E362" s="770">
        <f t="shared" si="340"/>
        <v>1807.1771270310605</v>
      </c>
      <c r="F362" s="726">
        <f>+IF(E354=0,0,E362/E354*100)</f>
        <v>2.0259043282982714</v>
      </c>
      <c r="G362" s="770">
        <v>83.940619303789589</v>
      </c>
      <c r="H362" s="726">
        <f>+IF(G354=0,0,G362/G354*100)</f>
        <v>2.1046135137971267</v>
      </c>
      <c r="I362" s="770">
        <v>181.96191483936582</v>
      </c>
      <c r="J362" s="726">
        <f>+IF(I354=0,0,I362/I354*100)</f>
        <v>2.964171766285892</v>
      </c>
      <c r="K362" s="770">
        <v>128.87214782268055</v>
      </c>
      <c r="L362" s="726">
        <f>+IF(K354=0,0,K362/K354*100)</f>
        <v>1.5434621025296014</v>
      </c>
      <c r="M362" s="770">
        <f t="shared" ref="M362:M367" si="354">+G362+I362+K362</f>
        <v>394.77468196583595</v>
      </c>
      <c r="N362" s="726">
        <f>+IF(M354=0,0,M362/M354*100)</f>
        <v>2.1366115383786823</v>
      </c>
      <c r="O362" s="770">
        <v>116.02742805812616</v>
      </c>
      <c r="P362" s="726">
        <f>+IF(O354=0,0,O362/O354*100)</f>
        <v>4.186166735835112</v>
      </c>
      <c r="Q362" s="770">
        <v>136.60238678505414</v>
      </c>
      <c r="R362" s="726">
        <f>+IF(Q354=0,0,Q362/Q354*100)</f>
        <v>3.3720556275826397</v>
      </c>
      <c r="S362" s="770">
        <v>166.74201854626446</v>
      </c>
      <c r="T362" s="726">
        <f>+IF(S354=0,0,S362/S354*100)</f>
        <v>2.5083558155448817</v>
      </c>
      <c r="U362" s="770">
        <f t="shared" ref="U362:U367" si="355">+O362+Q362+S362</f>
        <v>419.37183338944476</v>
      </c>
      <c r="V362" s="726">
        <f>+IF(U354=0,0,U362/U354*100)</f>
        <v>3.1133392559279511</v>
      </c>
      <c r="W362" s="770">
        <f t="shared" si="342"/>
        <v>814.14651535528071</v>
      </c>
      <c r="X362" s="726">
        <f>+IF(W354=0,0,W362/W354*100)</f>
        <v>2.5484420471797975</v>
      </c>
      <c r="Y362" s="770">
        <v>168.08429969375996</v>
      </c>
      <c r="Z362" s="726">
        <f>+IF(Y354=0,0,Y362/Y354*100)</f>
        <v>2.1157751610016149</v>
      </c>
      <c r="AA362" s="770">
        <v>189.13716547837663</v>
      </c>
      <c r="AB362" s="726">
        <f>+IF(AA354=0,0,AA362/AA354*100)</f>
        <v>1.990102837152681</v>
      </c>
      <c r="AC362" s="770">
        <v>188.15396774840619</v>
      </c>
      <c r="AD362" s="726">
        <f>+IF(AC354=0,0,AC362/AC354*100)</f>
        <v>1.7771737286480829</v>
      </c>
      <c r="AE362" s="770">
        <f t="shared" ref="AE362:AE367" si="356">+Y362+AA362+AC362</f>
        <v>545.37543292054283</v>
      </c>
      <c r="AF362" s="726">
        <f>+IF(AE354=0,0,AE362/AE354*100)</f>
        <v>1.9453041745794832</v>
      </c>
      <c r="AG362" s="770">
        <v>140.4350051157686</v>
      </c>
      <c r="AH362" s="726">
        <f>+IF(AG354=0,0,AG362/AG354*100)</f>
        <v>1.3747348375667356</v>
      </c>
      <c r="AI362" s="770">
        <v>153.94684547536855</v>
      </c>
      <c r="AJ362" s="726">
        <f>+IF(AI354=0,0,AI362/AI354*100)</f>
        <v>1.569660001163268</v>
      </c>
      <c r="AK362" s="770">
        <v>153.27332816410001</v>
      </c>
      <c r="AL362" s="726">
        <f>+IF(AK354=0,0,AK362/AK354*100)</f>
        <v>1.6663619071998246</v>
      </c>
      <c r="AM362" s="770">
        <f t="shared" ref="AM362:AM367" si="357">+AG362+AI362+AK362</f>
        <v>447.65517875523716</v>
      </c>
      <c r="AN362" s="726">
        <f>+IF(AM354=0,0,AM362/AM354*100)</f>
        <v>1.5319554311661652</v>
      </c>
      <c r="AO362" s="770">
        <f t="shared" si="345"/>
        <v>993.03061167577994</v>
      </c>
      <c r="AP362" s="726">
        <f>+IF(AO354=0,0,AO362/AO354*100)</f>
        <v>1.7343499618035336</v>
      </c>
      <c r="AQ362" s="651"/>
      <c r="AR362" s="770">
        <v>2474.8658301654</v>
      </c>
      <c r="AS362" s="726">
        <f>+IF(AR354=0,0,AR362/AR354*100)</f>
        <v>2.0937210214694195</v>
      </c>
      <c r="AT362" s="770">
        <v>166.59562422400001</v>
      </c>
      <c r="AU362" s="726">
        <f>+IF(AT354=0,0,AT362/AT354*100)</f>
        <v>1.5905315819975236</v>
      </c>
      <c r="AV362" s="770">
        <v>184.9056332168</v>
      </c>
      <c r="AW362" s="726">
        <f>+IF(AV354=0,0,AV362/AV354*100)</f>
        <v>1.6684540919294235</v>
      </c>
      <c r="AX362" s="770">
        <v>169.4022911834</v>
      </c>
      <c r="AY362" s="726">
        <f>+IF(AX354=0,0,AX362/AX354*100)</f>
        <v>1.3657577759510395</v>
      </c>
      <c r="AZ362" s="770">
        <f t="shared" ref="AZ362:AZ367" si="358">+AT362+AV362+AX362</f>
        <v>520.90354862420008</v>
      </c>
      <c r="BA362" s="726">
        <f>+IF(AZ354=0,0,AZ362/AZ354*100)</f>
        <v>1.5338647204748899</v>
      </c>
      <c r="BB362" s="770">
        <v>189.35458170089998</v>
      </c>
      <c r="BC362" s="726">
        <f>+IF(BB354=0,0,BB362/BB354*100)</f>
        <v>1.8012060143763193</v>
      </c>
      <c r="BD362" s="770">
        <v>196.54286005270001</v>
      </c>
      <c r="BE362" s="726">
        <f>+IF(BD354=0,0,BD362/BD354*100)</f>
        <v>2.4287569714376582</v>
      </c>
      <c r="BF362" s="770">
        <v>193.15622018800002</v>
      </c>
      <c r="BG362" s="726">
        <f>+IF(BF354=0,0,BF362/BF354*100)</f>
        <v>2.1834853053541976</v>
      </c>
      <c r="BH362" s="770">
        <f t="shared" ref="BH362:BH367" si="359">+BB362+BD362+BF362</f>
        <v>579.05366194160001</v>
      </c>
      <c r="BI362" s="726">
        <f>+IF(BH354=0,0,BH362/BH354*100)</f>
        <v>2.1093919331409992</v>
      </c>
      <c r="BJ362" s="770">
        <f t="shared" si="346"/>
        <v>1099.9572105658001</v>
      </c>
      <c r="BK362" s="726">
        <f>+IF(BJ354=0,0,BJ362/BJ354*100)</f>
        <v>1.7911282941988378</v>
      </c>
      <c r="BL362" s="770">
        <v>207.801328488</v>
      </c>
      <c r="BM362" s="726">
        <f>+IF(BL354=0,0,BL362/BL354*100)</f>
        <v>2.5521378092190163</v>
      </c>
      <c r="BN362" s="770">
        <v>219.83538060720002</v>
      </c>
      <c r="BO362" s="726">
        <f>+IF(BN354=0,0,BN362/BN354*100)</f>
        <v>4.0193995676819885</v>
      </c>
      <c r="BP362" s="770">
        <v>224.1308409426</v>
      </c>
      <c r="BQ362" s="726">
        <f>+IF(BP354=0,0,BP362/BP354*100)</f>
        <v>1.9069305457586838</v>
      </c>
      <c r="BR362" s="770">
        <f t="shared" ref="BR362:BR367" si="360">+BL362+BN362+BP362</f>
        <v>651.76755003779999</v>
      </c>
      <c r="BS362" s="726">
        <f>+IF(BR354=0,0,BR362/BR354*100)</f>
        <v>2.5695454128742332</v>
      </c>
      <c r="BT362" s="770">
        <v>243.96766748090002</v>
      </c>
      <c r="BU362" s="726">
        <f>+IF(BT354=0,0,BT362/BT354*100)</f>
        <v>2.2429874347686489</v>
      </c>
      <c r="BV362" s="770">
        <v>242.80551657360002</v>
      </c>
      <c r="BW362" s="726">
        <f>+IF(BV354=0,0,BV362/BV354*100)</f>
        <v>2.3777326904464831</v>
      </c>
      <c r="BX362" s="770">
        <v>236.3678855073</v>
      </c>
      <c r="BY362" s="726">
        <f>+IF(BX354=0,0,BX362/BX354*100)</f>
        <v>2.2861488136557071</v>
      </c>
      <c r="BZ362" s="770">
        <f t="shared" ref="BZ362:BZ367" si="361">+BT362+BV362+BX362</f>
        <v>723.14106956180001</v>
      </c>
      <c r="CA362" s="726">
        <f>+IF(BZ354=0,0,BZ362/BZ354*100)</f>
        <v>2.3009688495917335</v>
      </c>
      <c r="CB362" s="770">
        <f t="shared" si="347"/>
        <v>1374.9086195996001</v>
      </c>
      <c r="CC362" s="726">
        <f>+IF(CB354=0,0,CB362/CB354*100)</f>
        <v>2.4209219571820442</v>
      </c>
      <c r="CE362" s="770">
        <f t="shared" si="348"/>
        <v>3716.0027296492613</v>
      </c>
      <c r="CF362" s="726">
        <f>+IF(CE354=0,0,CE362/CE354*100)</f>
        <v>1.9261232244156452</v>
      </c>
      <c r="CG362" s="770">
        <v>262.80882835480003</v>
      </c>
      <c r="CH362" s="726">
        <f>+IF(CG354=0,0,CG362/CG354*100)</f>
        <v>2.1833907064296088</v>
      </c>
      <c r="CI362" s="770">
        <v>264.34889826649999</v>
      </c>
      <c r="CJ362" s="726">
        <f>+IF(CI354=0,0,CI362/CI354*100)</f>
        <v>2.2059495944663174</v>
      </c>
      <c r="CK362" s="770">
        <v>241.3999972215</v>
      </c>
      <c r="CL362" s="726">
        <f>+IF(CK354=0,0,CK362/CK354*100)</f>
        <v>1.9068452365087389</v>
      </c>
      <c r="CM362" s="770">
        <f t="shared" ref="CM362:CM367" si="362">+CG362+CI362+CK362</f>
        <v>768.5577238428001</v>
      </c>
      <c r="CN362" s="726">
        <f>+IF(CM354=0,0,CM362/CM354*100)</f>
        <v>2.09531406889454</v>
      </c>
      <c r="CO362" s="770">
        <v>302.76604627680001</v>
      </c>
      <c r="CP362" s="726">
        <f>+IF(CO354=0,0,CO362/CO354*100)</f>
        <v>2.4243013251274319</v>
      </c>
      <c r="CQ362" s="770">
        <v>280.29016454049997</v>
      </c>
      <c r="CR362" s="726">
        <f>+IF(CQ354=0,0,CQ362/CQ354*100)</f>
        <v>1.9650966994687431</v>
      </c>
      <c r="CS362" s="770">
        <v>303.47925637100002</v>
      </c>
      <c r="CT362" s="726">
        <f>+IF(CS354=0,0,CS362/CS354*100)</f>
        <v>1.8666694482154647</v>
      </c>
      <c r="CU362" s="770">
        <f t="shared" ref="CU362:CU367" si="363">+CO362+CQ362+CS362</f>
        <v>886.5354671883</v>
      </c>
      <c r="CV362" s="726">
        <f>+IF(CU354=0,0,CU362/CU354*100)</f>
        <v>2.0612301870095653</v>
      </c>
      <c r="CW362" s="770">
        <f t="shared" si="349"/>
        <v>1655.0931910311001</v>
      </c>
      <c r="CX362" s="726">
        <f>+IF(CW354=0,0,CW362/CW354*100)</f>
        <v>2.0769183970534963</v>
      </c>
      <c r="CY362" s="770">
        <v>287.48801541509999</v>
      </c>
      <c r="CZ362" s="726">
        <f>+IF(CY354=0,0,CY362/CY354*100)</f>
        <v>1.8051556033074643</v>
      </c>
      <c r="DA362" s="770">
        <v>309.15660923720003</v>
      </c>
      <c r="DB362" s="726">
        <f>+IF(DA354=0,0,DA362/DA354*100)</f>
        <v>1.8751742511995124</v>
      </c>
      <c r="DC362" s="770">
        <v>323.94573937849998</v>
      </c>
      <c r="DD362" s="726">
        <f>+IF(DC354=0,0,DC362/DC354*100)</f>
        <v>1.8444970041763831</v>
      </c>
      <c r="DE362" s="770">
        <f t="shared" ref="DE362:DE367" si="364">+CY362+DA362+DC362</f>
        <v>920.59036403080006</v>
      </c>
      <c r="DF362" s="726">
        <f>+IF(DE354=0,0,DE362/DE354*100)</f>
        <v>1.8420802526703912</v>
      </c>
      <c r="DG362" s="770">
        <v>395.44982120529556</v>
      </c>
      <c r="DH362" s="726">
        <f>+IF(DG354=0,0,DG362/DG354*100)</f>
        <v>1.8910441106666387</v>
      </c>
      <c r="DI362" s="770">
        <v>350.21414744047837</v>
      </c>
      <c r="DJ362" s="726">
        <f>+IF(DI354=0,0,DI362/DI354*100)</f>
        <v>1.5187902242311915</v>
      </c>
      <c r="DK362" s="770">
        <v>394.65520594158716</v>
      </c>
      <c r="DL362" s="726">
        <f>+IF(DK354=0,0,DK362/DK354*100)</f>
        <v>2.0458398972219931</v>
      </c>
      <c r="DM362" s="770">
        <f t="shared" ref="DM362:DM367" si="365">+DG362+DI362+DK362</f>
        <v>1140.319174587361</v>
      </c>
      <c r="DN362" s="726">
        <f>+IF(DM354=0,0,DM362/DM354*100)</f>
        <v>1.8025599466097151</v>
      </c>
      <c r="DO362" s="770">
        <f t="shared" si="350"/>
        <v>2060.9095386181612</v>
      </c>
      <c r="DP362" s="726">
        <f>+IF(DO354=0,0,DO362/DO354*100)</f>
        <v>1.8200017364858261</v>
      </c>
      <c r="DR362" s="770">
        <f t="shared" si="351"/>
        <v>4671.57694306552</v>
      </c>
      <c r="DS362" s="726">
        <f>+IF(DR354=0,0,DR362/DR354*100)</f>
        <v>1.8795555924894034</v>
      </c>
      <c r="DT362" s="770">
        <v>341.35036487934866</v>
      </c>
      <c r="DU362" s="726">
        <f>+IF(DT354=0,0,DT362/DT354*100)</f>
        <v>1.6864277020013529</v>
      </c>
      <c r="DV362" s="770">
        <v>341.35135741976489</v>
      </c>
      <c r="DW362" s="726">
        <f>+IF(DV354=0,0,DV362/DV354*100)</f>
        <v>1.6867080325121475</v>
      </c>
      <c r="DX362" s="770">
        <v>391.64227750707732</v>
      </c>
      <c r="DY362" s="726">
        <f>+IF(DX354=0,0,DX362/DX354*100)</f>
        <v>1.9286777514138365</v>
      </c>
      <c r="DZ362" s="770">
        <f t="shared" ref="DZ362:DZ367" si="366">+DT362+DV362+DX362</f>
        <v>1074.3439998061908</v>
      </c>
      <c r="EA362" s="726">
        <f>+IF(DZ354=0,0,DZ362/DZ354*100)</f>
        <v>1.7674487422314704</v>
      </c>
      <c r="EB362" s="770">
        <v>391.65454024332769</v>
      </c>
      <c r="EC362" s="726">
        <f>+IF(EB354=0,0,EB362/EB354*100)</f>
        <v>1.9348822010315039</v>
      </c>
      <c r="ED362" s="770">
        <v>391.67712233760199</v>
      </c>
      <c r="EE362" s="726">
        <f>+IF(ED354=0,0,ED362/ED354*100)</f>
        <v>1.9462279663248778</v>
      </c>
      <c r="EF362" s="770">
        <v>395.31178445133219</v>
      </c>
      <c r="EG362" s="726">
        <f>+IF(EF354=0,0,EF362/EF354*100)</f>
        <v>1.9643371589835281</v>
      </c>
      <c r="EH362" s="770">
        <f t="shared" ref="EH362:EH367" si="367">+EB362+ED362+EF362</f>
        <v>1178.643447032262</v>
      </c>
      <c r="EI362" s="726">
        <f>+IF(EH354=0,0,EH362/EH354*100)</f>
        <v>1.9484560418256076</v>
      </c>
      <c r="EJ362" s="770">
        <f t="shared" si="352"/>
        <v>2252.9874468384528</v>
      </c>
      <c r="EK362" s="726">
        <f>+IF(EJ354=0,0,EJ362/EJ354*100)</f>
        <v>1.857733090625088</v>
      </c>
      <c r="EL362" s="770">
        <v>402.1454439213918</v>
      </c>
      <c r="EM362" s="726">
        <f>+IF(EL354=0,0,EL362/EL354*100)</f>
        <v>1.8714523081143459</v>
      </c>
      <c r="EN362" s="770">
        <v>402.21378318747281</v>
      </c>
      <c r="EO362" s="726">
        <f>+IF(EN354=0,0,EN362/EN354*100)</f>
        <v>1.8905453268022159</v>
      </c>
      <c r="EP362" s="770">
        <v>402.96650143570037</v>
      </c>
      <c r="EQ362" s="726">
        <f>+IF(EP354=0,0,EP362/EP354*100)</f>
        <v>1.8928608495698587</v>
      </c>
      <c r="ER362" s="770">
        <f t="shared" ref="ER362:ER367" si="368">+EL362+EN362+EP362</f>
        <v>1207.325728544565</v>
      </c>
      <c r="ES362" s="726">
        <f>+IF(ER354=0,0,ER362/ER354*100)</f>
        <v>1.8849095452154729</v>
      </c>
      <c r="ET362" s="770">
        <v>403.24128995817648</v>
      </c>
      <c r="EU362" s="726">
        <f>+IF(ET354=0,0,ET362/ET354*100)</f>
        <v>1.9040857023362816</v>
      </c>
      <c r="EV362" s="770">
        <v>404.11279034762549</v>
      </c>
      <c r="EW362" s="726">
        <f>+IF(EV354=0,0,EV362/EV354*100)</f>
        <v>1.9341426651734175</v>
      </c>
      <c r="EX362" s="770">
        <v>403.90968737670067</v>
      </c>
      <c r="EY362" s="726">
        <f>+IF(EX354=0,0,EX362/EX354*100)</f>
        <v>1.9099900218054946</v>
      </c>
      <c r="EZ362" s="770">
        <f t="shared" ref="EZ362:EZ367" si="369">+ET362+EV362+EX362</f>
        <v>1211.2637676825027</v>
      </c>
      <c r="FA362" s="726">
        <f>+IF(EZ354=0,0,EZ362/EZ354*100)</f>
        <v>1.9159945387583648</v>
      </c>
      <c r="FB362" s="770">
        <f t="shared" si="353"/>
        <v>2418.5894962270677</v>
      </c>
      <c r="FC362" s="726">
        <f>+IF(FB354=0,0,FB362/FB354*100)</f>
        <v>1.90035023606855</v>
      </c>
      <c r="FD362" s="770">
        <v>3957.3327410909733</v>
      </c>
      <c r="FE362" s="726">
        <f>+IF(FD354=0,0,FD362/FD354*100)</f>
        <v>2.0990423263892333</v>
      </c>
      <c r="FF362" s="770">
        <v>4339.2002404449649</v>
      </c>
      <c r="FG362" s="726">
        <f>+IF(FF354=0,0,FF362/FF354*100)</f>
        <v>2.2108981321751133</v>
      </c>
      <c r="FH362" s="770">
        <v>4824.6319297150885</v>
      </c>
      <c r="FI362" s="726">
        <f>+IF(FH354=0,0,FH362/FH354*100)</f>
        <v>2.8888786308837044</v>
      </c>
      <c r="FJ362" s="770">
        <v>5350.4740647561466</v>
      </c>
      <c r="FK362" s="726">
        <f>+IF(FJ354=0,0,FJ362/FJ354*100)</f>
        <v>2.2422959609908477</v>
      </c>
    </row>
    <row r="363" spans="2:167" s="648" customFormat="1" ht="13.5" customHeight="1">
      <c r="B363" s="769"/>
      <c r="C363" s="771" t="s">
        <v>4792</v>
      </c>
      <c r="D363" s="769"/>
      <c r="E363" s="772">
        <f t="shared" si="340"/>
        <v>2181.8603728988978</v>
      </c>
      <c r="F363" s="737">
        <f>+IF(E354=0,0,E363/E354*100)</f>
        <v>2.4459364315108365</v>
      </c>
      <c r="G363" s="772">
        <v>173.27169716262864</v>
      </c>
      <c r="H363" s="737">
        <f>+IF(G354=0,0,G363/G354*100)</f>
        <v>4.3443800919225302</v>
      </c>
      <c r="I363" s="772">
        <v>175.91013900856376</v>
      </c>
      <c r="J363" s="737">
        <f>+IF(I354=0,0,I363/I354*100)</f>
        <v>2.8655879331283285</v>
      </c>
      <c r="K363" s="772">
        <v>192.21900093904878</v>
      </c>
      <c r="L363" s="737">
        <f>+IF(K354=0,0,K363/K354*100)</f>
        <v>2.3021478911311331</v>
      </c>
      <c r="M363" s="772">
        <f t="shared" si="354"/>
        <v>541.40083711024113</v>
      </c>
      <c r="N363" s="737">
        <f>+IF(M354=0,0,M363/M354*100)</f>
        <v>2.9301860739836547</v>
      </c>
      <c r="O363" s="772">
        <v>162.45766747515586</v>
      </c>
      <c r="P363" s="737">
        <f>+IF(O354=0,0,O363/O354*100)</f>
        <v>5.8613286095177655</v>
      </c>
      <c r="Q363" s="772">
        <v>152.03857242269834</v>
      </c>
      <c r="R363" s="737">
        <f>+IF(Q354=0,0,Q363/Q354*100)</f>
        <v>3.7531007752763799</v>
      </c>
      <c r="S363" s="772">
        <v>180.2330344671748</v>
      </c>
      <c r="T363" s="737">
        <f>+IF(S354=0,0,S363/S354*100)</f>
        <v>2.7113056690842563</v>
      </c>
      <c r="U363" s="772">
        <f t="shared" si="355"/>
        <v>494.72927436502903</v>
      </c>
      <c r="V363" s="737">
        <f>+IF(U354=0,0,U363/U354*100)</f>
        <v>3.6727790192505614</v>
      </c>
      <c r="W363" s="772">
        <f t="shared" si="342"/>
        <v>1036.13011147527</v>
      </c>
      <c r="X363" s="737">
        <f>+IF(W354=0,0,W363/W354*100)</f>
        <v>3.2432952701153406</v>
      </c>
      <c r="Y363" s="772">
        <v>178.24983543196211</v>
      </c>
      <c r="Z363" s="737">
        <f>+IF(Y354=0,0,Y363/Y354*100)</f>
        <v>2.24373469114422</v>
      </c>
      <c r="AA363" s="772">
        <v>198.98165164969467</v>
      </c>
      <c r="AB363" s="737">
        <f>+IF(AA354=0,0,AA363/AA354*100)</f>
        <v>2.0936866029889636</v>
      </c>
      <c r="AC363" s="772">
        <v>201.0117310572071</v>
      </c>
      <c r="AD363" s="737">
        <f>+IF(AC354=0,0,AC363/AC354*100)</f>
        <v>1.8986193693381119</v>
      </c>
      <c r="AE363" s="772">
        <f t="shared" si="356"/>
        <v>578.24321813886388</v>
      </c>
      <c r="AF363" s="737">
        <f>+IF(AE354=0,0,AE363/AE354*100)</f>
        <v>2.0625405514584121</v>
      </c>
      <c r="AG363" s="772">
        <v>179.39396148265763</v>
      </c>
      <c r="AH363" s="737">
        <f>+IF(AG354=0,0,AG363/AG354*100)</f>
        <v>1.7561086589202763</v>
      </c>
      <c r="AI363" s="772">
        <v>172.99510261710634</v>
      </c>
      <c r="AJ363" s="737">
        <f>+IF(AI354=0,0,AI363/AI354*100)</f>
        <v>1.7638782538006188</v>
      </c>
      <c r="AK363" s="772">
        <v>215.09797918500001</v>
      </c>
      <c r="AL363" s="737">
        <f>+IF(AK354=0,0,AK363/AK354*100)</f>
        <v>2.3385091399972433</v>
      </c>
      <c r="AM363" s="772">
        <f t="shared" si="357"/>
        <v>567.48704328476401</v>
      </c>
      <c r="AN363" s="737">
        <f>+IF(AM354=0,0,AM363/AM354*100)</f>
        <v>1.9420413285375229</v>
      </c>
      <c r="AO363" s="772">
        <f t="shared" si="345"/>
        <v>1145.7302614236278</v>
      </c>
      <c r="AP363" s="737">
        <f>+IF(AO354=0,0,AO363/AO354*100)</f>
        <v>2.0010432828288276</v>
      </c>
      <c r="AQ363" s="651"/>
      <c r="AR363" s="772">
        <v>2583.1081276026998</v>
      </c>
      <c r="AS363" s="737">
        <f>+IF(AR354=0,0,AR363/AR354*100)</f>
        <v>2.1852933284584712</v>
      </c>
      <c r="AT363" s="772">
        <v>206.13859031679999</v>
      </c>
      <c r="AU363" s="737">
        <f>+IF(AT354=0,0,AT363/AT354*100)</f>
        <v>1.9680585231126728</v>
      </c>
      <c r="AV363" s="772">
        <v>201.1710993639</v>
      </c>
      <c r="AW363" s="737">
        <f>+IF(AV354=0,0,AV363/AV354*100)</f>
        <v>1.8152218408516496</v>
      </c>
      <c r="AX363" s="772">
        <v>211.22766657850002</v>
      </c>
      <c r="AY363" s="737">
        <f>+IF(AX354=0,0,AX363/AX354*100)</f>
        <v>1.7029629653193799</v>
      </c>
      <c r="AZ363" s="772">
        <f t="shared" si="358"/>
        <v>618.53735625920001</v>
      </c>
      <c r="BA363" s="737">
        <f>+IF(AZ354=0,0,AZ363/AZ354*100)</f>
        <v>1.8213595042069139</v>
      </c>
      <c r="BB363" s="772">
        <v>218.9573259375</v>
      </c>
      <c r="BC363" s="737">
        <f>+IF(BB354=0,0,BB363/BB354*100)</f>
        <v>2.0827975157915417</v>
      </c>
      <c r="BD363" s="772">
        <v>227.66846915359997</v>
      </c>
      <c r="BE363" s="737">
        <f>+IF(BD354=0,0,BD363/BD354*100)</f>
        <v>2.8133882934494787</v>
      </c>
      <c r="BF363" s="772">
        <v>238.61988230460003</v>
      </c>
      <c r="BG363" s="737">
        <f>+IF(BF354=0,0,BF363/BF354*100)</f>
        <v>2.6974176967758412</v>
      </c>
      <c r="BH363" s="772">
        <f t="shared" si="359"/>
        <v>685.2456773957</v>
      </c>
      <c r="BI363" s="737">
        <f>+IF(BH354=0,0,BH363/BH354*100)</f>
        <v>2.4962310043451708</v>
      </c>
      <c r="BJ363" s="772">
        <f t="shared" si="346"/>
        <v>1303.7830336549</v>
      </c>
      <c r="BK363" s="737">
        <f>+IF(BJ354=0,0,BJ363/BJ354*100)</f>
        <v>2.1230304766805213</v>
      </c>
      <c r="BL363" s="772">
        <v>222.2598100148</v>
      </c>
      <c r="BM363" s="737">
        <f>+IF(BL354=0,0,BL363/BL354*100)</f>
        <v>2.7297114447531694</v>
      </c>
      <c r="BN363" s="772">
        <v>222.765168112</v>
      </c>
      <c r="BO363" s="737">
        <f>+IF(BN354=0,0,BN363/BN354*100)</f>
        <v>4.0729668624353028</v>
      </c>
      <c r="BP363" s="772">
        <v>227.6934226148</v>
      </c>
      <c r="BQ363" s="737">
        <f>+IF(BP354=0,0,BP363/BP354*100)</f>
        <v>1.9372413935826924</v>
      </c>
      <c r="BR363" s="772">
        <f t="shared" si="360"/>
        <v>672.71840074159991</v>
      </c>
      <c r="BS363" s="737">
        <f>+IF(BR354=0,0,BR363/BR354*100)</f>
        <v>2.6521425939070102</v>
      </c>
      <c r="BT363" s="772">
        <v>209.19627099579998</v>
      </c>
      <c r="BU363" s="737">
        <f>+IF(BT354=0,0,BT363/BT354*100)</f>
        <v>1.9233065270043279</v>
      </c>
      <c r="BV363" s="772">
        <v>200.66295829879999</v>
      </c>
      <c r="BW363" s="737">
        <f>+IF(BV354=0,0,BV363/BV354*100)</f>
        <v>1.9650413320165607</v>
      </c>
      <c r="BX363" s="772">
        <v>196.74746391159999</v>
      </c>
      <c r="BY363" s="737">
        <f>+IF(BX354=0,0,BX363/BX354*100)</f>
        <v>1.9029403264572586</v>
      </c>
      <c r="BZ363" s="772">
        <f t="shared" si="361"/>
        <v>606.60669320619991</v>
      </c>
      <c r="CA363" s="737">
        <f>+IF(BZ354=0,0,BZ363/BZ354*100)</f>
        <v>1.9301671053852807</v>
      </c>
      <c r="CB363" s="772">
        <f t="shared" si="347"/>
        <v>1279.3250939477998</v>
      </c>
      <c r="CC363" s="737">
        <f>+IF(CB354=0,0,CB363/CB354*100)</f>
        <v>2.2526196768001636</v>
      </c>
      <c r="CE363" s="772">
        <f t="shared" si="348"/>
        <v>3143.8458216958361</v>
      </c>
      <c r="CF363" s="737">
        <f>+IF(CE354=0,0,CE363/CE354*100)</f>
        <v>1.6295559749822859</v>
      </c>
      <c r="CG363" s="772">
        <v>212.99059999650001</v>
      </c>
      <c r="CH363" s="737">
        <f>+IF(CG354=0,0,CG363/CG354*100)</f>
        <v>1.7695056117422496</v>
      </c>
      <c r="CI363" s="772">
        <v>220.103802788</v>
      </c>
      <c r="CJ363" s="737">
        <f>+IF(CI354=0,0,CI363/CI354*100)</f>
        <v>1.8367312959677782</v>
      </c>
      <c r="CK363" s="772">
        <v>220.63712689800002</v>
      </c>
      <c r="CL363" s="737">
        <f>+IF(CK354=0,0,CK363/CK354*100)</f>
        <v>1.7428370309233565</v>
      </c>
      <c r="CM363" s="772">
        <f t="shared" si="362"/>
        <v>653.73152968249997</v>
      </c>
      <c r="CN363" s="737">
        <f>+IF(CM354=0,0,CM363/CM354*100)</f>
        <v>1.7822641409090338</v>
      </c>
      <c r="CO363" s="772">
        <v>253.51525928479998</v>
      </c>
      <c r="CP363" s="737">
        <f>+IF(CO354=0,0,CO363/CO354*100)</f>
        <v>2.02994155580536</v>
      </c>
      <c r="CQ363" s="772">
        <v>265.701926899</v>
      </c>
      <c r="CR363" s="737">
        <f>+IF(CQ354=0,0,CQ363/CQ354*100)</f>
        <v>1.8628194836863996</v>
      </c>
      <c r="CS363" s="772">
        <v>274.90059198099999</v>
      </c>
      <c r="CT363" s="737">
        <f>+IF(CS354=0,0,CS363/CS354*100)</f>
        <v>1.6908850459286731</v>
      </c>
      <c r="CU363" s="772">
        <f t="shared" si="363"/>
        <v>794.11777816480003</v>
      </c>
      <c r="CV363" s="737">
        <f>+IF(CU354=0,0,CU363/CU354*100)</f>
        <v>1.8463553878849861</v>
      </c>
      <c r="CW363" s="772">
        <f t="shared" si="349"/>
        <v>1447.8493078473</v>
      </c>
      <c r="CX363" s="737">
        <f>+IF(CW354=0,0,CW363/CW354*100)</f>
        <v>1.8168553166216996</v>
      </c>
      <c r="CY363" s="772">
        <v>277.62176178229998</v>
      </c>
      <c r="CZ363" s="737">
        <f>+IF(CY354=0,0,CY363/CY354*100)</f>
        <v>1.7432047668415138</v>
      </c>
      <c r="DA363" s="772">
        <v>279.37801207230001</v>
      </c>
      <c r="DB363" s="737">
        <f>+IF(DA354=0,0,DA363/DA354*100)</f>
        <v>1.6945536305430733</v>
      </c>
      <c r="DC363" s="772">
        <v>272.05267888110001</v>
      </c>
      <c r="DD363" s="737">
        <f>+IF(DC354=0,0,DC363/DC354*100)</f>
        <v>1.5490259329758995</v>
      </c>
      <c r="DE363" s="772">
        <f t="shared" si="364"/>
        <v>829.05245273569994</v>
      </c>
      <c r="DF363" s="737">
        <f>+IF(DE354=0,0,DE363/DE354*100)</f>
        <v>1.6589149868195787</v>
      </c>
      <c r="DG363" s="772">
        <v>276.6823838084851</v>
      </c>
      <c r="DH363" s="737">
        <f>+IF(DG354=0,0,DG363/DG354*100)</f>
        <v>1.3230973043091006</v>
      </c>
      <c r="DI363" s="772">
        <v>281.60785631153396</v>
      </c>
      <c r="DJ363" s="737">
        <f>+IF(DI354=0,0,DI363/DI354*100)</f>
        <v>1.2212620830954619</v>
      </c>
      <c r="DK363" s="772">
        <v>308.65382099281737</v>
      </c>
      <c r="DL363" s="737">
        <f>+IF(DK354=0,0,DK363/DK354*100)</f>
        <v>1.600020199684336</v>
      </c>
      <c r="DM363" s="772">
        <f t="shared" si="365"/>
        <v>866.94406111283638</v>
      </c>
      <c r="DN363" s="737">
        <f>+IF(DM354=0,0,DM363/DM354*100)</f>
        <v>1.3704221373622463</v>
      </c>
      <c r="DO363" s="772">
        <f t="shared" si="350"/>
        <v>1695.9965138485363</v>
      </c>
      <c r="DP363" s="737">
        <f>+IF(DO354=0,0,DO363/DO354*100)</f>
        <v>1.4977448269504763</v>
      </c>
      <c r="DR363" s="772">
        <f t="shared" si="351"/>
        <v>4099.4806723599468</v>
      </c>
      <c r="DS363" s="737">
        <f>+IF(DR354=0,0,DR363/DR354*100)</f>
        <v>1.6493791963490927</v>
      </c>
      <c r="DT363" s="772">
        <v>299.13325217750548</v>
      </c>
      <c r="DU363" s="737">
        <f>+IF(DT354=0,0,DT363/DT354*100)</f>
        <v>1.4778557604302169</v>
      </c>
      <c r="DV363" s="772">
        <v>299.1339225920467</v>
      </c>
      <c r="DW363" s="737">
        <f>+IF(DV354=0,0,DV363/DV354*100)</f>
        <v>1.4781004354185632</v>
      </c>
      <c r="DX363" s="772">
        <v>346.99476939370516</v>
      </c>
      <c r="DY363" s="737">
        <f>+IF(DX354=0,0,DX363/DX354*100)</f>
        <v>1.708807067118846</v>
      </c>
      <c r="DZ363" s="772">
        <f t="shared" si="366"/>
        <v>945.26194416325734</v>
      </c>
      <c r="EA363" s="737">
        <f>+IF(DZ354=0,0,DZ363/DZ354*100)</f>
        <v>1.5550903943169176</v>
      </c>
      <c r="EB363" s="772">
        <v>347.00313021935528</v>
      </c>
      <c r="EC363" s="737">
        <f>+IF(EB354=0,0,EB363/EB354*100)</f>
        <v>1.714291834703392</v>
      </c>
      <c r="ED363" s="772">
        <v>347.01852686078905</v>
      </c>
      <c r="EE363" s="737">
        <f>+IF(ED354=0,0,ED363/ED354*100)</f>
        <v>1.724321190317555</v>
      </c>
      <c r="EF363" s="772">
        <v>349.49666678076323</v>
      </c>
      <c r="EG363" s="737">
        <f>+IF(EF354=0,0,EF363/EF354*100)</f>
        <v>1.7366780260578278</v>
      </c>
      <c r="EH363" s="772">
        <f t="shared" si="367"/>
        <v>1043.5183238609075</v>
      </c>
      <c r="EI363" s="737">
        <f>+IF(EH354=0,0,EH363/EH354*100)</f>
        <v>1.725076050778622</v>
      </c>
      <c r="EJ363" s="772">
        <f t="shared" si="352"/>
        <v>1988.7802680241648</v>
      </c>
      <c r="EK363" s="737">
        <f>+IF(EJ354=0,0,EJ363/EJ354*100)</f>
        <v>1.6398772745384234</v>
      </c>
      <c r="EL363" s="772">
        <v>347.03915949715844</v>
      </c>
      <c r="EM363" s="737">
        <f>+IF(EL354=0,0,EL363/EL354*100)</f>
        <v>1.6150058290203395</v>
      </c>
      <c r="EN363" s="772">
        <v>347.08439206879302</v>
      </c>
      <c r="EO363" s="737">
        <f>+IF(EN354=0,0,EN363/EN354*100)</f>
        <v>1.6314179246458049</v>
      </c>
      <c r="EP363" s="772">
        <v>347.5826031857124</v>
      </c>
      <c r="EQ363" s="737">
        <f>+IF(EP354=0,0,EP363/EP354*100)</f>
        <v>1.6327051981187894</v>
      </c>
      <c r="ER363" s="772">
        <f t="shared" si="368"/>
        <v>1041.7061547516637</v>
      </c>
      <c r="ES363" s="737">
        <f>+IF(ER354=0,0,ER363/ER354*100)</f>
        <v>1.62633979213559</v>
      </c>
      <c r="ET363" s="772">
        <v>355.97424990719099</v>
      </c>
      <c r="EU363" s="737">
        <f>+IF(ET354=0,0,ET363/ET354*100)</f>
        <v>1.6808930447535908</v>
      </c>
      <c r="EV363" s="772">
        <v>356.58066193185118</v>
      </c>
      <c r="EW363" s="737">
        <f>+IF(EV354=0,0,EV363/EV354*100)</f>
        <v>1.7066469765158834</v>
      </c>
      <c r="EX363" s="772">
        <v>356.4393377450761</v>
      </c>
      <c r="EY363" s="737">
        <f>+IF(EX354=0,0,EX363/EX354*100)</f>
        <v>1.6855143606326024</v>
      </c>
      <c r="EZ363" s="772">
        <f t="shared" si="369"/>
        <v>1068.9942495841183</v>
      </c>
      <c r="FA363" s="737">
        <f>+IF(EZ354=0,0,EZ363/EZ354*100)</f>
        <v>1.6909505582636559</v>
      </c>
      <c r="FB363" s="772">
        <f t="shared" si="353"/>
        <v>2110.700404335782</v>
      </c>
      <c r="FC363" s="737">
        <f>+IF(FB354=0,0,FB363/FB354*100)</f>
        <v>1.6584335696101571</v>
      </c>
      <c r="FD363" s="772">
        <v>2948.2625297601862</v>
      </c>
      <c r="FE363" s="737">
        <f>+IF(FD354=0,0,FD363/FD354*100)</f>
        <v>1.5638128618843279</v>
      </c>
      <c r="FF363" s="772">
        <v>3150.2832785268001</v>
      </c>
      <c r="FG363" s="737">
        <f>+IF(FF354=0,0,FF363/FF354*100)</f>
        <v>1.6051242234451875</v>
      </c>
      <c r="FH363" s="772">
        <v>3370.803108023676</v>
      </c>
      <c r="FI363" s="737">
        <f>+IF(FH354=0,0,FH363/FH354*100)</f>
        <v>2.0183593711491739</v>
      </c>
      <c r="FJ363" s="772">
        <v>4756.483337011925</v>
      </c>
      <c r="FK363" s="737">
        <f>+IF(FJ354=0,0,FJ363/FJ354*100)</f>
        <v>1.9933641853076052</v>
      </c>
    </row>
    <row r="364" spans="2:167" s="648" customFormat="1" ht="13.5" customHeight="1">
      <c r="B364" s="769"/>
      <c r="C364" s="771" t="s">
        <v>4793</v>
      </c>
      <c r="D364" s="769"/>
      <c r="E364" s="772">
        <f t="shared" si="340"/>
        <v>465.71195901858516</v>
      </c>
      <c r="F364" s="737">
        <f>+IF(E354=0,0,E364/E354*100)</f>
        <v>0.52207825088293225</v>
      </c>
      <c r="G364" s="772">
        <v>112.85581895355655</v>
      </c>
      <c r="H364" s="737">
        <f>+IF(G354=0,0,G364/G354*100)</f>
        <v>2.8295941065278036</v>
      </c>
      <c r="I364" s="772">
        <v>-69.659762212706966</v>
      </c>
      <c r="J364" s="737">
        <f>+IF(I354=0,0,I364/I354*100)</f>
        <v>-1.1347621867981355</v>
      </c>
      <c r="K364" s="772">
        <v>-26.446706858269657</v>
      </c>
      <c r="L364" s="737">
        <f>+IF(K354=0,0,K364/K354*100)</f>
        <v>-0.31674407901243173</v>
      </c>
      <c r="M364" s="772">
        <f t="shared" si="354"/>
        <v>16.749349882579928</v>
      </c>
      <c r="N364" s="737">
        <f>+IF(M354=0,0,M364/M354*100)</f>
        <v>9.0651340762928953E-2</v>
      </c>
      <c r="O364" s="772">
        <v>154.17775976252577</v>
      </c>
      <c r="P364" s="737">
        <f>+IF(O354=0,0,O364/O354*100)</f>
        <v>5.5625968801112284</v>
      </c>
      <c r="Q364" s="772">
        <v>37.317498459311459</v>
      </c>
      <c r="R364" s="737">
        <f>+IF(Q354=0,0,Q364/Q354*100)</f>
        <v>0.92118947295579501</v>
      </c>
      <c r="S364" s="772">
        <v>48.741976770786586</v>
      </c>
      <c r="T364" s="737">
        <f>+IF(S354=0,0,S364/S354*100)</f>
        <v>0.73324181846960812</v>
      </c>
      <c r="U364" s="772">
        <f t="shared" si="355"/>
        <v>240.2372349926238</v>
      </c>
      <c r="V364" s="737">
        <f>+IF(U354=0,0,U364/U354*100)</f>
        <v>1.7834769884117561</v>
      </c>
      <c r="W364" s="772">
        <f t="shared" si="342"/>
        <v>256.98658487520373</v>
      </c>
      <c r="X364" s="737">
        <f>+IF(W354=0,0,W364/W354*100)</f>
        <v>0.80441960520007161</v>
      </c>
      <c r="Y364" s="772">
        <v>65.142346925169306</v>
      </c>
      <c r="Z364" s="737">
        <f>+IF(Y354=0,0,Y364/Y354*100)</f>
        <v>0.81998473268910488</v>
      </c>
      <c r="AA364" s="772">
        <v>60.073259281006358</v>
      </c>
      <c r="AB364" s="737">
        <f>+IF(AA354=0,0,AA364/AA354*100)</f>
        <v>0.63209133662208405</v>
      </c>
      <c r="AC364" s="772">
        <v>107.80431542931231</v>
      </c>
      <c r="AD364" s="737">
        <f>+IF(AC354=0,0,AC364/AC354*100)</f>
        <v>1.0182458520994326</v>
      </c>
      <c r="AE364" s="772">
        <f t="shared" si="356"/>
        <v>233.01992163548798</v>
      </c>
      <c r="AF364" s="737">
        <f>+IF(AE354=0,0,AE364/AE354*100)</f>
        <v>0.8311606995024664</v>
      </c>
      <c r="AG364" s="772">
        <v>94.134698068710165</v>
      </c>
      <c r="AH364" s="737">
        <f>+IF(AG354=0,0,AG364/AG354*100)</f>
        <v>0.92149566806510741</v>
      </c>
      <c r="AI364" s="772">
        <v>91.70642588918335</v>
      </c>
      <c r="AJ364" s="737">
        <f>+IF(AI354=0,0,AI364/AI354*100)</f>
        <v>0.93504941996961077</v>
      </c>
      <c r="AK364" s="772">
        <v>-210.13567145000002</v>
      </c>
      <c r="AL364" s="737">
        <f>+IF(AK354=0,0,AK364/AK354*100)</f>
        <v>-2.2845597628913068</v>
      </c>
      <c r="AM364" s="772">
        <f t="shared" si="357"/>
        <v>-24.294547492106517</v>
      </c>
      <c r="AN364" s="737">
        <f>+IF(AM354=0,0,AM364/AM354*100)</f>
        <v>-8.3140251123078296E-2</v>
      </c>
      <c r="AO364" s="772">
        <f t="shared" si="345"/>
        <v>208.72537414338146</v>
      </c>
      <c r="AP364" s="737">
        <f>+IF(AO354=0,0,AO364/AO354*100)</f>
        <v>0.36454348981458612</v>
      </c>
      <c r="AQ364" s="651"/>
      <c r="AR364" s="772">
        <v>1309.0284245888001</v>
      </c>
      <c r="AS364" s="737">
        <f>+IF(AR354=0,0,AR364/AR354*100)</f>
        <v>1.1074298642199116</v>
      </c>
      <c r="AT364" s="772">
        <v>95.690272496000006</v>
      </c>
      <c r="AU364" s="737">
        <f>+IF(AT354=0,0,AT364/AT354*100)</f>
        <v>0.91357982062118959</v>
      </c>
      <c r="AV364" s="772">
        <v>106.92923523650001</v>
      </c>
      <c r="AW364" s="737">
        <f>+IF(AV354=0,0,AV364/AV354*100)</f>
        <v>0.96485172989858281</v>
      </c>
      <c r="AX364" s="772">
        <v>104.4914537912</v>
      </c>
      <c r="AY364" s="737">
        <f>+IF(AX354=0,0,AX364/AX354*100)</f>
        <v>0.8424326172853116</v>
      </c>
      <c r="AZ364" s="772">
        <f t="shared" si="358"/>
        <v>307.11096152369998</v>
      </c>
      <c r="BA364" s="737">
        <f>+IF(AZ354=0,0,AZ364/AZ354*100)</f>
        <v>0.90432608953518645</v>
      </c>
      <c r="BB364" s="772">
        <v>95.607092990399991</v>
      </c>
      <c r="BC364" s="737">
        <f>+IF(BB354=0,0,BB364/BB354*100)</f>
        <v>0.90944760546306858</v>
      </c>
      <c r="BD364" s="772">
        <v>101.9325276296</v>
      </c>
      <c r="BE364" s="737">
        <f>+IF(BD354=0,0,BD364/BD354*100)</f>
        <v>1.2596201003194454</v>
      </c>
      <c r="BF364" s="772">
        <v>103.7351556616</v>
      </c>
      <c r="BG364" s="737">
        <f>+IF(BF354=0,0,BF364/BF354*100)</f>
        <v>1.1726476518088627</v>
      </c>
      <c r="BH364" s="772">
        <f t="shared" si="359"/>
        <v>301.2747762816</v>
      </c>
      <c r="BI364" s="737">
        <f>+IF(BH354=0,0,BH364/BH354*100)</f>
        <v>1.0974916912128254</v>
      </c>
      <c r="BJ364" s="772">
        <f t="shared" si="346"/>
        <v>608.38573780529998</v>
      </c>
      <c r="BK364" s="737">
        <f>+IF(BJ354=0,0,BJ364/BJ354*100)</f>
        <v>0.99067209006210877</v>
      </c>
      <c r="BL364" s="772">
        <v>117.2126387628</v>
      </c>
      <c r="BM364" s="737">
        <f>+IF(BL354=0,0,BL364/BL354*100)</f>
        <v>1.4395615720144304</v>
      </c>
      <c r="BN364" s="772">
        <v>96.995147250399995</v>
      </c>
      <c r="BO364" s="737">
        <f>+IF(BN354=0,0,BN364/BN354*100)</f>
        <v>1.7734281526871738</v>
      </c>
      <c r="BP364" s="772">
        <v>164.9883402852</v>
      </c>
      <c r="BQ364" s="737">
        <f>+IF(BP354=0,0,BP364/BP354*100)</f>
        <v>1.4037394606682021</v>
      </c>
      <c r="BR364" s="772">
        <f t="shared" si="360"/>
        <v>379.19612629840003</v>
      </c>
      <c r="BS364" s="737">
        <f>+IF(BR354=0,0,BR364/BR354*100)</f>
        <v>1.4949527125939654</v>
      </c>
      <c r="BT364" s="772">
        <v>106.5025996669</v>
      </c>
      <c r="BU364" s="737">
        <f>+IF(BT354=0,0,BT364/BT354*100)</f>
        <v>0.97916250661270254</v>
      </c>
      <c r="BV364" s="772">
        <v>105.41700357639999</v>
      </c>
      <c r="BW364" s="737">
        <f>+IF(BV354=0,0,BV364/BV354*100)</f>
        <v>1.0323219137261288</v>
      </c>
      <c r="BX364" s="772">
        <v>109.52695724180001</v>
      </c>
      <c r="BY364" s="737">
        <f>+IF(BX354=0,0,BX364/BX354*100)</f>
        <v>1.0593440933156177</v>
      </c>
      <c r="BZ364" s="772">
        <f t="shared" si="361"/>
        <v>321.44656048510001</v>
      </c>
      <c r="CA364" s="737">
        <f>+IF(BZ354=0,0,BZ364/BZ354*100)</f>
        <v>1.0228136025143988</v>
      </c>
      <c r="CB364" s="772">
        <f t="shared" si="347"/>
        <v>700.64268678350004</v>
      </c>
      <c r="CC364" s="737">
        <f>+IF(CB354=0,0,CB364/CB354*100)</f>
        <v>1.2336829083718768</v>
      </c>
      <c r="CE364" s="772">
        <f t="shared" si="348"/>
        <v>1571.8156975238344</v>
      </c>
      <c r="CF364" s="737">
        <f>+IF(CE354=0,0,CE364/CE354*100)</f>
        <v>0.81472241539162948</v>
      </c>
      <c r="CG364" s="772">
        <v>135.19402835399998</v>
      </c>
      <c r="CH364" s="737">
        <f>+IF(CG354=0,0,CG364/CG354*100)</f>
        <v>1.123179106732292</v>
      </c>
      <c r="CI364" s="772">
        <v>95.694445884999993</v>
      </c>
      <c r="CJ364" s="737">
        <f>+IF(CI354=0,0,CI364/CI354*100)</f>
        <v>0.79855496079987365</v>
      </c>
      <c r="CK364" s="772">
        <v>138.90815666399999</v>
      </c>
      <c r="CL364" s="737">
        <f>+IF(CK354=0,0,CK364/CK354*100)</f>
        <v>1.0972508694932461</v>
      </c>
      <c r="CM364" s="772">
        <f t="shared" si="362"/>
        <v>369.79663090299994</v>
      </c>
      <c r="CN364" s="737">
        <f>+IF(CM354=0,0,CM364/CM354*100)</f>
        <v>1.0081742194804122</v>
      </c>
      <c r="CO364" s="772">
        <v>143.7048624768</v>
      </c>
      <c r="CP364" s="737">
        <f>+IF(CO354=0,0,CO364/CO354*100)</f>
        <v>1.1506702710357954</v>
      </c>
      <c r="CQ364" s="772">
        <v>119.4811089085</v>
      </c>
      <c r="CR364" s="737">
        <f>+IF(CQ354=0,0,CQ364/CQ354*100)</f>
        <v>0.83767453328185904</v>
      </c>
      <c r="CS364" s="772">
        <v>140.217216802</v>
      </c>
      <c r="CT364" s="737">
        <f>+IF(CS354=0,0,CS364/CS354*100)</f>
        <v>0.86246156606540592</v>
      </c>
      <c r="CU364" s="772">
        <f t="shared" si="363"/>
        <v>403.40318818730003</v>
      </c>
      <c r="CV364" s="737">
        <f>+IF(CU354=0,0,CU364/CU354*100)</f>
        <v>0.93792844144717258</v>
      </c>
      <c r="CW364" s="772">
        <f t="shared" si="349"/>
        <v>773.19981909030002</v>
      </c>
      <c r="CX364" s="737">
        <f>+IF(CW354=0,0,CW364/CW354*100)</f>
        <v>0.97026133487181021</v>
      </c>
      <c r="CY364" s="772">
        <v>136.21733824419999</v>
      </c>
      <c r="CZ364" s="737">
        <f>+IF(CY354=0,0,CY364/CY354*100)</f>
        <v>0.85531736355723753</v>
      </c>
      <c r="DA364" s="772">
        <v>147.71923615290001</v>
      </c>
      <c r="DB364" s="737">
        <f>+IF(DA354=0,0,DA364/DA354*100)</f>
        <v>0.89598378221392261</v>
      </c>
      <c r="DC364" s="772">
        <v>171.7843969649</v>
      </c>
      <c r="DD364" s="737">
        <f>+IF(DC354=0,0,DC364/DC354*100)</f>
        <v>0.97811382293189697</v>
      </c>
      <c r="DE364" s="772">
        <f t="shared" si="364"/>
        <v>455.720971362</v>
      </c>
      <c r="DF364" s="737">
        <f>+IF(DE354=0,0,DE364/DE354*100)</f>
        <v>0.91188723548883777</v>
      </c>
      <c r="DG364" s="772">
        <v>114.70022996419011</v>
      </c>
      <c r="DH364" s="737">
        <f>+IF(DG354=0,0,DG364/DG354*100)</f>
        <v>0.54849738888435806</v>
      </c>
      <c r="DI364" s="772">
        <v>114.14025301124238</v>
      </c>
      <c r="DJ364" s="737">
        <f>+IF(DI354=0,0,DI364/DI354*100)</f>
        <v>0.49499742295308841</v>
      </c>
      <c r="DK364" s="772">
        <v>114.05442409610183</v>
      </c>
      <c r="DL364" s="737">
        <f>+IF(DK354=0,0,DK364/DK354*100)</f>
        <v>0.59124290711882499</v>
      </c>
      <c r="DM364" s="772">
        <f t="shared" si="365"/>
        <v>342.89490707153436</v>
      </c>
      <c r="DN364" s="737">
        <f>+IF(DM354=0,0,DM364/DM354*100)</f>
        <v>0.54203124805585368</v>
      </c>
      <c r="DO364" s="772">
        <f t="shared" si="350"/>
        <v>798.61587843353436</v>
      </c>
      <c r="DP364" s="737">
        <f>+IF(DO354=0,0,DO364/DO354*100)</f>
        <v>0.70526253496247349</v>
      </c>
      <c r="DR364" s="772">
        <f t="shared" si="351"/>
        <v>2076.7246988559245</v>
      </c>
      <c r="DS364" s="737">
        <f>+IF(DR354=0,0,DR364/DR354*100)</f>
        <v>0.83554644809813228</v>
      </c>
      <c r="DT364" s="772">
        <v>151.66123885802483</v>
      </c>
      <c r="DU364" s="737">
        <f>+IF(DT354=0,0,DT364/DT354*100)</f>
        <v>0.74927623007058541</v>
      </c>
      <c r="DV364" s="772">
        <v>151.66163260704482</v>
      </c>
      <c r="DW364" s="737">
        <f>+IF(DV354=0,0,DV364/DV354*100)</f>
        <v>0.7494005469198608</v>
      </c>
      <c r="DX364" s="772">
        <v>174.88724580076638</v>
      </c>
      <c r="DY364" s="737">
        <f>+IF(DX354=0,0,DX364/DX354*100)</f>
        <v>0.86124803003650618</v>
      </c>
      <c r="DZ364" s="772">
        <f t="shared" si="366"/>
        <v>478.210117265836</v>
      </c>
      <c r="EA364" s="737">
        <f>+IF(DZ354=0,0,DZ364/DZ354*100)</f>
        <v>0.78672368481263</v>
      </c>
      <c r="EB364" s="772">
        <v>174.89212855378457</v>
      </c>
      <c r="EC364" s="737">
        <f>+IF(EB354=0,0,EB364/EB354*100)</f>
        <v>0.86401568695971842</v>
      </c>
      <c r="ED364" s="772">
        <v>174.90112024917175</v>
      </c>
      <c r="EE364" s="737">
        <f>+IF(ED354=0,0,ED364/ED354*100)</f>
        <v>0.86907667606147909</v>
      </c>
      <c r="EF364" s="772">
        <v>176.34836310294924</v>
      </c>
      <c r="EG364" s="737">
        <f>+IF(EF354=0,0,EF364/EF354*100)</f>
        <v>0.8762896938421274</v>
      </c>
      <c r="EH364" s="772">
        <f t="shared" si="367"/>
        <v>526.14161190590562</v>
      </c>
      <c r="EI364" s="737">
        <f>+IF(EH354=0,0,EH364/EH354*100)</f>
        <v>0.86978280425281573</v>
      </c>
      <c r="EJ364" s="772">
        <f t="shared" si="352"/>
        <v>1004.3517291717417</v>
      </c>
      <c r="EK364" s="737">
        <f>+IF(EJ354=0,0,EJ364/EJ354*100)</f>
        <v>0.82815261333440382</v>
      </c>
      <c r="EL364" s="772">
        <v>177.38127514879915</v>
      </c>
      <c r="EM364" s="737">
        <f>+IF(EL354=0,0,EL364/EL354*100)</f>
        <v>0.82547397169660597</v>
      </c>
      <c r="EN364" s="772">
        <v>177.40816336207666</v>
      </c>
      <c r="EO364" s="737">
        <f>+IF(EN354=0,0,EN364/EN354*100)</f>
        <v>0.83388035965045049</v>
      </c>
      <c r="EP364" s="772">
        <v>177.70432177812137</v>
      </c>
      <c r="EQ364" s="737">
        <f>+IF(EP354=0,0,EP364/EP354*100)</f>
        <v>0.83473328997508089</v>
      </c>
      <c r="ER364" s="772">
        <f t="shared" si="368"/>
        <v>532.49376028899724</v>
      </c>
      <c r="ES364" s="737">
        <f>+IF(ER354=0,0,ER364/ER354*100)</f>
        <v>0.83134364472326572</v>
      </c>
      <c r="ET364" s="772">
        <v>179.7536582427015</v>
      </c>
      <c r="EU364" s="737">
        <f>+IF(ET354=0,0,ET364/ET354*100)</f>
        <v>0.84878800640199692</v>
      </c>
      <c r="EV364" s="772">
        <v>180.10354623549068</v>
      </c>
      <c r="EW364" s="737">
        <f>+IF(EV354=0,0,EV364/EV354*100)</f>
        <v>0.86200180059493281</v>
      </c>
      <c r="EX364" s="772">
        <v>180.02200491699358</v>
      </c>
      <c r="EY364" s="737">
        <f>+IF(EX354=0,0,EX364/EX354*100)</f>
        <v>0.8512799862019641</v>
      </c>
      <c r="EZ364" s="772">
        <f t="shared" si="369"/>
        <v>539.87920939518585</v>
      </c>
      <c r="FA364" s="737">
        <f>+IF(EZ354=0,0,EZ364/EZ354*100)</f>
        <v>0.85398873836495282</v>
      </c>
      <c r="FB364" s="772">
        <f t="shared" si="353"/>
        <v>1072.3729696841831</v>
      </c>
      <c r="FC364" s="737">
        <f>+IF(FB354=0,0,FB364/FB354*100)</f>
        <v>0.84259202699420965</v>
      </c>
      <c r="FD364" s="772">
        <v>1635.6521309234163</v>
      </c>
      <c r="FE364" s="737">
        <f>+IF(FD354=0,0,FD364/FD354*100)</f>
        <v>0.86758007948315397</v>
      </c>
      <c r="FF364" s="772">
        <v>1773.9357347568111</v>
      </c>
      <c r="FG364" s="737">
        <f>+IF(FF354=0,0,FF364/FF354*100)</f>
        <v>0.90385116732256154</v>
      </c>
      <c r="FH364" s="772">
        <v>1941.0111679927527</v>
      </c>
      <c r="FI364" s="737">
        <f>+IF(FH354=0,0,FH364/FH354*100)</f>
        <v>1.1622328432942275</v>
      </c>
      <c r="FJ364" s="772">
        <v>2392.9741295337258</v>
      </c>
      <c r="FK364" s="737">
        <f>+IF(FJ354=0,0,FJ364/FJ354*100)</f>
        <v>1.0028562255358979</v>
      </c>
    </row>
    <row r="365" spans="2:167" s="648" customFormat="1" ht="13.5" customHeight="1">
      <c r="B365" s="769"/>
      <c r="C365" s="771" t="s">
        <v>4794</v>
      </c>
      <c r="D365" s="769"/>
      <c r="E365" s="772">
        <f t="shared" si="340"/>
        <v>0</v>
      </c>
      <c r="F365" s="737">
        <f>+IF(E354=0,0,E365/E354*100)</f>
        <v>0</v>
      </c>
      <c r="G365" s="772">
        <v>0</v>
      </c>
      <c r="H365" s="737">
        <f>+IF(G354=0,0,G365/G354*100)</f>
        <v>0</v>
      </c>
      <c r="I365" s="772">
        <v>0</v>
      </c>
      <c r="J365" s="737">
        <f>+IF(I354=0,0,I365/I354*100)</f>
        <v>0</v>
      </c>
      <c r="K365" s="772">
        <v>0</v>
      </c>
      <c r="L365" s="737">
        <f>+IF(K354=0,0,K365/K354*100)</f>
        <v>0</v>
      </c>
      <c r="M365" s="772">
        <f t="shared" si="354"/>
        <v>0</v>
      </c>
      <c r="N365" s="737">
        <f>+IF(M354=0,0,M365/M354*100)</f>
        <v>0</v>
      </c>
      <c r="O365" s="772">
        <v>0</v>
      </c>
      <c r="P365" s="737">
        <f>+IF(O354=0,0,O365/O354*100)</f>
        <v>0</v>
      </c>
      <c r="Q365" s="772">
        <v>0</v>
      </c>
      <c r="R365" s="737">
        <f>+IF(Q354=0,0,Q365/Q354*100)</f>
        <v>0</v>
      </c>
      <c r="S365" s="772">
        <v>0</v>
      </c>
      <c r="T365" s="737">
        <f>+IF(S354=0,0,S365/S354*100)</f>
        <v>0</v>
      </c>
      <c r="U365" s="772">
        <f t="shared" si="355"/>
        <v>0</v>
      </c>
      <c r="V365" s="737">
        <f>+IF(U354=0,0,U365/U354*100)</f>
        <v>0</v>
      </c>
      <c r="W365" s="772">
        <f t="shared" si="342"/>
        <v>0</v>
      </c>
      <c r="X365" s="737">
        <f>+IF(W354=0,0,W365/W354*100)</f>
        <v>0</v>
      </c>
      <c r="Y365" s="772">
        <v>0</v>
      </c>
      <c r="Z365" s="737">
        <f>+IF(Y354=0,0,Y365/Y354*100)</f>
        <v>0</v>
      </c>
      <c r="AA365" s="772">
        <v>0</v>
      </c>
      <c r="AB365" s="737">
        <f>+IF(AA354=0,0,AA365/AA354*100)</f>
        <v>0</v>
      </c>
      <c r="AC365" s="772">
        <v>0</v>
      </c>
      <c r="AD365" s="737">
        <f>+IF(AC354=0,0,AC365/AC354*100)</f>
        <v>0</v>
      </c>
      <c r="AE365" s="772">
        <f t="shared" si="356"/>
        <v>0</v>
      </c>
      <c r="AF365" s="737">
        <f>+IF(AE354=0,0,AE365/AE354*100)</f>
        <v>0</v>
      </c>
      <c r="AG365" s="772">
        <v>0</v>
      </c>
      <c r="AH365" s="737">
        <f>+IF(AG354=0,0,AG365/AG354*100)</f>
        <v>0</v>
      </c>
      <c r="AI365" s="772">
        <v>0</v>
      </c>
      <c r="AJ365" s="737">
        <f>+IF(AI354=0,0,AI365/AI354*100)</f>
        <v>0</v>
      </c>
      <c r="AK365" s="772">
        <v>0</v>
      </c>
      <c r="AL365" s="737">
        <f>+IF(AK354=0,0,AK365/AK354*100)</f>
        <v>0</v>
      </c>
      <c r="AM365" s="772">
        <f t="shared" si="357"/>
        <v>0</v>
      </c>
      <c r="AN365" s="737">
        <f>+IF(AM354=0,0,AM365/AM354*100)</f>
        <v>0</v>
      </c>
      <c r="AO365" s="772">
        <f t="shared" si="345"/>
        <v>0</v>
      </c>
      <c r="AP365" s="737">
        <f>+IF(AO354=0,0,AO365/AO354*100)</f>
        <v>0</v>
      </c>
      <c r="AQ365" s="651"/>
      <c r="AR365" s="772">
        <v>0</v>
      </c>
      <c r="AS365" s="737">
        <f>+IF(AR354=0,0,AR365/AR354*100)</f>
        <v>0</v>
      </c>
      <c r="AT365" s="772">
        <v>0</v>
      </c>
      <c r="AU365" s="737">
        <f>+IF(AT354=0,0,AT365/AT354*100)</f>
        <v>0</v>
      </c>
      <c r="AV365" s="772">
        <v>0</v>
      </c>
      <c r="AW365" s="737">
        <f>+IF(AV354=0,0,AV365/AV354*100)</f>
        <v>0</v>
      </c>
      <c r="AX365" s="772">
        <v>0</v>
      </c>
      <c r="AY365" s="737">
        <f>+IF(AX354=0,0,AX365/AX354*100)</f>
        <v>0</v>
      </c>
      <c r="AZ365" s="772">
        <f t="shared" si="358"/>
        <v>0</v>
      </c>
      <c r="BA365" s="737">
        <f>+IF(AZ354=0,0,AZ365/AZ354*100)</f>
        <v>0</v>
      </c>
      <c r="BB365" s="772">
        <v>0</v>
      </c>
      <c r="BC365" s="737">
        <f>+IF(BB354=0,0,BB365/BB354*100)</f>
        <v>0</v>
      </c>
      <c r="BD365" s="772">
        <v>0</v>
      </c>
      <c r="BE365" s="737">
        <f>+IF(BD354=0,0,BD365/BD354*100)</f>
        <v>0</v>
      </c>
      <c r="BF365" s="772">
        <v>0</v>
      </c>
      <c r="BG365" s="737">
        <f>+IF(BF354=0,0,BF365/BF354*100)</f>
        <v>0</v>
      </c>
      <c r="BH365" s="772">
        <f t="shared" si="359"/>
        <v>0</v>
      </c>
      <c r="BI365" s="737">
        <f>+IF(BH354=0,0,BH365/BH354*100)</f>
        <v>0</v>
      </c>
      <c r="BJ365" s="772">
        <f t="shared" si="346"/>
        <v>0</v>
      </c>
      <c r="BK365" s="737">
        <f>+IF(BJ354=0,0,BJ365/BJ354*100)</f>
        <v>0</v>
      </c>
      <c r="BL365" s="772">
        <v>0</v>
      </c>
      <c r="BM365" s="737">
        <f>+IF(BL354=0,0,BL365/BL354*100)</f>
        <v>0</v>
      </c>
      <c r="BN365" s="772">
        <v>0</v>
      </c>
      <c r="BO365" s="737">
        <f>+IF(BN354=0,0,BN365/BN354*100)</f>
        <v>0</v>
      </c>
      <c r="BP365" s="772">
        <v>0</v>
      </c>
      <c r="BQ365" s="737">
        <f>+IF(BP354=0,0,BP365/BP354*100)</f>
        <v>0</v>
      </c>
      <c r="BR365" s="772">
        <f t="shared" si="360"/>
        <v>0</v>
      </c>
      <c r="BS365" s="737">
        <f>+IF(BR354=0,0,BR365/BR354*100)</f>
        <v>0</v>
      </c>
      <c r="BT365" s="772">
        <v>0</v>
      </c>
      <c r="BU365" s="737">
        <f>+IF(BT354=0,0,BT365/BT354*100)</f>
        <v>0</v>
      </c>
      <c r="BV365" s="772">
        <v>0</v>
      </c>
      <c r="BW365" s="737">
        <f>+IF(BV354=0,0,BV365/BV354*100)</f>
        <v>0</v>
      </c>
      <c r="BX365" s="772">
        <v>0</v>
      </c>
      <c r="BY365" s="737">
        <f>+IF(BX354=0,0,BX365/BX354*100)</f>
        <v>0</v>
      </c>
      <c r="BZ365" s="772">
        <f t="shared" si="361"/>
        <v>0</v>
      </c>
      <c r="CA365" s="737">
        <f>+IF(BZ354=0,0,BZ365/BZ354*100)</f>
        <v>0</v>
      </c>
      <c r="CB365" s="772">
        <f t="shared" si="347"/>
        <v>0</v>
      </c>
      <c r="CC365" s="737">
        <f>+IF(CB354=0,0,CB365/CB354*100)</f>
        <v>0</v>
      </c>
      <c r="CE365" s="772">
        <f t="shared" si="348"/>
        <v>5</v>
      </c>
      <c r="CF365" s="737">
        <f>+IF(CE354=0,0,CE365/CE354*100)</f>
        <v>2.5916601312580903E-3</v>
      </c>
      <c r="CG365" s="772">
        <v>0</v>
      </c>
      <c r="CH365" s="737">
        <f>+IF(CG354=0,0,CG365/CG354*100)</f>
        <v>0</v>
      </c>
      <c r="CI365" s="772">
        <v>0</v>
      </c>
      <c r="CJ365" s="737">
        <f>+IF(CI354=0,0,CI365/CI354*100)</f>
        <v>0</v>
      </c>
      <c r="CK365" s="772">
        <v>0</v>
      </c>
      <c r="CL365" s="737">
        <f>+IF(CK354=0,0,CK365/CK354*100)</f>
        <v>0</v>
      </c>
      <c r="CM365" s="772">
        <f t="shared" si="362"/>
        <v>0</v>
      </c>
      <c r="CN365" s="737">
        <f>+IF(CM354=0,0,CM365/CM354*100)</f>
        <v>0</v>
      </c>
      <c r="CO365" s="772">
        <v>0</v>
      </c>
      <c r="CP365" s="737">
        <f>+IF(CO354=0,0,CO365/CO354*100)</f>
        <v>0</v>
      </c>
      <c r="CQ365" s="772">
        <v>0</v>
      </c>
      <c r="CR365" s="737">
        <f>+IF(CQ354=0,0,CQ365/CQ354*100)</f>
        <v>0</v>
      </c>
      <c r="CS365" s="772">
        <v>0</v>
      </c>
      <c r="CT365" s="737">
        <f>+IF(CS354=0,0,CS365/CS354*100)</f>
        <v>0</v>
      </c>
      <c r="CU365" s="772">
        <f t="shared" si="363"/>
        <v>0</v>
      </c>
      <c r="CV365" s="737">
        <f>+IF(CU354=0,0,CU365/CU354*100)</f>
        <v>0</v>
      </c>
      <c r="CW365" s="772">
        <f t="shared" si="349"/>
        <v>0</v>
      </c>
      <c r="CX365" s="737">
        <f>+IF(CW354=0,0,CW365/CW354*100)</f>
        <v>0</v>
      </c>
      <c r="CY365" s="772">
        <v>0</v>
      </c>
      <c r="CZ365" s="737">
        <f>+IF(CY354=0,0,CY365/CY354*100)</f>
        <v>0</v>
      </c>
      <c r="DA365" s="772">
        <v>0</v>
      </c>
      <c r="DB365" s="737">
        <f>+IF(DA354=0,0,DA365/DA354*100)</f>
        <v>0</v>
      </c>
      <c r="DC365" s="772">
        <v>0</v>
      </c>
      <c r="DD365" s="737">
        <f>+IF(DC354=0,0,DC365/DC354*100)</f>
        <v>0</v>
      </c>
      <c r="DE365" s="772">
        <f t="shared" si="364"/>
        <v>0</v>
      </c>
      <c r="DF365" s="737">
        <f>+IF(DE354=0,0,DE365/DE354*100)</f>
        <v>0</v>
      </c>
      <c r="DG365" s="772">
        <v>5</v>
      </c>
      <c r="DH365" s="737">
        <f>+IF(DG354=0,0,DG365/DG354*100)</f>
        <v>2.3910038761718315E-2</v>
      </c>
      <c r="DI365" s="772">
        <v>0</v>
      </c>
      <c r="DJ365" s="737">
        <f>+IF(DI354=0,0,DI365/DI354*100)</f>
        <v>0</v>
      </c>
      <c r="DK365" s="772">
        <v>0</v>
      </c>
      <c r="DL365" s="737">
        <f>+IF(DK354=0,0,DK365/DK354*100)</f>
        <v>0</v>
      </c>
      <c r="DM365" s="772">
        <f t="shared" si="365"/>
        <v>5</v>
      </c>
      <c r="DN365" s="737">
        <f>+IF(DM354=0,0,DM365/DM354*100)</f>
        <v>7.9037518037964865E-3</v>
      </c>
      <c r="DO365" s="772">
        <f t="shared" si="350"/>
        <v>5</v>
      </c>
      <c r="DP365" s="737">
        <f>+IF(DO354=0,0,DO365/DO354*100)</f>
        <v>4.4155303820519378E-3</v>
      </c>
      <c r="DR365" s="772">
        <f t="shared" si="351"/>
        <v>0</v>
      </c>
      <c r="DS365" s="737">
        <f>+IF(DR354=0,0,DR365/DR354*100)</f>
        <v>0</v>
      </c>
      <c r="DT365" s="772">
        <v>0</v>
      </c>
      <c r="DU365" s="737">
        <f>+IF(DT354=0,0,DT365/DT354*100)</f>
        <v>0</v>
      </c>
      <c r="DV365" s="772">
        <v>0</v>
      </c>
      <c r="DW365" s="737">
        <f>+IF(DV354=0,0,DV365/DV354*100)</f>
        <v>0</v>
      </c>
      <c r="DX365" s="772">
        <v>0</v>
      </c>
      <c r="DY365" s="737">
        <f>+IF(DX354=0,0,DX365/DX354*100)</f>
        <v>0</v>
      </c>
      <c r="DZ365" s="772">
        <f t="shared" si="366"/>
        <v>0</v>
      </c>
      <c r="EA365" s="737">
        <f>+IF(DZ354=0,0,DZ365/DZ354*100)</f>
        <v>0</v>
      </c>
      <c r="EB365" s="772">
        <v>0</v>
      </c>
      <c r="EC365" s="737">
        <f>+IF(EB354=0,0,EB365/EB354*100)</f>
        <v>0</v>
      </c>
      <c r="ED365" s="772">
        <v>0</v>
      </c>
      <c r="EE365" s="737">
        <f>+IF(ED354=0,0,ED365/ED354*100)</f>
        <v>0</v>
      </c>
      <c r="EF365" s="772">
        <v>0</v>
      </c>
      <c r="EG365" s="737">
        <f>+IF(EF354=0,0,EF365/EF354*100)</f>
        <v>0</v>
      </c>
      <c r="EH365" s="772">
        <f t="shared" si="367"/>
        <v>0</v>
      </c>
      <c r="EI365" s="737">
        <f>+IF(EH354=0,0,EH365/EH354*100)</f>
        <v>0</v>
      </c>
      <c r="EJ365" s="772">
        <f t="shared" si="352"/>
        <v>0</v>
      </c>
      <c r="EK365" s="737">
        <f>+IF(EJ354=0,0,EJ365/EJ354*100)</f>
        <v>0</v>
      </c>
      <c r="EL365" s="772">
        <v>0</v>
      </c>
      <c r="EM365" s="737">
        <f>+IF(EL354=0,0,EL365/EL354*100)</f>
        <v>0</v>
      </c>
      <c r="EN365" s="772">
        <v>0</v>
      </c>
      <c r="EO365" s="737">
        <f>+IF(EN354=0,0,EN365/EN354*100)</f>
        <v>0</v>
      </c>
      <c r="EP365" s="772">
        <v>0</v>
      </c>
      <c r="EQ365" s="737">
        <f>+IF(EP354=0,0,EP365/EP354*100)</f>
        <v>0</v>
      </c>
      <c r="ER365" s="772">
        <f t="shared" si="368"/>
        <v>0</v>
      </c>
      <c r="ES365" s="737">
        <f>+IF(ER354=0,0,ER365/ER354*100)</f>
        <v>0</v>
      </c>
      <c r="ET365" s="772">
        <v>0</v>
      </c>
      <c r="EU365" s="737">
        <f>+IF(ET354=0,0,ET365/ET354*100)</f>
        <v>0</v>
      </c>
      <c r="EV365" s="772">
        <v>0</v>
      </c>
      <c r="EW365" s="737">
        <f>+IF(EV354=0,0,EV365/EV354*100)</f>
        <v>0</v>
      </c>
      <c r="EX365" s="772">
        <v>0</v>
      </c>
      <c r="EY365" s="737">
        <f>+IF(EX354=0,0,EX365/EX354*100)</f>
        <v>0</v>
      </c>
      <c r="EZ365" s="772">
        <f t="shared" si="369"/>
        <v>0</v>
      </c>
      <c r="FA365" s="737">
        <f>+IF(EZ354=0,0,EZ365/EZ354*100)</f>
        <v>0</v>
      </c>
      <c r="FB365" s="772">
        <f t="shared" si="353"/>
        <v>0</v>
      </c>
      <c r="FC365" s="737">
        <f>+IF(FB354=0,0,FB365/FB354*100)</f>
        <v>0</v>
      </c>
      <c r="FD365" s="772">
        <v>0</v>
      </c>
      <c r="FE365" s="737">
        <f>+IF(FD354=0,0,FD365/FD354*100)</f>
        <v>0</v>
      </c>
      <c r="FF365" s="772">
        <v>0</v>
      </c>
      <c r="FG365" s="737">
        <f>+IF(FF354=0,0,FF365/FF354*100)</f>
        <v>0</v>
      </c>
      <c r="FH365" s="772">
        <v>0</v>
      </c>
      <c r="FI365" s="737">
        <f>+IF(FH354=0,0,FH365/FH354*100)</f>
        <v>0</v>
      </c>
      <c r="FJ365" s="772">
        <v>0</v>
      </c>
      <c r="FK365" s="737">
        <f>+IF(FJ354=0,0,FJ365/FJ354*100)</f>
        <v>0</v>
      </c>
    </row>
    <row r="366" spans="2:167" s="648" customFormat="1" ht="13.5" customHeight="1">
      <c r="B366" s="769"/>
      <c r="C366" s="771" t="s">
        <v>4795</v>
      </c>
      <c r="D366" s="769"/>
      <c r="E366" s="772">
        <f t="shared" si="340"/>
        <v>1170.0313301210517</v>
      </c>
      <c r="F366" s="737">
        <f>+IF(E354=0,0,E366/E354*100)</f>
        <v>1.311643170158429</v>
      </c>
      <c r="G366" s="772">
        <v>91.356698945717113</v>
      </c>
      <c r="H366" s="737">
        <f>+IF(G354=0,0,G366/G354*100)</f>
        <v>2.2905542605208264</v>
      </c>
      <c r="I366" s="772">
        <v>98.811645463415118</v>
      </c>
      <c r="J366" s="737">
        <f>+IF(I354=0,0,I366/I354*100)</f>
        <v>1.6096483152613066</v>
      </c>
      <c r="K366" s="772">
        <v>98.736846002593666</v>
      </c>
      <c r="L366" s="737">
        <f>+IF(K354=0,0,K366/K354*100)</f>
        <v>1.1825408554375316</v>
      </c>
      <c r="M366" s="772">
        <f t="shared" si="354"/>
        <v>288.90519041172593</v>
      </c>
      <c r="N366" s="737">
        <f>+IF(M354=0,0,M366/M354*100)</f>
        <v>1.5636214568202818</v>
      </c>
      <c r="O366" s="772">
        <v>91.931572488657153</v>
      </c>
      <c r="P366" s="737">
        <f>+IF(O354=0,0,O366/O354*100)</f>
        <v>3.3168096299802272</v>
      </c>
      <c r="Q366" s="772">
        <v>71.807001604676998</v>
      </c>
      <c r="R366" s="737">
        <f>+IF(Q354=0,0,Q366/Q354*100)</f>
        <v>1.7725693493327692</v>
      </c>
      <c r="S366" s="772">
        <v>90.53466479808867</v>
      </c>
      <c r="T366" s="737">
        <f>+IF(S354=0,0,S366/S354*100)</f>
        <v>1.3619431678625304</v>
      </c>
      <c r="U366" s="772">
        <f t="shared" si="355"/>
        <v>254.27323889142281</v>
      </c>
      <c r="V366" s="737">
        <f>+IF(U354=0,0,U366/U354*100)</f>
        <v>1.8876776963641861</v>
      </c>
      <c r="W366" s="772">
        <f t="shared" si="342"/>
        <v>543.17842930314873</v>
      </c>
      <c r="X366" s="737">
        <f>+IF(W354=0,0,W366/W354*100)</f>
        <v>1.7002575362656369</v>
      </c>
      <c r="Y366" s="772">
        <v>95.129763254727408</v>
      </c>
      <c r="Z366" s="737">
        <f>+IF(Y354=0,0,Y366/Y354*100)</f>
        <v>1.1974538403231278</v>
      </c>
      <c r="AA366" s="772">
        <v>106.32885634788521</v>
      </c>
      <c r="AB366" s="737">
        <f>+IF(AA354=0,0,AA366/AA354*100)</f>
        <v>1.1187931158528346</v>
      </c>
      <c r="AC366" s="772">
        <v>117.07214103206505</v>
      </c>
      <c r="AD366" s="737">
        <f>+IF(AC354=0,0,AC366/AC354*100)</f>
        <v>1.1057833958462013</v>
      </c>
      <c r="AE366" s="772">
        <f t="shared" si="356"/>
        <v>318.53076063467768</v>
      </c>
      <c r="AF366" s="737">
        <f>+IF(AE354=0,0,AE366/AE354*100)</f>
        <v>1.1361700234210834</v>
      </c>
      <c r="AG366" s="772">
        <v>100.07649414945951</v>
      </c>
      <c r="AH366" s="737">
        <f>+IF(AG354=0,0,AG366/AG354*100)</f>
        <v>0.97966061108048974</v>
      </c>
      <c r="AI366" s="772">
        <v>97.923303748365839</v>
      </c>
      <c r="AJ366" s="737">
        <f>+IF(AI354=0,0,AI366/AI354*100)</f>
        <v>0.99843743209511826</v>
      </c>
      <c r="AK366" s="772">
        <v>110.3223422854</v>
      </c>
      <c r="AL366" s="737">
        <f>+IF(AK354=0,0,AK366/AK354*100)</f>
        <v>1.199405995155455</v>
      </c>
      <c r="AM366" s="772">
        <f t="shared" si="357"/>
        <v>308.32214018322532</v>
      </c>
      <c r="AN366" s="737">
        <f>+IF(AM354=0,0,AM366/AM354*100)</f>
        <v>1.0551330569119255</v>
      </c>
      <c r="AO366" s="772">
        <f t="shared" si="345"/>
        <v>626.85290081790299</v>
      </c>
      <c r="AP366" s="737">
        <f>+IF(AO354=0,0,AO366/AO354*100)</f>
        <v>1.0948124778905854</v>
      </c>
      <c r="AQ366" s="651"/>
      <c r="AR366" s="772">
        <v>1750.2177365089999</v>
      </c>
      <c r="AS366" s="737">
        <f>+IF(AR354=0,0,AR366/AR354*100)</f>
        <v>1.4806732641472591</v>
      </c>
      <c r="AT366" s="772">
        <v>122.1601440272</v>
      </c>
      <c r="AU366" s="737">
        <f>+IF(AT354=0,0,AT366/AT354*100)</f>
        <v>1.1662945412982624</v>
      </c>
      <c r="AV366" s="772">
        <v>147.68498541790001</v>
      </c>
      <c r="AW366" s="737">
        <f>+IF(AV354=0,0,AV366/AV354*100)</f>
        <v>1.3326020086587864</v>
      </c>
      <c r="AX366" s="772">
        <v>145.64384487320001</v>
      </c>
      <c r="AY366" s="737">
        <f>+IF(AX354=0,0,AX366/AX354*100)</f>
        <v>1.1742120621003251</v>
      </c>
      <c r="AZ366" s="772">
        <f t="shared" si="358"/>
        <v>415.48897431830005</v>
      </c>
      <c r="BA366" s="737">
        <f>+IF(AZ354=0,0,AZ366/AZ354*100)</f>
        <v>1.2234585099993505</v>
      </c>
      <c r="BB366" s="772">
        <v>146.19857552970001</v>
      </c>
      <c r="BC366" s="737">
        <f>+IF(BB354=0,0,BB366/BB354*100)</f>
        <v>1.3906912162986476</v>
      </c>
      <c r="BD366" s="772">
        <v>142.45338198280001</v>
      </c>
      <c r="BE366" s="737">
        <f>+IF(BD354=0,0,BD366/BD354*100)</f>
        <v>1.760352141526925</v>
      </c>
      <c r="BF366" s="772">
        <v>141.73046976879999</v>
      </c>
      <c r="BG366" s="737">
        <f>+IF(BF354=0,0,BF366/BF354*100)</f>
        <v>1.6021560049162109</v>
      </c>
      <c r="BH366" s="772">
        <f t="shared" si="359"/>
        <v>430.38242728130001</v>
      </c>
      <c r="BI366" s="737">
        <f>+IF(BH354=0,0,BH366/BH354*100)</f>
        <v>1.567808443225728</v>
      </c>
      <c r="BJ366" s="772">
        <f t="shared" si="346"/>
        <v>845.87140159960006</v>
      </c>
      <c r="BK366" s="737">
        <f>+IF(BJ354=0,0,BJ366/BJ354*100)</f>
        <v>1.3773846710631108</v>
      </c>
      <c r="BL366" s="772">
        <v>151.01289781610001</v>
      </c>
      <c r="BM366" s="737">
        <f>+IF(BL354=0,0,BL366/BL354*100)</f>
        <v>1.8546836490434315</v>
      </c>
      <c r="BN366" s="772">
        <v>145.33198367360001</v>
      </c>
      <c r="BO366" s="737">
        <f>+IF(BN354=0,0,BN366/BN354*100)</f>
        <v>2.6572033615998465</v>
      </c>
      <c r="BP366" s="772">
        <v>170.57489691359999</v>
      </c>
      <c r="BQ366" s="737">
        <f>+IF(BP354=0,0,BP366/BP354*100)</f>
        <v>1.4512705163475712</v>
      </c>
      <c r="BR366" s="772">
        <f t="shared" si="360"/>
        <v>466.91977840330003</v>
      </c>
      <c r="BS366" s="737">
        <f>+IF(BR354=0,0,BR366/BR354*100)</f>
        <v>1.8407967299183134</v>
      </c>
      <c r="BT366" s="772">
        <v>151.46805464089999</v>
      </c>
      <c r="BU366" s="737">
        <f>+IF(BT354=0,0,BT366/BT354*100)</f>
        <v>1.3925654445787896</v>
      </c>
      <c r="BV366" s="772">
        <v>139.48601949659999</v>
      </c>
      <c r="BW366" s="737">
        <f>+IF(BV354=0,0,BV366/BV354*100)</f>
        <v>1.3659511245774651</v>
      </c>
      <c r="BX366" s="772">
        <v>146.47248236860003</v>
      </c>
      <c r="BY366" s="737">
        <f>+IF(BX354=0,0,BX366/BX354*100)</f>
        <v>1.4166809974269523</v>
      </c>
      <c r="BZ366" s="772">
        <f t="shared" si="361"/>
        <v>437.42655650610004</v>
      </c>
      <c r="CA366" s="737">
        <f>+IF(BZ354=0,0,BZ366/BZ354*100)</f>
        <v>1.3918513591194919</v>
      </c>
      <c r="CB366" s="772">
        <f t="shared" si="347"/>
        <v>904.34633490940007</v>
      </c>
      <c r="CC366" s="737">
        <f>+IF(CB354=0,0,CB366/CB354*100)</f>
        <v>1.5923617525336737</v>
      </c>
      <c r="CE366" s="772">
        <f t="shared" si="348"/>
        <v>2260.3930244096355</v>
      </c>
      <c r="CF366" s="737">
        <f>+IF(CE354=0,0,CE366/CE354*100)</f>
        <v>1.1716340964672693</v>
      </c>
      <c r="CG366" s="772">
        <v>177.71256999579998</v>
      </c>
      <c r="CH366" s="737">
        <f>+IF(CG354=0,0,CG366/CG354*100)</f>
        <v>1.4764190996685904</v>
      </c>
      <c r="CI366" s="772">
        <v>180.996924624</v>
      </c>
      <c r="CJ366" s="737">
        <f>+IF(CI354=0,0,CI366/CI354*100)</f>
        <v>1.5103906053409926</v>
      </c>
      <c r="CK366" s="772">
        <v>161.99569529950003</v>
      </c>
      <c r="CL366" s="737">
        <f>+IF(CK354=0,0,CK366/CK354*100)</f>
        <v>1.279621886794541</v>
      </c>
      <c r="CM366" s="772">
        <f t="shared" si="362"/>
        <v>520.70518991929998</v>
      </c>
      <c r="CN366" s="737">
        <f>+IF(CM354=0,0,CM366/CM354*100)</f>
        <v>1.4195952709044308</v>
      </c>
      <c r="CO366" s="772">
        <v>187.63850752479999</v>
      </c>
      <c r="CP366" s="737">
        <f>+IF(CO354=0,0,CO366/CO354*100)</f>
        <v>1.5024547436254683</v>
      </c>
      <c r="CQ366" s="772">
        <v>156.63137417549999</v>
      </c>
      <c r="CR366" s="737">
        <f>+IF(CQ354=0,0,CQ366/CQ354*100)</f>
        <v>1.0981327044783062</v>
      </c>
      <c r="CS366" s="772">
        <v>194.13141968899998</v>
      </c>
      <c r="CT366" s="737">
        <f>+IF(CS354=0,0,CS366/CS354*100)</f>
        <v>1.1940822394435615</v>
      </c>
      <c r="CU366" s="772">
        <f t="shared" si="363"/>
        <v>538.40130138929999</v>
      </c>
      <c r="CV366" s="737">
        <f>+IF(CU354=0,0,CU366/CU354*100)</f>
        <v>1.2518044186867769</v>
      </c>
      <c r="CW366" s="772">
        <f t="shared" si="349"/>
        <v>1059.1064913086</v>
      </c>
      <c r="CX366" s="737">
        <f>+IF(CW354=0,0,CW366/CW354*100)</f>
        <v>1.3290355903568434</v>
      </c>
      <c r="CY366" s="772">
        <v>189.07507716550001</v>
      </c>
      <c r="CZ366" s="737">
        <f>+IF(CY354=0,0,CY366/CY354*100)</f>
        <v>1.1872144809176857</v>
      </c>
      <c r="DA366" s="772">
        <v>185.54458719410002</v>
      </c>
      <c r="DB366" s="737">
        <f>+IF(DA354=0,0,DA366/DA354*100)</f>
        <v>1.125411593865915</v>
      </c>
      <c r="DC366" s="772">
        <v>211.4730648778</v>
      </c>
      <c r="DD366" s="737">
        <f>+IF(DC354=0,0,DC366/DC354*100)</f>
        <v>1.2040949678160455</v>
      </c>
      <c r="DE366" s="772">
        <f t="shared" si="364"/>
        <v>586.09272923740002</v>
      </c>
      <c r="DF366" s="737">
        <f>+IF(DE354=0,0,DE366/DE354*100)</f>
        <v>1.1727581397167306</v>
      </c>
      <c r="DG366" s="772">
        <v>205.78570670045875</v>
      </c>
      <c r="DH366" s="737">
        <f>+IF(DG354=0,0,DG366/DG354*100)</f>
        <v>0.98406884476311307</v>
      </c>
      <c r="DI366" s="772">
        <v>204.78104216722895</v>
      </c>
      <c r="DJ366" s="737">
        <f>+IF(DI354=0,0,DI366/DI354*100)</f>
        <v>0.88808361176877615</v>
      </c>
      <c r="DK366" s="772">
        <v>204.62705499594739</v>
      </c>
      <c r="DL366" s="737">
        <f>+IF(DK354=0,0,DK366/DK354*100)</f>
        <v>1.060759333360245</v>
      </c>
      <c r="DM366" s="772">
        <f t="shared" si="365"/>
        <v>615.19380386363514</v>
      </c>
      <c r="DN366" s="737">
        <f>+IF(DM354=0,0,DM366/DM354*100)</f>
        <v>0.97246782739432558</v>
      </c>
      <c r="DO366" s="772">
        <f t="shared" si="350"/>
        <v>1201.2865331010353</v>
      </c>
      <c r="DP366" s="737">
        <f>+IF(DO354=0,0,DO366/DO354*100)</f>
        <v>1.0608634368914924</v>
      </c>
      <c r="DR366" s="772">
        <f t="shared" si="351"/>
        <v>2727.5049928960443</v>
      </c>
      <c r="DS366" s="737">
        <f>+IF(DR354=0,0,DR366/DR354*100)</f>
        <v>1.0973804617625518</v>
      </c>
      <c r="DT366" s="772">
        <v>199.18710768064125</v>
      </c>
      <c r="DU366" s="737">
        <f>+IF(DT354=0,0,DT366/DT354*100)</f>
        <v>0.98407586701391092</v>
      </c>
      <c r="DV366" s="772">
        <v>199.18762481823711</v>
      </c>
      <c r="DW366" s="737">
        <f>+IF(DV354=0,0,DV366/DV354*100)</f>
        <v>0.98423914085915731</v>
      </c>
      <c r="DX366" s="772">
        <v>229.69141570773073</v>
      </c>
      <c r="DY366" s="737">
        <f>+IF(DX354=0,0,DX366/DX354*100)</f>
        <v>1.1311361122350776</v>
      </c>
      <c r="DZ366" s="772">
        <f t="shared" si="366"/>
        <v>628.06614820660911</v>
      </c>
      <c r="EA366" s="737">
        <f>+IF(DZ354=0,0,DZ366/DZ354*100)</f>
        <v>1.0332581779078123</v>
      </c>
      <c r="EB366" s="772">
        <v>229.69782856218541</v>
      </c>
      <c r="EC366" s="737">
        <f>+IF(EB354=0,0,EB366/EB354*100)</f>
        <v>1.1347710659103738</v>
      </c>
      <c r="ED366" s="772">
        <v>229.70963797249223</v>
      </c>
      <c r="EE366" s="737">
        <f>+IF(ED354=0,0,ED366/ED354*100)</f>
        <v>1.1414180100391018</v>
      </c>
      <c r="EF366" s="772">
        <v>231.61040128107419</v>
      </c>
      <c r="EG366" s="737">
        <f>+IF(EF354=0,0,EF366/EF354*100)</f>
        <v>1.1508913610429226</v>
      </c>
      <c r="EH366" s="772">
        <f t="shared" si="367"/>
        <v>691.01786781575174</v>
      </c>
      <c r="EI366" s="737">
        <f>+IF(EH354=0,0,EH366/EH354*100)</f>
        <v>1.1423454166272529</v>
      </c>
      <c r="EJ366" s="772">
        <f t="shared" si="352"/>
        <v>1319.0840160223609</v>
      </c>
      <c r="EK366" s="737">
        <f>+IF(EJ354=0,0,EJ366/EJ354*100)</f>
        <v>1.0876696314123242</v>
      </c>
      <c r="EL366" s="772">
        <v>232.9669955199881</v>
      </c>
      <c r="EM366" s="737">
        <f>+IF(EL354=0,0,EL366/EL354*100)</f>
        <v>1.0841515876170649</v>
      </c>
      <c r="EN366" s="772">
        <v>233.00230965479125</v>
      </c>
      <c r="EO366" s="737">
        <f>+IF(EN354=0,0,EN366/EN354*100)</f>
        <v>1.0951922735245243</v>
      </c>
      <c r="EP366" s="772">
        <v>233.3912748165651</v>
      </c>
      <c r="EQ366" s="737">
        <f>+IF(EP354=0,0,EP366/EP354*100)</f>
        <v>1.0963124854237252</v>
      </c>
      <c r="ER366" s="772">
        <f t="shared" si="368"/>
        <v>699.36057999134448</v>
      </c>
      <c r="ES366" s="737">
        <f>+IF(ER354=0,0,ER366/ER354*100)</f>
        <v>1.0918606318132942</v>
      </c>
      <c r="ET366" s="772">
        <v>236.08280896278359</v>
      </c>
      <c r="EU366" s="737">
        <f>+IF(ET354=0,0,ET366/ET354*100)</f>
        <v>1.1147715085428074</v>
      </c>
      <c r="EV366" s="772">
        <v>236.54234086309401</v>
      </c>
      <c r="EW366" s="737">
        <f>+IF(EV354=0,0,EV366/EV354*100)</f>
        <v>1.1321260908117949</v>
      </c>
      <c r="EX366" s="772">
        <v>236.43524705646155</v>
      </c>
      <c r="EY366" s="737">
        <f>+IF(EX354=0,0,EX366/EX354*100)</f>
        <v>1.1180443965430082</v>
      </c>
      <c r="EZ366" s="772">
        <f t="shared" si="369"/>
        <v>709.06039688233909</v>
      </c>
      <c r="FA366" s="737">
        <f>+IF(EZ354=0,0,EZ366/EZ354*100)</f>
        <v>1.1216019865563303</v>
      </c>
      <c r="FB366" s="772">
        <f t="shared" si="353"/>
        <v>1408.4209768736837</v>
      </c>
      <c r="FC366" s="737">
        <f>+IF(FB354=0,0,FB366/FB354*100)</f>
        <v>1.1066339037943633</v>
      </c>
      <c r="FD366" s="772">
        <v>2148.2141355531585</v>
      </c>
      <c r="FE366" s="737">
        <f>+IF(FD354=0,0,FD366/FD354*100)</f>
        <v>1.1394524270988204</v>
      </c>
      <c r="FF366" s="772">
        <v>2329.8314775624422</v>
      </c>
      <c r="FG366" s="737">
        <f>+IF(FF354=0,0,FF366/FF354*100)</f>
        <v>1.1870897346505895</v>
      </c>
      <c r="FH366" s="772">
        <v>2549.2631040039951</v>
      </c>
      <c r="FI366" s="737">
        <f>+IF(FH354=0,0,FH366/FH354*100)</f>
        <v>1.5264401125190712</v>
      </c>
      <c r="FJ366" s="772">
        <v>3142.8570622624984</v>
      </c>
      <c r="FK366" s="737">
        <f>+IF(FJ354=0,0,FJ366/FJ354*100)</f>
        <v>1.3171198685184067</v>
      </c>
    </row>
    <row r="367" spans="2:167" s="648" customFormat="1" ht="13.5" customHeight="1">
      <c r="B367" s="781"/>
      <c r="C367" s="771" t="s">
        <v>4796</v>
      </c>
      <c r="D367" s="769"/>
      <c r="E367" s="772">
        <f t="shared" si="340"/>
        <v>0</v>
      </c>
      <c r="F367" s="737">
        <f>+IF(E354=0,0,E367/E354*100)</f>
        <v>0</v>
      </c>
      <c r="G367" s="772">
        <v>0</v>
      </c>
      <c r="H367" s="737">
        <f>+IF(G354=0,0,G367/G354*100)</f>
        <v>0</v>
      </c>
      <c r="I367" s="772">
        <v>0</v>
      </c>
      <c r="J367" s="737">
        <f>+IF(I354=0,0,I367/I354*100)</f>
        <v>0</v>
      </c>
      <c r="K367" s="772">
        <v>0</v>
      </c>
      <c r="L367" s="737">
        <f>+IF(K354=0,0,K367/K354*100)</f>
        <v>0</v>
      </c>
      <c r="M367" s="772">
        <f t="shared" si="354"/>
        <v>0</v>
      </c>
      <c r="N367" s="737">
        <f>+IF(M354=0,0,M367/M354*100)</f>
        <v>0</v>
      </c>
      <c r="O367" s="772">
        <v>0</v>
      </c>
      <c r="P367" s="737">
        <f>+IF(O354=0,0,O367/O354*100)</f>
        <v>0</v>
      </c>
      <c r="Q367" s="772">
        <v>0</v>
      </c>
      <c r="R367" s="737">
        <f>+IF(Q354=0,0,Q367/Q354*100)</f>
        <v>0</v>
      </c>
      <c r="S367" s="772">
        <v>0</v>
      </c>
      <c r="T367" s="737">
        <f>+IF(S354=0,0,S367/S354*100)</f>
        <v>0</v>
      </c>
      <c r="U367" s="772">
        <f t="shared" si="355"/>
        <v>0</v>
      </c>
      <c r="V367" s="737">
        <f>+IF(U354=0,0,U367/U354*100)</f>
        <v>0</v>
      </c>
      <c r="W367" s="772">
        <f t="shared" si="342"/>
        <v>0</v>
      </c>
      <c r="X367" s="737">
        <f>+IF(W354=0,0,W367/W354*100)</f>
        <v>0</v>
      </c>
      <c r="Y367" s="772">
        <v>0</v>
      </c>
      <c r="Z367" s="737">
        <f>+IF(Y354=0,0,Y367/Y354*100)</f>
        <v>0</v>
      </c>
      <c r="AA367" s="772">
        <v>0</v>
      </c>
      <c r="AB367" s="737">
        <f>+IF(AA354=0,0,AA367/AA354*100)</f>
        <v>0</v>
      </c>
      <c r="AC367" s="772">
        <v>0</v>
      </c>
      <c r="AD367" s="737">
        <f>+IF(AC354=0,0,AC367/AC354*100)</f>
        <v>0</v>
      </c>
      <c r="AE367" s="772">
        <f t="shared" si="356"/>
        <v>0</v>
      </c>
      <c r="AF367" s="737">
        <f>+IF(AE354=0,0,AE367/AE354*100)</f>
        <v>0</v>
      </c>
      <c r="AG367" s="772">
        <v>0</v>
      </c>
      <c r="AH367" s="737">
        <f>+IF(AG354=0,0,AG367/AG354*100)</f>
        <v>0</v>
      </c>
      <c r="AI367" s="772">
        <v>0</v>
      </c>
      <c r="AJ367" s="737">
        <f>+IF(AI354=0,0,AI367/AI354*100)</f>
        <v>0</v>
      </c>
      <c r="AK367" s="772">
        <v>0</v>
      </c>
      <c r="AL367" s="737">
        <f>+IF(AK354=0,0,AK367/AK354*100)</f>
        <v>0</v>
      </c>
      <c r="AM367" s="772">
        <f t="shared" si="357"/>
        <v>0</v>
      </c>
      <c r="AN367" s="737">
        <f>+IF(AM354=0,0,AM367/AM354*100)</f>
        <v>0</v>
      </c>
      <c r="AO367" s="772">
        <f t="shared" si="345"/>
        <v>0</v>
      </c>
      <c r="AP367" s="737">
        <f>+IF(AO354=0,0,AO367/AO354*100)</f>
        <v>0</v>
      </c>
      <c r="AQ367" s="651"/>
      <c r="AR367" s="772">
        <v>0</v>
      </c>
      <c r="AS367" s="737">
        <f>+IF(AR354=0,0,AR367/AR354*100)</f>
        <v>0</v>
      </c>
      <c r="AT367" s="772">
        <v>0</v>
      </c>
      <c r="AU367" s="737">
        <f>+IF(AT354=0,0,AT367/AT354*100)</f>
        <v>0</v>
      </c>
      <c r="AV367" s="772">
        <v>0</v>
      </c>
      <c r="AW367" s="737">
        <f>+IF(AV354=0,0,AV367/AV354*100)</f>
        <v>0</v>
      </c>
      <c r="AX367" s="772">
        <v>0</v>
      </c>
      <c r="AY367" s="737">
        <f>+IF(AX354=0,0,AX367/AX354*100)</f>
        <v>0</v>
      </c>
      <c r="AZ367" s="772">
        <f t="shared" si="358"/>
        <v>0</v>
      </c>
      <c r="BA367" s="737">
        <f>+IF(AZ354=0,0,AZ367/AZ354*100)</f>
        <v>0</v>
      </c>
      <c r="BB367" s="772">
        <v>0</v>
      </c>
      <c r="BC367" s="737">
        <f>+IF(BB354=0,0,BB367/BB354*100)</f>
        <v>0</v>
      </c>
      <c r="BD367" s="772">
        <v>0</v>
      </c>
      <c r="BE367" s="737">
        <f>+IF(BD354=0,0,BD367/BD354*100)</f>
        <v>0</v>
      </c>
      <c r="BF367" s="772">
        <v>0</v>
      </c>
      <c r="BG367" s="737">
        <f>+IF(BF354=0,0,BF367/BF354*100)</f>
        <v>0</v>
      </c>
      <c r="BH367" s="772">
        <f t="shared" si="359"/>
        <v>0</v>
      </c>
      <c r="BI367" s="737">
        <f>+IF(BH354=0,0,BH367/BH354*100)</f>
        <v>0</v>
      </c>
      <c r="BJ367" s="772">
        <f t="shared" si="346"/>
        <v>0</v>
      </c>
      <c r="BK367" s="737">
        <f>+IF(BJ354=0,0,BJ367/BJ354*100)</f>
        <v>0</v>
      </c>
      <c r="BL367" s="772">
        <v>0</v>
      </c>
      <c r="BM367" s="737">
        <f>+IF(BL354=0,0,BL367/BL354*100)</f>
        <v>0</v>
      </c>
      <c r="BN367" s="772">
        <v>0</v>
      </c>
      <c r="BO367" s="737">
        <f>+IF(BN354=0,0,BN367/BN354*100)</f>
        <v>0</v>
      </c>
      <c r="BP367" s="772">
        <v>0</v>
      </c>
      <c r="BQ367" s="737">
        <f>+IF(BP354=0,0,BP367/BP354*100)</f>
        <v>0</v>
      </c>
      <c r="BR367" s="772">
        <f t="shared" si="360"/>
        <v>0</v>
      </c>
      <c r="BS367" s="737">
        <f>+IF(BR354=0,0,BR367/BR354*100)</f>
        <v>0</v>
      </c>
      <c r="BT367" s="772">
        <v>0</v>
      </c>
      <c r="BU367" s="737">
        <f>+IF(BT354=0,0,BT367/BT354*100)</f>
        <v>0</v>
      </c>
      <c r="BV367" s="772">
        <v>0</v>
      </c>
      <c r="BW367" s="737">
        <f>+IF(BV354=0,0,BV367/BV354*100)</f>
        <v>0</v>
      </c>
      <c r="BX367" s="772">
        <v>0</v>
      </c>
      <c r="BY367" s="737">
        <f>+IF(BX354=0,0,BX367/BX354*100)</f>
        <v>0</v>
      </c>
      <c r="BZ367" s="772">
        <f t="shared" si="361"/>
        <v>0</v>
      </c>
      <c r="CA367" s="737">
        <f>+IF(BZ354=0,0,BZ367/BZ354*100)</f>
        <v>0</v>
      </c>
      <c r="CB367" s="772">
        <f t="shared" si="347"/>
        <v>0</v>
      </c>
      <c r="CC367" s="737">
        <f>+IF(CB354=0,0,CB367/CB354*100)</f>
        <v>0</v>
      </c>
      <c r="CE367" s="772">
        <f t="shared" si="348"/>
        <v>50</v>
      </c>
      <c r="CF367" s="737">
        <f>+IF(CE354=0,0,CE367/CE354*100)</f>
        <v>2.59166013125809E-2</v>
      </c>
      <c r="CG367" s="772">
        <v>0</v>
      </c>
      <c r="CH367" s="737">
        <f>+IF(CG354=0,0,CG367/CG354*100)</f>
        <v>0</v>
      </c>
      <c r="CI367" s="772">
        <v>0</v>
      </c>
      <c r="CJ367" s="737">
        <f>+IF(CI354=0,0,CI367/CI354*100)</f>
        <v>0</v>
      </c>
      <c r="CK367" s="772">
        <v>0</v>
      </c>
      <c r="CL367" s="737">
        <f>+IF(CK354=0,0,CK367/CK354*100)</f>
        <v>0</v>
      </c>
      <c r="CM367" s="772">
        <f t="shared" si="362"/>
        <v>0</v>
      </c>
      <c r="CN367" s="737">
        <f>+IF(CM354=0,0,CM367/CM354*100)</f>
        <v>0</v>
      </c>
      <c r="CO367" s="772">
        <v>0</v>
      </c>
      <c r="CP367" s="737">
        <f>+IF(CO354=0,0,CO367/CO354*100)</f>
        <v>0</v>
      </c>
      <c r="CQ367" s="772">
        <v>0</v>
      </c>
      <c r="CR367" s="737">
        <f>+IF(CQ354=0,0,CQ367/CQ354*100)</f>
        <v>0</v>
      </c>
      <c r="CS367" s="772">
        <v>0</v>
      </c>
      <c r="CT367" s="737">
        <f>+IF(CS354=0,0,CS367/CS354*100)</f>
        <v>0</v>
      </c>
      <c r="CU367" s="772">
        <f t="shared" si="363"/>
        <v>0</v>
      </c>
      <c r="CV367" s="737">
        <f>+IF(CU354=0,0,CU367/CU354*100)</f>
        <v>0</v>
      </c>
      <c r="CW367" s="772">
        <f t="shared" si="349"/>
        <v>0</v>
      </c>
      <c r="CX367" s="737">
        <f>+IF(CW354=0,0,CW367/CW354*100)</f>
        <v>0</v>
      </c>
      <c r="CY367" s="772">
        <v>0</v>
      </c>
      <c r="CZ367" s="737">
        <f>+IF(CY354=0,0,CY367/CY354*100)</f>
        <v>0</v>
      </c>
      <c r="DA367" s="772">
        <v>0</v>
      </c>
      <c r="DB367" s="737">
        <f>+IF(DA354=0,0,DA367/DA354*100)</f>
        <v>0</v>
      </c>
      <c r="DC367" s="772">
        <v>0</v>
      </c>
      <c r="DD367" s="737">
        <f>+IF(DC354=0,0,DC367/DC354*100)</f>
        <v>0</v>
      </c>
      <c r="DE367" s="772">
        <f t="shared" si="364"/>
        <v>0</v>
      </c>
      <c r="DF367" s="737">
        <f>+IF(DE354=0,0,DE367/DE354*100)</f>
        <v>0</v>
      </c>
      <c r="DG367" s="772">
        <v>0</v>
      </c>
      <c r="DH367" s="737">
        <f>+IF(DG354=0,0,DG367/DG354*100)</f>
        <v>0</v>
      </c>
      <c r="DI367" s="772">
        <v>0</v>
      </c>
      <c r="DJ367" s="737">
        <f>+IF(DI354=0,0,DI367/DI354*100)</f>
        <v>0</v>
      </c>
      <c r="DK367" s="772">
        <v>50</v>
      </c>
      <c r="DL367" s="737">
        <f>+IF(DK354=0,0,DK367/DK354*100)</f>
        <v>0.25919332450473209</v>
      </c>
      <c r="DM367" s="772">
        <f t="shared" si="365"/>
        <v>50</v>
      </c>
      <c r="DN367" s="737">
        <f>+IF(DM354=0,0,DM367/DM354*100)</f>
        <v>7.9037518037964868E-2</v>
      </c>
      <c r="DO367" s="772">
        <f t="shared" si="350"/>
        <v>50</v>
      </c>
      <c r="DP367" s="737">
        <f>+IF(DO354=0,0,DO367/DO354*100)</f>
        <v>4.4155303820519368E-2</v>
      </c>
      <c r="DR367" s="772">
        <f t="shared" si="351"/>
        <v>0</v>
      </c>
      <c r="DS367" s="737">
        <f>+IF(DR354=0,0,DR367/DR354*100)</f>
        <v>0</v>
      </c>
      <c r="DT367" s="772">
        <v>0</v>
      </c>
      <c r="DU367" s="737">
        <f>+IF(DT354=0,0,DT367/DT354*100)</f>
        <v>0</v>
      </c>
      <c r="DV367" s="772">
        <v>0</v>
      </c>
      <c r="DW367" s="737">
        <f>+IF(DV354=0,0,DV367/DV354*100)</f>
        <v>0</v>
      </c>
      <c r="DX367" s="772">
        <v>0</v>
      </c>
      <c r="DY367" s="737">
        <f>+IF(DX354=0,0,DX367/DX354*100)</f>
        <v>0</v>
      </c>
      <c r="DZ367" s="772">
        <f t="shared" si="366"/>
        <v>0</v>
      </c>
      <c r="EA367" s="737">
        <f>+IF(DZ354=0,0,DZ367/DZ354*100)</f>
        <v>0</v>
      </c>
      <c r="EB367" s="772">
        <v>0</v>
      </c>
      <c r="EC367" s="737">
        <f>+IF(EB354=0,0,EB367/EB354*100)</f>
        <v>0</v>
      </c>
      <c r="ED367" s="772">
        <v>0</v>
      </c>
      <c r="EE367" s="737">
        <f>+IF(ED354=0,0,ED367/ED354*100)</f>
        <v>0</v>
      </c>
      <c r="EF367" s="772">
        <v>0</v>
      </c>
      <c r="EG367" s="737">
        <f>+IF(EF354=0,0,EF367/EF354*100)</f>
        <v>0</v>
      </c>
      <c r="EH367" s="772">
        <f t="shared" si="367"/>
        <v>0</v>
      </c>
      <c r="EI367" s="737">
        <f>+IF(EH354=0,0,EH367/EH354*100)</f>
        <v>0</v>
      </c>
      <c r="EJ367" s="772">
        <f t="shared" si="352"/>
        <v>0</v>
      </c>
      <c r="EK367" s="737">
        <f>+IF(EJ354=0,0,EJ367/EJ354*100)</f>
        <v>0</v>
      </c>
      <c r="EL367" s="772">
        <v>0</v>
      </c>
      <c r="EM367" s="737">
        <f>+IF(EL354=0,0,EL367/EL354*100)</f>
        <v>0</v>
      </c>
      <c r="EN367" s="772">
        <v>0</v>
      </c>
      <c r="EO367" s="737">
        <f>+IF(EN354=0,0,EN367/EN354*100)</f>
        <v>0</v>
      </c>
      <c r="EP367" s="772">
        <v>0</v>
      </c>
      <c r="EQ367" s="737">
        <f>+IF(EP354=0,0,EP367/EP354*100)</f>
        <v>0</v>
      </c>
      <c r="ER367" s="772">
        <f t="shared" si="368"/>
        <v>0</v>
      </c>
      <c r="ES367" s="737">
        <f>+IF(ER354=0,0,ER367/ER354*100)</f>
        <v>0</v>
      </c>
      <c r="ET367" s="772">
        <v>0</v>
      </c>
      <c r="EU367" s="737">
        <f>+IF(ET354=0,0,ET367/ET354*100)</f>
        <v>0</v>
      </c>
      <c r="EV367" s="772">
        <v>0</v>
      </c>
      <c r="EW367" s="737">
        <f>+IF(EV354=0,0,EV367/EV354*100)</f>
        <v>0</v>
      </c>
      <c r="EX367" s="772">
        <v>0</v>
      </c>
      <c r="EY367" s="737">
        <f>+IF(EX354=0,0,EX367/EX354*100)</f>
        <v>0</v>
      </c>
      <c r="EZ367" s="772">
        <f t="shared" si="369"/>
        <v>0</v>
      </c>
      <c r="FA367" s="737">
        <f>+IF(EZ354=0,0,EZ367/EZ354*100)</f>
        <v>0</v>
      </c>
      <c r="FB367" s="772">
        <f t="shared" si="353"/>
        <v>0</v>
      </c>
      <c r="FC367" s="737">
        <f>+IF(FB354=0,0,FB367/FB354*100)</f>
        <v>0</v>
      </c>
      <c r="FD367" s="772">
        <v>0</v>
      </c>
      <c r="FE367" s="737">
        <f>+IF(FD354=0,0,FD367/FD354*100)</f>
        <v>0</v>
      </c>
      <c r="FF367" s="772">
        <v>0</v>
      </c>
      <c r="FG367" s="737">
        <f>+IF(FF354=0,0,FF367/FF354*100)</f>
        <v>0</v>
      </c>
      <c r="FH367" s="772">
        <v>0</v>
      </c>
      <c r="FI367" s="737">
        <f>+IF(FH354=0,0,FH367/FH354*100)</f>
        <v>0</v>
      </c>
      <c r="FJ367" s="772">
        <v>-100</v>
      </c>
      <c r="FK367" s="737">
        <f>+IF(FJ354=0,0,FJ367/FJ354*100)</f>
        <v>-4.1908360527545936E-2</v>
      </c>
    </row>
    <row r="368" spans="2:167" s="758" customFormat="1" ht="13.5" customHeight="1">
      <c r="B368" s="777"/>
      <c r="C368" s="782" t="s">
        <v>4797</v>
      </c>
      <c r="D368" s="782"/>
      <c r="E368" s="783">
        <f t="shared" si="340"/>
        <v>996.31872738899494</v>
      </c>
      <c r="F368" s="741">
        <f>+IF(E354=0,0,E368/E354*100)</f>
        <v>1.1169056934103718</v>
      </c>
      <c r="G368" s="783">
        <f>SUM(G369:G370)</f>
        <v>23.197330364255073</v>
      </c>
      <c r="H368" s="741">
        <f>+IF(G354=0,0,G368/G354*100)</f>
        <v>0.58161847474508155</v>
      </c>
      <c r="I368" s="783">
        <f>SUM(I369:I370)</f>
        <v>66.920787943962523</v>
      </c>
      <c r="J368" s="741">
        <f>+IF(I354=0,0,I368/I354*100)</f>
        <v>1.0901441127183862</v>
      </c>
      <c r="K368" s="783">
        <f>SUM(K369:K370)</f>
        <v>118.33851468591232</v>
      </c>
      <c r="L368" s="741">
        <f>+IF(K354=0,0,K368/K354*100)</f>
        <v>1.4173040162150776</v>
      </c>
      <c r="M368" s="783">
        <f>SUM(M369:M370)</f>
        <v>208.4566329941299</v>
      </c>
      <c r="N368" s="741">
        <f>+IF(M354=0,0,M368/M354*100)</f>
        <v>1.1282153280168374</v>
      </c>
      <c r="O368" s="783">
        <f>SUM(O369:O370)</f>
        <v>27.626345128404985</v>
      </c>
      <c r="P368" s="741">
        <f>+IF(O354=0,0,O368/O354*100)</f>
        <v>0.9967340390523266</v>
      </c>
      <c r="Q368" s="783">
        <f>SUM(Q369:Q370)</f>
        <v>8.4719641019697285</v>
      </c>
      <c r="R368" s="741">
        <f>+IF(Q354=0,0,Q368/Q354*100)</f>
        <v>0.20913202835670203</v>
      </c>
      <c r="S368" s="783">
        <f>SUM(S369:S370)</f>
        <v>33.895300836277009</v>
      </c>
      <c r="T368" s="741">
        <f>+IF(S354=0,0,S368/S354*100)</f>
        <v>0.50989831905344585</v>
      </c>
      <c r="U368" s="783">
        <f>SUM(U369:U370)</f>
        <v>69.993610066651712</v>
      </c>
      <c r="V368" s="741">
        <f>+IF(U354=0,0,U368/U354*100)</f>
        <v>0.51961967050433122</v>
      </c>
      <c r="W368" s="783">
        <f t="shared" si="342"/>
        <v>278.45024306078164</v>
      </c>
      <c r="X368" s="741">
        <f>+IF(W354=0,0,W368/W354*100)</f>
        <v>0.87160516452479808</v>
      </c>
      <c r="Y368" s="783">
        <f>SUM(Y369:Y370)</f>
        <v>81.129050547104072</v>
      </c>
      <c r="Z368" s="741">
        <f>+IF(Y354=0,0,Y368/Y354*100)</f>
        <v>1.0212186997592596</v>
      </c>
      <c r="AA368" s="783">
        <f>SUM(AA369:AA370)</f>
        <v>120.94009473454074</v>
      </c>
      <c r="AB368" s="741">
        <f>+IF(AA354=0,0,AA368/AA354*100)</f>
        <v>1.2725326883691717</v>
      </c>
      <c r="AC368" s="783">
        <f>SUM(AC369:AC370)</f>
        <v>123.61875750297867</v>
      </c>
      <c r="AD368" s="741">
        <f>+IF(AC354=0,0,AC368/AC354*100)</f>
        <v>1.1676182587665507</v>
      </c>
      <c r="AE368" s="783">
        <f>SUM(AE369:AE370)</f>
        <v>325.68790278462347</v>
      </c>
      <c r="AF368" s="741">
        <f>+IF(AE354=0,0,AE368/AE354*100)</f>
        <v>1.161698893373641</v>
      </c>
      <c r="AG368" s="783">
        <f>SUM(AG369:AG370)</f>
        <v>110.93404677334516</v>
      </c>
      <c r="AH368" s="741">
        <f>+IF(AG354=0,0,AG368/AG354*100)</f>
        <v>1.0859464749964356</v>
      </c>
      <c r="AI368" s="783">
        <f>SUM(AI369:AI370)</f>
        <v>126.64843520124472</v>
      </c>
      <c r="AJ368" s="741">
        <f>+IF(AI354=0,0,AI368/AI354*100)</f>
        <v>1.2913222244434945</v>
      </c>
      <c r="AK368" s="783">
        <f>SUM(AK369:AK370)</f>
        <v>154.598099569</v>
      </c>
      <c r="AL368" s="741">
        <f>+IF(AK354=0,0,AK368/AK354*100)</f>
        <v>1.6807645996402827</v>
      </c>
      <c r="AM368" s="783">
        <f>SUM(AM369:AM370)</f>
        <v>392.18058154358988</v>
      </c>
      <c r="AN368" s="741">
        <f>+IF(AM354=0,0,AM368/AM354*100)</f>
        <v>1.3421115188798178</v>
      </c>
      <c r="AO368" s="783">
        <f t="shared" si="345"/>
        <v>717.8684843282133</v>
      </c>
      <c r="AP368" s="741">
        <f>+IF(AO354=0,0,AO368/AO354*100)</f>
        <v>1.2537732107508242</v>
      </c>
      <c r="AQ368" s="734"/>
      <c r="AR368" s="783">
        <f>SUM(AR369:AR370)</f>
        <v>2532.4117073901002</v>
      </c>
      <c r="AS368" s="741">
        <f>+IF(AR354=0,0,AR368/AR354*100)</f>
        <v>2.1424044738714438</v>
      </c>
      <c r="AT368" s="783">
        <f>SUM(AT369:AT370)</f>
        <v>169.991371216</v>
      </c>
      <c r="AU368" s="741">
        <f>+IF(AT354=0,0,AT368/AT354*100)</f>
        <v>1.6229516582174548</v>
      </c>
      <c r="AV368" s="783">
        <f>SUM(AV369:AV370)</f>
        <v>187.58459622039999</v>
      </c>
      <c r="AW368" s="741">
        <f>+IF(AV354=0,0,AV368/AV354*100)</f>
        <v>1.6926271076873765</v>
      </c>
      <c r="AX368" s="783">
        <f>SUM(AX369:AX370)</f>
        <v>188.97716055429999</v>
      </c>
      <c r="AY368" s="741">
        <f>+IF(AX354=0,0,AX368/AX354*100)</f>
        <v>1.5235745909998331</v>
      </c>
      <c r="AZ368" s="783">
        <f>SUM(AZ369:AZ370)</f>
        <v>546.55312799069998</v>
      </c>
      <c r="BA368" s="741">
        <f>+IF(AZ354=0,0,AZ368/AZ354*100)</f>
        <v>1.6093930692243019</v>
      </c>
      <c r="BB368" s="783">
        <f>SUM(BB369:BB370)</f>
        <v>184.97927624499999</v>
      </c>
      <c r="BC368" s="741">
        <f>+IF(BB354=0,0,BB368/BB354*100)</f>
        <v>1.7595866015735757</v>
      </c>
      <c r="BD368" s="783">
        <f>SUM(BD369:BD370)</f>
        <v>149.217206127</v>
      </c>
      <c r="BE368" s="741">
        <f>+IF(BD354=0,0,BD368/BD354*100)</f>
        <v>1.8439353611839466</v>
      </c>
      <c r="BF368" s="783">
        <f>SUM(BF369:BF370)</f>
        <v>174.5654290784</v>
      </c>
      <c r="BG368" s="741">
        <f>+IF(BF354=0,0,BF368/BF354*100)</f>
        <v>1.9733304412591555</v>
      </c>
      <c r="BH368" s="783">
        <f>SUM(BH369:BH370)</f>
        <v>508.76191145040002</v>
      </c>
      <c r="BI368" s="741">
        <f>+IF(BH354=0,0,BH368/BH354*100)</f>
        <v>1.8533312928277514</v>
      </c>
      <c r="BJ368" s="783">
        <f t="shared" si="346"/>
        <v>1055.3150394411</v>
      </c>
      <c r="BK368" s="741">
        <f>+IF(BJ354=0,0,BJ368/BJ354*100)</f>
        <v>1.7184346884404949</v>
      </c>
      <c r="BL368" s="783">
        <f>SUM(BL369:BL370)</f>
        <v>176.69540139060001</v>
      </c>
      <c r="BM368" s="741">
        <f>+IF(BL354=0,0,BL368/BL354*100)</f>
        <v>2.1701065045410521</v>
      </c>
      <c r="BN368" s="783">
        <f>SUM(BN369:BN370)</f>
        <v>104.079970532</v>
      </c>
      <c r="BO368" s="741">
        <f>+IF(BN354=0,0,BN368/BN354*100)</f>
        <v>1.902964788493984</v>
      </c>
      <c r="BP368" s="783">
        <f>SUM(BP369:BP370)</f>
        <v>242.99326105580002</v>
      </c>
      <c r="BQ368" s="741">
        <f>+IF(BP354=0,0,BP368/BP354*100)</f>
        <v>2.0674141495747507</v>
      </c>
      <c r="BR368" s="783">
        <f>SUM(BR369:BR370)</f>
        <v>523.76863297839998</v>
      </c>
      <c r="BS368" s="741">
        <f>+IF(BR354=0,0,BR368/BR354*100)</f>
        <v>2.0649191390381456</v>
      </c>
      <c r="BT368" s="783">
        <f>SUM(BT369:BT370)</f>
        <v>234.59861878770002</v>
      </c>
      <c r="BU368" s="741">
        <f>+IF(BT354=0,0,BT368/BT354*100)</f>
        <v>2.156850371150461</v>
      </c>
      <c r="BV368" s="783">
        <f>SUM(BV369:BV370)</f>
        <v>187.99614857239999</v>
      </c>
      <c r="BW368" s="741">
        <f>+IF(BV354=0,0,BV368/BV354*100)</f>
        <v>1.8409984849052301</v>
      </c>
      <c r="BX368" s="783">
        <f>SUM(BX369:BX370)</f>
        <v>530.73326761049998</v>
      </c>
      <c r="BY368" s="741">
        <f>+IF(BX354=0,0,BX368/BX354*100)</f>
        <v>5.1332490770108823</v>
      </c>
      <c r="BZ368" s="783">
        <f>SUM(BZ369:BZ370)</f>
        <v>953.32803497060002</v>
      </c>
      <c r="CA368" s="741">
        <f>+IF(BZ354=0,0,BZ368/BZ354*100)</f>
        <v>3.033402753959316</v>
      </c>
      <c r="CB368" s="783">
        <f t="shared" si="347"/>
        <v>1477.096667949</v>
      </c>
      <c r="CC368" s="741">
        <f>+IF(CB354=0,0,CB368/CB354*100)</f>
        <v>2.6008533987950058</v>
      </c>
      <c r="CE368" s="783">
        <f t="shared" si="348"/>
        <v>6970.6651134857639</v>
      </c>
      <c r="CF368" s="741">
        <f>+IF(CE354=0,0,CE368/CE354*100)</f>
        <v>3.613118972594541</v>
      </c>
      <c r="CG368" s="783">
        <f>SUM(CG369:CG370)</f>
        <v>613.43813723350002</v>
      </c>
      <c r="CH368" s="741">
        <f>+IF(CG354=0,0,CG368/CG354*100)</f>
        <v>5.0963855978114898</v>
      </c>
      <c r="CI368" s="783">
        <f>SUM(CI369:CI370)</f>
        <v>687.62061432099995</v>
      </c>
      <c r="CJ368" s="741">
        <f>+IF(CI354=0,0,CI368/CI354*100)</f>
        <v>5.7380848766726853</v>
      </c>
      <c r="CK368" s="783">
        <f>SUM(CK369:CK370)</f>
        <v>518.89707026450003</v>
      </c>
      <c r="CL368" s="741">
        <f>+IF(CK354=0,0,CK368/CK354*100)</f>
        <v>4.0988252612294467</v>
      </c>
      <c r="CM368" s="783">
        <f>SUM(CM369:CM370)</f>
        <v>1819.955821819</v>
      </c>
      <c r="CN368" s="741">
        <f>+IF(CM354=0,0,CM368/CM354*100)</f>
        <v>4.9617340635872118</v>
      </c>
      <c r="CO368" s="783">
        <f>SUM(CO369:CO370)</f>
        <v>708.87922368319994</v>
      </c>
      <c r="CP368" s="741">
        <f>+IF(CO354=0,0,CO368/CO354*100)</f>
        <v>5.6761214226754353</v>
      </c>
      <c r="CQ368" s="783">
        <f>SUM(CQ369:CQ370)</f>
        <v>564.81245805749995</v>
      </c>
      <c r="CR368" s="741">
        <f>+IF(CQ354=0,0,CQ368/CQ354*100)</f>
        <v>3.9598645887813402</v>
      </c>
      <c r="CS368" s="783">
        <f>SUM(CS369:CS370)</f>
        <v>459.54710644800002</v>
      </c>
      <c r="CT368" s="741">
        <f>+IF(CS354=0,0,CS368/CS354*100)</f>
        <v>2.8266266165276983</v>
      </c>
      <c r="CU368" s="783">
        <f>SUM(CU369:CU370)</f>
        <v>1733.2387881887</v>
      </c>
      <c r="CV368" s="741">
        <f>+IF(CU354=0,0,CU368/CU354*100)</f>
        <v>4.0298490514329366</v>
      </c>
      <c r="CW368" s="783">
        <f t="shared" si="349"/>
        <v>3553.1946100077002</v>
      </c>
      <c r="CX368" s="741">
        <f>+IF(CW354=0,0,CW368/CW354*100)</f>
        <v>4.4587792964327688</v>
      </c>
      <c r="CY368" s="783">
        <f>SUM(CY369:CY370)</f>
        <v>441.97301550729998</v>
      </c>
      <c r="CZ368" s="741">
        <f>+IF(CY354=0,0,CY368/CY354*100)</f>
        <v>2.7751767818972333</v>
      </c>
      <c r="DA368" s="783">
        <f>SUM(DA369:DA370)</f>
        <v>532.25097716289997</v>
      </c>
      <c r="DB368" s="741">
        <f>+IF(DA354=0,0,DA368/DA354*100)</f>
        <v>3.2283421985194787</v>
      </c>
      <c r="DC368" s="783">
        <f>SUM(DC369:DC370)</f>
        <v>548.86506162550006</v>
      </c>
      <c r="DD368" s="741">
        <f>+IF(DC354=0,0,DC368/DC354*100)</f>
        <v>3.1251528845775325</v>
      </c>
      <c r="DE368" s="783">
        <f>SUM(DE369:DE370)</f>
        <v>1523.0890542957</v>
      </c>
      <c r="DF368" s="741">
        <f>+IF(DE354=0,0,DE368/DE354*100)</f>
        <v>3.0476663449875754</v>
      </c>
      <c r="DG368" s="783">
        <f>SUM(DG369:DG370)</f>
        <v>666.5013076144653</v>
      </c>
      <c r="DH368" s="741">
        <f>+IF(DG354=0,0,DG368/DG354*100)</f>
        <v>3.1872144199595618</v>
      </c>
      <c r="DI368" s="783">
        <f>SUM(DI369:DI370)</f>
        <v>692.35827260785368</v>
      </c>
      <c r="DJ368" s="741">
        <f>+IF(DI354=0,0,DI368/DI354*100)</f>
        <v>3.002582801944405</v>
      </c>
      <c r="DK368" s="783">
        <f>SUM(DK369:DK370)</f>
        <v>535.5218689600448</v>
      </c>
      <c r="DL368" s="741">
        <f>+IF(DK354=0,0,DK368/DK354*100)</f>
        <v>2.7760738712148298</v>
      </c>
      <c r="DM368" s="783">
        <f>SUM(DM369:DM370)</f>
        <v>1894.3814491823641</v>
      </c>
      <c r="DN368" s="741">
        <f>+IF(DM354=0,0,DM368/DM354*100)</f>
        <v>2.9945441592107427</v>
      </c>
      <c r="DO368" s="783">
        <f t="shared" si="350"/>
        <v>3417.4705034780641</v>
      </c>
      <c r="DP368" s="741">
        <f>+IF(DO354=0,0,DO368/DO354*100)</f>
        <v>3.0179889675747447</v>
      </c>
      <c r="DR368" s="783">
        <f t="shared" si="351"/>
        <v>6157.9026619831129</v>
      </c>
      <c r="DS368" s="741">
        <f>+IF(DR354=0,0,DR368/DR354*100)</f>
        <v>2.4775617585655629</v>
      </c>
      <c r="DT368" s="783">
        <f>SUM(DT369:DT370)</f>
        <v>491.31518235323426</v>
      </c>
      <c r="DU368" s="741">
        <f>+IF(DT354=0,0,DT368/DT354*100)</f>
        <v>2.4273228306851244</v>
      </c>
      <c r="DV368" s="783">
        <f>SUM(DV369:DV370)</f>
        <v>491.30163164969855</v>
      </c>
      <c r="DW368" s="741">
        <f>+IF(DV354=0,0,DV368/DV354*100)</f>
        <v>2.4276523015868006</v>
      </c>
      <c r="DX368" s="783">
        <f>SUM(DX369:DX370)</f>
        <v>491.47529842198111</v>
      </c>
      <c r="DY368" s="741">
        <f>+IF(DX354=0,0,DX368/DX354*100)</f>
        <v>2.4203144754177401</v>
      </c>
      <c r="DZ368" s="783">
        <f>SUM(DZ369:DZ370)</f>
        <v>1474.0921124249139</v>
      </c>
      <c r="EA368" s="741">
        <f>+IF(DZ354=0,0,DZ368/DZ354*100)</f>
        <v>2.4250912654687422</v>
      </c>
      <c r="EB368" s="783">
        <f>SUM(EB369:EB370)</f>
        <v>491.12107010745586</v>
      </c>
      <c r="EC368" s="741">
        <f>+IF(EB354=0,0,EB368/EB354*100)</f>
        <v>2.4262744828952623</v>
      </c>
      <c r="ED368" s="783">
        <f>SUM(ED369:ED370)</f>
        <v>490.8483196612421</v>
      </c>
      <c r="EE368" s="741">
        <f>+IF(ED354=0,0,ED368/ED354*100)</f>
        <v>2.4390056821467088</v>
      </c>
      <c r="EF368" s="783">
        <f>SUM(EF369:EF370)</f>
        <v>528.08750537904575</v>
      </c>
      <c r="EG368" s="741">
        <f>+IF(EF354=0,0,EF368/EF354*100)</f>
        <v>2.6241107672788919</v>
      </c>
      <c r="EH368" s="783">
        <f>SUM(EH369:EH370)</f>
        <v>1510.0568951477437</v>
      </c>
      <c r="EI368" s="741">
        <f>+IF(EH354=0,0,EH368/EH354*100)</f>
        <v>2.4963270175212733</v>
      </c>
      <c r="EJ368" s="783">
        <f t="shared" si="352"/>
        <v>2984.1490075726579</v>
      </c>
      <c r="EK368" s="741">
        <f>+IF(EJ354=0,0,EJ368/EJ354*100)</f>
        <v>2.4606228350287163</v>
      </c>
      <c r="EL368" s="783">
        <f>SUM(EL369:EL370)</f>
        <v>529.20782236170976</v>
      </c>
      <c r="EM368" s="741">
        <f>+IF(EL354=0,0,EL368/EL354*100)</f>
        <v>2.4627587247378626</v>
      </c>
      <c r="EN368" s="783">
        <f>SUM(EN369:EN370)</f>
        <v>529.01326084194466</v>
      </c>
      <c r="EO368" s="741">
        <f>+IF(EN354=0,0,EN368/EN354*100)</f>
        <v>2.4865471794013088</v>
      </c>
      <c r="EP368" s="783">
        <f>SUM(EP369:EP370)</f>
        <v>529.05655699736258</v>
      </c>
      <c r="EQ368" s="741">
        <f>+IF(EP354=0,0,EP368/EP354*100)</f>
        <v>2.4851456396018219</v>
      </c>
      <c r="ER368" s="783">
        <f>SUM(ER369:ER370)</f>
        <v>1587.277640201017</v>
      </c>
      <c r="ES368" s="741">
        <f>+IF(ER354=0,0,ER368/ER354*100)</f>
        <v>2.4781007346946065</v>
      </c>
      <c r="ET368" s="783">
        <f>SUM(ET369:ET370)</f>
        <v>528.92142307293852</v>
      </c>
      <c r="EU368" s="741">
        <f>+IF(ET354=0,0,ET368/ET354*100)</f>
        <v>2.4975411606212194</v>
      </c>
      <c r="EV368" s="783">
        <f>SUM(EV369:EV370)</f>
        <v>528.6851086803299</v>
      </c>
      <c r="EW368" s="741">
        <f>+IF(EV354=0,0,EV368/EV354*100)</f>
        <v>2.5303639220645606</v>
      </c>
      <c r="EX368" s="783">
        <f>SUM(EX369:EX370)</f>
        <v>528.86948245616918</v>
      </c>
      <c r="EY368" s="741">
        <f>+IF(EX354=0,0,EX368/EX354*100)</f>
        <v>2.5008942986470899</v>
      </c>
      <c r="EZ368" s="783">
        <f>SUM(EZ369:EZ370)</f>
        <v>1586.4760142094378</v>
      </c>
      <c r="FA368" s="741">
        <f>+IF(EZ354=0,0,EZ368/EZ354*100)</f>
        <v>2.5095106946955119</v>
      </c>
      <c r="FB368" s="783">
        <f t="shared" si="353"/>
        <v>3173.7536544104551</v>
      </c>
      <c r="FC368" s="741">
        <f>+IF(FB354=0,0,FB368/FB354*100)</f>
        <v>2.4937028444847313</v>
      </c>
      <c r="FD368" s="783">
        <f>SUM(FD369:FD370)</f>
        <v>4594.6934272846593</v>
      </c>
      <c r="FE368" s="741">
        <f>+IF(FD354=0,0,FD368/FD354*100)</f>
        <v>2.4371101981164438</v>
      </c>
      <c r="FF368" s="783">
        <f>SUM(FF369:FF370)</f>
        <v>6039.2840000535607</v>
      </c>
      <c r="FG368" s="741">
        <f>+IF(FF354=0,0,FF368/FF354*100)</f>
        <v>3.077120431304238</v>
      </c>
      <c r="FH368" s="783">
        <f>SUM(FH369:FH370)</f>
        <v>2656.9360331237222</v>
      </c>
      <c r="FI368" s="741">
        <f>+IF(FH354=0,0,FH368/FH354*100)</f>
        <v>1.5909121859518323</v>
      </c>
      <c r="FJ368" s="783">
        <f>SUM(FJ369:FJ370)</f>
        <v>3634.8577965089498</v>
      </c>
      <c r="FK368" s="741">
        <f>+IF(FJ354=0,0,FJ368/FJ354*100)</f>
        <v>1.5233093100245827</v>
      </c>
    </row>
    <row r="369" spans="2:167" s="648" customFormat="1" ht="13.5" customHeight="1">
      <c r="B369" s="769"/>
      <c r="C369" s="771" t="s">
        <v>4798</v>
      </c>
      <c r="D369" s="769"/>
      <c r="E369" s="772">
        <f t="shared" si="340"/>
        <v>0</v>
      </c>
      <c r="F369" s="737">
        <f>+IF(E354=0,0,E369/E354*100)</f>
        <v>0</v>
      </c>
      <c r="G369" s="772">
        <v>0</v>
      </c>
      <c r="H369" s="737">
        <f>+IF(G354=0,0,G369/G354*100)</f>
        <v>0</v>
      </c>
      <c r="I369" s="772">
        <v>0</v>
      </c>
      <c r="J369" s="737">
        <f>+IF(I354=0,0,I369/I354*100)</f>
        <v>0</v>
      </c>
      <c r="K369" s="772">
        <v>0</v>
      </c>
      <c r="L369" s="737">
        <f>+IF(K354=0,0,K369/K354*100)</f>
        <v>0</v>
      </c>
      <c r="M369" s="772">
        <f t="shared" ref="M369:M392" si="370">+G369+I369+K369</f>
        <v>0</v>
      </c>
      <c r="N369" s="737">
        <f>+IF(M354=0,0,M369/M354*100)</f>
        <v>0</v>
      </c>
      <c r="O369" s="772">
        <v>0</v>
      </c>
      <c r="P369" s="737">
        <f>+IF(O354=0,0,O369/O354*100)</f>
        <v>0</v>
      </c>
      <c r="Q369" s="772">
        <v>0</v>
      </c>
      <c r="R369" s="737">
        <f>+IF(Q354=0,0,Q369/Q354*100)</f>
        <v>0</v>
      </c>
      <c r="S369" s="772">
        <v>0</v>
      </c>
      <c r="T369" s="737">
        <f>+IF(S354=0,0,S369/S354*100)</f>
        <v>0</v>
      </c>
      <c r="U369" s="772">
        <f t="shared" ref="U369:U392" si="371">+O369+Q369+S369</f>
        <v>0</v>
      </c>
      <c r="V369" s="737">
        <f>+IF(U354=0,0,U369/U354*100)</f>
        <v>0</v>
      </c>
      <c r="W369" s="772">
        <f t="shared" si="342"/>
        <v>0</v>
      </c>
      <c r="X369" s="737">
        <f>+IF(W354=0,0,W369/W354*100)</f>
        <v>0</v>
      </c>
      <c r="Y369" s="772">
        <v>0</v>
      </c>
      <c r="Z369" s="737">
        <f>+IF(Y354=0,0,Y369/Y354*100)</f>
        <v>0</v>
      </c>
      <c r="AA369" s="772">
        <v>0</v>
      </c>
      <c r="AB369" s="737">
        <f>+IF(AA354=0,0,AA369/AA354*100)</f>
        <v>0</v>
      </c>
      <c r="AC369" s="772">
        <v>0</v>
      </c>
      <c r="AD369" s="737">
        <f>+IF(AC354=0,0,AC369/AC354*100)</f>
        <v>0</v>
      </c>
      <c r="AE369" s="772">
        <f t="shared" ref="AE369:AE392" si="372">+Y369+AA369+AC369</f>
        <v>0</v>
      </c>
      <c r="AF369" s="737">
        <f>+IF(AE354=0,0,AE369/AE354*100)</f>
        <v>0</v>
      </c>
      <c r="AG369" s="772">
        <v>0</v>
      </c>
      <c r="AH369" s="737">
        <f>+IF(AG354=0,0,AG369/AG354*100)</f>
        <v>0</v>
      </c>
      <c r="AI369" s="772">
        <v>0</v>
      </c>
      <c r="AJ369" s="737">
        <f>+IF(AI354=0,0,AI369/AI354*100)</f>
        <v>0</v>
      </c>
      <c r="AK369" s="772">
        <v>0</v>
      </c>
      <c r="AL369" s="737">
        <f>+IF(AK354=0,0,AK369/AK354*100)</f>
        <v>0</v>
      </c>
      <c r="AM369" s="772">
        <f t="shared" ref="AM369:AM392" si="373">+AG369+AI369+AK369</f>
        <v>0</v>
      </c>
      <c r="AN369" s="737">
        <f>+IF(AM354=0,0,AM369/AM354*100)</f>
        <v>0</v>
      </c>
      <c r="AO369" s="772">
        <f t="shared" si="345"/>
        <v>0</v>
      </c>
      <c r="AP369" s="737">
        <f>+IF(AO354=0,0,AO369/AO354*100)</f>
        <v>0</v>
      </c>
      <c r="AQ369" s="651"/>
      <c r="AR369" s="772">
        <v>70.386587276300006</v>
      </c>
      <c r="AS369" s="737">
        <f>+IF(AR354=0,0,AR369/AR354*100)</f>
        <v>5.9546612835990505E-2</v>
      </c>
      <c r="AT369" s="772">
        <v>0</v>
      </c>
      <c r="AU369" s="737">
        <f>+IF(AT354=0,0,AT369/AT354*100)</f>
        <v>0</v>
      </c>
      <c r="AV369" s="772">
        <v>0</v>
      </c>
      <c r="AW369" s="737">
        <f>+IF(AV354=0,0,AV369/AV354*100)</f>
        <v>0</v>
      </c>
      <c r="AX369" s="772">
        <v>0</v>
      </c>
      <c r="AY369" s="737">
        <f>+IF(AX354=0,0,AX369/AX354*100)</f>
        <v>0</v>
      </c>
      <c r="AZ369" s="772">
        <f t="shared" ref="AZ369:AZ392" si="374">+AT369+AV369+AX369</f>
        <v>0</v>
      </c>
      <c r="BA369" s="737">
        <f>+IF(AZ354=0,0,AZ369/AZ354*100)</f>
        <v>0</v>
      </c>
      <c r="BB369" s="772">
        <v>0</v>
      </c>
      <c r="BC369" s="737">
        <f>+IF(BB354=0,0,BB369/BB354*100)</f>
        <v>0</v>
      </c>
      <c r="BD369" s="772">
        <v>0</v>
      </c>
      <c r="BE369" s="737">
        <f>+IF(BD354=0,0,BD369/BD354*100)</f>
        <v>0</v>
      </c>
      <c r="BF369" s="772">
        <v>0</v>
      </c>
      <c r="BG369" s="737">
        <f>+IF(BF354=0,0,BF369/BF354*100)</f>
        <v>0</v>
      </c>
      <c r="BH369" s="772">
        <f t="shared" ref="BH369:BH392" si="375">+BB369+BD369+BF369</f>
        <v>0</v>
      </c>
      <c r="BI369" s="737">
        <f>+IF(BH354=0,0,BH369/BH354*100)</f>
        <v>0</v>
      </c>
      <c r="BJ369" s="772">
        <f t="shared" si="346"/>
        <v>0</v>
      </c>
      <c r="BK369" s="737">
        <f>+IF(BJ354=0,0,BJ369/BJ354*100)</f>
        <v>0</v>
      </c>
      <c r="BL369" s="772">
        <v>0</v>
      </c>
      <c r="BM369" s="737">
        <f>+IF(BL354=0,0,BL369/BL354*100)</f>
        <v>0</v>
      </c>
      <c r="BN369" s="772">
        <v>0</v>
      </c>
      <c r="BO369" s="737">
        <f>+IF(BN354=0,0,BN369/BN354*100)</f>
        <v>0</v>
      </c>
      <c r="BP369" s="772">
        <v>1.0134596443999999</v>
      </c>
      <c r="BQ369" s="737">
        <f>+IF(BP354=0,0,BP369/BP354*100)</f>
        <v>8.62262928507475E-3</v>
      </c>
      <c r="BR369" s="772">
        <f t="shared" ref="BR369:BR392" si="376">+BL369+BN369+BP369</f>
        <v>1.0134596443999999</v>
      </c>
      <c r="BS369" s="737">
        <f>+IF(BR354=0,0,BR369/BR354*100)</f>
        <v>3.9954897727727343E-3</v>
      </c>
      <c r="BT369" s="772">
        <v>14.866851799800001</v>
      </c>
      <c r="BU369" s="737">
        <f>+IF(BT354=0,0,BT369/BT354*100)</f>
        <v>0.13668270933536597</v>
      </c>
      <c r="BV369" s="772">
        <v>22.8335519916</v>
      </c>
      <c r="BW369" s="737">
        <f>+IF(BV354=0,0,BV369/BV354*100)</f>
        <v>0.2236031692178605</v>
      </c>
      <c r="BX369" s="772">
        <v>31.672723840500002</v>
      </c>
      <c r="BY369" s="737">
        <f>+IF(BX354=0,0,BX369/BX354*100)</f>
        <v>0.30633840074254776</v>
      </c>
      <c r="BZ369" s="772">
        <f t="shared" ref="BZ369:BZ392" si="377">+BT369+BV369+BX369</f>
        <v>69.373127631900005</v>
      </c>
      <c r="CA369" s="737">
        <f>+IF(BZ354=0,0,BZ369/BZ354*100)</f>
        <v>0.22073895730535853</v>
      </c>
      <c r="CB369" s="772">
        <f t="shared" si="347"/>
        <v>70.386587276300006</v>
      </c>
      <c r="CC369" s="737">
        <f>+IF(CB354=0,0,CB369/CB354*100)</f>
        <v>0.12393582540629418</v>
      </c>
      <c r="CE369" s="772">
        <f t="shared" si="348"/>
        <v>424.82896198660694</v>
      </c>
      <c r="CF369" s="737">
        <f>+IF(CE354=0,0,CE369/CE354*100)</f>
        <v>0.22020245667688959</v>
      </c>
      <c r="CG369" s="772">
        <v>38.478279999999998</v>
      </c>
      <c r="CH369" s="737">
        <f>+IF(CG354=0,0,CG369/CG354*100)</f>
        <v>0.31967388415877707</v>
      </c>
      <c r="CI369" s="772">
        <v>26.645562974999997</v>
      </c>
      <c r="CJ369" s="737">
        <f>+IF(CI354=0,0,CI369/CI354*100)</f>
        <v>0.22235299342829451</v>
      </c>
      <c r="CK369" s="772">
        <v>35.355632182500003</v>
      </c>
      <c r="CL369" s="737">
        <f>+IF(CK354=0,0,CK369/CK354*100)</f>
        <v>0.2792780430278759</v>
      </c>
      <c r="CM369" s="772">
        <f t="shared" ref="CM369:CM392" si="378">+CG369+CI369+CK369</f>
        <v>100.4794751575</v>
      </c>
      <c r="CN369" s="737">
        <f>+IF(CM354=0,0,CM369/CM354*100)</f>
        <v>0.27393655857098897</v>
      </c>
      <c r="CO369" s="772">
        <v>36.285219273599999</v>
      </c>
      <c r="CP369" s="737">
        <f>+IF(CO354=0,0,CO369/CO354*100)</f>
        <v>0.29054217356693235</v>
      </c>
      <c r="CQ369" s="772">
        <v>36.077007000000002</v>
      </c>
      <c r="CR369" s="737">
        <f>+IF(CQ354=0,0,CQ369/CQ354*100)</f>
        <v>0.25293362504757794</v>
      </c>
      <c r="CS369" s="772">
        <v>8.8502106290000011</v>
      </c>
      <c r="CT369" s="737">
        <f>+IF(CS354=0,0,CS369/CS354*100)</f>
        <v>5.4436728193475094E-2</v>
      </c>
      <c r="CU369" s="772">
        <f t="shared" ref="CU369:CU392" si="379">+CO369+CQ369+CS369</f>
        <v>81.212436902600004</v>
      </c>
      <c r="CV369" s="737">
        <f>+IF(CU354=0,0,CU369/CU354*100)</f>
        <v>0.18882214271151487</v>
      </c>
      <c r="CW369" s="772">
        <f t="shared" si="349"/>
        <v>181.69191206010001</v>
      </c>
      <c r="CX369" s="737">
        <f>+IF(CW354=0,0,CW369/CW354*100)</f>
        <v>0.22799880804195571</v>
      </c>
      <c r="CY369" s="772">
        <v>34.370348936999996</v>
      </c>
      <c r="CZ369" s="737">
        <f>+IF(CY354=0,0,CY369/CY354*100)</f>
        <v>0.21581361533166543</v>
      </c>
      <c r="DA369" s="772">
        <v>34.3573354635</v>
      </c>
      <c r="DB369" s="737">
        <f>+IF(DA354=0,0,DA369/DA354*100)</f>
        <v>0.2083927332491485</v>
      </c>
      <c r="DC369" s="772">
        <v>36.947130552300003</v>
      </c>
      <c r="DD369" s="737">
        <f>+IF(DC354=0,0,DC369/DC354*100)</f>
        <v>0.21037125460386299</v>
      </c>
      <c r="DE369" s="772">
        <f t="shared" ref="DE369:DE392" si="380">+CY369+DA369+DC369</f>
        <v>105.67481495280001</v>
      </c>
      <c r="DF369" s="737">
        <f>+IF(DE354=0,0,DE369/DE354*100)</f>
        <v>0.21145288657685529</v>
      </c>
      <c r="DG369" s="772">
        <v>27.821300462648363</v>
      </c>
      <c r="DH369" s="737">
        <f>+IF(DG354=0,0,DG369/DG354*100)</f>
        <v>0.13304167449266682</v>
      </c>
      <c r="DI369" s="772">
        <v>50.594634075964727</v>
      </c>
      <c r="DJ369" s="737">
        <f>+IF(DI354=0,0,DI369/DI354*100)</f>
        <v>0.21941613779663072</v>
      </c>
      <c r="DK369" s="772">
        <v>59.046300435093841</v>
      </c>
      <c r="DL369" s="737">
        <f>+IF(DK354=0,0,DK369/DK354*100)</f>
        <v>0.30608813818954361</v>
      </c>
      <c r="DM369" s="772">
        <f t="shared" ref="DM369:DM392" si="381">+DG369+DI369+DK369</f>
        <v>137.46223497370693</v>
      </c>
      <c r="DN369" s="737">
        <f>+IF(DM354=0,0,DM369/DM354*100)</f>
        <v>0.21729347752546652</v>
      </c>
      <c r="DO369" s="772">
        <f t="shared" si="350"/>
        <v>243.13704992650693</v>
      </c>
      <c r="DP369" s="737">
        <f>+IF(DO354=0,0,DO369/DO354*100)</f>
        <v>0.21471580619059402</v>
      </c>
      <c r="DR369" s="772">
        <f t="shared" si="351"/>
        <v>456.50365506989073</v>
      </c>
      <c r="DS369" s="737">
        <f>+IF(DR354=0,0,DR369/DR354*100)</f>
        <v>0.18366902832503185</v>
      </c>
      <c r="DT369" s="772">
        <v>37.240538584295876</v>
      </c>
      <c r="DU369" s="737">
        <f>+IF(DT354=0,0,DT369/DT354*100)</f>
        <v>0.18398537798020195</v>
      </c>
      <c r="DV369" s="772">
        <v>37.246329943184094</v>
      </c>
      <c r="DW369" s="737">
        <f>+IF(DV354=0,0,DV369/DV354*100)</f>
        <v>0.18404404298152857</v>
      </c>
      <c r="DX369" s="772">
        <v>37.174629832289234</v>
      </c>
      <c r="DY369" s="737">
        <f>+IF(DX354=0,0,DX369/DX354*100)</f>
        <v>0.18306982057953558</v>
      </c>
      <c r="DZ369" s="772">
        <f t="shared" ref="DZ369:DZ392" si="382">+DT369+DV369+DX369</f>
        <v>111.66149835976921</v>
      </c>
      <c r="EA369" s="737">
        <f>+IF(DZ354=0,0,DZ369/DZ354*100)</f>
        <v>0.18369905250763077</v>
      </c>
      <c r="EB369" s="772">
        <v>37.326729335496381</v>
      </c>
      <c r="EC369" s="737">
        <f>+IF(EB354=0,0,EB369/EB354*100)</f>
        <v>0.18440440948061457</v>
      </c>
      <c r="ED369" s="772">
        <v>37.459816559056478</v>
      </c>
      <c r="EE369" s="737">
        <f>+IF(ED354=0,0,ED369/ED354*100)</f>
        <v>0.18613633128614407</v>
      </c>
      <c r="EF369" s="772">
        <v>38.787219596408264</v>
      </c>
      <c r="EG369" s="737">
        <f>+IF(EF354=0,0,EF369/EF354*100)</f>
        <v>0.19273692245888235</v>
      </c>
      <c r="EH369" s="772">
        <f t="shared" ref="EH369:EH392" si="383">+EB369+ED369+EF369</f>
        <v>113.57376549096112</v>
      </c>
      <c r="EI369" s="737">
        <f>+IF(EH354=0,0,EH369/EH354*100)</f>
        <v>0.18775270003914138</v>
      </c>
      <c r="EJ369" s="772">
        <f t="shared" si="352"/>
        <v>225.23526385073035</v>
      </c>
      <c r="EK369" s="737">
        <f>+IF(EJ354=0,0,EJ369/EJ354*100)</f>
        <v>0.18572096503171379</v>
      </c>
      <c r="EL369" s="772">
        <v>38.495444379374604</v>
      </c>
      <c r="EM369" s="737">
        <f>+IF(EL354=0,0,EL369/EL354*100)</f>
        <v>0.17914510614162349</v>
      </c>
      <c r="EN369" s="772">
        <v>38.531500484536302</v>
      </c>
      <c r="EO369" s="737">
        <f>+IF(EN354=0,0,EN369/EN354*100)</f>
        <v>0.18111151636433087</v>
      </c>
      <c r="EP369" s="772">
        <v>38.522964634090819</v>
      </c>
      <c r="EQ369" s="737">
        <f>+IF(EP354=0,0,EP369/EP354*100)</f>
        <v>0.18095452427295641</v>
      </c>
      <c r="ER369" s="772">
        <f t="shared" ref="ER369:ER392" si="384">+EL369+EN369+EP369</f>
        <v>115.54990949800171</v>
      </c>
      <c r="ES369" s="737">
        <f>+IF(ER354=0,0,ER369/ER354*100)</f>
        <v>0.18039964047161275</v>
      </c>
      <c r="ET369" s="772">
        <v>38.550587375061831</v>
      </c>
      <c r="EU369" s="737">
        <f>+IF(ET354=0,0,ET369/ET354*100)</f>
        <v>0.18203399320822058</v>
      </c>
      <c r="EV369" s="772">
        <v>38.605917519806944</v>
      </c>
      <c r="EW369" s="737">
        <f>+IF(EV354=0,0,EV369/EV354*100)</f>
        <v>0.18477354339364649</v>
      </c>
      <c r="EX369" s="772">
        <v>38.561976826289907</v>
      </c>
      <c r="EY369" s="737">
        <f>+IF(EX354=0,0,EX369/EX354*100)</f>
        <v>0.1823501472263947</v>
      </c>
      <c r="EZ369" s="772">
        <f t="shared" ref="EZ369:EZ392" si="385">+ET369+EV369+EX369</f>
        <v>115.71848172115868</v>
      </c>
      <c r="FA369" s="737">
        <f>+IF(EZ354=0,0,EZ369/EZ354*100)</f>
        <v>0.18304516730931064</v>
      </c>
      <c r="FB369" s="772">
        <f t="shared" si="353"/>
        <v>231.26839121916038</v>
      </c>
      <c r="FC369" s="737">
        <f>+IF(FB354=0,0,FB369/FB354*100)</f>
        <v>0.18171373957181194</v>
      </c>
      <c r="FD369" s="772">
        <v>499.42059554236715</v>
      </c>
      <c r="FE369" s="737">
        <f>+IF(FD354=0,0,FD369/FD354*100)</f>
        <v>0.26490190168465483</v>
      </c>
      <c r="FF369" s="772">
        <v>617.65184544349154</v>
      </c>
      <c r="FG369" s="737">
        <f>+IF(FF354=0,0,FF369/FF354*100)</f>
        <v>0.3147043777093575</v>
      </c>
      <c r="FH369" s="772">
        <v>673.25008442346245</v>
      </c>
      <c r="FI369" s="737">
        <f>+IF(FH354=0,0,FH369/FH354*100)</f>
        <v>0.40312666550843934</v>
      </c>
      <c r="FJ369" s="772">
        <v>772.07026089622855</v>
      </c>
      <c r="FK369" s="737">
        <f>+IF(FJ354=0,0,FJ369/FJ354*100)</f>
        <v>0.32356198846235595</v>
      </c>
    </row>
    <row r="370" spans="2:167" s="648" customFormat="1" ht="13.5" customHeight="1">
      <c r="B370" s="784"/>
      <c r="C370" s="771" t="s">
        <v>4799</v>
      </c>
      <c r="D370" s="784"/>
      <c r="E370" s="785">
        <f t="shared" si="340"/>
        <v>996.31872738899494</v>
      </c>
      <c r="F370" s="786">
        <f>+IF(E354=0,0,E370/E354*100)</f>
        <v>1.1169056934103718</v>
      </c>
      <c r="G370" s="785">
        <v>23.197330364255073</v>
      </c>
      <c r="H370" s="786">
        <f>+IF(G354=0,0,G370/G354*100)</f>
        <v>0.58161847474508155</v>
      </c>
      <c r="I370" s="785">
        <v>66.920787943962523</v>
      </c>
      <c r="J370" s="786">
        <f>+IF(I354=0,0,I370/I354*100)</f>
        <v>1.0901441127183862</v>
      </c>
      <c r="K370" s="785">
        <v>118.33851468591232</v>
      </c>
      <c r="L370" s="786">
        <f>+IF(K354=0,0,K370/K354*100)</f>
        <v>1.4173040162150776</v>
      </c>
      <c r="M370" s="785">
        <f t="shared" si="370"/>
        <v>208.4566329941299</v>
      </c>
      <c r="N370" s="786">
        <f>+IF(M354=0,0,M370/M354*100)</f>
        <v>1.1282153280168374</v>
      </c>
      <c r="O370" s="785">
        <v>27.626345128404985</v>
      </c>
      <c r="P370" s="786">
        <f>+IF(O354=0,0,O370/O354*100)</f>
        <v>0.9967340390523266</v>
      </c>
      <c r="Q370" s="785">
        <v>8.4719641019697285</v>
      </c>
      <c r="R370" s="786">
        <f>+IF(Q354=0,0,Q370/Q354*100)</f>
        <v>0.20913202835670203</v>
      </c>
      <c r="S370" s="785">
        <v>33.895300836277009</v>
      </c>
      <c r="T370" s="786">
        <f>+IF(S354=0,0,S370/S354*100)</f>
        <v>0.50989831905344585</v>
      </c>
      <c r="U370" s="785">
        <f t="shared" si="371"/>
        <v>69.993610066651712</v>
      </c>
      <c r="V370" s="786">
        <f>+IF(U354=0,0,U370/U354*100)</f>
        <v>0.51961967050433122</v>
      </c>
      <c r="W370" s="785">
        <f t="shared" si="342"/>
        <v>278.45024306078164</v>
      </c>
      <c r="X370" s="786">
        <f>+IF(W354=0,0,W370/W354*100)</f>
        <v>0.87160516452479808</v>
      </c>
      <c r="Y370" s="785">
        <v>81.129050547104072</v>
      </c>
      <c r="Z370" s="786">
        <f>+IF(Y354=0,0,Y370/Y354*100)</f>
        <v>1.0212186997592596</v>
      </c>
      <c r="AA370" s="785">
        <v>120.94009473454074</v>
      </c>
      <c r="AB370" s="786">
        <f>+IF(AA354=0,0,AA370/AA354*100)</f>
        <v>1.2725326883691717</v>
      </c>
      <c r="AC370" s="785">
        <v>123.61875750297867</v>
      </c>
      <c r="AD370" s="786">
        <f>+IF(AC354=0,0,AC370/AC354*100)</f>
        <v>1.1676182587665507</v>
      </c>
      <c r="AE370" s="785">
        <f t="shared" si="372"/>
        <v>325.68790278462347</v>
      </c>
      <c r="AF370" s="786">
        <f>+IF(AE354=0,0,AE370/AE354*100)</f>
        <v>1.161698893373641</v>
      </c>
      <c r="AG370" s="785">
        <v>110.93404677334516</v>
      </c>
      <c r="AH370" s="786">
        <f>+IF(AG354=0,0,AG370/AG354*100)</f>
        <v>1.0859464749964356</v>
      </c>
      <c r="AI370" s="785">
        <v>126.64843520124472</v>
      </c>
      <c r="AJ370" s="786">
        <f>+IF(AI354=0,0,AI370/AI354*100)</f>
        <v>1.2913222244434945</v>
      </c>
      <c r="AK370" s="785">
        <v>154.598099569</v>
      </c>
      <c r="AL370" s="786">
        <f>+IF(AK354=0,0,AK370/AK354*100)</f>
        <v>1.6807645996402827</v>
      </c>
      <c r="AM370" s="785">
        <f t="shared" si="373"/>
        <v>392.18058154358988</v>
      </c>
      <c r="AN370" s="786">
        <f>+IF(AM354=0,0,AM370/AM354*100)</f>
        <v>1.3421115188798178</v>
      </c>
      <c r="AO370" s="785">
        <f t="shared" si="345"/>
        <v>717.8684843282133</v>
      </c>
      <c r="AP370" s="786">
        <f>+IF(AO354=0,0,AO370/AO354*100)</f>
        <v>1.2537732107508242</v>
      </c>
      <c r="AQ370" s="651"/>
      <c r="AR370" s="785">
        <v>2462.0251201138003</v>
      </c>
      <c r="AS370" s="786">
        <f>+IF(AR354=0,0,AR370/AR354*100)</f>
        <v>2.0828578610354533</v>
      </c>
      <c r="AT370" s="785">
        <v>169.991371216</v>
      </c>
      <c r="AU370" s="786">
        <f>+IF(AT354=0,0,AT370/AT354*100)</f>
        <v>1.6229516582174548</v>
      </c>
      <c r="AV370" s="785">
        <v>187.58459622039999</v>
      </c>
      <c r="AW370" s="786">
        <f>+IF(AV354=0,0,AV370/AV354*100)</f>
        <v>1.6926271076873765</v>
      </c>
      <c r="AX370" s="785">
        <v>188.97716055429999</v>
      </c>
      <c r="AY370" s="786">
        <f>+IF(AX354=0,0,AX370/AX354*100)</f>
        <v>1.5235745909998331</v>
      </c>
      <c r="AZ370" s="785">
        <f t="shared" si="374"/>
        <v>546.55312799069998</v>
      </c>
      <c r="BA370" s="786">
        <f>+IF(AZ354=0,0,AZ370/AZ354*100)</f>
        <v>1.6093930692243019</v>
      </c>
      <c r="BB370" s="785">
        <v>184.97927624499999</v>
      </c>
      <c r="BC370" s="786">
        <f>+IF(BB354=0,0,BB370/BB354*100)</f>
        <v>1.7595866015735757</v>
      </c>
      <c r="BD370" s="785">
        <v>149.217206127</v>
      </c>
      <c r="BE370" s="786">
        <f>+IF(BD354=0,0,BD370/BD354*100)</f>
        <v>1.8439353611839466</v>
      </c>
      <c r="BF370" s="785">
        <v>174.5654290784</v>
      </c>
      <c r="BG370" s="786">
        <f>+IF(BF354=0,0,BF370/BF354*100)</f>
        <v>1.9733304412591555</v>
      </c>
      <c r="BH370" s="785">
        <f t="shared" si="375"/>
        <v>508.76191145040002</v>
      </c>
      <c r="BI370" s="786">
        <f>+IF(BH354=0,0,BH370/BH354*100)</f>
        <v>1.8533312928277514</v>
      </c>
      <c r="BJ370" s="785">
        <f t="shared" si="346"/>
        <v>1055.3150394411</v>
      </c>
      <c r="BK370" s="786">
        <f>+IF(BJ354=0,0,BJ370/BJ354*100)</f>
        <v>1.7184346884404949</v>
      </c>
      <c r="BL370" s="785">
        <v>176.69540139060001</v>
      </c>
      <c r="BM370" s="786">
        <f>+IF(BL354=0,0,BL370/BL354*100)</f>
        <v>2.1701065045410521</v>
      </c>
      <c r="BN370" s="785">
        <v>104.079970532</v>
      </c>
      <c r="BO370" s="786">
        <f>+IF(BN354=0,0,BN370/BN354*100)</f>
        <v>1.902964788493984</v>
      </c>
      <c r="BP370" s="785">
        <v>241.97980141140002</v>
      </c>
      <c r="BQ370" s="786">
        <f>+IF(BP354=0,0,BP370/BP354*100)</f>
        <v>2.058791520289676</v>
      </c>
      <c r="BR370" s="785">
        <f t="shared" si="376"/>
        <v>522.75517333400001</v>
      </c>
      <c r="BS370" s="786">
        <f>+IF(BR354=0,0,BR370/BR354*100)</f>
        <v>2.0609236492653729</v>
      </c>
      <c r="BT370" s="785">
        <v>219.73176698790002</v>
      </c>
      <c r="BU370" s="786">
        <f>+IF(BT354=0,0,BT370/BT354*100)</f>
        <v>2.020167661815095</v>
      </c>
      <c r="BV370" s="785">
        <v>165.1625965808</v>
      </c>
      <c r="BW370" s="786">
        <f>+IF(BV354=0,0,BV370/BV354*100)</f>
        <v>1.6173953156873695</v>
      </c>
      <c r="BX370" s="785">
        <v>499.06054376999998</v>
      </c>
      <c r="BY370" s="786">
        <f>+IF(BX354=0,0,BX370/BX354*100)</f>
        <v>4.8269106762683336</v>
      </c>
      <c r="BZ370" s="785">
        <f t="shared" si="377"/>
        <v>883.95490733869997</v>
      </c>
      <c r="CA370" s="786">
        <f>+IF(BZ354=0,0,BZ370/BZ354*100)</f>
        <v>2.8126637966539572</v>
      </c>
      <c r="CB370" s="785">
        <f t="shared" si="347"/>
        <v>1406.7100806726999</v>
      </c>
      <c r="CC370" s="786">
        <f>+IF(CB354=0,0,CB370/CB354*100)</f>
        <v>2.476917573388711</v>
      </c>
      <c r="CE370" s="785">
        <f t="shared" si="348"/>
        <v>6545.8361514991566</v>
      </c>
      <c r="CF370" s="786">
        <f>+IF(CE354=0,0,CE370/CE354*100)</f>
        <v>3.3929165159176509</v>
      </c>
      <c r="CG370" s="785">
        <v>574.95985723349997</v>
      </c>
      <c r="CH370" s="786">
        <f>+IF(CG354=0,0,CG370/CG354*100)</f>
        <v>4.7767117136527117</v>
      </c>
      <c r="CI370" s="785">
        <v>660.97505134599999</v>
      </c>
      <c r="CJ370" s="786">
        <f>+IF(CI354=0,0,CI370/CI354*100)</f>
        <v>5.5157318832443911</v>
      </c>
      <c r="CK370" s="785">
        <v>483.54143808200007</v>
      </c>
      <c r="CL370" s="786">
        <f>+IF(CK354=0,0,CK370/CK354*100)</f>
        <v>3.8195472182015711</v>
      </c>
      <c r="CM370" s="785">
        <f t="shared" si="378"/>
        <v>1719.4763466615</v>
      </c>
      <c r="CN370" s="786">
        <f>+IF(CM354=0,0,CM370/CM354*100)</f>
        <v>4.6877975050162233</v>
      </c>
      <c r="CO370" s="785">
        <v>672.59400440959996</v>
      </c>
      <c r="CP370" s="786">
        <f>+IF(CO354=0,0,CO370/CO354*100)</f>
        <v>5.3855792491085035</v>
      </c>
      <c r="CQ370" s="785">
        <v>528.73545105749997</v>
      </c>
      <c r="CR370" s="786">
        <f>+IF(CQ354=0,0,CQ370/CQ354*100)</f>
        <v>3.706930963733762</v>
      </c>
      <c r="CS370" s="785">
        <v>450.69689581900002</v>
      </c>
      <c r="CT370" s="786">
        <f>+IF(CS354=0,0,CS370/CS354*100)</f>
        <v>2.7721898883342231</v>
      </c>
      <c r="CU370" s="785">
        <f t="shared" si="379"/>
        <v>1652.0263512861</v>
      </c>
      <c r="CV370" s="786">
        <f>+IF(CU354=0,0,CU370/CU354*100)</f>
        <v>3.8410269087214219</v>
      </c>
      <c r="CW370" s="785">
        <f t="shared" si="349"/>
        <v>3371.5026979475997</v>
      </c>
      <c r="CX370" s="786">
        <f>+IF(CW354=0,0,CW370/CW354*100)</f>
        <v>4.2307804883908124</v>
      </c>
      <c r="CY370" s="785">
        <v>407.60266657029996</v>
      </c>
      <c r="CZ370" s="786">
        <f>+IF(CY354=0,0,CY370/CY354*100)</f>
        <v>2.5593631665655678</v>
      </c>
      <c r="DA370" s="785">
        <v>497.89364169940001</v>
      </c>
      <c r="DB370" s="786">
        <f>+IF(DA354=0,0,DA370/DA354*100)</f>
        <v>3.0199494652703307</v>
      </c>
      <c r="DC370" s="785">
        <v>511.91793107320001</v>
      </c>
      <c r="DD370" s="786">
        <f>+IF(DC354=0,0,DC370/DC354*100)</f>
        <v>2.9147816299736689</v>
      </c>
      <c r="DE370" s="785">
        <f t="shared" si="380"/>
        <v>1417.4142393428999</v>
      </c>
      <c r="DF370" s="786">
        <f>+IF(DE354=0,0,DE370/DE354*100)</f>
        <v>2.8362134584107204</v>
      </c>
      <c r="DG370" s="785">
        <v>638.68000715181699</v>
      </c>
      <c r="DH370" s="786">
        <f>+IF(DG354=0,0,DG370/DG354*100)</f>
        <v>3.0541727454668948</v>
      </c>
      <c r="DI370" s="785">
        <v>641.763638531889</v>
      </c>
      <c r="DJ370" s="786">
        <f>+IF(DI354=0,0,DI370/DI354*100)</f>
        <v>2.7831666641477746</v>
      </c>
      <c r="DK370" s="785">
        <v>476.47556852495097</v>
      </c>
      <c r="DL370" s="786">
        <f>+IF(DK354=0,0,DK370/DK354*100)</f>
        <v>2.4699857330252861</v>
      </c>
      <c r="DM370" s="785">
        <f t="shared" si="381"/>
        <v>1756.9192142086572</v>
      </c>
      <c r="DN370" s="786">
        <f>+IF(DM354=0,0,DM370/DM354*100)</f>
        <v>2.7772506816852762</v>
      </c>
      <c r="DO370" s="785">
        <f t="shared" si="350"/>
        <v>3174.3334535515569</v>
      </c>
      <c r="DP370" s="786">
        <f>+IF(DO354=0,0,DO370/DO354*100)</f>
        <v>2.8032731613841504</v>
      </c>
      <c r="DR370" s="785">
        <f t="shared" si="351"/>
        <v>5701.3990069132215</v>
      </c>
      <c r="DS370" s="786">
        <f>+IF(DR354=0,0,DR370/DR354*100)</f>
        <v>2.2938927302405303</v>
      </c>
      <c r="DT370" s="785">
        <v>454.07464376893836</v>
      </c>
      <c r="DU370" s="786">
        <f>+IF(DT354=0,0,DT370/DT354*100)</f>
        <v>2.2433374527049224</v>
      </c>
      <c r="DV370" s="785">
        <v>454.05530170651446</v>
      </c>
      <c r="DW370" s="786">
        <f>+IF(DV354=0,0,DV370/DV354*100)</f>
        <v>2.2436082586052719</v>
      </c>
      <c r="DX370" s="785">
        <v>454.3006685896919</v>
      </c>
      <c r="DY370" s="786">
        <f>+IF(DX354=0,0,DX370/DX354*100)</f>
        <v>2.2372446548382046</v>
      </c>
      <c r="DZ370" s="785">
        <f t="shared" si="382"/>
        <v>1362.4306140651447</v>
      </c>
      <c r="EA370" s="786">
        <f>+IF(DZ354=0,0,DZ370/DZ354*100)</f>
        <v>2.2413922129611117</v>
      </c>
      <c r="EB370" s="785">
        <v>453.79434077195947</v>
      </c>
      <c r="EC370" s="786">
        <f>+IF(EB354=0,0,EB370/EB354*100)</f>
        <v>2.2418700734146482</v>
      </c>
      <c r="ED370" s="785">
        <v>453.38850310218561</v>
      </c>
      <c r="EE370" s="786">
        <f>+IF(ED354=0,0,ED370/ED354*100)</f>
        <v>2.2528693508605642</v>
      </c>
      <c r="EF370" s="785">
        <v>489.3002857826375</v>
      </c>
      <c r="EG370" s="786">
        <f>+IF(EF354=0,0,EF370/EF354*100)</f>
        <v>2.4313738448200097</v>
      </c>
      <c r="EH370" s="785">
        <f t="shared" si="383"/>
        <v>1396.4831296567827</v>
      </c>
      <c r="EI370" s="786">
        <f>+IF(EH354=0,0,EH370/EH354*100)</f>
        <v>2.3085743174821318</v>
      </c>
      <c r="EJ370" s="785">
        <f t="shared" si="352"/>
        <v>2758.9137437219274</v>
      </c>
      <c r="EK370" s="786">
        <f>+IF(EJ354=0,0,EJ370/EJ354*100)</f>
        <v>2.2749018699970023</v>
      </c>
      <c r="EL370" s="785">
        <v>490.71237798233517</v>
      </c>
      <c r="EM370" s="786">
        <f>+IF(EL354=0,0,EL370/EL354*100)</f>
        <v>2.2836136185962395</v>
      </c>
      <c r="EN370" s="785">
        <v>490.48176035740835</v>
      </c>
      <c r="EO370" s="786">
        <f>+IF(EN354=0,0,EN370/EN354*100)</f>
        <v>2.3054356630369779</v>
      </c>
      <c r="EP370" s="785">
        <v>490.53359236327174</v>
      </c>
      <c r="EQ370" s="786">
        <f>+IF(EP354=0,0,EP370/EP354*100)</f>
        <v>2.3041911153288654</v>
      </c>
      <c r="ER370" s="785">
        <f t="shared" si="384"/>
        <v>1471.7277307030154</v>
      </c>
      <c r="ES370" s="786">
        <f>+IF(ER354=0,0,ER370/ER354*100)</f>
        <v>2.2977010942229943</v>
      </c>
      <c r="ET370" s="785">
        <v>490.37083569787671</v>
      </c>
      <c r="EU370" s="786">
        <f>+IF(ET354=0,0,ET370/ET354*100)</f>
        <v>2.3155071674129988</v>
      </c>
      <c r="EV370" s="785">
        <v>490.07919116052301</v>
      </c>
      <c r="EW370" s="786">
        <f>+IF(EV354=0,0,EV370/EV354*100)</f>
        <v>2.3455903786709147</v>
      </c>
      <c r="EX370" s="785">
        <v>490.3075056298793</v>
      </c>
      <c r="EY370" s="786">
        <f>+IF(EX354=0,0,EX370/EX354*100)</f>
        <v>2.3185441514206953</v>
      </c>
      <c r="EZ370" s="785">
        <f t="shared" si="385"/>
        <v>1470.7575324882791</v>
      </c>
      <c r="FA370" s="786">
        <f>+IF(EZ354=0,0,EZ370/EZ354*100)</f>
        <v>2.3264655273862016</v>
      </c>
      <c r="FB370" s="785">
        <f t="shared" si="353"/>
        <v>2942.4852631912945</v>
      </c>
      <c r="FC370" s="786">
        <f>+IF(FB354=0,0,FB370/FB354*100)</f>
        <v>2.3119891049129189</v>
      </c>
      <c r="FD370" s="785">
        <v>4095.2728317422921</v>
      </c>
      <c r="FE370" s="786">
        <f>+IF(FD354=0,0,FD370/FD354*100)</f>
        <v>2.1722082964317888</v>
      </c>
      <c r="FF370" s="785">
        <v>5421.6321546100689</v>
      </c>
      <c r="FG370" s="786">
        <f>+IF(FF354=0,0,FF370/FF354*100)</f>
        <v>2.7624160535948805</v>
      </c>
      <c r="FH370" s="785">
        <v>1983.6859487002598</v>
      </c>
      <c r="FI370" s="786">
        <f>+IF(FH354=0,0,FH370/FH354*100)</f>
        <v>1.1877855204433931</v>
      </c>
      <c r="FJ370" s="785">
        <v>2862.7875356127211</v>
      </c>
      <c r="FK370" s="786">
        <f>+IF(FJ354=0,0,FJ370/FJ354*100)</f>
        <v>1.1997473215622267</v>
      </c>
    </row>
    <row r="371" spans="2:167" s="758" customFormat="1" ht="13.5" customHeight="1">
      <c r="B371" s="765" t="s">
        <v>4800</v>
      </c>
      <c r="C371" s="766"/>
      <c r="D371" s="766"/>
      <c r="E371" s="767">
        <f t="shared" si="340"/>
        <v>10511.92972685074</v>
      </c>
      <c r="F371" s="768">
        <f>+IF(E354=0,0,E371/E354*100)</f>
        <v>11.784215068824382</v>
      </c>
      <c r="G371" s="767">
        <f>SUM(G372:G392)</f>
        <v>987.29486257735141</v>
      </c>
      <c r="H371" s="768">
        <f>+IF(G354=0,0,G371/G354*100)</f>
        <v>24.754095539404283</v>
      </c>
      <c r="I371" s="767">
        <f>SUM(I372:I392)</f>
        <v>803.54424004815019</v>
      </c>
      <c r="J371" s="768">
        <f>+IF(I354=0,0,I371/I354*100)</f>
        <v>13.089789428821122</v>
      </c>
      <c r="K371" s="767">
        <f>SUM(K372:K392)</f>
        <v>1047.6373100253559</v>
      </c>
      <c r="L371" s="768">
        <f>+IF(K354=0,0,K371/K354*100)</f>
        <v>12.547230045743159</v>
      </c>
      <c r="M371" s="767">
        <f t="shared" si="370"/>
        <v>2838.4764126508576</v>
      </c>
      <c r="N371" s="768">
        <f>+IF(M354=0,0,M371/M354*100)</f>
        <v>15.36248835534594</v>
      </c>
      <c r="O371" s="767">
        <f>SUM(O372:O392)</f>
        <v>623.01195067143408</v>
      </c>
      <c r="P371" s="768">
        <f>+IF(O354=0,0,O371/O354*100)</f>
        <v>22.477718825431168</v>
      </c>
      <c r="Q371" s="767">
        <f>SUM(Q372:Q392)</f>
        <v>763.43927680263926</v>
      </c>
      <c r="R371" s="768">
        <f>+IF(Q354=0,0,Q371/Q354*100)</f>
        <v>18.845642233987849</v>
      </c>
      <c r="S371" s="767">
        <f>SUM(S372:S392)</f>
        <v>893.98782767703437</v>
      </c>
      <c r="T371" s="768">
        <f>+IF(S354=0,0,S371/S354*100)</f>
        <v>13.448557155123048</v>
      </c>
      <c r="U371" s="767">
        <f t="shared" si="371"/>
        <v>2280.4390551511078</v>
      </c>
      <c r="V371" s="768">
        <f>+IF(U354=0,0,U371/U354*100)</f>
        <v>16.929559560000449</v>
      </c>
      <c r="W371" s="767">
        <f t="shared" si="342"/>
        <v>5118.9154678019659</v>
      </c>
      <c r="X371" s="768">
        <f>+IF(W354=0,0,W371/W354*100)</f>
        <v>16.023233125812528</v>
      </c>
      <c r="Y371" s="767">
        <f>SUM(Y372:Y392)</f>
        <v>976.51136449047726</v>
      </c>
      <c r="Z371" s="768">
        <f>+IF(Y354=0,0,Y371/Y354*100)</f>
        <v>12.291918359948097</v>
      </c>
      <c r="AA371" s="767">
        <f>SUM(AA372:AA392)</f>
        <v>793.19297416708901</v>
      </c>
      <c r="AB371" s="768">
        <f>+IF(AA354=0,0,AA371/AA354*100)</f>
        <v>8.3459831086448482</v>
      </c>
      <c r="AC371" s="767">
        <f>SUM(AC372:AC392)</f>
        <v>914.95524595690949</v>
      </c>
      <c r="AD371" s="768">
        <f>+IF(AC354=0,0,AC371/AC354*100)</f>
        <v>8.6420416505786832</v>
      </c>
      <c r="AE371" s="767">
        <f t="shared" si="372"/>
        <v>2684.6595846144755</v>
      </c>
      <c r="AF371" s="768">
        <f>+IF(AE354=0,0,AE371/AE354*100)</f>
        <v>9.5759346351712864</v>
      </c>
      <c r="AG371" s="767">
        <f>SUM(AG372:AG392)</f>
        <v>860.75934616059578</v>
      </c>
      <c r="AH371" s="768">
        <f>+IF(AG354=0,0,AG371/AG354*100)</f>
        <v>8.4260748162657961</v>
      </c>
      <c r="AI371" s="767">
        <f>SUM(AI372:AI392)</f>
        <v>855.20094157910228</v>
      </c>
      <c r="AJ371" s="768">
        <f>+IF(AI354=0,0,AI371/AI354*100)</f>
        <v>8.719728597288217</v>
      </c>
      <c r="AK371" s="767">
        <f>SUM(AK372:AK392)</f>
        <v>992.39438669460014</v>
      </c>
      <c r="AL371" s="768">
        <f>+IF(AK354=0,0,AK371/AK354*100)</f>
        <v>10.789145265615394</v>
      </c>
      <c r="AM371" s="767">
        <f t="shared" si="373"/>
        <v>2708.3546744342984</v>
      </c>
      <c r="AN371" s="768">
        <f>+IF(AM354=0,0,AM371/AM354*100)</f>
        <v>9.2684701304270458</v>
      </c>
      <c r="AO371" s="767">
        <f t="shared" si="345"/>
        <v>5393.014259048774</v>
      </c>
      <c r="AP371" s="768">
        <f>+IF(AO354=0,0,AO371/AO354*100)</f>
        <v>9.4190188743556966</v>
      </c>
      <c r="AQ371" s="734"/>
      <c r="AR371" s="767">
        <f>SUM(AR372:AR392)</f>
        <v>10771.313164663097</v>
      </c>
      <c r="AS371" s="768">
        <f>+IF(AR354=0,0,AR371/AR354*100)</f>
        <v>9.1124636038060398</v>
      </c>
      <c r="AT371" s="767">
        <f>SUM(AT372:AT392)</f>
        <v>635.35912385440008</v>
      </c>
      <c r="AU371" s="768">
        <f>+IF(AT354=0,0,AT371/AT354*100)</f>
        <v>6.0659381487831237</v>
      </c>
      <c r="AV371" s="767">
        <f>SUM(AV372:AV392)</f>
        <v>726.67287026229997</v>
      </c>
      <c r="AW371" s="768">
        <f>+IF(AV354=0,0,AV371/AV354*100)</f>
        <v>6.5569680208805909</v>
      </c>
      <c r="AX371" s="767">
        <f>SUM(AX372:AX392)</f>
        <v>841.91340068340014</v>
      </c>
      <c r="AY371" s="768">
        <f>+IF(AX354=0,0,AX371/AX354*100)</f>
        <v>6.787687259884077</v>
      </c>
      <c r="AZ371" s="767">
        <f t="shared" si="374"/>
        <v>2203.9453948001001</v>
      </c>
      <c r="BA371" s="768">
        <f>+IF(AZ354=0,0,AZ371/AZ354*100)</f>
        <v>6.4897889366767174</v>
      </c>
      <c r="BB371" s="767">
        <f>SUM(BB372:BB392)</f>
        <v>879.45348451559983</v>
      </c>
      <c r="BC371" s="768">
        <f>+IF(BB354=0,0,BB371/BB354*100)</f>
        <v>8.3656645191500036</v>
      </c>
      <c r="BD371" s="767">
        <f>SUM(BD372:BD392)</f>
        <v>985.82500554829994</v>
      </c>
      <c r="BE371" s="768">
        <f>+IF(BD354=0,0,BD371/BD354*100)</f>
        <v>12.182225058702199</v>
      </c>
      <c r="BF371" s="767">
        <f>SUM(BF372:BF392)</f>
        <v>968.71534192610011</v>
      </c>
      <c r="BG371" s="768">
        <f>+IF(BF354=0,0,BF371/BF354*100)</f>
        <v>10.950595906816224</v>
      </c>
      <c r="BH371" s="767">
        <f t="shared" si="375"/>
        <v>2833.9938319900002</v>
      </c>
      <c r="BI371" s="768">
        <f>+IF(BH354=0,0,BH371/BH354*100)</f>
        <v>10.323747384182784</v>
      </c>
      <c r="BJ371" s="767">
        <f t="shared" si="346"/>
        <v>5037.9392267901003</v>
      </c>
      <c r="BK371" s="768">
        <f>+IF(BJ354=0,0,BJ371/BJ354*100)</f>
        <v>8.2035877458509248</v>
      </c>
      <c r="BL371" s="767">
        <f>SUM(BL372:BL392)</f>
        <v>823.01279685060001</v>
      </c>
      <c r="BM371" s="768">
        <f>+IF(BL354=0,0,BL371/BL354*100)</f>
        <v>10.107933821196918</v>
      </c>
      <c r="BN371" s="767">
        <f>SUM(BN372:BN392)</f>
        <v>921.80826695999974</v>
      </c>
      <c r="BO371" s="768">
        <f>+IF(BN354=0,0,BN371/BN354*100)</f>
        <v>16.85404660283039</v>
      </c>
      <c r="BP371" s="767">
        <f>SUM(BP372:BP392)</f>
        <v>798.44748783559987</v>
      </c>
      <c r="BQ371" s="768">
        <f>+IF(BP354=0,0,BP371/BP354*100)</f>
        <v>6.7932815374030788</v>
      </c>
      <c r="BR371" s="767">
        <f t="shared" si="376"/>
        <v>2543.2685516461997</v>
      </c>
      <c r="BS371" s="768">
        <f>+IF(BR354=0,0,BR371/BR354*100)</f>
        <v>10.026648365986892</v>
      </c>
      <c r="BT371" s="767">
        <f>SUM(BT372:BT392)</f>
        <v>954.38589579660027</v>
      </c>
      <c r="BU371" s="768">
        <f>+IF(BT354=0,0,BT371/BT354*100)</f>
        <v>8.7744232434397755</v>
      </c>
      <c r="BV371" s="767">
        <f>SUM(BV372:BV392)</f>
        <v>1058.4219787805998</v>
      </c>
      <c r="BW371" s="768">
        <f>+IF(BV354=0,0,BV371/BV354*100)</f>
        <v>10.364857334165356</v>
      </c>
      <c r="BX371" s="767">
        <f>SUM(BX372:BX392)</f>
        <v>1177.2975116496</v>
      </c>
      <c r="BY371" s="768">
        <f>+IF(BX354=0,0,BX371/BX354*100)</f>
        <v>11.386814684241127</v>
      </c>
      <c r="BZ371" s="767">
        <f t="shared" si="377"/>
        <v>3190.1053862268</v>
      </c>
      <c r="CA371" s="768">
        <f>+IF(BZ354=0,0,BZ371/BZ354*100)</f>
        <v>10.15062403393943</v>
      </c>
      <c r="CB371" s="767">
        <f t="shared" si="347"/>
        <v>5733.3739378729997</v>
      </c>
      <c r="CC371" s="768">
        <f>+IF(CB354=0,0,CB371/CB354*100)</f>
        <v>10.095253355073275</v>
      </c>
      <c r="CE371" s="767">
        <f t="shared" si="348"/>
        <v>15181.297754910649</v>
      </c>
      <c r="CF371" s="768">
        <f>+IF(CE354=0,0,CE371/CE354*100)</f>
        <v>7.8689528264319772</v>
      </c>
      <c r="CG371" s="767">
        <f>SUM(CG372:CG392)</f>
        <v>1044.5351941592</v>
      </c>
      <c r="CH371" s="768">
        <f>+IF(CG354=0,0,CG371/CG354*100)</f>
        <v>8.6778988732712037</v>
      </c>
      <c r="CI371" s="767">
        <f>SUM(CI372:CI392)</f>
        <v>873.89465615649988</v>
      </c>
      <c r="CJ371" s="768">
        <f>+IF(CI354=0,0,CI371/CI354*100)</f>
        <v>7.292512187477544</v>
      </c>
      <c r="CK371" s="767">
        <f>SUM(CK372:CK392)</f>
        <v>1078.9690024599997</v>
      </c>
      <c r="CL371" s="768">
        <f>+IF(CK354=0,0,CK371/CK354*100)</f>
        <v>8.5228953039034838</v>
      </c>
      <c r="CM371" s="767">
        <f t="shared" si="378"/>
        <v>2997.3988527756997</v>
      </c>
      <c r="CN371" s="768">
        <f>+IF(CM354=0,0,CM371/CM354*100)</f>
        <v>8.1717895630619939</v>
      </c>
      <c r="CO371" s="767">
        <f>SUM(CO372:CO392)</f>
        <v>1288.0311325712</v>
      </c>
      <c r="CP371" s="768">
        <f>+IF(CO354=0,0,CO371/CO354*100)</f>
        <v>10.313493272766037</v>
      </c>
      <c r="CQ371" s="767">
        <f>SUM(CQ372:CQ392)</f>
        <v>1144.8096188735001</v>
      </c>
      <c r="CR371" s="768">
        <f>+IF(CQ354=0,0,CQ371/CQ354*100)</f>
        <v>8.0261881727331321</v>
      </c>
      <c r="CS371" s="767">
        <f>SUM(CS372:CS392)</f>
        <v>1301.3158749340002</v>
      </c>
      <c r="CT371" s="768">
        <f>+IF(CS354=0,0,CS371/CS354*100)</f>
        <v>8.0042590563339679</v>
      </c>
      <c r="CU371" s="767">
        <f t="shared" si="379"/>
        <v>3734.1566263786999</v>
      </c>
      <c r="CV371" s="768">
        <f>+IF(CU354=0,0,CU371/CU354*100)</f>
        <v>8.6820625301376033</v>
      </c>
      <c r="CW371" s="767">
        <f t="shared" si="349"/>
        <v>6731.5554791544</v>
      </c>
      <c r="CX371" s="768">
        <f>+IF(CW354=0,0,CW371/CW354*100)</f>
        <v>8.4471928778415997</v>
      </c>
      <c r="CY371" s="767">
        <f>SUM(CY372:CY392)</f>
        <v>1552.0251835049999</v>
      </c>
      <c r="CZ371" s="768">
        <f>+IF(CY354=0,0,CY371/CY354*100)</f>
        <v>9.7452652154319779</v>
      </c>
      <c r="DA371" s="767">
        <f>SUM(DA372:DA392)</f>
        <v>1485.2523779972</v>
      </c>
      <c r="DB371" s="768">
        <f>+IF(DA354=0,0,DA371/DA354*100)</f>
        <v>9.0087254567355046</v>
      </c>
      <c r="DC371" s="767">
        <f>SUM(DC372:DC392)</f>
        <v>1311.7581198004</v>
      </c>
      <c r="DD371" s="768">
        <f>+IF(DC354=0,0,DC371/DC354*100)</f>
        <v>7.4689481232808745</v>
      </c>
      <c r="DE371" s="767">
        <f t="shared" si="380"/>
        <v>4349.0356813026001</v>
      </c>
      <c r="DF371" s="768">
        <f>+IF(DE354=0,0,DE371/DE354*100)</f>
        <v>8.7023208798418494</v>
      </c>
      <c r="DG371" s="767">
        <f>SUM(DG372:DG392)</f>
        <v>1374.8152828737984</v>
      </c>
      <c r="DH371" s="768">
        <f>+IF(DG354=0,0,DG371/DG354*100)</f>
        <v>6.5743773407430499</v>
      </c>
      <c r="DI371" s="767">
        <f>SUM(DI372:DI392)</f>
        <v>1383.5428154089122</v>
      </c>
      <c r="DJ371" s="768">
        <f>+IF(DI354=0,0,DI371/DI354*100)</f>
        <v>6.0000754344325573</v>
      </c>
      <c r="DK371" s="767">
        <f>SUM(DK372:DK392)</f>
        <v>1342.3484961709376</v>
      </c>
      <c r="DL371" s="768">
        <f>+IF(DK354=0,0,DK371/DK354*100)</f>
        <v>6.9585553873294588</v>
      </c>
      <c r="DM371" s="767">
        <f t="shared" si="381"/>
        <v>4100.706594453648</v>
      </c>
      <c r="DN371" s="768">
        <f>+IF(DM354=0,0,DM371/DM354*100)</f>
        <v>6.4821934285506337</v>
      </c>
      <c r="DO371" s="767">
        <f t="shared" si="350"/>
        <v>8449.742275756249</v>
      </c>
      <c r="DP371" s="768">
        <f>+IF(DO354=0,0,DO371/DO354*100)</f>
        <v>7.4620187478220785</v>
      </c>
      <c r="DR371" s="767">
        <f t="shared" si="351"/>
        <v>17144.300931447393</v>
      </c>
      <c r="DS371" s="768">
        <f>+IF(DR354=0,0,DR371/DR354*100)</f>
        <v>6.8978135408549761</v>
      </c>
      <c r="DT371" s="767">
        <f>SUM(DT372:DT392)</f>
        <v>1352.0318364618117</v>
      </c>
      <c r="DU371" s="768">
        <f>+IF(DT354=0,0,DT371/DT354*100)</f>
        <v>6.6796587248496779</v>
      </c>
      <c r="DV371" s="767">
        <f>SUM(DV372:DV392)</f>
        <v>1362.1259812275919</v>
      </c>
      <c r="DW371" s="768">
        <f>+IF(DV354=0,0,DV371/DV354*100)</f>
        <v>6.7306275012253387</v>
      </c>
      <c r="DX371" s="767">
        <f>SUM(DX372:DX392)</f>
        <v>1381.4111812267954</v>
      </c>
      <c r="DY371" s="768">
        <f>+IF(DX354=0,0,DX371/DX354*100)</f>
        <v>6.8028840699872637</v>
      </c>
      <c r="DZ371" s="767">
        <f t="shared" si="382"/>
        <v>4095.5689989161992</v>
      </c>
      <c r="EA371" s="768">
        <f>+IF(DZ354=0,0,DZ371/DZ354*100)</f>
        <v>6.7377937394004954</v>
      </c>
      <c r="EB371" s="767">
        <f>SUM(EB372:EB392)</f>
        <v>1378.7931645890562</v>
      </c>
      <c r="EC371" s="768">
        <f>+IF(EB354=0,0,EB371/EB354*100)</f>
        <v>6.8116211583039723</v>
      </c>
      <c r="ED371" s="767">
        <f>SUM(ED372:ED392)</f>
        <v>1376.0455011266265</v>
      </c>
      <c r="EE371" s="768">
        <f>+IF(ED354=0,0,ED371/ED354*100)</f>
        <v>6.8375150972433172</v>
      </c>
      <c r="EF371" s="767">
        <f>SUM(EF372:EF392)</f>
        <v>1435.8795918512672</v>
      </c>
      <c r="EG371" s="768">
        <f>+IF(EF354=0,0,EF371/EF354*100)</f>
        <v>7.1350052010574219</v>
      </c>
      <c r="EH371" s="767">
        <f t="shared" si="383"/>
        <v>4190.7182575669494</v>
      </c>
      <c r="EI371" s="768">
        <f>+IF(EH354=0,0,EH371/EH354*100)</f>
        <v>6.9278205627878062</v>
      </c>
      <c r="EJ371" s="767">
        <f t="shared" si="352"/>
        <v>8286.2872564831487</v>
      </c>
      <c r="EK371" s="768">
        <f>+IF(EJ354=0,0,EJ371/EJ354*100)</f>
        <v>6.8325769219865089</v>
      </c>
      <c r="EL371" s="767">
        <f>SUM(EL372:EL392)</f>
        <v>1459.391286658135</v>
      </c>
      <c r="EM371" s="768">
        <f>+IF(EL354=0,0,EL371/EL354*100)</f>
        <v>6.7915258848293742</v>
      </c>
      <c r="EN371" s="767">
        <f>SUM(EN372:EN392)</f>
        <v>1452.8209845743522</v>
      </c>
      <c r="EO371" s="768">
        <f>+IF(EN354=0,0,EN371/EN354*100)</f>
        <v>6.8287662876710202</v>
      </c>
      <c r="EP371" s="767">
        <f>SUM(EP372:EP392)</f>
        <v>1473.3198344384898</v>
      </c>
      <c r="EQ371" s="768">
        <f>+IF(EP354=0,0,EP371/EP354*100)</f>
        <v>6.9206483009564961</v>
      </c>
      <c r="ER371" s="767">
        <f t="shared" si="384"/>
        <v>4385.5321056709772</v>
      </c>
      <c r="ES371" s="768">
        <f>+IF(ER354=0,0,ER371/ER354*100)</f>
        <v>6.8468112054509316</v>
      </c>
      <c r="ET371" s="767">
        <f>SUM(ET372:ET392)</f>
        <v>1484.028693545177</v>
      </c>
      <c r="EU371" s="768">
        <f>+IF(ET354=0,0,ET371/ET354*100)</f>
        <v>7.0075111046521101</v>
      </c>
      <c r="EV371" s="767">
        <f>SUM(EV372:EV392)</f>
        <v>1487.5268093144862</v>
      </c>
      <c r="EW371" s="768">
        <f>+IF(EV354=0,0,EV371/EV354*100)</f>
        <v>7.1195199365244139</v>
      </c>
      <c r="EX371" s="767">
        <f>SUM(EX372:EX392)</f>
        <v>1500.926066433603</v>
      </c>
      <c r="EY371" s="768">
        <f>+IF(EX354=0,0,EX371/EX354*100)</f>
        <v>7.0975118942426221</v>
      </c>
      <c r="EZ371" s="767">
        <f t="shared" si="385"/>
        <v>4472.4815692932661</v>
      </c>
      <c r="FA371" s="768">
        <f>+IF(EZ354=0,0,EZ371/EZ354*100)</f>
        <v>7.0746360042278731</v>
      </c>
      <c r="FB371" s="767">
        <f t="shared" si="353"/>
        <v>8858.0136749642443</v>
      </c>
      <c r="FC371" s="768">
        <f>+IF(FB354=0,0,FB371/FB354*100)</f>
        <v>6.959977459827833</v>
      </c>
      <c r="FD371" s="767">
        <f>SUM(FD372:FD392)</f>
        <v>14292.176970377748</v>
      </c>
      <c r="FE371" s="768">
        <f>+IF(FD354=0,0,FD371/FD354*100)</f>
        <v>7.5808344558860234</v>
      </c>
      <c r="FF371" s="767">
        <f>SUM(FF372:FF392)</f>
        <v>14957.51619905651</v>
      </c>
      <c r="FG371" s="768">
        <f>+IF(FF354=0,0,FF371/FF354*100)</f>
        <v>7.621115135051225</v>
      </c>
      <c r="FH371" s="767">
        <f>SUM(FH372:FH392)</f>
        <v>14017.507121592822</v>
      </c>
      <c r="FI371" s="768">
        <f>+IF(FH354=0,0,FH371/FH354*100)</f>
        <v>8.3933608556582708</v>
      </c>
      <c r="FJ371" s="767">
        <f>SUM(FJ372:FJ392)</f>
        <v>17659.61040129371</v>
      </c>
      <c r="FK371" s="768">
        <f>+IF(FJ354=0,0,FJ371/FJ354*100)</f>
        <v>7.4008531947341698</v>
      </c>
    </row>
    <row r="372" spans="2:167" s="648" customFormat="1" ht="13.5" customHeight="1">
      <c r="B372" s="769"/>
      <c r="C372" s="731" t="s">
        <v>4801</v>
      </c>
      <c r="D372" s="728"/>
      <c r="E372" s="770">
        <f t="shared" si="340"/>
        <v>17.422489927874263</v>
      </c>
      <c r="F372" s="726">
        <f>+IF(E354=0,0,E372/E354*100)</f>
        <v>1.9531177783663294E-2</v>
      </c>
      <c r="G372" s="770">
        <v>1.3220499916996127</v>
      </c>
      <c r="H372" s="726">
        <f>+IF(G354=0,0,G372/G354*100)</f>
        <v>3.3147292711489078E-2</v>
      </c>
      <c r="I372" s="770">
        <v>1.3151020166441705</v>
      </c>
      <c r="J372" s="726">
        <f>+IF(I354=0,0,I372/I354*100)</f>
        <v>2.1423099833630412E-2</v>
      </c>
      <c r="K372" s="770">
        <v>1.623413772892933</v>
      </c>
      <c r="L372" s="726">
        <f>+IF(K354=0,0,K372/K354*100)</f>
        <v>1.9443127762815621E-2</v>
      </c>
      <c r="M372" s="770">
        <f t="shared" si="370"/>
        <v>4.2605657812367159</v>
      </c>
      <c r="N372" s="726">
        <f>+IF(M354=0,0,M372/M354*100)</f>
        <v>2.3059163680105365E-2</v>
      </c>
      <c r="O372" s="770">
        <v>0.98680643657346279</v>
      </c>
      <c r="P372" s="726">
        <f>+IF(O354=0,0,O372/O354*100)</f>
        <v>3.5603101341023777E-2</v>
      </c>
      <c r="Q372" s="770">
        <v>1.0802425213276812</v>
      </c>
      <c r="R372" s="726">
        <f>+IF(Q354=0,0,Q372/Q354*100)</f>
        <v>2.6665989950298678E-2</v>
      </c>
      <c r="S372" s="770">
        <v>1.53996666405448</v>
      </c>
      <c r="T372" s="726">
        <f>+IF(S354=0,0,S372/S354*100)</f>
        <v>2.3166232310271172E-2</v>
      </c>
      <c r="U372" s="770">
        <f t="shared" si="371"/>
        <v>3.607015621955624</v>
      </c>
      <c r="V372" s="726">
        <f>+IF(U354=0,0,U372/U354*100)</f>
        <v>2.6777819678107318E-2</v>
      </c>
      <c r="W372" s="770">
        <f t="shared" si="342"/>
        <v>7.8675814031923395</v>
      </c>
      <c r="X372" s="726">
        <f>+IF(W354=0,0,W372/W354*100)</f>
        <v>2.4627109346228242E-2</v>
      </c>
      <c r="Y372" s="770">
        <v>1.8041753213997831</v>
      </c>
      <c r="Z372" s="726">
        <f>+IF(Y354=0,0,Y372/Y354*100)</f>
        <v>2.2710207545050556E-2</v>
      </c>
      <c r="AA372" s="770">
        <v>1.1629345726687208</v>
      </c>
      <c r="AB372" s="726">
        <f>+IF(AA354=0,0,AA372/AA354*100)</f>
        <v>1.2236407300687573E-2</v>
      </c>
      <c r="AC372" s="770">
        <v>1.5804085431197077</v>
      </c>
      <c r="AD372" s="726">
        <f>+IF(AC354=0,0,AC372/AC354*100)</f>
        <v>1.4927458490373115E-2</v>
      </c>
      <c r="AE372" s="770">
        <f t="shared" si="372"/>
        <v>4.5475184371882111</v>
      </c>
      <c r="AF372" s="726">
        <f>+IF(AE354=0,0,AE372/AE354*100)</f>
        <v>1.6220581393750159E-2</v>
      </c>
      <c r="AG372" s="770">
        <v>1.4515070795569689</v>
      </c>
      <c r="AH372" s="726">
        <f>+IF(AG354=0,0,AG372/AG354*100)</f>
        <v>1.4208974091586092E-2</v>
      </c>
      <c r="AI372" s="770">
        <v>1.6256597531367438</v>
      </c>
      <c r="AJ372" s="726">
        <f>+IF(AI354=0,0,AI372/AI354*100)</f>
        <v>1.6575416547966716E-2</v>
      </c>
      <c r="AK372" s="770">
        <v>1.9302232548</v>
      </c>
      <c r="AL372" s="726">
        <f>+IF(AK354=0,0,AK372/AK354*100)</f>
        <v>2.0985063368274562E-2</v>
      </c>
      <c r="AM372" s="770">
        <f t="shared" si="373"/>
        <v>5.0073900874937127</v>
      </c>
      <c r="AN372" s="726">
        <f>+IF(AM354=0,0,AM372/AM354*100)</f>
        <v>1.7136177139364477E-2</v>
      </c>
      <c r="AO372" s="770">
        <f t="shared" si="345"/>
        <v>9.5549085246819239</v>
      </c>
      <c r="AP372" s="726">
        <f>+IF(AO354=0,0,AO372/AO354*100)</f>
        <v>1.6687859407328011E-2</v>
      </c>
      <c r="AQ372" s="651"/>
      <c r="AR372" s="770">
        <v>23.008847554300001</v>
      </c>
      <c r="AS372" s="726">
        <f>+IF(AR354=0,0,AR372/AR354*100)</f>
        <v>1.9465341198316027E-2</v>
      </c>
      <c r="AT372" s="770">
        <v>1.8852931823999999</v>
      </c>
      <c r="AU372" s="726">
        <f>+IF(AT354=0,0,AT372/AT354*100)</f>
        <v>1.7999382408147503E-2</v>
      </c>
      <c r="AV372" s="770">
        <v>1.8299933636999999</v>
      </c>
      <c r="AW372" s="726">
        <f>+IF(AV354=0,0,AV372/AV354*100)</f>
        <v>1.6512530541938859E-2</v>
      </c>
      <c r="AX372" s="770">
        <v>2.6987810190000001</v>
      </c>
      <c r="AY372" s="726">
        <f>+IF(AX354=0,0,AX372/AX354*100)</f>
        <v>2.1758154134396419E-2</v>
      </c>
      <c r="AZ372" s="770">
        <f t="shared" si="374"/>
        <v>6.4140675650999999</v>
      </c>
      <c r="BA372" s="726">
        <f>+IF(AZ354=0,0,AZ372/AZ354*100)</f>
        <v>1.8887012727853206E-2</v>
      </c>
      <c r="BB372" s="770">
        <v>1.8491783729999998</v>
      </c>
      <c r="BC372" s="726">
        <f>+IF(BB354=0,0,BB372/BB354*100)</f>
        <v>1.7590021731628293E-2</v>
      </c>
      <c r="BD372" s="770">
        <v>1.7878811669999999</v>
      </c>
      <c r="BE372" s="726">
        <f>+IF(BD354=0,0,BD372/BD354*100)</f>
        <v>2.2093546655874527E-2</v>
      </c>
      <c r="BF372" s="770">
        <v>1.8856417710000002</v>
      </c>
      <c r="BG372" s="726">
        <f>+IF(BF354=0,0,BF372/BF354*100)</f>
        <v>2.1315757235947162E-2</v>
      </c>
      <c r="BH372" s="770">
        <f t="shared" si="375"/>
        <v>5.5227013109999996</v>
      </c>
      <c r="BI372" s="726">
        <f>+IF(BH354=0,0,BH372/BH354*100)</f>
        <v>2.0118241814599775E-2</v>
      </c>
      <c r="BJ372" s="770">
        <f t="shared" si="346"/>
        <v>11.9367688761</v>
      </c>
      <c r="BK372" s="726">
        <f>+IF(BJ354=0,0,BJ372/BJ354*100)</f>
        <v>1.9437378354288073E-2</v>
      </c>
      <c r="BL372" s="770">
        <v>1.7543058691</v>
      </c>
      <c r="BM372" s="726">
        <f>+IF(BL354=0,0,BL372/BL354*100)</f>
        <v>2.1545725285021383E-2</v>
      </c>
      <c r="BN372" s="770">
        <v>1.9582892776</v>
      </c>
      <c r="BO372" s="726">
        <f>+IF(BN354=0,0,BN372/BN354*100)</f>
        <v>3.5804732859838477E-2</v>
      </c>
      <c r="BP372" s="770">
        <v>1.9826834870000001</v>
      </c>
      <c r="BQ372" s="726">
        <f>+IF(BP354=0,0,BP372/BP354*100)</f>
        <v>1.6868895365006527E-2</v>
      </c>
      <c r="BR372" s="770">
        <f t="shared" si="376"/>
        <v>5.6952786337000001</v>
      </c>
      <c r="BS372" s="726">
        <f>+IF(BR354=0,0,BR372/BR354*100)</f>
        <v>2.2453215241255466E-2</v>
      </c>
      <c r="BT372" s="770">
        <v>1.8517564089</v>
      </c>
      <c r="BU372" s="726">
        <f>+IF(BT354=0,0,BT372/BT354*100)</f>
        <v>1.7024659047249313E-2</v>
      </c>
      <c r="BV372" s="770">
        <v>1.4451861560000001</v>
      </c>
      <c r="BW372" s="726">
        <f>+IF(BV354=0,0,BV372/BV354*100)</f>
        <v>1.4152340586793375E-2</v>
      </c>
      <c r="BX372" s="770">
        <v>2.0798574796000002</v>
      </c>
      <c r="BY372" s="726">
        <f>+IF(BX354=0,0,BX372/BX354*100)</f>
        <v>2.0116369443993865E-2</v>
      </c>
      <c r="BZ372" s="770">
        <f t="shared" si="377"/>
        <v>5.3768000445000004</v>
      </c>
      <c r="CA372" s="726">
        <f>+IF(BZ354=0,0,BZ372/BZ354*100)</f>
        <v>1.7108486758157557E-2</v>
      </c>
      <c r="CB372" s="770">
        <f t="shared" si="347"/>
        <v>11.0720786782</v>
      </c>
      <c r="CC372" s="726">
        <f>+IF(CB354=0,0,CB372/CB354*100)</f>
        <v>1.949557810722545E-2</v>
      </c>
      <c r="CE372" s="770">
        <f t="shared" si="348"/>
        <v>31.200740110689477</v>
      </c>
      <c r="CF372" s="726">
        <f>+IF(CE354=0,0,CE372/CE354*100)</f>
        <v>1.6172342842123811E-2</v>
      </c>
      <c r="CG372" s="770">
        <v>2.1604759464000001</v>
      </c>
      <c r="CH372" s="726">
        <f>+IF(CG354=0,0,CG372/CG354*100)</f>
        <v>1.79490283198027E-2</v>
      </c>
      <c r="CI372" s="770">
        <v>2.0573018779999996</v>
      </c>
      <c r="CJ372" s="726">
        <f>+IF(CI354=0,0,CI372/CI354*100)</f>
        <v>1.7167857604965912E-2</v>
      </c>
      <c r="CK372" s="770">
        <v>2.0820903025000002</v>
      </c>
      <c r="CL372" s="726">
        <f>+IF(CK354=0,0,CK372/CK354*100)</f>
        <v>1.6446661230323997E-2</v>
      </c>
      <c r="CM372" s="770">
        <f t="shared" si="378"/>
        <v>6.2998681268999999</v>
      </c>
      <c r="CN372" s="726">
        <f>+IF(CM354=0,0,CM372/CM354*100)</f>
        <v>1.7175290689257085E-2</v>
      </c>
      <c r="CO372" s="770">
        <v>2.0776374031999998</v>
      </c>
      <c r="CP372" s="726">
        <f>+IF(CO354=0,0,CO372/CO354*100)</f>
        <v>1.6636010449821801E-2</v>
      </c>
      <c r="CQ372" s="770">
        <v>1.5987047130000001</v>
      </c>
      <c r="CR372" s="726">
        <f>+IF(CQ354=0,0,CQ372/CQ354*100)</f>
        <v>1.1208418105186434E-2</v>
      </c>
      <c r="CS372" s="770">
        <v>1.6190459650000002</v>
      </c>
      <c r="CT372" s="726">
        <f>+IF(CS354=0,0,CS372/CS354*100)</f>
        <v>9.958583905409964E-3</v>
      </c>
      <c r="CU372" s="770">
        <f t="shared" si="379"/>
        <v>5.2953880812000005</v>
      </c>
      <c r="CV372" s="726">
        <f>+IF(CU354=0,0,CU372/CU354*100)</f>
        <v>1.2311987696913825E-2</v>
      </c>
      <c r="CW372" s="770">
        <f t="shared" si="349"/>
        <v>11.5952562081</v>
      </c>
      <c r="CX372" s="726">
        <f>+IF(CW354=0,0,CW372/CW354*100)</f>
        <v>1.455048034011224E-2</v>
      </c>
      <c r="CY372" s="770">
        <v>1.5699589655000001</v>
      </c>
      <c r="CZ372" s="726">
        <f>+IF(CY354=0,0,CY372/CY354*100)</f>
        <v>9.857872577551146E-3</v>
      </c>
      <c r="DA372" s="770">
        <v>1.7762958872999999</v>
      </c>
      <c r="DB372" s="726">
        <f>+IF(DA354=0,0,DA372/DA354*100)</f>
        <v>1.0774035588613113E-2</v>
      </c>
      <c r="DC372" s="770">
        <v>2.1048334582999999</v>
      </c>
      <c r="DD372" s="726">
        <f>+IF(DC354=0,0,DC372/DC354*100)</f>
        <v>1.198459660427389E-2</v>
      </c>
      <c r="DE372" s="770">
        <f t="shared" si="380"/>
        <v>5.4510883110999995</v>
      </c>
      <c r="DF372" s="726">
        <f>+IF(DE354=0,0,DE372/DE354*100)</f>
        <v>1.0907502973932661E-2</v>
      </c>
      <c r="DG372" s="770">
        <v>5.1202245359244802</v>
      </c>
      <c r="DH372" s="726">
        <f>+IF(DG354=0,0,DG372/DG354*100)</f>
        <v>2.4484953424531098E-2</v>
      </c>
      <c r="DI372" s="770">
        <v>5.0376125615839999</v>
      </c>
      <c r="DJ372" s="726">
        <f>+IF(DI354=0,0,DI372/DI354*100)</f>
        <v>2.1846852184343554E-2</v>
      </c>
      <c r="DK372" s="770">
        <v>3.9965584939809995</v>
      </c>
      <c r="DL372" s="726">
        <f>+IF(DK354=0,0,DK372/DK354*100)</f>
        <v>2.0717625652651207E-2</v>
      </c>
      <c r="DM372" s="770">
        <f t="shared" si="381"/>
        <v>14.154395591489479</v>
      </c>
      <c r="DN372" s="726">
        <f>+IF(DM354=0,0,DM372/DM354*100)</f>
        <v>2.23745659375768E-2</v>
      </c>
      <c r="DO372" s="770">
        <f t="shared" si="350"/>
        <v>19.605483902589476</v>
      </c>
      <c r="DP372" s="726">
        <f>+IF(DO354=0,0,DO372/DO354*100)</f>
        <v>1.7313721965342803E-2</v>
      </c>
      <c r="DR372" s="770">
        <f t="shared" si="351"/>
        <v>48.453638289376983</v>
      </c>
      <c r="DS372" s="726">
        <f>+IF(DR354=0,0,DR372/DR354*100)</f>
        <v>1.9494767598432321E-2</v>
      </c>
      <c r="DT372" s="770">
        <v>3.8332749319543145</v>
      </c>
      <c r="DU372" s="726">
        <f>+IF(DT354=0,0,DT372/DT354*100)</f>
        <v>1.8938140103995551E-2</v>
      </c>
      <c r="DV372" s="770">
        <v>3.832075715165371</v>
      </c>
      <c r="DW372" s="726">
        <f>+IF(DV354=0,0,DV372/DV354*100)</f>
        <v>1.8935307417031262E-2</v>
      </c>
      <c r="DX372" s="770">
        <v>3.8475347241172284</v>
      </c>
      <c r="DY372" s="726">
        <f>+IF(DX354=0,0,DX372/DX354*100)</f>
        <v>1.8947532088291908E-2</v>
      </c>
      <c r="DZ372" s="770">
        <f t="shared" si="382"/>
        <v>11.512885371236914</v>
      </c>
      <c r="EA372" s="726">
        <f>+IF(DZ354=0,0,DZ372/DZ354*100)</f>
        <v>1.8940334541374636E-2</v>
      </c>
      <c r="EB372" s="770">
        <v>3.8347437190244285</v>
      </c>
      <c r="EC372" s="726">
        <f>+IF(EB354=0,0,EB372/EB354*100)</f>
        <v>1.8944698975908593E-2</v>
      </c>
      <c r="ED372" s="770">
        <v>3.8111619122560998</v>
      </c>
      <c r="EE372" s="726">
        <f>+IF(ED354=0,0,ED372/ED354*100)</f>
        <v>1.8937511217292084E-2</v>
      </c>
      <c r="EF372" s="770">
        <v>4.1032749579092282</v>
      </c>
      <c r="EG372" s="726">
        <f>+IF(EF354=0,0,EF372/EF354*100)</f>
        <v>2.0389514783969165E-2</v>
      </c>
      <c r="EH372" s="770">
        <f t="shared" si="383"/>
        <v>11.749180589189756</v>
      </c>
      <c r="EI372" s="726">
        <f>+IF(EH354=0,0,EH372/EH354*100)</f>
        <v>1.942297474537294E-2</v>
      </c>
      <c r="EJ372" s="770">
        <f t="shared" si="352"/>
        <v>23.262065960426668</v>
      </c>
      <c r="EK372" s="726">
        <f>+IF(EJ354=0,0,EJ372/EJ354*100)</f>
        <v>1.9181069895276133E-2</v>
      </c>
      <c r="EL372" s="770">
        <v>4.2238753477473567</v>
      </c>
      <c r="EM372" s="726">
        <f>+IF(EL354=0,0,EL372/EL354*100)</f>
        <v>1.9656523251011245E-2</v>
      </c>
      <c r="EN372" s="770">
        <v>4.1806675084458993</v>
      </c>
      <c r="EO372" s="726">
        <f>+IF(EN354=0,0,EN372/EN354*100)</f>
        <v>1.9650598143033562E-2</v>
      </c>
      <c r="EP372" s="770">
        <v>4.2019384294953568</v>
      </c>
      <c r="EQ372" s="726">
        <f>+IF(EP354=0,0,EP372/EP354*100)</f>
        <v>1.9737831102975573E-2</v>
      </c>
      <c r="ER372" s="770">
        <f t="shared" si="384"/>
        <v>12.606481285688613</v>
      </c>
      <c r="ES372" s="726">
        <f>+IF(ER354=0,0,ER372/ER354*100)</f>
        <v>1.9681579167222709E-2</v>
      </c>
      <c r="ET372" s="770">
        <v>4.203517519416442</v>
      </c>
      <c r="EU372" s="726">
        <f>+IF(ET354=0,0,ET372/ET354*100)</f>
        <v>1.984880469227511E-2</v>
      </c>
      <c r="EV372" s="770">
        <v>4.1670726377653571</v>
      </c>
      <c r="EW372" s="726">
        <f>+IF(EV354=0,0,EV372/EV354*100)</f>
        <v>1.9944216491256297E-2</v>
      </c>
      <c r="EX372" s="770">
        <v>4.2145008860799003</v>
      </c>
      <c r="EY372" s="726">
        <f>+IF(EX354=0,0,EX372/EX354*100)</f>
        <v>1.9929342847861995E-2</v>
      </c>
      <c r="EZ372" s="770">
        <f t="shared" si="385"/>
        <v>12.585091043261698</v>
      </c>
      <c r="FA372" s="726">
        <f>+IF(EZ354=0,0,EZ372/EZ354*100)</f>
        <v>1.9907278952792661E-2</v>
      </c>
      <c r="FB372" s="770">
        <f t="shared" si="353"/>
        <v>25.191572328950311</v>
      </c>
      <c r="FC372" s="726">
        <f>+IF(FB354=0,0,FB372/FB354*100)</f>
        <v>1.9793689874589685E-2</v>
      </c>
      <c r="FD372" s="770">
        <v>37.705519540593563</v>
      </c>
      <c r="FE372" s="726">
        <f>+IF(FD354=0,0,FD372/FD354*100)</f>
        <v>1.9999703495335364E-2</v>
      </c>
      <c r="FF372" s="770">
        <v>39.252842996120556</v>
      </c>
      <c r="FG372" s="726">
        <f>+IF(FF354=0,0,FF372/FF354*100)</f>
        <v>2.0000007479209259E-2</v>
      </c>
      <c r="FH372" s="770">
        <v>33.290089710707747</v>
      </c>
      <c r="FI372" s="726">
        <f>+IF(FH354=0,0,FH372/FH354*100)</f>
        <v>1.9933340032250776E-2</v>
      </c>
      <c r="FJ372" s="770">
        <v>43.86053920832606</v>
      </c>
      <c r="FK372" s="726">
        <f>+IF(FJ354=0,0,FJ372/FJ354*100)</f>
        <v>1.8381232900750926E-2</v>
      </c>
    </row>
    <row r="373" spans="2:167" s="648" customFormat="1" ht="13.5" customHeight="1">
      <c r="B373" s="769"/>
      <c r="C373" s="771" t="s">
        <v>4802</v>
      </c>
      <c r="D373" s="769"/>
      <c r="E373" s="772">
        <f t="shared" si="340"/>
        <v>404.96135337882947</v>
      </c>
      <c r="F373" s="737">
        <f>+IF(E354=0,0,E373/E354*100)</f>
        <v>0.45397484636800395</v>
      </c>
      <c r="G373" s="772">
        <v>26.199899825596958</v>
      </c>
      <c r="H373" s="737">
        <f>+IF(G354=0,0,G373/G354*100)</f>
        <v>0.65690083883611461</v>
      </c>
      <c r="I373" s="772">
        <v>29.899162809732768</v>
      </c>
      <c r="J373" s="737">
        <f>+IF(I354=0,0,I373/I354*100)</f>
        <v>0.48705936247391884</v>
      </c>
      <c r="K373" s="772">
        <v>37.957591759304279</v>
      </c>
      <c r="L373" s="737">
        <f>+IF(K354=0,0,K373/K354*100)</f>
        <v>0.45460640932582741</v>
      </c>
      <c r="M373" s="772">
        <f t="shared" si="370"/>
        <v>94.056654394634009</v>
      </c>
      <c r="N373" s="737">
        <f>+IF(M354=0,0,M373/M354*100)</f>
        <v>0.50905628506911804</v>
      </c>
      <c r="O373" s="772">
        <v>21.743244147645434</v>
      </c>
      <c r="P373" s="737">
        <f>+IF(O354=0,0,O373/O354*100)</f>
        <v>0.78447697155207252</v>
      </c>
      <c r="Q373" s="772">
        <v>22.763917933081146</v>
      </c>
      <c r="R373" s="737">
        <f>+IF(Q354=0,0,Q373/Q354*100)</f>
        <v>0.5619315985514991</v>
      </c>
      <c r="S373" s="772">
        <v>29.395390030998279</v>
      </c>
      <c r="T373" s="737">
        <f>+IF(S354=0,0,S373/S354*100)</f>
        <v>0.44220465949322918</v>
      </c>
      <c r="U373" s="772">
        <f t="shared" si="371"/>
        <v>73.902552111724859</v>
      </c>
      <c r="V373" s="737">
        <f>+IF(U354=0,0,U373/U354*100)</f>
        <v>0.54863893634227345</v>
      </c>
      <c r="W373" s="772">
        <f t="shared" si="342"/>
        <v>167.95920650635887</v>
      </c>
      <c r="X373" s="737">
        <f>+IF(W354=0,0,W373/W354*100)</f>
        <v>0.52574603710607548</v>
      </c>
      <c r="Y373" s="772">
        <v>36.43709635594324</v>
      </c>
      <c r="Z373" s="737">
        <f>+IF(Y354=0,0,Y373/Y354*100)</f>
        <v>0.45865499365131479</v>
      </c>
      <c r="AA373" s="772">
        <v>45.021018604181762</v>
      </c>
      <c r="AB373" s="737">
        <f>+IF(AA354=0,0,AA373/AA354*100)</f>
        <v>0.47371153431993768</v>
      </c>
      <c r="AC373" s="772">
        <v>40.236494096594029</v>
      </c>
      <c r="AD373" s="737">
        <f>+IF(AC354=0,0,AC373/AC354*100)</f>
        <v>0.38004641144207973</v>
      </c>
      <c r="AE373" s="772">
        <f t="shared" si="372"/>
        <v>121.69460905671903</v>
      </c>
      <c r="AF373" s="737">
        <f>+IF(AE354=0,0,AE373/AE354*100)</f>
        <v>0.4340735147421721</v>
      </c>
      <c r="AG373" s="772">
        <v>34.68308155040495</v>
      </c>
      <c r="AH373" s="737">
        <f>+IF(AG354=0,0,AG373/AG354*100)</f>
        <v>0.33951677818649567</v>
      </c>
      <c r="AI373" s="772">
        <v>38.580000558046635</v>
      </c>
      <c r="AJ373" s="737">
        <f>+IF(AI354=0,0,AI373/AI354*100)</f>
        <v>0.39336618775024873</v>
      </c>
      <c r="AK373" s="772">
        <v>42.044455707300003</v>
      </c>
      <c r="AL373" s="737">
        <f>+IF(AK354=0,0,AK373/AK354*100)</f>
        <v>0.4571002681209142</v>
      </c>
      <c r="AM373" s="772">
        <f t="shared" si="373"/>
        <v>115.30753781575159</v>
      </c>
      <c r="AN373" s="737">
        <f>+IF(AM354=0,0,AM373/AM354*100)</f>
        <v>0.39460284878737606</v>
      </c>
      <c r="AO373" s="772">
        <f t="shared" si="345"/>
        <v>237.00214687247063</v>
      </c>
      <c r="AP373" s="737">
        <f>+IF(AO354=0,0,AO373/AO354*100)</f>
        <v>0.4139294997985713</v>
      </c>
      <c r="AQ373" s="651"/>
      <c r="AR373" s="772">
        <v>550.61280080760002</v>
      </c>
      <c r="AS373" s="737">
        <f>+IF(AR354=0,0,AR373/AR354*100)</f>
        <v>0.4658149874993347</v>
      </c>
      <c r="AT373" s="772">
        <v>42.667899976000001</v>
      </c>
      <c r="AU373" s="737">
        <f>+IF(AT354=0,0,AT373/AT354*100)</f>
        <v>0.40736149442971203</v>
      </c>
      <c r="AV373" s="772">
        <v>47.075676753699994</v>
      </c>
      <c r="AW373" s="737">
        <f>+IF(AV354=0,0,AV373/AV354*100)</f>
        <v>0.42477670443910165</v>
      </c>
      <c r="AX373" s="772">
        <v>50.205811594500005</v>
      </c>
      <c r="AY373" s="737">
        <f>+IF(AX354=0,0,AX373/AX354*100)</f>
        <v>0.4047700719046734</v>
      </c>
      <c r="AZ373" s="772">
        <f t="shared" si="374"/>
        <v>139.94938832420002</v>
      </c>
      <c r="BA373" s="737">
        <f>+IF(AZ354=0,0,AZ373/AZ354*100)</f>
        <v>0.4120982281067111</v>
      </c>
      <c r="BB373" s="772">
        <v>43.040553470799999</v>
      </c>
      <c r="BC373" s="737">
        <f>+IF(BB354=0,0,BB373/BB354*100)</f>
        <v>0.40941657221765576</v>
      </c>
      <c r="BD373" s="772">
        <v>44.343839684800002</v>
      </c>
      <c r="BE373" s="737">
        <f>+IF(BD354=0,0,BD373/BD354*100)</f>
        <v>0.54797416576666103</v>
      </c>
      <c r="BF373" s="772">
        <v>44.861982860300003</v>
      </c>
      <c r="BG373" s="737">
        <f>+IF(BF354=0,0,BF373/BF354*100)</f>
        <v>0.5071308614818425</v>
      </c>
      <c r="BH373" s="772">
        <f t="shared" si="375"/>
        <v>132.24637601590001</v>
      </c>
      <c r="BI373" s="737">
        <f>+IF(BH354=0,0,BH373/BH354*100)</f>
        <v>0.48175058218214845</v>
      </c>
      <c r="BJ373" s="772">
        <f t="shared" si="346"/>
        <v>272.19576434010003</v>
      </c>
      <c r="BK373" s="737">
        <f>+IF(BJ354=0,0,BJ373/BJ354*100)</f>
        <v>0.44323318251611882</v>
      </c>
      <c r="BL373" s="772">
        <v>44.273045394299999</v>
      </c>
      <c r="BM373" s="737">
        <f>+IF(BL354=0,0,BL373/BL354*100)</f>
        <v>0.54374490241330575</v>
      </c>
      <c r="BN373" s="772">
        <v>39.728361111199995</v>
      </c>
      <c r="BO373" s="737">
        <f>+IF(BN354=0,0,BN373/BN354*100)</f>
        <v>0.72638060822608652</v>
      </c>
      <c r="BP373" s="772">
        <v>46.845400035600001</v>
      </c>
      <c r="BQ373" s="737">
        <f>+IF(BP354=0,0,BP373/BP354*100)</f>
        <v>0.39856596209822037</v>
      </c>
      <c r="BR373" s="772">
        <f t="shared" si="376"/>
        <v>130.84680654109999</v>
      </c>
      <c r="BS373" s="737">
        <f>+IF(BR354=0,0,BR373/BR354*100)</f>
        <v>0.51585386771315389</v>
      </c>
      <c r="BT373" s="772">
        <v>52.626174603699994</v>
      </c>
      <c r="BU373" s="737">
        <f>+IF(BT354=0,0,BT373/BT354*100)</f>
        <v>0.4838339833915955</v>
      </c>
      <c r="BV373" s="772">
        <v>45.630373080400005</v>
      </c>
      <c r="BW373" s="737">
        <f>+IF(BV354=0,0,BV373/BV354*100)</f>
        <v>0.44684664204344121</v>
      </c>
      <c r="BX373" s="772">
        <v>49.313682242299997</v>
      </c>
      <c r="BY373" s="737">
        <f>+IF(BX354=0,0,BX373/BX354*100)</f>
        <v>0.47696164778589106</v>
      </c>
      <c r="BZ373" s="772">
        <f t="shared" si="377"/>
        <v>147.5702299264</v>
      </c>
      <c r="CA373" s="737">
        <f>+IF(BZ354=0,0,BZ373/BZ354*100)</f>
        <v>0.4695549962243124</v>
      </c>
      <c r="CB373" s="772">
        <f t="shared" si="347"/>
        <v>278.4170364675</v>
      </c>
      <c r="CC373" s="737">
        <f>+IF(CB354=0,0,CB373/CB354*100)</f>
        <v>0.49023324694408715</v>
      </c>
      <c r="CE373" s="772">
        <f t="shared" si="348"/>
        <v>1984.304811350959</v>
      </c>
      <c r="CF373" s="737">
        <f>+IF(CE354=0,0,CE373/CE354*100)</f>
        <v>1.0285287335683773</v>
      </c>
      <c r="CG373" s="772">
        <v>119.4060961197</v>
      </c>
      <c r="CH373" s="737">
        <f>+IF(CG354=0,0,CG373/CG354*100)</f>
        <v>0.99201446995086007</v>
      </c>
      <c r="CI373" s="772">
        <v>104.03075552849999</v>
      </c>
      <c r="CJ373" s="737">
        <f>+IF(CI354=0,0,CI373/CI354*100)</f>
        <v>0.8681201415061891</v>
      </c>
      <c r="CK373" s="772">
        <v>103.034376321</v>
      </c>
      <c r="CL373" s="737">
        <f>+IF(CK354=0,0,CK373/CK354*100)</f>
        <v>0.81387991692507455</v>
      </c>
      <c r="CM373" s="772">
        <f t="shared" si="378"/>
        <v>326.47122796919996</v>
      </c>
      <c r="CN373" s="737">
        <f>+IF(CM354=0,0,CM373/CM354*100)</f>
        <v>0.89005644707183773</v>
      </c>
      <c r="CO373" s="772">
        <v>139.68136999839999</v>
      </c>
      <c r="CP373" s="737">
        <f>+IF(CO354=0,0,CO373/CO354*100)</f>
        <v>1.118453454563225</v>
      </c>
      <c r="CQ373" s="772">
        <v>117.90675085299999</v>
      </c>
      <c r="CR373" s="737">
        <f>+IF(CQ354=0,0,CQ373/CQ354*100)</f>
        <v>0.82663680805979511</v>
      </c>
      <c r="CS373" s="772">
        <v>165.41465214000002</v>
      </c>
      <c r="CT373" s="737">
        <f>+IF(CS354=0,0,CS373/CS354*100)</f>
        <v>1.017448378941108</v>
      </c>
      <c r="CU373" s="772">
        <f t="shared" si="379"/>
        <v>423.00277299139998</v>
      </c>
      <c r="CV373" s="737">
        <f>+IF(CU354=0,0,CU373/CU354*100)</f>
        <v>0.98349825489095211</v>
      </c>
      <c r="CW373" s="772">
        <f t="shared" si="349"/>
        <v>749.47400096059994</v>
      </c>
      <c r="CX373" s="737">
        <f>+IF(CW354=0,0,CW373/CW354*100)</f>
        <v>0.94048863782626146</v>
      </c>
      <c r="CY373" s="772">
        <v>213.77157557860002</v>
      </c>
      <c r="CZ373" s="737">
        <f>+IF(CY354=0,0,CY373/CY354*100)</f>
        <v>1.3422853711880556</v>
      </c>
      <c r="DA373" s="772">
        <v>215.7623064483</v>
      </c>
      <c r="DB373" s="737">
        <f>+IF(DA354=0,0,DA373/DA354*100)</f>
        <v>1.3086956880189096</v>
      </c>
      <c r="DC373" s="772">
        <v>202.82179539819998</v>
      </c>
      <c r="DD373" s="737">
        <f>+IF(DC354=0,0,DC373/DC354*100)</f>
        <v>1.1548359756525453</v>
      </c>
      <c r="DE373" s="772">
        <f t="shared" si="380"/>
        <v>632.3556774251</v>
      </c>
      <c r="DF373" s="737">
        <f>+IF(DE354=0,0,DE373/DE354*100)</f>
        <v>1.265329240411007</v>
      </c>
      <c r="DG373" s="772">
        <v>218.43889340505922</v>
      </c>
      <c r="DH373" s="737">
        <f>+IF(DG354=0,0,DG373/DG354*100)</f>
        <v>1.0445764816763643</v>
      </c>
      <c r="DI373" s="772">
        <v>214.97531872046</v>
      </c>
      <c r="DJ373" s="737">
        <f>+IF(DI354=0,0,DI373/DI354*100)</f>
        <v>0.93229361209375727</v>
      </c>
      <c r="DK373" s="772">
        <v>169.06092083973999</v>
      </c>
      <c r="DL373" s="737">
        <f>+IF(DK354=0,0,DK373/DK354*100)</f>
        <v>0.87638924232567095</v>
      </c>
      <c r="DM373" s="772">
        <f t="shared" si="381"/>
        <v>602.47513296525926</v>
      </c>
      <c r="DN373" s="737">
        <f>+IF(DM354=0,0,DM373/DM354*100)</f>
        <v>0.95236278378333927</v>
      </c>
      <c r="DO373" s="772">
        <f t="shared" si="350"/>
        <v>1234.8308103903591</v>
      </c>
      <c r="DP373" s="737">
        <f>+IF(DO354=0,0,DO373/DO354*100)</f>
        <v>1.0904865919944891</v>
      </c>
      <c r="DR373" s="772">
        <f t="shared" si="351"/>
        <v>2180.4137230219644</v>
      </c>
      <c r="DS373" s="737">
        <f>+IF(DR354=0,0,DR373/DR354*100)</f>
        <v>0.87726454192945447</v>
      </c>
      <c r="DT373" s="772">
        <v>172.49737193794414</v>
      </c>
      <c r="DU373" s="737">
        <f>+IF(DT354=0,0,DT373/DT354*100)</f>
        <v>0.8522163046797997</v>
      </c>
      <c r="DV373" s="772">
        <v>172.44340718244169</v>
      </c>
      <c r="DW373" s="737">
        <f>+IF(DV354=0,0,DV373/DV354*100)</f>
        <v>0.85208883376640676</v>
      </c>
      <c r="DX373" s="772">
        <v>173.13906258527527</v>
      </c>
      <c r="DY373" s="737">
        <f>+IF(DX354=0,0,DX373/DX354*100)</f>
        <v>0.85263894397313578</v>
      </c>
      <c r="DZ373" s="772">
        <f t="shared" si="382"/>
        <v>518.07984170566112</v>
      </c>
      <c r="EA373" s="737">
        <f>+IF(DZ354=0,0,DZ373/DZ354*100)</f>
        <v>0.85231505436185862</v>
      </c>
      <c r="EB373" s="772">
        <v>172.5634673560993</v>
      </c>
      <c r="EC373" s="737">
        <f>+IF(EB354=0,0,EB373/EB354*100)</f>
        <v>0.85251145391588667</v>
      </c>
      <c r="ED373" s="772">
        <v>171.50228605152449</v>
      </c>
      <c r="EE373" s="737">
        <f>+IF(ED354=0,0,ED373/ED354*100)</f>
        <v>0.85218800477814372</v>
      </c>
      <c r="EF373" s="772">
        <v>184.64737310591528</v>
      </c>
      <c r="EG373" s="737">
        <f>+IF(EF354=0,0,EF373/EF354*100)</f>
        <v>0.91752816527861247</v>
      </c>
      <c r="EH373" s="772">
        <f t="shared" si="383"/>
        <v>528.71312651353901</v>
      </c>
      <c r="EI373" s="737">
        <f>+IF(EH354=0,0,EH373/EH354*100)</f>
        <v>0.87403386354178225</v>
      </c>
      <c r="EJ373" s="772">
        <f t="shared" si="352"/>
        <v>1046.7929682192002</v>
      </c>
      <c r="EK373" s="737">
        <f>+IF(EJ354=0,0,EJ373/EJ354*100)</f>
        <v>0.86314814528742623</v>
      </c>
      <c r="EL373" s="772">
        <v>190.07439064863109</v>
      </c>
      <c r="EM373" s="737">
        <f>+IF(EL354=0,0,EL373/EL354*100)</f>
        <v>0.88454354629550624</v>
      </c>
      <c r="EN373" s="772">
        <v>188.13003788006552</v>
      </c>
      <c r="EO373" s="737">
        <f>+IF(EN354=0,0,EN373/EN354*100)</f>
        <v>0.88427691643651074</v>
      </c>
      <c r="EP373" s="772">
        <v>189.08722932729108</v>
      </c>
      <c r="EQ373" s="737">
        <f>+IF(EP354=0,0,EP373/EP354*100)</f>
        <v>0.88820239963390102</v>
      </c>
      <c r="ER373" s="772">
        <f t="shared" si="384"/>
        <v>567.29165785598775</v>
      </c>
      <c r="ES373" s="737">
        <f>+IF(ER354=0,0,ER373/ER354*100)</f>
        <v>0.88567106252502237</v>
      </c>
      <c r="ET373" s="772">
        <v>189.15828837373994</v>
      </c>
      <c r="EU373" s="737">
        <f>+IF(ET354=0,0,ET373/ET354*100)</f>
        <v>0.89319621115238002</v>
      </c>
      <c r="EV373" s="772">
        <v>187.51826869944105</v>
      </c>
      <c r="EW373" s="737">
        <f>+IF(EV354=0,0,EV373/EV354*100)</f>
        <v>0.89748974210653332</v>
      </c>
      <c r="EX373" s="772">
        <v>189.65253987359552</v>
      </c>
      <c r="EY373" s="737">
        <f>+IF(EX354=0,0,EX373/EX354*100)</f>
        <v>0.89682042815378971</v>
      </c>
      <c r="EZ373" s="772">
        <f t="shared" si="385"/>
        <v>566.32909694677653</v>
      </c>
      <c r="FA373" s="737">
        <f>+IF(EZ354=0,0,EZ373/EZ354*100)</f>
        <v>0.89582755287566995</v>
      </c>
      <c r="FB373" s="772">
        <f t="shared" si="353"/>
        <v>1133.6207548027642</v>
      </c>
      <c r="FC373" s="737">
        <f>+IF(FB354=0,0,FB373/FB354*100)</f>
        <v>0.89071604435653584</v>
      </c>
      <c r="FD373" s="772">
        <v>1696.7483793267106</v>
      </c>
      <c r="FE373" s="737">
        <f>+IF(FD354=0,0,FD373/FD354*100)</f>
        <v>0.89998665729009142</v>
      </c>
      <c r="FF373" s="772">
        <v>1766.3779348254252</v>
      </c>
      <c r="FG373" s="737">
        <f>+IF(FF354=0,0,FF373/FF354*100)</f>
        <v>0.90000033656441669</v>
      </c>
      <c r="FH373" s="772">
        <v>1498.0540369818486</v>
      </c>
      <c r="FI373" s="737">
        <f>+IF(FH354=0,0,FH373/FH354*100)</f>
        <v>0.89700030145128495</v>
      </c>
      <c r="FJ373" s="772">
        <v>1973.7242643746733</v>
      </c>
      <c r="FK373" s="737">
        <f>+IF(FJ354=0,0,FJ373/FJ354*100)</f>
        <v>0.82715548053379195</v>
      </c>
    </row>
    <row r="374" spans="2:167" s="648" customFormat="1" ht="13.5" customHeight="1">
      <c r="B374" s="769"/>
      <c r="C374" s="771" t="s">
        <v>4803</v>
      </c>
      <c r="D374" s="769"/>
      <c r="E374" s="772">
        <f t="shared" si="340"/>
        <v>31.702013627343643</v>
      </c>
      <c r="F374" s="737">
        <f>+IF(E354=0,0,E374/E354*100)</f>
        <v>3.5538988216899013E-2</v>
      </c>
      <c r="G374" s="772">
        <v>6.4407457461263471</v>
      </c>
      <c r="H374" s="737">
        <f>+IF(G354=0,0,G374/G354*100)</f>
        <v>0.16148654428163006</v>
      </c>
      <c r="I374" s="772">
        <v>4.9083786584596858</v>
      </c>
      <c r="J374" s="737">
        <f>+IF(I354=0,0,I374/I354*100)</f>
        <v>7.9957816724946978E-2</v>
      </c>
      <c r="K374" s="772">
        <v>4.1329419259620028</v>
      </c>
      <c r="L374" s="737">
        <f>+IF(K354=0,0,K374/K354*100)</f>
        <v>4.9498975088513177E-2</v>
      </c>
      <c r="M374" s="772">
        <f t="shared" si="370"/>
        <v>15.482066330548035</v>
      </c>
      <c r="N374" s="737">
        <f>+IF(M354=0,0,M374/M354*100)</f>
        <v>8.3792510185989405E-2</v>
      </c>
      <c r="O374" s="772">
        <v>1.8691747944789125</v>
      </c>
      <c r="P374" s="737">
        <f>+IF(O354=0,0,O374/O354*100)</f>
        <v>6.7438169397231948E-2</v>
      </c>
      <c r="Q374" s="772">
        <v>0.74327878945575876</v>
      </c>
      <c r="R374" s="737">
        <f>+IF(Q354=0,0,Q374/Q354*100)</f>
        <v>1.8347976809445686E-2</v>
      </c>
      <c r="S374" s="772">
        <v>0.75668849036992647</v>
      </c>
      <c r="T374" s="737">
        <f>+IF(S354=0,0,S374/S354*100)</f>
        <v>1.1383117416493603E-2</v>
      </c>
      <c r="U374" s="772">
        <f t="shared" si="371"/>
        <v>3.3691420743045977</v>
      </c>
      <c r="V374" s="737">
        <f>+IF(U354=0,0,U374/U354*100)</f>
        <v>2.5011890269202412E-2</v>
      </c>
      <c r="W374" s="772">
        <f t="shared" si="342"/>
        <v>18.851208404852631</v>
      </c>
      <c r="X374" s="737">
        <f>+IF(W354=0,0,W374/W354*100)</f>
        <v>5.9008067016182227E-2</v>
      </c>
      <c r="Y374" s="772">
        <v>0.72388421161585459</v>
      </c>
      <c r="Z374" s="737">
        <f>+IF(Y354=0,0,Y374/Y354*100)</f>
        <v>9.1119529734098106E-3</v>
      </c>
      <c r="AA374" s="772">
        <v>0.77066073914165734</v>
      </c>
      <c r="AB374" s="737">
        <f>+IF(AA354=0,0,AA374/AA354*100)</f>
        <v>8.108898743242169E-3</v>
      </c>
      <c r="AC374" s="772">
        <v>0.75320726226810031</v>
      </c>
      <c r="AD374" s="737">
        <f>+IF(AC354=0,0,AC374/AC354*100)</f>
        <v>7.1142807922058987E-3</v>
      </c>
      <c r="AE374" s="772">
        <f t="shared" si="372"/>
        <v>2.2477522130256125</v>
      </c>
      <c r="AF374" s="737">
        <f>+IF(AE354=0,0,AE374/AE354*100)</f>
        <v>8.0175260920783819E-3</v>
      </c>
      <c r="AG374" s="772">
        <v>1.5876073927903613</v>
      </c>
      <c r="AH374" s="737">
        <f>+IF(AG354=0,0,AG374/AG354*100)</f>
        <v>1.5541276118786865E-2</v>
      </c>
      <c r="AI374" s="772">
        <v>3.5636255200750373</v>
      </c>
      <c r="AJ374" s="737">
        <f>+IF(AI354=0,0,AI374/AI354*100)</f>
        <v>3.6335141656939123E-2</v>
      </c>
      <c r="AK374" s="772">
        <v>5.4518200966000006</v>
      </c>
      <c r="AL374" s="737">
        <f>+IF(AK354=0,0,AK374/AK354*100)</f>
        <v>5.9271273369586472E-2</v>
      </c>
      <c r="AM374" s="772">
        <f t="shared" si="373"/>
        <v>10.603053009465398</v>
      </c>
      <c r="AN374" s="737">
        <f>+IF(AM354=0,0,AM374/AM354*100)</f>
        <v>3.6285528271917118E-2</v>
      </c>
      <c r="AO374" s="772">
        <f t="shared" si="345"/>
        <v>12.850805222491012</v>
      </c>
      <c r="AP374" s="737">
        <f>+IF(AO354=0,0,AO374/AO354*100)</f>
        <v>2.2444216003734641E-2</v>
      </c>
      <c r="AQ374" s="651"/>
      <c r="AR374" s="772">
        <v>47.327267357399997</v>
      </c>
      <c r="AS374" s="737">
        <f>+IF(AR354=0,0,AR374/AR354*100)</f>
        <v>4.0038572332735091E-2</v>
      </c>
      <c r="AT374" s="772">
        <v>6.6569409040000007</v>
      </c>
      <c r="AU374" s="737">
        <f>+IF(AT354=0,0,AT374/AT354*100)</f>
        <v>6.3555539328372185E-2</v>
      </c>
      <c r="AV374" s="772">
        <v>5.6832219422999994</v>
      </c>
      <c r="AW374" s="737">
        <f>+IF(AV354=0,0,AV374/AV354*100)</f>
        <v>5.1281265692190901E-2</v>
      </c>
      <c r="AX374" s="772">
        <v>4.5153065015000005</v>
      </c>
      <c r="AY374" s="737">
        <f>+IF(AX354=0,0,AX374/AX354*100)</f>
        <v>3.6403374016644979E-2</v>
      </c>
      <c r="AZ374" s="772">
        <f t="shared" si="374"/>
        <v>16.8554693478</v>
      </c>
      <c r="BA374" s="737">
        <f>+IF(AZ354=0,0,AZ374/AZ354*100)</f>
        <v>4.9633007584458592E-2</v>
      </c>
      <c r="BB374" s="772">
        <v>2.8368472680999997</v>
      </c>
      <c r="BC374" s="737">
        <f>+IF(BB354=0,0,BB374/BB354*100)</f>
        <v>2.6985068516799788E-2</v>
      </c>
      <c r="BD374" s="772">
        <v>1.2157375723999999</v>
      </c>
      <c r="BE374" s="737">
        <f>+IF(BD354=0,0,BD374/BD354*100)</f>
        <v>1.5023344544866521E-2</v>
      </c>
      <c r="BF374" s="772">
        <v>0.82219679290000003</v>
      </c>
      <c r="BG374" s="737">
        <f>+IF(BF354=0,0,BF374/BF354*100)</f>
        <v>9.2943142791837973E-3</v>
      </c>
      <c r="BH374" s="772">
        <f t="shared" si="375"/>
        <v>4.8747816333999996</v>
      </c>
      <c r="BI374" s="737">
        <f>+IF(BH354=0,0,BH374/BH354*100)</f>
        <v>1.7757982945551129E-2</v>
      </c>
      <c r="BJ374" s="772">
        <f t="shared" si="346"/>
        <v>21.730250981200001</v>
      </c>
      <c r="BK374" s="737">
        <f>+IF(BJ354=0,0,BJ374/BJ354*100)</f>
        <v>3.5384710422006964E-2</v>
      </c>
      <c r="BL374" s="772">
        <v>0.65909980899999998</v>
      </c>
      <c r="BM374" s="737">
        <f>+IF(BL354=0,0,BL374/BL354*100)</f>
        <v>8.0948161151677619E-3</v>
      </c>
      <c r="BN374" s="772">
        <v>0.75274861040000007</v>
      </c>
      <c r="BO374" s="737">
        <f>+IF(BN354=0,0,BN374/BN354*100)</f>
        <v>1.3763014082892731E-2</v>
      </c>
      <c r="BP374" s="772">
        <v>0.75435325320000002</v>
      </c>
      <c r="BQ374" s="737">
        <f>+IF(BP354=0,0,BP374/BP354*100)</f>
        <v>6.418122801707218E-3</v>
      </c>
      <c r="BR374" s="772">
        <f t="shared" si="376"/>
        <v>2.1662016726000002</v>
      </c>
      <c r="BS374" s="737">
        <f>+IF(BR354=0,0,BR374/BR354*100)</f>
        <v>8.5400900533741005E-3</v>
      </c>
      <c r="BT374" s="772">
        <v>4.7884833031999996</v>
      </c>
      <c r="BU374" s="737">
        <f>+IF(BT354=0,0,BT374/BT354*100)</f>
        <v>4.4024308596211578E-2</v>
      </c>
      <c r="BV374" s="772">
        <v>7.1550064736000003</v>
      </c>
      <c r="BW374" s="737">
        <f>+IF(BV354=0,0,BV374/BV354*100)</f>
        <v>7.006715923391299E-2</v>
      </c>
      <c r="BX374" s="772">
        <v>11.4873249268</v>
      </c>
      <c r="BY374" s="737">
        <f>+IF(BX354=0,0,BX374/BX354*100)</f>
        <v>0.11110533986932154</v>
      </c>
      <c r="BZ374" s="772">
        <f t="shared" si="377"/>
        <v>23.430814703599999</v>
      </c>
      <c r="CA374" s="737">
        <f>+IF(BZ354=0,0,BZ374/BZ354*100)</f>
        <v>7.455471279789079E-2</v>
      </c>
      <c r="CB374" s="772">
        <f t="shared" si="347"/>
        <v>25.597016376199999</v>
      </c>
      <c r="CC374" s="737">
        <f>+IF(CB354=0,0,CB374/CB354*100)</f>
        <v>4.5070907331672211E-2</v>
      </c>
      <c r="CE374" s="772">
        <f t="shared" si="348"/>
        <v>69.192479882768424</v>
      </c>
      <c r="CF374" s="737">
        <f>+IF(CE354=0,0,CE374/CE354*100)</f>
        <v>3.5864678299009675E-2</v>
      </c>
      <c r="CG374" s="772">
        <v>9.7619053266000009</v>
      </c>
      <c r="CH374" s="737">
        <f>+IF(CG354=0,0,CG374/CG354*100)</f>
        <v>8.1100979371855439E-2</v>
      </c>
      <c r="CI374" s="772">
        <v>-1.768289105</v>
      </c>
      <c r="CJ374" s="737">
        <f>+IF(CI354=0,0,CI374/CI354*100)</f>
        <v>-1.4756091890882249E-2</v>
      </c>
      <c r="CK374" s="772">
        <v>8.6407542655</v>
      </c>
      <c r="CL374" s="737">
        <f>+IF(CK354=0,0,CK374/CK354*100)</f>
        <v>6.8254272165102478E-2</v>
      </c>
      <c r="CM374" s="772">
        <f t="shared" si="378"/>
        <v>16.6343704871</v>
      </c>
      <c r="CN374" s="737">
        <f>+IF(CM354=0,0,CM374/CM354*100)</f>
        <v>4.5350179209120524E-2</v>
      </c>
      <c r="CO374" s="772">
        <v>6.1731987712000009</v>
      </c>
      <c r="CP374" s="737">
        <f>+IF(CO354=0,0,CO374/CO354*100)</f>
        <v>4.9429895278326558E-2</v>
      </c>
      <c r="CQ374" s="772">
        <v>0.97791052850000004</v>
      </c>
      <c r="CR374" s="737">
        <f>+IF(CQ354=0,0,CQ374/CQ354*100)</f>
        <v>6.8560691563382117E-3</v>
      </c>
      <c r="CS374" s="772">
        <v>0.67451457300000006</v>
      </c>
      <c r="CT374" s="737">
        <f>+IF(CS354=0,0,CS374/CS354*100)</f>
        <v>4.1488692204252981E-3</v>
      </c>
      <c r="CU374" s="772">
        <f t="shared" si="379"/>
        <v>7.8256238727000005</v>
      </c>
      <c r="CV374" s="737">
        <f>+IF(CU354=0,0,CU374/CU354*100)</f>
        <v>1.8194886449101132E-2</v>
      </c>
      <c r="CW374" s="772">
        <f t="shared" si="349"/>
        <v>24.4599943598</v>
      </c>
      <c r="CX374" s="737">
        <f>+IF(CW354=0,0,CW374/CW354*100)</f>
        <v>3.069398904725407E-2</v>
      </c>
      <c r="CY374" s="772">
        <v>0.70879697730000002</v>
      </c>
      <c r="CZ374" s="737">
        <f>+IF(CY354=0,0,CY374/CY354*100)</f>
        <v>4.4505814732243793E-3</v>
      </c>
      <c r="DA374" s="772">
        <v>0.75347290870000005</v>
      </c>
      <c r="DB374" s="737">
        <f>+IF(DA354=0,0,DA374/DA354*100)</f>
        <v>4.5701529747552662E-3</v>
      </c>
      <c r="DC374" s="772">
        <v>0.80702886249999994</v>
      </c>
      <c r="DD374" s="737">
        <f>+IF(DC354=0,0,DC374/DC354*100)</f>
        <v>4.5950976914250433E-3</v>
      </c>
      <c r="DE374" s="772">
        <f t="shared" si="380"/>
        <v>2.2692987484999998</v>
      </c>
      <c r="DF374" s="737">
        <f>+IF(DE354=0,0,DE374/DE354*100)</f>
        <v>4.5408148676664021E-3</v>
      </c>
      <c r="DG374" s="772">
        <v>15.360673607773441</v>
      </c>
      <c r="DH374" s="737">
        <f>+IF(DG354=0,0,DG374/DG354*100)</f>
        <v>7.3454860273593284E-2</v>
      </c>
      <c r="DI374" s="772">
        <v>15.112837684751998</v>
      </c>
      <c r="DJ374" s="737">
        <f>+IF(DI354=0,0,DI374/DI354*100)</f>
        <v>6.5540556553030649E-2</v>
      </c>
      <c r="DK374" s="772">
        <v>11.989675481942998</v>
      </c>
      <c r="DL374" s="737">
        <f>+IF(DK354=0,0,DK374/DK354*100)</f>
        <v>6.2152876957953629E-2</v>
      </c>
      <c r="DM374" s="772">
        <f t="shared" si="381"/>
        <v>42.463186774468433</v>
      </c>
      <c r="DN374" s="737">
        <f>+IF(DM354=0,0,DM374/DM354*100)</f>
        <v>6.7123697812730393E-2</v>
      </c>
      <c r="DO374" s="772">
        <f t="shared" si="350"/>
        <v>44.732485522968432</v>
      </c>
      <c r="DP374" s="737">
        <f>+IF(DO354=0,0,DO374/DO354*100)</f>
        <v>3.9503529778273108E-2</v>
      </c>
      <c r="DR374" s="772">
        <f t="shared" si="351"/>
        <v>121.13409572344244</v>
      </c>
      <c r="DS374" s="737">
        <f>+IF(DR354=0,0,DR374/DR354*100)</f>
        <v>4.8736918996080791E-2</v>
      </c>
      <c r="DT374" s="772">
        <v>9.583187329885785</v>
      </c>
      <c r="DU374" s="737">
        <f>+IF(DT354=0,0,DT374/DT354*100)</f>
        <v>4.7345350259988879E-2</v>
      </c>
      <c r="DV374" s="772">
        <v>9.5801892879134272</v>
      </c>
      <c r="DW374" s="737">
        <f>+IF(DV354=0,0,DV374/DV354*100)</f>
        <v>4.7338268542578152E-2</v>
      </c>
      <c r="DX374" s="772">
        <v>9.6188368102930717</v>
      </c>
      <c r="DY374" s="737">
        <f>+IF(DX354=0,0,DX374/DX354*100)</f>
        <v>4.7368830220729775E-2</v>
      </c>
      <c r="DZ374" s="772">
        <f t="shared" si="382"/>
        <v>28.782213428092284</v>
      </c>
      <c r="EA374" s="737">
        <f>+IF(DZ354=0,0,DZ374/DZ354*100)</f>
        <v>4.7350836353436586E-2</v>
      </c>
      <c r="EB374" s="772">
        <v>9.5868592975610696</v>
      </c>
      <c r="EC374" s="737">
        <f>+IF(EB354=0,0,EB374/EB354*100)</f>
        <v>4.7361747439771479E-2</v>
      </c>
      <c r="ED374" s="772">
        <v>9.5279047806402488</v>
      </c>
      <c r="EE374" s="737">
        <f>+IF(ED354=0,0,ED374/ED354*100)</f>
        <v>4.7343778043230207E-2</v>
      </c>
      <c r="EF374" s="772">
        <v>10.258187394773071</v>
      </c>
      <c r="EG374" s="737">
        <f>+IF(EF354=0,0,EF374/EF354*100)</f>
        <v>5.0973786959922912E-2</v>
      </c>
      <c r="EH374" s="772">
        <f t="shared" si="383"/>
        <v>29.372951472974389</v>
      </c>
      <c r="EI374" s="737">
        <f>+IF(EH354=0,0,EH374/EH354*100)</f>
        <v>4.8557436863432349E-2</v>
      </c>
      <c r="EJ374" s="772">
        <f t="shared" si="352"/>
        <v>58.155164901066669</v>
      </c>
      <c r="EK374" s="737">
        <f>+IF(EJ354=0,0,EJ374/EJ354*100)</f>
        <v>4.7952674738190336E-2</v>
      </c>
      <c r="EL374" s="772">
        <v>10.55968836936839</v>
      </c>
      <c r="EM374" s="737">
        <f>+IF(EL354=0,0,EL374/EL354*100)</f>
        <v>4.9141308127528101E-2</v>
      </c>
      <c r="EN374" s="772">
        <v>10.451668771114749</v>
      </c>
      <c r="EO374" s="737">
        <f>+IF(EN354=0,0,EN374/EN354*100)</f>
        <v>4.9126495357583913E-2</v>
      </c>
      <c r="EP374" s="772">
        <v>10.504846073738392</v>
      </c>
      <c r="EQ374" s="737">
        <f>+IF(EP354=0,0,EP374/EP354*100)</f>
        <v>4.9344577757438945E-2</v>
      </c>
      <c r="ER374" s="772">
        <f t="shared" si="384"/>
        <v>31.51620321422153</v>
      </c>
      <c r="ES374" s="737">
        <f>+IF(ER354=0,0,ER374/ER354*100)</f>
        <v>4.9203947918056774E-2</v>
      </c>
      <c r="ET374" s="772">
        <v>10.508793798541106</v>
      </c>
      <c r="EU374" s="737">
        <f>+IF(ET354=0,0,ET374/ET354*100)</f>
        <v>4.9622011730687775E-2</v>
      </c>
      <c r="EV374" s="772">
        <v>10.417681594413391</v>
      </c>
      <c r="EW374" s="737">
        <f>+IF(EV354=0,0,EV374/EV354*100)</f>
        <v>4.986054122814073E-2</v>
      </c>
      <c r="EX374" s="772">
        <v>10.536252215199749</v>
      </c>
      <c r="EY374" s="737">
        <f>+IF(EX354=0,0,EX374/EX354*100)</f>
        <v>4.9823357119654972E-2</v>
      </c>
      <c r="EZ374" s="772">
        <f t="shared" si="385"/>
        <v>31.462727608154246</v>
      </c>
      <c r="FA374" s="737">
        <f>+IF(EZ354=0,0,EZ374/EZ354*100)</f>
        <v>4.9768197381981648E-2</v>
      </c>
      <c r="FB374" s="772">
        <f t="shared" si="353"/>
        <v>62.978930822375773</v>
      </c>
      <c r="FC374" s="737">
        <f>+IF(FB354=0,0,FB374/FB354*100)</f>
        <v>4.9484224686474211E-2</v>
      </c>
      <c r="FD374" s="772">
        <v>94.263798851483898</v>
      </c>
      <c r="FE374" s="737">
        <f>+IF(FD354=0,0,FD374/FD354*100)</f>
        <v>4.9999258738338402E-2</v>
      </c>
      <c r="FF374" s="772">
        <v>98.132107490301394</v>
      </c>
      <c r="FG374" s="737">
        <f>+IF(FF354=0,0,FF374/FF354*100)</f>
        <v>5.0000018698023153E-2</v>
      </c>
      <c r="FH374" s="772">
        <v>83.225224276769367</v>
      </c>
      <c r="FI374" s="737">
        <f>+IF(FH354=0,0,FH374/FH354*100)</f>
        <v>4.9833350080626941E-2</v>
      </c>
      <c r="FJ374" s="772">
        <v>109.65134802081516</v>
      </c>
      <c r="FK374" s="737">
        <f>+IF(FJ354=0,0,FJ374/FJ354*100)</f>
        <v>4.5953082251877324E-2</v>
      </c>
    </row>
    <row r="375" spans="2:167" s="648" customFormat="1" ht="13.5" customHeight="1">
      <c r="B375" s="769"/>
      <c r="C375" s="771" t="s">
        <v>4804</v>
      </c>
      <c r="D375" s="769"/>
      <c r="E375" s="772">
        <f t="shared" si="340"/>
        <v>0</v>
      </c>
      <c r="F375" s="737">
        <f>+IF(E354=0,0,E375/E354*100)</f>
        <v>0</v>
      </c>
      <c r="G375" s="772">
        <v>0</v>
      </c>
      <c r="H375" s="737">
        <f>+IF(G354=0,0,G375/G354*100)</f>
        <v>0</v>
      </c>
      <c r="I375" s="772">
        <v>0</v>
      </c>
      <c r="J375" s="737">
        <f>+IF(I354=0,0,I375/I354*100)</f>
        <v>0</v>
      </c>
      <c r="K375" s="772">
        <v>0</v>
      </c>
      <c r="L375" s="737">
        <f>+IF(K354=0,0,K375/K354*100)</f>
        <v>0</v>
      </c>
      <c r="M375" s="772">
        <f t="shared" si="370"/>
        <v>0</v>
      </c>
      <c r="N375" s="737">
        <f>+IF(M354=0,0,M375/M354*100)</f>
        <v>0</v>
      </c>
      <c r="O375" s="772">
        <v>0</v>
      </c>
      <c r="P375" s="737">
        <f>+IF(O354=0,0,O375/O354*100)</f>
        <v>0</v>
      </c>
      <c r="Q375" s="772">
        <v>0</v>
      </c>
      <c r="R375" s="737">
        <f>+IF(Q354=0,0,Q375/Q354*100)</f>
        <v>0</v>
      </c>
      <c r="S375" s="772">
        <v>0</v>
      </c>
      <c r="T375" s="737">
        <f>+IF(S354=0,0,S375/S354*100)</f>
        <v>0</v>
      </c>
      <c r="U375" s="772">
        <f t="shared" si="371"/>
        <v>0</v>
      </c>
      <c r="V375" s="737">
        <f>+IF(U354=0,0,U375/U354*100)</f>
        <v>0</v>
      </c>
      <c r="W375" s="772">
        <f t="shared" si="342"/>
        <v>0</v>
      </c>
      <c r="X375" s="737">
        <f>+IF(W354=0,0,W375/W354*100)</f>
        <v>0</v>
      </c>
      <c r="Y375" s="772">
        <v>0</v>
      </c>
      <c r="Z375" s="737">
        <f>+IF(Y354=0,0,Y375/Y354*100)</f>
        <v>0</v>
      </c>
      <c r="AA375" s="772">
        <v>0</v>
      </c>
      <c r="AB375" s="737">
        <f>+IF(AA354=0,0,AA375/AA354*100)</f>
        <v>0</v>
      </c>
      <c r="AC375" s="772">
        <v>0</v>
      </c>
      <c r="AD375" s="737">
        <f>+IF(AC354=0,0,AC375/AC354*100)</f>
        <v>0</v>
      </c>
      <c r="AE375" s="772">
        <f t="shared" si="372"/>
        <v>0</v>
      </c>
      <c r="AF375" s="737">
        <f>+IF(AE354=0,0,AE375/AE354*100)</f>
        <v>0</v>
      </c>
      <c r="AG375" s="772">
        <v>0</v>
      </c>
      <c r="AH375" s="737">
        <f>+IF(AG354=0,0,AG375/AG354*100)</f>
        <v>0</v>
      </c>
      <c r="AI375" s="772">
        <v>0</v>
      </c>
      <c r="AJ375" s="737">
        <f>+IF(AI354=0,0,AI375/AI354*100)</f>
        <v>0</v>
      </c>
      <c r="AK375" s="772">
        <v>0</v>
      </c>
      <c r="AL375" s="737">
        <f>+IF(AK354=0,0,AK375/AK354*100)</f>
        <v>0</v>
      </c>
      <c r="AM375" s="772">
        <f t="shared" si="373"/>
        <v>0</v>
      </c>
      <c r="AN375" s="737">
        <f>+IF(AM354=0,0,AM375/AM354*100)</f>
        <v>0</v>
      </c>
      <c r="AO375" s="772">
        <f t="shared" si="345"/>
        <v>0</v>
      </c>
      <c r="AP375" s="737">
        <f>+IF(AO354=0,0,AO375/AO354*100)</f>
        <v>0</v>
      </c>
      <c r="AQ375" s="651"/>
      <c r="AR375" s="772">
        <v>94.551839506000007</v>
      </c>
      <c r="AS375" s="737">
        <f>+IF(AR354=0,0,AR375/AR354*100)</f>
        <v>7.9990265160792398E-2</v>
      </c>
      <c r="AT375" s="772">
        <v>0</v>
      </c>
      <c r="AU375" s="737">
        <f>+IF(AT354=0,0,AT375/AT354*100)</f>
        <v>0</v>
      </c>
      <c r="AV375" s="772">
        <v>0</v>
      </c>
      <c r="AW375" s="737">
        <f>+IF(AV354=0,0,AV375/AV354*100)</f>
        <v>0</v>
      </c>
      <c r="AX375" s="772">
        <v>0</v>
      </c>
      <c r="AY375" s="737">
        <f>+IF(AX354=0,0,AX375/AX354*100)</f>
        <v>0</v>
      </c>
      <c r="AZ375" s="772">
        <f t="shared" si="374"/>
        <v>0</v>
      </c>
      <c r="BA375" s="737">
        <f>+IF(AZ354=0,0,AZ375/AZ354*100)</f>
        <v>0</v>
      </c>
      <c r="BB375" s="772">
        <v>0</v>
      </c>
      <c r="BC375" s="737">
        <f>+IF(BB354=0,0,BB375/BB354*100)</f>
        <v>0</v>
      </c>
      <c r="BD375" s="772">
        <v>0</v>
      </c>
      <c r="BE375" s="737">
        <f>+IF(BD354=0,0,BD375/BD354*100)</f>
        <v>0</v>
      </c>
      <c r="BF375" s="772">
        <v>94.551839506000007</v>
      </c>
      <c r="BG375" s="737">
        <f>+IF(BF354=0,0,BF375/BF354*100)</f>
        <v>1.0688371927894327</v>
      </c>
      <c r="BH375" s="772">
        <f t="shared" si="375"/>
        <v>94.551839506000007</v>
      </c>
      <c r="BI375" s="737">
        <f>+IF(BH354=0,0,BH375/BH354*100)</f>
        <v>0.34443593163514769</v>
      </c>
      <c r="BJ375" s="772">
        <f t="shared" si="346"/>
        <v>94.551839506000007</v>
      </c>
      <c r="BK375" s="737">
        <f>+IF(BJ354=0,0,BJ375/BJ354*100)</f>
        <v>0.15396460278725832</v>
      </c>
      <c r="BL375" s="772">
        <v>0</v>
      </c>
      <c r="BM375" s="737">
        <f>+IF(BL354=0,0,BL375/BL354*100)</f>
        <v>0</v>
      </c>
      <c r="BN375" s="772">
        <v>0</v>
      </c>
      <c r="BO375" s="737">
        <f>+IF(BN354=0,0,BN375/BN354*100)</f>
        <v>0</v>
      </c>
      <c r="BP375" s="772">
        <v>0</v>
      </c>
      <c r="BQ375" s="737">
        <f>+IF(BP354=0,0,BP375/BP354*100)</f>
        <v>0</v>
      </c>
      <c r="BR375" s="772">
        <f t="shared" si="376"/>
        <v>0</v>
      </c>
      <c r="BS375" s="737">
        <f>+IF(BR354=0,0,BR375/BR354*100)</f>
        <v>0</v>
      </c>
      <c r="BT375" s="772">
        <v>0</v>
      </c>
      <c r="BU375" s="737">
        <f>+IF(BT354=0,0,BT375/BT354*100)</f>
        <v>0</v>
      </c>
      <c r="BV375" s="772">
        <v>0</v>
      </c>
      <c r="BW375" s="737">
        <f>+IF(BV354=0,0,BV375/BV354*100)</f>
        <v>0</v>
      </c>
      <c r="BX375" s="772">
        <v>0</v>
      </c>
      <c r="BY375" s="737">
        <f>+IF(BX354=0,0,BX375/BX354*100)</f>
        <v>0</v>
      </c>
      <c r="BZ375" s="772">
        <f t="shared" si="377"/>
        <v>0</v>
      </c>
      <c r="CA375" s="737">
        <f>+IF(BZ354=0,0,BZ375/BZ354*100)</f>
        <v>0</v>
      </c>
      <c r="CB375" s="772">
        <f t="shared" si="347"/>
        <v>0</v>
      </c>
      <c r="CC375" s="737">
        <f>+IF(CB354=0,0,CB375/CB354*100)</f>
        <v>0</v>
      </c>
      <c r="CE375" s="772">
        <f t="shared" si="348"/>
        <v>0</v>
      </c>
      <c r="CF375" s="737">
        <f>+IF(CE354=0,0,CE375/CE354*100)</f>
        <v>0</v>
      </c>
      <c r="CG375" s="772">
        <v>0</v>
      </c>
      <c r="CH375" s="737">
        <f>+IF(CG354=0,0,CG375/CG354*100)</f>
        <v>0</v>
      </c>
      <c r="CI375" s="772">
        <v>0</v>
      </c>
      <c r="CJ375" s="737">
        <f>+IF(CI354=0,0,CI375/CI354*100)</f>
        <v>0</v>
      </c>
      <c r="CK375" s="772">
        <v>0</v>
      </c>
      <c r="CL375" s="737">
        <f>+IF(CK354=0,0,CK375/CK354*100)</f>
        <v>0</v>
      </c>
      <c r="CM375" s="772">
        <f t="shared" si="378"/>
        <v>0</v>
      </c>
      <c r="CN375" s="737">
        <f>+IF(CM354=0,0,CM375/CM354*100)</f>
        <v>0</v>
      </c>
      <c r="CO375" s="772">
        <v>0</v>
      </c>
      <c r="CP375" s="737">
        <f>+IF(CO354=0,0,CO375/CO354*100)</f>
        <v>0</v>
      </c>
      <c r="CQ375" s="772">
        <v>0</v>
      </c>
      <c r="CR375" s="737">
        <f>+IF(CQ354=0,0,CQ375/CQ354*100)</f>
        <v>0</v>
      </c>
      <c r="CS375" s="772">
        <v>0</v>
      </c>
      <c r="CT375" s="737">
        <f>+IF(CS354=0,0,CS375/CS354*100)</f>
        <v>0</v>
      </c>
      <c r="CU375" s="772">
        <f t="shared" si="379"/>
        <v>0</v>
      </c>
      <c r="CV375" s="737">
        <f>+IF(CU354=0,0,CU375/CU354*100)</f>
        <v>0</v>
      </c>
      <c r="CW375" s="772">
        <f t="shared" si="349"/>
        <v>0</v>
      </c>
      <c r="CX375" s="737">
        <f>+IF(CW354=0,0,CW375/CW354*100)</f>
        <v>0</v>
      </c>
      <c r="CY375" s="772">
        <v>0</v>
      </c>
      <c r="CZ375" s="737">
        <f>+IF(CY354=0,0,CY375/CY354*100)</f>
        <v>0</v>
      </c>
      <c r="DA375" s="772">
        <v>0</v>
      </c>
      <c r="DB375" s="737">
        <f>+IF(DA354=0,0,DA375/DA354*100)</f>
        <v>0</v>
      </c>
      <c r="DC375" s="772">
        <v>0</v>
      </c>
      <c r="DD375" s="737">
        <f>+IF(DC354=0,0,DC375/DC354*100)</f>
        <v>0</v>
      </c>
      <c r="DE375" s="772">
        <f t="shared" si="380"/>
        <v>0</v>
      </c>
      <c r="DF375" s="737">
        <f>+IF(DE354=0,0,DE375/DE354*100)</f>
        <v>0</v>
      </c>
      <c r="DG375" s="772">
        <v>0</v>
      </c>
      <c r="DH375" s="737">
        <f>+IF(DG354=0,0,DG375/DG354*100)</f>
        <v>0</v>
      </c>
      <c r="DI375" s="772">
        <v>0</v>
      </c>
      <c r="DJ375" s="737">
        <f>+IF(DI354=0,0,DI375/DI354*100)</f>
        <v>0</v>
      </c>
      <c r="DK375" s="772">
        <v>0</v>
      </c>
      <c r="DL375" s="737">
        <f>+IF(DK354=0,0,DK375/DK354*100)</f>
        <v>0</v>
      </c>
      <c r="DM375" s="772">
        <f t="shared" si="381"/>
        <v>0</v>
      </c>
      <c r="DN375" s="737">
        <f>+IF(DM354=0,0,DM375/DM354*100)</f>
        <v>0</v>
      </c>
      <c r="DO375" s="772">
        <f t="shared" si="350"/>
        <v>0</v>
      </c>
      <c r="DP375" s="737">
        <f>+IF(DO354=0,0,DO375/DO354*100)</f>
        <v>0</v>
      </c>
      <c r="DR375" s="772">
        <f t="shared" si="351"/>
        <v>0</v>
      </c>
      <c r="DS375" s="737">
        <f>+IF(DR354=0,0,DR375/DR354*100)</f>
        <v>0</v>
      </c>
      <c r="DT375" s="772">
        <v>0</v>
      </c>
      <c r="DU375" s="737">
        <f>+IF(DT354=0,0,DT375/DT354*100)</f>
        <v>0</v>
      </c>
      <c r="DV375" s="772">
        <v>0</v>
      </c>
      <c r="DW375" s="737">
        <f>+IF(DV354=0,0,DV375/DV354*100)</f>
        <v>0</v>
      </c>
      <c r="DX375" s="772">
        <v>0</v>
      </c>
      <c r="DY375" s="737">
        <f>+IF(DX354=0,0,DX375/DX354*100)</f>
        <v>0</v>
      </c>
      <c r="DZ375" s="772">
        <f t="shared" si="382"/>
        <v>0</v>
      </c>
      <c r="EA375" s="737">
        <f>+IF(DZ354=0,0,DZ375/DZ354*100)</f>
        <v>0</v>
      </c>
      <c r="EB375" s="772">
        <v>0</v>
      </c>
      <c r="EC375" s="737">
        <f>+IF(EB354=0,0,EB375/EB354*100)</f>
        <v>0</v>
      </c>
      <c r="ED375" s="772">
        <v>0</v>
      </c>
      <c r="EE375" s="737">
        <f>+IF(ED354=0,0,ED375/ED354*100)</f>
        <v>0</v>
      </c>
      <c r="EF375" s="772">
        <v>0</v>
      </c>
      <c r="EG375" s="737">
        <f>+IF(EF354=0,0,EF375/EF354*100)</f>
        <v>0</v>
      </c>
      <c r="EH375" s="772">
        <f t="shared" si="383"/>
        <v>0</v>
      </c>
      <c r="EI375" s="737">
        <f>+IF(EH354=0,0,EH375/EH354*100)</f>
        <v>0</v>
      </c>
      <c r="EJ375" s="772">
        <f t="shared" si="352"/>
        <v>0</v>
      </c>
      <c r="EK375" s="737">
        <f>+IF(EJ354=0,0,EJ375/EJ354*100)</f>
        <v>0</v>
      </c>
      <c r="EL375" s="772">
        <v>0</v>
      </c>
      <c r="EM375" s="737">
        <f>+IF(EL354=0,0,EL375/EL354*100)</f>
        <v>0</v>
      </c>
      <c r="EN375" s="772">
        <v>0</v>
      </c>
      <c r="EO375" s="737">
        <f>+IF(EN354=0,0,EN375/EN354*100)</f>
        <v>0</v>
      </c>
      <c r="EP375" s="772">
        <v>0</v>
      </c>
      <c r="EQ375" s="737">
        <f>+IF(EP354=0,0,EP375/EP354*100)</f>
        <v>0</v>
      </c>
      <c r="ER375" s="772">
        <f t="shared" si="384"/>
        <v>0</v>
      </c>
      <c r="ES375" s="737">
        <f>+IF(ER354=0,0,ER375/ER354*100)</f>
        <v>0</v>
      </c>
      <c r="ET375" s="772">
        <v>0</v>
      </c>
      <c r="EU375" s="737">
        <f>+IF(ET354=0,0,ET375/ET354*100)</f>
        <v>0</v>
      </c>
      <c r="EV375" s="772">
        <v>0</v>
      </c>
      <c r="EW375" s="737">
        <f>+IF(EV354=0,0,EV375/EV354*100)</f>
        <v>0</v>
      </c>
      <c r="EX375" s="772">
        <v>0</v>
      </c>
      <c r="EY375" s="737">
        <f>+IF(EX354=0,0,EX375/EX354*100)</f>
        <v>0</v>
      </c>
      <c r="EZ375" s="772">
        <f t="shared" si="385"/>
        <v>0</v>
      </c>
      <c r="FA375" s="737">
        <f>+IF(EZ354=0,0,EZ375/EZ354*100)</f>
        <v>0</v>
      </c>
      <c r="FB375" s="772">
        <f t="shared" si="353"/>
        <v>0</v>
      </c>
      <c r="FC375" s="737">
        <f>+IF(FB354=0,0,FB375/FB354*100)</f>
        <v>0</v>
      </c>
      <c r="FD375" s="772">
        <v>0</v>
      </c>
      <c r="FE375" s="737">
        <f>+IF(FD354=0,0,FD375/FD354*100)</f>
        <v>0</v>
      </c>
      <c r="FF375" s="772">
        <v>0</v>
      </c>
      <c r="FG375" s="737">
        <f>+IF(FF354=0,0,FF375/FF354*100)</f>
        <v>0</v>
      </c>
      <c r="FH375" s="772">
        <v>0</v>
      </c>
      <c r="FI375" s="737">
        <f>+IF(FH354=0,0,FH375/FH354*100)</f>
        <v>0</v>
      </c>
      <c r="FJ375" s="772">
        <v>0</v>
      </c>
      <c r="FK375" s="737">
        <f>+IF(FJ354=0,0,FJ375/FJ354*100)</f>
        <v>0</v>
      </c>
    </row>
    <row r="376" spans="2:167" s="648" customFormat="1" ht="13.5" customHeight="1">
      <c r="B376" s="769"/>
      <c r="C376" s="771" t="s">
        <v>4805</v>
      </c>
      <c r="D376" s="769"/>
      <c r="E376" s="772">
        <f t="shared" si="340"/>
        <v>5290.5688010252406</v>
      </c>
      <c r="F376" s="737">
        <f>+IF(E354=0,0,E376/E354*100)</f>
        <v>5.9308996737720516</v>
      </c>
      <c r="G376" s="772">
        <v>432.97086892803748</v>
      </c>
      <c r="H376" s="737">
        <f>+IF(G354=0,0,G376/G354*100)</f>
        <v>10.855725742605921</v>
      </c>
      <c r="I376" s="772">
        <v>471.45215329943039</v>
      </c>
      <c r="J376" s="737">
        <f>+IF(I354=0,0,I376/I354*100)</f>
        <v>7.679987118175406</v>
      </c>
      <c r="K376" s="772">
        <v>436.40169338504018</v>
      </c>
      <c r="L376" s="737">
        <f>+IF(K354=0,0,K376/K354*100)</f>
        <v>5.2266489431551886</v>
      </c>
      <c r="M376" s="772">
        <f t="shared" si="370"/>
        <v>1340.824715612508</v>
      </c>
      <c r="N376" s="737">
        <f>+IF(M354=0,0,M376/M354*100)</f>
        <v>7.2568522987726025</v>
      </c>
      <c r="O376" s="772">
        <v>423.7753502141104</v>
      </c>
      <c r="P376" s="737">
        <f>+IF(O354=0,0,O376/O354*100)</f>
        <v>15.289438921670035</v>
      </c>
      <c r="Q376" s="772">
        <v>428.2639089952209</v>
      </c>
      <c r="R376" s="737">
        <f>+IF(Q354=0,0,Q376/Q354*100)</f>
        <v>10.571775196653286</v>
      </c>
      <c r="S376" s="772">
        <v>444.36602991700079</v>
      </c>
      <c r="T376" s="737">
        <f>+IF(S354=0,0,S376/S354*100)</f>
        <v>6.6847464429827186</v>
      </c>
      <c r="U376" s="772">
        <f t="shared" si="371"/>
        <v>1296.405289126332</v>
      </c>
      <c r="V376" s="737">
        <f>+IF(U354=0,0,U376/U354*100)</f>
        <v>9.6242741092282937</v>
      </c>
      <c r="W376" s="772">
        <f t="shared" si="342"/>
        <v>2637.2300047388399</v>
      </c>
      <c r="X376" s="737">
        <f>+IF(W354=0,0,W376/W354*100)</f>
        <v>8.2550593847690568</v>
      </c>
      <c r="Y376" s="772">
        <v>455.18132143979352</v>
      </c>
      <c r="Z376" s="737">
        <f>+IF(Y354=0,0,Y376/Y354*100)</f>
        <v>5.7296329009244173</v>
      </c>
      <c r="AA376" s="772">
        <v>463.01363674124406</v>
      </c>
      <c r="AB376" s="737">
        <f>+IF(AA354=0,0,AA376/AA354*100)</f>
        <v>4.8718333585499147</v>
      </c>
      <c r="AC376" s="772">
        <v>452.75430385529546</v>
      </c>
      <c r="AD376" s="737">
        <f>+IF(AC354=0,0,AC376/AC354*100)</f>
        <v>4.2764075824321717</v>
      </c>
      <c r="AE376" s="772">
        <f t="shared" si="372"/>
        <v>1370.949262036333</v>
      </c>
      <c r="AF376" s="737">
        <f>+IF(AE354=0,0,AE376/AE354*100)</f>
        <v>4.8900503425582249</v>
      </c>
      <c r="AG376" s="772">
        <v>431.48583627654438</v>
      </c>
      <c r="AH376" s="737">
        <f>+IF(AG354=0,0,AG376/AG354*100)</f>
        <v>4.2238657701973326</v>
      </c>
      <c r="AI376" s="772">
        <v>415.30634182822354</v>
      </c>
      <c r="AJ376" s="737">
        <f>+IF(AI354=0,0,AI376/AI354*100)</f>
        <v>4.2345119251014731</v>
      </c>
      <c r="AK376" s="772">
        <v>435.59735614530001</v>
      </c>
      <c r="AL376" s="737">
        <f>+IF(AK354=0,0,AK376/AK354*100)</f>
        <v>4.7357413703468891</v>
      </c>
      <c r="AM376" s="772">
        <f t="shared" si="373"/>
        <v>1282.389534250068</v>
      </c>
      <c r="AN376" s="737">
        <f>+IF(AM354=0,0,AM376/AM354*100)</f>
        <v>4.3885644690356598</v>
      </c>
      <c r="AO376" s="772">
        <f t="shared" si="345"/>
        <v>2653.3387962864008</v>
      </c>
      <c r="AP376" s="737">
        <f>+IF(AO354=0,0,AO376/AO354*100)</f>
        <v>4.6341149868737652</v>
      </c>
      <c r="AQ376" s="651"/>
      <c r="AR376" s="772">
        <v>3953.1820816514005</v>
      </c>
      <c r="AS376" s="737">
        <f>+IF(AR354=0,0,AR376/AR354*100)</f>
        <v>3.3443673289944043</v>
      </c>
      <c r="AT376" s="772">
        <v>365.21972100959999</v>
      </c>
      <c r="AU376" s="737">
        <f>+IF(AT354=0,0,AT376/AT354*100)</f>
        <v>3.4868472886961275</v>
      </c>
      <c r="AV376" s="772">
        <v>245.3207849353</v>
      </c>
      <c r="AW376" s="737">
        <f>+IF(AV354=0,0,AV376/AV354*100)</f>
        <v>2.2135965267252384</v>
      </c>
      <c r="AX376" s="772">
        <v>318.89570950660004</v>
      </c>
      <c r="AY376" s="737">
        <f>+IF(AX354=0,0,AX376/AX354*100)</f>
        <v>2.5710059287482738</v>
      </c>
      <c r="AZ376" s="772">
        <f t="shared" si="374"/>
        <v>929.43621545150006</v>
      </c>
      <c r="BA376" s="737">
        <f>+IF(AZ354=0,0,AZ376/AZ354*100)</f>
        <v>2.7368395254324875</v>
      </c>
      <c r="BB376" s="772">
        <v>318.71563543590003</v>
      </c>
      <c r="BC376" s="737">
        <f>+IF(BB354=0,0,BB376/BB354*100)</f>
        <v>3.0317329227855963</v>
      </c>
      <c r="BD376" s="772">
        <v>330.66122537230001</v>
      </c>
      <c r="BE376" s="737">
        <f>+IF(BD354=0,0,BD376/BD354*100)</f>
        <v>4.0861100530019474</v>
      </c>
      <c r="BF376" s="772">
        <v>331.75186258590003</v>
      </c>
      <c r="BG376" s="737">
        <f>+IF(BF354=0,0,BF376/BF354*100)</f>
        <v>3.750204452515995</v>
      </c>
      <c r="BH376" s="772">
        <f t="shared" si="375"/>
        <v>981.12872339410001</v>
      </c>
      <c r="BI376" s="737">
        <f>+IF(BH354=0,0,BH376/BH354*100)</f>
        <v>3.5740815584535026</v>
      </c>
      <c r="BJ376" s="772">
        <f t="shared" si="346"/>
        <v>1910.5649388456</v>
      </c>
      <c r="BK376" s="737">
        <f>+IF(BJ354=0,0,BJ376/BJ354*100)</f>
        <v>3.1110909469927206</v>
      </c>
      <c r="BL376" s="772">
        <v>328.78039956800001</v>
      </c>
      <c r="BM376" s="737">
        <f>+IF(BL354=0,0,BL376/BL354*100)</f>
        <v>4.0379572872465239</v>
      </c>
      <c r="BN376" s="772">
        <v>333.6086272</v>
      </c>
      <c r="BO376" s="737">
        <f>+IF(BN354=0,0,BN376/BN354*100)</f>
        <v>6.0995931057093191</v>
      </c>
      <c r="BP376" s="772">
        <v>354.06935566099997</v>
      </c>
      <c r="BQ376" s="737">
        <f>+IF(BP354=0,0,BP376/BP354*100)</f>
        <v>3.0124621260845204</v>
      </c>
      <c r="BR376" s="772">
        <f t="shared" si="376"/>
        <v>1016.458382429</v>
      </c>
      <c r="BS376" s="737">
        <f>+IF(BR354=0,0,BR376/BR354*100)</f>
        <v>4.0073120759027105</v>
      </c>
      <c r="BT376" s="772">
        <v>346.29821853090004</v>
      </c>
      <c r="BU376" s="737">
        <f>+IF(BT354=0,0,BT376/BT354*100)</f>
        <v>3.1837930036708117</v>
      </c>
      <c r="BV376" s="772">
        <v>345.97412375179999</v>
      </c>
      <c r="BW376" s="737">
        <f>+IF(BV354=0,0,BV376/BV354*100)</f>
        <v>3.3880366299003435</v>
      </c>
      <c r="BX376" s="772">
        <v>333.88641809410001</v>
      </c>
      <c r="BY376" s="737">
        <f>+IF(BX354=0,0,BX376/BX354*100)</f>
        <v>3.2293474935621318</v>
      </c>
      <c r="BZ376" s="772">
        <f t="shared" si="377"/>
        <v>1026.1587603768</v>
      </c>
      <c r="CA376" s="737">
        <f>+IF(BZ354=0,0,BZ376/BZ354*100)</f>
        <v>3.2651434716513488</v>
      </c>
      <c r="CB376" s="772">
        <f t="shared" si="347"/>
        <v>2042.6171428058001</v>
      </c>
      <c r="CC376" s="737">
        <f>+IF(CB354=0,0,CB376/CB354*100)</f>
        <v>3.5966148008986205</v>
      </c>
      <c r="CE376" s="772">
        <f t="shared" si="348"/>
        <v>5534.6674861230758</v>
      </c>
      <c r="CF376" s="737">
        <f>+IF(CE354=0,0,CE376/CE354*100)</f>
        <v>2.868795412711123</v>
      </c>
      <c r="CG376" s="772">
        <v>344.41615870070001</v>
      </c>
      <c r="CH376" s="737">
        <f>+IF(CG354=0,0,CG376/CG354*100)</f>
        <v>2.8613766316711287</v>
      </c>
      <c r="CI376" s="772">
        <v>346.11641893199999</v>
      </c>
      <c r="CJ376" s="737">
        <f>+IF(CI354=0,0,CI376/CI354*100)</f>
        <v>2.8882865750075912</v>
      </c>
      <c r="CK376" s="772">
        <v>332.27795906250003</v>
      </c>
      <c r="CL376" s="737">
        <f>+IF(CK354=0,0,CK376/CK354*100)</f>
        <v>2.6247002929904881</v>
      </c>
      <c r="CM376" s="772">
        <f t="shared" si="378"/>
        <v>1022.8105366952</v>
      </c>
      <c r="CN376" s="737">
        <f>+IF(CM354=0,0,CM376/CM354*100)</f>
        <v>2.7884819069092805</v>
      </c>
      <c r="CO376" s="772">
        <v>477.2187888048</v>
      </c>
      <c r="CP376" s="737">
        <f>+IF(CO354=0,0,CO376/CO354*100)</f>
        <v>3.8211753144125131</v>
      </c>
      <c r="CQ376" s="772">
        <v>488.29699847000001</v>
      </c>
      <c r="CR376" s="737">
        <f>+IF(CQ354=0,0,CQ376/CQ354*100)</f>
        <v>3.4234195182230254</v>
      </c>
      <c r="CS376" s="772">
        <v>491.64611322699994</v>
      </c>
      <c r="CT376" s="737">
        <f>+IF(CS354=0,0,CS376/CS354*100)</f>
        <v>3.0240642799414075</v>
      </c>
      <c r="CU376" s="772">
        <f t="shared" si="379"/>
        <v>1457.1619005017999</v>
      </c>
      <c r="CV376" s="737">
        <f>+IF(CU354=0,0,CU376/CU354*100)</f>
        <v>3.3879593178606422</v>
      </c>
      <c r="CW376" s="772">
        <f t="shared" si="349"/>
        <v>2479.9724371969996</v>
      </c>
      <c r="CX376" s="737">
        <f>+IF(CW354=0,0,CW376/CW354*100)</f>
        <v>3.1120304324321642</v>
      </c>
      <c r="CY376" s="772">
        <v>473.56982181559999</v>
      </c>
      <c r="CZ376" s="737">
        <f>+IF(CY354=0,0,CY376/CY354*100)</f>
        <v>2.97357514598797</v>
      </c>
      <c r="DA376" s="772">
        <v>480.35743286579998</v>
      </c>
      <c r="DB376" s="737">
        <f>+IF(DA354=0,0,DA376/DA354*100)</f>
        <v>2.9135844506275594</v>
      </c>
      <c r="DC376" s="772">
        <v>497.24096431360005</v>
      </c>
      <c r="DD376" s="737">
        <f>+IF(DC354=0,0,DC376/DC354*100)</f>
        <v>2.8312132482119079</v>
      </c>
      <c r="DE376" s="772">
        <f t="shared" si="380"/>
        <v>1451.168218995</v>
      </c>
      <c r="DF376" s="737">
        <f>+IF(DE354=0,0,DE376/DE354*100)</f>
        <v>2.9037543993064383</v>
      </c>
      <c r="DG376" s="772">
        <v>522.00381215747348</v>
      </c>
      <c r="DH376" s="737">
        <f>+IF(DG354=0,0,DG376/DG354*100)</f>
        <v>2.4962262764899834</v>
      </c>
      <c r="DI376" s="772">
        <v>542.86933898347968</v>
      </c>
      <c r="DJ376" s="737">
        <f>+IF(DI354=0,0,DI376/DI354*100)</f>
        <v>2.3542870872259347</v>
      </c>
      <c r="DK376" s="772">
        <v>538.65367879012319</v>
      </c>
      <c r="DL376" s="737">
        <f>+IF(DK354=0,0,DK376/DK354*100)</f>
        <v>2.7923087552463222</v>
      </c>
      <c r="DM376" s="772">
        <f t="shared" si="381"/>
        <v>1603.5268299310765</v>
      </c>
      <c r="DN376" s="737">
        <f>+IF(DM354=0,0,DM376/DM354*100)</f>
        <v>2.5347756149007616</v>
      </c>
      <c r="DO376" s="772">
        <f t="shared" si="350"/>
        <v>3054.6950489260762</v>
      </c>
      <c r="DP376" s="737">
        <f>+IF(DO354=0,0,DO376/DO354*100)</f>
        <v>2.6976197592873437</v>
      </c>
      <c r="DR376" s="772">
        <f t="shared" si="351"/>
        <v>6999.2036025120624</v>
      </c>
      <c r="DS376" s="737">
        <f>+IF(DR354=0,0,DR376/DR354*100)</f>
        <v>2.8160495769209941</v>
      </c>
      <c r="DT376" s="772">
        <v>546.79535998180086</v>
      </c>
      <c r="DU376" s="737">
        <f>+IF(DT354=0,0,DT376/DT354*100)</f>
        <v>2.7014204092766709</v>
      </c>
      <c r="DV376" s="772">
        <v>557.11696682096567</v>
      </c>
      <c r="DW376" s="737">
        <f>+IF(DV354=0,0,DV376/DV354*100)</f>
        <v>2.7528634134891425</v>
      </c>
      <c r="DX376" s="772">
        <v>573.46751084901371</v>
      </c>
      <c r="DY376" s="737">
        <f>+IF(DX354=0,0,DX376/DX354*100)</f>
        <v>2.8240925274293929</v>
      </c>
      <c r="DZ376" s="772">
        <f t="shared" si="382"/>
        <v>1677.3798376517802</v>
      </c>
      <c r="EA376" s="737">
        <f>+IF(DZ354=0,0,DZ376/DZ354*100)</f>
        <v>2.7595284981690118</v>
      </c>
      <c r="EB376" s="772">
        <v>573.14587684112155</v>
      </c>
      <c r="EC376" s="737">
        <f>+IF(EB354=0,0,EB376/EB354*100)</f>
        <v>2.831499808493215</v>
      </c>
      <c r="ED376" s="772">
        <v>574.87105812355128</v>
      </c>
      <c r="EE376" s="737">
        <f>+IF(ED354=0,0,ED376/ED354*100)</f>
        <v>2.8565113113409413</v>
      </c>
      <c r="EF376" s="772">
        <v>576.66185230000588</v>
      </c>
      <c r="EG376" s="737">
        <f>+IF(EF354=0,0,EF376/EF354*100)</f>
        <v>2.8654807400021465</v>
      </c>
      <c r="EH376" s="772">
        <f t="shared" si="383"/>
        <v>1724.6787872646787</v>
      </c>
      <c r="EI376" s="737">
        <f>+IF(EH354=0,0,EH376/EH354*100)</f>
        <v>2.8511258529589418</v>
      </c>
      <c r="EJ376" s="772">
        <f t="shared" si="352"/>
        <v>3402.0586249164589</v>
      </c>
      <c r="EK376" s="737">
        <f>+IF(EJ354=0,0,EJ376/EJ354*100)</f>
        <v>2.8052161997718246</v>
      </c>
      <c r="EL376" s="772">
        <v>578.21177638812617</v>
      </c>
      <c r="EM376" s="737">
        <f>+IF(EL354=0,0,EL376/EL354*100)</f>
        <v>2.6908069701070003</v>
      </c>
      <c r="EN376" s="772">
        <v>579.96339828983753</v>
      </c>
      <c r="EO376" s="737">
        <f>+IF(EN354=0,0,EN376/EN354*100)</f>
        <v>2.7260306289457215</v>
      </c>
      <c r="EP376" s="772">
        <v>595.99167640340249</v>
      </c>
      <c r="EQ376" s="737">
        <f>+IF(EP354=0,0,EP376/EP354*100)</f>
        <v>2.7995610228497356</v>
      </c>
      <c r="ER376" s="772">
        <f t="shared" si="384"/>
        <v>1754.1668510813661</v>
      </c>
      <c r="ES376" s="737">
        <f>+IF(ER354=0,0,ER376/ER354*100)</f>
        <v>2.7386526794966648</v>
      </c>
      <c r="ET376" s="772">
        <v>606.22376377819353</v>
      </c>
      <c r="EU376" s="737">
        <f>+IF(ET354=0,0,ET376/ET354*100)</f>
        <v>2.8625590428655459</v>
      </c>
      <c r="EV376" s="772">
        <v>616.40597106765006</v>
      </c>
      <c r="EW376" s="737">
        <f>+IF(EV354=0,0,EV376/EV354*100)</f>
        <v>2.9502087441578508</v>
      </c>
      <c r="EX376" s="772">
        <v>620.34839166839356</v>
      </c>
      <c r="EY376" s="737">
        <f>+IF(EX354=0,0,EX376/EX354*100)</f>
        <v>2.9334756633966941</v>
      </c>
      <c r="EZ376" s="772">
        <f t="shared" si="385"/>
        <v>1842.9781265142371</v>
      </c>
      <c r="FA376" s="737">
        <f>+IF(EZ354=0,0,EZ376/EZ354*100)</f>
        <v>2.9152494441474821</v>
      </c>
      <c r="FB376" s="772">
        <f t="shared" si="353"/>
        <v>3597.1449775956035</v>
      </c>
      <c r="FC376" s="737">
        <f>+IF(FB354=0,0,FB376/FB354*100)</f>
        <v>2.8263726928485866</v>
      </c>
      <c r="FD376" s="772">
        <v>6476.8124405874305</v>
      </c>
      <c r="FE376" s="737">
        <f>+IF(FD354=0,0,FD376/FD354*100)</f>
        <v>3.4354208610543613</v>
      </c>
      <c r="FF376" s="772">
        <v>6807.5987124304811</v>
      </c>
      <c r="FG376" s="737">
        <f>+IF(FF354=0,0,FF376/FF354*100)</f>
        <v>3.4685901649855313</v>
      </c>
      <c r="FH376" s="772">
        <v>7039.6797544374804</v>
      </c>
      <c r="FI376" s="737">
        <f>+IF(FH354=0,0,FH376/FH354*100)</f>
        <v>4.2151983212655226</v>
      </c>
      <c r="FJ376" s="772">
        <v>8383.0571934296095</v>
      </c>
      <c r="FK376" s="737">
        <f>+IF(FJ354=0,0,FJ376/FJ354*100)</f>
        <v>3.5132018318528546</v>
      </c>
    </row>
    <row r="377" spans="2:167" s="648" customFormat="1" ht="13.5" customHeight="1">
      <c r="B377" s="769"/>
      <c r="C377" s="771" t="s">
        <v>4806</v>
      </c>
      <c r="D377" s="769"/>
      <c r="E377" s="772">
        <f t="shared" si="340"/>
        <v>164.71524900055414</v>
      </c>
      <c r="F377" s="737">
        <f>+IF(E354=0,0,E377/E354*100)</f>
        <v>0.18465115062360724</v>
      </c>
      <c r="G377" s="772">
        <v>11.573796604752435</v>
      </c>
      <c r="H377" s="737">
        <f>+IF(G354=0,0,G377/G354*100)</f>
        <v>0.29018571631150203</v>
      </c>
      <c r="I377" s="772">
        <v>22.025949723128875</v>
      </c>
      <c r="J377" s="737">
        <f>+IF(I354=0,0,I377/I354*100)</f>
        <v>0.35880419456218288</v>
      </c>
      <c r="K377" s="772">
        <v>5.6467394627794985</v>
      </c>
      <c r="L377" s="737">
        <f>+IF(K354=0,0,K377/K354*100)</f>
        <v>6.7629262885030045E-2</v>
      </c>
      <c r="M377" s="772">
        <f t="shared" si="370"/>
        <v>39.246485790660806</v>
      </c>
      <c r="N377" s="737">
        <f>+IF(M354=0,0,M377/M354*100)</f>
        <v>0.21241102383662411</v>
      </c>
      <c r="O377" s="772">
        <v>2.9564478590739771</v>
      </c>
      <c r="P377" s="737">
        <f>+IF(O354=0,0,O377/O354*100)</f>
        <v>0.10666601760478849</v>
      </c>
      <c r="Q377" s="772">
        <v>4.4797787626897954</v>
      </c>
      <c r="R377" s="737">
        <f>+IF(Q354=0,0,Q377/Q354*100)</f>
        <v>0.11058418189151357</v>
      </c>
      <c r="S377" s="772">
        <v>2.033744410468751</v>
      </c>
      <c r="T377" s="737">
        <f>+IF(S354=0,0,S377/S354*100)</f>
        <v>3.0594295689875914E-2</v>
      </c>
      <c r="U377" s="772">
        <f t="shared" si="371"/>
        <v>9.4699710322325235</v>
      </c>
      <c r="V377" s="737">
        <f>+IF(U354=0,0,U377/U354*100)</f>
        <v>7.0303320871267949E-2</v>
      </c>
      <c r="W377" s="772">
        <f t="shared" si="342"/>
        <v>48.716456822893328</v>
      </c>
      <c r="X377" s="737">
        <f>+IF(W354=0,0,W377/W354*100)</f>
        <v>0.15249229053434307</v>
      </c>
      <c r="Y377" s="772">
        <v>32.818165803441062</v>
      </c>
      <c r="Z377" s="737">
        <f>+IF(Y354=0,0,Y377/Y354*100)</f>
        <v>0.41310140306418508</v>
      </c>
      <c r="AA377" s="772">
        <v>18.056417461484379</v>
      </c>
      <c r="AB377" s="737">
        <f>+IF(AA354=0,0,AA377/AA354*100)</f>
        <v>0.18998977555800101</v>
      </c>
      <c r="AC377" s="772">
        <v>8.9937037501258725</v>
      </c>
      <c r="AD377" s="737">
        <f>+IF(AC354=0,0,AC377/AC354*100)</f>
        <v>8.4948376158295674E-2</v>
      </c>
      <c r="AE377" s="772">
        <f t="shared" si="372"/>
        <v>59.868287015051315</v>
      </c>
      <c r="AF377" s="737">
        <f>+IF(AE354=0,0,AE377/AE354*100)</f>
        <v>0.2135446916477986</v>
      </c>
      <c r="AG377" s="772">
        <v>10.055014069038233</v>
      </c>
      <c r="AH377" s="737">
        <f>+IF(AG354=0,0,AG377/AG354*100)</f>
        <v>9.8429719296378018E-2</v>
      </c>
      <c r="AI377" s="772">
        <v>4.8343455084712561</v>
      </c>
      <c r="AJ377" s="737">
        <f>+IF(AI354=0,0,AI377/AI354*100)</f>
        <v>4.9291550944216986E-2</v>
      </c>
      <c r="AK377" s="772">
        <v>41.2411455851</v>
      </c>
      <c r="AL377" s="737">
        <f>+IF(AK354=0,0,AK377/AK354*100)</f>
        <v>0.44836681525383115</v>
      </c>
      <c r="AM377" s="772">
        <f t="shared" si="373"/>
        <v>56.130505162609488</v>
      </c>
      <c r="AN377" s="737">
        <f>+IF(AM354=0,0,AM377/AM354*100)</f>
        <v>0.19208854564592501</v>
      </c>
      <c r="AO377" s="772">
        <f t="shared" si="345"/>
        <v>115.9987921776608</v>
      </c>
      <c r="AP377" s="737">
        <f>+IF(AO354=0,0,AO377/AO354*100)</f>
        <v>0.20259446024838884</v>
      </c>
      <c r="AQ377" s="651"/>
      <c r="AR377" s="772">
        <v>525.49487938120001</v>
      </c>
      <c r="AS377" s="737">
        <f>+IF(AR354=0,0,AR377/AR354*100)</f>
        <v>0.44456538298943843</v>
      </c>
      <c r="AT377" s="772">
        <v>-8.5183719344000028</v>
      </c>
      <c r="AU377" s="737">
        <f>+IF(AT354=0,0,AT377/AT354*100)</f>
        <v>-8.1327103589751371E-2</v>
      </c>
      <c r="AV377" s="772">
        <v>15.2393903207</v>
      </c>
      <c r="AW377" s="737">
        <f>+IF(AV354=0,0,AV377/AV354*100)</f>
        <v>0.13750918615480781</v>
      </c>
      <c r="AX377" s="772">
        <v>32.935459239300002</v>
      </c>
      <c r="AY377" s="737">
        <f>+IF(AX354=0,0,AX377/AX354*100)</f>
        <v>0.26553276963588279</v>
      </c>
      <c r="AZ377" s="772">
        <f t="shared" si="374"/>
        <v>39.656477625599997</v>
      </c>
      <c r="BA377" s="737">
        <f>+IF(AZ354=0,0,AZ377/AZ354*100)</f>
        <v>0.1167733875664055</v>
      </c>
      <c r="BB377" s="772">
        <v>58.942073094500003</v>
      </c>
      <c r="BC377" s="737">
        <f>+IF(BB354=0,0,BB377/BB354*100)</f>
        <v>0.56067730500084023</v>
      </c>
      <c r="BD377" s="772">
        <v>13.7570945504</v>
      </c>
      <c r="BE377" s="737">
        <f>+IF(BD354=0,0,BD377/BD354*100)</f>
        <v>0.17000179648882652</v>
      </c>
      <c r="BF377" s="772">
        <v>27.908572828899999</v>
      </c>
      <c r="BG377" s="737">
        <f>+IF(BF354=0,0,BF377/BF354*100)</f>
        <v>0.31548535483868606</v>
      </c>
      <c r="BH377" s="772">
        <f t="shared" si="375"/>
        <v>100.60774047379999</v>
      </c>
      <c r="BI377" s="737">
        <f>+IF(BH354=0,0,BH377/BH354*100)</f>
        <v>0.36649652720507325</v>
      </c>
      <c r="BJ377" s="772">
        <f t="shared" si="346"/>
        <v>140.26421809939998</v>
      </c>
      <c r="BK377" s="737">
        <f>+IF(BJ354=0,0,BJ377/BJ354*100)</f>
        <v>0.22840089349683229</v>
      </c>
      <c r="BL377" s="772">
        <v>48.192073364899997</v>
      </c>
      <c r="BM377" s="737">
        <f>+IF(BL354=0,0,BL377/BL354*100)</f>
        <v>0.59187693088459015</v>
      </c>
      <c r="BN377" s="772">
        <v>75.027626492799996</v>
      </c>
      <c r="BO377" s="737">
        <f>+IF(BN354=0,0,BN377/BN354*100)</f>
        <v>1.3717810511502766</v>
      </c>
      <c r="BP377" s="772">
        <v>33.418040863999998</v>
      </c>
      <c r="BQ377" s="737">
        <f>+IF(BP354=0,0,BP377/BP354*100)</f>
        <v>0.28432447152283585</v>
      </c>
      <c r="BR377" s="772">
        <f t="shared" si="376"/>
        <v>156.6377407217</v>
      </c>
      <c r="BS377" s="737">
        <f>+IF(BR354=0,0,BR377/BR354*100)</f>
        <v>0.61753272026366601</v>
      </c>
      <c r="BT377" s="772">
        <v>48.7888990406</v>
      </c>
      <c r="BU377" s="737">
        <f>+IF(BT354=0,0,BT377/BT354*100)</f>
        <v>0.4485548787436327</v>
      </c>
      <c r="BV377" s="772">
        <v>61.149628115799999</v>
      </c>
      <c r="BW377" s="737">
        <f>+IF(BV354=0,0,BV377/BV354*100)</f>
        <v>0.598822760830929</v>
      </c>
      <c r="BX377" s="772">
        <v>118.6543934037</v>
      </c>
      <c r="BY377" s="737">
        <f>+IF(BX354=0,0,BX377/BX354*100)</f>
        <v>1.147624602778488</v>
      </c>
      <c r="BZ377" s="772">
        <f t="shared" si="377"/>
        <v>228.5929205601</v>
      </c>
      <c r="CA377" s="737">
        <f>+IF(BZ354=0,0,BZ377/BZ354*100)</f>
        <v>0.72736179921950472</v>
      </c>
      <c r="CB377" s="772">
        <f t="shared" si="347"/>
        <v>385.2306612818</v>
      </c>
      <c r="CC377" s="737">
        <f>+IF(CB354=0,0,CB377/CB354*100)</f>
        <v>0.6783093459319961</v>
      </c>
      <c r="CE377" s="772">
        <f t="shared" si="348"/>
        <v>649.03238134451271</v>
      </c>
      <c r="CF377" s="737">
        <f>+IF(CE354=0,0,CE377/CE354*100)</f>
        <v>0.33641426932521418</v>
      </c>
      <c r="CG377" s="772">
        <v>36.003710038099996</v>
      </c>
      <c r="CH377" s="737">
        <f>+IF(CG354=0,0,CG377/CG354*100)</f>
        <v>0.29911539268402271</v>
      </c>
      <c r="CI377" s="772">
        <v>35.660064258000006</v>
      </c>
      <c r="CJ377" s="737">
        <f>+IF(CI354=0,0,CI377/CI354*100)</f>
        <v>0.29757757571311499</v>
      </c>
      <c r="CK377" s="772">
        <v>48.505153725</v>
      </c>
      <c r="CL377" s="737">
        <f>+IF(CK354=0,0,CK377/CK354*100)</f>
        <v>0.38314756582939469</v>
      </c>
      <c r="CM377" s="772">
        <f t="shared" si="378"/>
        <v>120.1689280211</v>
      </c>
      <c r="CN377" s="737">
        <f>+IF(CM354=0,0,CM377/CM354*100)</f>
        <v>0.32761578956961634</v>
      </c>
      <c r="CO377" s="772">
        <v>49.008953182400006</v>
      </c>
      <c r="CP377" s="737">
        <f>+IF(CO354=0,0,CO377/CO354*100)</f>
        <v>0.39242336320162474</v>
      </c>
      <c r="CQ377" s="772">
        <v>46.080086636000004</v>
      </c>
      <c r="CR377" s="737">
        <f>+IF(CQ354=0,0,CQ377/CQ354*100)</f>
        <v>0.32306458668674848</v>
      </c>
      <c r="CS377" s="772">
        <v>54.564387332000003</v>
      </c>
      <c r="CT377" s="737">
        <f>+IF(CS354=0,0,CS377/CS354*100)</f>
        <v>0.33561989050323876</v>
      </c>
      <c r="CU377" s="772">
        <f t="shared" si="379"/>
        <v>149.65342715040001</v>
      </c>
      <c r="CV377" s="737">
        <f>+IF(CU354=0,0,CU377/CU354*100)</f>
        <v>0.3479501644871274</v>
      </c>
      <c r="CW377" s="772">
        <f t="shared" si="349"/>
        <v>269.82235517150002</v>
      </c>
      <c r="CX377" s="737">
        <f>+IF(CW354=0,0,CW377/CW354*100)</f>
        <v>0.33859061014133601</v>
      </c>
      <c r="CY377" s="772">
        <v>108.99129924060001</v>
      </c>
      <c r="CZ377" s="737">
        <f>+IF(CY354=0,0,CY377/CY354*100)</f>
        <v>0.68436332642197439</v>
      </c>
      <c r="DA377" s="772">
        <v>78.387560935099998</v>
      </c>
      <c r="DB377" s="737">
        <f>+IF(DA354=0,0,DA377/DA354*100)</f>
        <v>0.4754559064498412</v>
      </c>
      <c r="DC377" s="772">
        <v>58.883319086400007</v>
      </c>
      <c r="DD377" s="737">
        <f>+IF(DC354=0,0,DC377/DC354*100)</f>
        <v>0.33527252390847534</v>
      </c>
      <c r="DE377" s="772">
        <f t="shared" si="380"/>
        <v>246.26217926210003</v>
      </c>
      <c r="DF377" s="737">
        <f>+IF(DE354=0,0,DE377/DE354*100)</f>
        <v>0.49276498551652581</v>
      </c>
      <c r="DG377" s="772">
        <v>47.674255778702673</v>
      </c>
      <c r="DH377" s="737">
        <f>+IF(DG354=0,0,DG377/DG354*100)</f>
        <v>0.22797866072097084</v>
      </c>
      <c r="DI377" s="772">
        <v>46.970168759467583</v>
      </c>
      <c r="DJ377" s="737">
        <f>+IF(DI354=0,0,DI377/DI354*100)</f>
        <v>0.20369774797431078</v>
      </c>
      <c r="DK377" s="772">
        <v>38.303422372742361</v>
      </c>
      <c r="DL377" s="737">
        <f>+IF(DK354=0,0,DK377/DK354*100)</f>
        <v>0.19855982769400052</v>
      </c>
      <c r="DM377" s="772">
        <f t="shared" si="381"/>
        <v>132.94784691091263</v>
      </c>
      <c r="DN377" s="737">
        <f>+IF(DM354=0,0,DM377/DM354*100)</f>
        <v>0.21015735696659696</v>
      </c>
      <c r="DO377" s="772">
        <f t="shared" si="350"/>
        <v>379.21002617301269</v>
      </c>
      <c r="DP377" s="737">
        <f>+IF(DO354=0,0,DO377/DO354*100)</f>
        <v>0.3348826783491296</v>
      </c>
      <c r="DR377" s="772">
        <f t="shared" si="351"/>
        <v>879.03441322693675</v>
      </c>
      <c r="DS377" s="737">
        <f>+IF(DR354=0,0,DR377/DR354*100)</f>
        <v>0.35366944984687537</v>
      </c>
      <c r="DT377" s="772">
        <v>69.479238379824494</v>
      </c>
      <c r="DU377" s="737">
        <f>+IF(DT354=0,0,DT377/DT354*100)</f>
        <v>0.34325937328089967</v>
      </c>
      <c r="DV377" s="772">
        <v>69.457052869229059</v>
      </c>
      <c r="DW377" s="737">
        <f>+IF(DV354=0,0,DV377/DV354*100)</f>
        <v>0.34320580962296804</v>
      </c>
      <c r="DX377" s="772">
        <v>69.743044534838418</v>
      </c>
      <c r="DY377" s="737">
        <f>+IF(DX354=0,0,DX377/DX354*100)</f>
        <v>0.34345591892278909</v>
      </c>
      <c r="DZ377" s="772">
        <f t="shared" si="382"/>
        <v>208.67933578389199</v>
      </c>
      <c r="EA377" s="737">
        <f>+IF(DZ354=0,0,DZ377/DZ354*100)</f>
        <v>0.34330719920944747</v>
      </c>
      <c r="EB377" s="772">
        <v>69.48787521062161</v>
      </c>
      <c r="EC377" s="737">
        <f>+IF(EB354=0,0,EB377/EB354*100)</f>
        <v>0.3432894020556948</v>
      </c>
      <c r="ED377" s="772">
        <v>69.05161178540753</v>
      </c>
      <c r="EE377" s="737">
        <f>+IF(ED354=0,0,ED377/ED354*100)</f>
        <v>0.34311469910344283</v>
      </c>
      <c r="EF377" s="772">
        <v>74.455703129990411</v>
      </c>
      <c r="EG377" s="737">
        <f>+IF(EF354=0,0,EF377/EF354*100)</f>
        <v>0.36997658584724602</v>
      </c>
      <c r="EH377" s="772">
        <f t="shared" si="383"/>
        <v>212.99519012601957</v>
      </c>
      <c r="EI377" s="737">
        <f>+IF(EH354=0,0,EH377/EH354*100)</f>
        <v>0.35210967839833679</v>
      </c>
      <c r="EJ377" s="772">
        <f t="shared" si="352"/>
        <v>421.67452590991155</v>
      </c>
      <c r="EK377" s="737">
        <f>+IF(EJ354=0,0,EJ377/EJ354*100)</f>
        <v>0.34769777406250163</v>
      </c>
      <c r="EL377" s="772">
        <v>76.718811563233785</v>
      </c>
      <c r="EM377" s="737">
        <f>+IF(EL354=0,0,EL377/EL354*100)</f>
        <v>0.35702405471953691</v>
      </c>
      <c r="EN377" s="772">
        <v>75.938002266156815</v>
      </c>
      <c r="EO377" s="737">
        <f>+IF(EN354=0,0,EN377/EN354*100)</f>
        <v>0.35693514571593687</v>
      </c>
      <c r="EP377" s="772">
        <v>76.299881213171773</v>
      </c>
      <c r="EQ377" s="737">
        <f>+IF(EP354=0,0,EP377/EP354*100)</f>
        <v>0.35840462534896067</v>
      </c>
      <c r="ER377" s="772">
        <f t="shared" si="384"/>
        <v>228.95669504256239</v>
      </c>
      <c r="ES377" s="737">
        <f>+IF(ER354=0,0,ER377/ER354*100)</f>
        <v>0.35745337792723436</v>
      </c>
      <c r="ET377" s="772">
        <v>76.310558646711883</v>
      </c>
      <c r="EU377" s="737">
        <f>+IF(ET354=0,0,ET377/ET354*100)</f>
        <v>0.36033473573990621</v>
      </c>
      <c r="EV377" s="772">
        <v>75.632315473330777</v>
      </c>
      <c r="EW377" s="737">
        <f>+IF(EV354=0,0,EV377/EV354*100)</f>
        <v>0.36198727611909703</v>
      </c>
      <c r="EX377" s="772">
        <v>76.460318154420236</v>
      </c>
      <c r="EY377" s="737">
        <f>+IF(EX354=0,0,EX377/EX354*100)</f>
        <v>0.36156212466084148</v>
      </c>
      <c r="EZ377" s="772">
        <f t="shared" si="385"/>
        <v>228.4031922744629</v>
      </c>
      <c r="FA377" s="737">
        <f>+IF(EZ354=0,0,EZ377/EZ354*100)</f>
        <v>0.36129147152658553</v>
      </c>
      <c r="FB377" s="772">
        <f t="shared" si="353"/>
        <v>457.35988731702525</v>
      </c>
      <c r="FC377" s="737">
        <f>+IF(FB354=0,0,FB377/FB354*100)</f>
        <v>0.35935985465372888</v>
      </c>
      <c r="FD377" s="772">
        <v>679.63756386641194</v>
      </c>
      <c r="FE377" s="737">
        <f>+IF(FD354=0,0,FD377/FD354*100)</f>
        <v>0.36049230794941367</v>
      </c>
      <c r="FF377" s="772">
        <v>702.34841484017477</v>
      </c>
      <c r="FG377" s="737">
        <f>+IF(FF354=0,0,FF377/FF354*100)</f>
        <v>0.3578587556372046</v>
      </c>
      <c r="FH377" s="772">
        <v>595.25225179502149</v>
      </c>
      <c r="FI377" s="737">
        <f>+IF(FH354=0,0,FH377/FH354*100)</f>
        <v>0.35642335731455327</v>
      </c>
      <c r="FJ377" s="772">
        <v>791.4831729466755</v>
      </c>
      <c r="FK377" s="737">
        <f>+IF(FJ354=0,0,FJ377/FJ354*100)</f>
        <v>0.3316976216333527</v>
      </c>
    </row>
    <row r="378" spans="2:167" s="648" customFormat="1" ht="13.5" customHeight="1">
      <c r="B378" s="769"/>
      <c r="C378" s="771" t="s">
        <v>4807</v>
      </c>
      <c r="D378" s="769"/>
      <c r="E378" s="772">
        <f t="shared" si="340"/>
        <v>2720.4316486776383</v>
      </c>
      <c r="F378" s="737">
        <f>+IF(E354=0,0,E378/E354*100)</f>
        <v>3.0496923458465752</v>
      </c>
      <c r="G378" s="772">
        <v>432.77645862822612</v>
      </c>
      <c r="H378" s="737">
        <f>+IF(G354=0,0,G378/G354*100)</f>
        <v>10.850851361792461</v>
      </c>
      <c r="I378" s="772">
        <v>178.51761684623173</v>
      </c>
      <c r="J378" s="737">
        <f>+IF(I354=0,0,I378/I354*100)</f>
        <v>2.9080639215485133</v>
      </c>
      <c r="K378" s="772">
        <v>439.17718151449378</v>
      </c>
      <c r="L378" s="737">
        <f>+IF(K354=0,0,K378/K354*100)</f>
        <v>5.2598901113688719</v>
      </c>
      <c r="M378" s="772">
        <f t="shared" si="370"/>
        <v>1050.4712569889516</v>
      </c>
      <c r="N378" s="737">
        <f>+IF(M354=0,0,M378/M354*100)</f>
        <v>5.6853924806960849</v>
      </c>
      <c r="O378" s="772">
        <v>55.888116871541428</v>
      </c>
      <c r="P378" s="737">
        <f>+IF(O354=0,0,O378/O354*100)</f>
        <v>2.0163937070026803</v>
      </c>
      <c r="Q378" s="772">
        <v>97.972122976987677</v>
      </c>
      <c r="R378" s="737">
        <f>+IF(Q354=0,0,Q378/Q354*100)</f>
        <v>2.418460294918622</v>
      </c>
      <c r="S378" s="772">
        <v>306.54203139700752</v>
      </c>
      <c r="T378" s="737">
        <f>+IF(S354=0,0,S378/S354*100)</f>
        <v>4.611414050683817</v>
      </c>
      <c r="U378" s="772">
        <f t="shared" si="371"/>
        <v>460.40227124553661</v>
      </c>
      <c r="V378" s="737">
        <f>+IF(U354=0,0,U378/U354*100)</f>
        <v>3.4179416700501632</v>
      </c>
      <c r="W378" s="772">
        <f t="shared" si="342"/>
        <v>1510.8735282344883</v>
      </c>
      <c r="X378" s="737">
        <f>+IF(W354=0,0,W378/W354*100)</f>
        <v>4.7293374775956885</v>
      </c>
      <c r="Y378" s="772">
        <v>310.76246599675909</v>
      </c>
      <c r="Z378" s="737">
        <f>+IF(Y354=0,0,Y378/Y354*100)</f>
        <v>3.9117484959956754</v>
      </c>
      <c r="AA378" s="772">
        <v>154.79621782868446</v>
      </c>
      <c r="AB378" s="737">
        <f>+IF(AA354=0,0,AA378/AA354*100)</f>
        <v>1.6287670987465908</v>
      </c>
      <c r="AC378" s="772">
        <v>175.70582016125428</v>
      </c>
      <c r="AD378" s="737">
        <f>+IF(AC354=0,0,AC378/AC354*100)</f>
        <v>1.659597037989069</v>
      </c>
      <c r="AE378" s="772">
        <f t="shared" si="372"/>
        <v>641.26450398669783</v>
      </c>
      <c r="AF378" s="737">
        <f>+IF(AE354=0,0,AE378/AE354*100)</f>
        <v>2.2873317009068685</v>
      </c>
      <c r="AG378" s="772">
        <v>190.33735062508129</v>
      </c>
      <c r="AH378" s="737">
        <f>+IF(AG354=0,0,AG378/AG354*100)</f>
        <v>1.8632347866456074</v>
      </c>
      <c r="AI378" s="772">
        <v>144.82513739967112</v>
      </c>
      <c r="AJ378" s="737">
        <f>+IF(AI354=0,0,AI378/AI354*100)</f>
        <v>1.4766540011734786</v>
      </c>
      <c r="AK378" s="772">
        <v>233.13112843170001</v>
      </c>
      <c r="AL378" s="737">
        <f>+IF(AK354=0,0,AK378/AK354*100)</f>
        <v>2.5345625129583742</v>
      </c>
      <c r="AM378" s="772">
        <f t="shared" si="373"/>
        <v>568.29361645645236</v>
      </c>
      <c r="AN378" s="737">
        <f>+IF(AM354=0,0,AM378/AM354*100)</f>
        <v>1.9448015650088992</v>
      </c>
      <c r="AO378" s="772">
        <f t="shared" si="345"/>
        <v>1209.5581204431501</v>
      </c>
      <c r="AP378" s="737">
        <f>+IF(AO354=0,0,AO378/AO354*100)</f>
        <v>2.112520052578855</v>
      </c>
      <c r="AQ378" s="651"/>
      <c r="AR378" s="772">
        <v>1701.4245894568</v>
      </c>
      <c r="AS378" s="737">
        <f>+IF(AR354=0,0,AR378/AR354*100)</f>
        <v>1.4393945667562122</v>
      </c>
      <c r="AT378" s="772">
        <v>73.248671179200002</v>
      </c>
      <c r="AU378" s="737">
        <f>+IF(AT354=0,0,AT378/AT354*100)</f>
        <v>0.6993240392269896</v>
      </c>
      <c r="AV378" s="772">
        <v>102.9885412516</v>
      </c>
      <c r="AW378" s="737">
        <f>+IF(AV354=0,0,AV378/AV354*100)</f>
        <v>0.92929377046941219</v>
      </c>
      <c r="AX378" s="772">
        <v>117.3846652512</v>
      </c>
      <c r="AY378" s="737">
        <f>+IF(AX354=0,0,AX378/AX354*100)</f>
        <v>0.94638046642869789</v>
      </c>
      <c r="AZ378" s="772">
        <f t="shared" si="374"/>
        <v>293.62187768199999</v>
      </c>
      <c r="BA378" s="737">
        <f>+IF(AZ354=0,0,AZ378/AZ354*100)</f>
        <v>0.86460581911092338</v>
      </c>
      <c r="BB378" s="772">
        <v>110.51549400479999</v>
      </c>
      <c r="BC378" s="737">
        <f>+IF(BB354=0,0,BB378/BB354*100)</f>
        <v>1.0512614519021679</v>
      </c>
      <c r="BD378" s="772">
        <v>109.2385798031</v>
      </c>
      <c r="BE378" s="737">
        <f>+IF(BD354=0,0,BD378/BD354*100)</f>
        <v>1.3499038437498472</v>
      </c>
      <c r="BF378" s="772">
        <v>84.623111792200007</v>
      </c>
      <c r="BG378" s="737">
        <f>+IF(BF354=0,0,BF378/BF354*100)</f>
        <v>0.95660041862370948</v>
      </c>
      <c r="BH378" s="772">
        <f t="shared" si="375"/>
        <v>304.37718560010001</v>
      </c>
      <c r="BI378" s="737">
        <f>+IF(BH354=0,0,BH378/BH354*100)</f>
        <v>1.1087932296018623</v>
      </c>
      <c r="BJ378" s="772">
        <f t="shared" si="346"/>
        <v>597.9990632821</v>
      </c>
      <c r="BK378" s="737">
        <f>+IF(BJ354=0,0,BJ378/BJ354*100)</f>
        <v>0.97375882612562514</v>
      </c>
      <c r="BL378" s="772">
        <v>99.025926710800007</v>
      </c>
      <c r="BM378" s="737">
        <f>+IF(BL354=0,0,BL378/BL354*100)</f>
        <v>1.2161992105174553</v>
      </c>
      <c r="BN378" s="772">
        <v>116.8325041192</v>
      </c>
      <c r="BO378" s="737">
        <f>+IF(BN354=0,0,BN378/BN354*100)</f>
        <v>2.1361280211167992</v>
      </c>
      <c r="BP378" s="772">
        <v>107.18157167780001</v>
      </c>
      <c r="BQ378" s="737">
        <f>+IF(BP354=0,0,BP378/BP354*100)</f>
        <v>0.91191293494126713</v>
      </c>
      <c r="BR378" s="772">
        <f t="shared" si="376"/>
        <v>323.04000250780001</v>
      </c>
      <c r="BS378" s="737">
        <f>+IF(BR354=0,0,BR378/BR354*100)</f>
        <v>1.2735613434124753</v>
      </c>
      <c r="BT378" s="772">
        <v>233.17428875320002</v>
      </c>
      <c r="BU378" s="737">
        <f>+IF(BT354=0,0,BT378/BT354*100)</f>
        <v>2.1437553803128035</v>
      </c>
      <c r="BV378" s="772">
        <v>279.66908902599999</v>
      </c>
      <c r="BW378" s="737">
        <f>+IF(BV354=0,0,BV378/BV354*100)</f>
        <v>2.7387282829010084</v>
      </c>
      <c r="BX378" s="772">
        <v>267.54214588770003</v>
      </c>
      <c r="BY378" s="737">
        <f>+IF(BX354=0,0,BX378/BX354*100)</f>
        <v>2.5876660787117696</v>
      </c>
      <c r="BZ378" s="772">
        <f t="shared" si="377"/>
        <v>780.38552366689999</v>
      </c>
      <c r="CA378" s="737">
        <f>+IF(BZ354=0,0,BZ378/BZ354*100)</f>
        <v>2.4831154752667701</v>
      </c>
      <c r="CB378" s="772">
        <f t="shared" si="347"/>
        <v>1103.4255261747001</v>
      </c>
      <c r="CC378" s="737">
        <f>+IF(CB354=0,0,CB378/CB354*100)</f>
        <v>1.9428979107058171</v>
      </c>
      <c r="CE378" s="772">
        <f t="shared" si="348"/>
        <v>2816.8373972400395</v>
      </c>
      <c r="CF378" s="737">
        <f>+IF(CE354=0,0,CE378/CE354*100)</f>
        <v>1.4600570357327636</v>
      </c>
      <c r="CG378" s="772">
        <v>229.7500578579</v>
      </c>
      <c r="CH378" s="737">
        <f>+IF(CG354=0,0,CG378/CG354*100)</f>
        <v>1.9087415908699314</v>
      </c>
      <c r="CI378" s="772">
        <v>103.58936858249999</v>
      </c>
      <c r="CJ378" s="737">
        <f>+IF(CI354=0,0,CI378/CI354*100)</f>
        <v>0.8644368375056185</v>
      </c>
      <c r="CK378" s="772">
        <v>223.65367024000003</v>
      </c>
      <c r="CL378" s="737">
        <f>+IF(CK354=0,0,CK378/CK354*100)</f>
        <v>1.7666650399068733</v>
      </c>
      <c r="CM378" s="772">
        <f t="shared" si="378"/>
        <v>556.99309668039996</v>
      </c>
      <c r="CN378" s="737">
        <f>+IF(CM354=0,0,CM378/CM354*100)</f>
        <v>1.5185267619407739</v>
      </c>
      <c r="CO378" s="772">
        <v>240.4453024016</v>
      </c>
      <c r="CP378" s="737">
        <f>+IF(CO354=0,0,CO378/CO354*100)</f>
        <v>1.9252880975297513</v>
      </c>
      <c r="CQ378" s="772">
        <v>239.48963345899998</v>
      </c>
      <c r="CR378" s="737">
        <f>+IF(CQ354=0,0,CQ378/CQ354*100)</f>
        <v>1.6790467444292307</v>
      </c>
      <c r="CS378" s="772">
        <v>212.83748129800003</v>
      </c>
      <c r="CT378" s="737">
        <f>+IF(CS354=0,0,CS378/CS354*100)</f>
        <v>1.3091412853879396</v>
      </c>
      <c r="CU378" s="772">
        <f t="shared" si="379"/>
        <v>692.77241715859998</v>
      </c>
      <c r="CV378" s="737">
        <f>+IF(CU354=0,0,CU378/CU354*100)</f>
        <v>1.610723396666532</v>
      </c>
      <c r="CW378" s="772">
        <f t="shared" si="349"/>
        <v>1249.7655138390001</v>
      </c>
      <c r="CX378" s="737">
        <f>+IF(CW354=0,0,CW378/CW354*100)</f>
        <v>1.568286910828371</v>
      </c>
      <c r="CY378" s="772">
        <v>183.69774920589998</v>
      </c>
      <c r="CZ378" s="737">
        <f>+IF(CY354=0,0,CY378/CY354*100)</f>
        <v>1.1534498953467769</v>
      </c>
      <c r="DA378" s="772">
        <v>276.44018454910002</v>
      </c>
      <c r="DB378" s="737">
        <f>+IF(DA354=0,0,DA378/DA354*100)</f>
        <v>1.6767343817825102</v>
      </c>
      <c r="DC378" s="772">
        <v>238.05156576579998</v>
      </c>
      <c r="DD378" s="737">
        <f>+IF(DC354=0,0,DC378/DC354*100)</f>
        <v>1.3554288466238646</v>
      </c>
      <c r="DE378" s="772">
        <f t="shared" si="380"/>
        <v>698.18949952079993</v>
      </c>
      <c r="DF378" s="737">
        <f>+IF(DE354=0,0,DE378/DE354*100)</f>
        <v>1.3970612119573083</v>
      </c>
      <c r="DG378" s="772">
        <v>281.18664715194211</v>
      </c>
      <c r="DH378" s="737">
        <f>+IF(DG354=0,0,DG378/DG354*100)</f>
        <v>1.3446367265361092</v>
      </c>
      <c r="DI378" s="772">
        <v>278.11881067408285</v>
      </c>
      <c r="DJ378" s="737">
        <f>+IF(DI354=0,0,DI378/DI354*100)</f>
        <v>1.2061309741874247</v>
      </c>
      <c r="DK378" s="772">
        <v>309.57692605421482</v>
      </c>
      <c r="DL378" s="737">
        <f>+IF(DK354=0,0,DK378/DK354*100)</f>
        <v>1.6048054530789508</v>
      </c>
      <c r="DM378" s="772">
        <f t="shared" si="381"/>
        <v>868.88238388023979</v>
      </c>
      <c r="DN378" s="737">
        <f>+IF(DM354=0,0,DM378/DM354*100)</f>
        <v>1.3734861417760873</v>
      </c>
      <c r="DO378" s="772">
        <f t="shared" si="350"/>
        <v>1567.0718834010397</v>
      </c>
      <c r="DP378" s="737">
        <f>+IF(DO354=0,0,DO378/DO354*100)</f>
        <v>1.3838907024033282</v>
      </c>
      <c r="DR378" s="772">
        <f t="shared" si="351"/>
        <v>2557.966196558169</v>
      </c>
      <c r="DS378" s="737">
        <f>+IF(DR354=0,0,DR378/DR354*100)</f>
        <v>1.0291684646822534</v>
      </c>
      <c r="DT378" s="772">
        <v>204.2671686862252</v>
      </c>
      <c r="DU378" s="737">
        <f>+IF(DT354=0,0,DT378/DT354*100)</f>
        <v>1.0091737033988282</v>
      </c>
      <c r="DV378" s="772">
        <v>204.21536916128468</v>
      </c>
      <c r="DW378" s="737">
        <f>+IF(DV354=0,0,DV378/DV354*100)</f>
        <v>1.0090825656310338</v>
      </c>
      <c r="DX378" s="772">
        <v>204.8852972828663</v>
      </c>
      <c r="DY378" s="737">
        <f>+IF(DX354=0,0,DX378/DX354*100)</f>
        <v>1.0089761426589936</v>
      </c>
      <c r="DZ378" s="772">
        <f t="shared" si="382"/>
        <v>613.36783513037619</v>
      </c>
      <c r="EA378" s="737">
        <f>+IF(DZ354=0,0,DZ378/DZ354*100)</f>
        <v>1.0090773615545783</v>
      </c>
      <c r="EB378" s="772">
        <v>204.26792756731831</v>
      </c>
      <c r="EC378" s="737">
        <f>+IF(EB354=0,0,EB378/EB354*100)</f>
        <v>1.0091402924782766</v>
      </c>
      <c r="ED378" s="772">
        <v>203.24936787557729</v>
      </c>
      <c r="EE378" s="737">
        <f>+IF(ED354=0,0,ED378/ED354*100)</f>
        <v>1.00993798549292</v>
      </c>
      <c r="EF378" s="772">
        <v>216.33497245408654</v>
      </c>
      <c r="EG378" s="737">
        <f>+IF(EF354=0,0,EF378/EF354*100)</f>
        <v>1.074986483818211</v>
      </c>
      <c r="EH378" s="772">
        <f t="shared" si="383"/>
        <v>623.85226789698208</v>
      </c>
      <c r="EI378" s="737">
        <f>+IF(EH354=0,0,EH378/EH354*100)</f>
        <v>1.0313116520955894</v>
      </c>
      <c r="EJ378" s="772">
        <f t="shared" si="352"/>
        <v>1237.2201030273582</v>
      </c>
      <c r="EK378" s="737">
        <f>+IF(EJ354=0,0,EJ378/EJ354*100)</f>
        <v>1.0201675686235232</v>
      </c>
      <c r="EL378" s="772">
        <v>220.85256009520947</v>
      </c>
      <c r="EM378" s="737">
        <f>+IF(EL354=0,0,EL378/EL354*100)</f>
        <v>1.0277749992958607</v>
      </c>
      <c r="EN378" s="772">
        <v>219.05388877526423</v>
      </c>
      <c r="EO378" s="737">
        <f>+IF(EN354=0,0,EN378/EN354*100)</f>
        <v>1.029629821385063</v>
      </c>
      <c r="EP378" s="772">
        <v>220.24346380992984</v>
      </c>
      <c r="EQ378" s="737">
        <f>+IF(EP354=0,0,EP378/EP354*100)</f>
        <v>1.0345530671511503</v>
      </c>
      <c r="ER378" s="772">
        <f t="shared" si="384"/>
        <v>660.14991268040353</v>
      </c>
      <c r="ES378" s="737">
        <f>+IF(ER354=0,0,ER378/ER354*100)</f>
        <v>1.030643878669337</v>
      </c>
      <c r="ET378" s="772">
        <v>220.28896220569948</v>
      </c>
      <c r="EU378" s="737">
        <f>+IF(ET354=0,0,ET378/ET354*100)</f>
        <v>1.0401937345301977</v>
      </c>
      <c r="EV378" s="772">
        <v>219.01471961550169</v>
      </c>
      <c r="EW378" s="737">
        <f>+IF(EV354=0,0,EV378/EV354*100)</f>
        <v>1.0482363429896429</v>
      </c>
      <c r="EX378" s="772">
        <v>221.29249902920608</v>
      </c>
      <c r="EY378" s="737">
        <f>+IF(EX354=0,0,EX378/EX354*100)</f>
        <v>1.0464380485432423</v>
      </c>
      <c r="EZ378" s="772">
        <f t="shared" si="385"/>
        <v>660.59618085040722</v>
      </c>
      <c r="FA378" s="737">
        <f>+IF(EZ354=0,0,EZ378/EZ354*100)</f>
        <v>1.044940588997936</v>
      </c>
      <c r="FB378" s="772">
        <f t="shared" si="353"/>
        <v>1320.7460935308109</v>
      </c>
      <c r="FC378" s="737">
        <f>+IF(FB354=0,0,FB378/FB354*100)</f>
        <v>1.0377454109278299</v>
      </c>
      <c r="FD378" s="772">
        <v>1940.9613073095063</v>
      </c>
      <c r="FE378" s="737">
        <f>+IF(FD354=0,0,FD378/FD354*100)</f>
        <v>1.02952170173167</v>
      </c>
      <c r="FF378" s="772">
        <v>2010.7951969031926</v>
      </c>
      <c r="FG378" s="737">
        <f>+IF(FF354=0,0,FF378/FF354*100)</f>
        <v>1.0245351905133733</v>
      </c>
      <c r="FH378" s="772">
        <v>1763.9489478753599</v>
      </c>
      <c r="FI378" s="737">
        <f>+IF(FH354=0,0,FH378/FH354*100)</f>
        <v>1.0562120583958925</v>
      </c>
      <c r="FJ378" s="772">
        <v>2312.8585347181024</v>
      </c>
      <c r="FK378" s="737">
        <f>+IF(FJ354=0,0,FJ378/FJ354*100)</f>
        <v>0.96928109322177858</v>
      </c>
    </row>
    <row r="379" spans="2:167" s="648" customFormat="1" ht="13.5" customHeight="1">
      <c r="B379" s="769"/>
      <c r="C379" s="771" t="s">
        <v>4808</v>
      </c>
      <c r="D379" s="769"/>
      <c r="E379" s="772">
        <f t="shared" si="340"/>
        <v>4.7404361052851911</v>
      </c>
      <c r="F379" s="737">
        <f>+IF(E354=0,0,E379/E354*100)</f>
        <v>5.314183031685531E-3</v>
      </c>
      <c r="G379" s="772">
        <v>0</v>
      </c>
      <c r="H379" s="737">
        <f>+IF(G354=0,0,G379/G354*100)</f>
        <v>0</v>
      </c>
      <c r="I379" s="772">
        <v>0</v>
      </c>
      <c r="J379" s="737">
        <f>+IF(I354=0,0,I379/I354*100)</f>
        <v>0</v>
      </c>
      <c r="K379" s="772">
        <v>4.525017874685191</v>
      </c>
      <c r="L379" s="737">
        <f>+IF(K354=0,0,K379/K354*100)</f>
        <v>5.4194748212433114E-2</v>
      </c>
      <c r="M379" s="772">
        <f t="shared" si="370"/>
        <v>4.525017874685191</v>
      </c>
      <c r="N379" s="737">
        <f>+IF(M354=0,0,M379/M354*100)</f>
        <v>2.4490439341950637E-2</v>
      </c>
      <c r="O379" s="772">
        <v>0</v>
      </c>
      <c r="P379" s="737">
        <f>+IF(O354=0,0,O379/O354*100)</f>
        <v>0</v>
      </c>
      <c r="Q379" s="772">
        <v>3.5594947799999992E-2</v>
      </c>
      <c r="R379" s="737">
        <f>+IF(Q354=0,0,Q379/Q354*100)</f>
        <v>8.7866798573121797E-4</v>
      </c>
      <c r="S379" s="772">
        <v>0</v>
      </c>
      <c r="T379" s="737">
        <f>+IF(S354=0,0,S379/S354*100)</f>
        <v>0</v>
      </c>
      <c r="U379" s="772">
        <f t="shared" si="371"/>
        <v>3.5594947799999992E-2</v>
      </c>
      <c r="V379" s="737">
        <f>+IF(U354=0,0,U379/U354*100)</f>
        <v>2.6425033699279304E-4</v>
      </c>
      <c r="W379" s="772">
        <f t="shared" si="342"/>
        <v>4.560612822485191</v>
      </c>
      <c r="X379" s="737">
        <f>+IF(W354=0,0,W379/W354*100)</f>
        <v>1.4275633756973995E-2</v>
      </c>
      <c r="Y379" s="772">
        <v>0.17982328280000001</v>
      </c>
      <c r="Z379" s="737">
        <f>+IF(Y354=0,0,Y379/Y354*100)</f>
        <v>2.2635405913056469E-3</v>
      </c>
      <c r="AA379" s="772">
        <v>0</v>
      </c>
      <c r="AB379" s="737">
        <f>+IF(AA354=0,0,AA379/AA354*100)</f>
        <v>0</v>
      </c>
      <c r="AC379" s="772">
        <v>0</v>
      </c>
      <c r="AD379" s="737">
        <f>+IF(AC354=0,0,AC379/AC354*100)</f>
        <v>0</v>
      </c>
      <c r="AE379" s="772">
        <f t="shared" si="372"/>
        <v>0.17982328280000001</v>
      </c>
      <c r="AF379" s="737">
        <f>+IF(AE354=0,0,AE379/AE354*100)</f>
        <v>6.4141316532017668E-4</v>
      </c>
      <c r="AG379" s="772">
        <v>0</v>
      </c>
      <c r="AH379" s="737">
        <f>+IF(AG354=0,0,AG379/AG354*100)</f>
        <v>0</v>
      </c>
      <c r="AI379" s="772">
        <v>0</v>
      </c>
      <c r="AJ379" s="737">
        <f>+IF(AI354=0,0,AI379/AI354*100)</f>
        <v>0</v>
      </c>
      <c r="AK379" s="772">
        <v>0</v>
      </c>
      <c r="AL379" s="737">
        <f>+IF(AK354=0,0,AK379/AK354*100)</f>
        <v>0</v>
      </c>
      <c r="AM379" s="772">
        <f t="shared" si="373"/>
        <v>0</v>
      </c>
      <c r="AN379" s="737">
        <f>+IF(AM354=0,0,AM379/AM354*100)</f>
        <v>0</v>
      </c>
      <c r="AO379" s="772">
        <f t="shared" si="345"/>
        <v>0.17982328280000001</v>
      </c>
      <c r="AP379" s="737">
        <f>+IF(AO354=0,0,AO379/AO354*100)</f>
        <v>3.1406534701811626E-4</v>
      </c>
      <c r="AQ379" s="651"/>
      <c r="AR379" s="772">
        <v>9.2223285231999999</v>
      </c>
      <c r="AS379" s="737">
        <f>+IF(AR354=0,0,AR379/AR354*100)</f>
        <v>7.8020322801217916E-3</v>
      </c>
      <c r="AT379" s="772">
        <v>8.2476899199999995E-2</v>
      </c>
      <c r="AU379" s="737">
        <f>+IF(AT354=0,0,AT379/AT354*100)</f>
        <v>7.8742832276580276E-4</v>
      </c>
      <c r="AV379" s="772">
        <v>0</v>
      </c>
      <c r="AW379" s="737">
        <f>+IF(AV354=0,0,AV379/AV354*100)</f>
        <v>0</v>
      </c>
      <c r="AX379" s="772">
        <v>7.2466127716000006</v>
      </c>
      <c r="AY379" s="737">
        <f>+IF(AX354=0,0,AX379/AX354*100)</f>
        <v>5.8423753734262659E-2</v>
      </c>
      <c r="AZ379" s="772">
        <f t="shared" si="374"/>
        <v>7.3290896708000002</v>
      </c>
      <c r="BA379" s="737">
        <f>+IF(AZ354=0,0,AZ379/AZ354*100)</f>
        <v>2.158140813002473E-2</v>
      </c>
      <c r="BB379" s="772">
        <v>0</v>
      </c>
      <c r="BC379" s="737">
        <f>+IF(BB354=0,0,BB379/BB354*100)</f>
        <v>0</v>
      </c>
      <c r="BD379" s="772">
        <v>0</v>
      </c>
      <c r="BE379" s="737">
        <f>+IF(BD354=0,0,BD379/BD354*100)</f>
        <v>0</v>
      </c>
      <c r="BF379" s="772">
        <v>0</v>
      </c>
      <c r="BG379" s="737">
        <f>+IF(BF354=0,0,BF379/BF354*100)</f>
        <v>0</v>
      </c>
      <c r="BH379" s="772">
        <f t="shared" si="375"/>
        <v>0</v>
      </c>
      <c r="BI379" s="737">
        <f>+IF(BH354=0,0,BH379/BH354*100)</f>
        <v>0</v>
      </c>
      <c r="BJ379" s="772">
        <f t="shared" si="346"/>
        <v>7.3290896708000002</v>
      </c>
      <c r="BK379" s="737">
        <f>+IF(BJ354=0,0,BJ379/BJ354*100)</f>
        <v>1.1934409587931002E-2</v>
      </c>
      <c r="BL379" s="772">
        <v>0</v>
      </c>
      <c r="BM379" s="737">
        <f>+IF(BL354=0,0,BL379/BL354*100)</f>
        <v>0</v>
      </c>
      <c r="BN379" s="772">
        <v>0.60629044720000003</v>
      </c>
      <c r="BO379" s="737">
        <f>+IF(BN354=0,0,BN379/BN354*100)</f>
        <v>1.1085220016152329E-2</v>
      </c>
      <c r="BP379" s="772">
        <v>0.1060026728</v>
      </c>
      <c r="BQ379" s="737">
        <f>+IF(BP354=0,0,BP379/BP354*100)</f>
        <v>9.0188272994590364E-4</v>
      </c>
      <c r="BR379" s="772">
        <f t="shared" si="376"/>
        <v>0.71229312</v>
      </c>
      <c r="BS379" s="737">
        <f>+IF(BR354=0,0,BR379/BR354*100)</f>
        <v>2.8081630007687972E-3</v>
      </c>
      <c r="BT379" s="772">
        <v>2.4591194E-2</v>
      </c>
      <c r="BU379" s="737">
        <f>+IF(BT354=0,0,BT379/BT354*100)</f>
        <v>2.2608626674793468E-4</v>
      </c>
      <c r="BV379" s="772">
        <v>0.83576176580000006</v>
      </c>
      <c r="BW379" s="737">
        <f>+IF(BV354=0,0,BV379/BV354*100)</f>
        <v>8.1844024798570225E-3</v>
      </c>
      <c r="BX379" s="772">
        <v>0.32059277259999996</v>
      </c>
      <c r="BY379" s="737">
        <f>+IF(BX354=0,0,BX379/BX354*100)</f>
        <v>3.1007714316733954E-3</v>
      </c>
      <c r="BZ379" s="772">
        <f t="shared" si="377"/>
        <v>1.1809457324000001</v>
      </c>
      <c r="CA379" s="737">
        <f>+IF(BZ354=0,0,BZ379/BZ354*100)</f>
        <v>3.7576614822296055E-3</v>
      </c>
      <c r="CB379" s="772">
        <f t="shared" si="347"/>
        <v>1.8932388524000001</v>
      </c>
      <c r="CC379" s="737">
        <f>+IF(CB354=0,0,CB379/CB354*100)</f>
        <v>3.3335913693668352E-3</v>
      </c>
      <c r="CE379" s="772">
        <f t="shared" si="348"/>
        <v>10.3507463341004</v>
      </c>
      <c r="CF379" s="737">
        <f>+IF(CE354=0,0,CE379/CE354*100)</f>
        <v>5.3651233205707681E-3</v>
      </c>
      <c r="CG379" s="772">
        <v>1.2707040000000001</v>
      </c>
      <c r="CH379" s="737">
        <f>+IF(CG354=0,0,CG379/CG354*100)</f>
        <v>1.0556887763592726E-2</v>
      </c>
      <c r="CI379" s="772">
        <v>0</v>
      </c>
      <c r="CJ379" s="737">
        <f>+IF(CI354=0,0,CI379/CI354*100)</f>
        <v>0</v>
      </c>
      <c r="CK379" s="772">
        <v>4.8768267754999997</v>
      </c>
      <c r="CL379" s="737">
        <f>+IF(CK354=0,0,CK379/CK354*100)</f>
        <v>3.852259326087603E-2</v>
      </c>
      <c r="CM379" s="772">
        <f t="shared" si="378"/>
        <v>6.1475307754999999</v>
      </c>
      <c r="CN379" s="737">
        <f>+IF(CM354=0,0,CM379/CM354*100)</f>
        <v>1.6759974330180536E-2</v>
      </c>
      <c r="CO379" s="772">
        <v>6.7250672000000004E-3</v>
      </c>
      <c r="CP379" s="737">
        <f>+IF(CO354=0,0,CO379/CO354*100)</f>
        <v>5.3848803473906315E-5</v>
      </c>
      <c r="CQ379" s="772">
        <v>2.9271999999999999E-2</v>
      </c>
      <c r="CR379" s="737">
        <f>+IF(CQ354=0,0,CQ379/CQ354*100)</f>
        <v>2.0522414934234152E-4</v>
      </c>
      <c r="CS379" s="772">
        <v>4.9353269999999998E-3</v>
      </c>
      <c r="CT379" s="737">
        <f>+IF(CS354=0,0,CS379/CS354*100)</f>
        <v>3.0356684796243717E-5</v>
      </c>
      <c r="CU379" s="772">
        <f t="shared" si="379"/>
        <v>4.09323942E-2</v>
      </c>
      <c r="CV379" s="737">
        <f>+IF(CU354=0,0,CU379/CU354*100)</f>
        <v>9.5169442931824447E-5</v>
      </c>
      <c r="CW379" s="772">
        <f t="shared" si="349"/>
        <v>6.1884631697000003</v>
      </c>
      <c r="CX379" s="737">
        <f>+IF(CW354=0,0,CW379/CW354*100)</f>
        <v>7.7656853863501936E-3</v>
      </c>
      <c r="CY379" s="772">
        <v>0.56721124479999996</v>
      </c>
      <c r="CZ379" s="737">
        <f>+IF(CY354=0,0,CY379/CY354*100)</f>
        <v>3.5615556193927603E-3</v>
      </c>
      <c r="DA379" s="772">
        <v>0</v>
      </c>
      <c r="DB379" s="737">
        <f>+IF(DA354=0,0,DA379/DA354*100)</f>
        <v>0</v>
      </c>
      <c r="DC379" s="772">
        <v>0.29890499999999998</v>
      </c>
      <c r="DD379" s="737">
        <f>+IF(DC354=0,0,DC379/DC354*100)</f>
        <v>1.7019189018848786E-3</v>
      </c>
      <c r="DE379" s="772">
        <f t="shared" si="380"/>
        <v>0.86611624479999993</v>
      </c>
      <c r="DF379" s="737">
        <f>+IF(DE354=0,0,DE379/DE354*100)</f>
        <v>1.7330787866140813E-3</v>
      </c>
      <c r="DG379" s="772">
        <v>1.130482026262257</v>
      </c>
      <c r="DH379" s="737">
        <f>+IF(DG354=0,0,DG379/DG354*100)</f>
        <v>5.4059738134712857E-3</v>
      </c>
      <c r="DI379" s="772">
        <v>1.0996473416431043</v>
      </c>
      <c r="DJ379" s="737">
        <f>+IF(DI354=0,0,DI379/DI354*100)</f>
        <v>4.768892532741602E-3</v>
      </c>
      <c r="DK379" s="772">
        <v>1.0660375516950398</v>
      </c>
      <c r="DL379" s="737">
        <f>+IF(DK354=0,0,DK379/DK354*100)</f>
        <v>5.5261963414144511E-3</v>
      </c>
      <c r="DM379" s="772">
        <f t="shared" si="381"/>
        <v>3.2961669196004006</v>
      </c>
      <c r="DN379" s="737">
        <f>+IF(DM354=0,0,DM379/DM354*100)</f>
        <v>5.2104170472811956E-3</v>
      </c>
      <c r="DO379" s="772">
        <f t="shared" si="350"/>
        <v>4.1622831644004004</v>
      </c>
      <c r="DP379" s="737">
        <f>+IF(DO354=0,0,DO379/DO354*100)</f>
        <v>3.6757375542226496E-3</v>
      </c>
      <c r="DR379" s="772">
        <f t="shared" si="351"/>
        <v>24.226819144688491</v>
      </c>
      <c r="DS379" s="737">
        <f>+IF(DR354=0,0,DR379/DR354*100)</f>
        <v>9.7473837992161604E-3</v>
      </c>
      <c r="DT379" s="772">
        <v>1.9166374659771572</v>
      </c>
      <c r="DU379" s="737">
        <f>+IF(DT354=0,0,DT379/DT354*100)</f>
        <v>9.4690700519977754E-3</v>
      </c>
      <c r="DV379" s="772">
        <v>1.9160378575826855</v>
      </c>
      <c r="DW379" s="737">
        <f>+IF(DV354=0,0,DV379/DV354*100)</f>
        <v>9.4676537085156311E-3</v>
      </c>
      <c r="DX379" s="772">
        <v>1.9237673620586142</v>
      </c>
      <c r="DY379" s="737">
        <f>+IF(DX354=0,0,DX379/DX354*100)</f>
        <v>9.473766044145954E-3</v>
      </c>
      <c r="DZ379" s="772">
        <f t="shared" si="382"/>
        <v>5.756442685618457</v>
      </c>
      <c r="EA379" s="737">
        <f>+IF(DZ354=0,0,DZ379/DZ354*100)</f>
        <v>9.4701672706873179E-3</v>
      </c>
      <c r="EB379" s="772">
        <v>1.9173718595122142</v>
      </c>
      <c r="EC379" s="737">
        <f>+IF(EB354=0,0,EB379/EB354*100)</f>
        <v>9.4723494879542965E-3</v>
      </c>
      <c r="ED379" s="772">
        <v>1.9055809561280499</v>
      </c>
      <c r="EE379" s="737">
        <f>+IF(ED354=0,0,ED379/ED354*100)</f>
        <v>9.4687556086460421E-3</v>
      </c>
      <c r="EF379" s="772">
        <v>2.0516374789546141</v>
      </c>
      <c r="EG379" s="737">
        <f>+IF(EF354=0,0,EF379/EF354*100)</f>
        <v>1.0194757391984582E-2</v>
      </c>
      <c r="EH379" s="772">
        <f t="shared" si="383"/>
        <v>5.8745902945948778</v>
      </c>
      <c r="EI379" s="737">
        <f>+IF(EH354=0,0,EH379/EH354*100)</f>
        <v>9.7114873726864698E-3</v>
      </c>
      <c r="EJ379" s="772">
        <f t="shared" si="352"/>
        <v>11.631032980213334</v>
      </c>
      <c r="EK379" s="737">
        <f>+IF(EJ354=0,0,EJ379/EJ354*100)</f>
        <v>9.5905349476380665E-3</v>
      </c>
      <c r="EL379" s="772">
        <v>2.1119376738736784</v>
      </c>
      <c r="EM379" s="737">
        <f>+IF(EL354=0,0,EL379/EL354*100)</f>
        <v>9.8282616255056226E-3</v>
      </c>
      <c r="EN379" s="772">
        <v>2.0903337542229496</v>
      </c>
      <c r="EO379" s="737">
        <f>+IF(EN354=0,0,EN379/EN354*100)</f>
        <v>9.8252990715167812E-3</v>
      </c>
      <c r="EP379" s="772">
        <v>2.1009692147476784</v>
      </c>
      <c r="EQ379" s="737">
        <f>+IF(EP354=0,0,EP379/EP354*100)</f>
        <v>9.8689155514877867E-3</v>
      </c>
      <c r="ER379" s="772">
        <f t="shared" si="384"/>
        <v>6.3032406428443064</v>
      </c>
      <c r="ES379" s="737">
        <f>+IF(ER354=0,0,ER379/ER354*100)</f>
        <v>9.8407895836113545E-3</v>
      </c>
      <c r="ET379" s="772">
        <v>2.101758759708221</v>
      </c>
      <c r="EU379" s="737">
        <f>+IF(ET354=0,0,ET379/ET354*100)</f>
        <v>9.924402346137555E-3</v>
      </c>
      <c r="EV379" s="772">
        <v>2.0835363188826785</v>
      </c>
      <c r="EW379" s="737">
        <f>+IF(EV354=0,0,EV379/EV354*100)</f>
        <v>9.9721082456281484E-3</v>
      </c>
      <c r="EX379" s="772">
        <v>2.1072504430399501</v>
      </c>
      <c r="EY379" s="737">
        <f>+IF(EX354=0,0,EX379/EX354*100)</f>
        <v>9.9646714239309975E-3</v>
      </c>
      <c r="EZ379" s="772">
        <f t="shared" si="385"/>
        <v>6.2925455216308492</v>
      </c>
      <c r="FA379" s="737">
        <f>+IF(EZ354=0,0,EZ379/EZ354*100)</f>
        <v>9.9536394763963306E-3</v>
      </c>
      <c r="FB379" s="772">
        <f t="shared" si="353"/>
        <v>12.595786164475156</v>
      </c>
      <c r="FC379" s="737">
        <f>+IF(FB354=0,0,FB379/FB354*100)</f>
        <v>9.8968449372948426E-3</v>
      </c>
      <c r="FD379" s="772">
        <v>18.852759770296782</v>
      </c>
      <c r="FE379" s="737">
        <f>+IF(FD354=0,0,FD379/FD354*100)</f>
        <v>9.9998517476676818E-3</v>
      </c>
      <c r="FF379" s="772">
        <v>19.626421498060278</v>
      </c>
      <c r="FG379" s="737">
        <f>+IF(FF354=0,0,FF379/FF354*100)</f>
        <v>1.000000373960463E-2</v>
      </c>
      <c r="FH379" s="772">
        <v>16.645044855353873</v>
      </c>
      <c r="FI379" s="737">
        <f>+IF(FH354=0,0,FH379/FH354*100)</f>
        <v>9.9666700161253879E-3</v>
      </c>
      <c r="FJ379" s="772">
        <v>21.93026960416303</v>
      </c>
      <c r="FK379" s="737">
        <f>+IF(FJ354=0,0,FJ379/FJ354*100)</f>
        <v>9.190616450375463E-3</v>
      </c>
    </row>
    <row r="380" spans="2:167" s="648" customFormat="1" ht="13.5" customHeight="1">
      <c r="B380" s="769"/>
      <c r="C380" s="771" t="s">
        <v>4809</v>
      </c>
      <c r="D380" s="769"/>
      <c r="E380" s="772">
        <f t="shared" si="340"/>
        <v>11.126401172566748</v>
      </c>
      <c r="F380" s="737">
        <f>+IF(E354=0,0,E380/E354*100)</f>
        <v>1.2473057541912171E-2</v>
      </c>
      <c r="G380" s="772">
        <v>4.1042478234189304</v>
      </c>
      <c r="H380" s="737">
        <f>+IF(G354=0,0,G380/G354*100)</f>
        <v>0.10290435673197325</v>
      </c>
      <c r="I380" s="772">
        <v>5.2759162501707211</v>
      </c>
      <c r="J380" s="737">
        <f>+IF(I354=0,0,I380/I354*100)</f>
        <v>8.5945028682791649E-2</v>
      </c>
      <c r="K380" s="772">
        <v>-37.06724190727838</v>
      </c>
      <c r="L380" s="737">
        <f>+IF(K354=0,0,K380/K354*100)</f>
        <v>-0.44394296281847462</v>
      </c>
      <c r="M380" s="772">
        <f t="shared" si="370"/>
        <v>-27.687077833688729</v>
      </c>
      <c r="N380" s="737">
        <f>+IF(M354=0,0,M380/M354*100)</f>
        <v>-0.1498488445836236</v>
      </c>
      <c r="O380" s="772">
        <v>1.5915245567057741</v>
      </c>
      <c r="P380" s="737">
        <f>+IF(O354=0,0,O380/O354*100)</f>
        <v>5.7420794979690354E-2</v>
      </c>
      <c r="Q380" s="772">
        <v>1.4239545726407683</v>
      </c>
      <c r="R380" s="737">
        <f>+IF(Q354=0,0,Q380/Q354*100)</f>
        <v>3.5150586626651027E-2</v>
      </c>
      <c r="S380" s="772">
        <v>10.594282683060763</v>
      </c>
      <c r="T380" s="737">
        <f>+IF(S354=0,0,S380/S354*100)</f>
        <v>0.15937332899810483</v>
      </c>
      <c r="U380" s="772">
        <f t="shared" si="371"/>
        <v>13.609761812407307</v>
      </c>
      <c r="V380" s="737">
        <f>+IF(U354=0,0,U380/U354*100)</f>
        <v>0.10103636520349883</v>
      </c>
      <c r="W380" s="772">
        <f t="shared" si="342"/>
        <v>-14.077316021281423</v>
      </c>
      <c r="X380" s="737">
        <f>+IF(W354=0,0,W380/W354*100)</f>
        <v>-4.4064825413415915E-2</v>
      </c>
      <c r="Y380" s="772">
        <v>1.7672399978931908</v>
      </c>
      <c r="Z380" s="737">
        <f>+IF(Y354=0,0,Y380/Y354*100)</f>
        <v>2.2245281075527906E-2</v>
      </c>
      <c r="AA380" s="772">
        <v>2.4293038046070592</v>
      </c>
      <c r="AB380" s="737">
        <f>+IF(AA354=0,0,AA380/AA354*100)</f>
        <v>2.5561154951362686E-2</v>
      </c>
      <c r="AC380" s="772">
        <v>-1.4284696717244594</v>
      </c>
      <c r="AD380" s="737">
        <f>+IF(AC354=0,0,AC380/AC354*100)</f>
        <v>-1.3492347799722469E-2</v>
      </c>
      <c r="AE380" s="772">
        <f t="shared" si="372"/>
        <v>2.7680741307757901</v>
      </c>
      <c r="AF380" s="737">
        <f>+IF(AE354=0,0,AE380/AE354*100)</f>
        <v>9.8734666747046836E-3</v>
      </c>
      <c r="AG380" s="772">
        <v>3.5269938080144927</v>
      </c>
      <c r="AH380" s="737">
        <f>+IF(AG354=0,0,AG380/AG354*100)</f>
        <v>3.4526158601002936E-2</v>
      </c>
      <c r="AI380" s="772">
        <v>16.411921293157889</v>
      </c>
      <c r="AJ380" s="737">
        <f>+IF(AI354=0,0,AI380/AI354*100)</f>
        <v>0.1673378646802571</v>
      </c>
      <c r="AK380" s="772">
        <v>2.4967279619000005</v>
      </c>
      <c r="AL380" s="737">
        <f>+IF(AK354=0,0,AK380/AK354*100)</f>
        <v>2.7144007494222893E-2</v>
      </c>
      <c r="AM380" s="772">
        <f t="shared" si="373"/>
        <v>22.43564306307238</v>
      </c>
      <c r="AN380" s="737">
        <f>+IF(AM354=0,0,AM380/AM354*100)</f>
        <v>7.6778750416225644E-2</v>
      </c>
      <c r="AO380" s="772">
        <f t="shared" si="345"/>
        <v>25.203717193848171</v>
      </c>
      <c r="AP380" s="737">
        <f>+IF(AO354=0,0,AO380/AO354*100)</f>
        <v>4.4018850414582623E-2</v>
      </c>
      <c r="AQ380" s="651"/>
      <c r="AR380" s="772">
        <v>83.762953203500004</v>
      </c>
      <c r="AS380" s="737">
        <f>+IF(AR354=0,0,AR380/AR354*100)</f>
        <v>7.0862934792229326E-2</v>
      </c>
      <c r="AT380" s="772">
        <v>4.2752234256000001</v>
      </c>
      <c r="AU380" s="737">
        <f>+IF(AT354=0,0,AT380/AT354*100)</f>
        <v>4.0816665564814038E-2</v>
      </c>
      <c r="AV380" s="772">
        <v>3.6532870923999994</v>
      </c>
      <c r="AW380" s="737">
        <f>+IF(AV354=0,0,AV380/AV354*100)</f>
        <v>3.2964608445222428E-2</v>
      </c>
      <c r="AX380" s="772">
        <v>4.0664673410000001</v>
      </c>
      <c r="AY380" s="737">
        <f>+IF(AX354=0,0,AX380/AX354*100)</f>
        <v>3.2784735984526782E-2</v>
      </c>
      <c r="AZ380" s="772">
        <f t="shared" si="374"/>
        <v>11.994977858999999</v>
      </c>
      <c r="BA380" s="737">
        <f>+IF(AZ354=0,0,AZ380/AZ354*100)</f>
        <v>3.5320691151733807E-2</v>
      </c>
      <c r="BB380" s="772">
        <v>7.9517429754999993</v>
      </c>
      <c r="BC380" s="737">
        <f>+IF(BB354=0,0,BB380/BB354*100)</f>
        <v>7.5639718582933932E-2</v>
      </c>
      <c r="BD380" s="772">
        <v>7.4069209946000001</v>
      </c>
      <c r="BE380" s="737">
        <f>+IF(BD354=0,0,BD380/BD354*100)</f>
        <v>9.1530218893217802E-2</v>
      </c>
      <c r="BF380" s="772">
        <v>4.0069564926000005</v>
      </c>
      <c r="BG380" s="737">
        <f>+IF(BF354=0,0,BF380/BF354*100)</f>
        <v>4.5295619329629243E-2</v>
      </c>
      <c r="BH380" s="772">
        <f t="shared" si="375"/>
        <v>19.365620462700001</v>
      </c>
      <c r="BI380" s="737">
        <f>+IF(BH354=0,0,BH380/BH354*100)</f>
        <v>7.0545592350315725E-2</v>
      </c>
      <c r="BJ380" s="772">
        <f t="shared" si="346"/>
        <v>31.3605983217</v>
      </c>
      <c r="BK380" s="737">
        <f>+IF(BJ354=0,0,BJ380/BJ354*100)</f>
        <v>5.106640007215197E-2</v>
      </c>
      <c r="BL380" s="772">
        <v>19.3522005178</v>
      </c>
      <c r="BM380" s="737">
        <f>+IF(BL354=0,0,BL380/BL354*100)</f>
        <v>0.23767645275625521</v>
      </c>
      <c r="BN380" s="772">
        <v>4.0921852296000001</v>
      </c>
      <c r="BO380" s="737">
        <f>+IF(BN354=0,0,BN380/BN354*100)</f>
        <v>7.4820201813275145E-2</v>
      </c>
      <c r="BP380" s="772">
        <v>6.2945706621999999</v>
      </c>
      <c r="BQ380" s="737">
        <f>+IF(BP354=0,0,BP380/BP354*100)</f>
        <v>5.3554919161079212E-2</v>
      </c>
      <c r="BR380" s="772">
        <f t="shared" si="376"/>
        <v>29.7389564096</v>
      </c>
      <c r="BS380" s="737">
        <f>+IF(BR354=0,0,BR380/BR354*100)</f>
        <v>0.11724363850505085</v>
      </c>
      <c r="BT380" s="772">
        <v>9.8286774076000007</v>
      </c>
      <c r="BU380" s="737">
        <f>+IF(BT354=0,0,BT380/BT354*100)</f>
        <v>9.0362793370425729E-2</v>
      </c>
      <c r="BV380" s="772">
        <v>5.7492150129999988</v>
      </c>
      <c r="BW380" s="737">
        <f>+IF(BV354=0,0,BV380/BV354*100)</f>
        <v>5.630060088306138E-2</v>
      </c>
      <c r="BX380" s="772">
        <v>7.0855060516000004</v>
      </c>
      <c r="BY380" s="737">
        <f>+IF(BX354=0,0,BX380/BX354*100)</f>
        <v>6.8530973314119684E-2</v>
      </c>
      <c r="BZ380" s="772">
        <f t="shared" si="377"/>
        <v>22.663398472200001</v>
      </c>
      <c r="CA380" s="737">
        <f>+IF(BZ354=0,0,BZ380/BZ354*100)</f>
        <v>7.21128644263241E-2</v>
      </c>
      <c r="CB380" s="772">
        <f t="shared" si="347"/>
        <v>52.402354881800001</v>
      </c>
      <c r="CC380" s="737">
        <f>+IF(CB354=0,0,CB380/CB354*100)</f>
        <v>9.2269413205322684E-2</v>
      </c>
      <c r="CE380" s="772">
        <f t="shared" si="348"/>
        <v>194.6271566064072</v>
      </c>
      <c r="CF380" s="737">
        <f>+IF(CE354=0,0,CE380/CE354*100)</f>
        <v>0.10088148844739003</v>
      </c>
      <c r="CG380" s="772">
        <v>11.7132998044</v>
      </c>
      <c r="CH380" s="737">
        <f>+IF(CG354=0,0,CG380/CG354*100)</f>
        <v>9.7312978771109102E-2</v>
      </c>
      <c r="CI380" s="772">
        <v>11.146176717000001</v>
      </c>
      <c r="CJ380" s="737">
        <f>+IF(CI354=0,0,CI380/CI354*100)</f>
        <v>9.3013075408879056E-2</v>
      </c>
      <c r="CK380" s="772">
        <v>4.9080221719999999</v>
      </c>
      <c r="CL380" s="737">
        <f>+IF(CK354=0,0,CK380/CK354*100)</f>
        <v>3.8769009142821734E-2</v>
      </c>
      <c r="CM380" s="772">
        <f t="shared" si="378"/>
        <v>27.7674986934</v>
      </c>
      <c r="CN380" s="737">
        <f>+IF(CM354=0,0,CM380/CM354*100)</f>
        <v>7.5702356329701237E-2</v>
      </c>
      <c r="CO380" s="772">
        <v>13.9455940256</v>
      </c>
      <c r="CP380" s="737">
        <f>+IF(CO354=0,0,CO380/CO354*100)</f>
        <v>0.11166483987125309</v>
      </c>
      <c r="CQ380" s="772">
        <v>11.332269410999999</v>
      </c>
      <c r="CR380" s="737">
        <f>+IF(CQ354=0,0,CQ380/CQ354*100)</f>
        <v>7.9449827479868562E-2</v>
      </c>
      <c r="CS380" s="772">
        <v>13.400602016000001</v>
      </c>
      <c r="CT380" s="737">
        <f>+IF(CS354=0,0,CS380/CS354*100)</f>
        <v>8.2425713935392747E-2</v>
      </c>
      <c r="CU380" s="772">
        <f t="shared" si="379"/>
        <v>38.678465452600001</v>
      </c>
      <c r="CV380" s="737">
        <f>+IF(CU354=0,0,CU380/CU354*100)</f>
        <v>8.992896903601498E-2</v>
      </c>
      <c r="CW380" s="772">
        <f t="shared" si="349"/>
        <v>66.445964145999994</v>
      </c>
      <c r="CX380" s="737">
        <f>+IF(CW354=0,0,CW380/CW354*100)</f>
        <v>8.3380709976101419E-2</v>
      </c>
      <c r="CY380" s="772">
        <v>20.303717524500001</v>
      </c>
      <c r="CZ380" s="737">
        <f>+IF(CY354=0,0,CY380/CY354*100)</f>
        <v>0.12748833861614275</v>
      </c>
      <c r="DA380" s="772">
        <v>24.868931644500002</v>
      </c>
      <c r="DB380" s="737">
        <f>+IF(DA354=0,0,DA380/DA354*100)</f>
        <v>0.15084128522973803</v>
      </c>
      <c r="DC380" s="772">
        <v>23.677538738599999</v>
      </c>
      <c r="DD380" s="737">
        <f>+IF(DC354=0,0,DC380/DC354*100)</f>
        <v>0.13481624840445888</v>
      </c>
      <c r="DE380" s="772">
        <f t="shared" si="380"/>
        <v>68.850187907600002</v>
      </c>
      <c r="DF380" s="737">
        <f>+IF(DE354=0,0,DE380/DE354*100)</f>
        <v>0.13776765051278819</v>
      </c>
      <c r="DG380" s="772">
        <v>20.348676472720626</v>
      </c>
      <c r="DH380" s="737">
        <f>+IF(DG354=0,0,DG380/DG354*100)</f>
        <v>9.730752864248314E-2</v>
      </c>
      <c r="DI380" s="772">
        <v>19.793652149575877</v>
      </c>
      <c r="DJ380" s="737">
        <f>+IF(DI354=0,0,DI380/DI354*100)</f>
        <v>8.5840065589348841E-2</v>
      </c>
      <c r="DK380" s="772">
        <v>19.188675930510712</v>
      </c>
      <c r="DL380" s="737">
        <f>+IF(DK354=0,0,DK380/DK354*100)</f>
        <v>9.9471534145460089E-2</v>
      </c>
      <c r="DM380" s="772">
        <f t="shared" si="381"/>
        <v>59.331004552807215</v>
      </c>
      <c r="DN380" s="737">
        <f>+IF(DM354=0,0,DM380/DM354*100)</f>
        <v>9.378750685106152E-2</v>
      </c>
      <c r="DO380" s="772">
        <f t="shared" si="350"/>
        <v>128.1811924604072</v>
      </c>
      <c r="DP380" s="737">
        <f>+IF(DO354=0,0,DO380/DO354*100)</f>
        <v>0.11319758994331494</v>
      </c>
      <c r="DR380" s="772">
        <f t="shared" si="351"/>
        <v>96.907276578753965</v>
      </c>
      <c r="DS380" s="737">
        <f>+IF(DR354=0,0,DR380/DR354*100)</f>
        <v>3.8989535196864641E-2</v>
      </c>
      <c r="DT380" s="772">
        <v>7.6665498639086289</v>
      </c>
      <c r="DU380" s="737">
        <f>+IF(DT354=0,0,DT380/DT354*100)</f>
        <v>3.7876280207991102E-2</v>
      </c>
      <c r="DV380" s="772">
        <v>7.6641514303307421</v>
      </c>
      <c r="DW380" s="737">
        <f>+IF(DV354=0,0,DV380/DV354*100)</f>
        <v>3.7870614834062524E-2</v>
      </c>
      <c r="DX380" s="772">
        <v>7.6950694482344568</v>
      </c>
      <c r="DY380" s="737">
        <f>+IF(DX354=0,0,DX380/DX354*100)</f>
        <v>3.7895064176583816E-2</v>
      </c>
      <c r="DZ380" s="772">
        <f t="shared" si="382"/>
        <v>23.025770742473828</v>
      </c>
      <c r="EA380" s="737">
        <f>+IF(DZ354=0,0,DZ380/DZ354*100)</f>
        <v>3.7880669082749271E-2</v>
      </c>
      <c r="EB380" s="772">
        <v>7.6694874380488569</v>
      </c>
      <c r="EC380" s="737">
        <f>+IF(EB354=0,0,EB380/EB354*100)</f>
        <v>3.7889397951817186E-2</v>
      </c>
      <c r="ED380" s="772">
        <v>7.6223238245121996</v>
      </c>
      <c r="EE380" s="737">
        <f>+IF(ED354=0,0,ED380/ED354*100)</f>
        <v>3.7875022434584169E-2</v>
      </c>
      <c r="EF380" s="772">
        <v>8.2065499158184565</v>
      </c>
      <c r="EG380" s="737">
        <f>+IF(EF354=0,0,EF380/EF354*100)</f>
        <v>4.077902956793833E-2</v>
      </c>
      <c r="EH380" s="772">
        <f t="shared" si="383"/>
        <v>23.498361178379511</v>
      </c>
      <c r="EI380" s="737">
        <f>+IF(EH354=0,0,EH380/EH354*100)</f>
        <v>3.8845949490745879E-2</v>
      </c>
      <c r="EJ380" s="772">
        <f t="shared" si="352"/>
        <v>46.524131920853335</v>
      </c>
      <c r="EK380" s="737">
        <f>+IF(EJ354=0,0,EJ380/EJ354*100)</f>
        <v>3.8362139790552266E-2</v>
      </c>
      <c r="EL380" s="772">
        <v>8.4477506954947135</v>
      </c>
      <c r="EM380" s="737">
        <f>+IF(EL354=0,0,EL380/EL354*100)</f>
        <v>3.931304650202249E-2</v>
      </c>
      <c r="EN380" s="772">
        <v>8.3613350168917986</v>
      </c>
      <c r="EO380" s="737">
        <f>+IF(EN354=0,0,EN380/EN354*100)</f>
        <v>3.9301196286067125E-2</v>
      </c>
      <c r="EP380" s="772">
        <v>8.4038768589907136</v>
      </c>
      <c r="EQ380" s="737">
        <f>+IF(EP354=0,0,EP380/EP354*100)</f>
        <v>3.9475662205951147E-2</v>
      </c>
      <c r="ER380" s="772">
        <f t="shared" si="384"/>
        <v>25.212962571377226</v>
      </c>
      <c r="ES380" s="737">
        <f>+IF(ER354=0,0,ER380/ER354*100)</f>
        <v>3.9363158334445418E-2</v>
      </c>
      <c r="ET380" s="772">
        <v>8.4070350388328841</v>
      </c>
      <c r="EU380" s="737">
        <f>+IF(ET354=0,0,ET380/ET354*100)</f>
        <v>3.969760938455022E-2</v>
      </c>
      <c r="EV380" s="772">
        <v>8.3341452755307142</v>
      </c>
      <c r="EW380" s="737">
        <f>+IF(EV354=0,0,EV380/EV354*100)</f>
        <v>3.9888432982512594E-2</v>
      </c>
      <c r="EX380" s="772">
        <v>8.4290017721598005</v>
      </c>
      <c r="EY380" s="737">
        <f>+IF(EX354=0,0,EX380/EX354*100)</f>
        <v>3.985868569572399E-2</v>
      </c>
      <c r="EZ380" s="772">
        <f t="shared" si="385"/>
        <v>25.170182086523397</v>
      </c>
      <c r="FA380" s="737">
        <f>+IF(EZ354=0,0,EZ380/EZ354*100)</f>
        <v>3.9814557905585322E-2</v>
      </c>
      <c r="FB380" s="772">
        <f t="shared" si="353"/>
        <v>50.383144657900623</v>
      </c>
      <c r="FC380" s="737">
        <f>+IF(FB354=0,0,FB380/FB354*100)</f>
        <v>3.958737974917937E-2</v>
      </c>
      <c r="FD380" s="772">
        <v>75.411039081187127</v>
      </c>
      <c r="FE380" s="737">
        <f>+IF(FD354=0,0,FD380/FD354*100)</f>
        <v>3.9999406990670727E-2</v>
      </c>
      <c r="FF380" s="772">
        <v>78.505685992241112</v>
      </c>
      <c r="FG380" s="737">
        <f>+IF(FF354=0,0,FF380/FF354*100)</f>
        <v>4.0000014958418519E-2</v>
      </c>
      <c r="FH380" s="772">
        <v>66.580179421415494</v>
      </c>
      <c r="FI380" s="737">
        <f>+IF(FH354=0,0,FH380/FH354*100)</f>
        <v>3.9866680064501551E-2</v>
      </c>
      <c r="FJ380" s="772">
        <v>87.721078416652119</v>
      </c>
      <c r="FK380" s="737">
        <f>+IF(FJ354=0,0,FJ380/FJ354*100)</f>
        <v>3.6762465801501852E-2</v>
      </c>
    </row>
    <row r="381" spans="2:167" s="648" customFormat="1" ht="13.5" customHeight="1">
      <c r="B381" s="769"/>
      <c r="C381" s="771" t="s">
        <v>4810</v>
      </c>
      <c r="D381" s="769"/>
      <c r="E381" s="772">
        <f t="shared" si="340"/>
        <v>5.6878213600787104</v>
      </c>
      <c r="F381" s="737">
        <f>+IF(E354=0,0,E381/E354*100)</f>
        <v>6.376232711013485E-3</v>
      </c>
      <c r="G381" s="772">
        <v>2.7717056815500855E-2</v>
      </c>
      <c r="H381" s="737">
        <f>+IF(G354=0,0,G381/G354*100)</f>
        <v>6.9493998043391038E-4</v>
      </c>
      <c r="I381" s="772">
        <v>0</v>
      </c>
      <c r="J381" s="737">
        <f>+IF(I354=0,0,I381/I354*100)</f>
        <v>0</v>
      </c>
      <c r="K381" s="772">
        <v>9.9675518104859459E-2</v>
      </c>
      <c r="L381" s="737">
        <f>+IF(K354=0,0,K381/K354*100)</f>
        <v>1.1937830426830061E-3</v>
      </c>
      <c r="M381" s="772">
        <f t="shared" si="370"/>
        <v>0.12739257492036032</v>
      </c>
      <c r="N381" s="737">
        <f>+IF(M354=0,0,M381/M354*100)</f>
        <v>6.8947796784538465E-4</v>
      </c>
      <c r="O381" s="772">
        <v>0</v>
      </c>
      <c r="P381" s="737">
        <f>+IF(O354=0,0,O381/O354*100)</f>
        <v>0</v>
      </c>
      <c r="Q381" s="772">
        <v>1.9514851775204716E-2</v>
      </c>
      <c r="R381" s="737">
        <f>+IF(Q354=0,0,Q381/Q354*100)</f>
        <v>4.8172778894094669E-4</v>
      </c>
      <c r="S381" s="772">
        <v>1.4823817367686987</v>
      </c>
      <c r="T381" s="737">
        <f>+IF(S354=0,0,S381/S354*100)</f>
        <v>2.2299963036908971E-2</v>
      </c>
      <c r="U381" s="772">
        <f t="shared" si="371"/>
        <v>1.5018965885439033</v>
      </c>
      <c r="V381" s="737">
        <f>+IF(U354=0,0,U381/U354*100)</f>
        <v>1.1149803671043811E-2</v>
      </c>
      <c r="W381" s="772">
        <f t="shared" si="342"/>
        <v>1.6292891634642637</v>
      </c>
      <c r="X381" s="737">
        <f>+IF(W354=0,0,W381/W354*100)</f>
        <v>5.100002189869713E-3</v>
      </c>
      <c r="Y381" s="772">
        <v>0.83094758793809409</v>
      </c>
      <c r="Z381" s="737">
        <f>+IF(Y354=0,0,Y381/Y354*100)</f>
        <v>1.0459622164930215E-2</v>
      </c>
      <c r="AA381" s="772">
        <v>2.7544319910063524</v>
      </c>
      <c r="AB381" s="737">
        <f>+IF(AA354=0,0,AA381/AA354*100)</f>
        <v>2.8982156448107185E-2</v>
      </c>
      <c r="AC381" s="772">
        <v>8.9192891021215137E-2</v>
      </c>
      <c r="AD381" s="737">
        <f>+IF(AC354=0,0,AC381/AC354*100)</f>
        <v>8.424550627443132E-4</v>
      </c>
      <c r="AE381" s="772">
        <f t="shared" si="372"/>
        <v>3.6745724699656619</v>
      </c>
      <c r="AF381" s="737">
        <f>+IF(AE354=0,0,AE381/AE354*100)</f>
        <v>1.3106863151755646E-2</v>
      </c>
      <c r="AG381" s="772">
        <v>7.2838992318438517E-2</v>
      </c>
      <c r="AH381" s="737">
        <f>+IF(AG354=0,0,AG381/AG354*100)</f>
        <v>7.1302949140683862E-4</v>
      </c>
      <c r="AI381" s="772">
        <v>0.16191960023034629</v>
      </c>
      <c r="AJ381" s="737">
        <f>+IF(AI354=0,0,AI381/AI354*100)</f>
        <v>1.6509511390188671E-3</v>
      </c>
      <c r="AK381" s="772">
        <v>0.14920113409999999</v>
      </c>
      <c r="AL381" s="737">
        <f>+IF(AK354=0,0,AK381/AK354*100)</f>
        <v>1.6220896965783102E-3</v>
      </c>
      <c r="AM381" s="772">
        <f t="shared" si="373"/>
        <v>0.3839597266487848</v>
      </c>
      <c r="AN381" s="737">
        <f>+IF(AM354=0,0,AM381/AM354*100)</f>
        <v>1.313978295133932E-3</v>
      </c>
      <c r="AO381" s="772">
        <f t="shared" si="345"/>
        <v>4.058532196614447</v>
      </c>
      <c r="AP381" s="737">
        <f>+IF(AO354=0,0,AO381/AO354*100)</f>
        <v>7.0883163896611609E-3</v>
      </c>
      <c r="AQ381" s="651"/>
      <c r="AR381" s="772">
        <v>5.5084117704000004</v>
      </c>
      <c r="AS381" s="737">
        <f>+IF(AR354=0,0,AR381/AR354*100)</f>
        <v>4.6600819236432243E-3</v>
      </c>
      <c r="AT381" s="772">
        <v>8.2161347200000012E-2</v>
      </c>
      <c r="AU381" s="737">
        <f>+IF(AT354=0,0,AT381/AT354*100)</f>
        <v>7.8441566607628734E-4</v>
      </c>
      <c r="AV381" s="772">
        <v>9.0911659399999997E-2</v>
      </c>
      <c r="AW381" s="737">
        <f>+IF(AV354=0,0,AV381/AV354*100)</f>
        <v>8.2032076303580493E-4</v>
      </c>
      <c r="AX381" s="772">
        <v>0.22145300479999999</v>
      </c>
      <c r="AY381" s="737">
        <f>+IF(AX354=0,0,AX381/AX354*100)</f>
        <v>1.7854018455150656E-3</v>
      </c>
      <c r="AZ381" s="772">
        <f t="shared" si="374"/>
        <v>0.39452601139999999</v>
      </c>
      <c r="BA381" s="737">
        <f>+IF(AZ354=0,0,AZ381/AZ354*100)</f>
        <v>1.1617304811887784E-3</v>
      </c>
      <c r="BB381" s="772">
        <v>0.20073509919999999</v>
      </c>
      <c r="BC381" s="737">
        <f>+IF(BB354=0,0,BB381/BB354*100)</f>
        <v>1.9094614174511339E-3</v>
      </c>
      <c r="BD381" s="772">
        <v>0.3047659922</v>
      </c>
      <c r="BE381" s="737">
        <f>+IF(BD354=0,0,BD381/BD354*100)</f>
        <v>3.766112531456959E-3</v>
      </c>
      <c r="BF381" s="772">
        <v>0.73089318559999994</v>
      </c>
      <c r="BG381" s="737">
        <f>+IF(BF354=0,0,BF381/BF354*100)</f>
        <v>8.2621959002294881E-3</v>
      </c>
      <c r="BH381" s="772">
        <f t="shared" si="375"/>
        <v>1.236394277</v>
      </c>
      <c r="BI381" s="737">
        <f>+IF(BH354=0,0,BH381/BH354*100)</f>
        <v>4.5039696413292519E-3</v>
      </c>
      <c r="BJ381" s="772">
        <f t="shared" si="346"/>
        <v>1.6309202884</v>
      </c>
      <c r="BK381" s="737">
        <f>+IF(BJ354=0,0,BJ381/BJ354*100)</f>
        <v>2.6557282829516222E-3</v>
      </c>
      <c r="BL381" s="772">
        <v>0.20252123220000001</v>
      </c>
      <c r="BM381" s="737">
        <f>+IF(BL354=0,0,BL381/BL354*100)</f>
        <v>2.487289651264627E-3</v>
      </c>
      <c r="BN381" s="772">
        <v>2.8758938943999999</v>
      </c>
      <c r="BO381" s="737">
        <f>+IF(BN354=0,0,BN381/BN354*100)</f>
        <v>5.2581921271830243E-2</v>
      </c>
      <c r="BP381" s="772">
        <v>0.12626907240000002</v>
      </c>
      <c r="BQ381" s="737">
        <f>+IF(BP354=0,0,BP381/BP354*100)</f>
        <v>1.0743115500371511E-3</v>
      </c>
      <c r="BR381" s="772">
        <f t="shared" si="376"/>
        <v>3.2046841989999999</v>
      </c>
      <c r="BS381" s="737">
        <f>+IF(BR354=0,0,BR381/BR354*100)</f>
        <v>1.2634230689719687E-2</v>
      </c>
      <c r="BT381" s="772">
        <v>0.27454845729999999</v>
      </c>
      <c r="BU381" s="737">
        <f>+IF(BT354=0,0,BT381/BT354*100)</f>
        <v>2.5241407860212787E-3</v>
      </c>
      <c r="BV381" s="772">
        <v>0.18833818720000001</v>
      </c>
      <c r="BW381" s="737">
        <f>+IF(BV354=0,0,BV381/BV354*100)</f>
        <v>1.8443479822219167E-3</v>
      </c>
      <c r="BX381" s="772">
        <v>0.20992063849999998</v>
      </c>
      <c r="BY381" s="737">
        <f>+IF(BX354=0,0,BX381/BX354*100)</f>
        <v>2.0303511944468528E-3</v>
      </c>
      <c r="BZ381" s="772">
        <f t="shared" si="377"/>
        <v>0.67280728300000003</v>
      </c>
      <c r="CA381" s="737">
        <f>+IF(BZ354=0,0,BZ381/BZ354*100)</f>
        <v>2.1408113369906561E-3</v>
      </c>
      <c r="CB381" s="772">
        <f t="shared" si="347"/>
        <v>3.8774914819999999</v>
      </c>
      <c r="CC381" s="737">
        <f>+IF(CB354=0,0,CB381/CB354*100)</f>
        <v>6.8274386630100921E-3</v>
      </c>
      <c r="CE381" s="772">
        <f t="shared" si="348"/>
        <v>14.216237875200399</v>
      </c>
      <c r="CF381" s="737">
        <f>+IF(CE354=0,0,CE381/CE354*100)</f>
        <v>7.3687313835276193E-3</v>
      </c>
      <c r="CG381" s="772">
        <v>1.8864407128999998</v>
      </c>
      <c r="CH381" s="737">
        <f>+IF(CG354=0,0,CG381/CG354*100)</f>
        <v>1.5672369709040929E-2</v>
      </c>
      <c r="CI381" s="772">
        <v>0.73297137499999998</v>
      </c>
      <c r="CJ381" s="737">
        <f>+IF(CI354=0,0,CI381/CI354*100)</f>
        <v>6.1165297757610239E-3</v>
      </c>
      <c r="CK381" s="772">
        <v>0.35809951449999999</v>
      </c>
      <c r="CL381" s="737">
        <f>+IF(CK354=0,0,CK381/CK354*100)</f>
        <v>2.8286676109356675E-3</v>
      </c>
      <c r="CM381" s="772">
        <f t="shared" si="378"/>
        <v>2.9775116023999999</v>
      </c>
      <c r="CN381" s="737">
        <f>+IF(CM354=0,0,CM381/CM354*100)</f>
        <v>8.117571077955266E-3</v>
      </c>
      <c r="CO381" s="772">
        <v>1.4710256544</v>
      </c>
      <c r="CP381" s="737">
        <f>+IF(CO354=0,0,CO381/CO354*100)</f>
        <v>1.1778762800892165E-2</v>
      </c>
      <c r="CQ381" s="772">
        <v>0.58724611100000002</v>
      </c>
      <c r="CR381" s="737">
        <f>+IF(CQ354=0,0,CQ381/CQ354*100)</f>
        <v>4.1171455173740525E-3</v>
      </c>
      <c r="CS381" s="772">
        <v>0.66949552000000001</v>
      </c>
      <c r="CT381" s="737">
        <f>+IF(CS354=0,0,CS381/CS354*100)</f>
        <v>4.117997545681833E-3</v>
      </c>
      <c r="CU381" s="772">
        <f t="shared" si="379"/>
        <v>2.7277672853999997</v>
      </c>
      <c r="CV381" s="737">
        <f>+IF(CU354=0,0,CU381/CU354*100)</f>
        <v>6.3421673242649683E-3</v>
      </c>
      <c r="CW381" s="772">
        <f t="shared" si="349"/>
        <v>5.7052788877999996</v>
      </c>
      <c r="CX381" s="737">
        <f>+IF(CW354=0,0,CW381/CW354*100)</f>
        <v>7.1593543775083247E-3</v>
      </c>
      <c r="CY381" s="772">
        <v>3.1300138783999998</v>
      </c>
      <c r="CZ381" s="737">
        <f>+IF(CY354=0,0,CY381/CY354*100)</f>
        <v>1.9653556976508033E-2</v>
      </c>
      <c r="DA381" s="772">
        <v>1.5655073724999999</v>
      </c>
      <c r="DB381" s="737">
        <f>+IF(DA354=0,0,DA381/DA354*100)</f>
        <v>9.4955081899047115E-3</v>
      </c>
      <c r="DC381" s="772">
        <v>0.5192708169000001</v>
      </c>
      <c r="DD381" s="737">
        <f>+IF(DC354=0,0,DC381/DC354*100)</f>
        <v>2.9566478261632023E-3</v>
      </c>
      <c r="DE381" s="772">
        <f t="shared" si="380"/>
        <v>5.2147920677999995</v>
      </c>
      <c r="DF381" s="737">
        <f>+IF(DE354=0,0,DE381/DE354*100)</f>
        <v>1.0434679598227021E-2</v>
      </c>
      <c r="DG381" s="772">
        <v>1.130482026262257</v>
      </c>
      <c r="DH381" s="737">
        <f>+IF(DG354=0,0,DG381/DG354*100)</f>
        <v>5.4059738134712857E-3</v>
      </c>
      <c r="DI381" s="772">
        <v>1.0996473416431043</v>
      </c>
      <c r="DJ381" s="737">
        <f>+IF(DI354=0,0,DI381/DI354*100)</f>
        <v>4.768892532741602E-3</v>
      </c>
      <c r="DK381" s="772">
        <v>1.0660375516950398</v>
      </c>
      <c r="DL381" s="737">
        <f>+IF(DK354=0,0,DK381/DK354*100)</f>
        <v>5.5261963414144511E-3</v>
      </c>
      <c r="DM381" s="772">
        <f t="shared" si="381"/>
        <v>3.2961669196004006</v>
      </c>
      <c r="DN381" s="737">
        <f>+IF(DM354=0,0,DM381/DM354*100)</f>
        <v>5.2104170472811956E-3</v>
      </c>
      <c r="DO381" s="772">
        <f t="shared" si="350"/>
        <v>8.5109589874004001</v>
      </c>
      <c r="DP381" s="737">
        <f>+IF(DO354=0,0,DO381/DO354*100)</f>
        <v>7.5160795978528915E-3</v>
      </c>
      <c r="DR381" s="772">
        <f t="shared" si="351"/>
        <v>24.226819144688491</v>
      </c>
      <c r="DS381" s="737">
        <f>+IF(DR354=0,0,DR381/DR354*100)</f>
        <v>9.7473837992161604E-3</v>
      </c>
      <c r="DT381" s="772">
        <v>1.9166374659771572</v>
      </c>
      <c r="DU381" s="737">
        <f>+IF(DT354=0,0,DT381/DT354*100)</f>
        <v>9.4690700519977754E-3</v>
      </c>
      <c r="DV381" s="772">
        <v>1.9160378575826855</v>
      </c>
      <c r="DW381" s="737">
        <f>+IF(DV354=0,0,DV381/DV354*100)</f>
        <v>9.4676537085156311E-3</v>
      </c>
      <c r="DX381" s="772">
        <v>1.9237673620586142</v>
      </c>
      <c r="DY381" s="737">
        <f>+IF(DX354=0,0,DX381/DX354*100)</f>
        <v>9.473766044145954E-3</v>
      </c>
      <c r="DZ381" s="772">
        <f t="shared" si="382"/>
        <v>5.756442685618457</v>
      </c>
      <c r="EA381" s="737">
        <f>+IF(DZ354=0,0,DZ381/DZ354*100)</f>
        <v>9.4701672706873179E-3</v>
      </c>
      <c r="EB381" s="772">
        <v>1.9173718595122142</v>
      </c>
      <c r="EC381" s="737">
        <f>+IF(EB354=0,0,EB381/EB354*100)</f>
        <v>9.4723494879542965E-3</v>
      </c>
      <c r="ED381" s="772">
        <v>1.9055809561280499</v>
      </c>
      <c r="EE381" s="737">
        <f>+IF(ED354=0,0,ED381/ED354*100)</f>
        <v>9.4687556086460421E-3</v>
      </c>
      <c r="EF381" s="772">
        <v>2.0516374789546141</v>
      </c>
      <c r="EG381" s="737">
        <f>+IF(EF354=0,0,EF381/EF354*100)</f>
        <v>1.0194757391984582E-2</v>
      </c>
      <c r="EH381" s="772">
        <f t="shared" si="383"/>
        <v>5.8745902945948778</v>
      </c>
      <c r="EI381" s="737">
        <f>+IF(EH354=0,0,EH381/EH354*100)</f>
        <v>9.7114873726864698E-3</v>
      </c>
      <c r="EJ381" s="772">
        <f t="shared" si="352"/>
        <v>11.631032980213334</v>
      </c>
      <c r="EK381" s="737">
        <f>+IF(EJ354=0,0,EJ381/EJ354*100)</f>
        <v>9.5905349476380665E-3</v>
      </c>
      <c r="EL381" s="772">
        <v>2.1119376738736784</v>
      </c>
      <c r="EM381" s="737">
        <f>+IF(EL354=0,0,EL381/EL354*100)</f>
        <v>9.8282616255056226E-3</v>
      </c>
      <c r="EN381" s="772">
        <v>2.0903337542229496</v>
      </c>
      <c r="EO381" s="737">
        <f>+IF(EN354=0,0,EN381/EN354*100)</f>
        <v>9.8252990715167812E-3</v>
      </c>
      <c r="EP381" s="772">
        <v>2.1009692147476784</v>
      </c>
      <c r="EQ381" s="737">
        <f>+IF(EP354=0,0,EP381/EP354*100)</f>
        <v>9.8689155514877867E-3</v>
      </c>
      <c r="ER381" s="772">
        <f t="shared" si="384"/>
        <v>6.3032406428443064</v>
      </c>
      <c r="ES381" s="737">
        <f>+IF(ER354=0,0,ER381/ER354*100)</f>
        <v>9.8407895836113545E-3</v>
      </c>
      <c r="ET381" s="772">
        <v>2.101758759708221</v>
      </c>
      <c r="EU381" s="737">
        <f>+IF(ET354=0,0,ET381/ET354*100)</f>
        <v>9.924402346137555E-3</v>
      </c>
      <c r="EV381" s="772">
        <v>2.0835363188826785</v>
      </c>
      <c r="EW381" s="737">
        <f>+IF(EV354=0,0,EV381/EV354*100)</f>
        <v>9.9721082456281484E-3</v>
      </c>
      <c r="EX381" s="772">
        <v>2.1072504430399501</v>
      </c>
      <c r="EY381" s="737">
        <f>+IF(EX354=0,0,EX381/EX354*100)</f>
        <v>9.9646714239309975E-3</v>
      </c>
      <c r="EZ381" s="772">
        <f t="shared" si="385"/>
        <v>6.2925455216308492</v>
      </c>
      <c r="FA381" s="737">
        <f>+IF(EZ354=0,0,EZ381/EZ354*100)</f>
        <v>9.9536394763963306E-3</v>
      </c>
      <c r="FB381" s="772">
        <f t="shared" si="353"/>
        <v>12.595786164475156</v>
      </c>
      <c r="FC381" s="737">
        <f>+IF(FB354=0,0,FB381/FB354*100)</f>
        <v>9.8968449372948426E-3</v>
      </c>
      <c r="FD381" s="772">
        <v>18.852759770296782</v>
      </c>
      <c r="FE381" s="737">
        <f>+IF(FD354=0,0,FD381/FD354*100)</f>
        <v>9.9998517476676818E-3</v>
      </c>
      <c r="FF381" s="772">
        <v>19.626421498060278</v>
      </c>
      <c r="FG381" s="737">
        <f>+IF(FF354=0,0,FF381/FF354*100)</f>
        <v>1.000000373960463E-2</v>
      </c>
      <c r="FH381" s="772">
        <v>16.645044855353873</v>
      </c>
      <c r="FI381" s="737">
        <f>+IF(FH354=0,0,FH381/FH354*100)</f>
        <v>9.9666700161253879E-3</v>
      </c>
      <c r="FJ381" s="772">
        <v>21.93026960416303</v>
      </c>
      <c r="FK381" s="737">
        <f>+IF(FJ354=0,0,FJ381/FJ354*100)</f>
        <v>9.190616450375463E-3</v>
      </c>
    </row>
    <row r="382" spans="2:167" s="648" customFormat="1" ht="13.5" customHeight="1">
      <c r="B382" s="769"/>
      <c r="C382" s="771" t="s">
        <v>4811</v>
      </c>
      <c r="D382" s="769"/>
      <c r="E382" s="772">
        <f t="shared" si="340"/>
        <v>16.397291288106647</v>
      </c>
      <c r="F382" s="737">
        <f>+IF(E354=0,0,E382/E354*100)</f>
        <v>1.8381896769309788E-2</v>
      </c>
      <c r="G382" s="772">
        <v>0.49928783493258849</v>
      </c>
      <c r="H382" s="737">
        <f>+IF(G354=0,0,G382/G354*100)</f>
        <v>1.2518467619004032E-2</v>
      </c>
      <c r="I382" s="772">
        <v>0.77792138235046693</v>
      </c>
      <c r="J382" s="737">
        <f>+IF(I354=0,0,I382/I354*100)</f>
        <v>1.2672391362714364E-2</v>
      </c>
      <c r="K382" s="772">
        <v>1.0544296388055379</v>
      </c>
      <c r="L382" s="737">
        <f>+IF(K354=0,0,K382/K354*100)</f>
        <v>1.2628579679758393E-2</v>
      </c>
      <c r="M382" s="772">
        <f t="shared" si="370"/>
        <v>2.3316388560885932</v>
      </c>
      <c r="N382" s="737">
        <f>+IF(M354=0,0,M382/M354*100)</f>
        <v>1.2619366719373581E-2</v>
      </c>
      <c r="O382" s="772">
        <v>8.3837192651360901</v>
      </c>
      <c r="P382" s="737">
        <f>+IF(O354=0,0,O382/O354*100)</f>
        <v>0.30247715818289844</v>
      </c>
      <c r="Q382" s="772">
        <v>0.42149064617274207</v>
      </c>
      <c r="R382" s="737">
        <f>+IF(Q354=0,0,Q382/Q354*100)</f>
        <v>1.0404575929091622E-2</v>
      </c>
      <c r="S382" s="772">
        <v>0.19870982552716276</v>
      </c>
      <c r="T382" s="737">
        <f>+IF(S354=0,0,S382/S354*100)</f>
        <v>2.9892582014573077E-3</v>
      </c>
      <c r="U382" s="772">
        <f t="shared" si="371"/>
        <v>9.0039197368359947</v>
      </c>
      <c r="V382" s="737">
        <f>+IF(U354=0,0,U382/U354*100)</f>
        <v>6.6843441886294111E-2</v>
      </c>
      <c r="W382" s="772">
        <f t="shared" si="342"/>
        <v>11.335558592924588</v>
      </c>
      <c r="X382" s="737">
        <f>+IF(W354=0,0,W382/W354*100)</f>
        <v>3.5482574207018502E-2</v>
      </c>
      <c r="Y382" s="772">
        <v>0.99618310511758523</v>
      </c>
      <c r="Z382" s="737">
        <f>+IF(Y354=0,0,Y382/Y354*100)</f>
        <v>1.253953803809967E-2</v>
      </c>
      <c r="AA382" s="772">
        <v>1.8251012955454304</v>
      </c>
      <c r="AB382" s="737">
        <f>+IF(AA354=0,0,AA382/AA354*100)</f>
        <v>1.9203731097319654E-2</v>
      </c>
      <c r="AC382" s="772">
        <v>0.69528454202382306</v>
      </c>
      <c r="AD382" s="737">
        <f>+IF(AC354=0,0,AC382/AC354*100)</f>
        <v>6.5671823815701543E-3</v>
      </c>
      <c r="AE382" s="772">
        <f t="shared" si="372"/>
        <v>3.5165689426868387</v>
      </c>
      <c r="AF382" s="737">
        <f>+IF(AE354=0,0,AE382/AE354*100)</f>
        <v>1.2543279054159232E-2</v>
      </c>
      <c r="AG382" s="772">
        <v>0.15369400663962052</v>
      </c>
      <c r="AH382" s="737">
        <f>+IF(AG354=0,0,AG382/AG354*100)</f>
        <v>1.5045287681552208E-3</v>
      </c>
      <c r="AI382" s="772">
        <v>0.61697705635560052</v>
      </c>
      <c r="AJ382" s="737">
        <f>+IF(AI354=0,0,AI382/AI354*100)</f>
        <v>6.2907700642153936E-3</v>
      </c>
      <c r="AK382" s="772">
        <v>0.77449268949999994</v>
      </c>
      <c r="AL382" s="737">
        <f>+IF(AK354=0,0,AK382/AK354*100)</f>
        <v>8.4201545738329248E-3</v>
      </c>
      <c r="AM382" s="772">
        <f t="shared" si="373"/>
        <v>1.5451637524952209</v>
      </c>
      <c r="AN382" s="737">
        <f>+IF(AM354=0,0,AM382/AM354*100)</f>
        <v>5.2878244573384215E-3</v>
      </c>
      <c r="AO382" s="772">
        <f t="shared" si="345"/>
        <v>5.0617326951820596</v>
      </c>
      <c r="AP382" s="737">
        <f>+IF(AO354=0,0,AO382/AO354*100)</f>
        <v>8.8404282842138079E-3</v>
      </c>
      <c r="AQ382" s="651"/>
      <c r="AR382" s="772">
        <v>48.388334534899997</v>
      </c>
      <c r="AS382" s="737">
        <f>+IF(AR354=0,0,AR382/AR354*100)</f>
        <v>4.093622853197014E-2</v>
      </c>
      <c r="AT382" s="772">
        <v>0.96004762560000001</v>
      </c>
      <c r="AU382" s="737">
        <f>+IF(AT354=0,0,AT382/AT354*100)</f>
        <v>9.1658233873261261E-3</v>
      </c>
      <c r="AV382" s="772">
        <v>0.8419941152999999</v>
      </c>
      <c r="AW382" s="737">
        <f>+IF(AV354=0,0,AV382/AV354*100)</f>
        <v>7.5975431500544515E-3</v>
      </c>
      <c r="AX382" s="772">
        <v>0.74598951100000022</v>
      </c>
      <c r="AY382" s="737">
        <f>+IF(AX354=0,0,AX382/AX354*100)</f>
        <v>6.0143281906567371E-3</v>
      </c>
      <c r="AZ382" s="772">
        <f t="shared" si="374"/>
        <v>2.5480312519000003</v>
      </c>
      <c r="BA382" s="737">
        <f>+IF(AZ354=0,0,AZ382/AZ354*100)</f>
        <v>7.5029921648249349E-3</v>
      </c>
      <c r="BB382" s="772">
        <v>1.6340707728000001</v>
      </c>
      <c r="BC382" s="737">
        <f>+IF(BB354=0,0,BB382/BB354*100)</f>
        <v>1.5543844133294245E-2</v>
      </c>
      <c r="BD382" s="772">
        <v>15.765879197699999</v>
      </c>
      <c r="BE382" s="737">
        <f>+IF(BD354=0,0,BD382/BD354*100)</f>
        <v>0.194825133825724</v>
      </c>
      <c r="BF382" s="772">
        <v>0.87637183490000015</v>
      </c>
      <c r="BG382" s="737">
        <f>+IF(BF354=0,0,BF382/BF354*100)</f>
        <v>9.9067222462107668E-3</v>
      </c>
      <c r="BH382" s="772">
        <f t="shared" si="375"/>
        <v>18.276321805399999</v>
      </c>
      <c r="BI382" s="737">
        <f>+IF(BH354=0,0,BH382/BH354*100)</f>
        <v>6.6577466507219546E-2</v>
      </c>
      <c r="BJ382" s="772">
        <f t="shared" si="346"/>
        <v>20.824353057299998</v>
      </c>
      <c r="BK382" s="737">
        <f>+IF(BJ354=0,0,BJ382/BJ354*100)</f>
        <v>3.3909580855540786E-2</v>
      </c>
      <c r="BL382" s="772">
        <v>0.97228788140000011</v>
      </c>
      <c r="BM382" s="737">
        <f>+IF(BL354=0,0,BL382/BL354*100)</f>
        <v>1.1941274300898853E-2</v>
      </c>
      <c r="BN382" s="772">
        <v>1.6380649863999999</v>
      </c>
      <c r="BO382" s="737">
        <f>+IF(BN354=0,0,BN382/BN354*100)</f>
        <v>2.9949854659361969E-2</v>
      </c>
      <c r="BP382" s="772">
        <v>1.0276354002000001</v>
      </c>
      <c r="BQ382" s="737">
        <f>+IF(BP354=0,0,BP382/BP354*100)</f>
        <v>8.7432382188143039E-3</v>
      </c>
      <c r="BR382" s="772">
        <f t="shared" si="376"/>
        <v>3.637988268</v>
      </c>
      <c r="BS382" s="737">
        <f>+IF(BR354=0,0,BR382/BR354*100)</f>
        <v>1.4342499968873152E-2</v>
      </c>
      <c r="BT382" s="772">
        <v>8.5851484299000003</v>
      </c>
      <c r="BU382" s="737">
        <f>+IF(BT354=0,0,BT382/BT354*100)</f>
        <v>7.893004943123072E-2</v>
      </c>
      <c r="BV382" s="772">
        <v>13.7340502538</v>
      </c>
      <c r="BW382" s="737">
        <f>+IF(BV354=0,0,BV382/BV354*100)</f>
        <v>0.13449406225000787</v>
      </c>
      <c r="BX382" s="772">
        <v>1.6067945258999998</v>
      </c>
      <c r="BY382" s="737">
        <f>+IF(BX354=0,0,BX382/BX354*100)</f>
        <v>1.5540907307652504E-2</v>
      </c>
      <c r="BZ382" s="772">
        <f t="shared" si="377"/>
        <v>23.925993209600001</v>
      </c>
      <c r="CA382" s="737">
        <f>+IF(BZ354=0,0,BZ382/BZ354*100)</f>
        <v>7.6130325586670461E-2</v>
      </c>
      <c r="CB382" s="772">
        <f t="shared" si="347"/>
        <v>27.563981477600002</v>
      </c>
      <c r="CC382" s="737">
        <f>+IF(CB354=0,0,CB382/CB354*100)</f>
        <v>4.8534314961174767E-2</v>
      </c>
      <c r="CE382" s="772">
        <f t="shared" si="348"/>
        <v>138.38228032778497</v>
      </c>
      <c r="CF382" s="737">
        <f>+IF(CE354=0,0,CE382/CE354*100)</f>
        <v>7.1727967759620204E-2</v>
      </c>
      <c r="CG382" s="772">
        <v>1.3849740117000002</v>
      </c>
      <c r="CH382" s="737">
        <f>+IF(CG354=0,0,CG382/CG354*100)</f>
        <v>1.1506232133533585E-2</v>
      </c>
      <c r="CI382" s="772">
        <v>4.314153846</v>
      </c>
      <c r="CJ382" s="737">
        <f>+IF(CI354=0,0,CI382/CI354*100)</f>
        <v>3.6000929035288641E-2</v>
      </c>
      <c r="CK382" s="772">
        <v>20.405148057000002</v>
      </c>
      <c r="CL382" s="737">
        <f>+IF(CK354=0,0,CK382/CK354*100)</f>
        <v>0.16118251789805979</v>
      </c>
      <c r="CM382" s="772">
        <f t="shared" si="378"/>
        <v>26.104275914700004</v>
      </c>
      <c r="CN382" s="737">
        <f>+IF(CM354=0,0,CM382/CM354*100)</f>
        <v>7.1167922571764297E-2</v>
      </c>
      <c r="CO382" s="772">
        <v>23.462516492799999</v>
      </c>
      <c r="CP382" s="737">
        <f>+IF(CO354=0,0,CO382/CO354*100)</f>
        <v>0.18786852265566548</v>
      </c>
      <c r="CQ382" s="772">
        <v>2.9172106260000001</v>
      </c>
      <c r="CR382" s="737">
        <f>+IF(CQ354=0,0,CQ382/CQ354*100)</f>
        <v>2.0452380061946215E-2</v>
      </c>
      <c r="CS382" s="772">
        <v>22.403382813</v>
      </c>
      <c r="CT382" s="737">
        <f>+IF(CS354=0,0,CS382/CS354*100)</f>
        <v>0.13780088541728339</v>
      </c>
      <c r="CU382" s="772">
        <f t="shared" si="379"/>
        <v>48.783109931799999</v>
      </c>
      <c r="CV382" s="737">
        <f>+IF(CU354=0,0,CU382/CU354*100)</f>
        <v>0.11342266895033855</v>
      </c>
      <c r="CW382" s="772">
        <f t="shared" si="349"/>
        <v>74.887385846499996</v>
      </c>
      <c r="CX382" s="737">
        <f>+IF(CW354=0,0,CW382/CW354*100)</f>
        <v>9.3973554005707255E-2</v>
      </c>
      <c r="CY382" s="772">
        <v>11.475515507800003</v>
      </c>
      <c r="CZ382" s="737">
        <f>+IF(CY354=0,0,CY382/CY354*100)</f>
        <v>7.2055494521525154E-2</v>
      </c>
      <c r="DA382" s="772">
        <v>17.7564674053</v>
      </c>
      <c r="DB382" s="737">
        <f>+IF(DA354=0,0,DA382/DA354*100)</f>
        <v>0.10770098220716122</v>
      </c>
      <c r="DC382" s="772">
        <v>9.8969143826000003</v>
      </c>
      <c r="DD382" s="737">
        <f>+IF(DC354=0,0,DC382/DC354*100)</f>
        <v>5.6351501842000815E-2</v>
      </c>
      <c r="DE382" s="772">
        <f t="shared" si="380"/>
        <v>39.128897295700007</v>
      </c>
      <c r="DF382" s="737">
        <f>+IF(DE354=0,0,DE382/DE354*100)</f>
        <v>7.8296028106986937E-2</v>
      </c>
      <c r="DG382" s="772">
        <v>8.4069596802842881</v>
      </c>
      <c r="DH382" s="737">
        <f>+IF(DG354=0,0,DG382/DG354*100)</f>
        <v>4.020214636476007E-2</v>
      </c>
      <c r="DI382" s="772">
        <v>8.1194368146601636</v>
      </c>
      <c r="DJ382" s="737">
        <f>+IF(DI354=0,0,DI382/DI354*100)</f>
        <v>3.5211944892844661E-2</v>
      </c>
      <c r="DK382" s="772">
        <v>7.8396006906405082</v>
      </c>
      <c r="DL382" s="737">
        <f>+IF(DK354=0,0,DK382/DK354*100)</f>
        <v>4.0639443315934137E-2</v>
      </c>
      <c r="DM382" s="772">
        <f t="shared" si="381"/>
        <v>24.365997185584959</v>
      </c>
      <c r="DN382" s="737">
        <f>+IF(DM354=0,0,DM382/DM354*100)</f>
        <v>3.8516558841373449E-2</v>
      </c>
      <c r="DO382" s="772">
        <f t="shared" si="350"/>
        <v>63.494894481284966</v>
      </c>
      <c r="DP382" s="737">
        <f>+IF(DO354=0,0,DO382/DO354*100)</f>
        <v>5.607272713745913E-2</v>
      </c>
      <c r="DR382" s="772">
        <f t="shared" si="351"/>
        <v>121.13409572344244</v>
      </c>
      <c r="DS382" s="737">
        <f>+IF(DR354=0,0,DR382/DR354*100)</f>
        <v>4.8736918996080791E-2</v>
      </c>
      <c r="DT382" s="772">
        <v>9.583187329885785</v>
      </c>
      <c r="DU382" s="737">
        <f>+IF(DT354=0,0,DT382/DT354*100)</f>
        <v>4.7345350259988879E-2</v>
      </c>
      <c r="DV382" s="772">
        <v>9.5801892879134272</v>
      </c>
      <c r="DW382" s="737">
        <f>+IF(DV354=0,0,DV382/DV354*100)</f>
        <v>4.7338268542578152E-2</v>
      </c>
      <c r="DX382" s="772">
        <v>9.6188368102930717</v>
      </c>
      <c r="DY382" s="737">
        <f>+IF(DX354=0,0,DX382/DX354*100)</f>
        <v>4.7368830220729775E-2</v>
      </c>
      <c r="DZ382" s="772">
        <f t="shared" si="382"/>
        <v>28.782213428092284</v>
      </c>
      <c r="EA382" s="737">
        <f>+IF(DZ354=0,0,DZ382/DZ354*100)</f>
        <v>4.7350836353436586E-2</v>
      </c>
      <c r="EB382" s="772">
        <v>9.5868592975610696</v>
      </c>
      <c r="EC382" s="737">
        <f>+IF(EB354=0,0,EB382/EB354*100)</f>
        <v>4.7361747439771479E-2</v>
      </c>
      <c r="ED382" s="772">
        <v>9.5279047806402488</v>
      </c>
      <c r="EE382" s="737">
        <f>+IF(ED354=0,0,ED382/ED354*100)</f>
        <v>4.7343778043230207E-2</v>
      </c>
      <c r="EF382" s="772">
        <v>10.258187394773071</v>
      </c>
      <c r="EG382" s="737">
        <f>+IF(EF354=0,0,EF382/EF354*100)</f>
        <v>5.0973786959922912E-2</v>
      </c>
      <c r="EH382" s="772">
        <f t="shared" si="383"/>
        <v>29.372951472974389</v>
      </c>
      <c r="EI382" s="737">
        <f>+IF(EH354=0,0,EH382/EH354*100)</f>
        <v>4.8557436863432349E-2</v>
      </c>
      <c r="EJ382" s="772">
        <f t="shared" si="352"/>
        <v>58.155164901066669</v>
      </c>
      <c r="EK382" s="737">
        <f>+IF(EJ354=0,0,EJ382/EJ354*100)</f>
        <v>4.7952674738190336E-2</v>
      </c>
      <c r="EL382" s="772">
        <v>10.55968836936839</v>
      </c>
      <c r="EM382" s="737">
        <f>+IF(EL354=0,0,EL382/EL354*100)</f>
        <v>4.9141308127528101E-2</v>
      </c>
      <c r="EN382" s="772">
        <v>10.451668771114749</v>
      </c>
      <c r="EO382" s="737">
        <f>+IF(EN354=0,0,EN382/EN354*100)</f>
        <v>4.9126495357583913E-2</v>
      </c>
      <c r="EP382" s="772">
        <v>10.504846073738392</v>
      </c>
      <c r="EQ382" s="737">
        <f>+IF(EP354=0,0,EP382/EP354*100)</f>
        <v>4.9344577757438945E-2</v>
      </c>
      <c r="ER382" s="772">
        <f t="shared" si="384"/>
        <v>31.51620321422153</v>
      </c>
      <c r="ES382" s="737">
        <f>+IF(ER354=0,0,ER382/ER354*100)</f>
        <v>4.9203947918056774E-2</v>
      </c>
      <c r="ET382" s="772">
        <v>10.508793798541106</v>
      </c>
      <c r="EU382" s="737">
        <f>+IF(ET354=0,0,ET382/ET354*100)</f>
        <v>4.9622011730687775E-2</v>
      </c>
      <c r="EV382" s="772">
        <v>10.417681594413391</v>
      </c>
      <c r="EW382" s="737">
        <f>+IF(EV354=0,0,EV382/EV354*100)</f>
        <v>4.986054122814073E-2</v>
      </c>
      <c r="EX382" s="772">
        <v>10.536252215199749</v>
      </c>
      <c r="EY382" s="737">
        <f>+IF(EX354=0,0,EX382/EX354*100)</f>
        <v>4.9823357119654972E-2</v>
      </c>
      <c r="EZ382" s="772">
        <f t="shared" si="385"/>
        <v>31.462727608154246</v>
      </c>
      <c r="FA382" s="737">
        <f>+IF(EZ354=0,0,EZ382/EZ354*100)</f>
        <v>4.9768197381981648E-2</v>
      </c>
      <c r="FB382" s="772">
        <f t="shared" si="353"/>
        <v>62.978930822375773</v>
      </c>
      <c r="FC382" s="737">
        <f>+IF(FB354=0,0,FB382/FB354*100)</f>
        <v>4.9484224686474211E-2</v>
      </c>
      <c r="FD382" s="772">
        <v>94.263798851483898</v>
      </c>
      <c r="FE382" s="737">
        <f>+IF(FD354=0,0,FD382/FD354*100)</f>
        <v>4.9999258738338402E-2</v>
      </c>
      <c r="FF382" s="772">
        <v>98.132107490301394</v>
      </c>
      <c r="FG382" s="737">
        <f>+IF(FF354=0,0,FF382/FF354*100)</f>
        <v>5.0000018698023153E-2</v>
      </c>
      <c r="FH382" s="772">
        <v>83.225224276769367</v>
      </c>
      <c r="FI382" s="737">
        <f>+IF(FH354=0,0,FH382/FH354*100)</f>
        <v>4.9833350080626941E-2</v>
      </c>
      <c r="FJ382" s="772">
        <v>109.65134802081516</v>
      </c>
      <c r="FK382" s="737">
        <f>+IF(FJ354=0,0,FJ382/FJ354*100)</f>
        <v>4.5953082251877324E-2</v>
      </c>
    </row>
    <row r="383" spans="2:167" s="648" customFormat="1" ht="13.5" customHeight="1">
      <c r="B383" s="769"/>
      <c r="C383" s="771" t="s">
        <v>4812</v>
      </c>
      <c r="D383" s="769"/>
      <c r="E383" s="772">
        <f t="shared" si="340"/>
        <v>1.5937222658844279</v>
      </c>
      <c r="F383" s="737">
        <f>+IF(E354=0,0,E383/E354*100)</f>
        <v>1.7866144874603086E-3</v>
      </c>
      <c r="G383" s="772">
        <v>0.18719828462016808</v>
      </c>
      <c r="H383" s="737">
        <f>+IF(G354=0,0,G383/G354*100)</f>
        <v>4.693556502667594E-3</v>
      </c>
      <c r="I383" s="772">
        <v>0.1240624358328267</v>
      </c>
      <c r="J383" s="737">
        <f>+IF(I354=0,0,I383/I354*100)</f>
        <v>2.0209853796985997E-3</v>
      </c>
      <c r="K383" s="772">
        <v>9.4006869410225943E-2</v>
      </c>
      <c r="L383" s="737">
        <f>+IF(K354=0,0,K383/K354*100)</f>
        <v>1.1258913796623879E-3</v>
      </c>
      <c r="M383" s="772">
        <f t="shared" si="370"/>
        <v>0.40526758986322076</v>
      </c>
      <c r="N383" s="737">
        <f>+IF(M354=0,0,M383/M354*100)</f>
        <v>2.1934015735781466E-3</v>
      </c>
      <c r="O383" s="772">
        <v>0.12417233292066143</v>
      </c>
      <c r="P383" s="737">
        <f>+IF(O354=0,0,O383/O354*100)</f>
        <v>4.4800276821021084E-3</v>
      </c>
      <c r="Q383" s="772">
        <v>0.15284367685144812</v>
      </c>
      <c r="R383" s="737">
        <f>+IF(Q354=0,0,Q383/Q354*100)</f>
        <v>3.7729749296279377E-3</v>
      </c>
      <c r="S383" s="772">
        <v>0.10244064084930499</v>
      </c>
      <c r="T383" s="737">
        <f>+IF(S354=0,0,S383/S354*100)</f>
        <v>1.5410487378213125E-3</v>
      </c>
      <c r="U383" s="772">
        <f t="shared" si="371"/>
        <v>0.37945665062141454</v>
      </c>
      <c r="V383" s="737">
        <f>+IF(U354=0,0,U383/U354*100)</f>
        <v>2.8170162901844553E-3</v>
      </c>
      <c r="W383" s="772">
        <f t="shared" si="342"/>
        <v>0.78472424048463529</v>
      </c>
      <c r="X383" s="737">
        <f>+IF(W354=0,0,W383/W354*100)</f>
        <v>2.4563444197996521E-3</v>
      </c>
      <c r="Y383" s="772">
        <v>0.11935561453362947</v>
      </c>
      <c r="Z383" s="737">
        <f>+IF(Y354=0,0,Y383/Y354*100)</f>
        <v>1.5023987666690538E-3</v>
      </c>
      <c r="AA383" s="772">
        <v>0.13030312323237858</v>
      </c>
      <c r="AB383" s="737">
        <f>+IF(AA354=0,0,AA383/AA354*100)</f>
        <v>1.3710505525380667E-3</v>
      </c>
      <c r="AC383" s="772">
        <v>0.22240268879709574</v>
      </c>
      <c r="AD383" s="737">
        <f>+IF(AC354=0,0,AC383/AC354*100)</f>
        <v>2.1006637300330961E-3</v>
      </c>
      <c r="AE383" s="772">
        <f t="shared" si="372"/>
        <v>0.47206142656310379</v>
      </c>
      <c r="AF383" s="737">
        <f>+IF(AE354=0,0,AE383/AE354*100)</f>
        <v>1.6837998346085053E-3</v>
      </c>
      <c r="AG383" s="772">
        <v>0.21281965775229325</v>
      </c>
      <c r="AH383" s="737">
        <f>+IF(AG354=0,0,AG383/AG354*100)</f>
        <v>2.083316744211491E-3</v>
      </c>
      <c r="AI383" s="772">
        <v>7.9094353584395524E-2</v>
      </c>
      <c r="AJ383" s="737">
        <f>+IF(AI354=0,0,AI383/AI354*100)</f>
        <v>8.0645525899492607E-4</v>
      </c>
      <c r="AK383" s="772">
        <v>4.5022587500000003E-2</v>
      </c>
      <c r="AL383" s="737">
        <f>+IF(AK354=0,0,AK383/AK354*100)</f>
        <v>4.8947801729239961E-4</v>
      </c>
      <c r="AM383" s="772">
        <f t="shared" si="373"/>
        <v>0.33693659883668875</v>
      </c>
      <c r="AN383" s="737">
        <f>+IF(AM354=0,0,AM383/AM354*100)</f>
        <v>1.153056810337374E-3</v>
      </c>
      <c r="AO383" s="772">
        <f t="shared" si="345"/>
        <v>0.8089980253997926</v>
      </c>
      <c r="AP383" s="737">
        <f>+IF(AO354=0,0,AO383/AO354*100)</f>
        <v>1.4129329730163099E-3</v>
      </c>
      <c r="AQ383" s="651"/>
      <c r="AR383" s="772">
        <v>2.3144732726999999</v>
      </c>
      <c r="AS383" s="737">
        <f>+IF(AR354=0,0,AR383/AR354*100)</f>
        <v>1.9580299204976521E-3</v>
      </c>
      <c r="AT383" s="772">
        <v>7.9545686399999996E-2</v>
      </c>
      <c r="AU383" s="737">
        <f>+IF(AT354=0,0,AT383/AT354*100)</f>
        <v>7.5944327481708397E-4</v>
      </c>
      <c r="AV383" s="772">
        <v>4.4668848599999998E-2</v>
      </c>
      <c r="AW383" s="737">
        <f>+IF(AV354=0,0,AV383/AV354*100)</f>
        <v>4.0305923584849719E-4</v>
      </c>
      <c r="AX383" s="772">
        <v>0.13133269850000001</v>
      </c>
      <c r="AY383" s="737">
        <f>+IF(AX354=0,0,AX383/AX354*100)</f>
        <v>1.0588325161365059E-3</v>
      </c>
      <c r="AZ383" s="772">
        <f t="shared" si="374"/>
        <v>0.25554723349999997</v>
      </c>
      <c r="BA383" s="737">
        <f>+IF(AZ354=0,0,AZ383/AZ354*100)</f>
        <v>7.5249033514147683E-4</v>
      </c>
      <c r="BB383" s="772">
        <v>0.19119946739999999</v>
      </c>
      <c r="BC383" s="737">
        <f>+IF(BB354=0,0,BB383/BB354*100)</f>
        <v>1.8187552027149714E-3</v>
      </c>
      <c r="BD383" s="772">
        <v>7.6737223100000002E-2</v>
      </c>
      <c r="BE383" s="737">
        <f>+IF(BD354=0,0,BD383/BD354*100)</f>
        <v>9.4827187068977201E-4</v>
      </c>
      <c r="BF383" s="772">
        <v>0.15391603879999999</v>
      </c>
      <c r="BG383" s="737">
        <f>+IF(BF354=0,0,BF383/BF354*100)</f>
        <v>1.7399046670670214E-3</v>
      </c>
      <c r="BH383" s="772">
        <f t="shared" si="375"/>
        <v>0.42185272930000001</v>
      </c>
      <c r="BI383" s="737">
        <f>+IF(BH354=0,0,BH383/BH354*100)</f>
        <v>1.5367362347303126E-3</v>
      </c>
      <c r="BJ383" s="772">
        <f t="shared" si="346"/>
        <v>0.67739996280000003</v>
      </c>
      <c r="BK383" s="737">
        <f>+IF(BJ354=0,0,BJ383/BJ354*100)</f>
        <v>1.1030522171278036E-3</v>
      </c>
      <c r="BL383" s="772">
        <v>4.4663180599999998E-2</v>
      </c>
      <c r="BM383" s="737">
        <f>+IF(BL354=0,0,BL383/BL354*100)</f>
        <v>5.4853639636774361E-4</v>
      </c>
      <c r="BN383" s="772">
        <v>0.1032073536</v>
      </c>
      <c r="BO383" s="737">
        <f>+IF(BN354=0,0,BN383/BN354*100)</f>
        <v>1.8870101404771583E-3</v>
      </c>
      <c r="BP383" s="772">
        <v>0.39652268940000002</v>
      </c>
      <c r="BQ383" s="737">
        <f>+IF(BP354=0,0,BP383/BP354*100)</f>
        <v>3.3736598913528867E-3</v>
      </c>
      <c r="BR383" s="772">
        <f t="shared" si="376"/>
        <v>0.54439322359999998</v>
      </c>
      <c r="BS383" s="737">
        <f>+IF(BR354=0,0,BR383/BR354*100)</f>
        <v>2.1462300638012267E-3</v>
      </c>
      <c r="BT383" s="772">
        <v>0.37130386940000004</v>
      </c>
      <c r="BU383" s="737">
        <f>+IF(BT354=0,0,BT383/BT354*100)</f>
        <v>3.4136896997237595E-3</v>
      </c>
      <c r="BV383" s="772">
        <v>0.36130299020000001</v>
      </c>
      <c r="BW383" s="737">
        <f>+IF(BV354=0,0,BV383/BV354*100)</f>
        <v>3.538148321659725E-3</v>
      </c>
      <c r="BX383" s="772">
        <v>0.36007322669999997</v>
      </c>
      <c r="BY383" s="737">
        <f>+IF(BX354=0,0,BX383/BX354*100)</f>
        <v>3.4826261540676358E-3</v>
      </c>
      <c r="BZ383" s="772">
        <f t="shared" si="377"/>
        <v>1.0926800863000001</v>
      </c>
      <c r="CA383" s="737">
        <f>+IF(BZ354=0,0,BZ383/BZ354*100)</f>
        <v>3.4768082563323985E-3</v>
      </c>
      <c r="CB383" s="772">
        <f t="shared" si="347"/>
        <v>1.6370733099000001</v>
      </c>
      <c r="CC383" s="737">
        <f>+IF(CB354=0,0,CB383/CB354*100)</f>
        <v>2.8825382756039186E-3</v>
      </c>
      <c r="CE383" s="772">
        <f t="shared" si="348"/>
        <v>0.65923338392008024</v>
      </c>
      <c r="CF383" s="737">
        <f>+IF(CE354=0,0,CE383/CE354*100)</f>
        <v>3.4170177566000603E-4</v>
      </c>
      <c r="CG383" s="772">
        <v>0</v>
      </c>
      <c r="CH383" s="737">
        <f>+IF(CG354=0,0,CG383/CG354*100)</f>
        <v>0</v>
      </c>
      <c r="CI383" s="772">
        <v>0</v>
      </c>
      <c r="CJ383" s="737">
        <f>+IF(CI354=0,0,CI383/CI354*100)</f>
        <v>0</v>
      </c>
      <c r="CK383" s="772">
        <v>0</v>
      </c>
      <c r="CL383" s="737">
        <f>+IF(CK354=0,0,CK383/CK354*100)</f>
        <v>0</v>
      </c>
      <c r="CM383" s="772">
        <f t="shared" si="378"/>
        <v>0</v>
      </c>
      <c r="CN383" s="737">
        <f>+IF(CM354=0,0,CM383/CM354*100)</f>
        <v>0</v>
      </c>
      <c r="CO383" s="772">
        <v>0</v>
      </c>
      <c r="CP383" s="737">
        <f>+IF(CO354=0,0,CO383/CO354*100)</f>
        <v>0</v>
      </c>
      <c r="CQ383" s="772">
        <v>0</v>
      </c>
      <c r="CR383" s="737">
        <f>+IF(CQ354=0,0,CQ383/CQ354*100)</f>
        <v>0</v>
      </c>
      <c r="CS383" s="772">
        <v>0</v>
      </c>
      <c r="CT383" s="737">
        <f>+IF(CS354=0,0,CS383/CS354*100)</f>
        <v>0</v>
      </c>
      <c r="CU383" s="772">
        <f t="shared" si="379"/>
        <v>0</v>
      </c>
      <c r="CV383" s="737">
        <f>+IF(CU354=0,0,CU383/CU354*100)</f>
        <v>0</v>
      </c>
      <c r="CW383" s="772">
        <f t="shared" si="349"/>
        <v>0</v>
      </c>
      <c r="CX383" s="737">
        <f>+IF(CW354=0,0,CW383/CW354*100)</f>
        <v>0</v>
      </c>
      <c r="CY383" s="772">
        <v>0</v>
      </c>
      <c r="CZ383" s="737">
        <f>+IF(CY354=0,0,CY383/CY354*100)</f>
        <v>0</v>
      </c>
      <c r="DA383" s="772">
        <v>0</v>
      </c>
      <c r="DB383" s="737">
        <f>+IF(DA354=0,0,DA383/DA354*100)</f>
        <v>0</v>
      </c>
      <c r="DC383" s="772">
        <v>0</v>
      </c>
      <c r="DD383" s="737">
        <f>+IF(DC354=0,0,DC383/DC354*100)</f>
        <v>0</v>
      </c>
      <c r="DE383" s="772">
        <f t="shared" si="380"/>
        <v>0</v>
      </c>
      <c r="DF383" s="737">
        <f>+IF(DE354=0,0,DE383/DE354*100)</f>
        <v>0</v>
      </c>
      <c r="DG383" s="772">
        <v>0.22609640525245142</v>
      </c>
      <c r="DH383" s="737">
        <f>+IF(DG354=0,0,DG383/DG354*100)</f>
        <v>1.0811947626942571E-3</v>
      </c>
      <c r="DI383" s="772">
        <v>0.21992946832862084</v>
      </c>
      <c r="DJ383" s="737">
        <f>+IF(DI354=0,0,DI383/DI354*100)</f>
        <v>9.537785065483205E-4</v>
      </c>
      <c r="DK383" s="772">
        <v>0.21320751033900795</v>
      </c>
      <c r="DL383" s="737">
        <f>+IF(DK354=0,0,DK383/DK354*100)</f>
        <v>1.1052392682828901E-3</v>
      </c>
      <c r="DM383" s="772">
        <f t="shared" si="381"/>
        <v>0.65923338392008024</v>
      </c>
      <c r="DN383" s="737">
        <f>+IF(DM354=0,0,DM383/DM354*100)</f>
        <v>1.0420834094562392E-3</v>
      </c>
      <c r="DO383" s="772">
        <f t="shared" si="350"/>
        <v>0.65923338392008024</v>
      </c>
      <c r="DP383" s="737">
        <f>+IF(DO354=0,0,DO383/DO354*100)</f>
        <v>5.8217300711240459E-4</v>
      </c>
      <c r="DR383" s="772">
        <f t="shared" si="351"/>
        <v>0</v>
      </c>
      <c r="DS383" s="737">
        <f>+IF(DR354=0,0,DR383/DR354*100)</f>
        <v>0</v>
      </c>
      <c r="DT383" s="772">
        <v>0</v>
      </c>
      <c r="DU383" s="737">
        <f>+IF(DT354=0,0,DT383/DT354*100)</f>
        <v>0</v>
      </c>
      <c r="DV383" s="772">
        <v>0</v>
      </c>
      <c r="DW383" s="737">
        <f>+IF(DV354=0,0,DV383/DV354*100)</f>
        <v>0</v>
      </c>
      <c r="DX383" s="772">
        <v>0</v>
      </c>
      <c r="DY383" s="737">
        <f>+IF(DX354=0,0,DX383/DX354*100)</f>
        <v>0</v>
      </c>
      <c r="DZ383" s="772">
        <f t="shared" si="382"/>
        <v>0</v>
      </c>
      <c r="EA383" s="737">
        <f>+IF(DZ354=0,0,DZ383/DZ354*100)</f>
        <v>0</v>
      </c>
      <c r="EB383" s="772">
        <v>0</v>
      </c>
      <c r="EC383" s="737">
        <f>+IF(EB354=0,0,EB383/EB354*100)</f>
        <v>0</v>
      </c>
      <c r="ED383" s="772">
        <v>0</v>
      </c>
      <c r="EE383" s="737">
        <f>+IF(ED354=0,0,ED383/ED354*100)</f>
        <v>0</v>
      </c>
      <c r="EF383" s="772">
        <v>0</v>
      </c>
      <c r="EG383" s="737">
        <f>+IF(EF354=0,0,EF383/EF354*100)</f>
        <v>0</v>
      </c>
      <c r="EH383" s="772">
        <f t="shared" si="383"/>
        <v>0</v>
      </c>
      <c r="EI383" s="737">
        <f>+IF(EH354=0,0,EH383/EH354*100)</f>
        <v>0</v>
      </c>
      <c r="EJ383" s="772">
        <f t="shared" si="352"/>
        <v>0</v>
      </c>
      <c r="EK383" s="737">
        <f>+IF(EJ354=0,0,EJ383/EJ354*100)</f>
        <v>0</v>
      </c>
      <c r="EL383" s="772">
        <v>0</v>
      </c>
      <c r="EM383" s="737">
        <f>+IF(EL354=0,0,EL383/EL354*100)</f>
        <v>0</v>
      </c>
      <c r="EN383" s="772">
        <v>0</v>
      </c>
      <c r="EO383" s="737">
        <f>+IF(EN354=0,0,EN383/EN354*100)</f>
        <v>0</v>
      </c>
      <c r="EP383" s="772">
        <v>0</v>
      </c>
      <c r="EQ383" s="737">
        <f>+IF(EP354=0,0,EP383/EP354*100)</f>
        <v>0</v>
      </c>
      <c r="ER383" s="772">
        <f t="shared" si="384"/>
        <v>0</v>
      </c>
      <c r="ES383" s="737">
        <f>+IF(ER354=0,0,ER383/ER354*100)</f>
        <v>0</v>
      </c>
      <c r="ET383" s="772">
        <v>0</v>
      </c>
      <c r="EU383" s="737">
        <f>+IF(ET354=0,0,ET383/ET354*100)</f>
        <v>0</v>
      </c>
      <c r="EV383" s="772">
        <v>0</v>
      </c>
      <c r="EW383" s="737">
        <f>+IF(EV354=0,0,EV383/EV354*100)</f>
        <v>0</v>
      </c>
      <c r="EX383" s="772">
        <v>0</v>
      </c>
      <c r="EY383" s="737">
        <f>+IF(EX354=0,0,EX383/EX354*100)</f>
        <v>0</v>
      </c>
      <c r="EZ383" s="772">
        <f t="shared" si="385"/>
        <v>0</v>
      </c>
      <c r="FA383" s="737">
        <f>+IF(EZ354=0,0,EZ383/EZ354*100)</f>
        <v>0</v>
      </c>
      <c r="FB383" s="772">
        <f t="shared" si="353"/>
        <v>0</v>
      </c>
      <c r="FC383" s="737">
        <f>+IF(FB354=0,0,FB383/FB354*100)</f>
        <v>0</v>
      </c>
      <c r="FD383" s="772">
        <v>0</v>
      </c>
      <c r="FE383" s="737">
        <f>+IF(FD354=0,0,FD383/FD354*100)</f>
        <v>0</v>
      </c>
      <c r="FF383" s="772">
        <v>0</v>
      </c>
      <c r="FG383" s="737">
        <f>+IF(FF354=0,0,FF383/FF354*100)</f>
        <v>0</v>
      </c>
      <c r="FH383" s="772">
        <v>0</v>
      </c>
      <c r="FI383" s="737">
        <f>+IF(FH354=0,0,FH383/FH354*100)</f>
        <v>0</v>
      </c>
      <c r="FJ383" s="772">
        <v>0</v>
      </c>
      <c r="FK383" s="737">
        <f>+IF(FJ354=0,0,FJ383/FJ354*100)</f>
        <v>0</v>
      </c>
    </row>
    <row r="384" spans="2:167" s="648" customFormat="1" ht="13.5" customHeight="1">
      <c r="B384" s="769"/>
      <c r="C384" s="771" t="s">
        <v>4813</v>
      </c>
      <c r="D384" s="769"/>
      <c r="E384" s="772">
        <f t="shared" si="340"/>
        <v>1581.3905758929041</v>
      </c>
      <c r="F384" s="737">
        <f>+IF(E354=0,0,E384/E354*100)</f>
        <v>1.7727902619566889</v>
      </c>
      <c r="G384" s="772">
        <v>69.685381684578175</v>
      </c>
      <c r="H384" s="737">
        <f>+IF(G354=0,0,G384/G354*100)</f>
        <v>1.7471969735735897</v>
      </c>
      <c r="I384" s="772">
        <v>111.16912071301668</v>
      </c>
      <c r="J384" s="737">
        <f>+IF(I354=0,0,I384/I354*100)</f>
        <v>1.810952413812819</v>
      </c>
      <c r="K384" s="772">
        <v>103.61382010283673</v>
      </c>
      <c r="L384" s="737">
        <f>+IF(K354=0,0,K384/K354*100)</f>
        <v>1.2409508751812919</v>
      </c>
      <c r="M384" s="772">
        <f t="shared" si="370"/>
        <v>284.46832250043155</v>
      </c>
      <c r="N384" s="737">
        <f>+IF(M354=0,0,M384/M354*100)</f>
        <v>1.5396081053907338</v>
      </c>
      <c r="O384" s="772">
        <v>99.821425568355991</v>
      </c>
      <c r="P384" s="737">
        <f>+IF(O354=0,0,O384/O354*100)</f>
        <v>3.6014685340482839</v>
      </c>
      <c r="Q384" s="772">
        <v>198.69458665837172</v>
      </c>
      <c r="R384" s="737">
        <f>+IF(Q354=0,0,Q384/Q354*100)</f>
        <v>4.9048132677640401</v>
      </c>
      <c r="S384" s="772">
        <v>76.947072929457505</v>
      </c>
      <c r="T384" s="737">
        <f>+IF(S354=0,0,S384/S354*100)</f>
        <v>1.1575404901207185</v>
      </c>
      <c r="U384" s="772">
        <f t="shared" si="371"/>
        <v>375.46308515618523</v>
      </c>
      <c r="V384" s="737">
        <f>+IF(U354=0,0,U384/U354*100)</f>
        <v>2.7873687956602571</v>
      </c>
      <c r="W384" s="772">
        <f t="shared" si="342"/>
        <v>659.93140765661678</v>
      </c>
      <c r="X384" s="737">
        <f>+IF(W354=0,0,W384/W354*100)</f>
        <v>2.0657177987094424</v>
      </c>
      <c r="Y384" s="772">
        <v>102.63741473708956</v>
      </c>
      <c r="Z384" s="737">
        <f>+IF(Y354=0,0,Y384/Y354*100)</f>
        <v>1.2919570304056009</v>
      </c>
      <c r="AA384" s="772">
        <v>94.742427370911258</v>
      </c>
      <c r="AB384" s="737">
        <f>+IF(AA354=0,0,AA384/AA354*100)</f>
        <v>0.99688061324540789</v>
      </c>
      <c r="AC384" s="772">
        <v>212.98701551935244</v>
      </c>
      <c r="AD384" s="737">
        <f>+IF(AC354=0,0,AC384/AC354*100)</f>
        <v>2.0117297182395504</v>
      </c>
      <c r="AE384" s="772">
        <f t="shared" si="372"/>
        <v>410.36685762735328</v>
      </c>
      <c r="AF384" s="737">
        <f>+IF(AE354=0,0,AE384/AE354*100)</f>
        <v>1.4637409627651115</v>
      </c>
      <c r="AG384" s="772">
        <v>139.95968101868851</v>
      </c>
      <c r="AH384" s="737">
        <f>+IF(AG354=0,0,AG384/AG354*100)</f>
        <v>1.3700818338882561</v>
      </c>
      <c r="AI384" s="772">
        <v>158.30002031304548</v>
      </c>
      <c r="AJ384" s="737">
        <f>+IF(AI354=0,0,AI384/AI354*100)</f>
        <v>1.6140454797982631</v>
      </c>
      <c r="AK384" s="772">
        <v>212.83260927719999</v>
      </c>
      <c r="AL384" s="737">
        <f>+IF(AK354=0,0,AK384/AK354*100)</f>
        <v>2.3138804184493358</v>
      </c>
      <c r="AM384" s="772">
        <f t="shared" si="373"/>
        <v>511.09231060893399</v>
      </c>
      <c r="AN384" s="737">
        <f>+IF(AM354=0,0,AM384/AM354*100)</f>
        <v>1.7490485494700896</v>
      </c>
      <c r="AO384" s="772">
        <f t="shared" si="345"/>
        <v>921.45916823628727</v>
      </c>
      <c r="AP384" s="737">
        <f>+IF(AO354=0,0,AO384/AO354*100)</f>
        <v>1.6093488503211457</v>
      </c>
      <c r="AQ384" s="651"/>
      <c r="AR384" s="772">
        <v>2739.4924416158001</v>
      </c>
      <c r="AS384" s="737">
        <f>+IF(AR354=0,0,AR384/AR354*100)</f>
        <v>2.3175934805258742</v>
      </c>
      <c r="AT384" s="772">
        <v>126.3292548288</v>
      </c>
      <c r="AU384" s="737">
        <f>+IF(AT354=0,0,AT384/AT354*100)</f>
        <v>1.2060981221526779</v>
      </c>
      <c r="AV384" s="772">
        <v>186.74349934000003</v>
      </c>
      <c r="AW384" s="737">
        <f>+IF(AV354=0,0,AV384/AV354*100)</f>
        <v>1.6850376605331785</v>
      </c>
      <c r="AX384" s="772">
        <v>246.56285779460003</v>
      </c>
      <c r="AY384" s="737">
        <f>+IF(AX354=0,0,AX384/AX354*100)</f>
        <v>1.9878428912694872</v>
      </c>
      <c r="AZ384" s="772">
        <f t="shared" si="374"/>
        <v>559.63561196340004</v>
      </c>
      <c r="BA384" s="737">
        <f>+IF(AZ354=0,0,AZ384/AZ354*100)</f>
        <v>1.6479160562051023</v>
      </c>
      <c r="BB384" s="772">
        <v>229.48434524129999</v>
      </c>
      <c r="BC384" s="737">
        <f>+IF(BB354=0,0,BB384/BB354*100)</f>
        <v>2.1829341499999022</v>
      </c>
      <c r="BD384" s="772">
        <v>187.65425703579999</v>
      </c>
      <c r="BE384" s="737">
        <f>+IF(BD354=0,0,BD384/BD354*100)</f>
        <v>2.3189170284458385</v>
      </c>
      <c r="BF384" s="772">
        <v>289.4217869492</v>
      </c>
      <c r="BG384" s="737">
        <f>+IF(BF354=0,0,BF384/BF354*100)</f>
        <v>3.2716948915124382</v>
      </c>
      <c r="BH384" s="772">
        <f t="shared" si="375"/>
        <v>706.5603892263</v>
      </c>
      <c r="BI384" s="737">
        <f>+IF(BH354=0,0,BH384/BH354*100)</f>
        <v>2.5738767980733988</v>
      </c>
      <c r="BJ384" s="772">
        <f t="shared" si="346"/>
        <v>1266.1960011896999</v>
      </c>
      <c r="BK384" s="737">
        <f>+IF(BJ354=0,0,BJ384/BJ354*100)</f>
        <v>2.0618251891505084</v>
      </c>
      <c r="BL384" s="772">
        <v>236.18243854530002</v>
      </c>
      <c r="BM384" s="737">
        <f>+IF(BL354=0,0,BL384/BL354*100)</f>
        <v>2.9007039352003727</v>
      </c>
      <c r="BN384" s="772">
        <v>227.93888646639999</v>
      </c>
      <c r="BO384" s="737">
        <f>+IF(BN354=0,0,BN384/BN354*100)</f>
        <v>4.1675614689064995</v>
      </c>
      <c r="BP384" s="772">
        <v>200.57450417820002</v>
      </c>
      <c r="BQ384" s="737">
        <f>+IF(BP354=0,0,BP384/BP354*100)</f>
        <v>1.7065105681540995</v>
      </c>
      <c r="BR384" s="772">
        <f t="shared" si="376"/>
        <v>664.6958291899</v>
      </c>
      <c r="BS384" s="737">
        <f>+IF(BR354=0,0,BR384/BR354*100)</f>
        <v>2.6205141982789519</v>
      </c>
      <c r="BT384" s="772">
        <v>228.77872020270001</v>
      </c>
      <c r="BU384" s="737">
        <f>+IF(BT354=0,0,BT384/BT354*100)</f>
        <v>2.1033434473331694</v>
      </c>
      <c r="BV384" s="772">
        <v>266.14475152019997</v>
      </c>
      <c r="BW384" s="737">
        <f>+IF(BV354=0,0,BV384/BV354*100)</f>
        <v>2.6062878842726498</v>
      </c>
      <c r="BX384" s="772">
        <v>313.67713951329995</v>
      </c>
      <c r="BY384" s="737">
        <f>+IF(BX354=0,0,BX384/BX354*100)</f>
        <v>3.0338834686876237</v>
      </c>
      <c r="BZ384" s="772">
        <f t="shared" si="377"/>
        <v>808.60061123619994</v>
      </c>
      <c r="CA384" s="737">
        <f>+IF(BZ354=0,0,BZ384/BZ354*100)</f>
        <v>2.5728933074466003</v>
      </c>
      <c r="CB384" s="772">
        <f t="shared" si="347"/>
        <v>1473.2964404260999</v>
      </c>
      <c r="CC384" s="737">
        <f>+IF(CB354=0,0,CB384/CB354*100)</f>
        <v>2.5941620055479722</v>
      </c>
      <c r="CE384" s="772">
        <f t="shared" si="348"/>
        <v>3205.9626999832631</v>
      </c>
      <c r="CF384" s="737">
        <f>+IF(CE354=0,0,CE384/CE354*100)</f>
        <v>1.6617531423694332</v>
      </c>
      <c r="CG384" s="772">
        <v>261.4015636126</v>
      </c>
      <c r="CH384" s="737">
        <f>+IF(CG354=0,0,CG384/CG354*100)</f>
        <v>2.1716992850308663</v>
      </c>
      <c r="CI384" s="772">
        <v>248.83004887800001</v>
      </c>
      <c r="CJ384" s="737">
        <f>+IF(CI354=0,0,CI384/CI354*100)</f>
        <v>2.0764472597123702</v>
      </c>
      <c r="CK384" s="772">
        <v>292.57932641150001</v>
      </c>
      <c r="CL384" s="737">
        <f>+IF(CK354=0,0,CK384/CK354*100)</f>
        <v>2.3111164096526151</v>
      </c>
      <c r="CM384" s="772">
        <f t="shared" si="378"/>
        <v>802.81093890210002</v>
      </c>
      <c r="CN384" s="737">
        <f>+IF(CM354=0,0,CM384/CM354*100)</f>
        <v>2.1886983927938095</v>
      </c>
      <c r="CO384" s="772">
        <v>293.16221395200006</v>
      </c>
      <c r="CP384" s="737">
        <f>+IF(CO354=0,0,CO384/CO354*100)</f>
        <v>2.3474017397293112</v>
      </c>
      <c r="CQ384" s="772">
        <v>189.998850404</v>
      </c>
      <c r="CR384" s="737">
        <f>+IF(CQ354=0,0,CQ384/CQ354*100)</f>
        <v>1.3320699798504956</v>
      </c>
      <c r="CS384" s="772">
        <v>297.32171357700003</v>
      </c>
      <c r="CT384" s="737">
        <f>+IF(CS354=0,0,CS384/CS354*100)</f>
        <v>1.8287950407614422</v>
      </c>
      <c r="CU384" s="772">
        <f t="shared" si="379"/>
        <v>780.48277793300008</v>
      </c>
      <c r="CV384" s="737">
        <f>+IF(CU354=0,0,CU384/CU354*100)</f>
        <v>1.8146534705699295</v>
      </c>
      <c r="CW384" s="772">
        <f t="shared" si="349"/>
        <v>1583.2937168351</v>
      </c>
      <c r="CX384" s="737">
        <f>+IF(CW354=0,0,CW384/CW354*100)</f>
        <v>1.9868197550770046</v>
      </c>
      <c r="CY384" s="772">
        <v>484.30741499819999</v>
      </c>
      <c r="CZ384" s="737">
        <f>+IF(CY354=0,0,CY384/CY354*100)</f>
        <v>3.0409971791173147</v>
      </c>
      <c r="DA384" s="772">
        <v>326.33084354289997</v>
      </c>
      <c r="DB384" s="737">
        <f>+IF(DA354=0,0,DA384/DA354*100)</f>
        <v>1.979343727095811</v>
      </c>
      <c r="DC384" s="772">
        <v>201.79539306380002</v>
      </c>
      <c r="DD384" s="737">
        <f>+IF(DC354=0,0,DC384/DC354*100)</f>
        <v>1.148991799295997</v>
      </c>
      <c r="DE384" s="772">
        <f t="shared" si="380"/>
        <v>1012.4336516049</v>
      </c>
      <c r="DF384" s="737">
        <f>+IF(DE354=0,0,DE384/DE354*100)</f>
        <v>2.025856569467595</v>
      </c>
      <c r="DG384" s="772">
        <v>208.12423734668943</v>
      </c>
      <c r="DH384" s="737">
        <f>+IF(DG354=0,0,DG384/DG354*100)</f>
        <v>0.99525171644248134</v>
      </c>
      <c r="DI384" s="772">
        <v>204.90588981242146</v>
      </c>
      <c r="DJ384" s="737">
        <f>+IF(DI354=0,0,DI384/DI354*100)</f>
        <v>0.88862504444481882</v>
      </c>
      <c r="DK384" s="772">
        <v>197.20520438415213</v>
      </c>
      <c r="DL384" s="737">
        <f>+IF(DK354=0,0,DK384/DK354*100)</f>
        <v>1.0222854506792711</v>
      </c>
      <c r="DM384" s="772">
        <f t="shared" si="381"/>
        <v>610.23533154326299</v>
      </c>
      <c r="DN384" s="737">
        <f>+IF(DM354=0,0,DM384/DM354*100)</f>
        <v>0.96462972048508233</v>
      </c>
      <c r="DO384" s="772">
        <f t="shared" si="350"/>
        <v>1622.6689831481631</v>
      </c>
      <c r="DP384" s="737">
        <f>+IF(DO354=0,0,DO384/DO354*100)</f>
        <v>1.4329888390208074</v>
      </c>
      <c r="DR384" s="772">
        <f t="shared" si="351"/>
        <v>3529.4842470260319</v>
      </c>
      <c r="DS384" s="737">
        <f>+IF(DR354=0,0,DR384/DR354*100)</f>
        <v>1.42004764899534</v>
      </c>
      <c r="DT384" s="772">
        <v>279.39106510029046</v>
      </c>
      <c r="DU384" s="737">
        <f>+IF(DT354=0,0,DT384/DT354*100)</f>
        <v>1.3803202818995983</v>
      </c>
      <c r="DV384" s="772">
        <v>279.30472653840553</v>
      </c>
      <c r="DW384" s="737">
        <f>+IF(DV354=0,0,DV384/DV354*100)</f>
        <v>1.3801190929251581</v>
      </c>
      <c r="DX384" s="772">
        <v>280.41777141363411</v>
      </c>
      <c r="DY384" s="737">
        <f>+IF(DX354=0,0,DX384/DX354*100)</f>
        <v>1.3809426302724779</v>
      </c>
      <c r="DZ384" s="772">
        <f t="shared" si="382"/>
        <v>839.11356305233005</v>
      </c>
      <c r="EA384" s="737">
        <f>+IF(DZ354=0,0,DZ384/DZ354*100)</f>
        <v>1.380461204115027</v>
      </c>
      <c r="EB384" s="772">
        <v>279.49687330624067</v>
      </c>
      <c r="EC384" s="737">
        <f>+IF(EB354=0,0,EB384/EB354*100)</f>
        <v>1.3807921773821832</v>
      </c>
      <c r="ED384" s="772">
        <v>277.79908313857482</v>
      </c>
      <c r="EE384" s="737">
        <f>+IF(ED354=0,0,ED384/ED354*100)</f>
        <v>1.3803725410280347</v>
      </c>
      <c r="EF384" s="772">
        <v>298.84730482148734</v>
      </c>
      <c r="EG384" s="737">
        <f>+IF(EF354=0,0,EF384/EF354*100)</f>
        <v>1.4849971309043948</v>
      </c>
      <c r="EH384" s="772">
        <f t="shared" si="383"/>
        <v>856.14326126630283</v>
      </c>
      <c r="EI384" s="737">
        <f>+IF(EH354=0,0,EH384/EH354*100)</f>
        <v>1.4153198868435626</v>
      </c>
      <c r="EJ384" s="772">
        <f t="shared" si="352"/>
        <v>1695.2568243186329</v>
      </c>
      <c r="EK384" s="737">
        <f>+IF(EJ354=0,0,EJ384/EJ354*100)</f>
        <v>1.3978483120552176</v>
      </c>
      <c r="EL384" s="772">
        <v>307.47458286711174</v>
      </c>
      <c r="EM384" s="737">
        <f>+IF(EL354=0,0,EL384/EL354*100)</f>
        <v>1.4308853338784346</v>
      </c>
      <c r="EN384" s="772">
        <v>304.36391198343227</v>
      </c>
      <c r="EO384" s="737">
        <f>+IF(EN354=0,0,EN384/EN354*100)</f>
        <v>1.4306167403997616</v>
      </c>
      <c r="EP384" s="772">
        <v>305.93819290744011</v>
      </c>
      <c r="EQ384" s="737">
        <f>+IF(EP354=0,0,EP384/EP354*100)</f>
        <v>1.4370882584021656</v>
      </c>
      <c r="ER384" s="772">
        <f t="shared" si="384"/>
        <v>917.77668775798418</v>
      </c>
      <c r="ES384" s="737">
        <f>+IF(ER354=0,0,ER384/ER354*100)</f>
        <v>1.4328577601147425</v>
      </c>
      <c r="ET384" s="772">
        <v>306.05306771457776</v>
      </c>
      <c r="EU384" s="737">
        <f>+IF(ET354=0,0,ET384/ET354*100)</f>
        <v>1.4451676574388683</v>
      </c>
      <c r="EV384" s="772">
        <v>303.460965439181</v>
      </c>
      <c r="EW384" s="737">
        <f>+IF(EV354=0,0,EV384/EV354*100)</f>
        <v>1.4524083733299846</v>
      </c>
      <c r="EX384" s="772">
        <v>306.93670179565612</v>
      </c>
      <c r="EY384" s="737">
        <f>+IF(EX354=0,0,EX384/EX354*100)</f>
        <v>1.4514285150304842</v>
      </c>
      <c r="EZ384" s="772">
        <f t="shared" si="385"/>
        <v>916.45073494941494</v>
      </c>
      <c r="FA384" s="737">
        <f>+IF(EZ354=0,0,EZ384/EZ354*100)</f>
        <v>1.4496550215183439</v>
      </c>
      <c r="FB384" s="772">
        <f t="shared" si="353"/>
        <v>1834.227422707399</v>
      </c>
      <c r="FC384" s="737">
        <f>+IF(FB354=0,0,FB384/FB354*100)</f>
        <v>1.4412013783996702</v>
      </c>
      <c r="FD384" s="772">
        <v>2726.1466239682209</v>
      </c>
      <c r="FE384" s="737">
        <f>+IF(FD354=0,0,FD384/FD354*100)</f>
        <v>1.4459984858576393</v>
      </c>
      <c r="FF384" s="772">
        <v>2838.2046957206799</v>
      </c>
      <c r="FG384" s="737">
        <f>+IF(FF354=0,0,FF384/FF354*100)</f>
        <v>1.4461147476005893</v>
      </c>
      <c r="FH384" s="772">
        <v>2408.8864591709576</v>
      </c>
      <c r="FI384" s="737">
        <f>+IF(FH354=0,0,FH384/FH354*100)</f>
        <v>1.4423858063168442</v>
      </c>
      <c r="FJ384" s="772">
        <v>3259.0624618339652</v>
      </c>
      <c r="FK384" s="737">
        <f>+IF(FJ354=0,0,FJ384/FJ354*100)</f>
        <v>1.3658196463232923</v>
      </c>
    </row>
    <row r="385" spans="2:167" s="648" customFormat="1" ht="13.5" customHeight="1">
      <c r="B385" s="769"/>
      <c r="C385" s="771" t="s">
        <v>4814</v>
      </c>
      <c r="D385" s="769"/>
      <c r="E385" s="772">
        <f t="shared" si="340"/>
        <v>6.0243730029066764</v>
      </c>
      <c r="F385" s="737">
        <f>+IF(E354=0,0,E385/E354*100)</f>
        <v>6.7535180471892517E-3</v>
      </c>
      <c r="G385" s="772">
        <v>0.33511499776927123</v>
      </c>
      <c r="H385" s="737">
        <f>+IF(G354=0,0,G385/G354*100)</f>
        <v>8.4022200316249181E-3</v>
      </c>
      <c r="I385" s="772">
        <v>0.56233842673208856</v>
      </c>
      <c r="J385" s="737">
        <f>+IF(I354=0,0,I385/I354*100)</f>
        <v>9.1605305928352029E-3</v>
      </c>
      <c r="K385" s="772">
        <v>0.53370983010405082</v>
      </c>
      <c r="L385" s="737">
        <f>+IF(K354=0,0,K385/K354*100)</f>
        <v>6.3920785866512786E-3</v>
      </c>
      <c r="M385" s="772">
        <f t="shared" si="370"/>
        <v>1.4311632546054107</v>
      </c>
      <c r="N385" s="737">
        <f>+IF(M354=0,0,M385/M354*100)</f>
        <v>7.7457852866008653E-3</v>
      </c>
      <c r="O385" s="772">
        <v>0</v>
      </c>
      <c r="P385" s="737">
        <f>+IF(O354=0,0,O385/O354*100)</f>
        <v>0</v>
      </c>
      <c r="Q385" s="772">
        <v>0</v>
      </c>
      <c r="R385" s="737">
        <f>+IF(Q354=0,0,Q385/Q354*100)</f>
        <v>0</v>
      </c>
      <c r="S385" s="772">
        <v>0.47896380021334289</v>
      </c>
      <c r="T385" s="737">
        <f>+IF(S354=0,0,S385/S354*100)</f>
        <v>7.2052122444905527E-3</v>
      </c>
      <c r="U385" s="772">
        <f t="shared" si="371"/>
        <v>0.47896380021334289</v>
      </c>
      <c r="V385" s="737">
        <f>+IF(U354=0,0,U385/U354*100)</f>
        <v>3.5557390426549434E-3</v>
      </c>
      <c r="W385" s="772">
        <f t="shared" si="342"/>
        <v>1.9101270548187537</v>
      </c>
      <c r="X385" s="737">
        <f>+IF(W354=0,0,W385/W354*100)</f>
        <v>5.9790811729158715E-3</v>
      </c>
      <c r="Y385" s="772">
        <v>0.50619072985877378</v>
      </c>
      <c r="Z385" s="737">
        <f>+IF(Y354=0,0,Y385/Y354*100)</f>
        <v>6.3717180897665468E-3</v>
      </c>
      <c r="AA385" s="772">
        <v>6.3122399209707566E-2</v>
      </c>
      <c r="AB385" s="737">
        <f>+IF(AA354=0,0,AA385/AA354*100)</f>
        <v>6.6417441245562533E-4</v>
      </c>
      <c r="AC385" s="772">
        <v>1.0718819374172914</v>
      </c>
      <c r="AD385" s="737">
        <f>+IF(AC354=0,0,AC385/AC354*100)</f>
        <v>1.0124263879131269E-2</v>
      </c>
      <c r="AE385" s="772">
        <f t="shared" si="372"/>
        <v>1.6411950664857726</v>
      </c>
      <c r="AF385" s="737">
        <f>+IF(AE354=0,0,AE385/AE354*100)</f>
        <v>5.8539923535557712E-3</v>
      </c>
      <c r="AG385" s="772">
        <v>0.62584114723604656</v>
      </c>
      <c r="AH385" s="737">
        <f>+IF(AG354=0,0,AG385/AG354*100)</f>
        <v>6.126432844709033E-3</v>
      </c>
      <c r="AI385" s="772">
        <v>0.27795302836610369</v>
      </c>
      <c r="AJ385" s="737">
        <f>+IF(AI354=0,0,AI385/AI354*100)</f>
        <v>2.8340415127134167E-3</v>
      </c>
      <c r="AK385" s="772">
        <v>1.569256706</v>
      </c>
      <c r="AL385" s="737">
        <f>+IF(AK354=0,0,AK385/AK354*100)</f>
        <v>1.7060695613633534E-2</v>
      </c>
      <c r="AM385" s="772">
        <f t="shared" si="373"/>
        <v>2.4730508816021501</v>
      </c>
      <c r="AN385" s="737">
        <f>+IF(AM354=0,0,AM385/AM354*100)</f>
        <v>8.4632188108610465E-3</v>
      </c>
      <c r="AO385" s="772">
        <f t="shared" si="345"/>
        <v>4.1142459480879232</v>
      </c>
      <c r="AP385" s="737">
        <f>+IF(AO354=0,0,AO385/AO354*100)</f>
        <v>7.1856216908309728E-3</v>
      </c>
      <c r="AQ385" s="651"/>
      <c r="AR385" s="772">
        <v>21.9134408589</v>
      </c>
      <c r="AS385" s="737">
        <f>+IF(AR354=0,0,AR385/AR354*100)</f>
        <v>1.8538633981600341E-2</v>
      </c>
      <c r="AT385" s="772">
        <v>0.88650742240000002</v>
      </c>
      <c r="AU385" s="737">
        <f>+IF(AT354=0,0,AT385/AT354*100)</f>
        <v>8.4637160163735549E-3</v>
      </c>
      <c r="AV385" s="772">
        <v>1.3687287331</v>
      </c>
      <c r="AW385" s="737">
        <f>+IF(AV354=0,0,AV385/AV354*100)</f>
        <v>1.2350413644804974E-2</v>
      </c>
      <c r="AX385" s="772">
        <v>1.8748672474000001</v>
      </c>
      <c r="AY385" s="737">
        <f>+IF(AX354=0,0,AX385/AX354*100)</f>
        <v>1.5115583762915424E-2</v>
      </c>
      <c r="AZ385" s="772">
        <f t="shared" si="374"/>
        <v>4.1301034028999997</v>
      </c>
      <c r="BA385" s="737">
        <f>+IF(AZ354=0,0,AZ385/AZ354*100)</f>
        <v>1.2161598665153128E-2</v>
      </c>
      <c r="BB385" s="772">
        <v>1.2449229674</v>
      </c>
      <c r="BC385" s="737">
        <f>+IF(BB354=0,0,BB385/BB354*100)</f>
        <v>1.1842136145710365E-2</v>
      </c>
      <c r="BD385" s="772">
        <v>0.89758470569999993</v>
      </c>
      <c r="BE385" s="737">
        <f>+IF(BD354=0,0,BD385/BD354*100)</f>
        <v>1.1091805170842406E-2</v>
      </c>
      <c r="BF385" s="772">
        <v>0.68597285499999994</v>
      </c>
      <c r="BG385" s="737">
        <f>+IF(BF354=0,0,BF385/BF354*100)</f>
        <v>7.7544054615820146E-3</v>
      </c>
      <c r="BH385" s="772">
        <f t="shared" si="375"/>
        <v>2.8284805281000001</v>
      </c>
      <c r="BI385" s="737">
        <f>+IF(BH354=0,0,BH385/BH354*100)</f>
        <v>1.0303663375540948E-2</v>
      </c>
      <c r="BJ385" s="772">
        <f t="shared" si="346"/>
        <v>6.9585839309999997</v>
      </c>
      <c r="BK385" s="737">
        <f>+IF(BJ354=0,0,BJ385/BJ354*100)</f>
        <v>1.133109219763225E-2</v>
      </c>
      <c r="BL385" s="772">
        <v>2.6503886313000002</v>
      </c>
      <c r="BM385" s="737">
        <f>+IF(BL354=0,0,BL385/BL354*100)</f>
        <v>3.2551076955485307E-2</v>
      </c>
      <c r="BN385" s="772">
        <v>3.1306193232000004</v>
      </c>
      <c r="BO385" s="737">
        <f>+IF(BN354=0,0,BN385/BN354*100)</f>
        <v>5.7239239286648459E-2</v>
      </c>
      <c r="BP385" s="772">
        <v>3.0582994905999996</v>
      </c>
      <c r="BQ385" s="737">
        <f>+IF(BP354=0,0,BP385/BP354*100)</f>
        <v>2.6020357984544086E-2</v>
      </c>
      <c r="BR385" s="772">
        <f t="shared" si="376"/>
        <v>8.8393074451000011</v>
      </c>
      <c r="BS385" s="737">
        <f>+IF(BR354=0,0,BR385/BR354*100)</f>
        <v>3.484831654663461E-2</v>
      </c>
      <c r="BT385" s="772">
        <v>2.0394321640999999</v>
      </c>
      <c r="BU385" s="737">
        <f>+IF(BT354=0,0,BT385/BT354*100)</f>
        <v>1.8750110477231414E-2</v>
      </c>
      <c r="BV385" s="772">
        <v>2.8370941698000003</v>
      </c>
      <c r="BW385" s="737">
        <f>+IF(BV354=0,0,BV385/BV354*100)</f>
        <v>2.7782941873002134E-2</v>
      </c>
      <c r="BX385" s="772">
        <v>1.2390231488999999</v>
      </c>
      <c r="BY385" s="737">
        <f>+IF(BX354=0,0,BX385/BX354*100)</f>
        <v>1.1983824688664024E-2</v>
      </c>
      <c r="BZ385" s="772">
        <f t="shared" si="377"/>
        <v>6.1155494828000005</v>
      </c>
      <c r="CA385" s="737">
        <f>+IF(BZ354=0,0,BZ385/BZ354*100)</f>
        <v>1.9459120011793309E-2</v>
      </c>
      <c r="CB385" s="772">
        <f t="shared" si="347"/>
        <v>14.954856927900002</v>
      </c>
      <c r="CC385" s="737">
        <f>+IF(CB354=0,0,CB385/CB354*100)</f>
        <v>2.6332325644894555E-2</v>
      </c>
      <c r="CE385" s="772">
        <f t="shared" si="348"/>
        <v>32.927800682001205</v>
      </c>
      <c r="CF385" s="737">
        <f>+IF(CE354=0,0,CE385/CE354*100)</f>
        <v>1.7067533647511096E-2</v>
      </c>
      <c r="CG385" s="772">
        <v>3.2243823769000004</v>
      </c>
      <c r="CH385" s="737">
        <f>+IF(CG354=0,0,CG385/CG354*100)</f>
        <v>2.6787861578966968E-2</v>
      </c>
      <c r="CI385" s="772">
        <v>1.7820415139999999</v>
      </c>
      <c r="CJ385" s="737">
        <f>+IF(CI354=0,0,CI385/CI354*100)</f>
        <v>1.4870853560991049E-2</v>
      </c>
      <c r="CK385" s="772">
        <v>3.4270458995000004</v>
      </c>
      <c r="CL385" s="737">
        <f>+IF(CK354=0,0,CK385/CK354*100)</f>
        <v>2.7070614018119651E-2</v>
      </c>
      <c r="CM385" s="772">
        <f t="shared" si="378"/>
        <v>8.4334697904000002</v>
      </c>
      <c r="CN385" s="737">
        <f>+IF(CM354=0,0,CM385/CM354*100)</f>
        <v>2.2992115430273866E-2</v>
      </c>
      <c r="CO385" s="772">
        <v>2.1713944992000003</v>
      </c>
      <c r="CP385" s="737">
        <f>+IF(CO354=0,0,CO385/CO354*100)</f>
        <v>1.7386740113428462E-2</v>
      </c>
      <c r="CQ385" s="772">
        <v>2.5355020664999999</v>
      </c>
      <c r="CR385" s="737">
        <f>+IF(CQ354=0,0,CQ385/CQ354*100)</f>
        <v>1.7776245379653305E-2</v>
      </c>
      <c r="CS385" s="772">
        <v>1.458467143</v>
      </c>
      <c r="CT385" s="737">
        <f>+IF(CS354=0,0,CS385/CS354*100)</f>
        <v>8.9708802163927757E-3</v>
      </c>
      <c r="CU385" s="772">
        <f t="shared" si="379"/>
        <v>6.1653637087000002</v>
      </c>
      <c r="CV385" s="737">
        <f>+IF(CU354=0,0,CU385/CU354*100)</f>
        <v>1.4334715598655751E-2</v>
      </c>
      <c r="CW385" s="772">
        <f t="shared" si="349"/>
        <v>14.5988334991</v>
      </c>
      <c r="CX385" s="737">
        <f>+IF(CW354=0,0,CW385/CW354*100)</f>
        <v>1.8319564139414019E-2</v>
      </c>
      <c r="CY385" s="772">
        <v>2.2146400593999997</v>
      </c>
      <c r="CZ385" s="737">
        <f>+IF(CY354=0,0,CY385/CY354*100)</f>
        <v>1.3905866325463203E-2</v>
      </c>
      <c r="DA385" s="772">
        <v>2.9763130605000003</v>
      </c>
      <c r="DB385" s="737">
        <f>+IF(DA354=0,0,DA385/DA354*100)</f>
        <v>1.8052680899590022E-2</v>
      </c>
      <c r="DC385" s="772">
        <v>3.2495133041999997</v>
      </c>
      <c r="DD385" s="737">
        <f>+IF(DC354=0,0,DC385/DC354*100)</f>
        <v>1.8502226842456188E-2</v>
      </c>
      <c r="DE385" s="772">
        <f t="shared" si="380"/>
        <v>8.4404664240999985</v>
      </c>
      <c r="DF385" s="737">
        <f>+IF(DE354=0,0,DE385/DE354*100)</f>
        <v>1.6889180172476682E-2</v>
      </c>
      <c r="DG385" s="772">
        <v>3.3914460787867706</v>
      </c>
      <c r="DH385" s="737">
        <f>+IF(DG354=0,0,DG385/DG354*100)</f>
        <v>1.6217921440413854E-2</v>
      </c>
      <c r="DI385" s="772">
        <v>3.2989420249293122</v>
      </c>
      <c r="DJ385" s="737">
        <f>+IF(DI354=0,0,DI385/DI354*100)</f>
        <v>1.4306677598224807E-2</v>
      </c>
      <c r="DK385" s="772">
        <v>3.1981126550851191</v>
      </c>
      <c r="DL385" s="737">
        <f>+IF(DK354=0,0,DK385/DK354*100)</f>
        <v>1.6578589024243352E-2</v>
      </c>
      <c r="DM385" s="772">
        <f t="shared" si="381"/>
        <v>9.8885007588012019</v>
      </c>
      <c r="DN385" s="737">
        <f>+IF(DM354=0,0,DM385/DM354*100)</f>
        <v>1.5631251141843584E-2</v>
      </c>
      <c r="DO385" s="772">
        <f t="shared" si="350"/>
        <v>18.328967182901202</v>
      </c>
      <c r="DP385" s="737">
        <f>+IF(DO354=0,0,DO385/DO354*100)</f>
        <v>1.618642229354663E-2</v>
      </c>
      <c r="DR385" s="772">
        <f t="shared" si="351"/>
        <v>24.900139866939057</v>
      </c>
      <c r="DS385" s="737">
        <f>+IF(DR354=0,0,DR385/DR354*100)</f>
        <v>1.001828669656084E-2</v>
      </c>
      <c r="DT385" s="772">
        <v>2.0678870688758284</v>
      </c>
      <c r="DU385" s="737">
        <f>+IF(DT354=0,0,DT385/DT354*100)</f>
        <v>1.0216312611223336E-2</v>
      </c>
      <c r="DV385" s="772">
        <v>2.067897162713944</v>
      </c>
      <c r="DW385" s="737">
        <f>+IF(DV354=0,0,DV385/DV354*100)</f>
        <v>1.0218031008060466E-2</v>
      </c>
      <c r="DX385" s="772">
        <v>2.0678896241035236</v>
      </c>
      <c r="DY385" s="737">
        <f>+IF(DX354=0,0,DX385/DX354*100)</f>
        <v>1.0183509134342413E-2</v>
      </c>
      <c r="DZ385" s="772">
        <f t="shared" si="382"/>
        <v>6.203673855693296</v>
      </c>
      <c r="EA385" s="737">
        <f>+IF(DZ354=0,0,DZ385/DZ354*100)</f>
        <v>1.0205926179545261E-2</v>
      </c>
      <c r="EB385" s="772">
        <v>2.0679981426798695</v>
      </c>
      <c r="EC385" s="737">
        <f>+IF(EB354=0,0,EB385/EB354*100)</f>
        <v>1.0216485159476344E-2</v>
      </c>
      <c r="ED385" s="772">
        <v>2.0681979819874696</v>
      </c>
      <c r="EE385" s="737">
        <f>+IF(ED354=0,0,ED385/ED354*100)</f>
        <v>1.0276793110656138E-2</v>
      </c>
      <c r="EF385" s="772">
        <v>2.1003627737621504</v>
      </c>
      <c r="EG385" s="737">
        <f>+IF(EF354=0,0,EF385/EF354*100)</f>
        <v>1.0436877437319719E-2</v>
      </c>
      <c r="EH385" s="772">
        <f t="shared" si="383"/>
        <v>6.2365588984294895</v>
      </c>
      <c r="EI385" s="737">
        <f>+IF(EH354=0,0,EH385/EH354*100)</f>
        <v>1.0309870127766959E-2</v>
      </c>
      <c r="EJ385" s="772">
        <f t="shared" si="352"/>
        <v>12.440232754122786</v>
      </c>
      <c r="EK385" s="737">
        <f>+IF(EJ354=0,0,EJ385/EJ354*100)</f>
        <v>1.0257772219211609E-2</v>
      </c>
      <c r="EL385" s="772">
        <v>2.0684657814152723</v>
      </c>
      <c r="EM385" s="737">
        <f>+IF(EL354=0,0,EL385/EL354*100)</f>
        <v>9.6259577707458362E-3</v>
      </c>
      <c r="EN385" s="772">
        <v>2.0690528734661835</v>
      </c>
      <c r="EO385" s="737">
        <f>+IF(EN354=0,0,EN385/EN354*100)</f>
        <v>9.7252714957681233E-3</v>
      </c>
      <c r="EP385" s="772">
        <v>2.0755193593600505</v>
      </c>
      <c r="EQ385" s="737">
        <f>+IF(EP354=0,0,EP385/EP354*100)</f>
        <v>9.7493695477410165E-3</v>
      </c>
      <c r="ER385" s="772">
        <f t="shared" si="384"/>
        <v>6.2130380142415067</v>
      </c>
      <c r="ES385" s="737">
        <f>+IF(ER354=0,0,ER385/ER354*100)</f>
        <v>9.6999628028701657E-3</v>
      </c>
      <c r="ET385" s="772">
        <v>2.0778800249989828</v>
      </c>
      <c r="EU385" s="737">
        <f>+IF(ET354=0,0,ET385/ET354*100)</f>
        <v>9.8116481255703658E-3</v>
      </c>
      <c r="EV385" s="772">
        <v>2.0853669498717915</v>
      </c>
      <c r="EW385" s="737">
        <f>+IF(EV354=0,0,EV385/EV354*100)</f>
        <v>9.9808699121351312E-3</v>
      </c>
      <c r="EX385" s="772">
        <v>2.083622123703992</v>
      </c>
      <c r="EY385" s="737">
        <f>+IF(EX354=0,0,EX385/EX354*100)</f>
        <v>9.8529388867471986E-3</v>
      </c>
      <c r="EZ385" s="772">
        <f t="shared" si="385"/>
        <v>6.2468690985747664</v>
      </c>
      <c r="FA385" s="737">
        <f>+IF(EZ354=0,0,EZ385/EZ354*100)</f>
        <v>9.8813878500697925E-3</v>
      </c>
      <c r="FB385" s="772">
        <f t="shared" si="353"/>
        <v>12.459907112816273</v>
      </c>
      <c r="FC385" s="737">
        <f>+IF(FB354=0,0,FB385/FB354*100)</f>
        <v>9.7900811444728113E-3</v>
      </c>
      <c r="FD385" s="772">
        <v>22.698434090968426</v>
      </c>
      <c r="FE385" s="737">
        <f>+IF(FD354=0,0,FD385/FD354*100)</f>
        <v>1.2039668386986354E-2</v>
      </c>
      <c r="FF385" s="772">
        <v>24</v>
      </c>
      <c r="FG385" s="737">
        <f>+IF(FF354=0,0,FF385/FF354*100)</f>
        <v>1.2228418195045431E-2</v>
      </c>
      <c r="FH385" s="772">
        <v>24</v>
      </c>
      <c r="FI385" s="737">
        <f>+IF(FH354=0,0,FH385/FH354*100)</f>
        <v>1.437064798957695E-2</v>
      </c>
      <c r="FJ385" s="772">
        <v>23.300383767577181</v>
      </c>
      <c r="FK385" s="737">
        <f>+IF(FJ354=0,0,FJ385/FJ354*100)</f>
        <v>9.7648088336180355E-3</v>
      </c>
    </row>
    <row r="386" spans="2:167" s="648" customFormat="1" ht="13.5" customHeight="1">
      <c r="B386" s="769"/>
      <c r="C386" s="771" t="s">
        <v>4815</v>
      </c>
      <c r="D386" s="769"/>
      <c r="E386" s="772">
        <f t="shared" si="340"/>
        <v>0</v>
      </c>
      <c r="F386" s="737">
        <f>+IF(E354=0,0,E386/E354*100)</f>
        <v>0</v>
      </c>
      <c r="G386" s="772">
        <v>0</v>
      </c>
      <c r="H386" s="737">
        <f>+IF(G354=0,0,G386/G354*100)</f>
        <v>0</v>
      </c>
      <c r="I386" s="772">
        <v>0</v>
      </c>
      <c r="J386" s="737">
        <f>+IF(I354=0,0,I386/I354*100)</f>
        <v>0</v>
      </c>
      <c r="K386" s="772">
        <v>0</v>
      </c>
      <c r="L386" s="737">
        <f>+IF(K354=0,0,K386/K354*100)</f>
        <v>0</v>
      </c>
      <c r="M386" s="772">
        <f t="shared" si="370"/>
        <v>0</v>
      </c>
      <c r="N386" s="737">
        <f>+IF(M354=0,0,M386/M354*100)</f>
        <v>0</v>
      </c>
      <c r="O386" s="772">
        <v>0</v>
      </c>
      <c r="P386" s="737">
        <f>+IF(O354=0,0,O386/O354*100)</f>
        <v>0</v>
      </c>
      <c r="Q386" s="772">
        <v>0</v>
      </c>
      <c r="R386" s="737">
        <f>+IF(Q354=0,0,Q386/Q354*100)</f>
        <v>0</v>
      </c>
      <c r="S386" s="772">
        <v>0</v>
      </c>
      <c r="T386" s="737">
        <f>+IF(S354=0,0,S386/S354*100)</f>
        <v>0</v>
      </c>
      <c r="U386" s="772">
        <f t="shared" si="371"/>
        <v>0</v>
      </c>
      <c r="V386" s="737">
        <f>+IF(U354=0,0,U386/U354*100)</f>
        <v>0</v>
      </c>
      <c r="W386" s="772">
        <f t="shared" si="342"/>
        <v>0</v>
      </c>
      <c r="X386" s="737">
        <f>+IF(W354=0,0,W386/W354*100)</f>
        <v>0</v>
      </c>
      <c r="Y386" s="772">
        <v>0</v>
      </c>
      <c r="Z386" s="737">
        <f>+IF(Y354=0,0,Y386/Y354*100)</f>
        <v>0</v>
      </c>
      <c r="AA386" s="772">
        <v>0</v>
      </c>
      <c r="AB386" s="737">
        <f>+IF(AA354=0,0,AA386/AA354*100)</f>
        <v>0</v>
      </c>
      <c r="AC386" s="772">
        <v>0</v>
      </c>
      <c r="AD386" s="737">
        <f>+IF(AC354=0,0,AC386/AC354*100)</f>
        <v>0</v>
      </c>
      <c r="AE386" s="772">
        <f t="shared" si="372"/>
        <v>0</v>
      </c>
      <c r="AF386" s="737">
        <f>+IF(AE354=0,0,AE386/AE354*100)</f>
        <v>0</v>
      </c>
      <c r="AG386" s="772">
        <v>0</v>
      </c>
      <c r="AH386" s="737">
        <f>+IF(AG354=0,0,AG386/AG354*100)</f>
        <v>0</v>
      </c>
      <c r="AI386" s="772">
        <v>0</v>
      </c>
      <c r="AJ386" s="737">
        <f>+IF(AI354=0,0,AI386/AI354*100)</f>
        <v>0</v>
      </c>
      <c r="AK386" s="772">
        <v>0</v>
      </c>
      <c r="AL386" s="737">
        <f>+IF(AK354=0,0,AK386/AK354*100)</f>
        <v>0</v>
      </c>
      <c r="AM386" s="772">
        <f t="shared" si="373"/>
        <v>0</v>
      </c>
      <c r="AN386" s="737">
        <f>+IF(AM354=0,0,AM386/AM354*100)</f>
        <v>0</v>
      </c>
      <c r="AO386" s="772">
        <f t="shared" si="345"/>
        <v>0</v>
      </c>
      <c r="AP386" s="737">
        <f>+IF(AO354=0,0,AO386/AO354*100)</f>
        <v>0</v>
      </c>
      <c r="AQ386" s="651"/>
      <c r="AR386" s="772">
        <v>0</v>
      </c>
      <c r="AS386" s="737">
        <f>+IF(AR354=0,0,AR386/AR354*100)</f>
        <v>0</v>
      </c>
      <c r="AT386" s="772">
        <v>0</v>
      </c>
      <c r="AU386" s="737">
        <f>+IF(AT354=0,0,AT386/AT354*100)</f>
        <v>0</v>
      </c>
      <c r="AV386" s="772">
        <v>0</v>
      </c>
      <c r="AW386" s="737">
        <f>+IF(AV354=0,0,AV386/AV354*100)</f>
        <v>0</v>
      </c>
      <c r="AX386" s="772">
        <v>0</v>
      </c>
      <c r="AY386" s="737">
        <f>+IF(AX354=0,0,AX386/AX354*100)</f>
        <v>0</v>
      </c>
      <c r="AZ386" s="772">
        <f t="shared" si="374"/>
        <v>0</v>
      </c>
      <c r="BA386" s="737">
        <f>+IF(AZ354=0,0,AZ386/AZ354*100)</f>
        <v>0</v>
      </c>
      <c r="BB386" s="772">
        <v>0</v>
      </c>
      <c r="BC386" s="737">
        <f>+IF(BB354=0,0,BB386/BB354*100)</f>
        <v>0</v>
      </c>
      <c r="BD386" s="772">
        <v>0</v>
      </c>
      <c r="BE386" s="737">
        <f>+IF(BD354=0,0,BD386/BD354*100)</f>
        <v>0</v>
      </c>
      <c r="BF386" s="772">
        <v>0</v>
      </c>
      <c r="BG386" s="737">
        <f>+IF(BF354=0,0,BF386/BF354*100)</f>
        <v>0</v>
      </c>
      <c r="BH386" s="772">
        <f t="shared" si="375"/>
        <v>0</v>
      </c>
      <c r="BI386" s="737">
        <f>+IF(BH354=0,0,BH386/BH354*100)</f>
        <v>0</v>
      </c>
      <c r="BJ386" s="772">
        <f t="shared" si="346"/>
        <v>0</v>
      </c>
      <c r="BK386" s="737">
        <f>+IF(BJ354=0,0,BJ386/BJ354*100)</f>
        <v>0</v>
      </c>
      <c r="BL386" s="772">
        <v>0</v>
      </c>
      <c r="BM386" s="737">
        <f>+IF(BL354=0,0,BL386/BL354*100)</f>
        <v>0</v>
      </c>
      <c r="BN386" s="772">
        <v>0</v>
      </c>
      <c r="BO386" s="737">
        <f>+IF(BN354=0,0,BN386/BN354*100)</f>
        <v>0</v>
      </c>
      <c r="BP386" s="772">
        <v>0</v>
      </c>
      <c r="BQ386" s="737">
        <f>+IF(BP354=0,0,BP386/BP354*100)</f>
        <v>0</v>
      </c>
      <c r="BR386" s="772">
        <f t="shared" si="376"/>
        <v>0</v>
      </c>
      <c r="BS386" s="737">
        <f>+IF(BR354=0,0,BR386/BR354*100)</f>
        <v>0</v>
      </c>
      <c r="BT386" s="772">
        <v>0</v>
      </c>
      <c r="BU386" s="737">
        <f>+IF(BT354=0,0,BT386/BT354*100)</f>
        <v>0</v>
      </c>
      <c r="BV386" s="772">
        <v>0</v>
      </c>
      <c r="BW386" s="737">
        <f>+IF(BV354=0,0,BV386/BV354*100)</f>
        <v>0</v>
      </c>
      <c r="BX386" s="772">
        <v>0</v>
      </c>
      <c r="BY386" s="737">
        <f>+IF(BX354=0,0,BX386/BX354*100)</f>
        <v>0</v>
      </c>
      <c r="BZ386" s="772">
        <f t="shared" si="377"/>
        <v>0</v>
      </c>
      <c r="CA386" s="737">
        <f>+IF(BZ354=0,0,BZ386/BZ354*100)</f>
        <v>0</v>
      </c>
      <c r="CB386" s="772">
        <f t="shared" si="347"/>
        <v>0</v>
      </c>
      <c r="CC386" s="737">
        <f>+IF(CB354=0,0,CB386/CB354*100)</f>
        <v>0</v>
      </c>
      <c r="CE386" s="772">
        <f t="shared" si="348"/>
        <v>1.2312803839200803</v>
      </c>
      <c r="CF386" s="737">
        <f>+IF(CE354=0,0,CE386/CE354*100)</f>
        <v>6.3821205628116547E-4</v>
      </c>
      <c r="CG386" s="772">
        <v>0</v>
      </c>
      <c r="CH386" s="737">
        <f>+IF(CG354=0,0,CG386/CG354*100)</f>
        <v>0</v>
      </c>
      <c r="CI386" s="772">
        <v>0</v>
      </c>
      <c r="CJ386" s="737">
        <f>+IF(CI354=0,0,CI386/CI354*100)</f>
        <v>0</v>
      </c>
      <c r="CK386" s="772">
        <v>0</v>
      </c>
      <c r="CL386" s="737">
        <f>+IF(CK354=0,0,CK386/CK354*100)</f>
        <v>0</v>
      </c>
      <c r="CM386" s="772">
        <f t="shared" si="378"/>
        <v>0</v>
      </c>
      <c r="CN386" s="737">
        <f>+IF(CM354=0,0,CM386/CM354*100)</f>
        <v>0</v>
      </c>
      <c r="CO386" s="772">
        <v>0</v>
      </c>
      <c r="CP386" s="737">
        <f>+IF(CO354=0,0,CO386/CO354*100)</f>
        <v>0</v>
      </c>
      <c r="CQ386" s="772">
        <v>0</v>
      </c>
      <c r="CR386" s="737">
        <f>+IF(CQ354=0,0,CQ386/CQ354*100)</f>
        <v>0</v>
      </c>
      <c r="CS386" s="772">
        <v>0.57204700000000008</v>
      </c>
      <c r="CT386" s="737">
        <f>+IF(CS354=0,0,CS386/CS354*100)</f>
        <v>3.5186018003744903E-3</v>
      </c>
      <c r="CU386" s="772">
        <f t="shared" si="379"/>
        <v>0.57204700000000008</v>
      </c>
      <c r="CV386" s="737">
        <f>+IF(CU354=0,0,CU386/CU354*100)</f>
        <v>1.3300320048423011E-3</v>
      </c>
      <c r="CW386" s="772">
        <f t="shared" si="349"/>
        <v>0.57204700000000008</v>
      </c>
      <c r="CX386" s="737">
        <f>+IF(CW354=0,0,CW386/CW354*100)</f>
        <v>7.1784171714167633E-4</v>
      </c>
      <c r="CY386" s="772">
        <v>0</v>
      </c>
      <c r="CZ386" s="737">
        <f>+IF(CY354=0,0,CY386/CY354*100)</f>
        <v>0</v>
      </c>
      <c r="DA386" s="772">
        <v>0</v>
      </c>
      <c r="DB386" s="737">
        <f>+IF(DA354=0,0,DA386/DA354*100)</f>
        <v>0</v>
      </c>
      <c r="DC386" s="772">
        <v>0</v>
      </c>
      <c r="DD386" s="737">
        <f>+IF(DC354=0,0,DC386/DC354*100)</f>
        <v>0</v>
      </c>
      <c r="DE386" s="772">
        <f t="shared" si="380"/>
        <v>0</v>
      </c>
      <c r="DF386" s="737">
        <f>+IF(DE354=0,0,DE386/DE354*100)</f>
        <v>0</v>
      </c>
      <c r="DG386" s="772">
        <v>0.22609640525245142</v>
      </c>
      <c r="DH386" s="737">
        <f>+IF(DG354=0,0,DG386/DG354*100)</f>
        <v>1.0811947626942571E-3</v>
      </c>
      <c r="DI386" s="772">
        <v>0.21992946832862084</v>
      </c>
      <c r="DJ386" s="737">
        <f>+IF(DI354=0,0,DI386/DI354*100)</f>
        <v>9.537785065483205E-4</v>
      </c>
      <c r="DK386" s="772">
        <v>0.21320751033900795</v>
      </c>
      <c r="DL386" s="737">
        <f>+IF(DK354=0,0,DK386/DK354*100)</f>
        <v>1.1052392682828901E-3</v>
      </c>
      <c r="DM386" s="772">
        <f t="shared" si="381"/>
        <v>0.65923338392008024</v>
      </c>
      <c r="DN386" s="737">
        <f>+IF(DM354=0,0,DM386/DM354*100)</f>
        <v>1.0420834094562392E-3</v>
      </c>
      <c r="DO386" s="772">
        <f t="shared" si="350"/>
        <v>0.65923338392008024</v>
      </c>
      <c r="DP386" s="737">
        <f>+IF(DO354=0,0,DO386/DO354*100)</f>
        <v>5.8217300711240459E-4</v>
      </c>
      <c r="DR386" s="772">
        <f t="shared" si="351"/>
        <v>2.4900139866939059</v>
      </c>
      <c r="DS386" s="737">
        <f>+IF(DR354=0,0,DR386/DR354*100)</f>
        <v>1.001828669656084E-3</v>
      </c>
      <c r="DT386" s="772">
        <v>0.20678870688758283</v>
      </c>
      <c r="DU386" s="737">
        <f>+IF(DT354=0,0,DT386/DT354*100)</f>
        <v>1.0216312611223334E-3</v>
      </c>
      <c r="DV386" s="772">
        <v>0.20678971627139439</v>
      </c>
      <c r="DW386" s="737">
        <f>+IF(DV354=0,0,DV386/DV354*100)</f>
        <v>1.0218031008060464E-3</v>
      </c>
      <c r="DX386" s="772">
        <v>0.20678896241035236</v>
      </c>
      <c r="DY386" s="737">
        <f>+IF(DX354=0,0,DX386/DX354*100)</f>
        <v>1.0183509134342411E-3</v>
      </c>
      <c r="DZ386" s="772">
        <f t="shared" si="382"/>
        <v>0.62036738556932958</v>
      </c>
      <c r="EA386" s="737">
        <f>+IF(DZ354=0,0,DZ386/DZ354*100)</f>
        <v>1.0205926179545262E-3</v>
      </c>
      <c r="EB386" s="772">
        <v>0.20679981426798694</v>
      </c>
      <c r="EC386" s="737">
        <f>+IF(EB354=0,0,EB386/EB354*100)</f>
        <v>1.0216485159476342E-3</v>
      </c>
      <c r="ED386" s="772">
        <v>0.20681979819874705</v>
      </c>
      <c r="EE386" s="737">
        <f>+IF(ED354=0,0,ED386/ED354*100)</f>
        <v>1.0276793110656141E-3</v>
      </c>
      <c r="EF386" s="772">
        <v>0.21003627737621502</v>
      </c>
      <c r="EG386" s="737">
        <f>+IF(EF354=0,0,EF386/EF354*100)</f>
        <v>1.0436877437319718E-3</v>
      </c>
      <c r="EH386" s="772">
        <f t="shared" si="383"/>
        <v>0.62365588984294895</v>
      </c>
      <c r="EI386" s="737">
        <f>+IF(EH354=0,0,EH386/EH354*100)</f>
        <v>1.0309870127766959E-3</v>
      </c>
      <c r="EJ386" s="772">
        <f t="shared" si="352"/>
        <v>1.2440232754122786</v>
      </c>
      <c r="EK386" s="737">
        <f>+IF(EJ354=0,0,EJ386/EJ354*100)</f>
        <v>1.0257772219211608E-3</v>
      </c>
      <c r="EL386" s="772">
        <v>0.20684657814152727</v>
      </c>
      <c r="EM386" s="737">
        <f>+IF(EL354=0,0,EL386/EL354*100)</f>
        <v>9.6259577707458394E-4</v>
      </c>
      <c r="EN386" s="772">
        <v>0.20690528734661839</v>
      </c>
      <c r="EO386" s="737">
        <f>+IF(EN354=0,0,EN386/EN354*100)</f>
        <v>9.7252714957681257E-4</v>
      </c>
      <c r="EP386" s="772">
        <v>0.20755193593600507</v>
      </c>
      <c r="EQ386" s="737">
        <f>+IF(EP354=0,0,EP386/EP354*100)</f>
        <v>9.7493695477410183E-4</v>
      </c>
      <c r="ER386" s="772">
        <f t="shared" si="384"/>
        <v>0.62130380142415076</v>
      </c>
      <c r="ES386" s="737">
        <f>+IF(ER354=0,0,ER386/ER354*100)</f>
        <v>9.6999628028701667E-4</v>
      </c>
      <c r="ET386" s="772">
        <v>0.20778800249989829</v>
      </c>
      <c r="EU386" s="737">
        <f>+IF(ET354=0,0,ET386/ET354*100)</f>
        <v>9.8116481255703671E-4</v>
      </c>
      <c r="EV386" s="772">
        <v>0.20853669498717917</v>
      </c>
      <c r="EW386" s="737">
        <f>+IF(EV354=0,0,EV386/EV354*100)</f>
        <v>9.980869912135132E-4</v>
      </c>
      <c r="EX386" s="772">
        <v>0.20836221237039917</v>
      </c>
      <c r="EY386" s="737">
        <f>+IF(EX354=0,0,EX386/EX354*100)</f>
        <v>9.8529388867471968E-4</v>
      </c>
      <c r="EZ386" s="772">
        <f t="shared" si="385"/>
        <v>0.62468690985747666</v>
      </c>
      <c r="FA386" s="737">
        <f>+IF(EZ354=0,0,EZ386/EZ354*100)</f>
        <v>9.8813878500697908E-4</v>
      </c>
      <c r="FB386" s="772">
        <f t="shared" si="353"/>
        <v>1.2459907112816273</v>
      </c>
      <c r="FC386" s="737">
        <f>+IF(FB354=0,0,FB386/FB354*100)</f>
        <v>9.7900811444728104E-4</v>
      </c>
      <c r="FD386" s="772">
        <v>2.2698434090968429</v>
      </c>
      <c r="FE386" s="737">
        <f>+IF(FD354=0,0,FD386/FD354*100)</f>
        <v>1.2039668386986356E-3</v>
      </c>
      <c r="FF386" s="772">
        <v>2.4000000000000004</v>
      </c>
      <c r="FG386" s="737">
        <f>+IF(FF354=0,0,FF386/FF354*100)</f>
        <v>1.2228418195045433E-3</v>
      </c>
      <c r="FH386" s="772">
        <v>2.4</v>
      </c>
      <c r="FI386" s="737">
        <f>+IF(FH354=0,0,FH386/FH354*100)</f>
        <v>1.437064798957695E-3</v>
      </c>
      <c r="FJ386" s="772">
        <v>2.3300383767577184</v>
      </c>
      <c r="FK386" s="737">
        <f>+IF(FJ354=0,0,FJ386/FJ354*100)</f>
        <v>9.7648088336180379E-4</v>
      </c>
    </row>
    <row r="387" spans="2:167" s="648" customFormat="1" ht="13.5" customHeight="1">
      <c r="B387" s="769"/>
      <c r="C387" s="771" t="s">
        <v>4816</v>
      </c>
      <c r="D387" s="769"/>
      <c r="E387" s="772">
        <f t="shared" si="340"/>
        <v>0</v>
      </c>
      <c r="F387" s="737">
        <f>+IF(E354=0,0,E387/E354*100)</f>
        <v>0</v>
      </c>
      <c r="G387" s="772">
        <v>0</v>
      </c>
      <c r="H387" s="737">
        <f>+IF(G354=0,0,G387/G354*100)</f>
        <v>0</v>
      </c>
      <c r="I387" s="772">
        <v>0</v>
      </c>
      <c r="J387" s="737">
        <f>+IF(I354=0,0,I387/I354*100)</f>
        <v>0</v>
      </c>
      <c r="K387" s="772">
        <v>0</v>
      </c>
      <c r="L387" s="737">
        <f>+IF(K354=0,0,K387/K354*100)</f>
        <v>0</v>
      </c>
      <c r="M387" s="772">
        <f t="shared" si="370"/>
        <v>0</v>
      </c>
      <c r="N387" s="737">
        <f>+IF(M354=0,0,M387/M354*100)</f>
        <v>0</v>
      </c>
      <c r="O387" s="772">
        <v>0</v>
      </c>
      <c r="P387" s="737">
        <f>+IF(O354=0,0,O387/O354*100)</f>
        <v>0</v>
      </c>
      <c r="Q387" s="772">
        <v>0</v>
      </c>
      <c r="R387" s="737">
        <f>+IF(Q354=0,0,Q387/Q354*100)</f>
        <v>0</v>
      </c>
      <c r="S387" s="772">
        <v>0</v>
      </c>
      <c r="T387" s="737">
        <f>+IF(S354=0,0,S387/S354*100)</f>
        <v>0</v>
      </c>
      <c r="U387" s="772">
        <f t="shared" si="371"/>
        <v>0</v>
      </c>
      <c r="V387" s="737">
        <f>+IF(U354=0,0,U387/U354*100)</f>
        <v>0</v>
      </c>
      <c r="W387" s="772">
        <f t="shared" si="342"/>
        <v>0</v>
      </c>
      <c r="X387" s="737">
        <f>+IF(W354=0,0,W387/W354*100)</f>
        <v>0</v>
      </c>
      <c r="Y387" s="772">
        <v>0</v>
      </c>
      <c r="Z387" s="737">
        <f>+IF(Y354=0,0,Y387/Y354*100)</f>
        <v>0</v>
      </c>
      <c r="AA387" s="772">
        <v>0</v>
      </c>
      <c r="AB387" s="737">
        <f>+IF(AA354=0,0,AA387/AA354*100)</f>
        <v>0</v>
      </c>
      <c r="AC387" s="772">
        <v>0</v>
      </c>
      <c r="AD387" s="737">
        <f>+IF(AC354=0,0,AC387/AC354*100)</f>
        <v>0</v>
      </c>
      <c r="AE387" s="772">
        <f t="shared" si="372"/>
        <v>0</v>
      </c>
      <c r="AF387" s="737">
        <f>+IF(AE354=0,0,AE387/AE354*100)</f>
        <v>0</v>
      </c>
      <c r="AG387" s="772">
        <v>0</v>
      </c>
      <c r="AH387" s="737">
        <f>+IF(AG354=0,0,AG387/AG354*100)</f>
        <v>0</v>
      </c>
      <c r="AI387" s="772">
        <v>0</v>
      </c>
      <c r="AJ387" s="737">
        <f>+IF(AI354=0,0,AI387/AI354*100)</f>
        <v>0</v>
      </c>
      <c r="AK387" s="772">
        <v>0</v>
      </c>
      <c r="AL387" s="737">
        <f>+IF(AK354=0,0,AK387/AK354*100)</f>
        <v>0</v>
      </c>
      <c r="AM387" s="772">
        <f t="shared" si="373"/>
        <v>0</v>
      </c>
      <c r="AN387" s="737">
        <f>+IF(AM354=0,0,AM387/AM354*100)</f>
        <v>0</v>
      </c>
      <c r="AO387" s="772">
        <f t="shared" si="345"/>
        <v>0</v>
      </c>
      <c r="AP387" s="737">
        <f>+IF(AO354=0,0,AO387/AO354*100)</f>
        <v>0</v>
      </c>
      <c r="AQ387" s="651"/>
      <c r="AR387" s="772">
        <v>1.0105496898000002</v>
      </c>
      <c r="AS387" s="737">
        <f>+IF(AR354=0,0,AR387/AR354*100)</f>
        <v>8.5491872043514283E-4</v>
      </c>
      <c r="AT387" s="772">
        <v>0</v>
      </c>
      <c r="AU387" s="737">
        <f>+IF(AT354=0,0,AT387/AT354*100)</f>
        <v>0</v>
      </c>
      <c r="AV387" s="772">
        <v>0</v>
      </c>
      <c r="AW387" s="737">
        <f>+IF(AV354=0,0,AV387/AV354*100)</f>
        <v>0</v>
      </c>
      <c r="AX387" s="772">
        <v>0</v>
      </c>
      <c r="AY387" s="737">
        <f>+IF(AX354=0,0,AX387/AX354*100)</f>
        <v>0</v>
      </c>
      <c r="AZ387" s="772">
        <f t="shared" si="374"/>
        <v>0</v>
      </c>
      <c r="BA387" s="737">
        <f>+IF(AZ354=0,0,AZ387/AZ354*100)</f>
        <v>0</v>
      </c>
      <c r="BB387" s="772">
        <v>0</v>
      </c>
      <c r="BC387" s="737">
        <f>+IF(BB354=0,0,BB387/BB354*100)</f>
        <v>0</v>
      </c>
      <c r="BD387" s="772">
        <v>0</v>
      </c>
      <c r="BE387" s="737">
        <f>+IF(BD354=0,0,BD387/BD354*100)</f>
        <v>0</v>
      </c>
      <c r="BF387" s="772">
        <v>0</v>
      </c>
      <c r="BG387" s="737">
        <f>+IF(BF354=0,0,BF387/BF354*100)</f>
        <v>0</v>
      </c>
      <c r="BH387" s="772">
        <f t="shared" si="375"/>
        <v>0</v>
      </c>
      <c r="BI387" s="737">
        <f>+IF(BH354=0,0,BH387/BH354*100)</f>
        <v>0</v>
      </c>
      <c r="BJ387" s="772">
        <f t="shared" si="346"/>
        <v>0</v>
      </c>
      <c r="BK387" s="737">
        <f>+IF(BJ354=0,0,BJ387/BJ354*100)</f>
        <v>0</v>
      </c>
      <c r="BL387" s="772">
        <v>0</v>
      </c>
      <c r="BM387" s="737">
        <f>+IF(BL354=0,0,BL387/BL354*100)</f>
        <v>0</v>
      </c>
      <c r="BN387" s="772">
        <v>0</v>
      </c>
      <c r="BO387" s="737">
        <f>+IF(BN354=0,0,BN387/BN354*100)</f>
        <v>0</v>
      </c>
      <c r="BP387" s="772">
        <v>0</v>
      </c>
      <c r="BQ387" s="737">
        <f>+IF(BP354=0,0,BP387/BP354*100)</f>
        <v>0</v>
      </c>
      <c r="BR387" s="772">
        <f t="shared" si="376"/>
        <v>0</v>
      </c>
      <c r="BS387" s="737">
        <f>+IF(BR354=0,0,BR387/BR354*100)</f>
        <v>0</v>
      </c>
      <c r="BT387" s="772">
        <v>0</v>
      </c>
      <c r="BU387" s="737">
        <f>+IF(BT354=0,0,BT387/BT354*100)</f>
        <v>0</v>
      </c>
      <c r="BV387" s="772">
        <v>1.0105496898000002</v>
      </c>
      <c r="BW387" s="737">
        <f>+IF(BV354=0,0,BV387/BV354*100)</f>
        <v>9.8960561797188963E-3</v>
      </c>
      <c r="BX387" s="772">
        <v>0</v>
      </c>
      <c r="BY387" s="737">
        <f>+IF(BX354=0,0,BX387/BX354*100)</f>
        <v>0</v>
      </c>
      <c r="BZ387" s="772">
        <f t="shared" si="377"/>
        <v>1.0105496898000002</v>
      </c>
      <c r="CA387" s="737">
        <f>+IF(BZ354=0,0,BZ387/BZ354*100)</f>
        <v>3.2154768344209955E-3</v>
      </c>
      <c r="CB387" s="772">
        <f t="shared" si="347"/>
        <v>1.0105496898000002</v>
      </c>
      <c r="CC387" s="737">
        <f>+IF(CB354=0,0,CB387/CB354*100)</f>
        <v>1.7793632958478223E-3</v>
      </c>
      <c r="CE387" s="772">
        <f t="shared" si="348"/>
        <v>6.4416189854200807</v>
      </c>
      <c r="CF387" s="737">
        <f>+IF(CE354=0,0,CE387/CE354*100)</f>
        <v>3.3388974210536828E-3</v>
      </c>
      <c r="CG387" s="772">
        <v>0</v>
      </c>
      <c r="CH387" s="737">
        <f>+IF(CG354=0,0,CG387/CG354*100)</f>
        <v>0</v>
      </c>
      <c r="CI387" s="772">
        <v>0</v>
      </c>
      <c r="CJ387" s="737">
        <f>+IF(CI354=0,0,CI387/CI354*100)</f>
        <v>0</v>
      </c>
      <c r="CK387" s="772">
        <v>0</v>
      </c>
      <c r="CL387" s="737">
        <f>+IF(CK354=0,0,CK387/CK354*100)</f>
        <v>0</v>
      </c>
      <c r="CM387" s="772">
        <f t="shared" si="378"/>
        <v>0</v>
      </c>
      <c r="CN387" s="737">
        <f>+IF(CM354=0,0,CM387/CM354*100)</f>
        <v>0</v>
      </c>
      <c r="CO387" s="772">
        <v>0</v>
      </c>
      <c r="CP387" s="737">
        <f>+IF(CO354=0,0,CO387/CO354*100)</f>
        <v>0</v>
      </c>
      <c r="CQ387" s="772">
        <v>0</v>
      </c>
      <c r="CR387" s="737">
        <f>+IF(CQ354=0,0,CQ387/CQ354*100)</f>
        <v>0</v>
      </c>
      <c r="CS387" s="772">
        <v>0</v>
      </c>
      <c r="CT387" s="737">
        <f>+IF(CS354=0,0,CS387/CS354*100)</f>
        <v>0</v>
      </c>
      <c r="CU387" s="772">
        <f t="shared" si="379"/>
        <v>0</v>
      </c>
      <c r="CV387" s="737">
        <f>+IF(CU354=0,0,CU387/CU354*100)</f>
        <v>0</v>
      </c>
      <c r="CW387" s="772">
        <f t="shared" si="349"/>
        <v>0</v>
      </c>
      <c r="CX387" s="737">
        <f>+IF(CW354=0,0,CW387/CW354*100)</f>
        <v>0</v>
      </c>
      <c r="CY387" s="772">
        <v>0</v>
      </c>
      <c r="CZ387" s="737">
        <f>+IF(CY354=0,0,CY387/CY354*100)</f>
        <v>0</v>
      </c>
      <c r="DA387" s="772">
        <v>2.9584442525000005</v>
      </c>
      <c r="DB387" s="737">
        <f>+IF(DA354=0,0,DA387/DA354*100)</f>
        <v>1.7944298521015287E-2</v>
      </c>
      <c r="DC387" s="772">
        <v>2.823941349</v>
      </c>
      <c r="DD387" s="737">
        <f>+IF(DC354=0,0,DC387/DC354*100)</f>
        <v>1.6079085862322085E-2</v>
      </c>
      <c r="DE387" s="772">
        <f t="shared" si="380"/>
        <v>5.7823856015000006</v>
      </c>
      <c r="DF387" s="737">
        <f>+IF(DE354=0,0,DE387/DE354*100)</f>
        <v>1.1570421270988215E-2</v>
      </c>
      <c r="DG387" s="772">
        <v>0.22609640525245142</v>
      </c>
      <c r="DH387" s="737">
        <f>+IF(DG354=0,0,DG387/DG354*100)</f>
        <v>1.0811947626942571E-3</v>
      </c>
      <c r="DI387" s="772">
        <v>0.21992946832862084</v>
      </c>
      <c r="DJ387" s="737">
        <f>+IF(DI354=0,0,DI387/DI354*100)</f>
        <v>9.537785065483205E-4</v>
      </c>
      <c r="DK387" s="772">
        <v>0.21320751033900795</v>
      </c>
      <c r="DL387" s="737">
        <f>+IF(DK354=0,0,DK387/DK354*100)</f>
        <v>1.1052392682828901E-3</v>
      </c>
      <c r="DM387" s="772">
        <f t="shared" si="381"/>
        <v>0.65923338392008024</v>
      </c>
      <c r="DN387" s="737">
        <f>+IF(DM354=0,0,DM387/DM354*100)</f>
        <v>1.0420834094562392E-3</v>
      </c>
      <c r="DO387" s="772">
        <f t="shared" si="350"/>
        <v>6.4416189854200807</v>
      </c>
      <c r="DP387" s="737">
        <f>+IF(DO354=0,0,DO387/DO354*100)</f>
        <v>5.6886328679449875E-3</v>
      </c>
      <c r="DR387" s="772">
        <f t="shared" si="351"/>
        <v>2.4900139866939059</v>
      </c>
      <c r="DS387" s="737">
        <f>+IF(DR354=0,0,DR387/DR354*100)</f>
        <v>1.001828669656084E-3</v>
      </c>
      <c r="DT387" s="772">
        <v>0.20678870688758283</v>
      </c>
      <c r="DU387" s="737">
        <f>+IF(DT354=0,0,DT387/DT354*100)</f>
        <v>1.0216312611223334E-3</v>
      </c>
      <c r="DV387" s="772">
        <v>0.20678971627139439</v>
      </c>
      <c r="DW387" s="737">
        <f>+IF(DV354=0,0,DV387/DV354*100)</f>
        <v>1.0218031008060464E-3</v>
      </c>
      <c r="DX387" s="772">
        <v>0.20678896241035236</v>
      </c>
      <c r="DY387" s="737">
        <f>+IF(DX354=0,0,DX387/DX354*100)</f>
        <v>1.0183509134342411E-3</v>
      </c>
      <c r="DZ387" s="772">
        <f t="shared" si="382"/>
        <v>0.62036738556932958</v>
      </c>
      <c r="EA387" s="737">
        <f>+IF(DZ354=0,0,DZ387/DZ354*100)</f>
        <v>1.0205926179545262E-3</v>
      </c>
      <c r="EB387" s="772">
        <v>0.20679981426798694</v>
      </c>
      <c r="EC387" s="737">
        <f>+IF(EB354=0,0,EB387/EB354*100)</f>
        <v>1.0216485159476342E-3</v>
      </c>
      <c r="ED387" s="772">
        <v>0.20681979819874705</v>
      </c>
      <c r="EE387" s="737">
        <f>+IF(ED354=0,0,ED387/ED354*100)</f>
        <v>1.0276793110656141E-3</v>
      </c>
      <c r="EF387" s="772">
        <v>0.21003627737621502</v>
      </c>
      <c r="EG387" s="737">
        <f>+IF(EF354=0,0,EF387/EF354*100)</f>
        <v>1.0436877437319718E-3</v>
      </c>
      <c r="EH387" s="772">
        <f t="shared" si="383"/>
        <v>0.62365588984294895</v>
      </c>
      <c r="EI387" s="737">
        <f>+IF(EH354=0,0,EH387/EH354*100)</f>
        <v>1.0309870127766959E-3</v>
      </c>
      <c r="EJ387" s="772">
        <f t="shared" si="352"/>
        <v>1.2440232754122786</v>
      </c>
      <c r="EK387" s="737">
        <f>+IF(EJ354=0,0,EJ387/EJ354*100)</f>
        <v>1.0257772219211608E-3</v>
      </c>
      <c r="EL387" s="772">
        <v>0.20684657814152727</v>
      </c>
      <c r="EM387" s="737">
        <f>+IF(EL354=0,0,EL387/EL354*100)</f>
        <v>9.6259577707458394E-4</v>
      </c>
      <c r="EN387" s="772">
        <v>0.20690528734661839</v>
      </c>
      <c r="EO387" s="737">
        <f>+IF(EN354=0,0,EN387/EN354*100)</f>
        <v>9.7252714957681257E-4</v>
      </c>
      <c r="EP387" s="772">
        <v>0.20755193593600507</v>
      </c>
      <c r="EQ387" s="737">
        <f>+IF(EP354=0,0,EP387/EP354*100)</f>
        <v>9.7493695477410183E-4</v>
      </c>
      <c r="ER387" s="772">
        <f t="shared" si="384"/>
        <v>0.62130380142415076</v>
      </c>
      <c r="ES387" s="737">
        <f>+IF(ER354=0,0,ER387/ER354*100)</f>
        <v>9.6999628028701667E-4</v>
      </c>
      <c r="ET387" s="772">
        <v>0.20778800249989829</v>
      </c>
      <c r="EU387" s="737">
        <f>+IF(ET354=0,0,ET387/ET354*100)</f>
        <v>9.8116481255703671E-4</v>
      </c>
      <c r="EV387" s="772">
        <v>0.20853669498717917</v>
      </c>
      <c r="EW387" s="737">
        <f>+IF(EV354=0,0,EV387/EV354*100)</f>
        <v>9.980869912135132E-4</v>
      </c>
      <c r="EX387" s="772">
        <v>0.20836221237039917</v>
      </c>
      <c r="EY387" s="737">
        <f>+IF(EX354=0,0,EX387/EX354*100)</f>
        <v>9.8529388867471968E-4</v>
      </c>
      <c r="EZ387" s="772">
        <f t="shared" si="385"/>
        <v>0.62468690985747666</v>
      </c>
      <c r="FA387" s="737">
        <f>+IF(EZ354=0,0,EZ387/EZ354*100)</f>
        <v>9.8813878500697908E-4</v>
      </c>
      <c r="FB387" s="772">
        <f t="shared" si="353"/>
        <v>1.2459907112816273</v>
      </c>
      <c r="FC387" s="737">
        <f>+IF(FB354=0,0,FB387/FB354*100)</f>
        <v>9.7900811444728104E-4</v>
      </c>
      <c r="FD387" s="772">
        <v>2.2698434090968429</v>
      </c>
      <c r="FE387" s="737">
        <f>+IF(FD354=0,0,FD387/FD354*100)</f>
        <v>1.2039668386986356E-3</v>
      </c>
      <c r="FF387" s="772">
        <v>2.4000000000000004</v>
      </c>
      <c r="FG387" s="737">
        <f>+IF(FF354=0,0,FF387/FF354*100)</f>
        <v>1.2228418195045433E-3</v>
      </c>
      <c r="FH387" s="772">
        <v>2.4</v>
      </c>
      <c r="FI387" s="737">
        <f>+IF(FH354=0,0,FH387/FH354*100)</f>
        <v>1.437064798957695E-3</v>
      </c>
      <c r="FJ387" s="772">
        <v>2.3300383767577184</v>
      </c>
      <c r="FK387" s="737">
        <f>+IF(FJ354=0,0,FJ387/FJ354*100)</f>
        <v>9.7648088336180379E-4</v>
      </c>
    </row>
    <row r="388" spans="2:167" s="648" customFormat="1" ht="13.5" customHeight="1">
      <c r="B388" s="769"/>
      <c r="C388" s="771" t="s">
        <v>4817</v>
      </c>
      <c r="D388" s="769"/>
      <c r="E388" s="772">
        <f t="shared" si="340"/>
        <v>3.0906173970471222</v>
      </c>
      <c r="F388" s="737">
        <f>+IF(E354=0,0,E388/E354*100)</f>
        <v>3.4646826081061216E-3</v>
      </c>
      <c r="G388" s="772">
        <v>0.19086017722951137</v>
      </c>
      <c r="H388" s="737">
        <f>+IF(G354=0,0,G388/G354*100)</f>
        <v>4.7853698432840808E-3</v>
      </c>
      <c r="I388" s="772">
        <v>0.49072916057331328</v>
      </c>
      <c r="J388" s="737">
        <f>+IF(I354=0,0,I388/I354*100)</f>
        <v>7.9940108563305821E-3</v>
      </c>
      <c r="K388" s="772">
        <v>0.47659644059545253</v>
      </c>
      <c r="L388" s="737">
        <f>+IF(K354=0,0,K388/K354*100)</f>
        <v>5.7080490756756027E-3</v>
      </c>
      <c r="M388" s="772">
        <f t="shared" si="370"/>
        <v>1.1581857783982772</v>
      </c>
      <c r="N388" s="737">
        <f>+IF(M354=0,0,M388/M354*100)</f>
        <v>6.268368288942114E-3</v>
      </c>
      <c r="O388" s="772">
        <v>6.5871640011121238E-2</v>
      </c>
      <c r="P388" s="737">
        <f>+IF(O354=0,0,O388/O354*100)</f>
        <v>2.3765903706089121E-3</v>
      </c>
      <c r="Q388" s="772">
        <v>8.5845247645539025E-2</v>
      </c>
      <c r="R388" s="737">
        <f>+IF(Q354=0,0,Q388/Q354*100)</f>
        <v>2.1191060949751796E-3</v>
      </c>
      <c r="S388" s="772">
        <v>0.36097955315650232</v>
      </c>
      <c r="T388" s="737">
        <f>+IF(S354=0,0,S388/S354*100)</f>
        <v>5.4303358526373718E-3</v>
      </c>
      <c r="U388" s="772">
        <f t="shared" si="371"/>
        <v>0.51269644081316257</v>
      </c>
      <c r="V388" s="737">
        <f>+IF(U354=0,0,U388/U354*100)</f>
        <v>3.8061639539722488E-3</v>
      </c>
      <c r="W388" s="772">
        <f t="shared" si="342"/>
        <v>1.6708822192114399</v>
      </c>
      <c r="X388" s="737">
        <f>+IF(W354=0,0,W388/W354*100)</f>
        <v>5.2301968048900091E-3</v>
      </c>
      <c r="Y388" s="772">
        <v>0.61836044555449021</v>
      </c>
      <c r="Z388" s="737">
        <f>+IF(Y354=0,0,Y388/Y354*100)</f>
        <v>7.7836637546383055E-3</v>
      </c>
      <c r="AA388" s="772">
        <v>0.10130826320671404</v>
      </c>
      <c r="AB388" s="737">
        <f>+IF(AA354=0,0,AA388/AA354*100)</f>
        <v>1.0659663928279709E-3</v>
      </c>
      <c r="AC388" s="772">
        <v>0.13525999421847695</v>
      </c>
      <c r="AD388" s="737">
        <f>+IF(AC354=0,0,AC388/AC354*100)</f>
        <v>1.2775734210590678E-3</v>
      </c>
      <c r="AE388" s="772">
        <f t="shared" si="372"/>
        <v>0.85492870297968127</v>
      </c>
      <c r="AF388" s="737">
        <f>+IF(AE354=0,0,AE388/AE354*100)</f>
        <v>3.0494523120855317E-3</v>
      </c>
      <c r="AG388" s="772">
        <v>0.12794771372700003</v>
      </c>
      <c r="AH388" s="737">
        <f>+IF(AG354=0,0,AG388/AG354*100)</f>
        <v>1.2524952685587397E-3</v>
      </c>
      <c r="AI388" s="772">
        <v>0.22015500112900077</v>
      </c>
      <c r="AJ388" s="737">
        <f>+IF(AI354=0,0,AI388/AI354*100)</f>
        <v>2.2447260823122059E-3</v>
      </c>
      <c r="AK388" s="772">
        <v>0.21670376000000002</v>
      </c>
      <c r="AL388" s="737">
        <f>+IF(AK354=0,0,AK388/AK354*100)</f>
        <v>2.3559669195958146E-3</v>
      </c>
      <c r="AM388" s="772">
        <f t="shared" si="373"/>
        <v>0.56480647485600088</v>
      </c>
      <c r="AN388" s="737">
        <f>+IF(AM354=0,0,AM388/AM354*100)</f>
        <v>1.9328679478687791E-3</v>
      </c>
      <c r="AO388" s="772">
        <f t="shared" si="345"/>
        <v>1.4197351778356821</v>
      </c>
      <c r="AP388" s="737">
        <f>+IF(AO354=0,0,AO388/AO354*100)</f>
        <v>2.4795989393470823E-3</v>
      </c>
      <c r="AQ388" s="651"/>
      <c r="AR388" s="772">
        <v>8.3383236291999996</v>
      </c>
      <c r="AS388" s="737">
        <f>+IF(AR354=0,0,AR388/AR354*100)</f>
        <v>7.0541696658781945E-3</v>
      </c>
      <c r="AT388" s="772">
        <v>0.26475342079999997</v>
      </c>
      <c r="AU388" s="737">
        <f>+IF(AT354=0,0,AT388/AT354*100)</f>
        <v>2.5276694942364276E-3</v>
      </c>
      <c r="AV388" s="772">
        <v>0.2658128682</v>
      </c>
      <c r="AW388" s="737">
        <f>+IF(AV354=0,0,AV388/AV354*100)</f>
        <v>2.3985021976901657E-3</v>
      </c>
      <c r="AX388" s="772">
        <v>0.63461155180000006</v>
      </c>
      <c r="AY388" s="737">
        <f>+IF(AX354=0,0,AX388/AX354*100)</f>
        <v>5.1163750827954435E-3</v>
      </c>
      <c r="AZ388" s="772">
        <f t="shared" si="374"/>
        <v>1.1651778408000002</v>
      </c>
      <c r="BA388" s="737">
        <f>+IF(AZ354=0,0,AZ388/AZ354*100)</f>
        <v>3.431009805563066E-3</v>
      </c>
      <c r="BB388" s="772">
        <v>0.56036809799999998</v>
      </c>
      <c r="BC388" s="737">
        <f>+IF(BB354=0,0,BB388/BB354*100)</f>
        <v>5.3304143967139155E-3</v>
      </c>
      <c r="BD388" s="772">
        <v>0.5290302952999999</v>
      </c>
      <c r="BE388" s="737">
        <f>+IF(BD354=0,0,BD388/BD354*100)</f>
        <v>6.5374342139270531E-3</v>
      </c>
      <c r="BF388" s="772">
        <v>1.2168973965000001</v>
      </c>
      <c r="BG388" s="737">
        <f>+IF(BF354=0,0,BF388/BF354*100)</f>
        <v>1.3756106745075989E-2</v>
      </c>
      <c r="BH388" s="772">
        <f t="shared" si="375"/>
        <v>2.3062957898000001</v>
      </c>
      <c r="BI388" s="737">
        <f>+IF(BH354=0,0,BH388/BH354*100)</f>
        <v>8.4014350554816354E-3</v>
      </c>
      <c r="BJ388" s="772">
        <f t="shared" si="346"/>
        <v>3.4714736306000002</v>
      </c>
      <c r="BK388" s="737">
        <f>+IF(BJ354=0,0,BJ388/BJ354*100)</f>
        <v>5.6528150209901899E-3</v>
      </c>
      <c r="BL388" s="772">
        <v>0.243295926</v>
      </c>
      <c r="BM388" s="737">
        <f>+IF(BL354=0,0,BL388/BL354*100)</f>
        <v>2.9880691143387406E-3</v>
      </c>
      <c r="BN388" s="772">
        <v>0.53445960799999992</v>
      </c>
      <c r="BO388" s="737">
        <f>+IF(BN354=0,0,BN388/BN354*100)</f>
        <v>9.7718879982157288E-3</v>
      </c>
      <c r="BP388" s="772">
        <v>1.3590579962</v>
      </c>
      <c r="BQ388" s="737">
        <f>+IF(BP354=0,0,BP388/BP354*100)</f>
        <v>1.1563019152170525E-2</v>
      </c>
      <c r="BR388" s="772">
        <f t="shared" si="376"/>
        <v>2.1368135302</v>
      </c>
      <c r="BS388" s="737">
        <f>+IF(BR354=0,0,BR388/BR354*100)</f>
        <v>8.4242294731834543E-3</v>
      </c>
      <c r="BT388" s="772">
        <v>0.51597178420000001</v>
      </c>
      <c r="BU388" s="737">
        <f>+IF(BT354=0,0,BT388/BT354*100)</f>
        <v>4.7437360884977362E-3</v>
      </c>
      <c r="BV388" s="772">
        <v>0.45762580959999999</v>
      </c>
      <c r="BW388" s="737">
        <f>+IF(BV354=0,0,BV388/BV354*100)</f>
        <v>4.4814132019447995E-3</v>
      </c>
      <c r="BX388" s="772">
        <v>1.7564388745999999</v>
      </c>
      <c r="BY388" s="737">
        <f>+IF(BX354=0,0,BX388/BX354*100)</f>
        <v>1.6988266577785755E-2</v>
      </c>
      <c r="BZ388" s="772">
        <f t="shared" si="377"/>
        <v>2.7300364683999998</v>
      </c>
      <c r="CA388" s="737">
        <f>+IF(BZ354=0,0,BZ388/BZ354*100)</f>
        <v>8.6867267486886758E-3</v>
      </c>
      <c r="CB388" s="772">
        <f t="shared" si="347"/>
        <v>4.8668499985999993</v>
      </c>
      <c r="CC388" s="737">
        <f>+IF(CB354=0,0,CB388/CB354*100)</f>
        <v>8.5694888052657361E-3</v>
      </c>
      <c r="CE388" s="772">
        <f t="shared" si="348"/>
        <v>19.459284798820281</v>
      </c>
      <c r="CF388" s="737">
        <f>+IF(CE354=0,0,CE388/CE354*100)</f>
        <v>1.0086370519179827E-2</v>
      </c>
      <c r="CG388" s="772">
        <v>0.71753566719999995</v>
      </c>
      <c r="CH388" s="737">
        <f>+IF(CG354=0,0,CG388/CG354*100)</f>
        <v>5.9612179587103069E-3</v>
      </c>
      <c r="CI388" s="772">
        <v>2.0755468659999998</v>
      </c>
      <c r="CJ388" s="737">
        <f>+IF(CI354=0,0,CI388/CI354*100)</f>
        <v>1.7320109133697716E-2</v>
      </c>
      <c r="CK388" s="772">
        <v>1.3258378120000001</v>
      </c>
      <c r="CL388" s="737">
        <f>+IF(CK354=0,0,CK388/CK354*100)</f>
        <v>1.0472939292851827E-2</v>
      </c>
      <c r="CM388" s="772">
        <f t="shared" si="378"/>
        <v>4.1189203451999994</v>
      </c>
      <c r="CN388" s="737">
        <f>+IF(CM354=0,0,CM388/CM354*100)</f>
        <v>1.1229386525193223E-2</v>
      </c>
      <c r="CO388" s="772">
        <v>1.009443664</v>
      </c>
      <c r="CP388" s="737">
        <f>+IF(CO354=0,0,CO388/CO354*100)</f>
        <v>8.0827940991750856E-3</v>
      </c>
      <c r="CQ388" s="772">
        <v>2.6988575999999997</v>
      </c>
      <c r="CR388" s="737">
        <f>+IF(CQ354=0,0,CQ388/CQ354*100)</f>
        <v>1.8921520741873237E-2</v>
      </c>
      <c r="CS388" s="772">
        <v>1.4449514530000001</v>
      </c>
      <c r="CT388" s="737">
        <f>+IF(CS354=0,0,CS388/CS354*100)</f>
        <v>8.8877466081974648E-3</v>
      </c>
      <c r="CU388" s="772">
        <f t="shared" si="379"/>
        <v>5.153252717</v>
      </c>
      <c r="CV388" s="737">
        <f>+IF(CU354=0,0,CU388/CU354*100)</f>
        <v>1.1981517327510755E-2</v>
      </c>
      <c r="CW388" s="772">
        <f t="shared" si="349"/>
        <v>9.2721730622000003</v>
      </c>
      <c r="CX388" s="737">
        <f>+IF(CW354=0,0,CW388/CW354*100)</f>
        <v>1.1635324776818064E-2</v>
      </c>
      <c r="CY388" s="772">
        <v>3.8828883789000006</v>
      </c>
      <c r="CZ388" s="737">
        <f>+IF(CY354=0,0,CY388/CY354*100)</f>
        <v>2.4380904032010726E-2</v>
      </c>
      <c r="DA388" s="772">
        <v>1.0321448583000001</v>
      </c>
      <c r="DB388" s="737">
        <f>+IF(DA354=0,0,DA388/DA354*100)</f>
        <v>6.2604240180003951E-3</v>
      </c>
      <c r="DC388" s="772">
        <v>2.9647616557000007</v>
      </c>
      <c r="DD388" s="737">
        <f>+IF(DC354=0,0,DC388/DC354*100)</f>
        <v>1.6880894937921213E-2</v>
      </c>
      <c r="DE388" s="772">
        <f t="shared" si="380"/>
        <v>7.8797948929000015</v>
      </c>
      <c r="DF388" s="737">
        <f>+IF(DE354=0,0,DE388/DE354*100)</f>
        <v>1.576728926832267E-2</v>
      </c>
      <c r="DG388" s="772">
        <v>0.79133741838357974</v>
      </c>
      <c r="DH388" s="737">
        <f>+IF(DG354=0,0,DG388/DG354*100)</f>
        <v>3.7841816694298988E-3</v>
      </c>
      <c r="DI388" s="772">
        <v>0.76975313915017285</v>
      </c>
      <c r="DJ388" s="737">
        <f>+IF(DI354=0,0,DI388/DI354*100)</f>
        <v>3.3382247729191214E-3</v>
      </c>
      <c r="DK388" s="772">
        <v>0.74622628618652775</v>
      </c>
      <c r="DL388" s="737">
        <f>+IF(DK354=0,0,DK388/DK354*100)</f>
        <v>3.868337438990115E-3</v>
      </c>
      <c r="DM388" s="772">
        <f t="shared" si="381"/>
        <v>2.3073168437202805</v>
      </c>
      <c r="DN388" s="737">
        <f>+IF(DM354=0,0,DM388/DM354*100)</f>
        <v>3.6472919330968368E-3</v>
      </c>
      <c r="DO388" s="772">
        <f t="shared" si="350"/>
        <v>10.187111736620281</v>
      </c>
      <c r="DP388" s="737">
        <f>+IF(DO354=0,0,DO388/DO354*100)</f>
        <v>8.9963002756809456E-3</v>
      </c>
      <c r="DR388" s="772">
        <f t="shared" si="351"/>
        <v>6.2250349667347642</v>
      </c>
      <c r="DS388" s="737">
        <f>+IF(DR354=0,0,DR388/DR354*100)</f>
        <v>2.5045716741402099E-3</v>
      </c>
      <c r="DT388" s="772">
        <v>0.5169717672189571</v>
      </c>
      <c r="DU388" s="737">
        <f>+IF(DT354=0,0,DT388/DT354*100)</f>
        <v>2.5540781528058339E-3</v>
      </c>
      <c r="DV388" s="772">
        <v>0.51697429067848599</v>
      </c>
      <c r="DW388" s="737">
        <f>+IF(DV354=0,0,DV388/DV354*100)</f>
        <v>2.5545077520151165E-3</v>
      </c>
      <c r="DX388" s="772">
        <v>0.5169724060258809</v>
      </c>
      <c r="DY388" s="737">
        <f>+IF(DX354=0,0,DX388/DX354*100)</f>
        <v>2.5458772835856031E-3</v>
      </c>
      <c r="DZ388" s="772">
        <f t="shared" si="382"/>
        <v>1.550918463923324</v>
      </c>
      <c r="EA388" s="737">
        <f>+IF(DZ354=0,0,DZ388/DZ354*100)</f>
        <v>2.5514815448863153E-3</v>
      </c>
      <c r="EB388" s="772">
        <v>0.51699953566996737</v>
      </c>
      <c r="EC388" s="737">
        <f>+IF(EB354=0,0,EB388/EB354*100)</f>
        <v>2.5541212898690861E-3</v>
      </c>
      <c r="ED388" s="772">
        <v>0.51704949549686741</v>
      </c>
      <c r="EE388" s="737">
        <f>+IF(ED354=0,0,ED388/ED354*100)</f>
        <v>2.5691982776640345E-3</v>
      </c>
      <c r="EF388" s="772">
        <v>0.5250906934405376</v>
      </c>
      <c r="EG388" s="737">
        <f>+IF(EF354=0,0,EF388/EF354*100)</f>
        <v>2.6092193593299298E-3</v>
      </c>
      <c r="EH388" s="772">
        <f t="shared" si="383"/>
        <v>1.5591397246073724</v>
      </c>
      <c r="EI388" s="737">
        <f>+IF(EH354=0,0,EH388/EH354*100)</f>
        <v>2.5774675319417397E-3</v>
      </c>
      <c r="EJ388" s="772">
        <f t="shared" si="352"/>
        <v>3.1100581885306964</v>
      </c>
      <c r="EK388" s="737">
        <f>+IF(EJ354=0,0,EJ388/EJ354*100)</f>
        <v>2.5644430548029023E-3</v>
      </c>
      <c r="EL388" s="772">
        <v>0.51711644535381807</v>
      </c>
      <c r="EM388" s="737">
        <f>+IF(EL354=0,0,EL388/EL354*100)</f>
        <v>2.406489442686459E-3</v>
      </c>
      <c r="EN388" s="772">
        <v>0.51726321836654587</v>
      </c>
      <c r="EO388" s="737">
        <f>+IF(EN354=0,0,EN388/EN354*100)</f>
        <v>2.4313178739420308E-3</v>
      </c>
      <c r="EP388" s="772">
        <v>0.51887983984001262</v>
      </c>
      <c r="EQ388" s="737">
        <f>+IF(EP354=0,0,EP388/EP354*100)</f>
        <v>2.4373423869352541E-3</v>
      </c>
      <c r="ER388" s="772">
        <f t="shared" si="384"/>
        <v>1.5532595035603767</v>
      </c>
      <c r="ES388" s="737">
        <f>+IF(ER354=0,0,ER388/ER354*100)</f>
        <v>2.4249907007175414E-3</v>
      </c>
      <c r="ET388" s="772">
        <v>0.51947000624974571</v>
      </c>
      <c r="EU388" s="737">
        <f>+IF(ET354=0,0,ET388/ET354*100)</f>
        <v>2.4529120313925915E-3</v>
      </c>
      <c r="EV388" s="772">
        <v>0.52134173746794787</v>
      </c>
      <c r="EW388" s="737">
        <f>+IF(EV354=0,0,EV388/EV354*100)</f>
        <v>2.4952174780337828E-3</v>
      </c>
      <c r="EX388" s="772">
        <v>0.52090553092599801</v>
      </c>
      <c r="EY388" s="737">
        <f>+IF(EX354=0,0,EX388/EX354*100)</f>
        <v>2.4632347216867996E-3</v>
      </c>
      <c r="EZ388" s="772">
        <f t="shared" si="385"/>
        <v>1.5617172746436916</v>
      </c>
      <c r="FA388" s="737">
        <f>+IF(EZ354=0,0,EZ388/EZ354*100)</f>
        <v>2.4703469625174481E-3</v>
      </c>
      <c r="FB388" s="772">
        <f t="shared" si="353"/>
        <v>3.1149767782040683</v>
      </c>
      <c r="FC388" s="737">
        <f>+IF(FB354=0,0,FB388/FB354*100)</f>
        <v>2.4475202861182028E-3</v>
      </c>
      <c r="FD388" s="772">
        <v>5.6746085227421066</v>
      </c>
      <c r="FE388" s="737">
        <f>+IF(FD354=0,0,FD388/FD354*100)</f>
        <v>3.0099170967465886E-3</v>
      </c>
      <c r="FF388" s="772">
        <v>6</v>
      </c>
      <c r="FG388" s="737">
        <f>+IF(FF354=0,0,FF388/FF354*100)</f>
        <v>3.0571045487613577E-3</v>
      </c>
      <c r="FH388" s="772">
        <v>6</v>
      </c>
      <c r="FI388" s="737">
        <f>+IF(FH354=0,0,FH388/FH354*100)</f>
        <v>3.5926619973942375E-3</v>
      </c>
      <c r="FJ388" s="772">
        <v>5.8250959418942951</v>
      </c>
      <c r="FK388" s="737">
        <f>+IF(FJ354=0,0,FJ388/FJ354*100)</f>
        <v>2.4412022084045089E-3</v>
      </c>
    </row>
    <row r="389" spans="2:167" s="648" customFormat="1" ht="13.5" customHeight="1">
      <c r="B389" s="769"/>
      <c r="C389" s="771" t="s">
        <v>4818</v>
      </c>
      <c r="D389" s="769"/>
      <c r="E389" s="772">
        <f t="shared" si="340"/>
        <v>6.491265071072009</v>
      </c>
      <c r="F389" s="737">
        <f>+IF(E354=0,0,E389/E354*100)</f>
        <v>7.2769192388025088E-3</v>
      </c>
      <c r="G389" s="772">
        <v>0.98123499354819832</v>
      </c>
      <c r="H389" s="737">
        <f>+IF(G354=0,0,G389/G354*100)</f>
        <v>2.4602158582584376E-2</v>
      </c>
      <c r="I389" s="772">
        <v>-38.541892941611117</v>
      </c>
      <c r="J389" s="737">
        <f>+IF(I354=0,0,I389/I354*100)</f>
        <v>-0.62785001453513689</v>
      </c>
      <c r="K389" s="772">
        <v>39.373543363949629</v>
      </c>
      <c r="L389" s="737">
        <f>+IF(K354=0,0,K389/K354*100)</f>
        <v>0.47156482646801029</v>
      </c>
      <c r="M389" s="772">
        <f t="shared" si="370"/>
        <v>1.8128854158867114</v>
      </c>
      <c r="N389" s="737">
        <f>+IF(M354=0,0,M389/M354*100)</f>
        <v>9.8117535756185922E-3</v>
      </c>
      <c r="O389" s="772">
        <v>0.8793136158839594</v>
      </c>
      <c r="P389" s="737">
        <f>+IF(O354=0,0,O389/O354*100)</f>
        <v>3.1724855672369816E-2</v>
      </c>
      <c r="Q389" s="772">
        <v>0.71686486627489332</v>
      </c>
      <c r="R389" s="737">
        <f>+IF(Q354=0,0,Q389/Q354*100)</f>
        <v>1.769594414438893E-2</v>
      </c>
      <c r="S389" s="772">
        <v>0.10320402501731001</v>
      </c>
      <c r="T389" s="737">
        <f>+IF(S354=0,0,S389/S354*100)</f>
        <v>1.5525325805503664E-3</v>
      </c>
      <c r="U389" s="772">
        <f t="shared" si="371"/>
        <v>1.6993825071761628</v>
      </c>
      <c r="V389" s="737">
        <f>+IF(U354=0,0,U389/U354*100)</f>
        <v>1.2615902760249549E-2</v>
      </c>
      <c r="W389" s="772">
        <f t="shared" si="342"/>
        <v>3.5122679230628742</v>
      </c>
      <c r="X389" s="737">
        <f>+IF(W354=0,0,W389/W354*100)</f>
        <v>1.09941037482526E-2</v>
      </c>
      <c r="Y389" s="772">
        <v>0.51050102961481647</v>
      </c>
      <c r="Z389" s="737">
        <f>+IF(Y354=0,0,Y389/Y354*100)</f>
        <v>6.4259743479472458E-3</v>
      </c>
      <c r="AA389" s="772">
        <v>0.50667202717837523</v>
      </c>
      <c r="AB389" s="737">
        <f>+IF(AA354=0,0,AA389/AA354*100)</f>
        <v>5.3312073078987934E-3</v>
      </c>
      <c r="AC389" s="772">
        <v>0.47744649798083005</v>
      </c>
      <c r="AD389" s="737">
        <f>+IF(AC354=0,0,AC389/AC354*100)</f>
        <v>4.5096331647980813E-3</v>
      </c>
      <c r="AE389" s="772">
        <f t="shared" si="372"/>
        <v>1.4946195547740215</v>
      </c>
      <c r="AF389" s="737">
        <f>+IF(AE354=0,0,AE389/AE354*100)</f>
        <v>5.331170939879195E-3</v>
      </c>
      <c r="AG389" s="772">
        <v>0.22887843726575485</v>
      </c>
      <c r="AH389" s="737">
        <f>+IF(AG354=0,0,AG389/AG354*100)</f>
        <v>2.2405180319371521E-3</v>
      </c>
      <c r="AI389" s="772">
        <v>1.0951860007693583</v>
      </c>
      <c r="AJ389" s="737">
        <f>+IF(AI354=0,0,AI389/AI354*100)</f>
        <v>1.116664426564477E-2</v>
      </c>
      <c r="AK389" s="772">
        <v>0.1603131552</v>
      </c>
      <c r="AL389" s="737">
        <f>+IF(AK354=0,0,AK389/AK354*100)</f>
        <v>1.7428977255735188E-3</v>
      </c>
      <c r="AM389" s="772">
        <f t="shared" si="373"/>
        <v>1.4843775932351133</v>
      </c>
      <c r="AN389" s="737">
        <f>+IF(AM354=0,0,AM389/AM354*100)</f>
        <v>5.0798034375052759E-3</v>
      </c>
      <c r="AO389" s="772">
        <f t="shared" si="345"/>
        <v>2.9789971480091348</v>
      </c>
      <c r="AP389" s="737">
        <f>+IF(AO354=0,0,AO389/AO354*100)</f>
        <v>5.2028845124357142E-3</v>
      </c>
      <c r="AQ389" s="651"/>
      <c r="AR389" s="772">
        <v>8.9861457518000005</v>
      </c>
      <c r="AS389" s="737">
        <f>+IF(AR354=0,0,AR389/AR354*100)</f>
        <v>7.6022231319401974E-3</v>
      </c>
      <c r="AT389" s="772">
        <v>0.6482470736</v>
      </c>
      <c r="AU389" s="737">
        <f>+IF(AT354=0,0,AT389/AT354*100)</f>
        <v>6.1889827437000442E-3</v>
      </c>
      <c r="AV389" s="772">
        <v>0.53627990479999998</v>
      </c>
      <c r="AW389" s="737">
        <f>+IF(AV354=0,0,AV389/AV354*100)</f>
        <v>4.839000229560267E-3</v>
      </c>
      <c r="AX389" s="772">
        <v>0.33506641260000003</v>
      </c>
      <c r="AY389" s="737">
        <f>+IF(AX354=0,0,AX389/AX354*100)</f>
        <v>2.7013776217054632E-3</v>
      </c>
      <c r="AZ389" s="772">
        <f t="shared" si="374"/>
        <v>1.5195933910000001</v>
      </c>
      <c r="BA389" s="737">
        <f>+IF(AZ354=0,0,AZ389/AZ354*100)</f>
        <v>4.4746300885795485E-3</v>
      </c>
      <c r="BB389" s="772">
        <v>0.59996661809999996</v>
      </c>
      <c r="BC389" s="737">
        <f>+IF(BB354=0,0,BB389/BB354*100)</f>
        <v>5.7070891617174106E-3</v>
      </c>
      <c r="BD389" s="772">
        <v>0.78717651270000011</v>
      </c>
      <c r="BE389" s="737">
        <f>+IF(BD354=0,0,BD389/BD354*100)</f>
        <v>9.7274479594907336E-3</v>
      </c>
      <c r="BF389" s="772">
        <v>0.65961582080000003</v>
      </c>
      <c r="BG389" s="737">
        <f>+IF(BF354=0,0,BF389/BF354*100)</f>
        <v>7.4564590800862279E-3</v>
      </c>
      <c r="BH389" s="772">
        <f t="shared" si="375"/>
        <v>2.0467589516000002</v>
      </c>
      <c r="BI389" s="737">
        <f>+IF(BH354=0,0,BH389/BH354*100)</f>
        <v>7.4559874245724031E-3</v>
      </c>
      <c r="BJ389" s="772">
        <f t="shared" si="346"/>
        <v>3.5663523426000001</v>
      </c>
      <c r="BK389" s="737">
        <f>+IF(BJ354=0,0,BJ389/BJ354*100)</f>
        <v>5.8073118904574386E-3</v>
      </c>
      <c r="BL389" s="772">
        <v>0.58346568570000001</v>
      </c>
      <c r="BM389" s="737">
        <f>+IF(BL354=0,0,BL389/BL354*100)</f>
        <v>7.1659062417536949E-3</v>
      </c>
      <c r="BN389" s="772">
        <v>1.2217953616000001</v>
      </c>
      <c r="BO389" s="737">
        <f>+IF(BN354=0,0,BN389/BN354*100)</f>
        <v>2.2338914394246775E-2</v>
      </c>
      <c r="BP389" s="772">
        <v>0.86764319420000002</v>
      </c>
      <c r="BQ389" s="737">
        <f>+IF(BP354=0,0,BP389/BP354*100)</f>
        <v>7.3820064337479594E-3</v>
      </c>
      <c r="BR389" s="772">
        <f t="shared" si="376"/>
        <v>2.6729042415000004</v>
      </c>
      <c r="BS389" s="737">
        <f>+IF(BR354=0,0,BR389/BR354*100)</f>
        <v>1.0537727495638716E-2</v>
      </c>
      <c r="BT389" s="772">
        <v>0.82574488749999997</v>
      </c>
      <c r="BU389" s="737">
        <f>+IF(BT354=0,0,BT389/BT354*100)</f>
        <v>7.5917248630167494E-3</v>
      </c>
      <c r="BV389" s="772">
        <v>1.0931286758000001</v>
      </c>
      <c r="BW389" s="737">
        <f>+IF(BV354=0,0,BV389/BV354*100)</f>
        <v>1.0704731193890593E-2</v>
      </c>
      <c r="BX389" s="772">
        <v>0.82801560439999999</v>
      </c>
      <c r="BY389" s="737">
        <f>+IF(BX354=0,0,BX389/BX354*100)</f>
        <v>8.0085621091237919E-3</v>
      </c>
      <c r="BZ389" s="772">
        <f t="shared" si="377"/>
        <v>2.7468891677</v>
      </c>
      <c r="CA389" s="737">
        <f>+IF(BZ354=0,0,BZ389/BZ354*100)</f>
        <v>8.7403504989540769E-3</v>
      </c>
      <c r="CB389" s="772">
        <f t="shared" si="347"/>
        <v>5.4197934092000004</v>
      </c>
      <c r="CC389" s="737">
        <f>+IF(CB354=0,0,CB389/CB354*100)</f>
        <v>9.543104669417133E-3</v>
      </c>
      <c r="CE389" s="772">
        <f t="shared" si="348"/>
        <v>15.838731591320002</v>
      </c>
      <c r="CF389" s="737">
        <f>+IF(CE354=0,0,CE389/CE354*100)</f>
        <v>8.2097218389844111E-3</v>
      </c>
      <c r="CG389" s="772">
        <v>0.84450669550000002</v>
      </c>
      <c r="CH389" s="737">
        <f>+IF(CG354=0,0,CG389/CG354*100)</f>
        <v>7.0160811644537809E-3</v>
      </c>
      <c r="CI389" s="772">
        <v>0.81255273099999992</v>
      </c>
      <c r="CJ389" s="737">
        <f>+IF(CI354=0,0,CI389/CI354*100)</f>
        <v>6.7806235591907496E-3</v>
      </c>
      <c r="CK389" s="772">
        <v>1.7277921295000001</v>
      </c>
      <c r="CL389" s="737">
        <f>+IF(CK354=0,0,CK389/CK354*100)</f>
        <v>1.3648020835689277E-2</v>
      </c>
      <c r="CM389" s="772">
        <f t="shared" si="378"/>
        <v>3.3848515560000001</v>
      </c>
      <c r="CN389" s="737">
        <f>+IF(CM354=0,0,CM389/CM354*100)</f>
        <v>9.2280994210098277E-3</v>
      </c>
      <c r="CO389" s="772">
        <v>1.2305726464</v>
      </c>
      <c r="CP389" s="737">
        <f>+IF(CO354=0,0,CO389/CO354*100)</f>
        <v>9.8534130032720563E-3</v>
      </c>
      <c r="CQ389" s="772">
        <v>2.1760609335000001</v>
      </c>
      <c r="CR389" s="737">
        <f>+IF(CQ354=0,0,CQ389/CQ354*100)</f>
        <v>1.5256226222828611E-2</v>
      </c>
      <c r="CS389" s="772">
        <v>1.476553231</v>
      </c>
      <c r="CT389" s="737">
        <f>+IF(CS354=0,0,CS389/CS354*100)</f>
        <v>9.0821258689327451E-3</v>
      </c>
      <c r="CU389" s="772">
        <f t="shared" si="379"/>
        <v>4.8831868108999998</v>
      </c>
      <c r="CV389" s="737">
        <f>+IF(CU354=0,0,CU389/CU354*100)</f>
        <v>1.1353603364969678E-2</v>
      </c>
      <c r="CW389" s="772">
        <f t="shared" si="349"/>
        <v>8.2680383669000008</v>
      </c>
      <c r="CX389" s="737">
        <f>+IF(CW354=0,0,CW389/CW354*100)</f>
        <v>1.037527136527026E-2</v>
      </c>
      <c r="CY389" s="772">
        <v>1.6842206835</v>
      </c>
      <c r="CZ389" s="737">
        <f>+IF(CY354=0,0,CY389/CY354*100)</f>
        <v>1.0575329199850412E-2</v>
      </c>
      <c r="DA389" s="772">
        <v>1.2150912566000001</v>
      </c>
      <c r="DB389" s="737">
        <f>+IF(DA354=0,0,DA389/DA354*100)</f>
        <v>7.370076424553478E-3</v>
      </c>
      <c r="DC389" s="772">
        <v>1.3719181977999999</v>
      </c>
      <c r="DD389" s="737">
        <f>+IF(DC354=0,0,DC389/DC354*100)</f>
        <v>7.8114903152361375E-3</v>
      </c>
      <c r="DE389" s="772">
        <f t="shared" si="380"/>
        <v>4.2712301378999999</v>
      </c>
      <c r="DF389" s="737">
        <f>+IF(DE354=0,0,DE389/DE354*100)</f>
        <v>8.546633767907855E-3</v>
      </c>
      <c r="DG389" s="772">
        <v>1.1316125082885189</v>
      </c>
      <c r="DH389" s="737">
        <f>+IF(DG354=0,0,DG389/DG354*100)</f>
        <v>5.4113797872847548E-3</v>
      </c>
      <c r="DI389" s="772">
        <v>1.1007469889847472</v>
      </c>
      <c r="DJ389" s="737">
        <f>+IF(DI354=0,0,DI389/DI354*100)</f>
        <v>4.7736614252743437E-3</v>
      </c>
      <c r="DK389" s="772">
        <v>1.0671035892467344</v>
      </c>
      <c r="DL389" s="737">
        <f>+IF(DK354=0,0,DK389/DK354*100)</f>
        <v>5.5317225377558626E-3</v>
      </c>
      <c r="DM389" s="772">
        <f t="shared" si="381"/>
        <v>3.2994630865200003</v>
      </c>
      <c r="DN389" s="737">
        <f>+IF(DM354=0,0,DM389/DM354*100)</f>
        <v>5.2156274643284754E-3</v>
      </c>
      <c r="DO389" s="772">
        <f t="shared" si="350"/>
        <v>7.5706932244200003</v>
      </c>
      <c r="DP389" s="737">
        <f>+IF(DO354=0,0,DO389/DO354*100)</f>
        <v>6.685725189124251E-3</v>
      </c>
      <c r="DR389" s="772">
        <f t="shared" si="351"/>
        <v>7.4700419600817174</v>
      </c>
      <c r="DS389" s="737">
        <f>+IF(DR354=0,0,DR389/DR354*100)</f>
        <v>3.0054860089682523E-3</v>
      </c>
      <c r="DT389" s="772">
        <v>0.62036612066274832</v>
      </c>
      <c r="DU389" s="737">
        <f>+IF(DT354=0,0,DT389/DT354*100)</f>
        <v>3.0648937833669997E-3</v>
      </c>
      <c r="DV389" s="772">
        <v>0.62036914881418315</v>
      </c>
      <c r="DW389" s="737">
        <f>+IF(DV354=0,0,DV389/DV354*100)</f>
        <v>3.065409302418139E-3</v>
      </c>
      <c r="DX389" s="772">
        <v>0.62036688723105704</v>
      </c>
      <c r="DY389" s="737">
        <f>+IF(DX354=0,0,DX389/DX354*100)</f>
        <v>3.0550527403027231E-3</v>
      </c>
      <c r="DZ389" s="772">
        <f t="shared" si="382"/>
        <v>1.8611021567079884</v>
      </c>
      <c r="EA389" s="737">
        <f>+IF(DZ354=0,0,DZ389/DZ354*100)</f>
        <v>3.0617778538635778E-3</v>
      </c>
      <c r="EB389" s="772">
        <v>0.62039944280396075</v>
      </c>
      <c r="EC389" s="737">
        <f>+IF(EB354=0,0,EB389/EB354*100)</f>
        <v>3.0649455478429025E-3</v>
      </c>
      <c r="ED389" s="772">
        <v>0.620459394596241</v>
      </c>
      <c r="EE389" s="737">
        <f>+IF(ED354=0,0,ED389/ED354*100)</f>
        <v>3.0830379331968417E-3</v>
      </c>
      <c r="EF389" s="772">
        <v>0.63010883212864499</v>
      </c>
      <c r="EG389" s="737">
        <f>+IF(EF354=0,0,EF389/EF354*100)</f>
        <v>3.1310632311959152E-3</v>
      </c>
      <c r="EH389" s="772">
        <f t="shared" si="383"/>
        <v>1.8709676695288469</v>
      </c>
      <c r="EI389" s="737">
        <f>+IF(EH354=0,0,EH389/EH354*100)</f>
        <v>3.0929610383300878E-3</v>
      </c>
      <c r="EJ389" s="772">
        <f t="shared" si="352"/>
        <v>3.7320698262368355</v>
      </c>
      <c r="EK389" s="737">
        <f>+IF(EJ354=0,0,EJ389/EJ354*100)</f>
        <v>3.0773316657634825E-3</v>
      </c>
      <c r="EL389" s="772">
        <v>0.62053973442458166</v>
      </c>
      <c r="EM389" s="737">
        <f>+IF(EL354=0,0,EL389/EL354*100)</f>
        <v>2.8877873312237509E-3</v>
      </c>
      <c r="EN389" s="772">
        <v>0.62071586203985507</v>
      </c>
      <c r="EO389" s="737">
        <f>+IF(EN354=0,0,EN389/EN354*100)</f>
        <v>2.9175814487304372E-3</v>
      </c>
      <c r="EP389" s="772">
        <v>0.62265580780801522</v>
      </c>
      <c r="EQ389" s="737">
        <f>+IF(EP354=0,0,EP389/EP354*100)</f>
        <v>2.9248108643223055E-3</v>
      </c>
      <c r="ER389" s="772">
        <f t="shared" si="384"/>
        <v>1.8639114042724518</v>
      </c>
      <c r="ES389" s="737">
        <f>+IF(ER354=0,0,ER389/ER354*100)</f>
        <v>2.9099888408610493E-3</v>
      </c>
      <c r="ET389" s="772">
        <v>0.62336400749969478</v>
      </c>
      <c r="EU389" s="737">
        <f>+IF(ET354=0,0,ET389/ET354*100)</f>
        <v>2.9434944376711095E-3</v>
      </c>
      <c r="EV389" s="772">
        <v>0.62561008496153747</v>
      </c>
      <c r="EW389" s="737">
        <f>+IF(EV354=0,0,EV389/EV354*100)</f>
        <v>2.9942609736405396E-3</v>
      </c>
      <c r="EX389" s="772">
        <v>0.6250866371111975</v>
      </c>
      <c r="EY389" s="737">
        <f>+IF(EX354=0,0,EX389/EX354*100)</f>
        <v>2.955881666024159E-3</v>
      </c>
      <c r="EZ389" s="772">
        <f t="shared" si="385"/>
        <v>1.8740607295724296</v>
      </c>
      <c r="FA389" s="737">
        <f>+IF(EZ354=0,0,EZ389/EZ354*100)</f>
        <v>2.9644163550209372E-3</v>
      </c>
      <c r="FB389" s="772">
        <f t="shared" si="353"/>
        <v>3.7379721338448815</v>
      </c>
      <c r="FC389" s="737">
        <f>+IF(FB354=0,0,FB389/FB354*100)</f>
        <v>2.9370243433418427E-3</v>
      </c>
      <c r="FD389" s="772">
        <v>6.8095302272905283</v>
      </c>
      <c r="FE389" s="737">
        <f>+IF(FD354=0,0,FD389/FD354*100)</f>
        <v>3.6119005160959068E-3</v>
      </c>
      <c r="FF389" s="772">
        <v>7.2</v>
      </c>
      <c r="FG389" s="737">
        <f>+IF(FF354=0,0,FF389/FF354*100)</f>
        <v>3.6685254585136296E-3</v>
      </c>
      <c r="FH389" s="772">
        <v>7.1999999999999984</v>
      </c>
      <c r="FI389" s="737">
        <f>+IF(FH354=0,0,FH389/FH354*100)</f>
        <v>4.3111943968730838E-3</v>
      </c>
      <c r="FJ389" s="772">
        <v>6.9901151302731535</v>
      </c>
      <c r="FK389" s="737">
        <f>+IF(FJ354=0,0,FJ389/FJ354*100)</f>
        <v>2.9294426500854104E-3</v>
      </c>
    </row>
    <row r="390" spans="2:167" s="648" customFormat="1" ht="13.5" customHeight="1">
      <c r="B390" s="769"/>
      <c r="C390" s="771" t="s">
        <v>4819</v>
      </c>
      <c r="D390" s="769"/>
      <c r="E390" s="772">
        <f t="shared" si="340"/>
        <v>88.086200961825284</v>
      </c>
      <c r="F390" s="737">
        <f>+IF(E354=0,0,E390/E354*100)</f>
        <v>9.8747495816908948E-2</v>
      </c>
      <c r="G390" s="772">
        <v>0</v>
      </c>
      <c r="H390" s="737">
        <f>+IF(G354=0,0,G390/G354*100)</f>
        <v>0</v>
      </c>
      <c r="I390" s="772">
        <v>0.92307653745763996</v>
      </c>
      <c r="J390" s="737">
        <f>+IF(I354=0,0,I390/I354*100)</f>
        <v>1.5036978550529823E-2</v>
      </c>
      <c r="K390" s="772">
        <v>9.9941904736697218</v>
      </c>
      <c r="L390" s="737">
        <f>+IF(K354=0,0,K390/K354*100)</f>
        <v>0.11969734734922124</v>
      </c>
      <c r="M390" s="772">
        <f t="shared" si="370"/>
        <v>10.917267011127361</v>
      </c>
      <c r="N390" s="737">
        <f>+IF(M354=0,0,M390/M354*100)</f>
        <v>5.9086764499133491E-2</v>
      </c>
      <c r="O390" s="772">
        <v>4.9267833689968414</v>
      </c>
      <c r="P390" s="737">
        <f>+IF(O354=0,0,O390/O354*100)</f>
        <v>0.17775397592738215</v>
      </c>
      <c r="Q390" s="772">
        <v>2.944658694643826</v>
      </c>
      <c r="R390" s="737">
        <f>+IF(Q354=0,0,Q390/Q354*100)</f>
        <v>7.2689454088442532E-2</v>
      </c>
      <c r="S390" s="772">
        <v>15.611991619083918</v>
      </c>
      <c r="T390" s="737">
        <f>+IF(S354=0,0,S390/S354*100)</f>
        <v>0.23485639859338511</v>
      </c>
      <c r="U390" s="772">
        <f t="shared" si="371"/>
        <v>23.483433682724588</v>
      </c>
      <c r="V390" s="737">
        <f>+IF(U354=0,0,U390/U354*100)</f>
        <v>0.1743366867476592</v>
      </c>
      <c r="W390" s="772">
        <f t="shared" si="342"/>
        <v>34.400700693851945</v>
      </c>
      <c r="X390" s="737">
        <f>+IF(W354=0,0,W390/W354*100)</f>
        <v>0.10768109971262667</v>
      </c>
      <c r="Y390" s="772">
        <v>18.183829862649098</v>
      </c>
      <c r="Z390" s="737">
        <f>+IF(Y354=0,0,Y390/Y354*100)</f>
        <v>0.22889047713181898</v>
      </c>
      <c r="AA390" s="772">
        <v>2.1628826329207094</v>
      </c>
      <c r="AB390" s="737">
        <f>+IF(AA354=0,0,AA390/AA354*100)</f>
        <v>2.2757869154467508E-2</v>
      </c>
      <c r="AC390" s="772">
        <v>3.8690322069653953</v>
      </c>
      <c r="AD390" s="737">
        <f>+IF(AC354=0,0,AC390/AC354*100)</f>
        <v>3.6544232767424363E-2</v>
      </c>
      <c r="AE390" s="772">
        <f t="shared" si="372"/>
        <v>24.215744702535204</v>
      </c>
      <c r="AF390" s="737">
        <f>+IF(AE354=0,0,AE390/AE354*100)</f>
        <v>8.6375341492978264E-2</v>
      </c>
      <c r="AG390" s="772">
        <v>13.013766295383228</v>
      </c>
      <c r="AH390" s="737">
        <f>+IF(AG354=0,0,AG390/AG354*100)</f>
        <v>0.12739329399722651</v>
      </c>
      <c r="AI390" s="772">
        <v>10.223461134354912</v>
      </c>
      <c r="AJ390" s="737">
        <f>+IF(AI354=0,0,AI390/AI354*100)</f>
        <v>0.1042396027439986</v>
      </c>
      <c r="AK390" s="772">
        <v>6.2325281357</v>
      </c>
      <c r="AL390" s="737">
        <f>+IF(AK354=0,0,AK390/AK354*100)</f>
        <v>6.7759000181442958E-2</v>
      </c>
      <c r="AM390" s="772">
        <f t="shared" si="373"/>
        <v>29.469755565438142</v>
      </c>
      <c r="AN390" s="737">
        <f>+IF(AM354=0,0,AM390/AM354*100)</f>
        <v>0.10085073117918021</v>
      </c>
      <c r="AO390" s="772">
        <f t="shared" si="345"/>
        <v>53.685500267973346</v>
      </c>
      <c r="AP390" s="737">
        <f>+IF(AO354=0,0,AO390/AO354*100)</f>
        <v>9.3762915507747707E-2</v>
      </c>
      <c r="AQ390" s="651"/>
      <c r="AR390" s="772">
        <v>343.27366311959997</v>
      </c>
      <c r="AS390" s="737">
        <f>+IF(AR354=0,0,AR390/AR354*100)</f>
        <v>0.29040737313112641</v>
      </c>
      <c r="AT390" s="772">
        <v>5.5323168895999997</v>
      </c>
      <c r="AU390" s="737">
        <f>+IF(AT354=0,0,AT390/AT354*100)</f>
        <v>5.2818462522735719E-2</v>
      </c>
      <c r="AV390" s="772">
        <v>42.486588243599996</v>
      </c>
      <c r="AW390" s="737">
        <f>+IF(AV354=0,0,AV390/AV354*100)</f>
        <v>0.3833681039021713</v>
      </c>
      <c r="AX390" s="772">
        <v>15.004983287200002</v>
      </c>
      <c r="AY390" s="737">
        <f>+IF(AX354=0,0,AX390/AX354*100)</f>
        <v>0.12097340867912035</v>
      </c>
      <c r="AZ390" s="772">
        <f t="shared" si="374"/>
        <v>63.023888420399999</v>
      </c>
      <c r="BA390" s="737">
        <f>+IF(AZ354=0,0,AZ390/AZ354*100)</f>
        <v>0.18558160959072106</v>
      </c>
      <c r="BB390" s="772">
        <v>37.231757650500001</v>
      </c>
      <c r="BC390" s="737">
        <f>+IF(BB354=0,0,BB390/BB354*100)</f>
        <v>0.35416130522688799</v>
      </c>
      <c r="BD390" s="772">
        <v>180.2430196469</v>
      </c>
      <c r="BE390" s="737">
        <f>+IF(BD354=0,0,BD390/BD354*100)</f>
        <v>2.2273334701805125</v>
      </c>
      <c r="BF390" s="772">
        <v>0.22278000000000001</v>
      </c>
      <c r="BG390" s="737">
        <f>+IF(BF354=0,0,BF390/BF354*100)</f>
        <v>2.518359780768936E-3</v>
      </c>
      <c r="BH390" s="772">
        <f t="shared" si="375"/>
        <v>217.69755729740001</v>
      </c>
      <c r="BI390" s="737">
        <f>+IF(BH354=0,0,BH390/BH354*100)</f>
        <v>0.7930343963077281</v>
      </c>
      <c r="BJ390" s="772">
        <f t="shared" si="346"/>
        <v>280.72144571780001</v>
      </c>
      <c r="BK390" s="737">
        <f>+IF(BJ354=0,0,BJ390/BJ354*100)</f>
        <v>0.45711607631984014</v>
      </c>
      <c r="BL390" s="772">
        <v>7.4546085300000009E-2</v>
      </c>
      <c r="BM390" s="737">
        <f>+IF(BL354=0,0,BL390/BL354*100)</f>
        <v>9.1554699966406848E-4</v>
      </c>
      <c r="BN390" s="772">
        <v>7.5168409679999995</v>
      </c>
      <c r="BO390" s="737">
        <f>+IF(BN354=0,0,BN390/BN354*100)</f>
        <v>0.13743550857765754</v>
      </c>
      <c r="BP390" s="772">
        <v>13.535359645400002</v>
      </c>
      <c r="BQ390" s="737">
        <f>+IF(BP354=0,0,BP390/BP354*100)</f>
        <v>0.11516037082220601</v>
      </c>
      <c r="BR390" s="772">
        <f t="shared" si="376"/>
        <v>21.1267466987</v>
      </c>
      <c r="BS390" s="737">
        <f>+IF(BR354=0,0,BR390/BR354*100)</f>
        <v>8.3290637997322892E-2</v>
      </c>
      <c r="BT390" s="772">
        <v>8.2556770439000005</v>
      </c>
      <c r="BU390" s="737">
        <f>+IF(BT354=0,0,BT390/BT354*100)</f>
        <v>7.590095878760407E-2</v>
      </c>
      <c r="BV390" s="772">
        <v>16.979290047999999</v>
      </c>
      <c r="BW390" s="737">
        <f>+IF(BV354=0,0,BV390/BV354*100)</f>
        <v>0.16627387045163972</v>
      </c>
      <c r="BX390" s="772">
        <v>16.1905036112</v>
      </c>
      <c r="BY390" s="737">
        <f>+IF(BX354=0,0,BX390/BX354*100)</f>
        <v>0.15659445674607173</v>
      </c>
      <c r="BZ390" s="772">
        <f t="shared" si="377"/>
        <v>41.425470703100004</v>
      </c>
      <c r="CA390" s="737">
        <f>+IF(BZ354=0,0,BZ390/BZ354*100)</f>
        <v>0.13181206500312329</v>
      </c>
      <c r="CB390" s="772">
        <f t="shared" si="347"/>
        <v>62.552217401800007</v>
      </c>
      <c r="CC390" s="737">
        <f>+IF(CB354=0,0,CB390/CB354*100)</f>
        <v>0.11014116459793735</v>
      </c>
      <c r="CE390" s="772">
        <f t="shared" si="348"/>
        <v>120.745074173744</v>
      </c>
      <c r="CF390" s="737">
        <f>+IF(CE354=0,0,CE390/CE354*100)</f>
        <v>6.258603895637864E-2</v>
      </c>
      <c r="CG390" s="772">
        <v>0.51925833580000003</v>
      </c>
      <c r="CH390" s="737">
        <f>+IF(CG354=0,0,CG390/CG354*100)</f>
        <v>4.313948780636988E-3</v>
      </c>
      <c r="CI390" s="772">
        <v>6.1190700329999999</v>
      </c>
      <c r="CJ390" s="737">
        <f>+IF(CI354=0,0,CI390/CI354*100)</f>
        <v>5.1062668111440904E-2</v>
      </c>
      <c r="CK390" s="772">
        <v>7.8590001060000008</v>
      </c>
      <c r="CL390" s="737">
        <f>+IF(CK354=0,0,CK390/CK354*100)</f>
        <v>6.2079109727980877E-2</v>
      </c>
      <c r="CM390" s="772">
        <f t="shared" si="378"/>
        <v>14.4973284748</v>
      </c>
      <c r="CN390" s="737">
        <f>+IF(CM354=0,0,CM390/CM354*100)</f>
        <v>3.9523975066896894E-2</v>
      </c>
      <c r="CO390" s="772">
        <v>10.062691812799999</v>
      </c>
      <c r="CP390" s="737">
        <f>+IF(CO354=0,0,CO390/CO354*100)</f>
        <v>8.0573754541211601E-2</v>
      </c>
      <c r="CQ390" s="772">
        <v>2.8931302904999998</v>
      </c>
      <c r="CR390" s="737">
        <f>+IF(CQ354=0,0,CQ390/CQ354*100)</f>
        <v>2.0283554345600707E-2</v>
      </c>
      <c r="CS390" s="772">
        <v>22.730823668999999</v>
      </c>
      <c r="CT390" s="737">
        <f>+IF(CS354=0,0,CS390/CS354*100)</f>
        <v>0.13981494018103141</v>
      </c>
      <c r="CU390" s="772">
        <f t="shared" si="379"/>
        <v>35.686645772299997</v>
      </c>
      <c r="CV390" s="737">
        <f>+IF(CU354=0,0,CU390/CU354*100)</f>
        <v>8.2972869401691102E-2</v>
      </c>
      <c r="CW390" s="772">
        <f t="shared" si="349"/>
        <v>50.183974247099997</v>
      </c>
      <c r="CX390" s="737">
        <f>+IF(CW354=0,0,CW390/CW354*100)</f>
        <v>6.2974109201747272E-2</v>
      </c>
      <c r="CY390" s="772">
        <v>12.961614639899999</v>
      </c>
      <c r="CZ390" s="737">
        <f>+IF(CY354=0,0,CY390/CY354*100)</f>
        <v>8.1386805851172195E-2</v>
      </c>
      <c r="DA390" s="772">
        <v>11.6436865538</v>
      </c>
      <c r="DB390" s="737">
        <f>+IF(DA354=0,0,DA390/DA354*100)</f>
        <v>7.0624209744685362E-2</v>
      </c>
      <c r="DC390" s="772">
        <v>32.6966282944</v>
      </c>
      <c r="DD390" s="737">
        <f>+IF(DC354=0,0,DC390/DC354*100)</f>
        <v>0.1861695512692772</v>
      </c>
      <c r="DE390" s="772">
        <f t="shared" si="380"/>
        <v>57.301929488100001</v>
      </c>
      <c r="DF390" s="737">
        <f>+IF(DE354=0,0,DE390/DE354*100)</f>
        <v>0.11465984967273528</v>
      </c>
      <c r="DG390" s="772">
        <v>4.8972534634880001</v>
      </c>
      <c r="DH390" s="737">
        <f>+IF(DG354=0,0,DG390/DG354*100)</f>
        <v>2.3418704027591469E-2</v>
      </c>
      <c r="DI390" s="772">
        <v>4.6112240070919999</v>
      </c>
      <c r="DJ390" s="737">
        <f>+IF(DI354=0,0,DI390/DI354*100)</f>
        <v>1.9997712813420273E-2</v>
      </c>
      <c r="DK390" s="772">
        <v>3.7506929679639995</v>
      </c>
      <c r="DL390" s="737">
        <f>+IF(DK354=0,0,DK390/DK354*100)</f>
        <v>1.9443091591262191E-2</v>
      </c>
      <c r="DM390" s="772">
        <f t="shared" si="381"/>
        <v>13.259170438544</v>
      </c>
      <c r="DN390" s="737">
        <f>+IF(DM354=0,0,DM390/DM354*100)</f>
        <v>2.0959438454097437E-2</v>
      </c>
      <c r="DO390" s="772">
        <f t="shared" si="350"/>
        <v>70.561099926644005</v>
      </c>
      <c r="DP390" s="737">
        <f>+IF(DO354=0,0,DO390/DO354*100)</f>
        <v>6.2312936103419869E-2</v>
      </c>
      <c r="DR390" s="772">
        <f t="shared" si="351"/>
        <v>51.912252035426434</v>
      </c>
      <c r="DS390" s="737">
        <f>+IF(DR354=0,0,DR390/DR354*100)</f>
        <v>2.0886301311325035E-2</v>
      </c>
      <c r="DT390" s="772">
        <v>4.1001277953219013</v>
      </c>
      <c r="DU390" s="737">
        <f>+IF(DT354=0,0,DT390/DT354*100)</f>
        <v>2.0256515906231898E-2</v>
      </c>
      <c r="DV390" s="772">
        <v>4.0977293617440145</v>
      </c>
      <c r="DW390" s="737">
        <f>+IF(DV354=0,0,DV390/DV354*100)</f>
        <v>2.0247972885647898E-2</v>
      </c>
      <c r="DX390" s="772">
        <v>4.1286473796477292</v>
      </c>
      <c r="DY390" s="737">
        <f>+IF(DX354=0,0,DX390/DX354*100)</f>
        <v>2.0331896738129133E-2</v>
      </c>
      <c r="DZ390" s="772">
        <f t="shared" si="382"/>
        <v>12.326504536713644</v>
      </c>
      <c r="EA390" s="737">
        <f>+IF(DZ354=0,0,DZ390/DZ354*100)</f>
        <v>2.0278853834018968E-2</v>
      </c>
      <c r="EB390" s="772">
        <v>4.0845296394621293</v>
      </c>
      <c r="EC390" s="737">
        <f>+IF(EB354=0,0,EB390/EB354*100)</f>
        <v>2.0178710794647909E-2</v>
      </c>
      <c r="ED390" s="772">
        <v>4.037366025925472</v>
      </c>
      <c r="EE390" s="737">
        <f>+IF(ED354=0,0,ED390/ED354*100)</f>
        <v>2.006151041717795E-2</v>
      </c>
      <c r="EF390" s="772">
        <v>4.3229121172317289</v>
      </c>
      <c r="EG390" s="737">
        <f>+IF(EF354=0,0,EF390/EF354*100)</f>
        <v>2.1480910109179584E-2</v>
      </c>
      <c r="EH390" s="772">
        <f t="shared" si="383"/>
        <v>12.44480778261933</v>
      </c>
      <c r="EI390" s="737">
        <f>+IF(EH354=0,0,EH390/EH354*100)</f>
        <v>2.0572939996788744E-2</v>
      </c>
      <c r="EJ390" s="772">
        <f t="shared" si="352"/>
        <v>24.771312319332974</v>
      </c>
      <c r="EK390" s="737">
        <f>+IF(EJ354=0,0,EJ390/EJ354*100)</f>
        <v>2.0425540612048272E-2</v>
      </c>
      <c r="EL390" s="772">
        <v>4.5801135075269857</v>
      </c>
      <c r="EM390" s="737">
        <f>+IF(EL354=0,0,EL390/EL354*100)</f>
        <v>2.1314338194423389E-2</v>
      </c>
      <c r="EN390" s="772">
        <v>4.5122335589240716</v>
      </c>
      <c r="EO390" s="737">
        <f>+IF(EN354=0,0,EN390/EN354*100)</f>
        <v>2.1209074439619367E-2</v>
      </c>
      <c r="EP390" s="772">
        <v>4.5389588548229858</v>
      </c>
      <c r="EQ390" s="737">
        <f>+IF(EP354=0,0,EP390/EP354*100)</f>
        <v>2.1320922417849657E-2</v>
      </c>
      <c r="ER390" s="772">
        <f t="shared" si="384"/>
        <v>13.631305921274045</v>
      </c>
      <c r="ES390" s="737">
        <f>+IF(ER354=0,0,ER390/ER354*100)</f>
        <v>2.1281563075555072E-2</v>
      </c>
      <c r="ET390" s="772">
        <v>4.5235813046651581</v>
      </c>
      <c r="EU390" s="737">
        <f>+IF(ET354=0,0,ET390/ET354*100)</f>
        <v>2.136013027451129E-2</v>
      </c>
      <c r="EV390" s="772">
        <v>4.4579529749449858</v>
      </c>
      <c r="EW390" s="737">
        <f>+IF(EV354=0,0,EV390/EV354*100)</f>
        <v>2.1336412145630874E-2</v>
      </c>
      <c r="EX390" s="772">
        <v>4.5280995152092718</v>
      </c>
      <c r="EY390" s="737">
        <f>+IF(EX354=0,0,EX390/EX354*100)</f>
        <v>2.1412273986204218E-2</v>
      </c>
      <c r="EZ390" s="772">
        <f t="shared" si="385"/>
        <v>13.509633794819417</v>
      </c>
      <c r="FA390" s="737">
        <f>+IF(EZ354=0,0,EZ390/EZ354*100)</f>
        <v>2.1369734043166954E-2</v>
      </c>
      <c r="FB390" s="772">
        <f t="shared" si="353"/>
        <v>27.140939716093463</v>
      </c>
      <c r="FC390" s="737">
        <f>+IF(FB354=0,0,FB390/FB354*100)</f>
        <v>2.1325359792167969E-2</v>
      </c>
      <c r="FD390" s="772">
        <v>41.586436744303121</v>
      </c>
      <c r="FE390" s="737">
        <f>+IF(FD354=0,0,FD390/FD354*100)</f>
        <v>2.2058213610295453E-2</v>
      </c>
      <c r="FF390" s="772">
        <v>42.62302045895801</v>
      </c>
      <c r="FG390" s="737">
        <f>+IF(FF354=0,0,FF390/FF354*100)</f>
        <v>2.171717162117149E-2</v>
      </c>
      <c r="FH390" s="772">
        <v>36.47591525348026</v>
      </c>
      <c r="FI390" s="737">
        <f>+IF(FH354=0,0,FH390/FH354*100)</f>
        <v>2.1840939091891887E-2</v>
      </c>
      <c r="FJ390" s="772">
        <v>45.985847060002953</v>
      </c>
      <c r="FK390" s="737">
        <f>+IF(FJ354=0,0,FJ390/FJ354*100)</f>
        <v>1.9271914577551924E-2</v>
      </c>
    </row>
    <row r="391" spans="2:167" s="648" customFormat="1" ht="13.5" customHeight="1">
      <c r="B391" s="771"/>
      <c r="C391" s="771" t="s">
        <v>4820</v>
      </c>
      <c r="D391" s="769"/>
      <c r="E391" s="772">
        <f t="shared" si="340"/>
        <v>0</v>
      </c>
      <c r="F391" s="737">
        <f>+IF(E354=0,0,E391/E354*100)</f>
        <v>0</v>
      </c>
      <c r="G391" s="772">
        <v>0</v>
      </c>
      <c r="H391" s="737">
        <f>+IF(G354=0,0,G391/G354*100)</f>
        <v>0</v>
      </c>
      <c r="I391" s="772">
        <v>0</v>
      </c>
      <c r="J391" s="737">
        <f>+IF(I354=0,0,I391/I354*100)</f>
        <v>0</v>
      </c>
      <c r="K391" s="772">
        <v>0</v>
      </c>
      <c r="L391" s="737">
        <f>+IF(K354=0,0,K391/K354*100)</f>
        <v>0</v>
      </c>
      <c r="M391" s="772">
        <f t="shared" si="370"/>
        <v>0</v>
      </c>
      <c r="N391" s="737">
        <f>+IF(M354=0,0,M391/M354*100)</f>
        <v>0</v>
      </c>
      <c r="O391" s="772">
        <v>0</v>
      </c>
      <c r="P391" s="737">
        <f>+IF(O354=0,0,O391/O354*100)</f>
        <v>0</v>
      </c>
      <c r="Q391" s="772">
        <v>0</v>
      </c>
      <c r="R391" s="737">
        <f>+IF(Q354=0,0,Q391/Q354*100)</f>
        <v>0</v>
      </c>
      <c r="S391" s="772">
        <v>0</v>
      </c>
      <c r="T391" s="737">
        <f>+IF(S354=0,0,S391/S354*100)</f>
        <v>0</v>
      </c>
      <c r="U391" s="772">
        <f t="shared" si="371"/>
        <v>0</v>
      </c>
      <c r="V391" s="737">
        <f>+IF(U354=0,0,U391/U354*100)</f>
        <v>0</v>
      </c>
      <c r="W391" s="772">
        <f t="shared" si="342"/>
        <v>0</v>
      </c>
      <c r="X391" s="737">
        <f>+IF(W354=0,0,W391/W354*100)</f>
        <v>0</v>
      </c>
      <c r="Y391" s="772">
        <v>0</v>
      </c>
      <c r="Z391" s="737">
        <f>+IF(Y354=0,0,Y391/Y354*100)</f>
        <v>0</v>
      </c>
      <c r="AA391" s="772">
        <v>0</v>
      </c>
      <c r="AB391" s="737">
        <f>+IF(AA354=0,0,AA391/AA354*100)</f>
        <v>0</v>
      </c>
      <c r="AC391" s="772">
        <v>0</v>
      </c>
      <c r="AD391" s="737">
        <f>+IF(AC354=0,0,AC391/AC354*100)</f>
        <v>0</v>
      </c>
      <c r="AE391" s="772">
        <f t="shared" si="372"/>
        <v>0</v>
      </c>
      <c r="AF391" s="737">
        <f>+IF(AE354=0,0,AE391/AE354*100)</f>
        <v>0</v>
      </c>
      <c r="AG391" s="772">
        <v>0</v>
      </c>
      <c r="AH391" s="737">
        <f>+IF(AG354=0,0,AG391/AG354*100)</f>
        <v>0</v>
      </c>
      <c r="AI391" s="772">
        <v>0</v>
      </c>
      <c r="AJ391" s="737">
        <f>+IF(AI354=0,0,AI391/AI354*100)</f>
        <v>0</v>
      </c>
      <c r="AK391" s="772">
        <v>0</v>
      </c>
      <c r="AL391" s="737">
        <f>+IF(AK354=0,0,AK391/AK354*100)</f>
        <v>0</v>
      </c>
      <c r="AM391" s="772">
        <f t="shared" si="373"/>
        <v>0</v>
      </c>
      <c r="AN391" s="737">
        <f>+IF(AM354=0,0,AM391/AM354*100)</f>
        <v>0</v>
      </c>
      <c r="AO391" s="772">
        <f t="shared" si="345"/>
        <v>0</v>
      </c>
      <c r="AP391" s="737">
        <f>+IF(AO354=0,0,AO391/AO354*100)</f>
        <v>0</v>
      </c>
      <c r="AQ391" s="651"/>
      <c r="AR391" s="772">
        <v>36.207239000000001</v>
      </c>
      <c r="AS391" s="737">
        <f>+IF(AR354=0,0,AR391/AR354*100)</f>
        <v>3.0631097855757711E-2</v>
      </c>
      <c r="AT391" s="772">
        <v>0</v>
      </c>
      <c r="AU391" s="737">
        <f>+IF(AT354=0,0,AT391/AT354*100)</f>
        <v>0</v>
      </c>
      <c r="AV391" s="772">
        <v>0</v>
      </c>
      <c r="AW391" s="737">
        <f>+IF(AV354=0,0,AV391/AV354*100)</f>
        <v>0</v>
      </c>
      <c r="AX391" s="772">
        <v>0</v>
      </c>
      <c r="AY391" s="737">
        <f>+IF(AX354=0,0,AX391/AX354*100)</f>
        <v>0</v>
      </c>
      <c r="AZ391" s="772">
        <f t="shared" si="374"/>
        <v>0</v>
      </c>
      <c r="BA391" s="737">
        <f>+IF(AZ354=0,0,AZ391/AZ354*100)</f>
        <v>0</v>
      </c>
      <c r="BB391" s="772">
        <v>0</v>
      </c>
      <c r="BC391" s="737">
        <f>+IF(BB354=0,0,BB391/BB354*100)</f>
        <v>0</v>
      </c>
      <c r="BD391" s="772">
        <v>0</v>
      </c>
      <c r="BE391" s="737">
        <f>+IF(BD354=0,0,BD391/BD354*100)</f>
        <v>0</v>
      </c>
      <c r="BF391" s="772">
        <v>0</v>
      </c>
      <c r="BG391" s="737">
        <f>+IF(BF354=0,0,BF391/BF354*100)</f>
        <v>0</v>
      </c>
      <c r="BH391" s="772">
        <f t="shared" si="375"/>
        <v>0</v>
      </c>
      <c r="BI391" s="737">
        <f>+IF(BH354=0,0,BH391/BH354*100)</f>
        <v>0</v>
      </c>
      <c r="BJ391" s="772">
        <f t="shared" si="346"/>
        <v>0</v>
      </c>
      <c r="BK391" s="737">
        <f>+IF(BJ354=0,0,BJ391/BJ354*100)</f>
        <v>0</v>
      </c>
      <c r="BL391" s="772">
        <v>0</v>
      </c>
      <c r="BM391" s="737">
        <f>+IF(BL354=0,0,BL391/BL354*100)</f>
        <v>0</v>
      </c>
      <c r="BN391" s="772">
        <v>0</v>
      </c>
      <c r="BO391" s="737">
        <f>+IF(BN354=0,0,BN391/BN354*100)</f>
        <v>0</v>
      </c>
      <c r="BP391" s="772">
        <v>0</v>
      </c>
      <c r="BQ391" s="737">
        <f>+IF(BP354=0,0,BP391/BP354*100)</f>
        <v>0</v>
      </c>
      <c r="BR391" s="772">
        <f t="shared" si="376"/>
        <v>0</v>
      </c>
      <c r="BS391" s="737">
        <f>+IF(BR354=0,0,BR391/BR354*100)</f>
        <v>0</v>
      </c>
      <c r="BT391" s="772">
        <v>0</v>
      </c>
      <c r="BU391" s="737">
        <f>+IF(BT354=0,0,BT391/BT354*100)</f>
        <v>0</v>
      </c>
      <c r="BV391" s="772">
        <v>0</v>
      </c>
      <c r="BW391" s="737">
        <f>+IF(BV354=0,0,BV391/BV354*100)</f>
        <v>0</v>
      </c>
      <c r="BX391" s="772">
        <v>36.207239000000001</v>
      </c>
      <c r="BY391" s="737">
        <f>+IF(BX354=0,0,BX391/BX354*100)</f>
        <v>0.3501962049875943</v>
      </c>
      <c r="BZ391" s="772">
        <f t="shared" si="377"/>
        <v>36.207239000000001</v>
      </c>
      <c r="CA391" s="737">
        <f>+IF(BZ354=0,0,BZ391/BZ354*100)</f>
        <v>0.11520812822760455</v>
      </c>
      <c r="CB391" s="772">
        <f t="shared" si="347"/>
        <v>36.207239000000001</v>
      </c>
      <c r="CC391" s="737">
        <f>+IF(CB354=0,0,CB391/CB354*100)</f>
        <v>6.3753255056008623E-2</v>
      </c>
      <c r="CE391" s="772">
        <f t="shared" si="348"/>
        <v>0</v>
      </c>
      <c r="CF391" s="737">
        <f>+IF(CE354=0,0,CE391/CE354*100)</f>
        <v>0</v>
      </c>
      <c r="CG391" s="772">
        <v>0</v>
      </c>
      <c r="CH391" s="737">
        <f>+IF(CG354=0,0,CG391/CG354*100)</f>
        <v>0</v>
      </c>
      <c r="CI391" s="772">
        <v>0</v>
      </c>
      <c r="CJ391" s="737">
        <f>+IF(CI354=0,0,CI391/CI354*100)</f>
        <v>0</v>
      </c>
      <c r="CK391" s="772">
        <v>0</v>
      </c>
      <c r="CL391" s="737">
        <f>+IF(CK354=0,0,CK391/CK354*100)</f>
        <v>0</v>
      </c>
      <c r="CM391" s="772">
        <f t="shared" si="378"/>
        <v>0</v>
      </c>
      <c r="CN391" s="737">
        <f>+IF(CM354=0,0,CM391/CM354*100)</f>
        <v>0</v>
      </c>
      <c r="CO391" s="772">
        <v>0</v>
      </c>
      <c r="CP391" s="737">
        <f>+IF(CO354=0,0,CO391/CO354*100)</f>
        <v>0</v>
      </c>
      <c r="CQ391" s="772">
        <v>0</v>
      </c>
      <c r="CR391" s="737">
        <f>+IF(CQ354=0,0,CQ391/CQ354*100)</f>
        <v>0</v>
      </c>
      <c r="CS391" s="772">
        <v>0</v>
      </c>
      <c r="CT391" s="737">
        <f>+IF(CS354=0,0,CS391/CS354*100)</f>
        <v>0</v>
      </c>
      <c r="CU391" s="772">
        <f t="shared" si="379"/>
        <v>0</v>
      </c>
      <c r="CV391" s="737">
        <f>+IF(CU354=0,0,CU391/CU354*100)</f>
        <v>0</v>
      </c>
      <c r="CW391" s="772">
        <f t="shared" si="349"/>
        <v>0</v>
      </c>
      <c r="CX391" s="737">
        <f>+IF(CW354=0,0,CW391/CW354*100)</f>
        <v>0</v>
      </c>
      <c r="CY391" s="772">
        <v>0</v>
      </c>
      <c r="CZ391" s="737">
        <f>+IF(CY354=0,0,CY391/CY354*100)</f>
        <v>0</v>
      </c>
      <c r="DA391" s="772">
        <v>0</v>
      </c>
      <c r="DB391" s="737">
        <f>+IF(DA354=0,0,DA391/DA354*100)</f>
        <v>0</v>
      </c>
      <c r="DC391" s="772">
        <v>0</v>
      </c>
      <c r="DD391" s="737">
        <f>+IF(DC354=0,0,DC391/DC354*100)</f>
        <v>0</v>
      </c>
      <c r="DE391" s="772">
        <f t="shared" si="380"/>
        <v>0</v>
      </c>
      <c r="DF391" s="737">
        <f>+IF(DE354=0,0,DE391/DE354*100)</f>
        <v>0</v>
      </c>
      <c r="DG391" s="772">
        <v>0</v>
      </c>
      <c r="DH391" s="737">
        <f>+IF(DG354=0,0,DG391/DG354*100)</f>
        <v>0</v>
      </c>
      <c r="DI391" s="772">
        <v>0</v>
      </c>
      <c r="DJ391" s="737">
        <f>+IF(DI354=0,0,DI391/DI354*100)</f>
        <v>0</v>
      </c>
      <c r="DK391" s="772">
        <v>0</v>
      </c>
      <c r="DL391" s="737">
        <f>+IF(DK354=0,0,DK391/DK354*100)</f>
        <v>0</v>
      </c>
      <c r="DM391" s="772">
        <f t="shared" si="381"/>
        <v>0</v>
      </c>
      <c r="DN391" s="737">
        <f>+IF(DM354=0,0,DM391/DM354*100)</f>
        <v>0</v>
      </c>
      <c r="DO391" s="772">
        <f t="shared" si="350"/>
        <v>0</v>
      </c>
      <c r="DP391" s="737">
        <f>+IF(DO354=0,0,DO391/DO354*100)</f>
        <v>0</v>
      </c>
      <c r="DR391" s="772">
        <f t="shared" si="351"/>
        <v>0</v>
      </c>
      <c r="DS391" s="737">
        <f>+IF(DR354=0,0,DR391/DR354*100)</f>
        <v>0</v>
      </c>
      <c r="DT391" s="772">
        <v>0</v>
      </c>
      <c r="DU391" s="737">
        <f>+IF(DT354=0,0,DT391/DT354*100)</f>
        <v>0</v>
      </c>
      <c r="DV391" s="772">
        <v>0</v>
      </c>
      <c r="DW391" s="737">
        <f>+IF(DV354=0,0,DV391/DV354*100)</f>
        <v>0</v>
      </c>
      <c r="DX391" s="772">
        <v>0</v>
      </c>
      <c r="DY391" s="737">
        <f>+IF(DX354=0,0,DX391/DX354*100)</f>
        <v>0</v>
      </c>
      <c r="DZ391" s="772">
        <f t="shared" si="382"/>
        <v>0</v>
      </c>
      <c r="EA391" s="737">
        <f>+IF(DZ354=0,0,DZ391/DZ354*100)</f>
        <v>0</v>
      </c>
      <c r="EB391" s="772">
        <v>0</v>
      </c>
      <c r="EC391" s="737">
        <f>+IF(EB354=0,0,EB391/EB354*100)</f>
        <v>0</v>
      </c>
      <c r="ED391" s="772">
        <v>0</v>
      </c>
      <c r="EE391" s="737">
        <f>+IF(ED354=0,0,ED391/ED354*100)</f>
        <v>0</v>
      </c>
      <c r="EF391" s="772">
        <v>0</v>
      </c>
      <c r="EG391" s="737">
        <f>+IF(EF354=0,0,EF391/EF354*100)</f>
        <v>0</v>
      </c>
      <c r="EH391" s="772">
        <f t="shared" si="383"/>
        <v>0</v>
      </c>
      <c r="EI391" s="737">
        <f>+IF(EH354=0,0,EH391/EH354*100)</f>
        <v>0</v>
      </c>
      <c r="EJ391" s="772">
        <f t="shared" si="352"/>
        <v>0</v>
      </c>
      <c r="EK391" s="737">
        <f>+IF(EJ354=0,0,EJ391/EJ354*100)</f>
        <v>0</v>
      </c>
      <c r="EL391" s="772">
        <v>0</v>
      </c>
      <c r="EM391" s="737">
        <f>+IF(EL354=0,0,EL391/EL354*100)</f>
        <v>0</v>
      </c>
      <c r="EN391" s="772">
        <v>0</v>
      </c>
      <c r="EO391" s="737">
        <f>+IF(EN354=0,0,EN391/EN354*100)</f>
        <v>0</v>
      </c>
      <c r="EP391" s="772">
        <v>0</v>
      </c>
      <c r="EQ391" s="737">
        <f>+IF(EP354=0,0,EP391/EP354*100)</f>
        <v>0</v>
      </c>
      <c r="ER391" s="772">
        <f t="shared" si="384"/>
        <v>0</v>
      </c>
      <c r="ES391" s="737">
        <f>+IF(ER354=0,0,ER391/ER354*100)</f>
        <v>0</v>
      </c>
      <c r="ET391" s="772">
        <v>0</v>
      </c>
      <c r="EU391" s="737">
        <f>+IF(ET354=0,0,ET391/ET354*100)</f>
        <v>0</v>
      </c>
      <c r="EV391" s="772">
        <v>0</v>
      </c>
      <c r="EW391" s="737">
        <f>+IF(EV354=0,0,EV391/EV354*100)</f>
        <v>0</v>
      </c>
      <c r="EX391" s="772">
        <v>0</v>
      </c>
      <c r="EY391" s="737">
        <f>+IF(EX354=0,0,EX391/EX354*100)</f>
        <v>0</v>
      </c>
      <c r="EZ391" s="772">
        <f t="shared" si="385"/>
        <v>0</v>
      </c>
      <c r="FA391" s="737">
        <f>+IF(EZ354=0,0,EZ391/EZ354*100)</f>
        <v>0</v>
      </c>
      <c r="FB391" s="772">
        <f t="shared" si="353"/>
        <v>0</v>
      </c>
      <c r="FC391" s="737">
        <f>+IF(FB354=0,0,FB391/FB354*100)</f>
        <v>0</v>
      </c>
      <c r="FD391" s="772">
        <v>0</v>
      </c>
      <c r="FE391" s="737">
        <f>+IF(FD354=0,0,FD391/FD354*100)</f>
        <v>0</v>
      </c>
      <c r="FF391" s="772">
        <v>0</v>
      </c>
      <c r="FG391" s="737">
        <f>+IF(FF354=0,0,FF391/FF354*100)</f>
        <v>0</v>
      </c>
      <c r="FH391" s="772">
        <v>0</v>
      </c>
      <c r="FI391" s="737">
        <f>+IF(FH354=0,0,FH391/FH354*100)</f>
        <v>0</v>
      </c>
      <c r="FJ391" s="772">
        <v>0</v>
      </c>
      <c r="FK391" s="737">
        <f>+IF(FJ354=0,0,FJ391/FJ354*100)</f>
        <v>0</v>
      </c>
    </row>
    <row r="392" spans="2:167" s="648" customFormat="1" ht="13.5" customHeight="1">
      <c r="B392" s="769"/>
      <c r="C392" s="781" t="s">
        <v>4821</v>
      </c>
      <c r="E392" s="772">
        <f t="shared" si="340"/>
        <v>157.49946669558003</v>
      </c>
      <c r="F392" s="737">
        <f>+IF(E354=0,0,E392/E354*100)</f>
        <v>0.17656202400450197</v>
      </c>
      <c r="G392" s="772">
        <v>0</v>
      </c>
      <c r="H392" s="737">
        <f>+IF(G354=0,0,G392/G354*100)</f>
        <v>0</v>
      </c>
      <c r="I392" s="772">
        <v>14.644604730000001</v>
      </c>
      <c r="J392" s="737">
        <f>+IF(I354=0,0,I392/I354*100)</f>
        <v>0.2385615907999428</v>
      </c>
      <c r="K392" s="772">
        <v>0</v>
      </c>
      <c r="L392" s="737">
        <f>+IF(K354=0,0,K392/K354*100)</f>
        <v>0</v>
      </c>
      <c r="M392" s="772">
        <f t="shared" si="370"/>
        <v>14.644604730000001</v>
      </c>
      <c r="N392" s="737">
        <f>+IF(M354=0,0,M392/M354*100)</f>
        <v>7.9259975045261055E-2</v>
      </c>
      <c r="O392" s="772">
        <v>0</v>
      </c>
      <c r="P392" s="737">
        <f>+IF(O354=0,0,O392/O354*100)</f>
        <v>0</v>
      </c>
      <c r="Q392" s="772">
        <v>3.6406726616999996</v>
      </c>
      <c r="R392" s="737">
        <f>+IF(Q354=0,0,Q392/Q354*100)</f>
        <v>8.987068986129125E-2</v>
      </c>
      <c r="S392" s="772">
        <v>3.4739499539999996</v>
      </c>
      <c r="T392" s="737">
        <f>+IF(S354=0,0,S392/S354*100)</f>
        <v>5.2259788180565918E-2</v>
      </c>
      <c r="U392" s="772">
        <f t="shared" si="371"/>
        <v>7.1146226156999992</v>
      </c>
      <c r="V392" s="737">
        <f>+IF(U354=0,0,U392/U354*100)</f>
        <v>5.2817648008329762E-2</v>
      </c>
      <c r="W392" s="772">
        <f t="shared" si="342"/>
        <v>21.759227345700001</v>
      </c>
      <c r="X392" s="737">
        <f>+IF(W354=0,0,W392/W354*100)</f>
        <v>6.8110750136574499E-2</v>
      </c>
      <c r="Y392" s="772">
        <v>12.434408968475386</v>
      </c>
      <c r="Z392" s="737">
        <f>+IF(Y354=0,0,Y392/Y354*100)</f>
        <v>0.15651916142773817</v>
      </c>
      <c r="AA392" s="772">
        <v>5.6565353118657935</v>
      </c>
      <c r="AB392" s="737">
        <f>+IF(AA354=0,0,AA392/AA354*100)</f>
        <v>5.9518111864087453E-2</v>
      </c>
      <c r="AC392" s="772">
        <v>16.812261682199999</v>
      </c>
      <c r="AD392" s="737">
        <f>+IF(AC354=0,0,AC392/AC354*100)</f>
        <v>0.15879712842790025</v>
      </c>
      <c r="AE392" s="772">
        <f t="shared" si="372"/>
        <v>34.903205962541179</v>
      </c>
      <c r="AF392" s="737">
        <f>+IF(AE354=0,0,AE392/AE354*100)</f>
        <v>0.12449653608623587</v>
      </c>
      <c r="AG392" s="772">
        <v>33.236488090154111</v>
      </c>
      <c r="AH392" s="737">
        <f>+IF(AG354=0,0,AG392/AG354*100)</f>
        <v>0.32535590409414489</v>
      </c>
      <c r="AI392" s="772">
        <v>59.079143230484753</v>
      </c>
      <c r="AJ392" s="737">
        <f>+IF(AI354=0,0,AI392/AI354*100)</f>
        <v>0.60237783856847527</v>
      </c>
      <c r="AK392" s="772">
        <v>8.5214020667000003</v>
      </c>
      <c r="AL392" s="737">
        <f>+IF(AK354=0,0,AK392/AK354*100)</f>
        <v>9.2643253526014532E-2</v>
      </c>
      <c r="AM392" s="772">
        <f t="shared" si="373"/>
        <v>100.83703338733886</v>
      </c>
      <c r="AN392" s="737">
        <f>+IF(AM354=0,0,AM392/AM354*100)</f>
        <v>0.34508221571336051</v>
      </c>
      <c r="AO392" s="772">
        <f t="shared" si="345"/>
        <v>135.74023934988003</v>
      </c>
      <c r="AP392" s="737">
        <f>+IF(AO354=0,0,AO392/AO354*100)</f>
        <v>0.23707333506505324</v>
      </c>
      <c r="AQ392" s="651"/>
      <c r="AR392" s="772">
        <v>567.29255397859993</v>
      </c>
      <c r="AS392" s="737">
        <f>+IF(AR354=0,0,AR392/AR354*100)</f>
        <v>0.47992595441373498</v>
      </c>
      <c r="AT392" s="772">
        <v>15.0584349184</v>
      </c>
      <c r="AU392" s="737">
        <f>+IF(AT354=0,0,AT392/AT354*100)</f>
        <v>0.1437667791380027</v>
      </c>
      <c r="AV392" s="772">
        <v>72.503490889600002</v>
      </c>
      <c r="AW392" s="737">
        <f>+IF(AV354=0,0,AV392/AV354*100)</f>
        <v>0.65421882475633486</v>
      </c>
      <c r="AX392" s="772">
        <v>38.453425950800003</v>
      </c>
      <c r="AY392" s="737">
        <f>+IF(AX354=0,0,AX392/AX354*100)</f>
        <v>0.31001980632838649</v>
      </c>
      <c r="AZ392" s="772">
        <f t="shared" si="374"/>
        <v>126.01535175879999</v>
      </c>
      <c r="BA392" s="737">
        <f>+IF(AZ354=0,0,AZ392/AZ354*100)</f>
        <v>0.37106773952984512</v>
      </c>
      <c r="BB392" s="772">
        <v>64.454593978299997</v>
      </c>
      <c r="BC392" s="737">
        <f>+IF(BB354=0,0,BB392/BB354*100)</f>
        <v>0.61311430272799072</v>
      </c>
      <c r="BD392" s="772">
        <v>91.155275794299996</v>
      </c>
      <c r="BE392" s="737">
        <f>+IF(BD354=0,0,BD392/BD354*100)</f>
        <v>1.1264413854024768</v>
      </c>
      <c r="BF392" s="772">
        <v>84.334943215500004</v>
      </c>
      <c r="BG392" s="737">
        <f>+IF(BF354=0,0,BF392/BF354*100)</f>
        <v>0.95334289032833852</v>
      </c>
      <c r="BH392" s="772">
        <f t="shared" si="375"/>
        <v>239.94481298810001</v>
      </c>
      <c r="BI392" s="737">
        <f>+IF(BH354=0,0,BH392/BH354*100)</f>
        <v>0.87407728537458063</v>
      </c>
      <c r="BJ392" s="772">
        <f t="shared" si="346"/>
        <v>365.96016474689998</v>
      </c>
      <c r="BK392" s="737">
        <f>+IF(BJ354=0,0,BJ392/BJ354*100)</f>
        <v>0.59591554956094295</v>
      </c>
      <c r="BL392" s="772">
        <v>40.022138448900002</v>
      </c>
      <c r="BM392" s="737">
        <f>+IF(BL354=0,0,BL392/BL354*100)</f>
        <v>0.49153686111845163</v>
      </c>
      <c r="BN392" s="772">
        <v>104.2418665104</v>
      </c>
      <c r="BO392" s="737">
        <f>+IF(BN354=0,0,BN392/BN354*100)</f>
        <v>1.9059248426208177</v>
      </c>
      <c r="BP392" s="772">
        <v>26.8502178554</v>
      </c>
      <c r="BQ392" s="737">
        <f>+IF(BP354=0,0,BP392/BP354*100)</f>
        <v>0.22844469049152502</v>
      </c>
      <c r="BR392" s="772">
        <f t="shared" si="376"/>
        <v>171.11422281469999</v>
      </c>
      <c r="BS392" s="737">
        <f>+IF(BR354=0,0,BR392/BR354*100)</f>
        <v>0.67460518138031222</v>
      </c>
      <c r="BT392" s="772">
        <v>7.3582597155000009</v>
      </c>
      <c r="BU392" s="737">
        <f>+IF(BT354=0,0,BT392/BT354*100)</f>
        <v>6.7650292573801632E-2</v>
      </c>
      <c r="BV392" s="772">
        <v>8.0074640537999997</v>
      </c>
      <c r="BW392" s="737">
        <f>+IF(BV354=0,0,BV392/BV354*100)</f>
        <v>7.8415059579274526E-2</v>
      </c>
      <c r="BX392" s="772">
        <v>14.8524426477</v>
      </c>
      <c r="BY392" s="737">
        <f>+IF(BX354=0,0,BX392/BX354*100)</f>
        <v>0.14365273889070737</v>
      </c>
      <c r="BZ392" s="772">
        <f t="shared" si="377"/>
        <v>30.218166416999999</v>
      </c>
      <c r="CA392" s="737">
        <f>+IF(BZ354=0,0,BZ392/BZ354*100)</f>
        <v>9.6151446161714491E-2</v>
      </c>
      <c r="CB392" s="772">
        <f t="shared" si="347"/>
        <v>201.33238923169998</v>
      </c>
      <c r="CC392" s="737">
        <f>+IF(CB354=0,0,CB392/CB354*100)</f>
        <v>0.3545035610620344</v>
      </c>
      <c r="CE392" s="772">
        <f t="shared" si="348"/>
        <v>335.22031373269999</v>
      </c>
      <c r="CF392" s="737">
        <f>+IF(CE354=0,0,CE392/CE354*100)</f>
        <v>0.17375542445777348</v>
      </c>
      <c r="CG392" s="772">
        <v>20.074124952799998</v>
      </c>
      <c r="CH392" s="737">
        <f>+IF(CG354=0,0,CG392/CG354*100)</f>
        <v>0.16677391751269036</v>
      </c>
      <c r="CI392" s="772">
        <v>8.396474122499999</v>
      </c>
      <c r="CJ392" s="737">
        <f>+IF(CI354=0,0,CI392/CI354*100)</f>
        <v>7.0067243733328829E-2</v>
      </c>
      <c r="CK392" s="772">
        <v>23.307899666000004</v>
      </c>
      <c r="CL392" s="737">
        <f>+IF(CK354=0,0,CK392/CK354*100)</f>
        <v>0.18411167341628012</v>
      </c>
      <c r="CM392" s="772">
        <f t="shared" si="378"/>
        <v>51.778498741299998</v>
      </c>
      <c r="CN392" s="737">
        <f>+IF(CM354=0,0,CM392/CM354*100)</f>
        <v>0.14116339412532528</v>
      </c>
      <c r="CO392" s="772">
        <v>26.903704195199996</v>
      </c>
      <c r="CP392" s="737">
        <f>+IF(CO354=0,0,CO392/CO354*100)</f>
        <v>0.2154227217130906</v>
      </c>
      <c r="CQ392" s="772">
        <v>35.291134771499998</v>
      </c>
      <c r="CR392" s="737">
        <f>+IF(CQ354=0,0,CQ392/CQ354*100)</f>
        <v>0.24742392432382543</v>
      </c>
      <c r="CS392" s="772">
        <v>13.07670865</v>
      </c>
      <c r="CT392" s="737">
        <f>+IF(CS354=0,0,CS392/CS354*100)</f>
        <v>8.043347941491287E-2</v>
      </c>
      <c r="CU392" s="772">
        <f t="shared" si="379"/>
        <v>75.271547616699991</v>
      </c>
      <c r="CV392" s="737">
        <f>+IF(CU354=0,0,CU392/CU354*100)</f>
        <v>0.17500933906518557</v>
      </c>
      <c r="CW392" s="772">
        <f t="shared" si="349"/>
        <v>127.05004635799999</v>
      </c>
      <c r="CX392" s="737">
        <f>+IF(CW354=0,0,CW392/CW354*100)</f>
        <v>0.15943064720303801</v>
      </c>
      <c r="CY392" s="772">
        <v>29.188744806099997</v>
      </c>
      <c r="CZ392" s="737">
        <f>+IF(CY354=0,0,CY392/CY354*100)</f>
        <v>0.18327799217704557</v>
      </c>
      <c r="DA392" s="772">
        <v>41.427694455999998</v>
      </c>
      <c r="DB392" s="737">
        <f>+IF(DA354=0,0,DA392/DA354*100)</f>
        <v>0.25127764896285598</v>
      </c>
      <c r="DC392" s="772">
        <v>32.553828112600002</v>
      </c>
      <c r="DD392" s="737">
        <f>+IF(DC354=0,0,DC392/DC354*100)</f>
        <v>0.18535646909066519</v>
      </c>
      <c r="DE392" s="772">
        <f t="shared" si="380"/>
        <v>103.17026737469999</v>
      </c>
      <c r="DF392" s="737">
        <f>+IF(DE354=0,0,DE392/DE354*100)</f>
        <v>0.20644134418432905</v>
      </c>
      <c r="DG392" s="772">
        <v>35</v>
      </c>
      <c r="DH392" s="737">
        <f>+IF(DG354=0,0,DG392/DG354*100)</f>
        <v>0.1673702713320282</v>
      </c>
      <c r="DI392" s="772">
        <v>35</v>
      </c>
      <c r="DJ392" s="737">
        <f>+IF(DI354=0,0,DI392/DI354*100)</f>
        <v>0.15178615209177482</v>
      </c>
      <c r="DK392" s="772">
        <v>35</v>
      </c>
      <c r="DL392" s="737">
        <f>+IF(DK354=0,0,DK392/DK354*100)</f>
        <v>0.18143532715331245</v>
      </c>
      <c r="DM392" s="772">
        <f t="shared" si="381"/>
        <v>105</v>
      </c>
      <c r="DN392" s="737">
        <f>+IF(DM354=0,0,DM392/DM354*100)</f>
        <v>0.16597878787972623</v>
      </c>
      <c r="DO392" s="772">
        <f t="shared" si="350"/>
        <v>208.17026737469999</v>
      </c>
      <c r="DP392" s="737">
        <f>+IF(DO354=0,0,DO392/DO354*100)</f>
        <v>0.18383642804657258</v>
      </c>
      <c r="DR392" s="772">
        <f t="shared" si="351"/>
        <v>466.62850769526364</v>
      </c>
      <c r="DS392" s="737">
        <f>+IF(DR354=0,0,DR392/DR354*100)</f>
        <v>0.18774264706386035</v>
      </c>
      <c r="DT392" s="772">
        <v>37.383227822282976</v>
      </c>
      <c r="DU392" s="737">
        <f>+IF(DT354=0,0,DT392/DT354*100)</f>
        <v>0.18469032840204772</v>
      </c>
      <c r="DV392" s="772">
        <v>37.383227822282976</v>
      </c>
      <c r="DW392" s="737">
        <f>+IF(DV354=0,0,DV392/DV354*100)</f>
        <v>0.18472049188759226</v>
      </c>
      <c r="DX392" s="772">
        <v>37.383227822282976</v>
      </c>
      <c r="DY392" s="737">
        <f>+IF(DX354=0,0,DX392/DX354*100)</f>
        <v>0.18409708021261567</v>
      </c>
      <c r="DZ392" s="772">
        <f t="shared" si="382"/>
        <v>112.14968346684893</v>
      </c>
      <c r="EA392" s="737">
        <f>+IF(DZ354=0,0,DZ392/DZ354*100)</f>
        <v>0.18450218646997413</v>
      </c>
      <c r="EB392" s="772">
        <v>37.614924447282974</v>
      </c>
      <c r="EC392" s="737">
        <f>+IF(EB354=0,0,EB392/EB354*100)</f>
        <v>0.18582817337180738</v>
      </c>
      <c r="ED392" s="772">
        <v>37.614924447282974</v>
      </c>
      <c r="EE392" s="737">
        <f>+IF(ED354=0,0,ED392/ED354*100)</f>
        <v>0.18690705618338174</v>
      </c>
      <c r="EF392" s="772">
        <v>40.004364447282974</v>
      </c>
      <c r="EG392" s="737">
        <f>+IF(EF354=0,0,EF392/EF354*100)</f>
        <v>0.19878501652659922</v>
      </c>
      <c r="EH392" s="772">
        <f t="shared" si="383"/>
        <v>115.23421334184891</v>
      </c>
      <c r="EI392" s="737">
        <f>+IF(EH354=0,0,EH392/EH354*100)</f>
        <v>0.19049764352085755</v>
      </c>
      <c r="EJ392" s="772">
        <f t="shared" si="352"/>
        <v>227.38389680869784</v>
      </c>
      <c r="EK392" s="737">
        <f>+IF(EJ354=0,0,EJ392/EJ354*100)</f>
        <v>0.18749265113286148</v>
      </c>
      <c r="EL392" s="772">
        <v>39.84435834109297</v>
      </c>
      <c r="EM392" s="737">
        <f>+IF(EL354=0,0,EL392/EL354*100)</f>
        <v>0.18542250698070636</v>
      </c>
      <c r="EN392" s="772">
        <v>39.612661716092965</v>
      </c>
      <c r="EO392" s="737">
        <f>+IF(EN354=0,0,EN392/EN354*100)</f>
        <v>0.18619335194351211</v>
      </c>
      <c r="EP392" s="772">
        <v>39.770827178092972</v>
      </c>
      <c r="EQ392" s="737">
        <f>+IF(EP354=0,0,EP392/EP354*100)</f>
        <v>0.18681612851740556</v>
      </c>
      <c r="ER392" s="772">
        <f t="shared" si="384"/>
        <v>119.2278472352789</v>
      </c>
      <c r="ES392" s="737">
        <f>+IF(ER354=0,0,ER392/ER354*100)</f>
        <v>0.1861417362323477</v>
      </c>
      <c r="ET392" s="772">
        <v>40.00252380309297</v>
      </c>
      <c r="EU392" s="737">
        <f>+IF(ET354=0,0,ET392/ET354*100)</f>
        <v>0.18888996620047552</v>
      </c>
      <c r="EV392" s="772">
        <v>39.883570142272966</v>
      </c>
      <c r="EW392" s="737">
        <f>+IF(EV354=0,0,EV392/EV354*100)</f>
        <v>0.19088857490813155</v>
      </c>
      <c r="EX392" s="772">
        <v>40.130669705920965</v>
      </c>
      <c r="EY392" s="737">
        <f>+IF(EX354=0,0,EX392/EX354*100)</f>
        <v>0.18976811178880021</v>
      </c>
      <c r="EZ392" s="772">
        <f t="shared" si="385"/>
        <v>120.01676365128689</v>
      </c>
      <c r="FA392" s="737">
        <f>+IF(EZ354=0,0,EZ392/EZ354*100)</f>
        <v>0.18984425180593212</v>
      </c>
      <c r="FB392" s="772">
        <f t="shared" si="353"/>
        <v>239.24461088656579</v>
      </c>
      <c r="FC392" s="737">
        <f>+IF(FB354=0,0,FB392/FB354*100)</f>
        <v>0.18798086797517841</v>
      </c>
      <c r="FD392" s="772">
        <v>351.21228305063192</v>
      </c>
      <c r="FE392" s="737">
        <f>+IF(FD354=0,0,FD392/FD354*100)</f>
        <v>0.18628947725730929</v>
      </c>
      <c r="FF392" s="772">
        <v>394.29263691251401</v>
      </c>
      <c r="FG392" s="737">
        <f>+IF(FF354=0,0,FF392/FF354*100)</f>
        <v>0.20089896897472614</v>
      </c>
      <c r="FH392" s="772">
        <v>333.59894868230464</v>
      </c>
      <c r="FI392" s="737">
        <f>+IF(FH354=0,0,FH392/FH354*100)</f>
        <v>0.1997513775502644</v>
      </c>
      <c r="FJ392" s="772">
        <v>457.91840246248501</v>
      </c>
      <c r="FK392" s="737">
        <f>+IF(FJ354=0,0,FJ392/FJ354*100)</f>
        <v>0.19190609502595701</v>
      </c>
    </row>
    <row r="393" spans="2:167" s="758" customFormat="1" ht="13.5" customHeight="1">
      <c r="B393" s="765" t="s">
        <v>4822</v>
      </c>
      <c r="C393" s="766"/>
      <c r="D393" s="766"/>
      <c r="E393" s="767">
        <f t="shared" si="340"/>
        <v>12.370036444135525</v>
      </c>
      <c r="F393" s="768">
        <f>+IF(E354=0,0,E393/E354*100)</f>
        <v>1.3867213124013159E-2</v>
      </c>
      <c r="G393" s="767">
        <f>G394-G395-G396</f>
        <v>-26.161102814505032</v>
      </c>
      <c r="H393" s="768">
        <f>+IF(G354=0,0,G393/G354*100)</f>
        <v>-0.65592809507372363</v>
      </c>
      <c r="I393" s="767">
        <f>I394-I395-I396</f>
        <v>36.393700010640401</v>
      </c>
      <c r="J393" s="768">
        <f>+IF(I354=0,0,I393/I354*100)</f>
        <v>0.59285580797196902</v>
      </c>
      <c r="K393" s="767">
        <f>K394-K395-K396</f>
        <v>5.6542133547094409</v>
      </c>
      <c r="L393" s="768">
        <f>+IF(K354=0,0,K393/K354*100)</f>
        <v>6.7718775391395203E-2</v>
      </c>
      <c r="M393" s="767">
        <f>+M394-M395-M396</f>
        <v>15.886810550844809</v>
      </c>
      <c r="N393" s="768">
        <f>+IF(M354=0,0,M393/M354*100)</f>
        <v>8.5983079162884959E-2</v>
      </c>
      <c r="O393" s="767">
        <f>O394-O395-O396</f>
        <v>-18.120543904996026</v>
      </c>
      <c r="P393" s="768">
        <f>+IF(O354=0,0,O393/O354*100)</f>
        <v>-0.653773158639117</v>
      </c>
      <c r="Q393" s="767">
        <f>Q394-Q395-Q396</f>
        <v>-8.4233986022688878</v>
      </c>
      <c r="R393" s="768">
        <f>+IF(Q354=0,0,Q393/Q354*100)</f>
        <v>-0.20793317985612447</v>
      </c>
      <c r="S393" s="767">
        <f>S394-S395-S396</f>
        <v>23.674420140295542</v>
      </c>
      <c r="T393" s="768">
        <f>+IF(S354=0,0,S393/S354*100)</f>
        <v>0.35614220072600639</v>
      </c>
      <c r="U393" s="767">
        <f>+U394-U395-U396</f>
        <v>-2.8695223669693442</v>
      </c>
      <c r="V393" s="768">
        <f>+IF(U354=0,0,U393/U354*100)</f>
        <v>-2.1302805576245473E-2</v>
      </c>
      <c r="W393" s="767">
        <f>+W394-W395-W396</f>
        <v>13.017288183875465</v>
      </c>
      <c r="X393" s="768">
        <f>+IF(W354=0,0,W393/W354*100)</f>
        <v>4.0746725463252087E-2</v>
      </c>
      <c r="Y393" s="767">
        <f>Y394-Y395-Y396</f>
        <v>18.786794047938997</v>
      </c>
      <c r="Z393" s="768">
        <f>+IF(Y354=0,0,Y393/Y354*100)</f>
        <v>0.23648033917446223</v>
      </c>
      <c r="AA393" s="767">
        <f>AA394-AA395-AA396</f>
        <v>-22.192822073359011</v>
      </c>
      <c r="AB393" s="768">
        <f>+IF(AA354=0,0,AA393/AA354*100)</f>
        <v>-0.23351305948203896</v>
      </c>
      <c r="AC393" s="767">
        <f>AC394-AC395-AC396</f>
        <v>14.636006250159182</v>
      </c>
      <c r="AD393" s="768">
        <f>+IF(AC354=0,0,AC393/AC354*100)</f>
        <v>0.13824170763644378</v>
      </c>
      <c r="AE393" s="767">
        <f>+AE394-AE395-AE396</f>
        <v>11.229978224739176</v>
      </c>
      <c r="AF393" s="768">
        <f>+IF(AE354=0,0,AE393/AE354*100)</f>
        <v>4.0056302873849058E-2</v>
      </c>
      <c r="AG393" s="767">
        <f>AG394-AG395-AG396</f>
        <v>9.8393027709173069</v>
      </c>
      <c r="AH393" s="768">
        <f>+IF(AG354=0,0,AG393/AG354*100)</f>
        <v>9.6318095943360577E-2</v>
      </c>
      <c r="AI393" s="767">
        <f>AI394-AI395-AI396</f>
        <v>-27.933468916496466</v>
      </c>
      <c r="AJ393" s="768">
        <f>+IF(AI354=0,0,AI393/AI354*100)</f>
        <v>-0.28481290874503368</v>
      </c>
      <c r="AK393" s="767">
        <f>AK394-AK395-AK396</f>
        <v>6.2169361811000003</v>
      </c>
      <c r="AL393" s="768">
        <f>+IF(AK354=0,0,AK393/AK354*100)</f>
        <v>6.7589487067090726E-2</v>
      </c>
      <c r="AM393" s="767">
        <f>+AM394-AM395-AM396</f>
        <v>-11.877229964479174</v>
      </c>
      <c r="AN393" s="768">
        <f>+IF(AM354=0,0,AM393/AM354*100)</f>
        <v>-4.0645987837978341E-2</v>
      </c>
      <c r="AO393" s="767">
        <f>+AO394-AO395-AO396</f>
        <v>-0.64725173973993977</v>
      </c>
      <c r="AP393" s="768">
        <f>+IF(AO354=0,0,AO393/AO354*100)</f>
        <v>-1.1304395019614425E-3</v>
      </c>
      <c r="AQ393" s="734"/>
      <c r="AR393" s="767">
        <f>AR394-AR395-AR396</f>
        <v>-100.54483385209988</v>
      </c>
      <c r="AS393" s="768">
        <f>+IF(AR354=0,0,AR393/AR354*100)</f>
        <v>-8.5060300914261144E-2</v>
      </c>
      <c r="AT393" s="767">
        <f>AT394-AT395-AT396</f>
        <v>0.40540780639999641</v>
      </c>
      <c r="AU393" s="768">
        <f>+IF(AT354=0,0,AT393/AT354*100)</f>
        <v>3.8705333508672031E-3</v>
      </c>
      <c r="AV393" s="767">
        <f>AV394-AV395-AV396</f>
        <v>8.8119199441999925</v>
      </c>
      <c r="AW393" s="768">
        <f>+IF(AV354=0,0,AV393/AV354*100)</f>
        <v>7.9512363322196328E-2</v>
      </c>
      <c r="AX393" s="767">
        <f>AX394-AX395-AX396</f>
        <v>-20.670024921600003</v>
      </c>
      <c r="AY393" s="768">
        <f>+IF(AX354=0,0,AX393/AX354*100)</f>
        <v>-0.16664619509315887</v>
      </c>
      <c r="AZ393" s="767">
        <f>+AZ394-AZ395-AZ396</f>
        <v>-11.452697170999999</v>
      </c>
      <c r="BA393" s="768">
        <f>+IF(AZ354=0,0,AZ393/AZ354*100)</f>
        <v>-3.3723878808805938E-2</v>
      </c>
      <c r="BB393" s="767">
        <f>BB394-BB395-BB396</f>
        <v>-0.71610038050000124</v>
      </c>
      <c r="BC393" s="768">
        <f>+IF(BB354=0,0,BB393/BB354*100)</f>
        <v>-6.811793518105522E-3</v>
      </c>
      <c r="BD393" s="767">
        <f>BD394-BD395-BD396</f>
        <v>9.536059464900001</v>
      </c>
      <c r="BE393" s="768">
        <f>+IF(BD354=0,0,BD393/BD354*100)</f>
        <v>0.11784081548019464</v>
      </c>
      <c r="BF393" s="767">
        <f>BF394-BF395-BF396</f>
        <v>-55.738548876100012</v>
      </c>
      <c r="BG393" s="768">
        <f>+IF(BF354=0,0,BF393/BF354*100)</f>
        <v>-0.63008223237271688</v>
      </c>
      <c r="BH393" s="767">
        <f>+BH394-BH395-BH396</f>
        <v>-46.918589791700001</v>
      </c>
      <c r="BI393" s="768">
        <f>+IF(BH354=0,0,BH393/BH354*100)</f>
        <v>-0.17091627482177141</v>
      </c>
      <c r="BJ393" s="767">
        <f>+BJ394-BJ395-BJ396</f>
        <v>-58.371286962699969</v>
      </c>
      <c r="BK393" s="768">
        <f>+IF(BJ354=0,0,BJ393/BJ354*100)</f>
        <v>-9.5049573422872138E-2</v>
      </c>
      <c r="BL393" s="767">
        <f>BL394-BL395-BL396</f>
        <v>-26.501540468800016</v>
      </c>
      <c r="BM393" s="768">
        <f>+IF(BL354=0,0,BL393/BL354*100)</f>
        <v>-0.32548195877813246</v>
      </c>
      <c r="BN393" s="767">
        <f>BN394-BN395-BN396</f>
        <v>-50.127602304800014</v>
      </c>
      <c r="BO393" s="768">
        <f>+IF(BN354=0,0,BN393/BN354*100)</f>
        <v>-0.9165169977477633</v>
      </c>
      <c r="BP393" s="767">
        <f>BP394-BP395-BP396</f>
        <v>82.870484929200003</v>
      </c>
      <c r="BQ393" s="768">
        <f>+IF(BP354=0,0,BP393/BP354*100)</f>
        <v>0.70507145910275359</v>
      </c>
      <c r="BR393" s="767">
        <f>+BR394-BR395-BR396</f>
        <v>6.2413421555999733</v>
      </c>
      <c r="BS393" s="768">
        <f>+IF(BR354=0,0,BR393/BR354*100)</f>
        <v>2.4606030332701253E-2</v>
      </c>
      <c r="BT393" s="767">
        <f>BT394-BT395-BT396</f>
        <v>15.167430840600002</v>
      </c>
      <c r="BU393" s="768">
        <f>+IF(BT354=0,0,BT393/BT354*100)</f>
        <v>0.13944616983253205</v>
      </c>
      <c r="BV393" s="767">
        <f>BV394-BV395-BV396</f>
        <v>-26.593668312800002</v>
      </c>
      <c r="BW393" s="768">
        <f>+IF(BV354=0,0,BV393/BV354*100)</f>
        <v>-0.26042503234092729</v>
      </c>
      <c r="BX393" s="767">
        <f>BX394-BX395-BX396</f>
        <v>-36.988651572800002</v>
      </c>
      <c r="BY393" s="768">
        <f>+IF(BX354=0,0,BX393/BX354*100)</f>
        <v>-0.35775402284617647</v>
      </c>
      <c r="BZ393" s="767">
        <f>+BZ394-BZ395-BZ396</f>
        <v>-48.414889045000002</v>
      </c>
      <c r="CA393" s="768">
        <f>+IF(BZ354=0,0,BZ393/BZ354*100)</f>
        <v>-0.15405175592708426</v>
      </c>
      <c r="CB393" s="767">
        <f>+CB394-CB395-CB396</f>
        <v>-42.173546889400029</v>
      </c>
      <c r="CC393" s="768">
        <f>+IF(CB354=0,0,CB393/CB354*100)</f>
        <v>-7.4258655609074728E-2</v>
      </c>
      <c r="CE393" s="767">
        <f t="shared" si="348"/>
        <v>-223.98065223610001</v>
      </c>
      <c r="CF393" s="768">
        <f>+IF(CE354=0,0,CE393/CE354*100)</f>
        <v>-0.11609634531469673</v>
      </c>
      <c r="CG393" s="767">
        <f>CG394-CG395-CG396</f>
        <v>-4.7417575524000002</v>
      </c>
      <c r="CH393" s="768">
        <f>+IF(CG354=0,0,CG393/CG354*100)</f>
        <v>-3.939406996661296E-2</v>
      </c>
      <c r="CI393" s="767">
        <f>CI394-CI395-CI396</f>
        <v>19.066782513499994</v>
      </c>
      <c r="CJ393" s="768">
        <f>+IF(CI354=0,0,CI393/CI354*100)</f>
        <v>0.15910927349895804</v>
      </c>
      <c r="CK393" s="767">
        <f>CK394-CK395-CK396</f>
        <v>-14.199790213000002</v>
      </c>
      <c r="CL393" s="768">
        <f>+IF(CK354=0,0,CK393/CK354*100)</f>
        <v>-0.1121657110138148</v>
      </c>
      <c r="CM393" s="767">
        <f>+CM394-CM395-CM396</f>
        <v>0.12523474810002</v>
      </c>
      <c r="CN393" s="768">
        <f>+IF(CM354=0,0,CM393/CM354*100)</f>
        <v>3.4142670285896171E-4</v>
      </c>
      <c r="CO393" s="767">
        <f>CO394-CO395-CO396</f>
        <v>-38.662702369600005</v>
      </c>
      <c r="CP393" s="768">
        <f>+IF(CO354=0,0,CO393/CO354*100)</f>
        <v>-0.30957910155466145</v>
      </c>
      <c r="CQ393" s="767">
        <f>CQ394-CQ395-CQ396</f>
        <v>45.944753268999996</v>
      </c>
      <c r="CR393" s="768">
        <f>+IF(CQ354=0,0,CQ393/CQ354*100)</f>
        <v>0.3221157729698787</v>
      </c>
      <c r="CS393" s="767">
        <f>CS394-CS395-CS396</f>
        <v>8.9238333960000116</v>
      </c>
      <c r="CT393" s="768">
        <f>+IF(CS354=0,0,CS393/CS354*100)</f>
        <v>5.4889574201783482E-2</v>
      </c>
      <c r="CU393" s="767">
        <f>+CU394-CU395-CU396</f>
        <v>16.205884295399976</v>
      </c>
      <c r="CV393" s="768">
        <f>+IF(CU354=0,0,CU393/CU354*100)</f>
        <v>3.7679324915003823E-2</v>
      </c>
      <c r="CW393" s="767">
        <f>+CW394-CW395-CW396</f>
        <v>16.331119043499996</v>
      </c>
      <c r="CX393" s="768">
        <f>+IF(CW354=0,0,CW393/CW354*100)</f>
        <v>2.049334851337594E-2</v>
      </c>
      <c r="CY393" s="767">
        <f>CY394-CY395-CY396</f>
        <v>-152.66763435139998</v>
      </c>
      <c r="CZ393" s="768">
        <f>+IF(CY354=0,0,CY393/CY354*100)</f>
        <v>-0.958609823074558</v>
      </c>
      <c r="DA393" s="767">
        <f>DA394-DA395-DA396</f>
        <v>-117.72465503670004</v>
      </c>
      <c r="DB393" s="768">
        <f>+IF(DA354=0,0,DA393/DA354*100)</f>
        <v>-0.7140531214934871</v>
      </c>
      <c r="DC393" s="767">
        <f>DC394-DC395-DC396</f>
        <v>30.080518108499998</v>
      </c>
      <c r="DD393" s="768">
        <f>+IF(DC354=0,0,DC393/DC354*100)</f>
        <v>0.17127382394856733</v>
      </c>
      <c r="DE393" s="767">
        <f>+DE394-DE395-DE396</f>
        <v>-240.31177127960001</v>
      </c>
      <c r="DF393" s="768">
        <f>+IF(DE354=0,0,DE393/DE354*100)</f>
        <v>-0.48085835530599191</v>
      </c>
      <c r="DG393" s="767">
        <f>DG394-DG395-DG396</f>
        <v>0</v>
      </c>
      <c r="DH393" s="768">
        <f>+IF(DG354=0,0,DG393/DG354*100)</f>
        <v>0</v>
      </c>
      <c r="DI393" s="767">
        <f>DI394-DI395-DI396</f>
        <v>0</v>
      </c>
      <c r="DJ393" s="768">
        <f>+IF(DI354=0,0,DI393/DI354*100)</f>
        <v>0</v>
      </c>
      <c r="DK393" s="767">
        <f>DK394-DK395-DK396</f>
        <v>0</v>
      </c>
      <c r="DL393" s="768">
        <f>+IF(DK354=0,0,DK393/DK354*100)</f>
        <v>0</v>
      </c>
      <c r="DM393" s="767">
        <f>+DM394-DM395-DM396</f>
        <v>0</v>
      </c>
      <c r="DN393" s="768">
        <f>+IF(DM354=0,0,DM393/DM354*100)</f>
        <v>0</v>
      </c>
      <c r="DO393" s="767">
        <f>+DO394-DO395-DO396</f>
        <v>-240.31177127960001</v>
      </c>
      <c r="DP393" s="768">
        <f>+IF(DO354=0,0,DO393/DO354*100)</f>
        <v>-0.21222078544995801</v>
      </c>
      <c r="DR393" s="767">
        <f t="shared" si="351"/>
        <v>0</v>
      </c>
      <c r="DS393" s="768">
        <f>+IF(DR354=0,0,DR393/DR354*100)</f>
        <v>0</v>
      </c>
      <c r="DT393" s="767">
        <f>DT394-DT395-DT396</f>
        <v>0</v>
      </c>
      <c r="DU393" s="768">
        <f>+IF(DT354=0,0,DT393/DT354*100)</f>
        <v>0</v>
      </c>
      <c r="DV393" s="767">
        <f>DV394-DV395-DV396</f>
        <v>0</v>
      </c>
      <c r="DW393" s="768">
        <f>+IF(DV354=0,0,DV393/DV354*100)</f>
        <v>0</v>
      </c>
      <c r="DX393" s="767">
        <f>DX394-DX395-DX396</f>
        <v>0</v>
      </c>
      <c r="DY393" s="768">
        <f>+IF(DX354=0,0,DX393/DX354*100)</f>
        <v>0</v>
      </c>
      <c r="DZ393" s="767">
        <f>+DZ394-DZ395-DZ396</f>
        <v>0</v>
      </c>
      <c r="EA393" s="768">
        <f>+IF(DZ354=0,0,DZ393/DZ354*100)</f>
        <v>0</v>
      </c>
      <c r="EB393" s="767">
        <f>EB394-EB395-EB396</f>
        <v>0</v>
      </c>
      <c r="EC393" s="768">
        <f>+IF(EB354=0,0,EB393/EB354*100)</f>
        <v>0</v>
      </c>
      <c r="ED393" s="767">
        <f>ED394-ED395-ED396</f>
        <v>0</v>
      </c>
      <c r="EE393" s="768">
        <f>+IF(ED354=0,0,ED393/ED354*100)</f>
        <v>0</v>
      </c>
      <c r="EF393" s="767">
        <f>EF394-EF395-EF396</f>
        <v>0</v>
      </c>
      <c r="EG393" s="768">
        <f>+IF(EF354=0,0,EF393/EF354*100)</f>
        <v>0</v>
      </c>
      <c r="EH393" s="767">
        <f>+EH394-EH395-EH396</f>
        <v>0</v>
      </c>
      <c r="EI393" s="768">
        <f>+IF(EH354=0,0,EH393/EH354*100)</f>
        <v>0</v>
      </c>
      <c r="EJ393" s="767">
        <f>+EJ394-EJ395-EJ396</f>
        <v>0</v>
      </c>
      <c r="EK393" s="768">
        <f>+IF(EJ354=0,0,EJ393/EJ354*100)</f>
        <v>0</v>
      </c>
      <c r="EL393" s="767">
        <f>EL394-EL395-EL396</f>
        <v>0</v>
      </c>
      <c r="EM393" s="768">
        <f>+IF(EL354=0,0,EL393/EL354*100)</f>
        <v>0</v>
      </c>
      <c r="EN393" s="767">
        <f>EN394-EN395-EN396</f>
        <v>0</v>
      </c>
      <c r="EO393" s="768">
        <f>+IF(EN354=0,0,EN393/EN354*100)</f>
        <v>0</v>
      </c>
      <c r="EP393" s="767">
        <f>EP394-EP395-EP396</f>
        <v>0</v>
      </c>
      <c r="EQ393" s="768">
        <f>+IF(EP354=0,0,EP393/EP354*100)</f>
        <v>0</v>
      </c>
      <c r="ER393" s="767">
        <f>+ER394-ER395-ER396</f>
        <v>0</v>
      </c>
      <c r="ES393" s="768">
        <f>+IF(ER354=0,0,ER393/ER354*100)</f>
        <v>0</v>
      </c>
      <c r="ET393" s="767">
        <f>ET394-ET395-ET396</f>
        <v>0</v>
      </c>
      <c r="EU393" s="768">
        <f>+IF(ET354=0,0,ET393/ET354*100)</f>
        <v>0</v>
      </c>
      <c r="EV393" s="767">
        <f>EV394-EV395-EV396</f>
        <v>0</v>
      </c>
      <c r="EW393" s="768">
        <f>+IF(EV354=0,0,EV393/EV354*100)</f>
        <v>0</v>
      </c>
      <c r="EX393" s="767">
        <f>EX394-EX395-EX396</f>
        <v>0</v>
      </c>
      <c r="EY393" s="768">
        <f>+IF(EX354=0,0,EX393/EX354*100)</f>
        <v>0</v>
      </c>
      <c r="EZ393" s="767">
        <f>+EZ394-EZ395-EZ396</f>
        <v>0</v>
      </c>
      <c r="FA393" s="768">
        <f>+IF(EZ354=0,0,EZ393/EZ354*100)</f>
        <v>0</v>
      </c>
      <c r="FB393" s="767">
        <f>+FB394-FB395-FB396</f>
        <v>0</v>
      </c>
      <c r="FC393" s="768">
        <f>+IF(FB354=0,0,FB393/FB354*100)</f>
        <v>0</v>
      </c>
      <c r="FD393" s="767">
        <f>FD394-FD395-FD396</f>
        <v>0</v>
      </c>
      <c r="FE393" s="768">
        <f>+IF(FD354=0,0,FD393/FD354*100)</f>
        <v>0</v>
      </c>
      <c r="FF393" s="767">
        <f>FF394-FF395-FF396</f>
        <v>0</v>
      </c>
      <c r="FG393" s="768">
        <f>+IF(FF354=0,0,FF393/FF354*100)</f>
        <v>0</v>
      </c>
      <c r="FH393" s="767">
        <f>FH394-FH395-FH396</f>
        <v>0</v>
      </c>
      <c r="FI393" s="768">
        <f>+IF(FH354=0,0,FH393/FH354*100)</f>
        <v>0</v>
      </c>
      <c r="FJ393" s="767">
        <f>FJ394-FJ395-FJ396</f>
        <v>0</v>
      </c>
      <c r="FK393" s="768">
        <f>+IF(FJ354=0,0,FJ393/FJ354*100)</f>
        <v>0</v>
      </c>
    </row>
    <row r="394" spans="2:167" s="648" customFormat="1" ht="13.5" customHeight="1">
      <c r="B394" s="769"/>
      <c r="C394" s="728" t="s">
        <v>4823</v>
      </c>
      <c r="D394" s="787"/>
      <c r="E394" s="770">
        <f t="shared" si="340"/>
        <v>743.78330348774955</v>
      </c>
      <c r="F394" s="726">
        <f>+IF(E354=0,0,E394/E354*100)</f>
        <v>0.83380527083548017</v>
      </c>
      <c r="G394" s="770">
        <v>72.223798855652419</v>
      </c>
      <c r="H394" s="726">
        <f>+IF(G354=0,0,G394/G354*100)</f>
        <v>1.8108418111529134</v>
      </c>
      <c r="I394" s="770">
        <v>97.508387899697198</v>
      </c>
      <c r="J394" s="726">
        <f>+IF(I354=0,0,I394/I354*100)</f>
        <v>1.5884181623582583</v>
      </c>
      <c r="K394" s="770">
        <v>61.200990840837768</v>
      </c>
      <c r="L394" s="726">
        <f>+IF(K354=0,0,K394/K354*100)</f>
        <v>0.73298545570969231</v>
      </c>
      <c r="M394" s="770">
        <f>+G394+I394+K394</f>
        <v>230.93317759618739</v>
      </c>
      <c r="N394" s="726">
        <f>+IF(M354=0,0,M394/M354*100)</f>
        <v>1.2498635661979147</v>
      </c>
      <c r="O394" s="770">
        <v>53.351720566069631</v>
      </c>
      <c r="P394" s="726">
        <f>+IF(O354=0,0,O394/O354*100)</f>
        <v>1.9248827770392762</v>
      </c>
      <c r="Q394" s="770">
        <v>71.614670010056855</v>
      </c>
      <c r="R394" s="726">
        <f>+IF(Q354=0,0,Q394/Q354*100)</f>
        <v>1.7678216077210409</v>
      </c>
      <c r="S394" s="770">
        <v>82.980413983875692</v>
      </c>
      <c r="T394" s="726">
        <f>+IF(S354=0,0,S394/S354*100)</f>
        <v>1.2483020525208792</v>
      </c>
      <c r="U394" s="770">
        <f>+O394+Q394+S394</f>
        <v>207.94680456000219</v>
      </c>
      <c r="V394" s="726">
        <f>+IF(U354=0,0,U394/U354*100)</f>
        <v>1.5437587797657919</v>
      </c>
      <c r="W394" s="770">
        <f>+M394+U394</f>
        <v>438.87998215618961</v>
      </c>
      <c r="X394" s="726">
        <f>+IF(W354=0,0,W394/W354*100)</f>
        <v>1.3737824569626442</v>
      </c>
      <c r="Y394" s="770">
        <v>59.60035139456383</v>
      </c>
      <c r="Z394" s="726">
        <f>+IF(Y354=0,0,Y394/Y354*100)</f>
        <v>0.75022440107335941</v>
      </c>
      <c r="AA394" s="770">
        <v>41.399396443717862</v>
      </c>
      <c r="AB394" s="726">
        <f>+IF(AA354=0,0,AA394/AA354*100)</f>
        <v>0.43560479565540894</v>
      </c>
      <c r="AC394" s="770">
        <v>62.011735991623603</v>
      </c>
      <c r="AD394" s="726">
        <f>+IF(AC354=0,0,AC394/AC354*100)</f>
        <v>0.58572045751136048</v>
      </c>
      <c r="AE394" s="770">
        <f>+Y394+AA394+AC394</f>
        <v>163.0114838299053</v>
      </c>
      <c r="AF394" s="726">
        <f>+IF(AE354=0,0,AE394/AE354*100)</f>
        <v>0.58144701953399291</v>
      </c>
      <c r="AG394" s="770">
        <v>45.010655513871733</v>
      </c>
      <c r="AH394" s="726">
        <f>+IF(AG354=0,0,AG394/AG354*100)</f>
        <v>0.4406146184537495</v>
      </c>
      <c r="AI394" s="770">
        <v>34.376363946982877</v>
      </c>
      <c r="AJ394" s="726">
        <f>+IF(AI354=0,0,AI394/AI354*100)</f>
        <v>0.35050541832403781</v>
      </c>
      <c r="AK394" s="770">
        <v>62.504818040800004</v>
      </c>
      <c r="AL394" s="726">
        <f>+IF(AK354=0,0,AK394/AK354*100)</f>
        <v>0.67954189451756841</v>
      </c>
      <c r="AM394" s="770">
        <f>+AG394+AI394+AK394</f>
        <v>141.89183750165461</v>
      </c>
      <c r="AN394" s="726">
        <f>+IF(AM354=0,0,AM394/AM354*100)</f>
        <v>0.48557903809632563</v>
      </c>
      <c r="AO394" s="770">
        <f>+AE394+AM394</f>
        <v>304.90332133155994</v>
      </c>
      <c r="AP394" s="726">
        <f>+IF(AO354=0,0,AO394/AO354*100)</f>
        <v>0.53252040519956834</v>
      </c>
      <c r="AQ394" s="651"/>
      <c r="AR394" s="770">
        <v>1100.5210712298999</v>
      </c>
      <c r="AS394" s="726">
        <f>+IF(AR354=0,0,AR394/AR354*100)</f>
        <v>0.93103394669685702</v>
      </c>
      <c r="AT394" s="770">
        <v>54.814311355199997</v>
      </c>
      <c r="AU394" s="726">
        <f>+IF(AT354=0,0,AT394/AT354*100)</f>
        <v>0.52332643046293903</v>
      </c>
      <c r="AV394" s="770">
        <v>55.087579715799997</v>
      </c>
      <c r="AW394" s="726">
        <f>+IF(AV354=0,0,AV394/AV354*100)</f>
        <v>0.49707029576297423</v>
      </c>
      <c r="AX394" s="770">
        <v>45.855657125100002</v>
      </c>
      <c r="AY394" s="726">
        <f>+IF(AX354=0,0,AX394/AX354*100)</f>
        <v>0.36969818915936253</v>
      </c>
      <c r="AZ394" s="770">
        <f>+AT394+AV394+AX394</f>
        <v>155.7575481961</v>
      </c>
      <c r="BA394" s="726">
        <f>+IF(AZ354=0,0,AZ394/AZ354*100)</f>
        <v>0.45864730381789887</v>
      </c>
      <c r="BB394" s="770">
        <v>63.953459430400002</v>
      </c>
      <c r="BC394" s="726">
        <f>+IF(BB354=0,0,BB394/BB354*100)</f>
        <v>0.60834733826596876</v>
      </c>
      <c r="BD394" s="770">
        <v>66.927528510900004</v>
      </c>
      <c r="BE394" s="726">
        <f>+IF(BD354=0,0,BD394/BD354*100)</f>
        <v>0.82704963898640482</v>
      </c>
      <c r="BF394" s="770">
        <v>58.506196252500004</v>
      </c>
      <c r="BG394" s="726">
        <f>+IF(BF354=0,0,BF394/BF354*100)</f>
        <v>0.66136839737889508</v>
      </c>
      <c r="BH394" s="770">
        <f>+BB394+BD394+BF394</f>
        <v>189.38718419380001</v>
      </c>
      <c r="BI394" s="726">
        <f>+IF(BH354=0,0,BH394/BH354*100)</f>
        <v>0.68990462341464431</v>
      </c>
      <c r="BJ394" s="770">
        <f>+AZ394+BH394</f>
        <v>345.14473238990001</v>
      </c>
      <c r="BK394" s="726">
        <f>+IF(BJ354=0,0,BJ394/BJ354*100)</f>
        <v>0.56202049483292604</v>
      </c>
      <c r="BL394" s="770">
        <v>112.71447005970001</v>
      </c>
      <c r="BM394" s="726">
        <f>+IF(BL354=0,0,BL394/BL354*100)</f>
        <v>1.3843167547509541</v>
      </c>
      <c r="BN394" s="770">
        <v>139.94049917199999</v>
      </c>
      <c r="BO394" s="726">
        <f>+IF(BN354=0,0,BN394/BN354*100)</f>
        <v>2.5586271887606986</v>
      </c>
      <c r="BP394" s="770">
        <v>191.1742864496</v>
      </c>
      <c r="BQ394" s="726">
        <f>+IF(BP354=0,0,BP394/BP354*100)</f>
        <v>1.6265324524781739</v>
      </c>
      <c r="BR394" s="770">
        <f>+BL394+BN394+BP394</f>
        <v>443.82925568129997</v>
      </c>
      <c r="BS394" s="726">
        <f>+IF(BR354=0,0,BR394/BR354*100)</f>
        <v>1.7497640500345994</v>
      </c>
      <c r="BT394" s="770">
        <v>106.9920641934</v>
      </c>
      <c r="BU394" s="726">
        <f>+IF(BT354=0,0,BT394/BT354*100)</f>
        <v>0.98366254054769298</v>
      </c>
      <c r="BV394" s="770">
        <v>90.393223411999998</v>
      </c>
      <c r="BW394" s="726">
        <f>+IF(BV354=0,0,BV394/BV354*100)</f>
        <v>0.8851978543757435</v>
      </c>
      <c r="BX394" s="770">
        <v>114.1617955533</v>
      </c>
      <c r="BY394" s="726">
        <f>+IF(BX354=0,0,BX394/BX354*100)</f>
        <v>1.1041722225032202</v>
      </c>
      <c r="BZ394" s="770">
        <f>+BT394+BV394+BX394</f>
        <v>311.54708315869999</v>
      </c>
      <c r="CA394" s="726">
        <f>+IF(BZ354=0,0,BZ394/BZ354*100)</f>
        <v>0.99131436963430675</v>
      </c>
      <c r="CB394" s="770">
        <f>+BR394+BZ394</f>
        <v>755.37633884000002</v>
      </c>
      <c r="CC394" s="726">
        <f>+IF(CB354=0,0,CB394/CB354*100)</f>
        <v>1.3300572405794464</v>
      </c>
      <c r="CE394" s="770">
        <f t="shared" si="348"/>
        <v>2570.3321967211</v>
      </c>
      <c r="CF394" s="726">
        <f>+IF(CE354=0,0,CE394/CE354*100)</f>
        <v>1.3322854956662202</v>
      </c>
      <c r="CG394" s="770">
        <v>145.77851755029999</v>
      </c>
      <c r="CH394" s="726">
        <f>+IF(CG354=0,0,CG394/CG354*100)</f>
        <v>1.211114034520588</v>
      </c>
      <c r="CI394" s="770">
        <v>150.33492497729998</v>
      </c>
      <c r="CJ394" s="726">
        <f>+IF(CI354=0,0,CI394/CI354*100)</f>
        <v>1.2545210854386435</v>
      </c>
      <c r="CK394" s="770">
        <v>127.2320596898</v>
      </c>
      <c r="CL394" s="726">
        <f>+IF(CK354=0,0,CK394/CK354*100)</f>
        <v>1.0050200900709985</v>
      </c>
      <c r="CM394" s="770">
        <f>+CG394+CI394+CK394</f>
        <v>423.3455022174</v>
      </c>
      <c r="CN394" s="726">
        <f>+IF(CM354=0,0,CM394/CM354*100)</f>
        <v>1.1541641691714717</v>
      </c>
      <c r="CO394" s="770">
        <v>131.35826268</v>
      </c>
      <c r="CP394" s="726">
        <f>+IF(CO354=0,0,CO394/CO354*100)</f>
        <v>1.0518088609923604</v>
      </c>
      <c r="CQ394" s="770">
        <v>158.11182803189999</v>
      </c>
      <c r="CR394" s="726">
        <f>+IF(CQ354=0,0,CQ394/CQ354*100)</f>
        <v>1.1085120732717022</v>
      </c>
      <c r="CS394" s="770">
        <v>111.20425646039999</v>
      </c>
      <c r="CT394" s="726">
        <f>+IF(CS354=0,0,CS394/CS354*100)</f>
        <v>0.68400585439809991</v>
      </c>
      <c r="CU394" s="770">
        <f>+CO394+CQ394+CS394</f>
        <v>400.67434717229992</v>
      </c>
      <c r="CV394" s="726">
        <f>+IF(CU354=0,0,CU394/CU354*100)</f>
        <v>0.93158377765892364</v>
      </c>
      <c r="CW394" s="770">
        <f>+CM394+CU394</f>
        <v>824.01984938969986</v>
      </c>
      <c r="CX394" s="726">
        <f>+IF(CW354=0,0,CW394/CW354*100)</f>
        <v>1.0340336085054682</v>
      </c>
      <c r="CY394" s="770">
        <v>97.979979699899985</v>
      </c>
      <c r="CZ394" s="726">
        <f>+IF(CY354=0,0,CY394/CY354*100)</f>
        <v>0.61522254801420917</v>
      </c>
      <c r="DA394" s="770">
        <v>245.32596167079996</v>
      </c>
      <c r="DB394" s="726">
        <f>+IF(DA354=0,0,DA394/DA354*100)</f>
        <v>1.4880125888652311</v>
      </c>
      <c r="DC394" s="770">
        <v>370.09090489470003</v>
      </c>
      <c r="DD394" s="726">
        <f>+IF(DC354=0,0,DC394/DC354*100)</f>
        <v>2.107240449159328</v>
      </c>
      <c r="DE394" s="770">
        <f>+CY394+DA394+DC394</f>
        <v>713.39684626539997</v>
      </c>
      <c r="DF394" s="726">
        <f>+IF(DE354=0,0,DE394/DE354*100)</f>
        <v>1.4274907648054216</v>
      </c>
      <c r="DG394" s="770">
        <v>344.30516702200003</v>
      </c>
      <c r="DH394" s="726">
        <f>+IF(DG354=0,0,DG394/DG354*100)</f>
        <v>1.6464699778711838</v>
      </c>
      <c r="DI394" s="770">
        <v>344.30516702200003</v>
      </c>
      <c r="DJ394" s="726">
        <f>+IF(DI354=0,0,DI394/DI354*100)</f>
        <v>1.4931644699310065</v>
      </c>
      <c r="DK394" s="770">
        <v>344.30516702200003</v>
      </c>
      <c r="DL394" s="726">
        <f>+IF(DK354=0,0,DK394/DK354*100)</f>
        <v>1.7848320176917847</v>
      </c>
      <c r="DM394" s="770">
        <f>+DG394+DI394+DK394</f>
        <v>1032.9155010660002</v>
      </c>
      <c r="DN394" s="726">
        <f>+IF(DM354=0,0,DM394/DM354*100)</f>
        <v>1.6327815509439501</v>
      </c>
      <c r="DO394" s="770">
        <f>+DE394+DM394</f>
        <v>1746.3123473314001</v>
      </c>
      <c r="DP394" s="726">
        <f>+IF(DO354=0,0,DO394/DO354*100)</f>
        <v>1.5421790452388464</v>
      </c>
      <c r="DR394" s="770">
        <f t="shared" si="351"/>
        <v>4424.7586330943996</v>
      </c>
      <c r="DS394" s="726">
        <f>+IF(DR354=0,0,DR394/DR354*100)</f>
        <v>1.7802510663114439</v>
      </c>
      <c r="DT394" s="770">
        <v>368.7298860912</v>
      </c>
      <c r="DU394" s="726">
        <f>+IF(DT354=0,0,DT394/DT354*100)</f>
        <v>1.8216951216085358</v>
      </c>
      <c r="DV394" s="770">
        <v>368.7298860912</v>
      </c>
      <c r="DW394" s="726">
        <f>+IF(DV354=0,0,DV394/DV354*100)</f>
        <v>1.8219926394858528</v>
      </c>
      <c r="DX394" s="770">
        <v>368.7298860912</v>
      </c>
      <c r="DY394" s="726">
        <f>+IF(DX354=0,0,DX394/DX354*100)</f>
        <v>1.8158436114512799</v>
      </c>
      <c r="DZ394" s="770">
        <f>+DT394+DV394+DX394</f>
        <v>1106.1896582735999</v>
      </c>
      <c r="EA394" s="726">
        <f>+IF(DZ354=0,0,DZ394/DZ354*100)</f>
        <v>1.8198393815554756</v>
      </c>
      <c r="EB394" s="770">
        <v>368.7298860912</v>
      </c>
      <c r="EC394" s="726">
        <f>+IF(EB354=0,0,EB394/EB354*100)</f>
        <v>1.8216280427720413</v>
      </c>
      <c r="ED394" s="770">
        <v>368.7298860912</v>
      </c>
      <c r="EE394" s="726">
        <f>+IF(ED354=0,0,ED394/ED354*100)</f>
        <v>1.8322040665727835</v>
      </c>
      <c r="EF394" s="770">
        <v>368.7298860912</v>
      </c>
      <c r="EG394" s="726">
        <f>+IF(EF354=0,0,EF394/EF354*100)</f>
        <v>1.8322494936041533</v>
      </c>
      <c r="EH394" s="770">
        <f>+EB394+ED394+EF394</f>
        <v>1106.1896582735999</v>
      </c>
      <c r="EI394" s="726">
        <f>+IF(EH354=0,0,EH394/EH354*100)</f>
        <v>1.8286801903453023</v>
      </c>
      <c r="EJ394" s="770">
        <f>+DZ394+EH394</f>
        <v>2212.3793165471998</v>
      </c>
      <c r="EK394" s="726">
        <f>+IF(EJ354=0,0,EJ394/EJ354*100)</f>
        <v>1.8242490747703448</v>
      </c>
      <c r="EL394" s="770">
        <v>368.7298860912</v>
      </c>
      <c r="EM394" s="726">
        <f>+IF(EL354=0,0,EL394/EL354*100)</f>
        <v>1.7159473191271657</v>
      </c>
      <c r="EN394" s="770">
        <v>368.7298860912</v>
      </c>
      <c r="EO394" s="726">
        <f>+IF(EN354=0,0,EN394/EN354*100)</f>
        <v>1.7331593101500236</v>
      </c>
      <c r="EP394" s="770">
        <v>368.7298860912</v>
      </c>
      <c r="EQ394" s="726">
        <f>+IF(EP354=0,0,EP394/EP354*100)</f>
        <v>1.7320406608531842</v>
      </c>
      <c r="ER394" s="770">
        <f>+EL394+EN394+EP394</f>
        <v>1106.1896582735999</v>
      </c>
      <c r="ES394" s="726">
        <f>+IF(ER354=0,0,ER394/ER354*100)</f>
        <v>1.7270131799577451</v>
      </c>
      <c r="ET394" s="770">
        <v>368.7298860912</v>
      </c>
      <c r="EU394" s="726">
        <f>+IF(ET354=0,0,ET394/ET354*100)</f>
        <v>1.7411245366345287</v>
      </c>
      <c r="EV394" s="770">
        <v>368.7298860912</v>
      </c>
      <c r="EW394" s="726">
        <f>+IF(EV354=0,0,EV394/EV354*100)</f>
        <v>1.7647949326227379</v>
      </c>
      <c r="EX394" s="770">
        <v>368.7298860912</v>
      </c>
      <c r="EY394" s="726">
        <f>+IF(EX354=0,0,EX394/EX354*100)</f>
        <v>1.7436333546485125</v>
      </c>
      <c r="EZ394" s="770">
        <f>+ET394+EV394+EX394</f>
        <v>1106.1896582735999</v>
      </c>
      <c r="FA394" s="726">
        <f>+IF(EZ354=0,0,EZ394/EZ354*100)</f>
        <v>1.749786793456495</v>
      </c>
      <c r="FB394" s="770">
        <f>+ER394+EZ394</f>
        <v>2212.3793165471998</v>
      </c>
      <c r="FC394" s="726">
        <f>+IF(FB354=0,0,FB394/FB354*100)</f>
        <v>1.7383254012440859</v>
      </c>
      <c r="FD394" s="770">
        <v>46.584710545700005</v>
      </c>
      <c r="FE394" s="726">
        <f>+IF(FD354=0,0,FD394/FD354*100)</f>
        <v>2.4709390287726452E-2</v>
      </c>
      <c r="FF394" s="770">
        <v>46.584710545700005</v>
      </c>
      <c r="FG394" s="726">
        <f>+IF(FF354=0,0,FF394/FF354*100)</f>
        <v>2.3735721751998447E-2</v>
      </c>
      <c r="FH394" s="770">
        <v>46.584710545700005</v>
      </c>
      <c r="FI394" s="726">
        <f>+IF(FH354=0,0,FH394/FH354*100)</f>
        <v>2.7893853206191161E-2</v>
      </c>
      <c r="FJ394" s="770">
        <v>46.584710545700005</v>
      </c>
      <c r="FK394" s="726">
        <f>+IF(FJ354=0,0,FJ394/FJ354*100)</f>
        <v>1.9522888446205672E-2</v>
      </c>
    </row>
    <row r="395" spans="2:167" s="648" customFormat="1" ht="13.5" customHeight="1">
      <c r="B395" s="769"/>
      <c r="C395" s="769" t="s">
        <v>4824</v>
      </c>
      <c r="E395" s="772">
        <f t="shared" si="340"/>
        <v>727.27502033158009</v>
      </c>
      <c r="F395" s="737">
        <f>+IF(E354=0,0,E395/E354*100)</f>
        <v>0.8152989485726474</v>
      </c>
      <c r="G395" s="772">
        <v>97.556421227657452</v>
      </c>
      <c r="H395" s="737">
        <f>+IF(G354=0,0,G395/G354*100)</f>
        <v>2.4459977085747262</v>
      </c>
      <c r="I395" s="772">
        <v>61.114687889056796</v>
      </c>
      <c r="J395" s="737">
        <f>+IF(I354=0,0,I395/I354*100)</f>
        <v>0.99556235438628926</v>
      </c>
      <c r="K395" s="772">
        <v>55.546777486128327</v>
      </c>
      <c r="L395" s="737">
        <f>+IF(K354=0,0,K395/K354*100)</f>
        <v>0.66526668031829717</v>
      </c>
      <c r="M395" s="772">
        <f>+G395+I395+K395</f>
        <v>214.21788660284258</v>
      </c>
      <c r="N395" s="737">
        <f>+IF(M354=0,0,M395/M354*100)</f>
        <v>1.1593965599909959</v>
      </c>
      <c r="O395" s="772">
        <v>70.958098993223302</v>
      </c>
      <c r="P395" s="737">
        <f>+IF(O354=0,0,O395/O354*100)</f>
        <v>2.5601053010906805</v>
      </c>
      <c r="Q395" s="772">
        <v>80.005807919919178</v>
      </c>
      <c r="R395" s="737">
        <f>+IF(Q354=0,0,Q395/Q354*100)</f>
        <v>1.9749584263133577</v>
      </c>
      <c r="S395" s="772">
        <v>59.221739528604644</v>
      </c>
      <c r="T395" s="737">
        <f>+IF(S354=0,0,S395/S354*100)</f>
        <v>0.8908923860247201</v>
      </c>
      <c r="U395" s="772">
        <f>+O395+Q395+S395</f>
        <v>210.18564644174711</v>
      </c>
      <c r="V395" s="737">
        <f>+IF(U354=0,0,U395/U354*100)</f>
        <v>1.5603795295713212</v>
      </c>
      <c r="W395" s="772">
        <f>+M395+U395</f>
        <v>424.40353304458972</v>
      </c>
      <c r="X395" s="737">
        <f>+IF(W354=0,0,W395/W354*100)</f>
        <v>1.3284682648435999</v>
      </c>
      <c r="Y395" s="772">
        <v>40.067032463552238</v>
      </c>
      <c r="Z395" s="737">
        <f>+IF(Y354=0,0,Y395/Y354*100)</f>
        <v>0.50434711758254902</v>
      </c>
      <c r="AA395" s="772">
        <v>63.44868519487391</v>
      </c>
      <c r="AB395" s="737">
        <f>+IF(AA354=0,0,AA395/AA354*100)</f>
        <v>0.66760759632068079</v>
      </c>
      <c r="AC395" s="772">
        <v>47.23776523254535</v>
      </c>
      <c r="AD395" s="737">
        <f>+IF(AC354=0,0,AC395/AC354*100)</f>
        <v>0.44617563145721389</v>
      </c>
      <c r="AE395" s="772">
        <f>+Y395+AA395+AC395</f>
        <v>150.7534828909715</v>
      </c>
      <c r="AF395" s="737">
        <f>+IF(AE354=0,0,AE395/AE354*100)</f>
        <v>0.53772385387760879</v>
      </c>
      <c r="AG395" s="772">
        <v>34.76868083740365</v>
      </c>
      <c r="AH395" s="737">
        <f>+IF(AG354=0,0,AG395/AG354*100)</f>
        <v>0.34035471970834758</v>
      </c>
      <c r="AI395" s="772">
        <v>61.637599844115243</v>
      </c>
      <c r="AJ395" s="737">
        <f>+IF(AI354=0,0,AI395/AI354*100)</f>
        <v>0.62846416075797384</v>
      </c>
      <c r="AK395" s="772">
        <v>55.711723714500003</v>
      </c>
      <c r="AL395" s="737">
        <f>+IF(AK354=0,0,AK395/AK354*100)</f>
        <v>0.60568851276518532</v>
      </c>
      <c r="AM395" s="772">
        <f>+AG395+AI395+AK395</f>
        <v>152.1180043960189</v>
      </c>
      <c r="AN395" s="737">
        <f>+IF(AM354=0,0,AM395/AM354*100)</f>
        <v>0.52057479522661154</v>
      </c>
      <c r="AO395" s="772">
        <f>+AE395+AM395</f>
        <v>302.87148728699037</v>
      </c>
      <c r="AP395" s="737">
        <f>+IF(AO354=0,0,AO395/AO354*100)</f>
        <v>0.52897176202970309</v>
      </c>
      <c r="AQ395" s="651"/>
      <c r="AR395" s="772">
        <v>1190.5312715271998</v>
      </c>
      <c r="AS395" s="737">
        <f>+IF(AR354=0,0,AR395/AR354*100)</f>
        <v>1.0071820134777276</v>
      </c>
      <c r="AT395" s="772">
        <v>54.916050889600001</v>
      </c>
      <c r="AU395" s="737">
        <f>+IF(AT354=0,0,AT395/AT354*100)</f>
        <v>0.52429776415405305</v>
      </c>
      <c r="AV395" s="772">
        <v>45.923841117900004</v>
      </c>
      <c r="AW395" s="737">
        <f>+IF(AV354=0,0,AV395/AV354*100)</f>
        <v>0.41438337652178858</v>
      </c>
      <c r="AX395" s="772">
        <v>63.950412057600005</v>
      </c>
      <c r="AY395" s="737">
        <f>+IF(AX354=0,0,AX395/AX354*100)</f>
        <v>0.5155820026565201</v>
      </c>
      <c r="AZ395" s="772">
        <f>+AT395+AV395+AX395</f>
        <v>164.7903040651</v>
      </c>
      <c r="BA395" s="737">
        <f>+IF(AZ354=0,0,AZ395/AZ354*100)</f>
        <v>0.48524536711141103</v>
      </c>
      <c r="BB395" s="772">
        <v>66.365251230300004</v>
      </c>
      <c r="BC395" s="737">
        <f>+IF(BB354=0,0,BB395/BB354*100)</f>
        <v>0.63128913273633047</v>
      </c>
      <c r="BD395" s="772">
        <v>58.604241342500003</v>
      </c>
      <c r="BE395" s="737">
        <f>+IF(BD354=0,0,BD395/BD354*100)</f>
        <v>0.72419552497733464</v>
      </c>
      <c r="BF395" s="772">
        <v>113.13760038930002</v>
      </c>
      <c r="BG395" s="737">
        <f>+IF(BF354=0,0,BF395/BF354*100)</f>
        <v>1.2789351939721747</v>
      </c>
      <c r="BH395" s="772">
        <f>+BB395+BD395+BF395</f>
        <v>238.10709296210001</v>
      </c>
      <c r="BI395" s="737">
        <f>+IF(BH354=0,0,BH395/BH354*100)</f>
        <v>0.86738279045468314</v>
      </c>
      <c r="BJ395" s="772">
        <f>+AZ395+BH395</f>
        <v>402.89739702719999</v>
      </c>
      <c r="BK395" s="737">
        <f>+IF(BJ354=0,0,BJ395/BJ354*100)</f>
        <v>0.65606272729761927</v>
      </c>
      <c r="BL395" s="772">
        <v>139.65956652850002</v>
      </c>
      <c r="BM395" s="737">
        <f>+IF(BL354=0,0,BL395/BL354*100)</f>
        <v>1.7152463015995898</v>
      </c>
      <c r="BN395" s="772">
        <v>190.9022708816</v>
      </c>
      <c r="BO395" s="737">
        <f>+IF(BN354=0,0,BN395/BN354*100)</f>
        <v>3.4903958722733543</v>
      </c>
      <c r="BP395" s="772">
        <v>107.2448796132</v>
      </c>
      <c r="BQ395" s="737">
        <f>+IF(BP354=0,0,BP395/BP354*100)</f>
        <v>0.91245156601629207</v>
      </c>
      <c r="BR395" s="772">
        <f>+BL395+BN395+BP395</f>
        <v>437.8067170233</v>
      </c>
      <c r="BS395" s="737">
        <f>+IF(BR354=0,0,BR395/BR354*100)</f>
        <v>1.7260206363257948</v>
      </c>
      <c r="BT395" s="772">
        <v>91.011516541999995</v>
      </c>
      <c r="BU395" s="737">
        <f>+IF(BT354=0,0,BT395/BT354*100)</f>
        <v>0.83674074573396806</v>
      </c>
      <c r="BV395" s="772">
        <v>114.242506917</v>
      </c>
      <c r="BW395" s="737">
        <f>+IF(BV354=0,0,BV395/BV354*100)</f>
        <v>1.1187478240543578</v>
      </c>
      <c r="BX395" s="772">
        <v>144.5731340177</v>
      </c>
      <c r="BY395" s="737">
        <f>+IF(BX354=0,0,BX395/BX354*100)</f>
        <v>1.3983105112257084</v>
      </c>
      <c r="BZ395" s="772">
        <f>+BT395+BV395+BX395</f>
        <v>349.82715747669999</v>
      </c>
      <c r="CA395" s="737">
        <f>+IF(BZ354=0,0,BZ395/BZ354*100)</f>
        <v>1.1131180705624657</v>
      </c>
      <c r="CB395" s="772">
        <f>+BR395+BZ395</f>
        <v>787.63387450000005</v>
      </c>
      <c r="CC395" s="737">
        <f>+IF(CB354=0,0,CB395/CB354*100)</f>
        <v>1.386855907233103</v>
      </c>
      <c r="CE395" s="772">
        <f t="shared" si="348"/>
        <v>2769.1206116142002</v>
      </c>
      <c r="CF395" s="737">
        <f>+IF(CE354=0,0,CE395/CE354*100)</f>
        <v>1.4353238975531082</v>
      </c>
      <c r="CG395" s="772">
        <v>150.17387767869999</v>
      </c>
      <c r="CH395" s="737">
        <f>+IF(CG354=0,0,CG395/CG354*100)</f>
        <v>1.2476302676921915</v>
      </c>
      <c r="CI395" s="772">
        <v>128.69295584879998</v>
      </c>
      <c r="CJ395" s="737">
        <f>+IF(CI354=0,0,CI395/CI354*100)</f>
        <v>1.073922288411173</v>
      </c>
      <c r="CK395" s="772">
        <v>131.1566921118</v>
      </c>
      <c r="CL395" s="737">
        <f>+IF(CK354=0,0,CK395/CK354*100)</f>
        <v>1.0360211949801741</v>
      </c>
      <c r="CM395" s="772">
        <f>+CG395+CI395+CK395</f>
        <v>410.02352563929998</v>
      </c>
      <c r="CN395" s="737">
        <f>+IF(CM354=0,0,CM395/CM354*100)</f>
        <v>1.1178445485579316</v>
      </c>
      <c r="CO395" s="772">
        <v>158.028860928</v>
      </c>
      <c r="CP395" s="737">
        <f>+IF(CO354=0,0,CO395/CO354*100)</f>
        <v>1.265365062124159</v>
      </c>
      <c r="CQ395" s="772">
        <v>111.06010612439999</v>
      </c>
      <c r="CR395" s="737">
        <f>+IF(CQ354=0,0,CQ395/CQ354*100)</f>
        <v>0.77863541286041826</v>
      </c>
      <c r="CS395" s="772">
        <v>98.361644211399977</v>
      </c>
      <c r="CT395" s="737">
        <f>+IF(CS354=0,0,CS395/CS354*100)</f>
        <v>0.60501227768002797</v>
      </c>
      <c r="CU395" s="772">
        <f>+CO395+CQ395+CS395</f>
        <v>367.45061126379994</v>
      </c>
      <c r="CV395" s="737">
        <f>+IF(CU354=0,0,CU395/CU354*100)</f>
        <v>0.85433727155237393</v>
      </c>
      <c r="CW395" s="772">
        <f>+CM395+CU395</f>
        <v>777.47413690309986</v>
      </c>
      <c r="CX395" s="737">
        <f>+IF(CW354=0,0,CW395/CW354*100)</f>
        <v>0.9756250263837829</v>
      </c>
      <c r="CY395" s="772">
        <v>245.20030947239997</v>
      </c>
      <c r="CZ395" s="737">
        <f>+IF(CY354=0,0,CY395/CY354*100)</f>
        <v>1.5396283978576546</v>
      </c>
      <c r="DA395" s="772">
        <v>369.22549715069999</v>
      </c>
      <c r="DB395" s="737">
        <f>+IF(DA354=0,0,DA395/DA354*100)</f>
        <v>2.2395191448490679</v>
      </c>
      <c r="DC395" s="772">
        <v>344.30516702200003</v>
      </c>
      <c r="DD395" s="737">
        <f>+IF(DC354=0,0,DC395/DC354*100)</f>
        <v>1.9604204405124437</v>
      </c>
      <c r="DE395" s="772">
        <f>+CY395+DA395+DC395</f>
        <v>958.73097364509999</v>
      </c>
      <c r="DF395" s="737">
        <f>+IF(DE354=0,0,DE395/DE354*100)</f>
        <v>1.9183987397417612</v>
      </c>
      <c r="DG395" s="772">
        <v>344.30516702200003</v>
      </c>
      <c r="DH395" s="737">
        <f>+IF(DG354=0,0,DG395/DG354*100)</f>
        <v>1.6464699778711838</v>
      </c>
      <c r="DI395" s="772">
        <v>344.30516702200003</v>
      </c>
      <c r="DJ395" s="737">
        <f>+IF(DI354=0,0,DI395/DI354*100)</f>
        <v>1.4931644699310065</v>
      </c>
      <c r="DK395" s="772">
        <v>344.30516702200003</v>
      </c>
      <c r="DL395" s="737">
        <f>+IF(DK354=0,0,DK395/DK354*100)</f>
        <v>1.7848320176917847</v>
      </c>
      <c r="DM395" s="772">
        <f>+DG395+DI395+DK395</f>
        <v>1032.9155010660002</v>
      </c>
      <c r="DN395" s="737">
        <f>+IF(DM354=0,0,DM395/DM354*100)</f>
        <v>1.6327815509439501</v>
      </c>
      <c r="DO395" s="772">
        <f>+DE395+DM395</f>
        <v>1991.6464747111002</v>
      </c>
      <c r="DP395" s="737">
        <f>+IF(DO354=0,0,DO395/DO354*100)</f>
        <v>1.7588351038786996</v>
      </c>
      <c r="DR395" s="772">
        <f t="shared" si="351"/>
        <v>4424.7586330943996</v>
      </c>
      <c r="DS395" s="737">
        <f>+IF(DR354=0,0,DR395/DR354*100)</f>
        <v>1.7802510663114439</v>
      </c>
      <c r="DT395" s="772">
        <v>368.7298860912</v>
      </c>
      <c r="DU395" s="737">
        <f>+IF(DT354=0,0,DT395/DT354*100)</f>
        <v>1.8216951216085358</v>
      </c>
      <c r="DV395" s="772">
        <v>368.7298860912</v>
      </c>
      <c r="DW395" s="737">
        <f>+IF(DV354=0,0,DV395/DV354*100)</f>
        <v>1.8219926394858528</v>
      </c>
      <c r="DX395" s="772">
        <v>368.7298860912</v>
      </c>
      <c r="DY395" s="737">
        <f>+IF(DX354=0,0,DX395/DX354*100)</f>
        <v>1.8158436114512799</v>
      </c>
      <c r="DZ395" s="772">
        <f>+DT395+DV395+DX395</f>
        <v>1106.1896582735999</v>
      </c>
      <c r="EA395" s="737">
        <f>+IF(DZ354=0,0,DZ395/DZ354*100)</f>
        <v>1.8198393815554756</v>
      </c>
      <c r="EB395" s="772">
        <v>368.7298860912</v>
      </c>
      <c r="EC395" s="737">
        <f>+IF(EB354=0,0,EB395/EB354*100)</f>
        <v>1.8216280427720413</v>
      </c>
      <c r="ED395" s="772">
        <v>368.7298860912</v>
      </c>
      <c r="EE395" s="737">
        <f>+IF(ED354=0,0,ED395/ED354*100)</f>
        <v>1.8322040665727835</v>
      </c>
      <c r="EF395" s="772">
        <v>368.7298860912</v>
      </c>
      <c r="EG395" s="737">
        <f>+IF(EF354=0,0,EF395/EF354*100)</f>
        <v>1.8322494936041533</v>
      </c>
      <c r="EH395" s="772">
        <f>+EB395+ED395+EF395</f>
        <v>1106.1896582735999</v>
      </c>
      <c r="EI395" s="737">
        <f>+IF(EH354=0,0,EH395/EH354*100)</f>
        <v>1.8286801903453023</v>
      </c>
      <c r="EJ395" s="772">
        <f>+DZ395+EH395</f>
        <v>2212.3793165471998</v>
      </c>
      <c r="EK395" s="737">
        <f>+IF(EJ354=0,0,EJ395/EJ354*100)</f>
        <v>1.8242490747703448</v>
      </c>
      <c r="EL395" s="772">
        <v>368.7298860912</v>
      </c>
      <c r="EM395" s="737">
        <f>+IF(EL354=0,0,EL395/EL354*100)</f>
        <v>1.7159473191271657</v>
      </c>
      <c r="EN395" s="772">
        <v>368.7298860912</v>
      </c>
      <c r="EO395" s="737">
        <f>+IF(EN354=0,0,EN395/EN354*100)</f>
        <v>1.7331593101500236</v>
      </c>
      <c r="EP395" s="772">
        <v>368.7298860912</v>
      </c>
      <c r="EQ395" s="737">
        <f>+IF(EP354=0,0,EP395/EP354*100)</f>
        <v>1.7320406608531842</v>
      </c>
      <c r="ER395" s="772">
        <f>+EL395+EN395+EP395</f>
        <v>1106.1896582735999</v>
      </c>
      <c r="ES395" s="737">
        <f>+IF(ER354=0,0,ER395/ER354*100)</f>
        <v>1.7270131799577451</v>
      </c>
      <c r="ET395" s="772">
        <v>368.7298860912</v>
      </c>
      <c r="EU395" s="737">
        <f>+IF(ET354=0,0,ET395/ET354*100)</f>
        <v>1.7411245366345287</v>
      </c>
      <c r="EV395" s="772">
        <v>368.7298860912</v>
      </c>
      <c r="EW395" s="737">
        <f>+IF(EV354=0,0,EV395/EV354*100)</f>
        <v>1.7647949326227379</v>
      </c>
      <c r="EX395" s="772">
        <v>368.7298860912</v>
      </c>
      <c r="EY395" s="737">
        <f>+IF(EX354=0,0,EX395/EX354*100)</f>
        <v>1.7436333546485125</v>
      </c>
      <c r="EZ395" s="772">
        <f>+ET395+EV395+EX395</f>
        <v>1106.1896582735999</v>
      </c>
      <c r="FA395" s="737">
        <f>+IF(EZ354=0,0,EZ395/EZ354*100)</f>
        <v>1.749786793456495</v>
      </c>
      <c r="FB395" s="772">
        <f>+ER395+EZ395</f>
        <v>2212.3793165471998</v>
      </c>
      <c r="FC395" s="737">
        <f>+IF(FB354=0,0,FB395/FB354*100)</f>
        <v>1.7383254012440859</v>
      </c>
      <c r="FD395" s="772">
        <v>46.584710545700005</v>
      </c>
      <c r="FE395" s="737">
        <f>+IF(FD354=0,0,FD395/FD354*100)</f>
        <v>2.4709390287726452E-2</v>
      </c>
      <c r="FF395" s="772">
        <v>46.584710545700005</v>
      </c>
      <c r="FG395" s="737">
        <f>+IF(FF354=0,0,FF395/FF354*100)</f>
        <v>2.3735721751998447E-2</v>
      </c>
      <c r="FH395" s="772">
        <v>46.584710545700005</v>
      </c>
      <c r="FI395" s="737">
        <f>+IF(FH354=0,0,FH395/FH354*100)</f>
        <v>2.7893853206191161E-2</v>
      </c>
      <c r="FJ395" s="772">
        <v>46.584710545700005</v>
      </c>
      <c r="FK395" s="737">
        <f>+IF(FJ354=0,0,FJ395/FJ354*100)</f>
        <v>1.9522888446205672E-2</v>
      </c>
    </row>
    <row r="396" spans="2:167" s="648" customFormat="1" ht="13.5" customHeight="1">
      <c r="B396" s="784"/>
      <c r="C396" s="784" t="s">
        <v>4825</v>
      </c>
      <c r="D396" s="788"/>
      <c r="E396" s="785">
        <f t="shared" si="340"/>
        <v>4.1382467120339292</v>
      </c>
      <c r="F396" s="786">
        <f>+IF(E354=0,0,E396/E354*100)</f>
        <v>4.6391091388196474E-3</v>
      </c>
      <c r="G396" s="785">
        <v>0.82848044249999986</v>
      </c>
      <c r="H396" s="786">
        <f>+IF(G354=0,0,G396/G354*100)</f>
        <v>2.0772197651910879E-2</v>
      </c>
      <c r="I396" s="785">
        <v>0</v>
      </c>
      <c r="J396" s="786">
        <f>+IF(I354=0,0,I396/I354*100)</f>
        <v>0</v>
      </c>
      <c r="K396" s="785">
        <v>0</v>
      </c>
      <c r="L396" s="786">
        <f>+IF(K354=0,0,K396/K354*100)</f>
        <v>0</v>
      </c>
      <c r="M396" s="785">
        <f>+G396+I396+K396</f>
        <v>0.82848044249999986</v>
      </c>
      <c r="N396" s="786">
        <f>+IF(M354=0,0,M396/M354*100)</f>
        <v>4.4839270440341084E-3</v>
      </c>
      <c r="O396" s="785">
        <v>0.51416547784235422</v>
      </c>
      <c r="P396" s="786">
        <f>+IF(O354=0,0,O396/O354*100)</f>
        <v>1.8550634587712757E-2</v>
      </c>
      <c r="Q396" s="785">
        <v>3.2260692406564886E-2</v>
      </c>
      <c r="R396" s="786">
        <f>+IF(Q354=0,0,Q396/Q354*100)</f>
        <v>7.9636126380752193E-4</v>
      </c>
      <c r="S396" s="785">
        <v>8.4254314975507019E-2</v>
      </c>
      <c r="T396" s="786">
        <f>+IF(S354=0,0,S396/S354*100)</f>
        <v>1.2674657701527382E-3</v>
      </c>
      <c r="U396" s="785">
        <f>+O396+Q396+S396</f>
        <v>0.63068048522442621</v>
      </c>
      <c r="V396" s="786">
        <f>+IF(U354=0,0,U396/U354*100)</f>
        <v>4.6820557707162279E-3</v>
      </c>
      <c r="W396" s="785">
        <f>+M396+U396</f>
        <v>1.459160927724426</v>
      </c>
      <c r="X396" s="786">
        <f>+IF(W354=0,0,W396/W354*100)</f>
        <v>4.5674666557923857E-3</v>
      </c>
      <c r="Y396" s="785">
        <v>0.74652488307259446</v>
      </c>
      <c r="Z396" s="786">
        <f>+IF(Y354=0,0,Y396/Y354*100)</f>
        <v>9.3969443163481117E-3</v>
      </c>
      <c r="AA396" s="785">
        <v>0.14353332220296283</v>
      </c>
      <c r="AB396" s="786">
        <f>+IF(AA354=0,0,AA396/AA354*100)</f>
        <v>1.5102588167671526E-3</v>
      </c>
      <c r="AC396" s="785">
        <v>0.13796450891907103</v>
      </c>
      <c r="AD396" s="786">
        <f>+IF(AC354=0,0,AC396/AC354*100)</f>
        <v>1.3031184177028023E-3</v>
      </c>
      <c r="AE396" s="785">
        <f>+Y396+AA396+AC396</f>
        <v>1.0280227141946283</v>
      </c>
      <c r="AF396" s="786">
        <f>+IF(AE354=0,0,AE396/AE354*100)</f>
        <v>3.6668627825351646E-3</v>
      </c>
      <c r="AG396" s="785">
        <v>0.40267190555077625</v>
      </c>
      <c r="AH396" s="786">
        <f>+IF(AG354=0,0,AG396/AG354*100)</f>
        <v>3.9418028020413946E-3</v>
      </c>
      <c r="AI396" s="785">
        <v>0.67223301936409918</v>
      </c>
      <c r="AJ396" s="786">
        <f>+IF(AI354=0,0,AI396/AI354*100)</f>
        <v>6.8541663110977293E-3</v>
      </c>
      <c r="AK396" s="785">
        <v>0.57615814520000008</v>
      </c>
      <c r="AL396" s="786">
        <f>+IF(AK354=0,0,AK396/AK354*100)</f>
        <v>6.2638946852924104E-3</v>
      </c>
      <c r="AM396" s="785">
        <f>+AG396+AI396+AK396</f>
        <v>1.6510630701148754</v>
      </c>
      <c r="AN396" s="786">
        <f>+IF(AM354=0,0,AM396/AM354*100)</f>
        <v>5.6502307076923891E-3</v>
      </c>
      <c r="AO396" s="785">
        <f>+AE396+AM396</f>
        <v>2.6790857843095037</v>
      </c>
      <c r="AP396" s="786">
        <f>+IF(AO354=0,0,AO396/AO354*100)</f>
        <v>4.6790826718266674E-3</v>
      </c>
      <c r="AQ396" s="651"/>
      <c r="AR396" s="785">
        <v>10.534633554799999</v>
      </c>
      <c r="AS396" s="786">
        <f>+IF(AR354=0,0,AR396/AR354*100)</f>
        <v>8.9122341333904929E-3</v>
      </c>
      <c r="AT396" s="785">
        <v>-0.50714734080000001</v>
      </c>
      <c r="AU396" s="786">
        <f>+IF(AT354=0,0,AT396/AT354*100)</f>
        <v>-4.8418670419811448E-3</v>
      </c>
      <c r="AV396" s="785">
        <v>0.35181865369999998</v>
      </c>
      <c r="AW396" s="786">
        <f>+IF(AV354=0,0,AV396/AV354*100)</f>
        <v>3.1745559189893476E-3</v>
      </c>
      <c r="AX396" s="785">
        <v>2.5752699891000002</v>
      </c>
      <c r="AY396" s="786">
        <f>+IF(AX354=0,0,AX396/AX354*100)</f>
        <v>2.0762381596001283E-2</v>
      </c>
      <c r="AZ396" s="785">
        <f>+AT396+AV396+AX396</f>
        <v>2.4199413020000002</v>
      </c>
      <c r="BA396" s="786">
        <f>+IF(AZ354=0,0,AZ396/AZ354*100)</f>
        <v>7.1258155152937007E-3</v>
      </c>
      <c r="BB396" s="785">
        <v>-1.6956914194000001</v>
      </c>
      <c r="BC396" s="786">
        <f>+IF(BB354=0,0,BB396/BB354*100)</f>
        <v>-1.6130000952256234E-2</v>
      </c>
      <c r="BD396" s="785">
        <v>-1.2127722965000001</v>
      </c>
      <c r="BE396" s="786">
        <f>+IF(BD354=0,0,BD396/BD354*100)</f>
        <v>-1.4986701471124591E-2</v>
      </c>
      <c r="BF396" s="785">
        <v>1.1071447393</v>
      </c>
      <c r="BG396" s="786">
        <f>+IF(BF354=0,0,BF396/BF354*100)</f>
        <v>1.2515435779437244E-2</v>
      </c>
      <c r="BH396" s="785">
        <f>+BB396+BD396+BF396</f>
        <v>-1.8013189766</v>
      </c>
      <c r="BI396" s="786">
        <f>+IF(BH354=0,0,BH396/BH354*100)</f>
        <v>-6.5618922182674238E-3</v>
      </c>
      <c r="BJ396" s="785">
        <f>+AZ396+BH396</f>
        <v>0.61862232540000028</v>
      </c>
      <c r="BK396" s="786">
        <f>+IF(BJ354=0,0,BJ396/BJ354*100)</f>
        <v>1.0073409581787889E-3</v>
      </c>
      <c r="BL396" s="785">
        <v>-0.44355600000000001</v>
      </c>
      <c r="BM396" s="786">
        <f>+IF(BL354=0,0,BL396/BL354*100)</f>
        <v>-5.4475880705032211E-3</v>
      </c>
      <c r="BN396" s="785">
        <v>-0.83416940480000001</v>
      </c>
      <c r="BO396" s="786">
        <f>+IF(BN354=0,0,BN396/BN354*100)</f>
        <v>-1.5251685764892975E-2</v>
      </c>
      <c r="BP396" s="785">
        <v>1.0589219072</v>
      </c>
      <c r="BQ396" s="786">
        <f>+IF(BP354=0,0,BP396/BP354*100)</f>
        <v>9.0094273591284288E-3</v>
      </c>
      <c r="BR396" s="785">
        <f>+BL396+BN396+BP396</f>
        <v>-0.21880349759999995</v>
      </c>
      <c r="BS396" s="786">
        <f>+IF(BR354=0,0,BR396/BR354*100)</f>
        <v>-8.6261662389652762E-4</v>
      </c>
      <c r="BT396" s="785">
        <v>0.81311681079999998</v>
      </c>
      <c r="BU396" s="786">
        <f>+IF(BT354=0,0,BT396/BT354*100)</f>
        <v>7.4756249811928103E-3</v>
      </c>
      <c r="BV396" s="785">
        <v>2.7443848077999995</v>
      </c>
      <c r="BW396" s="786">
        <f>+IF(BV354=0,0,BV396/BV354*100)</f>
        <v>2.6875062662312869E-2</v>
      </c>
      <c r="BX396" s="785">
        <v>6.5773131084000003</v>
      </c>
      <c r="BY396" s="786">
        <f>+IF(BX354=0,0,BX396/BX354*100)</f>
        <v>6.3615734123688303E-2</v>
      </c>
      <c r="BZ396" s="785">
        <f>+BT396+BV396+BX396</f>
        <v>10.134814727</v>
      </c>
      <c r="CA396" s="786">
        <f>+IF(BZ354=0,0,BZ396/BZ354*100)</f>
        <v>3.2248054998925239E-2</v>
      </c>
      <c r="CB396" s="785">
        <f>+BR396+BZ396</f>
        <v>9.9160112294000005</v>
      </c>
      <c r="CC396" s="786">
        <f>+IF(CB354=0,0,CB396/CB354*100)</f>
        <v>1.7459988955418112E-2</v>
      </c>
      <c r="CE396" s="785">
        <f t="shared" si="348"/>
        <v>25.192237343000002</v>
      </c>
      <c r="CF396" s="786">
        <f>+IF(CE354=0,0,CE396/CE354*100)</f>
        <v>1.3057943427808869E-2</v>
      </c>
      <c r="CG396" s="785">
        <v>0.34639742399999995</v>
      </c>
      <c r="CH396" s="786">
        <f>+IF(CG354=0,0,CG396/CG354*100)</f>
        <v>2.8778367950094124E-3</v>
      </c>
      <c r="CI396" s="785">
        <v>2.5751866149999998</v>
      </c>
      <c r="CJ396" s="786">
        <f>+IF(CI354=0,0,CI396/CI354*100)</f>
        <v>2.1489523528512609E-2</v>
      </c>
      <c r="CK396" s="785">
        <v>10.275157791</v>
      </c>
      <c r="CL396" s="786">
        <f>+IF(CK354=0,0,CK396/CK354*100)</f>
        <v>8.1164606104639048E-2</v>
      </c>
      <c r="CM396" s="785">
        <f>+CG396+CI396+CK396</f>
        <v>13.196741830000001</v>
      </c>
      <c r="CN396" s="786">
        <f>+IF(CM354=0,0,CM396/CM354*100)</f>
        <v>3.5978193910681251E-2</v>
      </c>
      <c r="CO396" s="785">
        <v>11.992104121600001</v>
      </c>
      <c r="CP396" s="786">
        <f>+IF(CO354=0,0,CO396/CO354*100)</f>
        <v>9.6022900422862739E-2</v>
      </c>
      <c r="CQ396" s="785">
        <v>1.1069686384999999</v>
      </c>
      <c r="CR396" s="786">
        <f>+IF(CQ354=0,0,CQ396/CQ354*100)</f>
        <v>7.7608874414051808E-3</v>
      </c>
      <c r="CS396" s="785">
        <v>3.9187788530000005</v>
      </c>
      <c r="CT396" s="786">
        <f>+IF(CS354=0,0,CS396/CS354*100)</f>
        <v>2.4104002516288487E-2</v>
      </c>
      <c r="CU396" s="785">
        <f>+CO396+CQ396+CS396</f>
        <v>17.017851613099999</v>
      </c>
      <c r="CV396" s="786">
        <f>+IF(CU354=0,0,CU396/CU354*100)</f>
        <v>3.9567181191545765E-2</v>
      </c>
      <c r="CW396" s="785">
        <f>+CM396+CU396</f>
        <v>30.2145934431</v>
      </c>
      <c r="CX396" s="786">
        <f>+IF(CW354=0,0,CW396/CW354*100)</f>
        <v>3.7915233608309347E-2</v>
      </c>
      <c r="CY396" s="785">
        <v>5.4473045789000007</v>
      </c>
      <c r="CZ396" s="786">
        <f>+IF(CY354=0,0,CY396/CY354*100)</f>
        <v>3.4203973231112517E-2</v>
      </c>
      <c r="DA396" s="785">
        <v>-6.1748804431999993</v>
      </c>
      <c r="DB396" s="786">
        <f>+IF(DA354=0,0,DA396/DA354*100)</f>
        <v>-3.7453434490349574E-2</v>
      </c>
      <c r="DC396" s="785">
        <v>-4.2947802358000002</v>
      </c>
      <c r="DD396" s="786">
        <f>+IF(DC354=0,0,DC396/DC354*100)</f>
        <v>-2.44538153016832E-2</v>
      </c>
      <c r="DE396" s="785">
        <f>+CY396+DA396+DC396</f>
        <v>-5.0223561000999988</v>
      </c>
      <c r="DF396" s="786">
        <f>+IF(DE354=0,0,DE396/DE354*100)</f>
        <v>-1.0049619630347725E-2</v>
      </c>
      <c r="DG396" s="785">
        <v>0</v>
      </c>
      <c r="DH396" s="786">
        <f>+IF(DG354=0,0,DG396/DG354*100)</f>
        <v>0</v>
      </c>
      <c r="DI396" s="785">
        <v>0</v>
      </c>
      <c r="DJ396" s="786">
        <f>+IF(DI354=0,0,DI396/DI354*100)</f>
        <v>0</v>
      </c>
      <c r="DK396" s="785">
        <v>0</v>
      </c>
      <c r="DL396" s="786">
        <f>+IF(DK354=0,0,DK396/DK354*100)</f>
        <v>0</v>
      </c>
      <c r="DM396" s="785">
        <f>+DG396+DI396+DK396</f>
        <v>0</v>
      </c>
      <c r="DN396" s="786">
        <f>+IF(DM354=0,0,DM396/DM354*100)</f>
        <v>0</v>
      </c>
      <c r="DO396" s="785">
        <f>+DE396+DM396</f>
        <v>-5.0223561000999988</v>
      </c>
      <c r="DP396" s="786">
        <f>+IF(DO354=0,0,DO396/DO354*100)</f>
        <v>-4.4352731898950849E-3</v>
      </c>
      <c r="DR396" s="785">
        <f t="shared" si="351"/>
        <v>0</v>
      </c>
      <c r="DS396" s="786">
        <f>+IF(DR354=0,0,DR396/DR354*100)</f>
        <v>0</v>
      </c>
      <c r="DT396" s="785">
        <v>0</v>
      </c>
      <c r="DU396" s="786">
        <f>+IF(DT354=0,0,DT396/DT354*100)</f>
        <v>0</v>
      </c>
      <c r="DV396" s="785">
        <v>0</v>
      </c>
      <c r="DW396" s="786">
        <f>+IF(DV354=0,0,DV396/DV354*100)</f>
        <v>0</v>
      </c>
      <c r="DX396" s="785">
        <v>0</v>
      </c>
      <c r="DY396" s="786">
        <f>+IF(DX354=0,0,DX396/DX354*100)</f>
        <v>0</v>
      </c>
      <c r="DZ396" s="785">
        <f>+DT396+DV396+DX396</f>
        <v>0</v>
      </c>
      <c r="EA396" s="786">
        <f>+IF(DZ354=0,0,DZ396/DZ354*100)</f>
        <v>0</v>
      </c>
      <c r="EB396" s="785">
        <v>0</v>
      </c>
      <c r="EC396" s="786">
        <f>+IF(EB354=0,0,EB396/EB354*100)</f>
        <v>0</v>
      </c>
      <c r="ED396" s="785">
        <v>0</v>
      </c>
      <c r="EE396" s="786">
        <f>+IF(ED354=0,0,ED396/ED354*100)</f>
        <v>0</v>
      </c>
      <c r="EF396" s="785">
        <v>0</v>
      </c>
      <c r="EG396" s="786">
        <f>+IF(EF354=0,0,EF396/EF354*100)</f>
        <v>0</v>
      </c>
      <c r="EH396" s="785">
        <f>+EB396+ED396+EF396</f>
        <v>0</v>
      </c>
      <c r="EI396" s="786">
        <f>+IF(EH354=0,0,EH396/EH354*100)</f>
        <v>0</v>
      </c>
      <c r="EJ396" s="785">
        <f>+DZ396+EH396</f>
        <v>0</v>
      </c>
      <c r="EK396" s="786">
        <f>+IF(EJ354=0,0,EJ396/EJ354*100)</f>
        <v>0</v>
      </c>
      <c r="EL396" s="785">
        <v>0</v>
      </c>
      <c r="EM396" s="786">
        <f>+IF(EL354=0,0,EL396/EL354*100)</f>
        <v>0</v>
      </c>
      <c r="EN396" s="785">
        <v>0</v>
      </c>
      <c r="EO396" s="786">
        <f>+IF(EN354=0,0,EN396/EN354*100)</f>
        <v>0</v>
      </c>
      <c r="EP396" s="785">
        <v>0</v>
      </c>
      <c r="EQ396" s="786">
        <f>+IF(EP354=0,0,EP396/EP354*100)</f>
        <v>0</v>
      </c>
      <c r="ER396" s="785">
        <f>+EL396+EN396+EP396</f>
        <v>0</v>
      </c>
      <c r="ES396" s="786">
        <f>+IF(ER354=0,0,ER396/ER354*100)</f>
        <v>0</v>
      </c>
      <c r="ET396" s="785">
        <v>0</v>
      </c>
      <c r="EU396" s="786">
        <f>+IF(ET354=0,0,ET396/ET354*100)</f>
        <v>0</v>
      </c>
      <c r="EV396" s="785">
        <v>0</v>
      </c>
      <c r="EW396" s="786">
        <f>+IF(EV354=0,0,EV396/EV354*100)</f>
        <v>0</v>
      </c>
      <c r="EX396" s="785">
        <v>0</v>
      </c>
      <c r="EY396" s="786">
        <f>+IF(EX354=0,0,EX396/EX354*100)</f>
        <v>0</v>
      </c>
      <c r="EZ396" s="785">
        <f>+ET396+EV396+EX396</f>
        <v>0</v>
      </c>
      <c r="FA396" s="786">
        <f>+IF(EZ354=0,0,EZ396/EZ354*100)</f>
        <v>0</v>
      </c>
      <c r="FB396" s="785">
        <f>+ER396+EZ396</f>
        <v>0</v>
      </c>
      <c r="FC396" s="786">
        <f>+IF(FB354=0,0,FB396/FB354*100)</f>
        <v>0</v>
      </c>
      <c r="FD396" s="785">
        <v>0</v>
      </c>
      <c r="FE396" s="786">
        <f>+IF(FD354=0,0,FD396/FD354*100)</f>
        <v>0</v>
      </c>
      <c r="FF396" s="785">
        <v>0</v>
      </c>
      <c r="FG396" s="786">
        <f>+IF(FF354=0,0,FF396/FF354*100)</f>
        <v>0</v>
      </c>
      <c r="FH396" s="785">
        <v>0</v>
      </c>
      <c r="FI396" s="786">
        <f>+IF(FH354=0,0,FH396/FH354*100)</f>
        <v>0</v>
      </c>
      <c r="FJ396" s="785">
        <v>0</v>
      </c>
      <c r="FK396" s="786">
        <f>+IF(FJ354=0,0,FJ396/FJ354*100)</f>
        <v>0</v>
      </c>
    </row>
    <row r="397" spans="2:167" s="758" customFormat="1" ht="13.5" customHeight="1">
      <c r="B397" s="776" t="s">
        <v>4826</v>
      </c>
      <c r="C397" s="773"/>
      <c r="D397" s="773"/>
      <c r="E397" s="774">
        <f t="shared" si="340"/>
        <v>84369.760735043499</v>
      </c>
      <c r="F397" s="775">
        <f>+IF(E354=0,0,E397/E354*100)</f>
        <v>94.581245465086297</v>
      </c>
      <c r="G397" s="774">
        <f>G357+G360+G371+G393</f>
        <v>4882.7804514011877</v>
      </c>
      <c r="H397" s="775">
        <f>+IF(G354=0,0,G397/G354*100)</f>
        <v>122.42423046382547</v>
      </c>
      <c r="I397" s="774">
        <f>I357+I360+I371+I393</f>
        <v>6020.8975566667277</v>
      </c>
      <c r="J397" s="775">
        <f>+IF(I354=0,0,I397/I354*100)</f>
        <v>98.080824006091376</v>
      </c>
      <c r="K397" s="774">
        <f>K357+K360+K371+K393</f>
        <v>7865.74302381911</v>
      </c>
      <c r="L397" s="775">
        <f>+IF(K354=0,0,K397/K354*100)</f>
        <v>94.205586471685649</v>
      </c>
      <c r="M397" s="774">
        <f>+M357+M360+M371+M393</f>
        <v>18769.421031887025</v>
      </c>
      <c r="N397" s="775">
        <f>+IF(M354=0,0,M397/M354*100)</f>
        <v>101.58443126524477</v>
      </c>
      <c r="O397" s="774">
        <f>O357+O360+O371+O393</f>
        <v>3208.5983464734318</v>
      </c>
      <c r="P397" s="775">
        <f>+IF(O354=0,0,O397/O354*100)</f>
        <v>115.76338363661516</v>
      </c>
      <c r="Q397" s="774">
        <f>Q357+Q360+Q371+Q393</f>
        <v>4041.0336495443444</v>
      </c>
      <c r="R397" s="775">
        <f>+IF(Q354=0,0,Q397/Q354*100)</f>
        <v>99.753676197755297</v>
      </c>
      <c r="S397" s="774">
        <f>S357+S360+S371+S393</f>
        <v>6493.5146252279765</v>
      </c>
      <c r="T397" s="775">
        <f>+IF(S354=0,0,S397/S354*100)</f>
        <v>97.684106954702827</v>
      </c>
      <c r="U397" s="774">
        <f>+U357+U360+U371+U393</f>
        <v>13743.146621245754</v>
      </c>
      <c r="V397" s="775">
        <f>+IF(U354=0,0,U397/U354*100)</f>
        <v>102.02658945901184</v>
      </c>
      <c r="W397" s="774">
        <f>+M397+U397</f>
        <v>32512.567653132777</v>
      </c>
      <c r="X397" s="775">
        <f>+IF(W354=0,0,W397/W354*100)</f>
        <v>101.77086421952457</v>
      </c>
      <c r="Y397" s="774">
        <f>Y357+Y360+Y371+Y393</f>
        <v>7641.0020501814033</v>
      </c>
      <c r="Z397" s="775">
        <f>+IF(Y354=0,0,Y397/Y354*100)</f>
        <v>96.18175149250068</v>
      </c>
      <c r="AA397" s="774">
        <f>AA357+AA360+AA371+AA393</f>
        <v>8850.0931686077838</v>
      </c>
      <c r="AB397" s="775">
        <f>+IF(AA354=0,0,AA397/AA354*100)</f>
        <v>93.120754344420448</v>
      </c>
      <c r="AC397" s="774">
        <f>AC357+AC360+AC371+AC393</f>
        <v>9607.2999087418939</v>
      </c>
      <c r="AD397" s="775">
        <f>+IF(AC354=0,0,AC397/AC354*100)</f>
        <v>90.743985924813671</v>
      </c>
      <c r="AE397" s="774">
        <f>+AE357+AE360+AE371+AE393</f>
        <v>26098.395127531079</v>
      </c>
      <c r="AF397" s="775">
        <f>+IF(AE354=0,0,AE397/AE354*100)</f>
        <v>93.090582976090474</v>
      </c>
      <c r="AG397" s="774">
        <f>AG357+AG360+AG371+AG393</f>
        <v>8841.5421637972086</v>
      </c>
      <c r="AH397" s="775">
        <f>+IF(AG354=0,0,AG397/AG354*100)</f>
        <v>86.550899616283857</v>
      </c>
      <c r="AI397" s="774">
        <f>AI357+AI360+AI371+AI393</f>
        <v>8601.5227617280398</v>
      </c>
      <c r="AJ397" s="775">
        <f>+IF(AI354=0,0,AI397/AI354*100)</f>
        <v>87.702129825973856</v>
      </c>
      <c r="AK397" s="774">
        <f>AK357+AK360+AK371+AK393</f>
        <v>8315.7330288543999</v>
      </c>
      <c r="AL397" s="775">
        <f>+IF(AK354=0,0,AK397/AK354*100)</f>
        <v>90.407254254246766</v>
      </c>
      <c r="AM397" s="774">
        <f>+AM357+AM360+AM371+AM393</f>
        <v>25758.797954379643</v>
      </c>
      <c r="AN397" s="775">
        <f>+IF(AM354=0,0,AM397/AM354*100)</f>
        <v>88.151175948083775</v>
      </c>
      <c r="AO397" s="774">
        <f>+AE397+AM397</f>
        <v>51857.193081910722</v>
      </c>
      <c r="AP397" s="775">
        <f>+IF(AO354=0,0,AO397/AO354*100)</f>
        <v>90.569736504975793</v>
      </c>
      <c r="AQ397" s="734"/>
      <c r="AR397" s="774">
        <f>AR357+AR360+AR371+AR393</f>
        <v>106990.0867712295</v>
      </c>
      <c r="AS397" s="775">
        <f>+IF(AR354=0,0,AR397/AR354*100)</f>
        <v>90.512944593359876</v>
      </c>
      <c r="AT397" s="774">
        <f>AT357+AT360+AT371+AT393</f>
        <v>9162.2458240415981</v>
      </c>
      <c r="AU397" s="775">
        <f>+IF(AT354=0,0,AT397/AT354*100)</f>
        <v>87.474334413302685</v>
      </c>
      <c r="AV397" s="774">
        <f>AV357+AV360+AV371+AV393</f>
        <v>9719.0575827586017</v>
      </c>
      <c r="AW397" s="775">
        <f>+IF(AV354=0,0,AV397/AV354*100)</f>
        <v>87.697714296450968</v>
      </c>
      <c r="AX397" s="774">
        <f>AX357+AX360+AX371+AX393</f>
        <v>10548.953952850401</v>
      </c>
      <c r="AY397" s="775">
        <f>+IF(AX354=0,0,AX397/AX354*100)</f>
        <v>85.047939957654407</v>
      </c>
      <c r="AZ397" s="774">
        <f>+AZ357+AZ360+AZ371+AZ393</f>
        <v>29430.257359650601</v>
      </c>
      <c r="BA397" s="775">
        <f>+IF(AZ354=0,0,AZ397/AZ354*100)</f>
        <v>86.661021215333946</v>
      </c>
      <c r="BB397" s="774">
        <f>BB357+BB360+BB371+BB393</f>
        <v>9418.0565972912991</v>
      </c>
      <c r="BC397" s="775">
        <f>+IF(BB354=0,0,BB397/BB354*100)</f>
        <v>89.587798902977539</v>
      </c>
      <c r="BD397" s="774">
        <f>BD357+BD360+BD371+BD393</f>
        <v>8048.6307790504989</v>
      </c>
      <c r="BE397" s="775">
        <f>+IF(BD354=0,0,BD397/BD354*100)</f>
        <v>99.460077613122451</v>
      </c>
      <c r="BF397" s="774">
        <f>BF357+BF360+BF371+BF393</f>
        <v>8396.0450422745998</v>
      </c>
      <c r="BG397" s="775">
        <f>+IF(BF354=0,0,BF397/BF354*100)</f>
        <v>94.910953191438978</v>
      </c>
      <c r="BH397" s="774">
        <f>+BH357+BH360+BH371+BH393</f>
        <v>25862.732418616397</v>
      </c>
      <c r="BI397" s="775">
        <f>+IF(BH354=0,0,BH397/BH354*100)</f>
        <v>94.213442930122937</v>
      </c>
      <c r="BJ397" s="774">
        <f>+AZ397+BH397</f>
        <v>55292.989778267001</v>
      </c>
      <c r="BK397" s="775">
        <f>+IF(BJ354=0,0,BJ397/BJ354*100)</f>
        <v>90.036991904219803</v>
      </c>
      <c r="BL397" s="774">
        <f>BL357+BL360+BL371+BL393</f>
        <v>7453.3180594236001</v>
      </c>
      <c r="BM397" s="775">
        <f>+IF(BL354=0,0,BL397/BL354*100)</f>
        <v>91.538850891842799</v>
      </c>
      <c r="BN397" s="774">
        <f>BN357+BN360+BN371+BN393</f>
        <v>5567.5740988871994</v>
      </c>
      <c r="BO397" s="775">
        <f>+IF(BN354=0,0,BN397/BN354*100)</f>
        <v>101.79573853987594</v>
      </c>
      <c r="BP397" s="774">
        <f>BP357+BP360+BP371+BP393</f>
        <v>10263.910616777399</v>
      </c>
      <c r="BQ397" s="775">
        <f>+IF(BP354=0,0,BP397/BP354*100)</f>
        <v>87.326512459221163</v>
      </c>
      <c r="BR397" s="774">
        <f>+BR357+BR360+BR371+BR393</f>
        <v>23284.802775088199</v>
      </c>
      <c r="BS397" s="775">
        <f>+IF(BR354=0,0,BR397/BR354*100)</f>
        <v>91.798614639435655</v>
      </c>
      <c r="BT397" s="774">
        <f>BT357+BT360+BT371+BT393</f>
        <v>9704.4796500048997</v>
      </c>
      <c r="BU397" s="775">
        <f>+IF(BT354=0,0,BT397/BT354*100)</f>
        <v>89.220945302652311</v>
      </c>
      <c r="BV397" s="774">
        <f>BV357+BV360+BV371+BV393</f>
        <v>9107.5838561501987</v>
      </c>
      <c r="BW397" s="775">
        <f>+IF(BV354=0,0,BV397/BV354*100)</f>
        <v>89.188253097975675</v>
      </c>
      <c r="BX397" s="774">
        <f>BX357+BX360+BX371+BX393</f>
        <v>9600.2307117191995</v>
      </c>
      <c r="BY397" s="775">
        <f>+IF(BX354=0,0,BX397/BX354*100)</f>
        <v>92.853375598438078</v>
      </c>
      <c r="BZ397" s="774">
        <f>+BZ357+BZ360+BZ371+BZ393</f>
        <v>28412.294217874296</v>
      </c>
      <c r="CA397" s="775">
        <f>+IF(BZ354=0,0,BZ397/BZ354*100)</f>
        <v>90.405325727633894</v>
      </c>
      <c r="CB397" s="774">
        <f>+BR397+BZ397</f>
        <v>51697.096992962499</v>
      </c>
      <c r="CC397" s="775">
        <f>+IF(CB354=0,0,CB397/CB354*100)</f>
        <v>91.027603906709231</v>
      </c>
      <c r="CE397" s="774">
        <f t="shared" si="348"/>
        <v>167373.64204170468</v>
      </c>
      <c r="CF397" s="775">
        <f>+IF(CE354=0,0,CE397/CE354*100)</f>
        <v>86.755119020589788</v>
      </c>
      <c r="CG397" s="774">
        <f>CG357+CG360+CG371+CG393</f>
        <v>10718.764150504299</v>
      </c>
      <c r="CH397" s="775">
        <f>+IF(CG354=0,0,CG397/CG354*100)</f>
        <v>89.050471314558862</v>
      </c>
      <c r="CI397" s="774">
        <f>CI357+CI360+CI371+CI393</f>
        <v>10884.590833033499</v>
      </c>
      <c r="CJ397" s="775">
        <f>+IF(CI354=0,0,CI397/CI354*100)</f>
        <v>90.830182730157631</v>
      </c>
      <c r="CK397" s="774">
        <f>CK357+CK360+CK371+CK393</f>
        <v>11141.226659969001</v>
      </c>
      <c r="CL397" s="775">
        <f>+IF(CK354=0,0,CK397/CK354*100)</f>
        <v>88.005779742958239</v>
      </c>
      <c r="CM397" s="774">
        <f>+CM357+CM360+CM371+CM393</f>
        <v>32744.581643506794</v>
      </c>
      <c r="CN397" s="775">
        <f>+IF(CM354=0,0,CM397/CM354*100)</f>
        <v>89.271346145158418</v>
      </c>
      <c r="CO397" s="774">
        <f>CO357+CO360+CO371+CO393</f>
        <v>11624.561708195199</v>
      </c>
      <c r="CP397" s="775">
        <f>+IF(CO354=0,0,CO397/CO354*100)</f>
        <v>93.079923260082808</v>
      </c>
      <c r="CQ397" s="774">
        <f>CQ357+CQ360+CQ371+CQ393</f>
        <v>12415.339893051998</v>
      </c>
      <c r="CR397" s="775">
        <f>+IF(CQ354=0,0,CQ397/CQ354*100)</f>
        <v>87.04316645079372</v>
      </c>
      <c r="CS397" s="774">
        <f>CS357+CS360+CS371+CS393</f>
        <v>13955.875832884001</v>
      </c>
      <c r="CT397" s="775">
        <f>+IF(CS354=0,0,CS397/CS354*100)</f>
        <v>85.841145625077104</v>
      </c>
      <c r="CU397" s="774">
        <f>+CU357+CU360+CU371+CU393</f>
        <v>37995.777434131203</v>
      </c>
      <c r="CV397" s="775">
        <f>+IF(CU354=0,0,CU397/CU354*100)</f>
        <v>88.341692266997967</v>
      </c>
      <c r="CW397" s="774">
        <f>+CM397+CU397</f>
        <v>70740.359077638001</v>
      </c>
      <c r="CX397" s="775">
        <f>+IF(CW354=0,0,CW397/CW354*100)</f>
        <v>88.769595560348051</v>
      </c>
      <c r="CY397" s="774">
        <f>CY357+CY360+CY371+CY393</f>
        <v>14122.368482841403</v>
      </c>
      <c r="CZ397" s="775">
        <f>+IF(CY354=0,0,CY397/CY354*100)</f>
        <v>88.675253338699335</v>
      </c>
      <c r="DA397" s="774">
        <f>DA357+DA360+DA371+DA393</f>
        <v>13888.132154667799</v>
      </c>
      <c r="DB397" s="775">
        <f>+IF(DA354=0,0,DA397/DA354*100)</f>
        <v>84.237784461233559</v>
      </c>
      <c r="DC397" s="774">
        <f>DC357+DC360+DC371+DC393</f>
        <v>15450.510641364499</v>
      </c>
      <c r="DD397" s="775">
        <f>+IF(DC354=0,0,DC397/DC354*100)</f>
        <v>87.972821144884492</v>
      </c>
      <c r="DE397" s="774">
        <f>+DE357+DE360+DE371+DE393</f>
        <v>43461.011278873695</v>
      </c>
      <c r="DF397" s="775">
        <f>+IF(DE354=0,0,DE397/DE354*100)</f>
        <v>86.96448905608996</v>
      </c>
      <c r="DG397" s="774">
        <f>DG357+DG360+DG371+DG393</f>
        <v>17403.548060966346</v>
      </c>
      <c r="DH397" s="775">
        <f>+IF(DG354=0,0,DG397/DG354*100)</f>
        <v>83.223901745826595</v>
      </c>
      <c r="DI397" s="774">
        <f>DI357+DI360+DI371+DI393</f>
        <v>19311.510676388549</v>
      </c>
      <c r="DJ397" s="775">
        <f>+IF(DI354=0,0,DI397/DI354*100)</f>
        <v>83.749139904235577</v>
      </c>
      <c r="DK397" s="774">
        <f>DK357+DK360+DK371+DK393</f>
        <v>16457.212947838067</v>
      </c>
      <c r="DL397" s="775">
        <f>+IF(DK354=0,0,DK397/DK354*100)</f>
        <v>85.311994720649395</v>
      </c>
      <c r="DM397" s="774">
        <f>+DM357+DM360+DM371+DM393</f>
        <v>53172.271685192958</v>
      </c>
      <c r="DN397" s="775">
        <f>+IF(DM354=0,0,DM397/DM354*100)</f>
        <v>84.05208764876015</v>
      </c>
      <c r="DO397" s="774">
        <f>+DE397+DM397</f>
        <v>96633.28296406666</v>
      </c>
      <c r="DP397" s="775">
        <f>+IF(DO354=0,0,DO397/DO354*100)</f>
        <v>85.337439369051637</v>
      </c>
      <c r="DR397" s="774">
        <f t="shared" si="351"/>
        <v>219657.27048980771</v>
      </c>
      <c r="DS397" s="775">
        <f>+IF(DR354=0,0,DR397/DR354*100)</f>
        <v>88.376592360941714</v>
      </c>
      <c r="DT397" s="774">
        <f>DT357+DT360+DT371+DT393</f>
        <v>17900.17947634948</v>
      </c>
      <c r="DU397" s="775">
        <f>+IF(DT354=0,0,DT397/DT354*100)</f>
        <v>88.435114315409194</v>
      </c>
      <c r="DV397" s="774">
        <f>DV357+DV360+DV371+DV393</f>
        <v>17863.328781883531</v>
      </c>
      <c r="DW397" s="775">
        <f>+IF(DV354=0,0,DV397/DV354*100)</f>
        <v>88.267468369129119</v>
      </c>
      <c r="DX397" s="774">
        <f>DX357+DX360+DX371+DX393</f>
        <v>18079.670735990752</v>
      </c>
      <c r="DY397" s="775">
        <f>+IF(DX354=0,0,DX397/DX354*100)</f>
        <v>89.034970696602215</v>
      </c>
      <c r="DZ397" s="774">
        <f>+DZ357+DZ360+DZ371+DZ393</f>
        <v>53843.178994223766</v>
      </c>
      <c r="EA397" s="775">
        <f>+IF(DZ354=0,0,DZ397/DZ354*100)</f>
        <v>88.579690497878033</v>
      </c>
      <c r="EB397" s="774">
        <f>EB357+EB360+EB371+EB393</f>
        <v>17933.710812983889</v>
      </c>
      <c r="EC397" s="775">
        <f>+IF(EB354=0,0,EB397/EB354*100)</f>
        <v>88.597512054706471</v>
      </c>
      <c r="ED397" s="774">
        <f>ED357+ED360+ED371+ED393</f>
        <v>17810.678485586035</v>
      </c>
      <c r="EE397" s="775">
        <f>+IF(ED354=0,0,ED397/ED354*100)</f>
        <v>88.500549536795262</v>
      </c>
      <c r="EF397" s="774">
        <f>EF357+EF360+EF371+EF393</f>
        <v>17885.760223570127</v>
      </c>
      <c r="EG397" s="775">
        <f>+IF(EF354=0,0,EF397/EF354*100)</f>
        <v>88.875831193830052</v>
      </c>
      <c r="EH397" s="774">
        <f>+EH357+EH360+EH371+EH393</f>
        <v>53630.149522140047</v>
      </c>
      <c r="EI397" s="775">
        <f>+IF(EH354=0,0,EH397/EH354*100)</f>
        <v>88.657845698406717</v>
      </c>
      <c r="EJ397" s="774">
        <f>+DZ397+EH397</f>
        <v>107473.32851636381</v>
      </c>
      <c r="EK397" s="775">
        <f>+IF(EJ354=0,0,EJ397/EJ354*100)</f>
        <v>88.618673408341465</v>
      </c>
      <c r="EL397" s="774">
        <f>EL357+EL360+EL371+EL393</f>
        <v>18950.740304806521</v>
      </c>
      <c r="EM397" s="775">
        <f>+IF(EL354=0,0,EL397/EL354*100)</f>
        <v>88.190497293904997</v>
      </c>
      <c r="EN397" s="774">
        <f>EN357+EN360+EN371+EN393</f>
        <v>18698.727368837004</v>
      </c>
      <c r="EO397" s="775">
        <f>+IF(EN354=0,0,EN397/EN354*100)</f>
        <v>87.8905525418715</v>
      </c>
      <c r="EP397" s="774">
        <f>EP357+EP360+EP371+EP393</f>
        <v>18782.06312194798</v>
      </c>
      <c r="EQ397" s="775">
        <f>+IF(EP354=0,0,EP397/EP354*100)</f>
        <v>88.225278853254792</v>
      </c>
      <c r="ER397" s="774">
        <f>+ER357+ER360+ER371+ER393</f>
        <v>56431.530795591505</v>
      </c>
      <c r="ES397" s="775">
        <f>+IF(ER354=0,0,ER397/ER354*100)</f>
        <v>88.10243046502346</v>
      </c>
      <c r="ET397" s="774">
        <f>ET357+ET360+ET371+ET393</f>
        <v>18677.002201260442</v>
      </c>
      <c r="EU397" s="775">
        <f>+IF(ET354=0,0,ET397/ET354*100)</f>
        <v>88.191893388724566</v>
      </c>
      <c r="EV397" s="774">
        <f>EV357+EV360+EV371+EV393</f>
        <v>18398.581869500689</v>
      </c>
      <c r="EW397" s="775">
        <f>+IF(EV354=0,0,EV397/EV354*100)</f>
        <v>88.058292195790372</v>
      </c>
      <c r="EX397" s="774">
        <f>EX357+EX360+EX371+EX393</f>
        <v>18676.82710709126</v>
      </c>
      <c r="EY397" s="775">
        <f>+IF(EX354=0,0,EX397/EX354*100)</f>
        <v>88.318142714564758</v>
      </c>
      <c r="EZ397" s="774">
        <f>+EZ357+EZ360+EZ371+EZ393</f>
        <v>55752.411177852387</v>
      </c>
      <c r="FA397" s="775">
        <f>+IF(EZ354=0,0,EZ397/EZ354*100)</f>
        <v>88.189970004432652</v>
      </c>
      <c r="FB397" s="774">
        <f>+ER397+EZ397</f>
        <v>112183.9419734439</v>
      </c>
      <c r="FC397" s="775">
        <f>+IF(FB354=0,0,FB397/FB354*100)</f>
        <v>88.145913535514481</v>
      </c>
      <c r="FD397" s="774">
        <f>FD357+FD360+FD371+FD393</f>
        <v>162200.00074982835</v>
      </c>
      <c r="FE397" s="775">
        <f>+IF(FD354=0,0,FD397/FD354*100)</f>
        <v>86.033874124113822</v>
      </c>
      <c r="FF397" s="774">
        <f>FF357+FF360+FF371+FF393</f>
        <v>170470.7607817509</v>
      </c>
      <c r="FG397" s="775">
        <f>+IF(FF354=0,0,FF397/FF354*100)</f>
        <v>86.857823036116656</v>
      </c>
      <c r="FH397" s="774">
        <f>FH357+FH360+FH371+FH393</f>
        <v>147873.2326341045</v>
      </c>
      <c r="FI397" s="775">
        <f>+IF(FH354=0,0,FH397/FH354*100)</f>
        <v>88.543090552730774</v>
      </c>
      <c r="FJ397" s="774">
        <f>FJ357+FJ360+FJ371+FJ393</f>
        <v>203464.13719320821</v>
      </c>
      <c r="FK397" s="775">
        <f>+IF(FJ354=0,0,FJ397/FJ354*100)</f>
        <v>85.268484159190379</v>
      </c>
    </row>
    <row r="398" spans="2:167" s="758" customFormat="1" ht="12" customHeight="1">
      <c r="E398" s="673"/>
      <c r="F398" s="673"/>
      <c r="G398" s="673"/>
      <c r="H398" s="673"/>
      <c r="I398" s="673"/>
      <c r="J398" s="673"/>
      <c r="K398" s="673"/>
      <c r="L398" s="673"/>
      <c r="M398" s="673"/>
      <c r="N398" s="673"/>
      <c r="O398" s="673"/>
      <c r="P398" s="673"/>
      <c r="Q398" s="673"/>
      <c r="R398" s="673"/>
      <c r="S398" s="673"/>
      <c r="T398" s="673"/>
      <c r="U398" s="673"/>
      <c r="V398" s="673"/>
      <c r="W398" s="673"/>
      <c r="X398" s="673"/>
      <c r="Y398" s="673"/>
      <c r="Z398" s="673"/>
      <c r="AA398" s="673"/>
      <c r="AB398" s="673"/>
      <c r="AC398" s="673"/>
      <c r="AD398" s="673"/>
      <c r="AE398" s="673"/>
      <c r="AF398" s="673"/>
      <c r="AG398" s="673"/>
      <c r="AH398" s="673"/>
      <c r="AI398" s="673"/>
      <c r="AJ398" s="673"/>
      <c r="AK398" s="673"/>
      <c r="AL398" s="673"/>
      <c r="AM398" s="673"/>
      <c r="AN398" s="673"/>
      <c r="AO398" s="673"/>
      <c r="AP398" s="673"/>
      <c r="AQ398" s="734"/>
      <c r="AR398" s="673"/>
      <c r="AS398" s="673"/>
      <c r="AT398" s="673"/>
      <c r="AU398" s="673"/>
      <c r="AV398" s="673"/>
      <c r="AW398" s="673"/>
      <c r="AX398" s="673"/>
      <c r="AY398" s="673"/>
      <c r="AZ398" s="673"/>
      <c r="BA398" s="673"/>
      <c r="BB398" s="673"/>
      <c r="BC398" s="673"/>
      <c r="BD398" s="673"/>
      <c r="BE398" s="673"/>
      <c r="BF398" s="673"/>
      <c r="BG398" s="673"/>
      <c r="BH398" s="673"/>
      <c r="BI398" s="673"/>
      <c r="BJ398" s="673"/>
      <c r="BK398" s="673"/>
      <c r="BL398" s="673"/>
      <c r="BM398" s="673"/>
      <c r="BN398" s="673"/>
      <c r="BO398" s="673"/>
      <c r="BP398" s="673"/>
      <c r="BQ398" s="673"/>
      <c r="BR398" s="673"/>
      <c r="BS398" s="673"/>
      <c r="BT398" s="673"/>
      <c r="BU398" s="673"/>
      <c r="BV398" s="673"/>
      <c r="BW398" s="673"/>
      <c r="BX398" s="673"/>
      <c r="BY398" s="673"/>
      <c r="BZ398" s="673"/>
      <c r="CA398" s="673"/>
      <c r="CB398" s="673"/>
      <c r="CC398" s="673"/>
      <c r="CE398" s="673"/>
      <c r="CF398" s="673"/>
      <c r="CG398" s="673"/>
      <c r="CH398" s="673"/>
      <c r="CI398" s="673"/>
      <c r="CJ398" s="673"/>
      <c r="CK398" s="673"/>
      <c r="CL398" s="673"/>
      <c r="CM398" s="673"/>
      <c r="CN398" s="673"/>
      <c r="CO398" s="673"/>
      <c r="CP398" s="673"/>
      <c r="CQ398" s="673"/>
      <c r="CR398" s="673"/>
      <c r="CS398" s="673"/>
      <c r="CT398" s="673"/>
      <c r="CU398" s="673"/>
      <c r="CV398" s="673"/>
      <c r="CW398" s="673"/>
      <c r="CX398" s="673"/>
      <c r="CY398" s="673"/>
      <c r="CZ398" s="673"/>
      <c r="DA398" s="673"/>
      <c r="DB398" s="673"/>
      <c r="DC398" s="673"/>
      <c r="DD398" s="673"/>
      <c r="DE398" s="673"/>
      <c r="DF398" s="673"/>
      <c r="DG398" s="673"/>
      <c r="DH398" s="673"/>
      <c r="DI398" s="673"/>
      <c r="DJ398" s="673"/>
      <c r="DK398" s="673"/>
      <c r="DL398" s="673"/>
      <c r="DM398" s="673"/>
      <c r="DN398" s="673"/>
      <c r="DO398" s="673"/>
      <c r="DP398" s="673"/>
      <c r="DR398" s="673"/>
      <c r="DS398" s="673"/>
      <c r="DT398" s="673"/>
      <c r="DU398" s="673"/>
      <c r="DV398" s="673"/>
      <c r="DW398" s="673"/>
      <c r="DX398" s="673"/>
      <c r="DY398" s="673"/>
      <c r="DZ398" s="673"/>
      <c r="EA398" s="673"/>
      <c r="EB398" s="673"/>
      <c r="EC398" s="673"/>
      <c r="ED398" s="673"/>
      <c r="EE398" s="673"/>
      <c r="EF398" s="673"/>
      <c r="EG398" s="673"/>
      <c r="EH398" s="673"/>
      <c r="EI398" s="673"/>
      <c r="EJ398" s="673"/>
      <c r="EK398" s="673"/>
      <c r="EL398" s="673"/>
      <c r="EM398" s="673"/>
      <c r="EN398" s="673"/>
      <c r="EO398" s="673"/>
      <c r="EP398" s="673"/>
      <c r="EQ398" s="673"/>
      <c r="ER398" s="673"/>
      <c r="ES398" s="673"/>
      <c r="ET398" s="673"/>
      <c r="EU398" s="673"/>
      <c r="EV398" s="673"/>
      <c r="EW398" s="673"/>
      <c r="EX398" s="673"/>
      <c r="EY398" s="673"/>
      <c r="EZ398" s="673"/>
      <c r="FA398" s="673"/>
      <c r="FB398" s="673"/>
      <c r="FC398" s="673"/>
      <c r="FD398" s="673"/>
      <c r="FE398" s="673"/>
      <c r="FF398" s="673"/>
      <c r="FG398" s="673"/>
      <c r="FH398" s="673"/>
      <c r="FI398" s="673"/>
      <c r="FJ398" s="673"/>
      <c r="FK398" s="673"/>
    </row>
    <row r="399" spans="2:167" s="648" customFormat="1" ht="12" customHeight="1">
      <c r="C399" s="789"/>
      <c r="D399" s="789"/>
      <c r="F399" s="675"/>
      <c r="G399" s="649"/>
      <c r="H399" s="649"/>
      <c r="I399" s="649"/>
      <c r="J399" s="649"/>
      <c r="K399" s="649"/>
      <c r="L399" s="649"/>
      <c r="M399" s="649"/>
      <c r="N399" s="649"/>
      <c r="O399" s="649"/>
      <c r="P399" s="649"/>
      <c r="Q399" s="649"/>
      <c r="R399" s="649"/>
      <c r="S399" s="649"/>
      <c r="T399" s="649"/>
      <c r="Y399" s="649"/>
      <c r="AA399" s="649"/>
      <c r="AB399" s="649"/>
      <c r="AC399" s="649"/>
      <c r="AD399" s="649"/>
      <c r="AE399" s="649"/>
      <c r="AF399" s="649"/>
      <c r="AG399" s="649"/>
      <c r="AI399" s="649"/>
      <c r="AJ399" s="649"/>
      <c r="AK399" s="649"/>
      <c r="AL399" s="649"/>
      <c r="AM399" s="649"/>
      <c r="AO399" s="649"/>
      <c r="AQ399" s="757"/>
      <c r="AR399" s="649"/>
      <c r="AS399" s="649"/>
      <c r="AT399" s="649"/>
      <c r="AU399" s="649"/>
      <c r="AV399" s="649"/>
      <c r="AW399" s="649"/>
      <c r="AX399" s="649"/>
      <c r="AY399" s="649"/>
      <c r="AZ399" s="649"/>
      <c r="BA399" s="649"/>
      <c r="BB399" s="649"/>
      <c r="BC399" s="649"/>
      <c r="BD399" s="649"/>
      <c r="BE399" s="649"/>
      <c r="BF399" s="649"/>
      <c r="BG399" s="649"/>
      <c r="BH399" s="649"/>
      <c r="BI399" s="649"/>
      <c r="BL399" s="649"/>
      <c r="BM399" s="649"/>
      <c r="BN399" s="649"/>
      <c r="BO399" s="649"/>
      <c r="BP399" s="649"/>
      <c r="BQ399" s="649"/>
      <c r="BR399" s="649"/>
      <c r="BS399" s="649"/>
      <c r="BT399" s="649"/>
      <c r="BU399" s="649"/>
      <c r="BV399" s="649"/>
      <c r="BW399" s="649"/>
      <c r="BX399" s="649"/>
      <c r="BY399" s="649"/>
      <c r="BZ399" s="649"/>
      <c r="CA399" s="649"/>
      <c r="CE399" s="649"/>
      <c r="CF399" s="649"/>
      <c r="CG399" s="649"/>
      <c r="CH399" s="649"/>
      <c r="CI399" s="649"/>
      <c r="CJ399" s="649"/>
      <c r="CK399" s="649"/>
      <c r="CL399" s="649"/>
      <c r="CM399" s="649"/>
      <c r="CN399" s="649"/>
      <c r="CO399" s="649"/>
      <c r="CP399" s="649"/>
      <c r="CQ399" s="649"/>
      <c r="CR399" s="649"/>
      <c r="CS399" s="649"/>
      <c r="CT399" s="649"/>
      <c r="CU399" s="649"/>
      <c r="CV399" s="649"/>
      <c r="CY399" s="649"/>
      <c r="CZ399" s="649"/>
      <c r="DA399" s="649"/>
      <c r="DB399" s="649"/>
      <c r="DC399" s="649"/>
      <c r="DD399" s="649"/>
      <c r="DE399" s="649"/>
      <c r="DF399" s="649"/>
      <c r="DG399" s="649"/>
      <c r="DH399" s="649"/>
      <c r="DI399" s="649"/>
      <c r="DJ399" s="649"/>
      <c r="DK399" s="649"/>
      <c r="DL399" s="649"/>
      <c r="DM399" s="649"/>
      <c r="DN399" s="649"/>
      <c r="DR399" s="649"/>
      <c r="DS399" s="649"/>
      <c r="DT399" s="649"/>
      <c r="DU399" s="649"/>
      <c r="DV399" s="649"/>
      <c r="DW399" s="649"/>
      <c r="DX399" s="649"/>
      <c r="DY399" s="649"/>
      <c r="DZ399" s="649"/>
      <c r="EA399" s="649"/>
      <c r="EB399" s="649"/>
      <c r="EC399" s="649"/>
      <c r="ED399" s="649"/>
      <c r="EE399" s="649"/>
      <c r="EF399" s="649"/>
      <c r="EG399" s="649"/>
      <c r="EH399" s="649"/>
      <c r="EI399" s="649"/>
      <c r="EL399" s="649"/>
      <c r="EM399" s="649"/>
      <c r="EN399" s="649"/>
      <c r="EO399" s="649"/>
      <c r="EP399" s="649"/>
      <c r="EQ399" s="649"/>
      <c r="ER399" s="649"/>
      <c r="ES399" s="649"/>
      <c r="ET399" s="649"/>
      <c r="EU399" s="649"/>
      <c r="EV399" s="649"/>
      <c r="EW399" s="649"/>
      <c r="EX399" s="649"/>
      <c r="EY399" s="649"/>
      <c r="EZ399" s="649"/>
      <c r="FA399" s="649"/>
      <c r="FD399" s="649"/>
      <c r="FE399" s="649"/>
      <c r="FF399" s="649"/>
      <c r="FG399" s="649"/>
      <c r="FH399" s="649"/>
      <c r="FI399" s="649"/>
      <c r="FJ399" s="649"/>
      <c r="FK399" s="649"/>
    </row>
    <row r="400" spans="2:167" s="648" customFormat="1" ht="12" customHeight="1">
      <c r="C400" s="789"/>
      <c r="D400" s="789"/>
      <c r="F400" s="675"/>
      <c r="G400" s="649"/>
      <c r="H400" s="649"/>
      <c r="I400" s="649"/>
      <c r="J400" s="649"/>
      <c r="K400" s="649"/>
      <c r="L400" s="649"/>
      <c r="M400" s="649"/>
      <c r="N400" s="649"/>
      <c r="O400" s="649"/>
      <c r="P400" s="649"/>
      <c r="Q400" s="649"/>
      <c r="R400" s="649"/>
      <c r="S400" s="649"/>
      <c r="T400" s="649"/>
      <c r="Y400" s="649"/>
      <c r="AA400" s="649"/>
      <c r="AB400" s="649"/>
      <c r="AC400" s="649"/>
      <c r="AD400" s="649"/>
      <c r="AE400" s="649"/>
      <c r="AF400" s="649"/>
      <c r="AG400" s="649"/>
      <c r="AI400" s="649"/>
      <c r="AJ400" s="649"/>
      <c r="AK400" s="649"/>
      <c r="AL400" s="649"/>
      <c r="AM400" s="649"/>
      <c r="AO400" s="649"/>
      <c r="AQ400" s="757"/>
      <c r="AR400" s="649"/>
      <c r="AS400" s="649"/>
      <c r="AT400" s="649"/>
      <c r="AU400" s="649"/>
      <c r="AV400" s="649"/>
      <c r="AW400" s="649"/>
      <c r="AX400" s="649"/>
      <c r="AY400" s="649"/>
      <c r="AZ400" s="649"/>
      <c r="BA400" s="649"/>
      <c r="BB400" s="649"/>
      <c r="BC400" s="649"/>
      <c r="BD400" s="649"/>
      <c r="BE400" s="649"/>
      <c r="BF400" s="649"/>
      <c r="BG400" s="649"/>
      <c r="BH400" s="649"/>
      <c r="BI400" s="649"/>
      <c r="BL400" s="649"/>
      <c r="BM400" s="649"/>
      <c r="BN400" s="649"/>
      <c r="BO400" s="649"/>
      <c r="BP400" s="649"/>
      <c r="BQ400" s="649"/>
      <c r="BR400" s="649"/>
      <c r="BS400" s="649"/>
      <c r="BT400" s="649"/>
      <c r="BU400" s="649"/>
      <c r="BV400" s="649"/>
      <c r="BW400" s="649"/>
      <c r="BX400" s="649"/>
      <c r="BY400" s="649"/>
      <c r="BZ400" s="649"/>
      <c r="CA400" s="649"/>
      <c r="CE400" s="649"/>
      <c r="CF400" s="649"/>
      <c r="CG400" s="649"/>
      <c r="CH400" s="649"/>
      <c r="CI400" s="649"/>
      <c r="CJ400" s="649"/>
      <c r="CK400" s="649"/>
      <c r="CL400" s="649"/>
      <c r="CM400" s="649"/>
      <c r="CN400" s="649"/>
      <c r="CO400" s="649"/>
      <c r="CP400" s="649"/>
      <c r="CQ400" s="649"/>
      <c r="CR400" s="649"/>
      <c r="CS400" s="649"/>
      <c r="CT400" s="649"/>
      <c r="CU400" s="649"/>
      <c r="CV400" s="649"/>
      <c r="CY400" s="649"/>
      <c r="CZ400" s="649"/>
      <c r="DA400" s="649"/>
      <c r="DB400" s="649"/>
      <c r="DC400" s="649"/>
      <c r="DD400" s="649"/>
      <c r="DE400" s="649"/>
      <c r="DF400" s="649"/>
      <c r="DG400" s="649"/>
      <c r="DH400" s="649"/>
      <c r="DI400" s="649"/>
      <c r="DJ400" s="649"/>
      <c r="DK400" s="649"/>
      <c r="DL400" s="649"/>
      <c r="DM400" s="649"/>
      <c r="DN400" s="649"/>
      <c r="DR400" s="649"/>
      <c r="DS400" s="649"/>
      <c r="DT400" s="649"/>
      <c r="DU400" s="649"/>
      <c r="DV400" s="649"/>
      <c r="DW400" s="649"/>
      <c r="DX400" s="649"/>
      <c r="DY400" s="649"/>
      <c r="DZ400" s="649"/>
      <c r="EA400" s="649"/>
      <c r="EB400" s="649"/>
      <c r="EC400" s="649"/>
      <c r="ED400" s="649"/>
      <c r="EE400" s="649"/>
      <c r="EF400" s="649"/>
      <c r="EG400" s="649"/>
      <c r="EH400" s="649"/>
      <c r="EI400" s="649"/>
      <c r="EL400" s="649"/>
      <c r="EM400" s="649"/>
      <c r="EN400" s="649"/>
      <c r="EO400" s="649"/>
      <c r="EP400" s="649"/>
      <c r="EQ400" s="649"/>
      <c r="ER400" s="649"/>
      <c r="ES400" s="649"/>
      <c r="ET400" s="649"/>
      <c r="EU400" s="649"/>
      <c r="EV400" s="649"/>
      <c r="EW400" s="649"/>
      <c r="EX400" s="649"/>
      <c r="EY400" s="649"/>
      <c r="EZ400" s="649"/>
      <c r="FA400" s="649"/>
      <c r="FD400" s="649"/>
      <c r="FE400" s="649"/>
      <c r="FF400" s="649"/>
      <c r="FG400" s="649"/>
      <c r="FH400" s="649"/>
      <c r="FI400" s="649"/>
      <c r="FJ400" s="649"/>
      <c r="FK400" s="649"/>
    </row>
    <row r="401" spans="2:167" s="648" customFormat="1" ht="20.100000000000001" customHeight="1" thickBot="1">
      <c r="B401" s="754" t="s">
        <v>4827</v>
      </c>
      <c r="C401" s="754"/>
      <c r="D401" s="754"/>
      <c r="E401" s="756"/>
      <c r="F401" s="755"/>
      <c r="G401" s="756"/>
      <c r="H401" s="755"/>
      <c r="I401" s="756"/>
      <c r="J401" s="755"/>
      <c r="K401" s="756"/>
      <c r="L401" s="755"/>
      <c r="M401" s="790"/>
      <c r="N401" s="755"/>
      <c r="O401" s="756"/>
      <c r="P401" s="755"/>
      <c r="Q401" s="756"/>
      <c r="R401" s="755"/>
      <c r="S401" s="756"/>
      <c r="T401" s="755"/>
      <c r="U401" s="755"/>
      <c r="V401" s="755"/>
      <c r="W401" s="755"/>
      <c r="X401" s="755"/>
      <c r="Y401" s="756"/>
      <c r="Z401" s="755"/>
      <c r="AA401" s="756"/>
      <c r="AB401" s="755"/>
      <c r="AC401" s="756"/>
      <c r="AD401" s="755"/>
      <c r="AE401" s="755"/>
      <c r="AF401" s="755"/>
      <c r="AG401" s="756"/>
      <c r="AH401" s="755"/>
      <c r="AI401" s="756"/>
      <c r="AJ401" s="755"/>
      <c r="AK401" s="756"/>
      <c r="AL401" s="755"/>
      <c r="AM401" s="755"/>
      <c r="AN401" s="755"/>
      <c r="AO401" s="755"/>
      <c r="AP401" s="755"/>
      <c r="AQ401" s="757"/>
      <c r="AR401" s="754" t="s">
        <v>4828</v>
      </c>
      <c r="AS401" s="755"/>
      <c r="AT401" s="755"/>
      <c r="AU401" s="755"/>
      <c r="AV401" s="755"/>
      <c r="AW401" s="755"/>
      <c r="AX401" s="755"/>
      <c r="AY401" s="755"/>
      <c r="AZ401" s="790"/>
      <c r="BA401" s="755"/>
      <c r="BB401" s="755"/>
      <c r="BC401" s="755"/>
      <c r="BD401" s="755"/>
      <c r="BE401" s="755"/>
      <c r="BF401" s="755"/>
      <c r="BG401" s="755"/>
      <c r="BH401" s="790"/>
      <c r="BI401" s="755"/>
      <c r="BJ401" s="755"/>
      <c r="BK401" s="755"/>
      <c r="BL401" s="755"/>
      <c r="BM401" s="755"/>
      <c r="BN401" s="755"/>
      <c r="BO401" s="755"/>
      <c r="BP401" s="755"/>
      <c r="BQ401" s="755"/>
      <c r="BR401" s="790"/>
      <c r="BS401" s="755"/>
      <c r="BT401" s="755"/>
      <c r="BU401" s="755"/>
      <c r="BV401" s="755"/>
      <c r="BW401" s="755"/>
      <c r="BX401" s="755"/>
      <c r="BY401" s="755"/>
      <c r="BZ401" s="790"/>
      <c r="CA401" s="755"/>
      <c r="CB401" s="755"/>
      <c r="CC401" s="755"/>
      <c r="CE401" s="754" t="s">
        <v>4829</v>
      </c>
      <c r="CF401" s="755"/>
      <c r="CG401" s="755"/>
      <c r="CH401" s="755"/>
      <c r="CI401" s="755"/>
      <c r="CJ401" s="755"/>
      <c r="CK401" s="755"/>
      <c r="CL401" s="755"/>
      <c r="CM401" s="790"/>
      <c r="CN401" s="755"/>
      <c r="CO401" s="755"/>
      <c r="CP401" s="755"/>
      <c r="CQ401" s="755"/>
      <c r="CR401" s="755"/>
      <c r="CS401" s="755"/>
      <c r="CT401" s="755"/>
      <c r="CU401" s="790"/>
      <c r="CV401" s="755"/>
      <c r="CW401" s="755"/>
      <c r="CX401" s="755"/>
      <c r="CY401" s="755"/>
      <c r="CZ401" s="755"/>
      <c r="DA401" s="755"/>
      <c r="DB401" s="755"/>
      <c r="DC401" s="755"/>
      <c r="DD401" s="755"/>
      <c r="DE401" s="790"/>
      <c r="DF401" s="755"/>
      <c r="DG401" s="755"/>
      <c r="DH401" s="755"/>
      <c r="DI401" s="755"/>
      <c r="DJ401" s="755"/>
      <c r="DK401" s="755"/>
      <c r="DL401" s="755"/>
      <c r="DM401" s="790"/>
      <c r="DN401" s="755"/>
      <c r="DO401" s="755"/>
      <c r="DP401" s="755"/>
      <c r="DR401" s="754" t="s">
        <v>4830</v>
      </c>
      <c r="DS401" s="755"/>
      <c r="DT401" s="755"/>
      <c r="DU401" s="755"/>
      <c r="DV401" s="755"/>
      <c r="DW401" s="755"/>
      <c r="DX401" s="755"/>
      <c r="DY401" s="755"/>
      <c r="DZ401" s="790"/>
      <c r="EA401" s="755"/>
      <c r="EB401" s="755"/>
      <c r="EC401" s="755"/>
      <c r="ED401" s="755"/>
      <c r="EE401" s="755"/>
      <c r="EF401" s="755"/>
      <c r="EG401" s="755"/>
      <c r="EH401" s="790"/>
      <c r="EI401" s="755"/>
      <c r="EJ401" s="755"/>
      <c r="EK401" s="755"/>
      <c r="EL401" s="755"/>
      <c r="EM401" s="755"/>
      <c r="EN401" s="755"/>
      <c r="EO401" s="755"/>
      <c r="EP401" s="755"/>
      <c r="EQ401" s="755"/>
      <c r="ER401" s="790"/>
      <c r="ES401" s="755"/>
      <c r="ET401" s="755"/>
      <c r="EU401" s="755"/>
      <c r="EV401" s="755"/>
      <c r="EW401" s="755"/>
      <c r="EX401" s="755"/>
      <c r="EY401" s="755"/>
      <c r="EZ401" s="790"/>
      <c r="FA401" s="755"/>
      <c r="FB401" s="755"/>
      <c r="FC401" s="755"/>
      <c r="FD401" s="755"/>
      <c r="FE401" s="755"/>
      <c r="FF401" s="755"/>
      <c r="FG401" s="755"/>
      <c r="FH401" s="755"/>
      <c r="FI401" s="755"/>
      <c r="FJ401" s="755"/>
      <c r="FK401" s="755"/>
    </row>
    <row r="402" spans="2:167" s="648" customFormat="1" ht="20.100000000000001" customHeight="1">
      <c r="B402" s="791"/>
      <c r="C402" s="791"/>
      <c r="D402" s="791"/>
      <c r="E402" s="649"/>
      <c r="G402" s="649"/>
      <c r="I402" s="649"/>
      <c r="K402" s="649"/>
      <c r="M402" s="650"/>
      <c r="O402" s="649"/>
      <c r="Q402" s="649"/>
      <c r="S402" s="649"/>
      <c r="Y402" s="649"/>
      <c r="AA402" s="649"/>
      <c r="AC402" s="649"/>
      <c r="AG402" s="649"/>
      <c r="AI402" s="649"/>
      <c r="AK402" s="649"/>
      <c r="AQ402" s="757"/>
      <c r="AR402" s="649"/>
      <c r="AZ402" s="650"/>
      <c r="BH402" s="650"/>
      <c r="BR402" s="650"/>
      <c r="BZ402" s="650"/>
      <c r="CE402" s="649"/>
      <c r="CM402" s="650"/>
      <c r="CU402" s="650"/>
      <c r="DE402" s="650"/>
      <c r="DM402" s="650"/>
      <c r="DR402" s="649"/>
      <c r="DZ402" s="650"/>
      <c r="EH402" s="650"/>
      <c r="ER402" s="650"/>
      <c r="EZ402" s="650"/>
    </row>
    <row r="403" spans="2:167" s="648" customFormat="1" ht="12" customHeight="1">
      <c r="B403" s="672" t="s">
        <v>4778</v>
      </c>
      <c r="C403" s="672"/>
      <c r="D403" s="672"/>
      <c r="E403" s="672" t="s">
        <v>4867</v>
      </c>
      <c r="F403" s="646"/>
      <c r="G403" s="649"/>
      <c r="I403" s="649"/>
      <c r="K403" s="649"/>
      <c r="M403" s="649"/>
      <c r="O403" s="649"/>
      <c r="Q403" s="649"/>
      <c r="S403" s="649"/>
      <c r="X403" s="675"/>
      <c r="Y403" s="649"/>
      <c r="AA403" s="649"/>
      <c r="AB403" s="649"/>
      <c r="AC403" s="649"/>
      <c r="AD403" s="649"/>
      <c r="AE403" s="649"/>
      <c r="AF403" s="647"/>
      <c r="AG403" s="649"/>
      <c r="AI403" s="649"/>
      <c r="AK403" s="649"/>
      <c r="AP403" s="675" t="s">
        <v>4780</v>
      </c>
      <c r="AQ403" s="676"/>
      <c r="AR403" s="672" t="s">
        <v>4867</v>
      </c>
      <c r="AZ403" s="649"/>
      <c r="BH403" s="649"/>
      <c r="BK403" s="675"/>
      <c r="BR403" s="649"/>
      <c r="BZ403" s="649"/>
      <c r="CC403" s="675"/>
      <c r="CE403" s="672" t="s">
        <v>4867</v>
      </c>
      <c r="CM403" s="649"/>
      <c r="CU403" s="649"/>
      <c r="CX403" s="675"/>
      <c r="DE403" s="649"/>
      <c r="DM403" s="649"/>
      <c r="DP403" s="675"/>
      <c r="DR403" s="672" t="s">
        <v>4868</v>
      </c>
      <c r="DZ403" s="649"/>
      <c r="EH403" s="649"/>
      <c r="EK403" s="675"/>
      <c r="ER403" s="649"/>
      <c r="EZ403" s="649"/>
      <c r="FC403" s="675"/>
    </row>
    <row r="404" spans="2:167" s="758" customFormat="1" ht="13.5" customHeight="1">
      <c r="B404" s="888" t="s">
        <v>4719</v>
      </c>
      <c r="C404" s="889"/>
      <c r="D404" s="890"/>
      <c r="E404" s="678" t="s">
        <v>4782</v>
      </c>
      <c r="F404" s="679"/>
      <c r="G404" s="678" t="s">
        <v>4721</v>
      </c>
      <c r="H404" s="679"/>
      <c r="I404" s="678" t="s">
        <v>4722</v>
      </c>
      <c r="J404" s="679"/>
      <c r="K404" s="678" t="s">
        <v>4723</v>
      </c>
      <c r="L404" s="679"/>
      <c r="M404" s="678" t="s">
        <v>4724</v>
      </c>
      <c r="N404" s="679"/>
      <c r="O404" s="678" t="s">
        <v>4725</v>
      </c>
      <c r="P404" s="679"/>
      <c r="Q404" s="678" t="s">
        <v>4726</v>
      </c>
      <c r="R404" s="679"/>
      <c r="S404" s="678" t="s">
        <v>4727</v>
      </c>
      <c r="T404" s="679"/>
      <c r="U404" s="680" t="s">
        <v>4728</v>
      </c>
      <c r="V404" s="681"/>
      <c r="W404" s="678" t="s">
        <v>4729</v>
      </c>
      <c r="X404" s="679"/>
      <c r="Y404" s="678" t="s">
        <v>4730</v>
      </c>
      <c r="Z404" s="679"/>
      <c r="AA404" s="678" t="s">
        <v>4731</v>
      </c>
      <c r="AB404" s="679"/>
      <c r="AC404" s="680" t="s">
        <v>4732</v>
      </c>
      <c r="AD404" s="679"/>
      <c r="AE404" s="678" t="s">
        <v>4733</v>
      </c>
      <c r="AF404" s="679"/>
      <c r="AG404" s="678" t="s">
        <v>4734</v>
      </c>
      <c r="AH404" s="679"/>
      <c r="AI404" s="678" t="s">
        <v>4735</v>
      </c>
      <c r="AJ404" s="679"/>
      <c r="AK404" s="678" t="s">
        <v>4736</v>
      </c>
      <c r="AL404" s="679"/>
      <c r="AM404" s="680" t="s">
        <v>4737</v>
      </c>
      <c r="AN404" s="679"/>
      <c r="AO404" s="678" t="s">
        <v>4738</v>
      </c>
      <c r="AP404" s="679"/>
      <c r="AQ404" s="762"/>
      <c r="AR404" s="678" t="s">
        <v>4739</v>
      </c>
      <c r="AS404" s="679"/>
      <c r="AT404" s="678" t="s">
        <v>4721</v>
      </c>
      <c r="AU404" s="679"/>
      <c r="AV404" s="678" t="s">
        <v>4722</v>
      </c>
      <c r="AW404" s="679"/>
      <c r="AX404" s="678" t="s">
        <v>4723</v>
      </c>
      <c r="AY404" s="679"/>
      <c r="AZ404" s="678" t="s">
        <v>4724</v>
      </c>
      <c r="BA404" s="679"/>
      <c r="BB404" s="678" t="s">
        <v>4725</v>
      </c>
      <c r="BC404" s="679"/>
      <c r="BD404" s="678" t="s">
        <v>4726</v>
      </c>
      <c r="BE404" s="679"/>
      <c r="BF404" s="678" t="s">
        <v>4727</v>
      </c>
      <c r="BG404" s="679"/>
      <c r="BH404" s="680" t="s">
        <v>4728</v>
      </c>
      <c r="BI404" s="681"/>
      <c r="BJ404" s="678" t="s">
        <v>4729</v>
      </c>
      <c r="BK404" s="679"/>
      <c r="BL404" s="678" t="s">
        <v>4730</v>
      </c>
      <c r="BM404" s="679"/>
      <c r="BN404" s="678" t="s">
        <v>4731</v>
      </c>
      <c r="BO404" s="679"/>
      <c r="BP404" s="680" t="s">
        <v>4732</v>
      </c>
      <c r="BQ404" s="679"/>
      <c r="BR404" s="678" t="s">
        <v>4733</v>
      </c>
      <c r="BS404" s="679"/>
      <c r="BT404" s="678" t="s">
        <v>4734</v>
      </c>
      <c r="BU404" s="679"/>
      <c r="BV404" s="678" t="s">
        <v>4735</v>
      </c>
      <c r="BW404" s="679"/>
      <c r="BX404" s="678" t="s">
        <v>4736</v>
      </c>
      <c r="BY404" s="679"/>
      <c r="BZ404" s="680" t="s">
        <v>4737</v>
      </c>
      <c r="CA404" s="679"/>
      <c r="CB404" s="678" t="s">
        <v>4738</v>
      </c>
      <c r="CC404" s="682"/>
      <c r="CE404" s="678" t="str">
        <f>+CE$5</f>
        <v>22년</v>
      </c>
      <c r="CF404" s="679"/>
      <c r="CG404" s="678" t="s">
        <v>4721</v>
      </c>
      <c r="CH404" s="679"/>
      <c r="CI404" s="678" t="s">
        <v>4722</v>
      </c>
      <c r="CJ404" s="679"/>
      <c r="CK404" s="678" t="s">
        <v>4723</v>
      </c>
      <c r="CL404" s="679"/>
      <c r="CM404" s="678" t="s">
        <v>4724</v>
      </c>
      <c r="CN404" s="679"/>
      <c r="CO404" s="678" t="s">
        <v>4725</v>
      </c>
      <c r="CP404" s="679"/>
      <c r="CQ404" s="678" t="s">
        <v>4741</v>
      </c>
      <c r="CR404" s="679"/>
      <c r="CS404" s="678" t="s">
        <v>4727</v>
      </c>
      <c r="CT404" s="679"/>
      <c r="CU404" s="680" t="s">
        <v>4728</v>
      </c>
      <c r="CV404" s="681"/>
      <c r="CW404" s="678" t="s">
        <v>4729</v>
      </c>
      <c r="CX404" s="679"/>
      <c r="CY404" s="678" t="s">
        <v>4730</v>
      </c>
      <c r="CZ404" s="679"/>
      <c r="DA404" s="678" t="s">
        <v>4731</v>
      </c>
      <c r="DB404" s="679"/>
      <c r="DC404" s="680" t="s">
        <v>4732</v>
      </c>
      <c r="DD404" s="679"/>
      <c r="DE404" s="678" t="s">
        <v>4733</v>
      </c>
      <c r="DF404" s="679"/>
      <c r="DG404" s="678" t="s">
        <v>4734</v>
      </c>
      <c r="DH404" s="679"/>
      <c r="DI404" s="678" t="s">
        <v>4735</v>
      </c>
      <c r="DJ404" s="679"/>
      <c r="DK404" s="678" t="s">
        <v>4736</v>
      </c>
      <c r="DL404" s="679"/>
      <c r="DM404" s="680" t="s">
        <v>4737</v>
      </c>
      <c r="DN404" s="679"/>
      <c r="DO404" s="678" t="s">
        <v>4738</v>
      </c>
      <c r="DP404" s="682"/>
      <c r="DR404" s="678" t="str">
        <f>+DR$5</f>
        <v>23년</v>
      </c>
      <c r="DS404" s="679"/>
      <c r="DT404" s="678" t="s">
        <v>4721</v>
      </c>
      <c r="DU404" s="679"/>
      <c r="DV404" s="678" t="s">
        <v>4722</v>
      </c>
      <c r="DW404" s="679"/>
      <c r="DX404" s="678" t="s">
        <v>4723</v>
      </c>
      <c r="DY404" s="679"/>
      <c r="DZ404" s="678" t="s">
        <v>4724</v>
      </c>
      <c r="EA404" s="679"/>
      <c r="EB404" s="678" t="s">
        <v>4725</v>
      </c>
      <c r="EC404" s="679"/>
      <c r="ED404" s="678" t="s">
        <v>4741</v>
      </c>
      <c r="EE404" s="679"/>
      <c r="EF404" s="678" t="s">
        <v>4727</v>
      </c>
      <c r="EG404" s="679"/>
      <c r="EH404" s="680" t="s">
        <v>4728</v>
      </c>
      <c r="EI404" s="681"/>
      <c r="EJ404" s="678" t="s">
        <v>4729</v>
      </c>
      <c r="EK404" s="679"/>
      <c r="EL404" s="678" t="s">
        <v>4730</v>
      </c>
      <c r="EM404" s="679"/>
      <c r="EN404" s="678" t="s">
        <v>4731</v>
      </c>
      <c r="EO404" s="679"/>
      <c r="EP404" s="680" t="s">
        <v>4732</v>
      </c>
      <c r="EQ404" s="679"/>
      <c r="ER404" s="678" t="s">
        <v>4733</v>
      </c>
      <c r="ES404" s="679"/>
      <c r="ET404" s="678" t="s">
        <v>4734</v>
      </c>
      <c r="EU404" s="679"/>
      <c r="EV404" s="678" t="s">
        <v>4735</v>
      </c>
      <c r="EW404" s="679"/>
      <c r="EX404" s="678" t="s">
        <v>4736</v>
      </c>
      <c r="EY404" s="679"/>
      <c r="EZ404" s="680" t="s">
        <v>4737</v>
      </c>
      <c r="FA404" s="679"/>
      <c r="FB404" s="678" t="s">
        <v>4738</v>
      </c>
      <c r="FC404" s="682"/>
      <c r="FD404" s="678" t="s">
        <v>4743</v>
      </c>
      <c r="FE404" s="679"/>
      <c r="FF404" s="678" t="s">
        <v>4744</v>
      </c>
      <c r="FG404" s="679"/>
      <c r="FH404" s="678" t="s">
        <v>4745</v>
      </c>
      <c r="FI404" s="679"/>
      <c r="FJ404" s="678" t="s">
        <v>4746</v>
      </c>
      <c r="FK404" s="679"/>
    </row>
    <row r="405" spans="2:167" s="758" customFormat="1" ht="13.5" customHeight="1">
      <c r="B405" s="891"/>
      <c r="C405" s="892"/>
      <c r="D405" s="893"/>
      <c r="E405" s="684" t="s">
        <v>4747</v>
      </c>
      <c r="F405" s="685" t="s">
        <v>4748</v>
      </c>
      <c r="G405" s="684" t="s">
        <v>4747</v>
      </c>
      <c r="H405" s="685" t="s">
        <v>4748</v>
      </c>
      <c r="I405" s="684" t="s">
        <v>4747</v>
      </c>
      <c r="J405" s="685" t="s">
        <v>4748</v>
      </c>
      <c r="K405" s="684" t="s">
        <v>4747</v>
      </c>
      <c r="L405" s="685" t="s">
        <v>4748</v>
      </c>
      <c r="M405" s="684" t="s">
        <v>4747</v>
      </c>
      <c r="N405" s="685" t="s">
        <v>4748</v>
      </c>
      <c r="O405" s="684" t="s">
        <v>4747</v>
      </c>
      <c r="P405" s="685" t="s">
        <v>4748</v>
      </c>
      <c r="Q405" s="684" t="s">
        <v>4747</v>
      </c>
      <c r="R405" s="685" t="s">
        <v>4748</v>
      </c>
      <c r="S405" s="684" t="s">
        <v>4747</v>
      </c>
      <c r="T405" s="685" t="s">
        <v>4748</v>
      </c>
      <c r="U405" s="686" t="s">
        <v>4747</v>
      </c>
      <c r="V405" s="687" t="s">
        <v>4748</v>
      </c>
      <c r="W405" s="684" t="s">
        <v>4747</v>
      </c>
      <c r="X405" s="685" t="s">
        <v>4748</v>
      </c>
      <c r="Y405" s="684" t="s">
        <v>4747</v>
      </c>
      <c r="Z405" s="685" t="s">
        <v>4748</v>
      </c>
      <c r="AA405" s="684" t="s">
        <v>4747</v>
      </c>
      <c r="AB405" s="685" t="s">
        <v>4748</v>
      </c>
      <c r="AC405" s="686" t="s">
        <v>4747</v>
      </c>
      <c r="AD405" s="685" t="s">
        <v>4748</v>
      </c>
      <c r="AE405" s="684" t="s">
        <v>4747</v>
      </c>
      <c r="AF405" s="685" t="s">
        <v>4748</v>
      </c>
      <c r="AG405" s="684" t="s">
        <v>4747</v>
      </c>
      <c r="AH405" s="685" t="s">
        <v>4748</v>
      </c>
      <c r="AI405" s="684" t="s">
        <v>4747</v>
      </c>
      <c r="AJ405" s="685" t="s">
        <v>4748</v>
      </c>
      <c r="AK405" s="684" t="s">
        <v>4747</v>
      </c>
      <c r="AL405" s="685" t="s">
        <v>4748</v>
      </c>
      <c r="AM405" s="686" t="s">
        <v>4747</v>
      </c>
      <c r="AN405" s="685" t="s">
        <v>4748</v>
      </c>
      <c r="AO405" s="684" t="s">
        <v>4747</v>
      </c>
      <c r="AP405" s="685" t="s">
        <v>4748</v>
      </c>
      <c r="AQ405" s="764"/>
      <c r="AR405" s="684" t="s">
        <v>4747</v>
      </c>
      <c r="AS405" s="685" t="s">
        <v>4748</v>
      </c>
      <c r="AT405" s="684" t="s">
        <v>4747</v>
      </c>
      <c r="AU405" s="685" t="s">
        <v>4748</v>
      </c>
      <c r="AV405" s="684" t="s">
        <v>4747</v>
      </c>
      <c r="AW405" s="685" t="s">
        <v>4748</v>
      </c>
      <c r="AX405" s="684" t="s">
        <v>4747</v>
      </c>
      <c r="AY405" s="685" t="s">
        <v>4748</v>
      </c>
      <c r="AZ405" s="684" t="s">
        <v>4747</v>
      </c>
      <c r="BA405" s="685" t="s">
        <v>4748</v>
      </c>
      <c r="BB405" s="684" t="s">
        <v>4747</v>
      </c>
      <c r="BC405" s="685" t="s">
        <v>4748</v>
      </c>
      <c r="BD405" s="684" t="s">
        <v>4747</v>
      </c>
      <c r="BE405" s="685" t="s">
        <v>4748</v>
      </c>
      <c r="BF405" s="684" t="s">
        <v>4747</v>
      </c>
      <c r="BG405" s="685" t="s">
        <v>4748</v>
      </c>
      <c r="BH405" s="684" t="s">
        <v>4747</v>
      </c>
      <c r="BI405" s="685" t="s">
        <v>4748</v>
      </c>
      <c r="BJ405" s="684" t="s">
        <v>4747</v>
      </c>
      <c r="BK405" s="685" t="s">
        <v>4748</v>
      </c>
      <c r="BL405" s="684" t="s">
        <v>4747</v>
      </c>
      <c r="BM405" s="685" t="s">
        <v>4748</v>
      </c>
      <c r="BN405" s="684" t="s">
        <v>4747</v>
      </c>
      <c r="BO405" s="685" t="s">
        <v>4748</v>
      </c>
      <c r="BP405" s="686" t="s">
        <v>4747</v>
      </c>
      <c r="BQ405" s="685" t="s">
        <v>4748</v>
      </c>
      <c r="BR405" s="684" t="s">
        <v>4747</v>
      </c>
      <c r="BS405" s="685" t="s">
        <v>4748</v>
      </c>
      <c r="BT405" s="684" t="s">
        <v>4747</v>
      </c>
      <c r="BU405" s="685" t="s">
        <v>4748</v>
      </c>
      <c r="BV405" s="684" t="s">
        <v>4747</v>
      </c>
      <c r="BW405" s="685" t="s">
        <v>4748</v>
      </c>
      <c r="BX405" s="684" t="s">
        <v>4747</v>
      </c>
      <c r="BY405" s="685" t="s">
        <v>4748</v>
      </c>
      <c r="BZ405" s="684" t="s">
        <v>4747</v>
      </c>
      <c r="CA405" s="685" t="s">
        <v>4748</v>
      </c>
      <c r="CB405" s="684" t="s">
        <v>4747</v>
      </c>
      <c r="CC405" s="685" t="s">
        <v>4748</v>
      </c>
      <c r="CE405" s="684" t="s">
        <v>4747</v>
      </c>
      <c r="CF405" s="685" t="s">
        <v>4748</v>
      </c>
      <c r="CG405" s="684" t="s">
        <v>4747</v>
      </c>
      <c r="CH405" s="685" t="s">
        <v>4748</v>
      </c>
      <c r="CI405" s="684" t="s">
        <v>4747</v>
      </c>
      <c r="CJ405" s="685" t="s">
        <v>4748</v>
      </c>
      <c r="CK405" s="684" t="s">
        <v>4747</v>
      </c>
      <c r="CL405" s="685" t="s">
        <v>4748</v>
      </c>
      <c r="CM405" s="684" t="s">
        <v>4747</v>
      </c>
      <c r="CN405" s="685" t="s">
        <v>4748</v>
      </c>
      <c r="CO405" s="684" t="s">
        <v>4747</v>
      </c>
      <c r="CP405" s="685" t="s">
        <v>4748</v>
      </c>
      <c r="CQ405" s="684" t="s">
        <v>4747</v>
      </c>
      <c r="CR405" s="685" t="s">
        <v>4748</v>
      </c>
      <c r="CS405" s="684" t="s">
        <v>4747</v>
      </c>
      <c r="CT405" s="685" t="s">
        <v>4748</v>
      </c>
      <c r="CU405" s="684" t="s">
        <v>4747</v>
      </c>
      <c r="CV405" s="685" t="s">
        <v>4748</v>
      </c>
      <c r="CW405" s="684" t="s">
        <v>4747</v>
      </c>
      <c r="CX405" s="685" t="s">
        <v>4748</v>
      </c>
      <c r="CY405" s="684" t="s">
        <v>4747</v>
      </c>
      <c r="CZ405" s="685" t="s">
        <v>4748</v>
      </c>
      <c r="DA405" s="684" t="s">
        <v>4747</v>
      </c>
      <c r="DB405" s="685" t="s">
        <v>4748</v>
      </c>
      <c r="DC405" s="686" t="s">
        <v>4747</v>
      </c>
      <c r="DD405" s="685" t="s">
        <v>4748</v>
      </c>
      <c r="DE405" s="684" t="s">
        <v>4747</v>
      </c>
      <c r="DF405" s="685" t="s">
        <v>4748</v>
      </c>
      <c r="DG405" s="684" t="s">
        <v>4747</v>
      </c>
      <c r="DH405" s="685" t="s">
        <v>4748</v>
      </c>
      <c r="DI405" s="684" t="s">
        <v>4747</v>
      </c>
      <c r="DJ405" s="685" t="s">
        <v>4748</v>
      </c>
      <c r="DK405" s="684" t="s">
        <v>4747</v>
      </c>
      <c r="DL405" s="685" t="s">
        <v>4748</v>
      </c>
      <c r="DM405" s="684" t="s">
        <v>4747</v>
      </c>
      <c r="DN405" s="685" t="s">
        <v>4748</v>
      </c>
      <c r="DO405" s="684" t="s">
        <v>4747</v>
      </c>
      <c r="DP405" s="685" t="s">
        <v>4748</v>
      </c>
      <c r="DR405" s="684" t="s">
        <v>4749</v>
      </c>
      <c r="DS405" s="685" t="s">
        <v>4750</v>
      </c>
      <c r="DT405" s="684" t="s">
        <v>4747</v>
      </c>
      <c r="DU405" s="685" t="s">
        <v>4748</v>
      </c>
      <c r="DV405" s="684" t="s">
        <v>4747</v>
      </c>
      <c r="DW405" s="685" t="s">
        <v>4748</v>
      </c>
      <c r="DX405" s="684" t="s">
        <v>4747</v>
      </c>
      <c r="DY405" s="685" t="s">
        <v>4748</v>
      </c>
      <c r="DZ405" s="684" t="s">
        <v>4747</v>
      </c>
      <c r="EA405" s="685" t="s">
        <v>4748</v>
      </c>
      <c r="EB405" s="684" t="s">
        <v>4747</v>
      </c>
      <c r="EC405" s="685" t="s">
        <v>4748</v>
      </c>
      <c r="ED405" s="684" t="s">
        <v>4747</v>
      </c>
      <c r="EE405" s="685" t="s">
        <v>4748</v>
      </c>
      <c r="EF405" s="684" t="s">
        <v>4747</v>
      </c>
      <c r="EG405" s="685" t="s">
        <v>4748</v>
      </c>
      <c r="EH405" s="684" t="s">
        <v>4747</v>
      </c>
      <c r="EI405" s="685" t="s">
        <v>4748</v>
      </c>
      <c r="EJ405" s="684" t="s">
        <v>4747</v>
      </c>
      <c r="EK405" s="685" t="s">
        <v>4748</v>
      </c>
      <c r="EL405" s="684" t="s">
        <v>4747</v>
      </c>
      <c r="EM405" s="685" t="s">
        <v>4748</v>
      </c>
      <c r="EN405" s="684" t="s">
        <v>4747</v>
      </c>
      <c r="EO405" s="685" t="s">
        <v>4748</v>
      </c>
      <c r="EP405" s="686" t="s">
        <v>4747</v>
      </c>
      <c r="EQ405" s="685" t="s">
        <v>4748</v>
      </c>
      <c r="ER405" s="684" t="s">
        <v>4747</v>
      </c>
      <c r="ES405" s="685" t="s">
        <v>4748</v>
      </c>
      <c r="ET405" s="684" t="s">
        <v>4747</v>
      </c>
      <c r="EU405" s="685" t="s">
        <v>4748</v>
      </c>
      <c r="EV405" s="684" t="s">
        <v>4747</v>
      </c>
      <c r="EW405" s="685" t="s">
        <v>4748</v>
      </c>
      <c r="EX405" s="684" t="s">
        <v>4747</v>
      </c>
      <c r="EY405" s="685" t="s">
        <v>4748</v>
      </c>
      <c r="EZ405" s="684" t="s">
        <v>4747</v>
      </c>
      <c r="FA405" s="685" t="s">
        <v>4748</v>
      </c>
      <c r="FB405" s="684" t="s">
        <v>4747</v>
      </c>
      <c r="FC405" s="685" t="s">
        <v>4748</v>
      </c>
      <c r="FD405" s="684" t="s">
        <v>4747</v>
      </c>
      <c r="FE405" s="685" t="s">
        <v>4748</v>
      </c>
      <c r="FF405" s="684" t="s">
        <v>4747</v>
      </c>
      <c r="FG405" s="685" t="s">
        <v>4748</v>
      </c>
      <c r="FH405" s="684" t="s">
        <v>4747</v>
      </c>
      <c r="FI405" s="685" t="s">
        <v>4748</v>
      </c>
      <c r="FJ405" s="684" t="s">
        <v>4747</v>
      </c>
      <c r="FK405" s="685" t="s">
        <v>4748</v>
      </c>
    </row>
    <row r="406" spans="2:167" s="758" customFormat="1" ht="13.5" customHeight="1">
      <c r="B406" s="792" t="s">
        <v>4764</v>
      </c>
      <c r="C406" s="793"/>
      <c r="D406" s="793"/>
      <c r="E406" s="794">
        <f t="shared" ref="E406:E418" si="386">+W406+AO406</f>
        <v>92382.745171721603</v>
      </c>
      <c r="F406" s="795">
        <f>+IF(E406=0,0,E406/E406*100)</f>
        <v>100</v>
      </c>
      <c r="G406" s="794">
        <f>G407+G408+G411+G416</f>
        <v>5686.4799199999998</v>
      </c>
      <c r="H406" s="795">
        <f>+IF(G406=0,0,G406/G406*100)</f>
        <v>100</v>
      </c>
      <c r="I406" s="794">
        <f>I407+I408+I411+I416</f>
        <v>6864.6181589999997</v>
      </c>
      <c r="J406" s="795">
        <f>+IF(I406=0,0,I406/I406*100)</f>
        <v>100</v>
      </c>
      <c r="K406" s="794">
        <f>K407+K408+K411+K416</f>
        <v>8096.8948069999997</v>
      </c>
      <c r="L406" s="795">
        <f>+IF(K406=0,0,K406/K406*100)</f>
        <v>100</v>
      </c>
      <c r="M406" s="794">
        <f>M407+M408+M411+M416</f>
        <v>20647.992886</v>
      </c>
      <c r="N406" s="795">
        <f>+IF(M406=0,0,M406/M406*100)</f>
        <v>100</v>
      </c>
      <c r="O406" s="794">
        <f>O407+O408+O411+O416</f>
        <v>1987.1095127216001</v>
      </c>
      <c r="P406" s="795">
        <f>+IF(O406=0,0,O406/O406*100)</f>
        <v>100</v>
      </c>
      <c r="Q406" s="794">
        <f>Q407+Q408+Q411+Q416</f>
        <v>4443.7670589999998</v>
      </c>
      <c r="R406" s="795">
        <f>+IF(Q406=0,0,Q406/Q406*100)</f>
        <v>100</v>
      </c>
      <c r="S406" s="794">
        <f>S407+S408+S411+S416</f>
        <v>7154.7184049999996</v>
      </c>
      <c r="T406" s="795">
        <f>+IF(S406=0,0,S406/S406*100)</f>
        <v>100</v>
      </c>
      <c r="U406" s="794">
        <f t="shared" ref="U406:U416" si="387">+O406+Q406+S406</f>
        <v>13585.594976721601</v>
      </c>
      <c r="V406" s="795">
        <f>+IF(U406=0,0,U406/U406*100)</f>
        <v>100</v>
      </c>
      <c r="W406" s="794">
        <f t="shared" ref="W406:W416" si="388">+M406+U406</f>
        <v>34233.587862721601</v>
      </c>
      <c r="X406" s="795">
        <f>+IF(W406=0,0,W406/W406*100)</f>
        <v>100</v>
      </c>
      <c r="Y406" s="794">
        <f>Y407+Y408+Y411+Y416</f>
        <v>8101.7376160000013</v>
      </c>
      <c r="Z406" s="795">
        <f>+IF(Y406=0,0,Y406/Y406*100)</f>
        <v>100</v>
      </c>
      <c r="AA406" s="794">
        <f>AA407+AA408+AA411+AA416</f>
        <v>9655.1684640000003</v>
      </c>
      <c r="AB406" s="795">
        <f>+IF(AA406=0,0,AA406/AA406*100)</f>
        <v>100</v>
      </c>
      <c r="AC406" s="794">
        <f>AC407+AC408+AC411+AC416</f>
        <v>10766.526618</v>
      </c>
      <c r="AD406" s="795">
        <f>+IF(AC406=0,0,AC406/AC406*100)</f>
        <v>100</v>
      </c>
      <c r="AE406" s="792">
        <f t="shared" ref="AE406:AE416" si="389">+Y406+AA406+AC406</f>
        <v>28523.432698000001</v>
      </c>
      <c r="AF406" s="795">
        <f>+IF(AE406=0,0,AE406/AE406*100)</f>
        <v>100</v>
      </c>
      <c r="AG406" s="794">
        <f>AG407+AG408+AG411+AG416</f>
        <v>10440.569312</v>
      </c>
      <c r="AH406" s="795">
        <f>+IF(AG406=0,0,AG406/AG406*100)</f>
        <v>100</v>
      </c>
      <c r="AI406" s="794">
        <f>AI407+AI408+AI411+AI416</f>
        <v>9829.8939830000018</v>
      </c>
      <c r="AJ406" s="795">
        <f>+IF(AI406=0,0,AI406/AI406*100)</f>
        <v>100</v>
      </c>
      <c r="AK406" s="794">
        <f>AK407+AK408+AK411+AK416</f>
        <v>9355.2613159999983</v>
      </c>
      <c r="AL406" s="795">
        <f>+IF(AK406=0,0,AK406/AK406*100)</f>
        <v>100</v>
      </c>
      <c r="AM406" s="792">
        <f t="shared" ref="AM406:AM416" si="390">+AG406+AI406+AK406</f>
        <v>29625.724610999998</v>
      </c>
      <c r="AN406" s="795">
        <f>+IF(AM406=0,0,AM406/AM406*100)</f>
        <v>100</v>
      </c>
      <c r="AO406" s="792">
        <f t="shared" ref="AO406:AO416" si="391">+AE406+AM406</f>
        <v>58149.157309000002</v>
      </c>
      <c r="AP406" s="795">
        <f>+IF(AO406=0,0,AO406/AO406*100)</f>
        <v>100</v>
      </c>
      <c r="AQ406" s="734"/>
      <c r="AR406" s="794">
        <f>AR407+AR408+AR411+AR416</f>
        <v>120280.049621</v>
      </c>
      <c r="AS406" s="795">
        <f>+IF(AR406=0,0,AR406/AR406*100)</f>
        <v>100</v>
      </c>
      <c r="AT406" s="794">
        <f>AT407+AT408+AT411+AT416</f>
        <v>10883.506912000001</v>
      </c>
      <c r="AU406" s="795">
        <f>+IF(AT406=0,0,AT406/AT406*100)</f>
        <v>100</v>
      </c>
      <c r="AV406" s="794">
        <f>AV407+AV408+AV411+AV416</f>
        <v>11382.666430000001</v>
      </c>
      <c r="AW406" s="795">
        <f>+IF(AV406=0,0,AV406/AV406*100)</f>
        <v>100</v>
      </c>
      <c r="AX406" s="794">
        <f>AX407+AX408+AX411+AX416</f>
        <v>12529.529136999998</v>
      </c>
      <c r="AY406" s="795">
        <f>+IF(AX406=0,0,AX406/AX406*100)</f>
        <v>100</v>
      </c>
      <c r="AZ406" s="794">
        <f>AZ407+AZ408+AZ411+AZ416</f>
        <v>34795.702479</v>
      </c>
      <c r="BA406" s="795">
        <f>+IF(AZ406=0,0,AZ406/AZ406*100)</f>
        <v>100</v>
      </c>
      <c r="BB406" s="794">
        <f>BB407+BB408+BB411+BB416</f>
        <v>11234.063116999998</v>
      </c>
      <c r="BC406" s="795">
        <f>+IF(BB406=0,0,BB406/BB406*100)</f>
        <v>100</v>
      </c>
      <c r="BD406" s="794">
        <f>BD407+BD408+BD411+BD416</f>
        <v>8174.2298809999993</v>
      </c>
      <c r="BE406" s="795">
        <f>+IF(BD406=0,0,BD406/BD406*100)</f>
        <v>100</v>
      </c>
      <c r="BF406" s="794">
        <f>BF407+BF408+BF411+BF416</f>
        <v>8828.1917949999988</v>
      </c>
      <c r="BG406" s="795">
        <f>+IF(BF406=0,0,BF406/BF406*100)</f>
        <v>100</v>
      </c>
      <c r="BH406" s="794">
        <f>BH407+BH408+BH411+BH416</f>
        <v>28236.484793</v>
      </c>
      <c r="BI406" s="795">
        <f>+IF(BH406=0,0,BH406/BH406*100)</f>
        <v>100</v>
      </c>
      <c r="BJ406" s="794">
        <f t="shared" ref="BJ406:BJ416" si="392">+AZ406+BH406</f>
        <v>63032.187271999996</v>
      </c>
      <c r="BK406" s="795">
        <f>+IF(BJ406=0,0,BJ406/BJ406*100)</f>
        <v>100</v>
      </c>
      <c r="BL406" s="794">
        <f>BL407+BL408+BL411+BL416</f>
        <v>7529.9689120000003</v>
      </c>
      <c r="BM406" s="795">
        <f>+IF(BL406=0,0,BL406/BL406*100)</f>
        <v>100</v>
      </c>
      <c r="BN406" s="794">
        <f>BN407+BN408+BN411+BN416</f>
        <v>6486.1032450000002</v>
      </c>
      <c r="BO406" s="795">
        <f>+IF(BN406=0,0,BN406/BN406*100)</f>
        <v>100</v>
      </c>
      <c r="BP406" s="794">
        <f>BP407+BP408+BP411+BP416</f>
        <v>11730.785346000001</v>
      </c>
      <c r="BQ406" s="795">
        <f>+IF(BP406=0,0,BP406/BP406*100)</f>
        <v>100</v>
      </c>
      <c r="BR406" s="794">
        <f>BR407+BR408+BR411+BR416</f>
        <v>25746.857503000003</v>
      </c>
      <c r="BS406" s="795">
        <f>+IF(BR406=0,0,BR406/BR406*100)</f>
        <v>100</v>
      </c>
      <c r="BT406" s="794">
        <f>BT407+BT408+BT411+BT416</f>
        <v>10241.809724000001</v>
      </c>
      <c r="BU406" s="795">
        <f>+IF(BT406=0,0,BT406/BT406*100)</f>
        <v>100</v>
      </c>
      <c r="BV406" s="794">
        <f>BV407+BV408+BV411+BV416</f>
        <v>10856.119622</v>
      </c>
      <c r="BW406" s="795">
        <f>+IF(BV406=0,0,BV406/BV406*100)</f>
        <v>100</v>
      </c>
      <c r="BX406" s="794">
        <f>BX407+BX408+BX411+BX416</f>
        <v>10403.075499999999</v>
      </c>
      <c r="BY406" s="795">
        <f>+IF(BX406=0,0,BX406/BX406*100)</f>
        <v>100</v>
      </c>
      <c r="BZ406" s="794">
        <f>BZ407+BZ408+BZ411+BZ416</f>
        <v>31501.004846000003</v>
      </c>
      <c r="CA406" s="795">
        <f>+IF(BZ406=0,0,BZ406/BZ406*100)</f>
        <v>100</v>
      </c>
      <c r="CB406" s="794">
        <f t="shared" ref="CB406:CB416" si="393">+BR406+BZ406</f>
        <v>57247.862349000003</v>
      </c>
      <c r="CC406" s="795">
        <f>+IF(CB406=0,0,CB406/CB406*100)</f>
        <v>100</v>
      </c>
      <c r="CE406" s="794">
        <f t="shared" ref="CE406:CE418" si="394">+CW406+DO406</f>
        <v>190134.69603973778</v>
      </c>
      <c r="CF406" s="795">
        <f>+IF(CE406=0,0,CE406/CE406*100)</f>
        <v>100</v>
      </c>
      <c r="CG406" s="794">
        <f>CG407+CG408+CG411+CG416</f>
        <v>13241.1808468693</v>
      </c>
      <c r="CH406" s="795">
        <f>+IF(CG406=0,0,CG406/CG406*100)</f>
        <v>100</v>
      </c>
      <c r="CI406" s="794">
        <f>CI407+CI408+CI411+CI416</f>
        <v>13010.755571</v>
      </c>
      <c r="CJ406" s="795">
        <f>+IF(CI406=0,0,CI406/CI406*100)</f>
        <v>100</v>
      </c>
      <c r="CK406" s="794">
        <f>CK407+CK408+CK411+CK416</f>
        <v>13076.051425000001</v>
      </c>
      <c r="CL406" s="795">
        <f>+IF(CK406=0,0,CK406/CK406*100)</f>
        <v>100</v>
      </c>
      <c r="CM406" s="794">
        <f>CM407+CM408+CM411+CM416</f>
        <v>39327.987842869297</v>
      </c>
      <c r="CN406" s="795">
        <f>+IF(CM406=0,0,CM406/CM406*100)</f>
        <v>100</v>
      </c>
      <c r="CO406" s="794">
        <f>CO407+CO408+CO411+CO416</f>
        <v>13270.807514999999</v>
      </c>
      <c r="CP406" s="795">
        <f>+IF(CO406=0,0,CO406/CO406*100)</f>
        <v>100</v>
      </c>
      <c r="CQ406" s="794">
        <f>CQ407+CQ408+CQ411+CQ416</f>
        <v>14531.9732248445</v>
      </c>
      <c r="CR406" s="795">
        <f>+IF(CQ406=0,0,CQ406/CQ406*100)</f>
        <v>100</v>
      </c>
      <c r="CS406" s="794">
        <f>CS407+CS408+CS411+CS416</f>
        <v>14775.020612</v>
      </c>
      <c r="CT406" s="795">
        <f>+IF(CS406=0,0,CS406/CS406*100)</f>
        <v>100</v>
      </c>
      <c r="CU406" s="794">
        <f>CU407+CU408+CU411+CU416</f>
        <v>42577.801351844493</v>
      </c>
      <c r="CV406" s="795">
        <f>+IF(CU406=0,0,CU406/CU406*100)</f>
        <v>100</v>
      </c>
      <c r="CW406" s="794">
        <f t="shared" ref="CW406:CW416" si="395">+CM406+CU406</f>
        <v>81905.789194713783</v>
      </c>
      <c r="CX406" s="795">
        <f>+IF(CW406=0,0,CW406/CW406*100)</f>
        <v>100</v>
      </c>
      <c r="CY406" s="794">
        <f>CY407+CY408+CY411+CY416</f>
        <v>15702.68845</v>
      </c>
      <c r="CZ406" s="795">
        <f>+IF(CY406=0,0,CY406/CY406*100)</f>
        <v>100</v>
      </c>
      <c r="DA406" s="794">
        <f>DA407+DA408+DA411+DA416</f>
        <v>17494.474619999997</v>
      </c>
      <c r="DB406" s="795">
        <f>+IF(DA406=0,0,DA406/DA406*100)</f>
        <v>100</v>
      </c>
      <c r="DC406" s="794">
        <f>DC407+DC408+DC411+DC416</f>
        <v>17295.358214000003</v>
      </c>
      <c r="DD406" s="795">
        <f>+IF(DC406=0,0,DC406/DC406*100)</f>
        <v>100</v>
      </c>
      <c r="DE406" s="794">
        <f>DE407+DE408+DE411+DE416</f>
        <v>50492.521284000002</v>
      </c>
      <c r="DF406" s="795">
        <f>+IF(DE406=0,0,DE406/DE406*100)</f>
        <v>100</v>
      </c>
      <c r="DG406" s="794">
        <f>DG407+DG408+DG411+DG416</f>
        <v>19901.465825596002</v>
      </c>
      <c r="DH406" s="795">
        <f>+IF(DG406=0,0,DG406/DG406*100)</f>
        <v>100</v>
      </c>
      <c r="DI406" s="794">
        <f>DI407+DI408+DI411+DI416</f>
        <v>20103.962560683998</v>
      </c>
      <c r="DJ406" s="795">
        <f>+IF(DI406=0,0,DI406/DI406*100)</f>
        <v>100</v>
      </c>
      <c r="DK406" s="794">
        <f>DK407+DK408+DK411+DK416</f>
        <v>17730.957174744002</v>
      </c>
      <c r="DL406" s="795">
        <f>+IF(DK406=0,0,DK406/DK406*100)</f>
        <v>100</v>
      </c>
      <c r="DM406" s="794">
        <f>DM407+DM408+DM411+DM416</f>
        <v>57736.385561023999</v>
      </c>
      <c r="DN406" s="795">
        <f>+IF(DM406=0,0,DM406/DM406*100)</f>
        <v>100</v>
      </c>
      <c r="DO406" s="794">
        <f t="shared" ref="DO406:DO416" si="396">+DE406+DM406</f>
        <v>108228.906845024</v>
      </c>
      <c r="DP406" s="795">
        <f>+IF(DO406=0,0,DO406/DO406*100)</f>
        <v>100</v>
      </c>
      <c r="DR406" s="794">
        <f t="shared" ref="DR406:DR418" si="397">+EJ406+FB406</f>
        <v>239430.56589310584</v>
      </c>
      <c r="DS406" s="795">
        <f>+IF(DR406=0,0,DR406/DR406*100)</f>
        <v>100</v>
      </c>
      <c r="DT406" s="794">
        <f>DT407+DT408+DT411+DT416</f>
        <v>19439.083177598088</v>
      </c>
      <c r="DU406" s="795">
        <f>+IF(DT406=0,0,DT406/DT406*100)</f>
        <v>100</v>
      </c>
      <c r="DV406" s="794">
        <f>DV407+DV408+DV411+DV416</f>
        <v>19432.996926977514</v>
      </c>
      <c r="DW406" s="795">
        <f>+IF(DV406=0,0,DV406/DV406*100)</f>
        <v>100</v>
      </c>
      <c r="DX406" s="794">
        <f>DX407+DX408+DX411+DX416</f>
        <v>19506.168503236939</v>
      </c>
      <c r="DY406" s="795">
        <f>+IF(DX406=0,0,DX406/DX406*100)</f>
        <v>100</v>
      </c>
      <c r="DZ406" s="794">
        <f>DZ407+DZ408+DZ411+DZ416</f>
        <v>58378.248607812537</v>
      </c>
      <c r="EA406" s="795">
        <f>+IF(DZ406=0,0,DZ406/DZ406*100)</f>
        <v>100</v>
      </c>
      <c r="EB406" s="794">
        <f>EB407+EB408+EB411+EB416</f>
        <v>19443.565230156935</v>
      </c>
      <c r="EC406" s="795">
        <f>+IF(EB406=0,0,EB406/EB406*100)</f>
        <v>100</v>
      </c>
      <c r="ED406" s="794">
        <f>ED407+ED408+ED411+ED416</f>
        <v>19323.883128137222</v>
      </c>
      <c r="EE406" s="795">
        <f>+IF(ED406=0,0,ED406/ED406*100)</f>
        <v>100</v>
      </c>
      <c r="EF406" s="794">
        <f>EF407+EF408+EF411+EF416</f>
        <v>19475.357840836936</v>
      </c>
      <c r="EG406" s="795">
        <f>+IF(EF406=0,0,EF406/EF406*100)</f>
        <v>100</v>
      </c>
      <c r="EH406" s="794">
        <f>EH407+EH408+EH411+EH416</f>
        <v>58242.80619913109</v>
      </c>
      <c r="EI406" s="795">
        <f>+IF(EH406=0,0,EH406/EH406*100)</f>
        <v>100</v>
      </c>
      <c r="EJ406" s="794">
        <f t="shared" ref="EJ406:EJ416" si="398">+DZ406+EH406</f>
        <v>116621.05480694363</v>
      </c>
      <c r="EK406" s="795">
        <f>+IF(EJ406=0,0,EJ406/EJ406*100)</f>
        <v>100</v>
      </c>
      <c r="EL406" s="794">
        <f>EL407+EL408+EL411+EL416</f>
        <v>20717.747603636646</v>
      </c>
      <c r="EM406" s="795">
        <f>+IF(EL406=0,0,EL406/EL406*100)</f>
        <v>100</v>
      </c>
      <c r="EN406" s="794">
        <f>EN407+EN408+EN411+EN416</f>
        <v>20496.146215317225</v>
      </c>
      <c r="EO406" s="795">
        <f>+IF(EN406=0,0,EN406/EN406*100)</f>
        <v>100</v>
      </c>
      <c r="EP406" s="794">
        <f>EP407+EP408+EP411+EP416</f>
        <v>20573.337957136646</v>
      </c>
      <c r="EQ406" s="795">
        <f>+IF(EP406=0,0,EP406/EP406*100)</f>
        <v>100</v>
      </c>
      <c r="ER406" s="794">
        <f>ER407+ER408+ER411+ER416</f>
        <v>61787.231776090528</v>
      </c>
      <c r="ES406" s="795">
        <f>+IF(ER406=0,0,ER406/ER406*100)</f>
        <v>100</v>
      </c>
      <c r="ET406" s="794">
        <f>ET407+ET408+ET411+ET416</f>
        <v>20470.6516773978</v>
      </c>
      <c r="EU406" s="795">
        <f>+IF(ET406=0,0,ET406/ET406*100)</f>
        <v>100</v>
      </c>
      <c r="EV406" s="794">
        <f>EV407+EV408+EV411+EV416</f>
        <v>20113.140456836649</v>
      </c>
      <c r="EW406" s="795">
        <f>+IF(EV406=0,0,EV406/EV406*100)</f>
        <v>100</v>
      </c>
      <c r="EX406" s="794">
        <f>EX407+EX408+EX411+EX416</f>
        <v>20438.487175837225</v>
      </c>
      <c r="EY406" s="795">
        <f>+IF(EX406=0,0,EX406/EX406*100)</f>
        <v>100</v>
      </c>
      <c r="EZ406" s="794">
        <f>EZ407+EZ408+EZ411+EZ416</f>
        <v>61022.279310071674</v>
      </c>
      <c r="FA406" s="795">
        <f>+IF(EZ406=0,0,EZ406/EZ406*100)</f>
        <v>100</v>
      </c>
      <c r="FB406" s="794">
        <f t="shared" ref="FB406:FB416" si="399">+ER406+EZ406</f>
        <v>122809.51108616221</v>
      </c>
      <c r="FC406" s="795">
        <f>+IF(FB406=0,0,FB406/FB406*100)</f>
        <v>100</v>
      </c>
      <c r="FD406" s="794">
        <f>FD407+FD408+FD411+FD416</f>
        <v>199372.59304775705</v>
      </c>
      <c r="FE406" s="795">
        <f>+IF(FD406=0,0,FD406/FD406*100)</f>
        <v>100</v>
      </c>
      <c r="FF406" s="794">
        <f>FF407+FF408+FF411+FF416</f>
        <v>196260.70055883753</v>
      </c>
      <c r="FG406" s="795">
        <f>+IF(FF406=0,0,FF406/FF406*100)</f>
        <v>100</v>
      </c>
      <c r="FH406" s="794">
        <f>FH407+FH408+FH411+FH416</f>
        <v>167003.65470442674</v>
      </c>
      <c r="FI406" s="795">
        <f>+IF(FH406=0,0,FH406/FH406*100)</f>
        <v>100</v>
      </c>
      <c r="FJ406" s="794">
        <f>FJ407+FJ408+FJ411+FJ416</f>
        <v>238612.44401882353</v>
      </c>
      <c r="FK406" s="795">
        <f>+IF(FJ406=0,0,FJ406/FJ406*100)</f>
        <v>100</v>
      </c>
    </row>
    <row r="407" spans="2:167" s="648" customFormat="1" ht="13.5" customHeight="1">
      <c r="B407" s="769"/>
      <c r="C407" s="731" t="s">
        <v>4831</v>
      </c>
      <c r="D407" s="728"/>
      <c r="E407" s="770">
        <f t="shared" si="386"/>
        <v>89865.843485156802</v>
      </c>
      <c r="F407" s="726">
        <f>+IF(E407=0,0,E407/E407*100)</f>
        <v>100</v>
      </c>
      <c r="G407" s="770">
        <v>5628.6795379999994</v>
      </c>
      <c r="H407" s="726">
        <f>+IF(G407=0,0,G407/G407*100)</f>
        <v>100</v>
      </c>
      <c r="I407" s="770">
        <v>6826.3754279999994</v>
      </c>
      <c r="J407" s="726">
        <f>+IF(I407=0,0,I407/I407*100)</f>
        <v>100</v>
      </c>
      <c r="K407" s="770">
        <v>8083.1012279999995</v>
      </c>
      <c r="L407" s="726">
        <f>+IF(K407=0,0,K407/K407*100)</f>
        <v>100</v>
      </c>
      <c r="M407" s="770">
        <f>+G407+I407+K407</f>
        <v>20538.156193999999</v>
      </c>
      <c r="N407" s="726">
        <f>+IF(M407=0,0,M407/M407*100)</f>
        <v>100</v>
      </c>
      <c r="O407" s="770">
        <v>1927.8982261568001</v>
      </c>
      <c r="P407" s="726">
        <f>+IF(O407=0,0,O407/O407*100)</f>
        <v>100</v>
      </c>
      <c r="Q407" s="770">
        <v>4440.7551210000001</v>
      </c>
      <c r="R407" s="726">
        <f>+IF(Q407=0,0,Q407/Q407*100)</f>
        <v>100</v>
      </c>
      <c r="S407" s="770">
        <v>6949.0691879999995</v>
      </c>
      <c r="T407" s="726">
        <f>+IF(S407=0,0,S407/S407*100)</f>
        <v>100</v>
      </c>
      <c r="U407" s="770">
        <f t="shared" si="387"/>
        <v>13317.722535156799</v>
      </c>
      <c r="V407" s="726">
        <f>+IF(U407=0,0,U407/U407*100)</f>
        <v>100</v>
      </c>
      <c r="W407" s="770">
        <f t="shared" si="388"/>
        <v>33855.878729156801</v>
      </c>
      <c r="X407" s="726">
        <f>+IF(W407=0,0,W407/W407*100)</f>
        <v>100</v>
      </c>
      <c r="Y407" s="770">
        <v>7852.1690020000005</v>
      </c>
      <c r="Z407" s="726">
        <f>+IF(Y407=0,0,Y407/Y407*100)</f>
        <v>100</v>
      </c>
      <c r="AA407" s="770">
        <v>9432.3751269999993</v>
      </c>
      <c r="AB407" s="726">
        <f>+IF(AA407=0,0,AA407/AA407*100)</f>
        <v>100</v>
      </c>
      <c r="AC407" s="770">
        <v>10385.731245999999</v>
      </c>
      <c r="AD407" s="726">
        <f>+IF(AC407=0,0,AC407/AC407*100)</f>
        <v>100</v>
      </c>
      <c r="AE407" s="728">
        <f t="shared" si="389"/>
        <v>27670.275375000001</v>
      </c>
      <c r="AF407" s="726">
        <f>+IF(AE407=0,0,AE407/AE407*100)</f>
        <v>100</v>
      </c>
      <c r="AG407" s="770">
        <v>9969.6558069999992</v>
      </c>
      <c r="AH407" s="726">
        <f>+IF(AG407=0,0,AG407/AG407*100)</f>
        <v>100</v>
      </c>
      <c r="AI407" s="770">
        <v>9236.4068910000005</v>
      </c>
      <c r="AJ407" s="726">
        <f>+IF(AI407=0,0,AI407/AI407*100)</f>
        <v>100</v>
      </c>
      <c r="AK407" s="770">
        <v>9133.6266829999986</v>
      </c>
      <c r="AL407" s="726">
        <f>+IF(AK407=0,0,AK407/AK407*100)</f>
        <v>100</v>
      </c>
      <c r="AM407" s="728">
        <f t="shared" si="390"/>
        <v>28339.689381</v>
      </c>
      <c r="AN407" s="726">
        <f>+IF(AM407=0,0,AM407/AM407*100)</f>
        <v>100</v>
      </c>
      <c r="AO407" s="728">
        <f t="shared" si="391"/>
        <v>56009.964756000001</v>
      </c>
      <c r="AP407" s="726">
        <f>+IF(AO407=0,0,AO407/AO407*100)</f>
        <v>100</v>
      </c>
      <c r="AQ407" s="651"/>
      <c r="AR407" s="770">
        <v>116371.08524299999</v>
      </c>
      <c r="AS407" s="726">
        <f>+IF(AR407=0,0,AR407/AR407*100)</f>
        <v>100</v>
      </c>
      <c r="AT407" s="770">
        <v>10511.997261</v>
      </c>
      <c r="AU407" s="726">
        <f>+IF(AT407=0,0,AT407/AT407*100)</f>
        <v>100</v>
      </c>
      <c r="AV407" s="770">
        <v>10953.422629000001</v>
      </c>
      <c r="AW407" s="726">
        <f>+IF(AV407=0,0,AV407/AV407*100)</f>
        <v>100</v>
      </c>
      <c r="AX407" s="770">
        <v>12193.798987999999</v>
      </c>
      <c r="AY407" s="726">
        <f>+IF(AX407=0,0,AX407/AX407*100)</f>
        <v>100</v>
      </c>
      <c r="AZ407" s="770">
        <f>+AT407+AV407+AX407</f>
        <v>33659.218878</v>
      </c>
      <c r="BA407" s="726">
        <f>+IF(AZ407=0,0,AZ407/AZ407*100)</f>
        <v>100</v>
      </c>
      <c r="BB407" s="770">
        <v>10897.546097999999</v>
      </c>
      <c r="BC407" s="726">
        <f>+IF(BB407=0,0,BB407/BB407*100)</f>
        <v>100</v>
      </c>
      <c r="BD407" s="770">
        <v>7887.5351839999994</v>
      </c>
      <c r="BE407" s="726">
        <f>+IF(BD407=0,0,BD407/BD407*100)</f>
        <v>100</v>
      </c>
      <c r="BF407" s="770">
        <v>8496.9011030000001</v>
      </c>
      <c r="BG407" s="726">
        <f>+IF(BF407=0,0,BF407/BF407*100)</f>
        <v>100</v>
      </c>
      <c r="BH407" s="770">
        <f>+BB407+BD407+BF407</f>
        <v>27281.982384999999</v>
      </c>
      <c r="BI407" s="726">
        <f>+IF(BH407=0,0,BH407/BH407*100)</f>
        <v>100</v>
      </c>
      <c r="BJ407" s="770">
        <f t="shared" si="392"/>
        <v>60941.201262999995</v>
      </c>
      <c r="BK407" s="726">
        <f>+IF(BJ407=0,0,BJ407/BJ407*100)</f>
        <v>100</v>
      </c>
      <c r="BL407" s="770">
        <v>7273.7679310000003</v>
      </c>
      <c r="BM407" s="726">
        <f>+IF(BL407=0,0,BL407/BL407*100)</f>
        <v>100</v>
      </c>
      <c r="BN407" s="770">
        <v>6170.1814410000006</v>
      </c>
      <c r="BO407" s="726">
        <f>+IF(BN407=0,0,BN407/BN407*100)</f>
        <v>100</v>
      </c>
      <c r="BP407" s="770">
        <v>11454.833628</v>
      </c>
      <c r="BQ407" s="726">
        <f>+IF(BP407=0,0,BP407/BP407*100)</f>
        <v>100</v>
      </c>
      <c r="BR407" s="770">
        <f>+BL407+BN407+BP407</f>
        <v>24898.783000000003</v>
      </c>
      <c r="BS407" s="726">
        <f>+IF(BR407=0,0,BR407/BR407*100)</f>
        <v>100</v>
      </c>
      <c r="BT407" s="770">
        <v>9941.2155400000011</v>
      </c>
      <c r="BU407" s="726">
        <f>+IF(BT407=0,0,BT407/BT407*100)</f>
        <v>100</v>
      </c>
      <c r="BV407" s="770">
        <v>10624.975321</v>
      </c>
      <c r="BW407" s="726">
        <f>+IF(BV407=0,0,BV407/BV407*100)</f>
        <v>100</v>
      </c>
      <c r="BX407" s="770">
        <v>9964.9101190000001</v>
      </c>
      <c r="BY407" s="726">
        <f>+IF(BX407=0,0,BX407/BX407*100)</f>
        <v>100</v>
      </c>
      <c r="BZ407" s="770">
        <f>+BT407+BV407+BX407</f>
        <v>30531.100980000003</v>
      </c>
      <c r="CA407" s="726">
        <f>+IF(BZ407=0,0,BZ407/BZ407*100)</f>
        <v>100</v>
      </c>
      <c r="CB407" s="770">
        <f t="shared" si="393"/>
        <v>55429.883980000006</v>
      </c>
      <c r="CC407" s="726">
        <f>+IF(CB407=0,0,CB407/CB407*100)</f>
        <v>100</v>
      </c>
      <c r="CE407" s="770">
        <f t="shared" si="394"/>
        <v>184707.56124086847</v>
      </c>
      <c r="CF407" s="726">
        <f>+IF(CE407=0,0,CE407/CE407*100)</f>
        <v>100</v>
      </c>
      <c r="CG407" s="770">
        <v>12983.975860999999</v>
      </c>
      <c r="CH407" s="726">
        <f>+IF(CG407=0,0,CG407/CG407*100)</f>
        <v>100</v>
      </c>
      <c r="CI407" s="770">
        <v>12727.759485999999</v>
      </c>
      <c r="CJ407" s="726">
        <f>+IF(CI407=0,0,CI407/CI407*100)</f>
        <v>100</v>
      </c>
      <c r="CK407" s="770">
        <v>12598.340874000001</v>
      </c>
      <c r="CL407" s="726">
        <f>+IF(CK407=0,0,CK407/CK407*100)</f>
        <v>100</v>
      </c>
      <c r="CM407" s="770">
        <f>+CG407+CI407+CK407</f>
        <v>38310.076220999996</v>
      </c>
      <c r="CN407" s="726">
        <f>+IF(CM407=0,0,CM407/CM407*100)</f>
        <v>100</v>
      </c>
      <c r="CO407" s="770">
        <v>12155.876278</v>
      </c>
      <c r="CP407" s="726">
        <f>+IF(CO407=0,0,CO407/CO407*100)</f>
        <v>100</v>
      </c>
      <c r="CQ407" s="770">
        <v>11991.155972844499</v>
      </c>
      <c r="CR407" s="726">
        <f>+IF(CQ407=0,0,CQ407/CQ407*100)</f>
        <v>100</v>
      </c>
      <c r="CS407" s="770">
        <v>14718.258515</v>
      </c>
      <c r="CT407" s="726">
        <f>+IF(CS407=0,0,CS407/CS407*100)</f>
        <v>100</v>
      </c>
      <c r="CU407" s="770">
        <f>+CO407+CQ407+CS407</f>
        <v>38865.290765844496</v>
      </c>
      <c r="CV407" s="726">
        <f>+IF(CU407=0,0,CU407/CU407*100)</f>
        <v>100</v>
      </c>
      <c r="CW407" s="770">
        <f t="shared" si="395"/>
        <v>77175.366986844485</v>
      </c>
      <c r="CX407" s="726">
        <f>+IF(CW407=0,0,CW407/CW407*100)</f>
        <v>100</v>
      </c>
      <c r="CY407" s="770">
        <v>15357.678263</v>
      </c>
      <c r="CZ407" s="726">
        <f>+IF(CY407=0,0,CY407/CY407*100)</f>
        <v>100</v>
      </c>
      <c r="DA407" s="770">
        <v>17293.757533</v>
      </c>
      <c r="DB407" s="726">
        <f>+IF(DA407=0,0,DA407/DA407*100)</f>
        <v>100</v>
      </c>
      <c r="DC407" s="770">
        <v>16935.986333000001</v>
      </c>
      <c r="DD407" s="726">
        <f>+IF(DC407=0,0,DC407/DC407*100)</f>
        <v>100</v>
      </c>
      <c r="DE407" s="770">
        <f>+CY407+DA407+DC407</f>
        <v>49587.422128999999</v>
      </c>
      <c r="DF407" s="726">
        <f>+IF(DE407=0,0,DE407/DE407*100)</f>
        <v>100</v>
      </c>
      <c r="DG407" s="770">
        <v>19739.007365596</v>
      </c>
      <c r="DH407" s="726">
        <f>+IF(DG407=0,0,DG407/DG407*100)</f>
        <v>100</v>
      </c>
      <c r="DI407" s="770">
        <v>20122.982944683998</v>
      </c>
      <c r="DJ407" s="726">
        <f>+IF(DI407=0,0,DI407/DI407*100)</f>
        <v>100</v>
      </c>
      <c r="DK407" s="770">
        <v>18082.781814744001</v>
      </c>
      <c r="DL407" s="726">
        <f>+IF(DK407=0,0,DK407/DK407*100)</f>
        <v>100</v>
      </c>
      <c r="DM407" s="770">
        <f>+DG407+DI407+DK407</f>
        <v>57944.772125023999</v>
      </c>
      <c r="DN407" s="726">
        <f>+IF(DM407=0,0,DM407/DM407*100)</f>
        <v>100</v>
      </c>
      <c r="DO407" s="770">
        <f t="shared" si="396"/>
        <v>107532.194254024</v>
      </c>
      <c r="DP407" s="726">
        <f>+IF(DO407=0,0,DO407/DO407*100)</f>
        <v>100</v>
      </c>
      <c r="DR407" s="770">
        <f t="shared" si="397"/>
        <v>237453.48630310583</v>
      </c>
      <c r="DS407" s="726">
        <f>+IF(DR407=0,0,DR407/DR407*100)</f>
        <v>100</v>
      </c>
      <c r="DT407" s="770">
        <v>19334.092597598086</v>
      </c>
      <c r="DU407" s="726">
        <f>+IF(DT407=0,0,DT407/DT407*100)</f>
        <v>100</v>
      </c>
      <c r="DV407" s="770">
        <v>19328.006346977512</v>
      </c>
      <c r="DW407" s="726">
        <f>+IF(DV407=0,0,DV407/DV407*100)</f>
        <v>100</v>
      </c>
      <c r="DX407" s="770">
        <v>19401.177923236937</v>
      </c>
      <c r="DY407" s="726">
        <f>+IF(DX407=0,0,DX407/DX407*100)</f>
        <v>100</v>
      </c>
      <c r="DZ407" s="770">
        <f>+DT407+DV407+DX407</f>
        <v>58063.276867812536</v>
      </c>
      <c r="EA407" s="726">
        <f>+IF(DZ407=0,0,DZ407/DZ407*100)</f>
        <v>100</v>
      </c>
      <c r="EB407" s="770">
        <v>19338.574650156934</v>
      </c>
      <c r="EC407" s="726">
        <f>+IF(EB407=0,0,EB407/EB407*100)</f>
        <v>100</v>
      </c>
      <c r="ED407" s="770">
        <v>19218.892548137221</v>
      </c>
      <c r="EE407" s="726">
        <f>+IF(ED407=0,0,ED407/ED407*100)</f>
        <v>100</v>
      </c>
      <c r="EF407" s="770">
        <v>19167.867260836934</v>
      </c>
      <c r="EG407" s="726">
        <f>+IF(EF407=0,0,EF407/EF407*100)</f>
        <v>100</v>
      </c>
      <c r="EH407" s="770">
        <f>+EB407+ED407+EF407</f>
        <v>57725.334459131089</v>
      </c>
      <c r="EI407" s="726">
        <f>+IF(EH407=0,0,EH407/EH407*100)</f>
        <v>100</v>
      </c>
      <c r="EJ407" s="770">
        <f t="shared" si="398"/>
        <v>115788.61132694362</v>
      </c>
      <c r="EK407" s="726">
        <f>+IF(EJ407=0,0,EJ407/EJ407*100)</f>
        <v>100</v>
      </c>
      <c r="EL407" s="770">
        <v>20611.989548636648</v>
      </c>
      <c r="EM407" s="726">
        <f>+IF(EL407=0,0,EL407/EL407*100)</f>
        <v>100</v>
      </c>
      <c r="EN407" s="770">
        <v>20390.388160317227</v>
      </c>
      <c r="EO407" s="726">
        <f>+IF(EN407=0,0,EN407/EN407*100)</f>
        <v>100</v>
      </c>
      <c r="EP407" s="770">
        <v>20387.307957136647</v>
      </c>
      <c r="EQ407" s="726">
        <f>+IF(EP407=0,0,EP407/EP407*100)</f>
        <v>100</v>
      </c>
      <c r="ER407" s="770">
        <f>+EL407+EN407+EP407</f>
        <v>61389.685666090525</v>
      </c>
      <c r="ES407" s="726">
        <f>+IF(ER407=0,0,ER407/ER407*100)</f>
        <v>100</v>
      </c>
      <c r="ET407" s="770">
        <v>20284.621677397801</v>
      </c>
      <c r="EU407" s="726">
        <f>+IF(ET407=0,0,ET407/ET407*100)</f>
        <v>100</v>
      </c>
      <c r="EV407" s="770">
        <v>19927.11045683665</v>
      </c>
      <c r="EW407" s="726">
        <f>+IF(EV407=0,0,EV407/EV407*100)</f>
        <v>100</v>
      </c>
      <c r="EX407" s="770">
        <v>20063.457175837226</v>
      </c>
      <c r="EY407" s="726">
        <f>+IF(EX407=0,0,EX407/EX407*100)</f>
        <v>100</v>
      </c>
      <c r="EZ407" s="770">
        <f>+ET407+EV407+EX407</f>
        <v>60275.189310071677</v>
      </c>
      <c r="FA407" s="726">
        <f>+IF(EZ407=0,0,EZ407/EZ407*100)</f>
        <v>100</v>
      </c>
      <c r="FB407" s="770">
        <f t="shared" si="399"/>
        <v>121664.8749761622</v>
      </c>
      <c r="FC407" s="726">
        <f>+IF(FB407=0,0,FB407/FB407*100)</f>
        <v>100</v>
      </c>
      <c r="FD407" s="770">
        <v>199372.59304775705</v>
      </c>
      <c r="FE407" s="726">
        <f>+IF(FD407=0,0,FD407/FD407*100)</f>
        <v>100</v>
      </c>
      <c r="FF407" s="770">
        <v>196260.70055883753</v>
      </c>
      <c r="FG407" s="726">
        <f>+IF(FF407=0,0,FF407/FF407*100)</f>
        <v>100</v>
      </c>
      <c r="FH407" s="770">
        <v>167003.65470442674</v>
      </c>
      <c r="FI407" s="726">
        <f>+IF(FH407=0,0,FH407/FH407*100)</f>
        <v>100</v>
      </c>
      <c r="FJ407" s="770">
        <v>238612.44401882353</v>
      </c>
      <c r="FK407" s="726">
        <f>+IF(FJ407=0,0,FJ407/FJ407*100)</f>
        <v>100</v>
      </c>
    </row>
    <row r="408" spans="2:167" s="648" customFormat="1" ht="13.5" customHeight="1">
      <c r="B408" s="769"/>
      <c r="C408" s="731" t="s">
        <v>4832</v>
      </c>
      <c r="D408" s="796"/>
      <c r="E408" s="797">
        <f t="shared" si="386"/>
        <v>1650.5037799999998</v>
      </c>
      <c r="F408" s="727">
        <f>+IF(E408=0,0,E408/E408*100)</f>
        <v>100</v>
      </c>
      <c r="G408" s="797">
        <f>G409+G410</f>
        <v>0</v>
      </c>
      <c r="H408" s="727">
        <f>+IF(G408=0,0,G408/G408*100)</f>
        <v>0</v>
      </c>
      <c r="I408" s="797">
        <f>I409+I410</f>
        <v>0</v>
      </c>
      <c r="J408" s="727">
        <f>+IF(I408=0,0,I408/I408*100)</f>
        <v>0</v>
      </c>
      <c r="K408" s="797">
        <f>K409+K410</f>
        <v>0</v>
      </c>
      <c r="L408" s="727">
        <f>+IF(K408=0,0,K408/K408*100)</f>
        <v>0</v>
      </c>
      <c r="M408" s="797">
        <f>M409+M410</f>
        <v>0</v>
      </c>
      <c r="N408" s="727">
        <f>+IF(M408=0,0,M408/M408*100)</f>
        <v>0</v>
      </c>
      <c r="O408" s="797">
        <f>O409+O410</f>
        <v>0</v>
      </c>
      <c r="P408" s="727">
        <f>+IF(O408=0,0,O408/O408*100)</f>
        <v>0</v>
      </c>
      <c r="Q408" s="797">
        <f>Q409+Q410</f>
        <v>0</v>
      </c>
      <c r="R408" s="727">
        <f>+IF(Q408=0,0,Q408/Q408*100)</f>
        <v>0</v>
      </c>
      <c r="S408" s="797">
        <f>S409+S410</f>
        <v>127.57104099999999</v>
      </c>
      <c r="T408" s="727">
        <f>+IF(S408=0,0,S408/S408*100)</f>
        <v>100</v>
      </c>
      <c r="U408" s="797">
        <f t="shared" si="387"/>
        <v>127.57104099999999</v>
      </c>
      <c r="V408" s="727">
        <f>+IF(U408=0,0,U408/U408*100)</f>
        <v>100</v>
      </c>
      <c r="W408" s="797">
        <f t="shared" si="388"/>
        <v>127.57104099999999</v>
      </c>
      <c r="X408" s="727">
        <f>+IF(W408=0,0,W408/W408*100)</f>
        <v>100</v>
      </c>
      <c r="Y408" s="797">
        <f>Y409+Y410</f>
        <v>157.93671399999999</v>
      </c>
      <c r="Z408" s="727">
        <f>+IF(Y408=0,0,Y408/Y408*100)</f>
        <v>100</v>
      </c>
      <c r="AA408" s="797">
        <f>AA409+AA410</f>
        <v>154.30672999999999</v>
      </c>
      <c r="AB408" s="727">
        <f>+IF(AA408=0,0,AA408/AA408*100)</f>
        <v>100</v>
      </c>
      <c r="AC408" s="797">
        <f>AC409+AC410</f>
        <v>295.03402999999997</v>
      </c>
      <c r="AD408" s="727">
        <f>+IF(AC408=0,0,AC408/AC408*100)</f>
        <v>100</v>
      </c>
      <c r="AE408" s="797">
        <f t="shared" si="389"/>
        <v>607.27747399999998</v>
      </c>
      <c r="AF408" s="727">
        <f>+IF(AE408=0,0,AE408/AE408*100)</f>
        <v>100</v>
      </c>
      <c r="AG408" s="797">
        <f>AG409+AG410</f>
        <v>308.24691799999999</v>
      </c>
      <c r="AH408" s="727">
        <f>+IF(AG408=0,0,AG408/AG408*100)</f>
        <v>100</v>
      </c>
      <c r="AI408" s="797">
        <f>AI409+AI410</f>
        <v>435.57417199999998</v>
      </c>
      <c r="AJ408" s="727">
        <f>+IF(AI408=0,0,AI408/AI408*100)</f>
        <v>100</v>
      </c>
      <c r="AK408" s="797">
        <f>AK409+AK410</f>
        <v>171.83417499999999</v>
      </c>
      <c r="AL408" s="727">
        <f>+IF(AK408=0,0,AK408/AK408*100)</f>
        <v>100</v>
      </c>
      <c r="AM408" s="797">
        <f t="shared" si="390"/>
        <v>915.65526499999987</v>
      </c>
      <c r="AN408" s="727">
        <f>+IF(AM408=0,0,AM408/AM408*100)</f>
        <v>100</v>
      </c>
      <c r="AO408" s="797">
        <f t="shared" si="391"/>
        <v>1522.9327389999999</v>
      </c>
      <c r="AP408" s="727">
        <f>+IF(AO408=0,0,AO408/AO408*100)</f>
        <v>100</v>
      </c>
      <c r="AQ408" s="651"/>
      <c r="AR408" s="797">
        <f>AR409+AR410</f>
        <v>2213.3003100000001</v>
      </c>
      <c r="AS408" s="727">
        <f>+IF(AR408=0,0,AR408/AR408*100)</f>
        <v>100</v>
      </c>
      <c r="AT408" s="797">
        <f>AT409+AT410</f>
        <v>289.09716700000001</v>
      </c>
      <c r="AU408" s="727">
        <f>+IF(AT408=0,0,AT408/AT408*100)</f>
        <v>100</v>
      </c>
      <c r="AV408" s="797">
        <f>AV409+AV410</f>
        <v>277.70240000000001</v>
      </c>
      <c r="AW408" s="727">
        <f>+IF(AV408=0,0,AV408/AV408*100)</f>
        <v>100</v>
      </c>
      <c r="AX408" s="797">
        <f>AX409+AX410</f>
        <v>228.80519000000001</v>
      </c>
      <c r="AY408" s="727">
        <f>+IF(AX408=0,0,AX408/AX408*100)</f>
        <v>100</v>
      </c>
      <c r="AZ408" s="797">
        <f>AZ409+AZ410</f>
        <v>795.60475700000006</v>
      </c>
      <c r="BA408" s="727">
        <f>+IF(AZ408=0,0,AZ408/AZ408*100)</f>
        <v>100</v>
      </c>
      <c r="BB408" s="797">
        <f>BB409+BB410</f>
        <v>166.109261</v>
      </c>
      <c r="BC408" s="727">
        <f>+IF(BB408=0,0,BB408/BB408*100)</f>
        <v>100</v>
      </c>
      <c r="BD408" s="797">
        <f>BD409+BD410</f>
        <v>192.20402200000001</v>
      </c>
      <c r="BE408" s="727">
        <f>+IF(BD408=0,0,BD408/BD408*100)</f>
        <v>100</v>
      </c>
      <c r="BF408" s="797">
        <f>BF409+BF410</f>
        <v>164.074759</v>
      </c>
      <c r="BG408" s="727">
        <f>+IF(BF408=0,0,BF408/BF408*100)</f>
        <v>100</v>
      </c>
      <c r="BH408" s="797">
        <f>BH409+BH410</f>
        <v>522.38804200000004</v>
      </c>
      <c r="BI408" s="727">
        <f>+IF(BH408=0,0,BH408/BH408*100)</f>
        <v>100</v>
      </c>
      <c r="BJ408" s="797">
        <f t="shared" si="392"/>
        <v>1317.9927990000001</v>
      </c>
      <c r="BK408" s="727">
        <f>+IF(BJ408=0,0,BJ408/BJ408*100)</f>
        <v>100</v>
      </c>
      <c r="BL408" s="797">
        <f>BL409+BL410</f>
        <v>151.049599</v>
      </c>
      <c r="BM408" s="727">
        <f>+IF(BL408=0,0,BL408/BL408*100)</f>
        <v>100</v>
      </c>
      <c r="BN408" s="797">
        <f>BN409+BN410</f>
        <v>217.38042899999999</v>
      </c>
      <c r="BO408" s="727">
        <f>+IF(BN408=0,0,BN408/BN408*100)</f>
        <v>100</v>
      </c>
      <c r="BP408" s="797">
        <f>BP409+BP410</f>
        <v>97.909415999999993</v>
      </c>
      <c r="BQ408" s="727">
        <f>+IF(BP408=0,0,BP408/BP408*100)</f>
        <v>100</v>
      </c>
      <c r="BR408" s="797">
        <f>BR409+BR410</f>
        <v>466.33944399999996</v>
      </c>
      <c r="BS408" s="727">
        <f>+IF(BR408=0,0,BR408/BR408*100)</f>
        <v>100</v>
      </c>
      <c r="BT408" s="797">
        <f>BT409+BT410</f>
        <v>97.563344000000001</v>
      </c>
      <c r="BU408" s="727">
        <f>+IF(BT408=0,0,BT408/BT408*100)</f>
        <v>100</v>
      </c>
      <c r="BV408" s="797">
        <f>BV409+BV410</f>
        <v>176.28641999999999</v>
      </c>
      <c r="BW408" s="727">
        <f>+IF(BV408=0,0,BV408/BV408*100)</f>
        <v>100</v>
      </c>
      <c r="BX408" s="797">
        <f>BX409+BX410</f>
        <v>155.118303</v>
      </c>
      <c r="BY408" s="727">
        <f>+IF(BX408=0,0,BX408/BX408*100)</f>
        <v>100</v>
      </c>
      <c r="BZ408" s="797">
        <f>BZ409+BZ410</f>
        <v>428.96806700000002</v>
      </c>
      <c r="CA408" s="727">
        <f>+IF(BZ408=0,0,BZ408/BZ408*100)</f>
        <v>100</v>
      </c>
      <c r="CB408" s="797">
        <f t="shared" si="393"/>
        <v>895.30751099999998</v>
      </c>
      <c r="CC408" s="727">
        <f>+IF(CB408=0,0,CB408/CB408*100)</f>
        <v>100</v>
      </c>
      <c r="CE408" s="797">
        <f t="shared" si="394"/>
        <v>1163.3496719999998</v>
      </c>
      <c r="CF408" s="727">
        <f>+IF(CE408=0,0,CE408/CE408*100)</f>
        <v>100</v>
      </c>
      <c r="CG408" s="797">
        <f>CG409+CG410</f>
        <v>224.298745</v>
      </c>
      <c r="CH408" s="727">
        <f>+IF(CG408=0,0,CG408/CG408*100)</f>
        <v>100</v>
      </c>
      <c r="CI408" s="797">
        <f>CI409+CI410</f>
        <v>193.71733699999999</v>
      </c>
      <c r="CJ408" s="727">
        <f>+IF(CI408=0,0,CI408/CI408*100)</f>
        <v>100</v>
      </c>
      <c r="CK408" s="797">
        <f>CK409+CK410</f>
        <v>131.41404900000001</v>
      </c>
      <c r="CL408" s="727">
        <f>+IF(CK408=0,0,CK408/CK408*100)</f>
        <v>100</v>
      </c>
      <c r="CM408" s="797">
        <f>CM409+CM410</f>
        <v>549.43013099999996</v>
      </c>
      <c r="CN408" s="727">
        <f>+IF(CM408=0,0,CM408/CM408*100)</f>
        <v>100</v>
      </c>
      <c r="CO408" s="797">
        <f>CO409+CO410</f>
        <v>112.97197199999999</v>
      </c>
      <c r="CP408" s="727">
        <f>+IF(CO408=0,0,CO408/CO408*100)</f>
        <v>100</v>
      </c>
      <c r="CQ408" s="797">
        <f>CQ409+CQ410</f>
        <v>145.01972000000001</v>
      </c>
      <c r="CR408" s="727">
        <f>+IF(CQ408=0,0,CQ408/CQ408*100)</f>
        <v>100</v>
      </c>
      <c r="CS408" s="797">
        <f>CS409+CS410</f>
        <v>158.76931099999999</v>
      </c>
      <c r="CT408" s="727">
        <f>+IF(CS408=0,0,CS408/CS408*100)</f>
        <v>100</v>
      </c>
      <c r="CU408" s="797">
        <f>CU409+CU410</f>
        <v>416.76100299999996</v>
      </c>
      <c r="CV408" s="727">
        <f>+IF(CU408=0,0,CU408/CU408*100)</f>
        <v>100</v>
      </c>
      <c r="CW408" s="797">
        <f t="shared" si="395"/>
        <v>966.19113399999992</v>
      </c>
      <c r="CX408" s="727">
        <f>+IF(CW408=0,0,CW408/CW408*100)</f>
        <v>100</v>
      </c>
      <c r="CY408" s="797">
        <f>CY409+CY410</f>
        <v>208.92030500000001</v>
      </c>
      <c r="CZ408" s="727">
        <f>+IF(CY408=0,0,CY408/CY408*100)</f>
        <v>100</v>
      </c>
      <c r="DA408" s="797">
        <f>DA409+DA410</f>
        <v>81.991968999999997</v>
      </c>
      <c r="DB408" s="727">
        <f>+IF(DA408=0,0,DA408/DA408*100)</f>
        <v>100</v>
      </c>
      <c r="DC408" s="797">
        <f>DC409+DC410</f>
        <v>114.632828</v>
      </c>
      <c r="DD408" s="727">
        <f>+IF(DC408=0,0,DC408/DC408*100)</f>
        <v>100</v>
      </c>
      <c r="DE408" s="797">
        <f>DE409+DE410</f>
        <v>405.54510200000004</v>
      </c>
      <c r="DF408" s="727">
        <f>+IF(DE408=0,0,DE408/DE408*100)</f>
        <v>100</v>
      </c>
      <c r="DG408" s="797">
        <f>DG409+DG410</f>
        <v>162.45846000000003</v>
      </c>
      <c r="DH408" s="727">
        <f>+IF(DG408=0,0,DG408/DG408*100)</f>
        <v>100</v>
      </c>
      <c r="DI408" s="797">
        <f>DI409+DI410</f>
        <v>-19.020384000000035</v>
      </c>
      <c r="DJ408" s="727">
        <f>+IF(DI408=0,0,DI408/DI408*100)</f>
        <v>100</v>
      </c>
      <c r="DK408" s="797">
        <f>DK409+DK410</f>
        <v>-351.82463999999999</v>
      </c>
      <c r="DL408" s="727">
        <f>+IF(DK408=0,0,DK408/DK408*100)</f>
        <v>100</v>
      </c>
      <c r="DM408" s="797">
        <f>DM409+DM410</f>
        <v>-208.38656400000008</v>
      </c>
      <c r="DN408" s="727">
        <f>+IF(DM408=0,0,DM408/DM408*100)</f>
        <v>100</v>
      </c>
      <c r="DO408" s="797">
        <f t="shared" si="396"/>
        <v>197.15853799999996</v>
      </c>
      <c r="DP408" s="727">
        <f>+IF(DO408=0,0,DO408/DO408*100)</f>
        <v>100</v>
      </c>
      <c r="DR408" s="797">
        <f t="shared" si="397"/>
        <v>1585.5795899999998</v>
      </c>
      <c r="DS408" s="727">
        <f>+IF(DR408=0,0,DR408/DR408*100)</f>
        <v>100</v>
      </c>
      <c r="DT408" s="797">
        <f>DT409+DT410</f>
        <v>104.99057999999999</v>
      </c>
      <c r="DU408" s="727">
        <f>+IF(DT408=0,0,DT408/DT408*100)</f>
        <v>100</v>
      </c>
      <c r="DV408" s="797">
        <f>DV409+DV410</f>
        <v>104.99057999999999</v>
      </c>
      <c r="DW408" s="727">
        <f>+IF(DV408=0,0,DV408/DV408*100)</f>
        <v>100</v>
      </c>
      <c r="DX408" s="797">
        <f>DX409+DX410</f>
        <v>104.99057999999999</v>
      </c>
      <c r="DY408" s="727">
        <f>+IF(DX408=0,0,DX408/DX408*100)</f>
        <v>100</v>
      </c>
      <c r="DZ408" s="797">
        <f>DZ409+DZ410</f>
        <v>314.97173999999995</v>
      </c>
      <c r="EA408" s="727">
        <f>+IF(DZ408=0,0,DZ408/DZ408*100)</f>
        <v>100</v>
      </c>
      <c r="EB408" s="797">
        <f>EB409+EB410</f>
        <v>104.99057999999999</v>
      </c>
      <c r="EC408" s="727">
        <f>+IF(EB408=0,0,EB408/EB408*100)</f>
        <v>100</v>
      </c>
      <c r="ED408" s="797">
        <f>ED409+ED410</f>
        <v>104.99057999999999</v>
      </c>
      <c r="EE408" s="727">
        <f>+IF(ED408=0,0,ED408/ED408*100)</f>
        <v>100</v>
      </c>
      <c r="EF408" s="797">
        <f>EF409+EF410</f>
        <v>104.99057999999999</v>
      </c>
      <c r="EG408" s="727">
        <f>+IF(EF408=0,0,EF408/EF408*100)</f>
        <v>100</v>
      </c>
      <c r="EH408" s="797">
        <f>EH409+EH410</f>
        <v>314.97173999999995</v>
      </c>
      <c r="EI408" s="727">
        <f>+IF(EH408=0,0,EH408/EH408*100)</f>
        <v>100</v>
      </c>
      <c r="EJ408" s="797">
        <f t="shared" si="398"/>
        <v>629.94347999999991</v>
      </c>
      <c r="EK408" s="727">
        <f>+IF(EJ408=0,0,EJ408/EJ408*100)</f>
        <v>100</v>
      </c>
      <c r="EL408" s="797">
        <f>EL409+EL410</f>
        <v>105.758055</v>
      </c>
      <c r="EM408" s="727">
        <f>+IF(EL408=0,0,EL408/EL408*100)</f>
        <v>100</v>
      </c>
      <c r="EN408" s="797">
        <f>EN409+EN410</f>
        <v>105.758055</v>
      </c>
      <c r="EO408" s="727">
        <f>+IF(EN408=0,0,EN408/EN408*100)</f>
        <v>100</v>
      </c>
      <c r="EP408" s="797">
        <f>EP409+EP410</f>
        <v>186.02999999999997</v>
      </c>
      <c r="EQ408" s="727">
        <f>+IF(EP408=0,0,EP408/EP408*100)</f>
        <v>100</v>
      </c>
      <c r="ER408" s="797">
        <f>ER409+ER410</f>
        <v>397.54611</v>
      </c>
      <c r="ES408" s="727">
        <f>+IF(ER408=0,0,ER408/ER408*100)</f>
        <v>100</v>
      </c>
      <c r="ET408" s="797">
        <f>ET409+ET410</f>
        <v>186.02999999999997</v>
      </c>
      <c r="EU408" s="727">
        <f>+IF(ET408=0,0,ET408/ET408*100)</f>
        <v>100</v>
      </c>
      <c r="EV408" s="797">
        <f>EV409+EV410</f>
        <v>186.02999999999997</v>
      </c>
      <c r="EW408" s="727">
        <f>+IF(EV408=0,0,EV408/EV408*100)</f>
        <v>100</v>
      </c>
      <c r="EX408" s="797">
        <f>EX409+EX410</f>
        <v>186.02999999999997</v>
      </c>
      <c r="EY408" s="727">
        <f>+IF(EX408=0,0,EX408/EX408*100)</f>
        <v>100</v>
      </c>
      <c r="EZ408" s="797">
        <f>EZ409+EZ410</f>
        <v>558.08999999999992</v>
      </c>
      <c r="FA408" s="727">
        <f>+IF(EZ408=0,0,EZ408/EZ408*100)</f>
        <v>100</v>
      </c>
      <c r="FB408" s="797">
        <f t="shared" si="399"/>
        <v>955.63610999999992</v>
      </c>
      <c r="FC408" s="727">
        <f>+IF(FB408=0,0,FB408/FB408*100)</f>
        <v>100</v>
      </c>
      <c r="FD408" s="797">
        <f>FD409+FD410</f>
        <v>0</v>
      </c>
      <c r="FE408" s="727">
        <f>+IF(FD408=0,0,FD408/FD408*100)</f>
        <v>0</v>
      </c>
      <c r="FF408" s="797">
        <f>FF409+FF410</f>
        <v>0</v>
      </c>
      <c r="FG408" s="727">
        <f>+IF(FF408=0,0,FF408/FF408*100)</f>
        <v>0</v>
      </c>
      <c r="FH408" s="797">
        <f>FH409+FH410</f>
        <v>0</v>
      </c>
      <c r="FI408" s="727">
        <f>+IF(FH408=0,0,FH408/FH408*100)</f>
        <v>0</v>
      </c>
      <c r="FJ408" s="797">
        <f>FJ409+FJ410</f>
        <v>0</v>
      </c>
      <c r="FK408" s="727">
        <f>+IF(FJ408=0,0,FJ408/FJ408*100)</f>
        <v>0</v>
      </c>
    </row>
    <row r="409" spans="2:167" s="648" customFormat="1" ht="13.5" customHeight="1">
      <c r="B409" s="769"/>
      <c r="C409" s="771"/>
      <c r="D409" s="769" t="s">
        <v>4833</v>
      </c>
      <c r="E409" s="772">
        <f t="shared" si="386"/>
        <v>0</v>
      </c>
      <c r="F409" s="737">
        <f>+IF(E409=0,0,E409/E408*100)</f>
        <v>0</v>
      </c>
      <c r="G409" s="772">
        <v>0</v>
      </c>
      <c r="H409" s="737">
        <f>+IF(G409=0,0,G409/G408*100)</f>
        <v>0</v>
      </c>
      <c r="I409" s="772">
        <v>0</v>
      </c>
      <c r="J409" s="737">
        <f>+IF(I409=0,0,I409/I408*100)</f>
        <v>0</v>
      </c>
      <c r="K409" s="772">
        <v>0</v>
      </c>
      <c r="L409" s="737">
        <f>+IF(K409=0,0,K409/K408*100)</f>
        <v>0</v>
      </c>
      <c r="M409" s="772">
        <f>+G409+I409+K409</f>
        <v>0</v>
      </c>
      <c r="N409" s="737">
        <f>+IF(M409=0,0,M409/M408*100)</f>
        <v>0</v>
      </c>
      <c r="O409" s="772">
        <v>0</v>
      </c>
      <c r="P409" s="737">
        <f>+IF(O409=0,0,O409/O408*100)</f>
        <v>0</v>
      </c>
      <c r="Q409" s="772">
        <v>0</v>
      </c>
      <c r="R409" s="737">
        <f>+IF(Q409=0,0,Q409/Q408*100)</f>
        <v>0</v>
      </c>
      <c r="S409" s="772">
        <v>0</v>
      </c>
      <c r="T409" s="737">
        <f>+IF(S409=0,0,S409/S408*100)</f>
        <v>0</v>
      </c>
      <c r="U409" s="772">
        <f t="shared" si="387"/>
        <v>0</v>
      </c>
      <c r="V409" s="737">
        <f>+IF(U409=0,0,U409/U408*100)</f>
        <v>0</v>
      </c>
      <c r="W409" s="772">
        <f t="shared" si="388"/>
        <v>0</v>
      </c>
      <c r="X409" s="737">
        <f>+IF(W409=0,0,W409/W408*100)</f>
        <v>0</v>
      </c>
      <c r="Y409" s="772">
        <v>0</v>
      </c>
      <c r="Z409" s="737">
        <f>+IF(Y409=0,0,Y409/Y408*100)</f>
        <v>0</v>
      </c>
      <c r="AA409" s="772">
        <v>0</v>
      </c>
      <c r="AB409" s="737">
        <f>+IF(AA409=0,0,AA409/AA408*100)</f>
        <v>0</v>
      </c>
      <c r="AC409" s="772">
        <v>0</v>
      </c>
      <c r="AD409" s="737">
        <f>+IF(AC409=0,0,AC409/AC408*100)</f>
        <v>0</v>
      </c>
      <c r="AE409" s="772">
        <f t="shared" si="389"/>
        <v>0</v>
      </c>
      <c r="AF409" s="737">
        <f>+IF(AE409=0,0,AE409/AE408*100)</f>
        <v>0</v>
      </c>
      <c r="AG409" s="772">
        <v>0</v>
      </c>
      <c r="AH409" s="737">
        <f>+IF(AG409=0,0,AG409/AG408*100)</f>
        <v>0</v>
      </c>
      <c r="AI409" s="772">
        <v>0</v>
      </c>
      <c r="AJ409" s="737">
        <f>+IF(AI409=0,0,AI409/AI408*100)</f>
        <v>0</v>
      </c>
      <c r="AK409" s="772">
        <v>0</v>
      </c>
      <c r="AL409" s="737">
        <f>+IF(AK409=0,0,AK409/AK408*100)</f>
        <v>0</v>
      </c>
      <c r="AM409" s="772">
        <f t="shared" si="390"/>
        <v>0</v>
      </c>
      <c r="AN409" s="737">
        <f>+IF(AM409=0,0,AM409/AM408*100)</f>
        <v>0</v>
      </c>
      <c r="AO409" s="772">
        <f t="shared" si="391"/>
        <v>0</v>
      </c>
      <c r="AP409" s="737">
        <f>+IF(AO409=0,0,AO409/AO408*100)</f>
        <v>0</v>
      </c>
      <c r="AQ409" s="651"/>
      <c r="AR409" s="772">
        <v>0</v>
      </c>
      <c r="AS409" s="737">
        <f>+IF(AR409=0,0,AR409/AR408*100)</f>
        <v>0</v>
      </c>
      <c r="AT409" s="772">
        <v>0</v>
      </c>
      <c r="AU409" s="737">
        <f>+IF(AT409=0,0,AT409/AT408*100)</f>
        <v>0</v>
      </c>
      <c r="AV409" s="772">
        <v>0</v>
      </c>
      <c r="AW409" s="737">
        <f>+IF(AV409=0,0,AV409/AV408*100)</f>
        <v>0</v>
      </c>
      <c r="AX409" s="772">
        <v>0</v>
      </c>
      <c r="AY409" s="737">
        <f>+IF(AX409=0,0,AX409/AX408*100)</f>
        <v>0</v>
      </c>
      <c r="AZ409" s="772">
        <f>+AT409+AV409+AX409</f>
        <v>0</v>
      </c>
      <c r="BA409" s="737">
        <f>+IF(AZ409=0,0,AZ409/AZ408*100)</f>
        <v>0</v>
      </c>
      <c r="BB409" s="772">
        <v>0</v>
      </c>
      <c r="BC409" s="737">
        <f>+IF(BB409=0,0,BB409/BB408*100)</f>
        <v>0</v>
      </c>
      <c r="BD409" s="772">
        <v>0</v>
      </c>
      <c r="BE409" s="737">
        <f>+IF(BD409=0,0,BD409/BD408*100)</f>
        <v>0</v>
      </c>
      <c r="BF409" s="772">
        <v>0</v>
      </c>
      <c r="BG409" s="737">
        <f>+IF(BF409=0,0,BF409/BF408*100)</f>
        <v>0</v>
      </c>
      <c r="BH409" s="772">
        <f>+BB409+BD409+BF409</f>
        <v>0</v>
      </c>
      <c r="BI409" s="737">
        <f>+IF(BH409=0,0,BH409/BH408*100)</f>
        <v>0</v>
      </c>
      <c r="BJ409" s="772">
        <f t="shared" si="392"/>
        <v>0</v>
      </c>
      <c r="BK409" s="737">
        <f>+IF(BJ409=0,0,BJ409/BJ408*100)</f>
        <v>0</v>
      </c>
      <c r="BL409" s="772">
        <v>0</v>
      </c>
      <c r="BM409" s="737">
        <f>+IF(BL409=0,0,BL409/BL408*100)</f>
        <v>0</v>
      </c>
      <c r="BN409" s="772">
        <v>0</v>
      </c>
      <c r="BO409" s="737">
        <f>+IF(BN409=0,0,BN409/BN408*100)</f>
        <v>0</v>
      </c>
      <c r="BP409" s="772">
        <v>0</v>
      </c>
      <c r="BQ409" s="737">
        <f>+IF(BP409=0,0,BP409/BP408*100)</f>
        <v>0</v>
      </c>
      <c r="BR409" s="772">
        <f>+BL409+BN409+BP409</f>
        <v>0</v>
      </c>
      <c r="BS409" s="737">
        <f>+IF(BR409=0,0,BR409/BR408*100)</f>
        <v>0</v>
      </c>
      <c r="BT409" s="772">
        <v>0</v>
      </c>
      <c r="BU409" s="737">
        <f>+IF(BT409=0,0,BT409/BT408*100)</f>
        <v>0</v>
      </c>
      <c r="BV409" s="772">
        <v>0</v>
      </c>
      <c r="BW409" s="737">
        <f>+IF(BV409=0,0,BV409/BV408*100)</f>
        <v>0</v>
      </c>
      <c r="BX409" s="772">
        <v>0</v>
      </c>
      <c r="BY409" s="737">
        <f>+IF(BX409=0,0,BX409/BX408*100)</f>
        <v>0</v>
      </c>
      <c r="BZ409" s="772">
        <f>+BT409+BV409+BX409</f>
        <v>0</v>
      </c>
      <c r="CA409" s="737">
        <f>+IF(BZ409=0,0,BZ409/BZ408*100)</f>
        <v>0</v>
      </c>
      <c r="CB409" s="772">
        <f t="shared" si="393"/>
        <v>0</v>
      </c>
      <c r="CC409" s="737">
        <f>+IF(CB409=0,0,CB409/CB408*100)</f>
        <v>0</v>
      </c>
      <c r="CE409" s="772">
        <f t="shared" si="394"/>
        <v>466.59701999999999</v>
      </c>
      <c r="CF409" s="737">
        <f>+IF(CE409=0,0,CE409/CE408*100)</f>
        <v>40.108063055352808</v>
      </c>
      <c r="CG409" s="772">
        <v>0</v>
      </c>
      <c r="CH409" s="737">
        <f>+IF(CG409=0,0,CG409/CG408*100)</f>
        <v>0</v>
      </c>
      <c r="CI409" s="772">
        <v>0</v>
      </c>
      <c r="CJ409" s="737">
        <f>+IF(CI409=0,0,CI409/CI408*100)</f>
        <v>0</v>
      </c>
      <c r="CK409" s="772">
        <v>0</v>
      </c>
      <c r="CL409" s="737">
        <f>+IF(CK409=0,0,CK409/CK408*100)</f>
        <v>0</v>
      </c>
      <c r="CM409" s="772">
        <f>+CG409+CI409+CK409</f>
        <v>0</v>
      </c>
      <c r="CN409" s="737">
        <f>+IF(CM409=0,0,CM409/CM408*100)</f>
        <v>0</v>
      </c>
      <c r="CO409" s="772">
        <v>0</v>
      </c>
      <c r="CP409" s="737">
        <f>+IF(CO409=0,0,CO409/CO408*100)</f>
        <v>0</v>
      </c>
      <c r="CQ409" s="772">
        <v>0</v>
      </c>
      <c r="CR409" s="737">
        <f>+IF(CQ409=0,0,CQ409/CQ408*100)</f>
        <v>0</v>
      </c>
      <c r="CS409" s="772">
        <v>0</v>
      </c>
      <c r="CT409" s="737">
        <f>+IF(CS409=0,0,CS409/CS408*100)</f>
        <v>0</v>
      </c>
      <c r="CU409" s="772">
        <f>+CO409+CQ409+CS409</f>
        <v>0</v>
      </c>
      <c r="CV409" s="737">
        <f>+IF(CU409=0,0,CU409/CU408*100)</f>
        <v>0</v>
      </c>
      <c r="CW409" s="772">
        <f t="shared" si="395"/>
        <v>0</v>
      </c>
      <c r="CX409" s="737">
        <f>+IF(CW409=0,0,CW409/CW408*100)</f>
        <v>0</v>
      </c>
      <c r="CY409" s="772">
        <v>0</v>
      </c>
      <c r="CZ409" s="737">
        <f>+IF(CY409=0,0,CY409/CY408*100)</f>
        <v>0</v>
      </c>
      <c r="DA409" s="772">
        <v>0</v>
      </c>
      <c r="DB409" s="737">
        <f>+IF(DA409=0,0,DA409/DA408*100)</f>
        <v>0</v>
      </c>
      <c r="DC409" s="772">
        <v>0</v>
      </c>
      <c r="DD409" s="737">
        <f>+IF(DC409=0,0,DC409/DC408*100)</f>
        <v>0</v>
      </c>
      <c r="DE409" s="772">
        <f>+CY409+DA409+DC409</f>
        <v>0</v>
      </c>
      <c r="DF409" s="737">
        <f>+IF(DE409=0,0,DE409/DE408*100)</f>
        <v>0</v>
      </c>
      <c r="DG409" s="772">
        <v>162.45846000000003</v>
      </c>
      <c r="DH409" s="737">
        <f>+IF(DG409=0,0,DG409/DG408*100)</f>
        <v>100</v>
      </c>
      <c r="DI409" s="772">
        <v>165.89375999999999</v>
      </c>
      <c r="DJ409" s="737">
        <f>+IF(DI409=0,0,DI409/DI408*100)</f>
        <v>-872.18933119331177</v>
      </c>
      <c r="DK409" s="772">
        <v>138.2448</v>
      </c>
      <c r="DL409" s="737">
        <f>+IF(DK409=0,0,DK409/DK408*100)</f>
        <v>-39.293666299210877</v>
      </c>
      <c r="DM409" s="772">
        <f>+DG409+DI409+DK409</f>
        <v>466.59701999999999</v>
      </c>
      <c r="DN409" s="737">
        <f>+IF(DM409=0,0,DM409/DM408*100)</f>
        <v>-223.90935914659056</v>
      </c>
      <c r="DO409" s="772">
        <f t="shared" si="396"/>
        <v>466.59701999999999</v>
      </c>
      <c r="DP409" s="737">
        <f>+IF(DO409=0,0,DO409/DO408*100)</f>
        <v>236.66082368697624</v>
      </c>
      <c r="DR409" s="772">
        <f t="shared" si="397"/>
        <v>1585.5795899999998</v>
      </c>
      <c r="DS409" s="737">
        <f>+IF(DR409=0,0,DR409/DR408*100)</f>
        <v>100</v>
      </c>
      <c r="DT409" s="772">
        <v>104.99057999999999</v>
      </c>
      <c r="DU409" s="737">
        <f>+IF(DT409=0,0,DT409/DT408*100)</f>
        <v>100</v>
      </c>
      <c r="DV409" s="772">
        <v>104.99057999999999</v>
      </c>
      <c r="DW409" s="737">
        <f>+IF(DV409=0,0,DV409/DV408*100)</f>
        <v>100</v>
      </c>
      <c r="DX409" s="772">
        <v>104.99057999999999</v>
      </c>
      <c r="DY409" s="737">
        <f>+IF(DX409=0,0,DX409/DX408*100)</f>
        <v>100</v>
      </c>
      <c r="DZ409" s="772">
        <f>+DT409+DV409+DX409</f>
        <v>314.97173999999995</v>
      </c>
      <c r="EA409" s="737">
        <f>+IF(DZ409=0,0,DZ409/DZ408*100)</f>
        <v>100</v>
      </c>
      <c r="EB409" s="772">
        <v>104.99057999999999</v>
      </c>
      <c r="EC409" s="737">
        <f>+IF(EB409=0,0,EB409/EB408*100)</f>
        <v>100</v>
      </c>
      <c r="ED409" s="772">
        <v>104.99057999999999</v>
      </c>
      <c r="EE409" s="737">
        <f>+IF(ED409=0,0,ED409/ED408*100)</f>
        <v>100</v>
      </c>
      <c r="EF409" s="772">
        <v>104.99057999999999</v>
      </c>
      <c r="EG409" s="737">
        <f>+IF(EF409=0,0,EF409/EF408*100)</f>
        <v>100</v>
      </c>
      <c r="EH409" s="772">
        <f>+EB409+ED409+EF409</f>
        <v>314.97173999999995</v>
      </c>
      <c r="EI409" s="737">
        <f>+IF(EH409=0,0,EH409/EH408*100)</f>
        <v>100</v>
      </c>
      <c r="EJ409" s="772">
        <f t="shared" si="398"/>
        <v>629.94347999999991</v>
      </c>
      <c r="EK409" s="737">
        <f>+IF(EJ409=0,0,EJ409/EJ408*100)</f>
        <v>100</v>
      </c>
      <c r="EL409" s="772">
        <v>105.758055</v>
      </c>
      <c r="EM409" s="737">
        <f>+IF(EL409=0,0,EL409/EL408*100)</f>
        <v>100</v>
      </c>
      <c r="EN409" s="772">
        <v>105.758055</v>
      </c>
      <c r="EO409" s="737">
        <f>+IF(EN409=0,0,EN409/EN408*100)</f>
        <v>100</v>
      </c>
      <c r="EP409" s="772">
        <v>186.02999999999997</v>
      </c>
      <c r="EQ409" s="737">
        <f>+IF(EP409=0,0,EP409/EP408*100)</f>
        <v>100</v>
      </c>
      <c r="ER409" s="772">
        <f>+EL409+EN409+EP409</f>
        <v>397.54611</v>
      </c>
      <c r="ES409" s="737">
        <f>+IF(ER409=0,0,ER409/ER408*100)</f>
        <v>100</v>
      </c>
      <c r="ET409" s="772">
        <v>186.02999999999997</v>
      </c>
      <c r="EU409" s="737">
        <f>+IF(ET409=0,0,ET409/ET408*100)</f>
        <v>100</v>
      </c>
      <c r="EV409" s="772">
        <v>186.02999999999997</v>
      </c>
      <c r="EW409" s="737">
        <f>+IF(EV409=0,0,EV409/EV408*100)</f>
        <v>100</v>
      </c>
      <c r="EX409" s="772">
        <v>186.02999999999997</v>
      </c>
      <c r="EY409" s="737">
        <f>+IF(EX409=0,0,EX409/EX408*100)</f>
        <v>100</v>
      </c>
      <c r="EZ409" s="772">
        <f>+ET409+EV409+EX409</f>
        <v>558.08999999999992</v>
      </c>
      <c r="FA409" s="737">
        <f>+IF(EZ409=0,0,EZ409/EZ408*100)</f>
        <v>100</v>
      </c>
      <c r="FB409" s="772">
        <f t="shared" si="399"/>
        <v>955.63610999999992</v>
      </c>
      <c r="FC409" s="737">
        <f>+IF(FB409=0,0,FB409/FB408*100)</f>
        <v>100</v>
      </c>
      <c r="FD409" s="772">
        <v>0</v>
      </c>
      <c r="FE409" s="737">
        <f>+IF(FD409=0,0,FD409/FD408*100)</f>
        <v>0</v>
      </c>
      <c r="FF409" s="772">
        <v>0</v>
      </c>
      <c r="FG409" s="737">
        <f>+IF(FF409=0,0,FF409/FF408*100)</f>
        <v>0</v>
      </c>
      <c r="FH409" s="772">
        <v>0</v>
      </c>
      <c r="FI409" s="737">
        <f>+IF(FH409=0,0,FH409/FH408*100)</f>
        <v>0</v>
      </c>
      <c r="FJ409" s="772">
        <v>0</v>
      </c>
      <c r="FK409" s="737">
        <f>+IF(FJ409=0,0,FJ409/FJ408*100)</f>
        <v>0</v>
      </c>
    </row>
    <row r="410" spans="2:167" s="648" customFormat="1" ht="13.5" customHeight="1">
      <c r="B410" s="769"/>
      <c r="C410" s="781"/>
      <c r="D410" s="784" t="s">
        <v>4834</v>
      </c>
      <c r="E410" s="785">
        <f t="shared" si="386"/>
        <v>1650.5037799999998</v>
      </c>
      <c r="F410" s="786">
        <f>+IF(E410=0,0,E410/E408*100)</f>
        <v>100</v>
      </c>
      <c r="G410" s="785">
        <v>0</v>
      </c>
      <c r="H410" s="786">
        <f>+IF(G410=0,0,G410/G408*100)</f>
        <v>0</v>
      </c>
      <c r="I410" s="785">
        <v>0</v>
      </c>
      <c r="J410" s="786">
        <f>+IF(I410=0,0,I410/I408*100)</f>
        <v>0</v>
      </c>
      <c r="K410" s="785">
        <v>0</v>
      </c>
      <c r="L410" s="786">
        <f>+IF(K410=0,0,K410/K408*100)</f>
        <v>0</v>
      </c>
      <c r="M410" s="785">
        <f>+G410+I410+K410</f>
        <v>0</v>
      </c>
      <c r="N410" s="786">
        <f>+IF(M410=0,0,M410/M408*100)</f>
        <v>0</v>
      </c>
      <c r="O410" s="785">
        <v>0</v>
      </c>
      <c r="P410" s="786">
        <f>+IF(O410=0,0,O410/O408*100)</f>
        <v>0</v>
      </c>
      <c r="Q410" s="785">
        <v>0</v>
      </c>
      <c r="R410" s="786">
        <f>+IF(Q410=0,0,Q410/Q408*100)</f>
        <v>0</v>
      </c>
      <c r="S410" s="785">
        <v>127.57104099999999</v>
      </c>
      <c r="T410" s="786">
        <f>+IF(S410=0,0,S410/S408*100)</f>
        <v>100</v>
      </c>
      <c r="U410" s="785">
        <f t="shared" si="387"/>
        <v>127.57104099999999</v>
      </c>
      <c r="V410" s="786">
        <f>+IF(U410=0,0,U410/U408*100)</f>
        <v>100</v>
      </c>
      <c r="W410" s="785">
        <f t="shared" si="388"/>
        <v>127.57104099999999</v>
      </c>
      <c r="X410" s="786">
        <f>+IF(W410=0,0,W410/W408*100)</f>
        <v>100</v>
      </c>
      <c r="Y410" s="785">
        <v>157.93671399999999</v>
      </c>
      <c r="Z410" s="786">
        <f>+IF(Y410=0,0,Y410/Y408*100)</f>
        <v>100</v>
      </c>
      <c r="AA410" s="785">
        <v>154.30672999999999</v>
      </c>
      <c r="AB410" s="786">
        <f>+IF(AA410=0,0,AA410/AA408*100)</f>
        <v>100</v>
      </c>
      <c r="AC410" s="785">
        <v>295.03402999999997</v>
      </c>
      <c r="AD410" s="786">
        <f>+IF(AC410=0,0,AC410/AC408*100)</f>
        <v>100</v>
      </c>
      <c r="AE410" s="785">
        <f t="shared" si="389"/>
        <v>607.27747399999998</v>
      </c>
      <c r="AF410" s="786">
        <f>+IF(AE410=0,0,AE410/AE408*100)</f>
        <v>100</v>
      </c>
      <c r="AG410" s="785">
        <v>308.24691799999999</v>
      </c>
      <c r="AH410" s="786">
        <f>+IF(AG410=0,0,AG410/AG408*100)</f>
        <v>100</v>
      </c>
      <c r="AI410" s="785">
        <v>435.57417199999998</v>
      </c>
      <c r="AJ410" s="786">
        <f>+IF(AI410=0,0,AI410/AI408*100)</f>
        <v>100</v>
      </c>
      <c r="AK410" s="785">
        <v>171.83417499999999</v>
      </c>
      <c r="AL410" s="786">
        <f>+IF(AK410=0,0,AK410/AK408*100)</f>
        <v>100</v>
      </c>
      <c r="AM410" s="785">
        <f t="shared" si="390"/>
        <v>915.65526499999987</v>
      </c>
      <c r="AN410" s="786">
        <f>+IF(AM410=0,0,AM410/AM408*100)</f>
        <v>100</v>
      </c>
      <c r="AO410" s="785">
        <f t="shared" si="391"/>
        <v>1522.9327389999999</v>
      </c>
      <c r="AP410" s="786">
        <f>+IF(AO410=0,0,AO410/AO408*100)</f>
        <v>100</v>
      </c>
      <c r="AQ410" s="651"/>
      <c r="AR410" s="785">
        <v>2213.3003100000001</v>
      </c>
      <c r="AS410" s="786">
        <f>+IF(AR410=0,0,AR410/AR408*100)</f>
        <v>100</v>
      </c>
      <c r="AT410" s="785">
        <v>289.09716700000001</v>
      </c>
      <c r="AU410" s="786">
        <f>+IF(AT410=0,0,AT410/AT408*100)</f>
        <v>100</v>
      </c>
      <c r="AV410" s="785">
        <v>277.70240000000001</v>
      </c>
      <c r="AW410" s="786">
        <f>+IF(AV410=0,0,AV410/AV408*100)</f>
        <v>100</v>
      </c>
      <c r="AX410" s="785">
        <v>228.80519000000001</v>
      </c>
      <c r="AY410" s="786">
        <f>+IF(AX410=0,0,AX410/AX408*100)</f>
        <v>100</v>
      </c>
      <c r="AZ410" s="785">
        <f>+AT410+AV410+AX410</f>
        <v>795.60475700000006</v>
      </c>
      <c r="BA410" s="786">
        <f>+IF(AZ410=0,0,AZ410/AZ408*100)</f>
        <v>100</v>
      </c>
      <c r="BB410" s="785">
        <v>166.109261</v>
      </c>
      <c r="BC410" s="786">
        <f>+IF(BB410=0,0,BB410/BB408*100)</f>
        <v>100</v>
      </c>
      <c r="BD410" s="785">
        <v>192.20402200000001</v>
      </c>
      <c r="BE410" s="786">
        <f>+IF(BD410=0,0,BD410/BD408*100)</f>
        <v>100</v>
      </c>
      <c r="BF410" s="785">
        <v>164.074759</v>
      </c>
      <c r="BG410" s="786">
        <f>+IF(BF410=0,0,BF410/BF408*100)</f>
        <v>100</v>
      </c>
      <c r="BH410" s="785">
        <f>+BB410+BD410+BF410</f>
        <v>522.38804200000004</v>
      </c>
      <c r="BI410" s="786">
        <f>+IF(BH410=0,0,BH410/BH408*100)</f>
        <v>100</v>
      </c>
      <c r="BJ410" s="785">
        <f t="shared" si="392"/>
        <v>1317.9927990000001</v>
      </c>
      <c r="BK410" s="786">
        <f>+IF(BJ410=0,0,BJ410/BJ408*100)</f>
        <v>100</v>
      </c>
      <c r="BL410" s="785">
        <v>151.049599</v>
      </c>
      <c r="BM410" s="786">
        <f>+IF(BL410=0,0,BL410/BL408*100)</f>
        <v>100</v>
      </c>
      <c r="BN410" s="785">
        <v>217.38042899999999</v>
      </c>
      <c r="BO410" s="786">
        <f>+IF(BN410=0,0,BN410/BN408*100)</f>
        <v>100</v>
      </c>
      <c r="BP410" s="785">
        <v>97.909415999999993</v>
      </c>
      <c r="BQ410" s="786">
        <f>+IF(BP410=0,0,BP410/BP408*100)</f>
        <v>100</v>
      </c>
      <c r="BR410" s="785">
        <f>+BL410+BN410+BP410</f>
        <v>466.33944399999996</v>
      </c>
      <c r="BS410" s="786">
        <f>+IF(BR410=0,0,BR410/BR408*100)</f>
        <v>100</v>
      </c>
      <c r="BT410" s="785">
        <v>97.563344000000001</v>
      </c>
      <c r="BU410" s="786">
        <f>+IF(BT410=0,0,BT410/BT408*100)</f>
        <v>100</v>
      </c>
      <c r="BV410" s="785">
        <v>176.28641999999999</v>
      </c>
      <c r="BW410" s="786">
        <f>+IF(BV410=0,0,BV410/BV408*100)</f>
        <v>100</v>
      </c>
      <c r="BX410" s="785">
        <v>155.118303</v>
      </c>
      <c r="BY410" s="786">
        <f>+IF(BX410=0,0,BX410/BX408*100)</f>
        <v>100</v>
      </c>
      <c r="BZ410" s="785">
        <f>+BT410+BV410+BX410</f>
        <v>428.96806700000002</v>
      </c>
      <c r="CA410" s="786">
        <f>+IF(BZ410=0,0,BZ410/BZ408*100)</f>
        <v>100</v>
      </c>
      <c r="CB410" s="785">
        <f t="shared" si="393"/>
        <v>895.30751099999998</v>
      </c>
      <c r="CC410" s="786">
        <f>+IF(CB410=0,0,CB410/CB408*100)</f>
        <v>100</v>
      </c>
      <c r="CE410" s="785">
        <f t="shared" si="394"/>
        <v>696.7526519999999</v>
      </c>
      <c r="CF410" s="786">
        <f>+IF(CE410=0,0,CE410/CE408*100)</f>
        <v>59.891936944647192</v>
      </c>
      <c r="CG410" s="785">
        <v>224.298745</v>
      </c>
      <c r="CH410" s="786">
        <f>+IF(CG410=0,0,CG410/CG408*100)</f>
        <v>100</v>
      </c>
      <c r="CI410" s="785">
        <v>193.71733699999999</v>
      </c>
      <c r="CJ410" s="786">
        <f>+IF(CI410=0,0,CI410/CI408*100)</f>
        <v>100</v>
      </c>
      <c r="CK410" s="785">
        <v>131.41404900000001</v>
      </c>
      <c r="CL410" s="786">
        <f>+IF(CK410=0,0,CK410/CK408*100)</f>
        <v>100</v>
      </c>
      <c r="CM410" s="785">
        <f>+CG410+CI410+CK410</f>
        <v>549.43013099999996</v>
      </c>
      <c r="CN410" s="786">
        <f>+IF(CM410=0,0,CM410/CM408*100)</f>
        <v>100</v>
      </c>
      <c r="CO410" s="785">
        <v>112.97197199999999</v>
      </c>
      <c r="CP410" s="786">
        <f>+IF(CO410=0,0,CO410/CO408*100)</f>
        <v>100</v>
      </c>
      <c r="CQ410" s="785">
        <v>145.01972000000001</v>
      </c>
      <c r="CR410" s="786">
        <f>+IF(CQ410=0,0,CQ410/CQ408*100)</f>
        <v>100</v>
      </c>
      <c r="CS410" s="785">
        <v>158.76931099999999</v>
      </c>
      <c r="CT410" s="786">
        <f>+IF(CS410=0,0,CS410/CS408*100)</f>
        <v>100</v>
      </c>
      <c r="CU410" s="785">
        <f>+CO410+CQ410+CS410</f>
        <v>416.76100299999996</v>
      </c>
      <c r="CV410" s="786">
        <f>+IF(CU410=0,0,CU410/CU408*100)</f>
        <v>100</v>
      </c>
      <c r="CW410" s="785">
        <f t="shared" si="395"/>
        <v>966.19113399999992</v>
      </c>
      <c r="CX410" s="786">
        <f>+IF(CW410=0,0,CW410/CW408*100)</f>
        <v>100</v>
      </c>
      <c r="CY410" s="785">
        <v>208.92030500000001</v>
      </c>
      <c r="CZ410" s="786">
        <f>+IF(CY410=0,0,CY410/CY408*100)</f>
        <v>100</v>
      </c>
      <c r="DA410" s="785">
        <v>81.991968999999997</v>
      </c>
      <c r="DB410" s="786">
        <f>+IF(DA410=0,0,DA410/DA408*100)</f>
        <v>100</v>
      </c>
      <c r="DC410" s="785">
        <v>114.632828</v>
      </c>
      <c r="DD410" s="786">
        <f>+IF(DC410=0,0,DC410/DC408*100)</f>
        <v>100</v>
      </c>
      <c r="DE410" s="785">
        <f>+CY410+DA410+DC410</f>
        <v>405.54510200000004</v>
      </c>
      <c r="DF410" s="786">
        <f>+IF(DE410=0,0,DE410/DE408*100)</f>
        <v>100</v>
      </c>
      <c r="DG410" s="785">
        <v>0</v>
      </c>
      <c r="DH410" s="786">
        <f>+IF(DG410=0,0,DG410/DG408*100)</f>
        <v>0</v>
      </c>
      <c r="DI410" s="785">
        <v>-184.91414400000002</v>
      </c>
      <c r="DJ410" s="786">
        <f>+IF(DI410=0,0,DI410/DI408*100)</f>
        <v>972.18933119331177</v>
      </c>
      <c r="DK410" s="785">
        <v>-490.06943999999999</v>
      </c>
      <c r="DL410" s="786">
        <f>+IF(DK410=0,0,DK410/DK408*100)</f>
        <v>139.29366629921088</v>
      </c>
      <c r="DM410" s="785">
        <f>+DG410+DI410+DK410</f>
        <v>-674.98358400000006</v>
      </c>
      <c r="DN410" s="786">
        <f>+IF(DM410=0,0,DM410/DM408*100)</f>
        <v>323.90935914659053</v>
      </c>
      <c r="DO410" s="785">
        <f t="shared" si="396"/>
        <v>-269.43848200000002</v>
      </c>
      <c r="DP410" s="786">
        <f>+IF(DO410=0,0,DO410/DO408*100)</f>
        <v>-136.66082368697624</v>
      </c>
      <c r="DR410" s="785">
        <f t="shared" si="397"/>
        <v>0</v>
      </c>
      <c r="DS410" s="786">
        <f>+IF(DR410=0,0,DR410/DR408*100)</f>
        <v>0</v>
      </c>
      <c r="DT410" s="785">
        <v>0</v>
      </c>
      <c r="DU410" s="786">
        <f>+IF(DT410=0,0,DT410/DT408*100)</f>
        <v>0</v>
      </c>
      <c r="DV410" s="785">
        <v>0</v>
      </c>
      <c r="DW410" s="786">
        <f>+IF(DV410=0,0,DV410/DV408*100)</f>
        <v>0</v>
      </c>
      <c r="DX410" s="785">
        <v>0</v>
      </c>
      <c r="DY410" s="786">
        <f>+IF(DX410=0,0,DX410/DX408*100)</f>
        <v>0</v>
      </c>
      <c r="DZ410" s="785">
        <f>+DT410+DV410+DX410</f>
        <v>0</v>
      </c>
      <c r="EA410" s="786">
        <f>+IF(DZ410=0,0,DZ410/DZ408*100)</f>
        <v>0</v>
      </c>
      <c r="EB410" s="785">
        <v>0</v>
      </c>
      <c r="EC410" s="786">
        <f>+IF(EB410=0,0,EB410/EB408*100)</f>
        <v>0</v>
      </c>
      <c r="ED410" s="785">
        <v>0</v>
      </c>
      <c r="EE410" s="786">
        <f>+IF(ED410=0,0,ED410/ED408*100)</f>
        <v>0</v>
      </c>
      <c r="EF410" s="785">
        <v>0</v>
      </c>
      <c r="EG410" s="786">
        <f>+IF(EF410=0,0,EF410/EF408*100)</f>
        <v>0</v>
      </c>
      <c r="EH410" s="785">
        <f>+EB410+ED410+EF410</f>
        <v>0</v>
      </c>
      <c r="EI410" s="786">
        <f>+IF(EH410=0,0,EH410/EH408*100)</f>
        <v>0</v>
      </c>
      <c r="EJ410" s="785">
        <f t="shared" si="398"/>
        <v>0</v>
      </c>
      <c r="EK410" s="786">
        <f>+IF(EJ410=0,0,EJ410/EJ408*100)</f>
        <v>0</v>
      </c>
      <c r="EL410" s="785">
        <v>0</v>
      </c>
      <c r="EM410" s="786">
        <f>+IF(EL410=0,0,EL410/EL408*100)</f>
        <v>0</v>
      </c>
      <c r="EN410" s="785">
        <v>0</v>
      </c>
      <c r="EO410" s="786">
        <f>+IF(EN410=0,0,EN410/EN408*100)</f>
        <v>0</v>
      </c>
      <c r="EP410" s="785">
        <v>0</v>
      </c>
      <c r="EQ410" s="786">
        <f>+IF(EP410=0,0,EP410/EP408*100)</f>
        <v>0</v>
      </c>
      <c r="ER410" s="785">
        <f>+EL410+EN410+EP410</f>
        <v>0</v>
      </c>
      <c r="ES410" s="786">
        <f>+IF(ER410=0,0,ER410/ER408*100)</f>
        <v>0</v>
      </c>
      <c r="ET410" s="785">
        <v>0</v>
      </c>
      <c r="EU410" s="786">
        <f>+IF(ET410=0,0,ET410/ET408*100)</f>
        <v>0</v>
      </c>
      <c r="EV410" s="785">
        <v>0</v>
      </c>
      <c r="EW410" s="786">
        <f>+IF(EV410=0,0,EV410/EV408*100)</f>
        <v>0</v>
      </c>
      <c r="EX410" s="785">
        <v>0</v>
      </c>
      <c r="EY410" s="786">
        <f>+IF(EX410=0,0,EX410/EX408*100)</f>
        <v>0</v>
      </c>
      <c r="EZ410" s="785">
        <f>+ET410+EV410+EX410</f>
        <v>0</v>
      </c>
      <c r="FA410" s="786">
        <f>+IF(EZ410=0,0,EZ410/EZ408*100)</f>
        <v>0</v>
      </c>
      <c r="FB410" s="785">
        <f t="shared" si="399"/>
        <v>0</v>
      </c>
      <c r="FC410" s="786">
        <f>+IF(FB410=0,0,FB410/FB408*100)</f>
        <v>0</v>
      </c>
      <c r="FD410" s="785">
        <v>0</v>
      </c>
      <c r="FE410" s="786">
        <f>+IF(FD410=0,0,FD410/FD408*100)</f>
        <v>0</v>
      </c>
      <c r="FF410" s="785">
        <v>0</v>
      </c>
      <c r="FG410" s="786">
        <f>+IF(FF410=0,0,FF410/FF408*100)</f>
        <v>0</v>
      </c>
      <c r="FH410" s="785">
        <v>0</v>
      </c>
      <c r="FI410" s="786">
        <f>+IF(FH410=0,0,FH410/FH408*100)</f>
        <v>0</v>
      </c>
      <c r="FJ410" s="785">
        <v>0</v>
      </c>
      <c r="FK410" s="786">
        <f>+IF(FJ410=0,0,FJ410/FJ408*100)</f>
        <v>0</v>
      </c>
    </row>
    <row r="411" spans="2:167" s="648" customFormat="1" ht="13.5" customHeight="1">
      <c r="B411" s="769"/>
      <c r="C411" s="771" t="s">
        <v>4835</v>
      </c>
      <c r="D411" s="769"/>
      <c r="E411" s="772">
        <f t="shared" si="386"/>
        <v>866.3979065648</v>
      </c>
      <c r="F411" s="737">
        <f>+IF(E411=0,0,E411/E411*100)</f>
        <v>100</v>
      </c>
      <c r="G411" s="772">
        <f>SUM(G412:G415)</f>
        <v>57.800381999999999</v>
      </c>
      <c r="H411" s="737">
        <f>+IF(G411=0,0,G411/G411*100)</f>
        <v>100</v>
      </c>
      <c r="I411" s="772">
        <f>SUM(I412:I415)</f>
        <v>38.242730999999999</v>
      </c>
      <c r="J411" s="737">
        <f>+IF(I411=0,0,I411/I411*100)</f>
        <v>100</v>
      </c>
      <c r="K411" s="772">
        <f>SUM(K412:K415)</f>
        <v>13.793578999999999</v>
      </c>
      <c r="L411" s="737">
        <f>+IF(K411=0,0,K411/K411*100)</f>
        <v>100</v>
      </c>
      <c r="M411" s="772">
        <f>SUM(M412:M415)</f>
        <v>109.836692</v>
      </c>
      <c r="N411" s="737">
        <f>+IF(M411=0,0,M411/M411*100)</f>
        <v>100</v>
      </c>
      <c r="O411" s="772">
        <f>SUM(O412:O415)</f>
        <v>59.211286564799998</v>
      </c>
      <c r="P411" s="737">
        <f>+IF(O411=0,0,O411/O411*100)</f>
        <v>100</v>
      </c>
      <c r="Q411" s="772">
        <f>SUM(Q412:Q415)</f>
        <v>3.0119379999999998</v>
      </c>
      <c r="R411" s="737">
        <f>+IF(Q411=0,0,Q411/Q411*100)</f>
        <v>100</v>
      </c>
      <c r="S411" s="772">
        <f>SUM(S412:S415)</f>
        <v>78.078176000000013</v>
      </c>
      <c r="T411" s="737">
        <f>+IF(S411=0,0,S411/S411*100)</f>
        <v>100</v>
      </c>
      <c r="U411" s="772">
        <f t="shared" si="387"/>
        <v>140.30140056480002</v>
      </c>
      <c r="V411" s="737">
        <f>+IF(U411=0,0,U411/U411*100)</f>
        <v>100</v>
      </c>
      <c r="W411" s="772">
        <f t="shared" si="388"/>
        <v>250.13809256480002</v>
      </c>
      <c r="X411" s="737">
        <f>+IF(W411=0,0,W411/W411*100)</f>
        <v>100</v>
      </c>
      <c r="Y411" s="772">
        <f>SUM(Y412:Y415)</f>
        <v>91.631900000000002</v>
      </c>
      <c r="Z411" s="737">
        <f>+IF(Y411=0,0,Y411/Y411*100)</f>
        <v>100</v>
      </c>
      <c r="AA411" s="772">
        <f>SUM(AA412:AA415)</f>
        <v>68.486606999999992</v>
      </c>
      <c r="AB411" s="737">
        <f>+IF(AA411=0,0,AA411/AA411*100)</f>
        <v>100</v>
      </c>
      <c r="AC411" s="772">
        <f>SUM(AC412:AC415)</f>
        <v>85.761341999999999</v>
      </c>
      <c r="AD411" s="737">
        <f>+IF(AC411=0,0,AC411/AC411*100)</f>
        <v>100</v>
      </c>
      <c r="AE411" s="772">
        <f t="shared" si="389"/>
        <v>245.87984899999998</v>
      </c>
      <c r="AF411" s="737">
        <f>+IF(AE411=0,0,AE411/AE411*100)</f>
        <v>100</v>
      </c>
      <c r="AG411" s="772">
        <f>SUM(AG412:AG415)</f>
        <v>162.66658699999999</v>
      </c>
      <c r="AH411" s="737">
        <f>+IF(AG411=0,0,AG411/AG411*100)</f>
        <v>100</v>
      </c>
      <c r="AI411" s="772">
        <f>SUM(AI412:AI415)</f>
        <v>157.91291999999999</v>
      </c>
      <c r="AJ411" s="737">
        <f>+IF(AI411=0,0,AI411/AI411*100)</f>
        <v>100</v>
      </c>
      <c r="AK411" s="772">
        <f>SUM(AK412:AK415)</f>
        <v>49.800458000000006</v>
      </c>
      <c r="AL411" s="737">
        <f>+IF(AK411=0,0,AK411/AK411*100)</f>
        <v>100</v>
      </c>
      <c r="AM411" s="772">
        <f t="shared" si="390"/>
        <v>370.37996499999997</v>
      </c>
      <c r="AN411" s="737">
        <f>+IF(AM411=0,0,AM411/AM411*100)</f>
        <v>100</v>
      </c>
      <c r="AO411" s="772">
        <f t="shared" si="391"/>
        <v>616.25981400000001</v>
      </c>
      <c r="AP411" s="737">
        <f>+IF(AO411=0,0,AO411/AO411*100)</f>
        <v>100</v>
      </c>
      <c r="AQ411" s="651"/>
      <c r="AR411" s="772">
        <f>SUM(AR412:AR415)</f>
        <v>1695.664068</v>
      </c>
      <c r="AS411" s="737">
        <f>+IF(AR411=0,0,AR411/AR411*100)</f>
        <v>100</v>
      </c>
      <c r="AT411" s="772">
        <f>SUM(AT412:AT415)</f>
        <v>82.412484000000006</v>
      </c>
      <c r="AU411" s="737">
        <f>+IF(AT411=0,0,AT411/AT411*100)</f>
        <v>100</v>
      </c>
      <c r="AV411" s="772">
        <f>SUM(AV412:AV415)</f>
        <v>151.54140100000001</v>
      </c>
      <c r="AW411" s="737">
        <f>+IF(AV411=0,0,AV411/AV411*100)</f>
        <v>100</v>
      </c>
      <c r="AX411" s="772">
        <f>SUM(AX412:AX415)</f>
        <v>106.924959</v>
      </c>
      <c r="AY411" s="737">
        <f>+IF(AX411=0,0,AX411/AX411*100)</f>
        <v>100</v>
      </c>
      <c r="AZ411" s="772">
        <f>SUM(AZ412:AZ415)</f>
        <v>340.87884400000002</v>
      </c>
      <c r="BA411" s="737">
        <f>+IF(AZ411=0,0,AZ411/AZ411*100)</f>
        <v>100</v>
      </c>
      <c r="BB411" s="772">
        <f>SUM(BB412:BB415)</f>
        <v>170.407758</v>
      </c>
      <c r="BC411" s="737">
        <f>+IF(BB411=0,0,BB411/BB411*100)</f>
        <v>100</v>
      </c>
      <c r="BD411" s="772">
        <f>SUM(BD412:BD415)</f>
        <v>94.490674999999996</v>
      </c>
      <c r="BE411" s="737">
        <f>+IF(BD411=0,0,BD411/BD411*100)</f>
        <v>100</v>
      </c>
      <c r="BF411" s="772">
        <f>SUM(BF412:BF415)</f>
        <v>167.21593300000001</v>
      </c>
      <c r="BG411" s="737">
        <f>+IF(BF411=0,0,BF411/BF411*100)</f>
        <v>100</v>
      </c>
      <c r="BH411" s="772">
        <f>SUM(BH412:BH415)</f>
        <v>432.11436600000002</v>
      </c>
      <c r="BI411" s="737">
        <f>+IF(BH411=0,0,BH411/BH411*100)</f>
        <v>100</v>
      </c>
      <c r="BJ411" s="772">
        <f t="shared" si="392"/>
        <v>772.99321000000009</v>
      </c>
      <c r="BK411" s="737">
        <f>+IF(BJ411=0,0,BJ411/BJ411*100)</f>
        <v>100</v>
      </c>
      <c r="BL411" s="772">
        <f>SUM(BL412:BL415)</f>
        <v>105.151382</v>
      </c>
      <c r="BM411" s="737">
        <f>+IF(BL411=0,0,BL411/BL411*100)</f>
        <v>100</v>
      </c>
      <c r="BN411" s="772">
        <f>SUM(BN412:BN415)</f>
        <v>98.541375000000002</v>
      </c>
      <c r="BO411" s="737">
        <f>+IF(BN411=0,0,BN411/BN411*100)</f>
        <v>100</v>
      </c>
      <c r="BP411" s="772">
        <f>SUM(BP412:BP415)</f>
        <v>178.04230200000001</v>
      </c>
      <c r="BQ411" s="737">
        <f>+IF(BP411=0,0,BP411/BP411*100)</f>
        <v>100</v>
      </c>
      <c r="BR411" s="772">
        <f>SUM(BR412:BR415)</f>
        <v>381.73505899999998</v>
      </c>
      <c r="BS411" s="737">
        <f>+IF(BR411=0,0,BR411/BR411*100)</f>
        <v>100</v>
      </c>
      <c r="BT411" s="772">
        <f>SUM(BT412:BT415)</f>
        <v>203.03084000000001</v>
      </c>
      <c r="BU411" s="737">
        <f>+IF(BT411=0,0,BT411/BT411*100)</f>
        <v>100</v>
      </c>
      <c r="BV411" s="772">
        <f>SUM(BV412:BV415)</f>
        <v>54.857881000000006</v>
      </c>
      <c r="BW411" s="737">
        <f>+IF(BV411=0,0,BV411/BV411*100)</f>
        <v>100</v>
      </c>
      <c r="BX411" s="772">
        <f>SUM(BX412:BX415)</f>
        <v>283.047078</v>
      </c>
      <c r="BY411" s="737">
        <f>+IF(BX411=0,0,BX411/BX411*100)</f>
        <v>100</v>
      </c>
      <c r="BZ411" s="772">
        <f>SUM(BZ412:BZ415)</f>
        <v>540.93579900000009</v>
      </c>
      <c r="CA411" s="737">
        <f>+IF(BZ411=0,0,BZ411/BZ411*100)</f>
        <v>100</v>
      </c>
      <c r="CB411" s="772">
        <f t="shared" si="393"/>
        <v>922.67085800000007</v>
      </c>
      <c r="CC411" s="737">
        <f>+IF(CB411=0,0,CB411/CB411*100)</f>
        <v>100</v>
      </c>
      <c r="CE411" s="772">
        <f t="shared" si="394"/>
        <v>4254.2699398693003</v>
      </c>
      <c r="CF411" s="737">
        <f>+IF(CE411=0,0,CE411/CE411*100)</f>
        <v>100</v>
      </c>
      <c r="CG411" s="772">
        <f>SUM(CG412:CG415)</f>
        <v>32.906240869299999</v>
      </c>
      <c r="CH411" s="737">
        <f>+IF(CG411=0,0,CG411/CG411*100)</f>
        <v>100</v>
      </c>
      <c r="CI411" s="772">
        <f>SUM(CI412:CI415)</f>
        <v>79.763560999999996</v>
      </c>
      <c r="CJ411" s="737">
        <f>+IF(CI411=0,0,CI411/CI411*100)</f>
        <v>100</v>
      </c>
      <c r="CK411" s="772">
        <f>SUM(CK412:CK415)</f>
        <v>346.29650199999998</v>
      </c>
      <c r="CL411" s="737">
        <f>+IF(CK411=0,0,CK411/CK411*100)</f>
        <v>100</v>
      </c>
      <c r="CM411" s="772">
        <f>SUM(CM412:CM415)</f>
        <v>458.96630386929996</v>
      </c>
      <c r="CN411" s="737">
        <f>+IF(CM411=0,0,CM411/CM411*100)</f>
        <v>100</v>
      </c>
      <c r="CO411" s="772">
        <f>SUM(CO412:CO415)</f>
        <v>1001.9592650000001</v>
      </c>
      <c r="CP411" s="737">
        <f>+IF(CO411=0,0,CO411/CO411*100)</f>
        <v>100</v>
      </c>
      <c r="CQ411" s="772">
        <f>SUM(CQ412:CQ415)</f>
        <v>2395.797532</v>
      </c>
      <c r="CR411" s="737">
        <f>+IF(CQ411=0,0,CQ411/CQ411*100)</f>
        <v>100</v>
      </c>
      <c r="CS411" s="772">
        <f>SUM(CS412:CS415)</f>
        <v>-102.007214</v>
      </c>
      <c r="CT411" s="737">
        <f>+IF(CS411=0,0,CS411/CS411*100)</f>
        <v>100</v>
      </c>
      <c r="CU411" s="772">
        <f>SUM(CU412:CU415)</f>
        <v>3295.7495830000003</v>
      </c>
      <c r="CV411" s="737">
        <f>+IF(CU411=0,0,CU411/CU411*100)</f>
        <v>100</v>
      </c>
      <c r="CW411" s="772">
        <f t="shared" si="395"/>
        <v>3754.7158868693004</v>
      </c>
      <c r="CX411" s="737">
        <f>+IF(CW411=0,0,CW411/CW411*100)</f>
        <v>100</v>
      </c>
      <c r="CY411" s="772">
        <f>SUM(CY412:CY415)</f>
        <v>136.08988200000002</v>
      </c>
      <c r="CZ411" s="737">
        <f>+IF(CY411=0,0,CY411/CY411*100)</f>
        <v>100</v>
      </c>
      <c r="DA411" s="772">
        <f>SUM(DA412:DA415)</f>
        <v>118.72511800000001</v>
      </c>
      <c r="DB411" s="737">
        <f>+IF(DA411=0,0,DA411/DA411*100)</f>
        <v>100</v>
      </c>
      <c r="DC411" s="772">
        <f>SUM(DC412:DC415)</f>
        <v>244.73905300000001</v>
      </c>
      <c r="DD411" s="737">
        <f>+IF(DC411=0,0,DC411/DC411*100)</f>
        <v>100</v>
      </c>
      <c r="DE411" s="772">
        <f>SUM(DE412:DE415)</f>
        <v>499.55405300000001</v>
      </c>
      <c r="DF411" s="737">
        <f>+IF(DE411=0,0,DE411/DE411*100)</f>
        <v>100</v>
      </c>
      <c r="DG411" s="772">
        <f>SUM(DG412:DG415)</f>
        <v>0</v>
      </c>
      <c r="DH411" s="737">
        <f>+IF(DG411=0,0,DG411/DG411*100)</f>
        <v>0</v>
      </c>
      <c r="DI411" s="772">
        <f>SUM(DI412:DI415)</f>
        <v>0</v>
      </c>
      <c r="DJ411" s="737">
        <f>+IF(DI411=0,0,DI411/DI411*100)</f>
        <v>0</v>
      </c>
      <c r="DK411" s="772">
        <f>SUM(DK412:DK415)</f>
        <v>0</v>
      </c>
      <c r="DL411" s="737">
        <f>+IF(DK411=0,0,DK411/DK411*100)</f>
        <v>0</v>
      </c>
      <c r="DM411" s="772">
        <f>SUM(DM412:DM415)</f>
        <v>0</v>
      </c>
      <c r="DN411" s="737">
        <f>+IF(DM411=0,0,DM411/DM411*100)</f>
        <v>0</v>
      </c>
      <c r="DO411" s="772">
        <f t="shared" si="396"/>
        <v>499.55405300000001</v>
      </c>
      <c r="DP411" s="737">
        <f>+IF(DO411=0,0,DO411/DO411*100)</f>
        <v>100</v>
      </c>
      <c r="DR411" s="772">
        <f t="shared" si="397"/>
        <v>391.5</v>
      </c>
      <c r="DS411" s="737">
        <f>+IF(DR411=0,0,DR411/DR411*100)</f>
        <v>100</v>
      </c>
      <c r="DT411" s="772">
        <f>SUM(DT412:DT415)</f>
        <v>0</v>
      </c>
      <c r="DU411" s="737">
        <f>+IF(DT411=0,0,DT411/DT411*100)</f>
        <v>0</v>
      </c>
      <c r="DV411" s="772">
        <f>SUM(DV412:DV415)</f>
        <v>0</v>
      </c>
      <c r="DW411" s="737">
        <f>+IF(DV411=0,0,DV411/DV411*100)</f>
        <v>0</v>
      </c>
      <c r="DX411" s="772">
        <f>SUM(DX412:DX415)</f>
        <v>0</v>
      </c>
      <c r="DY411" s="737">
        <f>+IF(DX411=0,0,DX411/DX411*100)</f>
        <v>0</v>
      </c>
      <c r="DZ411" s="772">
        <f>SUM(DZ412:DZ415)</f>
        <v>0</v>
      </c>
      <c r="EA411" s="737">
        <f>+IF(DZ411=0,0,DZ411/DZ411*100)</f>
        <v>0</v>
      </c>
      <c r="EB411" s="772">
        <f>SUM(EB412:EB415)</f>
        <v>0</v>
      </c>
      <c r="EC411" s="737">
        <f>+IF(EB411=0,0,EB411/EB411*100)</f>
        <v>0</v>
      </c>
      <c r="ED411" s="772">
        <f>SUM(ED412:ED415)</f>
        <v>0</v>
      </c>
      <c r="EE411" s="737">
        <f>+IF(ED411=0,0,ED411/ED411*100)</f>
        <v>0</v>
      </c>
      <c r="EF411" s="772">
        <f>SUM(EF412:EF415)</f>
        <v>202.5</v>
      </c>
      <c r="EG411" s="737">
        <f>+IF(EF411=0,0,EF411/EF411*100)</f>
        <v>100</v>
      </c>
      <c r="EH411" s="772">
        <f>SUM(EH412:EH415)</f>
        <v>202.5</v>
      </c>
      <c r="EI411" s="737">
        <f>+IF(EH411=0,0,EH411/EH411*100)</f>
        <v>100</v>
      </c>
      <c r="EJ411" s="772">
        <f t="shared" si="398"/>
        <v>202.5</v>
      </c>
      <c r="EK411" s="737">
        <f>+IF(EJ411=0,0,EJ411/EJ411*100)</f>
        <v>100</v>
      </c>
      <c r="EL411" s="772">
        <f>SUM(EL412:EL415)</f>
        <v>0</v>
      </c>
      <c r="EM411" s="737">
        <f>+IF(EL411=0,0,EL411/EL411*100)</f>
        <v>0</v>
      </c>
      <c r="EN411" s="772">
        <f>SUM(EN412:EN415)</f>
        <v>0</v>
      </c>
      <c r="EO411" s="737">
        <f>+IF(EN411=0,0,EN411/EN411*100)</f>
        <v>0</v>
      </c>
      <c r="EP411" s="772">
        <f>SUM(EP412:EP415)</f>
        <v>0</v>
      </c>
      <c r="EQ411" s="737">
        <f>+IF(EP411=0,0,EP411/EP411*100)</f>
        <v>0</v>
      </c>
      <c r="ER411" s="772">
        <f>SUM(ER412:ER415)</f>
        <v>0</v>
      </c>
      <c r="ES411" s="737">
        <f>+IF(ER411=0,0,ER411/ER411*100)</f>
        <v>0</v>
      </c>
      <c r="ET411" s="772">
        <f>SUM(ET412:ET415)</f>
        <v>0</v>
      </c>
      <c r="EU411" s="737">
        <f>+IF(ET411=0,0,ET411/ET411*100)</f>
        <v>0</v>
      </c>
      <c r="EV411" s="772">
        <f>SUM(EV412:EV415)</f>
        <v>0</v>
      </c>
      <c r="EW411" s="737">
        <f>+IF(EV411=0,0,EV411/EV411*100)</f>
        <v>0</v>
      </c>
      <c r="EX411" s="772">
        <f>SUM(EX412:EX415)</f>
        <v>189</v>
      </c>
      <c r="EY411" s="737">
        <f>+IF(EX411=0,0,EX411/EX411*100)</f>
        <v>100</v>
      </c>
      <c r="EZ411" s="772">
        <f>SUM(EZ412:EZ415)</f>
        <v>189</v>
      </c>
      <c r="FA411" s="737">
        <f>+IF(EZ411=0,0,EZ411/EZ411*100)</f>
        <v>100</v>
      </c>
      <c r="FB411" s="772">
        <f t="shared" si="399"/>
        <v>189</v>
      </c>
      <c r="FC411" s="737">
        <f>+IF(FB411=0,0,FB411/FB411*100)</f>
        <v>100</v>
      </c>
      <c r="FD411" s="772">
        <f>SUM(FD412:FD415)</f>
        <v>0</v>
      </c>
      <c r="FE411" s="737">
        <f>+IF(FD411=0,0,FD411/FD411*100)</f>
        <v>0</v>
      </c>
      <c r="FF411" s="772">
        <f>SUM(FF412:FF415)</f>
        <v>0</v>
      </c>
      <c r="FG411" s="737">
        <f>+IF(FF411=0,0,FF411/FF411*100)</f>
        <v>0</v>
      </c>
      <c r="FH411" s="772">
        <f>SUM(FH412:FH415)</f>
        <v>0</v>
      </c>
      <c r="FI411" s="737">
        <f>+IF(FH411=0,0,FH411/FH411*100)</f>
        <v>0</v>
      </c>
      <c r="FJ411" s="772">
        <f>SUM(FJ412:FJ415)</f>
        <v>0</v>
      </c>
      <c r="FK411" s="737">
        <f>+IF(FJ411=0,0,FJ411/FJ411*100)</f>
        <v>0</v>
      </c>
    </row>
    <row r="412" spans="2:167" s="648" customFormat="1" ht="13.5" customHeight="1">
      <c r="B412" s="769"/>
      <c r="C412" s="771"/>
      <c r="D412" s="728" t="s">
        <v>4836</v>
      </c>
      <c r="E412" s="770">
        <f t="shared" si="386"/>
        <v>0</v>
      </c>
      <c r="F412" s="726">
        <f>+IF(E412=0,0,E412/E411*100)</f>
        <v>0</v>
      </c>
      <c r="G412" s="770">
        <v>0</v>
      </c>
      <c r="H412" s="726">
        <f>+IF(G412=0,0,G412/G411*100)</f>
        <v>0</v>
      </c>
      <c r="I412" s="770">
        <v>0</v>
      </c>
      <c r="J412" s="726">
        <f>+IF(I412=0,0,I412/I411*100)</f>
        <v>0</v>
      </c>
      <c r="K412" s="770">
        <v>0</v>
      </c>
      <c r="L412" s="726">
        <f>+IF(K412=0,0,K412/K411*100)</f>
        <v>0</v>
      </c>
      <c r="M412" s="770">
        <f>+G412+I412+K412</f>
        <v>0</v>
      </c>
      <c r="N412" s="726">
        <f>+IF(M412=0,0,M412/M411*100)</f>
        <v>0</v>
      </c>
      <c r="O412" s="770">
        <v>0</v>
      </c>
      <c r="P412" s="726">
        <f>+IF(O412=0,0,O412/O411*100)</f>
        <v>0</v>
      </c>
      <c r="Q412" s="770">
        <v>0</v>
      </c>
      <c r="R412" s="726">
        <f>+IF(Q412=0,0,Q412/Q411*100)</f>
        <v>0</v>
      </c>
      <c r="S412" s="770">
        <v>0</v>
      </c>
      <c r="T412" s="726">
        <f>+IF(S412=0,0,S412/S411*100)</f>
        <v>0</v>
      </c>
      <c r="U412" s="770">
        <f t="shared" si="387"/>
        <v>0</v>
      </c>
      <c r="V412" s="726">
        <f>+IF(U412=0,0,U412/U411*100)</f>
        <v>0</v>
      </c>
      <c r="W412" s="770">
        <f t="shared" si="388"/>
        <v>0</v>
      </c>
      <c r="X412" s="726">
        <f>+IF(W412=0,0,W412/W411*100)</f>
        <v>0</v>
      </c>
      <c r="Y412" s="770">
        <v>0</v>
      </c>
      <c r="Z412" s="726">
        <f>+IF(Y412=0,0,Y412/Y411*100)</f>
        <v>0</v>
      </c>
      <c r="AA412" s="770">
        <v>0</v>
      </c>
      <c r="AB412" s="726">
        <f>+IF(AA412=0,0,AA412/AA411*100)</f>
        <v>0</v>
      </c>
      <c r="AC412" s="770">
        <v>0</v>
      </c>
      <c r="AD412" s="726">
        <f>+IF(AC412=0,0,AC412/AC411*100)</f>
        <v>0</v>
      </c>
      <c r="AE412" s="770">
        <f t="shared" si="389"/>
        <v>0</v>
      </c>
      <c r="AF412" s="726">
        <f>+IF(AE412=0,0,AE412/AE411*100)</f>
        <v>0</v>
      </c>
      <c r="AG412" s="770">
        <v>0</v>
      </c>
      <c r="AH412" s="726">
        <f>+IF(AG412=0,0,AG412/AG411*100)</f>
        <v>0</v>
      </c>
      <c r="AI412" s="770">
        <v>0</v>
      </c>
      <c r="AJ412" s="726">
        <f>+IF(AI412=0,0,AI412/AI411*100)</f>
        <v>0</v>
      </c>
      <c r="AK412" s="770">
        <v>0</v>
      </c>
      <c r="AL412" s="726">
        <f>+IF(AK412=0,0,AK412/AK411*100)</f>
        <v>0</v>
      </c>
      <c r="AM412" s="770">
        <f t="shared" si="390"/>
        <v>0</v>
      </c>
      <c r="AN412" s="726">
        <f>+IF(AM412=0,0,AM412/AM411*100)</f>
        <v>0</v>
      </c>
      <c r="AO412" s="770">
        <f t="shared" si="391"/>
        <v>0</v>
      </c>
      <c r="AP412" s="726">
        <f>+IF(AO412=0,0,AO412/AO411*100)</f>
        <v>0</v>
      </c>
      <c r="AQ412" s="651"/>
      <c r="AR412" s="770">
        <v>0</v>
      </c>
      <c r="AS412" s="726">
        <f>+IF(AR412=0,0,AR412/AR411*100)</f>
        <v>0</v>
      </c>
      <c r="AT412" s="770">
        <v>0</v>
      </c>
      <c r="AU412" s="726">
        <f>+IF(AT412=0,0,AT412/AT411*100)</f>
        <v>0</v>
      </c>
      <c r="AV412" s="770">
        <v>0</v>
      </c>
      <c r="AW412" s="726">
        <f>+IF(AV412=0,0,AV412/AV411*100)</f>
        <v>0</v>
      </c>
      <c r="AX412" s="770">
        <v>0</v>
      </c>
      <c r="AY412" s="726">
        <f>+IF(AX412=0,0,AX412/AX411*100)</f>
        <v>0</v>
      </c>
      <c r="AZ412" s="770">
        <f>+AT412+AV412+AX412</f>
        <v>0</v>
      </c>
      <c r="BA412" s="726">
        <f>+IF(AZ412=0,0,AZ412/AZ411*100)</f>
        <v>0</v>
      </c>
      <c r="BB412" s="770">
        <v>0</v>
      </c>
      <c r="BC412" s="726">
        <f>+IF(BB412=0,0,BB412/BB411*100)</f>
        <v>0</v>
      </c>
      <c r="BD412" s="770">
        <v>0</v>
      </c>
      <c r="BE412" s="726">
        <f>+IF(BD412=0,0,BD412/BD411*100)</f>
        <v>0</v>
      </c>
      <c r="BF412" s="770">
        <v>0</v>
      </c>
      <c r="BG412" s="726">
        <f>+IF(BF412=0,0,BF412/BF411*100)</f>
        <v>0</v>
      </c>
      <c r="BH412" s="770">
        <f>+BB412+BD412+BF412</f>
        <v>0</v>
      </c>
      <c r="BI412" s="726">
        <f>+IF(BH412=0,0,BH412/BH411*100)</f>
        <v>0</v>
      </c>
      <c r="BJ412" s="770">
        <f t="shared" si="392"/>
        <v>0</v>
      </c>
      <c r="BK412" s="726">
        <f>+IF(BJ412=0,0,BJ412/BJ411*100)</f>
        <v>0</v>
      </c>
      <c r="BL412" s="770">
        <v>0</v>
      </c>
      <c r="BM412" s="726">
        <f>+IF(BL412=0,0,BL412/BL411*100)</f>
        <v>0</v>
      </c>
      <c r="BN412" s="770">
        <v>0</v>
      </c>
      <c r="BO412" s="726">
        <f>+IF(BN412=0,0,BN412/BN411*100)</f>
        <v>0</v>
      </c>
      <c r="BP412" s="770">
        <v>0</v>
      </c>
      <c r="BQ412" s="726">
        <f>+IF(BP412=0,0,BP412/BP411*100)</f>
        <v>0</v>
      </c>
      <c r="BR412" s="770">
        <f>+BL412+BN412+BP412</f>
        <v>0</v>
      </c>
      <c r="BS412" s="726">
        <f>+IF(BR412=0,0,BR412/BR411*100)</f>
        <v>0</v>
      </c>
      <c r="BT412" s="770">
        <v>0</v>
      </c>
      <c r="BU412" s="726">
        <f>+IF(BT412=0,0,BT412/BT411*100)</f>
        <v>0</v>
      </c>
      <c r="BV412" s="770">
        <v>0</v>
      </c>
      <c r="BW412" s="726">
        <f>+IF(BV412=0,0,BV412/BV411*100)</f>
        <v>0</v>
      </c>
      <c r="BX412" s="770">
        <v>0</v>
      </c>
      <c r="BY412" s="726">
        <f>+IF(BX412=0,0,BX412/BX411*100)</f>
        <v>0</v>
      </c>
      <c r="BZ412" s="770">
        <f>+BT412+BV412+BX412</f>
        <v>0</v>
      </c>
      <c r="CA412" s="726">
        <f>+IF(BZ412=0,0,BZ412/BZ411*100)</f>
        <v>0</v>
      </c>
      <c r="CB412" s="770">
        <f t="shared" si="393"/>
        <v>0</v>
      </c>
      <c r="CC412" s="726">
        <f>+IF(CB412=0,0,CB412/CB411*100)</f>
        <v>0</v>
      </c>
      <c r="CE412" s="770">
        <f t="shared" si="394"/>
        <v>4.764284</v>
      </c>
      <c r="CF412" s="726">
        <f>+IF(CE412=0,0,CE412/CE411*100)</f>
        <v>0.11198828629446041</v>
      </c>
      <c r="CG412" s="770">
        <v>0</v>
      </c>
      <c r="CH412" s="726">
        <f>+IF(CG412=0,0,CG412/CG411*100)</f>
        <v>0</v>
      </c>
      <c r="CI412" s="770">
        <v>3.564829</v>
      </c>
      <c r="CJ412" s="726">
        <f>+IF(CI412=0,0,CI412/CI411*100)</f>
        <v>4.4692450478734269</v>
      </c>
      <c r="CK412" s="770">
        <v>0.47303000000000001</v>
      </c>
      <c r="CL412" s="726">
        <f>+IF(CK412=0,0,CK412/CK411*100)</f>
        <v>0.13659681725575157</v>
      </c>
      <c r="CM412" s="770">
        <f>+CG412+CI412+CK412</f>
        <v>4.0378590000000001</v>
      </c>
      <c r="CN412" s="726">
        <f>+IF(CM412=0,0,CM412/CM411*100)</f>
        <v>0.87977242903432473</v>
      </c>
      <c r="CO412" s="770">
        <v>0</v>
      </c>
      <c r="CP412" s="726">
        <f>+IF(CO412=0,0,CO412/CO411*100)</f>
        <v>0</v>
      </c>
      <c r="CQ412" s="770">
        <v>0</v>
      </c>
      <c r="CR412" s="726">
        <f>+IF(CQ412=0,0,CQ412/CQ411*100)</f>
        <v>0</v>
      </c>
      <c r="CS412" s="770">
        <v>0</v>
      </c>
      <c r="CT412" s="726">
        <f>+IF(CS412=0,0,CS412/CS411*100)</f>
        <v>0</v>
      </c>
      <c r="CU412" s="770">
        <f>+CO412+CQ412+CS412</f>
        <v>0</v>
      </c>
      <c r="CV412" s="726">
        <f>+IF(CU412=0,0,CU412/CU411*100)</f>
        <v>0</v>
      </c>
      <c r="CW412" s="770">
        <f t="shared" si="395"/>
        <v>4.0378590000000001</v>
      </c>
      <c r="CX412" s="726">
        <f>+IF(CW412=0,0,CW412/CW411*100)</f>
        <v>0.10754099968311545</v>
      </c>
      <c r="CY412" s="770">
        <v>1.5568E-2</v>
      </c>
      <c r="CZ412" s="726">
        <f>+IF(CY412=0,0,CY412/CY411*100)</f>
        <v>1.1439498492621221E-2</v>
      </c>
      <c r="DA412" s="770">
        <v>0.71085699999999996</v>
      </c>
      <c r="DB412" s="726">
        <f>+IF(DA412=0,0,DA412/DA411*100)</f>
        <v>0.59874187701375869</v>
      </c>
      <c r="DC412" s="770">
        <v>0</v>
      </c>
      <c r="DD412" s="726">
        <f>+IF(DC412=0,0,DC412/DC411*100)</f>
        <v>0</v>
      </c>
      <c r="DE412" s="770">
        <f>+CY412+DA412+DC412</f>
        <v>0.72642499999999999</v>
      </c>
      <c r="DF412" s="726">
        <f>+IF(DE412=0,0,DE412/DE411*100)</f>
        <v>0.14541469449353062</v>
      </c>
      <c r="DG412" s="770">
        <v>0</v>
      </c>
      <c r="DH412" s="726">
        <f>+IF(DG412=0,0,DG412/DG411*100)</f>
        <v>0</v>
      </c>
      <c r="DI412" s="770">
        <v>0</v>
      </c>
      <c r="DJ412" s="726">
        <f>+IF(DI412=0,0,DI412/DI411*100)</f>
        <v>0</v>
      </c>
      <c r="DK412" s="770">
        <v>0</v>
      </c>
      <c r="DL412" s="726">
        <f>+IF(DK412=0,0,DK412/DK411*100)</f>
        <v>0</v>
      </c>
      <c r="DM412" s="770">
        <f>+DG412+DI412+DK412</f>
        <v>0</v>
      </c>
      <c r="DN412" s="726">
        <f>+IF(DM412=0,0,DM412/DM411*100)</f>
        <v>0</v>
      </c>
      <c r="DO412" s="770">
        <f t="shared" si="396"/>
        <v>0.72642499999999999</v>
      </c>
      <c r="DP412" s="726">
        <f>+IF(DO412=0,0,DO412/DO411*100)</f>
        <v>0.14541469449353062</v>
      </c>
      <c r="DR412" s="770">
        <f t="shared" si="397"/>
        <v>0</v>
      </c>
      <c r="DS412" s="726">
        <f>+IF(DR412=0,0,DR412/DR411*100)</f>
        <v>0</v>
      </c>
      <c r="DT412" s="770">
        <v>0</v>
      </c>
      <c r="DU412" s="726">
        <f>+IF(DT412=0,0,DT412/DT411*100)</f>
        <v>0</v>
      </c>
      <c r="DV412" s="770">
        <v>0</v>
      </c>
      <c r="DW412" s="726">
        <f>+IF(DV412=0,0,DV412/DV411*100)</f>
        <v>0</v>
      </c>
      <c r="DX412" s="770">
        <v>0</v>
      </c>
      <c r="DY412" s="726">
        <f>+IF(DX412=0,0,DX412/DX411*100)</f>
        <v>0</v>
      </c>
      <c r="DZ412" s="770">
        <f>+DT412+DV412+DX412</f>
        <v>0</v>
      </c>
      <c r="EA412" s="726">
        <f>+IF(DZ412=0,0,DZ412/DZ411*100)</f>
        <v>0</v>
      </c>
      <c r="EB412" s="770">
        <v>0</v>
      </c>
      <c r="EC412" s="726">
        <f>+IF(EB412=0,0,EB412/EB411*100)</f>
        <v>0</v>
      </c>
      <c r="ED412" s="770">
        <v>0</v>
      </c>
      <c r="EE412" s="726">
        <f>+IF(ED412=0,0,ED412/ED411*100)</f>
        <v>0</v>
      </c>
      <c r="EF412" s="770">
        <v>0</v>
      </c>
      <c r="EG412" s="726">
        <f>+IF(EF412=0,0,EF412/EF411*100)</f>
        <v>0</v>
      </c>
      <c r="EH412" s="770">
        <f>+EB412+ED412+EF412</f>
        <v>0</v>
      </c>
      <c r="EI412" s="726">
        <f>+IF(EH412=0,0,EH412/EH411*100)</f>
        <v>0</v>
      </c>
      <c r="EJ412" s="770">
        <f t="shared" si="398"/>
        <v>0</v>
      </c>
      <c r="EK412" s="726">
        <f>+IF(EJ412=0,0,EJ412/EJ411*100)</f>
        <v>0</v>
      </c>
      <c r="EL412" s="770">
        <v>0</v>
      </c>
      <c r="EM412" s="726">
        <f>+IF(EL412=0,0,EL412/EL411*100)</f>
        <v>0</v>
      </c>
      <c r="EN412" s="770">
        <v>0</v>
      </c>
      <c r="EO412" s="726">
        <f>+IF(EN412=0,0,EN412/EN411*100)</f>
        <v>0</v>
      </c>
      <c r="EP412" s="770">
        <v>0</v>
      </c>
      <c r="EQ412" s="726">
        <f>+IF(EP412=0,0,EP412/EP411*100)</f>
        <v>0</v>
      </c>
      <c r="ER412" s="770">
        <f>+EL412+EN412+EP412</f>
        <v>0</v>
      </c>
      <c r="ES412" s="726">
        <f>+IF(ER412=0,0,ER412/ER411*100)</f>
        <v>0</v>
      </c>
      <c r="ET412" s="770">
        <v>0</v>
      </c>
      <c r="EU412" s="726">
        <f>+IF(ET412=0,0,ET412/ET411*100)</f>
        <v>0</v>
      </c>
      <c r="EV412" s="770">
        <v>0</v>
      </c>
      <c r="EW412" s="726">
        <f>+IF(EV412=0,0,EV412/EV411*100)</f>
        <v>0</v>
      </c>
      <c r="EX412" s="770">
        <v>0</v>
      </c>
      <c r="EY412" s="726">
        <f>+IF(EX412=0,0,EX412/EX411*100)</f>
        <v>0</v>
      </c>
      <c r="EZ412" s="770">
        <f>+ET412+EV412+EX412</f>
        <v>0</v>
      </c>
      <c r="FA412" s="726">
        <f>+IF(EZ412=0,0,EZ412/EZ411*100)</f>
        <v>0</v>
      </c>
      <c r="FB412" s="770">
        <f t="shared" si="399"/>
        <v>0</v>
      </c>
      <c r="FC412" s="726">
        <f>+IF(FB412=0,0,FB412/FB411*100)</f>
        <v>0</v>
      </c>
      <c r="FD412" s="770">
        <v>0</v>
      </c>
      <c r="FE412" s="726">
        <f>+IF(FD412=0,0,FD412/FD411*100)</f>
        <v>0</v>
      </c>
      <c r="FF412" s="770">
        <v>0</v>
      </c>
      <c r="FG412" s="726">
        <f>+IF(FF412=0,0,FF412/FF411*100)</f>
        <v>0</v>
      </c>
      <c r="FH412" s="770">
        <v>0</v>
      </c>
      <c r="FI412" s="726">
        <f>+IF(FH412=0,0,FH412/FH411*100)</f>
        <v>0</v>
      </c>
      <c r="FJ412" s="770">
        <v>0</v>
      </c>
      <c r="FK412" s="726">
        <f>+IF(FJ412=0,0,FJ412/FJ411*100)</f>
        <v>0</v>
      </c>
    </row>
    <row r="413" spans="2:167" s="648" customFormat="1" ht="13.5" customHeight="1">
      <c r="B413" s="769"/>
      <c r="C413" s="771"/>
      <c r="D413" s="769" t="s">
        <v>4837</v>
      </c>
      <c r="E413" s="772">
        <f t="shared" si="386"/>
        <v>0</v>
      </c>
      <c r="F413" s="737">
        <f>+IF(E413=0,0,E413/E411*100)</f>
        <v>0</v>
      </c>
      <c r="G413" s="772">
        <v>0</v>
      </c>
      <c r="H413" s="737">
        <f>+IF(G413=0,0,G413/G411*100)</f>
        <v>0</v>
      </c>
      <c r="I413" s="772">
        <v>0</v>
      </c>
      <c r="J413" s="737">
        <f>+IF(I413=0,0,I413/I411*100)</f>
        <v>0</v>
      </c>
      <c r="K413" s="772">
        <v>0</v>
      </c>
      <c r="L413" s="737">
        <f>+IF(K413=0,0,K413/K411*100)</f>
        <v>0</v>
      </c>
      <c r="M413" s="772">
        <f>+G413+I413+K413</f>
        <v>0</v>
      </c>
      <c r="N413" s="737">
        <f>+IF(M413=0,0,M413/M411*100)</f>
        <v>0</v>
      </c>
      <c r="O413" s="772">
        <v>0</v>
      </c>
      <c r="P413" s="737">
        <f>+IF(O413=0,0,O413/O411*100)</f>
        <v>0</v>
      </c>
      <c r="Q413" s="772">
        <v>0</v>
      </c>
      <c r="R413" s="737">
        <f>+IF(Q413=0,0,Q413/Q411*100)</f>
        <v>0</v>
      </c>
      <c r="S413" s="772">
        <v>0</v>
      </c>
      <c r="T413" s="737">
        <f>+IF(S413=0,0,S413/S411*100)</f>
        <v>0</v>
      </c>
      <c r="U413" s="772">
        <f t="shared" si="387"/>
        <v>0</v>
      </c>
      <c r="V413" s="737">
        <f>+IF(U413=0,0,U413/U411*100)</f>
        <v>0</v>
      </c>
      <c r="W413" s="772">
        <f t="shared" si="388"/>
        <v>0</v>
      </c>
      <c r="X413" s="737">
        <f>+IF(W413=0,0,W413/W411*100)</f>
        <v>0</v>
      </c>
      <c r="Y413" s="772">
        <v>0</v>
      </c>
      <c r="Z413" s="737">
        <f>+IF(Y413=0,0,Y413/Y411*100)</f>
        <v>0</v>
      </c>
      <c r="AA413" s="772">
        <v>0</v>
      </c>
      <c r="AB413" s="737">
        <f>+IF(AA413=0,0,AA413/AA411*100)</f>
        <v>0</v>
      </c>
      <c r="AC413" s="772">
        <v>0</v>
      </c>
      <c r="AD413" s="737">
        <f>+IF(AC413=0,0,AC413/AC411*100)</f>
        <v>0</v>
      </c>
      <c r="AE413" s="772">
        <f t="shared" si="389"/>
        <v>0</v>
      </c>
      <c r="AF413" s="737">
        <f>+IF(AE413=0,0,AE413/AE411*100)</f>
        <v>0</v>
      </c>
      <c r="AG413" s="772">
        <v>0</v>
      </c>
      <c r="AH413" s="737">
        <f>+IF(AG413=0,0,AG413/AG411*100)</f>
        <v>0</v>
      </c>
      <c r="AI413" s="772">
        <v>0</v>
      </c>
      <c r="AJ413" s="737">
        <f>+IF(AI413=0,0,AI413/AI411*100)</f>
        <v>0</v>
      </c>
      <c r="AK413" s="772">
        <v>0</v>
      </c>
      <c r="AL413" s="737">
        <f>+IF(AK413=0,0,AK413/AK411*100)</f>
        <v>0</v>
      </c>
      <c r="AM413" s="772">
        <f t="shared" si="390"/>
        <v>0</v>
      </c>
      <c r="AN413" s="737">
        <f>+IF(AM413=0,0,AM413/AM411*100)</f>
        <v>0</v>
      </c>
      <c r="AO413" s="772">
        <f t="shared" si="391"/>
        <v>0</v>
      </c>
      <c r="AP413" s="737">
        <f>+IF(AO413=0,0,AO413/AO411*100)</f>
        <v>0</v>
      </c>
      <c r="AQ413" s="651"/>
      <c r="AR413" s="772">
        <v>0</v>
      </c>
      <c r="AS413" s="737">
        <f>+IF(AR413=0,0,AR413/AR411*100)</f>
        <v>0</v>
      </c>
      <c r="AT413" s="772">
        <v>0</v>
      </c>
      <c r="AU413" s="737">
        <f>+IF(AT413=0,0,AT413/AT411*100)</f>
        <v>0</v>
      </c>
      <c r="AV413" s="772">
        <v>0</v>
      </c>
      <c r="AW413" s="737">
        <f>+IF(AV413=0,0,AV413/AV411*100)</f>
        <v>0</v>
      </c>
      <c r="AX413" s="772">
        <v>0</v>
      </c>
      <c r="AY413" s="737">
        <f>+IF(AX413=0,0,AX413/AX411*100)</f>
        <v>0</v>
      </c>
      <c r="AZ413" s="772">
        <f>+AT413+AV413+AX413</f>
        <v>0</v>
      </c>
      <c r="BA413" s="737">
        <f>+IF(AZ413=0,0,AZ413/AZ411*100)</f>
        <v>0</v>
      </c>
      <c r="BB413" s="772">
        <v>0</v>
      </c>
      <c r="BC413" s="737">
        <f>+IF(BB413=0,0,BB413/BB411*100)</f>
        <v>0</v>
      </c>
      <c r="BD413" s="772">
        <v>0</v>
      </c>
      <c r="BE413" s="737">
        <f>+IF(BD413=0,0,BD413/BD411*100)</f>
        <v>0</v>
      </c>
      <c r="BF413" s="772">
        <v>0</v>
      </c>
      <c r="BG413" s="737">
        <f>+IF(BF413=0,0,BF413/BF411*100)</f>
        <v>0</v>
      </c>
      <c r="BH413" s="772">
        <f>+BB413+BD413+BF413</f>
        <v>0</v>
      </c>
      <c r="BI413" s="737">
        <f>+IF(BH413=0,0,BH413/BH411*100)</f>
        <v>0</v>
      </c>
      <c r="BJ413" s="772">
        <f t="shared" si="392"/>
        <v>0</v>
      </c>
      <c r="BK413" s="737">
        <f>+IF(BJ413=0,0,BJ413/BJ411*100)</f>
        <v>0</v>
      </c>
      <c r="BL413" s="772">
        <v>0</v>
      </c>
      <c r="BM413" s="737">
        <f>+IF(BL413=0,0,BL413/BL411*100)</f>
        <v>0</v>
      </c>
      <c r="BN413" s="772">
        <v>0</v>
      </c>
      <c r="BO413" s="737">
        <f>+IF(BN413=0,0,BN413/BN411*100)</f>
        <v>0</v>
      </c>
      <c r="BP413" s="772">
        <v>0</v>
      </c>
      <c r="BQ413" s="737">
        <f>+IF(BP413=0,0,BP413/BP411*100)</f>
        <v>0</v>
      </c>
      <c r="BR413" s="772">
        <f>+BL413+BN413+BP413</f>
        <v>0</v>
      </c>
      <c r="BS413" s="737">
        <f>+IF(BR413=0,0,BR413/BR411*100)</f>
        <v>0</v>
      </c>
      <c r="BT413" s="772">
        <v>0</v>
      </c>
      <c r="BU413" s="737">
        <f>+IF(BT413=0,0,BT413/BT411*100)</f>
        <v>0</v>
      </c>
      <c r="BV413" s="772">
        <v>0</v>
      </c>
      <c r="BW413" s="737">
        <f>+IF(BV413=0,0,BV413/BV411*100)</f>
        <v>0</v>
      </c>
      <c r="BX413" s="772">
        <v>0</v>
      </c>
      <c r="BY413" s="737">
        <f>+IF(BX413=0,0,BX413/BX411*100)</f>
        <v>0</v>
      </c>
      <c r="BZ413" s="772">
        <f>+BT413+BV413+BX413</f>
        <v>0</v>
      </c>
      <c r="CA413" s="737">
        <f>+IF(BZ413=0,0,BZ413/BZ411*100)</f>
        <v>0</v>
      </c>
      <c r="CB413" s="772">
        <f t="shared" si="393"/>
        <v>0</v>
      </c>
      <c r="CC413" s="737">
        <f>+IF(CB413=0,0,CB413/CB411*100)</f>
        <v>0</v>
      </c>
      <c r="CE413" s="772">
        <f t="shared" si="394"/>
        <v>5.2182310000000003</v>
      </c>
      <c r="CF413" s="737">
        <f>+IF(CE413=0,0,CE413/CE411*100)</f>
        <v>0.1226586717287694</v>
      </c>
      <c r="CG413" s="772">
        <v>0</v>
      </c>
      <c r="CH413" s="737">
        <f>+IF(CG413=0,0,CG413/CG411*100)</f>
        <v>0</v>
      </c>
      <c r="CI413" s="772">
        <v>0</v>
      </c>
      <c r="CJ413" s="737">
        <f>+IF(CI413=0,0,CI413/CI411*100)</f>
        <v>0</v>
      </c>
      <c r="CK413" s="772">
        <v>0</v>
      </c>
      <c r="CL413" s="737">
        <f>+IF(CK413=0,0,CK413/CK411*100)</f>
        <v>0</v>
      </c>
      <c r="CM413" s="772">
        <f>+CG413+CI413+CK413</f>
        <v>0</v>
      </c>
      <c r="CN413" s="737">
        <f>+IF(CM413=0,0,CM413/CM411*100)</f>
        <v>0</v>
      </c>
      <c r="CO413" s="772">
        <v>2.8732690000000001</v>
      </c>
      <c r="CP413" s="737">
        <f>+IF(CO413=0,0,CO413/CO411*100)</f>
        <v>0.28676505127181989</v>
      </c>
      <c r="CQ413" s="772">
        <v>0</v>
      </c>
      <c r="CR413" s="737">
        <f>+IF(CQ413=0,0,CQ413/CQ411*100)</f>
        <v>0</v>
      </c>
      <c r="CS413" s="772">
        <v>2.3449620000000002</v>
      </c>
      <c r="CT413" s="737">
        <f>+IF(CS413=0,0,CS413/CS411*100)</f>
        <v>-2.2988197677862274</v>
      </c>
      <c r="CU413" s="772">
        <f>+CO413+CQ413+CS413</f>
        <v>5.2182310000000003</v>
      </c>
      <c r="CV413" s="737">
        <f>+IF(CU413=0,0,CU413/CU411*100)</f>
        <v>0.15833214473928678</v>
      </c>
      <c r="CW413" s="772">
        <f t="shared" si="395"/>
        <v>5.2182310000000003</v>
      </c>
      <c r="CX413" s="737">
        <f>+IF(CW413=0,0,CW413/CW411*100)</f>
        <v>0.13897805206111044</v>
      </c>
      <c r="CY413" s="772">
        <v>0</v>
      </c>
      <c r="CZ413" s="737">
        <f>+IF(CY413=0,0,CY413/CY411*100)</f>
        <v>0</v>
      </c>
      <c r="DA413" s="772">
        <v>0</v>
      </c>
      <c r="DB413" s="737">
        <f>+IF(DA413=0,0,DA413/DA411*100)</f>
        <v>0</v>
      </c>
      <c r="DC413" s="772">
        <v>0</v>
      </c>
      <c r="DD413" s="737">
        <f>+IF(DC413=0,0,DC413/DC411*100)</f>
        <v>0</v>
      </c>
      <c r="DE413" s="772">
        <f>+CY413+DA413+DC413</f>
        <v>0</v>
      </c>
      <c r="DF413" s="737">
        <f>+IF(DE413=0,0,DE413/DE411*100)</f>
        <v>0</v>
      </c>
      <c r="DG413" s="772">
        <v>0</v>
      </c>
      <c r="DH413" s="737">
        <f>+IF(DG413=0,0,DG413/DG411*100)</f>
        <v>0</v>
      </c>
      <c r="DI413" s="772">
        <v>0</v>
      </c>
      <c r="DJ413" s="737">
        <f>+IF(DI413=0,0,DI413/DI411*100)</f>
        <v>0</v>
      </c>
      <c r="DK413" s="772">
        <v>0</v>
      </c>
      <c r="DL413" s="737">
        <f>+IF(DK413=0,0,DK413/DK411*100)</f>
        <v>0</v>
      </c>
      <c r="DM413" s="772">
        <f>+DG413+DI413+DK413</f>
        <v>0</v>
      </c>
      <c r="DN413" s="737">
        <f>+IF(DM413=0,0,DM413/DM411*100)</f>
        <v>0</v>
      </c>
      <c r="DO413" s="772">
        <f t="shared" si="396"/>
        <v>0</v>
      </c>
      <c r="DP413" s="737">
        <f>+IF(DO413=0,0,DO413/DO411*100)</f>
        <v>0</v>
      </c>
      <c r="DR413" s="772">
        <f t="shared" si="397"/>
        <v>0</v>
      </c>
      <c r="DS413" s="737">
        <f>+IF(DR413=0,0,DR413/DR411*100)</f>
        <v>0</v>
      </c>
      <c r="DT413" s="772">
        <v>0</v>
      </c>
      <c r="DU413" s="737">
        <f>+IF(DT413=0,0,DT413/DT411*100)</f>
        <v>0</v>
      </c>
      <c r="DV413" s="772">
        <v>0</v>
      </c>
      <c r="DW413" s="737">
        <f>+IF(DV413=0,0,DV413/DV411*100)</f>
        <v>0</v>
      </c>
      <c r="DX413" s="772">
        <v>0</v>
      </c>
      <c r="DY413" s="737">
        <f>+IF(DX413=0,0,DX413/DX411*100)</f>
        <v>0</v>
      </c>
      <c r="DZ413" s="772">
        <f>+DT413+DV413+DX413</f>
        <v>0</v>
      </c>
      <c r="EA413" s="737">
        <f>+IF(DZ413=0,0,DZ413/DZ411*100)</f>
        <v>0</v>
      </c>
      <c r="EB413" s="772">
        <v>0</v>
      </c>
      <c r="EC413" s="737">
        <f>+IF(EB413=0,0,EB413/EB411*100)</f>
        <v>0</v>
      </c>
      <c r="ED413" s="772">
        <v>0</v>
      </c>
      <c r="EE413" s="737">
        <f>+IF(ED413=0,0,ED413/ED411*100)</f>
        <v>0</v>
      </c>
      <c r="EF413" s="772">
        <v>0</v>
      </c>
      <c r="EG413" s="737">
        <f>+IF(EF413=0,0,EF413/EF411*100)</f>
        <v>0</v>
      </c>
      <c r="EH413" s="772">
        <f>+EB413+ED413+EF413</f>
        <v>0</v>
      </c>
      <c r="EI413" s="737">
        <f>+IF(EH413=0,0,EH413/EH411*100)</f>
        <v>0</v>
      </c>
      <c r="EJ413" s="772">
        <f t="shared" si="398"/>
        <v>0</v>
      </c>
      <c r="EK413" s="737">
        <f>+IF(EJ413=0,0,EJ413/EJ411*100)</f>
        <v>0</v>
      </c>
      <c r="EL413" s="772">
        <v>0</v>
      </c>
      <c r="EM413" s="737">
        <f>+IF(EL413=0,0,EL413/EL411*100)</f>
        <v>0</v>
      </c>
      <c r="EN413" s="772">
        <v>0</v>
      </c>
      <c r="EO413" s="737">
        <f>+IF(EN413=0,0,EN413/EN411*100)</f>
        <v>0</v>
      </c>
      <c r="EP413" s="772">
        <v>0</v>
      </c>
      <c r="EQ413" s="737">
        <f>+IF(EP413=0,0,EP413/EP411*100)</f>
        <v>0</v>
      </c>
      <c r="ER413" s="772">
        <f>+EL413+EN413+EP413</f>
        <v>0</v>
      </c>
      <c r="ES413" s="737">
        <f>+IF(ER413=0,0,ER413/ER411*100)</f>
        <v>0</v>
      </c>
      <c r="ET413" s="772">
        <v>0</v>
      </c>
      <c r="EU413" s="737">
        <f>+IF(ET413=0,0,ET413/ET411*100)</f>
        <v>0</v>
      </c>
      <c r="EV413" s="772">
        <v>0</v>
      </c>
      <c r="EW413" s="737">
        <f>+IF(EV413=0,0,EV413/EV411*100)</f>
        <v>0</v>
      </c>
      <c r="EX413" s="772">
        <v>0</v>
      </c>
      <c r="EY413" s="737">
        <f>+IF(EX413=0,0,EX413/EX411*100)</f>
        <v>0</v>
      </c>
      <c r="EZ413" s="772">
        <f>+ET413+EV413+EX413</f>
        <v>0</v>
      </c>
      <c r="FA413" s="737">
        <f>+IF(EZ413=0,0,EZ413/EZ411*100)</f>
        <v>0</v>
      </c>
      <c r="FB413" s="772">
        <f t="shared" si="399"/>
        <v>0</v>
      </c>
      <c r="FC413" s="737">
        <f>+IF(FB413=0,0,FB413/FB411*100)</f>
        <v>0</v>
      </c>
      <c r="FD413" s="772">
        <v>0</v>
      </c>
      <c r="FE413" s="737">
        <f>+IF(FD413=0,0,FD413/FD411*100)</f>
        <v>0</v>
      </c>
      <c r="FF413" s="772">
        <v>0</v>
      </c>
      <c r="FG413" s="737">
        <f>+IF(FF413=0,0,FF413/FF411*100)</f>
        <v>0</v>
      </c>
      <c r="FH413" s="772">
        <v>0</v>
      </c>
      <c r="FI413" s="737">
        <f>+IF(FH413=0,0,FH413/FH411*100)</f>
        <v>0</v>
      </c>
      <c r="FJ413" s="772">
        <v>0</v>
      </c>
      <c r="FK413" s="737">
        <f>+IF(FJ413=0,0,FJ413/FJ411*100)</f>
        <v>0</v>
      </c>
    </row>
    <row r="414" spans="2:167" s="648" customFormat="1" ht="13.5" customHeight="1">
      <c r="B414" s="769"/>
      <c r="C414" s="771"/>
      <c r="D414" s="769" t="s">
        <v>4838</v>
      </c>
      <c r="E414" s="772">
        <f t="shared" si="386"/>
        <v>0</v>
      </c>
      <c r="F414" s="737">
        <f>+IF(E414=0,0,E414/E411*100)</f>
        <v>0</v>
      </c>
      <c r="G414" s="772">
        <v>0</v>
      </c>
      <c r="H414" s="737">
        <f>+IF(G414=0,0,G414/G411*100)</f>
        <v>0</v>
      </c>
      <c r="I414" s="772">
        <v>0</v>
      </c>
      <c r="J414" s="737">
        <f>+IF(I414=0,0,I414/I411*100)</f>
        <v>0</v>
      </c>
      <c r="K414" s="772">
        <v>0</v>
      </c>
      <c r="L414" s="737">
        <f>+IF(K414=0,0,K414/K411*100)</f>
        <v>0</v>
      </c>
      <c r="M414" s="772">
        <f>+G414+I414+K414</f>
        <v>0</v>
      </c>
      <c r="N414" s="737">
        <f>+IF(M414=0,0,M414/M411*100)</f>
        <v>0</v>
      </c>
      <c r="O414" s="772">
        <v>0</v>
      </c>
      <c r="P414" s="737">
        <f>+IF(O414=0,0,O414/O411*100)</f>
        <v>0</v>
      </c>
      <c r="Q414" s="772">
        <v>0</v>
      </c>
      <c r="R414" s="737">
        <f>+IF(Q414=0,0,Q414/Q411*100)</f>
        <v>0</v>
      </c>
      <c r="S414" s="772">
        <v>0</v>
      </c>
      <c r="T414" s="737">
        <f>+IF(S414=0,0,S414/S411*100)</f>
        <v>0</v>
      </c>
      <c r="U414" s="772">
        <f t="shared" si="387"/>
        <v>0</v>
      </c>
      <c r="V414" s="737">
        <f>+IF(U414=0,0,U414/U411*100)</f>
        <v>0</v>
      </c>
      <c r="W414" s="772">
        <f t="shared" si="388"/>
        <v>0</v>
      </c>
      <c r="X414" s="737">
        <f>+IF(W414=0,0,W414/W411*100)</f>
        <v>0</v>
      </c>
      <c r="Y414" s="772">
        <v>0</v>
      </c>
      <c r="Z414" s="737">
        <f>+IF(Y414=0,0,Y414/Y411*100)</f>
        <v>0</v>
      </c>
      <c r="AA414" s="772">
        <v>0</v>
      </c>
      <c r="AB414" s="737">
        <f>+IF(AA414=0,0,AA414/AA411*100)</f>
        <v>0</v>
      </c>
      <c r="AC414" s="772">
        <v>0</v>
      </c>
      <c r="AD414" s="737">
        <f>+IF(AC414=0,0,AC414/AC411*100)</f>
        <v>0</v>
      </c>
      <c r="AE414" s="772">
        <f t="shared" si="389"/>
        <v>0</v>
      </c>
      <c r="AF414" s="737">
        <f>+IF(AE414=0,0,AE414/AE411*100)</f>
        <v>0</v>
      </c>
      <c r="AG414" s="772">
        <v>0</v>
      </c>
      <c r="AH414" s="737">
        <f>+IF(AG414=0,0,AG414/AG411*100)</f>
        <v>0</v>
      </c>
      <c r="AI414" s="772">
        <v>0</v>
      </c>
      <c r="AJ414" s="737">
        <f>+IF(AI414=0,0,AI414/AI411*100)</f>
        <v>0</v>
      </c>
      <c r="AK414" s="772">
        <v>0</v>
      </c>
      <c r="AL414" s="737">
        <f>+IF(AK414=0,0,AK414/AK411*100)</f>
        <v>0</v>
      </c>
      <c r="AM414" s="772">
        <f t="shared" si="390"/>
        <v>0</v>
      </c>
      <c r="AN414" s="737">
        <f>+IF(AM414=0,0,AM414/AM411*100)</f>
        <v>0</v>
      </c>
      <c r="AO414" s="772">
        <f t="shared" si="391"/>
        <v>0</v>
      </c>
      <c r="AP414" s="737">
        <f>+IF(AO414=0,0,AO414/AO411*100)</f>
        <v>0</v>
      </c>
      <c r="AQ414" s="651"/>
      <c r="AR414" s="772">
        <v>0</v>
      </c>
      <c r="AS414" s="737">
        <f>+IF(AR414=0,0,AR414/AR411*100)</f>
        <v>0</v>
      </c>
      <c r="AT414" s="772">
        <v>0</v>
      </c>
      <c r="AU414" s="737">
        <f>+IF(AT414=0,0,AT414/AT411*100)</f>
        <v>0</v>
      </c>
      <c r="AV414" s="772">
        <v>0</v>
      </c>
      <c r="AW414" s="737">
        <f>+IF(AV414=0,0,AV414/AV411*100)</f>
        <v>0</v>
      </c>
      <c r="AX414" s="772">
        <v>0</v>
      </c>
      <c r="AY414" s="737">
        <f>+IF(AX414=0,0,AX414/AX411*100)</f>
        <v>0</v>
      </c>
      <c r="AZ414" s="772">
        <f>+AT414+AV414+AX414</f>
        <v>0</v>
      </c>
      <c r="BA414" s="737">
        <f>+IF(AZ414=0,0,AZ414/AZ411*100)</f>
        <v>0</v>
      </c>
      <c r="BB414" s="772">
        <v>0</v>
      </c>
      <c r="BC414" s="737">
        <f>+IF(BB414=0,0,BB414/BB411*100)</f>
        <v>0</v>
      </c>
      <c r="BD414" s="772">
        <v>0</v>
      </c>
      <c r="BE414" s="737">
        <f>+IF(BD414=0,0,BD414/BD411*100)</f>
        <v>0</v>
      </c>
      <c r="BF414" s="772">
        <v>0</v>
      </c>
      <c r="BG414" s="737">
        <f>+IF(BF414=0,0,BF414/BF411*100)</f>
        <v>0</v>
      </c>
      <c r="BH414" s="772">
        <f>+BB414+BD414+BF414</f>
        <v>0</v>
      </c>
      <c r="BI414" s="737">
        <f>+IF(BH414=0,0,BH414/BH411*100)</f>
        <v>0</v>
      </c>
      <c r="BJ414" s="772">
        <f t="shared" si="392"/>
        <v>0</v>
      </c>
      <c r="BK414" s="737">
        <f>+IF(BJ414=0,0,BJ414/BJ411*100)</f>
        <v>0</v>
      </c>
      <c r="BL414" s="772">
        <v>0</v>
      </c>
      <c r="BM414" s="737">
        <f>+IF(BL414=0,0,BL414/BL411*100)</f>
        <v>0</v>
      </c>
      <c r="BN414" s="772">
        <v>0</v>
      </c>
      <c r="BO414" s="737">
        <f>+IF(BN414=0,0,BN414/BN411*100)</f>
        <v>0</v>
      </c>
      <c r="BP414" s="772">
        <v>0</v>
      </c>
      <c r="BQ414" s="737">
        <f>+IF(BP414=0,0,BP414/BP411*100)</f>
        <v>0</v>
      </c>
      <c r="BR414" s="772">
        <f>+BL414+BN414+BP414</f>
        <v>0</v>
      </c>
      <c r="BS414" s="737">
        <f>+IF(BR414=0,0,BR414/BR411*100)</f>
        <v>0</v>
      </c>
      <c r="BT414" s="772">
        <v>0</v>
      </c>
      <c r="BU414" s="737">
        <f>+IF(BT414=0,0,BT414/BT411*100)</f>
        <v>0</v>
      </c>
      <c r="BV414" s="772">
        <v>0</v>
      </c>
      <c r="BW414" s="737">
        <f>+IF(BV414=0,0,BV414/BV411*100)</f>
        <v>0</v>
      </c>
      <c r="BX414" s="772">
        <v>0</v>
      </c>
      <c r="BY414" s="737">
        <f>+IF(BX414=0,0,BX414/BX411*100)</f>
        <v>0</v>
      </c>
      <c r="BZ414" s="772">
        <f>+BT414+BV414+BX414</f>
        <v>0</v>
      </c>
      <c r="CA414" s="737">
        <f>+IF(BZ414=0,0,BZ414/BZ411*100)</f>
        <v>0</v>
      </c>
      <c r="CB414" s="772">
        <f t="shared" si="393"/>
        <v>0</v>
      </c>
      <c r="CC414" s="737">
        <f>+IF(CB414=0,0,CB414/CB411*100)</f>
        <v>0</v>
      </c>
      <c r="CE414" s="772">
        <f t="shared" si="394"/>
        <v>0</v>
      </c>
      <c r="CF414" s="737">
        <f>+IF(CE414=0,0,CE414/CE411*100)</f>
        <v>0</v>
      </c>
      <c r="CG414" s="772">
        <v>0</v>
      </c>
      <c r="CH414" s="737">
        <f>+IF(CG414=0,0,CG414/CG411*100)</f>
        <v>0</v>
      </c>
      <c r="CI414" s="772">
        <v>0</v>
      </c>
      <c r="CJ414" s="737">
        <f>+IF(CI414=0,0,CI414/CI411*100)</f>
        <v>0</v>
      </c>
      <c r="CK414" s="772">
        <v>0</v>
      </c>
      <c r="CL414" s="737">
        <f>+IF(CK414=0,0,CK414/CK411*100)</f>
        <v>0</v>
      </c>
      <c r="CM414" s="772">
        <f>+CG414+CI414+CK414</f>
        <v>0</v>
      </c>
      <c r="CN414" s="737">
        <f>+IF(CM414=0,0,CM414/CM411*100)</f>
        <v>0</v>
      </c>
      <c r="CO414" s="772">
        <v>0</v>
      </c>
      <c r="CP414" s="737">
        <f>+IF(CO414=0,0,CO414/CO411*100)</f>
        <v>0</v>
      </c>
      <c r="CQ414" s="772">
        <v>0</v>
      </c>
      <c r="CR414" s="737">
        <f>+IF(CQ414=0,0,CQ414/CQ411*100)</f>
        <v>0</v>
      </c>
      <c r="CS414" s="772">
        <v>0</v>
      </c>
      <c r="CT414" s="737">
        <f>+IF(CS414=0,0,CS414/CS411*100)</f>
        <v>0</v>
      </c>
      <c r="CU414" s="772">
        <f>+CO414+CQ414+CS414</f>
        <v>0</v>
      </c>
      <c r="CV414" s="737">
        <f>+IF(CU414=0,0,CU414/CU411*100)</f>
        <v>0</v>
      </c>
      <c r="CW414" s="772">
        <f t="shared" si="395"/>
        <v>0</v>
      </c>
      <c r="CX414" s="737">
        <f>+IF(CW414=0,0,CW414/CW411*100)</f>
        <v>0</v>
      </c>
      <c r="CY414" s="772">
        <v>0</v>
      </c>
      <c r="CZ414" s="737">
        <f>+IF(CY414=0,0,CY414/CY411*100)</f>
        <v>0</v>
      </c>
      <c r="DA414" s="772">
        <v>0</v>
      </c>
      <c r="DB414" s="737">
        <f>+IF(DA414=0,0,DA414/DA411*100)</f>
        <v>0</v>
      </c>
      <c r="DC414" s="772">
        <v>0</v>
      </c>
      <c r="DD414" s="737">
        <f>+IF(DC414=0,0,DC414/DC411*100)</f>
        <v>0</v>
      </c>
      <c r="DE414" s="772">
        <f>+CY414+DA414+DC414</f>
        <v>0</v>
      </c>
      <c r="DF414" s="737">
        <f>+IF(DE414=0,0,DE414/DE411*100)</f>
        <v>0</v>
      </c>
      <c r="DG414" s="772">
        <v>0</v>
      </c>
      <c r="DH414" s="737">
        <f>+IF(DG414=0,0,DG414/DG411*100)</f>
        <v>0</v>
      </c>
      <c r="DI414" s="772">
        <v>0</v>
      </c>
      <c r="DJ414" s="737">
        <f>+IF(DI414=0,0,DI414/DI411*100)</f>
        <v>0</v>
      </c>
      <c r="DK414" s="772">
        <v>0</v>
      </c>
      <c r="DL414" s="737">
        <f>+IF(DK414=0,0,DK414/DK411*100)</f>
        <v>0</v>
      </c>
      <c r="DM414" s="772">
        <f>+DG414+DI414+DK414</f>
        <v>0</v>
      </c>
      <c r="DN414" s="737">
        <f>+IF(DM414=0,0,DM414/DM411*100)</f>
        <v>0</v>
      </c>
      <c r="DO414" s="772">
        <f t="shared" si="396"/>
        <v>0</v>
      </c>
      <c r="DP414" s="737">
        <f>+IF(DO414=0,0,DO414/DO411*100)</f>
        <v>0</v>
      </c>
      <c r="DR414" s="772">
        <f t="shared" si="397"/>
        <v>0</v>
      </c>
      <c r="DS414" s="737">
        <f>+IF(DR414=0,0,DR414/DR411*100)</f>
        <v>0</v>
      </c>
      <c r="DT414" s="772">
        <v>0</v>
      </c>
      <c r="DU414" s="737">
        <f>+IF(DT414=0,0,DT414/DT411*100)</f>
        <v>0</v>
      </c>
      <c r="DV414" s="772">
        <v>0</v>
      </c>
      <c r="DW414" s="737">
        <f>+IF(DV414=0,0,DV414/DV411*100)</f>
        <v>0</v>
      </c>
      <c r="DX414" s="772">
        <v>0</v>
      </c>
      <c r="DY414" s="737">
        <f>+IF(DX414=0,0,DX414/DX411*100)</f>
        <v>0</v>
      </c>
      <c r="DZ414" s="772">
        <f>+DT414+DV414+DX414</f>
        <v>0</v>
      </c>
      <c r="EA414" s="737">
        <f>+IF(DZ414=0,0,DZ414/DZ411*100)</f>
        <v>0</v>
      </c>
      <c r="EB414" s="772">
        <v>0</v>
      </c>
      <c r="EC414" s="737">
        <f>+IF(EB414=0,0,EB414/EB411*100)</f>
        <v>0</v>
      </c>
      <c r="ED414" s="772">
        <v>0</v>
      </c>
      <c r="EE414" s="737">
        <f>+IF(ED414=0,0,ED414/ED411*100)</f>
        <v>0</v>
      </c>
      <c r="EF414" s="772">
        <v>0</v>
      </c>
      <c r="EG414" s="737">
        <f>+IF(EF414=0,0,EF414/EF411*100)</f>
        <v>0</v>
      </c>
      <c r="EH414" s="772">
        <f>+EB414+ED414+EF414</f>
        <v>0</v>
      </c>
      <c r="EI414" s="737">
        <f>+IF(EH414=0,0,EH414/EH411*100)</f>
        <v>0</v>
      </c>
      <c r="EJ414" s="772">
        <f t="shared" si="398"/>
        <v>0</v>
      </c>
      <c r="EK414" s="737">
        <f>+IF(EJ414=0,0,EJ414/EJ411*100)</f>
        <v>0</v>
      </c>
      <c r="EL414" s="772">
        <v>0</v>
      </c>
      <c r="EM414" s="737">
        <f>+IF(EL414=0,0,EL414/EL411*100)</f>
        <v>0</v>
      </c>
      <c r="EN414" s="772">
        <v>0</v>
      </c>
      <c r="EO414" s="737">
        <f>+IF(EN414=0,0,EN414/EN411*100)</f>
        <v>0</v>
      </c>
      <c r="EP414" s="772">
        <v>0</v>
      </c>
      <c r="EQ414" s="737">
        <f>+IF(EP414=0,0,EP414/EP411*100)</f>
        <v>0</v>
      </c>
      <c r="ER414" s="772">
        <f>+EL414+EN414+EP414</f>
        <v>0</v>
      </c>
      <c r="ES414" s="737">
        <f>+IF(ER414=0,0,ER414/ER411*100)</f>
        <v>0</v>
      </c>
      <c r="ET414" s="772">
        <v>0</v>
      </c>
      <c r="EU414" s="737">
        <f>+IF(ET414=0,0,ET414/ET411*100)</f>
        <v>0</v>
      </c>
      <c r="EV414" s="772">
        <v>0</v>
      </c>
      <c r="EW414" s="737">
        <f>+IF(EV414=0,0,EV414/EV411*100)</f>
        <v>0</v>
      </c>
      <c r="EX414" s="772">
        <v>0</v>
      </c>
      <c r="EY414" s="737">
        <f>+IF(EX414=0,0,EX414/EX411*100)</f>
        <v>0</v>
      </c>
      <c r="EZ414" s="772">
        <f>+ET414+EV414+EX414</f>
        <v>0</v>
      </c>
      <c r="FA414" s="737">
        <f>+IF(EZ414=0,0,EZ414/EZ411*100)</f>
        <v>0</v>
      </c>
      <c r="FB414" s="772">
        <f t="shared" si="399"/>
        <v>0</v>
      </c>
      <c r="FC414" s="737">
        <f>+IF(FB414=0,0,FB414/FB411*100)</f>
        <v>0</v>
      </c>
      <c r="FD414" s="772">
        <v>0</v>
      </c>
      <c r="FE414" s="737">
        <f>+IF(FD414=0,0,FD414/FD411*100)</f>
        <v>0</v>
      </c>
      <c r="FF414" s="772">
        <v>0</v>
      </c>
      <c r="FG414" s="737">
        <f>+IF(FF414=0,0,FF414/FF411*100)</f>
        <v>0</v>
      </c>
      <c r="FH414" s="772">
        <v>0</v>
      </c>
      <c r="FI414" s="737">
        <f>+IF(FH414=0,0,FH414/FH411*100)</f>
        <v>0</v>
      </c>
      <c r="FJ414" s="772">
        <v>0</v>
      </c>
      <c r="FK414" s="737">
        <f>+IF(FJ414=0,0,FJ414/FJ411*100)</f>
        <v>0</v>
      </c>
    </row>
    <row r="415" spans="2:167" s="648" customFormat="1" ht="13.5" customHeight="1">
      <c r="B415" s="769"/>
      <c r="C415" s="771"/>
      <c r="D415" s="784" t="s">
        <v>4821</v>
      </c>
      <c r="E415" s="785">
        <f t="shared" si="386"/>
        <v>866.3979065648</v>
      </c>
      <c r="F415" s="786">
        <f>+IF(E415=0,0,E415/E411*100)</f>
        <v>100</v>
      </c>
      <c r="G415" s="785">
        <v>57.800381999999999</v>
      </c>
      <c r="H415" s="786">
        <f>+IF(G415=0,0,G415/G411*100)</f>
        <v>100</v>
      </c>
      <c r="I415" s="785">
        <v>38.242730999999999</v>
      </c>
      <c r="J415" s="786">
        <f>+IF(I415=0,0,I415/I411*100)</f>
        <v>100</v>
      </c>
      <c r="K415" s="785">
        <v>13.793578999999999</v>
      </c>
      <c r="L415" s="786">
        <f>+IF(K415=0,0,K415/K411*100)</f>
        <v>100</v>
      </c>
      <c r="M415" s="785">
        <f>+G415+I415+K415</f>
        <v>109.836692</v>
      </c>
      <c r="N415" s="786">
        <f>+IF(M415=0,0,M415/M411*100)</f>
        <v>100</v>
      </c>
      <c r="O415" s="785">
        <v>59.211286564799998</v>
      </c>
      <c r="P415" s="786">
        <f>+IF(O415=0,0,O415/O411*100)</f>
        <v>100</v>
      </c>
      <c r="Q415" s="785">
        <v>3.0119379999999998</v>
      </c>
      <c r="R415" s="786">
        <f>+IF(Q415=0,0,Q415/Q411*100)</f>
        <v>100</v>
      </c>
      <c r="S415" s="785">
        <v>78.078176000000013</v>
      </c>
      <c r="T415" s="786">
        <f>+IF(S415=0,0,S415/S411*100)</f>
        <v>100</v>
      </c>
      <c r="U415" s="785">
        <f t="shared" si="387"/>
        <v>140.30140056480002</v>
      </c>
      <c r="V415" s="786">
        <f>+IF(U415=0,0,U415/U411*100)</f>
        <v>100</v>
      </c>
      <c r="W415" s="785">
        <f t="shared" si="388"/>
        <v>250.13809256480002</v>
      </c>
      <c r="X415" s="786">
        <f>+IF(W415=0,0,W415/W411*100)</f>
        <v>100</v>
      </c>
      <c r="Y415" s="785">
        <v>91.631900000000002</v>
      </c>
      <c r="Z415" s="786">
        <f>+IF(Y415=0,0,Y415/Y411*100)</f>
        <v>100</v>
      </c>
      <c r="AA415" s="785">
        <v>68.486606999999992</v>
      </c>
      <c r="AB415" s="786">
        <f>+IF(AA415=0,0,AA415/AA411*100)</f>
        <v>100</v>
      </c>
      <c r="AC415" s="785">
        <v>85.761341999999999</v>
      </c>
      <c r="AD415" s="786">
        <f>+IF(AC415=0,0,AC415/AC411*100)</f>
        <v>100</v>
      </c>
      <c r="AE415" s="785">
        <f t="shared" si="389"/>
        <v>245.87984899999998</v>
      </c>
      <c r="AF415" s="786">
        <f>+IF(AE415=0,0,AE415/AE411*100)</f>
        <v>100</v>
      </c>
      <c r="AG415" s="785">
        <v>162.66658699999999</v>
      </c>
      <c r="AH415" s="786">
        <f>+IF(AG415=0,0,AG415/AG411*100)</f>
        <v>100</v>
      </c>
      <c r="AI415" s="785">
        <v>157.91291999999999</v>
      </c>
      <c r="AJ415" s="786">
        <f>+IF(AI415=0,0,AI415/AI411*100)</f>
        <v>100</v>
      </c>
      <c r="AK415" s="785">
        <v>49.800458000000006</v>
      </c>
      <c r="AL415" s="786">
        <f>+IF(AK415=0,0,AK415/AK411*100)</f>
        <v>100</v>
      </c>
      <c r="AM415" s="785">
        <f t="shared" si="390"/>
        <v>370.37996499999997</v>
      </c>
      <c r="AN415" s="786">
        <f>+IF(AM415=0,0,AM415/AM411*100)</f>
        <v>100</v>
      </c>
      <c r="AO415" s="785">
        <f t="shared" si="391"/>
        <v>616.25981400000001</v>
      </c>
      <c r="AP415" s="786">
        <f>+IF(AO415=0,0,AO415/AO411*100)</f>
        <v>100</v>
      </c>
      <c r="AQ415" s="651"/>
      <c r="AR415" s="785">
        <v>1695.664068</v>
      </c>
      <c r="AS415" s="786">
        <f>+IF(AR415=0,0,AR415/AR411*100)</f>
        <v>100</v>
      </c>
      <c r="AT415" s="785">
        <v>82.412484000000006</v>
      </c>
      <c r="AU415" s="786">
        <f>+IF(AT415=0,0,AT415/AT411*100)</f>
        <v>100</v>
      </c>
      <c r="AV415" s="785">
        <v>151.54140100000001</v>
      </c>
      <c r="AW415" s="786">
        <f>+IF(AV415=0,0,AV415/AV411*100)</f>
        <v>100</v>
      </c>
      <c r="AX415" s="785">
        <v>106.924959</v>
      </c>
      <c r="AY415" s="786">
        <f>+IF(AX415=0,0,AX415/AX411*100)</f>
        <v>100</v>
      </c>
      <c r="AZ415" s="785">
        <f>+AT415+AV415+AX415</f>
        <v>340.87884400000002</v>
      </c>
      <c r="BA415" s="786">
        <f>+IF(AZ415=0,0,AZ415/AZ411*100)</f>
        <v>100</v>
      </c>
      <c r="BB415" s="785">
        <v>170.407758</v>
      </c>
      <c r="BC415" s="786">
        <f>+IF(BB415=0,0,BB415/BB411*100)</f>
        <v>100</v>
      </c>
      <c r="BD415" s="785">
        <v>94.490674999999996</v>
      </c>
      <c r="BE415" s="786">
        <f>+IF(BD415=0,0,BD415/BD411*100)</f>
        <v>100</v>
      </c>
      <c r="BF415" s="785">
        <v>167.21593300000001</v>
      </c>
      <c r="BG415" s="786">
        <f>+IF(BF415=0,0,BF415/BF411*100)</f>
        <v>100</v>
      </c>
      <c r="BH415" s="785">
        <f>+BB415+BD415+BF415</f>
        <v>432.11436600000002</v>
      </c>
      <c r="BI415" s="786">
        <f>+IF(BH415=0,0,BH415/BH411*100)</f>
        <v>100</v>
      </c>
      <c r="BJ415" s="785">
        <f t="shared" si="392"/>
        <v>772.99321000000009</v>
      </c>
      <c r="BK415" s="786">
        <f>+IF(BJ415=0,0,BJ415/BJ411*100)</f>
        <v>100</v>
      </c>
      <c r="BL415" s="785">
        <v>105.151382</v>
      </c>
      <c r="BM415" s="786">
        <f>+IF(BL415=0,0,BL415/BL411*100)</f>
        <v>100</v>
      </c>
      <c r="BN415" s="785">
        <v>98.541375000000002</v>
      </c>
      <c r="BO415" s="786">
        <f>+IF(BN415=0,0,BN415/BN411*100)</f>
        <v>100</v>
      </c>
      <c r="BP415" s="785">
        <v>178.04230200000001</v>
      </c>
      <c r="BQ415" s="786">
        <f>+IF(BP415=0,0,BP415/BP411*100)</f>
        <v>100</v>
      </c>
      <c r="BR415" s="785">
        <f>+BL415+BN415+BP415</f>
        <v>381.73505899999998</v>
      </c>
      <c r="BS415" s="786">
        <f>+IF(BR415=0,0,BR415/BR411*100)</f>
        <v>100</v>
      </c>
      <c r="BT415" s="785">
        <v>203.03084000000001</v>
      </c>
      <c r="BU415" s="786">
        <f>+IF(BT415=0,0,BT415/BT411*100)</f>
        <v>100</v>
      </c>
      <c r="BV415" s="785">
        <v>54.857881000000006</v>
      </c>
      <c r="BW415" s="786">
        <f>+IF(BV415=0,0,BV415/BV411*100)</f>
        <v>100</v>
      </c>
      <c r="BX415" s="785">
        <v>283.047078</v>
      </c>
      <c r="BY415" s="786">
        <f>+IF(BX415=0,0,BX415/BX411*100)</f>
        <v>100</v>
      </c>
      <c r="BZ415" s="785">
        <f>+BT415+BV415+BX415</f>
        <v>540.93579900000009</v>
      </c>
      <c r="CA415" s="786">
        <f>+IF(BZ415=0,0,BZ415/BZ411*100)</f>
        <v>100</v>
      </c>
      <c r="CB415" s="785">
        <f t="shared" si="393"/>
        <v>922.67085800000007</v>
      </c>
      <c r="CC415" s="786">
        <f>+IF(CB415=0,0,CB415/CB411*100)</f>
        <v>100</v>
      </c>
      <c r="CE415" s="785">
        <f t="shared" si="394"/>
        <v>4244.2874248693006</v>
      </c>
      <c r="CF415" s="786">
        <f>+IF(CE415=0,0,CE415/CE411*100)</f>
        <v>99.76535304197678</v>
      </c>
      <c r="CG415" s="785">
        <v>32.906240869299999</v>
      </c>
      <c r="CH415" s="786">
        <f>+IF(CG415=0,0,CG415/CG411*100)</f>
        <v>100</v>
      </c>
      <c r="CI415" s="785">
        <v>76.198731999999993</v>
      </c>
      <c r="CJ415" s="786">
        <f>+IF(CI415=0,0,CI415/CI411*100)</f>
        <v>95.530754952126571</v>
      </c>
      <c r="CK415" s="785">
        <v>345.82347199999998</v>
      </c>
      <c r="CL415" s="786">
        <f>+IF(CK415=0,0,CK415/CK411*100)</f>
        <v>99.86340318274425</v>
      </c>
      <c r="CM415" s="785">
        <f>+CG415+CI415+CK415</f>
        <v>454.92844486929994</v>
      </c>
      <c r="CN415" s="786">
        <f>+IF(CM415=0,0,CM415/CM411*100)</f>
        <v>99.120227570965667</v>
      </c>
      <c r="CO415" s="785">
        <v>999.08599600000002</v>
      </c>
      <c r="CP415" s="786">
        <f>+IF(CO415=0,0,CO415/CO411*100)</f>
        <v>99.713234948728186</v>
      </c>
      <c r="CQ415" s="785">
        <v>2395.797532</v>
      </c>
      <c r="CR415" s="786">
        <f>+IF(CQ415=0,0,CQ415/CQ411*100)</f>
        <v>100</v>
      </c>
      <c r="CS415" s="785">
        <v>-104.352176</v>
      </c>
      <c r="CT415" s="786">
        <f>+IF(CS415=0,0,CS415/CS411*100)</f>
        <v>102.29881976778623</v>
      </c>
      <c r="CU415" s="785">
        <f>+CO415+CQ415+CS415</f>
        <v>3290.5313520000004</v>
      </c>
      <c r="CV415" s="786">
        <f>+IF(CU415=0,0,CU415/CU411*100)</f>
        <v>99.841667855260724</v>
      </c>
      <c r="CW415" s="785">
        <f t="shared" si="395"/>
        <v>3745.4597968693006</v>
      </c>
      <c r="CX415" s="786">
        <f>+IF(CW415=0,0,CW415/CW411*100)</f>
        <v>99.753480948255785</v>
      </c>
      <c r="CY415" s="785">
        <v>136.07431400000002</v>
      </c>
      <c r="CZ415" s="786">
        <f>+IF(CY415=0,0,CY415/CY411*100)</f>
        <v>99.988560501507379</v>
      </c>
      <c r="DA415" s="785">
        <v>118.014261</v>
      </c>
      <c r="DB415" s="786">
        <f>+IF(DA415=0,0,DA415/DA411*100)</f>
        <v>99.401258122986235</v>
      </c>
      <c r="DC415" s="785">
        <v>244.73905300000001</v>
      </c>
      <c r="DD415" s="786">
        <f>+IF(DC415=0,0,DC415/DC411*100)</f>
        <v>100</v>
      </c>
      <c r="DE415" s="785">
        <f>+CY415+DA415+DC415</f>
        <v>498.827628</v>
      </c>
      <c r="DF415" s="786">
        <f>+IF(DE415=0,0,DE415/DE411*100)</f>
        <v>99.854585305506475</v>
      </c>
      <c r="DG415" s="785">
        <v>0</v>
      </c>
      <c r="DH415" s="786">
        <f>+IF(DG415=0,0,DG415/DG411*100)</f>
        <v>0</v>
      </c>
      <c r="DI415" s="785">
        <v>0</v>
      </c>
      <c r="DJ415" s="786">
        <f>+IF(DI415=0,0,DI415/DI411*100)</f>
        <v>0</v>
      </c>
      <c r="DK415" s="785">
        <v>0</v>
      </c>
      <c r="DL415" s="786">
        <f>+IF(DK415=0,0,DK415/DK411*100)</f>
        <v>0</v>
      </c>
      <c r="DM415" s="785">
        <f>+DG415+DI415+DK415</f>
        <v>0</v>
      </c>
      <c r="DN415" s="786">
        <f>+IF(DM415=0,0,DM415/DM411*100)</f>
        <v>0</v>
      </c>
      <c r="DO415" s="785">
        <f t="shared" si="396"/>
        <v>498.827628</v>
      </c>
      <c r="DP415" s="786">
        <f>+IF(DO415=0,0,DO415/DO411*100)</f>
        <v>99.854585305506475</v>
      </c>
      <c r="DR415" s="785">
        <f t="shared" si="397"/>
        <v>391.5</v>
      </c>
      <c r="DS415" s="786">
        <f>+IF(DR415=0,0,DR415/DR411*100)</f>
        <v>100</v>
      </c>
      <c r="DT415" s="785">
        <v>0</v>
      </c>
      <c r="DU415" s="786">
        <f>+IF(DT415=0,0,DT415/DT411*100)</f>
        <v>0</v>
      </c>
      <c r="DV415" s="785">
        <v>0</v>
      </c>
      <c r="DW415" s="786">
        <f>+IF(DV415=0,0,DV415/DV411*100)</f>
        <v>0</v>
      </c>
      <c r="DX415" s="785">
        <v>0</v>
      </c>
      <c r="DY415" s="786">
        <f>+IF(DX415=0,0,DX415/DX411*100)</f>
        <v>0</v>
      </c>
      <c r="DZ415" s="785">
        <f>+DT415+DV415+DX415</f>
        <v>0</v>
      </c>
      <c r="EA415" s="786">
        <f>+IF(DZ415=0,0,DZ415/DZ411*100)</f>
        <v>0</v>
      </c>
      <c r="EB415" s="785">
        <v>0</v>
      </c>
      <c r="EC415" s="786">
        <f>+IF(EB415=0,0,EB415/EB411*100)</f>
        <v>0</v>
      </c>
      <c r="ED415" s="785">
        <v>0</v>
      </c>
      <c r="EE415" s="786">
        <f>+IF(ED415=0,0,ED415/ED411*100)</f>
        <v>0</v>
      </c>
      <c r="EF415" s="785">
        <v>202.5</v>
      </c>
      <c r="EG415" s="786">
        <f>+IF(EF415=0,0,EF415/EF411*100)</f>
        <v>100</v>
      </c>
      <c r="EH415" s="785">
        <f>+EB415+ED415+EF415</f>
        <v>202.5</v>
      </c>
      <c r="EI415" s="786">
        <f>+IF(EH415=0,0,EH415/EH411*100)</f>
        <v>100</v>
      </c>
      <c r="EJ415" s="785">
        <f t="shared" si="398"/>
        <v>202.5</v>
      </c>
      <c r="EK415" s="786">
        <f>+IF(EJ415=0,0,EJ415/EJ411*100)</f>
        <v>100</v>
      </c>
      <c r="EL415" s="785">
        <v>0</v>
      </c>
      <c r="EM415" s="786">
        <f>+IF(EL415=0,0,EL415/EL411*100)</f>
        <v>0</v>
      </c>
      <c r="EN415" s="785">
        <v>0</v>
      </c>
      <c r="EO415" s="786">
        <f>+IF(EN415=0,0,EN415/EN411*100)</f>
        <v>0</v>
      </c>
      <c r="EP415" s="785">
        <v>0</v>
      </c>
      <c r="EQ415" s="786">
        <f>+IF(EP415=0,0,EP415/EP411*100)</f>
        <v>0</v>
      </c>
      <c r="ER415" s="785">
        <f>+EL415+EN415+EP415</f>
        <v>0</v>
      </c>
      <c r="ES415" s="786">
        <f>+IF(ER415=0,0,ER415/ER411*100)</f>
        <v>0</v>
      </c>
      <c r="ET415" s="785">
        <v>0</v>
      </c>
      <c r="EU415" s="786">
        <f>+IF(ET415=0,0,ET415/ET411*100)</f>
        <v>0</v>
      </c>
      <c r="EV415" s="785">
        <v>0</v>
      </c>
      <c r="EW415" s="786">
        <f>+IF(EV415=0,0,EV415/EV411*100)</f>
        <v>0</v>
      </c>
      <c r="EX415" s="785">
        <v>189</v>
      </c>
      <c r="EY415" s="786">
        <f>+IF(EX415=0,0,EX415/EX411*100)</f>
        <v>100</v>
      </c>
      <c r="EZ415" s="785">
        <f>+ET415+EV415+EX415</f>
        <v>189</v>
      </c>
      <c r="FA415" s="786">
        <f>+IF(EZ415=0,0,EZ415/EZ411*100)</f>
        <v>100</v>
      </c>
      <c r="FB415" s="785">
        <f t="shared" si="399"/>
        <v>189</v>
      </c>
      <c r="FC415" s="786">
        <f>+IF(FB415=0,0,FB415/FB411*100)</f>
        <v>100</v>
      </c>
      <c r="FD415" s="785">
        <v>0</v>
      </c>
      <c r="FE415" s="786">
        <f>+IF(FD415=0,0,FD415/FD411*100)</f>
        <v>0</v>
      </c>
      <c r="FF415" s="785">
        <v>0</v>
      </c>
      <c r="FG415" s="786">
        <f>+IF(FF415=0,0,FF415/FF411*100)</f>
        <v>0</v>
      </c>
      <c r="FH415" s="785">
        <v>0</v>
      </c>
      <c r="FI415" s="786">
        <f>+IF(FH415=0,0,FH415/FH411*100)</f>
        <v>0</v>
      </c>
      <c r="FJ415" s="785">
        <v>0</v>
      </c>
      <c r="FK415" s="786">
        <f>+IF(FJ415=0,0,FJ415/FJ411*100)</f>
        <v>0</v>
      </c>
    </row>
    <row r="416" spans="2:167" s="648" customFormat="1" ht="13.5" customHeight="1">
      <c r="B416" s="784"/>
      <c r="C416" s="798" t="s">
        <v>4839</v>
      </c>
      <c r="D416" s="784"/>
      <c r="E416" s="785">
        <f t="shared" si="386"/>
        <v>0</v>
      </c>
      <c r="F416" s="786">
        <f>+IF(E416=0,0,E416/E406*100)</f>
        <v>0</v>
      </c>
      <c r="G416" s="785">
        <v>0</v>
      </c>
      <c r="H416" s="786">
        <f>+IF(G416=0,0,G416/G406*100)</f>
        <v>0</v>
      </c>
      <c r="I416" s="785">
        <v>0</v>
      </c>
      <c r="J416" s="786">
        <f>+IF(I416=0,0,I416/I406*100)</f>
        <v>0</v>
      </c>
      <c r="K416" s="785">
        <v>0</v>
      </c>
      <c r="L416" s="786">
        <f>+IF(K416=0,0,K416/K406*100)</f>
        <v>0</v>
      </c>
      <c r="M416" s="785">
        <f>+G416+I416+K416</f>
        <v>0</v>
      </c>
      <c r="N416" s="786">
        <f>+IF(M416=0,0,M416/M406*100)</f>
        <v>0</v>
      </c>
      <c r="O416" s="785">
        <v>0</v>
      </c>
      <c r="P416" s="786">
        <f>+IF(O416=0,0,O416/O406*100)</f>
        <v>0</v>
      </c>
      <c r="Q416" s="785">
        <v>0</v>
      </c>
      <c r="R416" s="786">
        <f>+IF(Q416=0,0,Q416/Q406*100)</f>
        <v>0</v>
      </c>
      <c r="S416" s="785">
        <v>0</v>
      </c>
      <c r="T416" s="786">
        <f>+IF(S416=0,0,S416/S406*100)</f>
        <v>0</v>
      </c>
      <c r="U416" s="785">
        <f t="shared" si="387"/>
        <v>0</v>
      </c>
      <c r="V416" s="786">
        <f>+IF(U416=0,0,U416/U406*100)</f>
        <v>0</v>
      </c>
      <c r="W416" s="785">
        <f t="shared" si="388"/>
        <v>0</v>
      </c>
      <c r="X416" s="786">
        <f>+IF(W416=0,0,W416/W406*100)</f>
        <v>0</v>
      </c>
      <c r="Y416" s="785">
        <v>0</v>
      </c>
      <c r="Z416" s="786">
        <f>+IF(Y416=0,0,Y416/Y406*100)</f>
        <v>0</v>
      </c>
      <c r="AA416" s="785">
        <v>0</v>
      </c>
      <c r="AB416" s="786">
        <f>+IF(AA416=0,0,AA416/AA406*100)</f>
        <v>0</v>
      </c>
      <c r="AC416" s="785">
        <v>0</v>
      </c>
      <c r="AD416" s="786">
        <f>+IF(AC416=0,0,AC416/AC406*100)</f>
        <v>0</v>
      </c>
      <c r="AE416" s="785">
        <f t="shared" si="389"/>
        <v>0</v>
      </c>
      <c r="AF416" s="786">
        <f>+IF(AE416=0,0,AE416/AE406*100)</f>
        <v>0</v>
      </c>
      <c r="AG416" s="785">
        <v>0</v>
      </c>
      <c r="AH416" s="786">
        <f>+IF(AG416=0,0,AG416/AG406*100)</f>
        <v>0</v>
      </c>
      <c r="AI416" s="785">
        <v>0</v>
      </c>
      <c r="AJ416" s="786">
        <f>+IF(AI416=0,0,AI416/AI406*100)</f>
        <v>0</v>
      </c>
      <c r="AK416" s="785">
        <v>0</v>
      </c>
      <c r="AL416" s="786">
        <f>+IF(AK416=0,0,AK416/AK406*100)</f>
        <v>0</v>
      </c>
      <c r="AM416" s="785">
        <f t="shared" si="390"/>
        <v>0</v>
      </c>
      <c r="AN416" s="786">
        <f>+IF(AM416=0,0,AM416/AM406*100)</f>
        <v>0</v>
      </c>
      <c r="AO416" s="785">
        <f t="shared" si="391"/>
        <v>0</v>
      </c>
      <c r="AP416" s="786">
        <f>+IF(AO416=0,0,AO416/AO406*100)</f>
        <v>0</v>
      </c>
      <c r="AQ416" s="651"/>
      <c r="AR416" s="785">
        <v>0</v>
      </c>
      <c r="AS416" s="786">
        <f>+IF(AR416=0,0,AR416/AR406*100)</f>
        <v>0</v>
      </c>
      <c r="AT416" s="785">
        <v>0</v>
      </c>
      <c r="AU416" s="786">
        <f>+IF(AT416=0,0,AT416/AT406*100)</f>
        <v>0</v>
      </c>
      <c r="AV416" s="785">
        <v>0</v>
      </c>
      <c r="AW416" s="786">
        <f>+IF(AV416=0,0,AV416/AV406*100)</f>
        <v>0</v>
      </c>
      <c r="AX416" s="785">
        <v>0</v>
      </c>
      <c r="AY416" s="786">
        <f>+IF(AX416=0,0,AX416/AX406*100)</f>
        <v>0</v>
      </c>
      <c r="AZ416" s="785">
        <f>+AT416+AV416+AX416</f>
        <v>0</v>
      </c>
      <c r="BA416" s="786">
        <f>+IF(AZ416=0,0,AZ416/AZ406*100)</f>
        <v>0</v>
      </c>
      <c r="BB416" s="785">
        <v>0</v>
      </c>
      <c r="BC416" s="786">
        <f>+IF(BB416=0,0,BB416/BB406*100)</f>
        <v>0</v>
      </c>
      <c r="BD416" s="785">
        <v>0</v>
      </c>
      <c r="BE416" s="786">
        <f>+IF(BD416=0,0,BD416/BD406*100)</f>
        <v>0</v>
      </c>
      <c r="BF416" s="785">
        <v>0</v>
      </c>
      <c r="BG416" s="786">
        <f>+IF(BF416=0,0,BF416/BF406*100)</f>
        <v>0</v>
      </c>
      <c r="BH416" s="785">
        <f>+BB416+BD416+BF416</f>
        <v>0</v>
      </c>
      <c r="BI416" s="786">
        <f>+IF(BH416=0,0,BH416/BH406*100)</f>
        <v>0</v>
      </c>
      <c r="BJ416" s="785">
        <f t="shared" si="392"/>
        <v>0</v>
      </c>
      <c r="BK416" s="786">
        <f>+IF(BJ416=0,0,BJ416/BJ406*100)</f>
        <v>0</v>
      </c>
      <c r="BL416" s="785">
        <v>0</v>
      </c>
      <c r="BM416" s="786">
        <f>+IF(BL416=0,0,BL416/BL406*100)</f>
        <v>0</v>
      </c>
      <c r="BN416" s="785">
        <v>0</v>
      </c>
      <c r="BO416" s="786">
        <f>+IF(BN416=0,0,BN416/BN406*100)</f>
        <v>0</v>
      </c>
      <c r="BP416" s="785">
        <v>0</v>
      </c>
      <c r="BQ416" s="786">
        <f>+IF(BP416=0,0,BP416/BP406*100)</f>
        <v>0</v>
      </c>
      <c r="BR416" s="785">
        <f>+BL416+BN416+BP416</f>
        <v>0</v>
      </c>
      <c r="BS416" s="786">
        <f>+IF(BR416=0,0,BR416/BR406*100)</f>
        <v>0</v>
      </c>
      <c r="BT416" s="785">
        <v>0</v>
      </c>
      <c r="BU416" s="786">
        <f>+IF(BT416=0,0,BT416/BT406*100)</f>
        <v>0</v>
      </c>
      <c r="BV416" s="785">
        <v>0</v>
      </c>
      <c r="BW416" s="786">
        <f>+IF(BV416=0,0,BV416/BV406*100)</f>
        <v>0</v>
      </c>
      <c r="BX416" s="785">
        <v>0</v>
      </c>
      <c r="BY416" s="786">
        <f>+IF(BX416=0,0,BX416/BX406*100)</f>
        <v>0</v>
      </c>
      <c r="BZ416" s="785">
        <f>+BT416+BV416+BX416</f>
        <v>0</v>
      </c>
      <c r="CA416" s="786">
        <f>+IF(BZ416=0,0,BZ416/BZ406*100)</f>
        <v>0</v>
      </c>
      <c r="CB416" s="785">
        <f t="shared" si="393"/>
        <v>0</v>
      </c>
      <c r="CC416" s="786">
        <f>+IF(CB416=0,0,CB416/CB406*100)</f>
        <v>0</v>
      </c>
      <c r="CE416" s="785">
        <f t="shared" si="394"/>
        <v>9.5151869999999992</v>
      </c>
      <c r="CF416" s="786">
        <f>+IF(CE416=0,0,CE416/CE406*100)</f>
        <v>5.0044453738266395E-3</v>
      </c>
      <c r="CG416" s="785">
        <v>0</v>
      </c>
      <c r="CH416" s="786">
        <f>+IF(CG416=0,0,CG416/CG406*100)</f>
        <v>0</v>
      </c>
      <c r="CI416" s="785">
        <v>9.5151869999999992</v>
      </c>
      <c r="CJ416" s="786">
        <f>+IF(CI416=0,0,CI416/CI406*100)</f>
        <v>7.3133239250214185E-2</v>
      </c>
      <c r="CK416" s="785">
        <v>0</v>
      </c>
      <c r="CL416" s="786">
        <f>+IF(CK416=0,0,CK416/CK406*100)</f>
        <v>0</v>
      </c>
      <c r="CM416" s="785">
        <f>+CG416+CI416+CK416</f>
        <v>9.5151869999999992</v>
      </c>
      <c r="CN416" s="786">
        <f>+IF(CM416=0,0,CM416/CM406*100)</f>
        <v>2.4194441470071888E-2</v>
      </c>
      <c r="CO416" s="785">
        <v>0</v>
      </c>
      <c r="CP416" s="786">
        <f>+IF(CO416=0,0,CO416/CO406*100)</f>
        <v>0</v>
      </c>
      <c r="CQ416" s="785">
        <v>0</v>
      </c>
      <c r="CR416" s="786">
        <f>+IF(CQ416=0,0,CQ416/CQ406*100)</f>
        <v>0</v>
      </c>
      <c r="CS416" s="785">
        <v>0</v>
      </c>
      <c r="CT416" s="786">
        <f>+IF(CS416=0,0,CS416/CS406*100)</f>
        <v>0</v>
      </c>
      <c r="CU416" s="785">
        <f>+CO416+CQ416+CS416</f>
        <v>0</v>
      </c>
      <c r="CV416" s="786">
        <f>+IF(CU416=0,0,CU416/CU406*100)</f>
        <v>0</v>
      </c>
      <c r="CW416" s="785">
        <f t="shared" si="395"/>
        <v>9.5151869999999992</v>
      </c>
      <c r="CX416" s="786">
        <f>+IF(CW416=0,0,CW416/CW406*100)</f>
        <v>1.1617233767664022E-2</v>
      </c>
      <c r="CY416" s="785">
        <v>0</v>
      </c>
      <c r="CZ416" s="786">
        <f>+IF(CY416=0,0,CY416/CY406*100)</f>
        <v>0</v>
      </c>
      <c r="DA416" s="785">
        <v>0</v>
      </c>
      <c r="DB416" s="786">
        <f>+IF(DA416=0,0,DA416/DA406*100)</f>
        <v>0</v>
      </c>
      <c r="DC416" s="785">
        <v>0</v>
      </c>
      <c r="DD416" s="786">
        <f>+IF(DC416=0,0,DC416/DC406*100)</f>
        <v>0</v>
      </c>
      <c r="DE416" s="785">
        <f>+CY416+DA416+DC416</f>
        <v>0</v>
      </c>
      <c r="DF416" s="786">
        <f>+IF(DE416=0,0,DE416/DE406*100)</f>
        <v>0</v>
      </c>
      <c r="DG416" s="785">
        <v>0</v>
      </c>
      <c r="DH416" s="786">
        <f>+IF(DG416=0,0,DG416/DG406*100)</f>
        <v>0</v>
      </c>
      <c r="DI416" s="785">
        <v>0</v>
      </c>
      <c r="DJ416" s="786">
        <f>+IF(DI416=0,0,DI416/DI406*100)</f>
        <v>0</v>
      </c>
      <c r="DK416" s="785">
        <v>0</v>
      </c>
      <c r="DL416" s="786">
        <f>+IF(DK416=0,0,DK416/DK406*100)</f>
        <v>0</v>
      </c>
      <c r="DM416" s="785">
        <f>+DG416+DI416+DK416</f>
        <v>0</v>
      </c>
      <c r="DN416" s="786">
        <f>+IF(DM416=0,0,DM416/DM406*100)</f>
        <v>0</v>
      </c>
      <c r="DO416" s="785">
        <f t="shared" si="396"/>
        <v>0</v>
      </c>
      <c r="DP416" s="786">
        <f>+IF(DO416=0,0,DO416/DO406*100)</f>
        <v>0</v>
      </c>
      <c r="DR416" s="785">
        <f t="shared" si="397"/>
        <v>0</v>
      </c>
      <c r="DS416" s="786">
        <f>+IF(DR416=0,0,DR416/DR406*100)</f>
        <v>0</v>
      </c>
      <c r="DT416" s="785">
        <v>0</v>
      </c>
      <c r="DU416" s="786">
        <f>+IF(DT416=0,0,DT416/DT406*100)</f>
        <v>0</v>
      </c>
      <c r="DV416" s="785">
        <v>0</v>
      </c>
      <c r="DW416" s="786">
        <f>+IF(DV416=0,0,DV416/DV406*100)</f>
        <v>0</v>
      </c>
      <c r="DX416" s="785">
        <v>0</v>
      </c>
      <c r="DY416" s="786">
        <f>+IF(DX416=0,0,DX416/DX406*100)</f>
        <v>0</v>
      </c>
      <c r="DZ416" s="785">
        <f>+DT416+DV416+DX416</f>
        <v>0</v>
      </c>
      <c r="EA416" s="786">
        <f>+IF(DZ416=0,0,DZ416/DZ406*100)</f>
        <v>0</v>
      </c>
      <c r="EB416" s="785">
        <v>0</v>
      </c>
      <c r="EC416" s="786">
        <f>+IF(EB416=0,0,EB416/EB406*100)</f>
        <v>0</v>
      </c>
      <c r="ED416" s="785">
        <v>0</v>
      </c>
      <c r="EE416" s="786">
        <f>+IF(ED416=0,0,ED416/ED406*100)</f>
        <v>0</v>
      </c>
      <c r="EF416" s="785">
        <v>0</v>
      </c>
      <c r="EG416" s="786">
        <f>+IF(EF416=0,0,EF416/EF406*100)</f>
        <v>0</v>
      </c>
      <c r="EH416" s="785">
        <f>+EB416+ED416+EF416</f>
        <v>0</v>
      </c>
      <c r="EI416" s="786">
        <f>+IF(EH416=0,0,EH416/EH406*100)</f>
        <v>0</v>
      </c>
      <c r="EJ416" s="785">
        <f t="shared" si="398"/>
        <v>0</v>
      </c>
      <c r="EK416" s="786">
        <f>+IF(EJ416=0,0,EJ416/EJ406*100)</f>
        <v>0</v>
      </c>
      <c r="EL416" s="785">
        <v>0</v>
      </c>
      <c r="EM416" s="786">
        <f>+IF(EL416=0,0,EL416/EL406*100)</f>
        <v>0</v>
      </c>
      <c r="EN416" s="785">
        <v>0</v>
      </c>
      <c r="EO416" s="786">
        <f>+IF(EN416=0,0,EN416/EN406*100)</f>
        <v>0</v>
      </c>
      <c r="EP416" s="785">
        <v>0</v>
      </c>
      <c r="EQ416" s="786">
        <f>+IF(EP416=0,0,EP416/EP406*100)</f>
        <v>0</v>
      </c>
      <c r="ER416" s="785">
        <f>+EL416+EN416+EP416</f>
        <v>0</v>
      </c>
      <c r="ES416" s="786">
        <f>+IF(ER416=0,0,ER416/ER406*100)</f>
        <v>0</v>
      </c>
      <c r="ET416" s="785">
        <v>0</v>
      </c>
      <c r="EU416" s="786">
        <f>+IF(ET416=0,0,ET416/ET406*100)</f>
        <v>0</v>
      </c>
      <c r="EV416" s="785">
        <v>0</v>
      </c>
      <c r="EW416" s="786">
        <f>+IF(EV416=0,0,EV416/EV406*100)</f>
        <v>0</v>
      </c>
      <c r="EX416" s="785">
        <v>0</v>
      </c>
      <c r="EY416" s="786">
        <f>+IF(EX416=0,0,EX416/EX406*100)</f>
        <v>0</v>
      </c>
      <c r="EZ416" s="785">
        <f>+ET416+EV416+EX416</f>
        <v>0</v>
      </c>
      <c r="FA416" s="786">
        <f>+IF(EZ416=0,0,EZ416/EZ406*100)</f>
        <v>0</v>
      </c>
      <c r="FB416" s="785">
        <f t="shared" si="399"/>
        <v>0</v>
      </c>
      <c r="FC416" s="786">
        <f>+IF(FB416=0,0,FB416/FB406*100)</f>
        <v>0</v>
      </c>
      <c r="FD416" s="785">
        <v>0</v>
      </c>
      <c r="FE416" s="786">
        <f>+IF(FD416=0,0,FD416/FD406*100)</f>
        <v>0</v>
      </c>
      <c r="FF416" s="785">
        <v>0</v>
      </c>
      <c r="FG416" s="786">
        <f>+IF(FF416=0,0,FF416/FF406*100)</f>
        <v>0</v>
      </c>
      <c r="FH416" s="785">
        <v>0</v>
      </c>
      <c r="FI416" s="786">
        <f>+IF(FH416=0,0,FH416/FH406*100)</f>
        <v>0</v>
      </c>
      <c r="FJ416" s="785">
        <v>0</v>
      </c>
      <c r="FK416" s="786">
        <f>+IF(FJ416=0,0,FJ416/FJ406*100)</f>
        <v>0</v>
      </c>
    </row>
    <row r="417" spans="2:167" s="758" customFormat="1" ht="13.5" customHeight="1">
      <c r="B417" s="792" t="s">
        <v>4840</v>
      </c>
      <c r="C417" s="799"/>
      <c r="D417" s="799"/>
      <c r="E417" s="800">
        <f t="shared" si="386"/>
        <v>87459.576473559195</v>
      </c>
      <c r="F417" s="801">
        <f>+IF(E417=0,0,E417/E406*100)</f>
        <v>94.670900189195294</v>
      </c>
      <c r="G417" s="800">
        <f>G418+G423+G428+G433-G434</f>
        <v>6537.0113899999978</v>
      </c>
      <c r="H417" s="801">
        <f>+IF(G417=0,0,G417/G406*100)</f>
        <v>114.95708209587765</v>
      </c>
      <c r="I417" s="800">
        <f>I418+I423+I428+I433-I434</f>
        <v>6627.4008220000014</v>
      </c>
      <c r="J417" s="801">
        <f>+IF(I417=0,0,I417/I406*100)</f>
        <v>96.544347675201863</v>
      </c>
      <c r="K417" s="800">
        <f>K418+K423+K428+K433-K434</f>
        <v>7850.4371119999996</v>
      </c>
      <c r="L417" s="801">
        <f>+IF(K417=0,0,K417/K406*100)</f>
        <v>96.956145523998529</v>
      </c>
      <c r="M417" s="800">
        <f>M418+M423+M428+M433-M434</f>
        <v>21014.849323999999</v>
      </c>
      <c r="N417" s="801">
        <f>+IF(M417=0,0,M417/M406*100)</f>
        <v>101.77671718517851</v>
      </c>
      <c r="O417" s="800">
        <f>O418+O423+O428+O433-O434</f>
        <v>2434.7331065591998</v>
      </c>
      <c r="P417" s="801">
        <f>+IF(O417=0,0,O417/O406*100)</f>
        <v>122.5263676194938</v>
      </c>
      <c r="Q417" s="800">
        <f>Q418+Q423+Q428+Q433-Q434</f>
        <v>4489.2345819999991</v>
      </c>
      <c r="R417" s="801">
        <f>+IF(Q417=0,0,Q417/Q406*100)</f>
        <v>101.02317521139894</v>
      </c>
      <c r="S417" s="800">
        <f>S418+S423+S428+S433-S434</f>
        <v>6972.17004</v>
      </c>
      <c r="T417" s="801">
        <f>+IF(S417=0,0,S417/S406*100)</f>
        <v>97.448559752226899</v>
      </c>
      <c r="U417" s="800">
        <f>U418+U423+U428+U433-U434</f>
        <v>13896.137728559201</v>
      </c>
      <c r="V417" s="801">
        <f>+IF(U417=0,0,U417/U406*100)</f>
        <v>102.28582371526387</v>
      </c>
      <c r="W417" s="800">
        <f>W418+W423+W428+W433-W434</f>
        <v>34910.987052559205</v>
      </c>
      <c r="X417" s="801">
        <f>+IF(W417=0,0,W417/W406*100)</f>
        <v>101.97875604670482</v>
      </c>
      <c r="Y417" s="800">
        <f>Y418+Y423+Y428+Y433-Y434</f>
        <v>7777.7320929999987</v>
      </c>
      <c r="Z417" s="801">
        <f>+IF(Y417=0,0,Y417/Y406*100)</f>
        <v>96.000789727377395</v>
      </c>
      <c r="AA417" s="800">
        <f>AA418+AA423+AA428+AA433-AA434</f>
        <v>8986.5387179999998</v>
      </c>
      <c r="AB417" s="801">
        <f>+IF(AA417=0,0,AA417/AA406*100)</f>
        <v>93.074903369184753</v>
      </c>
      <c r="AC417" s="800">
        <f>AC418+AC423+AC428+AC433-AC434</f>
        <v>9794.4651589999994</v>
      </c>
      <c r="AD417" s="801">
        <f>+IF(AC417=0,0,AC417/AC406*100)</f>
        <v>90.971447956345912</v>
      </c>
      <c r="AE417" s="800">
        <f>AE418+AE423+AE428+AE433-AE434</f>
        <v>26558.735969999994</v>
      </c>
      <c r="AF417" s="801">
        <f>+IF(AE417=0,0,AE417/AE406*100)</f>
        <v>93.111990591028103</v>
      </c>
      <c r="AG417" s="800">
        <f>AG418+AG423+AG428+AG433-AG434</f>
        <v>8897.1094799999992</v>
      </c>
      <c r="AH417" s="801">
        <f>+IF(AG417=0,0,AG417/AG406*100)</f>
        <v>85.216708151862903</v>
      </c>
      <c r="AI417" s="800">
        <f>AI418+AI423+AI428+AI433-AI434</f>
        <v>8512.4241739999998</v>
      </c>
      <c r="AJ417" s="801">
        <f>+IF(AI417=0,0,AI417/AI406*100)</f>
        <v>86.597314159456261</v>
      </c>
      <c r="AK417" s="800">
        <f>AK418+AK423+AK428+AK433-AK434</f>
        <v>8580.3197969999983</v>
      </c>
      <c r="AL417" s="801">
        <f>+IF(AK417=0,0,AK417/AK406*100)</f>
        <v>91.716516590780401</v>
      </c>
      <c r="AM417" s="800">
        <f>AM418+AM423+AM428+AM433-AM434</f>
        <v>25989.853450999999</v>
      </c>
      <c r="AN417" s="801">
        <f>+IF(AM417=0,0,AM417/AM406*100)</f>
        <v>87.72731736441645</v>
      </c>
      <c r="AO417" s="800">
        <f>AO418+AO423+AO428+AO433-AO434</f>
        <v>52548.589420999997</v>
      </c>
      <c r="AP417" s="801">
        <f>+IF(AO417=0,0,AO417/AO406*100)</f>
        <v>90.368617281521324</v>
      </c>
      <c r="AQ417" s="734"/>
      <c r="AR417" s="800">
        <f>AR418+AR423+AR428+AR433-AR434</f>
        <v>110374.72411538172</v>
      </c>
      <c r="AS417" s="801">
        <f>+IF(AR417=0,0,AR417/AR406*100)</f>
        <v>91.764780994994794</v>
      </c>
      <c r="AT417" s="800">
        <f>AT418+AT423+AT428+AT433-AT434</f>
        <v>9584.3037629999999</v>
      </c>
      <c r="AU417" s="801">
        <f>+IF(AT417=0,0,AT417/AT406*100)</f>
        <v>88.062642312768531</v>
      </c>
      <c r="AV417" s="800">
        <f>AV418+AV423+AV428+AV433-AV434</f>
        <v>9893.4866219999985</v>
      </c>
      <c r="AW417" s="801">
        <f>+IF(AV417=0,0,AV417/AV406*100)</f>
        <v>86.917126868664624</v>
      </c>
      <c r="AX417" s="800">
        <f>AX418+AX423+AX428+AX433-AX434</f>
        <v>10659.219630000003</v>
      </c>
      <c r="AY417" s="801">
        <f>+IF(AX417=0,0,AX417/AX406*100)</f>
        <v>85.07278696150739</v>
      </c>
      <c r="AZ417" s="800">
        <f>AZ418+AZ423+AZ428+AZ433-AZ434</f>
        <v>30137.010015</v>
      </c>
      <c r="BA417" s="801">
        <f>+IF(AZ417=0,0,AZ417/AZ406*100)</f>
        <v>86.611299292458227</v>
      </c>
      <c r="BB417" s="800">
        <f>BB418+BB423+BB428+BB433-BB434</f>
        <v>9950.6764330000024</v>
      </c>
      <c r="BC417" s="801">
        <f>+IF(BB417=0,0,BB417/BB406*100)</f>
        <v>88.575934898764231</v>
      </c>
      <c r="BD417" s="800">
        <f>BD418+BD423+BD428+BD433-BD434</f>
        <v>7999.6927700000015</v>
      </c>
      <c r="BE417" s="801">
        <f>+IF(BD417=0,0,BD417/BD406*100)</f>
        <v>97.864788322069487</v>
      </c>
      <c r="BF417" s="800">
        <f>BF418+BF423+BF428+BF433-BF434</f>
        <v>8600.4960219999994</v>
      </c>
      <c r="BG417" s="801">
        <f>+IF(BF417=0,0,BF417/BF406*100)</f>
        <v>97.420810758450457</v>
      </c>
      <c r="BH417" s="800">
        <f>BH418+BH423+BH428+BH433-BH434</f>
        <v>26550.865225000005</v>
      </c>
      <c r="BI417" s="801">
        <f>+IF(BH417=0,0,BH417/BH406*100)</f>
        <v>94.030349102031735</v>
      </c>
      <c r="BJ417" s="800">
        <f>BJ418+BJ423+BJ428+BJ433-BJ434</f>
        <v>56687.875240000008</v>
      </c>
      <c r="BK417" s="801">
        <f>+IF(BJ417=0,0,BJ417/BJ406*100)</f>
        <v>89.934805840351601</v>
      </c>
      <c r="BL417" s="800">
        <f>BL418+BL423+BL428+BL433-BL434</f>
        <v>7070.8469460000015</v>
      </c>
      <c r="BM417" s="801">
        <f>+IF(BL417=0,0,BL417/BL406*100)</f>
        <v>93.902737562855975</v>
      </c>
      <c r="BN417" s="800">
        <f>BN418+BN423+BN428+BN433-BN434</f>
        <v>6610.2346272952</v>
      </c>
      <c r="BO417" s="801">
        <f>+IF(BN417=0,0,BN417/BN406*100)</f>
        <v>101.91380521719091</v>
      </c>
      <c r="BP417" s="800">
        <f>BP418+BP423+BP428+BP433-BP434</f>
        <v>10410.823072000001</v>
      </c>
      <c r="BQ417" s="801">
        <f>+IF(BP417=0,0,BP417/BP406*100)</f>
        <v>88.747878039980634</v>
      </c>
      <c r="BR417" s="800">
        <f>BR418+BR423+BR428+BR433-BR434</f>
        <v>24091.904645295199</v>
      </c>
      <c r="BS417" s="801">
        <f>+IF(BR417=0,0,BR417/BR406*100)</f>
        <v>93.57221417211025</v>
      </c>
      <c r="BT417" s="800">
        <f>BT418+BT423+BT428+BT433-BT434</f>
        <v>9276.7309239999995</v>
      </c>
      <c r="BU417" s="801">
        <f>+IF(BT417=0,0,BT417/BT406*100)</f>
        <v>90.577067666679085</v>
      </c>
      <c r="BV417" s="800">
        <f>BV418+BV423+BV428+BV433-BV434</f>
        <v>10358.987631</v>
      </c>
      <c r="BW417" s="801">
        <f>+IF(BV417=0,0,BV417/BV406*100)</f>
        <v>95.420721138770816</v>
      </c>
      <c r="BX417" s="800">
        <f>BX418+BX423+BX428+BX433-BX434</f>
        <v>9958.7854517052001</v>
      </c>
      <c r="BY417" s="801">
        <f>+IF(BX417=0,0,BX417/BX406*100)</f>
        <v>95.729243257969259</v>
      </c>
      <c r="BZ417" s="800">
        <f>BZ418+BZ423+BZ428+BZ433-BZ434</f>
        <v>29594.504006705196</v>
      </c>
      <c r="CA417" s="801">
        <f>+IF(BZ417=0,0,BZ417/BZ406*100)</f>
        <v>93.947809447301182</v>
      </c>
      <c r="CB417" s="800">
        <f>CB418+CB423+CB428+CB433-CB434</f>
        <v>53686.408652000398</v>
      </c>
      <c r="CC417" s="801">
        <f>+IF(CB417=0,0,CB417/CB406*100)</f>
        <v>93.778887890541796</v>
      </c>
      <c r="CE417" s="800">
        <f t="shared" si="394"/>
        <v>168480.5463844258</v>
      </c>
      <c r="CF417" s="801">
        <f>+IF(CE417=0,0,CE417/CE406*100)</f>
        <v>88.611152984520885</v>
      </c>
      <c r="CG417" s="800">
        <f>CG418+CG423+CG428+CG433-CG434</f>
        <v>12188.046164869298</v>
      </c>
      <c r="CH417" s="801">
        <f>+IF(CG417=0,0,CG417/CG406*100)</f>
        <v>92.046519912542379</v>
      </c>
      <c r="CI417" s="800">
        <f>CI418+CI423+CI428+CI433-CI434</f>
        <v>11918.193416999999</v>
      </c>
      <c r="CJ417" s="801">
        <f>+IF(CI417=0,0,CI417/CI406*100)</f>
        <v>91.60262332162138</v>
      </c>
      <c r="CK417" s="800">
        <f>CK418+CK423+CK428+CK433-CK434</f>
        <v>11520.210202999999</v>
      </c>
      <c r="CL417" s="801">
        <f>+IF(CK417=0,0,CK417/CK406*100)</f>
        <v>88.101597558530528</v>
      </c>
      <c r="CM417" s="800">
        <f>CM418+CM423+CM428+CM433-CM434</f>
        <v>35626.449784869299</v>
      </c>
      <c r="CN417" s="801">
        <f>+IF(CM417=0,0,CM417/CM406*100)</f>
        <v>90.588030913788188</v>
      </c>
      <c r="CO417" s="800">
        <f>CO418+CO423+CO428+CO433-CO434</f>
        <v>11926.993435</v>
      </c>
      <c r="CP417" s="801">
        <f>+IF(CO417=0,0,CO417/CO406*100)</f>
        <v>89.873908739305534</v>
      </c>
      <c r="CQ417" s="800">
        <f>CQ418+CQ423+CQ428+CQ433-CQ434</f>
        <v>11942.019668844503</v>
      </c>
      <c r="CR417" s="801">
        <f>+IF(CQ417=0,0,CQ417/CQ406*100)</f>
        <v>82.177550729503835</v>
      </c>
      <c r="CS417" s="800">
        <f>CS418+CS423+CS428+CS433-CS434</f>
        <v>12672.633889999997</v>
      </c>
      <c r="CT417" s="801">
        <f>+IF(CS417=0,0,CS417/CS406*100)</f>
        <v>85.770668094415498</v>
      </c>
      <c r="CU417" s="800">
        <f>CU418+CU423+CU428+CU433-CU434</f>
        <v>36541.646993844501</v>
      </c>
      <c r="CV417" s="801">
        <f>+IF(CU417=0,0,CU417/CU406*100)</f>
        <v>85.823236131617449</v>
      </c>
      <c r="CW417" s="800">
        <f>CW418+CW423+CW428+CW433-CW434</f>
        <v>72168.096778713778</v>
      </c>
      <c r="CX417" s="801">
        <f>+IF(CW417=0,0,CW417/CW406*100)</f>
        <v>88.111106050329738</v>
      </c>
      <c r="CY417" s="800">
        <f>CY418+CY423+CY428+CY433-CY434</f>
        <v>13956.053338</v>
      </c>
      <c r="CZ417" s="801">
        <f>+IF(CY417=0,0,CY417/CY406*100)</f>
        <v>88.876840309469429</v>
      </c>
      <c r="DA417" s="800">
        <f>DA418+DA423+DA428+DA433-DA434</f>
        <v>15278.893170000001</v>
      </c>
      <c r="DB417" s="801">
        <f>+IF(DA417=0,0,DA417/DA406*100)</f>
        <v>87.335535944205461</v>
      </c>
      <c r="DC417" s="800">
        <f>DC418+DC423+DC428+DC433-DC434</f>
        <v>15324.894087999999</v>
      </c>
      <c r="DD417" s="801">
        <f>+IF(DC417=0,0,DC417/DC406*100)</f>
        <v>88.606977076629846</v>
      </c>
      <c r="DE417" s="800">
        <f>DE418+DE423+DE428+DE433-DE434</f>
        <v>44559.840595999995</v>
      </c>
      <c r="DF417" s="801">
        <f>+IF(DE417=0,0,DE417/DE406*100)</f>
        <v>88.250377408109443</v>
      </c>
      <c r="DG417" s="800">
        <f>DG418+DG423+DG428+DG433-DG434</f>
        <v>17974.35045383521</v>
      </c>
      <c r="DH417" s="801">
        <f>+IF(DG417=0,0,DG417/DG406*100)</f>
        <v>90.316716423559811</v>
      </c>
      <c r="DI417" s="800">
        <f>DI418+DI423+DI428+DI433-DI434</f>
        <v>17396.250201927636</v>
      </c>
      <c r="DJ417" s="801">
        <f>+IF(DI417=0,0,DI417/DI406*100)</f>
        <v>86.531449456379022</v>
      </c>
      <c r="DK417" s="800">
        <f>DK418+DK423+DK428+DK433-DK434</f>
        <v>16382.008353949184</v>
      </c>
      <c r="DL417" s="801">
        <f>+IF(DK417=0,0,DK417/DK406*100)</f>
        <v>92.39212633869387</v>
      </c>
      <c r="DM417" s="800">
        <f>DM418+DM423+DM428+DM433-DM434</f>
        <v>51752.609009712025</v>
      </c>
      <c r="DN417" s="801">
        <f>+IF(DM417=0,0,DM417/DM406*100)</f>
        <v>89.636038880564371</v>
      </c>
      <c r="DO417" s="800">
        <f>DO418+DO423+DO428+DO433-DO434</f>
        <v>96312.449605712027</v>
      </c>
      <c r="DP417" s="801">
        <f>+IF(DO417=0,0,DO417/DO406*100)</f>
        <v>88.989579968339257</v>
      </c>
      <c r="DR417" s="800">
        <f t="shared" si="397"/>
        <v>211359.23484701748</v>
      </c>
      <c r="DS417" s="801">
        <f>+IF(DR417=0,0,DR417/DR406*100)</f>
        <v>88.275794720954366</v>
      </c>
      <c r="DT417" s="800">
        <f>DT418+DT423+DT428+DT433-DT434</f>
        <v>17183.633954738372</v>
      </c>
      <c r="DU417" s="801">
        <f>+IF(DT417=0,0,DT417/DT406*100)</f>
        <v>88.397347743956715</v>
      </c>
      <c r="DV417" s="800">
        <f>DV418+DV423+DV428+DV433-DV434</f>
        <v>17130.297759139161</v>
      </c>
      <c r="DW417" s="801">
        <f>+IF(DV417=0,0,DV417/DV406*100)</f>
        <v>88.150571028796534</v>
      </c>
      <c r="DX417" s="800">
        <f>DX418+DX423+DX428+DX433-DX434</f>
        <v>17313.440019352234</v>
      </c>
      <c r="DY417" s="801">
        <f>+IF(DX417=0,0,DX417/DX406*100)</f>
        <v>88.758794514049072</v>
      </c>
      <c r="DZ417" s="800">
        <f>DZ418+DZ423+DZ428+DZ433-DZ434</f>
        <v>51627.371733229767</v>
      </c>
      <c r="EA417" s="801">
        <f>+IF(DZ417=0,0,DZ417/DZ406*100)</f>
        <v>88.435972240387954</v>
      </c>
      <c r="EB417" s="800">
        <f>EB418+EB423+EB428+EB433-EB434</f>
        <v>17190.406680559194</v>
      </c>
      <c r="EC417" s="801">
        <f>+IF(EB417=0,0,EB417/EB406*100)</f>
        <v>88.411803478802867</v>
      </c>
      <c r="ED417" s="800">
        <f>ED418+ED423+ED428+ED433-ED434</f>
        <v>17070.536477669928</v>
      </c>
      <c r="EE417" s="801">
        <f>+IF(ED417=0,0,ED417/ED406*100)</f>
        <v>88.339058793073377</v>
      </c>
      <c r="EF417" s="800">
        <f>EF418+EF423+EF428+EF433-EF434</f>
        <v>17308.144487551541</v>
      </c>
      <c r="EG417" s="801">
        <f>+IF(EF417=0,0,EF417/EF406*100)</f>
        <v>88.872022937924825</v>
      </c>
      <c r="EH417" s="800">
        <f>EH418+EH423+EH428+EH433-EH434</f>
        <v>51569.087645780666</v>
      </c>
      <c r="EI417" s="801">
        <f>+IF(EH417=0,0,EH417/EH406*100)</f>
        <v>88.541557337513751</v>
      </c>
      <c r="EJ417" s="800">
        <f>EJ418+EJ423+EJ428+EJ433-EJ434</f>
        <v>103196.45937901043</v>
      </c>
      <c r="EK417" s="801">
        <f>+IF(EJ417=0,0,EJ417/EJ406*100)</f>
        <v>88.488703476266366</v>
      </c>
      <c r="EL417" s="800">
        <f>EL418+EL423+EL428+EL433-EL434</f>
        <v>18236.886680127482</v>
      </c>
      <c r="EM417" s="801">
        <f>+IF(EL417=0,0,EL417/EL406*100)</f>
        <v>88.025431282531457</v>
      </c>
      <c r="EN417" s="800">
        <f>EN418+EN423+EN428+EN433-EN434</f>
        <v>17976.554437594223</v>
      </c>
      <c r="EO417" s="801">
        <f>+IF(EN417=0,0,EN417/EN406*100)</f>
        <v>87.706997445987895</v>
      </c>
      <c r="EP417" s="800">
        <f>EP418+EP423+EP428+EP433-EP434</f>
        <v>18129.572626292134</v>
      </c>
      <c r="EQ417" s="801">
        <f>+IF(EP417=0,0,EP417/EP406*100)</f>
        <v>88.121687710881176</v>
      </c>
      <c r="ER417" s="800">
        <f>ER418+ER423+ER428+ER433-ER434</f>
        <v>54343.01374401385</v>
      </c>
      <c r="ES417" s="801">
        <f>+IF(ER417=0,0,ER417/ER406*100)</f>
        <v>87.951850539196144</v>
      </c>
      <c r="ET417" s="800">
        <f>ET418+ET423+ET428+ET433-ET434</f>
        <v>18054.839601434411</v>
      </c>
      <c r="EU417" s="801">
        <f>+IF(ET417=0,0,ET417/ET406*100)</f>
        <v>88.198655743672532</v>
      </c>
      <c r="EV417" s="800">
        <f>EV418+EV423+EV428+EV433-EV434</f>
        <v>17702.831075471535</v>
      </c>
      <c r="EW417" s="801">
        <f>+IF(EV417=0,0,EV417/EV406*100)</f>
        <v>88.016245466302465</v>
      </c>
      <c r="EX417" s="800">
        <f>EX418+EX423+EX428+EX433-EX434</f>
        <v>18062.091047087255</v>
      </c>
      <c r="EY417" s="801">
        <f>+IF(EX417=0,0,EX417/EX406*100)</f>
        <v>88.372935294548654</v>
      </c>
      <c r="EZ417" s="800">
        <f>EZ418+EZ423+EZ428+EZ433-EZ434</f>
        <v>53819.761723993208</v>
      </c>
      <c r="FA417" s="801">
        <f>+IF(EZ417=0,0,EZ417/EZ406*100)</f>
        <v>88.196905019754496</v>
      </c>
      <c r="FB417" s="800">
        <f>FB418+FB423+FB428+FB433-FB434</f>
        <v>108162.77546800705</v>
      </c>
      <c r="FC417" s="801">
        <f>+IF(FB417=0,0,FB417/FB406*100)</f>
        <v>88.073614585209839</v>
      </c>
      <c r="FD417" s="800">
        <f>FD418+FD423+FD428+FD433-FD434</f>
        <v>173307.22279339793</v>
      </c>
      <c r="FE417" s="801">
        <f>+IF(FD417=0,0,FD417/FD406*100)</f>
        <v>86.92630222845348</v>
      </c>
      <c r="FF417" s="800">
        <f>FF418+FF423+FF428+FF433-FF434</f>
        <v>170467.31975501491</v>
      </c>
      <c r="FG417" s="801">
        <f>+IF(FF417=0,0,FF417/FF406*100)</f>
        <v>86.857592615140007</v>
      </c>
      <c r="FH417" s="800">
        <f>FH418+FH423+FH428+FH433-FH434</f>
        <v>147869.80444702049</v>
      </c>
      <c r="FI417" s="801">
        <f>+IF(FH417=0,0,FH417/FH406*100)</f>
        <v>88.542855369680083</v>
      </c>
      <c r="FJ417" s="800">
        <f>FJ418+FJ423+FJ428+FJ433-FJ434</f>
        <v>203864.76444876817</v>
      </c>
      <c r="FK417" s="801">
        <f>+IF(FJ417=0,0,FJ417/FJ406*100)</f>
        <v>85.437607953374723</v>
      </c>
    </row>
    <row r="418" spans="2:167" s="648" customFormat="1" ht="13.5" customHeight="1">
      <c r="B418" s="771"/>
      <c r="C418" s="728" t="s">
        <v>4841</v>
      </c>
      <c r="D418" s="787"/>
      <c r="E418" s="770">
        <f t="shared" si="386"/>
        <v>84507.303520184214</v>
      </c>
      <c r="F418" s="726">
        <f>+IF(E418=0,0,E418/E407*100)</f>
        <v>94.037178357027656</v>
      </c>
      <c r="G418" s="770">
        <f>G419+G420-G421-G422</f>
        <v>6576.415791180686</v>
      </c>
      <c r="H418" s="726">
        <f>+IF(G418=0,0,G418/G407*100)</f>
        <v>116.83763033198795</v>
      </c>
      <c r="I418" s="770">
        <f>I419+I420-I421-I422</f>
        <v>6787.7489503017287</v>
      </c>
      <c r="J418" s="726">
        <f>+IF(I418=0,0,I418/I407*100)</f>
        <v>99.434158315702419</v>
      </c>
      <c r="K418" s="770">
        <f>K419+K420-K421-K422</f>
        <v>7403.8109526460094</v>
      </c>
      <c r="L418" s="726">
        <f>+IF(K418=0,0,K418/K407*100)</f>
        <v>91.596167656531165</v>
      </c>
      <c r="M418" s="770">
        <f>M419+M420-M421-M422</f>
        <v>20767.975694128429</v>
      </c>
      <c r="N418" s="726">
        <f>+IF(M418=0,0,M418/M407*100)</f>
        <v>101.11898798488819</v>
      </c>
      <c r="O418" s="770">
        <f>O419+O420-O421-O422</f>
        <v>2492.205699010231</v>
      </c>
      <c r="P418" s="726">
        <f>+IF(O418=0,0,O418/O407*100)</f>
        <v>129.27060491042408</v>
      </c>
      <c r="Q418" s="770">
        <f>Q419+Q420-Q421-Q422</f>
        <v>5295.4942840316444</v>
      </c>
      <c r="R418" s="726">
        <f>+IF(Q418=0,0,Q418/Q407*100)</f>
        <v>119.24760856525609</v>
      </c>
      <c r="S418" s="770">
        <f>S419+S420-S421-S422</f>
        <v>6612.5339701355779</v>
      </c>
      <c r="T418" s="726">
        <f>+IF(S418=0,0,S418/S407*100)</f>
        <v>95.157118043297544</v>
      </c>
      <c r="U418" s="770">
        <f>U419+U420-U421-U422</f>
        <v>14400.233953177456</v>
      </c>
      <c r="V418" s="726">
        <f>+IF(U418=0,0,U418/U407*100)</f>
        <v>108.12835239030538</v>
      </c>
      <c r="W418" s="770">
        <f t="shared" ref="W418:W434" si="400">+M418+U418</f>
        <v>35168.209647305885</v>
      </c>
      <c r="X418" s="726">
        <f>+IF(W418=0,0,W418/W407*100)</f>
        <v>103.87622760775929</v>
      </c>
      <c r="Y418" s="770">
        <f>Y419+Y420-Y421-Y422</f>
        <v>8743.7424959102027</v>
      </c>
      <c r="Z418" s="726">
        <f>+IF(Y418=0,0,Y418/Y407*100)</f>
        <v>111.35448681355575</v>
      </c>
      <c r="AA418" s="770">
        <f>AA419+AA420-AA421-AA422</f>
        <v>9029.1110276517811</v>
      </c>
      <c r="AB418" s="726">
        <f>+IF(AA418=0,0,AA418/AA407*100)</f>
        <v>95.724681282088937</v>
      </c>
      <c r="AC418" s="770">
        <f>AC419+AC420-AC421-AC422</f>
        <v>7157.2804297492967</v>
      </c>
      <c r="AD418" s="726">
        <f>+IF(AC418=0,0,AC418/AC407*100)</f>
        <v>68.914554596296512</v>
      </c>
      <c r="AE418" s="770">
        <f>AE419+AE420-AE421-AE422</f>
        <v>24930.13395331128</v>
      </c>
      <c r="AF418" s="726">
        <f>+IF(AE418=0,0,AE418/AE407*100)</f>
        <v>90.097166057969815</v>
      </c>
      <c r="AG418" s="770">
        <f>AG419+AG420-AG421-AG422</f>
        <v>7183.4897981175072</v>
      </c>
      <c r="AH418" s="726">
        <f>+IF(AG418=0,0,AG418/AG407*100)</f>
        <v>72.053538629425503</v>
      </c>
      <c r="AI418" s="770">
        <f>AI419+AI420-AI421-AI422</f>
        <v>9137.8899497034399</v>
      </c>
      <c r="AJ418" s="726">
        <f>+IF(AI418=0,0,AI418/AI407*100)</f>
        <v>98.933384567622767</v>
      </c>
      <c r="AK418" s="770">
        <f>AK419+AK420-AK421-AK422</f>
        <v>8087.5801717460999</v>
      </c>
      <c r="AL418" s="726">
        <f>+IF(AK418=0,0,AK418/AK407*100)</f>
        <v>88.547303852467962</v>
      </c>
      <c r="AM418" s="770">
        <f>AM419+AM420-AM421-AM422</f>
        <v>24408.959919567049</v>
      </c>
      <c r="AN418" s="726">
        <f>+IF(AM418=0,0,AM418/AM407*100)</f>
        <v>86.129948678730898</v>
      </c>
      <c r="AO418" s="770">
        <f t="shared" ref="AO418:AO434" si="401">+AE418+AM418</f>
        <v>49339.093872878329</v>
      </c>
      <c r="AP418" s="726">
        <f>+IF(AO418=0,0,AO418/AO407*100)</f>
        <v>88.089849882637054</v>
      </c>
      <c r="AQ418" s="651"/>
      <c r="AR418" s="770">
        <f>AR419+AR420-AR421-AR422</f>
        <v>107722.64462998371</v>
      </c>
      <c r="AS418" s="726">
        <f>+IF(AR418=0,0,AR418/AR407*100)</f>
        <v>92.568222084586509</v>
      </c>
      <c r="AT418" s="770">
        <f>AT419+AT420-AT421-AT422</f>
        <v>10191.966925041599</v>
      </c>
      <c r="AU418" s="726">
        <f>+IF(AT418=0,0,AT418/AT407*100)</f>
        <v>96.955570592224859</v>
      </c>
      <c r="AV418" s="770">
        <f>AV419+AV420-AV421-AV422</f>
        <v>9825.0158737585971</v>
      </c>
      <c r="AW418" s="726">
        <f>+IF(AV418=0,0,AV418/AV407*100)</f>
        <v>89.698135519268078</v>
      </c>
      <c r="AX418" s="770">
        <f>AX419+AX420-AX421-AX422</f>
        <v>7845.5438848504018</v>
      </c>
      <c r="AY418" s="726">
        <f>+IF(AX418=0,0,AX418/AX407*100)</f>
        <v>64.340439698663687</v>
      </c>
      <c r="AZ418" s="770">
        <f>AZ419+AZ420-AZ421-AZ422</f>
        <v>27862.526683650598</v>
      </c>
      <c r="BA418" s="726">
        <f>+IF(AZ418=0,0,AZ418/AZ407*100)</f>
        <v>82.778292582011829</v>
      </c>
      <c r="BB418" s="770">
        <f>BB419+BB420-BB421-BB422</f>
        <v>11564.002676291302</v>
      </c>
      <c r="BC418" s="726">
        <f>+IF(BB418=0,0,BB418/BB407*100)</f>
        <v>106.11565734430448</v>
      </c>
      <c r="BD418" s="770">
        <f>BD419+BD420-BD421-BD422</f>
        <v>10002.506762050501</v>
      </c>
      <c r="BE418" s="726">
        <f>+IF(BD418=0,0,BD418/BD407*100)</f>
        <v>126.81410007958833</v>
      </c>
      <c r="BF418" s="770">
        <f>BF419+BF420-BF421-BF422</f>
        <v>7003.6669092745997</v>
      </c>
      <c r="BG418" s="726">
        <f>+IF(BF418=0,0,BF418/BF407*100)</f>
        <v>82.426131884738723</v>
      </c>
      <c r="BH418" s="770">
        <f>BH419+BH420-BH421-BH422</f>
        <v>28570.176347616405</v>
      </c>
      <c r="BI418" s="726">
        <f>+IF(BH418=0,0,BH418/BH407*100)</f>
        <v>104.72177550896988</v>
      </c>
      <c r="BJ418" s="770">
        <f t="shared" ref="BJ418:BJ434" si="402">+AZ418+BH418</f>
        <v>56432.703031267003</v>
      </c>
      <c r="BK418" s="726">
        <f>+IF(BJ418=0,0,BJ418/BJ407*100)</f>
        <v>92.60188815071767</v>
      </c>
      <c r="BL418" s="770">
        <f>BL419+BL420-BL421-BL422</f>
        <v>7454.0438324235993</v>
      </c>
      <c r="BM418" s="726">
        <f>+IF(BL418=0,0,BL418/BL407*100)</f>
        <v>102.47843900346727</v>
      </c>
      <c r="BN418" s="770">
        <f>BN419+BN420-BN421-BN422</f>
        <v>6894.9882051824006</v>
      </c>
      <c r="BO418" s="726">
        <f>+IF(BN418=0,0,BN418/BN407*100)</f>
        <v>111.74692788393806</v>
      </c>
      <c r="BP418" s="770">
        <f>BP419+BP420-BP421-BP422</f>
        <v>9095.544394919998</v>
      </c>
      <c r="BQ418" s="726">
        <f>+IF(BP418=0,0,BP418/BP407*100)</f>
        <v>79.403548670379678</v>
      </c>
      <c r="BR418" s="770">
        <f>BR419+BR420-BR421-BR422</f>
        <v>23444.576432525995</v>
      </c>
      <c r="BS418" s="726">
        <f>+IF(BR418=0,0,BR418/BR407*100)</f>
        <v>94.159527526007963</v>
      </c>
      <c r="BT418" s="770">
        <f>BT419+BT420-BT421-BT422</f>
        <v>8876.0308607231018</v>
      </c>
      <c r="BU418" s="726">
        <f>+IF(BT418=0,0,BT418/BT407*100)</f>
        <v>89.28516663791298</v>
      </c>
      <c r="BV418" s="770">
        <f>BV419+BV420-BV421-BV422</f>
        <v>7929.5443782471984</v>
      </c>
      <c r="BW418" s="726">
        <f>+IF(BV418=0,0,BV418/BV407*100)</f>
        <v>74.631179260949907</v>
      </c>
      <c r="BX418" s="770">
        <f>BX419+BX420-BX421-BX422</f>
        <v>11039.349703839101</v>
      </c>
      <c r="BY418" s="726">
        <f>+IF(BX418=0,0,BX418/BX407*100)</f>
        <v>110.78223056714258</v>
      </c>
      <c r="BZ418" s="770">
        <f>BZ419+BZ420-BZ421-BZ422</f>
        <v>27844.924942809397</v>
      </c>
      <c r="CA418" s="726">
        <f>+IF(BZ418=0,0,BZ418/BZ407*100)</f>
        <v>91.201836976169844</v>
      </c>
      <c r="CB418" s="770">
        <f t="shared" ref="CB418:CB434" si="403">+BR418+BZ418</f>
        <v>51289.501375335392</v>
      </c>
      <c r="CC418" s="726">
        <f>+IF(CB418=0,0,CB418/CB407*100)</f>
        <v>92.530414449074925</v>
      </c>
      <c r="CE418" s="770">
        <f t="shared" si="394"/>
        <v>164960.2401775287</v>
      </c>
      <c r="CF418" s="726">
        <f>+IF(CE418=0,0,CE418/CE407*100)</f>
        <v>89.308872397709692</v>
      </c>
      <c r="CG418" s="770">
        <f>CG419+CG420-CG421-CG422</f>
        <v>12010.237380871398</v>
      </c>
      <c r="CH418" s="726">
        <f>+IF(CG418=0,0,CG418/CG407*100)</f>
        <v>92.500459870281944</v>
      </c>
      <c r="CI418" s="770">
        <f>CI419+CI420-CI421-CI422</f>
        <v>8450.1220229516002</v>
      </c>
      <c r="CJ418" s="726">
        <f>+IF(CI418=0,0,CI418/CI407*100)</f>
        <v>66.391276738426583</v>
      </c>
      <c r="CK418" s="770">
        <f>CK419+CK420-CK421-CK422</f>
        <v>13533.7140491515</v>
      </c>
      <c r="CL418" s="726">
        <f>+IF(CK418=0,0,CK418/CK407*100)</f>
        <v>107.42457427137796</v>
      </c>
      <c r="CM418" s="770">
        <f>CM419+CM420-CM421-CM422</f>
        <v>33994.073452974502</v>
      </c>
      <c r="CN418" s="726">
        <f>+IF(CM418=0,0,CM418/CM407*100)</f>
        <v>88.73402719658479</v>
      </c>
      <c r="CO418" s="770">
        <f>CO419+CO420-CO421-CO422</f>
        <v>8579.1481267120016</v>
      </c>
      <c r="CP418" s="726">
        <f>+IF(CO418=0,0,CO418/CO407*100)</f>
        <v>70.576138901962608</v>
      </c>
      <c r="CQ418" s="770">
        <f>CQ419+CQ420-CQ421-CQ422</f>
        <v>15121.470740282601</v>
      </c>
      <c r="CR418" s="726">
        <f>+IF(CQ418=0,0,CQ418/CQ407*100)</f>
        <v>126.10519598383256</v>
      </c>
      <c r="CS418" s="770">
        <f>CS419+CS420-CS421-CS422</f>
        <v>11002.636586932496</v>
      </c>
      <c r="CT418" s="726">
        <f>+IF(CS418=0,0,CS418/CS407*100)</f>
        <v>74.755016537583202</v>
      </c>
      <c r="CU418" s="770">
        <f>CU419+CU420-CU421-CU422</f>
        <v>34703.255453927093</v>
      </c>
      <c r="CV418" s="726">
        <f>+IF(CU418=0,0,CU418/CU407*100)</f>
        <v>89.291125243362202</v>
      </c>
      <c r="CW418" s="770">
        <f t="shared" ref="CW418:CW434" si="404">+CM418+CU418</f>
        <v>68697.328906901588</v>
      </c>
      <c r="CX418" s="726">
        <f>+IF(CW418=0,0,CW418/CW407*100)</f>
        <v>89.014580155623904</v>
      </c>
      <c r="CY418" s="770">
        <f>CY419+CY420-CY421-CY422</f>
        <v>8558.4842097368</v>
      </c>
      <c r="CZ418" s="726">
        <f>+IF(CY418=0,0,CY418/CY407*100)</f>
        <v>55.727721750468341</v>
      </c>
      <c r="DA418" s="770">
        <f>DA419+DA420-DA421-DA422</f>
        <v>18023.922121998901</v>
      </c>
      <c r="DB418" s="726">
        <f>+IF(DA418=0,0,DA418/DA407*100)</f>
        <v>104.22212805751208</v>
      </c>
      <c r="DC418" s="770">
        <f>DC419+DC420-DC421-DC422</f>
        <v>17451.946630586499</v>
      </c>
      <c r="DD418" s="726">
        <f>+IF(DC418=0,0,DC418/DC407*100)</f>
        <v>103.04653232142225</v>
      </c>
      <c r="DE418" s="770">
        <f>DE419+DE420-DE421-DE422</f>
        <v>44034.352962322198</v>
      </c>
      <c r="DF418" s="726">
        <f>+IF(DE418=0,0,DE418/DE407*100)</f>
        <v>88.801456239786617</v>
      </c>
      <c r="DG418" s="770">
        <f>DG419+DG420-DG421-DG422</f>
        <v>17906.799377818908</v>
      </c>
      <c r="DH418" s="726">
        <f>+IF(DG418=0,0,DG418/DG407*100)</f>
        <v>90.717831176401859</v>
      </c>
      <c r="DI418" s="770">
        <f>DI419+DI420-DI421-DI422</f>
        <v>17501.598261232237</v>
      </c>
      <c r="DJ418" s="726">
        <f>+IF(DI418=0,0,DI418/DI407*100)</f>
        <v>86.97318041436661</v>
      </c>
      <c r="DK418" s="770">
        <f>DK419+DK420-DK421-DK422</f>
        <v>16820.160669253783</v>
      </c>
      <c r="DL418" s="726">
        <f>+IF(DK418=0,0,DK418/DK407*100)</f>
        <v>93.017550294940094</v>
      </c>
      <c r="DM418" s="770">
        <f>DM419+DM420-DM421-DM422</f>
        <v>52228.558308304928</v>
      </c>
      <c r="DN418" s="726">
        <f>+IF(DM418=0,0,DM418/DM407*100)</f>
        <v>90.135065499290363</v>
      </c>
      <c r="DO418" s="770">
        <f t="shared" ref="DO418:DO434" si="405">+DE418+DM418</f>
        <v>96262.911270627126</v>
      </c>
      <c r="DP418" s="726">
        <f>+IF(DO418=0,0,DO418/DO407*100)</f>
        <v>89.520084602035212</v>
      </c>
      <c r="DR418" s="770">
        <f t="shared" si="397"/>
        <v>209242.89461593746</v>
      </c>
      <c r="DS418" s="726">
        <f>+IF(DR418=0,0,DR418/DR407*100)</f>
        <v>88.119529375467678</v>
      </c>
      <c r="DT418" s="770">
        <f>DT419+DT420-DT421-DT422</f>
        <v>17068.345820898372</v>
      </c>
      <c r="DU418" s="726">
        <f>+IF(DT418=0,0,DT418/DT407*100)</f>
        <v>88.281080349324526</v>
      </c>
      <c r="DV418" s="770">
        <f>DV419+DV420-DV421-DV422</f>
        <v>17005.49443829916</v>
      </c>
      <c r="DW418" s="726">
        <f>+IF(DV418=0,0,DV418/DV407*100)</f>
        <v>87.983696471407953</v>
      </c>
      <c r="DX418" s="770">
        <f>DX419+DX420-DX421-DX422</f>
        <v>17198.151885512234</v>
      </c>
      <c r="DY418" s="726">
        <f>+IF(DX418=0,0,DX418/DX407*100)</f>
        <v>88.644885138205325</v>
      </c>
      <c r="DZ418" s="770">
        <f>DZ419+DZ420-DZ421-DZ422</f>
        <v>51271.992144709766</v>
      </c>
      <c r="EA418" s="726">
        <f>+IF(DZ418=0,0,DZ418/DZ407*100)</f>
        <v>88.303648899176196</v>
      </c>
      <c r="EB418" s="770">
        <f>EB419+EB420-EB421-EB422</f>
        <v>17075.118546719194</v>
      </c>
      <c r="EC418" s="726">
        <f>+IF(EB418=0,0,EB418/EB407*100)</f>
        <v>88.295641512445329</v>
      </c>
      <c r="ED418" s="770">
        <f>ED419+ED420-ED421-ED422</f>
        <v>16955.248343829928</v>
      </c>
      <c r="EE418" s="726">
        <f>+IF(ED418=0,0,ED418/ED407*100)</f>
        <v>88.221776053757608</v>
      </c>
      <c r="EF418" s="770">
        <f>EF419+EF420-EF421-EF422</f>
        <v>16990.356353711541</v>
      </c>
      <c r="EG418" s="726">
        <f>+IF(EF418=0,0,EF418/EF407*100)</f>
        <v>88.639785128445652</v>
      </c>
      <c r="EH418" s="770">
        <f>EH419+EH420-EH421-EH422</f>
        <v>51020.723244260662</v>
      </c>
      <c r="EI418" s="726">
        <f>+IF(EH418=0,0,EH418/EH407*100)</f>
        <v>88.385322878263764</v>
      </c>
      <c r="EJ418" s="770">
        <f t="shared" ref="EJ418:EJ434" si="406">+DZ418+EH418</f>
        <v>102292.71538897042</v>
      </c>
      <c r="EK418" s="726">
        <f>+IF(EJ418=0,0,EJ418/EJ407*100)</f>
        <v>88.344366701258863</v>
      </c>
      <c r="EL418" s="770">
        <f>EL419+EL420-EL421-EL422</f>
        <v>18114.656263287485</v>
      </c>
      <c r="EM418" s="726">
        <f>+IF(EL418=0,0,EL418/EL407*100)</f>
        <v>87.884074560311689</v>
      </c>
      <c r="EN418" s="770">
        <f>EN419+EN420-EN421-EN422</f>
        <v>17860.498828754226</v>
      </c>
      <c r="EO418" s="726">
        <f>+IF(EN418=0,0,EN418/EN407*100)</f>
        <v>87.592735794571354</v>
      </c>
      <c r="EP418" s="770">
        <f>EP419+EP420-EP421-EP422</f>
        <v>17933.245072452137</v>
      </c>
      <c r="EQ418" s="726">
        <f>+IF(EP418=0,0,EP418/EP407*100)</f>
        <v>87.962790919507071</v>
      </c>
      <c r="ER418" s="770">
        <f>ER419+ER420-ER421-ER422</f>
        <v>53908.40016449384</v>
      </c>
      <c r="ES418" s="726">
        <f>+IF(ER418=0,0,ER418/ER407*100)</f>
        <v>87.81344875702942</v>
      </c>
      <c r="ET418" s="770">
        <f>ET419+ET420-ET421-ET422</f>
        <v>17858.512047594413</v>
      </c>
      <c r="EU418" s="726">
        <f>+IF(ET418=0,0,ET418/ET407*100)</f>
        <v>88.039660446284358</v>
      </c>
      <c r="EV418" s="770">
        <f>EV419+EV420-EV421-EV422</f>
        <v>17506.503521631537</v>
      </c>
      <c r="EW418" s="726">
        <f>+IF(EV418=0,0,EV418/EV407*100)</f>
        <v>87.852694747448226</v>
      </c>
      <c r="EX418" s="770">
        <f>EX419+EX420-EX421-EX422</f>
        <v>17676.763493247257</v>
      </c>
      <c r="EY418" s="726">
        <f>+IF(EX418=0,0,EX418/EX407*100)</f>
        <v>88.104275042566911</v>
      </c>
      <c r="EZ418" s="770">
        <f>EZ419+EZ420-EZ421-EZ422</f>
        <v>53041.779062473208</v>
      </c>
      <c r="FA418" s="726">
        <f>+IF(EZ418=0,0,EZ418/EZ407*100)</f>
        <v>87.999357064831642</v>
      </c>
      <c r="FB418" s="770">
        <f t="shared" ref="FB418:FB434" si="407">+ER418+EZ418</f>
        <v>106950.17922696704</v>
      </c>
      <c r="FC418" s="726">
        <f>+IF(FB418=0,0,FB418/FB407*100)</f>
        <v>87.905551415658621</v>
      </c>
      <c r="FD418" s="770">
        <f>FD419+FD420-FD421-FD422</f>
        <v>173243.65214731792</v>
      </c>
      <c r="FE418" s="726">
        <f>+IF(FD418=0,0,FD418/FD407*100)</f>
        <v>86.894416879966897</v>
      </c>
      <c r="FF418" s="770">
        <f>FF419+FF420-FF421-FF422</f>
        <v>170467.31975501491</v>
      </c>
      <c r="FG418" s="726">
        <f>+IF(FF418=0,0,FF418/FF407*100)</f>
        <v>86.857592615140007</v>
      </c>
      <c r="FH418" s="770">
        <f>FH419+FH420-FH421-FH422</f>
        <v>147869.80444702049</v>
      </c>
      <c r="FI418" s="726">
        <f>+IF(FH418=0,0,FH418/FH407*100)</f>
        <v>88.542855369680083</v>
      </c>
      <c r="FJ418" s="770">
        <f>FJ419+FJ420-FJ421-FJ422</f>
        <v>203764.76444876817</v>
      </c>
      <c r="FK418" s="726">
        <f>+IF(FJ418=0,0,FJ418/FJ407*100)</f>
        <v>85.39569899074236</v>
      </c>
    </row>
    <row r="419" spans="2:167" s="648" customFormat="1" ht="13.5" customHeight="1">
      <c r="B419" s="771"/>
      <c r="C419" s="769"/>
      <c r="D419" s="731" t="s">
        <v>4842</v>
      </c>
      <c r="E419" s="770">
        <f>+G419</f>
        <v>3884.3670169999996</v>
      </c>
      <c r="F419" s="726">
        <f>+IF(E419=0,0,E419/E407*100)</f>
        <v>4.3224064520593775</v>
      </c>
      <c r="G419" s="770">
        <v>3884.3670169999996</v>
      </c>
      <c r="H419" s="726">
        <f>+IF(G419=0,0,G419/G407*100)</f>
        <v>69.010271250585447</v>
      </c>
      <c r="I419" s="770">
        <v>2212.3603600000001</v>
      </c>
      <c r="J419" s="726">
        <f>+IF(I419=0,0,I419/I407*100)</f>
        <v>32.409005091127554</v>
      </c>
      <c r="K419" s="770">
        <v>1332.570919</v>
      </c>
      <c r="L419" s="726">
        <f>+IF(K419=0,0,K419/K407*100)</f>
        <v>16.485886807701377</v>
      </c>
      <c r="M419" s="770">
        <f>+G419+I419+K419</f>
        <v>7429.298295999999</v>
      </c>
      <c r="N419" s="726">
        <f>+IF(M419=0,0,M419/M407*100)</f>
        <v>36.173151210965997</v>
      </c>
      <c r="O419" s="770">
        <v>1341.9422611215998</v>
      </c>
      <c r="P419" s="726">
        <f>+IF(O419=0,0,O419/O407*100)</f>
        <v>69.606488709557894</v>
      </c>
      <c r="Q419" s="770">
        <v>2492.471239</v>
      </c>
      <c r="R419" s="726">
        <f>+IF(Q419=0,0,Q419/Q407*100)</f>
        <v>56.12719393630352</v>
      </c>
      <c r="S419" s="770">
        <v>2203.912914</v>
      </c>
      <c r="T419" s="726">
        <f>+IF(S419=0,0,S419/S407*100)</f>
        <v>31.715224793067641</v>
      </c>
      <c r="U419" s="770">
        <f>+O419+Q419+S419</f>
        <v>6038.3264141216005</v>
      </c>
      <c r="V419" s="726">
        <f>+IF(U419=0,0,U419/U407*100)</f>
        <v>45.340533249445016</v>
      </c>
      <c r="W419" s="770">
        <f t="shared" si="400"/>
        <v>13467.624710121599</v>
      </c>
      <c r="X419" s="726">
        <f>+IF(W419=0,0,W419/W407*100)</f>
        <v>39.779279745952167</v>
      </c>
      <c r="Y419" s="770">
        <v>1606.9186400000001</v>
      </c>
      <c r="Z419" s="726">
        <f>+IF(Y419=0,0,Y419/Y407*100)</f>
        <v>20.464646642102419</v>
      </c>
      <c r="AA419" s="770">
        <v>1598.7568919999999</v>
      </c>
      <c r="AB419" s="726">
        <f>+IF(AA419=0,0,AA419/AA407*100)</f>
        <v>16.949674609776576</v>
      </c>
      <c r="AC419" s="770">
        <v>1529.9933169999999</v>
      </c>
      <c r="AD419" s="726">
        <f>+IF(AC419=0,0,AC419/AC407*100)</f>
        <v>14.731686009969374</v>
      </c>
      <c r="AE419" s="770">
        <f>+Y419+AA419+AC419</f>
        <v>4735.6688489999997</v>
      </c>
      <c r="AF419" s="726">
        <f>+IF(AE419=0,0,AE419/AE407*100)</f>
        <v>17.114643005246926</v>
      </c>
      <c r="AG419" s="770">
        <v>1576.5799980000002</v>
      </c>
      <c r="AH419" s="726">
        <f>+IF(AG419=0,0,AG419/AG407*100)</f>
        <v>15.813785636340979</v>
      </c>
      <c r="AI419" s="770">
        <v>1695.0653110000001</v>
      </c>
      <c r="AJ419" s="726">
        <f>+IF(AI419=0,0,AI419/AI407*100)</f>
        <v>18.351999116146345</v>
      </c>
      <c r="AK419" s="770">
        <v>2259.5761270000003</v>
      </c>
      <c r="AL419" s="726">
        <f>+IF(AK419=0,0,AK419/AK407*100)</f>
        <v>24.739090017830989</v>
      </c>
      <c r="AM419" s="770">
        <f>+AG419+AI419+AK419</f>
        <v>5531.2214360000007</v>
      </c>
      <c r="AN419" s="726">
        <f>+IF(AM419=0,0,AM419/AM407*100)</f>
        <v>19.517579609423457</v>
      </c>
      <c r="AO419" s="770">
        <f t="shared" si="401"/>
        <v>10266.890285000001</v>
      </c>
      <c r="AP419" s="726">
        <f>+IF(AO419=0,0,AO419/AO407*100)</f>
        <v>18.330470889825321</v>
      </c>
      <c r="AQ419" s="651"/>
      <c r="AR419" s="770">
        <v>2362.2934059999998</v>
      </c>
      <c r="AS419" s="726">
        <f>+IF(AR419=0,0,AR419/AR407*100)</f>
        <v>2.029965949932651</v>
      </c>
      <c r="AT419" s="770">
        <v>2362.2934059999998</v>
      </c>
      <c r="AU419" s="726">
        <f>+IF(AT419=0,0,AT419/AT407*100)</f>
        <v>22.472355608046229</v>
      </c>
      <c r="AV419" s="770">
        <v>2204.8492019999999</v>
      </c>
      <c r="AW419" s="726">
        <f>+IF(AV419=0,0,AV419/AV407*100)</f>
        <v>20.129317352938596</v>
      </c>
      <c r="AX419" s="770">
        <v>2308.4157150000001</v>
      </c>
      <c r="AY419" s="726">
        <f>+IF(AX419=0,0,AX419/AX407*100)</f>
        <v>18.931062561156928</v>
      </c>
      <c r="AZ419" s="770">
        <f>+AT419+AV419+AX419</f>
        <v>6875.5583230000002</v>
      </c>
      <c r="BA419" s="726">
        <f>+IF(AZ419=0,0,AZ419/AZ407*100)</f>
        <v>20.426969348043706</v>
      </c>
      <c r="BB419" s="770">
        <v>2295.2018680000001</v>
      </c>
      <c r="BC419" s="726">
        <f>+IF(BB419=0,0,BB419/BB407*100)</f>
        <v>21.061639449464987</v>
      </c>
      <c r="BD419" s="770">
        <v>2111.1870429999999</v>
      </c>
      <c r="BE419" s="726">
        <f>+IF(BD419=0,0,BD419/BD407*100)</f>
        <v>26.766118866671796</v>
      </c>
      <c r="BF419" s="770">
        <v>2505.2671599999999</v>
      </c>
      <c r="BG419" s="726">
        <f>+IF(BF419=0,0,BF419/BF407*100)</f>
        <v>29.484480631597155</v>
      </c>
      <c r="BH419" s="770">
        <f>+BB419+BD419+BF419</f>
        <v>6911.6560709999994</v>
      </c>
      <c r="BI419" s="726">
        <f>+IF(BH419=0,0,BH419/BH407*100)</f>
        <v>25.334141681728088</v>
      </c>
      <c r="BJ419" s="770">
        <f t="shared" si="402"/>
        <v>13787.214393999999</v>
      </c>
      <c r="BK419" s="726">
        <f>+IF(BJ419=0,0,BJ419/BJ407*100)</f>
        <v>22.623798199348599</v>
      </c>
      <c r="BL419" s="770">
        <v>2824.4046020000001</v>
      </c>
      <c r="BM419" s="726">
        <f>+IF(BL419=0,0,BL419/BL407*100)</f>
        <v>38.830007071887707</v>
      </c>
      <c r="BN419" s="770">
        <v>3372.8246650000001</v>
      </c>
      <c r="BO419" s="726">
        <f>+IF(BN419=0,0,BN419/BN407*100)</f>
        <v>54.66329794757813</v>
      </c>
      <c r="BP419" s="770">
        <v>3006.151445</v>
      </c>
      <c r="BQ419" s="726">
        <f>+IF(BP419=0,0,BP419/BP407*100)</f>
        <v>26.243519047293841</v>
      </c>
      <c r="BR419" s="770">
        <f>+BL419+BN419+BP419</f>
        <v>9203.3807120000001</v>
      </c>
      <c r="BS419" s="726">
        <f>+IF(BR419=0,0,BR419/BR407*100)</f>
        <v>36.963174915014918</v>
      </c>
      <c r="BT419" s="770">
        <v>2972.6027183278998</v>
      </c>
      <c r="BU419" s="726">
        <f>+IF(BT419=0,0,BT419/BT407*100)</f>
        <v>29.901803319394677</v>
      </c>
      <c r="BV419" s="770">
        <v>3635.8268080259995</v>
      </c>
      <c r="BW419" s="726">
        <f>+IF(BV419=0,0,BV419/BV407*100)</f>
        <v>34.219625911411562</v>
      </c>
      <c r="BX419" s="770">
        <v>2659.6815246284</v>
      </c>
      <c r="BY419" s="726">
        <f>+IF(BX419=0,0,BX419/BX407*100)</f>
        <v>26.690471794193211</v>
      </c>
      <c r="BZ419" s="770">
        <f>+BT419+BV419+BX419</f>
        <v>9268.1110509822993</v>
      </c>
      <c r="CA419" s="726">
        <f>+IF(BZ419=0,0,BZ419/BZ407*100)</f>
        <v>30.356294904181663</v>
      </c>
      <c r="CB419" s="770">
        <f t="shared" si="403"/>
        <v>18471.491762982299</v>
      </c>
      <c r="CC419" s="726">
        <f>+IF(CB419=0,0,CB419/CB407*100)</f>
        <v>33.324067157793642</v>
      </c>
      <c r="CE419" s="770">
        <f>+CG419</f>
        <v>3028.5475495084997</v>
      </c>
      <c r="CF419" s="726">
        <f>+IF(CE419=0,0,CE419/CE407*100)</f>
        <v>1.6396445977428682</v>
      </c>
      <c r="CG419" s="770">
        <v>3028.5475495084997</v>
      </c>
      <c r="CH419" s="726">
        <f>+IF(CG419=0,0,CG419/CG407*100)</f>
        <v>23.325270948826667</v>
      </c>
      <c r="CI419" s="770">
        <v>2230.0076451899999</v>
      </c>
      <c r="CJ419" s="726">
        <f>+IF(CI419=0,0,CI419/CI407*100)</f>
        <v>17.520818551316236</v>
      </c>
      <c r="CK419" s="770">
        <v>1478.2977363354998</v>
      </c>
      <c r="CL419" s="726">
        <f>+IF(CK419=0,0,CK419/CK407*100)</f>
        <v>11.734066819753679</v>
      </c>
      <c r="CM419" s="770">
        <f>+CG419+CI419+CK419</f>
        <v>6736.852931034</v>
      </c>
      <c r="CN419" s="726">
        <f>+IF(CM419=0,0,CM419/CM407*100)</f>
        <v>17.585067939230921</v>
      </c>
      <c r="CO419" s="770">
        <v>1610.8307388360001</v>
      </c>
      <c r="CP419" s="726">
        <f>+IF(CO419=0,0,CO419/CO407*100)</f>
        <v>13.251457171798636</v>
      </c>
      <c r="CQ419" s="770">
        <v>1621.6946600736001</v>
      </c>
      <c r="CR419" s="726">
        <f>+IF(CQ419=0,0,CQ419/CQ407*100)</f>
        <v>13.524089451810436</v>
      </c>
      <c r="CS419" s="770">
        <v>2076.8601449769999</v>
      </c>
      <c r="CT419" s="726">
        <f>+IF(CS419=0,0,CS419/CS407*100)</f>
        <v>14.110773654779768</v>
      </c>
      <c r="CU419" s="770">
        <f>+CO419+CQ419+CS419</f>
        <v>5309.3855438865994</v>
      </c>
      <c r="CV419" s="726">
        <f>+IF(CU419=0,0,CU419/CU407*100)</f>
        <v>13.66099529751256</v>
      </c>
      <c r="CW419" s="770">
        <f t="shared" si="404"/>
        <v>12046.238474920599</v>
      </c>
      <c r="CX419" s="726">
        <f>+IF(CW419=0,0,CW419/CW407*100)</f>
        <v>15.608916348883747</v>
      </c>
      <c r="CY419" s="770">
        <v>3427.5964990450002</v>
      </c>
      <c r="CZ419" s="726">
        <f>+IF(CY419=0,0,CY419/CY407*100)</f>
        <v>22.318454914521997</v>
      </c>
      <c r="DA419" s="770">
        <v>3766.4814708695003</v>
      </c>
      <c r="DB419" s="726">
        <f>+IF(DA419=0,0,DA419/DA407*100)</f>
        <v>21.77942800274775</v>
      </c>
      <c r="DC419" s="770">
        <v>3225.9887905976002</v>
      </c>
      <c r="DD419" s="726">
        <f>+IF(DC419=0,0,DC419/DC407*100)</f>
        <v>19.048130573368006</v>
      </c>
      <c r="DE419" s="770">
        <f>+CY419+DA419+DC419</f>
        <v>10420.066760512102</v>
      </c>
      <c r="DF419" s="726">
        <f>+IF(DE419=0,0,DE419/DE407*100)</f>
        <v>21.013527852697507</v>
      </c>
      <c r="DG419" s="770">
        <v>3265.2056566904998</v>
      </c>
      <c r="DH419" s="726">
        <f>+IF(DG419=0,0,DG419/DG407*100)</f>
        <v>16.54189390689206</v>
      </c>
      <c r="DI419" s="770">
        <v>2978.9273661195753</v>
      </c>
      <c r="DJ419" s="726">
        <f>+IF(DI419=0,0,DI419/DI407*100)</f>
        <v>14.803607269898</v>
      </c>
      <c r="DK419" s="770">
        <v>4817.908471185262</v>
      </c>
      <c r="DL419" s="726">
        <f>+IF(DK419=0,0,DK419/DK407*100)</f>
        <v>26.643624418765732</v>
      </c>
      <c r="DM419" s="770">
        <f>+DG419+DI419+DK419</f>
        <v>11062.041493995337</v>
      </c>
      <c r="DN419" s="726">
        <f>+IF(DM419=0,0,DM419/DM407*100)</f>
        <v>19.090663554819795</v>
      </c>
      <c r="DO419" s="770">
        <f t="shared" si="405"/>
        <v>21482.108254507439</v>
      </c>
      <c r="DP419" s="726">
        <f>+IF(DO419=0,0,DO419/DO407*100)</f>
        <v>19.977373663332969</v>
      </c>
      <c r="DR419" s="770">
        <f>+DT419</f>
        <v>5410.2100481931102</v>
      </c>
      <c r="DS419" s="726">
        <f>+IF(DR419=0,0,DR419/DR407*100)</f>
        <v>2.2784294020796381</v>
      </c>
      <c r="DT419" s="770">
        <v>5410.2100481931102</v>
      </c>
      <c r="DU419" s="726">
        <f>+IF(DT419=0,0,DT419/DT407*100)</f>
        <v>27.982746130352304</v>
      </c>
      <c r="DV419" s="770">
        <v>6300.3728733139415</v>
      </c>
      <c r="DW419" s="726">
        <f>+IF(DV419=0,0,DV419/DV407*100)</f>
        <v>32.597117158434628</v>
      </c>
      <c r="DX419" s="770">
        <v>7220.4645061360243</v>
      </c>
      <c r="DY419" s="726">
        <f>+IF(DX419=0,0,DX419/DX407*100)</f>
        <v>37.216629499016243</v>
      </c>
      <c r="DZ419" s="770">
        <f>+DT419+DV419+DX419</f>
        <v>18931.047427643076</v>
      </c>
      <c r="EA419" s="726">
        <f>+IF(DZ419=0,0,DZ419/DZ407*100)</f>
        <v>32.604166435080295</v>
      </c>
      <c r="EB419" s="770">
        <v>8168.9158443292436</v>
      </c>
      <c r="EC419" s="726">
        <f>+IF(EB419=0,0,EB419/EB407*100)</f>
        <v>42.241561191082674</v>
      </c>
      <c r="ED419" s="770">
        <v>9090.9392029056835</v>
      </c>
      <c r="EE419" s="726">
        <f>+IF(ED419=0,0,ED419/ED407*100)</f>
        <v>47.3020970388162</v>
      </c>
      <c r="EF419" s="770">
        <v>10008.847454627707</v>
      </c>
      <c r="EG419" s="726">
        <f>+IF(EF419=0,0,EF419/EF407*100)</f>
        <v>52.216802831671352</v>
      </c>
      <c r="EH419" s="770">
        <f>+EB419+ED419+EF419</f>
        <v>27268.702501862634</v>
      </c>
      <c r="EI419" s="726">
        <f>+IF(EH419=0,0,EH419/EH407*100)</f>
        <v>47.238708545151141</v>
      </c>
      <c r="EJ419" s="770">
        <f t="shared" si="406"/>
        <v>46199.749929505706</v>
      </c>
      <c r="EK419" s="726">
        <f>+IF(EJ419=0,0,EJ419/EJ407*100)</f>
        <v>39.900081191106899</v>
      </c>
      <c r="EL419" s="770">
        <v>10965.676726769812</v>
      </c>
      <c r="EM419" s="726">
        <f>+IF(EL419=0,0,EL419/EL407*100)</f>
        <v>53.200476843319201</v>
      </c>
      <c r="EN419" s="770">
        <v>11863.932846284784</v>
      </c>
      <c r="EO419" s="726">
        <f>+IF(EN419=0,0,EN419/EN407*100)</f>
        <v>58.183948010238417</v>
      </c>
      <c r="EP419" s="770">
        <v>12763.512415671314</v>
      </c>
      <c r="EQ419" s="726">
        <f>+IF(EP419=0,0,EP419/EP407*100)</f>
        <v>62.605187710442188</v>
      </c>
      <c r="ER419" s="770">
        <f>+EL419+EN419+EP419</f>
        <v>35593.121988725907</v>
      </c>
      <c r="ES419" s="726">
        <f>+IF(ER419=0,0,ER419/ER407*100)</f>
        <v>57.978993706407387</v>
      </c>
      <c r="ET419" s="770">
        <v>13673.54396039162</v>
      </c>
      <c r="EU419" s="726">
        <f>+IF(ET419=0,0,ET419/ET407*100)</f>
        <v>67.408424854319108</v>
      </c>
      <c r="EV419" s="770">
        <v>14549.525082708065</v>
      </c>
      <c r="EW419" s="726">
        <f>+IF(EV419=0,0,EV419/EV407*100)</f>
        <v>73.013722256537065</v>
      </c>
      <c r="EX419" s="770">
        <v>15503.79907218988</v>
      </c>
      <c r="EY419" s="726">
        <f>+IF(EX419=0,0,EX419/EX407*100)</f>
        <v>77.273816453035721</v>
      </c>
      <c r="EZ419" s="770">
        <f>+ET419+EV419+EX419</f>
        <v>43726.868115289566</v>
      </c>
      <c r="FA419" s="726">
        <f>+IF(EZ419=0,0,EZ419/EZ407*100)</f>
        <v>72.545384951587423</v>
      </c>
      <c r="FB419" s="770">
        <f t="shared" si="407"/>
        <v>79319.99010401548</v>
      </c>
      <c r="FC419" s="726">
        <f>+IF(FB419=0,0,FB419/FB407*100)</f>
        <v>65.195472497347026</v>
      </c>
      <c r="FD419" s="770">
        <v>16573.787505455843</v>
      </c>
      <c r="FE419" s="726">
        <f>+IF(FD419=0,0,FD419/FD407*100)</f>
        <v>8.3129718343412478</v>
      </c>
      <c r="FF419" s="770">
        <v>5530.1361079662747</v>
      </c>
      <c r="FG419" s="726">
        <f>+IF(FF419=0,0,FF419/FF407*100)</f>
        <v>2.8177501110612719</v>
      </c>
      <c r="FH419" s="770">
        <v>5533.5771347022701</v>
      </c>
      <c r="FI419" s="726">
        <f>+IF(FH419=0,0,FH419/FH407*100)</f>
        <v>3.3134467293520804</v>
      </c>
      <c r="FJ419" s="770">
        <v>5537.0053217862651</v>
      </c>
      <c r="FK419" s="726">
        <f>+IF(FJ419=0,0,FJ419/FJ407*100)</f>
        <v>2.3205014912589661</v>
      </c>
    </row>
    <row r="420" spans="2:167" s="648" customFormat="1" ht="13.5" customHeight="1">
      <c r="B420" s="771"/>
      <c r="C420" s="769"/>
      <c r="D420" s="771" t="s">
        <v>4843</v>
      </c>
      <c r="E420" s="772">
        <f>+W420+AO420</f>
        <v>82816.284212647413</v>
      </c>
      <c r="F420" s="737">
        <f>+IF(E420=0,0,E420/E407*100)</f>
        <v>92.155463077944887</v>
      </c>
      <c r="G420" s="772">
        <v>4863.0269431806873</v>
      </c>
      <c r="H420" s="737">
        <f>+IF(G420=0,0,G420/G407*100)</f>
        <v>86.397296388073173</v>
      </c>
      <c r="I420" s="772">
        <v>6193.602641301728</v>
      </c>
      <c r="J420" s="737">
        <f>+IF(I420=0,0,I420/I407*100)</f>
        <v>90.730471926539465</v>
      </c>
      <c r="K420" s="772">
        <v>7367.1729206460095</v>
      </c>
      <c r="L420" s="737">
        <f>+IF(K420=0,0,K420/K407*100)</f>
        <v>91.14290063727023</v>
      </c>
      <c r="M420" s="772">
        <f>+G420+I420+K420</f>
        <v>18423.802505128428</v>
      </c>
      <c r="N420" s="737">
        <f>+IF(M420=0,0,M420/M407*100)</f>
        <v>89.705240972462477</v>
      </c>
      <c r="O420" s="772">
        <v>3208.5983464734318</v>
      </c>
      <c r="P420" s="737">
        <f>+IF(O420=0,0,O420/O407*100)</f>
        <v>166.42986143877854</v>
      </c>
      <c r="Q420" s="772">
        <v>4972.1828250316448</v>
      </c>
      <c r="R420" s="737">
        <f>+IF(Q420=0,0,Q420/Q407*100)</f>
        <v>111.96705716824067</v>
      </c>
      <c r="S420" s="772">
        <v>6162.0850861355775</v>
      </c>
      <c r="T420" s="737">
        <f>+IF(S420=0,0,S420/S407*100)</f>
        <v>88.674970984266139</v>
      </c>
      <c r="U420" s="772">
        <f>+O420+Q420+S420</f>
        <v>14342.866257640653</v>
      </c>
      <c r="V420" s="737">
        <f>+IF(U420=0,0,U420/U407*100)</f>
        <v>107.69759033331432</v>
      </c>
      <c r="W420" s="772">
        <f t="shared" si="400"/>
        <v>32766.668762769081</v>
      </c>
      <c r="X420" s="737">
        <f>+IF(W420=0,0,W420/W407*100)</f>
        <v>96.782804029098529</v>
      </c>
      <c r="Y420" s="772">
        <v>8960.1376989102027</v>
      </c>
      <c r="Z420" s="737">
        <f>+IF(Y420=0,0,Y420/Y407*100)</f>
        <v>114.11035214127455</v>
      </c>
      <c r="AA420" s="772">
        <v>9034.5433776517821</v>
      </c>
      <c r="AB420" s="737">
        <f>+IF(AA420=0,0,AA420/AA407*100)</f>
        <v>95.782273881268452</v>
      </c>
      <c r="AC420" s="772">
        <v>7198.1693717492963</v>
      </c>
      <c r="AD420" s="737">
        <f>+IF(AC420=0,0,AC420/AC407*100)</f>
        <v>69.308257659003331</v>
      </c>
      <c r="AE420" s="772">
        <f>+Y420+AA420+AC420</f>
        <v>25192.850448311281</v>
      </c>
      <c r="AF420" s="737">
        <f>+IF(AE420=0,0,AE420/AE407*100)</f>
        <v>91.046619908499125</v>
      </c>
      <c r="AG420" s="772">
        <v>7299.8669921175078</v>
      </c>
      <c r="AH420" s="737">
        <f>+IF(AG420=0,0,AG420/AG407*100)</f>
        <v>73.220852689739289</v>
      </c>
      <c r="AI420" s="772">
        <v>9672.2751547034404</v>
      </c>
      <c r="AJ420" s="737">
        <f>+IF(AI420=0,0,AI420/AI407*100)</f>
        <v>104.71902406257298</v>
      </c>
      <c r="AK420" s="772">
        <v>7884.6228547461005</v>
      </c>
      <c r="AL420" s="737">
        <f>+IF(AK420=0,0,AK420/AK407*100)</f>
        <v>86.325214817695453</v>
      </c>
      <c r="AM420" s="772">
        <f>+AG420+AI420+AK420</f>
        <v>24856.765001567048</v>
      </c>
      <c r="AN420" s="737">
        <f>+IF(AM420=0,0,AM420/AM407*100)</f>
        <v>87.710082730236152</v>
      </c>
      <c r="AO420" s="772">
        <f t="shared" si="401"/>
        <v>50049.615449878329</v>
      </c>
      <c r="AP420" s="737">
        <f>+IF(AO420=0,0,AO420/AO407*100)</f>
        <v>89.358412682301903</v>
      </c>
      <c r="AQ420" s="651"/>
      <c r="AR420" s="772">
        <v>106215.08776422951</v>
      </c>
      <c r="AS420" s="737">
        <f>+IF(AR420=0,0,AR420/AR407*100)</f>
        <v>91.27274833128584</v>
      </c>
      <c r="AT420" s="772">
        <v>10068.333039041599</v>
      </c>
      <c r="AU420" s="737">
        <f>+IF(AT420=0,0,AT420/AT407*100)</f>
        <v>95.779448843613991</v>
      </c>
      <c r="AV420" s="772">
        <v>9920.796833758599</v>
      </c>
      <c r="AW420" s="737">
        <f>+IF(AV420=0,0,AV420/AV407*100)</f>
        <v>90.572574160450557</v>
      </c>
      <c r="AX420" s="772">
        <v>7814.0868518504012</v>
      </c>
      <c r="AY420" s="737">
        <f>+IF(AX420=0,0,AX420/AX407*100)</f>
        <v>64.082464042094657</v>
      </c>
      <c r="AZ420" s="772">
        <f>+AT420+AV420+AX420</f>
        <v>27803.2167246506</v>
      </c>
      <c r="BA420" s="737">
        <f>+IF(AZ420=0,0,AZ420/AZ407*100)</f>
        <v>82.602085406156164</v>
      </c>
      <c r="BB420" s="772">
        <v>11263.353285291301</v>
      </c>
      <c r="BC420" s="737">
        <f>+IF(BB420=0,0,BB420/BB407*100)</f>
        <v>103.35678494958087</v>
      </c>
      <c r="BD420" s="772">
        <v>10266.406019050501</v>
      </c>
      <c r="BE420" s="737">
        <f>+IF(BD420=0,0,BD420/BD407*100)</f>
        <v>130.15987605197731</v>
      </c>
      <c r="BF420" s="772">
        <v>6912.4383232746004</v>
      </c>
      <c r="BG420" s="737">
        <f>+IF(BF420=0,0,BF420/BF407*100)</f>
        <v>81.352462968340618</v>
      </c>
      <c r="BH420" s="772">
        <f>+BB420+BD420+BF420</f>
        <v>28442.197627616402</v>
      </c>
      <c r="BI420" s="737">
        <f>+IF(BH420=0,0,BH420/BH407*100)</f>
        <v>104.2526793920016</v>
      </c>
      <c r="BJ420" s="772">
        <f t="shared" si="402"/>
        <v>56245.414352267006</v>
      </c>
      <c r="BK420" s="737">
        <f>+IF(BJ420=0,0,BJ420/BJ407*100)</f>
        <v>92.294561292830963</v>
      </c>
      <c r="BL420" s="772">
        <v>7759.7024974236001</v>
      </c>
      <c r="BM420" s="737">
        <f>+IF(BL420=0,0,BL420/BL407*100)</f>
        <v>106.68064435150042</v>
      </c>
      <c r="BN420" s="772">
        <v>6290.9389848871997</v>
      </c>
      <c r="BO420" s="737">
        <f>+IF(BN420=0,0,BN420/BN407*100)</f>
        <v>101.95711495750808</v>
      </c>
      <c r="BP420" s="772">
        <v>8892.3121577774</v>
      </c>
      <c r="BQ420" s="737">
        <f>+IF(BP420=0,0,BP420/BP407*100)</f>
        <v>77.629343616490274</v>
      </c>
      <c r="BR420" s="772">
        <f>+BL420+BN420+BP420</f>
        <v>22942.953640088199</v>
      </c>
      <c r="BS420" s="737">
        <f>+IF(BR420=0,0,BR420/BR407*100)</f>
        <v>92.144879691863636</v>
      </c>
      <c r="BT420" s="772">
        <v>9466.7726760049009</v>
      </c>
      <c r="BU420" s="737">
        <f>+IF(BT420=0,0,BT420/BT407*100)</f>
        <v>95.227516573943021</v>
      </c>
      <c r="BV420" s="772">
        <v>6516.0956661501996</v>
      </c>
      <c r="BW420" s="737">
        <f>+IF(BV420=0,0,BV420/BV407*100)</f>
        <v>61.328101659410905</v>
      </c>
      <c r="BX420" s="772">
        <v>11043.8514297192</v>
      </c>
      <c r="BY420" s="737">
        <f>+IF(BX420=0,0,BX420/BX407*100)</f>
        <v>110.82740634721824</v>
      </c>
      <c r="BZ420" s="772">
        <f>+BT420+BV420+BX420</f>
        <v>27026.719771874297</v>
      </c>
      <c r="CA420" s="737">
        <f>+IF(BZ420=0,0,BZ420/BZ407*100)</f>
        <v>88.521929784250759</v>
      </c>
      <c r="CB420" s="772">
        <f t="shared" si="403"/>
        <v>49969.673411962496</v>
      </c>
      <c r="CC420" s="737">
        <f>+IF(CB420=0,0,CB420/CB407*100)</f>
        <v>90.149337909479215</v>
      </c>
      <c r="CE420" s="772">
        <f>+CW420+DO420</f>
        <v>165867.65044442978</v>
      </c>
      <c r="CF420" s="737">
        <f>+IF(CE420=0,0,CE420/CE407*100)</f>
        <v>89.800141006750422</v>
      </c>
      <c r="CG420" s="772">
        <v>11250.4740275529</v>
      </c>
      <c r="CH420" s="737">
        <f>+IF(CG420=0,0,CG420/CG407*100)</f>
        <v>86.648913614711631</v>
      </c>
      <c r="CI420" s="772">
        <v>7540.3544605151001</v>
      </c>
      <c r="CJ420" s="737">
        <f>+IF(CI420=0,0,CI420/CI407*100)</f>
        <v>59.243376407365119</v>
      </c>
      <c r="CK420" s="772">
        <v>13281.188741753002</v>
      </c>
      <c r="CL420" s="737">
        <f>+IF(CK420=0,0,CK420/CK407*100)</f>
        <v>105.42014122797897</v>
      </c>
      <c r="CM420" s="772">
        <f>+CG420+CI420+CK420</f>
        <v>32072.017229821002</v>
      </c>
      <c r="CN420" s="737">
        <f>+IF(CM420=0,0,CM420/CM407*100)</f>
        <v>83.716923570724859</v>
      </c>
      <c r="CO420" s="772">
        <v>8529.7133345111997</v>
      </c>
      <c r="CP420" s="737">
        <f>+IF(CO420=0,0,CO420/CO407*100)</f>
        <v>70.169464869829937</v>
      </c>
      <c r="CQ420" s="772">
        <v>16025.445197186</v>
      </c>
      <c r="CR420" s="737">
        <f>+IF(CQ420=0,0,CQ420/CQ407*100)</f>
        <v>133.64387247966471</v>
      </c>
      <c r="CS420" s="772">
        <v>12106.049184354499</v>
      </c>
      <c r="CT420" s="737">
        <f>+IF(CS420=0,0,CS420/CS407*100)</f>
        <v>82.251912969300761</v>
      </c>
      <c r="CU420" s="772">
        <f>+CO420+CQ420+CS420</f>
        <v>36661.207716051693</v>
      </c>
      <c r="CV420" s="737">
        <f>+IF(CU420=0,0,CU420/CU407*100)</f>
        <v>94.328916608209738</v>
      </c>
      <c r="CW420" s="772">
        <f t="shared" si="404"/>
        <v>68733.224945872702</v>
      </c>
      <c r="CX420" s="737">
        <f>+IF(CW420=0,0,CW420/CW407*100)</f>
        <v>89.061092456598416</v>
      </c>
      <c r="CY420" s="772">
        <v>8996.9634503960006</v>
      </c>
      <c r="CZ420" s="737">
        <f>+IF(CY420=0,0,CY420/CY407*100)</f>
        <v>58.582835870911879</v>
      </c>
      <c r="DA420" s="772">
        <v>17291.9801542887</v>
      </c>
      <c r="DB420" s="737">
        <f>+IF(DA420=0,0,DA420/DA407*100)</f>
        <v>99.989722426095611</v>
      </c>
      <c r="DC420" s="772">
        <v>17673.2102086794</v>
      </c>
      <c r="DD420" s="737">
        <f>+IF(DC420=0,0,DC420/DC407*100)</f>
        <v>104.35300230635465</v>
      </c>
      <c r="DE420" s="772">
        <f>+CY420+DA420+DC420</f>
        <v>43962.153813364101</v>
      </c>
      <c r="DF420" s="737">
        <f>+IF(DE420=0,0,DE420/DE407*100)</f>
        <v>88.655856517400821</v>
      </c>
      <c r="DG420" s="772">
        <v>17403.548060966343</v>
      </c>
      <c r="DH420" s="737">
        <f>+IF(DG420=0,0,DG420/DG407*100)</f>
        <v>88.168304204089637</v>
      </c>
      <c r="DI420" s="772">
        <v>19311.510676388549</v>
      </c>
      <c r="DJ420" s="737">
        <f>+IF(DI420=0,0,DI420/DI407*100)</f>
        <v>95.967435491417447</v>
      </c>
      <c r="DK420" s="772">
        <v>16457.212947838067</v>
      </c>
      <c r="DL420" s="737">
        <f>+IF(DK420=0,0,DK420/DK407*100)</f>
        <v>91.010404905839721</v>
      </c>
      <c r="DM420" s="772">
        <f>+DG420+DI420+DK420</f>
        <v>53172.271685192958</v>
      </c>
      <c r="DN420" s="737">
        <f>+IF(DM420=0,0,DM420/DM407*100)</f>
        <v>91.763708329832241</v>
      </c>
      <c r="DO420" s="772">
        <f t="shared" si="405"/>
        <v>97134.425498557059</v>
      </c>
      <c r="DP420" s="737">
        <f>+IF(DO420=0,0,DO420/DO407*100)</f>
        <v>90.330552791562852</v>
      </c>
      <c r="DR420" s="772">
        <f>+EJ420+FB420</f>
        <v>219657.27048980771</v>
      </c>
      <c r="DS420" s="737">
        <f>+IF(DR420=0,0,DR420/DR407*100)</f>
        <v>92.5053887014396</v>
      </c>
      <c r="DT420" s="772">
        <v>17900.179476349484</v>
      </c>
      <c r="DU420" s="737">
        <f>+IF(DT420=0,0,DT420/DT407*100)</f>
        <v>92.583499256506414</v>
      </c>
      <c r="DV420" s="772">
        <v>17863.328781883531</v>
      </c>
      <c r="DW420" s="737">
        <f>+IF(DV420=0,0,DV420/DV407*100)</f>
        <v>92.42199356312284</v>
      </c>
      <c r="DX420" s="772">
        <v>18079.670735990752</v>
      </c>
      <c r="DY420" s="737">
        <f>+IF(DX420=0,0,DX420/DX407*100)</f>
        <v>93.188520859532943</v>
      </c>
      <c r="DZ420" s="772">
        <f>+DT420+DV420+DX420</f>
        <v>53843.178994223766</v>
      </c>
      <c r="EA420" s="737">
        <f>+IF(DZ420=0,0,DZ420/DZ407*100)</f>
        <v>92.73189854028341</v>
      </c>
      <c r="EB420" s="772">
        <v>17933.710812983889</v>
      </c>
      <c r="EC420" s="737">
        <f>+IF(EB420=0,0,EB420/EB407*100)</f>
        <v>92.735432354309296</v>
      </c>
      <c r="ED420" s="772">
        <v>17810.678485586035</v>
      </c>
      <c r="EE420" s="737">
        <f>+IF(ED420=0,0,ED420/ED407*100)</f>
        <v>92.672761663950936</v>
      </c>
      <c r="EF420" s="772">
        <v>17885.760223570127</v>
      </c>
      <c r="EG420" s="737">
        <f>+IF(EF420=0,0,EF420/EF407*100)</f>
        <v>93.311164879118508</v>
      </c>
      <c r="EH420" s="772">
        <f>+EB420+ED420+EF420</f>
        <v>53630.149522140047</v>
      </c>
      <c r="EI420" s="737">
        <f>+IF(EH420=0,0,EH420/EH407*100)</f>
        <v>92.905740650337179</v>
      </c>
      <c r="EJ420" s="772">
        <f t="shared" si="406"/>
        <v>107473.32851636381</v>
      </c>
      <c r="EK420" s="737">
        <f>+IF(EJ420=0,0,EJ420/EJ407*100)</f>
        <v>92.818565906192134</v>
      </c>
      <c r="EL420" s="772">
        <v>18950.740304806524</v>
      </c>
      <c r="EM420" s="737">
        <f>+IF(EL420=0,0,EL420/EL407*100)</f>
        <v>91.940374121041586</v>
      </c>
      <c r="EN420" s="772">
        <v>18698.727368837004</v>
      </c>
      <c r="EO420" s="737">
        <f>+IF(EN420=0,0,EN420/EN407*100)</f>
        <v>91.703636153565483</v>
      </c>
      <c r="EP420" s="772">
        <v>18782.063121947976</v>
      </c>
      <c r="EQ420" s="737">
        <f>+IF(EP420=0,0,EP420/EP407*100)</f>
        <v>92.126254047058978</v>
      </c>
      <c r="ER420" s="772">
        <f>+EL420+EN420+EP420</f>
        <v>56431.530795591505</v>
      </c>
      <c r="ES420" s="737">
        <f>+IF(ER420=0,0,ER420/ER407*100)</f>
        <v>91.923472458439832</v>
      </c>
      <c r="ET420" s="772">
        <v>18677.002201260446</v>
      </c>
      <c r="EU420" s="737">
        <f>+IF(ET420=0,0,ET420/ET407*100)</f>
        <v>92.074688393480614</v>
      </c>
      <c r="EV420" s="772">
        <v>18398.581869500689</v>
      </c>
      <c r="EW420" s="737">
        <f>+IF(EV420=0,0,EV420/EV407*100)</f>
        <v>92.329401743183752</v>
      </c>
      <c r="EX420" s="772">
        <v>18676.827107091252</v>
      </c>
      <c r="EY420" s="737">
        <f>+IF(EX420=0,0,EX420/EX407*100)</f>
        <v>93.088777987794074</v>
      </c>
      <c r="EZ420" s="772">
        <f>+ET420+EV420+EX420</f>
        <v>55752.411177852387</v>
      </c>
      <c r="FA420" s="737">
        <f>+IF(EZ420=0,0,EZ420/EZ407*100)</f>
        <v>92.496451385738652</v>
      </c>
      <c r="FB420" s="772">
        <f t="shared" si="407"/>
        <v>112183.9419734439</v>
      </c>
      <c r="FC420" s="737">
        <f>+IF(FB420=0,0,FB420/FB407*100)</f>
        <v>92.207337570045667</v>
      </c>
      <c r="FD420" s="772">
        <v>162200.00074982835</v>
      </c>
      <c r="FE420" s="737">
        <f>+IF(FD420=0,0,FD420/FD407*100)</f>
        <v>81.355214510840767</v>
      </c>
      <c r="FF420" s="772">
        <v>170470.7607817509</v>
      </c>
      <c r="FG420" s="737">
        <f>+IF(FF420=0,0,FF420/FF407*100)</f>
        <v>86.859345908961032</v>
      </c>
      <c r="FH420" s="772">
        <v>147873.2326341045</v>
      </c>
      <c r="FI420" s="737">
        <f>+IF(FH420=0,0,FH420/FH407*100)</f>
        <v>88.54490813139364</v>
      </c>
      <c r="FJ420" s="772">
        <v>203464.13719320821</v>
      </c>
      <c r="FK420" s="737">
        <f>+IF(FJ420=0,0,FJ420/FJ407*100)</f>
        <v>85.269709226547064</v>
      </c>
    </row>
    <row r="421" spans="2:167" s="648" customFormat="1" ht="13.5" customHeight="1">
      <c r="B421" s="771"/>
      <c r="C421" s="769"/>
      <c r="D421" s="771" t="s">
        <v>4844</v>
      </c>
      <c r="E421" s="772">
        <f>+AK421</f>
        <v>2362.2934059999998</v>
      </c>
      <c r="F421" s="737">
        <f>+IF(E421=0,0,E421/E407*100)</f>
        <v>2.628688848160849</v>
      </c>
      <c r="G421" s="772">
        <v>2212.3603600000001</v>
      </c>
      <c r="H421" s="737">
        <f>+IF(G421=0,0,G421/G407*100)</f>
        <v>39.305139776817057</v>
      </c>
      <c r="I421" s="772">
        <v>1332.570919</v>
      </c>
      <c r="J421" s="737">
        <f>+IF(I421=0,0,I421/I407*100)</f>
        <v>19.520914620871039</v>
      </c>
      <c r="K421" s="772">
        <v>1342.099465</v>
      </c>
      <c r="L421" s="737">
        <f>+IF(K421=0,0,K421/K407*100)</f>
        <v>16.603769112168791</v>
      </c>
      <c r="M421" s="772">
        <f>+G421+I421+K421</f>
        <v>4887.0307440000006</v>
      </c>
      <c r="N421" s="737">
        <f>+IF(M421=0,0,M421/M407*100)</f>
        <v>23.794885469941523</v>
      </c>
      <c r="O421" s="772">
        <v>2492.5012632328003</v>
      </c>
      <c r="P421" s="737">
        <f>+IF(O421=0,0,O421/O407*100)</f>
        <v>129.28593581423215</v>
      </c>
      <c r="Q421" s="772">
        <v>2203.912914</v>
      </c>
      <c r="R421" s="737">
        <f>+IF(Q421=0,0,Q421/Q407*100)</f>
        <v>49.629237684777081</v>
      </c>
      <c r="S421" s="772">
        <v>1606.9186400000001</v>
      </c>
      <c r="T421" s="737">
        <f>+IF(S421=0,0,S421/S407*100)</f>
        <v>23.124228533728054</v>
      </c>
      <c r="U421" s="772">
        <f>+O421+Q421+S421</f>
        <v>6303.3328172328002</v>
      </c>
      <c r="V421" s="737">
        <f>+IF(U421=0,0,U421/U407*100)</f>
        <v>47.330411041324389</v>
      </c>
      <c r="W421" s="772">
        <f t="shared" si="400"/>
        <v>11190.3635612328</v>
      </c>
      <c r="X421" s="737">
        <f>+IF(W421=0,0,W421/W407*100)</f>
        <v>33.052940822344155</v>
      </c>
      <c r="Y421" s="772">
        <v>1598.7568919999999</v>
      </c>
      <c r="Z421" s="737">
        <f>+IF(Y421=0,0,Y421/Y407*100)</f>
        <v>20.360704049961047</v>
      </c>
      <c r="AA421" s="772">
        <v>1529.9933169999999</v>
      </c>
      <c r="AB421" s="737">
        <f>+IF(AA421=0,0,AA421/AA407*100)</f>
        <v>16.220658067557366</v>
      </c>
      <c r="AC421" s="772">
        <v>1576.5799980000002</v>
      </c>
      <c r="AD421" s="737">
        <f>+IF(AC421=0,0,AC421/AC407*100)</f>
        <v>15.180250293952197</v>
      </c>
      <c r="AE421" s="772">
        <f>+Y421+AA421+AC421</f>
        <v>4705.330207</v>
      </c>
      <c r="AF421" s="737">
        <f>+IF(AE421=0,0,AE421/AE407*100)</f>
        <v>17.004999564446869</v>
      </c>
      <c r="AG421" s="772">
        <v>1695.0653110000001</v>
      </c>
      <c r="AH421" s="737">
        <f>+IF(AG421=0,0,AG421/AG407*100)</f>
        <v>17.002245050524646</v>
      </c>
      <c r="AI421" s="772">
        <v>2259.5761270000003</v>
      </c>
      <c r="AJ421" s="737">
        <f>+IF(AI421=0,0,AI421/AI407*100)</f>
        <v>24.463800194876022</v>
      </c>
      <c r="AK421" s="772">
        <v>2362.2934059999998</v>
      </c>
      <c r="AL421" s="737">
        <f>+IF(AK421=0,0,AK421/AK407*100)</f>
        <v>25.863695637975091</v>
      </c>
      <c r="AM421" s="772">
        <f>+AG421+AI421+AK421</f>
        <v>6316.9348440000003</v>
      </c>
      <c r="AN421" s="737">
        <f>+IF(AM421=0,0,AM421/AM407*100)</f>
        <v>22.290063800893712</v>
      </c>
      <c r="AO421" s="772">
        <f t="shared" si="401"/>
        <v>11022.265051</v>
      </c>
      <c r="AP421" s="737">
        <f>+IF(AO421=0,0,AO421/AO407*100)</f>
        <v>19.679114420116207</v>
      </c>
      <c r="AQ421" s="651"/>
      <c r="AR421" s="772">
        <v>3028.5475495084997</v>
      </c>
      <c r="AS421" s="737">
        <f>+IF(AR421=0,0,AR421/AR407*100)</f>
        <v>2.6024914549730682</v>
      </c>
      <c r="AT421" s="772">
        <v>2204.8492019999999</v>
      </c>
      <c r="AU421" s="737">
        <f>+IF(AT421=0,0,AT421/AT407*100)</f>
        <v>20.974598330424733</v>
      </c>
      <c r="AV421" s="772">
        <v>2308.4157150000001</v>
      </c>
      <c r="AW421" s="737">
        <f>+IF(AV421=0,0,AV421/AV407*100)</f>
        <v>21.074834717764819</v>
      </c>
      <c r="AX421" s="772">
        <v>2295.2018680000001</v>
      </c>
      <c r="AY421" s="737">
        <f>+IF(AX421=0,0,AX421/AX407*100)</f>
        <v>18.822697259965693</v>
      </c>
      <c r="AZ421" s="772">
        <f>+AT421+AV421+AX421</f>
        <v>6808.4667850000005</v>
      </c>
      <c r="BA421" s="737">
        <f>+IF(AZ421=0,0,AZ421/AZ407*100)</f>
        <v>20.227643456842316</v>
      </c>
      <c r="BB421" s="772">
        <v>2111.1870429999999</v>
      </c>
      <c r="BC421" s="737">
        <f>+IF(BB421=0,0,BB421/BB407*100)</f>
        <v>19.373049895952825</v>
      </c>
      <c r="BD421" s="772">
        <v>2505.2671599999999</v>
      </c>
      <c r="BE421" s="737">
        <f>+IF(BD421=0,0,BD421/BD407*100)</f>
        <v>31.762357968075722</v>
      </c>
      <c r="BF421" s="772">
        <v>2824.4046020000001</v>
      </c>
      <c r="BG421" s="737">
        <f>+IF(BF421=0,0,BF421/BF407*100)</f>
        <v>33.240408094226112</v>
      </c>
      <c r="BH421" s="772">
        <f>+BB421+BD421+BF421</f>
        <v>7440.8588049999998</v>
      </c>
      <c r="BI421" s="737">
        <f>+IF(BH421=0,0,BH421/BH407*100)</f>
        <v>27.27389344364904</v>
      </c>
      <c r="BJ421" s="772">
        <f t="shared" si="402"/>
        <v>14249.32559</v>
      </c>
      <c r="BK421" s="737">
        <f>+IF(BJ421=0,0,BJ421/BJ407*100)</f>
        <v>23.382088463443818</v>
      </c>
      <c r="BL421" s="772">
        <v>3372.8246650000001</v>
      </c>
      <c r="BM421" s="737">
        <f>+IF(BL421=0,0,BL421/BL407*100)</f>
        <v>46.369704079028857</v>
      </c>
      <c r="BN421" s="772">
        <v>3006.151445</v>
      </c>
      <c r="BO421" s="737">
        <f>+IF(BN421=0,0,BN421/BN407*100)</f>
        <v>48.720632833007798</v>
      </c>
      <c r="BP421" s="772">
        <v>2972.7677983441999</v>
      </c>
      <c r="BQ421" s="737">
        <f>+IF(BP421=0,0,BP421/BP407*100)</f>
        <v>25.952081844974305</v>
      </c>
      <c r="BR421" s="772">
        <f>+BL421+BN421+BP421</f>
        <v>9351.7439083442005</v>
      </c>
      <c r="BS421" s="737">
        <f>+IF(BR421=0,0,BR421/BR407*100)</f>
        <v>37.559040168124682</v>
      </c>
      <c r="BT421" s="772">
        <v>3636.1019513909996</v>
      </c>
      <c r="BU421" s="737">
        <f>+IF(BT421=0,0,BT421/BT407*100)</f>
        <v>36.576029729569662</v>
      </c>
      <c r="BV421" s="772">
        <v>2659.6815246284</v>
      </c>
      <c r="BW421" s="737">
        <f>+IF(BV421=0,0,BV421/BV407*100)</f>
        <v>25.032354845771788</v>
      </c>
      <c r="BX421" s="772">
        <v>3028.5475495084997</v>
      </c>
      <c r="BY421" s="737">
        <f>+IF(BX421=0,0,BX421/BX407*100)</f>
        <v>30.39212108631062</v>
      </c>
      <c r="BZ421" s="772">
        <f>+BT421+BV421+BX421</f>
        <v>9324.3310255278993</v>
      </c>
      <c r="CA421" s="737">
        <f>+IF(BZ421=0,0,BZ421/BZ407*100)</f>
        <v>30.540434921216846</v>
      </c>
      <c r="CB421" s="772">
        <f t="shared" si="403"/>
        <v>18676.0749338721</v>
      </c>
      <c r="CC421" s="737">
        <f>+IF(CB421=0,0,CB421/CB407*100)</f>
        <v>33.693151767394511</v>
      </c>
      <c r="CE421" s="772">
        <f>+DK421</f>
        <v>4947.9887325390555</v>
      </c>
      <c r="CF421" s="737">
        <f>+IF(CE421=0,0,CE421/CE407*100)</f>
        <v>2.6788230537496056</v>
      </c>
      <c r="CG421" s="772">
        <v>2230.0076451899999</v>
      </c>
      <c r="CH421" s="737">
        <f>+IF(CG421=0,0,CG421/CG407*100)</f>
        <v>17.175075408822035</v>
      </c>
      <c r="CI421" s="772">
        <v>1478.2977363354998</v>
      </c>
      <c r="CJ421" s="737">
        <f>+IF(CI421=0,0,CI421/CI407*100)</f>
        <v>11.614752289761331</v>
      </c>
      <c r="CK421" s="772">
        <v>1610.8307388360001</v>
      </c>
      <c r="CL421" s="737">
        <f>+IF(CK421=0,0,CK421/CK407*100)</f>
        <v>12.786054568188213</v>
      </c>
      <c r="CM421" s="772">
        <f>+CG421+CI421+CK421</f>
        <v>5319.1361203614997</v>
      </c>
      <c r="CN421" s="737">
        <f>+IF(CM421=0,0,CM421/CM407*100)</f>
        <v>13.884431055884377</v>
      </c>
      <c r="CO421" s="772">
        <v>1621.6946600736001</v>
      </c>
      <c r="CP421" s="737">
        <f>+IF(CO421=0,0,CO421/CO407*100)</f>
        <v>13.340828937265368</v>
      </c>
      <c r="CQ421" s="772">
        <v>2076.8601449769999</v>
      </c>
      <c r="CR421" s="737">
        <f>+IF(CQ421=0,0,CQ421/CQ407*100)</f>
        <v>17.319932704405765</v>
      </c>
      <c r="CS421" s="772">
        <v>3427.5964990450002</v>
      </c>
      <c r="CT421" s="737">
        <f>+IF(CS421=0,0,CS421/CS407*100)</f>
        <v>23.288057452937057</v>
      </c>
      <c r="CU421" s="772">
        <f>+CO421+CQ421+CS421</f>
        <v>7126.1513040955997</v>
      </c>
      <c r="CV421" s="737">
        <f>+IF(CU421=0,0,CU421/CU407*100)</f>
        <v>18.335515221098479</v>
      </c>
      <c r="CW421" s="772">
        <f t="shared" si="404"/>
        <v>12445.287424457099</v>
      </c>
      <c r="CX421" s="737">
        <f>+IF(CW421=0,0,CW421/CW407*100)</f>
        <v>16.125984119490557</v>
      </c>
      <c r="CY421" s="772">
        <v>3766.4814708695003</v>
      </c>
      <c r="CZ421" s="737">
        <f>+IF(CY421=0,0,CY421/CY407*100)</f>
        <v>24.525070823652925</v>
      </c>
      <c r="DA421" s="772">
        <v>3225.9887905976002</v>
      </c>
      <c r="DB421" s="737">
        <f>+IF(DA421=0,0,DA421/DA407*100)</f>
        <v>18.654065112464764</v>
      </c>
      <c r="DC421" s="772">
        <v>3265.2056566904998</v>
      </c>
      <c r="DD421" s="737">
        <f>+IF(DC421=0,0,DC421/DC407*100)</f>
        <v>19.279689960118841</v>
      </c>
      <c r="DE421" s="772">
        <f>+CY421+DA421+DC421</f>
        <v>10257.6759181576</v>
      </c>
      <c r="DF421" s="737">
        <f>+IF(DE421=0,0,DE421/DE407*100)</f>
        <v>20.686043915476397</v>
      </c>
      <c r="DG421" s="772">
        <v>2978.9273661195753</v>
      </c>
      <c r="DH421" s="737">
        <f>+IF(DG421=0,0,DG421/DG407*100)</f>
        <v>15.091576343963887</v>
      </c>
      <c r="DI421" s="772">
        <v>4817.908471185262</v>
      </c>
      <c r="DJ421" s="737">
        <f>+IF(DI421=0,0,DI421/DI407*100)</f>
        <v>23.94231752036562</v>
      </c>
      <c r="DK421" s="772">
        <v>4947.9887325390555</v>
      </c>
      <c r="DL421" s="737">
        <f>+IF(DK421=0,0,DK421/DK407*100)</f>
        <v>27.362984209125706</v>
      </c>
      <c r="DM421" s="772">
        <f>+DG421+DI421+DK421</f>
        <v>12744.824569843893</v>
      </c>
      <c r="DN421" s="737">
        <f>+IF(DM421=0,0,DM421/DM407*100)</f>
        <v>21.994778998086559</v>
      </c>
      <c r="DO421" s="772">
        <f t="shared" si="405"/>
        <v>23002.500488001493</v>
      </c>
      <c r="DP421" s="737">
        <f>+IF(DO421=0,0,DO421/DO407*100)</f>
        <v>21.391268584794744</v>
      </c>
      <c r="DR421" s="772">
        <f>+EX421</f>
        <v>16573.911904593046</v>
      </c>
      <c r="DS421" s="737">
        <f>+IF(DR421=0,0,DR421/DR407*100)</f>
        <v>6.9798562078960984</v>
      </c>
      <c r="DT421" s="772">
        <v>6300.3728733139415</v>
      </c>
      <c r="DU421" s="737">
        <f>+IF(DT421=0,0,DT421/DT407*100)</f>
        <v>32.586855791187482</v>
      </c>
      <c r="DV421" s="772">
        <v>7220.4645061360243</v>
      </c>
      <c r="DW421" s="737">
        <f>+IF(DV421=0,0,DV421/DV407*100)</f>
        <v>37.357523463692111</v>
      </c>
      <c r="DX421" s="772">
        <v>8168.9158443292436</v>
      </c>
      <c r="DY421" s="737">
        <f>+IF(DX421=0,0,DX421/DX407*100)</f>
        <v>42.105257096504801</v>
      </c>
      <c r="DZ421" s="772">
        <f>+DT421+DV421+DX421</f>
        <v>21689.753223779211</v>
      </c>
      <c r="EA421" s="737">
        <f>+IF(DZ421=0,0,DZ421/DZ407*100)</f>
        <v>37.355372265947601</v>
      </c>
      <c r="EB421" s="772">
        <v>9090.9392029056835</v>
      </c>
      <c r="EC421" s="737">
        <f>+IF(EB421=0,0,EB421/EB407*100)</f>
        <v>47.009354967285091</v>
      </c>
      <c r="ED421" s="772">
        <v>10008.847454627707</v>
      </c>
      <c r="EE421" s="737">
        <f>+IF(ED421=0,0,ED421/ED407*100)</f>
        <v>52.078169590462728</v>
      </c>
      <c r="EF421" s="772">
        <v>10965.676726769812</v>
      </c>
      <c r="EG421" s="737">
        <f>+IF(EF421=0,0,EF421/EF407*100)</f>
        <v>57.20864286854944</v>
      </c>
      <c r="EH421" s="772">
        <f>+EB421+ED421+EF421</f>
        <v>30065.463384303202</v>
      </c>
      <c r="EI421" s="737">
        <f>+IF(EH421=0,0,EH421/EH407*100)</f>
        <v>52.083653851480449</v>
      </c>
      <c r="EJ421" s="772">
        <f t="shared" si="406"/>
        <v>51755.21660808241</v>
      </c>
      <c r="EK421" s="737">
        <f>+IF(EJ421=0,0,EJ421/EJ407*100)</f>
        <v>44.698019964973142</v>
      </c>
      <c r="EL421" s="772">
        <v>11863.932846284784</v>
      </c>
      <c r="EM421" s="737">
        <f>+IF(EL421=0,0,EL421/EL407*100)</f>
        <v>57.558407053769869</v>
      </c>
      <c r="EN421" s="772">
        <v>12763.512415671314</v>
      </c>
      <c r="EO421" s="737">
        <f>+IF(EN421=0,0,EN421/EN407*100)</f>
        <v>62.595730475161012</v>
      </c>
      <c r="EP421" s="772">
        <v>13673.54396039162</v>
      </c>
      <c r="EQ421" s="737">
        <f>+IF(EP421=0,0,EP421/EP407*100)</f>
        <v>67.06890379612453</v>
      </c>
      <c r="ER421" s="772">
        <f>+EL421+EN421+EP421</f>
        <v>38300.989222347722</v>
      </c>
      <c r="ES421" s="737">
        <f>+IF(ER421=0,0,ER421/ER407*100)</f>
        <v>62.389941904367532</v>
      </c>
      <c r="ET421" s="772">
        <v>14549.525082708065</v>
      </c>
      <c r="EU421" s="737">
        <f>+IF(ET421=0,0,ET421/ET407*100)</f>
        <v>71.726874250358421</v>
      </c>
      <c r="EV421" s="772">
        <v>15503.79907218988</v>
      </c>
      <c r="EW421" s="737">
        <f>+IF(EV421=0,0,EV421/EV407*100)</f>
        <v>77.802544958899418</v>
      </c>
      <c r="EX421" s="772">
        <v>16573.911904593046</v>
      </c>
      <c r="EY421" s="737">
        <f>+IF(EX421=0,0,EX421/EX407*100)</f>
        <v>82.607457724450896</v>
      </c>
      <c r="EZ421" s="772">
        <f>+ET421+EV421+EX421</f>
        <v>46627.236059490991</v>
      </c>
      <c r="FA421" s="737">
        <f>+IF(EZ421=0,0,EZ421/EZ407*100)</f>
        <v>77.357261906931612</v>
      </c>
      <c r="FB421" s="772">
        <f t="shared" si="407"/>
        <v>84928.225281838706</v>
      </c>
      <c r="FC421" s="737">
        <f>+IF(FB421=0,0,FB421/FB407*100)</f>
        <v>69.805048744330435</v>
      </c>
      <c r="FD421" s="772">
        <v>5530.1361079662747</v>
      </c>
      <c r="FE421" s="737">
        <f>+IF(FD421=0,0,FD421/FD407*100)</f>
        <v>2.7737694652151133</v>
      </c>
      <c r="FF421" s="772">
        <v>5533.5771347022701</v>
      </c>
      <c r="FG421" s="737">
        <f>+IF(FF421=0,0,FF421/FF407*100)</f>
        <v>2.8195034048822953</v>
      </c>
      <c r="FH421" s="772">
        <v>5537.0053217862651</v>
      </c>
      <c r="FI421" s="737">
        <f>+IF(FH421=0,0,FH421/FH407*100)</f>
        <v>3.3154994910656264</v>
      </c>
      <c r="FJ421" s="772">
        <v>5236.3780662263262</v>
      </c>
      <c r="FK421" s="737">
        <f>+IF(FJ421=0,0,FJ421/FJ407*100)</f>
        <v>2.194511727063674</v>
      </c>
    </row>
    <row r="422" spans="2:167" s="648" customFormat="1" ht="13.5" customHeight="1">
      <c r="B422" s="771"/>
      <c r="C422" s="784"/>
      <c r="D422" s="802" t="s">
        <v>4845</v>
      </c>
      <c r="E422" s="803">
        <f>+W422+AO422</f>
        <v>-169.13292464799991</v>
      </c>
      <c r="F422" s="804">
        <f>+IF(E422=0,0,E422/E407*100)</f>
        <v>-0.1882060169790046</v>
      </c>
      <c r="G422" s="803">
        <v>-41.382190999999992</v>
      </c>
      <c r="H422" s="804">
        <f>+IF(G422=0,0,G422/G407*100)</f>
        <v>-0.73520247014638263</v>
      </c>
      <c r="I422" s="803">
        <v>285.64313200000004</v>
      </c>
      <c r="J422" s="804">
        <f>+IF(I422=0,0,I422/I407*100)</f>
        <v>4.1844040810935619</v>
      </c>
      <c r="K422" s="803">
        <v>-46.166578000000001</v>
      </c>
      <c r="L422" s="804">
        <f>+IF(K422=0,0,K422/K407*100)</f>
        <v>-0.57114932372835059</v>
      </c>
      <c r="M422" s="803">
        <f>+G422+I422+K422</f>
        <v>198.09436300000004</v>
      </c>
      <c r="N422" s="804">
        <f>+IF(M422=0,0,M422/M407*100)</f>
        <v>0.9645187285987783</v>
      </c>
      <c r="O422" s="803">
        <v>-434.16635464800004</v>
      </c>
      <c r="P422" s="804">
        <f>+IF(O422=0,0,O422/O407*100)</f>
        <v>-22.520190576319788</v>
      </c>
      <c r="Q422" s="803">
        <v>-34.753134000000003</v>
      </c>
      <c r="R422" s="804">
        <f>+IF(Q422=0,0,Q422/Q407*100)</f>
        <v>-0.78259514548899622</v>
      </c>
      <c r="S422" s="803">
        <v>146.54539000000003</v>
      </c>
      <c r="T422" s="804">
        <f>+IF(S422=0,0,S422/S407*100)</f>
        <v>2.1088492003081787</v>
      </c>
      <c r="U422" s="803">
        <f>+O422+Q422+S422</f>
        <v>-322.37409864799997</v>
      </c>
      <c r="V422" s="804">
        <f>+IF(U422=0,0,U422/U407*100)</f>
        <v>-2.4206398488704091</v>
      </c>
      <c r="W422" s="803">
        <f t="shared" si="400"/>
        <v>-124.27973564799993</v>
      </c>
      <c r="X422" s="804">
        <f>+IF(W422=0,0,W422/W407*100)</f>
        <v>-0.36708465505274213</v>
      </c>
      <c r="Y422" s="803">
        <v>224.556951</v>
      </c>
      <c r="Z422" s="804">
        <f>+IF(Y422=0,0,Y422/Y407*100)</f>
        <v>2.8598079198601538</v>
      </c>
      <c r="AA422" s="803">
        <v>74.195925000000003</v>
      </c>
      <c r="AB422" s="804">
        <f>+IF(AA422=0,0,AA422/AA407*100)</f>
        <v>0.78660914139870808</v>
      </c>
      <c r="AC422" s="803">
        <v>-5.6977389999999994</v>
      </c>
      <c r="AD422" s="804">
        <f>+IF(AC422=0,0,AC422/AC407*100)</f>
        <v>-5.4861221276012208E-2</v>
      </c>
      <c r="AE422" s="803">
        <f>+Y422+AA422+AC422</f>
        <v>293.055137</v>
      </c>
      <c r="AF422" s="804">
        <f>+IF(AE422=0,0,AE422/AE407*100)</f>
        <v>1.0590972913293604</v>
      </c>
      <c r="AG422" s="803">
        <v>-2.108118999999995</v>
      </c>
      <c r="AH422" s="804">
        <f>+IF(AG422=0,0,AG422/AG407*100)</f>
        <v>-2.114535386988807E-2</v>
      </c>
      <c r="AI422" s="803">
        <v>-30.125610999999999</v>
      </c>
      <c r="AJ422" s="804">
        <f>+IF(AI422=0,0,AI422/AI407*100)</f>
        <v>-0.32616158377945148</v>
      </c>
      <c r="AK422" s="803">
        <v>-305.67459600000001</v>
      </c>
      <c r="AL422" s="804">
        <f>+IF(AK422=0,0,AK422/AK407*100)</f>
        <v>-3.3466946549166292</v>
      </c>
      <c r="AM422" s="803">
        <f>+AG422+AI422+AK422</f>
        <v>-337.90832599999999</v>
      </c>
      <c r="AN422" s="804">
        <f>+IF(AM422=0,0,AM422/AM407*100)</f>
        <v>-1.1923501399650009</v>
      </c>
      <c r="AO422" s="803">
        <f t="shared" si="401"/>
        <v>-44.853188999999986</v>
      </c>
      <c r="AP422" s="804">
        <f>+IF(AO422=0,0,AO422/AO407*100)</f>
        <v>-8.0080730626053712E-2</v>
      </c>
      <c r="AQ422" s="651"/>
      <c r="AR422" s="803">
        <v>-2173.8110092627003</v>
      </c>
      <c r="AS422" s="804">
        <f>+IF(AR422=0,0,AR422/AR407*100)</f>
        <v>-1.8679992583410754</v>
      </c>
      <c r="AT422" s="803">
        <v>33.810318000000002</v>
      </c>
      <c r="AU422" s="804">
        <f>+IF(AT422=0,0,AT422/AT407*100)</f>
        <v>0.32163552901062731</v>
      </c>
      <c r="AV422" s="803">
        <v>-7.7855530000000002</v>
      </c>
      <c r="AW422" s="804">
        <f>+IF(AV422=0,0,AV422/AV407*100)</f>
        <v>-7.1078723643760167E-2</v>
      </c>
      <c r="AX422" s="803">
        <v>-18.243185999999998</v>
      </c>
      <c r="AY422" s="804">
        <f>+IF(AX422=0,0,AX422/AX407*100)</f>
        <v>-0.14961035537778866</v>
      </c>
      <c r="AZ422" s="803">
        <f>+AT422+AV422+AX422</f>
        <v>7.7815790000000042</v>
      </c>
      <c r="BA422" s="804">
        <f>+IF(AZ422=0,0,AZ422/AZ407*100)</f>
        <v>2.3118715345726938E-2</v>
      </c>
      <c r="BB422" s="803">
        <v>-116.63456600000001</v>
      </c>
      <c r="BC422" s="804">
        <f>+IF(BB422=0,0,BB422/BB407*100)</f>
        <v>-1.0702828412114327</v>
      </c>
      <c r="BD422" s="803">
        <v>-130.18086</v>
      </c>
      <c r="BE422" s="804">
        <f>+IF(BD422=0,0,BD422/BD407*100)</f>
        <v>-1.650463129014931</v>
      </c>
      <c r="BF422" s="803">
        <v>-410.36602800000003</v>
      </c>
      <c r="BG422" s="804">
        <f>+IF(BF422=0,0,BF422/BF407*100)</f>
        <v>-4.8295963790270795</v>
      </c>
      <c r="BH422" s="803">
        <f>+BB422+BD422+BF422</f>
        <v>-657.18145400000003</v>
      </c>
      <c r="BI422" s="804">
        <f>+IF(BH422=0,0,BH422/BH407*100)</f>
        <v>-2.4088478788892087</v>
      </c>
      <c r="BJ422" s="803">
        <f t="shared" si="402"/>
        <v>-649.39987500000007</v>
      </c>
      <c r="BK422" s="804">
        <f>+IF(BJ422=0,0,BJ422/BJ407*100)</f>
        <v>-1.0656171219819366</v>
      </c>
      <c r="BL422" s="803">
        <v>-242.76139799999999</v>
      </c>
      <c r="BM422" s="804">
        <f>+IF(BL422=0,0,BL422/BL407*100)</f>
        <v>-3.3374916591080335</v>
      </c>
      <c r="BN422" s="803">
        <v>-237.37600029519999</v>
      </c>
      <c r="BO422" s="804">
        <f>+IF(BN422=0,0,BN422/BN407*100)</f>
        <v>-3.8471478118596214</v>
      </c>
      <c r="BP422" s="803">
        <v>-169.84859048679999</v>
      </c>
      <c r="BQ422" s="804">
        <f>+IF(BP422=0,0,BP422/BP407*100)</f>
        <v>-1.4827678515698821</v>
      </c>
      <c r="BR422" s="803">
        <f>+BL422+BN422+BP422</f>
        <v>-649.98598878200005</v>
      </c>
      <c r="BS422" s="804">
        <f>+IF(BR422=0,0,BR422/BR407*100)</f>
        <v>-2.6105130872541036</v>
      </c>
      <c r="BT422" s="803">
        <v>-72.757417781300006</v>
      </c>
      <c r="BU422" s="804">
        <f>+IF(BT422=0,0,BT422/BT407*100)</f>
        <v>-0.7318764741449314</v>
      </c>
      <c r="BV422" s="803">
        <v>-437.3034286994</v>
      </c>
      <c r="BW422" s="804">
        <f>+IF(BV422=0,0,BV422/BV407*100)</f>
        <v>-4.1158065358992468</v>
      </c>
      <c r="BX422" s="803">
        <v>-364.36429900000002</v>
      </c>
      <c r="BY422" s="804">
        <f>+IF(BX422=0,0,BX422/BX407*100)</f>
        <v>-3.6564735120417198</v>
      </c>
      <c r="BZ422" s="803">
        <f>+BT422+BV422+BX422</f>
        <v>-874.42514548069994</v>
      </c>
      <c r="CA422" s="804">
        <f>+IF(BZ422=0,0,BZ422/BZ407*100)</f>
        <v>-2.8640472089542701</v>
      </c>
      <c r="CB422" s="803">
        <f t="shared" si="403"/>
        <v>-1524.4111342627</v>
      </c>
      <c r="CC422" s="804">
        <f>+IF(CB422=0,0,CB422/CB407*100)</f>
        <v>-2.7501611491965816</v>
      </c>
      <c r="CE422" s="803">
        <f>+CW422+DO422</f>
        <v>-1012.0309161295269</v>
      </c>
      <c r="CF422" s="804">
        <f>+IF(CE422=0,0,CE422/CE407*100)</f>
        <v>-0.54790984696602907</v>
      </c>
      <c r="CG422" s="803">
        <v>38.776550999999998</v>
      </c>
      <c r="CH422" s="804">
        <f>+IF(CG422=0,0,CG422/CG407*100)</f>
        <v>0.29864928443430971</v>
      </c>
      <c r="CI422" s="803">
        <v>-158.057653582</v>
      </c>
      <c r="CJ422" s="804">
        <f>+IF(CI422=0,0,CI422/CI407*100)</f>
        <v>-1.2418340695065522</v>
      </c>
      <c r="CK422" s="803">
        <v>-385.05830989899999</v>
      </c>
      <c r="CL422" s="804">
        <f>+IF(CK422=0,0,CK422/CK407*100)</f>
        <v>-3.0564207918335451</v>
      </c>
      <c r="CM422" s="803">
        <f>+CG422+CI422+CK422</f>
        <v>-504.33941248100001</v>
      </c>
      <c r="CN422" s="804">
        <f>+IF(CM422=0,0,CM422/CM407*100)</f>
        <v>-1.3164667425134018</v>
      </c>
      <c r="CO422" s="803">
        <v>-60.298713438400014</v>
      </c>
      <c r="CP422" s="804">
        <f>+IF(CO422=0,0,CO422/CO407*100)</f>
        <v>-0.49604579759938894</v>
      </c>
      <c r="CQ422" s="803">
        <v>448.80897200000004</v>
      </c>
      <c r="CR422" s="804">
        <f>+IF(CQ422=0,0,CQ422/CQ407*100)</f>
        <v>3.7428332432368085</v>
      </c>
      <c r="CS422" s="803">
        <v>-247.32375664600002</v>
      </c>
      <c r="CT422" s="804">
        <f>+IF(CS422=0,0,CS422/CS407*100)</f>
        <v>-1.6803873664397315</v>
      </c>
      <c r="CU422" s="803">
        <f>+CO422+CQ422+CS422</f>
        <v>141.18650191560002</v>
      </c>
      <c r="CV422" s="804">
        <f>+IF(CU422=0,0,CU422/CU407*100)</f>
        <v>0.36327144126161331</v>
      </c>
      <c r="CW422" s="803">
        <f t="shared" si="404"/>
        <v>-363.15291056540002</v>
      </c>
      <c r="CX422" s="804">
        <f>+IF(CW422=0,0,CW422/CW407*100)</f>
        <v>-0.47055546963230382</v>
      </c>
      <c r="CY422" s="803">
        <v>99.594268834700031</v>
      </c>
      <c r="CZ422" s="804">
        <f>+IF(CY422=0,0,CY422/CY407*100)</f>
        <v>0.64849821131260688</v>
      </c>
      <c r="DA422" s="803">
        <v>-191.4492874383001</v>
      </c>
      <c r="DB422" s="804">
        <f>+IF(DA422=0,0,DA422/DA407*100)</f>
        <v>-1.1070427411334756</v>
      </c>
      <c r="DC422" s="803">
        <v>182.04671199999999</v>
      </c>
      <c r="DD422" s="804">
        <f>+IF(DC422=0,0,DC422/DC407*100)</f>
        <v>1.0749105981815743</v>
      </c>
      <c r="DE422" s="803">
        <f>+CY422+DA422+DC422</f>
        <v>90.191693396399913</v>
      </c>
      <c r="DF422" s="804">
        <f>+IF(DE422=0,0,DE422/DE407*100)</f>
        <v>0.18188421483530498</v>
      </c>
      <c r="DG422" s="803">
        <v>-216.97302628164104</v>
      </c>
      <c r="DH422" s="804">
        <f>+IF(DG422=0,0,DG422/DG407*100)</f>
        <v>-1.0992094093840454</v>
      </c>
      <c r="DI422" s="803">
        <v>-29.068689909375404</v>
      </c>
      <c r="DJ422" s="804">
        <f>+IF(DI422=0,0,DI422/DI407*100)</f>
        <v>-0.14445517341679526</v>
      </c>
      <c r="DK422" s="803">
        <v>-493.02798276951034</v>
      </c>
      <c r="DL422" s="804">
        <f>+IF(DK422=0,0,DK422/DK407*100)</f>
        <v>-2.726505179460355</v>
      </c>
      <c r="DM422" s="803">
        <f>+DG422+DI422+DK422</f>
        <v>-739.06969896052681</v>
      </c>
      <c r="DN422" s="804">
        <f>+IF(DM422=0,0,DM422/DM407*100)</f>
        <v>-1.2754726127248892</v>
      </c>
      <c r="DO422" s="803">
        <f t="shared" si="405"/>
        <v>-648.87800556412685</v>
      </c>
      <c r="DP422" s="804">
        <f>+IF(DO422=0,0,DO422/DO407*100)</f>
        <v>-0.60342673193413887</v>
      </c>
      <c r="DR422" s="803">
        <f>+EJ422+FB422</f>
        <v>-749.32598252970934</v>
      </c>
      <c r="DS422" s="804">
        <f>+IF(DR422=0,0,DR422/DR407*100)</f>
        <v>-0.31556747984453931</v>
      </c>
      <c r="DT422" s="803">
        <v>-58.329169669720812</v>
      </c>
      <c r="DU422" s="804">
        <f>+IF(DT422=0,0,DT422/DT407*100)</f>
        <v>-0.30169075365330134</v>
      </c>
      <c r="DV422" s="803">
        <v>-62.257289237711745</v>
      </c>
      <c r="DW422" s="804">
        <f>+IF(DV422=0,0,DV422/DV407*100)</f>
        <v>-0.32210921354259309</v>
      </c>
      <c r="DX422" s="803">
        <v>-66.932487714701551</v>
      </c>
      <c r="DY422" s="804">
        <f>+IF(DX422=0,0,DX422/DX407*100)</f>
        <v>-0.34499187616096239</v>
      </c>
      <c r="DZ422" s="803">
        <f>+DT422+DV422+DX422</f>
        <v>-187.51894662213411</v>
      </c>
      <c r="EA422" s="804">
        <f>+IF(DZ422=0,0,DZ422/DZ407*100)</f>
        <v>-0.32295618976008139</v>
      </c>
      <c r="EB422" s="803">
        <v>-63.431092311745374</v>
      </c>
      <c r="EC422" s="804">
        <f>+IF(EB422=0,0,EB422/EB407*100)</f>
        <v>-0.3280029343384448</v>
      </c>
      <c r="ED422" s="803">
        <v>-62.478109965914314</v>
      </c>
      <c r="EE422" s="804">
        <f>+IF(ED422=0,0,ED422/ED407*100)</f>
        <v>-0.32508694145318984</v>
      </c>
      <c r="EF422" s="803">
        <v>-61.425402283521009</v>
      </c>
      <c r="EG422" s="804">
        <f>+IF(EF422=0,0,EF422/EF407*100)</f>
        <v>-0.32046028620525291</v>
      </c>
      <c r="EH422" s="803">
        <f>+EB422+ED422+EF422</f>
        <v>-187.3346045611807</v>
      </c>
      <c r="EI422" s="804">
        <f>+IF(EH422=0,0,EH422/EH407*100)</f>
        <v>-0.32452753425588476</v>
      </c>
      <c r="EJ422" s="803">
        <f t="shared" si="406"/>
        <v>-374.85355118331483</v>
      </c>
      <c r="EK422" s="804">
        <f>+IF(EJ422=0,0,EJ422/EJ407*100)</f>
        <v>-0.32373956893296613</v>
      </c>
      <c r="EL422" s="803">
        <v>-62.172077995931943</v>
      </c>
      <c r="EM422" s="804">
        <f>+IF(EL422=0,0,EL422/EL407*100)</f>
        <v>-0.3016306497207798</v>
      </c>
      <c r="EN422" s="803">
        <v>-61.351029303752398</v>
      </c>
      <c r="EO422" s="804">
        <f>+IF(EN422=0,0,EN422/EN407*100)</f>
        <v>-0.30088210592847253</v>
      </c>
      <c r="EP422" s="803">
        <v>-61.213495224465419</v>
      </c>
      <c r="EQ422" s="804">
        <f>+IF(EP422=0,0,EP422/EP407*100)</f>
        <v>-0.30025295813044028</v>
      </c>
      <c r="ER422" s="803">
        <f>+EL422+EN422+EP422</f>
        <v>-184.73660252414976</v>
      </c>
      <c r="ES422" s="804">
        <f>+IF(ER422=0,0,ER422/ER407*100)</f>
        <v>-0.3009244965497383</v>
      </c>
      <c r="ET422" s="803">
        <v>-57.490968650410537</v>
      </c>
      <c r="EU422" s="804">
        <f>+IF(ET422=0,0,ET422/ET407*100)</f>
        <v>-0.2834214488430416</v>
      </c>
      <c r="EV422" s="803">
        <v>-62.19564161266419</v>
      </c>
      <c r="EW422" s="804">
        <f>+IF(EV422=0,0,EV422/EV407*100)</f>
        <v>-0.31211570662682769</v>
      </c>
      <c r="EX422" s="803">
        <v>-70.049218559170072</v>
      </c>
      <c r="EY422" s="804">
        <f>+IF(EX422=0,0,EX422/EX407*100)</f>
        <v>-0.34913832618802892</v>
      </c>
      <c r="EZ422" s="803">
        <f>+ET422+EV422+EX422</f>
        <v>-189.7358288222448</v>
      </c>
      <c r="FA422" s="804">
        <f>+IF(EZ422=0,0,EZ422/EZ407*100)</f>
        <v>-0.31478263443718613</v>
      </c>
      <c r="FB422" s="803">
        <f t="shared" si="407"/>
        <v>-374.47243134639456</v>
      </c>
      <c r="FC422" s="804">
        <f>+IF(FB422=0,0,FB422/FB407*100)</f>
        <v>-0.30779009259637585</v>
      </c>
      <c r="FD422" s="803">
        <v>0</v>
      </c>
      <c r="FE422" s="804">
        <f>+IF(FD422=0,0,FD422/FD407*100)</f>
        <v>0</v>
      </c>
      <c r="FF422" s="803">
        <v>0</v>
      </c>
      <c r="FG422" s="804">
        <f>+IF(FF422=0,0,FF422/FF407*100)</f>
        <v>0</v>
      </c>
      <c r="FH422" s="803">
        <v>0</v>
      </c>
      <c r="FI422" s="804">
        <f>+IF(FH422=0,0,FH422/FH407*100)</f>
        <v>0</v>
      </c>
      <c r="FJ422" s="803">
        <v>0</v>
      </c>
      <c r="FK422" s="804">
        <f>+IF(FJ422=0,0,FJ422/FJ407*100)</f>
        <v>0</v>
      </c>
    </row>
    <row r="423" spans="2:167" s="648" customFormat="1" ht="13.5" customHeight="1">
      <c r="B423" s="771"/>
      <c r="C423" s="728" t="s">
        <v>4846</v>
      </c>
      <c r="D423" s="787"/>
      <c r="E423" s="770">
        <f>+W423+AO423</f>
        <v>1468.9356039999998</v>
      </c>
      <c r="F423" s="726">
        <f>+IF(E423=0,0,E423/E408*100)</f>
        <v>88.999226890592155</v>
      </c>
      <c r="G423" s="770">
        <f>+G424+G425-G426-G427</f>
        <v>-0.95825400000000005</v>
      </c>
      <c r="H423" s="726" t="e">
        <f>+IF(G423=0,0,G423/G408*100)</f>
        <v>#DIV/0!</v>
      </c>
      <c r="I423" s="770">
        <f>+I424+I425-I426-I427</f>
        <v>6.4837689999999997</v>
      </c>
      <c r="J423" s="726" t="e">
        <f>+IF(I423=0,0,I423/I408*100)</f>
        <v>#DIV/0!</v>
      </c>
      <c r="K423" s="770">
        <f>+K424+K425-K426-K427</f>
        <v>-15.444062000000001</v>
      </c>
      <c r="L423" s="726" t="e">
        <f>+IF(K423=0,0,K423/K408*100)</f>
        <v>#DIV/0!</v>
      </c>
      <c r="M423" s="770">
        <f>+M424+M425-M426-M427</f>
        <v>-9.9185470000000002</v>
      </c>
      <c r="N423" s="726" t="e">
        <f>+IF(M423=0,0,M423/M408*100)</f>
        <v>#DIV/0!</v>
      </c>
      <c r="O423" s="770">
        <f>+O424+O425-O426-O427</f>
        <v>-6.5459930000000002</v>
      </c>
      <c r="P423" s="726" t="e">
        <f>+IF(O423=0,0,O423/O408*100)</f>
        <v>#DIV/0!</v>
      </c>
      <c r="Q423" s="770">
        <f>+Q424+Q425-Q426-Q427</f>
        <v>20.434448</v>
      </c>
      <c r="R423" s="726" t="e">
        <f>+IF(Q423=0,0,Q423/Q408*100)</f>
        <v>#DIV/0!</v>
      </c>
      <c r="S423" s="770">
        <f>+S424+S425-S426-S427</f>
        <v>111.62063000000001</v>
      </c>
      <c r="T423" s="726">
        <f>+IF(S423=0,0,S423/S408*100)</f>
        <v>87.496840289952644</v>
      </c>
      <c r="U423" s="770">
        <f>+U424+U425-U426-U427</f>
        <v>125.50908500000003</v>
      </c>
      <c r="V423" s="726">
        <f>+IF(U423=0,0,U423/U408*100)</f>
        <v>98.383680195883983</v>
      </c>
      <c r="W423" s="770">
        <f t="shared" si="400"/>
        <v>115.59053800000002</v>
      </c>
      <c r="X423" s="726">
        <f>+IF(W423=0,0,W423/W408*100)</f>
        <v>90.60875971059923</v>
      </c>
      <c r="Y423" s="770">
        <f>+Y424+Y425-Y426-Y427</f>
        <v>180.19335100000001</v>
      </c>
      <c r="Z423" s="726">
        <f>+IF(Y423=0,0,Y423/Y408*100)</f>
        <v>114.09212363377397</v>
      </c>
      <c r="AA423" s="770">
        <f>+AA424+AA425-AA426-AA427</f>
        <v>150.73246799999993</v>
      </c>
      <c r="AB423" s="726">
        <f>+IF(AA423=0,0,AA423/AA408*100)</f>
        <v>97.683664218663651</v>
      </c>
      <c r="AC423" s="770">
        <f>+AC424+AC425-AC426-AC427</f>
        <v>216.00730200000004</v>
      </c>
      <c r="AD423" s="726">
        <f>+IF(AC423=0,0,AC423/AC408*100)</f>
        <v>73.21436852555621</v>
      </c>
      <c r="AE423" s="770">
        <f>+AE424+AE425-AE426-AE427</f>
        <v>546.93312100000003</v>
      </c>
      <c r="AF423" s="726">
        <f>+IF(AE423=0,0,AE423/AE408*100)</f>
        <v>90.063133314903766</v>
      </c>
      <c r="AG423" s="770">
        <f>+AG424+AG425-AG426-AG427</f>
        <v>217.73816000000002</v>
      </c>
      <c r="AH423" s="726">
        <f>+IF(AG423=0,0,AG423/AG408*100)</f>
        <v>70.637578929499639</v>
      </c>
      <c r="AI423" s="770">
        <f>+AI424+AI425-AI426-AI427</f>
        <v>445.198712</v>
      </c>
      <c r="AJ423" s="726">
        <f>+IF(AI423=0,0,AI423/AI408*100)</f>
        <v>102.20962137305057</v>
      </c>
      <c r="AK423" s="770">
        <f>+AK424+AK425-AK426-AK427</f>
        <v>143.47507300000001</v>
      </c>
      <c r="AL423" s="726">
        <f>+IF(AK423=0,0,AK423/AK408*100)</f>
        <v>83.496238742962532</v>
      </c>
      <c r="AM423" s="770">
        <f>+AM424+AM425-AM426-AM427</f>
        <v>806.41194499999983</v>
      </c>
      <c r="AN423" s="726">
        <f>+IF(AM423=0,0,AM423/AM408*100)</f>
        <v>88.06938329568824</v>
      </c>
      <c r="AO423" s="770">
        <f t="shared" si="401"/>
        <v>1353.3450659999999</v>
      </c>
      <c r="AP423" s="726">
        <f>+IF(AO423=0,0,AO423/AO408*100)</f>
        <v>88.86440164709073</v>
      </c>
      <c r="AQ423" s="651"/>
      <c r="AR423" s="770">
        <f>+AR424+AR425-AR426-AR427</f>
        <v>2082.8455020000001</v>
      </c>
      <c r="AS423" s="726">
        <f>+IF(AR423=0,0,AR423/AR408*100)</f>
        <v>94.105869528387672</v>
      </c>
      <c r="AT423" s="770">
        <f>+AT424+AT425-AT426-AT427</f>
        <v>307.64605299999999</v>
      </c>
      <c r="AU423" s="726">
        <f>+IF(AT423=0,0,AT423/AT408*100)</f>
        <v>106.41614243144761</v>
      </c>
      <c r="AV423" s="770">
        <f>+AV424+AV425-AV426-AV427</f>
        <v>268.66848999999991</v>
      </c>
      <c r="AW423" s="726">
        <f>+IF(AV423=0,0,AV423/AV408*100)</f>
        <v>96.746909641400251</v>
      </c>
      <c r="AX423" s="770">
        <f>+AX424+AX425-AX426-AX427</f>
        <v>96.881234000000063</v>
      </c>
      <c r="AY423" s="726">
        <f>+IF(AX423=0,0,AX423/AX408*100)</f>
        <v>42.342236205393789</v>
      </c>
      <c r="AZ423" s="770">
        <f>+AZ424+AZ425-AZ426-AZ427</f>
        <v>673.19577699999991</v>
      </c>
      <c r="BA423" s="726">
        <f>+IF(AZ423=0,0,AZ423/AZ408*100)</f>
        <v>84.614347900385894</v>
      </c>
      <c r="BB423" s="770">
        <f>+BB424+BB425-BB426-BB427</f>
        <v>232.48343</v>
      </c>
      <c r="BC423" s="726">
        <f>+IF(BB423=0,0,BB423/BB408*100)</f>
        <v>139.95813875783841</v>
      </c>
      <c r="BD423" s="770">
        <f>+BD424+BD425-BD426-BD427</f>
        <v>275.20528000000013</v>
      </c>
      <c r="BE423" s="726">
        <f>+IF(BD423=0,0,BD423/BD408*100)</f>
        <v>143.18393399696919</v>
      </c>
      <c r="BF423" s="770">
        <f>+BF424+BF425-BF426-BF427</f>
        <v>112.34546499999993</v>
      </c>
      <c r="BG423" s="726">
        <f>+IF(BF423=0,0,BF423/BF408*100)</f>
        <v>68.472119468418626</v>
      </c>
      <c r="BH423" s="770">
        <f>+BH424+BH425-BH426-BH427</f>
        <v>620.03417500000023</v>
      </c>
      <c r="BI423" s="726">
        <f>+IF(BH423=0,0,BH423/BH408*100)</f>
        <v>118.69226037911491</v>
      </c>
      <c r="BJ423" s="770">
        <f t="shared" si="402"/>
        <v>1293.2299520000001</v>
      </c>
      <c r="BK423" s="726">
        <f>+IF(BJ423=0,0,BJ423/BJ408*100)</f>
        <v>98.12116978038209</v>
      </c>
      <c r="BL423" s="770">
        <f>+BL424+BL425-BL426-BL427</f>
        <v>138.42908700000004</v>
      </c>
      <c r="BM423" s="726">
        <f>+IF(BL423=0,0,BL423/BL408*100)</f>
        <v>91.644789470775123</v>
      </c>
      <c r="BN423" s="770">
        <f>+BN424+BN425-BN426-BN427</f>
        <v>248.76425899999992</v>
      </c>
      <c r="BO423" s="726">
        <f>+IF(BN423=0,0,BN423/BN408*100)</f>
        <v>114.43728404823415</v>
      </c>
      <c r="BP423" s="770">
        <f>+BP424+BP425-BP426-BP427</f>
        <v>53.106959000000089</v>
      </c>
      <c r="BQ423" s="726">
        <f>+IF(BP423=0,0,BP423/BP408*100)</f>
        <v>54.240910802695517</v>
      </c>
      <c r="BR423" s="770">
        <f>+BR424+BR425-BR426-BR427</f>
        <v>440.30030499999981</v>
      </c>
      <c r="BS423" s="726">
        <f>+IF(BR423=0,0,BR423/BR408*100)</f>
        <v>94.416269235848688</v>
      </c>
      <c r="BT423" s="770">
        <f>+BT424+BT425-BT426-BT427</f>
        <v>86.018896000000041</v>
      </c>
      <c r="BU423" s="726">
        <f>+IF(BT423=0,0,BT423/BT408*100)</f>
        <v>88.16722805237184</v>
      </c>
      <c r="BV423" s="770">
        <f>+BV424+BV425-BV426-BV427</f>
        <v>44.727176000000092</v>
      </c>
      <c r="BW423" s="726">
        <f>+IF(BV423=0,0,BV423/BV408*100)</f>
        <v>25.37187833299927</v>
      </c>
      <c r="BX423" s="770">
        <f>+BX424+BX425-BX426-BX427</f>
        <v>218.56917299999998</v>
      </c>
      <c r="BY423" s="726">
        <f>+IF(BX423=0,0,BX423/BX408*100)</f>
        <v>140.90482475172513</v>
      </c>
      <c r="BZ423" s="770">
        <f>+BZ424+BZ425-BZ426-BZ427</f>
        <v>349.31524499999972</v>
      </c>
      <c r="CA423" s="726">
        <f>+IF(BZ423=0,0,BZ423/BZ408*100)</f>
        <v>81.431526463716864</v>
      </c>
      <c r="CB423" s="770">
        <f t="shared" si="403"/>
        <v>789.61554999999953</v>
      </c>
      <c r="CC423" s="726">
        <f>+IF(CB423=0,0,CB423/CB408*100)</f>
        <v>88.194898434176054</v>
      </c>
      <c r="CE423" s="770">
        <f>+CW423+DO423</f>
        <v>1019.6722580000001</v>
      </c>
      <c r="CF423" s="726">
        <f>+IF(CE423=0,0,CE423/CE408*100)</f>
        <v>87.649679416422288</v>
      </c>
      <c r="CG423" s="770">
        <f>+CG424+CG425-CG426-CG427</f>
        <v>193.55165099999999</v>
      </c>
      <c r="CH423" s="726">
        <f>+IF(CG423=0,0,CG423/CG408*100)</f>
        <v>86.291901009076085</v>
      </c>
      <c r="CI423" s="770">
        <f>+CI424+CI425-CI426-CI427</f>
        <v>50.881746000000007</v>
      </c>
      <c r="CJ423" s="726">
        <f>+IF(CI423=0,0,CI423/CI408*100)</f>
        <v>26.265974325261354</v>
      </c>
      <c r="CK423" s="770">
        <f>+CK424+CK425-CK426-CK427</f>
        <v>201.0693940000001</v>
      </c>
      <c r="CL423" s="726">
        <f>+IF(CK423=0,0,CK423/CK408*100)</f>
        <v>153.0044888883989</v>
      </c>
      <c r="CM423" s="770">
        <f>+CM424+CM425-CM426-CM427</f>
        <v>445.502791</v>
      </c>
      <c r="CN423" s="726">
        <f>+IF(CM423=0,0,CM423/CM408*100)</f>
        <v>81.084521190920995</v>
      </c>
      <c r="CO423" s="770">
        <f>+CO424+CO425-CO426-CO427</f>
        <v>-0.14108800000008159</v>
      </c>
      <c r="CP423" s="726">
        <f>+IF(CO423=0,0,CO423/CO408*100)</f>
        <v>-0.12488761371721616</v>
      </c>
      <c r="CQ423" s="770">
        <f>+CQ424+CQ425-CQ426-CQ427</f>
        <v>269.3744860000001</v>
      </c>
      <c r="CR423" s="726">
        <f>+IF(CQ423=0,0,CQ423/CQ408*100)</f>
        <v>185.75024555281178</v>
      </c>
      <c r="CS423" s="770">
        <f>+CS424+CS425-CS426-CS427</f>
        <v>94.392485000000022</v>
      </c>
      <c r="CT423" s="726">
        <f>+IF(CS423=0,0,CS423/CS408*100)</f>
        <v>59.452601013050966</v>
      </c>
      <c r="CU423" s="770">
        <f>+CU424+CU425-CU426-CU427</f>
        <v>363.62588300000016</v>
      </c>
      <c r="CV423" s="726">
        <f>+IF(CU423=0,0,CU423/CU408*100)</f>
        <v>87.250457788153511</v>
      </c>
      <c r="CW423" s="770">
        <f t="shared" si="404"/>
        <v>809.12867400000016</v>
      </c>
      <c r="CX423" s="726">
        <f>+IF(CW423=0,0,CW423/CW408*100)</f>
        <v>83.744162570632767</v>
      </c>
      <c r="CY423" s="770">
        <f>+CY424+CY425-CY426-CY427</f>
        <v>33.560079999999971</v>
      </c>
      <c r="CZ423" s="726">
        <f>+IF(CY423=0,0,CY423/CY408*100)</f>
        <v>16.06357984208379</v>
      </c>
      <c r="DA423" s="770">
        <f>+DA424+DA425-DA426-DA427</f>
        <v>197.17742999999996</v>
      </c>
      <c r="DB423" s="726">
        <f>+IF(DA423=0,0,DA423/DA408*100)</f>
        <v>240.48383323981395</v>
      </c>
      <c r="DC423" s="770">
        <f>+DC424+DC425-DC426-DC427</f>
        <v>188.19263799999999</v>
      </c>
      <c r="DD423" s="726">
        <f>+IF(DC423=0,0,DC423/DC408*100)</f>
        <v>164.16993393899344</v>
      </c>
      <c r="DE423" s="770">
        <f>+DE424+DE425-DE426-DE427</f>
        <v>418.93014799999992</v>
      </c>
      <c r="DF423" s="726">
        <f>+IF(DE423=0,0,DE423/DE408*100)</f>
        <v>103.30050737488622</v>
      </c>
      <c r="DG423" s="770">
        <f>+DG424+DG425-DG426-DG427</f>
        <v>162.45846000000006</v>
      </c>
      <c r="DH423" s="726">
        <f>+IF(DG423=0,0,DG423/DG408*100)</f>
        <v>100.00000000000003</v>
      </c>
      <c r="DI423" s="770">
        <f>+DI424+DI425-DI426-DI427</f>
        <v>-19.020384000000035</v>
      </c>
      <c r="DJ423" s="726">
        <f>+IF(DI423=0,0,DI423/DI408*100)</f>
        <v>100</v>
      </c>
      <c r="DK423" s="770">
        <f>+DK424+DK425-DK426-DK427</f>
        <v>-351.82463999999999</v>
      </c>
      <c r="DL423" s="726">
        <f>+IF(DK423=0,0,DK423/DK408*100)</f>
        <v>100</v>
      </c>
      <c r="DM423" s="770">
        <f>+DM424+DM425-DM426-DM427</f>
        <v>-208.38656400000002</v>
      </c>
      <c r="DN423" s="726">
        <f>+IF(DM423=0,0,DM423/DM408*100)</f>
        <v>99.999999999999972</v>
      </c>
      <c r="DO423" s="770">
        <f t="shared" si="405"/>
        <v>210.5435839999999</v>
      </c>
      <c r="DP423" s="726">
        <f>+IF(DO423=0,0,DO423/DO408*100)</f>
        <v>106.78897608786282</v>
      </c>
      <c r="DR423" s="770">
        <f>+EJ423+FB423</f>
        <v>1585.5795899999998</v>
      </c>
      <c r="DS423" s="726">
        <f>+IF(DR423=0,0,DR423/DR408*100)</f>
        <v>100</v>
      </c>
      <c r="DT423" s="770">
        <f>+DT424+DT425-DT426-DT427</f>
        <v>104.99057999999999</v>
      </c>
      <c r="DU423" s="726">
        <f>+IF(DT423=0,0,DT423/DT408*100)</f>
        <v>100</v>
      </c>
      <c r="DV423" s="770">
        <f>+DV424+DV425-DV426-DV427</f>
        <v>104.99057999999999</v>
      </c>
      <c r="DW423" s="726">
        <f>+IF(DV423=0,0,DV423/DV408*100)</f>
        <v>100</v>
      </c>
      <c r="DX423" s="770">
        <f>+DX424+DX425-DX426-DX427</f>
        <v>104.99057999999999</v>
      </c>
      <c r="DY423" s="726">
        <f>+IF(DX423=0,0,DX423/DX408*100)</f>
        <v>100</v>
      </c>
      <c r="DZ423" s="770">
        <f>+DZ424+DZ425-DZ426-DZ427</f>
        <v>314.97173999999984</v>
      </c>
      <c r="EA423" s="726">
        <f>+IF(DZ423=0,0,DZ423/DZ408*100)</f>
        <v>99.999999999999972</v>
      </c>
      <c r="EB423" s="770">
        <f>+EB424+EB425-EB426-EB427</f>
        <v>104.99057999999999</v>
      </c>
      <c r="EC423" s="726">
        <f>+IF(EB423=0,0,EB423/EB408*100)</f>
        <v>100</v>
      </c>
      <c r="ED423" s="770">
        <f>+ED424+ED425-ED426-ED427</f>
        <v>104.99057999999999</v>
      </c>
      <c r="EE423" s="726">
        <f>+IF(ED423=0,0,ED423/ED408*100)</f>
        <v>100</v>
      </c>
      <c r="EF423" s="770">
        <f>+EF424+EF425-EF426-EF427</f>
        <v>104.99057999999999</v>
      </c>
      <c r="EG423" s="726">
        <f>+IF(EF423=0,0,EF423/EF408*100)</f>
        <v>100</v>
      </c>
      <c r="EH423" s="770">
        <f>+EH424+EH425-EH426-EH427</f>
        <v>314.97173999999995</v>
      </c>
      <c r="EI423" s="726">
        <f>+IF(EH423=0,0,EH423/EH408*100)</f>
        <v>100</v>
      </c>
      <c r="EJ423" s="770">
        <f t="shared" si="406"/>
        <v>629.94347999999979</v>
      </c>
      <c r="EK423" s="726">
        <f>+IF(EJ423=0,0,EJ423/EJ408*100)</f>
        <v>99.999999999999972</v>
      </c>
      <c r="EL423" s="770">
        <f>+EL424+EL425-EL426-EL427</f>
        <v>105.75805500000001</v>
      </c>
      <c r="EM423" s="726">
        <f>+IF(EL423=0,0,EL423/EL408*100)</f>
        <v>100.00000000000003</v>
      </c>
      <c r="EN423" s="770">
        <f>+EN424+EN425-EN426-EN427</f>
        <v>105.75805500000001</v>
      </c>
      <c r="EO423" s="726">
        <f>+IF(EN423=0,0,EN423/EN408*100)</f>
        <v>100.00000000000003</v>
      </c>
      <c r="EP423" s="770">
        <f>+EP424+EP425-EP426-EP427</f>
        <v>186.02999999999997</v>
      </c>
      <c r="EQ423" s="726">
        <f>+IF(EP423=0,0,EP423/EP408*100)</f>
        <v>100</v>
      </c>
      <c r="ER423" s="770">
        <f>+ER424+ER425-ER426-ER427</f>
        <v>397.54611</v>
      </c>
      <c r="ES423" s="726">
        <f>+IF(ER423=0,0,ER423/ER408*100)</f>
        <v>100</v>
      </c>
      <c r="ET423" s="770">
        <f>+ET424+ET425-ET426-ET427</f>
        <v>186.02999999999997</v>
      </c>
      <c r="EU423" s="726">
        <f>+IF(ET423=0,0,ET423/ET408*100)</f>
        <v>100</v>
      </c>
      <c r="EV423" s="770">
        <f>+EV424+EV425-EV426-EV427</f>
        <v>186.02999999999997</v>
      </c>
      <c r="EW423" s="726">
        <f>+IF(EV423=0,0,EV423/EV408*100)</f>
        <v>100</v>
      </c>
      <c r="EX423" s="770">
        <f>+EX424+EX425-EX426-EX427</f>
        <v>186.02999999999997</v>
      </c>
      <c r="EY423" s="726">
        <f>+IF(EX423=0,0,EX423/EX408*100)</f>
        <v>100</v>
      </c>
      <c r="EZ423" s="770">
        <f>+EZ424+EZ425-EZ426-EZ427</f>
        <v>558.09</v>
      </c>
      <c r="FA423" s="726">
        <f>+IF(EZ423=0,0,EZ423/EZ408*100)</f>
        <v>100.00000000000003</v>
      </c>
      <c r="FB423" s="770">
        <f t="shared" si="407"/>
        <v>955.63611000000003</v>
      </c>
      <c r="FC423" s="726">
        <f>+IF(FB423=0,0,FB423/FB408*100)</f>
        <v>100.00000000000003</v>
      </c>
      <c r="FD423" s="770">
        <f>+FD424+FD425-FD426-FD427</f>
        <v>0</v>
      </c>
      <c r="FE423" s="726">
        <f>+IF(FD423=0,0,FD423/FD408*100)</f>
        <v>0</v>
      </c>
      <c r="FF423" s="770">
        <f>+FF424+FF425-FF426-FF427</f>
        <v>0</v>
      </c>
      <c r="FG423" s="726">
        <f>+IF(FF423=0,0,FF423/FF408*100)</f>
        <v>0</v>
      </c>
      <c r="FH423" s="770">
        <f>+FH424+FH425-FH426-FH427</f>
        <v>0</v>
      </c>
      <c r="FI423" s="726">
        <f>+IF(FH423=0,0,FH423/FH408*100)</f>
        <v>0</v>
      </c>
      <c r="FJ423" s="770">
        <f>+FJ424+FJ425-FJ426-FJ427</f>
        <v>0</v>
      </c>
      <c r="FK423" s="726">
        <f>+IF(FJ423=0,0,FJ423/FJ408*100)</f>
        <v>0</v>
      </c>
    </row>
    <row r="424" spans="2:167" s="648" customFormat="1" ht="13.5" customHeight="1">
      <c r="B424" s="771"/>
      <c r="C424" s="769"/>
      <c r="D424" s="731" t="s">
        <v>4847</v>
      </c>
      <c r="E424" s="770">
        <f>+G424</f>
        <v>0</v>
      </c>
      <c r="F424" s="726">
        <f>+IF(E424=0,0,E424/E408*100)</f>
        <v>0</v>
      </c>
      <c r="G424" s="770">
        <v>0</v>
      </c>
      <c r="H424" s="726">
        <f>+IF(G424=0,0,G424/G408*100)</f>
        <v>0</v>
      </c>
      <c r="I424" s="770">
        <v>0</v>
      </c>
      <c r="J424" s="726">
        <f>+IF(I424=0,0,I424/I408*100)</f>
        <v>0</v>
      </c>
      <c r="K424" s="770">
        <v>0</v>
      </c>
      <c r="L424" s="726">
        <f>+IF(K424=0,0,K424/K408*100)</f>
        <v>0</v>
      </c>
      <c r="M424" s="770">
        <f>+G424+I424+K424</f>
        <v>0</v>
      </c>
      <c r="N424" s="726">
        <f>+IF(M424=0,0,M424/M408*100)</f>
        <v>0</v>
      </c>
      <c r="O424" s="770">
        <v>0</v>
      </c>
      <c r="P424" s="726">
        <f>+IF(O424=0,0,O424/O408*100)</f>
        <v>0</v>
      </c>
      <c r="Q424" s="770">
        <v>0</v>
      </c>
      <c r="R424" s="726">
        <f>+IF(Q424=0,0,Q424/Q408*100)</f>
        <v>0</v>
      </c>
      <c r="S424" s="770">
        <v>0</v>
      </c>
      <c r="T424" s="726">
        <f>+IF(S424=0,0,S424/S408*100)</f>
        <v>0</v>
      </c>
      <c r="U424" s="770">
        <f>+O424+Q424+S424</f>
        <v>0</v>
      </c>
      <c r="V424" s="726">
        <f>+IF(U424=0,0,U424/U408*100)</f>
        <v>0</v>
      </c>
      <c r="W424" s="770">
        <f t="shared" si="400"/>
        <v>0</v>
      </c>
      <c r="X424" s="726">
        <f>+IF(W424=0,0,W424/W408*100)</f>
        <v>0</v>
      </c>
      <c r="Y424" s="770">
        <v>675.83282499999996</v>
      </c>
      <c r="Z424" s="726">
        <f>+IF(Y424=0,0,Y424/Y408*100)</f>
        <v>427.91369269592377</v>
      </c>
      <c r="AA424" s="770">
        <v>560.65337</v>
      </c>
      <c r="AB424" s="726">
        <f>+IF(AA424=0,0,AA424/AA408*100)</f>
        <v>363.3369523156897</v>
      </c>
      <c r="AC424" s="770">
        <v>416.79700000000003</v>
      </c>
      <c r="AD424" s="726">
        <f>+IF(AC424=0,0,AC424/AC408*100)</f>
        <v>141.27082221667789</v>
      </c>
      <c r="AE424" s="770">
        <f>+Y424+AA424+AC424</f>
        <v>1653.283195</v>
      </c>
      <c r="AF424" s="726">
        <f>+IF(AE424=0,0,AE424/AE408*100)</f>
        <v>272.24510471468602</v>
      </c>
      <c r="AG424" s="770">
        <v>124.1677</v>
      </c>
      <c r="AH424" s="726">
        <f>+IF(AG424=0,0,AG424/AG408*100)</f>
        <v>40.28189504882576</v>
      </c>
      <c r="AI424" s="770">
        <v>50.263578000000003</v>
      </c>
      <c r="AJ424" s="726">
        <f>+IF(AI424=0,0,AI424/AI408*100)</f>
        <v>11.539613969581284</v>
      </c>
      <c r="AK424" s="770">
        <v>64.952461</v>
      </c>
      <c r="AL424" s="726">
        <f>+IF(AK424=0,0,AK424/AK408*100)</f>
        <v>37.79950117606117</v>
      </c>
      <c r="AM424" s="770">
        <f>+AG424+AI424+AK424</f>
        <v>239.38373899999999</v>
      </c>
      <c r="AN424" s="726">
        <f>+IF(AM424=0,0,AM424/AM408*100)</f>
        <v>26.143434996794348</v>
      </c>
      <c r="AO424" s="770">
        <f t="shared" si="401"/>
        <v>1892.6669339999999</v>
      </c>
      <c r="AP424" s="726">
        <f>+IF(AO424=0,0,AO424/AO408*100)</f>
        <v>124.27777573701499</v>
      </c>
      <c r="AQ424" s="651"/>
      <c r="AR424" s="770">
        <v>109.719527</v>
      </c>
      <c r="AS424" s="726">
        <f>+IF(AR424=0,0,AR424/AR408*100)</f>
        <v>4.9572815087167275</v>
      </c>
      <c r="AT424" s="770">
        <v>109.719527</v>
      </c>
      <c r="AU424" s="726">
        <f>+IF(AT424=0,0,AT424/AT408*100)</f>
        <v>37.952473951431003</v>
      </c>
      <c r="AV424" s="770">
        <v>76.514831000000001</v>
      </c>
      <c r="AW424" s="726">
        <f>+IF(AV424=0,0,AV424/AV408*100)</f>
        <v>27.552815892120485</v>
      </c>
      <c r="AX424" s="770">
        <v>577.56018500000005</v>
      </c>
      <c r="AY424" s="726">
        <f>+IF(AX424=0,0,AX424/AX408*100)</f>
        <v>252.42442490050161</v>
      </c>
      <c r="AZ424" s="770">
        <f>+AT424+AV424+AX424</f>
        <v>763.79454299999998</v>
      </c>
      <c r="BA424" s="726">
        <f>+IF(AZ424=0,0,AZ424/AZ408*100)</f>
        <v>96.001756686329102</v>
      </c>
      <c r="BB424" s="770">
        <v>689.31767400000001</v>
      </c>
      <c r="BC424" s="726">
        <f>+IF(BB424=0,0,BB424/BB408*100)</f>
        <v>414.9784725127397</v>
      </c>
      <c r="BD424" s="770">
        <v>554.76588500000003</v>
      </c>
      <c r="BE424" s="726">
        <f>+IF(BD424=0,0,BD424/BD408*100)</f>
        <v>288.63385855682043</v>
      </c>
      <c r="BF424" s="770">
        <v>771.44165099999998</v>
      </c>
      <c r="BG424" s="726">
        <f>+IF(BF424=0,0,BF424/BF408*100)</f>
        <v>470.17692160681463</v>
      </c>
      <c r="BH424" s="770">
        <f>+BB424+BD424+BF424</f>
        <v>2015.5252100000002</v>
      </c>
      <c r="BI424" s="726">
        <f>+IF(BH424=0,0,BH424/BH408*100)</f>
        <v>385.82912470266695</v>
      </c>
      <c r="BJ424" s="770">
        <f t="shared" si="402"/>
        <v>2779.3197530000002</v>
      </c>
      <c r="BK424" s="726">
        <f>+IF(BJ424=0,0,BJ424/BJ408*100)</f>
        <v>210.87518498650007</v>
      </c>
      <c r="BL424" s="770">
        <v>848.78198099999997</v>
      </c>
      <c r="BM424" s="726">
        <f>+IF(BL424=0,0,BL424/BL408*100)</f>
        <v>561.92269732539967</v>
      </c>
      <c r="BN424" s="770">
        <v>838.50128199999995</v>
      </c>
      <c r="BO424" s="726">
        <f>+IF(BN424=0,0,BN424/BN408*100)</f>
        <v>385.72988647473869</v>
      </c>
      <c r="BP424" s="770">
        <v>643.88520100000005</v>
      </c>
      <c r="BQ424" s="726">
        <f>+IF(BP424=0,0,BP424/BP408*100)</f>
        <v>657.63358347474991</v>
      </c>
      <c r="BR424" s="770">
        <f>+BL424+BN424+BP424</f>
        <v>2331.1684639999999</v>
      </c>
      <c r="BS424" s="726">
        <f>+IF(BR424=0,0,BR424/BR408*100)</f>
        <v>499.88661563871489</v>
      </c>
      <c r="BT424" s="770">
        <v>803.86311699999999</v>
      </c>
      <c r="BU424" s="726">
        <f>+IF(BT424=0,0,BT424/BT408*100)</f>
        <v>823.93969296501359</v>
      </c>
      <c r="BV424" s="770">
        <v>712.35515099999998</v>
      </c>
      <c r="BW424" s="726">
        <f>+IF(BV424=0,0,BV424/BV408*100)</f>
        <v>404.08963492480024</v>
      </c>
      <c r="BX424" s="770">
        <v>532.27186099999994</v>
      </c>
      <c r="BY424" s="726">
        <f>+IF(BX424=0,0,BX424/BX408*100)</f>
        <v>343.13930123384597</v>
      </c>
      <c r="BZ424" s="770">
        <f>+BT424+BV424+BX424</f>
        <v>2048.4901289999998</v>
      </c>
      <c r="CA424" s="726">
        <f>+IF(BZ424=0,0,BZ424/BZ408*100)</f>
        <v>477.53907262285793</v>
      </c>
      <c r="CB424" s="770">
        <f t="shared" si="403"/>
        <v>4379.6585930000001</v>
      </c>
      <c r="CC424" s="726">
        <f>+IF(CB424=0,0,CB424/CB408*100)</f>
        <v>489.17925284779614</v>
      </c>
      <c r="CE424" s="770">
        <f>+CG424</f>
        <v>395.80698999999998</v>
      </c>
      <c r="CF424" s="726">
        <f>+IF(CE424=0,0,CE424/CE408*100)</f>
        <v>34.023045652261985</v>
      </c>
      <c r="CG424" s="770">
        <v>395.80698999999998</v>
      </c>
      <c r="CH424" s="726">
        <f>+IF(CG424=0,0,CG424/CG408*100)</f>
        <v>176.46420179479827</v>
      </c>
      <c r="CI424" s="770">
        <v>190.826199</v>
      </c>
      <c r="CJ424" s="726">
        <f>+IF(CI424=0,0,CI424/CI408*100)</f>
        <v>98.507548139586504</v>
      </c>
      <c r="CK424" s="770">
        <v>242.10432700000001</v>
      </c>
      <c r="CL424" s="726">
        <f>+IF(CK424=0,0,CK424/CK408*100)</f>
        <v>184.23017085486805</v>
      </c>
      <c r="CM424" s="770">
        <f>+CG424+CI424+CK424</f>
        <v>828.73751600000003</v>
      </c>
      <c r="CN424" s="726">
        <f>+IF(CM424=0,0,CM424/CM408*100)</f>
        <v>150.83583320988271</v>
      </c>
      <c r="CO424" s="770">
        <v>421.29328299999997</v>
      </c>
      <c r="CP424" s="726">
        <f>+IF(CO424=0,0,CO424/CO408*100)</f>
        <v>372.91841112590294</v>
      </c>
      <c r="CQ424" s="770">
        <v>549.86503000000005</v>
      </c>
      <c r="CR424" s="726">
        <f>+IF(CQ424=0,0,CQ424/CQ408*100)</f>
        <v>379.16569553437284</v>
      </c>
      <c r="CS424" s="770">
        <v>429.066214</v>
      </c>
      <c r="CT424" s="726">
        <f>+IF(CS424=0,0,CS424/CS408*100)</f>
        <v>270.24505636356889</v>
      </c>
      <c r="CU424" s="770">
        <f>+CO424+CQ424+CS424</f>
        <v>1400.2245270000001</v>
      </c>
      <c r="CV424" s="726">
        <f>+IF(CU424=0,0,CU424/CU408*100)</f>
        <v>335.97781868280998</v>
      </c>
      <c r="CW424" s="770">
        <f t="shared" si="404"/>
        <v>2228.962043</v>
      </c>
      <c r="CX424" s="726">
        <f>+IF(CW424=0,0,CW424/CW408*100)</f>
        <v>230.69576655833814</v>
      </c>
      <c r="CY424" s="770">
        <v>408.47540099999998</v>
      </c>
      <c r="CZ424" s="726">
        <f>+IF(CY424=0,0,CY424/CY408*100)</f>
        <v>195.51732944291842</v>
      </c>
      <c r="DA424" s="770">
        <v>335.536225</v>
      </c>
      <c r="DB424" s="726">
        <f>+IF(DA424=0,0,DA424/DA408*100)</f>
        <v>409.23059793819567</v>
      </c>
      <c r="DC424" s="770">
        <v>263.24323800000002</v>
      </c>
      <c r="DD424" s="726">
        <f>+IF(DC424=0,0,DC424/DC408*100)</f>
        <v>229.64035921716945</v>
      </c>
      <c r="DE424" s="770">
        <f>+CY424+DA424+DC424</f>
        <v>1007.254864</v>
      </c>
      <c r="DF424" s="726">
        <f>+IF(DE424=0,0,DE424/DE408*100)</f>
        <v>248.37061501484979</v>
      </c>
      <c r="DG424" s="770">
        <v>291.22135800000001</v>
      </c>
      <c r="DH424" s="726">
        <f>+IF(DG424=0,0,DG424/DG408*100)</f>
        <v>179.25896749236693</v>
      </c>
      <c r="DI424" s="770">
        <v>291.22135800000001</v>
      </c>
      <c r="DJ424" s="726">
        <f>+IF(DI424=0,0,DI424/DI408*100)</f>
        <v>-1531.1013594678186</v>
      </c>
      <c r="DK424" s="770">
        <v>291.22135800000001</v>
      </c>
      <c r="DL424" s="726">
        <f>+IF(DK424=0,0,DK424/DK408*100)</f>
        <v>-82.774577130243074</v>
      </c>
      <c r="DM424" s="770">
        <f>+DG424+DI424+DK424</f>
        <v>873.66407400000003</v>
      </c>
      <c r="DN424" s="726">
        <f>+IF(DM424=0,0,DM424/DM408*100)</f>
        <v>-419.25163370897548</v>
      </c>
      <c r="DO424" s="770">
        <f t="shared" si="405"/>
        <v>1880.918938</v>
      </c>
      <c r="DP424" s="726">
        <f>+IF(DO424=0,0,DO424/DO408*100)</f>
        <v>954.01343359525231</v>
      </c>
      <c r="DR424" s="770">
        <f>+DT424</f>
        <v>190.82619899999997</v>
      </c>
      <c r="DS424" s="726">
        <f>+IF(DR424=0,0,DR424/DR408*100)</f>
        <v>12.035106922636411</v>
      </c>
      <c r="DT424" s="770">
        <v>190.82619899999997</v>
      </c>
      <c r="DU424" s="726">
        <f>+IF(DT424=0,0,DT424/DT408*100)</f>
        <v>181.75554321159098</v>
      </c>
      <c r="DV424" s="770">
        <v>190.826199</v>
      </c>
      <c r="DW424" s="726">
        <f>+IF(DV424=0,0,DV424/DV408*100)</f>
        <v>181.755543211591</v>
      </c>
      <c r="DX424" s="770">
        <v>190.826199</v>
      </c>
      <c r="DY424" s="726">
        <f>+IF(DX424=0,0,DX424/DX408*100)</f>
        <v>181.755543211591</v>
      </c>
      <c r="DZ424" s="770">
        <f>+DT424+DV424+DX424</f>
        <v>572.47859699999992</v>
      </c>
      <c r="EA424" s="726">
        <f>+IF(DZ424=0,0,DZ424/DZ408*100)</f>
        <v>181.75554321159098</v>
      </c>
      <c r="EB424" s="770">
        <v>190.826199</v>
      </c>
      <c r="EC424" s="726">
        <f>+IF(EB424=0,0,EB424/EB408*100)</f>
        <v>181.755543211591</v>
      </c>
      <c r="ED424" s="770">
        <v>190.826199</v>
      </c>
      <c r="EE424" s="726">
        <f>+IF(ED424=0,0,ED424/ED408*100)</f>
        <v>181.755543211591</v>
      </c>
      <c r="EF424" s="770">
        <v>190.826199</v>
      </c>
      <c r="EG424" s="726">
        <f>+IF(EF424=0,0,EF424/EF408*100)</f>
        <v>181.755543211591</v>
      </c>
      <c r="EH424" s="770">
        <f>+EB424+ED424+EF424</f>
        <v>572.47859700000004</v>
      </c>
      <c r="EI424" s="726">
        <f>+IF(EH424=0,0,EH424/EH408*100)</f>
        <v>181.75554321159103</v>
      </c>
      <c r="EJ424" s="770">
        <f t="shared" si="406"/>
        <v>1144.9571940000001</v>
      </c>
      <c r="EK424" s="726">
        <f>+IF(EJ424=0,0,EJ424/EJ408*100)</f>
        <v>181.75554321159103</v>
      </c>
      <c r="EL424" s="770">
        <v>190.826199</v>
      </c>
      <c r="EM424" s="726">
        <f>+IF(EL424=0,0,EL424/EL408*100)</f>
        <v>180.43656249162299</v>
      </c>
      <c r="EN424" s="770">
        <v>190.82619899999997</v>
      </c>
      <c r="EO424" s="726">
        <f>+IF(EN424=0,0,EN424/EN408*100)</f>
        <v>180.43656249162296</v>
      </c>
      <c r="EP424" s="770">
        <v>190.82619899999997</v>
      </c>
      <c r="EQ424" s="726">
        <f>+IF(EP424=0,0,EP424/EP408*100)</f>
        <v>102.57818577648767</v>
      </c>
      <c r="ER424" s="770">
        <f>+EL424+EN424+EP424</f>
        <v>572.47859699999992</v>
      </c>
      <c r="ES424" s="726">
        <f>+IF(ER424=0,0,ER424/ER408*100)</f>
        <v>144.00306847424565</v>
      </c>
      <c r="ET424" s="770">
        <v>190.82619899999997</v>
      </c>
      <c r="EU424" s="726">
        <f>+IF(ET424=0,0,ET424/ET408*100)</f>
        <v>102.57818577648767</v>
      </c>
      <c r="EV424" s="770">
        <v>190.82619899999997</v>
      </c>
      <c r="EW424" s="726">
        <f>+IF(EV424=0,0,EV424/EV408*100)</f>
        <v>102.57818577648767</v>
      </c>
      <c r="EX424" s="770">
        <v>190.82619899999997</v>
      </c>
      <c r="EY424" s="726">
        <f>+IF(EX424=0,0,EX424/EX408*100)</f>
        <v>102.57818577648767</v>
      </c>
      <c r="EZ424" s="770">
        <f>+ET424+EV424+EX424</f>
        <v>572.47859699999992</v>
      </c>
      <c r="FA424" s="726">
        <f>+IF(EZ424=0,0,EZ424/EZ408*100)</f>
        <v>102.57818577648767</v>
      </c>
      <c r="FB424" s="770">
        <f t="shared" si="407"/>
        <v>1144.9571939999998</v>
      </c>
      <c r="FC424" s="726">
        <f>+IF(FB424=0,0,FB424/FB408*100)</f>
        <v>119.81100149093361</v>
      </c>
      <c r="FD424" s="770">
        <v>190.82619899999997</v>
      </c>
      <c r="FE424" s="726" t="e">
        <f>+IF(FD424=0,0,FD424/FD408*100)</f>
        <v>#DIV/0!</v>
      </c>
      <c r="FF424" s="770">
        <v>190.82619899999997</v>
      </c>
      <c r="FG424" s="726" t="e">
        <f>+IF(FF424=0,0,FF424/FF408*100)</f>
        <v>#DIV/0!</v>
      </c>
      <c r="FH424" s="770">
        <v>190.82619899999997</v>
      </c>
      <c r="FI424" s="726" t="e">
        <f>+IF(FH424=0,0,FH424/FH408*100)</f>
        <v>#DIV/0!</v>
      </c>
      <c r="FJ424" s="770">
        <v>190.82619899999997</v>
      </c>
      <c r="FK424" s="726" t="e">
        <f>+IF(FJ424=0,0,FJ424/FJ408*100)</f>
        <v>#DIV/0!</v>
      </c>
    </row>
    <row r="425" spans="2:167" s="648" customFormat="1" ht="13.5" customHeight="1">
      <c r="B425" s="771"/>
      <c r="C425" s="769"/>
      <c r="D425" s="771" t="s">
        <v>4848</v>
      </c>
      <c r="E425" s="772">
        <f>+W425+AO425</f>
        <v>1578.0440880000001</v>
      </c>
      <c r="F425" s="737">
        <f>+IF(E425=0,0,E425/E408*100)</f>
        <v>95.609843922926387</v>
      </c>
      <c r="G425" s="772">
        <v>-0.95825400000000005</v>
      </c>
      <c r="H425" s="737" t="e">
        <f>+IF(G425=0,0,G425/G408*100)</f>
        <v>#DIV/0!</v>
      </c>
      <c r="I425" s="772">
        <v>6.4837689999999997</v>
      </c>
      <c r="J425" s="737" t="e">
        <f>+IF(I425=0,0,I425/I408*100)</f>
        <v>#DIV/0!</v>
      </c>
      <c r="K425" s="772">
        <v>-15.444062000000001</v>
      </c>
      <c r="L425" s="737" t="e">
        <f>+IF(K425=0,0,K425/K408*100)</f>
        <v>#DIV/0!</v>
      </c>
      <c r="M425" s="772">
        <f>+G425+I425+K425</f>
        <v>-9.9185470000000002</v>
      </c>
      <c r="N425" s="737" t="e">
        <f>+IF(M425=0,0,M425/M408*100)</f>
        <v>#DIV/0!</v>
      </c>
      <c r="O425" s="772">
        <v>-6.5459930000000002</v>
      </c>
      <c r="P425" s="737" t="e">
        <f>+IF(O425=0,0,O425/O408*100)</f>
        <v>#DIV/0!</v>
      </c>
      <c r="Q425" s="772">
        <v>20.434448</v>
      </c>
      <c r="R425" s="737" t="e">
        <f>+IF(Q425=0,0,Q425/Q408*100)</f>
        <v>#DIV/0!</v>
      </c>
      <c r="S425" s="772">
        <v>787.45345499999996</v>
      </c>
      <c r="T425" s="737">
        <f>+IF(S425=0,0,S425/S408*100)</f>
        <v>617.26662166220001</v>
      </c>
      <c r="U425" s="772">
        <f>+O425+Q425+S425</f>
        <v>801.34190999999998</v>
      </c>
      <c r="V425" s="737">
        <f>+IF(U425=0,0,U425/U408*100)</f>
        <v>628.15346156813132</v>
      </c>
      <c r="W425" s="772">
        <f t="shared" si="400"/>
        <v>791.42336299999999</v>
      </c>
      <c r="X425" s="737">
        <f>+IF(W425=0,0,W425/W408*100)</f>
        <v>620.37854108284648</v>
      </c>
      <c r="Y425" s="772">
        <v>65.013896000000003</v>
      </c>
      <c r="Z425" s="737">
        <f>+IF(Y425=0,0,Y425/Y408*100)</f>
        <v>41.164523658507932</v>
      </c>
      <c r="AA425" s="772">
        <v>6.8760979999999998</v>
      </c>
      <c r="AB425" s="737">
        <f>+IF(AA425=0,0,AA425/AA408*100)</f>
        <v>4.4561232034403169</v>
      </c>
      <c r="AC425" s="772">
        <v>-89.582426999999996</v>
      </c>
      <c r="AD425" s="737">
        <f>+IF(AC425=0,0,AC425/AC408*100)</f>
        <v>-30.363421805952349</v>
      </c>
      <c r="AE425" s="772">
        <f>+Y425+AA425+AC425</f>
        <v>-17.692432999999994</v>
      </c>
      <c r="AF425" s="737">
        <f>+IF(AE425=0,0,AE425/AE408*100)</f>
        <v>-2.9134018232989809</v>
      </c>
      <c r="AG425" s="772">
        <v>156.183424</v>
      </c>
      <c r="AH425" s="737">
        <f>+IF(AG425=0,0,AG425/AG408*100)</f>
        <v>50.668284054019317</v>
      </c>
      <c r="AI425" s="772">
        <v>459.88759499999998</v>
      </c>
      <c r="AJ425" s="737">
        <f>+IF(AI425=0,0,AI425/AI408*100)</f>
        <v>105.58192486215643</v>
      </c>
      <c r="AK425" s="772">
        <v>188.24213900000001</v>
      </c>
      <c r="AL425" s="737">
        <f>+IF(AK425=0,0,AK425/AK408*100)</f>
        <v>109.54871986320533</v>
      </c>
      <c r="AM425" s="772">
        <f>+AG425+AI425+AK425</f>
        <v>804.31315799999993</v>
      </c>
      <c r="AN425" s="737">
        <f>+IF(AM425=0,0,AM425/AM408*100)</f>
        <v>87.840171814006879</v>
      </c>
      <c r="AO425" s="772">
        <f t="shared" si="401"/>
        <v>786.62072499999999</v>
      </c>
      <c r="AP425" s="737">
        <f>+IF(AO425=0,0,AO425/AO408*100)</f>
        <v>51.65170495425275</v>
      </c>
      <c r="AQ425" s="805"/>
      <c r="AR425" s="772">
        <v>2318.057722</v>
      </c>
      <c r="AS425" s="737">
        <f>+IF(AR425=0,0,AR425/AR408*100)</f>
        <v>104.73308622091142</v>
      </c>
      <c r="AT425" s="772">
        <v>274.44135699999998</v>
      </c>
      <c r="AU425" s="737">
        <f>+IF(AT425=0,0,AT425/AT408*100)</f>
        <v>94.930489927630447</v>
      </c>
      <c r="AV425" s="772">
        <v>769.71384399999999</v>
      </c>
      <c r="AW425" s="737">
        <f>+IF(AV425=0,0,AV425/AV408*100)</f>
        <v>277.1721972874559</v>
      </c>
      <c r="AX425" s="772">
        <v>208.638723</v>
      </c>
      <c r="AY425" s="737">
        <f>+IF(AX425=0,0,AX425/AX408*100)</f>
        <v>91.186184631563634</v>
      </c>
      <c r="AZ425" s="772">
        <f>+AT425+AV425+AX425</f>
        <v>1252.7939240000001</v>
      </c>
      <c r="BA425" s="737">
        <f>+IF(AZ425=0,0,AZ425/AZ408*100)</f>
        <v>157.46435814737089</v>
      </c>
      <c r="BB425" s="772">
        <v>97.931640999999999</v>
      </c>
      <c r="BC425" s="737">
        <f>+IF(BB425=0,0,BB425/BB408*100)</f>
        <v>58.956159584624245</v>
      </c>
      <c r="BD425" s="772">
        <v>488.94314800000001</v>
      </c>
      <c r="BE425" s="737">
        <f>+IF(BD425=0,0,BD425/BD408*100)</f>
        <v>254.38757363776708</v>
      </c>
      <c r="BF425" s="772">
        <v>169.45945599999999</v>
      </c>
      <c r="BG425" s="737">
        <f>+IF(BF425=0,0,BF425/BF408*100)</f>
        <v>103.28185580330486</v>
      </c>
      <c r="BH425" s="772">
        <f>+BB425+BD425+BF425</f>
        <v>756.33424500000001</v>
      </c>
      <c r="BI425" s="737">
        <f>+IF(BH425=0,0,BH425/BH408*100)</f>
        <v>144.78398894896603</v>
      </c>
      <c r="BJ425" s="772">
        <f t="shared" si="402"/>
        <v>2009.1281690000001</v>
      </c>
      <c r="BK425" s="737">
        <f>+IF(BJ425=0,0,BJ425/BJ408*100)</f>
        <v>152.43847845939558</v>
      </c>
      <c r="BL425" s="772">
        <v>142.05173300000001</v>
      </c>
      <c r="BM425" s="737">
        <f>+IF(BL425=0,0,BL425/BL408*100)</f>
        <v>94.043105006852755</v>
      </c>
      <c r="BN425" s="772">
        <v>36.740715000000002</v>
      </c>
      <c r="BO425" s="737">
        <f>+IF(BN425=0,0,BN425/BN408*100)</f>
        <v>16.901574428303295</v>
      </c>
      <c r="BP425" s="772">
        <v>196.294704</v>
      </c>
      <c r="BQ425" s="737">
        <f>+IF(BP425=0,0,BP425/BP408*100)</f>
        <v>200.4860329265982</v>
      </c>
      <c r="BR425" s="772">
        <f>+BL425+BN425+BP425</f>
        <v>375.087152</v>
      </c>
      <c r="BS425" s="737">
        <f>+IF(BR425=0,0,BR425/BR408*100)</f>
        <v>80.432216666621926</v>
      </c>
      <c r="BT425" s="772">
        <v>-9.0747149999999994</v>
      </c>
      <c r="BU425" s="737">
        <f>+IF(BT425=0,0,BT425/BT408*100)</f>
        <v>-9.3013570752556411</v>
      </c>
      <c r="BV425" s="772">
        <v>-119.142224</v>
      </c>
      <c r="BW425" s="737">
        <f>+IF(BV425=0,0,BV425/BV408*100)</f>
        <v>-67.584459426880414</v>
      </c>
      <c r="BX425" s="772">
        <v>62.059339999999999</v>
      </c>
      <c r="BY425" s="737">
        <f>+IF(BX425=0,0,BX425/BX408*100)</f>
        <v>40.007748150777537</v>
      </c>
      <c r="BZ425" s="772">
        <f>+BT425+BV425+BX425</f>
        <v>-66.157599000000005</v>
      </c>
      <c r="CA425" s="737">
        <f>+IF(BZ425=0,0,BZ425/BZ408*100)</f>
        <v>-15.422499735860292</v>
      </c>
      <c r="CB425" s="772">
        <f t="shared" si="403"/>
        <v>308.929553</v>
      </c>
      <c r="CC425" s="737">
        <f>+IF(CB425=0,0,CB425/CB408*100)</f>
        <v>34.505412855851716</v>
      </c>
      <c r="CE425" s="772">
        <f>+CW425+DO425</f>
        <v>965.52031099999999</v>
      </c>
      <c r="CF425" s="737">
        <f>+IF(CE425=0,0,CE425/CE408*100)</f>
        <v>82.994849634512988</v>
      </c>
      <c r="CG425" s="772">
        <v>26.345946999999999</v>
      </c>
      <c r="CH425" s="737">
        <f>+IF(CG425=0,0,CG425/CG408*100)</f>
        <v>11.745918150366824</v>
      </c>
      <c r="CI425" s="772">
        <v>114.818472</v>
      </c>
      <c r="CJ425" s="737">
        <f>+IF(CI425=0,0,CI425/CI408*100)</f>
        <v>59.271138958512523</v>
      </c>
      <c r="CK425" s="772">
        <v>380.25835000000001</v>
      </c>
      <c r="CL425" s="737">
        <f>+IF(CK425=0,0,CK425/CK408*100)</f>
        <v>289.35897865836245</v>
      </c>
      <c r="CM425" s="772">
        <f>+CG425+CI425+CK425</f>
        <v>521.42276900000002</v>
      </c>
      <c r="CN425" s="737">
        <f>+IF(CM425=0,0,CM425/CM408*100)</f>
        <v>94.902470683756519</v>
      </c>
      <c r="CO425" s="772">
        <v>128.43065899999999</v>
      </c>
      <c r="CP425" s="737">
        <f>+IF(CO425=0,0,CO425/CO408*100)</f>
        <v>113.68364801138462</v>
      </c>
      <c r="CQ425" s="772">
        <v>148.57567</v>
      </c>
      <c r="CR425" s="737">
        <f>+IF(CQ425=0,0,CQ425/CQ408*100)</f>
        <v>102.45204583211165</v>
      </c>
      <c r="CS425" s="772">
        <v>73.801671999999996</v>
      </c>
      <c r="CT425" s="737">
        <f>+IF(CS425=0,0,CS425/CS408*100)</f>
        <v>46.483587750783904</v>
      </c>
      <c r="CU425" s="772">
        <f>+CO425+CQ425+CS425</f>
        <v>350.80800099999999</v>
      </c>
      <c r="CV425" s="737">
        <f>+IF(CU425=0,0,CU425/CU408*100)</f>
        <v>84.174862445083434</v>
      </c>
      <c r="CW425" s="772">
        <f t="shared" si="404"/>
        <v>872.23077000000001</v>
      </c>
      <c r="CX425" s="737">
        <f>+IF(CW425=0,0,CW425/CW408*100)</f>
        <v>90.275178409989437</v>
      </c>
      <c r="CY425" s="772">
        <v>-39.379095999999997</v>
      </c>
      <c r="CZ425" s="737">
        <f>+IF(CY425=0,0,CY425/CY408*100)</f>
        <v>-18.848860095240621</v>
      </c>
      <c r="DA425" s="772">
        <v>124.884443</v>
      </c>
      <c r="DB425" s="737">
        <f>+IF(DA425=0,0,DA425/DA408*100)</f>
        <v>152.31301860795662</v>
      </c>
      <c r="DC425" s="772">
        <v>216.17075800000001</v>
      </c>
      <c r="DD425" s="737">
        <f>+IF(DC425=0,0,DC425/DC408*100)</f>
        <v>188.5766597331089</v>
      </c>
      <c r="DE425" s="772">
        <f>+CY425+DA425+DC425</f>
        <v>301.67610500000001</v>
      </c>
      <c r="DF425" s="737">
        <f>+IF(DE425=0,0,DE425/DE408*100)</f>
        <v>74.387806316053101</v>
      </c>
      <c r="DG425" s="772">
        <v>162.45846000000003</v>
      </c>
      <c r="DH425" s="737">
        <f>+IF(DG425=0,0,DG425/DG408*100)</f>
        <v>100</v>
      </c>
      <c r="DI425" s="772">
        <v>-19.020384000000035</v>
      </c>
      <c r="DJ425" s="737">
        <f>+IF(DI425=0,0,DI425/DI408*100)</f>
        <v>100</v>
      </c>
      <c r="DK425" s="772">
        <v>-351.82463999999999</v>
      </c>
      <c r="DL425" s="737">
        <f>+IF(DK425=0,0,DK425/DK408*100)</f>
        <v>100</v>
      </c>
      <c r="DM425" s="772">
        <f>+DG425+DI425+DK425</f>
        <v>-208.38656399999999</v>
      </c>
      <c r="DN425" s="737">
        <f>+IF(DM425=0,0,DM425/DM408*100)</f>
        <v>99.999999999999957</v>
      </c>
      <c r="DO425" s="772">
        <f t="shared" si="405"/>
        <v>93.289541000000014</v>
      </c>
      <c r="DP425" s="737">
        <f>+IF(DO425=0,0,DO425/DO408*100)</f>
        <v>47.317018043621339</v>
      </c>
      <c r="DR425" s="772">
        <f>+EJ425+FB425</f>
        <v>1585.5795899999998</v>
      </c>
      <c r="DS425" s="737">
        <f>+IF(DR425=0,0,DR425/DR408*100)</f>
        <v>100</v>
      </c>
      <c r="DT425" s="772">
        <v>104.99057999999999</v>
      </c>
      <c r="DU425" s="737">
        <f>+IF(DT425=0,0,DT425/DT408*100)</f>
        <v>100</v>
      </c>
      <c r="DV425" s="772">
        <v>104.99057999999999</v>
      </c>
      <c r="DW425" s="737">
        <f>+IF(DV425=0,0,DV425/DV408*100)</f>
        <v>100</v>
      </c>
      <c r="DX425" s="772">
        <v>104.99057999999999</v>
      </c>
      <c r="DY425" s="737">
        <f>+IF(DX425=0,0,DX425/DX408*100)</f>
        <v>100</v>
      </c>
      <c r="DZ425" s="772">
        <f>+DT425+DV425+DX425</f>
        <v>314.97173999999995</v>
      </c>
      <c r="EA425" s="737">
        <f>+IF(DZ425=0,0,DZ425/DZ408*100)</f>
        <v>100</v>
      </c>
      <c r="EB425" s="772">
        <v>104.99057999999999</v>
      </c>
      <c r="EC425" s="737">
        <f>+IF(EB425=0,0,EB425/EB408*100)</f>
        <v>100</v>
      </c>
      <c r="ED425" s="772">
        <v>104.99057999999999</v>
      </c>
      <c r="EE425" s="737">
        <f>+IF(ED425=0,0,ED425/ED408*100)</f>
        <v>100</v>
      </c>
      <c r="EF425" s="772">
        <v>104.99057999999999</v>
      </c>
      <c r="EG425" s="737">
        <f>+IF(EF425=0,0,EF425/EF408*100)</f>
        <v>100</v>
      </c>
      <c r="EH425" s="772">
        <f>+EB425+ED425+EF425</f>
        <v>314.97173999999995</v>
      </c>
      <c r="EI425" s="737">
        <f>+IF(EH425=0,0,EH425/EH408*100)</f>
        <v>100</v>
      </c>
      <c r="EJ425" s="772">
        <f t="shared" si="406"/>
        <v>629.94347999999991</v>
      </c>
      <c r="EK425" s="737">
        <f>+IF(EJ425=0,0,EJ425/EJ408*100)</f>
        <v>100</v>
      </c>
      <c r="EL425" s="772">
        <v>105.758055</v>
      </c>
      <c r="EM425" s="737">
        <f>+IF(EL425=0,0,EL425/EL408*100)</f>
        <v>100</v>
      </c>
      <c r="EN425" s="772">
        <v>105.758055</v>
      </c>
      <c r="EO425" s="737">
        <f>+IF(EN425=0,0,EN425/EN408*100)</f>
        <v>100</v>
      </c>
      <c r="EP425" s="772">
        <v>186.02999999999997</v>
      </c>
      <c r="EQ425" s="737">
        <f>+IF(EP425=0,0,EP425/EP408*100)</f>
        <v>100</v>
      </c>
      <c r="ER425" s="772">
        <f>+EL425+EN425+EP425</f>
        <v>397.54611</v>
      </c>
      <c r="ES425" s="737">
        <f>+IF(ER425=0,0,ER425/ER408*100)</f>
        <v>100</v>
      </c>
      <c r="ET425" s="772">
        <v>186.02999999999997</v>
      </c>
      <c r="EU425" s="737">
        <f>+IF(ET425=0,0,ET425/ET408*100)</f>
        <v>100</v>
      </c>
      <c r="EV425" s="772">
        <v>186.02999999999997</v>
      </c>
      <c r="EW425" s="737">
        <f>+IF(EV425=0,0,EV425/EV408*100)</f>
        <v>100</v>
      </c>
      <c r="EX425" s="772">
        <v>186.02999999999997</v>
      </c>
      <c r="EY425" s="737">
        <f>+IF(EX425=0,0,EX425/EX408*100)</f>
        <v>100</v>
      </c>
      <c r="EZ425" s="772">
        <f>+ET425+EV425+EX425</f>
        <v>558.08999999999992</v>
      </c>
      <c r="FA425" s="737">
        <f>+IF(EZ425=0,0,EZ425/EZ408*100)</f>
        <v>100</v>
      </c>
      <c r="FB425" s="772">
        <f t="shared" si="407"/>
        <v>955.63610999999992</v>
      </c>
      <c r="FC425" s="737">
        <f>+IF(FB425=0,0,FB425/FB408*100)</f>
        <v>100</v>
      </c>
      <c r="FD425" s="772">
        <v>0</v>
      </c>
      <c r="FE425" s="737">
        <f>+IF(FD425=0,0,FD425/FD408*100)</f>
        <v>0</v>
      </c>
      <c r="FF425" s="772">
        <v>0</v>
      </c>
      <c r="FG425" s="737">
        <f>+IF(FF425=0,0,FF425/FF408*100)</f>
        <v>0</v>
      </c>
      <c r="FH425" s="772">
        <v>0</v>
      </c>
      <c r="FI425" s="737">
        <f>+IF(FH425=0,0,FH425/FH408*100)</f>
        <v>0</v>
      </c>
      <c r="FJ425" s="772">
        <v>0</v>
      </c>
      <c r="FK425" s="737">
        <f>+IF(FJ425=0,0,FJ425/FJ408*100)</f>
        <v>0</v>
      </c>
    </row>
    <row r="426" spans="2:167" s="648" customFormat="1" ht="13.5" customHeight="1">
      <c r="B426" s="771"/>
      <c r="C426" s="769"/>
      <c r="D426" s="806" t="s">
        <v>4849</v>
      </c>
      <c r="E426" s="807">
        <f>+AK426</f>
        <v>109.719527</v>
      </c>
      <c r="F426" s="808">
        <f>+IF(E426=0,0,E426/E408*100)</f>
        <v>6.647638637943623</v>
      </c>
      <c r="G426" s="807">
        <v>0</v>
      </c>
      <c r="H426" s="808">
        <f>+IF(G426=0,0,G426/G408*100)</f>
        <v>0</v>
      </c>
      <c r="I426" s="807">
        <v>0</v>
      </c>
      <c r="J426" s="808">
        <f>+IF(I426=0,0,I426/I408*100)</f>
        <v>0</v>
      </c>
      <c r="K426" s="807">
        <v>0</v>
      </c>
      <c r="L426" s="808">
        <f>+IF(K426=0,0,K426/K408*100)</f>
        <v>0</v>
      </c>
      <c r="M426" s="807">
        <f>+G426+I426+K426</f>
        <v>0</v>
      </c>
      <c r="N426" s="808">
        <f>+IF(M426=0,0,M426/M408*100)</f>
        <v>0</v>
      </c>
      <c r="O426" s="807">
        <v>0</v>
      </c>
      <c r="P426" s="808">
        <f>+IF(O426=0,0,O426/O408*100)</f>
        <v>0</v>
      </c>
      <c r="Q426" s="807">
        <v>0</v>
      </c>
      <c r="R426" s="808">
        <f>+IF(Q426=0,0,Q426/Q408*100)</f>
        <v>0</v>
      </c>
      <c r="S426" s="807">
        <v>675.83282499999996</v>
      </c>
      <c r="T426" s="808">
        <f>+IF(S426=0,0,S426/S408*100)</f>
        <v>529.76978137224728</v>
      </c>
      <c r="U426" s="807">
        <f>+O426+Q426+S426</f>
        <v>675.83282499999996</v>
      </c>
      <c r="V426" s="808">
        <f>+IF(U426=0,0,U426/U408*100)</f>
        <v>529.76978137224728</v>
      </c>
      <c r="W426" s="807">
        <f t="shared" si="400"/>
        <v>675.83282499999996</v>
      </c>
      <c r="X426" s="808">
        <f>+IF(W426=0,0,W426/W408*100)</f>
        <v>529.76978137224728</v>
      </c>
      <c r="Y426" s="807">
        <v>560.65337</v>
      </c>
      <c r="Z426" s="808">
        <f>+IF(Y426=0,0,Y426/Y408*100)</f>
        <v>354.98609272065772</v>
      </c>
      <c r="AA426" s="807">
        <v>416.79700000000003</v>
      </c>
      <c r="AB426" s="808">
        <f>+IF(AA426=0,0,AA426/AA408*100)</f>
        <v>270.10941130046632</v>
      </c>
      <c r="AC426" s="807">
        <v>124.1677</v>
      </c>
      <c r="AD426" s="808">
        <f>+IF(AC426=0,0,AC426/AC408*100)</f>
        <v>42.085890905533851</v>
      </c>
      <c r="AE426" s="807">
        <f>+Y426+AA426+AC426</f>
        <v>1101.61807</v>
      </c>
      <c r="AF426" s="808">
        <f>+IF(AE426=0,0,AE426/AE408*100)</f>
        <v>181.40275527493054</v>
      </c>
      <c r="AG426" s="807">
        <v>50.263578000000003</v>
      </c>
      <c r="AH426" s="808">
        <f>+IF(AG426=0,0,AG426/AG408*100)</f>
        <v>16.306271065457985</v>
      </c>
      <c r="AI426" s="807">
        <v>64.952461</v>
      </c>
      <c r="AJ426" s="808">
        <f>+IF(AI426=0,0,AI426/AI408*100)</f>
        <v>14.911917458687151</v>
      </c>
      <c r="AK426" s="807">
        <v>109.719527</v>
      </c>
      <c r="AL426" s="808">
        <f>+IF(AK426=0,0,AK426/AK408*100)</f>
        <v>63.851982296303987</v>
      </c>
      <c r="AM426" s="807">
        <f>+AG426+AI426+AK426</f>
        <v>224.93556599999999</v>
      </c>
      <c r="AN426" s="808">
        <f>+IF(AM426=0,0,AM426/AM408*100)</f>
        <v>24.565529692006962</v>
      </c>
      <c r="AO426" s="807">
        <f t="shared" si="401"/>
        <v>1326.5536360000001</v>
      </c>
      <c r="AP426" s="808">
        <f>+IF(AO426=0,0,AO426/AO408*100)</f>
        <v>87.105201827301457</v>
      </c>
      <c r="AQ426" s="651"/>
      <c r="AR426" s="807">
        <v>395.80698999999998</v>
      </c>
      <c r="AS426" s="808">
        <f>+IF(AR426=0,0,AR426/AR408*100)</f>
        <v>17.883112753009101</v>
      </c>
      <c r="AT426" s="807">
        <v>76.514831000000001</v>
      </c>
      <c r="AU426" s="808">
        <f>+IF(AT426=0,0,AT426/AT408*100)</f>
        <v>26.466821447613835</v>
      </c>
      <c r="AV426" s="807">
        <v>577.56018500000005</v>
      </c>
      <c r="AW426" s="808">
        <f>+IF(AV426=0,0,AV426/AV408*100)</f>
        <v>207.97810353817613</v>
      </c>
      <c r="AX426" s="807">
        <v>689.31767400000001</v>
      </c>
      <c r="AY426" s="808">
        <f>+IF(AX426=0,0,AX426/AX408*100)</f>
        <v>301.26837332667151</v>
      </c>
      <c r="AZ426" s="807">
        <f>+AT426+AV426+AX426</f>
        <v>1343.3926900000001</v>
      </c>
      <c r="BA426" s="808">
        <f>+IF(AZ426=0,0,AZ426/AZ408*100)</f>
        <v>168.85176693331408</v>
      </c>
      <c r="BB426" s="807">
        <v>554.76588500000003</v>
      </c>
      <c r="BC426" s="808">
        <f>+IF(BB426=0,0,BB426/BB408*100)</f>
        <v>333.97649333952552</v>
      </c>
      <c r="BD426" s="807">
        <v>771.44165099999998</v>
      </c>
      <c r="BE426" s="808">
        <f>+IF(BD426=0,0,BD426/BD408*100)</f>
        <v>401.36602916665288</v>
      </c>
      <c r="BF426" s="807">
        <v>848.78198099999997</v>
      </c>
      <c r="BG426" s="808">
        <f>+IF(BF426=0,0,BF426/BF408*100)</f>
        <v>517.31417201106478</v>
      </c>
      <c r="BH426" s="807">
        <f>+BB426+BD426+BF426</f>
        <v>2174.989517</v>
      </c>
      <c r="BI426" s="808">
        <f>+IF(BH426=0,0,BH426/BH408*100)</f>
        <v>416.35515021992023</v>
      </c>
      <c r="BJ426" s="807">
        <f t="shared" si="402"/>
        <v>3518.3822070000001</v>
      </c>
      <c r="BK426" s="808">
        <f>+IF(BJ426=0,0,BJ426/BJ408*100)</f>
        <v>266.95003263064109</v>
      </c>
      <c r="BL426" s="807">
        <v>838.50128199999995</v>
      </c>
      <c r="BM426" s="808">
        <f>+IF(BL426=0,0,BL426/BL408*100)</f>
        <v>555.11652301705215</v>
      </c>
      <c r="BN426" s="807">
        <v>643.88520100000005</v>
      </c>
      <c r="BO426" s="808">
        <f>+IF(BN426=0,0,BN426/BN408*100)</f>
        <v>296.2020104394955</v>
      </c>
      <c r="BP426" s="807">
        <v>803.86311699999999</v>
      </c>
      <c r="BQ426" s="808">
        <f>+IF(BP426=0,0,BP426/BP408*100)</f>
        <v>821.02738412820281</v>
      </c>
      <c r="BR426" s="807">
        <f>+BL426+BN426+BP426</f>
        <v>2286.2496000000001</v>
      </c>
      <c r="BS426" s="808">
        <f>+IF(BR426=0,0,BR426/BR408*100)</f>
        <v>490.25439074804069</v>
      </c>
      <c r="BT426" s="807">
        <v>712.35515099999998</v>
      </c>
      <c r="BU426" s="808">
        <f>+IF(BT426=0,0,BT426/BT408*100)</f>
        <v>730.14630474330602</v>
      </c>
      <c r="BV426" s="807">
        <v>532.27186099999994</v>
      </c>
      <c r="BW426" s="808">
        <f>+IF(BV426=0,0,BV426/BV408*100)</f>
        <v>301.93582750163057</v>
      </c>
      <c r="BX426" s="807">
        <v>395.80698999999998</v>
      </c>
      <c r="BY426" s="808">
        <f>+IF(BX426=0,0,BX426/BX408*100)</f>
        <v>255.16459524444386</v>
      </c>
      <c r="BZ426" s="807">
        <f>+BT426+BV426+BX426</f>
        <v>1640.434002</v>
      </c>
      <c r="CA426" s="808">
        <f>+IF(BZ426=0,0,BZ426/BZ408*100)</f>
        <v>382.41401358204126</v>
      </c>
      <c r="CB426" s="807">
        <f t="shared" si="403"/>
        <v>3926.6836020000001</v>
      </c>
      <c r="CC426" s="808">
        <f>+IF(CB426=0,0,CB426/CB408*100)</f>
        <v>438.5849056056897</v>
      </c>
      <c r="CE426" s="807">
        <f>+DK426</f>
        <v>291.22135800000001</v>
      </c>
      <c r="CF426" s="808">
        <f>+IF(CE426=0,0,CE426/CE408*100)</f>
        <v>25.033002974878567</v>
      </c>
      <c r="CG426" s="807">
        <v>190.826199</v>
      </c>
      <c r="CH426" s="808">
        <f>+IF(CG426=0,0,CG426/CG408*100)</f>
        <v>85.076801923256411</v>
      </c>
      <c r="CI426" s="807">
        <v>242.10432700000001</v>
      </c>
      <c r="CJ426" s="808">
        <f>+IF(CI426=0,0,CI426/CI408*100)</f>
        <v>124.97814121820187</v>
      </c>
      <c r="CK426" s="807">
        <v>421.29328299999997</v>
      </c>
      <c r="CL426" s="808">
        <f>+IF(CK426=0,0,CK426/CK408*100)</f>
        <v>320.5846606248316</v>
      </c>
      <c r="CM426" s="807">
        <f>+CG426+CI426+CK426</f>
        <v>854.22380899999996</v>
      </c>
      <c r="CN426" s="808">
        <f>+IF(CM426=0,0,CM426/CM408*100)</f>
        <v>155.4745109164754</v>
      </c>
      <c r="CO426" s="807">
        <v>549.86503000000005</v>
      </c>
      <c r="CP426" s="808">
        <f>+IF(CO426=0,0,CO426/CO408*100)</f>
        <v>486.72694675100479</v>
      </c>
      <c r="CQ426" s="807">
        <v>429.066214</v>
      </c>
      <c r="CR426" s="808">
        <f>+IF(CQ426=0,0,CQ426/CQ408*100)</f>
        <v>295.8674958136728</v>
      </c>
      <c r="CS426" s="807">
        <v>408.47540099999998</v>
      </c>
      <c r="CT426" s="808">
        <f>+IF(CS426=0,0,CS426/CS408*100)</f>
        <v>257.27604310130187</v>
      </c>
      <c r="CU426" s="807">
        <f>+CO426+CQ426+CS426</f>
        <v>1387.406645</v>
      </c>
      <c r="CV426" s="808">
        <f>+IF(CU426=0,0,CU426/CU408*100)</f>
        <v>332.90222333973992</v>
      </c>
      <c r="CW426" s="807">
        <f t="shared" si="404"/>
        <v>2241.6304540000001</v>
      </c>
      <c r="CX426" s="808">
        <f>+IF(CW426=0,0,CW426/CW408*100)</f>
        <v>232.00693683864836</v>
      </c>
      <c r="CY426" s="807">
        <v>335.536225</v>
      </c>
      <c r="CZ426" s="808">
        <f>+IF(CY426=0,0,CY426/CY408*100)</f>
        <v>160.604889505594</v>
      </c>
      <c r="DA426" s="807">
        <v>263.24323800000002</v>
      </c>
      <c r="DB426" s="808">
        <f>+IF(DA426=0,0,DA426/DA408*100)</f>
        <v>321.05978330633826</v>
      </c>
      <c r="DC426" s="807">
        <v>291.22135800000001</v>
      </c>
      <c r="DD426" s="808">
        <f>+IF(DC426=0,0,DC426/DC408*100)</f>
        <v>254.04708501128491</v>
      </c>
      <c r="DE426" s="807">
        <f>+CY426+DA426+DC426</f>
        <v>890.00082100000009</v>
      </c>
      <c r="DF426" s="808">
        <f>+IF(DE426=0,0,DE426/DE408*100)</f>
        <v>219.45791395601665</v>
      </c>
      <c r="DG426" s="807">
        <v>291.22135800000001</v>
      </c>
      <c r="DH426" s="808">
        <f>+IF(DG426=0,0,DG426/DG408*100)</f>
        <v>179.25896749236693</v>
      </c>
      <c r="DI426" s="807">
        <v>291.22135800000001</v>
      </c>
      <c r="DJ426" s="808">
        <f>+IF(DI426=0,0,DI426/DI408*100)</f>
        <v>-1531.1013594678186</v>
      </c>
      <c r="DK426" s="807">
        <v>291.22135800000001</v>
      </c>
      <c r="DL426" s="808">
        <f>+IF(DK426=0,0,DK426/DK408*100)</f>
        <v>-82.774577130243074</v>
      </c>
      <c r="DM426" s="807">
        <f>+DG426+DI426+DK426</f>
        <v>873.66407400000003</v>
      </c>
      <c r="DN426" s="808">
        <f>+IF(DM426=0,0,DM426/DM408*100)</f>
        <v>-419.25163370897548</v>
      </c>
      <c r="DO426" s="807">
        <f t="shared" si="405"/>
        <v>1763.6648950000001</v>
      </c>
      <c r="DP426" s="808">
        <f>+IF(DO426=0,0,DO426/DO408*100)</f>
        <v>894.54147555101088</v>
      </c>
      <c r="DR426" s="807">
        <f>+EX426</f>
        <v>190.82619899999997</v>
      </c>
      <c r="DS426" s="808">
        <f>+IF(DR426=0,0,DR426/DR408*100)</f>
        <v>12.035106922636411</v>
      </c>
      <c r="DT426" s="807">
        <v>190.826199</v>
      </c>
      <c r="DU426" s="808">
        <f>+IF(DT426=0,0,DT426/DT408*100)</f>
        <v>181.755543211591</v>
      </c>
      <c r="DV426" s="807">
        <v>190.826199</v>
      </c>
      <c r="DW426" s="808">
        <f>+IF(DV426=0,0,DV426/DV408*100)</f>
        <v>181.755543211591</v>
      </c>
      <c r="DX426" s="807">
        <v>190.826199</v>
      </c>
      <c r="DY426" s="808">
        <f>+IF(DX426=0,0,DX426/DX408*100)</f>
        <v>181.755543211591</v>
      </c>
      <c r="DZ426" s="807">
        <f>+DT426+DV426+DX426</f>
        <v>572.47859700000004</v>
      </c>
      <c r="EA426" s="808">
        <f>+IF(DZ426=0,0,DZ426/DZ408*100)</f>
        <v>181.75554321159103</v>
      </c>
      <c r="EB426" s="807">
        <v>190.826199</v>
      </c>
      <c r="EC426" s="808">
        <f>+IF(EB426=0,0,EB426/EB408*100)</f>
        <v>181.755543211591</v>
      </c>
      <c r="ED426" s="807">
        <v>190.826199</v>
      </c>
      <c r="EE426" s="808">
        <f>+IF(ED426=0,0,ED426/ED408*100)</f>
        <v>181.755543211591</v>
      </c>
      <c r="EF426" s="807">
        <v>190.826199</v>
      </c>
      <c r="EG426" s="808">
        <f>+IF(EF426=0,0,EF426/EF408*100)</f>
        <v>181.755543211591</v>
      </c>
      <c r="EH426" s="807">
        <f>+EB426+ED426+EF426</f>
        <v>572.47859700000004</v>
      </c>
      <c r="EI426" s="808">
        <f>+IF(EH426=0,0,EH426/EH408*100)</f>
        <v>181.75554321159103</v>
      </c>
      <c r="EJ426" s="807">
        <f t="shared" si="406"/>
        <v>1144.9571940000001</v>
      </c>
      <c r="EK426" s="808">
        <f>+IF(EJ426=0,0,EJ426/EJ408*100)</f>
        <v>181.75554321159103</v>
      </c>
      <c r="EL426" s="807">
        <v>190.82619899999997</v>
      </c>
      <c r="EM426" s="808">
        <f>+IF(EL426=0,0,EL426/EL408*100)</f>
        <v>180.43656249162296</v>
      </c>
      <c r="EN426" s="807">
        <v>190.82619899999997</v>
      </c>
      <c r="EO426" s="808">
        <f>+IF(EN426=0,0,EN426/EN408*100)</f>
        <v>180.43656249162296</v>
      </c>
      <c r="EP426" s="807">
        <v>190.82619899999997</v>
      </c>
      <c r="EQ426" s="808">
        <f>+IF(EP426=0,0,EP426/EP408*100)</f>
        <v>102.57818577648767</v>
      </c>
      <c r="ER426" s="807">
        <f>+EL426+EN426+EP426</f>
        <v>572.47859699999992</v>
      </c>
      <c r="ES426" s="808">
        <f>+IF(ER426=0,0,ER426/ER408*100)</f>
        <v>144.00306847424565</v>
      </c>
      <c r="ET426" s="807">
        <v>190.82619899999997</v>
      </c>
      <c r="EU426" s="808">
        <f>+IF(ET426=0,0,ET426/ET408*100)</f>
        <v>102.57818577648767</v>
      </c>
      <c r="EV426" s="807">
        <v>190.82619899999997</v>
      </c>
      <c r="EW426" s="808">
        <f>+IF(EV426=0,0,EV426/EV408*100)</f>
        <v>102.57818577648767</v>
      </c>
      <c r="EX426" s="807">
        <v>190.82619899999997</v>
      </c>
      <c r="EY426" s="808">
        <f>+IF(EX426=0,0,EX426/EX408*100)</f>
        <v>102.57818577648767</v>
      </c>
      <c r="EZ426" s="807">
        <f>+ET426+EV426+EX426</f>
        <v>572.47859699999992</v>
      </c>
      <c r="FA426" s="808">
        <f>+IF(EZ426=0,0,EZ426/EZ408*100)</f>
        <v>102.57818577648767</v>
      </c>
      <c r="FB426" s="807">
        <f t="shared" si="407"/>
        <v>1144.9571939999998</v>
      </c>
      <c r="FC426" s="808">
        <f>+IF(FB426=0,0,FB426/FB408*100)</f>
        <v>119.81100149093361</v>
      </c>
      <c r="FD426" s="807">
        <v>190.82619899999997</v>
      </c>
      <c r="FE426" s="808" t="e">
        <f>+IF(FD426=0,0,FD426/FD408*100)</f>
        <v>#DIV/0!</v>
      </c>
      <c r="FF426" s="807">
        <v>190.82619899999997</v>
      </c>
      <c r="FG426" s="808" t="e">
        <f>+IF(FF426=0,0,FF426/FF408*100)</f>
        <v>#DIV/0!</v>
      </c>
      <c r="FH426" s="807">
        <v>190.82619899999997</v>
      </c>
      <c r="FI426" s="808" t="e">
        <f>+IF(FH426=0,0,FH426/FH408*100)</f>
        <v>#DIV/0!</v>
      </c>
      <c r="FJ426" s="807">
        <v>190.82619899999997</v>
      </c>
      <c r="FK426" s="808" t="e">
        <f>+IF(FJ426=0,0,FJ426/FJ408*100)</f>
        <v>#DIV/0!</v>
      </c>
    </row>
    <row r="427" spans="2:167" s="648" customFormat="1" ht="13.5" customHeight="1">
      <c r="B427" s="771"/>
      <c r="C427" s="769"/>
      <c r="D427" s="781" t="s">
        <v>4850</v>
      </c>
      <c r="E427" s="785">
        <f t="shared" ref="E427:E449" si="408">+W427+AO427</f>
        <v>-0.61104299999999867</v>
      </c>
      <c r="F427" s="786">
        <f>+IF(E427=0,0,E427/E408*100)</f>
        <v>-3.7021605609409675E-2</v>
      </c>
      <c r="G427" s="785">
        <v>0</v>
      </c>
      <c r="H427" s="786">
        <f>+IF(G427=0,0,G427/G408*100)</f>
        <v>0</v>
      </c>
      <c r="I427" s="785">
        <v>0</v>
      </c>
      <c r="J427" s="786">
        <f>+IF(I427=0,0,I427/I408*100)</f>
        <v>0</v>
      </c>
      <c r="K427" s="785">
        <v>0</v>
      </c>
      <c r="L427" s="786">
        <f>+IF(K427=0,0,K427/K408*100)</f>
        <v>0</v>
      </c>
      <c r="M427" s="785">
        <f>+G427+I427+K427</f>
        <v>0</v>
      </c>
      <c r="N427" s="786">
        <f>+IF(M427=0,0,M427/M408*100)</f>
        <v>0</v>
      </c>
      <c r="O427" s="785">
        <v>0</v>
      </c>
      <c r="P427" s="786">
        <f>+IF(O427=0,0,O427/O408*100)</f>
        <v>0</v>
      </c>
      <c r="Q427" s="785">
        <v>0</v>
      </c>
      <c r="R427" s="786">
        <f>+IF(Q427=0,0,Q427/Q408*100)</f>
        <v>0</v>
      </c>
      <c r="S427" s="785">
        <v>0</v>
      </c>
      <c r="T427" s="786">
        <f>+IF(S427=0,0,S427/S408*100)</f>
        <v>0</v>
      </c>
      <c r="U427" s="785">
        <f>+O427+Q427+S427</f>
        <v>0</v>
      </c>
      <c r="V427" s="786">
        <f>+IF(U427=0,0,U427/U408*100)</f>
        <v>0</v>
      </c>
      <c r="W427" s="785">
        <f t="shared" si="400"/>
        <v>0</v>
      </c>
      <c r="X427" s="786">
        <f>+IF(W427=0,0,W427/W408*100)</f>
        <v>0</v>
      </c>
      <c r="Y427" s="785">
        <v>0</v>
      </c>
      <c r="Z427" s="786">
        <f>+IF(Y427=0,0,Y427/Y408*100)</f>
        <v>0</v>
      </c>
      <c r="AA427" s="785">
        <v>0</v>
      </c>
      <c r="AB427" s="786">
        <f>+IF(AA427=0,0,AA427/AA408*100)</f>
        <v>0</v>
      </c>
      <c r="AC427" s="785">
        <v>-12.960429</v>
      </c>
      <c r="AD427" s="786">
        <f>+IF(AC427=0,0,AC427/AC408*100)</f>
        <v>-4.3928590203645328</v>
      </c>
      <c r="AE427" s="785">
        <f>+Y427+AA427+AC427</f>
        <v>-12.960429</v>
      </c>
      <c r="AF427" s="786">
        <f>+IF(AE427=0,0,AE427/AE408*100)</f>
        <v>-2.1341856984472964</v>
      </c>
      <c r="AG427" s="785">
        <v>12.349386000000001</v>
      </c>
      <c r="AH427" s="786">
        <f>+IF(AG427=0,0,AG427/AG408*100)</f>
        <v>4.0063291078874634</v>
      </c>
      <c r="AI427" s="785">
        <v>0</v>
      </c>
      <c r="AJ427" s="786">
        <f>+IF(AI427=0,0,AI427/AI408*100)</f>
        <v>0</v>
      </c>
      <c r="AK427" s="785">
        <v>0</v>
      </c>
      <c r="AL427" s="786">
        <f>+IF(AK427=0,0,AK427/AK408*100)</f>
        <v>0</v>
      </c>
      <c r="AM427" s="785">
        <f>+AG427+AI427+AK427</f>
        <v>12.349386000000001</v>
      </c>
      <c r="AN427" s="786">
        <f>+IF(AM427=0,0,AM427/AM408*100)</f>
        <v>1.3486938231060139</v>
      </c>
      <c r="AO427" s="785">
        <f t="shared" si="401"/>
        <v>-0.61104299999999867</v>
      </c>
      <c r="AP427" s="786">
        <f>+IF(AO427=0,0,AO427/AO408*100)</f>
        <v>-4.0122783124435721E-2</v>
      </c>
      <c r="AQ427" s="651"/>
      <c r="AR427" s="785">
        <v>-50.875242999999998</v>
      </c>
      <c r="AS427" s="786">
        <f>+IF(AR427=0,0,AR427/AR408*100)</f>
        <v>-2.2986145517686207</v>
      </c>
      <c r="AT427" s="785">
        <v>0</v>
      </c>
      <c r="AU427" s="786">
        <f>+IF(AT427=0,0,AT427/AT408*100)</f>
        <v>0</v>
      </c>
      <c r="AV427" s="785">
        <v>0</v>
      </c>
      <c r="AW427" s="786">
        <f>+IF(AV427=0,0,AV427/AV408*100)</f>
        <v>0</v>
      </c>
      <c r="AX427" s="785">
        <v>0</v>
      </c>
      <c r="AY427" s="786">
        <f>+IF(AX427=0,0,AX427/AX408*100)</f>
        <v>0</v>
      </c>
      <c r="AZ427" s="785">
        <f>+AT427+AV427+AX427</f>
        <v>0</v>
      </c>
      <c r="BA427" s="786">
        <f>+IF(AZ427=0,0,AZ427/AZ408*100)</f>
        <v>0</v>
      </c>
      <c r="BB427" s="785">
        <v>0</v>
      </c>
      <c r="BC427" s="786">
        <f>+IF(BB427=0,0,BB427/BB408*100)</f>
        <v>0</v>
      </c>
      <c r="BD427" s="785">
        <v>-2.9378980000000001</v>
      </c>
      <c r="BE427" s="786">
        <f>+IF(BD427=0,0,BD427/BD408*100)</f>
        <v>-1.5285309690345605</v>
      </c>
      <c r="BF427" s="785">
        <v>-20.226338999999999</v>
      </c>
      <c r="BG427" s="786">
        <f>+IF(BF427=0,0,BF427/BF408*100)</f>
        <v>-12.327514069363954</v>
      </c>
      <c r="BH427" s="785">
        <f>+BB427+BD427+BF427</f>
        <v>-23.164237</v>
      </c>
      <c r="BI427" s="786">
        <f>+IF(BH427=0,0,BH427/BH408*100)</f>
        <v>-4.4342969474021761</v>
      </c>
      <c r="BJ427" s="785">
        <f t="shared" si="402"/>
        <v>-23.164237</v>
      </c>
      <c r="BK427" s="786">
        <f>+IF(BJ427=0,0,BJ427/BJ408*100)</f>
        <v>-1.7575389651275326</v>
      </c>
      <c r="BL427" s="785">
        <v>13.903345</v>
      </c>
      <c r="BM427" s="786">
        <f>+IF(BL427=0,0,BL427/BL408*100)</f>
        <v>9.2044898444252077</v>
      </c>
      <c r="BN427" s="785">
        <v>-17.407463</v>
      </c>
      <c r="BO427" s="786">
        <f>+IF(BN427=0,0,BN427/BN408*100)</f>
        <v>-8.0078335846876083</v>
      </c>
      <c r="BP427" s="785">
        <v>-16.790171000000001</v>
      </c>
      <c r="BQ427" s="786">
        <f>+IF(BP427=0,0,BP427/BP408*100)</f>
        <v>-17.148678529550214</v>
      </c>
      <c r="BR427" s="785">
        <f>+BL427+BN427+BP427</f>
        <v>-20.294288999999999</v>
      </c>
      <c r="BS427" s="786">
        <f>+IF(BR427=0,0,BR427/BR408*100)</f>
        <v>-4.3518276785525352</v>
      </c>
      <c r="BT427" s="785">
        <v>-3.585645</v>
      </c>
      <c r="BU427" s="786">
        <f>+IF(BT427=0,0,BT427/BT408*100)</f>
        <v>-3.6751969059199121</v>
      </c>
      <c r="BV427" s="785">
        <v>16.213889999999999</v>
      </c>
      <c r="BW427" s="786">
        <f>+IF(BV427=0,0,BV427/BV408*100)</f>
        <v>9.1974696632900041</v>
      </c>
      <c r="BX427" s="785">
        <v>-20.044962000000002</v>
      </c>
      <c r="BY427" s="786">
        <f>+IF(BX427=0,0,BX427/BX408*100)</f>
        <v>-12.922370611545436</v>
      </c>
      <c r="BZ427" s="785">
        <f>+BT427+BV427+BX427</f>
        <v>-7.416717000000002</v>
      </c>
      <c r="CA427" s="786">
        <f>+IF(BZ427=0,0,BZ427/BZ408*100)</f>
        <v>-1.7289671587605613</v>
      </c>
      <c r="CB427" s="785">
        <f t="shared" si="403"/>
        <v>-27.711006000000001</v>
      </c>
      <c r="CC427" s="786">
        <f>+IF(CB427=0,0,CB427/CB408*100)</f>
        <v>-3.0951383362179792</v>
      </c>
      <c r="CE427" s="785">
        <f t="shared" ref="CE427:CE449" si="409">+CW427+DO427</f>
        <v>50.433684999999997</v>
      </c>
      <c r="CF427" s="786">
        <f>+IF(CE427=0,0,CE427/CE408*100)</f>
        <v>4.3352128954741307</v>
      </c>
      <c r="CG427" s="785">
        <v>37.775086999999999</v>
      </c>
      <c r="CH427" s="786">
        <f>+IF(CG427=0,0,CG427/CG408*100)</f>
        <v>16.841417012832597</v>
      </c>
      <c r="CI427" s="785">
        <v>12.658598</v>
      </c>
      <c r="CJ427" s="786">
        <f>+IF(CI427=0,0,CI427/CI408*100)</f>
        <v>6.5345715546358152</v>
      </c>
      <c r="CK427" s="785">
        <v>0</v>
      </c>
      <c r="CL427" s="786">
        <f>+IF(CK427=0,0,CK427/CK408*100)</f>
        <v>0</v>
      </c>
      <c r="CM427" s="785">
        <f>+CG427+CI427+CK427</f>
        <v>50.433684999999997</v>
      </c>
      <c r="CN427" s="786">
        <f>+IF(CM427=0,0,CM427/CM408*100)</f>
        <v>9.1792717862428255</v>
      </c>
      <c r="CO427" s="785">
        <v>0</v>
      </c>
      <c r="CP427" s="786">
        <f>+IF(CO427=0,0,CO427/CO408*100)</f>
        <v>0</v>
      </c>
      <c r="CQ427" s="785">
        <v>0</v>
      </c>
      <c r="CR427" s="786">
        <f>+IF(CQ427=0,0,CQ427/CQ408*100)</f>
        <v>0</v>
      </c>
      <c r="CS427" s="785">
        <v>0</v>
      </c>
      <c r="CT427" s="786">
        <f>+IF(CS427=0,0,CS427/CS408*100)</f>
        <v>0</v>
      </c>
      <c r="CU427" s="785">
        <f>+CO427+CQ427+CS427</f>
        <v>0</v>
      </c>
      <c r="CV427" s="786">
        <f>+IF(CU427=0,0,CU427/CU408*100)</f>
        <v>0</v>
      </c>
      <c r="CW427" s="785">
        <f t="shared" si="404"/>
        <v>50.433684999999997</v>
      </c>
      <c r="CX427" s="786">
        <f>+IF(CW427=0,0,CW427/CW408*100)</f>
        <v>5.2198455590464983</v>
      </c>
      <c r="CY427" s="785">
        <v>0</v>
      </c>
      <c r="CZ427" s="786">
        <f>+IF(CY427=0,0,CY427/CY408*100)</f>
        <v>0</v>
      </c>
      <c r="DA427" s="785">
        <v>0</v>
      </c>
      <c r="DB427" s="786">
        <f>+IF(DA427=0,0,DA427/DA408*100)</f>
        <v>0</v>
      </c>
      <c r="DC427" s="785">
        <v>0</v>
      </c>
      <c r="DD427" s="786">
        <f>+IF(DC427=0,0,DC427/DC408*100)</f>
        <v>0</v>
      </c>
      <c r="DE427" s="785">
        <f>+CY427+DA427+DC427</f>
        <v>0</v>
      </c>
      <c r="DF427" s="786">
        <f>+IF(DE427=0,0,DE427/DE408*100)</f>
        <v>0</v>
      </c>
      <c r="DG427" s="785">
        <v>0</v>
      </c>
      <c r="DH427" s="786">
        <f>+IF(DG427=0,0,DG427/DG408*100)</f>
        <v>0</v>
      </c>
      <c r="DI427" s="785">
        <v>0</v>
      </c>
      <c r="DJ427" s="786">
        <f>+IF(DI427=0,0,DI427/DI408*100)</f>
        <v>0</v>
      </c>
      <c r="DK427" s="785">
        <v>0</v>
      </c>
      <c r="DL427" s="786">
        <f>+IF(DK427=0,0,DK427/DK408*100)</f>
        <v>0</v>
      </c>
      <c r="DM427" s="785">
        <f>+DG427+DI427+DK427</f>
        <v>0</v>
      </c>
      <c r="DN427" s="786">
        <f>+IF(DM427=0,0,DM427/DM408*100)</f>
        <v>0</v>
      </c>
      <c r="DO427" s="785">
        <f t="shared" si="405"/>
        <v>0</v>
      </c>
      <c r="DP427" s="786">
        <f>+IF(DO427=0,0,DO427/DO408*100)</f>
        <v>0</v>
      </c>
      <c r="DR427" s="785">
        <f t="shared" ref="DR427:DR449" si="410">+EJ427+FB427</f>
        <v>0</v>
      </c>
      <c r="DS427" s="786">
        <f>+IF(DR427=0,0,DR427/DR408*100)</f>
        <v>0</v>
      </c>
      <c r="DT427" s="785">
        <v>0</v>
      </c>
      <c r="DU427" s="786">
        <f>+IF(DT427=0,0,DT427/DT408*100)</f>
        <v>0</v>
      </c>
      <c r="DV427" s="785">
        <v>0</v>
      </c>
      <c r="DW427" s="786">
        <f>+IF(DV427=0,0,DV427/DV408*100)</f>
        <v>0</v>
      </c>
      <c r="DX427" s="785">
        <v>0</v>
      </c>
      <c r="DY427" s="786">
        <f>+IF(DX427=0,0,DX427/DX408*100)</f>
        <v>0</v>
      </c>
      <c r="DZ427" s="785">
        <f>+DT427+DV427+DX427</f>
        <v>0</v>
      </c>
      <c r="EA427" s="786">
        <f>+IF(DZ427=0,0,DZ427/DZ408*100)</f>
        <v>0</v>
      </c>
      <c r="EB427" s="785">
        <v>0</v>
      </c>
      <c r="EC427" s="786">
        <f>+IF(EB427=0,0,EB427/EB408*100)</f>
        <v>0</v>
      </c>
      <c r="ED427" s="785">
        <v>0</v>
      </c>
      <c r="EE427" s="786">
        <f>+IF(ED427=0,0,ED427/ED408*100)</f>
        <v>0</v>
      </c>
      <c r="EF427" s="785">
        <v>0</v>
      </c>
      <c r="EG427" s="786">
        <f>+IF(EF427=0,0,EF427/EF408*100)</f>
        <v>0</v>
      </c>
      <c r="EH427" s="785">
        <f>+EB427+ED427+EF427</f>
        <v>0</v>
      </c>
      <c r="EI427" s="786">
        <f>+IF(EH427=0,0,EH427/EH408*100)</f>
        <v>0</v>
      </c>
      <c r="EJ427" s="785">
        <f t="shared" si="406"/>
        <v>0</v>
      </c>
      <c r="EK427" s="786">
        <f>+IF(EJ427=0,0,EJ427/EJ408*100)</f>
        <v>0</v>
      </c>
      <c r="EL427" s="785">
        <v>0</v>
      </c>
      <c r="EM427" s="786">
        <f>+IF(EL427=0,0,EL427/EL408*100)</f>
        <v>0</v>
      </c>
      <c r="EN427" s="785">
        <v>0</v>
      </c>
      <c r="EO427" s="786">
        <f>+IF(EN427=0,0,EN427/EN408*100)</f>
        <v>0</v>
      </c>
      <c r="EP427" s="785">
        <v>0</v>
      </c>
      <c r="EQ427" s="786">
        <f>+IF(EP427=0,0,EP427/EP408*100)</f>
        <v>0</v>
      </c>
      <c r="ER427" s="785">
        <f>+EL427+EN427+EP427</f>
        <v>0</v>
      </c>
      <c r="ES427" s="786">
        <f>+IF(ER427=0,0,ER427/ER408*100)</f>
        <v>0</v>
      </c>
      <c r="ET427" s="785">
        <v>0</v>
      </c>
      <c r="EU427" s="786">
        <f>+IF(ET427=0,0,ET427/ET408*100)</f>
        <v>0</v>
      </c>
      <c r="EV427" s="785">
        <v>0</v>
      </c>
      <c r="EW427" s="786">
        <f>+IF(EV427=0,0,EV427/EV408*100)</f>
        <v>0</v>
      </c>
      <c r="EX427" s="785">
        <v>0</v>
      </c>
      <c r="EY427" s="786">
        <f>+IF(EX427=0,0,EX427/EX408*100)</f>
        <v>0</v>
      </c>
      <c r="EZ427" s="785">
        <f>+ET427+EV427+EX427</f>
        <v>0</v>
      </c>
      <c r="FA427" s="786">
        <f>+IF(EZ427=0,0,EZ427/EZ408*100)</f>
        <v>0</v>
      </c>
      <c r="FB427" s="785">
        <f t="shared" si="407"/>
        <v>0</v>
      </c>
      <c r="FC427" s="786">
        <f>+IF(FB427=0,0,FB427/FB408*100)</f>
        <v>0</v>
      </c>
      <c r="FD427" s="785">
        <v>0</v>
      </c>
      <c r="FE427" s="786">
        <f>+IF(FD427=0,0,FD427/FD408*100)</f>
        <v>0</v>
      </c>
      <c r="FF427" s="785">
        <v>0</v>
      </c>
      <c r="FG427" s="786">
        <f>+IF(FF427=0,0,FF427/FF408*100)</f>
        <v>0</v>
      </c>
      <c r="FH427" s="785">
        <v>0</v>
      </c>
      <c r="FI427" s="786">
        <f>+IF(FH427=0,0,FH427/FH408*100)</f>
        <v>0</v>
      </c>
      <c r="FJ427" s="785">
        <v>0</v>
      </c>
      <c r="FK427" s="786">
        <f>+IF(FJ427=0,0,FJ427/FJ408*100)</f>
        <v>0</v>
      </c>
    </row>
    <row r="428" spans="2:167" s="648" customFormat="1" ht="13.5" customHeight="1">
      <c r="B428" s="771"/>
      <c r="C428" s="728" t="s">
        <v>4851</v>
      </c>
      <c r="D428" s="787"/>
      <c r="E428" s="797">
        <f t="shared" si="408"/>
        <v>866.99160556480001</v>
      </c>
      <c r="F428" s="727">
        <f>+IF(E428=0,0,E428/E411*100)</f>
        <v>100.06852498090097</v>
      </c>
      <c r="G428" s="797">
        <f>SUM(G429:G432)</f>
        <v>57.848225000000006</v>
      </c>
      <c r="H428" s="727">
        <f>+IF(G428=0,0,G428/G411*100)</f>
        <v>100.08277280935619</v>
      </c>
      <c r="I428" s="797">
        <f>SUM(I429:I432)</f>
        <v>38.178773999999997</v>
      </c>
      <c r="J428" s="727">
        <f>+IF(I428=0,0,I428/I411*100)</f>
        <v>99.832760374775532</v>
      </c>
      <c r="K428" s="797">
        <f>SUM(K429:K432)</f>
        <v>13.793578999999999</v>
      </c>
      <c r="L428" s="727">
        <f>+IF(K428=0,0,K428/K411*100)</f>
        <v>100</v>
      </c>
      <c r="M428" s="797">
        <f>SUM(M429:M432)</f>
        <v>109.820578</v>
      </c>
      <c r="N428" s="727">
        <f>+IF(M428=0,0,M428/M411*100)</f>
        <v>99.985329128448257</v>
      </c>
      <c r="O428" s="797">
        <f>SUM(O429:O432)</f>
        <v>59.211287564799996</v>
      </c>
      <c r="P428" s="727">
        <f>+IF(O428=0,0,O428/O411*100)</f>
        <v>100.0000016888672</v>
      </c>
      <c r="Q428" s="797">
        <f>SUM(Q429:Q432)</f>
        <v>3.0119379999999998</v>
      </c>
      <c r="R428" s="727">
        <f>+IF(Q428=0,0,Q428/Q411*100)</f>
        <v>100</v>
      </c>
      <c r="S428" s="797">
        <f>SUM(S429:S432)</f>
        <v>39.113173000000003</v>
      </c>
      <c r="T428" s="727">
        <f>+IF(S428=0,0,S428/S411*100)</f>
        <v>50.094885669460311</v>
      </c>
      <c r="U428" s="797">
        <f>SUM(U429:U432)</f>
        <v>101.33639856479999</v>
      </c>
      <c r="V428" s="727">
        <f>+IF(U428=0,0,U428/U411*100)</f>
        <v>72.227645737575131</v>
      </c>
      <c r="W428" s="797">
        <f t="shared" si="400"/>
        <v>211.1569765648</v>
      </c>
      <c r="X428" s="727">
        <f>+IF(W428=0,0,W428/W411*100)</f>
        <v>84.416161648829359</v>
      </c>
      <c r="Y428" s="797">
        <f>SUM(Y429:Y432)</f>
        <v>130.846011</v>
      </c>
      <c r="Z428" s="727">
        <f>+IF(Y428=0,0,Y428/Y411*100)</f>
        <v>142.79526125726957</v>
      </c>
      <c r="AA428" s="797">
        <f>SUM(AA429:AA432)</f>
        <v>68.607377999999997</v>
      </c>
      <c r="AB428" s="727">
        <f>+IF(AA428=0,0,AA428/AA411*100)</f>
        <v>100.17634250737521</v>
      </c>
      <c r="AC428" s="797">
        <f>SUM(AC429:AC432)</f>
        <v>85.909345999999999</v>
      </c>
      <c r="AD428" s="727">
        <f>+IF(AC428=0,0,AC428/AC411*100)</f>
        <v>100.17257659051091</v>
      </c>
      <c r="AE428" s="797">
        <f>SUM(AE429:AE432)</f>
        <v>285.36273499999999</v>
      </c>
      <c r="AF428" s="727">
        <f>+IF(AE428=0,0,AE428/AE411*100)</f>
        <v>116.05779658665725</v>
      </c>
      <c r="AG428" s="797">
        <f>SUM(AG429:AG432)</f>
        <v>162.75851600000001</v>
      </c>
      <c r="AH428" s="727">
        <f>+IF(AG428=0,0,AG428/AG411*100)</f>
        <v>100.05651375718605</v>
      </c>
      <c r="AI428" s="797">
        <f>SUM(AI429:AI432)</f>
        <v>157.91291999999999</v>
      </c>
      <c r="AJ428" s="727">
        <f>+IF(AI428=0,0,AI428/AI411*100)</f>
        <v>100</v>
      </c>
      <c r="AK428" s="797">
        <f>SUM(AK429:AK432)</f>
        <v>49.800458000000006</v>
      </c>
      <c r="AL428" s="727">
        <f>+IF(AK428=0,0,AK428/AK411*100)</f>
        <v>100</v>
      </c>
      <c r="AM428" s="797">
        <f>SUM(AM429:AM432)</f>
        <v>370.47189399999996</v>
      </c>
      <c r="AN428" s="727">
        <f>+IF(AM428=0,0,AM428/AM411*100)</f>
        <v>100.02482018702064</v>
      </c>
      <c r="AO428" s="797">
        <f t="shared" si="401"/>
        <v>655.83462899999995</v>
      </c>
      <c r="AP428" s="727">
        <f>+IF(AO428=0,0,AO428/AO411*100)</f>
        <v>106.42177440439107</v>
      </c>
      <c r="AQ428" s="651"/>
      <c r="AR428" s="797">
        <f>SUM(AR429:AR432)</f>
        <v>1534.1770230000002</v>
      </c>
      <c r="AS428" s="727">
        <f>+IF(AR428=0,0,AR428/AR411*100)</f>
        <v>90.476471840883534</v>
      </c>
      <c r="AT428" s="797">
        <f>SUM(AT429:AT432)</f>
        <v>40.601227000000002</v>
      </c>
      <c r="AU428" s="727">
        <f>+IF(AT428=0,0,AT428/AT411*100)</f>
        <v>49.265869719446869</v>
      </c>
      <c r="AV428" s="797">
        <f>SUM(AV429:AV432)</f>
        <v>122.70894699999999</v>
      </c>
      <c r="AW428" s="727">
        <f>+IF(AV428=0,0,AV428/AV411*100)</f>
        <v>80.97387657119522</v>
      </c>
      <c r="AX428" s="797">
        <f>SUM(AX429:AX432)</f>
        <v>90.660509000000019</v>
      </c>
      <c r="AY428" s="727">
        <f>+IF(AX428=0,0,AX428/AX411*100)</f>
        <v>84.788911632877046</v>
      </c>
      <c r="AZ428" s="797">
        <f>SUM(AZ429:AZ432)</f>
        <v>253.97068300000001</v>
      </c>
      <c r="BA428" s="727">
        <f>+IF(AZ428=0,0,AZ428/AZ411*100)</f>
        <v>74.504677386197656</v>
      </c>
      <c r="BB428" s="797">
        <f>SUM(BB429:BB432)</f>
        <v>169.11677600000002</v>
      </c>
      <c r="BC428" s="727">
        <f>+IF(BB428=0,0,BB428/BB411*100)</f>
        <v>99.242415946813892</v>
      </c>
      <c r="BD428" s="797">
        <f>SUM(BD429:BD432)</f>
        <v>70.205376999999999</v>
      </c>
      <c r="BE428" s="727">
        <f>+IF(BD428=0,0,BD428/BD411*100)</f>
        <v>74.298735827635895</v>
      </c>
      <c r="BF428" s="797">
        <f>SUM(BF429:BF432)</f>
        <v>46.737571000000003</v>
      </c>
      <c r="BG428" s="727">
        <f>+IF(BF428=0,0,BF428/BF411*100)</f>
        <v>27.950429221358945</v>
      </c>
      <c r="BH428" s="797">
        <f>SUM(BH429:BH432)</f>
        <v>286.05972400000002</v>
      </c>
      <c r="BI428" s="727">
        <f>+IF(BH428=0,0,BH428/BH411*100)</f>
        <v>66.200003172308314</v>
      </c>
      <c r="BJ428" s="797">
        <f t="shared" si="402"/>
        <v>540.03040699999997</v>
      </c>
      <c r="BK428" s="727">
        <f>+IF(BJ428=0,0,BJ428/BJ411*100)</f>
        <v>69.862244585563687</v>
      </c>
      <c r="BL428" s="797">
        <f>SUM(BL429:BL432)</f>
        <v>68.004770000000008</v>
      </c>
      <c r="BM428" s="727">
        <f>+IF(BL428=0,0,BL428/BL411*100)</f>
        <v>64.673206102036787</v>
      </c>
      <c r="BN428" s="797">
        <f>SUM(BN429:BN432)</f>
        <v>110.495834</v>
      </c>
      <c r="BO428" s="727">
        <f>+IF(BN428=0,0,BN428/BN411*100)</f>
        <v>112.13141079064503</v>
      </c>
      <c r="BP428" s="797">
        <f>SUM(BP429:BP432)</f>
        <v>312.28045600000002</v>
      </c>
      <c r="BQ428" s="727">
        <f>+IF(BP428=0,0,BP428/BP411*100)</f>
        <v>175.39677508775415</v>
      </c>
      <c r="BR428" s="797">
        <f>SUM(BR429:BR432)</f>
        <v>490.78106000000002</v>
      </c>
      <c r="BS428" s="727">
        <f>+IF(BR428=0,0,BR428/BR411*100)</f>
        <v>128.56588579672481</v>
      </c>
      <c r="BT428" s="797">
        <f>SUM(BT429:BT432)</f>
        <v>203.030845</v>
      </c>
      <c r="BU428" s="727">
        <f>+IF(BT428=0,0,BT428/BT411*100)</f>
        <v>100.00000246268004</v>
      </c>
      <c r="BV428" s="797">
        <f>SUM(BV429:BV432)</f>
        <v>17.287633</v>
      </c>
      <c r="BW428" s="727">
        <f>+IF(BV428=0,0,BV428/BV411*100)</f>
        <v>31.513490285926277</v>
      </c>
      <c r="BX428" s="797">
        <f>SUM(BX429:BX432)</f>
        <v>283.047078</v>
      </c>
      <c r="BY428" s="727">
        <f>+IF(BX428=0,0,BX428/BX411*100)</f>
        <v>100</v>
      </c>
      <c r="BZ428" s="797">
        <f>SUM(BZ429:BZ432)</f>
        <v>503.36555599999997</v>
      </c>
      <c r="CA428" s="727">
        <f>+IF(BZ428=0,0,BZ428/BZ411*100)</f>
        <v>93.05458372889089</v>
      </c>
      <c r="CB428" s="797">
        <f t="shared" si="403"/>
        <v>994.14661599999999</v>
      </c>
      <c r="CC428" s="727">
        <f>+IF(CB428=0,0,CB428/CB411*100)</f>
        <v>107.74661488224872</v>
      </c>
      <c r="CE428" s="797">
        <f t="shared" si="409"/>
        <v>2959.5784568692998</v>
      </c>
      <c r="CF428" s="727">
        <f>+IF(CE428=0,0,CE428/CE411*100)</f>
        <v>69.567246524093946</v>
      </c>
      <c r="CG428" s="797">
        <f>SUM(CG429:CG432)</f>
        <v>31.5869678693</v>
      </c>
      <c r="CH428" s="727">
        <f>+IF(CG428=0,0,CG428/CG411*100)</f>
        <v>95.990812182892583</v>
      </c>
      <c r="CI428" s="797">
        <f>SUM(CI429:CI432)</f>
        <v>79.763560999999996</v>
      </c>
      <c r="CJ428" s="727">
        <f>+IF(CI428=0,0,CI428/CI411*100)</f>
        <v>100</v>
      </c>
      <c r="CK428" s="797">
        <f>SUM(CK429:CK432)</f>
        <v>172.35830100000001</v>
      </c>
      <c r="CL428" s="727">
        <f>+IF(CK428=0,0,CK428/CK411*100)</f>
        <v>49.771886231758714</v>
      </c>
      <c r="CM428" s="797">
        <f>SUM(CM429:CM432)</f>
        <v>283.70882986930002</v>
      </c>
      <c r="CN428" s="727">
        <f>+IF(CM428=0,0,CM428/CM411*100)</f>
        <v>61.8147405326932</v>
      </c>
      <c r="CO428" s="797">
        <f>SUM(CO429:CO432)</f>
        <v>359.55372299999993</v>
      </c>
      <c r="CP428" s="727">
        <f>+IF(CO428=0,0,CO428/CO411*100)</f>
        <v>35.885063950179642</v>
      </c>
      <c r="CQ428" s="797">
        <f>SUM(CQ429:CQ432)</f>
        <v>298.75773800000002</v>
      </c>
      <c r="CR428" s="727">
        <f>+IF(CQ428=0,0,CQ428/CQ411*100)</f>
        <v>12.47007453716669</v>
      </c>
      <c r="CS428" s="797">
        <f>SUM(CS429:CS432)</f>
        <v>1485.252336</v>
      </c>
      <c r="CT428" s="727">
        <f>+IF(CS428=0,0,CS428/CS411*100)</f>
        <v>-1456.0267629699208</v>
      </c>
      <c r="CU428" s="797">
        <f>SUM(CU429:CU432)</f>
        <v>2143.5637969999998</v>
      </c>
      <c r="CV428" s="727">
        <f>+IF(CU428=0,0,CU428/CU411*100)</f>
        <v>65.040250875152722</v>
      </c>
      <c r="CW428" s="797">
        <f t="shared" si="404"/>
        <v>2427.2726268693</v>
      </c>
      <c r="CX428" s="727">
        <f>+IF(CW428=0,0,CW428/CW411*100)</f>
        <v>64.645973224173062</v>
      </c>
      <c r="CY428" s="797">
        <f>SUM(CY429:CY432)</f>
        <v>187.56006299999996</v>
      </c>
      <c r="CZ428" s="727">
        <f>+IF(CY428=0,0,CY428/CY411*100)</f>
        <v>137.82072571714033</v>
      </c>
      <c r="DA428" s="797">
        <f>SUM(DA429:DA432)</f>
        <v>109.60231400000001</v>
      </c>
      <c r="DB428" s="727">
        <f>+IF(DA428=0,0,DA428/DA411*100)</f>
        <v>92.316028694113399</v>
      </c>
      <c r="DC428" s="797">
        <f>SUM(DC429:DC432)</f>
        <v>235.14345299999999</v>
      </c>
      <c r="DD428" s="727">
        <f>+IF(DC428=0,0,DC428/DC411*100)</f>
        <v>96.079252623405381</v>
      </c>
      <c r="DE428" s="797">
        <f>SUM(DE429:DE432)</f>
        <v>532.30583000000001</v>
      </c>
      <c r="DF428" s="727">
        <f>+IF(DE428=0,0,DE428/DE411*100)</f>
        <v>106.55620283797398</v>
      </c>
      <c r="DG428" s="797">
        <f>SUM(DG429:DG432)</f>
        <v>0</v>
      </c>
      <c r="DH428" s="727">
        <f>+IF(DG428=0,0,DG428/DG411*100)</f>
        <v>0</v>
      </c>
      <c r="DI428" s="797">
        <f>SUM(DI429:DI432)</f>
        <v>0</v>
      </c>
      <c r="DJ428" s="727">
        <f>+IF(DI428=0,0,DI428/DI411*100)</f>
        <v>0</v>
      </c>
      <c r="DK428" s="797">
        <f>SUM(DK429:DK432)</f>
        <v>0</v>
      </c>
      <c r="DL428" s="727">
        <f>+IF(DK428=0,0,DK428/DK411*100)</f>
        <v>0</v>
      </c>
      <c r="DM428" s="797">
        <f>SUM(DM429:DM432)</f>
        <v>0</v>
      </c>
      <c r="DN428" s="727">
        <f>+IF(DM428=0,0,DM428/DM411*100)</f>
        <v>0</v>
      </c>
      <c r="DO428" s="797">
        <f t="shared" si="405"/>
        <v>532.30583000000001</v>
      </c>
      <c r="DP428" s="727">
        <f>+IF(DO428=0,0,DO428/DO411*100)</f>
        <v>106.55620283797398</v>
      </c>
      <c r="DR428" s="797">
        <f t="shared" si="410"/>
        <v>397.67480799999998</v>
      </c>
      <c r="DS428" s="727">
        <f>+IF(DR428=0,0,DR428/DR411*100)</f>
        <v>101.5772178799489</v>
      </c>
      <c r="DT428" s="797">
        <f>SUM(DT429:DT432)</f>
        <v>0</v>
      </c>
      <c r="DU428" s="727">
        <f>+IF(DT428=0,0,DT428/DT411*100)</f>
        <v>0</v>
      </c>
      <c r="DV428" s="797">
        <f>SUM(DV429:DV432)</f>
        <v>0</v>
      </c>
      <c r="DW428" s="727">
        <f>+IF(DV428=0,0,DV428/DV411*100)</f>
        <v>0</v>
      </c>
      <c r="DX428" s="797">
        <f>SUM(DX429:DX432)</f>
        <v>0</v>
      </c>
      <c r="DY428" s="727">
        <f>+IF(DX428=0,0,DX428/DX411*100)</f>
        <v>0</v>
      </c>
      <c r="DZ428" s="797">
        <f>SUM(DZ429:DZ432)</f>
        <v>0</v>
      </c>
      <c r="EA428" s="727">
        <f>+IF(DZ428=0,0,DZ428/DZ411*100)</f>
        <v>0</v>
      </c>
      <c r="EB428" s="797">
        <f>SUM(EB429:EB432)</f>
        <v>0</v>
      </c>
      <c r="EC428" s="727">
        <f>+IF(EB428=0,0,EB428/EB411*100)</f>
        <v>0</v>
      </c>
      <c r="ED428" s="797">
        <f>SUM(ED429:ED432)</f>
        <v>0</v>
      </c>
      <c r="EE428" s="727">
        <f>+IF(ED428=0,0,ED428/ED411*100)</f>
        <v>0</v>
      </c>
      <c r="EF428" s="797">
        <f>SUM(EF429:EF432)</f>
        <v>202.5</v>
      </c>
      <c r="EG428" s="727">
        <f>+IF(EF428=0,0,EF428/EF411*100)</f>
        <v>100</v>
      </c>
      <c r="EH428" s="797">
        <f>SUM(EH429:EH432)</f>
        <v>202.5</v>
      </c>
      <c r="EI428" s="727">
        <f>+IF(EH428=0,0,EH428/EH411*100)</f>
        <v>100</v>
      </c>
      <c r="EJ428" s="797">
        <f t="shared" si="406"/>
        <v>202.5</v>
      </c>
      <c r="EK428" s="727">
        <f>+IF(EJ428=0,0,EJ428/EJ411*100)</f>
        <v>100</v>
      </c>
      <c r="EL428" s="797">
        <f>SUM(EL429:EL432)</f>
        <v>6.1748079999999996</v>
      </c>
      <c r="EM428" s="727" t="e">
        <f>+IF(EL428=0,0,EL428/EL411*100)</f>
        <v>#DIV/0!</v>
      </c>
      <c r="EN428" s="797">
        <f>SUM(EN429:EN432)</f>
        <v>0</v>
      </c>
      <c r="EO428" s="727">
        <f>+IF(EN428=0,0,EN428/EN411*100)</f>
        <v>0</v>
      </c>
      <c r="EP428" s="797">
        <f>SUM(EP429:EP432)</f>
        <v>0</v>
      </c>
      <c r="EQ428" s="727">
        <f>+IF(EP428=0,0,EP428/EP411*100)</f>
        <v>0</v>
      </c>
      <c r="ER428" s="797">
        <f>SUM(ER429:ER432)</f>
        <v>6.1748079999999996</v>
      </c>
      <c r="ES428" s="727" t="e">
        <f>+IF(ER428=0,0,ER428/ER411*100)</f>
        <v>#DIV/0!</v>
      </c>
      <c r="ET428" s="797">
        <f>SUM(ET429:ET432)</f>
        <v>0</v>
      </c>
      <c r="EU428" s="727">
        <f>+IF(ET428=0,0,ET428/ET411*100)</f>
        <v>0</v>
      </c>
      <c r="EV428" s="797">
        <f>SUM(EV429:EV432)</f>
        <v>0</v>
      </c>
      <c r="EW428" s="727">
        <f>+IF(EV428=0,0,EV428/EV411*100)</f>
        <v>0</v>
      </c>
      <c r="EX428" s="797">
        <f>SUM(EX429:EX432)</f>
        <v>189</v>
      </c>
      <c r="EY428" s="727">
        <f>+IF(EX428=0,0,EX428/EX411*100)</f>
        <v>100</v>
      </c>
      <c r="EZ428" s="797">
        <f>SUM(EZ429:EZ432)</f>
        <v>189</v>
      </c>
      <c r="FA428" s="727">
        <f>+IF(EZ428=0,0,EZ428/EZ411*100)</f>
        <v>100</v>
      </c>
      <c r="FB428" s="797">
        <f t="shared" si="407"/>
        <v>195.17480800000001</v>
      </c>
      <c r="FC428" s="727">
        <f>+IF(FB428=0,0,FB428/FB411*100)</f>
        <v>103.26709417989419</v>
      </c>
      <c r="FD428" s="797">
        <f>SUM(FD429:FD432)</f>
        <v>0</v>
      </c>
      <c r="FE428" s="727">
        <f>+IF(FD428=0,0,FD428/FD411*100)</f>
        <v>0</v>
      </c>
      <c r="FF428" s="797">
        <f>SUM(FF429:FF432)</f>
        <v>0</v>
      </c>
      <c r="FG428" s="727">
        <f>+IF(FF428=0,0,FF428/FF411*100)</f>
        <v>0</v>
      </c>
      <c r="FH428" s="797">
        <f>SUM(FH429:FH432)</f>
        <v>0</v>
      </c>
      <c r="FI428" s="727">
        <f>+IF(FH428=0,0,FH428/FH411*100)</f>
        <v>0</v>
      </c>
      <c r="FJ428" s="797">
        <f>SUM(FJ429:FJ432)</f>
        <v>0</v>
      </c>
      <c r="FK428" s="727">
        <f>+IF(FJ428=0,0,FJ428/FJ411*100)</f>
        <v>0</v>
      </c>
    </row>
    <row r="429" spans="2:167" s="648" customFormat="1" ht="13.5" customHeight="1">
      <c r="B429" s="771"/>
      <c r="C429" s="769"/>
      <c r="D429" s="728" t="s">
        <v>4836</v>
      </c>
      <c r="E429" s="770">
        <f t="shared" si="408"/>
        <v>27.559893999999996</v>
      </c>
      <c r="F429" s="726">
        <f>+IF(E429=0,0,E429/E411*100)</f>
        <v>3.1809742141775046</v>
      </c>
      <c r="G429" s="770">
        <v>2.590805</v>
      </c>
      <c r="H429" s="726">
        <f>+IF(G429=0,0,G429/G411*100)</f>
        <v>4.482331967979035</v>
      </c>
      <c r="I429" s="770">
        <v>0</v>
      </c>
      <c r="J429" s="726">
        <f>+IF(I429=0,0,I429/I411*100)</f>
        <v>0</v>
      </c>
      <c r="K429" s="770">
        <v>0</v>
      </c>
      <c r="L429" s="726">
        <f>+IF(K429=0,0,K429/K411*100)</f>
        <v>0</v>
      </c>
      <c r="M429" s="770">
        <f t="shared" ref="M429:M434" si="411">+G429+I429+K429</f>
        <v>2.590805</v>
      </c>
      <c r="N429" s="726">
        <f>+IF(M429=0,0,M429/M411*100)</f>
        <v>2.3587791591538463</v>
      </c>
      <c r="O429" s="770">
        <v>0</v>
      </c>
      <c r="P429" s="726">
        <f>+IF(O429=0,0,O429/O411*100)</f>
        <v>0</v>
      </c>
      <c r="Q429" s="770">
        <v>0</v>
      </c>
      <c r="R429" s="726">
        <f>+IF(Q429=0,0,Q429/Q411*100)</f>
        <v>0</v>
      </c>
      <c r="S429" s="770">
        <v>0</v>
      </c>
      <c r="T429" s="726">
        <f>+IF(S429=0,0,S429/S411*100)</f>
        <v>0</v>
      </c>
      <c r="U429" s="770">
        <f t="shared" ref="U429:U434" si="412">+O429+Q429+S429</f>
        <v>0</v>
      </c>
      <c r="V429" s="726">
        <f>+IF(U429=0,0,U429/U411*100)</f>
        <v>0</v>
      </c>
      <c r="W429" s="770">
        <f t="shared" si="400"/>
        <v>2.590805</v>
      </c>
      <c r="X429" s="726">
        <f>+IF(W429=0,0,W429/W411*100)</f>
        <v>1.0357498825688989</v>
      </c>
      <c r="Y429" s="770">
        <v>0</v>
      </c>
      <c r="Z429" s="726">
        <f>+IF(Y429=0,0,Y429/Y411*100)</f>
        <v>0</v>
      </c>
      <c r="AA429" s="770">
        <v>5.5281000000000002</v>
      </c>
      <c r="AB429" s="726">
        <f>+IF(AA429=0,0,AA429/AA411*100)</f>
        <v>8.0717971617428805</v>
      </c>
      <c r="AC429" s="770">
        <v>17.723094</v>
      </c>
      <c r="AD429" s="726">
        <f>+IF(AC429=0,0,AC429/AC411*100)</f>
        <v>20.665597793467363</v>
      </c>
      <c r="AE429" s="770">
        <f t="shared" ref="AE429:AE434" si="413">+Y429+AA429+AC429</f>
        <v>23.251193999999998</v>
      </c>
      <c r="AF429" s="726">
        <f>+IF(AE429=0,0,AE429/AE411*100)</f>
        <v>9.456323523283114</v>
      </c>
      <c r="AG429" s="770">
        <v>1.7178949999999999</v>
      </c>
      <c r="AH429" s="726">
        <f>+IF(AG429=0,0,AG429/AG411*100)</f>
        <v>1.0560835090245053</v>
      </c>
      <c r="AI429" s="770">
        <v>0</v>
      </c>
      <c r="AJ429" s="726">
        <f>+IF(AI429=0,0,AI429/AI411*100)</f>
        <v>0</v>
      </c>
      <c r="AK429" s="770">
        <v>0</v>
      </c>
      <c r="AL429" s="726">
        <f>+IF(AK429=0,0,AK429/AK411*100)</f>
        <v>0</v>
      </c>
      <c r="AM429" s="770">
        <f t="shared" ref="AM429:AM434" si="414">+AG429+AI429+AK429</f>
        <v>1.7178949999999999</v>
      </c>
      <c r="AN429" s="726">
        <f>+IF(AM429=0,0,AM429/AM411*100)</f>
        <v>0.46381963452045794</v>
      </c>
      <c r="AO429" s="770">
        <f t="shared" si="401"/>
        <v>24.969088999999997</v>
      </c>
      <c r="AP429" s="726">
        <f>+IF(AO429=0,0,AO429/AO411*100)</f>
        <v>4.0517146230794134</v>
      </c>
      <c r="AQ429" s="651"/>
      <c r="AR429" s="770">
        <v>284.165662</v>
      </c>
      <c r="AS429" s="726">
        <f>+IF(AR429=0,0,AR429/AR411*100)</f>
        <v>16.758370208031089</v>
      </c>
      <c r="AT429" s="770">
        <v>0</v>
      </c>
      <c r="AU429" s="726">
        <f>+IF(AT429=0,0,AT429/AT411*100)</f>
        <v>0</v>
      </c>
      <c r="AV429" s="770">
        <v>0</v>
      </c>
      <c r="AW429" s="726">
        <f>+IF(AV429=0,0,AV429/AV411*100)</f>
        <v>0</v>
      </c>
      <c r="AX429" s="770">
        <v>2.5560719999999999</v>
      </c>
      <c r="AY429" s="726">
        <f>+IF(AX429=0,0,AX429/AX411*100)</f>
        <v>2.390528856784504</v>
      </c>
      <c r="AZ429" s="770">
        <f t="shared" ref="AZ429:AZ434" si="415">+AT429+AV429+AX429</f>
        <v>2.5560719999999999</v>
      </c>
      <c r="BA429" s="726">
        <f>+IF(AZ429=0,0,AZ429/AZ411*100)</f>
        <v>0.7498476496828298</v>
      </c>
      <c r="BB429" s="770">
        <v>0</v>
      </c>
      <c r="BC429" s="726">
        <f>+IF(BB429=0,0,BB429/BB411*100)</f>
        <v>0</v>
      </c>
      <c r="BD429" s="770">
        <v>0</v>
      </c>
      <c r="BE429" s="726">
        <f>+IF(BD429=0,0,BD429/BD411*100)</f>
        <v>0</v>
      </c>
      <c r="BF429" s="770">
        <v>0</v>
      </c>
      <c r="BG429" s="726">
        <f>+IF(BF429=0,0,BF429/BF411*100)</f>
        <v>0</v>
      </c>
      <c r="BH429" s="770">
        <f t="shared" ref="BH429:BH434" si="416">+BB429+BD429+BF429</f>
        <v>0</v>
      </c>
      <c r="BI429" s="726">
        <f>+IF(BH429=0,0,BH429/BH411*100)</f>
        <v>0</v>
      </c>
      <c r="BJ429" s="770">
        <f t="shared" si="402"/>
        <v>2.5560719999999999</v>
      </c>
      <c r="BK429" s="726">
        <f>+IF(BJ429=0,0,BJ429/BJ411*100)</f>
        <v>0.3306719861096839</v>
      </c>
      <c r="BL429" s="770">
        <v>2.9652349999999998</v>
      </c>
      <c r="BM429" s="726">
        <f>+IF(BL429=0,0,BL429/BL411*100)</f>
        <v>2.8199676919129795</v>
      </c>
      <c r="BN429" s="770">
        <v>0</v>
      </c>
      <c r="BO429" s="726">
        <f>+IF(BN429=0,0,BN429/BN411*100)</f>
        <v>0</v>
      </c>
      <c r="BP429" s="770">
        <v>278.64435500000002</v>
      </c>
      <c r="BQ429" s="726">
        <f>+IF(BP429=0,0,BP429/BP411*100)</f>
        <v>156.50457889496397</v>
      </c>
      <c r="BR429" s="770">
        <f t="shared" ref="BR429:BR434" si="417">+BL429+BN429+BP429</f>
        <v>281.60959000000003</v>
      </c>
      <c r="BS429" s="726">
        <f>+IF(BR429=0,0,BR429/BR411*100)</f>
        <v>73.770952748670652</v>
      </c>
      <c r="BT429" s="770">
        <v>0</v>
      </c>
      <c r="BU429" s="726">
        <f>+IF(BT429=0,0,BT429/BT411*100)</f>
        <v>0</v>
      </c>
      <c r="BV429" s="770">
        <v>0</v>
      </c>
      <c r="BW429" s="726">
        <f>+IF(BV429=0,0,BV429/BV411*100)</f>
        <v>0</v>
      </c>
      <c r="BX429" s="770">
        <v>0</v>
      </c>
      <c r="BY429" s="726">
        <f>+IF(BX429=0,0,BX429/BX411*100)</f>
        <v>0</v>
      </c>
      <c r="BZ429" s="770">
        <f t="shared" ref="BZ429:BZ434" si="418">+BT429+BV429+BX429</f>
        <v>0</v>
      </c>
      <c r="CA429" s="726">
        <f>+IF(BZ429=0,0,BZ429/BZ411*100)</f>
        <v>0</v>
      </c>
      <c r="CB429" s="770">
        <f t="shared" si="403"/>
        <v>281.60959000000003</v>
      </c>
      <c r="CC429" s="726">
        <f>+IF(CB429=0,0,CB429/CB411*100)</f>
        <v>30.521131946274171</v>
      </c>
      <c r="CE429" s="770">
        <f t="shared" si="409"/>
        <v>24.877848999999866</v>
      </c>
      <c r="CF429" s="726">
        <f>+IF(CE429=0,0,CE429/CE411*100)</f>
        <v>0.58477363570314866</v>
      </c>
      <c r="CG429" s="770">
        <v>1.8460939999999999</v>
      </c>
      <c r="CH429" s="726">
        <f>+IF(CG429=0,0,CG429/CG411*100)</f>
        <v>5.6101637599155856</v>
      </c>
      <c r="CI429" s="770">
        <v>3.564829</v>
      </c>
      <c r="CJ429" s="726">
        <f>+IF(CI429=0,0,CI429/CI411*100)</f>
        <v>4.4692450478734269</v>
      </c>
      <c r="CK429" s="770">
        <v>2.5572409999999999</v>
      </c>
      <c r="CL429" s="726">
        <f>+IF(CK429=0,0,CK429/CK411*100)</f>
        <v>0.73845418167117383</v>
      </c>
      <c r="CM429" s="770">
        <f t="shared" ref="CM429:CM434" si="419">+CG429+CI429+CK429</f>
        <v>7.9681639999999998</v>
      </c>
      <c r="CN429" s="726">
        <f>+IF(CM429=0,0,CM429/CM411*100)</f>
        <v>1.7361108937245855</v>
      </c>
      <c r="CO429" s="770">
        <v>4.9870809999999395</v>
      </c>
      <c r="CP429" s="726">
        <f>+IF(CO429=0,0,CO429/CO411*100)</f>
        <v>0.49773290933139275</v>
      </c>
      <c r="CQ429" s="770">
        <v>0</v>
      </c>
      <c r="CR429" s="726">
        <f>+IF(CQ429=0,0,CQ429/CQ411*100)</f>
        <v>0</v>
      </c>
      <c r="CS429" s="770">
        <v>4.4645790000000005</v>
      </c>
      <c r="CT429" s="726">
        <f>+IF(CS429=0,0,CS429/CS411*100)</f>
        <v>-4.3767286890121326</v>
      </c>
      <c r="CU429" s="770">
        <f t="shared" ref="CU429:CU434" si="420">+CO429+CQ429+CS429</f>
        <v>9.45165999999994</v>
      </c>
      <c r="CV429" s="726">
        <f>+IF(CU429=0,0,CU429/CU411*100)</f>
        <v>0.28678331778461275</v>
      </c>
      <c r="CW429" s="770">
        <f t="shared" si="404"/>
        <v>17.419823999999942</v>
      </c>
      <c r="CX429" s="726">
        <f>+IF(CW429=0,0,CW429/CW411*100)</f>
        <v>0.46394519651724359</v>
      </c>
      <c r="CY429" s="770">
        <v>0.35139699999992602</v>
      </c>
      <c r="CZ429" s="726">
        <f>+IF(CY429=0,0,CY429/CY411*100)</f>
        <v>0.25820949716153474</v>
      </c>
      <c r="DA429" s="770">
        <v>4.9320579999999996</v>
      </c>
      <c r="DB429" s="726">
        <f>+IF(DA429=0,0,DA429/DA411*100)</f>
        <v>4.1541824367780364</v>
      </c>
      <c r="DC429" s="770">
        <v>2.1745700000000001</v>
      </c>
      <c r="DD429" s="726">
        <f>+IF(DC429=0,0,DC429/DC411*100)</f>
        <v>0.8885259517613644</v>
      </c>
      <c r="DE429" s="770">
        <f t="shared" ref="DE429:DE434" si="421">+CY429+DA429+DC429</f>
        <v>7.4580249999999255</v>
      </c>
      <c r="DF429" s="726">
        <f>+IF(DE429=0,0,DE429/DE411*100)</f>
        <v>1.4929365411434117</v>
      </c>
      <c r="DG429" s="770">
        <v>0</v>
      </c>
      <c r="DH429" s="726">
        <f>+IF(DG429=0,0,DG429/DG411*100)</f>
        <v>0</v>
      </c>
      <c r="DI429" s="770">
        <v>0</v>
      </c>
      <c r="DJ429" s="726">
        <f>+IF(DI429=0,0,DI429/DI411*100)</f>
        <v>0</v>
      </c>
      <c r="DK429" s="770">
        <v>0</v>
      </c>
      <c r="DL429" s="726">
        <f>+IF(DK429=0,0,DK429/DK411*100)</f>
        <v>0</v>
      </c>
      <c r="DM429" s="770">
        <f t="shared" ref="DM429:DM434" si="422">+DG429+DI429+DK429</f>
        <v>0</v>
      </c>
      <c r="DN429" s="726">
        <f>+IF(DM429=0,0,DM429/DM411*100)</f>
        <v>0</v>
      </c>
      <c r="DO429" s="770">
        <f t="shared" si="405"/>
        <v>7.4580249999999255</v>
      </c>
      <c r="DP429" s="726">
        <f>+IF(DO429=0,0,DO429/DO411*100)</f>
        <v>1.4929365411434117</v>
      </c>
      <c r="DR429" s="770">
        <f t="shared" si="410"/>
        <v>0</v>
      </c>
      <c r="DS429" s="726">
        <f>+IF(DR429=0,0,DR429/DR411*100)</f>
        <v>0</v>
      </c>
      <c r="DT429" s="770">
        <v>0</v>
      </c>
      <c r="DU429" s="726">
        <f>+IF(DT429=0,0,DT429/DT411*100)</f>
        <v>0</v>
      </c>
      <c r="DV429" s="770">
        <v>0</v>
      </c>
      <c r="DW429" s="726">
        <f>+IF(DV429=0,0,DV429/DV411*100)</f>
        <v>0</v>
      </c>
      <c r="DX429" s="770">
        <v>0</v>
      </c>
      <c r="DY429" s="726">
        <f>+IF(DX429=0,0,DX429/DX411*100)</f>
        <v>0</v>
      </c>
      <c r="DZ429" s="770">
        <f t="shared" ref="DZ429:DZ434" si="423">+DT429+DV429+DX429</f>
        <v>0</v>
      </c>
      <c r="EA429" s="726">
        <f>+IF(DZ429=0,0,DZ429/DZ411*100)</f>
        <v>0</v>
      </c>
      <c r="EB429" s="770">
        <v>0</v>
      </c>
      <c r="EC429" s="726">
        <f>+IF(EB429=0,0,EB429/EB411*100)</f>
        <v>0</v>
      </c>
      <c r="ED429" s="770">
        <v>0</v>
      </c>
      <c r="EE429" s="726">
        <f>+IF(ED429=0,0,ED429/ED411*100)</f>
        <v>0</v>
      </c>
      <c r="EF429" s="770">
        <v>0</v>
      </c>
      <c r="EG429" s="726">
        <f>+IF(EF429=0,0,EF429/EF411*100)</f>
        <v>0</v>
      </c>
      <c r="EH429" s="770">
        <f t="shared" ref="EH429:EH434" si="424">+EB429+ED429+EF429</f>
        <v>0</v>
      </c>
      <c r="EI429" s="726">
        <f>+IF(EH429=0,0,EH429/EH411*100)</f>
        <v>0</v>
      </c>
      <c r="EJ429" s="770">
        <f t="shared" si="406"/>
        <v>0</v>
      </c>
      <c r="EK429" s="726">
        <f>+IF(EJ429=0,0,EJ429/EJ411*100)</f>
        <v>0</v>
      </c>
      <c r="EL429" s="770">
        <v>0</v>
      </c>
      <c r="EM429" s="726">
        <f>+IF(EL429=0,0,EL429/EL411*100)</f>
        <v>0</v>
      </c>
      <c r="EN429" s="770">
        <v>0</v>
      </c>
      <c r="EO429" s="726">
        <f>+IF(EN429=0,0,EN429/EN411*100)</f>
        <v>0</v>
      </c>
      <c r="EP429" s="770">
        <v>0</v>
      </c>
      <c r="EQ429" s="726">
        <f>+IF(EP429=0,0,EP429/EP411*100)</f>
        <v>0</v>
      </c>
      <c r="ER429" s="770">
        <f t="shared" ref="ER429:ER434" si="425">+EL429+EN429+EP429</f>
        <v>0</v>
      </c>
      <c r="ES429" s="726">
        <f>+IF(ER429=0,0,ER429/ER411*100)</f>
        <v>0</v>
      </c>
      <c r="ET429" s="770">
        <v>0</v>
      </c>
      <c r="EU429" s="726">
        <f>+IF(ET429=0,0,ET429/ET411*100)</f>
        <v>0</v>
      </c>
      <c r="EV429" s="770">
        <v>0</v>
      </c>
      <c r="EW429" s="726">
        <f>+IF(EV429=0,0,EV429/EV411*100)</f>
        <v>0</v>
      </c>
      <c r="EX429" s="770">
        <v>0</v>
      </c>
      <c r="EY429" s="726">
        <f>+IF(EX429=0,0,EX429/EX411*100)</f>
        <v>0</v>
      </c>
      <c r="EZ429" s="770">
        <f t="shared" ref="EZ429:EZ434" si="426">+ET429+EV429+EX429</f>
        <v>0</v>
      </c>
      <c r="FA429" s="726">
        <f>+IF(EZ429=0,0,EZ429/EZ411*100)</f>
        <v>0</v>
      </c>
      <c r="FB429" s="770">
        <f t="shared" si="407"/>
        <v>0</v>
      </c>
      <c r="FC429" s="726">
        <f>+IF(FB429=0,0,FB429/FB411*100)</f>
        <v>0</v>
      </c>
      <c r="FD429" s="770">
        <v>0</v>
      </c>
      <c r="FE429" s="726">
        <f>+IF(FD429=0,0,FD429/FD411*100)</f>
        <v>0</v>
      </c>
      <c r="FF429" s="770">
        <v>0</v>
      </c>
      <c r="FG429" s="726">
        <f>+IF(FF429=0,0,FF429/FF411*100)</f>
        <v>0</v>
      </c>
      <c r="FH429" s="770">
        <v>0</v>
      </c>
      <c r="FI429" s="726">
        <f>+IF(FH429=0,0,FH429/FH411*100)</f>
        <v>0</v>
      </c>
      <c r="FJ429" s="770">
        <v>0</v>
      </c>
      <c r="FK429" s="726">
        <f>+IF(FJ429=0,0,FJ429/FJ411*100)</f>
        <v>0</v>
      </c>
    </row>
    <row r="430" spans="2:167" s="648" customFormat="1" ht="13.5" customHeight="1">
      <c r="B430" s="771"/>
      <c r="C430" s="769"/>
      <c r="D430" s="769" t="s">
        <v>4837</v>
      </c>
      <c r="E430" s="772">
        <f t="shared" si="408"/>
        <v>0</v>
      </c>
      <c r="F430" s="737">
        <f>+IF(E430=0,0,E430/E411*100)</f>
        <v>0</v>
      </c>
      <c r="G430" s="772">
        <v>0</v>
      </c>
      <c r="H430" s="737">
        <f>+IF(G430=0,0,G430/G411*100)</f>
        <v>0</v>
      </c>
      <c r="I430" s="772">
        <v>0</v>
      </c>
      <c r="J430" s="737">
        <f>+IF(I430=0,0,I430/I411*100)</f>
        <v>0</v>
      </c>
      <c r="K430" s="772">
        <v>0</v>
      </c>
      <c r="L430" s="737">
        <f>+IF(K430=0,0,K430/K411*100)</f>
        <v>0</v>
      </c>
      <c r="M430" s="772">
        <f t="shared" si="411"/>
        <v>0</v>
      </c>
      <c r="N430" s="737">
        <f>+IF(M430=0,0,M430/M411*100)</f>
        <v>0</v>
      </c>
      <c r="O430" s="772">
        <v>0</v>
      </c>
      <c r="P430" s="737">
        <f>+IF(O430=0,0,O430/O411*100)</f>
        <v>0</v>
      </c>
      <c r="Q430" s="772">
        <v>0</v>
      </c>
      <c r="R430" s="737">
        <f>+IF(Q430=0,0,Q430/Q411*100)</f>
        <v>0</v>
      </c>
      <c r="S430" s="772">
        <v>0</v>
      </c>
      <c r="T430" s="737">
        <f>+IF(S430=0,0,S430/S411*100)</f>
        <v>0</v>
      </c>
      <c r="U430" s="772">
        <f t="shared" si="412"/>
        <v>0</v>
      </c>
      <c r="V430" s="737">
        <f>+IF(U430=0,0,U430/U411*100)</f>
        <v>0</v>
      </c>
      <c r="W430" s="772">
        <f t="shared" si="400"/>
        <v>0</v>
      </c>
      <c r="X430" s="737">
        <f>+IF(W430=0,0,W430/W411*100)</f>
        <v>0</v>
      </c>
      <c r="Y430" s="772">
        <v>0</v>
      </c>
      <c r="Z430" s="737">
        <f>+IF(Y430=0,0,Y430/Y411*100)</f>
        <v>0</v>
      </c>
      <c r="AA430" s="772">
        <v>0</v>
      </c>
      <c r="AB430" s="737">
        <f>+IF(AA430=0,0,AA430/AA411*100)</f>
        <v>0</v>
      </c>
      <c r="AC430" s="772">
        <v>0</v>
      </c>
      <c r="AD430" s="737">
        <f>+IF(AC430=0,0,AC430/AC411*100)</f>
        <v>0</v>
      </c>
      <c r="AE430" s="772">
        <f t="shared" si="413"/>
        <v>0</v>
      </c>
      <c r="AF430" s="737">
        <f>+IF(AE430=0,0,AE430/AE411*100)</f>
        <v>0</v>
      </c>
      <c r="AG430" s="772">
        <v>0</v>
      </c>
      <c r="AH430" s="737">
        <f>+IF(AG430=0,0,AG430/AG411*100)</f>
        <v>0</v>
      </c>
      <c r="AI430" s="772">
        <v>0</v>
      </c>
      <c r="AJ430" s="737">
        <f>+IF(AI430=0,0,AI430/AI411*100)</f>
        <v>0</v>
      </c>
      <c r="AK430" s="772">
        <v>0</v>
      </c>
      <c r="AL430" s="737">
        <f>+IF(AK430=0,0,AK430/AK411*100)</f>
        <v>0</v>
      </c>
      <c r="AM430" s="772">
        <f t="shared" si="414"/>
        <v>0</v>
      </c>
      <c r="AN430" s="737">
        <f>+IF(AM430=0,0,AM430/AM411*100)</f>
        <v>0</v>
      </c>
      <c r="AO430" s="772">
        <f t="shared" si="401"/>
        <v>0</v>
      </c>
      <c r="AP430" s="737">
        <f>+IF(AO430=0,0,AO430/AO411*100)</f>
        <v>0</v>
      </c>
      <c r="AQ430" s="651"/>
      <c r="AR430" s="772">
        <v>0</v>
      </c>
      <c r="AS430" s="737">
        <f>+IF(AR430=0,0,AR430/AR411*100)</f>
        <v>0</v>
      </c>
      <c r="AT430" s="772">
        <v>0</v>
      </c>
      <c r="AU430" s="737">
        <f>+IF(AT430=0,0,AT430/AT411*100)</f>
        <v>0</v>
      </c>
      <c r="AV430" s="772">
        <v>0</v>
      </c>
      <c r="AW430" s="737">
        <f>+IF(AV430=0,0,AV430/AV411*100)</f>
        <v>0</v>
      </c>
      <c r="AX430" s="772">
        <v>0</v>
      </c>
      <c r="AY430" s="737">
        <f>+IF(AX430=0,0,AX430/AX411*100)</f>
        <v>0</v>
      </c>
      <c r="AZ430" s="772">
        <f t="shared" si="415"/>
        <v>0</v>
      </c>
      <c r="BA430" s="737">
        <f>+IF(AZ430=0,0,AZ430/AZ411*100)</f>
        <v>0</v>
      </c>
      <c r="BB430" s="772">
        <v>0</v>
      </c>
      <c r="BC430" s="737">
        <f>+IF(BB430=0,0,BB430/BB411*100)</f>
        <v>0</v>
      </c>
      <c r="BD430" s="772">
        <v>0</v>
      </c>
      <c r="BE430" s="737">
        <f>+IF(BD430=0,0,BD430/BD411*100)</f>
        <v>0</v>
      </c>
      <c r="BF430" s="772">
        <v>0</v>
      </c>
      <c r="BG430" s="737">
        <f>+IF(BF430=0,0,BF430/BF411*100)</f>
        <v>0</v>
      </c>
      <c r="BH430" s="772">
        <f t="shared" si="416"/>
        <v>0</v>
      </c>
      <c r="BI430" s="737">
        <f>+IF(BH430=0,0,BH430/BH411*100)</f>
        <v>0</v>
      </c>
      <c r="BJ430" s="772">
        <f t="shared" si="402"/>
        <v>0</v>
      </c>
      <c r="BK430" s="737">
        <f>+IF(BJ430=0,0,BJ430/BJ411*100)</f>
        <v>0</v>
      </c>
      <c r="BL430" s="772">
        <v>0</v>
      </c>
      <c r="BM430" s="737">
        <f>+IF(BL430=0,0,BL430/BL411*100)</f>
        <v>0</v>
      </c>
      <c r="BN430" s="772">
        <v>0</v>
      </c>
      <c r="BO430" s="737">
        <f>+IF(BN430=0,0,BN430/BN411*100)</f>
        <v>0</v>
      </c>
      <c r="BP430" s="772">
        <v>0</v>
      </c>
      <c r="BQ430" s="737">
        <f>+IF(BP430=0,0,BP430/BP411*100)</f>
        <v>0</v>
      </c>
      <c r="BR430" s="772">
        <f t="shared" si="417"/>
        <v>0</v>
      </c>
      <c r="BS430" s="737">
        <f>+IF(BR430=0,0,BR430/BR411*100)</f>
        <v>0</v>
      </c>
      <c r="BT430" s="772">
        <v>0</v>
      </c>
      <c r="BU430" s="737">
        <f>+IF(BT430=0,0,BT430/BT411*100)</f>
        <v>0</v>
      </c>
      <c r="BV430" s="772">
        <v>0</v>
      </c>
      <c r="BW430" s="737">
        <f>+IF(BV430=0,0,BV430/BV411*100)</f>
        <v>0</v>
      </c>
      <c r="BX430" s="772">
        <v>0</v>
      </c>
      <c r="BY430" s="737">
        <f>+IF(BX430=0,0,BX430/BX411*100)</f>
        <v>0</v>
      </c>
      <c r="BZ430" s="772">
        <f t="shared" si="418"/>
        <v>0</v>
      </c>
      <c r="CA430" s="737">
        <f>+IF(BZ430=0,0,BZ430/BZ411*100)</f>
        <v>0</v>
      </c>
      <c r="CB430" s="772">
        <f t="shared" si="403"/>
        <v>0</v>
      </c>
      <c r="CC430" s="737">
        <f>+IF(CB430=0,0,CB430/CB411*100)</f>
        <v>0</v>
      </c>
      <c r="CE430" s="772">
        <f t="shared" si="409"/>
        <v>0</v>
      </c>
      <c r="CF430" s="737">
        <f>+IF(CE430=0,0,CE430/CE411*100)</f>
        <v>0</v>
      </c>
      <c r="CG430" s="772">
        <v>0</v>
      </c>
      <c r="CH430" s="737">
        <f>+IF(CG430=0,0,CG430/CG411*100)</f>
        <v>0</v>
      </c>
      <c r="CI430" s="772">
        <v>0</v>
      </c>
      <c r="CJ430" s="737">
        <f>+IF(CI430=0,0,CI430/CI411*100)</f>
        <v>0</v>
      </c>
      <c r="CK430" s="772">
        <v>0</v>
      </c>
      <c r="CL430" s="737">
        <f>+IF(CK430=0,0,CK430/CK411*100)</f>
        <v>0</v>
      </c>
      <c r="CM430" s="772">
        <f t="shared" si="419"/>
        <v>0</v>
      </c>
      <c r="CN430" s="737">
        <f>+IF(CM430=0,0,CM430/CM411*100)</f>
        <v>0</v>
      </c>
      <c r="CO430" s="772">
        <v>0</v>
      </c>
      <c r="CP430" s="737">
        <f>+IF(CO430=0,0,CO430/CO411*100)</f>
        <v>0</v>
      </c>
      <c r="CQ430" s="772">
        <v>0</v>
      </c>
      <c r="CR430" s="737">
        <f>+IF(CQ430=0,0,CQ430/CQ411*100)</f>
        <v>0</v>
      </c>
      <c r="CS430" s="772">
        <v>0</v>
      </c>
      <c r="CT430" s="737">
        <f>+IF(CS430=0,0,CS430/CS411*100)</f>
        <v>0</v>
      </c>
      <c r="CU430" s="772">
        <f t="shared" si="420"/>
        <v>0</v>
      </c>
      <c r="CV430" s="737">
        <f>+IF(CU430=0,0,CU430/CU411*100)</f>
        <v>0</v>
      </c>
      <c r="CW430" s="772">
        <f t="shared" si="404"/>
        <v>0</v>
      </c>
      <c r="CX430" s="737">
        <f>+IF(CW430=0,0,CW430/CW411*100)</f>
        <v>0</v>
      </c>
      <c r="CY430" s="772">
        <v>0</v>
      </c>
      <c r="CZ430" s="737">
        <f>+IF(CY430=0,0,CY430/CY411*100)</f>
        <v>0</v>
      </c>
      <c r="DA430" s="772">
        <v>0</v>
      </c>
      <c r="DB430" s="737">
        <f>+IF(DA430=0,0,DA430/DA411*100)</f>
        <v>0</v>
      </c>
      <c r="DC430" s="772">
        <v>0</v>
      </c>
      <c r="DD430" s="737">
        <f>+IF(DC430=0,0,DC430/DC411*100)</f>
        <v>0</v>
      </c>
      <c r="DE430" s="772">
        <f t="shared" si="421"/>
        <v>0</v>
      </c>
      <c r="DF430" s="737">
        <f>+IF(DE430=0,0,DE430/DE411*100)</f>
        <v>0</v>
      </c>
      <c r="DG430" s="772">
        <v>0</v>
      </c>
      <c r="DH430" s="737">
        <f>+IF(DG430=0,0,DG430/DG411*100)</f>
        <v>0</v>
      </c>
      <c r="DI430" s="772">
        <v>0</v>
      </c>
      <c r="DJ430" s="737">
        <f>+IF(DI430=0,0,DI430/DI411*100)</f>
        <v>0</v>
      </c>
      <c r="DK430" s="772">
        <v>0</v>
      </c>
      <c r="DL430" s="737">
        <f>+IF(DK430=0,0,DK430/DK411*100)</f>
        <v>0</v>
      </c>
      <c r="DM430" s="772">
        <f t="shared" si="422"/>
        <v>0</v>
      </c>
      <c r="DN430" s="737">
        <f>+IF(DM430=0,0,DM430/DM411*100)</f>
        <v>0</v>
      </c>
      <c r="DO430" s="772">
        <f t="shared" si="405"/>
        <v>0</v>
      </c>
      <c r="DP430" s="737">
        <f>+IF(DO430=0,0,DO430/DO411*100)</f>
        <v>0</v>
      </c>
      <c r="DR430" s="772">
        <f t="shared" si="410"/>
        <v>0</v>
      </c>
      <c r="DS430" s="737">
        <f>+IF(DR430=0,0,DR430/DR411*100)</f>
        <v>0</v>
      </c>
      <c r="DT430" s="772">
        <v>0</v>
      </c>
      <c r="DU430" s="737">
        <f>+IF(DT430=0,0,DT430/DT411*100)</f>
        <v>0</v>
      </c>
      <c r="DV430" s="772">
        <v>0</v>
      </c>
      <c r="DW430" s="737">
        <f>+IF(DV430=0,0,DV430/DV411*100)</f>
        <v>0</v>
      </c>
      <c r="DX430" s="772">
        <v>0</v>
      </c>
      <c r="DY430" s="737">
        <f>+IF(DX430=0,0,DX430/DX411*100)</f>
        <v>0</v>
      </c>
      <c r="DZ430" s="772">
        <f t="shared" si="423"/>
        <v>0</v>
      </c>
      <c r="EA430" s="737">
        <f>+IF(DZ430=0,0,DZ430/DZ411*100)</f>
        <v>0</v>
      </c>
      <c r="EB430" s="772">
        <v>0</v>
      </c>
      <c r="EC430" s="737">
        <f>+IF(EB430=0,0,EB430/EB411*100)</f>
        <v>0</v>
      </c>
      <c r="ED430" s="772">
        <v>0</v>
      </c>
      <c r="EE430" s="737">
        <f>+IF(ED430=0,0,ED430/ED411*100)</f>
        <v>0</v>
      </c>
      <c r="EF430" s="772">
        <v>0</v>
      </c>
      <c r="EG430" s="737">
        <f>+IF(EF430=0,0,EF430/EF411*100)</f>
        <v>0</v>
      </c>
      <c r="EH430" s="772">
        <f t="shared" si="424"/>
        <v>0</v>
      </c>
      <c r="EI430" s="737">
        <f>+IF(EH430=0,0,EH430/EH411*100)</f>
        <v>0</v>
      </c>
      <c r="EJ430" s="772">
        <f t="shared" si="406"/>
        <v>0</v>
      </c>
      <c r="EK430" s="737">
        <f>+IF(EJ430=0,0,EJ430/EJ411*100)</f>
        <v>0</v>
      </c>
      <c r="EL430" s="772">
        <v>0</v>
      </c>
      <c r="EM430" s="737">
        <f>+IF(EL430=0,0,EL430/EL411*100)</f>
        <v>0</v>
      </c>
      <c r="EN430" s="772">
        <v>0</v>
      </c>
      <c r="EO430" s="737">
        <f>+IF(EN430=0,0,EN430/EN411*100)</f>
        <v>0</v>
      </c>
      <c r="EP430" s="772">
        <v>0</v>
      </c>
      <c r="EQ430" s="737">
        <f>+IF(EP430=0,0,EP430/EP411*100)</f>
        <v>0</v>
      </c>
      <c r="ER430" s="772">
        <f t="shared" si="425"/>
        <v>0</v>
      </c>
      <c r="ES430" s="737">
        <f>+IF(ER430=0,0,ER430/ER411*100)</f>
        <v>0</v>
      </c>
      <c r="ET430" s="772">
        <v>0</v>
      </c>
      <c r="EU430" s="737">
        <f>+IF(ET430=0,0,ET430/ET411*100)</f>
        <v>0</v>
      </c>
      <c r="EV430" s="772">
        <v>0</v>
      </c>
      <c r="EW430" s="737">
        <f>+IF(EV430=0,0,EV430/EV411*100)</f>
        <v>0</v>
      </c>
      <c r="EX430" s="772">
        <v>0</v>
      </c>
      <c r="EY430" s="737">
        <f>+IF(EX430=0,0,EX430/EX411*100)</f>
        <v>0</v>
      </c>
      <c r="EZ430" s="772">
        <f t="shared" si="426"/>
        <v>0</v>
      </c>
      <c r="FA430" s="737">
        <f>+IF(EZ430=0,0,EZ430/EZ411*100)</f>
        <v>0</v>
      </c>
      <c r="FB430" s="772">
        <f t="shared" si="407"/>
        <v>0</v>
      </c>
      <c r="FC430" s="737">
        <f>+IF(FB430=0,0,FB430/FB411*100)</f>
        <v>0</v>
      </c>
      <c r="FD430" s="772">
        <v>0</v>
      </c>
      <c r="FE430" s="737">
        <f>+IF(FD430=0,0,FD430/FD411*100)</f>
        <v>0</v>
      </c>
      <c r="FF430" s="772">
        <v>0</v>
      </c>
      <c r="FG430" s="737">
        <f>+IF(FF430=0,0,FF430/FF411*100)</f>
        <v>0</v>
      </c>
      <c r="FH430" s="772">
        <v>0</v>
      </c>
      <c r="FI430" s="737">
        <f>+IF(FH430=0,0,FH430/FH411*100)</f>
        <v>0</v>
      </c>
      <c r="FJ430" s="772">
        <v>0</v>
      </c>
      <c r="FK430" s="737">
        <f>+IF(FJ430=0,0,FJ430/FJ411*100)</f>
        <v>0</v>
      </c>
    </row>
    <row r="431" spans="2:167" s="648" customFormat="1" ht="13.5" customHeight="1">
      <c r="B431" s="771"/>
      <c r="C431" s="769"/>
      <c r="D431" s="769" t="s">
        <v>4838</v>
      </c>
      <c r="E431" s="772">
        <f t="shared" si="408"/>
        <v>0</v>
      </c>
      <c r="F431" s="737">
        <f>+IF(E431=0,0,E431/E411*100)</f>
        <v>0</v>
      </c>
      <c r="G431" s="772">
        <v>0</v>
      </c>
      <c r="H431" s="737">
        <f>+IF(G431=0,0,G431/G411*100)</f>
        <v>0</v>
      </c>
      <c r="I431" s="772">
        <v>0</v>
      </c>
      <c r="J431" s="737">
        <f>+IF(I431=0,0,I431/I411*100)</f>
        <v>0</v>
      </c>
      <c r="K431" s="772">
        <v>0</v>
      </c>
      <c r="L431" s="737">
        <f>+IF(K431=0,0,K431/K411*100)</f>
        <v>0</v>
      </c>
      <c r="M431" s="772">
        <f t="shared" si="411"/>
        <v>0</v>
      </c>
      <c r="N431" s="737">
        <f>+IF(M431=0,0,M431/M411*100)</f>
        <v>0</v>
      </c>
      <c r="O431" s="772">
        <v>0</v>
      </c>
      <c r="P431" s="737">
        <f>+IF(O431=0,0,O431/O411*100)</f>
        <v>0</v>
      </c>
      <c r="Q431" s="772">
        <v>0</v>
      </c>
      <c r="R431" s="737">
        <f>+IF(Q431=0,0,Q431/Q411*100)</f>
        <v>0</v>
      </c>
      <c r="S431" s="772">
        <v>0</v>
      </c>
      <c r="T431" s="737">
        <f>+IF(S431=0,0,S431/S411*100)</f>
        <v>0</v>
      </c>
      <c r="U431" s="772">
        <f t="shared" si="412"/>
        <v>0</v>
      </c>
      <c r="V431" s="737">
        <f>+IF(U431=0,0,U431/U411*100)</f>
        <v>0</v>
      </c>
      <c r="W431" s="772">
        <f t="shared" si="400"/>
        <v>0</v>
      </c>
      <c r="X431" s="737">
        <f>+IF(W431=0,0,W431/W411*100)</f>
        <v>0</v>
      </c>
      <c r="Y431" s="772">
        <v>0</v>
      </c>
      <c r="Z431" s="737">
        <f>+IF(Y431=0,0,Y431/Y411*100)</f>
        <v>0</v>
      </c>
      <c r="AA431" s="772">
        <v>0</v>
      </c>
      <c r="AB431" s="737">
        <f>+IF(AA431=0,0,AA431/AA411*100)</f>
        <v>0</v>
      </c>
      <c r="AC431" s="772">
        <v>0</v>
      </c>
      <c r="AD431" s="737">
        <f>+IF(AC431=0,0,AC431/AC411*100)</f>
        <v>0</v>
      </c>
      <c r="AE431" s="772">
        <f t="shared" si="413"/>
        <v>0</v>
      </c>
      <c r="AF431" s="737">
        <f>+IF(AE431=0,0,AE431/AE411*100)</f>
        <v>0</v>
      </c>
      <c r="AG431" s="772">
        <v>0</v>
      </c>
      <c r="AH431" s="737">
        <f>+IF(AG431=0,0,AG431/AG411*100)</f>
        <v>0</v>
      </c>
      <c r="AI431" s="772">
        <v>0</v>
      </c>
      <c r="AJ431" s="737">
        <f>+IF(AI431=0,0,AI431/AI411*100)</f>
        <v>0</v>
      </c>
      <c r="AK431" s="772">
        <v>0</v>
      </c>
      <c r="AL431" s="737">
        <f>+IF(AK431=0,0,AK431/AK411*100)</f>
        <v>0</v>
      </c>
      <c r="AM431" s="772">
        <f t="shared" si="414"/>
        <v>0</v>
      </c>
      <c r="AN431" s="737">
        <f>+IF(AM431=0,0,AM431/AM411*100)</f>
        <v>0</v>
      </c>
      <c r="AO431" s="772">
        <f t="shared" si="401"/>
        <v>0</v>
      </c>
      <c r="AP431" s="737">
        <f>+IF(AO431=0,0,AO431/AO411*100)</f>
        <v>0</v>
      </c>
      <c r="AQ431" s="651"/>
      <c r="AR431" s="772">
        <v>0</v>
      </c>
      <c r="AS431" s="737">
        <f>+IF(AR431=0,0,AR431/AR411*100)</f>
        <v>0</v>
      </c>
      <c r="AT431" s="772">
        <v>0</v>
      </c>
      <c r="AU431" s="737">
        <f>+IF(AT431=0,0,AT431/AT411*100)</f>
        <v>0</v>
      </c>
      <c r="AV431" s="772">
        <v>0</v>
      </c>
      <c r="AW431" s="737">
        <f>+IF(AV431=0,0,AV431/AV411*100)</f>
        <v>0</v>
      </c>
      <c r="AX431" s="772">
        <v>0</v>
      </c>
      <c r="AY431" s="737">
        <f>+IF(AX431=0,0,AX431/AX411*100)</f>
        <v>0</v>
      </c>
      <c r="AZ431" s="772">
        <f t="shared" si="415"/>
        <v>0</v>
      </c>
      <c r="BA431" s="737">
        <f>+IF(AZ431=0,0,AZ431/AZ411*100)</f>
        <v>0</v>
      </c>
      <c r="BB431" s="772">
        <v>0</v>
      </c>
      <c r="BC431" s="737">
        <f>+IF(BB431=0,0,BB431/BB411*100)</f>
        <v>0</v>
      </c>
      <c r="BD431" s="772">
        <v>0</v>
      </c>
      <c r="BE431" s="737">
        <f>+IF(BD431=0,0,BD431/BD411*100)</f>
        <v>0</v>
      </c>
      <c r="BF431" s="772">
        <v>0</v>
      </c>
      <c r="BG431" s="737">
        <f>+IF(BF431=0,0,BF431/BF411*100)</f>
        <v>0</v>
      </c>
      <c r="BH431" s="772">
        <f t="shared" si="416"/>
        <v>0</v>
      </c>
      <c r="BI431" s="737">
        <f>+IF(BH431=0,0,BH431/BH411*100)</f>
        <v>0</v>
      </c>
      <c r="BJ431" s="772">
        <f t="shared" si="402"/>
        <v>0</v>
      </c>
      <c r="BK431" s="737">
        <f>+IF(BJ431=0,0,BJ431/BJ411*100)</f>
        <v>0</v>
      </c>
      <c r="BL431" s="772">
        <v>0</v>
      </c>
      <c r="BM431" s="737">
        <f>+IF(BL431=0,0,BL431/BL411*100)</f>
        <v>0</v>
      </c>
      <c r="BN431" s="772">
        <v>0</v>
      </c>
      <c r="BO431" s="737">
        <f>+IF(BN431=0,0,BN431/BN411*100)</f>
        <v>0</v>
      </c>
      <c r="BP431" s="772">
        <v>0</v>
      </c>
      <c r="BQ431" s="737">
        <f>+IF(BP431=0,0,BP431/BP411*100)</f>
        <v>0</v>
      </c>
      <c r="BR431" s="772">
        <f t="shared" si="417"/>
        <v>0</v>
      </c>
      <c r="BS431" s="737">
        <f>+IF(BR431=0,0,BR431/BR411*100)</f>
        <v>0</v>
      </c>
      <c r="BT431" s="772">
        <v>0</v>
      </c>
      <c r="BU431" s="737">
        <f>+IF(BT431=0,0,BT431/BT411*100)</f>
        <v>0</v>
      </c>
      <c r="BV431" s="772">
        <v>0</v>
      </c>
      <c r="BW431" s="737">
        <f>+IF(BV431=0,0,BV431/BV411*100)</f>
        <v>0</v>
      </c>
      <c r="BX431" s="772">
        <v>0</v>
      </c>
      <c r="BY431" s="737">
        <f>+IF(BX431=0,0,BX431/BX411*100)</f>
        <v>0</v>
      </c>
      <c r="BZ431" s="772">
        <f t="shared" si="418"/>
        <v>0</v>
      </c>
      <c r="CA431" s="737">
        <f>+IF(BZ431=0,0,BZ431/BZ411*100)</f>
        <v>0</v>
      </c>
      <c r="CB431" s="772">
        <f t="shared" si="403"/>
        <v>0</v>
      </c>
      <c r="CC431" s="737">
        <f>+IF(CB431=0,0,CB431/CB411*100)</f>
        <v>0</v>
      </c>
      <c r="CE431" s="772">
        <f t="shared" si="409"/>
        <v>0</v>
      </c>
      <c r="CF431" s="737">
        <f>+IF(CE431=0,0,CE431/CE411*100)</f>
        <v>0</v>
      </c>
      <c r="CG431" s="772">
        <v>0</v>
      </c>
      <c r="CH431" s="737">
        <f>+IF(CG431=0,0,CG431/CG411*100)</f>
        <v>0</v>
      </c>
      <c r="CI431" s="772">
        <v>0</v>
      </c>
      <c r="CJ431" s="737">
        <f>+IF(CI431=0,0,CI431/CI411*100)</f>
        <v>0</v>
      </c>
      <c r="CK431" s="772">
        <v>0</v>
      </c>
      <c r="CL431" s="737">
        <f>+IF(CK431=0,0,CK431/CK411*100)</f>
        <v>0</v>
      </c>
      <c r="CM431" s="772">
        <f t="shared" si="419"/>
        <v>0</v>
      </c>
      <c r="CN431" s="737">
        <f>+IF(CM431=0,0,CM431/CM411*100)</f>
        <v>0</v>
      </c>
      <c r="CO431" s="772">
        <v>0</v>
      </c>
      <c r="CP431" s="737">
        <f>+IF(CO431=0,0,CO431/CO411*100)</f>
        <v>0</v>
      </c>
      <c r="CQ431" s="772">
        <v>0</v>
      </c>
      <c r="CR431" s="737">
        <f>+IF(CQ431=0,0,CQ431/CQ411*100)</f>
        <v>0</v>
      </c>
      <c r="CS431" s="772">
        <v>0</v>
      </c>
      <c r="CT431" s="737">
        <f>+IF(CS431=0,0,CS431/CS411*100)</f>
        <v>0</v>
      </c>
      <c r="CU431" s="772">
        <f t="shared" si="420"/>
        <v>0</v>
      </c>
      <c r="CV431" s="737">
        <f>+IF(CU431=0,0,CU431/CU411*100)</f>
        <v>0</v>
      </c>
      <c r="CW431" s="772">
        <f t="shared" si="404"/>
        <v>0</v>
      </c>
      <c r="CX431" s="737">
        <f>+IF(CW431=0,0,CW431/CW411*100)</f>
        <v>0</v>
      </c>
      <c r="CY431" s="772">
        <v>0</v>
      </c>
      <c r="CZ431" s="737">
        <f>+IF(CY431=0,0,CY431/CY411*100)</f>
        <v>0</v>
      </c>
      <c r="DA431" s="772">
        <v>0</v>
      </c>
      <c r="DB431" s="737">
        <f>+IF(DA431=0,0,DA431/DA411*100)</f>
        <v>0</v>
      </c>
      <c r="DC431" s="772">
        <v>0</v>
      </c>
      <c r="DD431" s="737">
        <f>+IF(DC431=0,0,DC431/DC411*100)</f>
        <v>0</v>
      </c>
      <c r="DE431" s="772">
        <f t="shared" si="421"/>
        <v>0</v>
      </c>
      <c r="DF431" s="737">
        <f>+IF(DE431=0,0,DE431/DE411*100)</f>
        <v>0</v>
      </c>
      <c r="DG431" s="772">
        <v>0</v>
      </c>
      <c r="DH431" s="737">
        <f>+IF(DG431=0,0,DG431/DG411*100)</f>
        <v>0</v>
      </c>
      <c r="DI431" s="772">
        <v>0</v>
      </c>
      <c r="DJ431" s="737">
        <f>+IF(DI431=0,0,DI431/DI411*100)</f>
        <v>0</v>
      </c>
      <c r="DK431" s="772">
        <v>0</v>
      </c>
      <c r="DL431" s="737">
        <f>+IF(DK431=0,0,DK431/DK411*100)</f>
        <v>0</v>
      </c>
      <c r="DM431" s="772">
        <f t="shared" si="422"/>
        <v>0</v>
      </c>
      <c r="DN431" s="737">
        <f>+IF(DM431=0,0,DM431/DM411*100)</f>
        <v>0</v>
      </c>
      <c r="DO431" s="772">
        <f t="shared" si="405"/>
        <v>0</v>
      </c>
      <c r="DP431" s="737">
        <f>+IF(DO431=0,0,DO431/DO411*100)</f>
        <v>0</v>
      </c>
      <c r="DR431" s="772">
        <f t="shared" si="410"/>
        <v>0</v>
      </c>
      <c r="DS431" s="737">
        <f>+IF(DR431=0,0,DR431/DR411*100)</f>
        <v>0</v>
      </c>
      <c r="DT431" s="772">
        <v>0</v>
      </c>
      <c r="DU431" s="737">
        <f>+IF(DT431=0,0,DT431/DT411*100)</f>
        <v>0</v>
      </c>
      <c r="DV431" s="772">
        <v>0</v>
      </c>
      <c r="DW431" s="737">
        <f>+IF(DV431=0,0,DV431/DV411*100)</f>
        <v>0</v>
      </c>
      <c r="DX431" s="772">
        <v>0</v>
      </c>
      <c r="DY431" s="737">
        <f>+IF(DX431=0,0,DX431/DX411*100)</f>
        <v>0</v>
      </c>
      <c r="DZ431" s="772">
        <f t="shared" si="423"/>
        <v>0</v>
      </c>
      <c r="EA431" s="737">
        <f>+IF(DZ431=0,0,DZ431/DZ411*100)</f>
        <v>0</v>
      </c>
      <c r="EB431" s="772">
        <v>0</v>
      </c>
      <c r="EC431" s="737">
        <f>+IF(EB431=0,0,EB431/EB411*100)</f>
        <v>0</v>
      </c>
      <c r="ED431" s="772">
        <v>0</v>
      </c>
      <c r="EE431" s="737">
        <f>+IF(ED431=0,0,ED431/ED411*100)</f>
        <v>0</v>
      </c>
      <c r="EF431" s="772">
        <v>0</v>
      </c>
      <c r="EG431" s="737">
        <f>+IF(EF431=0,0,EF431/EF411*100)</f>
        <v>0</v>
      </c>
      <c r="EH431" s="772">
        <f t="shared" si="424"/>
        <v>0</v>
      </c>
      <c r="EI431" s="737">
        <f>+IF(EH431=0,0,EH431/EH411*100)</f>
        <v>0</v>
      </c>
      <c r="EJ431" s="772">
        <f t="shared" si="406"/>
        <v>0</v>
      </c>
      <c r="EK431" s="737">
        <f>+IF(EJ431=0,0,EJ431/EJ411*100)</f>
        <v>0</v>
      </c>
      <c r="EL431" s="772">
        <v>0</v>
      </c>
      <c r="EM431" s="737">
        <f>+IF(EL431=0,0,EL431/EL411*100)</f>
        <v>0</v>
      </c>
      <c r="EN431" s="772">
        <v>0</v>
      </c>
      <c r="EO431" s="737">
        <f>+IF(EN431=0,0,EN431/EN411*100)</f>
        <v>0</v>
      </c>
      <c r="EP431" s="772">
        <v>0</v>
      </c>
      <c r="EQ431" s="737">
        <f>+IF(EP431=0,0,EP431/EP411*100)</f>
        <v>0</v>
      </c>
      <c r="ER431" s="772">
        <f t="shared" si="425"/>
        <v>0</v>
      </c>
      <c r="ES431" s="737">
        <f>+IF(ER431=0,0,ER431/ER411*100)</f>
        <v>0</v>
      </c>
      <c r="ET431" s="772">
        <v>0</v>
      </c>
      <c r="EU431" s="737">
        <f>+IF(ET431=0,0,ET431/ET411*100)</f>
        <v>0</v>
      </c>
      <c r="EV431" s="772">
        <v>0</v>
      </c>
      <c r="EW431" s="737">
        <f>+IF(EV431=0,0,EV431/EV411*100)</f>
        <v>0</v>
      </c>
      <c r="EX431" s="772">
        <v>0</v>
      </c>
      <c r="EY431" s="737">
        <f>+IF(EX431=0,0,EX431/EX411*100)</f>
        <v>0</v>
      </c>
      <c r="EZ431" s="772">
        <f t="shared" si="426"/>
        <v>0</v>
      </c>
      <c r="FA431" s="737">
        <f>+IF(EZ431=0,0,EZ431/EZ411*100)</f>
        <v>0</v>
      </c>
      <c r="FB431" s="772">
        <f t="shared" si="407"/>
        <v>0</v>
      </c>
      <c r="FC431" s="737">
        <f>+IF(FB431=0,0,FB431/FB411*100)</f>
        <v>0</v>
      </c>
      <c r="FD431" s="772">
        <v>0</v>
      </c>
      <c r="FE431" s="737">
        <f>+IF(FD431=0,0,FD431/FD411*100)</f>
        <v>0</v>
      </c>
      <c r="FF431" s="772">
        <v>0</v>
      </c>
      <c r="FG431" s="737">
        <f>+IF(FF431=0,0,FF431/FF411*100)</f>
        <v>0</v>
      </c>
      <c r="FH431" s="772">
        <v>0</v>
      </c>
      <c r="FI431" s="737">
        <f>+IF(FH431=0,0,FH431/FH411*100)</f>
        <v>0</v>
      </c>
      <c r="FJ431" s="772">
        <v>0</v>
      </c>
      <c r="FK431" s="737">
        <f>+IF(FJ431=0,0,FJ431/FJ411*100)</f>
        <v>0</v>
      </c>
    </row>
    <row r="432" spans="2:167" s="648" customFormat="1" ht="13.5" customHeight="1">
      <c r="B432" s="771"/>
      <c r="C432" s="784"/>
      <c r="D432" s="784" t="s">
        <v>4821</v>
      </c>
      <c r="E432" s="785">
        <f t="shared" si="408"/>
        <v>839.43171156480003</v>
      </c>
      <c r="F432" s="786">
        <f>+IF(E432=0,0,E432/E411*100)</f>
        <v>96.887550766723479</v>
      </c>
      <c r="G432" s="785">
        <v>55.257420000000003</v>
      </c>
      <c r="H432" s="786">
        <f>+IF(G432=0,0,G432/G411*100)</f>
        <v>95.60044084137715</v>
      </c>
      <c r="I432" s="785">
        <v>38.178773999999997</v>
      </c>
      <c r="J432" s="786">
        <f>+IF(I432=0,0,I432/I411*100)</f>
        <v>99.832760374775532</v>
      </c>
      <c r="K432" s="785">
        <v>13.793578999999999</v>
      </c>
      <c r="L432" s="786">
        <f>+IF(K432=0,0,K432/K411*100)</f>
        <v>100</v>
      </c>
      <c r="M432" s="785">
        <f t="shared" si="411"/>
        <v>107.22977299999999</v>
      </c>
      <c r="N432" s="786">
        <f>+IF(M432=0,0,M432/M411*100)</f>
        <v>97.626549969294402</v>
      </c>
      <c r="O432" s="785">
        <v>59.211287564799996</v>
      </c>
      <c r="P432" s="786">
        <f>+IF(O432=0,0,O432/O411*100)</f>
        <v>100.0000016888672</v>
      </c>
      <c r="Q432" s="785">
        <v>3.0119379999999998</v>
      </c>
      <c r="R432" s="786">
        <f>+IF(Q432=0,0,Q432/Q411*100)</f>
        <v>100</v>
      </c>
      <c r="S432" s="785">
        <v>39.113173000000003</v>
      </c>
      <c r="T432" s="786">
        <f>+IF(S432=0,0,S432/S411*100)</f>
        <v>50.094885669460311</v>
      </c>
      <c r="U432" s="785">
        <f t="shared" si="412"/>
        <v>101.33639856479999</v>
      </c>
      <c r="V432" s="786">
        <f>+IF(U432=0,0,U432/U411*100)</f>
        <v>72.227645737575131</v>
      </c>
      <c r="W432" s="785">
        <f t="shared" si="400"/>
        <v>208.56617156479999</v>
      </c>
      <c r="X432" s="786">
        <f>+IF(W432=0,0,W432/W411*100)</f>
        <v>83.380411766260451</v>
      </c>
      <c r="Y432" s="785">
        <v>130.846011</v>
      </c>
      <c r="Z432" s="786">
        <f>+IF(Y432=0,0,Y432/Y411*100)</f>
        <v>142.79526125726957</v>
      </c>
      <c r="AA432" s="785">
        <v>63.079278000000002</v>
      </c>
      <c r="AB432" s="786">
        <f>+IF(AA432=0,0,AA432/AA411*100)</f>
        <v>92.104545345632332</v>
      </c>
      <c r="AC432" s="785">
        <v>68.186251999999996</v>
      </c>
      <c r="AD432" s="786">
        <f>+IF(AC432=0,0,AC432/AC411*100)</f>
        <v>79.50697879704353</v>
      </c>
      <c r="AE432" s="785">
        <f t="shared" si="413"/>
        <v>262.11154099999999</v>
      </c>
      <c r="AF432" s="786">
        <f>+IF(AE432=0,0,AE432/AE411*100)</f>
        <v>106.60147306337413</v>
      </c>
      <c r="AG432" s="785">
        <v>161.04062100000002</v>
      </c>
      <c r="AH432" s="786">
        <f>+IF(AG432=0,0,AG432/AG411*100)</f>
        <v>99.00043024816155</v>
      </c>
      <c r="AI432" s="785">
        <v>157.91291999999999</v>
      </c>
      <c r="AJ432" s="786">
        <f>+IF(AI432=0,0,AI432/AI411*100)</f>
        <v>100</v>
      </c>
      <c r="AK432" s="785">
        <v>49.800458000000006</v>
      </c>
      <c r="AL432" s="786">
        <f>+IF(AK432=0,0,AK432/AK411*100)</f>
        <v>100</v>
      </c>
      <c r="AM432" s="785">
        <f t="shared" si="414"/>
        <v>368.75399899999996</v>
      </c>
      <c r="AN432" s="786">
        <f>+IF(AM432=0,0,AM432/AM411*100)</f>
        <v>99.56100055250019</v>
      </c>
      <c r="AO432" s="785">
        <f t="shared" si="401"/>
        <v>630.86554000000001</v>
      </c>
      <c r="AP432" s="786">
        <f>+IF(AO432=0,0,AO432/AO411*100)</f>
        <v>102.37005978131167</v>
      </c>
      <c r="AQ432" s="651"/>
      <c r="AR432" s="785">
        <v>1250.0113610000001</v>
      </c>
      <c r="AS432" s="786">
        <f>+IF(AR432=0,0,AR432/AR411*100)</f>
        <v>73.718101632852438</v>
      </c>
      <c r="AT432" s="785">
        <v>40.601227000000002</v>
      </c>
      <c r="AU432" s="786">
        <f>+IF(AT432=0,0,AT432/AT411*100)</f>
        <v>49.265869719446869</v>
      </c>
      <c r="AV432" s="785">
        <v>122.70894699999999</v>
      </c>
      <c r="AW432" s="786">
        <f>+IF(AV432=0,0,AV432/AV411*100)</f>
        <v>80.97387657119522</v>
      </c>
      <c r="AX432" s="785">
        <v>88.104437000000019</v>
      </c>
      <c r="AY432" s="786">
        <f>+IF(AX432=0,0,AX432/AX411*100)</f>
        <v>82.398382776092546</v>
      </c>
      <c r="AZ432" s="785">
        <f t="shared" si="415"/>
        <v>251.41461100000001</v>
      </c>
      <c r="BA432" s="786">
        <f>+IF(AZ432=0,0,AZ432/AZ411*100)</f>
        <v>73.754829736514822</v>
      </c>
      <c r="BB432" s="785">
        <v>169.11677600000002</v>
      </c>
      <c r="BC432" s="786">
        <f>+IF(BB432=0,0,BB432/BB411*100)</f>
        <v>99.242415946813892</v>
      </c>
      <c r="BD432" s="785">
        <v>70.205376999999999</v>
      </c>
      <c r="BE432" s="786">
        <f>+IF(BD432=0,0,BD432/BD411*100)</f>
        <v>74.298735827635895</v>
      </c>
      <c r="BF432" s="785">
        <v>46.737571000000003</v>
      </c>
      <c r="BG432" s="786">
        <f>+IF(BF432=0,0,BF432/BF411*100)</f>
        <v>27.950429221358945</v>
      </c>
      <c r="BH432" s="785">
        <f t="shared" si="416"/>
        <v>286.05972400000002</v>
      </c>
      <c r="BI432" s="786">
        <f>+IF(BH432=0,0,BH432/BH411*100)</f>
        <v>66.200003172308314</v>
      </c>
      <c r="BJ432" s="785">
        <f t="shared" si="402"/>
        <v>537.474335</v>
      </c>
      <c r="BK432" s="786">
        <f>+IF(BJ432=0,0,BJ432/BJ411*100)</f>
        <v>69.531572599454009</v>
      </c>
      <c r="BL432" s="785">
        <v>65.039535000000001</v>
      </c>
      <c r="BM432" s="786">
        <f>+IF(BL432=0,0,BL432/BL411*100)</f>
        <v>61.853238410123801</v>
      </c>
      <c r="BN432" s="785">
        <v>110.495834</v>
      </c>
      <c r="BO432" s="786">
        <f>+IF(BN432=0,0,BN432/BN411*100)</f>
        <v>112.13141079064503</v>
      </c>
      <c r="BP432" s="785">
        <v>33.636100999999996</v>
      </c>
      <c r="BQ432" s="786">
        <f>+IF(BP432=0,0,BP432/BP411*100)</f>
        <v>18.89219619279018</v>
      </c>
      <c r="BR432" s="785">
        <f t="shared" si="417"/>
        <v>209.17147</v>
      </c>
      <c r="BS432" s="786">
        <f>+IF(BR432=0,0,BR432/BR411*100)</f>
        <v>54.794933048054148</v>
      </c>
      <c r="BT432" s="785">
        <v>203.030845</v>
      </c>
      <c r="BU432" s="786">
        <f>+IF(BT432=0,0,BT432/BT411*100)</f>
        <v>100.00000246268004</v>
      </c>
      <c r="BV432" s="785">
        <v>17.287633</v>
      </c>
      <c r="BW432" s="786">
        <f>+IF(BV432=0,0,BV432/BV411*100)</f>
        <v>31.513490285926277</v>
      </c>
      <c r="BX432" s="785">
        <v>283.047078</v>
      </c>
      <c r="BY432" s="786">
        <f>+IF(BX432=0,0,BX432/BX411*100)</f>
        <v>100</v>
      </c>
      <c r="BZ432" s="785">
        <f t="shared" si="418"/>
        <v>503.36555599999997</v>
      </c>
      <c r="CA432" s="786">
        <f>+IF(BZ432=0,0,BZ432/BZ411*100)</f>
        <v>93.05458372889089</v>
      </c>
      <c r="CB432" s="785">
        <f t="shared" si="403"/>
        <v>712.53702599999997</v>
      </c>
      <c r="CC432" s="786">
        <f>+IF(CB432=0,0,CB432/CB411*100)</f>
        <v>77.22548293597454</v>
      </c>
      <c r="CE432" s="785">
        <f t="shared" si="409"/>
        <v>2934.7006078693003</v>
      </c>
      <c r="CF432" s="786">
        <f>+IF(CE432=0,0,CE432/CE411*100)</f>
        <v>68.982472888390816</v>
      </c>
      <c r="CG432" s="785">
        <v>29.7408738693</v>
      </c>
      <c r="CH432" s="786">
        <f>+IF(CG432=0,0,CG432/CG411*100)</f>
        <v>90.380648422976989</v>
      </c>
      <c r="CI432" s="785">
        <v>76.198731999999993</v>
      </c>
      <c r="CJ432" s="786">
        <f>+IF(CI432=0,0,CI432/CI411*100)</f>
        <v>95.530754952126571</v>
      </c>
      <c r="CK432" s="785">
        <v>169.80106000000001</v>
      </c>
      <c r="CL432" s="786">
        <f>+IF(CK432=0,0,CK432/CK411*100)</f>
        <v>49.033432050087534</v>
      </c>
      <c r="CM432" s="785">
        <f t="shared" si="419"/>
        <v>275.74066586930002</v>
      </c>
      <c r="CN432" s="786">
        <f>+IF(CM432=0,0,CM432/CM411*100)</f>
        <v>60.078629638968614</v>
      </c>
      <c r="CO432" s="785">
        <v>354.566642</v>
      </c>
      <c r="CP432" s="786">
        <f>+IF(CO432=0,0,CO432/CO411*100)</f>
        <v>35.387331040848252</v>
      </c>
      <c r="CQ432" s="785">
        <v>298.75773800000002</v>
      </c>
      <c r="CR432" s="786">
        <f>+IF(CQ432=0,0,CQ432/CQ411*100)</f>
        <v>12.47007453716669</v>
      </c>
      <c r="CS432" s="785">
        <v>1480.7877570000001</v>
      </c>
      <c r="CT432" s="786">
        <f>+IF(CS432=0,0,CS432/CS411*100)</f>
        <v>-1451.6500342809088</v>
      </c>
      <c r="CU432" s="785">
        <f t="shared" si="420"/>
        <v>2134.1121370000001</v>
      </c>
      <c r="CV432" s="786">
        <f>+IF(CU432=0,0,CU432/CU411*100)</f>
        <v>64.753467557368111</v>
      </c>
      <c r="CW432" s="785">
        <f t="shared" si="404"/>
        <v>2409.8528028692999</v>
      </c>
      <c r="CX432" s="786">
        <f>+IF(CW432=0,0,CW432/CW411*100)</f>
        <v>64.182028027655818</v>
      </c>
      <c r="CY432" s="785">
        <v>187.20866600000002</v>
      </c>
      <c r="CZ432" s="786">
        <f>+IF(CY432=0,0,CY432/CY411*100)</f>
        <v>137.56251621997879</v>
      </c>
      <c r="DA432" s="785">
        <v>104.67025600000001</v>
      </c>
      <c r="DB432" s="786">
        <f>+IF(DA432=0,0,DA432/DA411*100)</f>
        <v>88.16184625733537</v>
      </c>
      <c r="DC432" s="785">
        <v>232.96888300000001</v>
      </c>
      <c r="DD432" s="786">
        <f>+IF(DC432=0,0,DC432/DC411*100)</f>
        <v>95.190726671644015</v>
      </c>
      <c r="DE432" s="785">
        <f t="shared" si="421"/>
        <v>524.84780500000011</v>
      </c>
      <c r="DF432" s="786">
        <f>+IF(DE432=0,0,DE432/DE411*100)</f>
        <v>105.06326629683056</v>
      </c>
      <c r="DG432" s="785">
        <v>0</v>
      </c>
      <c r="DH432" s="786">
        <f>+IF(DG432=0,0,DG432/DG411*100)</f>
        <v>0</v>
      </c>
      <c r="DI432" s="785">
        <v>0</v>
      </c>
      <c r="DJ432" s="786">
        <f>+IF(DI432=0,0,DI432/DI411*100)</f>
        <v>0</v>
      </c>
      <c r="DK432" s="785">
        <v>0</v>
      </c>
      <c r="DL432" s="786">
        <f>+IF(DK432=0,0,DK432/DK411*100)</f>
        <v>0</v>
      </c>
      <c r="DM432" s="785">
        <f t="shared" si="422"/>
        <v>0</v>
      </c>
      <c r="DN432" s="786">
        <f>+IF(DM432=0,0,DM432/DM411*100)</f>
        <v>0</v>
      </c>
      <c r="DO432" s="785">
        <f t="shared" si="405"/>
        <v>524.84780500000011</v>
      </c>
      <c r="DP432" s="786">
        <f>+IF(DO432=0,0,DO432/DO411*100)</f>
        <v>105.06326629683056</v>
      </c>
      <c r="DR432" s="785">
        <f t="shared" si="410"/>
        <v>397.67480799999998</v>
      </c>
      <c r="DS432" s="786">
        <f>+IF(DR432=0,0,DR432/DR411*100)</f>
        <v>101.5772178799489</v>
      </c>
      <c r="DT432" s="785">
        <v>0</v>
      </c>
      <c r="DU432" s="786">
        <f>+IF(DT432=0,0,DT432/DT411*100)</f>
        <v>0</v>
      </c>
      <c r="DV432" s="785">
        <v>0</v>
      </c>
      <c r="DW432" s="786">
        <f>+IF(DV432=0,0,DV432/DV411*100)</f>
        <v>0</v>
      </c>
      <c r="DX432" s="785">
        <v>0</v>
      </c>
      <c r="DY432" s="786">
        <f>+IF(DX432=0,0,DX432/DX411*100)</f>
        <v>0</v>
      </c>
      <c r="DZ432" s="785">
        <f t="shared" si="423"/>
        <v>0</v>
      </c>
      <c r="EA432" s="786">
        <f>+IF(DZ432=0,0,DZ432/DZ411*100)</f>
        <v>0</v>
      </c>
      <c r="EB432" s="785">
        <v>0</v>
      </c>
      <c r="EC432" s="786">
        <f>+IF(EB432=0,0,EB432/EB411*100)</f>
        <v>0</v>
      </c>
      <c r="ED432" s="785">
        <v>0</v>
      </c>
      <c r="EE432" s="786">
        <f>+IF(ED432=0,0,ED432/ED411*100)</f>
        <v>0</v>
      </c>
      <c r="EF432" s="785">
        <v>202.5</v>
      </c>
      <c r="EG432" s="786">
        <f>+IF(EF432=0,0,EF432/EF411*100)</f>
        <v>100</v>
      </c>
      <c r="EH432" s="785">
        <f t="shared" si="424"/>
        <v>202.5</v>
      </c>
      <c r="EI432" s="786">
        <f>+IF(EH432=0,0,EH432/EH411*100)</f>
        <v>100</v>
      </c>
      <c r="EJ432" s="785">
        <f t="shared" si="406"/>
        <v>202.5</v>
      </c>
      <c r="EK432" s="786">
        <f>+IF(EJ432=0,0,EJ432/EJ411*100)</f>
        <v>100</v>
      </c>
      <c r="EL432" s="785">
        <v>6.1748079999999996</v>
      </c>
      <c r="EM432" s="786" t="e">
        <f>+IF(EL432=0,0,EL432/EL411*100)</f>
        <v>#DIV/0!</v>
      </c>
      <c r="EN432" s="785">
        <v>0</v>
      </c>
      <c r="EO432" s="786">
        <f>+IF(EN432=0,0,EN432/EN411*100)</f>
        <v>0</v>
      </c>
      <c r="EP432" s="785">
        <v>0</v>
      </c>
      <c r="EQ432" s="786">
        <f>+IF(EP432=0,0,EP432/EP411*100)</f>
        <v>0</v>
      </c>
      <c r="ER432" s="785">
        <f t="shared" si="425"/>
        <v>6.1748079999999996</v>
      </c>
      <c r="ES432" s="786" t="e">
        <f>+IF(ER432=0,0,ER432/ER411*100)</f>
        <v>#DIV/0!</v>
      </c>
      <c r="ET432" s="785">
        <v>0</v>
      </c>
      <c r="EU432" s="786">
        <f>+IF(ET432=0,0,ET432/ET411*100)</f>
        <v>0</v>
      </c>
      <c r="EV432" s="785">
        <v>0</v>
      </c>
      <c r="EW432" s="786">
        <f>+IF(EV432=0,0,EV432/EV411*100)</f>
        <v>0</v>
      </c>
      <c r="EX432" s="785">
        <v>189</v>
      </c>
      <c r="EY432" s="786">
        <f>+IF(EX432=0,0,EX432/EX411*100)</f>
        <v>100</v>
      </c>
      <c r="EZ432" s="785">
        <f t="shared" si="426"/>
        <v>189</v>
      </c>
      <c r="FA432" s="786">
        <f>+IF(EZ432=0,0,EZ432/EZ411*100)</f>
        <v>100</v>
      </c>
      <c r="FB432" s="785">
        <f t="shared" si="407"/>
        <v>195.17480800000001</v>
      </c>
      <c r="FC432" s="786">
        <f>+IF(FB432=0,0,FB432/FB411*100)</f>
        <v>103.26709417989419</v>
      </c>
      <c r="FD432" s="785">
        <v>0</v>
      </c>
      <c r="FE432" s="786">
        <f>+IF(FD432=0,0,FD432/FD411*100)</f>
        <v>0</v>
      </c>
      <c r="FF432" s="785">
        <v>0</v>
      </c>
      <c r="FG432" s="786">
        <f>+IF(FF432=0,0,FF432/FF411*100)</f>
        <v>0</v>
      </c>
      <c r="FH432" s="785">
        <v>0</v>
      </c>
      <c r="FI432" s="786">
        <f>+IF(FH432=0,0,FH432/FH411*100)</f>
        <v>0</v>
      </c>
      <c r="FJ432" s="785">
        <v>0</v>
      </c>
      <c r="FK432" s="786">
        <f>+IF(FJ432=0,0,FJ432/FJ411*100)</f>
        <v>0</v>
      </c>
    </row>
    <row r="433" spans="2:167" s="648" customFormat="1" ht="13.5" customHeight="1">
      <c r="B433" s="771"/>
      <c r="C433" s="796" t="s">
        <v>4852</v>
      </c>
      <c r="D433" s="809"/>
      <c r="E433" s="797">
        <f t="shared" si="408"/>
        <v>0</v>
      </c>
      <c r="F433" s="727">
        <f>+IF(E433=0,0,E433/E406*100)</f>
        <v>0</v>
      </c>
      <c r="G433" s="797">
        <v>0</v>
      </c>
      <c r="H433" s="727">
        <f>+IF(G433=0,0,G433/G406*100)</f>
        <v>0</v>
      </c>
      <c r="I433" s="797">
        <v>0</v>
      </c>
      <c r="J433" s="727">
        <f>+IF(I433=0,0,I433/I406*100)</f>
        <v>0</v>
      </c>
      <c r="K433" s="797">
        <v>0</v>
      </c>
      <c r="L433" s="727">
        <f>+IF(K433=0,0,K433/K406*100)</f>
        <v>0</v>
      </c>
      <c r="M433" s="797">
        <f t="shared" si="411"/>
        <v>0</v>
      </c>
      <c r="N433" s="727">
        <f>+IF(M433=0,0,M433/M406*100)</f>
        <v>0</v>
      </c>
      <c r="O433" s="797">
        <v>0</v>
      </c>
      <c r="P433" s="727">
        <f>+IF(O433=0,0,O433/O406*100)</f>
        <v>0</v>
      </c>
      <c r="Q433" s="797">
        <v>0</v>
      </c>
      <c r="R433" s="727">
        <f>+IF(Q433=0,0,Q433/Q406*100)</f>
        <v>0</v>
      </c>
      <c r="S433" s="797">
        <v>0</v>
      </c>
      <c r="T433" s="727">
        <f>+IF(S433=0,0,S433/S406*100)</f>
        <v>0</v>
      </c>
      <c r="U433" s="797">
        <f t="shared" si="412"/>
        <v>0</v>
      </c>
      <c r="V433" s="727">
        <f>+IF(U433=0,0,U433/U406*100)</f>
        <v>0</v>
      </c>
      <c r="W433" s="797">
        <f t="shared" si="400"/>
        <v>0</v>
      </c>
      <c r="X433" s="727">
        <f>+IF(W433=0,0,W433/W406*100)</f>
        <v>0</v>
      </c>
      <c r="Y433" s="797">
        <v>0</v>
      </c>
      <c r="Z433" s="727">
        <f>+IF(Y433=0,0,Y433/Y406*100)</f>
        <v>0</v>
      </c>
      <c r="AA433" s="797">
        <v>0</v>
      </c>
      <c r="AB433" s="727">
        <f>+IF(AA433=0,0,AA433/AA406*100)</f>
        <v>0</v>
      </c>
      <c r="AC433" s="797">
        <v>0</v>
      </c>
      <c r="AD433" s="727">
        <f>+IF(AC433=0,0,AC433/AC406*100)</f>
        <v>0</v>
      </c>
      <c r="AE433" s="797">
        <f t="shared" si="413"/>
        <v>0</v>
      </c>
      <c r="AF433" s="727">
        <f>+IF(AE433=0,0,AE433/AE406*100)</f>
        <v>0</v>
      </c>
      <c r="AG433" s="797">
        <v>0</v>
      </c>
      <c r="AH433" s="727">
        <f>+IF(AG433=0,0,AG433/AG406*100)</f>
        <v>0</v>
      </c>
      <c r="AI433" s="797">
        <v>0</v>
      </c>
      <c r="AJ433" s="727">
        <f>+IF(AI433=0,0,AI433/AI406*100)</f>
        <v>0</v>
      </c>
      <c r="AK433" s="797">
        <v>0</v>
      </c>
      <c r="AL433" s="727">
        <f>+IF(AK433=0,0,AK433/AK406*100)</f>
        <v>0</v>
      </c>
      <c r="AM433" s="797">
        <f t="shared" si="414"/>
        <v>0</v>
      </c>
      <c r="AN433" s="727">
        <f>+IF(AM433=0,0,AM433/AM406*100)</f>
        <v>0</v>
      </c>
      <c r="AO433" s="797">
        <f t="shared" si="401"/>
        <v>0</v>
      </c>
      <c r="AP433" s="727">
        <f>+IF(AO433=0,0,AO433/AO406*100)</f>
        <v>0</v>
      </c>
      <c r="AQ433" s="651"/>
      <c r="AR433" s="797">
        <v>0</v>
      </c>
      <c r="AS433" s="727">
        <f>+IF(AR433=0,0,AR433/AR406*100)</f>
        <v>0</v>
      </c>
      <c r="AT433" s="797">
        <v>0</v>
      </c>
      <c r="AU433" s="727">
        <f>+IF(AT433=0,0,AT433/AT406*100)</f>
        <v>0</v>
      </c>
      <c r="AV433" s="797">
        <v>0</v>
      </c>
      <c r="AW433" s="727">
        <f>+IF(AV433=0,0,AV433/AV406*100)</f>
        <v>0</v>
      </c>
      <c r="AX433" s="797">
        <v>0</v>
      </c>
      <c r="AY433" s="727">
        <f>+IF(AX433=0,0,AX433/AX406*100)</f>
        <v>0</v>
      </c>
      <c r="AZ433" s="797">
        <f t="shared" si="415"/>
        <v>0</v>
      </c>
      <c r="BA433" s="727">
        <f>+IF(AZ433=0,0,AZ433/AZ406*100)</f>
        <v>0</v>
      </c>
      <c r="BB433" s="797">
        <v>0</v>
      </c>
      <c r="BC433" s="727">
        <f>+IF(BB433=0,0,BB433/BB406*100)</f>
        <v>0</v>
      </c>
      <c r="BD433" s="797">
        <v>0</v>
      </c>
      <c r="BE433" s="727">
        <f>+IF(BD433=0,0,BD433/BD406*100)</f>
        <v>0</v>
      </c>
      <c r="BF433" s="797">
        <v>0</v>
      </c>
      <c r="BG433" s="727">
        <f>+IF(BF433=0,0,BF433/BF406*100)</f>
        <v>0</v>
      </c>
      <c r="BH433" s="797">
        <f t="shared" si="416"/>
        <v>0</v>
      </c>
      <c r="BI433" s="727">
        <f>+IF(BH433=0,0,BH433/BH406*100)</f>
        <v>0</v>
      </c>
      <c r="BJ433" s="797">
        <f t="shared" si="402"/>
        <v>0</v>
      </c>
      <c r="BK433" s="727">
        <f>+IF(BJ433=0,0,BJ433/BJ406*100)</f>
        <v>0</v>
      </c>
      <c r="BL433" s="797">
        <v>0</v>
      </c>
      <c r="BM433" s="727">
        <f>+IF(BL433=0,0,BL433/BL406*100)</f>
        <v>0</v>
      </c>
      <c r="BN433" s="797">
        <v>0</v>
      </c>
      <c r="BO433" s="727">
        <f>+IF(BN433=0,0,BN433/BN406*100)</f>
        <v>0</v>
      </c>
      <c r="BP433" s="797">
        <v>0</v>
      </c>
      <c r="BQ433" s="727">
        <f>+IF(BP433=0,0,BP433/BP406*100)</f>
        <v>0</v>
      </c>
      <c r="BR433" s="797">
        <f t="shared" si="417"/>
        <v>0</v>
      </c>
      <c r="BS433" s="727">
        <f>+IF(BR433=0,0,BR433/BR406*100)</f>
        <v>0</v>
      </c>
      <c r="BT433" s="797">
        <v>0</v>
      </c>
      <c r="BU433" s="727">
        <f>+IF(BT433=0,0,BT433/BT406*100)</f>
        <v>0</v>
      </c>
      <c r="BV433" s="797">
        <v>0</v>
      </c>
      <c r="BW433" s="727">
        <f>+IF(BV433=0,0,BV433/BV406*100)</f>
        <v>0</v>
      </c>
      <c r="BX433" s="797">
        <v>0</v>
      </c>
      <c r="BY433" s="727">
        <f>+IF(BX433=0,0,BX433/BX406*100)</f>
        <v>0</v>
      </c>
      <c r="BZ433" s="797">
        <f t="shared" si="418"/>
        <v>0</v>
      </c>
      <c r="CA433" s="727">
        <f>+IF(BZ433=0,0,BZ433/BZ406*100)</f>
        <v>0</v>
      </c>
      <c r="CB433" s="797">
        <f t="shared" si="403"/>
        <v>0</v>
      </c>
      <c r="CC433" s="727">
        <f>+IF(CB433=0,0,CB433/CB406*100)</f>
        <v>0</v>
      </c>
      <c r="CE433" s="797">
        <f t="shared" si="409"/>
        <v>18.148902999999997</v>
      </c>
      <c r="CF433" s="727">
        <f>+IF(CE433=0,0,CE433/CE406*100)</f>
        <v>9.5452873031689651E-3</v>
      </c>
      <c r="CG433" s="797">
        <v>0</v>
      </c>
      <c r="CH433" s="727">
        <f>+IF(CG433=0,0,CG433/CG406*100)</f>
        <v>0</v>
      </c>
      <c r="CI433" s="797">
        <v>18.149307999999998</v>
      </c>
      <c r="CJ433" s="727">
        <f>+IF(CI433=0,0,CI433/CI406*100)</f>
        <v>0.13949465041410392</v>
      </c>
      <c r="CK433" s="797">
        <v>0</v>
      </c>
      <c r="CL433" s="727">
        <f>+IF(CK433=0,0,CK433/CK406*100)</f>
        <v>0</v>
      </c>
      <c r="CM433" s="797">
        <f t="shared" si="419"/>
        <v>18.149307999999998</v>
      </c>
      <c r="CN433" s="727">
        <f>+IF(CM433=0,0,CM433/CM406*100)</f>
        <v>4.6148580172760391E-2</v>
      </c>
      <c r="CO433" s="797">
        <v>0</v>
      </c>
      <c r="CP433" s="727">
        <f>+IF(CO433=0,0,CO433/CO406*100)</f>
        <v>0</v>
      </c>
      <c r="CQ433" s="797">
        <v>0</v>
      </c>
      <c r="CR433" s="727">
        <f>+IF(CQ433=0,0,CQ433/CQ406*100)</f>
        <v>0</v>
      </c>
      <c r="CS433" s="797">
        <v>0</v>
      </c>
      <c r="CT433" s="727">
        <f>+IF(CS433=0,0,CS433/CS406*100)</f>
        <v>0</v>
      </c>
      <c r="CU433" s="797">
        <f t="shared" si="420"/>
        <v>0</v>
      </c>
      <c r="CV433" s="727">
        <f>+IF(CU433=0,0,CU433/CU406*100)</f>
        <v>0</v>
      </c>
      <c r="CW433" s="797">
        <f t="shared" si="404"/>
        <v>18.149307999999998</v>
      </c>
      <c r="CX433" s="727">
        <f>+IF(CW433=0,0,CW433/CW406*100)</f>
        <v>2.2158760911092423E-2</v>
      </c>
      <c r="CY433" s="797">
        <v>-4.0600000000001746E-4</v>
      </c>
      <c r="CZ433" s="727">
        <f>+IF(CY433=0,0,CY433/CY406*100)</f>
        <v>-2.5855445154680978E-6</v>
      </c>
      <c r="DA433" s="797">
        <v>-7.453889935837843E-20</v>
      </c>
      <c r="DB433" s="727">
        <f>+IF(DA433=0,0,DA433/DA406*100)</f>
        <v>-4.2607109374501713E-22</v>
      </c>
      <c r="DC433" s="797">
        <v>1.0000000004728449E-6</v>
      </c>
      <c r="DD433" s="727">
        <f>+IF(DC433=0,0,DC433/DC406*100)</f>
        <v>5.7818981723279886E-9</v>
      </c>
      <c r="DE433" s="797">
        <f t="shared" si="421"/>
        <v>-4.0499999999954467E-4</v>
      </c>
      <c r="DF433" s="727">
        <f>+IF(DE433=0,0,DE433/DE406*100)</f>
        <v>-8.0209898357339602E-7</v>
      </c>
      <c r="DG433" s="797">
        <v>0</v>
      </c>
      <c r="DH433" s="727">
        <f>+IF(DG433=0,0,DG433/DG406*100)</f>
        <v>0</v>
      </c>
      <c r="DI433" s="797">
        <v>0</v>
      </c>
      <c r="DJ433" s="727">
        <f>+IF(DI433=0,0,DI433/DI406*100)</f>
        <v>0</v>
      </c>
      <c r="DK433" s="797">
        <v>0</v>
      </c>
      <c r="DL433" s="727">
        <f>+IF(DK433=0,0,DK433/DK406*100)</f>
        <v>0</v>
      </c>
      <c r="DM433" s="797">
        <f t="shared" si="422"/>
        <v>0</v>
      </c>
      <c r="DN433" s="727">
        <f>+IF(DM433=0,0,DM433/DM406*100)</f>
        <v>0</v>
      </c>
      <c r="DO433" s="797">
        <f t="shared" si="405"/>
        <v>-4.0499999999954467E-4</v>
      </c>
      <c r="DP433" s="727">
        <f>+IF(DO433=0,0,DO433/DO406*100)</f>
        <v>-3.742068656199914E-7</v>
      </c>
      <c r="DR433" s="797">
        <f t="shared" si="410"/>
        <v>9.5151869999999992</v>
      </c>
      <c r="DS433" s="727">
        <f>+IF(DR433=0,0,DR433/DR406*100)</f>
        <v>3.9740903441075563E-3</v>
      </c>
      <c r="DT433" s="797">
        <v>0</v>
      </c>
      <c r="DU433" s="727">
        <f>+IF(DT433=0,0,DT433/DT406*100)</f>
        <v>0</v>
      </c>
      <c r="DV433" s="797">
        <v>9.5151869999999992</v>
      </c>
      <c r="DW433" s="727">
        <f>+IF(DV433=0,0,DV433/DV406*100)</f>
        <v>4.8964074021906057E-2</v>
      </c>
      <c r="DX433" s="797">
        <v>0</v>
      </c>
      <c r="DY433" s="727">
        <f>+IF(DX433=0,0,DX433/DX406*100)</f>
        <v>0</v>
      </c>
      <c r="DZ433" s="797">
        <f t="shared" si="423"/>
        <v>9.5151869999999992</v>
      </c>
      <c r="EA433" s="727">
        <f>+IF(DZ433=0,0,DZ433/DZ406*100)</f>
        <v>1.6299199148510628E-2</v>
      </c>
      <c r="EB433" s="797">
        <v>0</v>
      </c>
      <c r="EC433" s="727">
        <f>+IF(EB433=0,0,EB433/EB406*100)</f>
        <v>0</v>
      </c>
      <c r="ED433" s="797">
        <v>0</v>
      </c>
      <c r="EE433" s="727">
        <f>+IF(ED433=0,0,ED433/ED406*100)</f>
        <v>0</v>
      </c>
      <c r="EF433" s="797">
        <v>0</v>
      </c>
      <c r="EG433" s="727">
        <f>+IF(EF433=0,0,EF433/EF406*100)</f>
        <v>0</v>
      </c>
      <c r="EH433" s="797">
        <f t="shared" si="424"/>
        <v>0</v>
      </c>
      <c r="EI433" s="727">
        <f>+IF(EH433=0,0,EH433/EH406*100)</f>
        <v>0</v>
      </c>
      <c r="EJ433" s="797">
        <f t="shared" si="406"/>
        <v>9.5151869999999992</v>
      </c>
      <c r="EK433" s="727">
        <f>+IF(EJ433=0,0,EJ433/EJ406*100)</f>
        <v>8.1590644294476621E-3</v>
      </c>
      <c r="EL433" s="797">
        <v>0</v>
      </c>
      <c r="EM433" s="727">
        <f>+IF(EL433=0,0,EL433/EL406*100)</f>
        <v>0</v>
      </c>
      <c r="EN433" s="797">
        <v>0</v>
      </c>
      <c r="EO433" s="727">
        <f>+IF(EN433=0,0,EN433/EN406*100)</f>
        <v>0</v>
      </c>
      <c r="EP433" s="797">
        <v>0</v>
      </c>
      <c r="EQ433" s="727">
        <f>+IF(EP433=0,0,EP433/EP406*100)</f>
        <v>0</v>
      </c>
      <c r="ER433" s="797">
        <f t="shared" si="425"/>
        <v>0</v>
      </c>
      <c r="ES433" s="727">
        <f>+IF(ER433=0,0,ER433/ER406*100)</f>
        <v>0</v>
      </c>
      <c r="ET433" s="797">
        <v>0</v>
      </c>
      <c r="EU433" s="727">
        <f>+IF(ET433=0,0,ET433/ET406*100)</f>
        <v>0</v>
      </c>
      <c r="EV433" s="797">
        <v>0</v>
      </c>
      <c r="EW433" s="727">
        <f>+IF(EV433=0,0,EV433/EV406*100)</f>
        <v>0</v>
      </c>
      <c r="EX433" s="797">
        <v>0</v>
      </c>
      <c r="EY433" s="727">
        <f>+IF(EX433=0,0,EX433/EX406*100)</f>
        <v>0</v>
      </c>
      <c r="EZ433" s="797">
        <f t="shared" si="426"/>
        <v>0</v>
      </c>
      <c r="FA433" s="727">
        <f>+IF(EZ433=0,0,EZ433/EZ406*100)</f>
        <v>0</v>
      </c>
      <c r="FB433" s="797">
        <f t="shared" si="407"/>
        <v>0</v>
      </c>
      <c r="FC433" s="727">
        <f>+IF(FB433=0,0,FB433/FB406*100)</f>
        <v>0</v>
      </c>
      <c r="FD433" s="797">
        <v>0</v>
      </c>
      <c r="FE433" s="727">
        <f>+IF(FD433=0,0,FD433/FD406*100)</f>
        <v>0</v>
      </c>
      <c r="FF433" s="797">
        <v>0</v>
      </c>
      <c r="FG433" s="727">
        <f>+IF(FF433=0,0,FF433/FF406*100)</f>
        <v>0</v>
      </c>
      <c r="FH433" s="797">
        <v>0</v>
      </c>
      <c r="FI433" s="727">
        <f>+IF(FH433=0,0,FH433/FH406*100)</f>
        <v>0</v>
      </c>
      <c r="FJ433" s="797">
        <v>0</v>
      </c>
      <c r="FK433" s="727">
        <f>+IF(FJ433=0,0,FJ433/FJ406*100)</f>
        <v>0</v>
      </c>
    </row>
    <row r="434" spans="2:167" s="648" customFormat="1" ht="13.5" customHeight="1">
      <c r="B434" s="771"/>
      <c r="C434" s="796" t="s">
        <v>4853</v>
      </c>
      <c r="D434" s="809"/>
      <c r="E434" s="797">
        <f t="shared" si="408"/>
        <v>-616.34574381018888</v>
      </c>
      <c r="F434" s="727">
        <f>+IF(E434=0,0,E434/E406*100)</f>
        <v>-0.66716543513025262</v>
      </c>
      <c r="G434" s="797">
        <v>96.294372180687958</v>
      </c>
      <c r="H434" s="727">
        <f>+IF(G434=0,0,G434/G406*100)</f>
        <v>1.6933915802992576</v>
      </c>
      <c r="I434" s="797">
        <v>205.01067130172754</v>
      </c>
      <c r="J434" s="727">
        <f>+IF(I434=0,0,I434/I406*100)</f>
        <v>2.9864832471846094</v>
      </c>
      <c r="K434" s="797">
        <v>-448.27664235398976</v>
      </c>
      <c r="L434" s="727">
        <f>+IF(K434=0,0,K434/K406*100)</f>
        <v>-5.5364019545670971</v>
      </c>
      <c r="M434" s="797">
        <f t="shared" si="411"/>
        <v>-146.97159887157426</v>
      </c>
      <c r="N434" s="727">
        <f>+IF(M434=0,0,M434/M406*100)</f>
        <v>-0.71179605535037593</v>
      </c>
      <c r="O434" s="797">
        <v>110.13788701583105</v>
      </c>
      <c r="P434" s="727">
        <f>+IF(O434=0,0,O434/O406*100)</f>
        <v>5.5426178733844997</v>
      </c>
      <c r="Q434" s="797">
        <v>829.70608803164475</v>
      </c>
      <c r="R434" s="727">
        <f>+IF(Q434=0,0,Q434/Q406*100)</f>
        <v>18.671232695495004</v>
      </c>
      <c r="S434" s="797">
        <v>-208.9022668644223</v>
      </c>
      <c r="T434" s="727">
        <f>+IF(S434=0,0,S434/S406*100)</f>
        <v>-2.9197832121307967</v>
      </c>
      <c r="U434" s="797">
        <f t="shared" si="412"/>
        <v>730.94170818305361</v>
      </c>
      <c r="V434" s="727">
        <f>+IF(U434=0,0,U434/U406*100)</f>
        <v>5.3802701275541809</v>
      </c>
      <c r="W434" s="797">
        <f t="shared" si="400"/>
        <v>583.97010931147929</v>
      </c>
      <c r="X434" s="727">
        <f>+IF(W434=0,0,W434/W406*100)</f>
        <v>1.7058396322735105</v>
      </c>
      <c r="Y434" s="797">
        <v>1277.0497649102031</v>
      </c>
      <c r="Z434" s="727">
        <f>+IF(Y434=0,0,Y434/Y406*100)</f>
        <v>15.762665065678954</v>
      </c>
      <c r="AA434" s="797">
        <v>261.91215565178243</v>
      </c>
      <c r="AB434" s="727">
        <f>+IF(AA434=0,0,AA434/AA406*100)</f>
        <v>2.7126627218193136</v>
      </c>
      <c r="AC434" s="797">
        <v>-2335.2680812507024</v>
      </c>
      <c r="AD434" s="727">
        <f>+IF(AC434=0,0,AC434/AC406*100)</f>
        <v>-21.690078556500183</v>
      </c>
      <c r="AE434" s="797">
        <f t="shared" si="413"/>
        <v>-796.30616068871677</v>
      </c>
      <c r="AF434" s="727">
        <f>+IF(AE434=0,0,AE434/AE406*100)</f>
        <v>-2.7917613182110159</v>
      </c>
      <c r="AG434" s="797">
        <v>-1333.1230058824922</v>
      </c>
      <c r="AH434" s="727">
        <f>+IF(AG434=0,0,AG434/AG406*100)</f>
        <v>-12.768681151805108</v>
      </c>
      <c r="AI434" s="797">
        <v>1228.5774077034405</v>
      </c>
      <c r="AJ434" s="727">
        <f>+IF(AI434=0,0,AI434/AI406*100)</f>
        <v>12.49837902451608</v>
      </c>
      <c r="AK434" s="797">
        <v>-299.46409425389982</v>
      </c>
      <c r="AL434" s="727">
        <f>+IF(AK434=0,0,AK434/AK406*100)</f>
        <v>-3.2010232973582053</v>
      </c>
      <c r="AM434" s="797">
        <f t="shared" si="414"/>
        <v>-404.00969243295151</v>
      </c>
      <c r="AN434" s="727">
        <f>+IF(AM434=0,0,AM434/AM406*100)</f>
        <v>-1.3637124415952451</v>
      </c>
      <c r="AO434" s="797">
        <f t="shared" si="401"/>
        <v>-1200.3158531216682</v>
      </c>
      <c r="AP434" s="727">
        <f>+IF(AO434=0,0,AO434/AO406*100)</f>
        <v>-2.0642016302029709</v>
      </c>
      <c r="AQ434" s="651"/>
      <c r="AR434" s="797">
        <v>964.94303960199522</v>
      </c>
      <c r="AS434" s="727">
        <f>+IF(AR434=0,0,AR434/AR406*100)</f>
        <v>0.80224695836301296</v>
      </c>
      <c r="AT434" s="797">
        <v>955.91044204159937</v>
      </c>
      <c r="AU434" s="727">
        <f>+IF(AT434=0,0,AT434/AT406*100)</f>
        <v>8.7831105338631801</v>
      </c>
      <c r="AV434" s="797">
        <v>322.90668875859848</v>
      </c>
      <c r="AW434" s="727">
        <f>+IF(AV434=0,0,AV434/AV406*100)</f>
        <v>2.8368281785676333</v>
      </c>
      <c r="AX434" s="797">
        <v>-2626.1340021495998</v>
      </c>
      <c r="AY434" s="727">
        <f>+IF(AX434=0,0,AX434/AX406*100)</f>
        <v>-20.959558603001</v>
      </c>
      <c r="AZ434" s="797">
        <f t="shared" si="415"/>
        <v>-1347.3168713494019</v>
      </c>
      <c r="BA434" s="727">
        <f>+IF(AZ434=0,0,AZ434/AZ406*100)</f>
        <v>-3.8720783756630248</v>
      </c>
      <c r="BB434" s="797">
        <v>2014.9264492913003</v>
      </c>
      <c r="BC434" s="727">
        <f>+IF(BB434=0,0,BB434/BB406*100)</f>
        <v>17.935865486123216</v>
      </c>
      <c r="BD434" s="797">
        <v>2348.2246490504999</v>
      </c>
      <c r="BE434" s="727">
        <f>+IF(BD434=0,0,BD434/BD406*100)</f>
        <v>28.72716675742949</v>
      </c>
      <c r="BF434" s="797">
        <v>-1437.7460767254001</v>
      </c>
      <c r="BG434" s="727">
        <f>+IF(BF434=0,0,BF434/BF406*100)</f>
        <v>-16.285850037146822</v>
      </c>
      <c r="BH434" s="797">
        <f t="shared" si="416"/>
        <v>2925.4050216164001</v>
      </c>
      <c r="BI434" s="727">
        <f>+IF(BH434=0,0,BH434/BH406*100)</f>
        <v>10.360372557215856</v>
      </c>
      <c r="BJ434" s="797">
        <f t="shared" si="402"/>
        <v>1578.0881502669981</v>
      </c>
      <c r="BK434" s="727">
        <f>+IF(BJ434=0,0,BJ434/BJ406*100)</f>
        <v>2.5036227022507478</v>
      </c>
      <c r="BL434" s="797">
        <v>589.63074342359914</v>
      </c>
      <c r="BM434" s="727">
        <f>+IF(BL434=0,0,BL434/BL406*100)</f>
        <v>7.8304538878499832</v>
      </c>
      <c r="BN434" s="797">
        <v>644.01367088720031</v>
      </c>
      <c r="BO434" s="727">
        <f>+IF(BN434=0,0,BN434/BN406*100)</f>
        <v>9.9291307362961998</v>
      </c>
      <c r="BP434" s="797">
        <v>-949.89126208000175</v>
      </c>
      <c r="BQ434" s="727">
        <f>+IF(BP434=0,0,BP434/BP406*100)</f>
        <v>-8.0974225856404285</v>
      </c>
      <c r="BR434" s="797">
        <f t="shared" si="417"/>
        <v>283.7531522307977</v>
      </c>
      <c r="BS434" s="727">
        <f>+IF(BR434=0,0,BR434/BR406*100)</f>
        <v>1.1020884867123493</v>
      </c>
      <c r="BT434" s="797">
        <v>-111.65032227689912</v>
      </c>
      <c r="BU434" s="727">
        <f>+IF(BT434=0,0,BT434/BT406*100)</f>
        <v>-1.0901425166615319</v>
      </c>
      <c r="BV434" s="797">
        <v>-2367.4284437528008</v>
      </c>
      <c r="BW434" s="727">
        <f>+IF(BV434=0,0,BV434/BV406*100)</f>
        <v>-21.807317220005491</v>
      </c>
      <c r="BX434" s="797">
        <v>1582.1805031339002</v>
      </c>
      <c r="BY434" s="727">
        <f>+IF(BX434=0,0,BX434/BX406*100)</f>
        <v>15.208776511656581</v>
      </c>
      <c r="BZ434" s="797">
        <f t="shared" si="418"/>
        <v>-896.89826289579992</v>
      </c>
      <c r="CA434" s="727">
        <f>+IF(BZ434=0,0,BZ434/BZ406*100)</f>
        <v>-2.8472052471992431</v>
      </c>
      <c r="CB434" s="797">
        <f t="shared" si="403"/>
        <v>-613.14511066500222</v>
      </c>
      <c r="CC434" s="727">
        <f>+IF(CB434=0,0,CB434/CB406*100)</f>
        <v>-1.071035817769207</v>
      </c>
      <c r="CE434" s="797">
        <f t="shared" si="409"/>
        <v>477.09341097220124</v>
      </c>
      <c r="CF434" s="727">
        <f>+IF(CE434=0,0,CE434/CE406*100)</f>
        <v>0.25092390863395581</v>
      </c>
      <c r="CG434" s="797">
        <v>47.329834871399527</v>
      </c>
      <c r="CH434" s="727">
        <f>+IF(CG434=0,0,CG434/CG406*100)</f>
        <v>0.3574442145210186</v>
      </c>
      <c r="CI434" s="797">
        <v>-3319.2767790483995</v>
      </c>
      <c r="CJ434" s="727">
        <f>+IF(CI434=0,0,CI434/CI406*100)</f>
        <v>-25.511791078811896</v>
      </c>
      <c r="CK434" s="797">
        <v>2386.9315411515013</v>
      </c>
      <c r="CL434" s="727">
        <f>+IF(CK434=0,0,CK434/CK406*100)</f>
        <v>18.254222651556304</v>
      </c>
      <c r="CM434" s="797">
        <f t="shared" si="419"/>
        <v>-885.01540302549847</v>
      </c>
      <c r="CN434" s="727">
        <f>+IF(CM434=0,0,CM434/CM406*100)</f>
        <v>-2.250344987293734</v>
      </c>
      <c r="CO434" s="797">
        <v>-2988.4326732880008</v>
      </c>
      <c r="CP434" s="727">
        <f>+IF(CO434=0,0,CO434/CO406*100)</f>
        <v>-22.518845744015007</v>
      </c>
      <c r="CQ434" s="797">
        <v>3747.5832954380985</v>
      </c>
      <c r="CR434" s="727">
        <f>+IF(CQ434=0,0,CQ434/CQ406*100)</f>
        <v>25.78853702421544</v>
      </c>
      <c r="CS434" s="797">
        <v>-90.352482067500432</v>
      </c>
      <c r="CT434" s="727">
        <f>+IF(CS434=0,0,CS434/CS406*100)</f>
        <v>-0.61152186815981702</v>
      </c>
      <c r="CU434" s="797">
        <f t="shared" si="420"/>
        <v>668.79814008259723</v>
      </c>
      <c r="CV434" s="727">
        <f>+IF(CU434=0,0,CU434/CU406*100)</f>
        <v>1.5707672046189971</v>
      </c>
      <c r="CW434" s="797">
        <f t="shared" si="404"/>
        <v>-216.21726294290124</v>
      </c>
      <c r="CX434" s="727">
        <f>+IF(CW434=0,0,CW434/CW406*100)</f>
        <v>-0.26398288212435167</v>
      </c>
      <c r="CY434" s="797">
        <v>-5176.4493912631988</v>
      </c>
      <c r="CZ434" s="727">
        <f>+IF(CY434=0,0,CY434/CY406*100)</f>
        <v>-32.965370278763942</v>
      </c>
      <c r="DA434" s="797">
        <v>3051.8086959988996</v>
      </c>
      <c r="DB434" s="727">
        <f>+IF(DA434=0,0,DA434/DA406*100)</f>
        <v>17.444414663987779</v>
      </c>
      <c r="DC434" s="797">
        <v>2550.3886345865012</v>
      </c>
      <c r="DD434" s="727">
        <f>+IF(DC434=0,0,DC434/DC406*100)</f>
        <v>14.746087378069154</v>
      </c>
      <c r="DE434" s="797">
        <f t="shared" si="421"/>
        <v>425.747939322202</v>
      </c>
      <c r="DF434" s="727">
        <f>+IF(DE434=0,0,DE434/DE406*100)</f>
        <v>0.84319009725725924</v>
      </c>
      <c r="DG434" s="797">
        <v>94.907383983700157</v>
      </c>
      <c r="DH434" s="727">
        <f>+IF(DG434=0,0,DG434/DG406*100)</f>
        <v>0.47688640030543028</v>
      </c>
      <c r="DI434" s="797">
        <v>86.327675304600149</v>
      </c>
      <c r="DJ434" s="727">
        <f>+IF(DI434=0,0,DI434/DI406*100)</f>
        <v>0.42940626776447305</v>
      </c>
      <c r="DK434" s="797">
        <v>86.327675304600149</v>
      </c>
      <c r="DL434" s="727">
        <f>+IF(DK434=0,0,DK434/DK406*100)</f>
        <v>0.48687543742740186</v>
      </c>
      <c r="DM434" s="797">
        <f t="shared" si="422"/>
        <v>267.56273459290048</v>
      </c>
      <c r="DN434" s="727">
        <f>+IF(DM434=0,0,DM434/DM406*100)</f>
        <v>0.46342134512404182</v>
      </c>
      <c r="DO434" s="797">
        <f t="shared" si="405"/>
        <v>693.31067391510248</v>
      </c>
      <c r="DP434" s="727">
        <f>+IF(DO434=0,0,DO434/DO406*100)</f>
        <v>0.64059657823937322</v>
      </c>
      <c r="DR434" s="797">
        <f t="shared" si="410"/>
        <v>-123.57064607999999</v>
      </c>
      <c r="DS434" s="727">
        <f>+IF(DR434=0,0,DR434/DR406*100)</f>
        <v>-5.161022178562126E-2</v>
      </c>
      <c r="DT434" s="797">
        <v>-10.297553839999999</v>
      </c>
      <c r="DU434" s="727">
        <f>+IF(DT434=0,0,DT434/DT406*100)</f>
        <v>-5.2973454282386458E-2</v>
      </c>
      <c r="DV434" s="797">
        <v>-10.297553839999999</v>
      </c>
      <c r="DW434" s="727">
        <f>+IF(DV434=0,0,DV434/DV406*100)</f>
        <v>-5.2990045121165036E-2</v>
      </c>
      <c r="DX434" s="797">
        <v>-10.297553839999999</v>
      </c>
      <c r="DY434" s="727">
        <f>+IF(DX434=0,0,DX434/DX406*100)</f>
        <v>-5.2791268763474369E-2</v>
      </c>
      <c r="DZ434" s="797">
        <f t="shared" si="423"/>
        <v>-30.892661519999997</v>
      </c>
      <c r="EA434" s="727">
        <f>+IF(DZ434=0,0,DZ434/DZ406*100)</f>
        <v>-5.291810264391137E-2</v>
      </c>
      <c r="EB434" s="797">
        <v>-10.297553839999999</v>
      </c>
      <c r="EC434" s="727">
        <f>+IF(EB434=0,0,EB434/EB406*100)</f>
        <v>-5.2961243054481133E-2</v>
      </c>
      <c r="ED434" s="797">
        <v>-10.297553839999999</v>
      </c>
      <c r="EE434" s="727">
        <f>+IF(ED434=0,0,ED434/ED406*100)</f>
        <v>-5.3289257504387837E-2</v>
      </c>
      <c r="EF434" s="797">
        <v>-10.297553839999999</v>
      </c>
      <c r="EG434" s="727">
        <f>+IF(EF434=0,0,EF434/EF406*100)</f>
        <v>-5.2874786302552844E-2</v>
      </c>
      <c r="EH434" s="797">
        <f t="shared" si="424"/>
        <v>-30.892661519999997</v>
      </c>
      <c r="EI434" s="727">
        <f>+IF(EH434=0,0,EH434/EH406*100)</f>
        <v>-5.3041162567577099E-2</v>
      </c>
      <c r="EJ434" s="797">
        <f t="shared" si="406"/>
        <v>-61.785323039999994</v>
      </c>
      <c r="EK434" s="727">
        <f>+IF(EJ434=0,0,EJ434/EJ406*100)</f>
        <v>-5.2979561145524205E-2</v>
      </c>
      <c r="EL434" s="797">
        <v>-10.297553839999999</v>
      </c>
      <c r="EM434" s="727">
        <f>+IF(EL434=0,0,EL434/EL406*100)</f>
        <v>-4.9704022063636111E-2</v>
      </c>
      <c r="EN434" s="797">
        <v>-10.297553839999999</v>
      </c>
      <c r="EO434" s="727">
        <f>+IF(EN434=0,0,EN434/EN406*100)</f>
        <v>-5.0241414809504087E-2</v>
      </c>
      <c r="EP434" s="797">
        <v>-10.297553839999999</v>
      </c>
      <c r="EQ434" s="727">
        <f>+IF(EP434=0,0,EP434/EP406*100)</f>
        <v>-5.005290761010369E-2</v>
      </c>
      <c r="ER434" s="797">
        <f t="shared" si="425"/>
        <v>-30.892661519999997</v>
      </c>
      <c r="ES434" s="727">
        <f>+IF(ER434=0,0,ER434/ER406*100)</f>
        <v>-4.999845539601333E-2</v>
      </c>
      <c r="ET434" s="797">
        <v>-10.297553839999999</v>
      </c>
      <c r="EU434" s="727">
        <f>+IF(ET434=0,0,ET434/ET406*100)</f>
        <v>-5.0303986420568166E-2</v>
      </c>
      <c r="EV434" s="797">
        <v>-10.297553839999999</v>
      </c>
      <c r="EW434" s="727">
        <f>+IF(EV434=0,0,EV434/EV406*100)</f>
        <v>-5.1198140151702473E-2</v>
      </c>
      <c r="EX434" s="797">
        <v>-10.297553839999999</v>
      </c>
      <c r="EY434" s="727">
        <f>+IF(EX434=0,0,EX434/EX406*100)</f>
        <v>-5.0383150922118966E-2</v>
      </c>
      <c r="EZ434" s="797">
        <f t="shared" si="426"/>
        <v>-30.892661519999997</v>
      </c>
      <c r="FA434" s="727">
        <f>+IF(EZ434=0,0,EZ434/EZ406*100)</f>
        <v>-5.0625217329273359E-2</v>
      </c>
      <c r="FB434" s="797">
        <f t="shared" si="407"/>
        <v>-61.785323039999994</v>
      </c>
      <c r="FC434" s="727">
        <f>+IF(FB434=0,0,FB434/FB406*100)</f>
        <v>-5.0309884383996847E-2</v>
      </c>
      <c r="FD434" s="797">
        <v>-63.570646080000003</v>
      </c>
      <c r="FE434" s="727">
        <f>+IF(FD434=0,0,FD434/FD406*100)</f>
        <v>-3.1885348486575836E-2</v>
      </c>
      <c r="FF434" s="797">
        <v>0</v>
      </c>
      <c r="FG434" s="727">
        <f>+IF(FF434=0,0,FF434/FF406*100)</f>
        <v>0</v>
      </c>
      <c r="FH434" s="797">
        <v>0</v>
      </c>
      <c r="FI434" s="727">
        <f>+IF(FH434=0,0,FH434/FH406*100)</f>
        <v>0</v>
      </c>
      <c r="FJ434" s="797">
        <v>-100</v>
      </c>
      <c r="FK434" s="727">
        <f>+IF(FJ434=0,0,FJ434/FJ406*100)</f>
        <v>-4.1908962632355946E-2</v>
      </c>
    </row>
    <row r="435" spans="2:167" s="758" customFormat="1" ht="13.5" customHeight="1">
      <c r="B435" s="810" t="s">
        <v>4766</v>
      </c>
      <c r="C435" s="799"/>
      <c r="D435" s="799"/>
      <c r="E435" s="800">
        <f t="shared" si="408"/>
        <v>4923.1686981624007</v>
      </c>
      <c r="F435" s="801">
        <f>+IF(E435=0,0,E435/E406*100)</f>
        <v>5.3290998108046965</v>
      </c>
      <c r="G435" s="800">
        <f>+G406-G417</f>
        <v>-850.53146999999808</v>
      </c>
      <c r="H435" s="801">
        <f>+IF(G435=0,0,G435/G406*100)</f>
        <v>-14.957082095877658</v>
      </c>
      <c r="I435" s="800">
        <f>+I406-I417</f>
        <v>237.21733699999822</v>
      </c>
      <c r="J435" s="801">
        <f>+IF(I435=0,0,I435/I406*100)</f>
        <v>3.4556523247981321</v>
      </c>
      <c r="K435" s="800">
        <f>+K406-K417</f>
        <v>246.45769500000006</v>
      </c>
      <c r="L435" s="801">
        <f>+IF(K435=0,0,K435/K406*100)</f>
        <v>3.0438544760014699</v>
      </c>
      <c r="M435" s="800">
        <f>+M406-M417</f>
        <v>-366.85643799999889</v>
      </c>
      <c r="N435" s="801">
        <f>+IF(M435=0,0,M435/M406*100)</f>
        <v>-1.7767171851785133</v>
      </c>
      <c r="O435" s="800">
        <f>+O406-O417</f>
        <v>-447.62359383759963</v>
      </c>
      <c r="P435" s="801">
        <f>+IF(O435=0,0,O435/O406*100)</f>
        <v>-22.526367619493804</v>
      </c>
      <c r="Q435" s="800">
        <f>+Q406-Q417</f>
        <v>-45.467522999999346</v>
      </c>
      <c r="R435" s="801">
        <f>+IF(Q435=0,0,Q435/Q406*100)</f>
        <v>-1.0231752113989319</v>
      </c>
      <c r="S435" s="800">
        <f>+S406-S417</f>
        <v>182.54836499999965</v>
      </c>
      <c r="T435" s="801">
        <f>+IF(S435=0,0,S435/S406*100)</f>
        <v>2.5514402477731011</v>
      </c>
      <c r="U435" s="800">
        <f>+U406-U417</f>
        <v>-310.54275183760001</v>
      </c>
      <c r="V435" s="801">
        <f>+IF(U435=0,0,U435/U406*100)</f>
        <v>-2.2858237152638745</v>
      </c>
      <c r="W435" s="800">
        <f>+W406-W417</f>
        <v>-677.39918983760435</v>
      </c>
      <c r="X435" s="801">
        <f>+IF(W435=0,0,W435/W406*100)</f>
        <v>-1.9787560467048004</v>
      </c>
      <c r="Y435" s="800">
        <f>+Y406-Y417</f>
        <v>324.00552300000254</v>
      </c>
      <c r="Z435" s="801">
        <f>+IF(Y435=0,0,Y435/Y406*100)</f>
        <v>3.9992102726226144</v>
      </c>
      <c r="AA435" s="800">
        <f>+AA406-AA417</f>
        <v>668.62974600000052</v>
      </c>
      <c r="AB435" s="801">
        <f>+IF(AA435=0,0,AA435/AA406*100)</f>
        <v>6.9250966308152497</v>
      </c>
      <c r="AC435" s="800">
        <f>+AC406-AC417</f>
        <v>972.06145900000047</v>
      </c>
      <c r="AD435" s="801">
        <f>+IF(AC435=0,0,AC435/AC406*100)</f>
        <v>9.0285520436540896</v>
      </c>
      <c r="AE435" s="800">
        <f>+AE406-AE417</f>
        <v>1964.6967280000063</v>
      </c>
      <c r="AF435" s="801">
        <f>+IF(AE435=0,0,AE435/AE406*100)</f>
        <v>6.8880094089718957</v>
      </c>
      <c r="AG435" s="800">
        <f>+AG406-AG417</f>
        <v>1543.4598320000005</v>
      </c>
      <c r="AH435" s="801">
        <f>+IF(AG435=0,0,AG435/AG406*100)</f>
        <v>14.783291848137109</v>
      </c>
      <c r="AI435" s="800">
        <f>+AI406-AI417</f>
        <v>1317.469809000002</v>
      </c>
      <c r="AJ435" s="801">
        <f>+IF(AI435=0,0,AI435/AI406*100)</f>
        <v>13.402685840543738</v>
      </c>
      <c r="AK435" s="800">
        <f>+AK406-AK417</f>
        <v>774.94151899999997</v>
      </c>
      <c r="AL435" s="801">
        <f>+IF(AK435=0,0,AK435/AK406*100)</f>
        <v>8.2834834092196097</v>
      </c>
      <c r="AM435" s="800">
        <f>+AM406-AM417</f>
        <v>3635.8711599999988</v>
      </c>
      <c r="AN435" s="801">
        <f>+IF(AM435=0,0,AM435/AM406*100)</f>
        <v>12.27268263558355</v>
      </c>
      <c r="AO435" s="800">
        <f>+AO406-AO417</f>
        <v>5600.567888000005</v>
      </c>
      <c r="AP435" s="801">
        <f>+IF(AO435=0,0,AO435/AO406*100)</f>
        <v>9.6313827184786742</v>
      </c>
      <c r="AQ435" s="734"/>
      <c r="AR435" s="800">
        <f>+AR406-AR417</f>
        <v>9905.3255056182825</v>
      </c>
      <c r="AS435" s="801">
        <f>+IF(AR435=0,0,AR435/AR406*100)</f>
        <v>8.2352190050052059</v>
      </c>
      <c r="AT435" s="800">
        <f>+AT406-AT417</f>
        <v>1299.2031490000008</v>
      </c>
      <c r="AU435" s="801">
        <f>+IF(AT435=0,0,AT435/AT406*100)</f>
        <v>11.937357687231472</v>
      </c>
      <c r="AV435" s="800">
        <f>+AV406-AV417</f>
        <v>1489.1798080000026</v>
      </c>
      <c r="AW435" s="801">
        <f>+IF(AV435=0,0,AV435/AV406*100)</f>
        <v>13.082873131335383</v>
      </c>
      <c r="AX435" s="800">
        <f>+AX406-AX417</f>
        <v>1870.3095069999945</v>
      </c>
      <c r="AY435" s="801">
        <f>+IF(AX435=0,0,AX435/AX406*100)</f>
        <v>14.927213038492612</v>
      </c>
      <c r="AZ435" s="800">
        <f>+AZ406-AZ417</f>
        <v>4658.6924639999997</v>
      </c>
      <c r="BA435" s="801">
        <f>+IF(AZ435=0,0,AZ435/AZ406*100)</f>
        <v>13.388700707541762</v>
      </c>
      <c r="BB435" s="800">
        <f>+BB406-BB417</f>
        <v>1283.3866839999955</v>
      </c>
      <c r="BC435" s="801">
        <f>+IF(BB435=0,0,BB435/BB406*100)</f>
        <v>11.424065101235763</v>
      </c>
      <c r="BD435" s="800">
        <f>+BD406-BD417</f>
        <v>174.53711099999782</v>
      </c>
      <c r="BE435" s="801">
        <f>+IF(BD435=0,0,BD435/BD406*100)</f>
        <v>2.1352116779305175</v>
      </c>
      <c r="BF435" s="800">
        <f>+BF406-BF417</f>
        <v>227.69577299999946</v>
      </c>
      <c r="BG435" s="801">
        <f>+IF(BF435=0,0,BF435/BF406*100)</f>
        <v>2.579189241549543</v>
      </c>
      <c r="BH435" s="800">
        <f>+BH406-BH417</f>
        <v>1685.6195679999946</v>
      </c>
      <c r="BI435" s="801">
        <f>+IF(BH435=0,0,BH435/BH406*100)</f>
        <v>5.9696508979682559</v>
      </c>
      <c r="BJ435" s="800">
        <f>+BJ406-BJ417</f>
        <v>6344.3120319999871</v>
      </c>
      <c r="BK435" s="801">
        <f>+IF(BJ435=0,0,BJ435/BJ406*100)</f>
        <v>10.065194159648403</v>
      </c>
      <c r="BL435" s="800">
        <f>+BL406-BL417</f>
        <v>459.12196599999879</v>
      </c>
      <c r="BM435" s="801">
        <f>+IF(BL435=0,0,BL435/BL406*100)</f>
        <v>6.0972624371440274</v>
      </c>
      <c r="BN435" s="800">
        <f>+BN406-BN417</f>
        <v>-124.13138229519973</v>
      </c>
      <c r="BO435" s="801">
        <f>+IF(BN435=0,0,BN435/BN406*100)</f>
        <v>-1.9138052171909226</v>
      </c>
      <c r="BP435" s="800">
        <f>+BP406-BP417</f>
        <v>1319.9622739999995</v>
      </c>
      <c r="BQ435" s="801">
        <f>+IF(BP435=0,0,BP435/BP406*100)</f>
        <v>11.252121960019364</v>
      </c>
      <c r="BR435" s="800">
        <f>+BR406-BR417</f>
        <v>1654.952857704804</v>
      </c>
      <c r="BS435" s="801">
        <f>+IF(BR435=0,0,BR435/BR406*100)</f>
        <v>6.4277858278897533</v>
      </c>
      <c r="BT435" s="800">
        <f>+BT406-BT417</f>
        <v>965.07880000000114</v>
      </c>
      <c r="BU435" s="801">
        <f>+IF(BT435=0,0,BT435/BT406*100)</f>
        <v>9.4229323333209098</v>
      </c>
      <c r="BV435" s="800">
        <f>+BV406-BV417</f>
        <v>497.1319910000002</v>
      </c>
      <c r="BW435" s="801">
        <f>+IF(BV435=0,0,BV435/BV406*100)</f>
        <v>4.5792788612291888</v>
      </c>
      <c r="BX435" s="800">
        <f>+BX406-BX417</f>
        <v>444.29004829479891</v>
      </c>
      <c r="BY435" s="801">
        <f>+IF(BX435=0,0,BX435/BX406*100)</f>
        <v>4.2707567420307475</v>
      </c>
      <c r="BZ435" s="800">
        <f>+BZ406-BZ417</f>
        <v>1906.5008392948075</v>
      </c>
      <c r="CA435" s="801">
        <f>+IF(BZ435=0,0,BZ435/BZ406*100)</f>
        <v>6.0521905526988133</v>
      </c>
      <c r="CB435" s="800">
        <f>+CB406-CB417</f>
        <v>3561.4536969996043</v>
      </c>
      <c r="CC435" s="801">
        <f>+IF(CB435=0,0,CB435/CB406*100)</f>
        <v>6.2211121094582067</v>
      </c>
      <c r="CE435" s="800">
        <f t="shared" si="409"/>
        <v>21654.14965531198</v>
      </c>
      <c r="CF435" s="801">
        <f>+IF(CE435=0,0,CE435/CE406*100)</f>
        <v>11.388847015479122</v>
      </c>
      <c r="CG435" s="800">
        <f>+CG406-CG417</f>
        <v>1053.1346820000017</v>
      </c>
      <c r="CH435" s="801">
        <f>+IF(CG435=0,0,CG435/CG406*100)</f>
        <v>7.9534800874576179</v>
      </c>
      <c r="CI435" s="800">
        <f>+CI406-CI417</f>
        <v>1092.5621540000011</v>
      </c>
      <c r="CJ435" s="801">
        <f>+IF(CI435=0,0,CI435/CI406*100)</f>
        <v>8.3973766783786203</v>
      </c>
      <c r="CK435" s="800">
        <f>+CK406-CK417</f>
        <v>1555.8412220000027</v>
      </c>
      <c r="CL435" s="801">
        <f>+IF(CK435=0,0,CK435/CK406*100)</f>
        <v>11.898402441469463</v>
      </c>
      <c r="CM435" s="800">
        <f>+CM406-CM417</f>
        <v>3701.5380579999983</v>
      </c>
      <c r="CN435" s="801">
        <f>+IF(CM435=0,0,CM435/CM406*100)</f>
        <v>9.4119690862118137</v>
      </c>
      <c r="CO435" s="800">
        <f>+CO406-CO417</f>
        <v>1343.8140799999983</v>
      </c>
      <c r="CP435" s="801">
        <f>+IF(CO435=0,0,CO435/CO406*100)</f>
        <v>10.126091260694459</v>
      </c>
      <c r="CQ435" s="800">
        <f>+CQ406-CQ417</f>
        <v>2589.9535559999968</v>
      </c>
      <c r="CR435" s="801">
        <f>+IF(CQ435=0,0,CQ435/CQ406*100)</f>
        <v>17.822449270496165</v>
      </c>
      <c r="CS435" s="800">
        <f>+CS406-CS417</f>
        <v>2102.3867220000029</v>
      </c>
      <c r="CT435" s="801">
        <f>+IF(CS435=0,0,CS435/CS406*100)</f>
        <v>14.229331905584505</v>
      </c>
      <c r="CU435" s="800">
        <f>+CU406-CU417</f>
        <v>6036.1543579999925</v>
      </c>
      <c r="CV435" s="801">
        <f>+IF(CU435=0,0,CU435/CU406*100)</f>
        <v>14.176763868382563</v>
      </c>
      <c r="CW435" s="800">
        <f>+CW406-CW417</f>
        <v>9737.6924160000053</v>
      </c>
      <c r="CX435" s="801">
        <f>+IF(CW435=0,0,CW435/CW406*100)</f>
        <v>11.88889394967026</v>
      </c>
      <c r="CY435" s="800">
        <f>+CY406-CY417</f>
        <v>1746.6351119999999</v>
      </c>
      <c r="CZ435" s="801">
        <f>+IF(CY435=0,0,CY435/CY406*100)</f>
        <v>11.123159690530573</v>
      </c>
      <c r="DA435" s="800">
        <f>+DA406-DA417</f>
        <v>2215.581449999996</v>
      </c>
      <c r="DB435" s="801">
        <f>+IF(DA435=0,0,DA435/DA406*100)</f>
        <v>12.664464055794527</v>
      </c>
      <c r="DC435" s="800">
        <f>+DC406-DC417</f>
        <v>1970.4641260000044</v>
      </c>
      <c r="DD435" s="801">
        <f>+IF(DC435=0,0,DC435/DC406*100)</f>
        <v>11.393022923370161</v>
      </c>
      <c r="DE435" s="800">
        <f>+DE406-DE417</f>
        <v>5932.6806880000076</v>
      </c>
      <c r="DF435" s="801">
        <f>+IF(DE435=0,0,DE435/DE406*100)</f>
        <v>11.749622591890548</v>
      </c>
      <c r="DG435" s="800">
        <f>+DG406-DG417</f>
        <v>1927.1153717607922</v>
      </c>
      <c r="DH435" s="801">
        <f>+IF(DG435=0,0,DG435/DG406*100)</f>
        <v>9.6832835764401768</v>
      </c>
      <c r="DI435" s="800">
        <f>+DI406-DI417</f>
        <v>2707.7123587563619</v>
      </c>
      <c r="DJ435" s="801">
        <f>+IF(DI435=0,0,DI435/DI406*100)</f>
        <v>13.468550543620974</v>
      </c>
      <c r="DK435" s="800">
        <f>+DK406-DK417</f>
        <v>1348.9488207948179</v>
      </c>
      <c r="DL435" s="801">
        <f>+IF(DK435=0,0,DK435/DK406*100)</f>
        <v>7.6078736613061277</v>
      </c>
      <c r="DM435" s="800">
        <f>+DM406-DM417</f>
        <v>5983.7765513119739</v>
      </c>
      <c r="DN435" s="801">
        <f>+IF(DM435=0,0,DM435/DM406*100)</f>
        <v>10.363961119435629</v>
      </c>
      <c r="DO435" s="800">
        <f>+DO406-DO417</f>
        <v>11916.457239311974</v>
      </c>
      <c r="DP435" s="801">
        <f>+IF(DO435=0,0,DO435/DO406*100)</f>
        <v>11.010420031660749</v>
      </c>
      <c r="DR435" s="800">
        <f t="shared" si="410"/>
        <v>28071.331046088366</v>
      </c>
      <c r="DS435" s="801">
        <f>+IF(DR435=0,0,DR435/DR406*100)</f>
        <v>11.724205279045641</v>
      </c>
      <c r="DT435" s="800">
        <f>+DT406-DT417</f>
        <v>2255.4492228597155</v>
      </c>
      <c r="DU435" s="801">
        <f>+IF(DT435=0,0,DT435/DT406*100)</f>
        <v>11.602652256043285</v>
      </c>
      <c r="DV435" s="800">
        <f>+DV406-DV417</f>
        <v>2302.6991678383529</v>
      </c>
      <c r="DW435" s="801">
        <f>+IF(DV435=0,0,DV435/DV406*100)</f>
        <v>11.849428971203467</v>
      </c>
      <c r="DX435" s="800">
        <f>+DX406-DX417</f>
        <v>2192.7284838847045</v>
      </c>
      <c r="DY435" s="801">
        <f>+IF(DX435=0,0,DX435/DX406*100)</f>
        <v>11.241205485950937</v>
      </c>
      <c r="DZ435" s="800">
        <f>+DZ406-DZ417</f>
        <v>6750.8768745827692</v>
      </c>
      <c r="EA435" s="801">
        <f>+IF(DZ435=0,0,DZ435/DZ406*100)</f>
        <v>11.564027759612037</v>
      </c>
      <c r="EB435" s="800">
        <f>+EB406-EB417</f>
        <v>2253.1585495977415</v>
      </c>
      <c r="EC435" s="801">
        <f>+IF(EB435=0,0,EB435/EB406*100)</f>
        <v>11.588196521197135</v>
      </c>
      <c r="ED435" s="800">
        <f>+ED406-ED417</f>
        <v>2253.3466504672942</v>
      </c>
      <c r="EE435" s="801">
        <f>+IF(ED435=0,0,ED435/ED406*100)</f>
        <v>11.660941206926621</v>
      </c>
      <c r="EF435" s="800">
        <f>+EF406-EF417</f>
        <v>2167.213353285395</v>
      </c>
      <c r="EG435" s="801">
        <f>+IF(EF435=0,0,EF435/EF406*100)</f>
        <v>11.127977062075184</v>
      </c>
      <c r="EH435" s="800">
        <f>+EH406-EH417</f>
        <v>6673.7185533504235</v>
      </c>
      <c r="EI435" s="801">
        <f>+IF(EH435=0,0,EH435/EH406*100)</f>
        <v>11.458442662486251</v>
      </c>
      <c r="EJ435" s="800">
        <f>+EJ406-EJ417</f>
        <v>13424.595427933207</v>
      </c>
      <c r="EK435" s="801">
        <f>+IF(EJ435=0,0,EJ435/EJ406*100)</f>
        <v>11.511296523733641</v>
      </c>
      <c r="EL435" s="800">
        <f>+EL406-EL417</f>
        <v>2480.8609235091644</v>
      </c>
      <c r="EM435" s="801">
        <f>+IF(EL435=0,0,EL435/EL406*100)</f>
        <v>11.974568717468552</v>
      </c>
      <c r="EN435" s="800">
        <f>+EN406-EN417</f>
        <v>2519.5917777230025</v>
      </c>
      <c r="EO435" s="801">
        <f>+IF(EN435=0,0,EN435/EN406*100)</f>
        <v>12.293002554012107</v>
      </c>
      <c r="EP435" s="800">
        <f>+EP406-EP417</f>
        <v>2443.7653308445115</v>
      </c>
      <c r="EQ435" s="801">
        <f>+IF(EP435=0,0,EP435/EP406*100)</f>
        <v>11.878312289118833</v>
      </c>
      <c r="ER435" s="800">
        <f>+ER406-ER417</f>
        <v>7444.2180320766784</v>
      </c>
      <c r="ES435" s="801">
        <f>+IF(ER435=0,0,ER435/ER406*100)</f>
        <v>12.048149460803854</v>
      </c>
      <c r="ET435" s="800">
        <f>+ET406-ET417</f>
        <v>2415.8120759633894</v>
      </c>
      <c r="EU435" s="801">
        <f>+IF(ET435=0,0,ET435/ET406*100)</f>
        <v>11.801344256327475</v>
      </c>
      <c r="EV435" s="800">
        <f>+EV406-EV417</f>
        <v>2410.3093813651139</v>
      </c>
      <c r="EW435" s="801">
        <f>+IF(EV435=0,0,EV435/EV406*100)</f>
        <v>11.98375453369753</v>
      </c>
      <c r="EX435" s="800">
        <f>+EX406-EX417</f>
        <v>2376.3961287499696</v>
      </c>
      <c r="EY435" s="801">
        <f>+IF(EX435=0,0,EX435/EX406*100)</f>
        <v>11.627064705451346</v>
      </c>
      <c r="EZ435" s="800">
        <f>+EZ406-EZ417</f>
        <v>7202.5175860784657</v>
      </c>
      <c r="FA435" s="801">
        <f>+IF(EZ435=0,0,EZ435/EZ406*100)</f>
        <v>11.803094980245513</v>
      </c>
      <c r="FB435" s="800">
        <f>+FB406-FB417</f>
        <v>14646.735618155159</v>
      </c>
      <c r="FC435" s="801">
        <f>+IF(FB435=0,0,FB435/FB406*100)</f>
        <v>11.926385414790165</v>
      </c>
      <c r="FD435" s="800">
        <f>+FD406-FD417</f>
        <v>26065.370254359121</v>
      </c>
      <c r="FE435" s="801">
        <f>+IF(FD435=0,0,FD435/FD406*100)</f>
        <v>13.073697771546517</v>
      </c>
      <c r="FF435" s="800">
        <f>+FF406-FF417</f>
        <v>25793.380803822627</v>
      </c>
      <c r="FG435" s="801">
        <f>+IF(FF435=0,0,FF435/FF406*100)</f>
        <v>13.142407384859997</v>
      </c>
      <c r="FH435" s="800">
        <f>+FH406-FH417</f>
        <v>19133.850257406244</v>
      </c>
      <c r="FI435" s="801">
        <f>+IF(FH435=0,0,FH435/FH406*100)</f>
        <v>11.457144630319918</v>
      </c>
      <c r="FJ435" s="800">
        <f>+FJ406-FJ417</f>
        <v>34747.679570055363</v>
      </c>
      <c r="FK435" s="801">
        <f>+IF(FJ435=0,0,FJ435/FJ406*100)</f>
        <v>14.562392046625284</v>
      </c>
    </row>
    <row r="436" spans="2:167" s="758" customFormat="1" ht="13.5" customHeight="1">
      <c r="B436" s="811" t="s">
        <v>4854</v>
      </c>
      <c r="C436" s="778"/>
      <c r="D436" s="778"/>
      <c r="E436" s="779">
        <f t="shared" si="408"/>
        <v>7538.463128592799</v>
      </c>
      <c r="F436" s="733">
        <f>+IF(E436=0,0,E436/E406*100)</f>
        <v>8.1600336887372844</v>
      </c>
      <c r="G436" s="779">
        <f>+G437+G441+G445</f>
        <v>468.49998499999998</v>
      </c>
      <c r="H436" s="733">
        <f>+IF(G436=0,0,G436/G406*100)</f>
        <v>8.2388400485198581</v>
      </c>
      <c r="I436" s="779">
        <f>+I437+I441+I445</f>
        <v>503.62736499999994</v>
      </c>
      <c r="J436" s="733">
        <f>+IF(I436=0,0,I436/I406*100)</f>
        <v>7.3365677935007767</v>
      </c>
      <c r="K436" s="779">
        <f>+K437+K441+K445</f>
        <v>723.13003200000003</v>
      </c>
      <c r="L436" s="733">
        <f>+IF(K436=0,0,K436/K406*100)</f>
        <v>8.9309550048104018</v>
      </c>
      <c r="M436" s="779">
        <f>+M437+M441+M445</f>
        <v>1695.2573819999998</v>
      </c>
      <c r="N436" s="733">
        <f>+IF(M436=0,0,M436/M406*100)</f>
        <v>8.2102768601273528</v>
      </c>
      <c r="O436" s="779">
        <f>+O437+O441+O445</f>
        <v>404.47473459280002</v>
      </c>
      <c r="P436" s="733">
        <f>+IF(O436=0,0,O436/O406*100)</f>
        <v>20.35492920764192</v>
      </c>
      <c r="Q436" s="779">
        <f>+Q437+Q441+Q445</f>
        <v>359.33491100000003</v>
      </c>
      <c r="R436" s="733">
        <f>+IF(Q436=0,0,Q436/Q406*100)</f>
        <v>8.0862679395454808</v>
      </c>
      <c r="S436" s="779">
        <f>+S437+S441+S445</f>
        <v>719.99687500000005</v>
      </c>
      <c r="T436" s="733">
        <f>+IF(S436=0,0,S436/S406*100)</f>
        <v>10.063245459064298</v>
      </c>
      <c r="U436" s="779">
        <f t="shared" ref="U436:U448" si="427">+O436+Q436+S436</f>
        <v>1483.8065205928001</v>
      </c>
      <c r="V436" s="733">
        <f>+IF(U436=0,0,U436/U406*100)</f>
        <v>10.921910473080096</v>
      </c>
      <c r="W436" s="779">
        <f t="shared" ref="W436:W448" si="428">+M436+U436</f>
        <v>3179.0639025927999</v>
      </c>
      <c r="X436" s="733">
        <f>+IF(W436=0,0,W436/W406*100)</f>
        <v>9.2863883135504377</v>
      </c>
      <c r="Y436" s="779">
        <f>+Y437+Y441+Y445</f>
        <v>477.02452699999998</v>
      </c>
      <c r="Z436" s="733">
        <f>+IF(Y436=0,0,Y436/Y406*100)</f>
        <v>5.8879286100049857</v>
      </c>
      <c r="AA436" s="779">
        <f>+AA437+AA441+AA445</f>
        <v>796.27143000000001</v>
      </c>
      <c r="AB436" s="733">
        <f>+IF(AA436=0,0,AA436/AA406*100)</f>
        <v>8.2471003273423555</v>
      </c>
      <c r="AC436" s="779">
        <f>+AC437+AC441+AC445</f>
        <v>938.67382599999996</v>
      </c>
      <c r="AD436" s="733">
        <f>+IF(AC436=0,0,AC436/AC406*100)</f>
        <v>8.7184461554265766</v>
      </c>
      <c r="AE436" s="779">
        <f t="shared" ref="AE436:AE448" si="429">+Y436+AA436+AC436</f>
        <v>2211.969783</v>
      </c>
      <c r="AF436" s="733">
        <f>+IF(AE436=0,0,AE436/AE406*100)</f>
        <v>7.7549213883891976</v>
      </c>
      <c r="AG436" s="779">
        <f>+AG437+AG441+AG445</f>
        <v>584.79930999999999</v>
      </c>
      <c r="AH436" s="733">
        <f>+IF(AG436=0,0,AG436/AG406*100)</f>
        <v>5.601220513213331</v>
      </c>
      <c r="AI436" s="779">
        <f>+AI437+AI441+AI445</f>
        <v>710.48762499999998</v>
      </c>
      <c r="AJ436" s="733">
        <f>+IF(AI436=0,0,AI436/AI406*100)</f>
        <v>7.2278259178454043</v>
      </c>
      <c r="AK436" s="779">
        <f>+AK437+AK441+AK445</f>
        <v>852.14250800000002</v>
      </c>
      <c r="AL436" s="733">
        <f>+IF(AK436=0,0,AK436/AK406*100)</f>
        <v>9.1086980813952092</v>
      </c>
      <c r="AM436" s="779">
        <f t="shared" ref="AM436:AM449" si="430">+AG436+AI436+AK436</f>
        <v>2147.429443</v>
      </c>
      <c r="AN436" s="733">
        <f>+IF(AM436=0,0,AM436/AM406*100)</f>
        <v>7.2485296855917642</v>
      </c>
      <c r="AO436" s="779">
        <f t="shared" ref="AO436:AO448" si="431">+AE436+AM436</f>
        <v>4359.3992259999995</v>
      </c>
      <c r="AP436" s="733">
        <f>+IF(AO436=0,0,AO436/AO406*100)</f>
        <v>7.4969258846426596</v>
      </c>
      <c r="AQ436" s="734"/>
      <c r="AR436" s="779">
        <f>+AR437+AR441+AR445</f>
        <v>17128.200344000001</v>
      </c>
      <c r="AS436" s="733">
        <f>+IF(AR436=0,0,AR436/AR406*100)</f>
        <v>14.240267108278234</v>
      </c>
      <c r="AT436" s="779">
        <f>+AT437+AT441+AT445</f>
        <v>947.54927599999996</v>
      </c>
      <c r="AU436" s="733">
        <f>+IF(AT436=0,0,AT436/AT406*100)</f>
        <v>8.7062863437450062</v>
      </c>
      <c r="AV436" s="779">
        <f>+AV437+AV441+AV445</f>
        <v>806.69722900000011</v>
      </c>
      <c r="AW436" s="733">
        <f>+IF(AV436=0,0,AV436/AV406*100)</f>
        <v>7.0870672874492735</v>
      </c>
      <c r="AX436" s="779">
        <f>+AX437+AX441+AX445</f>
        <v>1041.515997</v>
      </c>
      <c r="AY436" s="733">
        <f>+IF(AX436=0,0,AX436/AX406*100)</f>
        <v>8.312491120870444</v>
      </c>
      <c r="AZ436" s="779">
        <f>+AZ437+AZ441+AZ445</f>
        <v>2795.7625019999996</v>
      </c>
      <c r="BA436" s="733">
        <f>+IF(AZ436=0,0,AZ436/AZ406*100)</f>
        <v>8.0347925255634838</v>
      </c>
      <c r="BB436" s="779">
        <f>+BB437+BB441+BB445</f>
        <v>655.00554800000009</v>
      </c>
      <c r="BC436" s="733">
        <f>+IF(BB436=0,0,BB436/BB406*100)</f>
        <v>5.8305311371164539</v>
      </c>
      <c r="BD436" s="779">
        <f>+BD437+BD441+BD445</f>
        <v>719.08879899999999</v>
      </c>
      <c r="BE436" s="733">
        <f>+IF(BD436=0,0,BD436/BD406*100)</f>
        <v>8.79702197599598</v>
      </c>
      <c r="BF436" s="779">
        <f>+BF437+BF441+BF445</f>
        <v>820.86019899999997</v>
      </c>
      <c r="BG436" s="733">
        <f>+IF(BF436=0,0,BF436/BF406*100)</f>
        <v>9.2981690708725715</v>
      </c>
      <c r="BH436" s="779">
        <f>+BH437+BH441+BH445</f>
        <v>2194.9545459999999</v>
      </c>
      <c r="BI436" s="733">
        <f>+IF(BH436=0,0,BH436/BH406*100)</f>
        <v>7.7734695451331213</v>
      </c>
      <c r="BJ436" s="779">
        <f t="shared" ref="BJ436:BJ448" si="432">+AZ436+BH436</f>
        <v>4990.7170479999995</v>
      </c>
      <c r="BK436" s="733">
        <f>+IF(BJ436=0,0,BJ436/BJ406*100)</f>
        <v>7.9177278530154451</v>
      </c>
      <c r="BL436" s="779">
        <f>+BL437+BL441+BL445</f>
        <v>945.34599600000001</v>
      </c>
      <c r="BM436" s="733">
        <f>+IF(BL436=0,0,BL436/BL406*100)</f>
        <v>12.554447528906346</v>
      </c>
      <c r="BN436" s="779">
        <f>+BN437+BN441+BN445</f>
        <v>3485.8720439999997</v>
      </c>
      <c r="BO436" s="733">
        <f>+IF(BN436=0,0,BN436/BN406*100)</f>
        <v>53.743702687544861</v>
      </c>
      <c r="BP436" s="779">
        <f>+BP437+BP441+BP445</f>
        <v>975.31349999999998</v>
      </c>
      <c r="BQ436" s="733">
        <f>+IF(BP436=0,0,BP436/BP406*100)</f>
        <v>8.3141364472461809</v>
      </c>
      <c r="BR436" s="779">
        <f>+BR437+BR441+BR445</f>
        <v>5406.5315400000009</v>
      </c>
      <c r="BS436" s="733">
        <f>+IF(BR436=0,0,BR436/BR406*100)</f>
        <v>20.998801657134415</v>
      </c>
      <c r="BT436" s="779">
        <f>+BT437+BT441+BT445</f>
        <v>888.96091300000012</v>
      </c>
      <c r="BU436" s="733">
        <f>+IF(BT436=0,0,BT436/BT406*100)</f>
        <v>8.6797249407677057</v>
      </c>
      <c r="BV436" s="779">
        <f>+BV437+BV441+BV445</f>
        <v>719.93354700000009</v>
      </c>
      <c r="BW436" s="733">
        <f>+IF(BV436=0,0,BV436/BV406*100)</f>
        <v>6.6315918769083009</v>
      </c>
      <c r="BX436" s="779">
        <f>+BX437+BX441+BX445</f>
        <v>5122.0572960000009</v>
      </c>
      <c r="BY436" s="733">
        <f>+IF(BX436=0,0,BX436/BX406*100)</f>
        <v>49.235990799067075</v>
      </c>
      <c r="BZ436" s="779">
        <f>+BZ437+BZ441+BZ445</f>
        <v>6730.9517560000013</v>
      </c>
      <c r="CA436" s="733">
        <f>+IF(BZ436=0,0,BZ436/BZ406*100)</f>
        <v>21.367419194739426</v>
      </c>
      <c r="CB436" s="779">
        <f t="shared" ref="CB436:CB448" si="433">+BR436+BZ436</f>
        <v>12137.483296000002</v>
      </c>
      <c r="CC436" s="733">
        <f>+IF(CB436=0,0,CB436/CB406*100)</f>
        <v>21.201635830533363</v>
      </c>
      <c r="CE436" s="779">
        <f t="shared" si="409"/>
        <v>9605.3020916189562</v>
      </c>
      <c r="CF436" s="733">
        <f>+IF(CE436=0,0,CE436/CE406*100)</f>
        <v>5.0518407695623671</v>
      </c>
      <c r="CG436" s="779">
        <f>+CG437+CG441+CG445</f>
        <v>1086.9998390000001</v>
      </c>
      <c r="CH436" s="733">
        <f>+IF(CG436=0,0,CG436/CG406*100)</f>
        <v>8.209236408526257</v>
      </c>
      <c r="CI436" s="779">
        <f>+CI437+CI441+CI445</f>
        <v>1118.1633820000002</v>
      </c>
      <c r="CJ436" s="733">
        <f>+IF(CI436=0,0,CI436/CI406*100)</f>
        <v>8.5941464037054285</v>
      </c>
      <c r="CK436" s="779">
        <f>+CK437+CK441+CK445</f>
        <v>1145.1629050000001</v>
      </c>
      <c r="CL436" s="733">
        <f>+IF(CK436=0,0,CK436/CK406*100)</f>
        <v>8.7577118487815984</v>
      </c>
      <c r="CM436" s="779">
        <f>+CM437+CM441+CM445</f>
        <v>3350.3261259999999</v>
      </c>
      <c r="CN436" s="733">
        <f>+IF(CM436=0,0,CM436/CM406*100)</f>
        <v>8.5189360294400629</v>
      </c>
      <c r="CO436" s="779">
        <f>+CO437+CO441+CO445</f>
        <v>1240.2453029999999</v>
      </c>
      <c r="CP436" s="733">
        <f>+IF(CO436=0,0,CO436/CO406*100)</f>
        <v>9.3456656770746633</v>
      </c>
      <c r="CQ436" s="779">
        <f>+CQ437+CQ441+CQ445</f>
        <v>-671.50140899999997</v>
      </c>
      <c r="CR436" s="733">
        <f>+IF(CQ436=0,0,CQ436/CQ406*100)</f>
        <v>-4.6208549837675976</v>
      </c>
      <c r="CS436" s="779">
        <f>+CS437+CS441+CS445</f>
        <v>1031.118371</v>
      </c>
      <c r="CT436" s="733">
        <f>+IF(CS436=0,0,CS436/CS406*100)</f>
        <v>6.9787948056231102</v>
      </c>
      <c r="CU436" s="779">
        <f>+CU437+CU441+CU445</f>
        <v>1599.8622650000002</v>
      </c>
      <c r="CV436" s="733">
        <f>+IF(CU436=0,0,CU436/CU406*100)</f>
        <v>3.7575032392570771</v>
      </c>
      <c r="CW436" s="779">
        <f t="shared" ref="CW436:CW448" si="434">+CM436+CU436</f>
        <v>4950.1883909999997</v>
      </c>
      <c r="CX436" s="733">
        <f>+IF(CW436=0,0,CW436/CW406*100)</f>
        <v>6.0437588596234244</v>
      </c>
      <c r="CY436" s="779">
        <f>+CY437+CY441+CY445</f>
        <v>681.29719</v>
      </c>
      <c r="CZ436" s="733">
        <f>+IF(CY436=0,0,CY436/CY406*100)</f>
        <v>4.3387295886902733</v>
      </c>
      <c r="DA436" s="779">
        <f>+DA437+DA441+DA445</f>
        <v>765.44796900000006</v>
      </c>
      <c r="DB436" s="733">
        <f>+IF(DA436=0,0,DA436/DA406*100)</f>
        <v>4.3753698560625898</v>
      </c>
      <c r="DC436" s="779">
        <f>+DC437+DC441+DC445</f>
        <v>832.56227100000001</v>
      </c>
      <c r="DD436" s="733">
        <f>+IF(DC436=0,0,DC436/DC406*100)</f>
        <v>4.8137902707679636</v>
      </c>
      <c r="DE436" s="779">
        <f>+DE437+DE441+DE445</f>
        <v>2279.3074299999998</v>
      </c>
      <c r="DF436" s="733">
        <f>+IF(DE436=0,0,DE436/DE406*100)</f>
        <v>4.5141485749539374</v>
      </c>
      <c r="DG436" s="779">
        <f>+DG437+DG441+DG445</f>
        <v>795.12398284037431</v>
      </c>
      <c r="DH436" s="733">
        <f>+IF(DG436=0,0,DG436/DG406*100)</f>
        <v>3.9953036113437248</v>
      </c>
      <c r="DI436" s="779">
        <f>+DI437+DI441+DI445</f>
        <v>777.05701627349629</v>
      </c>
      <c r="DJ436" s="733">
        <f>+IF(DI436=0,0,DI436/DI406*100)</f>
        <v>3.8651933116565576</v>
      </c>
      <c r="DK436" s="779">
        <f>+DK437+DK441+DK445</f>
        <v>803.62527150508549</v>
      </c>
      <c r="DL436" s="733">
        <f>+IF(DK436=0,0,DK436/DK406*100)</f>
        <v>4.532328760286954</v>
      </c>
      <c r="DM436" s="779">
        <f>+DM437+DM441+DM445</f>
        <v>2375.8062706189562</v>
      </c>
      <c r="DN436" s="733">
        <f>+IF(DM436=0,0,DM436/DM406*100)</f>
        <v>4.1149203358216235</v>
      </c>
      <c r="DO436" s="779">
        <f t="shared" ref="DO436:DO448" si="435">+DE436+DM436</f>
        <v>4655.1137006189565</v>
      </c>
      <c r="DP436" s="733">
        <f>+IF(DO436=0,0,DO436/DO406*100)</f>
        <v>4.3011740913956968</v>
      </c>
      <c r="DR436" s="779">
        <f t="shared" si="410"/>
        <v>10281.169041198253</v>
      </c>
      <c r="DS436" s="733">
        <f>+IF(DR436=0,0,DR436/DR406*100)</f>
        <v>4.2940085794176746</v>
      </c>
      <c r="DT436" s="779">
        <f>+DT437+DT441+DT445</f>
        <v>803.683294737967</v>
      </c>
      <c r="DU436" s="733">
        <f>+IF(DT436=0,0,DT436/DT406*100)</f>
        <v>4.1343683104568667</v>
      </c>
      <c r="DV436" s="779">
        <f>+DV437+DV441+DV445</f>
        <v>803.56102000366764</v>
      </c>
      <c r="DW436" s="733">
        <f>+IF(DV436=0,0,DV436/DV406*100)</f>
        <v>4.1350339477908236</v>
      </c>
      <c r="DX436" s="779">
        <f>+DX437+DX441+DX445</f>
        <v>827.9095976439487</v>
      </c>
      <c r="DY436" s="733">
        <f>+IF(DX436=0,0,DX436/DX406*100)</f>
        <v>4.244347614994517</v>
      </c>
      <c r="DZ436" s="779">
        <f>+DZ437+DZ441+DZ445</f>
        <v>2435.1539123855837</v>
      </c>
      <c r="EA436" s="733">
        <f>+IF(DZ436=0,0,DZ436/DZ406*100)</f>
        <v>4.1713377335881505</v>
      </c>
      <c r="EB436" s="779">
        <f>+EB437+EB441+EB445</f>
        <v>827.83129347791635</v>
      </c>
      <c r="EC436" s="733">
        <f>+IF(EB436=0,0,EB436/EB406*100)</f>
        <v>4.2576105959927109</v>
      </c>
      <c r="ED436" s="779">
        <f>+ED437+ED441+ED445</f>
        <v>824.84485235283432</v>
      </c>
      <c r="EE436" s="733">
        <f>+IF(ED436=0,0,ED436/ED406*100)</f>
        <v>4.2685253625436692</v>
      </c>
      <c r="EF436" s="779">
        <f>+EF437+EF441+EF445</f>
        <v>857.97622316401953</v>
      </c>
      <c r="EG436" s="733">
        <f>+IF(EF436=0,0,EF436/EF406*100)</f>
        <v>4.4054452307159702</v>
      </c>
      <c r="EH436" s="779">
        <f>+EH437+EH441+EH445</f>
        <v>2510.6523689947703</v>
      </c>
      <c r="EI436" s="733">
        <f>+IF(EH436=0,0,EH436/EH406*100)</f>
        <v>4.3106651839729277</v>
      </c>
      <c r="EJ436" s="779">
        <f t="shared" ref="EJ436:EJ448" si="436">+DZ436+EH436</f>
        <v>4945.8062813803535</v>
      </c>
      <c r="EK436" s="733">
        <f>+IF(EJ436=0,0,EJ436/EJ406*100)</f>
        <v>4.2409205520973217</v>
      </c>
      <c r="EL436" s="779">
        <f>+EL437+EL441+EL445</f>
        <v>870.72954646941616</v>
      </c>
      <c r="EM436" s="733">
        <f>+IF(EL436=0,0,EL436/EL406*100)</f>
        <v>4.2028195493441309</v>
      </c>
      <c r="EN436" s="779">
        <f>+EN437+EN441+EN445</f>
        <v>864.32862750657659</v>
      </c>
      <c r="EO436" s="733">
        <f>+IF(EN436=0,0,EN436/EN406*100)</f>
        <v>4.2170299646898721</v>
      </c>
      <c r="EP436" s="779">
        <f>+EP437+EP441+EP445</f>
        <v>899.45051235245114</v>
      </c>
      <c r="EQ436" s="733">
        <f>+IF(EP436=0,0,EP436/EP406*100)</f>
        <v>4.3719230891282885</v>
      </c>
      <c r="ER436" s="779">
        <f>+ER437+ER441+ER445</f>
        <v>2634.5086863284441</v>
      </c>
      <c r="ES436" s="733">
        <f>+IF(ER436=0,0,ER436/ER406*100)</f>
        <v>4.2638399724324687</v>
      </c>
      <c r="ET436" s="779">
        <f>+ET437+ET441+ET445</f>
        <v>900.25392109514883</v>
      </c>
      <c r="EU436" s="733">
        <f>+IF(ET436=0,0,ET436/ET406*100)</f>
        <v>4.3977785137594978</v>
      </c>
      <c r="EV436" s="779">
        <f>+EV437+EV441+EV445</f>
        <v>900.45726650552672</v>
      </c>
      <c r="EW436" s="733">
        <f>+IF(EV436=0,0,EV436/EV406*100)</f>
        <v>4.4769600671657059</v>
      </c>
      <c r="EX436" s="779">
        <f>+EX437+EX441+EX445</f>
        <v>900.14288588877878</v>
      </c>
      <c r="EY436" s="733">
        <f>+IF(EX436=0,0,EX436/EX406*100)</f>
        <v>4.4041561302685119</v>
      </c>
      <c r="EZ436" s="779">
        <f>+EZ437+EZ441+EZ445</f>
        <v>2700.8540734894541</v>
      </c>
      <c r="FA436" s="733">
        <f>+IF(EZ436=0,0,EZ436/EZ406*100)</f>
        <v>4.4260130955870087</v>
      </c>
      <c r="FB436" s="779">
        <f t="shared" ref="FB436:FB448" si="437">+ER436+EZ436</f>
        <v>5335.3627598178982</v>
      </c>
      <c r="FC436" s="733">
        <f>+IF(FB436=0,0,FB436/FB406*100)</f>
        <v>4.3444214642908632</v>
      </c>
      <c r="FD436" s="779">
        <f>+FD437+FD441+FD445</f>
        <v>9211.0362578661661</v>
      </c>
      <c r="FE436" s="733">
        <f>+IF(FD436=0,0,FD436/FD406*100)</f>
        <v>4.6200112648681779</v>
      </c>
      <c r="FF436" s="779">
        <f>+FF437+FF441+FF445</f>
        <v>9762.7082091662032</v>
      </c>
      <c r="FG436" s="733">
        <f>+IF(FF436=0,0,FF436/FF406*100)</f>
        <v>4.9743571593129081</v>
      </c>
      <c r="FH436" s="779">
        <f>+FH437+FH441+FH445</f>
        <v>9138.0911215732958</v>
      </c>
      <c r="FI436" s="733">
        <f>+IF(FH436=0,0,FH436/FH406*100)</f>
        <v>5.4717911040608342</v>
      </c>
      <c r="FJ436" s="779">
        <f>+FJ437+FJ441+FJ445</f>
        <v>10395.715687436406</v>
      </c>
      <c r="FK436" s="733">
        <f>+IF(FJ436=0,0,FJ436/FJ406*100)</f>
        <v>4.3567366028136885</v>
      </c>
    </row>
    <row r="437" spans="2:167" s="648" customFormat="1" ht="13.5" customHeight="1">
      <c r="B437" s="769"/>
      <c r="C437" s="731" t="s">
        <v>4855</v>
      </c>
      <c r="D437" s="731"/>
      <c r="E437" s="797">
        <f t="shared" si="408"/>
        <v>4493.4387998007996</v>
      </c>
      <c r="F437" s="727">
        <f>+IF(E437=0,0,E437/E406*100)</f>
        <v>4.8639372985164808</v>
      </c>
      <c r="G437" s="797">
        <f>+G438+G439+G440</f>
        <v>211.05618099999998</v>
      </c>
      <c r="H437" s="727">
        <f>+IF(G437=0,0,G437/G406*100)</f>
        <v>3.7115435905733398</v>
      </c>
      <c r="I437" s="797">
        <f>+I438+I439+I440</f>
        <v>328.61790199999996</v>
      </c>
      <c r="J437" s="727">
        <f>+IF(I437=0,0,I437/I406*100)</f>
        <v>4.7871257277312456</v>
      </c>
      <c r="K437" s="797">
        <f>+K438+K439+K440</f>
        <v>396.17457100000001</v>
      </c>
      <c r="L437" s="727">
        <f>+IF(K437=0,0,K437/K406*100)</f>
        <v>4.8929198222693424</v>
      </c>
      <c r="M437" s="797">
        <f>+M438+M439+M440</f>
        <v>935.8486539999999</v>
      </c>
      <c r="N437" s="727">
        <f>+IF(M437=0,0,M437/M406*100)</f>
        <v>4.5323952752547445</v>
      </c>
      <c r="O437" s="797">
        <f>+O438+O439+O440</f>
        <v>148.4069578008</v>
      </c>
      <c r="P437" s="727">
        <f>+IF(O437=0,0,O437/O406*100)</f>
        <v>7.4684840896130451</v>
      </c>
      <c r="Q437" s="797">
        <f>+Q438+Q439+Q440</f>
        <v>159.17444600000002</v>
      </c>
      <c r="R437" s="727">
        <f>+IF(Q437=0,0,Q437/Q406*100)</f>
        <v>3.5819709693743427</v>
      </c>
      <c r="S437" s="797">
        <f>+S438+S439+S440</f>
        <v>319.38857300000001</v>
      </c>
      <c r="T437" s="727">
        <f>+IF(S437=0,0,S437/S406*100)</f>
        <v>4.4640271625057766</v>
      </c>
      <c r="U437" s="797">
        <f t="shared" si="427"/>
        <v>626.96997680079994</v>
      </c>
      <c r="V437" s="727">
        <f>+IF(U437=0,0,U437/U406*100)</f>
        <v>4.6149614932219691</v>
      </c>
      <c r="W437" s="797">
        <f t="shared" si="428"/>
        <v>1562.8186308007998</v>
      </c>
      <c r="X437" s="727">
        <f>+IF(W437=0,0,W437/W406*100)</f>
        <v>4.565161668323463</v>
      </c>
      <c r="Y437" s="797">
        <f>+Y438+Y439+Y440</f>
        <v>389.32279699999998</v>
      </c>
      <c r="Z437" s="727">
        <f>+IF(Y437=0,0,Y437/Y406*100)</f>
        <v>4.8054234221450489</v>
      </c>
      <c r="AA437" s="797">
        <f>+AA438+AA439+AA440</f>
        <v>567.82182999999998</v>
      </c>
      <c r="AB437" s="727">
        <f>+IF(AA437=0,0,AA437/AA406*100)</f>
        <v>5.8810142165531865</v>
      </c>
      <c r="AC437" s="797">
        <f>+AC438+AC439+AC440</f>
        <v>665.36771299999998</v>
      </c>
      <c r="AD437" s="727">
        <f>+IF(AC437=0,0,AC437/AC406*100)</f>
        <v>6.1799662658856578</v>
      </c>
      <c r="AE437" s="797">
        <f t="shared" si="429"/>
        <v>1622.5123399999998</v>
      </c>
      <c r="AF437" s="727">
        <f>+IF(AE437=0,0,AE437/AE406*100)</f>
        <v>5.6883487944063855</v>
      </c>
      <c r="AG437" s="797">
        <f>+AG438+AG439+AG440</f>
        <v>335.58609000000001</v>
      </c>
      <c r="AH437" s="727">
        <f>+IF(AG437=0,0,AG437/AG406*100)</f>
        <v>3.2142508705372026</v>
      </c>
      <c r="AI437" s="797">
        <f>+AI438+AI439+AI440</f>
        <v>467.41205300000001</v>
      </c>
      <c r="AJ437" s="727">
        <f>+IF(AI437=0,0,AI437/AI406*100)</f>
        <v>4.7550060438937694</v>
      </c>
      <c r="AK437" s="797">
        <f>+AK438+AK439+AK440</f>
        <v>505.10968600000001</v>
      </c>
      <c r="AL437" s="727">
        <f>+IF(AK437=0,0,AK437/AK406*100)</f>
        <v>5.3992044576684073</v>
      </c>
      <c r="AM437" s="797">
        <f t="shared" si="430"/>
        <v>1308.107829</v>
      </c>
      <c r="AN437" s="727">
        <f>+IF(AM437=0,0,AM437/AM406*100)</f>
        <v>4.4154458538182091</v>
      </c>
      <c r="AO437" s="797">
        <f t="shared" si="431"/>
        <v>2930.6201689999998</v>
      </c>
      <c r="AP437" s="727">
        <f>+IF(AO437=0,0,AO437/AO406*100)</f>
        <v>5.0398325695880972</v>
      </c>
      <c r="AQ437" s="651"/>
      <c r="AR437" s="797">
        <f>+AR438+AR439+AR440</f>
        <v>13049.020211000001</v>
      </c>
      <c r="AS437" s="727">
        <f>+IF(AR437=0,0,AR437/AR406*100)</f>
        <v>10.848865004726219</v>
      </c>
      <c r="AT437" s="797">
        <f>+AT438+AT439+AT440</f>
        <v>569.93046799999991</v>
      </c>
      <c r="AU437" s="727">
        <f>+IF(AT437=0,0,AT437/AT406*100)</f>
        <v>5.2366435985041058</v>
      </c>
      <c r="AV437" s="797">
        <f>+AV438+AV439+AV440</f>
        <v>511.17050900000004</v>
      </c>
      <c r="AW437" s="727">
        <f>+IF(AV437=0,0,AV437/AV406*100)</f>
        <v>4.4907800131326523</v>
      </c>
      <c r="AX437" s="797">
        <f>+AX438+AX439+AX440</f>
        <v>705.03997800000002</v>
      </c>
      <c r="AY437" s="727">
        <f>+IF(AX437=0,0,AX437/AX406*100)</f>
        <v>5.6270269240844826</v>
      </c>
      <c r="AZ437" s="797">
        <f>+AZ438+AZ439+AZ440</f>
        <v>1786.1409549999998</v>
      </c>
      <c r="BA437" s="727">
        <f>+IF(AZ437=0,0,AZ437/AZ406*100)</f>
        <v>5.1332228630187204</v>
      </c>
      <c r="BB437" s="797">
        <f>+BB438+BB439+BB440</f>
        <v>371.91206200000005</v>
      </c>
      <c r="BC437" s="727">
        <f>+IF(BB437=0,0,BB437/BB406*100)</f>
        <v>3.3105747949484314</v>
      </c>
      <c r="BD437" s="797">
        <f>+BD438+BD439+BD440</f>
        <v>369.90944500000001</v>
      </c>
      <c r="BE437" s="727">
        <f>+IF(BD437=0,0,BD437/BD406*100)</f>
        <v>4.5253124806265772</v>
      </c>
      <c r="BF437" s="797">
        <f>+BF438+BF439+BF440</f>
        <v>495.57991799999996</v>
      </c>
      <c r="BG437" s="727">
        <f>+IF(BF437=0,0,BF437/BF406*100)</f>
        <v>5.6136061552341934</v>
      </c>
      <c r="BH437" s="797">
        <f>+BH438+BH439+BH440</f>
        <v>1237.401425</v>
      </c>
      <c r="BI437" s="727">
        <f>+IF(BH437=0,0,BH437/BH406*100)</f>
        <v>4.3822785806070286</v>
      </c>
      <c r="BJ437" s="797">
        <f t="shared" si="432"/>
        <v>3023.5423799999999</v>
      </c>
      <c r="BK437" s="727">
        <f>+IF(BJ437=0,0,BJ437/BJ406*100)</f>
        <v>4.7968228786867924</v>
      </c>
      <c r="BL437" s="797">
        <f>+BL438+BL439+BL440</f>
        <v>655.50244499999997</v>
      </c>
      <c r="BM437" s="727">
        <f>+IF(BL437=0,0,BL437/BL406*100)</f>
        <v>8.705247693059798</v>
      </c>
      <c r="BN437" s="797">
        <f>+BN438+BN439+BN440</f>
        <v>3178.247265</v>
      </c>
      <c r="BO437" s="727">
        <f>+IF(BN437=0,0,BN437/BN406*100)</f>
        <v>49.000873790438717</v>
      </c>
      <c r="BP437" s="797">
        <f>+BP438+BP439+BP440</f>
        <v>623.84610799999996</v>
      </c>
      <c r="BQ437" s="727">
        <f>+IF(BP437=0,0,BP437/BP406*100)</f>
        <v>5.3180250903893738</v>
      </c>
      <c r="BR437" s="797">
        <f>+BR438+BR439+BR440</f>
        <v>4457.5958180000007</v>
      </c>
      <c r="BS437" s="727">
        <f>+IF(BR437=0,0,BR437/BR406*100)</f>
        <v>17.313164596808001</v>
      </c>
      <c r="BT437" s="797">
        <f>+BT438+BT439+BT440</f>
        <v>528.81333400000005</v>
      </c>
      <c r="BU437" s="727">
        <f>+IF(BT437=0,0,BT437/BT406*100)</f>
        <v>5.1632802038961216</v>
      </c>
      <c r="BV437" s="797">
        <f>+BV438+BV439+BV440</f>
        <v>368.19335900000004</v>
      </c>
      <c r="BW437" s="727">
        <f>+IF(BV437=0,0,BV437/BV406*100)</f>
        <v>3.3915742624450607</v>
      </c>
      <c r="BX437" s="797">
        <f>+BX438+BX439+BX440</f>
        <v>4670.875320000001</v>
      </c>
      <c r="BY437" s="727">
        <f>+IF(BX437=0,0,BX437/BX406*100)</f>
        <v>44.898985112623677</v>
      </c>
      <c r="BZ437" s="797">
        <f>+BZ438+BZ439+BZ440</f>
        <v>5567.8820130000013</v>
      </c>
      <c r="CA437" s="727">
        <f>+IF(BZ437=0,0,BZ437/BZ406*100)</f>
        <v>17.675252075988968</v>
      </c>
      <c r="CB437" s="797">
        <f t="shared" si="433"/>
        <v>10025.477831000002</v>
      </c>
      <c r="CC437" s="727">
        <f>+IF(CB437=0,0,CB437/CB406*100)</f>
        <v>17.512405563515554</v>
      </c>
      <c r="CE437" s="797">
        <f t="shared" si="409"/>
        <v>4821.8568167262611</v>
      </c>
      <c r="CF437" s="727">
        <f>+IF(CE437=0,0,CE437/CE406*100)</f>
        <v>2.5360215242979653</v>
      </c>
      <c r="CG437" s="797">
        <f>+CG438+CG439+CG440</f>
        <v>774.75424199999998</v>
      </c>
      <c r="CH437" s="727">
        <f>+IF(CG437=0,0,CG437/CG406*100)</f>
        <v>5.8510962954122041</v>
      </c>
      <c r="CI437" s="797">
        <f>+CI438+CI439+CI440</f>
        <v>745.72822400000007</v>
      </c>
      <c r="CJ437" s="727">
        <f>+IF(CI437=0,0,CI437/CI406*100)</f>
        <v>5.7316288814323162</v>
      </c>
      <c r="CK437" s="797">
        <f>+CK438+CK439+CK440</f>
        <v>776.48626500000012</v>
      </c>
      <c r="CL437" s="727">
        <f>+IF(CK437=0,0,CK437/CK406*100)</f>
        <v>5.9382319613353776</v>
      </c>
      <c r="CM437" s="797">
        <f>+CM438+CM439+CM440</f>
        <v>2296.9687309999999</v>
      </c>
      <c r="CN437" s="727">
        <f>+IF(CM437=0,0,CM437/CM406*100)</f>
        <v>5.8405447544819449</v>
      </c>
      <c r="CO437" s="797">
        <f>+CO438+CO439+CO440</f>
        <v>813.44657099999995</v>
      </c>
      <c r="CP437" s="727">
        <f>+IF(CO437=0,0,CO437/CO406*100)</f>
        <v>6.129593621794009</v>
      </c>
      <c r="CQ437" s="797">
        <f>+CQ438+CQ439+CQ440</f>
        <v>-1135.589033</v>
      </c>
      <c r="CR437" s="727">
        <f>+IF(CQ437=0,0,CQ437/CQ406*100)</f>
        <v>-7.8144173226148474</v>
      </c>
      <c r="CS437" s="797">
        <f>+CS438+CS439+CS440</f>
        <v>638.57315199999994</v>
      </c>
      <c r="CT437" s="727">
        <f>+IF(CS437=0,0,CS437/CS406*100)</f>
        <v>4.3219780788756568</v>
      </c>
      <c r="CU437" s="797">
        <f>+CU438+CU439+CU440</f>
        <v>316.43069000000003</v>
      </c>
      <c r="CV437" s="727">
        <f>+IF(CU437=0,0,CU437/CU406*100)</f>
        <v>0.74318231555724068</v>
      </c>
      <c r="CW437" s="797">
        <f t="shared" si="434"/>
        <v>2613.3994210000001</v>
      </c>
      <c r="CX437" s="727">
        <f>+IF(CW437=0,0,CW437/CW406*100)</f>
        <v>3.1907383430335954</v>
      </c>
      <c r="CY437" s="797">
        <f>+CY438+CY439+CY440</f>
        <v>236.98841300000004</v>
      </c>
      <c r="CZ437" s="727">
        <f>+IF(CY437=0,0,CY437/CY406*100)</f>
        <v>1.5092219001517542</v>
      </c>
      <c r="DA437" s="797">
        <f>+DA438+DA439+DA440</f>
        <v>343.49578199999996</v>
      </c>
      <c r="DB437" s="727">
        <f>+IF(DA437=0,0,DA437/DA406*100)</f>
        <v>1.9634529727878163</v>
      </c>
      <c r="DC437" s="797">
        <f>+DC438+DC439+DC440</f>
        <v>364.19333599999993</v>
      </c>
      <c r="DD437" s="727">
        <f>+IF(DC437=0,0,DC437/DC406*100)</f>
        <v>2.1057287827967497</v>
      </c>
      <c r="DE437" s="797">
        <f>+DE438+DE439+DE440</f>
        <v>944.67753099999993</v>
      </c>
      <c r="DF437" s="727">
        <f>+IF(DE437=0,0,DE437/DE406*100)</f>
        <v>1.8709256479520424</v>
      </c>
      <c r="DG437" s="797">
        <f>+DG438+DG439+DG440</f>
        <v>429.34748581798027</v>
      </c>
      <c r="DH437" s="727">
        <f>+IF(DG437=0,0,DG437/DG406*100)</f>
        <v>2.1573661436826468</v>
      </c>
      <c r="DI437" s="797">
        <f>+DI438+DI439+DI440</f>
        <v>406.77304823558319</v>
      </c>
      <c r="DJ437" s="727">
        <f>+IF(DI437=0,0,DI437/DI406*100)</f>
        <v>2.0233476211853012</v>
      </c>
      <c r="DK437" s="797">
        <f>+DK438+DK439+DK440</f>
        <v>427.65933067269748</v>
      </c>
      <c r="DL437" s="727">
        <f>+IF(DK437=0,0,DK437/DK406*100)</f>
        <v>2.411935951669073</v>
      </c>
      <c r="DM437" s="797">
        <f>+DM438+DM439+DM440</f>
        <v>1263.7798647262609</v>
      </c>
      <c r="DN437" s="727">
        <f>+IF(DM437=0,0,DM437/DM406*100)</f>
        <v>2.1888794257661304</v>
      </c>
      <c r="DO437" s="797">
        <f t="shared" si="435"/>
        <v>2208.457395726261</v>
      </c>
      <c r="DP437" s="727">
        <f>+IF(DO437=0,0,DO437/DO406*100)</f>
        <v>2.0405430121257835</v>
      </c>
      <c r="DR437" s="797">
        <f t="shared" si="410"/>
        <v>4158.8064008748943</v>
      </c>
      <c r="DS437" s="727">
        <f>+IF(DR437=0,0,DR437/DR406*100)</f>
        <v>1.7369571781121713</v>
      </c>
      <c r="DT437" s="797">
        <f>+DT438+DT439+DT440</f>
        <v>337.89970012598542</v>
      </c>
      <c r="DU437" s="727">
        <f>+IF(DT437=0,0,DT437/DT406*100)</f>
        <v>1.7382491604099233</v>
      </c>
      <c r="DV437" s="797">
        <f>+DV438+DV439+DV440</f>
        <v>337.85884159090938</v>
      </c>
      <c r="DW437" s="727">
        <f>+IF(DV437=0,0,DV437/DV406*100)</f>
        <v>1.7385833119845908</v>
      </c>
      <c r="DX437" s="797">
        <f>+DX438+DX439+DX440</f>
        <v>342.00762165408509</v>
      </c>
      <c r="DY437" s="727">
        <f>+IF(DX437=0,0,DX437/DX406*100)</f>
        <v>1.7533306020468902</v>
      </c>
      <c r="DZ437" s="797">
        <f>+DZ438+DZ439+DZ440</f>
        <v>1017.7661633709799</v>
      </c>
      <c r="EA437" s="727">
        <f>+IF(DZ437=0,0,DZ437/DZ406*100)</f>
        <v>1.7433996182522959</v>
      </c>
      <c r="EB437" s="797">
        <f>+EB438+EB439+EB440</f>
        <v>342.79767493449833</v>
      </c>
      <c r="EC437" s="727">
        <f>+IF(EB437=0,0,EB437/EB406*100)</f>
        <v>1.763039189967176</v>
      </c>
      <c r="ED437" s="797">
        <f>+ED438+ED439+ED440</f>
        <v>341.41228436285911</v>
      </c>
      <c r="EE437" s="727">
        <f>+IF(ED437=0,0,ED437/ED406*100)</f>
        <v>1.7667892219123065</v>
      </c>
      <c r="EF437" s="797">
        <f>+EF438+EF439+EF440</f>
        <v>351.05922029252207</v>
      </c>
      <c r="EG437" s="727">
        <f>+IF(EF437=0,0,EF437/EF406*100)</f>
        <v>1.8025816170442985</v>
      </c>
      <c r="EH437" s="797">
        <f>+EH438+EH439+EH440</f>
        <v>1035.2691795898795</v>
      </c>
      <c r="EI437" s="727">
        <f>+IF(EH437=0,0,EH437/EH406*100)</f>
        <v>1.7775056649061742</v>
      </c>
      <c r="EJ437" s="797">
        <f t="shared" si="436"/>
        <v>2053.0353429608595</v>
      </c>
      <c r="EK437" s="727">
        <f>+IF(EJ437=0,0,EJ437/EJ406*100)</f>
        <v>1.7604328363857513</v>
      </c>
      <c r="EL437" s="797">
        <f>+EL438+EL439+EL440</f>
        <v>353.88981659786731</v>
      </c>
      <c r="EM437" s="727">
        <f>+IF(EL437=0,0,EL437/EL406*100)</f>
        <v>1.708148121930726</v>
      </c>
      <c r="EN437" s="797">
        <f>+EN438+EN439+EN440</f>
        <v>350.39314145662274</v>
      </c>
      <c r="EO437" s="727">
        <f>+IF(EN437=0,0,EN437/EN406*100)</f>
        <v>1.7095562149862404</v>
      </c>
      <c r="EP437" s="797">
        <f>+EP438+EP439+EP440</f>
        <v>350.95107951830022</v>
      </c>
      <c r="EQ437" s="727">
        <f>+IF(EP437=0,0,EP437/EP406*100)</f>
        <v>1.7058538592497068</v>
      </c>
      <c r="ER437" s="797">
        <f>+ER438+ER439+ER440</f>
        <v>1055.2340375727904</v>
      </c>
      <c r="ES437" s="727">
        <f>+IF(ER437=0,0,ER437/ER406*100)</f>
        <v>1.707851294255796</v>
      </c>
      <c r="ET437" s="797">
        <f>+ET438+ET439+ET440</f>
        <v>351.3549325722559</v>
      </c>
      <c r="EU437" s="727">
        <f>+IF(ET437=0,0,ET437/ET406*100)</f>
        <v>1.7163837190400557</v>
      </c>
      <c r="EV437" s="797">
        <f>+EV438+EV439+EV440</f>
        <v>351.83348510682845</v>
      </c>
      <c r="EW437" s="727">
        <f>+IF(EV437=0,0,EV437/EV406*100)</f>
        <v>1.749271755258075</v>
      </c>
      <c r="EX437" s="797">
        <f>+EX438+EX439+EX440</f>
        <v>347.34860266216015</v>
      </c>
      <c r="EY437" s="727">
        <f>+IF(EX437=0,0,EX437/EX406*100)</f>
        <v>1.6994829395827415</v>
      </c>
      <c r="EZ437" s="797">
        <f>+EZ438+EZ439+EZ440</f>
        <v>1050.5370203412444</v>
      </c>
      <c r="FA437" s="727">
        <f>+IF(EZ437=0,0,EZ437/EZ406*100)</f>
        <v>1.7215630622434881</v>
      </c>
      <c r="FB437" s="797">
        <f t="shared" si="437"/>
        <v>2105.7710579140348</v>
      </c>
      <c r="FC437" s="727">
        <f>+IF(FB437=0,0,FB437/FB406*100)</f>
        <v>1.714664474510156</v>
      </c>
      <c r="FD437" s="797">
        <f>+FD438+FD439+FD440</f>
        <v>3084.7748827074624</v>
      </c>
      <c r="FE437" s="727">
        <f>+IF(FD437=0,0,FD437/FD406*100)</f>
        <v>1.547241190753107</v>
      </c>
      <c r="FF437" s="797">
        <f>+FF438+FF439+FF440</f>
        <v>3441.1515529058829</v>
      </c>
      <c r="FG437" s="727">
        <f>+IF(FF437=0,0,FF437/FF406*100)</f>
        <v>1.7533574185292642</v>
      </c>
      <c r="FH437" s="797">
        <f>+FH438+FH439+FH440</f>
        <v>3019.5590180481972</v>
      </c>
      <c r="FI437" s="727">
        <f>+IF(FH437=0,0,FH437/FH406*100)</f>
        <v>1.8080796036424456</v>
      </c>
      <c r="FJ437" s="797">
        <f>+FJ438+FJ439+FJ440</f>
        <v>3673.340389006109</v>
      </c>
      <c r="FK437" s="727">
        <f>+IF(FJ437=0,0,FJ437/FJ406*100)</f>
        <v>1.5394588509878087</v>
      </c>
    </row>
    <row r="438" spans="2:167" s="648" customFormat="1" ht="13.5" customHeight="1">
      <c r="B438" s="769"/>
      <c r="C438" s="771"/>
      <c r="D438" s="731" t="s">
        <v>4856</v>
      </c>
      <c r="E438" s="770">
        <f t="shared" si="408"/>
        <v>119.54803201120001</v>
      </c>
      <c r="F438" s="726">
        <f>+IF(E438=0,0,E438/E406*100)</f>
        <v>0.12940515221644844</v>
      </c>
      <c r="G438" s="770">
        <v>17.863568000000001</v>
      </c>
      <c r="H438" s="726">
        <f>+IF(G438=0,0,G438/G406*100)</f>
        <v>0.31414105477048798</v>
      </c>
      <c r="I438" s="770">
        <v>1.9376879999999999</v>
      </c>
      <c r="J438" s="726">
        <f>+IF(I438=0,0,I438/I406*100)</f>
        <v>2.8227178192854818E-2</v>
      </c>
      <c r="K438" s="770">
        <v>6.590185</v>
      </c>
      <c r="L438" s="726">
        <f>+IF(K438=0,0,K438/K406*100)</f>
        <v>8.1391510660390382E-2</v>
      </c>
      <c r="M438" s="770">
        <f t="shared" ref="M438:M444" si="438">+G438+I438+K438</f>
        <v>26.391441</v>
      </c>
      <c r="N438" s="726">
        <f>+IF(M438=0,0,M438/M406*100)</f>
        <v>0.12781601168554374</v>
      </c>
      <c r="O438" s="770">
        <v>12.6272610112</v>
      </c>
      <c r="P438" s="726">
        <f>+IF(O438=0,0,O438/O406*100)</f>
        <v>0.63545873694225108</v>
      </c>
      <c r="Q438" s="770">
        <v>10.336418</v>
      </c>
      <c r="R438" s="726">
        <f>+IF(Q438=0,0,Q438/Q406*100)</f>
        <v>0.23260485670745418</v>
      </c>
      <c r="S438" s="770">
        <v>12.377509</v>
      </c>
      <c r="T438" s="726">
        <f>+IF(S438=0,0,S438/S406*100)</f>
        <v>0.17299784980146959</v>
      </c>
      <c r="U438" s="770">
        <f t="shared" si="427"/>
        <v>35.341188011200003</v>
      </c>
      <c r="V438" s="726">
        <f>+IF(U438=0,0,U438/U406*100)</f>
        <v>0.26013721203786644</v>
      </c>
      <c r="W438" s="770">
        <f t="shared" si="428"/>
        <v>61.732629011200004</v>
      </c>
      <c r="X438" s="726">
        <f>+IF(W438=0,0,W438/W406*100)</f>
        <v>0.18032766316738677</v>
      </c>
      <c r="Y438" s="770">
        <v>10.044491000000001</v>
      </c>
      <c r="Z438" s="726">
        <f>+IF(Y438=0,0,Y438/Y406*100)</f>
        <v>0.12397946559221179</v>
      </c>
      <c r="AA438" s="770">
        <v>10.424592000000001</v>
      </c>
      <c r="AB438" s="726">
        <f>+IF(AA438=0,0,AA438/AA406*100)</f>
        <v>0.10796903274001746</v>
      </c>
      <c r="AC438" s="770">
        <v>11.855180000000001</v>
      </c>
      <c r="AD438" s="726">
        <f>+IF(AC438=0,0,AC438/AC406*100)</f>
        <v>0.11011146324739435</v>
      </c>
      <c r="AE438" s="770">
        <f t="shared" si="429"/>
        <v>32.324263000000002</v>
      </c>
      <c r="AF438" s="726">
        <f>+IF(AE438=0,0,AE438/AE406*100)</f>
        <v>0.11332529062067101</v>
      </c>
      <c r="AG438" s="770">
        <v>11.178981</v>
      </c>
      <c r="AH438" s="726">
        <f>+IF(AG438=0,0,AG438/AG406*100)</f>
        <v>0.1070725232114622</v>
      </c>
      <c r="AI438" s="770">
        <v>10.735230000000001</v>
      </c>
      <c r="AJ438" s="726">
        <f>+IF(AI438=0,0,AI438/AI406*100)</f>
        <v>0.10921002829293687</v>
      </c>
      <c r="AK438" s="770">
        <v>3.5769289999999998</v>
      </c>
      <c r="AL438" s="726">
        <f>+IF(AK438=0,0,AK438/AK406*100)</f>
        <v>3.8234410340654994E-2</v>
      </c>
      <c r="AM438" s="770">
        <f t="shared" si="430"/>
        <v>25.491140000000001</v>
      </c>
      <c r="AN438" s="726">
        <f>+IF(AM438=0,0,AM438/AM406*100)</f>
        <v>8.6043937607302168E-2</v>
      </c>
      <c r="AO438" s="770">
        <f t="shared" si="431"/>
        <v>57.815403000000003</v>
      </c>
      <c r="AP438" s="726">
        <f>+IF(AO438=0,0,AO438/AO406*100)</f>
        <v>9.9426037582580173E-2</v>
      </c>
      <c r="AQ438" s="651"/>
      <c r="AR438" s="770">
        <v>165.10736600000001</v>
      </c>
      <c r="AS438" s="726">
        <f>+IF(AR438=0,0,AR438/AR406*100)</f>
        <v>0.13726912029072982</v>
      </c>
      <c r="AT438" s="770">
        <v>12.085391</v>
      </c>
      <c r="AU438" s="726">
        <f>+IF(AT438=0,0,AT438/AT406*100)</f>
        <v>0.11104316924423338</v>
      </c>
      <c r="AV438" s="770">
        <v>12.568252000000001</v>
      </c>
      <c r="AW438" s="726">
        <f>+IF(AV438=0,0,AV438/AV406*100)</f>
        <v>0.11041571038992487</v>
      </c>
      <c r="AX438" s="770">
        <v>11.362014</v>
      </c>
      <c r="AY438" s="726">
        <f>+IF(AX438=0,0,AX438/AX406*100)</f>
        <v>9.0681891360527692E-2</v>
      </c>
      <c r="AZ438" s="770">
        <f t="shared" ref="AZ438:AZ444" si="439">+AT438+AV438+AX438</f>
        <v>36.015657000000004</v>
      </c>
      <c r="BA438" s="726">
        <f>+IF(AZ438=0,0,AZ438/AZ406*100)</f>
        <v>0.10350604940864831</v>
      </c>
      <c r="BB438" s="770">
        <v>14.674815000000001</v>
      </c>
      <c r="BC438" s="726">
        <f>+IF(BB438=0,0,BB438/BB406*100)</f>
        <v>0.13062784895514135</v>
      </c>
      <c r="BD438" s="770">
        <v>12.800053</v>
      </c>
      <c r="BE438" s="726">
        <f>+IF(BD438=0,0,BD438/BD406*100)</f>
        <v>0.15659032332516318</v>
      </c>
      <c r="BF438" s="770">
        <v>14.564062</v>
      </c>
      <c r="BG438" s="726">
        <f>+IF(BF438=0,0,BF438/BF406*100)</f>
        <v>0.1649721974577921</v>
      </c>
      <c r="BH438" s="770">
        <f t="shared" ref="BH438:BH444" si="440">+BB438+BD438+BF438</f>
        <v>42.038930000000001</v>
      </c>
      <c r="BI438" s="726">
        <f>+IF(BH438=0,0,BH438/BH406*100)</f>
        <v>0.14888159878322288</v>
      </c>
      <c r="BJ438" s="770">
        <f t="shared" si="432"/>
        <v>78.054586999999998</v>
      </c>
      <c r="BK438" s="726">
        <f>+IF(BJ438=0,0,BJ438/BJ406*100)</f>
        <v>0.12383290248706508</v>
      </c>
      <c r="BL438" s="770">
        <v>13.439883999999999</v>
      </c>
      <c r="BM438" s="726">
        <f>+IF(BL438=0,0,BL438/BL406*100)</f>
        <v>0.17848525215797065</v>
      </c>
      <c r="BN438" s="770">
        <v>15.579926</v>
      </c>
      <c r="BO438" s="726">
        <f>+IF(BN438=0,0,BN438/BN406*100)</f>
        <v>0.24020471786369166</v>
      </c>
      <c r="BP438" s="770">
        <v>16.982184</v>
      </c>
      <c r="BQ438" s="726">
        <f>+IF(BP438=0,0,BP438/BP406*100)</f>
        <v>0.14476595981521934</v>
      </c>
      <c r="BR438" s="770">
        <f t="shared" ref="BR438:BR444" si="441">+BL438+BN438+BP438</f>
        <v>46.001993999999996</v>
      </c>
      <c r="BS438" s="726">
        <f>+IF(BR438=0,0,BR438/BR406*100)</f>
        <v>0.1786703250858474</v>
      </c>
      <c r="BT438" s="770">
        <v>19.648152</v>
      </c>
      <c r="BU438" s="726">
        <f>+IF(BT438=0,0,BT438/BT406*100)</f>
        <v>0.19184257987099465</v>
      </c>
      <c r="BV438" s="770">
        <v>15.323437999999999</v>
      </c>
      <c r="BW438" s="726">
        <f>+IF(BV438=0,0,BV438/BV406*100)</f>
        <v>0.14115023169924315</v>
      </c>
      <c r="BX438" s="770">
        <v>6.0791950000000003</v>
      </c>
      <c r="BY438" s="726">
        <f>+IF(BX438=0,0,BX438/BX406*100)</f>
        <v>5.8436517162641005E-2</v>
      </c>
      <c r="BZ438" s="770">
        <f t="shared" ref="BZ438:BZ444" si="442">+BT438+BV438+BX438</f>
        <v>41.050784999999998</v>
      </c>
      <c r="CA438" s="726">
        <f>+IF(BZ438=0,0,BZ438/BZ406*100)</f>
        <v>0.13031579532362958</v>
      </c>
      <c r="CB438" s="770">
        <f t="shared" si="433"/>
        <v>87.052778999999987</v>
      </c>
      <c r="CC438" s="726">
        <f>+IF(CB438=0,0,CB438/CB406*100)</f>
        <v>0.15206293375515115</v>
      </c>
      <c r="CE438" s="770">
        <f t="shared" si="409"/>
        <v>220.95513598426726</v>
      </c>
      <c r="CF438" s="726">
        <f>+IF(CE438=0,0,CE438/CE406*100)</f>
        <v>0.11620979262937263</v>
      </c>
      <c r="CG438" s="770">
        <v>17.409344000000001</v>
      </c>
      <c r="CH438" s="726">
        <f>+IF(CG438=0,0,CG438/CG406*100)</f>
        <v>0.13147878728743598</v>
      </c>
      <c r="CI438" s="770">
        <v>15.11872</v>
      </c>
      <c r="CJ438" s="726">
        <f>+IF(CI438=0,0,CI438/CI406*100)</f>
        <v>0.11620170648427594</v>
      </c>
      <c r="CK438" s="770">
        <v>16.062442000000001</v>
      </c>
      <c r="CL438" s="726">
        <f>+IF(CK438=0,0,CK438/CK406*100)</f>
        <v>0.12283862672251612</v>
      </c>
      <c r="CM438" s="770">
        <f t="shared" ref="CM438:CM444" si="443">+CG438+CI438+CK438</f>
        <v>48.590506000000005</v>
      </c>
      <c r="CN438" s="726">
        <f>+IF(CM438=0,0,CM438/CM406*100)</f>
        <v>0.12355197574342752</v>
      </c>
      <c r="CO438" s="770">
        <v>18.787430999999998</v>
      </c>
      <c r="CP438" s="726">
        <f>+IF(CO438=0,0,CO438/CO406*100)</f>
        <v>0.14156961419841677</v>
      </c>
      <c r="CQ438" s="770">
        <v>22.329889999999999</v>
      </c>
      <c r="CR438" s="726">
        <f>+IF(CQ438=0,0,CQ438/CQ406*100)</f>
        <v>0.15366041248840065</v>
      </c>
      <c r="CS438" s="770">
        <v>19.191390999999999</v>
      </c>
      <c r="CT438" s="726">
        <f>+IF(CS438=0,0,CS438/CS406*100)</f>
        <v>0.12989079002985013</v>
      </c>
      <c r="CU438" s="770">
        <f t="shared" ref="CU438:CU444" si="444">+CO438+CQ438+CS438</f>
        <v>60.308712</v>
      </c>
      <c r="CV438" s="726">
        <f>+IF(CU438=0,0,CU438/CU406*100)</f>
        <v>0.14164355623164981</v>
      </c>
      <c r="CW438" s="770">
        <f t="shared" si="434"/>
        <v>108.899218</v>
      </c>
      <c r="CX438" s="726">
        <f>+IF(CW438=0,0,CW438/CW406*100)</f>
        <v>0.1329566799498324</v>
      </c>
      <c r="CY438" s="770">
        <v>19.074078000000004</v>
      </c>
      <c r="CZ438" s="726">
        <f>+IF(CY438=0,0,CY438/CY406*100)</f>
        <v>0.12147014226726255</v>
      </c>
      <c r="DA438" s="770">
        <v>15.309352000000001</v>
      </c>
      <c r="DB438" s="726">
        <f>+IF(DA438=0,0,DA438/DA406*100)</f>
        <v>8.7509641372699898E-2</v>
      </c>
      <c r="DC438" s="770">
        <v>16.172601</v>
      </c>
      <c r="DD438" s="726">
        <f>+IF(DC438=0,0,DC438/DC406*100)</f>
        <v>9.3508332119474874E-2</v>
      </c>
      <c r="DE438" s="770">
        <f t="shared" ref="DE438:DE444" si="445">+CY438+DA438+DC438</f>
        <v>50.556031000000004</v>
      </c>
      <c r="DF438" s="726">
        <f>+IF(DE438=0,0,DE438/DE406*100)</f>
        <v>0.10012578044111281</v>
      </c>
      <c r="DG438" s="770">
        <v>20.39093469986231</v>
      </c>
      <c r="DH438" s="726">
        <f>+IF(DG438=0,0,DG438/DG406*100)</f>
        <v>0.10245946142136315</v>
      </c>
      <c r="DI438" s="770">
        <v>20.671767684919995</v>
      </c>
      <c r="DJ438" s="726">
        <f>+IF(DI438=0,0,DI438/DI406*100)</f>
        <v>0.10282434431780338</v>
      </c>
      <c r="DK438" s="770">
        <v>20.437184599484926</v>
      </c>
      <c r="DL438" s="726">
        <f>+IF(DK438=0,0,DK438/DK406*100)</f>
        <v>0.11526272607885872</v>
      </c>
      <c r="DM438" s="770">
        <f t="shared" ref="DM438:DM444" si="446">+DG438+DI438+DK438</f>
        <v>61.499886984267235</v>
      </c>
      <c r="DN438" s="726">
        <f>+IF(DM438=0,0,DM438/DM406*100)</f>
        <v>0.10651842228548483</v>
      </c>
      <c r="DO438" s="770">
        <f t="shared" si="435"/>
        <v>112.05591798426724</v>
      </c>
      <c r="DP438" s="726">
        <f>+IF(DO438=0,0,DO438/DO406*100)</f>
        <v>0.10353603418052004</v>
      </c>
      <c r="DR438" s="770">
        <f t="shared" si="410"/>
        <v>309.06718814424914</v>
      </c>
      <c r="DS438" s="726">
        <f>+IF(DR438=0,0,DR438/DR406*100)</f>
        <v>0.12908426582520491</v>
      </c>
      <c r="DT438" s="770">
        <v>22.623193975199946</v>
      </c>
      <c r="DU438" s="726">
        <f>+IF(DT438=0,0,DT438/DT406*100)</f>
        <v>0.11637994327464621</v>
      </c>
      <c r="DV438" s="770">
        <v>22.6231227105873</v>
      </c>
      <c r="DW438" s="726">
        <f>+IF(DV438=0,0,DV438/DV406*100)</f>
        <v>0.11641602577099754</v>
      </c>
      <c r="DX438" s="770">
        <v>26.245337116477131</v>
      </c>
      <c r="DY438" s="726">
        <f>+IF(DX438=0,0,DX438/DX406*100)</f>
        <v>0.13454891006463859</v>
      </c>
      <c r="DZ438" s="770">
        <f t="shared" ref="DZ438:DZ444" si="447">+DT438+DV438+DX438</f>
        <v>71.491653802264381</v>
      </c>
      <c r="EA438" s="726">
        <f>+IF(DZ438=0,0,DZ438/DZ406*100)</f>
        <v>0.12246282734952917</v>
      </c>
      <c r="EB438" s="770">
        <v>26.244472138927527</v>
      </c>
      <c r="EC438" s="726">
        <f>+IF(EB438=0,0,EB438/EB406*100)</f>
        <v>0.13497767424989734</v>
      </c>
      <c r="ED438" s="770">
        <v>26.242850168687816</v>
      </c>
      <c r="EE438" s="726">
        <f>+IF(ED438=0,0,ED438/ED406*100)</f>
        <v>0.1358052622998738</v>
      </c>
      <c r="EF438" s="770">
        <v>26.671219461955147</v>
      </c>
      <c r="EG438" s="726">
        <f>+IF(EF438=0,0,EF438/EF406*100)</f>
        <v>0.13694854636267353</v>
      </c>
      <c r="EH438" s="770">
        <f t="shared" ref="EH438:EH444" si="448">+EB438+ED438+EF438</f>
        <v>79.15854176957049</v>
      </c>
      <c r="EI438" s="726">
        <f>+IF(EH438=0,0,EH438/EH406*100)</f>
        <v>0.13591127717804133</v>
      </c>
      <c r="EJ438" s="770">
        <f t="shared" si="436"/>
        <v>150.65019557183487</v>
      </c>
      <c r="EK438" s="726">
        <f>+IF(EJ438=0,0,EJ438/EJ406*100)</f>
        <v>0.12917924282302506</v>
      </c>
      <c r="EL438" s="770">
        <v>26.317744146487634</v>
      </c>
      <c r="EM438" s="726">
        <f>+IF(EL438=0,0,EL438/EL406*100)</f>
        <v>0.12702994867003786</v>
      </c>
      <c r="EN438" s="770">
        <v>26.318418163361031</v>
      </c>
      <c r="EO438" s="726">
        <f>+IF(EN438=0,0,EN438/EN406*100)</f>
        <v>0.1284066667308057</v>
      </c>
      <c r="EP438" s="770">
        <v>26.409477581714395</v>
      </c>
      <c r="EQ438" s="726">
        <f>+IF(EP438=0,0,EP438/EP406*100)</f>
        <v>0.12836749017945948</v>
      </c>
      <c r="ER438" s="770">
        <f t="shared" ref="ER438:ER444" si="449">+EL438+EN438+EP438</f>
        <v>79.045639891563056</v>
      </c>
      <c r="ES438" s="726">
        <f>+IF(ER438=0,0,ER438/ER406*100)</f>
        <v>0.12793199763021415</v>
      </c>
      <c r="ET438" s="770">
        <v>26.438063442250328</v>
      </c>
      <c r="EU438" s="726">
        <f>+IF(ET438=0,0,ET438/ET406*100)</f>
        <v>0.12915105908153041</v>
      </c>
      <c r="EV438" s="770">
        <v>26.47013573815752</v>
      </c>
      <c r="EW438" s="726">
        <f>+IF(EV438=0,0,EV438/EV406*100)</f>
        <v>0.13160617952707662</v>
      </c>
      <c r="EX438" s="770">
        <v>26.463153500443351</v>
      </c>
      <c r="EY438" s="726">
        <f>+IF(EX438=0,0,EX438/EX406*100)</f>
        <v>0.12947706585509228</v>
      </c>
      <c r="EZ438" s="770">
        <f t="shared" ref="EZ438:EZ444" si="450">+ET438+EV438+EX438</f>
        <v>79.371352680851203</v>
      </c>
      <c r="FA438" s="726">
        <f>+IF(EZ438=0,0,EZ438/EZ406*100)</f>
        <v>0.13006946573978764</v>
      </c>
      <c r="FB438" s="770">
        <f t="shared" si="437"/>
        <v>158.41699257241424</v>
      </c>
      <c r="FC438" s="726">
        <f>+IF(FB438=0,0,FB438/FB406*100)</f>
        <v>0.12899407478405323</v>
      </c>
      <c r="FD438" s="770">
        <v>331.34683749747143</v>
      </c>
      <c r="FE438" s="726">
        <f>+IF(FD438=0,0,FD438/FD406*100)</f>
        <v>0.16619477754302053</v>
      </c>
      <c r="FF438" s="770">
        <v>355.587469704721</v>
      </c>
      <c r="FG438" s="726">
        <f>+IF(FF438=0,0,FF438/FF406*100)</f>
        <v>0.18118118843569422</v>
      </c>
      <c r="FH438" s="770">
        <v>380.47859258405134</v>
      </c>
      <c r="FI438" s="726">
        <f>+IF(FH438=0,0,FH438/FH406*100)</f>
        <v>0.22782650670576374</v>
      </c>
      <c r="FJ438" s="770">
        <v>375.52921726583406</v>
      </c>
      <c r="FK438" s="726">
        <f>+IF(FJ438=0,0,FJ438/FJ406*100)</f>
        <v>0.15738039933751716</v>
      </c>
    </row>
    <row r="439" spans="2:167" s="648" customFormat="1" ht="13.5" customHeight="1">
      <c r="B439" s="769"/>
      <c r="C439" s="771"/>
      <c r="D439" s="771" t="s">
        <v>4857</v>
      </c>
      <c r="E439" s="772">
        <f t="shared" si="408"/>
        <v>4373.8907677895995</v>
      </c>
      <c r="F439" s="737">
        <f>+IF(E439=0,0,E439/E406*100)</f>
        <v>4.7345321463000314</v>
      </c>
      <c r="G439" s="772">
        <v>193.19261299999999</v>
      </c>
      <c r="H439" s="737">
        <f>+IF(G439=0,0,G439/G406*100)</f>
        <v>3.3974025358028523</v>
      </c>
      <c r="I439" s="772">
        <v>326.68021399999998</v>
      </c>
      <c r="J439" s="737">
        <f>+IF(I439=0,0,I439/I406*100)</f>
        <v>4.7588985495383911</v>
      </c>
      <c r="K439" s="772">
        <v>389.58438599999999</v>
      </c>
      <c r="L439" s="737">
        <f>+IF(K439=0,0,K439/K406*100)</f>
        <v>4.811528311608952</v>
      </c>
      <c r="M439" s="772">
        <f t="shared" si="438"/>
        <v>909.45721299999991</v>
      </c>
      <c r="N439" s="737">
        <f>+IF(M439=0,0,M439/M406*100)</f>
        <v>4.4045792635692012</v>
      </c>
      <c r="O439" s="772">
        <v>135.7796967896</v>
      </c>
      <c r="P439" s="737">
        <f>+IF(O439=0,0,O439/O406*100)</f>
        <v>6.8330253526707931</v>
      </c>
      <c r="Q439" s="772">
        <v>148.83802800000001</v>
      </c>
      <c r="R439" s="737">
        <f>+IF(Q439=0,0,Q439/Q406*100)</f>
        <v>3.3493661126668886</v>
      </c>
      <c r="S439" s="772">
        <v>307.01106400000003</v>
      </c>
      <c r="T439" s="737">
        <f>+IF(S439=0,0,S439/S406*100)</f>
        <v>4.2910293127043069</v>
      </c>
      <c r="U439" s="772">
        <f t="shared" si="427"/>
        <v>591.62878878960009</v>
      </c>
      <c r="V439" s="737">
        <f>+IF(U439=0,0,U439/U406*100)</f>
        <v>4.3548242811841034</v>
      </c>
      <c r="W439" s="772">
        <f t="shared" si="428"/>
        <v>1501.0860017896</v>
      </c>
      <c r="X439" s="737">
        <f>+IF(W439=0,0,W439/W406*100)</f>
        <v>4.3848340051560761</v>
      </c>
      <c r="Y439" s="772">
        <v>379.27830599999999</v>
      </c>
      <c r="Z439" s="737">
        <f>+IF(Y439=0,0,Y439/Y406*100)</f>
        <v>4.6814439565528376</v>
      </c>
      <c r="AA439" s="772">
        <v>557.39723800000002</v>
      </c>
      <c r="AB439" s="737">
        <f>+IF(AA439=0,0,AA439/AA406*100)</f>
        <v>5.7730451838131698</v>
      </c>
      <c r="AC439" s="772">
        <v>653.51253299999996</v>
      </c>
      <c r="AD439" s="737">
        <f>+IF(AC439=0,0,AC439/AC406*100)</f>
        <v>6.0698548026382628</v>
      </c>
      <c r="AE439" s="772">
        <f t="shared" si="429"/>
        <v>1590.1880769999998</v>
      </c>
      <c r="AF439" s="737">
        <f>+IF(AE439=0,0,AE439/AE406*100)</f>
        <v>5.5750235037857143</v>
      </c>
      <c r="AG439" s="772">
        <v>324.40710899999999</v>
      </c>
      <c r="AH439" s="737">
        <f>+IF(AG439=0,0,AG439/AG406*100)</f>
        <v>3.1071783473257399</v>
      </c>
      <c r="AI439" s="772">
        <v>456.67682300000001</v>
      </c>
      <c r="AJ439" s="737">
        <f>+IF(AI439=0,0,AI439/AI406*100)</f>
        <v>4.6457960156008324</v>
      </c>
      <c r="AK439" s="772">
        <v>501.532757</v>
      </c>
      <c r="AL439" s="737">
        <f>+IF(AK439=0,0,AK439/AK406*100)</f>
        <v>5.3609700473277524</v>
      </c>
      <c r="AM439" s="772">
        <f t="shared" si="430"/>
        <v>1282.616689</v>
      </c>
      <c r="AN439" s="737">
        <f>+IF(AM439=0,0,AM439/AM406*100)</f>
        <v>4.329401916210907</v>
      </c>
      <c r="AO439" s="772">
        <f t="shared" si="431"/>
        <v>2872.8047659999997</v>
      </c>
      <c r="AP439" s="737">
        <f>+IF(AO439=0,0,AO439/AO406*100)</f>
        <v>4.9404065320055173</v>
      </c>
      <c r="AQ439" s="651"/>
      <c r="AR439" s="772">
        <v>12883.912845000001</v>
      </c>
      <c r="AS439" s="737">
        <f>+IF(AR439=0,0,AR439/AR406*100)</f>
        <v>10.711595884435491</v>
      </c>
      <c r="AT439" s="772">
        <v>557.84507699999995</v>
      </c>
      <c r="AU439" s="737">
        <f>+IF(AT439=0,0,AT439/AT406*100)</f>
        <v>5.1256004292598725</v>
      </c>
      <c r="AV439" s="772">
        <v>498.60225700000001</v>
      </c>
      <c r="AW439" s="737">
        <f>+IF(AV439=0,0,AV439/AV406*100)</f>
        <v>4.380364302742727</v>
      </c>
      <c r="AX439" s="772">
        <v>693.67796399999997</v>
      </c>
      <c r="AY439" s="737">
        <f>+IF(AX439=0,0,AX439/AX406*100)</f>
        <v>5.536345032723955</v>
      </c>
      <c r="AZ439" s="772">
        <f t="shared" si="439"/>
        <v>1750.1252979999999</v>
      </c>
      <c r="BA439" s="737">
        <f>+IF(AZ439=0,0,AZ439/AZ406*100)</f>
        <v>5.0297168136100732</v>
      </c>
      <c r="BB439" s="772">
        <v>357.23724700000002</v>
      </c>
      <c r="BC439" s="737">
        <f>+IF(BB439=0,0,BB439/BB406*100)</f>
        <v>3.1799469459932901</v>
      </c>
      <c r="BD439" s="772">
        <v>357.10939200000001</v>
      </c>
      <c r="BE439" s="737">
        <f>+IF(BD439=0,0,BD439/BD406*100)</f>
        <v>4.3687221573014146</v>
      </c>
      <c r="BF439" s="772">
        <v>481.01585599999999</v>
      </c>
      <c r="BG439" s="737">
        <f>+IF(BF439=0,0,BF439/BF406*100)</f>
        <v>5.4486339577764022</v>
      </c>
      <c r="BH439" s="772">
        <f t="shared" si="440"/>
        <v>1195.3624950000001</v>
      </c>
      <c r="BI439" s="737">
        <f>+IF(BH439=0,0,BH439/BH406*100)</f>
        <v>4.2333969818238071</v>
      </c>
      <c r="BJ439" s="772">
        <f t="shared" si="432"/>
        <v>2945.4877930000002</v>
      </c>
      <c r="BK439" s="737">
        <f>+IF(BJ439=0,0,BJ439/BJ406*100)</f>
        <v>4.6729899761997276</v>
      </c>
      <c r="BL439" s="772">
        <v>642.06256099999996</v>
      </c>
      <c r="BM439" s="737">
        <f>+IF(BL439=0,0,BL439/BL406*100)</f>
        <v>8.5267624409018268</v>
      </c>
      <c r="BN439" s="772">
        <v>3162.6673390000001</v>
      </c>
      <c r="BO439" s="737">
        <f>+IF(BN439=0,0,BN439/BN406*100)</f>
        <v>48.760669072575027</v>
      </c>
      <c r="BP439" s="772">
        <v>606.863924</v>
      </c>
      <c r="BQ439" s="737">
        <f>+IF(BP439=0,0,BP439/BP406*100)</f>
        <v>5.1732591305741549</v>
      </c>
      <c r="BR439" s="772">
        <f t="shared" si="441"/>
        <v>4411.5938240000005</v>
      </c>
      <c r="BS439" s="737">
        <f>+IF(BR439=0,0,BR439/BR406*100)</f>
        <v>17.134494271722151</v>
      </c>
      <c r="BT439" s="772">
        <v>509.16518200000007</v>
      </c>
      <c r="BU439" s="737">
        <f>+IF(BT439=0,0,BT439/BT406*100)</f>
        <v>4.9714376240251275</v>
      </c>
      <c r="BV439" s="772">
        <v>352.86992100000003</v>
      </c>
      <c r="BW439" s="737">
        <f>+IF(BV439=0,0,BV439/BV406*100)</f>
        <v>3.2504240307458172</v>
      </c>
      <c r="BX439" s="772">
        <v>4664.7961250000008</v>
      </c>
      <c r="BY439" s="737">
        <f>+IF(BX439=0,0,BX439/BX406*100)</f>
        <v>44.840548595461037</v>
      </c>
      <c r="BZ439" s="772">
        <f t="shared" si="442"/>
        <v>5526.8312280000009</v>
      </c>
      <c r="CA439" s="737">
        <f>+IF(BZ439=0,0,BZ439/BZ406*100)</f>
        <v>17.54493628066534</v>
      </c>
      <c r="CB439" s="772">
        <f t="shared" si="433"/>
        <v>9938.4250520000023</v>
      </c>
      <c r="CC439" s="737">
        <f>+IF(CB439=0,0,CB439/CB406*100)</f>
        <v>17.360342629760403</v>
      </c>
      <c r="CE439" s="772">
        <f t="shared" si="409"/>
        <v>4600.9016807419939</v>
      </c>
      <c r="CF439" s="737">
        <f>+IF(CE439=0,0,CE439/CE406*100)</f>
        <v>2.4198117316685925</v>
      </c>
      <c r="CG439" s="772">
        <v>757.34489799999994</v>
      </c>
      <c r="CH439" s="737">
        <f>+IF(CG439=0,0,CG439/CG406*100)</f>
        <v>5.7196175081247684</v>
      </c>
      <c r="CI439" s="772">
        <v>730.60950400000002</v>
      </c>
      <c r="CJ439" s="737">
        <f>+IF(CI439=0,0,CI439/CI406*100)</f>
        <v>5.6154271749480404</v>
      </c>
      <c r="CK439" s="772">
        <v>760.42382300000008</v>
      </c>
      <c r="CL439" s="737">
        <f>+IF(CK439=0,0,CK439/CK406*100)</f>
        <v>5.8153933346128612</v>
      </c>
      <c r="CM439" s="772">
        <f t="shared" si="443"/>
        <v>2248.3782249999999</v>
      </c>
      <c r="CN439" s="737">
        <f>+IF(CM439=0,0,CM439/CM406*100)</f>
        <v>5.7169927787385184</v>
      </c>
      <c r="CO439" s="772">
        <v>794.65913999999998</v>
      </c>
      <c r="CP439" s="737">
        <f>+IF(CO439=0,0,CO439/CO406*100)</f>
        <v>5.9880240075955919</v>
      </c>
      <c r="CQ439" s="772">
        <v>-1157.9189229999999</v>
      </c>
      <c r="CR439" s="737">
        <f>+IF(CQ439=0,0,CQ439/CQ406*100)</f>
        <v>-7.9680777351032477</v>
      </c>
      <c r="CS439" s="772">
        <v>619.38176099999998</v>
      </c>
      <c r="CT439" s="737">
        <f>+IF(CS439=0,0,CS439/CS406*100)</f>
        <v>4.1920872888458067</v>
      </c>
      <c r="CU439" s="772">
        <f t="shared" si="444"/>
        <v>256.12197800000001</v>
      </c>
      <c r="CV439" s="737">
        <f>+IF(CU439=0,0,CU439/CU406*100)</f>
        <v>0.60153875932559087</v>
      </c>
      <c r="CW439" s="772">
        <f t="shared" si="434"/>
        <v>2504.5002030000001</v>
      </c>
      <c r="CX439" s="737">
        <f>+IF(CW439=0,0,CW439/CW406*100)</f>
        <v>3.0577816630837629</v>
      </c>
      <c r="CY439" s="772">
        <v>217.91433500000002</v>
      </c>
      <c r="CZ439" s="737">
        <f>+IF(CY439=0,0,CY439/CY406*100)</f>
        <v>1.3877517578844916</v>
      </c>
      <c r="DA439" s="772">
        <v>328.18642999999997</v>
      </c>
      <c r="DB439" s="737">
        <f>+IF(DA439=0,0,DA439/DA406*100)</f>
        <v>1.8759433314151162</v>
      </c>
      <c r="DC439" s="772">
        <v>348.02073499999995</v>
      </c>
      <c r="DD439" s="737">
        <f>+IF(DC439=0,0,DC439/DC406*100)</f>
        <v>2.0122204506772752</v>
      </c>
      <c r="DE439" s="772">
        <f t="shared" si="445"/>
        <v>894.12149999999997</v>
      </c>
      <c r="DF439" s="737">
        <f>+IF(DE439=0,0,DE439/DE406*100)</f>
        <v>1.7707998675109298</v>
      </c>
      <c r="DG439" s="772">
        <v>408.95655111811794</v>
      </c>
      <c r="DH439" s="737">
        <f>+IF(DG439=0,0,DG439/DG406*100)</f>
        <v>2.0549066822612834</v>
      </c>
      <c r="DI439" s="772">
        <v>386.1012805506632</v>
      </c>
      <c r="DJ439" s="737">
        <f>+IF(DI439=0,0,DI439/DI406*100)</f>
        <v>1.9205232768674978</v>
      </c>
      <c r="DK439" s="772">
        <v>407.22214607321257</v>
      </c>
      <c r="DL439" s="737">
        <f>+IF(DK439=0,0,DK439/DK406*100)</f>
        <v>2.2966732255902138</v>
      </c>
      <c r="DM439" s="772">
        <f t="shared" si="446"/>
        <v>1202.2799777419937</v>
      </c>
      <c r="DN439" s="737">
        <f>+IF(DM439=0,0,DM439/DM406*100)</f>
        <v>2.0823610034806452</v>
      </c>
      <c r="DO439" s="772">
        <f t="shared" si="435"/>
        <v>2096.4014777419934</v>
      </c>
      <c r="DP439" s="737">
        <f>+IF(DO439=0,0,DO439/DO406*100)</f>
        <v>1.9370069779452632</v>
      </c>
      <c r="DR439" s="772">
        <f t="shared" si="410"/>
        <v>3849.7392127306448</v>
      </c>
      <c r="DS439" s="737">
        <f>+IF(DR439=0,0,DR439/DR406*100)</f>
        <v>1.6078729122869662</v>
      </c>
      <c r="DT439" s="772">
        <v>315.27650615078545</v>
      </c>
      <c r="DU439" s="737">
        <f>+IF(DT439=0,0,DT439/DT406*100)</f>
        <v>1.6218692171352771</v>
      </c>
      <c r="DV439" s="772">
        <v>315.23571888032205</v>
      </c>
      <c r="DW439" s="737">
        <f>+IF(DV439=0,0,DV439/DV406*100)</f>
        <v>1.6221672862135927</v>
      </c>
      <c r="DX439" s="772">
        <v>315.76228453760797</v>
      </c>
      <c r="DY439" s="737">
        <f>+IF(DX439=0,0,DX439/DX406*100)</f>
        <v>1.6187816919822517</v>
      </c>
      <c r="DZ439" s="772">
        <f t="shared" si="447"/>
        <v>946.27450956871553</v>
      </c>
      <c r="EA439" s="737">
        <f>+IF(DZ439=0,0,DZ439/DZ406*100)</f>
        <v>1.6209367909027665</v>
      </c>
      <c r="EB439" s="772">
        <v>316.55320279557083</v>
      </c>
      <c r="EC439" s="737">
        <f>+IF(EB439=0,0,EB439/EB406*100)</f>
        <v>1.6280615157172791</v>
      </c>
      <c r="ED439" s="772">
        <v>315.16943419417129</v>
      </c>
      <c r="EE439" s="737">
        <f>+IF(ED439=0,0,ED439/ED406*100)</f>
        <v>1.6309839596124327</v>
      </c>
      <c r="EF439" s="772">
        <v>324.38800083056691</v>
      </c>
      <c r="EG439" s="737">
        <f>+IF(EF439=0,0,EF439/EF406*100)</f>
        <v>1.6656330706816251</v>
      </c>
      <c r="EH439" s="772">
        <f t="shared" si="448"/>
        <v>956.11063782030897</v>
      </c>
      <c r="EI439" s="737">
        <f>+IF(EH439=0,0,EH439/EH406*100)</f>
        <v>1.6415943877281327</v>
      </c>
      <c r="EJ439" s="772">
        <f t="shared" si="436"/>
        <v>1902.3851473890245</v>
      </c>
      <c r="EK439" s="737">
        <f>+IF(EJ439=0,0,EJ439/EJ406*100)</f>
        <v>1.6312535935627264</v>
      </c>
      <c r="EL439" s="772">
        <v>327.57207245137965</v>
      </c>
      <c r="EM439" s="737">
        <f>+IF(EL439=0,0,EL439/EL406*100)</f>
        <v>1.5811181732606878</v>
      </c>
      <c r="EN439" s="772">
        <v>324.07472329326168</v>
      </c>
      <c r="EO439" s="737">
        <f>+IF(EN439=0,0,EN439/EN406*100)</f>
        <v>1.5811495482554345</v>
      </c>
      <c r="EP439" s="772">
        <v>324.54160193658583</v>
      </c>
      <c r="EQ439" s="737">
        <f>+IF(EP439=0,0,EP439/EP406*100)</f>
        <v>1.5774863690702472</v>
      </c>
      <c r="ER439" s="772">
        <f t="shared" si="449"/>
        <v>976.18839768122723</v>
      </c>
      <c r="ES439" s="737">
        <f>+IF(ER439=0,0,ER439/ER406*100)</f>
        <v>1.5799192966255815</v>
      </c>
      <c r="ET439" s="772">
        <v>324.91686913000558</v>
      </c>
      <c r="EU439" s="737">
        <f>+IF(ET439=0,0,ET439/ET406*100)</f>
        <v>1.5872326599585251</v>
      </c>
      <c r="EV439" s="772">
        <v>325.36334936867092</v>
      </c>
      <c r="EW439" s="737">
        <f>+IF(EV439=0,0,EV439/EV406*100)</f>
        <v>1.6176655757309983</v>
      </c>
      <c r="EX439" s="772">
        <v>320.88544916171679</v>
      </c>
      <c r="EY439" s="737">
        <f>+IF(EX439=0,0,EX439/EX406*100)</f>
        <v>1.5700058737276492</v>
      </c>
      <c r="EZ439" s="772">
        <f t="shared" si="450"/>
        <v>971.1656676603933</v>
      </c>
      <c r="FA439" s="737">
        <f>+IF(EZ439=0,0,EZ439/EZ406*100)</f>
        <v>1.5914935965037007</v>
      </c>
      <c r="FB439" s="772">
        <f t="shared" si="437"/>
        <v>1947.3540653416205</v>
      </c>
      <c r="FC439" s="737">
        <f>+IF(FB439=0,0,FB439/FB406*100)</f>
        <v>1.5856703997261028</v>
      </c>
      <c r="FD439" s="772">
        <v>2753.4280452099911</v>
      </c>
      <c r="FE439" s="737">
        <f>+IF(FD439=0,0,FD439/FD406*100)</f>
        <v>1.3810464132100864</v>
      </c>
      <c r="FF439" s="772">
        <v>3085.5640832011618</v>
      </c>
      <c r="FG439" s="737">
        <f>+IF(FF439=0,0,FF439/FF406*100)</f>
        <v>1.57217623009357</v>
      </c>
      <c r="FH439" s="772">
        <v>2639.0804254641457</v>
      </c>
      <c r="FI439" s="737">
        <f>+IF(FH439=0,0,FH439/FH406*100)</f>
        <v>1.5802530969366817</v>
      </c>
      <c r="FJ439" s="772">
        <v>3297.8111717402749</v>
      </c>
      <c r="FK439" s="737">
        <f>+IF(FJ439=0,0,FJ439/FJ406*100)</f>
        <v>1.3820784516502915</v>
      </c>
    </row>
    <row r="440" spans="2:167" s="648" customFormat="1" ht="13.5" customHeight="1">
      <c r="B440" s="769"/>
      <c r="C440" s="771"/>
      <c r="D440" s="802" t="s">
        <v>4858</v>
      </c>
      <c r="E440" s="803">
        <f t="shared" si="408"/>
        <v>0</v>
      </c>
      <c r="F440" s="804">
        <f>+IF(E440=0,0,E440/E406*100)</f>
        <v>0</v>
      </c>
      <c r="G440" s="803">
        <v>0</v>
      </c>
      <c r="H440" s="804">
        <f>+IF(G440=0,0,G440/G406*100)</f>
        <v>0</v>
      </c>
      <c r="I440" s="803">
        <v>0</v>
      </c>
      <c r="J440" s="804">
        <f>+IF(I440=0,0,I440/I406*100)</f>
        <v>0</v>
      </c>
      <c r="K440" s="803">
        <v>0</v>
      </c>
      <c r="L440" s="804">
        <f>+IF(K440=0,0,K440/K406*100)</f>
        <v>0</v>
      </c>
      <c r="M440" s="803">
        <f t="shared" si="438"/>
        <v>0</v>
      </c>
      <c r="N440" s="804">
        <f>+IF(M440=0,0,M440/M406*100)</f>
        <v>0</v>
      </c>
      <c r="O440" s="803">
        <v>0</v>
      </c>
      <c r="P440" s="804">
        <f>+IF(O440=0,0,O440/O406*100)</f>
        <v>0</v>
      </c>
      <c r="Q440" s="803">
        <v>0</v>
      </c>
      <c r="R440" s="804">
        <f>+IF(Q440=0,0,Q440/Q406*100)</f>
        <v>0</v>
      </c>
      <c r="S440" s="803">
        <v>0</v>
      </c>
      <c r="T440" s="804">
        <f>+IF(S440=0,0,S440/S406*100)</f>
        <v>0</v>
      </c>
      <c r="U440" s="803">
        <f t="shared" si="427"/>
        <v>0</v>
      </c>
      <c r="V440" s="804">
        <f>+IF(U440=0,0,U440/U406*100)</f>
        <v>0</v>
      </c>
      <c r="W440" s="803">
        <f t="shared" si="428"/>
        <v>0</v>
      </c>
      <c r="X440" s="804">
        <f>+IF(W440=0,0,W440/W406*100)</f>
        <v>0</v>
      </c>
      <c r="Y440" s="803">
        <v>0</v>
      </c>
      <c r="Z440" s="804">
        <f>+IF(Y440=0,0,Y440/Y406*100)</f>
        <v>0</v>
      </c>
      <c r="AA440" s="803">
        <v>0</v>
      </c>
      <c r="AB440" s="804">
        <f>+IF(AA440=0,0,AA440/AA406*100)</f>
        <v>0</v>
      </c>
      <c r="AC440" s="803">
        <v>0</v>
      </c>
      <c r="AD440" s="804">
        <f>+IF(AC440=0,0,AC440/AC406*100)</f>
        <v>0</v>
      </c>
      <c r="AE440" s="803">
        <f t="shared" si="429"/>
        <v>0</v>
      </c>
      <c r="AF440" s="804">
        <f>+IF(AE440=0,0,AE440/AE406*100)</f>
        <v>0</v>
      </c>
      <c r="AG440" s="803">
        <v>0</v>
      </c>
      <c r="AH440" s="804">
        <f>+IF(AG440=0,0,AG440/AG406*100)</f>
        <v>0</v>
      </c>
      <c r="AI440" s="803">
        <v>0</v>
      </c>
      <c r="AJ440" s="804">
        <f>+IF(AI440=0,0,AI440/AI406*100)</f>
        <v>0</v>
      </c>
      <c r="AK440" s="803">
        <v>0</v>
      </c>
      <c r="AL440" s="804">
        <f>+IF(AK440=0,0,AK440/AK406*100)</f>
        <v>0</v>
      </c>
      <c r="AM440" s="803">
        <f t="shared" si="430"/>
        <v>0</v>
      </c>
      <c r="AN440" s="804">
        <f>+IF(AM440=0,0,AM440/AM406*100)</f>
        <v>0</v>
      </c>
      <c r="AO440" s="803">
        <f t="shared" si="431"/>
        <v>0</v>
      </c>
      <c r="AP440" s="804">
        <f>+IF(AO440=0,0,AO440/AO406*100)</f>
        <v>0</v>
      </c>
      <c r="AQ440" s="651"/>
      <c r="AR440" s="803">
        <v>0</v>
      </c>
      <c r="AS440" s="804">
        <f>+IF(AR440=0,0,AR440/AR406*100)</f>
        <v>0</v>
      </c>
      <c r="AT440" s="803">
        <v>0</v>
      </c>
      <c r="AU440" s="804">
        <f>+IF(AT440=0,0,AT440/AT406*100)</f>
        <v>0</v>
      </c>
      <c r="AV440" s="803">
        <v>0</v>
      </c>
      <c r="AW440" s="804">
        <f>+IF(AV440=0,0,AV440/AV406*100)</f>
        <v>0</v>
      </c>
      <c r="AX440" s="803">
        <v>0</v>
      </c>
      <c r="AY440" s="804">
        <f>+IF(AX440=0,0,AX440/AX406*100)</f>
        <v>0</v>
      </c>
      <c r="AZ440" s="803">
        <f t="shared" si="439"/>
        <v>0</v>
      </c>
      <c r="BA440" s="804">
        <f>+IF(AZ440=0,0,AZ440/AZ406*100)</f>
        <v>0</v>
      </c>
      <c r="BB440" s="803">
        <v>0</v>
      </c>
      <c r="BC440" s="804">
        <f>+IF(BB440=0,0,BB440/BB406*100)</f>
        <v>0</v>
      </c>
      <c r="BD440" s="803">
        <v>0</v>
      </c>
      <c r="BE440" s="804">
        <f>+IF(BD440=0,0,BD440/BD406*100)</f>
        <v>0</v>
      </c>
      <c r="BF440" s="803">
        <v>0</v>
      </c>
      <c r="BG440" s="804">
        <f>+IF(BF440=0,0,BF440/BF406*100)</f>
        <v>0</v>
      </c>
      <c r="BH440" s="803">
        <f t="shared" si="440"/>
        <v>0</v>
      </c>
      <c r="BI440" s="804">
        <f>+IF(BH440=0,0,BH440/BH406*100)</f>
        <v>0</v>
      </c>
      <c r="BJ440" s="803">
        <f t="shared" si="432"/>
        <v>0</v>
      </c>
      <c r="BK440" s="804">
        <f>+IF(BJ440=0,0,BJ440/BJ406*100)</f>
        <v>0</v>
      </c>
      <c r="BL440" s="803">
        <v>0</v>
      </c>
      <c r="BM440" s="804">
        <f>+IF(BL440=0,0,BL440/BL406*100)</f>
        <v>0</v>
      </c>
      <c r="BN440" s="803">
        <v>0</v>
      </c>
      <c r="BO440" s="804">
        <f>+IF(BN440=0,0,BN440/BN406*100)</f>
        <v>0</v>
      </c>
      <c r="BP440" s="803">
        <v>0</v>
      </c>
      <c r="BQ440" s="804">
        <f>+IF(BP440=0,0,BP440/BP406*100)</f>
        <v>0</v>
      </c>
      <c r="BR440" s="803">
        <f t="shared" si="441"/>
        <v>0</v>
      </c>
      <c r="BS440" s="804">
        <f>+IF(BR440=0,0,BR440/BR406*100)</f>
        <v>0</v>
      </c>
      <c r="BT440" s="803">
        <v>0</v>
      </c>
      <c r="BU440" s="804">
        <f>+IF(BT440=0,0,BT440/BT406*100)</f>
        <v>0</v>
      </c>
      <c r="BV440" s="803">
        <v>0</v>
      </c>
      <c r="BW440" s="804">
        <f>+IF(BV440=0,0,BV440/BV406*100)</f>
        <v>0</v>
      </c>
      <c r="BX440" s="803">
        <v>0</v>
      </c>
      <c r="BY440" s="804">
        <f>+IF(BX440=0,0,BX440/BX406*100)</f>
        <v>0</v>
      </c>
      <c r="BZ440" s="803">
        <f t="shared" si="442"/>
        <v>0</v>
      </c>
      <c r="CA440" s="804">
        <f>+IF(BZ440=0,0,BZ440/BZ406*100)</f>
        <v>0</v>
      </c>
      <c r="CB440" s="803">
        <f t="shared" si="433"/>
        <v>0</v>
      </c>
      <c r="CC440" s="804">
        <f>+IF(CB440=0,0,CB440/CB406*100)</f>
        <v>0</v>
      </c>
      <c r="CE440" s="803">
        <f t="shared" si="409"/>
        <v>0</v>
      </c>
      <c r="CF440" s="804">
        <f>+IF(CE440=0,0,CE440/CE406*100)</f>
        <v>0</v>
      </c>
      <c r="CG440" s="803">
        <v>0</v>
      </c>
      <c r="CH440" s="804">
        <f>+IF(CG440=0,0,CG440/CG406*100)</f>
        <v>0</v>
      </c>
      <c r="CI440" s="803">
        <v>0</v>
      </c>
      <c r="CJ440" s="804">
        <f>+IF(CI440=0,0,CI440/CI406*100)</f>
        <v>0</v>
      </c>
      <c r="CK440" s="803">
        <v>0</v>
      </c>
      <c r="CL440" s="804">
        <f>+IF(CK440=0,0,CK440/CK406*100)</f>
        <v>0</v>
      </c>
      <c r="CM440" s="803">
        <f t="shared" si="443"/>
        <v>0</v>
      </c>
      <c r="CN440" s="804">
        <f>+IF(CM440=0,0,CM440/CM406*100)</f>
        <v>0</v>
      </c>
      <c r="CO440" s="803">
        <v>0</v>
      </c>
      <c r="CP440" s="804">
        <f>+IF(CO440=0,0,CO440/CO406*100)</f>
        <v>0</v>
      </c>
      <c r="CQ440" s="803">
        <v>0</v>
      </c>
      <c r="CR440" s="804">
        <f>+IF(CQ440=0,0,CQ440/CQ406*100)</f>
        <v>0</v>
      </c>
      <c r="CS440" s="803">
        <v>0</v>
      </c>
      <c r="CT440" s="804">
        <f>+IF(CS440=0,0,CS440/CS406*100)</f>
        <v>0</v>
      </c>
      <c r="CU440" s="803">
        <f t="shared" si="444"/>
        <v>0</v>
      </c>
      <c r="CV440" s="804">
        <f>+IF(CU440=0,0,CU440/CU406*100)</f>
        <v>0</v>
      </c>
      <c r="CW440" s="803">
        <f t="shared" si="434"/>
        <v>0</v>
      </c>
      <c r="CX440" s="804">
        <f>+IF(CW440=0,0,CW440/CW406*100)</f>
        <v>0</v>
      </c>
      <c r="CY440" s="803">
        <v>0</v>
      </c>
      <c r="CZ440" s="804">
        <f>+IF(CY440=0,0,CY440/CY406*100)</f>
        <v>0</v>
      </c>
      <c r="DA440" s="803">
        <v>0</v>
      </c>
      <c r="DB440" s="804">
        <f>+IF(DA440=0,0,DA440/DA406*100)</f>
        <v>0</v>
      </c>
      <c r="DC440" s="803">
        <v>0</v>
      </c>
      <c r="DD440" s="804">
        <f>+IF(DC440=0,0,DC440/DC406*100)</f>
        <v>0</v>
      </c>
      <c r="DE440" s="803">
        <f t="shared" si="445"/>
        <v>0</v>
      </c>
      <c r="DF440" s="804">
        <f>+IF(DE440=0,0,DE440/DE406*100)</f>
        <v>0</v>
      </c>
      <c r="DG440" s="803">
        <v>0</v>
      </c>
      <c r="DH440" s="804">
        <f>+IF(DG440=0,0,DG440/DG406*100)</f>
        <v>0</v>
      </c>
      <c r="DI440" s="803">
        <v>0</v>
      </c>
      <c r="DJ440" s="804">
        <f>+IF(DI440=0,0,DI440/DI406*100)</f>
        <v>0</v>
      </c>
      <c r="DK440" s="803">
        <v>0</v>
      </c>
      <c r="DL440" s="804">
        <f>+IF(DK440=0,0,DK440/DK406*100)</f>
        <v>0</v>
      </c>
      <c r="DM440" s="803">
        <f t="shared" si="446"/>
        <v>0</v>
      </c>
      <c r="DN440" s="804">
        <f>+IF(DM440=0,0,DM440/DM406*100)</f>
        <v>0</v>
      </c>
      <c r="DO440" s="803">
        <f t="shared" si="435"/>
        <v>0</v>
      </c>
      <c r="DP440" s="804">
        <f>+IF(DO440=0,0,DO440/DO406*100)</f>
        <v>0</v>
      </c>
      <c r="DR440" s="803">
        <f t="shared" si="410"/>
        <v>0</v>
      </c>
      <c r="DS440" s="804">
        <f>+IF(DR440=0,0,DR440/DR406*100)</f>
        <v>0</v>
      </c>
      <c r="DT440" s="803">
        <v>0</v>
      </c>
      <c r="DU440" s="804">
        <f>+IF(DT440=0,0,DT440/DT406*100)</f>
        <v>0</v>
      </c>
      <c r="DV440" s="803">
        <v>0</v>
      </c>
      <c r="DW440" s="804">
        <f>+IF(DV440=0,0,DV440/DV406*100)</f>
        <v>0</v>
      </c>
      <c r="DX440" s="803">
        <v>0</v>
      </c>
      <c r="DY440" s="804">
        <f>+IF(DX440=0,0,DX440/DX406*100)</f>
        <v>0</v>
      </c>
      <c r="DZ440" s="803">
        <f t="shared" si="447"/>
        <v>0</v>
      </c>
      <c r="EA440" s="804">
        <f>+IF(DZ440=0,0,DZ440/DZ406*100)</f>
        <v>0</v>
      </c>
      <c r="EB440" s="803">
        <v>0</v>
      </c>
      <c r="EC440" s="804">
        <f>+IF(EB440=0,0,EB440/EB406*100)</f>
        <v>0</v>
      </c>
      <c r="ED440" s="803">
        <v>0</v>
      </c>
      <c r="EE440" s="804">
        <f>+IF(ED440=0,0,ED440/ED406*100)</f>
        <v>0</v>
      </c>
      <c r="EF440" s="803">
        <v>0</v>
      </c>
      <c r="EG440" s="804">
        <f>+IF(EF440=0,0,EF440/EF406*100)</f>
        <v>0</v>
      </c>
      <c r="EH440" s="803">
        <f t="shared" si="448"/>
        <v>0</v>
      </c>
      <c r="EI440" s="804">
        <f>+IF(EH440=0,0,EH440/EH406*100)</f>
        <v>0</v>
      </c>
      <c r="EJ440" s="803">
        <f t="shared" si="436"/>
        <v>0</v>
      </c>
      <c r="EK440" s="804">
        <f>+IF(EJ440=0,0,EJ440/EJ406*100)</f>
        <v>0</v>
      </c>
      <c r="EL440" s="803">
        <v>0</v>
      </c>
      <c r="EM440" s="804">
        <f>+IF(EL440=0,0,EL440/EL406*100)</f>
        <v>0</v>
      </c>
      <c r="EN440" s="803">
        <v>0</v>
      </c>
      <c r="EO440" s="804">
        <f>+IF(EN440=0,0,EN440/EN406*100)</f>
        <v>0</v>
      </c>
      <c r="EP440" s="803">
        <v>0</v>
      </c>
      <c r="EQ440" s="804">
        <f>+IF(EP440=0,0,EP440/EP406*100)</f>
        <v>0</v>
      </c>
      <c r="ER440" s="803">
        <f t="shared" si="449"/>
        <v>0</v>
      </c>
      <c r="ES440" s="804">
        <f>+IF(ER440=0,0,ER440/ER406*100)</f>
        <v>0</v>
      </c>
      <c r="ET440" s="803">
        <v>0</v>
      </c>
      <c r="EU440" s="804">
        <f>+IF(ET440=0,0,ET440/ET406*100)</f>
        <v>0</v>
      </c>
      <c r="EV440" s="803">
        <v>0</v>
      </c>
      <c r="EW440" s="804">
        <f>+IF(EV440=0,0,EV440/EV406*100)</f>
        <v>0</v>
      </c>
      <c r="EX440" s="803">
        <v>0</v>
      </c>
      <c r="EY440" s="804">
        <f>+IF(EX440=0,0,EX440/EX406*100)</f>
        <v>0</v>
      </c>
      <c r="EZ440" s="803">
        <f t="shared" si="450"/>
        <v>0</v>
      </c>
      <c r="FA440" s="804">
        <f>+IF(EZ440=0,0,EZ440/EZ406*100)</f>
        <v>0</v>
      </c>
      <c r="FB440" s="803">
        <f t="shared" si="437"/>
        <v>0</v>
      </c>
      <c r="FC440" s="804">
        <f>+IF(FB440=0,0,FB440/FB406*100)</f>
        <v>0</v>
      </c>
      <c r="FD440" s="803">
        <v>0</v>
      </c>
      <c r="FE440" s="804">
        <f>+IF(FD440=0,0,FD440/FD406*100)</f>
        <v>0</v>
      </c>
      <c r="FF440" s="803">
        <v>0</v>
      </c>
      <c r="FG440" s="804">
        <f>+IF(FF440=0,0,FF440/FF406*100)</f>
        <v>0</v>
      </c>
      <c r="FH440" s="803">
        <v>0</v>
      </c>
      <c r="FI440" s="804">
        <f>+IF(FH440=0,0,FH440/FH406*100)</f>
        <v>0</v>
      </c>
      <c r="FJ440" s="803">
        <v>0</v>
      </c>
      <c r="FK440" s="804">
        <f>+IF(FJ440=0,0,FJ440/FJ406*100)</f>
        <v>0</v>
      </c>
    </row>
    <row r="441" spans="2:167" s="648" customFormat="1" ht="13.5" customHeight="1">
      <c r="B441" s="769"/>
      <c r="C441" s="731" t="s">
        <v>4859</v>
      </c>
      <c r="D441" s="771"/>
      <c r="E441" s="727">
        <f t="shared" si="408"/>
        <v>3045.0243287920002</v>
      </c>
      <c r="F441" s="727">
        <f>+IF(E441=0,0,E441/E406*100)</f>
        <v>3.2960963902208049</v>
      </c>
      <c r="G441" s="797">
        <f>SUM(G442:G444)</f>
        <v>257.443804</v>
      </c>
      <c r="H441" s="727">
        <f>+IF(G441=0,0,G441/G406*100)</f>
        <v>4.5272964579465187</v>
      </c>
      <c r="I441" s="797">
        <f>SUM(I442:I444)</f>
        <v>175.00946299999998</v>
      </c>
      <c r="J441" s="727">
        <f>+IF(I441=0,0,I441/I406*100)</f>
        <v>2.5494420657695316</v>
      </c>
      <c r="K441" s="797">
        <f>SUM(K442:K444)</f>
        <v>326.95546100000001</v>
      </c>
      <c r="L441" s="727">
        <f>+IF(K441=0,0,K441/K406*100)</f>
        <v>4.0380351825410594</v>
      </c>
      <c r="M441" s="785">
        <f t="shared" si="438"/>
        <v>759.408728</v>
      </c>
      <c r="N441" s="727">
        <f>+IF(M441=0,0,M441/M406*100)</f>
        <v>3.6778815848726074</v>
      </c>
      <c r="O441" s="797">
        <f>SUM(O442:O444)</f>
        <v>256.06777679200002</v>
      </c>
      <c r="P441" s="727">
        <f>+IF(O441=0,0,O441/O406*100)</f>
        <v>12.886445118028874</v>
      </c>
      <c r="Q441" s="797">
        <f>SUM(Q442:Q444)</f>
        <v>200.16046499999999</v>
      </c>
      <c r="R441" s="727">
        <f>+IF(Q441=0,0,Q441/Q406*100)</f>
        <v>4.5042969701711355</v>
      </c>
      <c r="S441" s="797">
        <f>SUM(S442:S444)</f>
        <v>400.60830199999998</v>
      </c>
      <c r="T441" s="727">
        <f>+IF(S441=0,0,S441/S406*100)</f>
        <v>5.5992182965585213</v>
      </c>
      <c r="U441" s="797">
        <f t="shared" si="427"/>
        <v>856.83654379199993</v>
      </c>
      <c r="V441" s="727">
        <f>+IF(U441=0,0,U441/U406*100)</f>
        <v>6.3069489798581264</v>
      </c>
      <c r="W441" s="797">
        <f t="shared" si="428"/>
        <v>1616.245271792</v>
      </c>
      <c r="X441" s="727">
        <f>+IF(W441=0,0,W441/W406*100)</f>
        <v>4.7212266452269755</v>
      </c>
      <c r="Y441" s="797">
        <f>SUM(Y442:Y444)</f>
        <v>87.701729999999998</v>
      </c>
      <c r="Z441" s="727">
        <f>+IF(Y441=0,0,Y441/Y406*100)</f>
        <v>1.082505187859937</v>
      </c>
      <c r="AA441" s="797">
        <f>SUM(AA442:AA444)</f>
        <v>228.4496</v>
      </c>
      <c r="AB441" s="727">
        <f>+IF(AA441=0,0,AA441/AA406*100)</f>
        <v>2.3660861107891695</v>
      </c>
      <c r="AC441" s="797">
        <f>SUM(AC442:AC444)</f>
        <v>273.30611299999998</v>
      </c>
      <c r="AD441" s="727">
        <f>+IF(AC441=0,0,AC441/AC406*100)</f>
        <v>2.5384798895409184</v>
      </c>
      <c r="AE441" s="797">
        <f t="shared" si="429"/>
        <v>589.45744300000001</v>
      </c>
      <c r="AF441" s="727">
        <f>+IF(AE441=0,0,AE441/AE406*100)</f>
        <v>2.0665725939828112</v>
      </c>
      <c r="AG441" s="797">
        <f>SUM(AG442:AG444)</f>
        <v>249.21321999999998</v>
      </c>
      <c r="AH441" s="727">
        <f>+IF(AG441=0,0,AG441/AG406*100)</f>
        <v>2.3869696426761293</v>
      </c>
      <c r="AI441" s="797">
        <f>SUM(AI442:AI444)</f>
        <v>243.07557200000002</v>
      </c>
      <c r="AJ441" s="727">
        <f>+IF(AI441=0,0,AI441/AI406*100)</f>
        <v>2.4728198739516354</v>
      </c>
      <c r="AK441" s="797">
        <f>SUM(AK442:AK444)</f>
        <v>347.03282200000001</v>
      </c>
      <c r="AL441" s="727">
        <f>+IF(AK441=0,0,AK441/AK406*100)</f>
        <v>3.7094936237268019</v>
      </c>
      <c r="AM441" s="797">
        <f t="shared" si="430"/>
        <v>839.32161399999995</v>
      </c>
      <c r="AN441" s="727">
        <f>+IF(AM441=0,0,AM441/AM406*100)</f>
        <v>2.8330838317735552</v>
      </c>
      <c r="AO441" s="797">
        <f t="shared" si="431"/>
        <v>1428.779057</v>
      </c>
      <c r="AP441" s="727">
        <f>+IF(AO441=0,0,AO441/AO406*100)</f>
        <v>2.4570933150545615</v>
      </c>
      <c r="AQ441" s="651"/>
      <c r="AR441" s="797">
        <f>SUM(AR442:AR444)</f>
        <v>4079.1801329999998</v>
      </c>
      <c r="AS441" s="727">
        <f>+IF(AR441=0,0,AR441/AR406*100)</f>
        <v>3.3914021035520139</v>
      </c>
      <c r="AT441" s="797">
        <f>SUM(AT442:AT444)</f>
        <v>377.618808</v>
      </c>
      <c r="AU441" s="727">
        <f>+IF(AT441=0,0,AT441/AT406*100)</f>
        <v>3.4696427452409009</v>
      </c>
      <c r="AV441" s="797">
        <f>SUM(AV442:AV444)</f>
        <v>295.52672000000001</v>
      </c>
      <c r="AW441" s="727">
        <f>+IF(AV441=0,0,AV441/AV406*100)</f>
        <v>2.5962872743166208</v>
      </c>
      <c r="AX441" s="797">
        <f>SUM(AX442:AX444)</f>
        <v>336.47601899999995</v>
      </c>
      <c r="AY441" s="727">
        <f>+IF(AX441=0,0,AX441/AX406*100)</f>
        <v>2.6854641967859609</v>
      </c>
      <c r="AZ441" s="785">
        <f t="shared" si="439"/>
        <v>1009.621547</v>
      </c>
      <c r="BA441" s="727">
        <f>+IF(AZ441=0,0,AZ441/AZ406*100)</f>
        <v>2.9015696625447629</v>
      </c>
      <c r="BB441" s="797">
        <f>SUM(BB442:BB444)</f>
        <v>283.09348599999998</v>
      </c>
      <c r="BC441" s="727">
        <f>+IF(BB441=0,0,BB441/BB406*100)</f>
        <v>2.5199563421680216</v>
      </c>
      <c r="BD441" s="797">
        <f>SUM(BD442:BD444)</f>
        <v>349.17935399999999</v>
      </c>
      <c r="BE441" s="727">
        <f>+IF(BD441=0,0,BD441/BD406*100)</f>
        <v>4.2717094953694019</v>
      </c>
      <c r="BF441" s="797">
        <f>SUM(BF442:BF444)</f>
        <v>325.28028099999995</v>
      </c>
      <c r="BG441" s="727">
        <f>+IF(BF441=0,0,BF441/BF406*100)</f>
        <v>3.6845629156383772</v>
      </c>
      <c r="BH441" s="785">
        <f t="shared" si="440"/>
        <v>957.55312099999992</v>
      </c>
      <c r="BI441" s="727">
        <f>+IF(BH441=0,0,BH441/BH406*100)</f>
        <v>3.3911909645260918</v>
      </c>
      <c r="BJ441" s="797">
        <f t="shared" si="432"/>
        <v>1967.1746679999999</v>
      </c>
      <c r="BK441" s="727">
        <f>+IF(BJ441=0,0,BJ441/BJ406*100)</f>
        <v>3.1209049743286528</v>
      </c>
      <c r="BL441" s="797">
        <f>SUM(BL442:BL444)</f>
        <v>289.84355099999999</v>
      </c>
      <c r="BM441" s="727">
        <f>+IF(BL441=0,0,BL441/BL406*100)</f>
        <v>3.8491998358465467</v>
      </c>
      <c r="BN441" s="797">
        <f>SUM(BN442:BN444)</f>
        <v>307.62477899999999</v>
      </c>
      <c r="BO441" s="727">
        <f>+IF(BN441=0,0,BN441/BN406*100)</f>
        <v>4.7428288971061541</v>
      </c>
      <c r="BP441" s="797">
        <f>SUM(BP442:BP444)</f>
        <v>351.46739200000002</v>
      </c>
      <c r="BQ441" s="727">
        <f>+IF(BP441=0,0,BP441/BP406*100)</f>
        <v>2.9961113568568063</v>
      </c>
      <c r="BR441" s="785">
        <f t="shared" si="441"/>
        <v>948.93572199999994</v>
      </c>
      <c r="BS441" s="727">
        <f>+IF(BR441=0,0,BR441/BR406*100)</f>
        <v>3.685637060326413</v>
      </c>
      <c r="BT441" s="797">
        <f>SUM(BT442:BT444)</f>
        <v>360.14757900000001</v>
      </c>
      <c r="BU441" s="727">
        <f>+IF(BT441=0,0,BT441/BT406*100)</f>
        <v>3.5164447368715832</v>
      </c>
      <c r="BV441" s="797">
        <f>SUM(BV442:BV444)</f>
        <v>351.74018799999999</v>
      </c>
      <c r="BW441" s="727">
        <f>+IF(BV441=0,0,BV441/BV406*100)</f>
        <v>3.2400176144632384</v>
      </c>
      <c r="BX441" s="797">
        <f>SUM(BX442:BX444)</f>
        <v>451.18197599999996</v>
      </c>
      <c r="BY441" s="727">
        <f>+IF(BX441=0,0,BX441/BX406*100)</f>
        <v>4.3370056864433986</v>
      </c>
      <c r="BZ441" s="785">
        <f t="shared" si="442"/>
        <v>1163.069743</v>
      </c>
      <c r="CA441" s="727">
        <f>+IF(BZ441=0,0,BZ441/BZ406*100)</f>
        <v>3.6921671187504566</v>
      </c>
      <c r="CB441" s="797">
        <f t="shared" si="433"/>
        <v>2112.0054650000002</v>
      </c>
      <c r="CC441" s="727">
        <f>+IF(CB441=0,0,CB441/CB406*100)</f>
        <v>3.6892302670178081</v>
      </c>
      <c r="CE441" s="727">
        <f t="shared" si="409"/>
        <v>4783.445274892696</v>
      </c>
      <c r="CF441" s="727">
        <f>+IF(CE441=0,0,CE441/CE406*100)</f>
        <v>2.5158192452644017</v>
      </c>
      <c r="CG441" s="797">
        <f>SUM(CG442:CG444)</f>
        <v>312.24559699999998</v>
      </c>
      <c r="CH441" s="727">
        <f>+IF(CG441=0,0,CG441/CG406*100)</f>
        <v>2.3581401131140529</v>
      </c>
      <c r="CI441" s="797">
        <f>SUM(CI442:CI444)</f>
        <v>372.435158</v>
      </c>
      <c r="CJ441" s="727">
        <f>+IF(CI441=0,0,CI441/CI406*100)</f>
        <v>2.8625175222731114</v>
      </c>
      <c r="CK441" s="797">
        <f>SUM(CK442:CK444)</f>
        <v>368.67664000000002</v>
      </c>
      <c r="CL441" s="727">
        <f>+IF(CK441=0,0,CK441/CK406*100)</f>
        <v>2.8194798874462212</v>
      </c>
      <c r="CM441" s="785">
        <f t="shared" si="443"/>
        <v>1053.357395</v>
      </c>
      <c r="CN441" s="727">
        <f>+IF(CM441=0,0,CM441/CM406*100)</f>
        <v>2.6783912749581162</v>
      </c>
      <c r="CO441" s="797">
        <f>SUM(CO442:CO444)</f>
        <v>426.79873199999997</v>
      </c>
      <c r="CP441" s="727">
        <f>+IF(CO441=0,0,CO441/CO406*100)</f>
        <v>3.2160720552806539</v>
      </c>
      <c r="CQ441" s="797">
        <f>SUM(CQ442:CQ444)</f>
        <v>464.08762400000001</v>
      </c>
      <c r="CR441" s="727">
        <f>+IF(CQ441=0,0,CQ441/CQ406*100)</f>
        <v>3.1935623388472494</v>
      </c>
      <c r="CS441" s="797">
        <f>SUM(CS442:CS444)</f>
        <v>392.54521899999997</v>
      </c>
      <c r="CT441" s="727">
        <f>+IF(CS441=0,0,CS441/CS406*100)</f>
        <v>2.6568167267474534</v>
      </c>
      <c r="CU441" s="785">
        <f t="shared" si="444"/>
        <v>1283.4315750000001</v>
      </c>
      <c r="CV441" s="727">
        <f>+IF(CU441=0,0,CU441/CU406*100)</f>
        <v>3.0143209236998354</v>
      </c>
      <c r="CW441" s="797">
        <f t="shared" si="434"/>
        <v>2336.7889700000001</v>
      </c>
      <c r="CX441" s="727">
        <f>+IF(CW441=0,0,CW441/CW406*100)</f>
        <v>2.8530205165898299</v>
      </c>
      <c r="CY441" s="797">
        <f>SUM(CY442:CY444)</f>
        <v>444.30877700000002</v>
      </c>
      <c r="CZ441" s="727">
        <f>+IF(CY441=0,0,CY441/CY406*100)</f>
        <v>2.8295076885385191</v>
      </c>
      <c r="DA441" s="797">
        <f>SUM(DA442:DA444)</f>
        <v>421.95218700000004</v>
      </c>
      <c r="DB441" s="727">
        <f>+IF(DA441=0,0,DA441/DA406*100)</f>
        <v>2.4119168832747726</v>
      </c>
      <c r="DC441" s="797">
        <f>SUM(DC442:DC444)</f>
        <v>468.36893500000002</v>
      </c>
      <c r="DD441" s="727">
        <f>+IF(DC441=0,0,DC441/DC406*100)</f>
        <v>2.7080614879712135</v>
      </c>
      <c r="DE441" s="785">
        <f t="shared" si="445"/>
        <v>1334.629899</v>
      </c>
      <c r="DF441" s="727">
        <f>+IF(DE441=0,0,DE441/DE406*100)</f>
        <v>2.6432229270018959</v>
      </c>
      <c r="DG441" s="797">
        <f>SUM(DG442:DG444)</f>
        <v>365.7764970223941</v>
      </c>
      <c r="DH441" s="727">
        <f>+IF(DG441=0,0,DG441/DG406*100)</f>
        <v>1.8379374676610785</v>
      </c>
      <c r="DI441" s="797">
        <f>SUM(DI442:DI444)</f>
        <v>370.2839680379131</v>
      </c>
      <c r="DJ441" s="727">
        <f>+IF(DI441=0,0,DI441/DI406*100)</f>
        <v>1.8418456904712566</v>
      </c>
      <c r="DK441" s="797">
        <f>SUM(DK442:DK444)</f>
        <v>375.96594083238801</v>
      </c>
      <c r="DL441" s="727">
        <f>+IF(DK441=0,0,DK441/DK406*100)</f>
        <v>2.1203928086178809</v>
      </c>
      <c r="DM441" s="785">
        <f t="shared" si="446"/>
        <v>1112.0264058926953</v>
      </c>
      <c r="DN441" s="727">
        <f>+IF(DM441=0,0,DM441/DM406*100)</f>
        <v>1.9260409100554936</v>
      </c>
      <c r="DO441" s="797">
        <f t="shared" si="435"/>
        <v>2446.6563048926955</v>
      </c>
      <c r="DP441" s="727">
        <f>+IF(DO441=0,0,DO441/DO406*100)</f>
        <v>2.2606310792699138</v>
      </c>
      <c r="DR441" s="797">
        <f t="shared" si="410"/>
        <v>6122.3626403233575</v>
      </c>
      <c r="DS441" s="727">
        <f>+IF(DR441=0,0,DR441/DR406*100)</f>
        <v>2.5570514013055026</v>
      </c>
      <c r="DT441" s="797">
        <f>SUM(DT442:DT444)</f>
        <v>465.78359461198158</v>
      </c>
      <c r="DU441" s="727">
        <f>+IF(DT441=0,0,DT441/DT406*100)</f>
        <v>2.396119150046943</v>
      </c>
      <c r="DV441" s="797">
        <f>SUM(DV442:DV444)</f>
        <v>465.70217841275826</v>
      </c>
      <c r="DW441" s="727">
        <f>+IF(DV441=0,0,DV441/DV406*100)</f>
        <v>2.3964506358062327</v>
      </c>
      <c r="DX441" s="797">
        <f>SUM(DX442:DX444)</f>
        <v>485.90197598986362</v>
      </c>
      <c r="DY441" s="727">
        <f>+IF(DX441=0,0,DX441/DX406*100)</f>
        <v>2.4910170129476268</v>
      </c>
      <c r="DZ441" s="785">
        <f t="shared" si="447"/>
        <v>1417.3877490146035</v>
      </c>
      <c r="EA441" s="727">
        <f>+IF(DZ441=0,0,DZ441/DZ406*100)</f>
        <v>2.4279381153358548</v>
      </c>
      <c r="EB441" s="797">
        <f>SUM(EB442:EB444)</f>
        <v>485.03361854341802</v>
      </c>
      <c r="EC441" s="727">
        <f>+IF(EB441=0,0,EB441/EB406*100)</f>
        <v>2.4945714060255355</v>
      </c>
      <c r="ED441" s="797">
        <f>SUM(ED442:ED444)</f>
        <v>483.43256798997521</v>
      </c>
      <c r="EE441" s="727">
        <f>+IF(ED441=0,0,ED441/ED406*100)</f>
        <v>2.5017361406313627</v>
      </c>
      <c r="EF441" s="797">
        <f>SUM(EF442:EF444)</f>
        <v>506.9170028714974</v>
      </c>
      <c r="EG441" s="727">
        <f>+IF(EF441=0,0,EF441/EF406*100)</f>
        <v>2.602863613671671</v>
      </c>
      <c r="EH441" s="785">
        <f t="shared" si="448"/>
        <v>1475.3831894048908</v>
      </c>
      <c r="EI441" s="727">
        <f>+IF(EH441=0,0,EH441/EH406*100)</f>
        <v>2.5331595190667544</v>
      </c>
      <c r="EJ441" s="797">
        <f t="shared" si="436"/>
        <v>2892.7709384194941</v>
      </c>
      <c r="EK441" s="727">
        <f>+IF(EJ441=0,0,EJ441/EJ406*100)</f>
        <v>2.4804877157115697</v>
      </c>
      <c r="EL441" s="797">
        <f>SUM(EL442:EL444)</f>
        <v>516.83972987154891</v>
      </c>
      <c r="EM441" s="727">
        <f>+IF(EL441=0,0,EL441/EL406*100)</f>
        <v>2.4946714274134054</v>
      </c>
      <c r="EN441" s="797">
        <f>SUM(EN442:EN444)</f>
        <v>513.93548604995385</v>
      </c>
      <c r="EO441" s="727">
        <f>+IF(EN441=0,0,EN441/EN406*100)</f>
        <v>2.5074737497036317</v>
      </c>
      <c r="EP441" s="797">
        <f>SUM(EP442:EP444)</f>
        <v>548.49943283415098</v>
      </c>
      <c r="EQ441" s="727">
        <f>+IF(EP441=0,0,EP441/EP406*100)</f>
        <v>2.6660692298785822</v>
      </c>
      <c r="ER441" s="785">
        <f t="shared" si="449"/>
        <v>1579.2746487556537</v>
      </c>
      <c r="ES441" s="727">
        <f>+IF(ER441=0,0,ER441/ER406*100)</f>
        <v>2.5559886781766732</v>
      </c>
      <c r="ET441" s="797">
        <f>SUM(ET442:ET444)</f>
        <v>548.89898852289298</v>
      </c>
      <c r="EU441" s="727">
        <f>+IF(ET441=0,0,ET441/ET406*100)</f>
        <v>2.6813947947194432</v>
      </c>
      <c r="EV441" s="797">
        <f>SUM(EV442:EV444)</f>
        <v>548.62378139869827</v>
      </c>
      <c r="EW441" s="727">
        <f>+IF(EV441=0,0,EV441/EV406*100)</f>
        <v>2.7276883119076305</v>
      </c>
      <c r="EX441" s="797">
        <f>SUM(EX442:EX444)</f>
        <v>552.79428322661863</v>
      </c>
      <c r="EY441" s="727">
        <f>+IF(EX441=0,0,EX441/EX406*100)</f>
        <v>2.7046731906857699</v>
      </c>
      <c r="EZ441" s="785">
        <f t="shared" si="450"/>
        <v>1650.3170531482097</v>
      </c>
      <c r="FA441" s="727">
        <f>+IF(EZ441=0,0,EZ441/EZ406*100)</f>
        <v>2.7044500333435204</v>
      </c>
      <c r="FB441" s="797">
        <f t="shared" si="437"/>
        <v>3229.5917019038634</v>
      </c>
      <c r="FC441" s="727">
        <f>+IF(FB441=0,0,FB441/FB406*100)</f>
        <v>2.6297569897807076</v>
      </c>
      <c r="FD441" s="797">
        <f>SUM(FD442:FD444)</f>
        <v>6126.2613751587032</v>
      </c>
      <c r="FE441" s="727">
        <f>+IF(FD441=0,0,FD441/FD406*100)</f>
        <v>3.0727700741150712</v>
      </c>
      <c r="FF441" s="797">
        <f>SUM(FF442:FF444)</f>
        <v>6321.5566562603199</v>
      </c>
      <c r="FG441" s="727">
        <f>+IF(FF441=0,0,FF441/FF406*100)</f>
        <v>3.2209997407836437</v>
      </c>
      <c r="FH441" s="797">
        <f>SUM(FH442:FH444)</f>
        <v>6118.5321035250981</v>
      </c>
      <c r="FI441" s="727">
        <f>+IF(FH441=0,0,FH441/FH406*100)</f>
        <v>3.6637115004183887</v>
      </c>
      <c r="FJ441" s="797">
        <f>SUM(FJ442:FJ444)</f>
        <v>6722.3752984302973</v>
      </c>
      <c r="FK441" s="727">
        <f>+IF(FJ441=0,0,FJ441/FJ406*100)</f>
        <v>2.8172777518258796</v>
      </c>
    </row>
    <row r="442" spans="2:167" s="648" customFormat="1" ht="13.5" customHeight="1">
      <c r="B442" s="771"/>
      <c r="C442" s="771"/>
      <c r="D442" s="731" t="s">
        <v>4856</v>
      </c>
      <c r="E442" s="772">
        <f t="shared" si="408"/>
        <v>1495.2360615712003</v>
      </c>
      <c r="F442" s="737">
        <f>+IF(E442=0,0,E442/E406*100)</f>
        <v>1.6185230897737954</v>
      </c>
      <c r="G442" s="772">
        <v>152.44513900000001</v>
      </c>
      <c r="H442" s="737">
        <f>+IF(G442=0,0,G442/G406*100)</f>
        <v>2.6808349127169695</v>
      </c>
      <c r="I442" s="772">
        <v>75.093395999999998</v>
      </c>
      <c r="J442" s="737">
        <f>+IF(I442=0,0,I442/I406*100)</f>
        <v>1.0939194906499969</v>
      </c>
      <c r="K442" s="772">
        <v>103.045097</v>
      </c>
      <c r="L442" s="737">
        <f>+IF(K442=0,0,K442/K406*100)</f>
        <v>1.2726495706837457</v>
      </c>
      <c r="M442" s="772">
        <f t="shared" si="438"/>
        <v>330.58363200000002</v>
      </c>
      <c r="N442" s="737">
        <f>+IF(M442=0,0,M442/M406*100)</f>
        <v>1.6010448755246633</v>
      </c>
      <c r="O442" s="772">
        <v>122.6319645712</v>
      </c>
      <c r="P442" s="737">
        <f>+IF(O442=0,0,O442/O406*100)</f>
        <v>6.1713742391198085</v>
      </c>
      <c r="Q442" s="772">
        <v>97.469651999999996</v>
      </c>
      <c r="R442" s="737">
        <f>+IF(Q442=0,0,Q442/Q406*100)</f>
        <v>2.1934014701016755</v>
      </c>
      <c r="S442" s="772">
        <v>125.797269</v>
      </c>
      <c r="T442" s="737">
        <f>+IF(S442=0,0,S442/S406*100)</f>
        <v>1.7582420701852908</v>
      </c>
      <c r="U442" s="772">
        <f t="shared" si="427"/>
        <v>345.89888557120003</v>
      </c>
      <c r="V442" s="737">
        <f>+IF(U442=0,0,U442/U406*100)</f>
        <v>2.54607093884283</v>
      </c>
      <c r="W442" s="772">
        <f t="shared" si="428"/>
        <v>676.48251757120011</v>
      </c>
      <c r="X442" s="737">
        <f>+IF(W442=0,0,W442/W406*100)</f>
        <v>1.9760783482114956</v>
      </c>
      <c r="Y442" s="772">
        <v>123.01664400000001</v>
      </c>
      <c r="Z442" s="737">
        <f>+IF(Y442=0,0,Y442/Y406*100)</f>
        <v>1.5183982724527672</v>
      </c>
      <c r="AA442" s="772">
        <v>140.382023</v>
      </c>
      <c r="AB442" s="737">
        <f>+IF(AA442=0,0,AA442/AA406*100)</f>
        <v>1.4539572615788592</v>
      </c>
      <c r="AC442" s="772">
        <v>140.12750600000001</v>
      </c>
      <c r="AD442" s="737">
        <f>+IF(AC442=0,0,AC442/AC406*100)</f>
        <v>1.3015107933298382</v>
      </c>
      <c r="AE442" s="772">
        <f t="shared" si="429"/>
        <v>403.52617300000009</v>
      </c>
      <c r="AF442" s="737">
        <f>+IF(AE442=0,0,AE442/AE406*100)</f>
        <v>1.4147181276266738</v>
      </c>
      <c r="AG442" s="772">
        <v>200.91814599999998</v>
      </c>
      <c r="AH442" s="737">
        <f>+IF(AG442=0,0,AG442/AG406*100)</f>
        <v>1.9243983732675589</v>
      </c>
      <c r="AI442" s="772">
        <v>128.66367500000001</v>
      </c>
      <c r="AJ442" s="737">
        <f>+IF(AI442=0,0,AI442/AI406*100)</f>
        <v>1.308901959904281</v>
      </c>
      <c r="AK442" s="772">
        <v>85.64555</v>
      </c>
      <c r="AL442" s="737">
        <f>+IF(AK442=0,0,AK442/AK406*100)</f>
        <v>0.91548003959572144</v>
      </c>
      <c r="AM442" s="772">
        <f t="shared" si="430"/>
        <v>415.22737100000001</v>
      </c>
      <c r="AN442" s="737">
        <f>+IF(AM442=0,0,AM442/AM406*100)</f>
        <v>1.4015770971077837</v>
      </c>
      <c r="AO442" s="772">
        <f t="shared" si="431"/>
        <v>818.75354400000015</v>
      </c>
      <c r="AP442" s="737">
        <f>+IF(AO442=0,0,AO442/AO406*100)</f>
        <v>1.4080230598170302</v>
      </c>
      <c r="AQ442" s="651"/>
      <c r="AR442" s="772">
        <v>1982.809802</v>
      </c>
      <c r="AS442" s="737">
        <f>+IF(AR442=0,0,AR442/AR406*100)</f>
        <v>1.648494333223002</v>
      </c>
      <c r="AT442" s="772">
        <v>187.52652399999999</v>
      </c>
      <c r="AU442" s="737">
        <f>+IF(AT442=0,0,AT442/AT406*100)</f>
        <v>1.7230339955335159</v>
      </c>
      <c r="AV442" s="772">
        <v>191.884309</v>
      </c>
      <c r="AW442" s="737">
        <f>+IF(AV442=0,0,AV442/AV406*100)</f>
        <v>1.6857588701209087</v>
      </c>
      <c r="AX442" s="772">
        <v>167.68220199999999</v>
      </c>
      <c r="AY442" s="737">
        <f>+IF(AX442=0,0,AX442/AX406*100)</f>
        <v>1.3382961176476333</v>
      </c>
      <c r="AZ442" s="772">
        <f t="shared" si="439"/>
        <v>547.09303499999999</v>
      </c>
      <c r="BA442" s="737">
        <f>+IF(AZ442=0,0,AZ442/AZ406*100)</f>
        <v>1.5723005889310127</v>
      </c>
      <c r="BB442" s="772">
        <v>143.19689099999999</v>
      </c>
      <c r="BC442" s="737">
        <f>+IF(BB442=0,0,BB442/BB406*100)</f>
        <v>1.2746669616205613</v>
      </c>
      <c r="BD442" s="772">
        <v>171.369393</v>
      </c>
      <c r="BE442" s="737">
        <f>+IF(BD442=0,0,BD442/BD406*100)</f>
        <v>2.0964591832476751</v>
      </c>
      <c r="BF442" s="772">
        <v>197.25725499999999</v>
      </c>
      <c r="BG442" s="737">
        <f>+IF(BF442=0,0,BF442/BF406*100)</f>
        <v>2.2344015578787051</v>
      </c>
      <c r="BH442" s="772">
        <f t="shared" si="440"/>
        <v>511.82353899999998</v>
      </c>
      <c r="BI442" s="737">
        <f>+IF(BH442=0,0,BH442/BH406*100)</f>
        <v>1.8126319290526001</v>
      </c>
      <c r="BJ442" s="772">
        <f t="shared" si="432"/>
        <v>1058.9165739999999</v>
      </c>
      <c r="BK442" s="737">
        <f>+IF(BJ442=0,0,BJ442/BJ406*100)</f>
        <v>1.6799616510696418</v>
      </c>
      <c r="BL442" s="772">
        <v>137.08200699999998</v>
      </c>
      <c r="BM442" s="737">
        <f>+IF(BL442=0,0,BL442/BL406*100)</f>
        <v>1.8204856965815845</v>
      </c>
      <c r="BN442" s="772">
        <v>150.017831</v>
      </c>
      <c r="BO442" s="737">
        <f>+IF(BN442=0,0,BN442/BN406*100)</f>
        <v>2.3129115484809093</v>
      </c>
      <c r="BP442" s="772">
        <v>163.57676500000002</v>
      </c>
      <c r="BQ442" s="737">
        <f>+IF(BP442=0,0,BP442/BP406*100)</f>
        <v>1.3944229663683765</v>
      </c>
      <c r="BR442" s="772">
        <f t="shared" si="441"/>
        <v>450.676603</v>
      </c>
      <c r="BS442" s="737">
        <f>+IF(BR442=0,0,BR442/BR406*100)</f>
        <v>1.7504140182835422</v>
      </c>
      <c r="BT442" s="772">
        <v>193.73678899999999</v>
      </c>
      <c r="BU442" s="737">
        <f>+IF(BT442=0,0,BT442/BT406*100)</f>
        <v>1.8916265212973995</v>
      </c>
      <c r="BV442" s="772">
        <v>146.17309500000002</v>
      </c>
      <c r="BW442" s="737">
        <f>+IF(BV442=0,0,BV442/BV406*100)</f>
        <v>1.3464580355560862</v>
      </c>
      <c r="BX442" s="772">
        <v>133.30674099999999</v>
      </c>
      <c r="BY442" s="737">
        <f>+IF(BX442=0,0,BX442/BX406*100)</f>
        <v>1.2814166445297834</v>
      </c>
      <c r="BZ442" s="772">
        <f t="shared" si="442"/>
        <v>473.21662500000002</v>
      </c>
      <c r="CA442" s="737">
        <f>+IF(BZ442=0,0,BZ442/BZ406*100)</f>
        <v>1.5022270791469341</v>
      </c>
      <c r="CB442" s="772">
        <f t="shared" si="433"/>
        <v>923.89322800000002</v>
      </c>
      <c r="CC442" s="737">
        <f>+IF(CB442=0,0,CB442/CB406*100)</f>
        <v>1.6138475570802489</v>
      </c>
      <c r="CE442" s="772">
        <f t="shared" si="409"/>
        <v>2233.9893028256033</v>
      </c>
      <c r="CF442" s="737">
        <f>+IF(CE442=0,0,CE442/CE406*100)</f>
        <v>1.1749508897411884</v>
      </c>
      <c r="CG442" s="772">
        <v>162.66422</v>
      </c>
      <c r="CH442" s="737">
        <f>+IF(CG442=0,0,CG442/CG406*100)</f>
        <v>1.2284721572884474</v>
      </c>
      <c r="CI442" s="772">
        <v>185.34882399999998</v>
      </c>
      <c r="CJ442" s="737">
        <f>+IF(CI442=0,0,CI442/CI406*100)</f>
        <v>1.4245815547648029</v>
      </c>
      <c r="CK442" s="772">
        <v>160.05922699999999</v>
      </c>
      <c r="CL442" s="737">
        <f>+IF(CK442=0,0,CK442/CK406*100)</f>
        <v>1.2240639149979482</v>
      </c>
      <c r="CM442" s="772">
        <f t="shared" si="443"/>
        <v>508.072271</v>
      </c>
      <c r="CN442" s="737">
        <f>+IF(CM442=0,0,CM442/CM406*100)</f>
        <v>1.2918847336658756</v>
      </c>
      <c r="CO442" s="772">
        <v>186.47217599999999</v>
      </c>
      <c r="CP442" s="737">
        <f>+IF(CO442=0,0,CO442/CO406*100)</f>
        <v>1.4051305905027287</v>
      </c>
      <c r="CQ442" s="772">
        <v>241.84452499999998</v>
      </c>
      <c r="CR442" s="737">
        <f>+IF(CQ442=0,0,CQ442/CQ406*100)</f>
        <v>1.6642235796755525</v>
      </c>
      <c r="CS442" s="772">
        <v>201.93392899999998</v>
      </c>
      <c r="CT442" s="737">
        <f>+IF(CS442=0,0,CS442/CS406*100)</f>
        <v>1.3667251931682107</v>
      </c>
      <c r="CU442" s="772">
        <f t="shared" si="444"/>
        <v>630.25063</v>
      </c>
      <c r="CV442" s="737">
        <f>+IF(CU442=0,0,CU442/CU406*100)</f>
        <v>1.4802329147808315</v>
      </c>
      <c r="CW442" s="772">
        <f t="shared" si="434"/>
        <v>1138.322901</v>
      </c>
      <c r="CX442" s="737">
        <f>+IF(CW442=0,0,CW442/CW406*100)</f>
        <v>1.3897954127441186</v>
      </c>
      <c r="CY442" s="772">
        <v>205.26366100000001</v>
      </c>
      <c r="CZ442" s="737">
        <f>+IF(CY442=0,0,CY442/CY406*100)</f>
        <v>1.307188012126675</v>
      </c>
      <c r="DA442" s="772">
        <v>213.31885199999999</v>
      </c>
      <c r="DB442" s="737">
        <f>+IF(DA442=0,0,DA442/DA406*100)</f>
        <v>1.2193498612192106</v>
      </c>
      <c r="DC442" s="772">
        <v>208.30963500000001</v>
      </c>
      <c r="DD442" s="737">
        <f>+IF(DC442=0,0,DC442/DC406*100)</f>
        <v>1.2044250973153043</v>
      </c>
      <c r="DE442" s="772">
        <f t="shared" si="445"/>
        <v>626.89214800000002</v>
      </c>
      <c r="DF442" s="737">
        <f>+IF(DE442=0,0,DE442/DE406*100)</f>
        <v>1.2415544561024896</v>
      </c>
      <c r="DG442" s="772">
        <v>155.42703682008158</v>
      </c>
      <c r="DH442" s="737">
        <f>+IF(DG442=0,0,DG442/DG406*100)</f>
        <v>0.78098285916297272</v>
      </c>
      <c r="DI442" s="772">
        <v>157.56764681914893</v>
      </c>
      <c r="DJ442" s="737">
        <f>+IF(DI442=0,0,DI442/DI406*100)</f>
        <v>0.78376412781077132</v>
      </c>
      <c r="DK442" s="772">
        <v>155.77957018637292</v>
      </c>
      <c r="DL442" s="737">
        <f>+IF(DK442=0,0,DK442/DK406*100)</f>
        <v>0.87857394640976028</v>
      </c>
      <c r="DM442" s="772">
        <f t="shared" si="446"/>
        <v>468.77425382560341</v>
      </c>
      <c r="DN442" s="737">
        <f>+IF(DM442=0,0,DM442/DM406*100)</f>
        <v>0.81192171846319749</v>
      </c>
      <c r="DO442" s="772">
        <f t="shared" si="435"/>
        <v>1095.6664018256033</v>
      </c>
      <c r="DP442" s="737">
        <f>+IF(DO442=0,0,DO442/DO406*100)</f>
        <v>1.0123602222043311</v>
      </c>
      <c r="DR442" s="772">
        <f t="shared" si="410"/>
        <v>2301.8991741299933</v>
      </c>
      <c r="DS442" s="737">
        <f>+IF(DR442=0,0,DR442/DR406*100)</f>
        <v>0.96140572760358423</v>
      </c>
      <c r="DT442" s="772">
        <v>172.46667406007097</v>
      </c>
      <c r="DU442" s="737">
        <f>+IF(DT442=0,0,DT442/DT406*100)</f>
        <v>0.88721609185161754</v>
      </c>
      <c r="DV442" s="772">
        <v>172.466130778219</v>
      </c>
      <c r="DW442" s="737">
        <f>+IF(DV442=0,0,DV442/DV406*100)</f>
        <v>0.88749116477652468</v>
      </c>
      <c r="DX442" s="772">
        <v>191.53033773757568</v>
      </c>
      <c r="DY442" s="737">
        <f>+IF(DX442=0,0,DX442/DX406*100)</f>
        <v>0.98189625351484222</v>
      </c>
      <c r="DZ442" s="772">
        <f t="shared" si="447"/>
        <v>536.46314257586562</v>
      </c>
      <c r="EA442" s="737">
        <f>+IF(DZ442=0,0,DZ442/DZ406*100)</f>
        <v>0.91894353696673392</v>
      </c>
      <c r="EB442" s="772">
        <v>191.52402539944586</v>
      </c>
      <c r="EC442" s="737">
        <f>+IF(EB442=0,0,EB442/EB406*100)</f>
        <v>0.98502524167940375</v>
      </c>
      <c r="ED442" s="772">
        <v>191.51218876322991</v>
      </c>
      <c r="EE442" s="737">
        <f>+IF(ED442=0,0,ED442/ED406*100)</f>
        <v>0.99106472282670688</v>
      </c>
      <c r="EF442" s="772">
        <v>194.63829512840167</v>
      </c>
      <c r="EG442" s="737">
        <f>+IF(EF442=0,0,EF442/EF406*100)</f>
        <v>0.99940805565212276</v>
      </c>
      <c r="EH442" s="772">
        <f t="shared" si="448"/>
        <v>577.67450929107747</v>
      </c>
      <c r="EI442" s="737">
        <f>+IF(EH442=0,0,EH442/EH406*100)</f>
        <v>0.99183838655716361</v>
      </c>
      <c r="EJ442" s="772">
        <f t="shared" si="436"/>
        <v>1114.1376518669431</v>
      </c>
      <c r="EK442" s="737">
        <f>+IF(EJ442=0,0,EJ442/EJ406*100)</f>
        <v>0.95534863212419441</v>
      </c>
      <c r="EL442" s="772">
        <v>197.32229063541072</v>
      </c>
      <c r="EM442" s="737">
        <f>+IF(EL442=0,0,EL442/EL406*100)</f>
        <v>0.95243119286178668</v>
      </c>
      <c r="EN442" s="772">
        <v>197.32734420507256</v>
      </c>
      <c r="EO442" s="737">
        <f>+IF(EN442=0,0,EN442/EN406*100)</f>
        <v>0.9627533982832609</v>
      </c>
      <c r="EP442" s="772">
        <v>198.01007950766544</v>
      </c>
      <c r="EQ442" s="737">
        <f>+IF(EP442=0,0,EP442/EP406*100)</f>
        <v>0.96245966464074983</v>
      </c>
      <c r="ER442" s="772">
        <f t="shared" si="449"/>
        <v>592.65971434814867</v>
      </c>
      <c r="ES442" s="737">
        <f>+IF(ER442=0,0,ER442/ER406*100)</f>
        <v>0.95919447645085643</v>
      </c>
      <c r="ET442" s="772">
        <v>198.22440743217669</v>
      </c>
      <c r="EU442" s="737">
        <f>+IF(ET442=0,0,ET442/ET406*100)</f>
        <v>0.96833462146709104</v>
      </c>
      <c r="EV442" s="772">
        <v>198.46487556877375</v>
      </c>
      <c r="EW442" s="737">
        <f>+IF(EV442=0,0,EV442/EV406*100)</f>
        <v>0.9867423538093657</v>
      </c>
      <c r="EX442" s="772">
        <v>198.41252491395119</v>
      </c>
      <c r="EY442" s="737">
        <f>+IF(EX442=0,0,EX442/EX406*100)</f>
        <v>0.97077891923683235</v>
      </c>
      <c r="EZ442" s="772">
        <f t="shared" si="450"/>
        <v>595.10180791490166</v>
      </c>
      <c r="FA442" s="737">
        <f>+IF(EZ442=0,0,EZ442/EZ406*100)</f>
        <v>0.9752205500076766</v>
      </c>
      <c r="FB442" s="772">
        <f t="shared" si="437"/>
        <v>1187.7615222630502</v>
      </c>
      <c r="FC442" s="737">
        <f>+IF(FB442=0,0,FB442/FB406*100)</f>
        <v>0.96715760184870847</v>
      </c>
      <c r="FD442" s="772">
        <v>2478.5269789459903</v>
      </c>
      <c r="FE442" s="737">
        <f>+IF(FD442=0,0,FD442/FD406*100)</f>
        <v>1.243163336072121</v>
      </c>
      <c r="FF442" s="772">
        <v>2648.7034946153312</v>
      </c>
      <c r="FG442" s="737">
        <f>+IF(FF442=0,0,FF442/FF406*100)</f>
        <v>1.3495842453804292</v>
      </c>
      <c r="FH442" s="772">
        <v>2822.386815831846</v>
      </c>
      <c r="FI442" s="737">
        <f>+IF(FH442=0,0,FH442/FH406*100)</f>
        <v>1.6900150004663543</v>
      </c>
      <c r="FJ442" s="772">
        <v>2780.516286603337</v>
      </c>
      <c r="FK442" s="737">
        <f>+IF(FJ442=0,0,FJ442/FJ406*100)</f>
        <v>1.1652855315391637</v>
      </c>
    </row>
    <row r="443" spans="2:167" s="648" customFormat="1" ht="13.5" customHeight="1">
      <c r="B443" s="771"/>
      <c r="C443" s="771"/>
      <c r="D443" s="806" t="s">
        <v>4857</v>
      </c>
      <c r="E443" s="807">
        <f t="shared" si="408"/>
        <v>1549.7882672208002</v>
      </c>
      <c r="F443" s="808">
        <f>+IF(E443=0,0,E443/E406*100)</f>
        <v>1.6775733004470093</v>
      </c>
      <c r="G443" s="807">
        <v>104.998665</v>
      </c>
      <c r="H443" s="808">
        <f>+IF(G443=0,0,G443/G406*100)</f>
        <v>1.8464615452295485</v>
      </c>
      <c r="I443" s="807">
        <v>99.916066999999998</v>
      </c>
      <c r="J443" s="808">
        <f>+IF(I443=0,0,I443/I406*100)</f>
        <v>1.4555225751195349</v>
      </c>
      <c r="K443" s="807">
        <v>223.91036400000002</v>
      </c>
      <c r="L443" s="808">
        <f>+IF(K443=0,0,K443/K406*100)</f>
        <v>2.7653856118573139</v>
      </c>
      <c r="M443" s="807">
        <f t="shared" si="438"/>
        <v>428.82509600000003</v>
      </c>
      <c r="N443" s="808">
        <f>+IF(M443=0,0,M443/M406*100)</f>
        <v>2.0768367093479441</v>
      </c>
      <c r="O443" s="807">
        <v>133.43581222080002</v>
      </c>
      <c r="P443" s="808">
        <f>+IF(O443=0,0,O443/O406*100)</f>
        <v>6.7150708789090654</v>
      </c>
      <c r="Q443" s="807">
        <v>102.69081300000001</v>
      </c>
      <c r="R443" s="808">
        <f>+IF(Q443=0,0,Q443/Q406*100)</f>
        <v>2.3108955000694604</v>
      </c>
      <c r="S443" s="807">
        <v>274.81103300000001</v>
      </c>
      <c r="T443" s="808">
        <f>+IF(S443=0,0,S443/S406*100)</f>
        <v>3.8409762263732308</v>
      </c>
      <c r="U443" s="807">
        <f t="shared" si="427"/>
        <v>510.93765822080002</v>
      </c>
      <c r="V443" s="808">
        <f>+IF(U443=0,0,U443/U406*100)</f>
        <v>3.7608780410152978</v>
      </c>
      <c r="W443" s="807">
        <f t="shared" si="428"/>
        <v>939.76275422080005</v>
      </c>
      <c r="X443" s="808">
        <f>+IF(W443=0,0,W443/W406*100)</f>
        <v>2.7451482970154801</v>
      </c>
      <c r="Y443" s="807">
        <v>-35.314914000000009</v>
      </c>
      <c r="Z443" s="808">
        <f>+IF(Y443=0,0,Y443/Y406*100)</f>
        <v>-0.43589308459282994</v>
      </c>
      <c r="AA443" s="807">
        <v>88.067577</v>
      </c>
      <c r="AB443" s="808">
        <f>+IF(AA443=0,0,AA443/AA406*100)</f>
        <v>0.91212884921031034</v>
      </c>
      <c r="AC443" s="807">
        <v>133.178607</v>
      </c>
      <c r="AD443" s="808">
        <f>+IF(AC443=0,0,AC443/AC406*100)</f>
        <v>1.2369690962110804</v>
      </c>
      <c r="AE443" s="807">
        <f t="shared" si="429"/>
        <v>185.93126999999998</v>
      </c>
      <c r="AF443" s="808">
        <f>+IF(AE443=0,0,AE443/AE406*100)</f>
        <v>0.65185446635613764</v>
      </c>
      <c r="AG443" s="807">
        <v>48.295074000000007</v>
      </c>
      <c r="AH443" s="808">
        <f>+IF(AG443=0,0,AG443/AG406*100)</f>
        <v>0.46257126940857002</v>
      </c>
      <c r="AI443" s="807">
        <v>114.411897</v>
      </c>
      <c r="AJ443" s="808">
        <f>+IF(AI443=0,0,AI443/AI406*100)</f>
        <v>1.1639179140473541</v>
      </c>
      <c r="AK443" s="807">
        <v>261.387272</v>
      </c>
      <c r="AL443" s="808">
        <f>+IF(AK443=0,0,AK443/AK406*100)</f>
        <v>2.79401358413108</v>
      </c>
      <c r="AM443" s="807">
        <f t="shared" si="430"/>
        <v>424.09424300000001</v>
      </c>
      <c r="AN443" s="808">
        <f>+IF(AM443=0,0,AM443/AM406*100)</f>
        <v>1.4315067346657719</v>
      </c>
      <c r="AO443" s="807">
        <f t="shared" si="431"/>
        <v>610.02551300000005</v>
      </c>
      <c r="AP443" s="808">
        <f>+IF(AO443=0,0,AO443/AO406*100)</f>
        <v>1.0490702552375315</v>
      </c>
      <c r="AQ443" s="651"/>
      <c r="AR443" s="807">
        <v>2096.3703310000001</v>
      </c>
      <c r="AS443" s="808">
        <f>+IF(AR443=0,0,AR443/AR406*100)</f>
        <v>1.7429077703290119</v>
      </c>
      <c r="AT443" s="807">
        <v>190.09228400000001</v>
      </c>
      <c r="AU443" s="808">
        <f>+IF(AT443=0,0,AT443/AT406*100)</f>
        <v>1.7466087497073846</v>
      </c>
      <c r="AV443" s="807">
        <v>103.64241100000001</v>
      </c>
      <c r="AW443" s="808">
        <f>+IF(AV443=0,0,AV443/AV406*100)</f>
        <v>0.91052840419571179</v>
      </c>
      <c r="AX443" s="807">
        <v>168.79381699999999</v>
      </c>
      <c r="AY443" s="808">
        <f>+IF(AX443=0,0,AX443/AX406*100)</f>
        <v>1.347168079138328</v>
      </c>
      <c r="AZ443" s="807">
        <f t="shared" si="439"/>
        <v>462.52851199999998</v>
      </c>
      <c r="BA443" s="808">
        <f>+IF(AZ443=0,0,AZ443/AZ406*100)</f>
        <v>1.32926907361375</v>
      </c>
      <c r="BB443" s="807">
        <v>139.89659499999999</v>
      </c>
      <c r="BC443" s="808">
        <f>+IF(BB443=0,0,BB443/BB406*100)</f>
        <v>1.2452893805474603</v>
      </c>
      <c r="BD443" s="807">
        <v>177.80996099999999</v>
      </c>
      <c r="BE443" s="808">
        <f>+IF(BD443=0,0,BD443/BD406*100)</f>
        <v>2.1752503121217277</v>
      </c>
      <c r="BF443" s="807">
        <v>128.02302599999999</v>
      </c>
      <c r="BG443" s="808">
        <f>+IF(BF443=0,0,BF443/BF406*100)</f>
        <v>1.4501613577596726</v>
      </c>
      <c r="BH443" s="807">
        <f t="shared" si="440"/>
        <v>445.72958199999994</v>
      </c>
      <c r="BI443" s="808">
        <f>+IF(BH443=0,0,BH443/BH406*100)</f>
        <v>1.5785590354734917</v>
      </c>
      <c r="BJ443" s="807">
        <f t="shared" si="432"/>
        <v>908.25809399999991</v>
      </c>
      <c r="BK443" s="808">
        <f>+IF(BJ443=0,0,BJ443/BJ406*100)</f>
        <v>1.4409433232590108</v>
      </c>
      <c r="BL443" s="807">
        <v>152.76154400000001</v>
      </c>
      <c r="BM443" s="808">
        <f>+IF(BL443=0,0,BL443/BL406*100)</f>
        <v>2.0287141392649621</v>
      </c>
      <c r="BN443" s="807">
        <v>157.60694799999999</v>
      </c>
      <c r="BO443" s="808">
        <f>+IF(BN443=0,0,BN443/BN406*100)</f>
        <v>2.4299173486252452</v>
      </c>
      <c r="BP443" s="807">
        <v>187.89062700000002</v>
      </c>
      <c r="BQ443" s="808">
        <f>+IF(BP443=0,0,BP443/BP406*100)</f>
        <v>1.6016883904884303</v>
      </c>
      <c r="BR443" s="807">
        <f t="shared" si="441"/>
        <v>498.25911900000006</v>
      </c>
      <c r="BS443" s="808">
        <f>+IF(BR443=0,0,BR443/BR406*100)</f>
        <v>1.9352230420428718</v>
      </c>
      <c r="BT443" s="807">
        <v>166.41079000000002</v>
      </c>
      <c r="BU443" s="808">
        <f>+IF(BT443=0,0,BT443/BT406*100)</f>
        <v>1.6248182155741837</v>
      </c>
      <c r="BV443" s="807">
        <v>205.567093</v>
      </c>
      <c r="BW443" s="808">
        <f>+IF(BV443=0,0,BV443/BV406*100)</f>
        <v>1.8935595789071531</v>
      </c>
      <c r="BX443" s="807">
        <v>317.87523499999998</v>
      </c>
      <c r="BY443" s="808">
        <f>+IF(BX443=0,0,BX443/BX406*100)</f>
        <v>3.0555890419136147</v>
      </c>
      <c r="BZ443" s="807">
        <f t="shared" si="442"/>
        <v>689.85311799999999</v>
      </c>
      <c r="CA443" s="808">
        <f>+IF(BZ443=0,0,BZ443/BZ406*100)</f>
        <v>2.1899400396035227</v>
      </c>
      <c r="CB443" s="807">
        <f t="shared" si="433"/>
        <v>1188.1122370000001</v>
      </c>
      <c r="CC443" s="808">
        <f>+IF(CB443=0,0,CB443/CB406*100)</f>
        <v>2.0753827099375592</v>
      </c>
      <c r="CE443" s="807">
        <f t="shared" si="409"/>
        <v>2549.4559720670923</v>
      </c>
      <c r="CF443" s="808">
        <f>+IF(CE443=0,0,CE443/CE406*100)</f>
        <v>1.3408683555232135</v>
      </c>
      <c r="CG443" s="807">
        <v>149.58137699999997</v>
      </c>
      <c r="CH443" s="808">
        <f>+IF(CG443=0,0,CG443/CG406*100)</f>
        <v>1.1296679558256051</v>
      </c>
      <c r="CI443" s="807">
        <v>187.08633399999999</v>
      </c>
      <c r="CJ443" s="808">
        <f>+IF(CI443=0,0,CI443/CI406*100)</f>
        <v>1.4379359675083085</v>
      </c>
      <c r="CK443" s="807">
        <v>208.617413</v>
      </c>
      <c r="CL443" s="808">
        <f>+IF(CK443=0,0,CK443/CK406*100)</f>
        <v>1.5954159724482726</v>
      </c>
      <c r="CM443" s="807">
        <f t="shared" si="443"/>
        <v>545.285124</v>
      </c>
      <c r="CN443" s="808">
        <f>+IF(CM443=0,0,CM443/CM406*100)</f>
        <v>1.3865065412922408</v>
      </c>
      <c r="CO443" s="807">
        <v>240.32655600000001</v>
      </c>
      <c r="CP443" s="808">
        <f>+IF(CO443=0,0,CO443/CO406*100)</f>
        <v>1.8109414647779258</v>
      </c>
      <c r="CQ443" s="807">
        <v>222.243099</v>
      </c>
      <c r="CR443" s="808">
        <f>+IF(CQ443=0,0,CQ443/CQ406*100)</f>
        <v>1.5293387591716963</v>
      </c>
      <c r="CS443" s="807">
        <v>190.61129</v>
      </c>
      <c r="CT443" s="808">
        <f>+IF(CS443=0,0,CS443/CS406*100)</f>
        <v>1.2900915335792427</v>
      </c>
      <c r="CU443" s="807">
        <f t="shared" si="444"/>
        <v>653.18094500000007</v>
      </c>
      <c r="CV443" s="808">
        <f>+IF(CU443=0,0,CU443/CU406*100)</f>
        <v>1.5340880089190041</v>
      </c>
      <c r="CW443" s="807">
        <f t="shared" si="434"/>
        <v>1198.4660690000001</v>
      </c>
      <c r="CX443" s="808">
        <f>+IF(CW443=0,0,CW443/CW406*100)</f>
        <v>1.4632251038457111</v>
      </c>
      <c r="CY443" s="807">
        <v>239.04511600000001</v>
      </c>
      <c r="CZ443" s="808">
        <f>+IF(CY443=0,0,CY443/CY406*100)</f>
        <v>1.5223196764118441</v>
      </c>
      <c r="DA443" s="807">
        <v>208.63333500000005</v>
      </c>
      <c r="DB443" s="808">
        <f>+IF(DA443=0,0,DA443/DA406*100)</f>
        <v>1.1925670220555618</v>
      </c>
      <c r="DC443" s="807">
        <v>260.05930000000001</v>
      </c>
      <c r="DD443" s="808">
        <f>+IF(DC443=0,0,DC443/DC406*100)</f>
        <v>1.5036363906559094</v>
      </c>
      <c r="DE443" s="807">
        <f t="shared" si="445"/>
        <v>707.73775100000012</v>
      </c>
      <c r="DF443" s="808">
        <f>+IF(DE443=0,0,DE443/DE406*100)</f>
        <v>1.4016684708994063</v>
      </c>
      <c r="DG443" s="807">
        <v>210.34946020231251</v>
      </c>
      <c r="DH443" s="808">
        <f>+IF(DG443=0,0,DG443/DG406*100)</f>
        <v>1.0569546084981056</v>
      </c>
      <c r="DI443" s="807">
        <v>212.71632121876416</v>
      </c>
      <c r="DJ443" s="808">
        <f>+IF(DI443=0,0,DI443/DI406*100)</f>
        <v>1.0580815626604854</v>
      </c>
      <c r="DK443" s="807">
        <v>220.18637064601512</v>
      </c>
      <c r="DL443" s="808">
        <f>+IF(DK443=0,0,DK443/DK406*100)</f>
        <v>1.2418188622081208</v>
      </c>
      <c r="DM443" s="807">
        <f t="shared" si="446"/>
        <v>643.25215206709186</v>
      </c>
      <c r="DN443" s="808">
        <f>+IF(DM443=0,0,DM443/DM406*100)</f>
        <v>1.1141191915922963</v>
      </c>
      <c r="DO443" s="807">
        <f t="shared" si="435"/>
        <v>1350.989903067092</v>
      </c>
      <c r="DP443" s="808">
        <f>+IF(DO443=0,0,DO443/DO406*100)</f>
        <v>1.2482708570655825</v>
      </c>
      <c r="DR443" s="807">
        <f t="shared" si="410"/>
        <v>3820.4634661933642</v>
      </c>
      <c r="DS443" s="808">
        <f>+IF(DR443=0,0,DR443/DR406*100)</f>
        <v>1.5956456737019182</v>
      </c>
      <c r="DT443" s="807">
        <v>293.31692055191064</v>
      </c>
      <c r="DU443" s="808">
        <f>+IF(DT443=0,0,DT443/DT406*100)</f>
        <v>1.5089030581953256</v>
      </c>
      <c r="DV443" s="807">
        <v>293.23604763453926</v>
      </c>
      <c r="DW443" s="808">
        <f>+IF(DV443=0,0,DV443/DV406*100)</f>
        <v>1.5089594710297078</v>
      </c>
      <c r="DX443" s="807">
        <v>294.37163825228794</v>
      </c>
      <c r="DY443" s="808">
        <f>+IF(DX443=0,0,DX443/DX406*100)</f>
        <v>1.5091207594327847</v>
      </c>
      <c r="DZ443" s="807">
        <f t="shared" si="447"/>
        <v>880.92460643873778</v>
      </c>
      <c r="EA443" s="808">
        <f>+IF(DZ443=0,0,DZ443/DZ406*100)</f>
        <v>1.5089945783691205</v>
      </c>
      <c r="EB443" s="807">
        <v>293.50959314397215</v>
      </c>
      <c r="EC443" s="808">
        <f>+IF(EB443=0,0,EB443/EB406*100)</f>
        <v>1.5095461643461319</v>
      </c>
      <c r="ED443" s="807">
        <v>291.9203792267453</v>
      </c>
      <c r="EE443" s="808">
        <f>+IF(ED443=0,0,ED443/ED406*100)</f>
        <v>1.5106714178046561</v>
      </c>
      <c r="EF443" s="807">
        <v>312.27870774309577</v>
      </c>
      <c r="EG443" s="808">
        <f>+IF(EF443=0,0,EF443/EF406*100)</f>
        <v>1.6034555580195484</v>
      </c>
      <c r="EH443" s="807">
        <f t="shared" si="448"/>
        <v>897.70868011381322</v>
      </c>
      <c r="EI443" s="808">
        <f>+IF(EH443=0,0,EH443/EH406*100)</f>
        <v>1.5413211325095904</v>
      </c>
      <c r="EJ443" s="807">
        <f t="shared" si="436"/>
        <v>1778.633286552551</v>
      </c>
      <c r="EK443" s="808">
        <f>+IF(EJ443=0,0,EJ443/EJ406*100)</f>
        <v>1.5251390835873755</v>
      </c>
      <c r="EL443" s="807">
        <v>319.51743923613822</v>
      </c>
      <c r="EM443" s="808">
        <f>+IF(EL443=0,0,EL443/EL406*100)</f>
        <v>1.5422402345516188</v>
      </c>
      <c r="EN443" s="807">
        <v>316.60814184488123</v>
      </c>
      <c r="EO443" s="808">
        <f>+IF(EN443=0,0,EN443/EN406*100)</f>
        <v>1.5447203514203705</v>
      </c>
      <c r="EP443" s="807">
        <v>350.48935332648557</v>
      </c>
      <c r="EQ443" s="808">
        <f>+IF(EP443=0,0,EP443/EP406*100)</f>
        <v>1.7036095652378327</v>
      </c>
      <c r="ER443" s="807">
        <f t="shared" si="449"/>
        <v>986.61493440750496</v>
      </c>
      <c r="ES443" s="808">
        <f>+IF(ER443=0,0,ER443/ER406*100)</f>
        <v>1.596794201725817</v>
      </c>
      <c r="ET443" s="807">
        <v>350.67458109071623</v>
      </c>
      <c r="EU443" s="808">
        <f>+IF(ET443=0,0,ET443/ET406*100)</f>
        <v>1.713060173252352</v>
      </c>
      <c r="EV443" s="807">
        <v>350.15890582992449</v>
      </c>
      <c r="EW443" s="808">
        <f>+IF(EV443=0,0,EV443/EV406*100)</f>
        <v>1.7409459580982647</v>
      </c>
      <c r="EX443" s="807">
        <v>354.38175831266744</v>
      </c>
      <c r="EY443" s="808">
        <f>+IF(EX443=0,0,EX443/EX406*100)</f>
        <v>1.733894271448938</v>
      </c>
      <c r="EZ443" s="807">
        <f t="shared" si="450"/>
        <v>1055.2152452333082</v>
      </c>
      <c r="FA443" s="808">
        <f>+IF(EZ443=0,0,EZ443/EZ406*100)</f>
        <v>1.7292294833358444</v>
      </c>
      <c r="FB443" s="807">
        <f t="shared" si="437"/>
        <v>2041.8301796408132</v>
      </c>
      <c r="FC443" s="808">
        <f>+IF(FB443=0,0,FB443/FB406*100)</f>
        <v>1.6625993879319991</v>
      </c>
      <c r="FD443" s="807">
        <v>3647.7343962127134</v>
      </c>
      <c r="FE443" s="808">
        <f>+IF(FD443=0,0,FD443/FD406*100)</f>
        <v>1.8296067380429504</v>
      </c>
      <c r="FF443" s="807">
        <v>3672.8531616449891</v>
      </c>
      <c r="FG443" s="808">
        <f>+IF(FF443=0,0,FF443/FF406*100)</f>
        <v>1.8714154954032145</v>
      </c>
      <c r="FH443" s="807">
        <v>3296.1452876932526</v>
      </c>
      <c r="FI443" s="808">
        <f>+IF(FH443=0,0,FH443/FH406*100)</f>
        <v>1.9736964999520352</v>
      </c>
      <c r="FJ443" s="807">
        <v>3941.8590118269599</v>
      </c>
      <c r="FK443" s="808">
        <f>+IF(FJ443=0,0,FJ443/FJ406*100)</f>
        <v>1.6519922202867159</v>
      </c>
    </row>
    <row r="444" spans="2:167" s="648" customFormat="1" ht="13.5" customHeight="1">
      <c r="B444" s="771"/>
      <c r="C444" s="781"/>
      <c r="D444" s="781" t="s">
        <v>4858</v>
      </c>
      <c r="E444" s="785">
        <f t="shared" si="408"/>
        <v>0</v>
      </c>
      <c r="F444" s="786">
        <f>+IF(E444=0,0,E444/E406*100)</f>
        <v>0</v>
      </c>
      <c r="G444" s="814">
        <v>0</v>
      </c>
      <c r="H444" s="786">
        <f>+IF(G444=0,0,G444/G406*100)</f>
        <v>0</v>
      </c>
      <c r="I444" s="814">
        <v>0</v>
      </c>
      <c r="J444" s="786">
        <f>+IF(I444=0,0,I444/I406*100)</f>
        <v>0</v>
      </c>
      <c r="K444" s="814">
        <v>0</v>
      </c>
      <c r="L444" s="786">
        <f>+IF(K444=0,0,K444/K406*100)</f>
        <v>0</v>
      </c>
      <c r="M444" s="814">
        <f t="shared" si="438"/>
        <v>0</v>
      </c>
      <c r="N444" s="786">
        <f>+IF(M444=0,0,M444/M406*100)</f>
        <v>0</v>
      </c>
      <c r="O444" s="814">
        <v>0</v>
      </c>
      <c r="P444" s="786">
        <f>+IF(O444=0,0,O444/O406*100)</f>
        <v>0</v>
      </c>
      <c r="Q444" s="814">
        <v>0</v>
      </c>
      <c r="R444" s="786">
        <f>+IF(Q444=0,0,Q444/Q406*100)</f>
        <v>0</v>
      </c>
      <c r="S444" s="814">
        <v>0</v>
      </c>
      <c r="T444" s="786">
        <f>+IF(S444=0,0,S444/S406*100)</f>
        <v>0</v>
      </c>
      <c r="U444" s="785">
        <f t="shared" si="427"/>
        <v>0</v>
      </c>
      <c r="V444" s="786">
        <f>+IF(U444=0,0,U444/U406*100)</f>
        <v>0</v>
      </c>
      <c r="W444" s="785">
        <f t="shared" si="428"/>
        <v>0</v>
      </c>
      <c r="X444" s="786">
        <f>+IF(W444=0,0,W444/W406*100)</f>
        <v>0</v>
      </c>
      <c r="Y444" s="814">
        <v>0</v>
      </c>
      <c r="Z444" s="786">
        <f>+IF(Y444=0,0,Y444/Y406*100)</f>
        <v>0</v>
      </c>
      <c r="AA444" s="814">
        <v>0</v>
      </c>
      <c r="AB444" s="786">
        <f>+IF(AA444=0,0,AA444/AA406*100)</f>
        <v>0</v>
      </c>
      <c r="AC444" s="814">
        <v>0</v>
      </c>
      <c r="AD444" s="786">
        <f>+IF(AC444=0,0,AC444/AC406*100)</f>
        <v>0</v>
      </c>
      <c r="AE444" s="785">
        <f t="shared" si="429"/>
        <v>0</v>
      </c>
      <c r="AF444" s="786">
        <f>+IF(AE444=0,0,AE444/AE406*100)</f>
        <v>0</v>
      </c>
      <c r="AG444" s="814">
        <v>0</v>
      </c>
      <c r="AH444" s="786">
        <f>+IF(AG444=0,0,AG444/AG406*100)</f>
        <v>0</v>
      </c>
      <c r="AI444" s="814">
        <v>0</v>
      </c>
      <c r="AJ444" s="786">
        <f>+IF(AI444=0,0,AI444/AI406*100)</f>
        <v>0</v>
      </c>
      <c r="AK444" s="814">
        <v>0</v>
      </c>
      <c r="AL444" s="786">
        <f>+IF(AK444=0,0,AK444/AK406*100)</f>
        <v>0</v>
      </c>
      <c r="AM444" s="785">
        <f t="shared" si="430"/>
        <v>0</v>
      </c>
      <c r="AN444" s="786">
        <f>+IF(AM444=0,0,AM444/AM406*100)</f>
        <v>0</v>
      </c>
      <c r="AO444" s="785">
        <f t="shared" si="431"/>
        <v>0</v>
      </c>
      <c r="AP444" s="786">
        <f>+IF(AO444=0,0,AO444/AO406*100)</f>
        <v>0</v>
      </c>
      <c r="AQ444" s="651"/>
      <c r="AR444" s="814">
        <v>0</v>
      </c>
      <c r="AS444" s="786">
        <f>+IF(AR444=0,0,AR444/AR406*100)</f>
        <v>0</v>
      </c>
      <c r="AT444" s="814">
        <v>0</v>
      </c>
      <c r="AU444" s="786">
        <f>+IF(AT444=0,0,AT444/AT406*100)</f>
        <v>0</v>
      </c>
      <c r="AV444" s="814">
        <v>0</v>
      </c>
      <c r="AW444" s="786">
        <f>+IF(AV444=0,0,AV444/AV406*100)</f>
        <v>0</v>
      </c>
      <c r="AX444" s="814">
        <v>0</v>
      </c>
      <c r="AY444" s="786">
        <f>+IF(AX444=0,0,AX444/AX406*100)</f>
        <v>0</v>
      </c>
      <c r="AZ444" s="814">
        <f t="shared" si="439"/>
        <v>0</v>
      </c>
      <c r="BA444" s="786">
        <f>+IF(AZ444=0,0,AZ444/AZ406*100)</f>
        <v>0</v>
      </c>
      <c r="BB444" s="814">
        <v>0</v>
      </c>
      <c r="BC444" s="786">
        <f>+IF(BB444=0,0,BB444/BB406*100)</f>
        <v>0</v>
      </c>
      <c r="BD444" s="814">
        <v>0</v>
      </c>
      <c r="BE444" s="786">
        <f>+IF(BD444=0,0,BD444/BD406*100)</f>
        <v>0</v>
      </c>
      <c r="BF444" s="814">
        <v>0</v>
      </c>
      <c r="BG444" s="786">
        <f>+IF(BF444=0,0,BF444/BF406*100)</f>
        <v>0</v>
      </c>
      <c r="BH444" s="814">
        <f t="shared" si="440"/>
        <v>0</v>
      </c>
      <c r="BI444" s="786">
        <f>+IF(BH444=0,0,BH444/BH406*100)</f>
        <v>0</v>
      </c>
      <c r="BJ444" s="785">
        <f t="shared" si="432"/>
        <v>0</v>
      </c>
      <c r="BK444" s="786">
        <f>+IF(BJ444=0,0,BJ444/BJ406*100)</f>
        <v>0</v>
      </c>
      <c r="BL444" s="814">
        <v>0</v>
      </c>
      <c r="BM444" s="786">
        <f>+IF(BL444=0,0,BL444/BL406*100)</f>
        <v>0</v>
      </c>
      <c r="BN444" s="814">
        <v>0</v>
      </c>
      <c r="BO444" s="786">
        <f>+IF(BN444=0,0,BN444/BN406*100)</f>
        <v>0</v>
      </c>
      <c r="BP444" s="814">
        <v>0</v>
      </c>
      <c r="BQ444" s="786">
        <f>+IF(BP444=0,0,BP444/BP406*100)</f>
        <v>0</v>
      </c>
      <c r="BR444" s="814">
        <f t="shared" si="441"/>
        <v>0</v>
      </c>
      <c r="BS444" s="786">
        <f>+IF(BR444=0,0,BR444/BR406*100)</f>
        <v>0</v>
      </c>
      <c r="BT444" s="814">
        <v>0</v>
      </c>
      <c r="BU444" s="786">
        <f>+IF(BT444=0,0,BT444/BT406*100)</f>
        <v>0</v>
      </c>
      <c r="BV444" s="814">
        <v>0</v>
      </c>
      <c r="BW444" s="786">
        <f>+IF(BV444=0,0,BV444/BV406*100)</f>
        <v>0</v>
      </c>
      <c r="BX444" s="814">
        <v>0</v>
      </c>
      <c r="BY444" s="786">
        <f>+IF(BX444=0,0,BX444/BX406*100)</f>
        <v>0</v>
      </c>
      <c r="BZ444" s="814">
        <f t="shared" si="442"/>
        <v>0</v>
      </c>
      <c r="CA444" s="786">
        <f>+IF(BZ444=0,0,BZ444/BZ406*100)</f>
        <v>0</v>
      </c>
      <c r="CB444" s="785">
        <f t="shared" si="433"/>
        <v>0</v>
      </c>
      <c r="CC444" s="786">
        <f>+IF(CB444=0,0,CB444/CB406*100)</f>
        <v>0</v>
      </c>
      <c r="CE444" s="785">
        <f t="shared" si="409"/>
        <v>0</v>
      </c>
      <c r="CF444" s="786">
        <f>+IF(CE444=0,0,CE444/CE406*100)</f>
        <v>0</v>
      </c>
      <c r="CG444" s="814">
        <v>0</v>
      </c>
      <c r="CH444" s="786">
        <f>+IF(CG444=0,0,CG444/CG406*100)</f>
        <v>0</v>
      </c>
      <c r="CI444" s="814">
        <v>0</v>
      </c>
      <c r="CJ444" s="786">
        <f>+IF(CI444=0,0,CI444/CI406*100)</f>
        <v>0</v>
      </c>
      <c r="CK444" s="814">
        <v>0</v>
      </c>
      <c r="CL444" s="786">
        <f>+IF(CK444=0,0,CK444/CK406*100)</f>
        <v>0</v>
      </c>
      <c r="CM444" s="814">
        <f t="shared" si="443"/>
        <v>0</v>
      </c>
      <c r="CN444" s="786">
        <f>+IF(CM444=0,0,CM444/CM406*100)</f>
        <v>0</v>
      </c>
      <c r="CO444" s="814">
        <v>0</v>
      </c>
      <c r="CP444" s="786">
        <f>+IF(CO444=0,0,CO444/CO406*100)</f>
        <v>0</v>
      </c>
      <c r="CQ444" s="814">
        <v>0</v>
      </c>
      <c r="CR444" s="786">
        <f>+IF(CQ444=0,0,CQ444/CQ406*100)</f>
        <v>0</v>
      </c>
      <c r="CS444" s="814">
        <v>0</v>
      </c>
      <c r="CT444" s="786">
        <f>+IF(CS444=0,0,CS444/CS406*100)</f>
        <v>0</v>
      </c>
      <c r="CU444" s="814">
        <f t="shared" si="444"/>
        <v>0</v>
      </c>
      <c r="CV444" s="786">
        <f>+IF(CU444=0,0,CU444/CU406*100)</f>
        <v>0</v>
      </c>
      <c r="CW444" s="785">
        <f t="shared" si="434"/>
        <v>0</v>
      </c>
      <c r="CX444" s="786">
        <f>+IF(CW444=0,0,CW444/CW406*100)</f>
        <v>0</v>
      </c>
      <c r="CY444" s="814">
        <v>0</v>
      </c>
      <c r="CZ444" s="786">
        <f>+IF(CY444=0,0,CY444/CY406*100)</f>
        <v>0</v>
      </c>
      <c r="DA444" s="814">
        <v>0</v>
      </c>
      <c r="DB444" s="786">
        <f>+IF(DA444=0,0,DA444/DA406*100)</f>
        <v>0</v>
      </c>
      <c r="DC444" s="814">
        <v>0</v>
      </c>
      <c r="DD444" s="786">
        <f>+IF(DC444=0,0,DC444/DC406*100)</f>
        <v>0</v>
      </c>
      <c r="DE444" s="814">
        <f t="shared" si="445"/>
        <v>0</v>
      </c>
      <c r="DF444" s="786">
        <f>+IF(DE444=0,0,DE444/DE406*100)</f>
        <v>0</v>
      </c>
      <c r="DG444" s="814">
        <v>0</v>
      </c>
      <c r="DH444" s="786">
        <f>+IF(DG444=0,0,DG444/DG406*100)</f>
        <v>0</v>
      </c>
      <c r="DI444" s="814">
        <v>0</v>
      </c>
      <c r="DJ444" s="786">
        <f>+IF(DI444=0,0,DI444/DI406*100)</f>
        <v>0</v>
      </c>
      <c r="DK444" s="814">
        <v>0</v>
      </c>
      <c r="DL444" s="786">
        <f>+IF(DK444=0,0,DK444/DK406*100)</f>
        <v>0</v>
      </c>
      <c r="DM444" s="814">
        <f t="shared" si="446"/>
        <v>0</v>
      </c>
      <c r="DN444" s="786">
        <f>+IF(DM444=0,0,DM444/DM406*100)</f>
        <v>0</v>
      </c>
      <c r="DO444" s="785">
        <f t="shared" si="435"/>
        <v>0</v>
      </c>
      <c r="DP444" s="786">
        <f>+IF(DO444=0,0,DO444/DO406*100)</f>
        <v>0</v>
      </c>
      <c r="DR444" s="814">
        <f t="shared" si="410"/>
        <v>0</v>
      </c>
      <c r="DS444" s="786">
        <f>+IF(DR444=0,0,DR444/DR406*100)</f>
        <v>0</v>
      </c>
      <c r="DT444" s="814">
        <v>0</v>
      </c>
      <c r="DU444" s="786">
        <f>+IF(DT444=0,0,DT444/DT406*100)</f>
        <v>0</v>
      </c>
      <c r="DV444" s="814">
        <v>0</v>
      </c>
      <c r="DW444" s="786">
        <f>+IF(DV444=0,0,DV444/DV406*100)</f>
        <v>0</v>
      </c>
      <c r="DX444" s="814">
        <v>0</v>
      </c>
      <c r="DY444" s="786">
        <f>+IF(DX444=0,0,DX444/DX406*100)</f>
        <v>0</v>
      </c>
      <c r="DZ444" s="814">
        <f t="shared" si="447"/>
        <v>0</v>
      </c>
      <c r="EA444" s="786">
        <f>+IF(DZ444=0,0,DZ444/DZ406*100)</f>
        <v>0</v>
      </c>
      <c r="EB444" s="814">
        <v>0</v>
      </c>
      <c r="EC444" s="786">
        <f>+IF(EB444=0,0,EB444/EB406*100)</f>
        <v>0</v>
      </c>
      <c r="ED444" s="814">
        <v>0</v>
      </c>
      <c r="EE444" s="786">
        <f>+IF(ED444=0,0,ED444/ED406*100)</f>
        <v>0</v>
      </c>
      <c r="EF444" s="814">
        <v>0</v>
      </c>
      <c r="EG444" s="786">
        <f>+IF(EF444=0,0,EF444/EF406*100)</f>
        <v>0</v>
      </c>
      <c r="EH444" s="814">
        <f t="shared" si="448"/>
        <v>0</v>
      </c>
      <c r="EI444" s="786">
        <f>+IF(EH444=0,0,EH444/EH406*100)</f>
        <v>0</v>
      </c>
      <c r="EJ444" s="785">
        <f t="shared" si="436"/>
        <v>0</v>
      </c>
      <c r="EK444" s="786">
        <f>+IF(EJ444=0,0,EJ444/EJ406*100)</f>
        <v>0</v>
      </c>
      <c r="EL444" s="814">
        <v>0</v>
      </c>
      <c r="EM444" s="786">
        <f>+IF(EL444=0,0,EL444/EL406*100)</f>
        <v>0</v>
      </c>
      <c r="EN444" s="814">
        <v>0</v>
      </c>
      <c r="EO444" s="786">
        <f>+IF(EN444=0,0,EN444/EN406*100)</f>
        <v>0</v>
      </c>
      <c r="EP444" s="814">
        <v>0</v>
      </c>
      <c r="EQ444" s="786">
        <f>+IF(EP444=0,0,EP444/EP406*100)</f>
        <v>0</v>
      </c>
      <c r="ER444" s="814">
        <f t="shared" si="449"/>
        <v>0</v>
      </c>
      <c r="ES444" s="786">
        <f>+IF(ER444=0,0,ER444/ER406*100)</f>
        <v>0</v>
      </c>
      <c r="ET444" s="814">
        <v>0</v>
      </c>
      <c r="EU444" s="786">
        <f>+IF(ET444=0,0,ET444/ET406*100)</f>
        <v>0</v>
      </c>
      <c r="EV444" s="814">
        <v>0</v>
      </c>
      <c r="EW444" s="786">
        <f>+IF(EV444=0,0,EV444/EV406*100)</f>
        <v>0</v>
      </c>
      <c r="EX444" s="814">
        <v>0</v>
      </c>
      <c r="EY444" s="786">
        <f>+IF(EX444=0,0,EX444/EX406*100)</f>
        <v>0</v>
      </c>
      <c r="EZ444" s="814">
        <f t="shared" si="450"/>
        <v>0</v>
      </c>
      <c r="FA444" s="786">
        <f>+IF(EZ444=0,0,EZ444/EZ406*100)</f>
        <v>0</v>
      </c>
      <c r="FB444" s="785">
        <f t="shared" si="437"/>
        <v>0</v>
      </c>
      <c r="FC444" s="786">
        <f>+IF(FB444=0,0,FB444/FB406*100)</f>
        <v>0</v>
      </c>
      <c r="FD444" s="814">
        <v>0</v>
      </c>
      <c r="FE444" s="786">
        <f>+IF(FD444=0,0,FD444/FD406*100)</f>
        <v>0</v>
      </c>
      <c r="FF444" s="814">
        <v>0</v>
      </c>
      <c r="FG444" s="786">
        <f>+IF(FF444=0,0,FF444/FF406*100)</f>
        <v>0</v>
      </c>
      <c r="FH444" s="814">
        <v>0</v>
      </c>
      <c r="FI444" s="786">
        <f>+IF(FH444=0,0,FH444/FH406*100)</f>
        <v>0</v>
      </c>
      <c r="FJ444" s="814">
        <v>0</v>
      </c>
      <c r="FK444" s="786">
        <f>+IF(FJ444=0,0,FJ444/FJ406*100)</f>
        <v>0</v>
      </c>
    </row>
    <row r="445" spans="2:167" s="648" customFormat="1" ht="13.5" customHeight="1">
      <c r="B445" s="769"/>
      <c r="C445" s="771" t="s">
        <v>4860</v>
      </c>
      <c r="D445" s="798"/>
      <c r="E445" s="785">
        <f t="shared" si="408"/>
        <v>0</v>
      </c>
      <c r="F445" s="727">
        <f>+IF(E445=0,0,E445/E406*100)</f>
        <v>0</v>
      </c>
      <c r="G445" s="797">
        <f>SUM(G446:G448)</f>
        <v>0</v>
      </c>
      <c r="H445" s="727">
        <f>+IF(G445=0,0,G445/G406*100)</f>
        <v>0</v>
      </c>
      <c r="I445" s="797">
        <f>SUM(I446:I448)</f>
        <v>0</v>
      </c>
      <c r="J445" s="727">
        <f>+IF(I445=0,0,I445/I406*100)</f>
        <v>0</v>
      </c>
      <c r="K445" s="797">
        <f>SUM(K446:K448)</f>
        <v>0</v>
      </c>
      <c r="L445" s="727">
        <f>+IF(K445=0,0,K445/K406*100)</f>
        <v>0</v>
      </c>
      <c r="M445" s="797">
        <f>SUM(M446:M448)</f>
        <v>0</v>
      </c>
      <c r="N445" s="727">
        <f>+IF(M445=0,0,M445/M406*100)</f>
        <v>0</v>
      </c>
      <c r="O445" s="797">
        <f>SUM(O446:O448)</f>
        <v>0</v>
      </c>
      <c r="P445" s="727">
        <f>+IF(O445=0,0,O445/O406*100)</f>
        <v>0</v>
      </c>
      <c r="Q445" s="797">
        <f>SUM(Q446:Q448)</f>
        <v>0</v>
      </c>
      <c r="R445" s="727">
        <f>+IF(Q445=0,0,Q445/Q406*100)</f>
        <v>0</v>
      </c>
      <c r="S445" s="797">
        <f>SUM(S446:S448)</f>
        <v>0</v>
      </c>
      <c r="T445" s="727">
        <f>+IF(S445=0,0,S445/S406*100)</f>
        <v>0</v>
      </c>
      <c r="U445" s="797">
        <f t="shared" si="427"/>
        <v>0</v>
      </c>
      <c r="V445" s="727">
        <f>+IF(U445=0,0,U445/U406*100)</f>
        <v>0</v>
      </c>
      <c r="W445" s="797">
        <f t="shared" si="428"/>
        <v>0</v>
      </c>
      <c r="X445" s="727">
        <f>+IF(W445=0,0,W445/W406*100)</f>
        <v>0</v>
      </c>
      <c r="Y445" s="797">
        <f>SUM(Y446:Y448)</f>
        <v>0</v>
      </c>
      <c r="Z445" s="727">
        <f>+IF(Y445=0,0,Y445/Y406*100)</f>
        <v>0</v>
      </c>
      <c r="AA445" s="797">
        <f>SUM(AA446:AA448)</f>
        <v>0</v>
      </c>
      <c r="AB445" s="727">
        <f>+IF(AA445=0,0,AA445/AA406*100)</f>
        <v>0</v>
      </c>
      <c r="AC445" s="797">
        <f>SUM(AC446:AC448)</f>
        <v>0</v>
      </c>
      <c r="AD445" s="727">
        <f>+IF(AC445=0,0,AC445/AC406*100)</f>
        <v>0</v>
      </c>
      <c r="AE445" s="797">
        <f t="shared" si="429"/>
        <v>0</v>
      </c>
      <c r="AF445" s="727">
        <f>+IF(AE445=0,0,AE445/AE406*100)</f>
        <v>0</v>
      </c>
      <c r="AG445" s="797">
        <f>SUM(AG446:AG448)</f>
        <v>0</v>
      </c>
      <c r="AH445" s="727">
        <f>+IF(AG445=0,0,AG445/AG406*100)</f>
        <v>0</v>
      </c>
      <c r="AI445" s="797">
        <f>SUM(AI446:AI448)</f>
        <v>0</v>
      </c>
      <c r="AJ445" s="727">
        <f>+IF(AI445=0,0,AI445/AI406*100)</f>
        <v>0</v>
      </c>
      <c r="AK445" s="797">
        <f>SUM(AK446:AK448)</f>
        <v>0</v>
      </c>
      <c r="AL445" s="727">
        <f>+IF(AK445=0,0,AK445/AK406*100)</f>
        <v>0</v>
      </c>
      <c r="AM445" s="797">
        <f t="shared" si="430"/>
        <v>0</v>
      </c>
      <c r="AN445" s="727">
        <f>+IF(AM445=0,0,AM445/AM406*100)</f>
        <v>0</v>
      </c>
      <c r="AO445" s="797">
        <f t="shared" si="431"/>
        <v>0</v>
      </c>
      <c r="AP445" s="727">
        <f>+IF(AO445=0,0,AO445/AO406*100)</f>
        <v>0</v>
      </c>
      <c r="AQ445" s="651"/>
      <c r="AR445" s="797">
        <f>SUM(AR446:AR448)</f>
        <v>0</v>
      </c>
      <c r="AS445" s="727">
        <f>+IF(AR445=0,0,AR445/AR406*100)</f>
        <v>0</v>
      </c>
      <c r="AT445" s="797">
        <f>SUM(AT446:AT448)</f>
        <v>0</v>
      </c>
      <c r="AU445" s="727">
        <f>+IF(AT445=0,0,AT445/AT406*100)</f>
        <v>0</v>
      </c>
      <c r="AV445" s="797">
        <f>SUM(AV446:AV448)</f>
        <v>0</v>
      </c>
      <c r="AW445" s="727">
        <f>+IF(AV445=0,0,AV445/AV406*100)</f>
        <v>0</v>
      </c>
      <c r="AX445" s="797">
        <f>SUM(AX446:AX448)</f>
        <v>0</v>
      </c>
      <c r="AY445" s="727">
        <f>+IF(AX445=0,0,AX445/AX406*100)</f>
        <v>0</v>
      </c>
      <c r="AZ445" s="797">
        <f>SUM(AZ446:AZ448)</f>
        <v>0</v>
      </c>
      <c r="BA445" s="727">
        <f>+IF(AZ445=0,0,AZ445/AZ406*100)</f>
        <v>0</v>
      </c>
      <c r="BB445" s="797">
        <f>SUM(BB446:BB448)</f>
        <v>0</v>
      </c>
      <c r="BC445" s="727">
        <f>+IF(BB445=0,0,BB445/BB406*100)</f>
        <v>0</v>
      </c>
      <c r="BD445" s="797">
        <f>SUM(BD446:BD448)</f>
        <v>0</v>
      </c>
      <c r="BE445" s="727">
        <f>+IF(BD445=0,0,BD445/BD406*100)</f>
        <v>0</v>
      </c>
      <c r="BF445" s="797">
        <f>SUM(BF446:BF448)</f>
        <v>0</v>
      </c>
      <c r="BG445" s="727">
        <f>+IF(BF445=0,0,BF445/BF406*100)</f>
        <v>0</v>
      </c>
      <c r="BH445" s="797">
        <f>SUM(BH446:BH448)</f>
        <v>0</v>
      </c>
      <c r="BI445" s="727">
        <f>+IF(BH445=0,0,BH445/BH406*100)</f>
        <v>0</v>
      </c>
      <c r="BJ445" s="797">
        <f t="shared" si="432"/>
        <v>0</v>
      </c>
      <c r="BK445" s="727">
        <f>+IF(BJ445=0,0,BJ445/BJ406*100)</f>
        <v>0</v>
      </c>
      <c r="BL445" s="797">
        <f>SUM(BL446:BL448)</f>
        <v>0</v>
      </c>
      <c r="BM445" s="727">
        <f>+IF(BL445=0,0,BL445/BL406*100)</f>
        <v>0</v>
      </c>
      <c r="BN445" s="797">
        <f>SUM(BN446:BN448)</f>
        <v>0</v>
      </c>
      <c r="BO445" s="727">
        <f>+IF(BN445=0,0,BN445/BN406*100)</f>
        <v>0</v>
      </c>
      <c r="BP445" s="797">
        <f>SUM(BP446:BP448)</f>
        <v>0</v>
      </c>
      <c r="BQ445" s="727">
        <f>+IF(BP445=0,0,BP445/BP406*100)</f>
        <v>0</v>
      </c>
      <c r="BR445" s="797">
        <f>SUM(BR446:BR448)</f>
        <v>0</v>
      </c>
      <c r="BS445" s="727">
        <f>+IF(BR445=0,0,BR445/BR406*100)</f>
        <v>0</v>
      </c>
      <c r="BT445" s="797">
        <f>SUM(BT446:BT448)</f>
        <v>0</v>
      </c>
      <c r="BU445" s="727">
        <f>+IF(BT445=0,0,BT445/BT406*100)</f>
        <v>0</v>
      </c>
      <c r="BV445" s="797">
        <f>SUM(BV446:BV448)</f>
        <v>0</v>
      </c>
      <c r="BW445" s="727">
        <f>+IF(BV445=0,0,BV445/BV406*100)</f>
        <v>0</v>
      </c>
      <c r="BX445" s="797">
        <f>SUM(BX446:BX448)</f>
        <v>0</v>
      </c>
      <c r="BY445" s="727">
        <f>+IF(BX445=0,0,BX445/BX406*100)</f>
        <v>0</v>
      </c>
      <c r="BZ445" s="797">
        <f>SUM(BZ446:BZ448)</f>
        <v>0</v>
      </c>
      <c r="CA445" s="727">
        <f>+IF(BZ445=0,0,BZ445/BZ406*100)</f>
        <v>0</v>
      </c>
      <c r="CB445" s="797">
        <f t="shared" si="433"/>
        <v>0</v>
      </c>
      <c r="CC445" s="727">
        <f>+IF(CB445=0,0,CB445/CB406*100)</f>
        <v>0</v>
      </c>
      <c r="CE445" s="785">
        <f t="shared" si="409"/>
        <v>0</v>
      </c>
      <c r="CF445" s="727">
        <f>+IF(CE445=0,0,CE445/CE406*100)</f>
        <v>0</v>
      </c>
      <c r="CG445" s="797">
        <f>SUM(CG446:CG448)</f>
        <v>0</v>
      </c>
      <c r="CH445" s="727">
        <f>+IF(CG445=0,0,CG445/CG406*100)</f>
        <v>0</v>
      </c>
      <c r="CI445" s="797">
        <f>SUM(CI446:CI448)</f>
        <v>0</v>
      </c>
      <c r="CJ445" s="727">
        <f>+IF(CI445=0,0,CI445/CI406*100)</f>
        <v>0</v>
      </c>
      <c r="CK445" s="797">
        <f>SUM(CK446:CK448)</f>
        <v>0</v>
      </c>
      <c r="CL445" s="727">
        <f>+IF(CK445=0,0,CK445/CK406*100)</f>
        <v>0</v>
      </c>
      <c r="CM445" s="797">
        <f>SUM(CM446:CM448)</f>
        <v>0</v>
      </c>
      <c r="CN445" s="727">
        <f>+IF(CM445=0,0,CM445/CM406*100)</f>
        <v>0</v>
      </c>
      <c r="CO445" s="797">
        <f>SUM(CO446:CO448)</f>
        <v>0</v>
      </c>
      <c r="CP445" s="727">
        <f>+IF(CO445=0,0,CO445/CO406*100)</f>
        <v>0</v>
      </c>
      <c r="CQ445" s="797">
        <f>SUM(CQ446:CQ448)</f>
        <v>0</v>
      </c>
      <c r="CR445" s="727">
        <f>+IF(CQ445=0,0,CQ445/CQ406*100)</f>
        <v>0</v>
      </c>
      <c r="CS445" s="797">
        <f>SUM(CS446:CS448)</f>
        <v>0</v>
      </c>
      <c r="CT445" s="727">
        <f>+IF(CS445=0,0,CS445/CS406*100)</f>
        <v>0</v>
      </c>
      <c r="CU445" s="797">
        <f>SUM(CU446:CU448)</f>
        <v>0</v>
      </c>
      <c r="CV445" s="727">
        <f>+IF(CU445=0,0,CU445/CU406*100)</f>
        <v>0</v>
      </c>
      <c r="CW445" s="797">
        <f t="shared" si="434"/>
        <v>0</v>
      </c>
      <c r="CX445" s="727">
        <f>+IF(CW445=0,0,CW445/CW406*100)</f>
        <v>0</v>
      </c>
      <c r="CY445" s="797">
        <f>SUM(CY446:CY448)</f>
        <v>0</v>
      </c>
      <c r="CZ445" s="727">
        <f>+IF(CY445=0,0,CY445/CY406*100)</f>
        <v>0</v>
      </c>
      <c r="DA445" s="797">
        <f>SUM(DA446:DA448)</f>
        <v>0</v>
      </c>
      <c r="DB445" s="727">
        <f>+IF(DA445=0,0,DA445/DA406*100)</f>
        <v>0</v>
      </c>
      <c r="DC445" s="797">
        <f>SUM(DC446:DC448)</f>
        <v>0</v>
      </c>
      <c r="DD445" s="727">
        <f>+IF(DC445=0,0,DC445/DC406*100)</f>
        <v>0</v>
      </c>
      <c r="DE445" s="797">
        <f>SUM(DE446:DE448)</f>
        <v>0</v>
      </c>
      <c r="DF445" s="727">
        <f>+IF(DE445=0,0,DE445/DE406*100)</f>
        <v>0</v>
      </c>
      <c r="DG445" s="797">
        <f>SUM(DG446:DG448)</f>
        <v>0</v>
      </c>
      <c r="DH445" s="727">
        <f>+IF(DG445=0,0,DG445/DG406*100)</f>
        <v>0</v>
      </c>
      <c r="DI445" s="797">
        <f>SUM(DI446:DI448)</f>
        <v>0</v>
      </c>
      <c r="DJ445" s="727">
        <f>+IF(DI445=0,0,DI445/DI406*100)</f>
        <v>0</v>
      </c>
      <c r="DK445" s="797">
        <f>SUM(DK446:DK448)</f>
        <v>0</v>
      </c>
      <c r="DL445" s="727">
        <f>+IF(DK445=0,0,DK445/DK406*100)</f>
        <v>0</v>
      </c>
      <c r="DM445" s="797">
        <f>SUM(DM446:DM448)</f>
        <v>0</v>
      </c>
      <c r="DN445" s="727">
        <f>+IF(DM445=0,0,DM445/DM406*100)</f>
        <v>0</v>
      </c>
      <c r="DO445" s="797">
        <f t="shared" si="435"/>
        <v>0</v>
      </c>
      <c r="DP445" s="727">
        <f>+IF(DO445=0,0,DO445/DO406*100)</f>
        <v>0</v>
      </c>
      <c r="DR445" s="797">
        <f t="shared" si="410"/>
        <v>0</v>
      </c>
      <c r="DS445" s="727">
        <f>+IF(DR445=0,0,DR445/DR406*100)</f>
        <v>0</v>
      </c>
      <c r="DT445" s="797">
        <f>SUM(DT446:DT448)</f>
        <v>0</v>
      </c>
      <c r="DU445" s="727">
        <f>+IF(DT445=0,0,DT445/DT406*100)</f>
        <v>0</v>
      </c>
      <c r="DV445" s="797">
        <f>SUM(DV446:DV448)</f>
        <v>0</v>
      </c>
      <c r="DW445" s="727">
        <f>+IF(DV445=0,0,DV445/DV406*100)</f>
        <v>0</v>
      </c>
      <c r="DX445" s="797">
        <f>SUM(DX446:DX448)</f>
        <v>0</v>
      </c>
      <c r="DY445" s="727">
        <f>+IF(DX445=0,0,DX445/DX406*100)</f>
        <v>0</v>
      </c>
      <c r="DZ445" s="797">
        <f>SUM(DZ446:DZ448)</f>
        <v>0</v>
      </c>
      <c r="EA445" s="727">
        <f>+IF(DZ445=0,0,DZ445/DZ406*100)</f>
        <v>0</v>
      </c>
      <c r="EB445" s="797">
        <f>SUM(EB446:EB448)</f>
        <v>0</v>
      </c>
      <c r="EC445" s="727">
        <f>+IF(EB445=0,0,EB445/EB406*100)</f>
        <v>0</v>
      </c>
      <c r="ED445" s="797">
        <f>SUM(ED446:ED448)</f>
        <v>0</v>
      </c>
      <c r="EE445" s="727">
        <f>+IF(ED445=0,0,ED445/ED406*100)</f>
        <v>0</v>
      </c>
      <c r="EF445" s="797">
        <f>SUM(EF446:EF448)</f>
        <v>0</v>
      </c>
      <c r="EG445" s="727">
        <f>+IF(EF445=0,0,EF445/EF406*100)</f>
        <v>0</v>
      </c>
      <c r="EH445" s="797">
        <f>SUM(EH446:EH448)</f>
        <v>0</v>
      </c>
      <c r="EI445" s="727">
        <f>+IF(EH445=0,0,EH445/EH406*100)</f>
        <v>0</v>
      </c>
      <c r="EJ445" s="797">
        <f t="shared" si="436"/>
        <v>0</v>
      </c>
      <c r="EK445" s="727">
        <f>+IF(EJ445=0,0,EJ445/EJ406*100)</f>
        <v>0</v>
      </c>
      <c r="EL445" s="797">
        <f>SUM(EL446:EL448)</f>
        <v>0</v>
      </c>
      <c r="EM445" s="727">
        <f>+IF(EL445=0,0,EL445/EL406*100)</f>
        <v>0</v>
      </c>
      <c r="EN445" s="797">
        <f>SUM(EN446:EN448)</f>
        <v>0</v>
      </c>
      <c r="EO445" s="727">
        <f>+IF(EN445=0,0,EN445/EN406*100)</f>
        <v>0</v>
      </c>
      <c r="EP445" s="797">
        <f>SUM(EP446:EP448)</f>
        <v>0</v>
      </c>
      <c r="EQ445" s="727">
        <f>+IF(EP445=0,0,EP445/EP406*100)</f>
        <v>0</v>
      </c>
      <c r="ER445" s="797">
        <f>SUM(ER446:ER448)</f>
        <v>0</v>
      </c>
      <c r="ES445" s="727">
        <f>+IF(ER445=0,0,ER445/ER406*100)</f>
        <v>0</v>
      </c>
      <c r="ET445" s="797">
        <f>SUM(ET446:ET448)</f>
        <v>0</v>
      </c>
      <c r="EU445" s="727">
        <f>+IF(ET445=0,0,ET445/ET406*100)</f>
        <v>0</v>
      </c>
      <c r="EV445" s="797">
        <f>SUM(EV446:EV448)</f>
        <v>0</v>
      </c>
      <c r="EW445" s="727">
        <f>+IF(EV445=0,0,EV445/EV406*100)</f>
        <v>0</v>
      </c>
      <c r="EX445" s="797">
        <f>SUM(EX446:EX448)</f>
        <v>0</v>
      </c>
      <c r="EY445" s="727">
        <f>+IF(EX445=0,0,EX445/EX406*100)</f>
        <v>0</v>
      </c>
      <c r="EZ445" s="797">
        <f>SUM(EZ446:EZ448)</f>
        <v>0</v>
      </c>
      <c r="FA445" s="727">
        <f>+IF(EZ445=0,0,EZ445/EZ406*100)</f>
        <v>0</v>
      </c>
      <c r="FB445" s="797">
        <f t="shared" si="437"/>
        <v>0</v>
      </c>
      <c r="FC445" s="727">
        <f>+IF(FB445=0,0,FB445/FB406*100)</f>
        <v>0</v>
      </c>
      <c r="FD445" s="797">
        <f>SUM(FD446:FD448)</f>
        <v>0</v>
      </c>
      <c r="FE445" s="727">
        <f>+IF(FD445=0,0,FD445/FD406*100)</f>
        <v>0</v>
      </c>
      <c r="FF445" s="797">
        <f>SUM(FF446:FF448)</f>
        <v>0</v>
      </c>
      <c r="FG445" s="727">
        <f>+IF(FF445=0,0,FF445/FF406*100)</f>
        <v>0</v>
      </c>
      <c r="FH445" s="797">
        <f>SUM(FH446:FH448)</f>
        <v>0</v>
      </c>
      <c r="FI445" s="727">
        <f>+IF(FH445=0,0,FH445/FH406*100)</f>
        <v>0</v>
      </c>
      <c r="FJ445" s="797">
        <f>SUM(FJ446:FJ448)</f>
        <v>0</v>
      </c>
      <c r="FK445" s="727">
        <f>+IF(FJ445=0,0,FJ445/FJ406*100)</f>
        <v>0</v>
      </c>
    </row>
    <row r="446" spans="2:167" s="648" customFormat="1" ht="13.5" customHeight="1">
      <c r="B446" s="771"/>
      <c r="C446" s="771"/>
      <c r="D446" s="731" t="s">
        <v>4856</v>
      </c>
      <c r="E446" s="772">
        <f t="shared" si="408"/>
        <v>0</v>
      </c>
      <c r="F446" s="737">
        <f>+IF(E446=0,0,E446/E406*100)</f>
        <v>0</v>
      </c>
      <c r="G446" s="772">
        <v>0</v>
      </c>
      <c r="H446" s="737">
        <f>+IF(G446=0,0,G446/G406*100)</f>
        <v>0</v>
      </c>
      <c r="I446" s="772">
        <v>0</v>
      </c>
      <c r="J446" s="737">
        <f>+IF(I446=0,0,I446/I406*100)</f>
        <v>0</v>
      </c>
      <c r="K446" s="772">
        <v>0</v>
      </c>
      <c r="L446" s="737">
        <f>+IF(K446=0,0,K446/K406*100)</f>
        <v>0</v>
      </c>
      <c r="M446" s="772">
        <f>+G446+I446+K446</f>
        <v>0</v>
      </c>
      <c r="N446" s="737">
        <f>+IF(M446=0,0,M446/M406*100)</f>
        <v>0</v>
      </c>
      <c r="O446" s="772">
        <v>0</v>
      </c>
      <c r="P446" s="737">
        <f>+IF(O446=0,0,O446/O406*100)</f>
        <v>0</v>
      </c>
      <c r="Q446" s="772">
        <v>0</v>
      </c>
      <c r="R446" s="737">
        <f>+IF(Q446=0,0,Q446/Q406*100)</f>
        <v>0</v>
      </c>
      <c r="S446" s="772">
        <v>0</v>
      </c>
      <c r="T446" s="737">
        <f>+IF(S446=0,0,S446/S406*100)</f>
        <v>0</v>
      </c>
      <c r="U446" s="772">
        <f t="shared" si="427"/>
        <v>0</v>
      </c>
      <c r="V446" s="737">
        <f>+IF(U446=0,0,U446/U406*100)</f>
        <v>0</v>
      </c>
      <c r="W446" s="772">
        <f t="shared" si="428"/>
        <v>0</v>
      </c>
      <c r="X446" s="737">
        <f>+IF(W446=0,0,W446/W406*100)</f>
        <v>0</v>
      </c>
      <c r="Y446" s="772">
        <v>0</v>
      </c>
      <c r="Z446" s="737">
        <f>+IF(Y446=0,0,Y446/Y406*100)</f>
        <v>0</v>
      </c>
      <c r="AA446" s="772">
        <v>0</v>
      </c>
      <c r="AB446" s="737">
        <f>+IF(AA446=0,0,AA446/AA406*100)</f>
        <v>0</v>
      </c>
      <c r="AC446" s="772">
        <v>0</v>
      </c>
      <c r="AD446" s="737">
        <f>+IF(AC446=0,0,AC446/AC406*100)</f>
        <v>0</v>
      </c>
      <c r="AE446" s="772">
        <f t="shared" si="429"/>
        <v>0</v>
      </c>
      <c r="AF446" s="737">
        <f>+IF(AE446=0,0,AE446/AE406*100)</f>
        <v>0</v>
      </c>
      <c r="AG446" s="772">
        <v>0</v>
      </c>
      <c r="AH446" s="737">
        <f>+IF(AG446=0,0,AG446/AG406*100)</f>
        <v>0</v>
      </c>
      <c r="AI446" s="772">
        <v>0</v>
      </c>
      <c r="AJ446" s="737">
        <f>+IF(AI446=0,0,AI446/AI406*100)</f>
        <v>0</v>
      </c>
      <c r="AK446" s="772">
        <v>0</v>
      </c>
      <c r="AL446" s="737">
        <f>+IF(AK446=0,0,AK446/AK406*100)</f>
        <v>0</v>
      </c>
      <c r="AM446" s="772">
        <f t="shared" si="430"/>
        <v>0</v>
      </c>
      <c r="AN446" s="737">
        <f>+IF(AM446=0,0,AM446/AM406*100)</f>
        <v>0</v>
      </c>
      <c r="AO446" s="772">
        <f t="shared" si="431"/>
        <v>0</v>
      </c>
      <c r="AP446" s="737">
        <f>+IF(AO446=0,0,AO446/AO406*100)</f>
        <v>0</v>
      </c>
      <c r="AQ446" s="651"/>
      <c r="AR446" s="772">
        <v>0</v>
      </c>
      <c r="AS446" s="737">
        <f>+IF(AR446=0,0,AR446/AR406*100)</f>
        <v>0</v>
      </c>
      <c r="AT446" s="772">
        <v>0</v>
      </c>
      <c r="AU446" s="737">
        <f>+IF(AT446=0,0,AT446/AT406*100)</f>
        <v>0</v>
      </c>
      <c r="AV446" s="772">
        <v>0</v>
      </c>
      <c r="AW446" s="737">
        <f>+IF(AV446=0,0,AV446/AV406*100)</f>
        <v>0</v>
      </c>
      <c r="AX446" s="772">
        <v>0</v>
      </c>
      <c r="AY446" s="737">
        <f>+IF(AX446=0,0,AX446/AX406*100)</f>
        <v>0</v>
      </c>
      <c r="AZ446" s="772">
        <f>+AT446+AV446+AX446</f>
        <v>0</v>
      </c>
      <c r="BA446" s="737">
        <f>+IF(AZ446=0,0,AZ446/AZ406*100)</f>
        <v>0</v>
      </c>
      <c r="BB446" s="772">
        <v>0</v>
      </c>
      <c r="BC446" s="737">
        <f>+IF(BB446=0,0,BB446/BB406*100)</f>
        <v>0</v>
      </c>
      <c r="BD446" s="772">
        <v>0</v>
      </c>
      <c r="BE446" s="737">
        <f>+IF(BD446=0,0,BD446/BD406*100)</f>
        <v>0</v>
      </c>
      <c r="BF446" s="772">
        <v>0</v>
      </c>
      <c r="BG446" s="737">
        <f>+IF(BF446=0,0,BF446/BF406*100)</f>
        <v>0</v>
      </c>
      <c r="BH446" s="772">
        <f>+BB446+BD446+BF446</f>
        <v>0</v>
      </c>
      <c r="BI446" s="737">
        <f>+IF(BH446=0,0,BH446/BH406*100)</f>
        <v>0</v>
      </c>
      <c r="BJ446" s="772">
        <f t="shared" si="432"/>
        <v>0</v>
      </c>
      <c r="BK446" s="737">
        <f>+IF(BJ446=0,0,BJ446/BJ406*100)</f>
        <v>0</v>
      </c>
      <c r="BL446" s="772">
        <v>0</v>
      </c>
      <c r="BM446" s="737">
        <f>+IF(BL446=0,0,BL446/BL406*100)</f>
        <v>0</v>
      </c>
      <c r="BN446" s="772">
        <v>0</v>
      </c>
      <c r="BO446" s="737">
        <f>+IF(BN446=0,0,BN446/BN406*100)</f>
        <v>0</v>
      </c>
      <c r="BP446" s="772">
        <v>0</v>
      </c>
      <c r="BQ446" s="737">
        <f>+IF(BP446=0,0,BP446/BP406*100)</f>
        <v>0</v>
      </c>
      <c r="BR446" s="772">
        <f>+BL446+BN446+BP446</f>
        <v>0</v>
      </c>
      <c r="BS446" s="737">
        <f>+IF(BR446=0,0,BR446/BR406*100)</f>
        <v>0</v>
      </c>
      <c r="BT446" s="772">
        <v>0</v>
      </c>
      <c r="BU446" s="737">
        <f>+IF(BT446=0,0,BT446/BT406*100)</f>
        <v>0</v>
      </c>
      <c r="BV446" s="772">
        <v>0</v>
      </c>
      <c r="BW446" s="737">
        <f>+IF(BV446=0,0,BV446/BV406*100)</f>
        <v>0</v>
      </c>
      <c r="BX446" s="772">
        <v>0</v>
      </c>
      <c r="BY446" s="737">
        <f>+IF(BX446=0,0,BX446/BX406*100)</f>
        <v>0</v>
      </c>
      <c r="BZ446" s="772">
        <f>+BT446+BV446+BX446</f>
        <v>0</v>
      </c>
      <c r="CA446" s="737">
        <f>+IF(BZ446=0,0,BZ446/BZ406*100)</f>
        <v>0</v>
      </c>
      <c r="CB446" s="772">
        <f t="shared" si="433"/>
        <v>0</v>
      </c>
      <c r="CC446" s="737">
        <f>+IF(CB446=0,0,CB446/CB406*100)</f>
        <v>0</v>
      </c>
      <c r="CE446" s="772">
        <f t="shared" si="409"/>
        <v>0</v>
      </c>
      <c r="CF446" s="737">
        <f>+IF(CE446=0,0,CE446/CE406*100)</f>
        <v>0</v>
      </c>
      <c r="CG446" s="772">
        <v>0</v>
      </c>
      <c r="CH446" s="737">
        <f>+IF(CG446=0,0,CG446/CG406*100)</f>
        <v>0</v>
      </c>
      <c r="CI446" s="772">
        <v>0</v>
      </c>
      <c r="CJ446" s="737">
        <f>+IF(CI446=0,0,CI446/CI406*100)</f>
        <v>0</v>
      </c>
      <c r="CK446" s="772">
        <v>0</v>
      </c>
      <c r="CL446" s="737">
        <f>+IF(CK446=0,0,CK446/CK406*100)</f>
        <v>0</v>
      </c>
      <c r="CM446" s="772">
        <f>+CG446+CI446+CK446</f>
        <v>0</v>
      </c>
      <c r="CN446" s="737">
        <f>+IF(CM446=0,0,CM446/CM406*100)</f>
        <v>0</v>
      </c>
      <c r="CO446" s="772">
        <v>0</v>
      </c>
      <c r="CP446" s="737">
        <f>+IF(CO446=0,0,CO446/CO406*100)</f>
        <v>0</v>
      </c>
      <c r="CQ446" s="772">
        <v>0</v>
      </c>
      <c r="CR446" s="737">
        <f>+IF(CQ446=0,0,CQ446/CQ406*100)</f>
        <v>0</v>
      </c>
      <c r="CS446" s="772">
        <v>0</v>
      </c>
      <c r="CT446" s="737">
        <f>+IF(CS446=0,0,CS446/CS406*100)</f>
        <v>0</v>
      </c>
      <c r="CU446" s="772">
        <f>+CO446+CQ446+CS446</f>
        <v>0</v>
      </c>
      <c r="CV446" s="737">
        <f>+IF(CU446=0,0,CU446/CU406*100)</f>
        <v>0</v>
      </c>
      <c r="CW446" s="772">
        <f t="shared" si="434"/>
        <v>0</v>
      </c>
      <c r="CX446" s="737">
        <f>+IF(CW446=0,0,CW446/CW406*100)</f>
        <v>0</v>
      </c>
      <c r="CY446" s="772">
        <v>0</v>
      </c>
      <c r="CZ446" s="737">
        <f>+IF(CY446=0,0,CY446/CY406*100)</f>
        <v>0</v>
      </c>
      <c r="DA446" s="772">
        <v>0</v>
      </c>
      <c r="DB446" s="737">
        <f>+IF(DA446=0,0,DA446/DA406*100)</f>
        <v>0</v>
      </c>
      <c r="DC446" s="772">
        <v>0</v>
      </c>
      <c r="DD446" s="737">
        <f>+IF(DC446=0,0,DC446/DC406*100)</f>
        <v>0</v>
      </c>
      <c r="DE446" s="772">
        <f>+CY446+DA446+DC446</f>
        <v>0</v>
      </c>
      <c r="DF446" s="737">
        <f>+IF(DE446=0,0,DE446/DE406*100)</f>
        <v>0</v>
      </c>
      <c r="DG446" s="772">
        <v>0</v>
      </c>
      <c r="DH446" s="737">
        <f>+IF(DG446=0,0,DG446/DG406*100)</f>
        <v>0</v>
      </c>
      <c r="DI446" s="772">
        <v>0</v>
      </c>
      <c r="DJ446" s="737">
        <f>+IF(DI446=0,0,DI446/DI406*100)</f>
        <v>0</v>
      </c>
      <c r="DK446" s="772">
        <v>0</v>
      </c>
      <c r="DL446" s="737">
        <f>+IF(DK446=0,0,DK446/DK406*100)</f>
        <v>0</v>
      </c>
      <c r="DM446" s="772">
        <f>+DG446+DI446+DK446</f>
        <v>0</v>
      </c>
      <c r="DN446" s="737">
        <f>+IF(DM446=0,0,DM446/DM406*100)</f>
        <v>0</v>
      </c>
      <c r="DO446" s="772">
        <f t="shared" si="435"/>
        <v>0</v>
      </c>
      <c r="DP446" s="737">
        <f>+IF(DO446=0,0,DO446/DO406*100)</f>
        <v>0</v>
      </c>
      <c r="DR446" s="772">
        <f t="shared" si="410"/>
        <v>0</v>
      </c>
      <c r="DS446" s="737">
        <f>+IF(DR446=0,0,DR446/DR406*100)</f>
        <v>0</v>
      </c>
      <c r="DT446" s="772">
        <v>0</v>
      </c>
      <c r="DU446" s="737">
        <f>+IF(DT446=0,0,DT446/DT406*100)</f>
        <v>0</v>
      </c>
      <c r="DV446" s="772">
        <v>0</v>
      </c>
      <c r="DW446" s="737">
        <f>+IF(DV446=0,0,DV446/DV406*100)</f>
        <v>0</v>
      </c>
      <c r="DX446" s="772">
        <v>0</v>
      </c>
      <c r="DY446" s="737">
        <f>+IF(DX446=0,0,DX446/DX406*100)</f>
        <v>0</v>
      </c>
      <c r="DZ446" s="772">
        <f>+DT446+DV446+DX446</f>
        <v>0</v>
      </c>
      <c r="EA446" s="737">
        <f>+IF(DZ446=0,0,DZ446/DZ406*100)</f>
        <v>0</v>
      </c>
      <c r="EB446" s="772">
        <v>0</v>
      </c>
      <c r="EC446" s="737">
        <f>+IF(EB446=0,0,EB446/EB406*100)</f>
        <v>0</v>
      </c>
      <c r="ED446" s="772">
        <v>0</v>
      </c>
      <c r="EE446" s="737">
        <f>+IF(ED446=0,0,ED446/ED406*100)</f>
        <v>0</v>
      </c>
      <c r="EF446" s="772">
        <v>0</v>
      </c>
      <c r="EG446" s="737">
        <f>+IF(EF446=0,0,EF446/EF406*100)</f>
        <v>0</v>
      </c>
      <c r="EH446" s="772">
        <f>+EB446+ED446+EF446</f>
        <v>0</v>
      </c>
      <c r="EI446" s="737">
        <f>+IF(EH446=0,0,EH446/EH406*100)</f>
        <v>0</v>
      </c>
      <c r="EJ446" s="772">
        <f t="shared" si="436"/>
        <v>0</v>
      </c>
      <c r="EK446" s="737">
        <f>+IF(EJ446=0,0,EJ446/EJ406*100)</f>
        <v>0</v>
      </c>
      <c r="EL446" s="772">
        <v>0</v>
      </c>
      <c r="EM446" s="737">
        <f>+IF(EL446=0,0,EL446/EL406*100)</f>
        <v>0</v>
      </c>
      <c r="EN446" s="772">
        <v>0</v>
      </c>
      <c r="EO446" s="737">
        <f>+IF(EN446=0,0,EN446/EN406*100)</f>
        <v>0</v>
      </c>
      <c r="EP446" s="772">
        <v>0</v>
      </c>
      <c r="EQ446" s="737">
        <f>+IF(EP446=0,0,EP446/EP406*100)</f>
        <v>0</v>
      </c>
      <c r="ER446" s="772">
        <f>+EL446+EN446+EP446</f>
        <v>0</v>
      </c>
      <c r="ES446" s="737">
        <f>+IF(ER446=0,0,ER446/ER406*100)</f>
        <v>0</v>
      </c>
      <c r="ET446" s="772">
        <v>0</v>
      </c>
      <c r="EU446" s="737">
        <f>+IF(ET446=0,0,ET446/ET406*100)</f>
        <v>0</v>
      </c>
      <c r="EV446" s="772">
        <v>0</v>
      </c>
      <c r="EW446" s="737">
        <f>+IF(EV446=0,0,EV446/EV406*100)</f>
        <v>0</v>
      </c>
      <c r="EX446" s="772">
        <v>0</v>
      </c>
      <c r="EY446" s="737">
        <f>+IF(EX446=0,0,EX446/EX406*100)</f>
        <v>0</v>
      </c>
      <c r="EZ446" s="772">
        <f>+ET446+EV446+EX446</f>
        <v>0</v>
      </c>
      <c r="FA446" s="737">
        <f>+IF(EZ446=0,0,EZ446/EZ406*100)</f>
        <v>0</v>
      </c>
      <c r="FB446" s="772">
        <f t="shared" si="437"/>
        <v>0</v>
      </c>
      <c r="FC446" s="737">
        <f>+IF(FB446=0,0,FB446/FB406*100)</f>
        <v>0</v>
      </c>
      <c r="FD446" s="772">
        <v>0</v>
      </c>
      <c r="FE446" s="737">
        <f>+IF(FD446=0,0,FD446/FD406*100)</f>
        <v>0</v>
      </c>
      <c r="FF446" s="772">
        <v>0</v>
      </c>
      <c r="FG446" s="737">
        <f>+IF(FF446=0,0,FF446/FF406*100)</f>
        <v>0</v>
      </c>
      <c r="FH446" s="772">
        <v>0</v>
      </c>
      <c r="FI446" s="737">
        <f>+IF(FH446=0,0,FH446/FH406*100)</f>
        <v>0</v>
      </c>
      <c r="FJ446" s="772">
        <v>0</v>
      </c>
      <c r="FK446" s="737">
        <f>+IF(FJ446=0,0,FJ446/FJ406*100)</f>
        <v>0</v>
      </c>
    </row>
    <row r="447" spans="2:167" s="648" customFormat="1" ht="13.5" customHeight="1">
      <c r="B447" s="771"/>
      <c r="C447" s="771"/>
      <c r="D447" s="771" t="s">
        <v>4857</v>
      </c>
      <c r="E447" s="772">
        <f t="shared" si="408"/>
        <v>0</v>
      </c>
      <c r="F447" s="737">
        <f>+IF(E447=0,0,E447/E406*100)</f>
        <v>0</v>
      </c>
      <c r="G447" s="772">
        <v>0</v>
      </c>
      <c r="H447" s="737">
        <f>+IF(G447=0,0,G447/G406*100)</f>
        <v>0</v>
      </c>
      <c r="I447" s="772">
        <v>0</v>
      </c>
      <c r="J447" s="737">
        <f>+IF(I447=0,0,I447/I406*100)</f>
        <v>0</v>
      </c>
      <c r="K447" s="772">
        <v>0</v>
      </c>
      <c r="L447" s="737">
        <f>+IF(K447=0,0,K447/K406*100)</f>
        <v>0</v>
      </c>
      <c r="M447" s="772">
        <f>+G447+I447+K447</f>
        <v>0</v>
      </c>
      <c r="N447" s="737">
        <f>+IF(M447=0,0,M447/M406*100)</f>
        <v>0</v>
      </c>
      <c r="O447" s="772">
        <v>0</v>
      </c>
      <c r="P447" s="737">
        <f>+IF(O447=0,0,O447/O406*100)</f>
        <v>0</v>
      </c>
      <c r="Q447" s="772">
        <v>0</v>
      </c>
      <c r="R447" s="737">
        <f>+IF(Q447=0,0,Q447/Q406*100)</f>
        <v>0</v>
      </c>
      <c r="S447" s="772">
        <v>0</v>
      </c>
      <c r="T447" s="737">
        <f>+IF(S447=0,0,S447/S406*100)</f>
        <v>0</v>
      </c>
      <c r="U447" s="772">
        <f t="shared" si="427"/>
        <v>0</v>
      </c>
      <c r="V447" s="737">
        <f>+IF(U447=0,0,U447/U406*100)</f>
        <v>0</v>
      </c>
      <c r="W447" s="772">
        <f t="shared" si="428"/>
        <v>0</v>
      </c>
      <c r="X447" s="737">
        <f>+IF(W447=0,0,W447/W406*100)</f>
        <v>0</v>
      </c>
      <c r="Y447" s="772">
        <v>0</v>
      </c>
      <c r="Z447" s="737">
        <f>+IF(Y447=0,0,Y447/Y406*100)</f>
        <v>0</v>
      </c>
      <c r="AA447" s="772">
        <v>0</v>
      </c>
      <c r="AB447" s="737">
        <f>+IF(AA447=0,0,AA447/AA406*100)</f>
        <v>0</v>
      </c>
      <c r="AC447" s="772">
        <v>0</v>
      </c>
      <c r="AD447" s="737">
        <f>+IF(AC447=0,0,AC447/AC406*100)</f>
        <v>0</v>
      </c>
      <c r="AE447" s="772">
        <f t="shared" si="429"/>
        <v>0</v>
      </c>
      <c r="AF447" s="737">
        <f>+IF(AE447=0,0,AE447/AE406*100)</f>
        <v>0</v>
      </c>
      <c r="AG447" s="772">
        <v>0</v>
      </c>
      <c r="AH447" s="737">
        <f>+IF(AG447=0,0,AG447/AG406*100)</f>
        <v>0</v>
      </c>
      <c r="AI447" s="772">
        <v>0</v>
      </c>
      <c r="AJ447" s="737">
        <f>+IF(AI447=0,0,AI447/AI406*100)</f>
        <v>0</v>
      </c>
      <c r="AK447" s="772">
        <v>0</v>
      </c>
      <c r="AL447" s="737">
        <f>+IF(AK447=0,0,AK447/AK406*100)</f>
        <v>0</v>
      </c>
      <c r="AM447" s="772">
        <f t="shared" si="430"/>
        <v>0</v>
      </c>
      <c r="AN447" s="737">
        <f>+IF(AM447=0,0,AM447/AM406*100)</f>
        <v>0</v>
      </c>
      <c r="AO447" s="772">
        <f t="shared" si="431"/>
        <v>0</v>
      </c>
      <c r="AP447" s="737">
        <f>+IF(AO447=0,0,AO447/AO406*100)</f>
        <v>0</v>
      </c>
      <c r="AQ447" s="651"/>
      <c r="AR447" s="772">
        <v>0</v>
      </c>
      <c r="AS447" s="737">
        <f>+IF(AR447=0,0,AR447/AR406*100)</f>
        <v>0</v>
      </c>
      <c r="AT447" s="772">
        <v>0</v>
      </c>
      <c r="AU447" s="737">
        <f>+IF(AT447=0,0,AT447/AT406*100)</f>
        <v>0</v>
      </c>
      <c r="AV447" s="772">
        <v>0</v>
      </c>
      <c r="AW447" s="737">
        <f>+IF(AV447=0,0,AV447/AV406*100)</f>
        <v>0</v>
      </c>
      <c r="AX447" s="772">
        <v>0</v>
      </c>
      <c r="AY447" s="737">
        <f>+IF(AX447=0,0,AX447/AX406*100)</f>
        <v>0</v>
      </c>
      <c r="AZ447" s="772">
        <f>+AT447+AV447+AX447</f>
        <v>0</v>
      </c>
      <c r="BA447" s="737">
        <f>+IF(AZ447=0,0,AZ447/AZ406*100)</f>
        <v>0</v>
      </c>
      <c r="BB447" s="772">
        <v>0</v>
      </c>
      <c r="BC447" s="737">
        <f>+IF(BB447=0,0,BB447/BB406*100)</f>
        <v>0</v>
      </c>
      <c r="BD447" s="772">
        <v>0</v>
      </c>
      <c r="BE447" s="737">
        <f>+IF(BD447=0,0,BD447/BD406*100)</f>
        <v>0</v>
      </c>
      <c r="BF447" s="772">
        <v>0</v>
      </c>
      <c r="BG447" s="737">
        <f>+IF(BF447=0,0,BF447/BF406*100)</f>
        <v>0</v>
      </c>
      <c r="BH447" s="772">
        <f>+BB447+BD447+BF447</f>
        <v>0</v>
      </c>
      <c r="BI447" s="737">
        <f>+IF(BH447=0,0,BH447/BH406*100)</f>
        <v>0</v>
      </c>
      <c r="BJ447" s="772">
        <f t="shared" si="432"/>
        <v>0</v>
      </c>
      <c r="BK447" s="737">
        <f>+IF(BJ447=0,0,BJ447/BJ406*100)</f>
        <v>0</v>
      </c>
      <c r="BL447" s="772">
        <v>0</v>
      </c>
      <c r="BM447" s="737">
        <f>+IF(BL447=0,0,BL447/BL406*100)</f>
        <v>0</v>
      </c>
      <c r="BN447" s="772">
        <v>0</v>
      </c>
      <c r="BO447" s="737">
        <f>+IF(BN447=0,0,BN447/BN406*100)</f>
        <v>0</v>
      </c>
      <c r="BP447" s="772">
        <v>0</v>
      </c>
      <c r="BQ447" s="737">
        <f>+IF(BP447=0,0,BP447/BP406*100)</f>
        <v>0</v>
      </c>
      <c r="BR447" s="772">
        <f>+BL447+BN447+BP447</f>
        <v>0</v>
      </c>
      <c r="BS447" s="737">
        <f>+IF(BR447=0,0,BR447/BR406*100)</f>
        <v>0</v>
      </c>
      <c r="BT447" s="772">
        <v>0</v>
      </c>
      <c r="BU447" s="737">
        <f>+IF(BT447=0,0,BT447/BT406*100)</f>
        <v>0</v>
      </c>
      <c r="BV447" s="772">
        <v>0</v>
      </c>
      <c r="BW447" s="737">
        <f>+IF(BV447=0,0,BV447/BV406*100)</f>
        <v>0</v>
      </c>
      <c r="BX447" s="772">
        <v>0</v>
      </c>
      <c r="BY447" s="737">
        <f>+IF(BX447=0,0,BX447/BX406*100)</f>
        <v>0</v>
      </c>
      <c r="BZ447" s="772">
        <f>+BT447+BV447+BX447</f>
        <v>0</v>
      </c>
      <c r="CA447" s="737">
        <f>+IF(BZ447=0,0,BZ447/BZ406*100)</f>
        <v>0</v>
      </c>
      <c r="CB447" s="772">
        <f t="shared" si="433"/>
        <v>0</v>
      </c>
      <c r="CC447" s="737">
        <f>+IF(CB447=0,0,CB447/CB406*100)</f>
        <v>0</v>
      </c>
      <c r="CE447" s="772">
        <f t="shared" si="409"/>
        <v>0</v>
      </c>
      <c r="CF447" s="737">
        <f>+IF(CE447=0,0,CE447/CE406*100)</f>
        <v>0</v>
      </c>
      <c r="CG447" s="772">
        <v>0</v>
      </c>
      <c r="CH447" s="737">
        <f>+IF(CG447=0,0,CG447/CG406*100)</f>
        <v>0</v>
      </c>
      <c r="CI447" s="772">
        <v>0</v>
      </c>
      <c r="CJ447" s="737">
        <f>+IF(CI447=0,0,CI447/CI406*100)</f>
        <v>0</v>
      </c>
      <c r="CK447" s="772">
        <v>0</v>
      </c>
      <c r="CL447" s="737">
        <f>+IF(CK447=0,0,CK447/CK406*100)</f>
        <v>0</v>
      </c>
      <c r="CM447" s="772">
        <f>+CG447+CI447+CK447</f>
        <v>0</v>
      </c>
      <c r="CN447" s="737">
        <f>+IF(CM447=0,0,CM447/CM406*100)</f>
        <v>0</v>
      </c>
      <c r="CO447" s="772">
        <v>0</v>
      </c>
      <c r="CP447" s="737">
        <f>+IF(CO447=0,0,CO447/CO406*100)</f>
        <v>0</v>
      </c>
      <c r="CQ447" s="772">
        <v>0</v>
      </c>
      <c r="CR447" s="737">
        <f>+IF(CQ447=0,0,CQ447/CQ406*100)</f>
        <v>0</v>
      </c>
      <c r="CS447" s="772">
        <v>0</v>
      </c>
      <c r="CT447" s="737">
        <f>+IF(CS447=0,0,CS447/CS406*100)</f>
        <v>0</v>
      </c>
      <c r="CU447" s="772">
        <f>+CO447+CQ447+CS447</f>
        <v>0</v>
      </c>
      <c r="CV447" s="737">
        <f>+IF(CU447=0,0,CU447/CU406*100)</f>
        <v>0</v>
      </c>
      <c r="CW447" s="772">
        <f t="shared" si="434"/>
        <v>0</v>
      </c>
      <c r="CX447" s="737">
        <f>+IF(CW447=0,0,CW447/CW406*100)</f>
        <v>0</v>
      </c>
      <c r="CY447" s="772">
        <v>0</v>
      </c>
      <c r="CZ447" s="737">
        <f>+IF(CY447=0,0,CY447/CY406*100)</f>
        <v>0</v>
      </c>
      <c r="DA447" s="772">
        <v>0</v>
      </c>
      <c r="DB447" s="737">
        <f>+IF(DA447=0,0,DA447/DA406*100)</f>
        <v>0</v>
      </c>
      <c r="DC447" s="772">
        <v>0</v>
      </c>
      <c r="DD447" s="737">
        <f>+IF(DC447=0,0,DC447/DC406*100)</f>
        <v>0</v>
      </c>
      <c r="DE447" s="772">
        <f>+CY447+DA447+DC447</f>
        <v>0</v>
      </c>
      <c r="DF447" s="737">
        <f>+IF(DE447=0,0,DE447/DE406*100)</f>
        <v>0</v>
      </c>
      <c r="DG447" s="772">
        <v>0</v>
      </c>
      <c r="DH447" s="737">
        <f>+IF(DG447=0,0,DG447/DG406*100)</f>
        <v>0</v>
      </c>
      <c r="DI447" s="772">
        <v>0</v>
      </c>
      <c r="DJ447" s="737">
        <f>+IF(DI447=0,0,DI447/DI406*100)</f>
        <v>0</v>
      </c>
      <c r="DK447" s="772">
        <v>0</v>
      </c>
      <c r="DL447" s="737">
        <f>+IF(DK447=0,0,DK447/DK406*100)</f>
        <v>0</v>
      </c>
      <c r="DM447" s="772">
        <f>+DG447+DI447+DK447</f>
        <v>0</v>
      </c>
      <c r="DN447" s="737">
        <f>+IF(DM447=0,0,DM447/DM406*100)</f>
        <v>0</v>
      </c>
      <c r="DO447" s="772">
        <f t="shared" si="435"/>
        <v>0</v>
      </c>
      <c r="DP447" s="737">
        <f>+IF(DO447=0,0,DO447/DO406*100)</f>
        <v>0</v>
      </c>
      <c r="DR447" s="772">
        <f t="shared" si="410"/>
        <v>0</v>
      </c>
      <c r="DS447" s="737">
        <f>+IF(DR447=0,0,DR447/DR406*100)</f>
        <v>0</v>
      </c>
      <c r="DT447" s="772">
        <v>0</v>
      </c>
      <c r="DU447" s="737">
        <f>+IF(DT447=0,0,DT447/DT406*100)</f>
        <v>0</v>
      </c>
      <c r="DV447" s="772">
        <v>0</v>
      </c>
      <c r="DW447" s="737">
        <f>+IF(DV447=0,0,DV447/DV406*100)</f>
        <v>0</v>
      </c>
      <c r="DX447" s="772">
        <v>0</v>
      </c>
      <c r="DY447" s="737">
        <f>+IF(DX447=0,0,DX447/DX406*100)</f>
        <v>0</v>
      </c>
      <c r="DZ447" s="772">
        <f>+DT447+DV447+DX447</f>
        <v>0</v>
      </c>
      <c r="EA447" s="737">
        <f>+IF(DZ447=0,0,DZ447/DZ406*100)</f>
        <v>0</v>
      </c>
      <c r="EB447" s="772">
        <v>0</v>
      </c>
      <c r="EC447" s="737">
        <f>+IF(EB447=0,0,EB447/EB406*100)</f>
        <v>0</v>
      </c>
      <c r="ED447" s="772">
        <v>0</v>
      </c>
      <c r="EE447" s="737">
        <f>+IF(ED447=0,0,ED447/ED406*100)</f>
        <v>0</v>
      </c>
      <c r="EF447" s="772">
        <v>0</v>
      </c>
      <c r="EG447" s="737">
        <f>+IF(EF447=0,0,EF447/EF406*100)</f>
        <v>0</v>
      </c>
      <c r="EH447" s="772">
        <f>+EB447+ED447+EF447</f>
        <v>0</v>
      </c>
      <c r="EI447" s="737">
        <f>+IF(EH447=0,0,EH447/EH406*100)</f>
        <v>0</v>
      </c>
      <c r="EJ447" s="772">
        <f t="shared" si="436"/>
        <v>0</v>
      </c>
      <c r="EK447" s="737">
        <f>+IF(EJ447=0,0,EJ447/EJ406*100)</f>
        <v>0</v>
      </c>
      <c r="EL447" s="772">
        <v>0</v>
      </c>
      <c r="EM447" s="737">
        <f>+IF(EL447=0,0,EL447/EL406*100)</f>
        <v>0</v>
      </c>
      <c r="EN447" s="772">
        <v>0</v>
      </c>
      <c r="EO447" s="737">
        <f>+IF(EN447=0,0,EN447/EN406*100)</f>
        <v>0</v>
      </c>
      <c r="EP447" s="772">
        <v>0</v>
      </c>
      <c r="EQ447" s="737">
        <f>+IF(EP447=0,0,EP447/EP406*100)</f>
        <v>0</v>
      </c>
      <c r="ER447" s="772">
        <f>+EL447+EN447+EP447</f>
        <v>0</v>
      </c>
      <c r="ES447" s="737">
        <f>+IF(ER447=0,0,ER447/ER406*100)</f>
        <v>0</v>
      </c>
      <c r="ET447" s="772">
        <v>0</v>
      </c>
      <c r="EU447" s="737">
        <f>+IF(ET447=0,0,ET447/ET406*100)</f>
        <v>0</v>
      </c>
      <c r="EV447" s="772">
        <v>0</v>
      </c>
      <c r="EW447" s="737">
        <f>+IF(EV447=0,0,EV447/EV406*100)</f>
        <v>0</v>
      </c>
      <c r="EX447" s="772">
        <v>0</v>
      </c>
      <c r="EY447" s="737">
        <f>+IF(EX447=0,0,EX447/EX406*100)</f>
        <v>0</v>
      </c>
      <c r="EZ447" s="772">
        <f>+ET447+EV447+EX447</f>
        <v>0</v>
      </c>
      <c r="FA447" s="737">
        <f>+IF(EZ447=0,0,EZ447/EZ406*100)</f>
        <v>0</v>
      </c>
      <c r="FB447" s="772">
        <f t="shared" si="437"/>
        <v>0</v>
      </c>
      <c r="FC447" s="737">
        <f>+IF(FB447=0,0,FB447/FB406*100)</f>
        <v>0</v>
      </c>
      <c r="FD447" s="772">
        <v>0</v>
      </c>
      <c r="FE447" s="737">
        <f>+IF(FD447=0,0,FD447/FD406*100)</f>
        <v>0</v>
      </c>
      <c r="FF447" s="772">
        <v>0</v>
      </c>
      <c r="FG447" s="737">
        <f>+IF(FF447=0,0,FF447/FF406*100)</f>
        <v>0</v>
      </c>
      <c r="FH447" s="772">
        <v>0</v>
      </c>
      <c r="FI447" s="737">
        <f>+IF(FH447=0,0,FH447/FH406*100)</f>
        <v>0</v>
      </c>
      <c r="FJ447" s="772">
        <v>0</v>
      </c>
      <c r="FK447" s="737">
        <f>+IF(FJ447=0,0,FJ447/FJ406*100)</f>
        <v>0</v>
      </c>
    </row>
    <row r="448" spans="2:167" s="648" customFormat="1" ht="13.5" customHeight="1">
      <c r="B448" s="781"/>
      <c r="C448" s="781"/>
      <c r="D448" s="802" t="s">
        <v>4858</v>
      </c>
      <c r="E448" s="803">
        <f t="shared" si="408"/>
        <v>0</v>
      </c>
      <c r="F448" s="804">
        <f>+IF(E448=0,0,E448/E406*100)</f>
        <v>0</v>
      </c>
      <c r="G448" s="815">
        <v>0</v>
      </c>
      <c r="H448" s="804">
        <f>+IF(G448=0,0,G448/G406*100)</f>
        <v>0</v>
      </c>
      <c r="I448" s="815">
        <v>0</v>
      </c>
      <c r="J448" s="804">
        <f>+IF(I448=0,0,I448/I406*100)</f>
        <v>0</v>
      </c>
      <c r="K448" s="815">
        <v>0</v>
      </c>
      <c r="L448" s="804">
        <f>+IF(K448=0,0,K448/K406*100)</f>
        <v>0</v>
      </c>
      <c r="M448" s="815">
        <f>+G448+I448+K448</f>
        <v>0</v>
      </c>
      <c r="N448" s="804">
        <f>+IF(M448=0,0,M448/M406*100)</f>
        <v>0</v>
      </c>
      <c r="O448" s="815">
        <v>0</v>
      </c>
      <c r="P448" s="804">
        <f>+IF(O448=0,0,O448/O406*100)</f>
        <v>0</v>
      </c>
      <c r="Q448" s="815">
        <v>0</v>
      </c>
      <c r="R448" s="804">
        <f>+IF(Q448=0,0,Q448/Q406*100)</f>
        <v>0</v>
      </c>
      <c r="S448" s="815">
        <v>0</v>
      </c>
      <c r="T448" s="804">
        <f>+IF(S448=0,0,S448/S406*100)</f>
        <v>0</v>
      </c>
      <c r="U448" s="803">
        <f t="shared" si="427"/>
        <v>0</v>
      </c>
      <c r="V448" s="804">
        <f>+IF(U448=0,0,U448/U406*100)</f>
        <v>0</v>
      </c>
      <c r="W448" s="803">
        <f t="shared" si="428"/>
        <v>0</v>
      </c>
      <c r="X448" s="804">
        <f>+IF(W448=0,0,W448/W406*100)</f>
        <v>0</v>
      </c>
      <c r="Y448" s="815">
        <v>0</v>
      </c>
      <c r="Z448" s="804">
        <f>+IF(Y448=0,0,Y448/Y406*100)</f>
        <v>0</v>
      </c>
      <c r="AA448" s="815">
        <v>0</v>
      </c>
      <c r="AB448" s="804">
        <f>+IF(AA448=0,0,AA448/AA406*100)</f>
        <v>0</v>
      </c>
      <c r="AC448" s="815">
        <v>0</v>
      </c>
      <c r="AD448" s="804">
        <f>+IF(AC448=0,0,AC448/AC406*100)</f>
        <v>0</v>
      </c>
      <c r="AE448" s="803">
        <f t="shared" si="429"/>
        <v>0</v>
      </c>
      <c r="AF448" s="804">
        <f>+IF(AE448=0,0,AE448/AE406*100)</f>
        <v>0</v>
      </c>
      <c r="AG448" s="815">
        <v>0</v>
      </c>
      <c r="AH448" s="804">
        <f>+IF(AG448=0,0,AG448/AG406*100)</f>
        <v>0</v>
      </c>
      <c r="AI448" s="815">
        <v>0</v>
      </c>
      <c r="AJ448" s="804">
        <f>+IF(AI448=0,0,AI448/AI406*100)</f>
        <v>0</v>
      </c>
      <c r="AK448" s="815">
        <v>0</v>
      </c>
      <c r="AL448" s="804">
        <f>+IF(AK448=0,0,AK448/AK406*100)</f>
        <v>0</v>
      </c>
      <c r="AM448" s="803">
        <f t="shared" si="430"/>
        <v>0</v>
      </c>
      <c r="AN448" s="804">
        <f>+IF(AM448=0,0,AM448/AM406*100)</f>
        <v>0</v>
      </c>
      <c r="AO448" s="803">
        <f t="shared" si="431"/>
        <v>0</v>
      </c>
      <c r="AP448" s="804">
        <f>+IF(AO448=0,0,AO448/AO406*100)</f>
        <v>0</v>
      </c>
      <c r="AQ448" s="651"/>
      <c r="AR448" s="815">
        <v>0</v>
      </c>
      <c r="AS448" s="804">
        <f>+IF(AR448=0,0,AR448/AR406*100)</f>
        <v>0</v>
      </c>
      <c r="AT448" s="815">
        <v>0</v>
      </c>
      <c r="AU448" s="804">
        <f>+IF(AT448=0,0,AT448/AT406*100)</f>
        <v>0</v>
      </c>
      <c r="AV448" s="815">
        <v>0</v>
      </c>
      <c r="AW448" s="804">
        <f>+IF(AV448=0,0,AV448/AV406*100)</f>
        <v>0</v>
      </c>
      <c r="AX448" s="815">
        <v>0</v>
      </c>
      <c r="AY448" s="804">
        <f>+IF(AX448=0,0,AX448/AX406*100)</f>
        <v>0</v>
      </c>
      <c r="AZ448" s="815">
        <f>+AT448+AV448+AX448</f>
        <v>0</v>
      </c>
      <c r="BA448" s="804">
        <f>+IF(AZ448=0,0,AZ448/AZ406*100)</f>
        <v>0</v>
      </c>
      <c r="BB448" s="815">
        <v>0</v>
      </c>
      <c r="BC448" s="804">
        <f>+IF(BB448=0,0,BB448/BB406*100)</f>
        <v>0</v>
      </c>
      <c r="BD448" s="815">
        <v>0</v>
      </c>
      <c r="BE448" s="804">
        <f>+IF(BD448=0,0,BD448/BD406*100)</f>
        <v>0</v>
      </c>
      <c r="BF448" s="815">
        <v>0</v>
      </c>
      <c r="BG448" s="804">
        <f>+IF(BF448=0,0,BF448/BF406*100)</f>
        <v>0</v>
      </c>
      <c r="BH448" s="815">
        <f>+BB448+BD448+BF448</f>
        <v>0</v>
      </c>
      <c r="BI448" s="804">
        <f>+IF(BH448=0,0,BH448/BH406*100)</f>
        <v>0</v>
      </c>
      <c r="BJ448" s="803">
        <f t="shared" si="432"/>
        <v>0</v>
      </c>
      <c r="BK448" s="804">
        <f>+IF(BJ448=0,0,BJ448/BJ406*100)</f>
        <v>0</v>
      </c>
      <c r="BL448" s="815">
        <v>0</v>
      </c>
      <c r="BM448" s="804">
        <f>+IF(BL448=0,0,BL448/BL406*100)</f>
        <v>0</v>
      </c>
      <c r="BN448" s="815">
        <v>0</v>
      </c>
      <c r="BO448" s="804">
        <f>+IF(BN448=0,0,BN448/BN406*100)</f>
        <v>0</v>
      </c>
      <c r="BP448" s="815">
        <v>0</v>
      </c>
      <c r="BQ448" s="804">
        <f>+IF(BP448=0,0,BP448/BP406*100)</f>
        <v>0</v>
      </c>
      <c r="BR448" s="815">
        <f>+BL448+BN448+BP448</f>
        <v>0</v>
      </c>
      <c r="BS448" s="804">
        <f>+IF(BR448=0,0,BR448/BR406*100)</f>
        <v>0</v>
      </c>
      <c r="BT448" s="815">
        <v>0</v>
      </c>
      <c r="BU448" s="804">
        <f>+IF(BT448=0,0,BT448/BT406*100)</f>
        <v>0</v>
      </c>
      <c r="BV448" s="815">
        <v>0</v>
      </c>
      <c r="BW448" s="804">
        <f>+IF(BV448=0,0,BV448/BV406*100)</f>
        <v>0</v>
      </c>
      <c r="BX448" s="815">
        <v>0</v>
      </c>
      <c r="BY448" s="804">
        <f>+IF(BX448=0,0,BX448/BX406*100)</f>
        <v>0</v>
      </c>
      <c r="BZ448" s="815">
        <f>+BT448+BV448+BX448</f>
        <v>0</v>
      </c>
      <c r="CA448" s="804">
        <f>+IF(BZ448=0,0,BZ448/BZ406*100)</f>
        <v>0</v>
      </c>
      <c r="CB448" s="803">
        <f t="shared" si="433"/>
        <v>0</v>
      </c>
      <c r="CC448" s="804">
        <f>+IF(CB448=0,0,CB448/CB406*100)</f>
        <v>0</v>
      </c>
      <c r="CE448" s="803">
        <f t="shared" si="409"/>
        <v>0</v>
      </c>
      <c r="CF448" s="804">
        <f>+IF(CE448=0,0,CE448/CE406*100)</f>
        <v>0</v>
      </c>
      <c r="CG448" s="815">
        <v>0</v>
      </c>
      <c r="CH448" s="804">
        <f>+IF(CG448=0,0,CG448/CG406*100)</f>
        <v>0</v>
      </c>
      <c r="CI448" s="815">
        <v>0</v>
      </c>
      <c r="CJ448" s="804">
        <f>+IF(CI448=0,0,CI448/CI406*100)</f>
        <v>0</v>
      </c>
      <c r="CK448" s="815">
        <v>0</v>
      </c>
      <c r="CL448" s="804">
        <f>+IF(CK448=0,0,CK448/CK406*100)</f>
        <v>0</v>
      </c>
      <c r="CM448" s="815">
        <f>+CG448+CI448+CK448</f>
        <v>0</v>
      </c>
      <c r="CN448" s="804">
        <f>+IF(CM448=0,0,CM448/CM406*100)</f>
        <v>0</v>
      </c>
      <c r="CO448" s="815">
        <v>0</v>
      </c>
      <c r="CP448" s="804">
        <f>+IF(CO448=0,0,CO448/CO406*100)</f>
        <v>0</v>
      </c>
      <c r="CQ448" s="815">
        <v>0</v>
      </c>
      <c r="CR448" s="804">
        <f>+IF(CQ448=0,0,CQ448/CQ406*100)</f>
        <v>0</v>
      </c>
      <c r="CS448" s="815">
        <v>0</v>
      </c>
      <c r="CT448" s="804">
        <f>+IF(CS448=0,0,CS448/CS406*100)</f>
        <v>0</v>
      </c>
      <c r="CU448" s="815">
        <f>+CO448+CQ448+CS448</f>
        <v>0</v>
      </c>
      <c r="CV448" s="804">
        <f>+IF(CU448=0,0,CU448/CU406*100)</f>
        <v>0</v>
      </c>
      <c r="CW448" s="803">
        <f t="shared" si="434"/>
        <v>0</v>
      </c>
      <c r="CX448" s="804">
        <f>+IF(CW448=0,0,CW448/CW406*100)</f>
        <v>0</v>
      </c>
      <c r="CY448" s="815">
        <v>0</v>
      </c>
      <c r="CZ448" s="804">
        <f>+IF(CY448=0,0,CY448/CY406*100)</f>
        <v>0</v>
      </c>
      <c r="DA448" s="815">
        <v>0</v>
      </c>
      <c r="DB448" s="804">
        <f>+IF(DA448=0,0,DA448/DA406*100)</f>
        <v>0</v>
      </c>
      <c r="DC448" s="815">
        <v>0</v>
      </c>
      <c r="DD448" s="804">
        <f>+IF(DC448=0,0,DC448/DC406*100)</f>
        <v>0</v>
      </c>
      <c r="DE448" s="815">
        <f>+CY448+DA448+DC448</f>
        <v>0</v>
      </c>
      <c r="DF448" s="804">
        <f>+IF(DE448=0,0,DE448/DE406*100)</f>
        <v>0</v>
      </c>
      <c r="DG448" s="815">
        <v>0</v>
      </c>
      <c r="DH448" s="804">
        <f>+IF(DG448=0,0,DG448/DG406*100)</f>
        <v>0</v>
      </c>
      <c r="DI448" s="815">
        <v>0</v>
      </c>
      <c r="DJ448" s="804">
        <f>+IF(DI448=0,0,DI448/DI406*100)</f>
        <v>0</v>
      </c>
      <c r="DK448" s="815">
        <v>0</v>
      </c>
      <c r="DL448" s="804">
        <f>+IF(DK448=0,0,DK448/DK406*100)</f>
        <v>0</v>
      </c>
      <c r="DM448" s="815">
        <f>+DG448+DI448+DK448</f>
        <v>0</v>
      </c>
      <c r="DN448" s="804">
        <f>+IF(DM448=0,0,DM448/DM406*100)</f>
        <v>0</v>
      </c>
      <c r="DO448" s="803">
        <f t="shared" si="435"/>
        <v>0</v>
      </c>
      <c r="DP448" s="804">
        <f>+IF(DO448=0,0,DO448/DO406*100)</f>
        <v>0</v>
      </c>
      <c r="DR448" s="815">
        <f t="shared" si="410"/>
        <v>0</v>
      </c>
      <c r="DS448" s="804">
        <f>+IF(DR448=0,0,DR448/DR406*100)</f>
        <v>0</v>
      </c>
      <c r="DT448" s="815">
        <v>0</v>
      </c>
      <c r="DU448" s="804">
        <f>+IF(DT448=0,0,DT448/DT406*100)</f>
        <v>0</v>
      </c>
      <c r="DV448" s="815">
        <v>0</v>
      </c>
      <c r="DW448" s="804">
        <f>+IF(DV448=0,0,DV448/DV406*100)</f>
        <v>0</v>
      </c>
      <c r="DX448" s="815">
        <v>0</v>
      </c>
      <c r="DY448" s="804">
        <f>+IF(DX448=0,0,DX448/DX406*100)</f>
        <v>0</v>
      </c>
      <c r="DZ448" s="815">
        <f>+DT448+DV448+DX448</f>
        <v>0</v>
      </c>
      <c r="EA448" s="804">
        <f>+IF(DZ448=0,0,DZ448/DZ406*100)</f>
        <v>0</v>
      </c>
      <c r="EB448" s="815">
        <v>0</v>
      </c>
      <c r="EC448" s="804">
        <f>+IF(EB448=0,0,EB448/EB406*100)</f>
        <v>0</v>
      </c>
      <c r="ED448" s="815">
        <v>0</v>
      </c>
      <c r="EE448" s="804">
        <f>+IF(ED448=0,0,ED448/ED406*100)</f>
        <v>0</v>
      </c>
      <c r="EF448" s="815">
        <v>0</v>
      </c>
      <c r="EG448" s="804">
        <f>+IF(EF448=0,0,EF448/EF406*100)</f>
        <v>0</v>
      </c>
      <c r="EH448" s="815">
        <f>+EB448+ED448+EF448</f>
        <v>0</v>
      </c>
      <c r="EI448" s="804">
        <f>+IF(EH448=0,0,EH448/EH406*100)</f>
        <v>0</v>
      </c>
      <c r="EJ448" s="803">
        <f t="shared" si="436"/>
        <v>0</v>
      </c>
      <c r="EK448" s="804">
        <f>+IF(EJ448=0,0,EJ448/EJ406*100)</f>
        <v>0</v>
      </c>
      <c r="EL448" s="815">
        <v>0</v>
      </c>
      <c r="EM448" s="804">
        <f>+IF(EL448=0,0,EL448/EL406*100)</f>
        <v>0</v>
      </c>
      <c r="EN448" s="815">
        <v>0</v>
      </c>
      <c r="EO448" s="804">
        <f>+IF(EN448=0,0,EN448/EN406*100)</f>
        <v>0</v>
      </c>
      <c r="EP448" s="815">
        <v>0</v>
      </c>
      <c r="EQ448" s="804">
        <f>+IF(EP448=0,0,EP448/EP406*100)</f>
        <v>0</v>
      </c>
      <c r="ER448" s="815">
        <f>+EL448+EN448+EP448</f>
        <v>0</v>
      </c>
      <c r="ES448" s="804">
        <f>+IF(ER448=0,0,ER448/ER406*100)</f>
        <v>0</v>
      </c>
      <c r="ET448" s="815">
        <v>0</v>
      </c>
      <c r="EU448" s="804">
        <f>+IF(ET448=0,0,ET448/ET406*100)</f>
        <v>0</v>
      </c>
      <c r="EV448" s="815">
        <v>0</v>
      </c>
      <c r="EW448" s="804">
        <f>+IF(EV448=0,0,EV448/EV406*100)</f>
        <v>0</v>
      </c>
      <c r="EX448" s="815">
        <v>0</v>
      </c>
      <c r="EY448" s="804">
        <f>+IF(EX448=0,0,EX448/EX406*100)</f>
        <v>0</v>
      </c>
      <c r="EZ448" s="815">
        <f>+ET448+EV448+EX448</f>
        <v>0</v>
      </c>
      <c r="FA448" s="804">
        <f>+IF(EZ448=0,0,EZ448/EZ406*100)</f>
        <v>0</v>
      </c>
      <c r="FB448" s="803">
        <f t="shared" si="437"/>
        <v>0</v>
      </c>
      <c r="FC448" s="804">
        <f>+IF(FB448=0,0,FB448/FB406*100)</f>
        <v>0</v>
      </c>
      <c r="FD448" s="815">
        <v>0</v>
      </c>
      <c r="FE448" s="804">
        <f>+IF(FD448=0,0,FD448/FD406*100)</f>
        <v>0</v>
      </c>
      <c r="FF448" s="815">
        <v>0</v>
      </c>
      <c r="FG448" s="804">
        <f>+IF(FF448=0,0,FF448/FF406*100)</f>
        <v>0</v>
      </c>
      <c r="FH448" s="815">
        <v>0</v>
      </c>
      <c r="FI448" s="804">
        <f>+IF(FH448=0,0,FH448/FH406*100)</f>
        <v>0</v>
      </c>
      <c r="FJ448" s="815">
        <v>0</v>
      </c>
      <c r="FK448" s="804">
        <f>+IF(FJ448=0,0,FJ448/FJ406*100)</f>
        <v>0</v>
      </c>
    </row>
    <row r="449" spans="2:167" s="758" customFormat="1" ht="13.5" customHeight="1">
      <c r="B449" s="810" t="s">
        <v>4861</v>
      </c>
      <c r="C449" s="799"/>
      <c r="D449" s="799"/>
      <c r="E449" s="800">
        <f t="shared" si="408"/>
        <v>-2615.2944304303987</v>
      </c>
      <c r="F449" s="801">
        <f>+IF(E449=0,0,E449/E406*100)</f>
        <v>-2.8309338779325879</v>
      </c>
      <c r="G449" s="800">
        <f>+G435-G436</f>
        <v>-1319.031454999998</v>
      </c>
      <c r="H449" s="801">
        <f>+IF(G449=0,0,G449/G406*100)</f>
        <v>-23.195922144397514</v>
      </c>
      <c r="I449" s="800">
        <f>+I435-I436</f>
        <v>-266.41002800000172</v>
      </c>
      <c r="J449" s="801">
        <f>+IF(I449=0,0,I449/I406*100)</f>
        <v>-3.8809154687026446</v>
      </c>
      <c r="K449" s="800">
        <f>+K435-K436</f>
        <v>-476.67233699999997</v>
      </c>
      <c r="L449" s="801">
        <f>+IF(K449=0,0,K449/K406*100)</f>
        <v>-5.8871005288089329</v>
      </c>
      <c r="M449" s="800">
        <f>+M435-M436</f>
        <v>-2062.1138199999987</v>
      </c>
      <c r="N449" s="801">
        <f>+IF(M449=0,0,M449/M406*100)</f>
        <v>-9.986994045305865</v>
      </c>
      <c r="O449" s="800">
        <f>+O435-O436</f>
        <v>-852.09832843039965</v>
      </c>
      <c r="P449" s="801">
        <f>+IF(O449=0,0,O449/O406*100)</f>
        <v>-42.881296827135721</v>
      </c>
      <c r="Q449" s="800">
        <f>+Q435-Q436</f>
        <v>-404.80243399999938</v>
      </c>
      <c r="R449" s="801">
        <f>+IF(Q449=0,0,Q449/Q406*100)</f>
        <v>-9.1094431509444114</v>
      </c>
      <c r="S449" s="800">
        <f>+S435-S436</f>
        <v>-537.4485100000004</v>
      </c>
      <c r="T449" s="801">
        <f>+IF(S449=0,0,S449/S406*100)</f>
        <v>-7.5118052112911977</v>
      </c>
      <c r="U449" s="800">
        <f>+U435-U436</f>
        <v>-1794.3492724304001</v>
      </c>
      <c r="V449" s="801">
        <f>+IF(U449=0,0,U449/U406*100)</f>
        <v>-13.207734188343972</v>
      </c>
      <c r="W449" s="800">
        <f>+W435-W436</f>
        <v>-3856.4630924304042</v>
      </c>
      <c r="X449" s="801">
        <f>+IF(W449=0,0,W449/W406*100)</f>
        <v>-11.265144360255238</v>
      </c>
      <c r="Y449" s="800">
        <f>+Y435-Y436</f>
        <v>-153.01900399999744</v>
      </c>
      <c r="Z449" s="801">
        <f>+IF(Y449=0,0,Y449/Y406*100)</f>
        <v>-1.8887183373823719</v>
      </c>
      <c r="AA449" s="800">
        <f>+AA435-AA436</f>
        <v>-127.64168399999949</v>
      </c>
      <c r="AB449" s="801">
        <f>+IF(AA449=0,0,AA449/AA406*100)</f>
        <v>-1.3220036965271069</v>
      </c>
      <c r="AC449" s="800">
        <f>+AC435-AC436</f>
        <v>33.387633000000505</v>
      </c>
      <c r="AD449" s="801">
        <f>+IF(AC449=0,0,AC449/AC406*100)</f>
        <v>0.31010588822751289</v>
      </c>
      <c r="AE449" s="800">
        <f>+AE435-AE436</f>
        <v>-247.27305499999375</v>
      </c>
      <c r="AF449" s="801">
        <f>+IF(AE449=0,0,AE449/AE406*100)</f>
        <v>-0.86691197941730203</v>
      </c>
      <c r="AG449" s="800">
        <f>+AG435-AG436</f>
        <v>958.66052200000047</v>
      </c>
      <c r="AH449" s="801">
        <f>+IF(AG449=0,0,AG449/AG406*100)</f>
        <v>9.1820713349237764</v>
      </c>
      <c r="AI449" s="800">
        <f>+AI435-AI436</f>
        <v>606.98218400000201</v>
      </c>
      <c r="AJ449" s="801">
        <f>+IF(AI449=0,0,AI449/AI406*100)</f>
        <v>6.1748599226983325</v>
      </c>
      <c r="AK449" s="800">
        <f>+AK435-AK436</f>
        <v>-77.20098900000005</v>
      </c>
      <c r="AL449" s="801">
        <f>+IF(AK449=0,0,AK449/AK406*100)</f>
        <v>-0.82521467217559941</v>
      </c>
      <c r="AM449" s="800">
        <f t="shared" si="430"/>
        <v>1488.4417170000024</v>
      </c>
      <c r="AN449" s="801">
        <f>+IF(AM449=0,0,AM449/AM406*100)</f>
        <v>5.0241529499917972</v>
      </c>
      <c r="AO449" s="800">
        <f>+AO435-AO436</f>
        <v>1241.1686620000055</v>
      </c>
      <c r="AP449" s="801">
        <f>+IF(AO449=0,0,AO449/AO406*100)</f>
        <v>2.1344568338360159</v>
      </c>
      <c r="AQ449" s="734"/>
      <c r="AR449" s="800">
        <f>+AR435-AR436</f>
        <v>-7222.8748383817183</v>
      </c>
      <c r="AS449" s="801">
        <f>+IF(AR449=0,0,AR449/AR406*100)</f>
        <v>-6.0050481032730287</v>
      </c>
      <c r="AT449" s="800">
        <f>+AT435-AT436</f>
        <v>351.65387300000089</v>
      </c>
      <c r="AU449" s="801">
        <f>+IF(AT449=0,0,AT449/AT406*100)</f>
        <v>3.2310713434864669</v>
      </c>
      <c r="AV449" s="800">
        <f>+AV435-AV436</f>
        <v>682.48257900000249</v>
      </c>
      <c r="AW449" s="801">
        <f>+IF(AV449=0,0,AV449/AV406*100)</f>
        <v>5.9958058438861093</v>
      </c>
      <c r="AX449" s="800">
        <f>+AX435-AX436</f>
        <v>828.79350999999451</v>
      </c>
      <c r="AY449" s="801">
        <f>+IF(AX449=0,0,AX449/AX406*100)</f>
        <v>6.6147219176221679</v>
      </c>
      <c r="AZ449" s="800">
        <f>+AZ435-AZ436</f>
        <v>1862.9299620000002</v>
      </c>
      <c r="BA449" s="801">
        <f>+IF(AZ449=0,0,AZ449/AZ406*100)</f>
        <v>5.3539081819782801</v>
      </c>
      <c r="BB449" s="800">
        <f>+BB435-BB436</f>
        <v>628.38113599999542</v>
      </c>
      <c r="BC449" s="801">
        <f>+IF(BB449=0,0,BB449/BB406*100)</f>
        <v>5.5935339641193114</v>
      </c>
      <c r="BD449" s="800">
        <f>+BD435-BD436</f>
        <v>-544.55168800000217</v>
      </c>
      <c r="BE449" s="801">
        <f>+IF(BD449=0,0,BD449/BD406*100)</f>
        <v>-6.661810298065463</v>
      </c>
      <c r="BF449" s="800">
        <f>+BF435-BF436</f>
        <v>-593.1644260000005</v>
      </c>
      <c r="BG449" s="801">
        <f>+IF(BF449=0,0,BF449/BF406*100)</f>
        <v>-6.7189798293230281</v>
      </c>
      <c r="BH449" s="800">
        <f>+BH435-BH436</f>
        <v>-509.33497800000532</v>
      </c>
      <c r="BI449" s="801">
        <f>+IF(BH449=0,0,BH449/BH406*100)</f>
        <v>-1.8038186471648645</v>
      </c>
      <c r="BJ449" s="800">
        <f>+BJ435-BJ436</f>
        <v>1353.5949839999876</v>
      </c>
      <c r="BK449" s="801">
        <f>+IF(BJ449=0,0,BJ449/BJ406*100)</f>
        <v>2.1474663066329578</v>
      </c>
      <c r="BL449" s="800">
        <f>+BL435-BL436</f>
        <v>-486.22403000000122</v>
      </c>
      <c r="BM449" s="801">
        <f>+IF(BL449=0,0,BL449/BL406*100)</f>
        <v>-6.4571850917623168</v>
      </c>
      <c r="BN449" s="800">
        <f>+BN435-BN436</f>
        <v>-3610.0034262951995</v>
      </c>
      <c r="BO449" s="801">
        <f>+IF(BN449=0,0,BN449/BN406*100)</f>
        <v>-55.65750790473578</v>
      </c>
      <c r="BP449" s="800">
        <f>+BP435-BP436</f>
        <v>344.64877399999955</v>
      </c>
      <c r="BQ449" s="801">
        <f>+IF(BP449=0,0,BP449/BP406*100)</f>
        <v>2.9379855127731833</v>
      </c>
      <c r="BR449" s="800">
        <f>+BR435-BR436</f>
        <v>-3751.5786822951968</v>
      </c>
      <c r="BS449" s="801">
        <f>+IF(BR449=0,0,BR449/BR406*100)</f>
        <v>-14.57101582924466</v>
      </c>
      <c r="BT449" s="800">
        <f>+BT435-BT436</f>
        <v>76.117887000001019</v>
      </c>
      <c r="BU449" s="801">
        <f>+IF(BT449=0,0,BT449/BT406*100)</f>
        <v>0.74320739255320512</v>
      </c>
      <c r="BV449" s="800">
        <f>+BV435-BV436</f>
        <v>-222.80155599999989</v>
      </c>
      <c r="BW449" s="801">
        <f>+IF(BV449=0,0,BV449/BV406*100)</f>
        <v>-2.0523130156791107</v>
      </c>
      <c r="BX449" s="800">
        <f>+BX435-BX436</f>
        <v>-4677.767247705202</v>
      </c>
      <c r="BY449" s="801">
        <f>+IF(BX449=0,0,BX449/BX406*100)</f>
        <v>-44.965234057036326</v>
      </c>
      <c r="BZ449" s="800">
        <f>+BZ435-BZ436</f>
        <v>-4824.4509167051938</v>
      </c>
      <c r="CA449" s="801">
        <f>+IF(BZ449=0,0,BZ449/BZ406*100)</f>
        <v>-15.315228642040612</v>
      </c>
      <c r="CB449" s="800">
        <f>+CB435-CB436</f>
        <v>-8576.0295990003979</v>
      </c>
      <c r="CC449" s="801">
        <f>+IF(CB449=0,0,CB449/CB406*100)</f>
        <v>-14.980523721075157</v>
      </c>
      <c r="CE449" s="800">
        <f t="shared" si="409"/>
        <v>12048.847563693023</v>
      </c>
      <c r="CF449" s="801">
        <f>+IF(CE449=0,0,CE449/CE406*100)</f>
        <v>6.3370062459167569</v>
      </c>
      <c r="CG449" s="800">
        <f>+CG435-CG436</f>
        <v>-33.865156999998362</v>
      </c>
      <c r="CH449" s="801">
        <f>+IF(CG449=0,0,CG449/CG406*100)</f>
        <v>-0.25575632106864038</v>
      </c>
      <c r="CI449" s="800">
        <f>+CI435-CI436</f>
        <v>-25.601227999999082</v>
      </c>
      <c r="CJ449" s="801">
        <f>+IF(CI449=0,0,CI449/CI406*100)</f>
        <v>-0.19676972532680809</v>
      </c>
      <c r="CK449" s="800">
        <f>+CK435-CK436</f>
        <v>410.67831700000261</v>
      </c>
      <c r="CL449" s="801">
        <f>+IF(CK449=0,0,CK449/CK406*100)</f>
        <v>3.1406905926878657</v>
      </c>
      <c r="CM449" s="800">
        <f>+CM435-CM436</f>
        <v>351.21193199999834</v>
      </c>
      <c r="CN449" s="801">
        <f>+IF(CM449=0,0,CM449/CM406*100)</f>
        <v>0.89303305677175104</v>
      </c>
      <c r="CO449" s="800">
        <f>+CO435-CO436</f>
        <v>103.56877699999836</v>
      </c>
      <c r="CP449" s="801">
        <f>+IF(CO449=0,0,CO449/CO406*100)</f>
        <v>0.78042558361979508</v>
      </c>
      <c r="CQ449" s="800">
        <f>+CQ435-CQ436</f>
        <v>3261.4549649999967</v>
      </c>
      <c r="CR449" s="801">
        <f>+IF(CQ449=0,0,CQ449/CQ406*100)</f>
        <v>22.443304254263762</v>
      </c>
      <c r="CS449" s="800">
        <f>+CS435-CS436</f>
        <v>1071.2683510000029</v>
      </c>
      <c r="CT449" s="801">
        <f>+IF(CS449=0,0,CS449/CS406*100)</f>
        <v>7.2505370999613934</v>
      </c>
      <c r="CU449" s="800">
        <f>+CU435-CU436</f>
        <v>4436.2920929999927</v>
      </c>
      <c r="CV449" s="801">
        <f>+IF(CU449=0,0,CU449/CU406*100)</f>
        <v>10.419260629125487</v>
      </c>
      <c r="CW449" s="800">
        <f>+CW435-CW436</f>
        <v>4787.5040250000056</v>
      </c>
      <c r="CX449" s="801">
        <f>+IF(CW449=0,0,CW449/CW406*100)</f>
        <v>5.8451350900468366</v>
      </c>
      <c r="CY449" s="800">
        <f>+CY435-CY436</f>
        <v>1065.3379219999999</v>
      </c>
      <c r="CZ449" s="801">
        <f>+IF(CY449=0,0,CY449/CY406*100)</f>
        <v>6.7844301018403002</v>
      </c>
      <c r="DA449" s="800">
        <f>+DA435-DA436</f>
        <v>1450.133480999996</v>
      </c>
      <c r="DB449" s="801">
        <f>+IF(DA449=0,0,DA449/DA406*100)</f>
        <v>8.2890941997319381</v>
      </c>
      <c r="DC449" s="800">
        <f>+DC435-DC436</f>
        <v>1137.9018550000044</v>
      </c>
      <c r="DD449" s="801">
        <f>+IF(DC449=0,0,DC449/DC406*100)</f>
        <v>6.5792326526021974</v>
      </c>
      <c r="DE449" s="800">
        <f>+DE435-DE436</f>
        <v>3653.3732580000078</v>
      </c>
      <c r="DF449" s="801">
        <f>+IF(DE449=0,0,DE449/DE406*100)</f>
        <v>7.2354740169366103</v>
      </c>
      <c r="DG449" s="800">
        <f>+DG435-DG436</f>
        <v>1131.9913889204179</v>
      </c>
      <c r="DH449" s="801">
        <f>+IF(DG449=0,0,DG449/DG406*100)</f>
        <v>5.6879799650964529</v>
      </c>
      <c r="DI449" s="800">
        <f>+DI435-DI436</f>
        <v>1930.6553424828658</v>
      </c>
      <c r="DJ449" s="801">
        <f>+IF(DI449=0,0,DI449/DI406*100)</f>
        <v>9.6033572319644183</v>
      </c>
      <c r="DK449" s="800">
        <f>+DK435-DK436</f>
        <v>545.32354928973245</v>
      </c>
      <c r="DL449" s="801">
        <f>+IF(DK449=0,0,DK449/DK406*100)</f>
        <v>3.0755449010191733</v>
      </c>
      <c r="DM449" s="800">
        <f>+DM435-DM436</f>
        <v>3607.9702806930177</v>
      </c>
      <c r="DN449" s="801">
        <f>+IF(DM449=0,0,DM449/DM406*100)</f>
        <v>6.2490407836140056</v>
      </c>
      <c r="DO449" s="800">
        <f>+DO435-DO436</f>
        <v>7261.3435386930178</v>
      </c>
      <c r="DP449" s="801">
        <f>+IF(DO449=0,0,DO449/DO406*100)</f>
        <v>6.7092459402650517</v>
      </c>
      <c r="DR449" s="800">
        <f t="shared" si="410"/>
        <v>17790.162004890117</v>
      </c>
      <c r="DS449" s="801">
        <f>+IF(DR449=0,0,DR449/DR406*100)</f>
        <v>7.4301966996279685</v>
      </c>
      <c r="DT449" s="800">
        <f>+DT435-DT436</f>
        <v>1451.7659281217484</v>
      </c>
      <c r="DU449" s="801">
        <f>+IF(DT449=0,0,DT449/DT406*100)</f>
        <v>7.4682839455864194</v>
      </c>
      <c r="DV449" s="800">
        <f>+DV435-DV436</f>
        <v>1499.1381478346852</v>
      </c>
      <c r="DW449" s="801">
        <f>+IF(DV449=0,0,DV449/DV406*100)</f>
        <v>7.714395023412643</v>
      </c>
      <c r="DX449" s="800">
        <f>+DX435-DX436</f>
        <v>1364.8188862407558</v>
      </c>
      <c r="DY449" s="801">
        <f>+IF(DX449=0,0,DX449/DX406*100)</f>
        <v>6.9968578709564202</v>
      </c>
      <c r="DZ449" s="800">
        <f>+DZ435-DZ436</f>
        <v>4315.7229621971856</v>
      </c>
      <c r="EA449" s="801">
        <f>+IF(DZ449=0,0,DZ449/DZ406*100)</f>
        <v>7.3926900260238861</v>
      </c>
      <c r="EB449" s="800">
        <f>+EB435-EB436</f>
        <v>1425.3272561198251</v>
      </c>
      <c r="EC449" s="801">
        <f>+IF(EB449=0,0,EB449/EB406*100)</f>
        <v>7.3305859252044216</v>
      </c>
      <c r="ED449" s="800">
        <f>+ED435-ED436</f>
        <v>1428.5017981144599</v>
      </c>
      <c r="EE449" s="801">
        <f>+IF(ED449=0,0,ED449/ED406*100)</f>
        <v>7.3924158443829517</v>
      </c>
      <c r="EF449" s="800">
        <f>+EF435-EF436</f>
        <v>1309.2371301213755</v>
      </c>
      <c r="EG449" s="801">
        <f>+IF(EF449=0,0,EF449/EF406*100)</f>
        <v>6.7225318313592126</v>
      </c>
      <c r="EH449" s="800">
        <f>+EH435-EH436</f>
        <v>4163.0661843556536</v>
      </c>
      <c r="EI449" s="801">
        <f>+IF(EH449=0,0,EH449/EH406*100)</f>
        <v>7.1477774785133228</v>
      </c>
      <c r="EJ449" s="800">
        <f>+EJ435-EJ436</f>
        <v>8478.7891465528537</v>
      </c>
      <c r="EK449" s="801">
        <f>+IF(EJ449=0,0,EJ449/EJ406*100)</f>
        <v>7.2703759716363194</v>
      </c>
      <c r="EL449" s="800">
        <f>+EL435-EL436</f>
        <v>1610.1313770397483</v>
      </c>
      <c r="EM449" s="801">
        <f>+IF(EL449=0,0,EL449/EL406*100)</f>
        <v>7.7717491681244217</v>
      </c>
      <c r="EN449" s="800">
        <f>+EN435-EN436</f>
        <v>1655.2631502164259</v>
      </c>
      <c r="EO449" s="801">
        <f>+IF(EN449=0,0,EN449/EN406*100)</f>
        <v>8.0759725893222356</v>
      </c>
      <c r="EP449" s="800">
        <f>+EP435-EP436</f>
        <v>1544.3148184920603</v>
      </c>
      <c r="EQ449" s="801">
        <f>+IF(EP449=0,0,EP449/EP406*100)</f>
        <v>7.5063891999905445</v>
      </c>
      <c r="ER449" s="800">
        <f>+ER435-ER436</f>
        <v>4809.7093457482342</v>
      </c>
      <c r="ES449" s="801">
        <f>+IF(ER449=0,0,ER449/ER406*100)</f>
        <v>7.7843094883713855</v>
      </c>
      <c r="ET449" s="800">
        <f>+ET435-ET436</f>
        <v>1515.5581548682405</v>
      </c>
      <c r="EU449" s="801">
        <f>+IF(ET449=0,0,ET449/ET406*100)</f>
        <v>7.4035657425679773</v>
      </c>
      <c r="EV449" s="800">
        <f>+EV435-EV436</f>
        <v>1509.8521148595873</v>
      </c>
      <c r="EW449" s="801">
        <f>+IF(EV449=0,0,EV449/EV406*100)</f>
        <v>7.506794466531824</v>
      </c>
      <c r="EX449" s="800">
        <f>+EX435-EX436</f>
        <v>1476.2532428611908</v>
      </c>
      <c r="EY449" s="801">
        <f>+IF(EX449=0,0,EX449/EX406*100)</f>
        <v>7.222908575182835</v>
      </c>
      <c r="EZ449" s="800">
        <f>+EZ435-EZ436</f>
        <v>4501.6635125890116</v>
      </c>
      <c r="FA449" s="801">
        <f>+IF(EZ449=0,0,EZ449/EZ406*100)</f>
        <v>7.3770818846585042</v>
      </c>
      <c r="FB449" s="800">
        <f>+FB435-FB436</f>
        <v>9311.3728583372613</v>
      </c>
      <c r="FC449" s="801">
        <f>+IF(FB449=0,0,FB449/FB406*100)</f>
        <v>7.5819639504993015</v>
      </c>
      <c r="FD449" s="800">
        <f>+FD435-FD436</f>
        <v>16854.333996492955</v>
      </c>
      <c r="FE449" s="801">
        <f>+IF(FD449=0,0,FD449/FD406*100)</f>
        <v>8.4536865066783395</v>
      </c>
      <c r="FF449" s="800">
        <f>+FF435-FF436</f>
        <v>16030.672594656424</v>
      </c>
      <c r="FG449" s="801">
        <f>+IF(FF449=0,0,FF449/FF406*100)</f>
        <v>8.1680502255470877</v>
      </c>
      <c r="FH449" s="800">
        <f>+FH435-FH436</f>
        <v>9995.7591358329482</v>
      </c>
      <c r="FI449" s="801">
        <f>+IF(FH449=0,0,FH449/FH406*100)</f>
        <v>5.9853535262590833</v>
      </c>
      <c r="FJ449" s="800">
        <f>+FJ435-FJ436</f>
        <v>24351.963882618955</v>
      </c>
      <c r="FK449" s="801">
        <f>+IF(FJ449=0,0,FJ449/FJ406*100)</f>
        <v>10.205655443811594</v>
      </c>
    </row>
    <row r="451" spans="2:167" s="646" customFormat="1" ht="12.75">
      <c r="D451" s="647"/>
      <c r="E451" s="648"/>
      <c r="F451" s="649"/>
      <c r="G451" s="648"/>
      <c r="H451" s="649"/>
      <c r="I451" s="648"/>
      <c r="J451" s="649"/>
      <c r="K451" s="648"/>
      <c r="L451" s="649"/>
      <c r="O451" s="648"/>
      <c r="Q451" s="648"/>
      <c r="R451" s="649"/>
      <c r="S451" s="648"/>
      <c r="T451" s="650"/>
      <c r="U451" s="648"/>
      <c r="V451" s="649"/>
      <c r="W451" s="648"/>
      <c r="X451" s="649"/>
      <c r="Y451" s="648"/>
      <c r="Z451" s="649"/>
      <c r="AA451" s="648"/>
      <c r="AB451" s="649"/>
      <c r="AC451" s="648"/>
      <c r="AD451" s="649"/>
      <c r="AE451" s="648"/>
      <c r="AF451" s="649"/>
      <c r="AG451" s="648"/>
      <c r="AH451" s="649"/>
      <c r="AI451" s="648"/>
      <c r="AJ451" s="649"/>
      <c r="AK451" s="648"/>
      <c r="AL451" s="649"/>
      <c r="AM451" s="648"/>
      <c r="AN451" s="649"/>
      <c r="AO451" s="648"/>
      <c r="AP451" s="649"/>
      <c r="BJ451" s="648"/>
      <c r="BK451" s="649"/>
      <c r="CB451" s="648"/>
      <c r="CC451" s="649"/>
      <c r="CW451" s="648"/>
      <c r="CX451" s="649"/>
      <c r="DO451" s="648"/>
      <c r="DP451" s="649"/>
      <c r="EJ451" s="648"/>
      <c r="EK451" s="649"/>
      <c r="FB451" s="648"/>
      <c r="FC451" s="649"/>
    </row>
    <row r="452" spans="2:167" s="648" customFormat="1" ht="20.100000000000001" customHeight="1" thickBot="1">
      <c r="B452" s="754" t="s">
        <v>4774</v>
      </c>
      <c r="C452" s="754"/>
      <c r="D452" s="754"/>
      <c r="E452" s="755"/>
      <c r="F452" s="755"/>
      <c r="G452" s="756"/>
      <c r="H452" s="755"/>
      <c r="I452" s="755"/>
      <c r="J452" s="755"/>
      <c r="K452" s="755"/>
      <c r="L452" s="755"/>
      <c r="M452" s="755"/>
      <c r="N452" s="755"/>
      <c r="O452" s="755"/>
      <c r="P452" s="755"/>
      <c r="Q452" s="755"/>
      <c r="R452" s="755"/>
      <c r="S452" s="755"/>
      <c r="T452" s="755"/>
      <c r="U452" s="755"/>
      <c r="V452" s="755"/>
      <c r="W452" s="755"/>
      <c r="X452" s="755"/>
      <c r="Y452" s="755"/>
      <c r="Z452" s="755"/>
      <c r="AA452" s="755"/>
      <c r="AB452" s="755"/>
      <c r="AC452" s="755"/>
      <c r="AD452" s="755"/>
      <c r="AE452" s="756"/>
      <c r="AF452" s="755"/>
      <c r="AG452" s="755"/>
      <c r="AH452" s="755"/>
      <c r="AI452" s="755"/>
      <c r="AJ452" s="755"/>
      <c r="AK452" s="755"/>
      <c r="AL452" s="755"/>
      <c r="AM452" s="756"/>
      <c r="AN452" s="755"/>
      <c r="AO452" s="756"/>
      <c r="AP452" s="755"/>
      <c r="AR452" s="754" t="s">
        <v>4775</v>
      </c>
      <c r="AS452" s="754"/>
      <c r="AT452" s="754"/>
      <c r="AU452" s="755"/>
      <c r="AV452" s="755"/>
      <c r="AW452" s="756"/>
      <c r="AX452" s="755"/>
      <c r="AY452" s="755"/>
      <c r="AZ452" s="755"/>
      <c r="BA452" s="755"/>
      <c r="BB452" s="755"/>
      <c r="BC452" s="755"/>
      <c r="BD452" s="755"/>
      <c r="BE452" s="755"/>
      <c r="BF452" s="755"/>
      <c r="BG452" s="755"/>
      <c r="BH452" s="755"/>
      <c r="BI452" s="755"/>
      <c r="BJ452" s="755"/>
      <c r="BK452" s="755"/>
      <c r="BL452" s="755"/>
      <c r="BM452" s="755"/>
      <c r="BN452" s="755"/>
      <c r="BO452" s="755"/>
      <c r="BP452" s="755"/>
      <c r="BQ452" s="755"/>
      <c r="BR452" s="755"/>
      <c r="BS452" s="755"/>
      <c r="BT452" s="755"/>
      <c r="BU452" s="756"/>
      <c r="BV452" s="755"/>
      <c r="BW452" s="755"/>
      <c r="BX452" s="755"/>
      <c r="BY452" s="755"/>
      <c r="BZ452" s="755"/>
      <c r="CA452" s="755"/>
      <c r="CB452" s="755"/>
      <c r="CC452" s="755"/>
      <c r="CE452" s="754" t="s">
        <v>4776</v>
      </c>
      <c r="CF452" s="754"/>
      <c r="CG452" s="754"/>
      <c r="CH452" s="755"/>
      <c r="CI452" s="755"/>
      <c r="CJ452" s="756"/>
      <c r="CK452" s="755"/>
      <c r="CL452" s="755"/>
      <c r="CM452" s="755"/>
      <c r="CN452" s="755"/>
      <c r="CO452" s="755"/>
      <c r="CP452" s="755"/>
      <c r="CQ452" s="755"/>
      <c r="CR452" s="755"/>
      <c r="CS452" s="755"/>
      <c r="CT452" s="755"/>
      <c r="CU452" s="755"/>
      <c r="CV452" s="755"/>
      <c r="CW452" s="755"/>
      <c r="CX452" s="755"/>
      <c r="CY452" s="755"/>
      <c r="CZ452" s="755"/>
      <c r="DA452" s="755"/>
      <c r="DB452" s="755"/>
      <c r="DC452" s="755"/>
      <c r="DD452" s="755"/>
      <c r="DE452" s="755"/>
      <c r="DF452" s="755"/>
      <c r="DG452" s="755"/>
      <c r="DH452" s="756"/>
      <c r="DI452" s="755"/>
      <c r="DJ452" s="755"/>
      <c r="DK452" s="755"/>
      <c r="DL452" s="755"/>
      <c r="DM452" s="755"/>
      <c r="DN452" s="755"/>
      <c r="DO452" s="755"/>
      <c r="DP452" s="755"/>
      <c r="DR452" s="754" t="s">
        <v>4777</v>
      </c>
      <c r="DS452" s="754"/>
      <c r="DT452" s="754"/>
      <c r="DU452" s="755"/>
      <c r="DV452" s="755"/>
      <c r="DW452" s="756"/>
      <c r="DX452" s="755"/>
      <c r="DY452" s="755"/>
      <c r="DZ452" s="755"/>
      <c r="EA452" s="755"/>
      <c r="EB452" s="755"/>
      <c r="EC452" s="755"/>
      <c r="ED452" s="755"/>
      <c r="EE452" s="755"/>
      <c r="EF452" s="755"/>
      <c r="EG452" s="755"/>
      <c r="EH452" s="755"/>
      <c r="EI452" s="755"/>
      <c r="EJ452" s="755"/>
      <c r="EK452" s="755"/>
      <c r="EL452" s="755"/>
      <c r="EM452" s="755"/>
      <c r="EN452" s="755"/>
      <c r="EO452" s="755"/>
      <c r="EP452" s="755"/>
      <c r="EQ452" s="755"/>
      <c r="ER452" s="755"/>
      <c r="ES452" s="755"/>
      <c r="ET452" s="755"/>
      <c r="EU452" s="756"/>
      <c r="EV452" s="755"/>
      <c r="EW452" s="755"/>
      <c r="EX452" s="755"/>
      <c r="EY452" s="755"/>
      <c r="EZ452" s="755"/>
      <c r="FA452" s="755"/>
      <c r="FB452" s="755"/>
      <c r="FC452" s="755"/>
      <c r="FD452" s="755"/>
      <c r="FE452" s="755"/>
      <c r="FF452" s="755"/>
      <c r="FG452" s="755"/>
      <c r="FH452" s="755"/>
      <c r="FI452" s="755"/>
      <c r="FJ452" s="755"/>
      <c r="FK452" s="755"/>
    </row>
    <row r="453" spans="2:167" s="648" customFormat="1" ht="20.100000000000001" customHeight="1">
      <c r="G453" s="649"/>
      <c r="Q453" s="649"/>
      <c r="R453" s="649"/>
      <c r="S453" s="650"/>
      <c r="Y453" s="650"/>
      <c r="AE453" s="649"/>
      <c r="AM453" s="649"/>
      <c r="AO453" s="649"/>
    </row>
    <row r="454" spans="2:167" s="648" customFormat="1" ht="12" customHeight="1">
      <c r="B454" s="672" t="s">
        <v>4778</v>
      </c>
      <c r="C454" s="672"/>
      <c r="D454" s="672"/>
      <c r="E454" s="672" t="s">
        <v>4869</v>
      </c>
      <c r="G454" s="760"/>
      <c r="Q454" s="761"/>
      <c r="X454" s="675"/>
      <c r="Z454" s="675"/>
      <c r="AA454" s="650"/>
      <c r="AB454" s="675"/>
      <c r="AC454" s="816"/>
      <c r="AE454" s="649"/>
      <c r="AH454" s="675"/>
      <c r="AJ454" s="675"/>
      <c r="AM454" s="649"/>
      <c r="AO454" s="649"/>
      <c r="AP454" s="675" t="s">
        <v>4780</v>
      </c>
      <c r="AR454" s="672" t="s">
        <v>4869</v>
      </c>
      <c r="BK454" s="675"/>
      <c r="CC454" s="675"/>
      <c r="CE454" s="672" t="s">
        <v>4869</v>
      </c>
      <c r="CX454" s="675"/>
      <c r="DP454" s="675"/>
      <c r="DR454" s="672" t="s">
        <v>4870</v>
      </c>
      <c r="EK454" s="675"/>
      <c r="FC454" s="675"/>
    </row>
    <row r="455" spans="2:167" s="763" customFormat="1" ht="13.5" customHeight="1">
      <c r="B455" s="888" t="s">
        <v>4719</v>
      </c>
      <c r="C455" s="889"/>
      <c r="D455" s="890"/>
      <c r="E455" s="678" t="s">
        <v>4782</v>
      </c>
      <c r="F455" s="679"/>
      <c r="G455" s="678" t="s">
        <v>4721</v>
      </c>
      <c r="H455" s="679"/>
      <c r="I455" s="678" t="s">
        <v>4722</v>
      </c>
      <c r="J455" s="679"/>
      <c r="K455" s="678" t="s">
        <v>4723</v>
      </c>
      <c r="L455" s="679"/>
      <c r="M455" s="678" t="s">
        <v>4724</v>
      </c>
      <c r="N455" s="679"/>
      <c r="O455" s="678" t="s">
        <v>4725</v>
      </c>
      <c r="P455" s="679"/>
      <c r="Q455" s="678" t="s">
        <v>4726</v>
      </c>
      <c r="R455" s="679"/>
      <c r="S455" s="678" t="s">
        <v>4727</v>
      </c>
      <c r="T455" s="679"/>
      <c r="U455" s="680" t="s">
        <v>4728</v>
      </c>
      <c r="V455" s="681"/>
      <c r="W455" s="678" t="s">
        <v>4729</v>
      </c>
      <c r="X455" s="679"/>
      <c r="Y455" s="678" t="s">
        <v>4730</v>
      </c>
      <c r="Z455" s="679"/>
      <c r="AA455" s="678" t="s">
        <v>4731</v>
      </c>
      <c r="AB455" s="679"/>
      <c r="AC455" s="680" t="s">
        <v>4732</v>
      </c>
      <c r="AD455" s="679"/>
      <c r="AE455" s="678" t="s">
        <v>4733</v>
      </c>
      <c r="AF455" s="679"/>
      <c r="AG455" s="678" t="s">
        <v>4734</v>
      </c>
      <c r="AH455" s="679"/>
      <c r="AI455" s="678" t="s">
        <v>4735</v>
      </c>
      <c r="AJ455" s="679"/>
      <c r="AK455" s="678" t="s">
        <v>4736</v>
      </c>
      <c r="AL455" s="679"/>
      <c r="AM455" s="680" t="s">
        <v>4737</v>
      </c>
      <c r="AN455" s="679"/>
      <c r="AO455" s="678" t="s">
        <v>4738</v>
      </c>
      <c r="AP455" s="679"/>
      <c r="AQ455" s="762"/>
      <c r="AR455" s="678" t="s">
        <v>4739</v>
      </c>
      <c r="AS455" s="679"/>
      <c r="AT455" s="678" t="s">
        <v>4721</v>
      </c>
      <c r="AU455" s="679"/>
      <c r="AV455" s="678" t="s">
        <v>4722</v>
      </c>
      <c r="AW455" s="679"/>
      <c r="AX455" s="678" t="s">
        <v>4723</v>
      </c>
      <c r="AY455" s="679"/>
      <c r="AZ455" s="678" t="s">
        <v>4724</v>
      </c>
      <c r="BA455" s="679"/>
      <c r="BB455" s="678" t="s">
        <v>4725</v>
      </c>
      <c r="BC455" s="679"/>
      <c r="BD455" s="678" t="s">
        <v>4726</v>
      </c>
      <c r="BE455" s="679"/>
      <c r="BF455" s="678" t="s">
        <v>4727</v>
      </c>
      <c r="BG455" s="679"/>
      <c r="BH455" s="680" t="s">
        <v>4728</v>
      </c>
      <c r="BI455" s="681"/>
      <c r="BJ455" s="678" t="s">
        <v>4729</v>
      </c>
      <c r="BK455" s="679"/>
      <c r="BL455" s="678" t="s">
        <v>4730</v>
      </c>
      <c r="BM455" s="679"/>
      <c r="BN455" s="678" t="s">
        <v>4731</v>
      </c>
      <c r="BO455" s="679"/>
      <c r="BP455" s="680" t="s">
        <v>4732</v>
      </c>
      <c r="BQ455" s="679"/>
      <c r="BR455" s="678" t="s">
        <v>4733</v>
      </c>
      <c r="BS455" s="679"/>
      <c r="BT455" s="678" t="s">
        <v>4734</v>
      </c>
      <c r="BU455" s="679"/>
      <c r="BV455" s="678" t="s">
        <v>4735</v>
      </c>
      <c r="BW455" s="679"/>
      <c r="BX455" s="678" t="s">
        <v>4736</v>
      </c>
      <c r="BY455" s="679"/>
      <c r="BZ455" s="680" t="s">
        <v>4737</v>
      </c>
      <c r="CA455" s="679"/>
      <c r="CB455" s="678" t="s">
        <v>4738</v>
      </c>
      <c r="CC455" s="682"/>
      <c r="CE455" s="678" t="str">
        <f>+CE$5</f>
        <v>22년</v>
      </c>
      <c r="CF455" s="679"/>
      <c r="CG455" s="678" t="s">
        <v>4721</v>
      </c>
      <c r="CH455" s="679"/>
      <c r="CI455" s="678" t="s">
        <v>4722</v>
      </c>
      <c r="CJ455" s="679"/>
      <c r="CK455" s="678" t="s">
        <v>4723</v>
      </c>
      <c r="CL455" s="679"/>
      <c r="CM455" s="678" t="s">
        <v>4724</v>
      </c>
      <c r="CN455" s="679"/>
      <c r="CO455" s="678" t="s">
        <v>4725</v>
      </c>
      <c r="CP455" s="679"/>
      <c r="CQ455" s="678" t="s">
        <v>4741</v>
      </c>
      <c r="CR455" s="679"/>
      <c r="CS455" s="678" t="s">
        <v>4727</v>
      </c>
      <c r="CT455" s="679"/>
      <c r="CU455" s="680" t="s">
        <v>4728</v>
      </c>
      <c r="CV455" s="681"/>
      <c r="CW455" s="678" t="s">
        <v>4729</v>
      </c>
      <c r="CX455" s="679"/>
      <c r="CY455" s="678" t="s">
        <v>4730</v>
      </c>
      <c r="CZ455" s="679"/>
      <c r="DA455" s="678" t="s">
        <v>4731</v>
      </c>
      <c r="DB455" s="679"/>
      <c r="DC455" s="680" t="s">
        <v>4732</v>
      </c>
      <c r="DD455" s="679"/>
      <c r="DE455" s="678" t="s">
        <v>4733</v>
      </c>
      <c r="DF455" s="679"/>
      <c r="DG455" s="678" t="s">
        <v>4734</v>
      </c>
      <c r="DH455" s="679"/>
      <c r="DI455" s="678" t="s">
        <v>4735</v>
      </c>
      <c r="DJ455" s="679"/>
      <c r="DK455" s="678" t="s">
        <v>4736</v>
      </c>
      <c r="DL455" s="679"/>
      <c r="DM455" s="680" t="s">
        <v>4737</v>
      </c>
      <c r="DN455" s="679"/>
      <c r="DO455" s="678" t="s">
        <v>4738</v>
      </c>
      <c r="DP455" s="682"/>
      <c r="DR455" s="678" t="str">
        <f>+DR$5</f>
        <v>23년</v>
      </c>
      <c r="DS455" s="679"/>
      <c r="DT455" s="678" t="s">
        <v>4721</v>
      </c>
      <c r="DU455" s="679"/>
      <c r="DV455" s="678" t="s">
        <v>4722</v>
      </c>
      <c r="DW455" s="679"/>
      <c r="DX455" s="678" t="s">
        <v>4723</v>
      </c>
      <c r="DY455" s="679"/>
      <c r="DZ455" s="678" t="s">
        <v>4724</v>
      </c>
      <c r="EA455" s="679"/>
      <c r="EB455" s="678" t="s">
        <v>4725</v>
      </c>
      <c r="EC455" s="679"/>
      <c r="ED455" s="678" t="s">
        <v>4741</v>
      </c>
      <c r="EE455" s="679"/>
      <c r="EF455" s="678" t="s">
        <v>4727</v>
      </c>
      <c r="EG455" s="679"/>
      <c r="EH455" s="680" t="s">
        <v>4728</v>
      </c>
      <c r="EI455" s="681"/>
      <c r="EJ455" s="678" t="s">
        <v>4729</v>
      </c>
      <c r="EK455" s="679"/>
      <c r="EL455" s="678" t="s">
        <v>4730</v>
      </c>
      <c r="EM455" s="679"/>
      <c r="EN455" s="678" t="s">
        <v>4731</v>
      </c>
      <c r="EO455" s="679"/>
      <c r="EP455" s="680" t="s">
        <v>4732</v>
      </c>
      <c r="EQ455" s="679"/>
      <c r="ER455" s="678" t="s">
        <v>4733</v>
      </c>
      <c r="ES455" s="679"/>
      <c r="ET455" s="678" t="s">
        <v>4734</v>
      </c>
      <c r="EU455" s="679"/>
      <c r="EV455" s="678" t="s">
        <v>4735</v>
      </c>
      <c r="EW455" s="679"/>
      <c r="EX455" s="678" t="s">
        <v>4736</v>
      </c>
      <c r="EY455" s="679"/>
      <c r="EZ455" s="680" t="s">
        <v>4737</v>
      </c>
      <c r="FA455" s="679"/>
      <c r="FB455" s="678" t="s">
        <v>4738</v>
      </c>
      <c r="FC455" s="682"/>
      <c r="FD455" s="678" t="s">
        <v>4743</v>
      </c>
      <c r="FE455" s="679"/>
      <c r="FF455" s="678" t="s">
        <v>4744</v>
      </c>
      <c r="FG455" s="679"/>
      <c r="FH455" s="678" t="s">
        <v>4745</v>
      </c>
      <c r="FI455" s="679"/>
      <c r="FJ455" s="678" t="s">
        <v>4746</v>
      </c>
      <c r="FK455" s="679"/>
    </row>
    <row r="456" spans="2:167" s="758" customFormat="1" ht="13.5" customHeight="1">
      <c r="B456" s="891"/>
      <c r="C456" s="892"/>
      <c r="D456" s="893"/>
      <c r="E456" s="684" t="s">
        <v>4747</v>
      </c>
      <c r="F456" s="685" t="s">
        <v>4748</v>
      </c>
      <c r="G456" s="684" t="s">
        <v>4747</v>
      </c>
      <c r="H456" s="685" t="s">
        <v>4748</v>
      </c>
      <c r="I456" s="684" t="s">
        <v>4747</v>
      </c>
      <c r="J456" s="685" t="s">
        <v>4748</v>
      </c>
      <c r="K456" s="684" t="s">
        <v>4747</v>
      </c>
      <c r="L456" s="685" t="s">
        <v>4748</v>
      </c>
      <c r="M456" s="684" t="s">
        <v>4747</v>
      </c>
      <c r="N456" s="685" t="s">
        <v>4748</v>
      </c>
      <c r="O456" s="684" t="s">
        <v>4747</v>
      </c>
      <c r="P456" s="685" t="s">
        <v>4748</v>
      </c>
      <c r="Q456" s="684" t="s">
        <v>4747</v>
      </c>
      <c r="R456" s="685" t="s">
        <v>4748</v>
      </c>
      <c r="S456" s="684" t="s">
        <v>4747</v>
      </c>
      <c r="T456" s="685" t="s">
        <v>4748</v>
      </c>
      <c r="U456" s="686" t="s">
        <v>4747</v>
      </c>
      <c r="V456" s="687" t="s">
        <v>4748</v>
      </c>
      <c r="W456" s="684" t="s">
        <v>4747</v>
      </c>
      <c r="X456" s="685" t="s">
        <v>4748</v>
      </c>
      <c r="Y456" s="684" t="s">
        <v>4747</v>
      </c>
      <c r="Z456" s="685" t="s">
        <v>4748</v>
      </c>
      <c r="AA456" s="684" t="s">
        <v>4747</v>
      </c>
      <c r="AB456" s="685" t="s">
        <v>4748</v>
      </c>
      <c r="AC456" s="686" t="s">
        <v>4747</v>
      </c>
      <c r="AD456" s="685" t="s">
        <v>4748</v>
      </c>
      <c r="AE456" s="684" t="s">
        <v>4747</v>
      </c>
      <c r="AF456" s="685" t="s">
        <v>4748</v>
      </c>
      <c r="AG456" s="684" t="s">
        <v>4747</v>
      </c>
      <c r="AH456" s="685" t="s">
        <v>4748</v>
      </c>
      <c r="AI456" s="684" t="s">
        <v>4747</v>
      </c>
      <c r="AJ456" s="685" t="s">
        <v>4748</v>
      </c>
      <c r="AK456" s="684" t="s">
        <v>4747</v>
      </c>
      <c r="AL456" s="685" t="s">
        <v>4748</v>
      </c>
      <c r="AM456" s="686" t="s">
        <v>4747</v>
      </c>
      <c r="AN456" s="685" t="s">
        <v>4748</v>
      </c>
      <c r="AO456" s="684" t="s">
        <v>4747</v>
      </c>
      <c r="AP456" s="685" t="s">
        <v>4748</v>
      </c>
      <c r="AQ456" s="764"/>
      <c r="AR456" s="684" t="s">
        <v>4747</v>
      </c>
      <c r="AS456" s="685" t="s">
        <v>4748</v>
      </c>
      <c r="AT456" s="684" t="s">
        <v>4747</v>
      </c>
      <c r="AU456" s="685" t="s">
        <v>4748</v>
      </c>
      <c r="AV456" s="684" t="s">
        <v>4747</v>
      </c>
      <c r="AW456" s="685" t="s">
        <v>4748</v>
      </c>
      <c r="AX456" s="684" t="s">
        <v>4747</v>
      </c>
      <c r="AY456" s="685" t="s">
        <v>4748</v>
      </c>
      <c r="AZ456" s="684" t="s">
        <v>4747</v>
      </c>
      <c r="BA456" s="685" t="s">
        <v>4748</v>
      </c>
      <c r="BB456" s="684" t="s">
        <v>4747</v>
      </c>
      <c r="BC456" s="685" t="s">
        <v>4748</v>
      </c>
      <c r="BD456" s="684" t="s">
        <v>4747</v>
      </c>
      <c r="BE456" s="685" t="s">
        <v>4748</v>
      </c>
      <c r="BF456" s="684" t="s">
        <v>4747</v>
      </c>
      <c r="BG456" s="685" t="s">
        <v>4748</v>
      </c>
      <c r="BH456" s="684" t="s">
        <v>4747</v>
      </c>
      <c r="BI456" s="685" t="s">
        <v>4748</v>
      </c>
      <c r="BJ456" s="684" t="s">
        <v>4747</v>
      </c>
      <c r="BK456" s="685" t="s">
        <v>4748</v>
      </c>
      <c r="BL456" s="684" t="s">
        <v>4747</v>
      </c>
      <c r="BM456" s="685" t="s">
        <v>4748</v>
      </c>
      <c r="BN456" s="684" t="s">
        <v>4747</v>
      </c>
      <c r="BO456" s="685" t="s">
        <v>4748</v>
      </c>
      <c r="BP456" s="686" t="s">
        <v>4747</v>
      </c>
      <c r="BQ456" s="685" t="s">
        <v>4748</v>
      </c>
      <c r="BR456" s="684" t="s">
        <v>4747</v>
      </c>
      <c r="BS456" s="685" t="s">
        <v>4748</v>
      </c>
      <c r="BT456" s="684" t="s">
        <v>4747</v>
      </c>
      <c r="BU456" s="685" t="s">
        <v>4748</v>
      </c>
      <c r="BV456" s="684" t="s">
        <v>4747</v>
      </c>
      <c r="BW456" s="685" t="s">
        <v>4748</v>
      </c>
      <c r="BX456" s="684" t="s">
        <v>4747</v>
      </c>
      <c r="BY456" s="685" t="s">
        <v>4748</v>
      </c>
      <c r="BZ456" s="684" t="s">
        <v>4747</v>
      </c>
      <c r="CA456" s="685" t="s">
        <v>4748</v>
      </c>
      <c r="CB456" s="684" t="s">
        <v>4747</v>
      </c>
      <c r="CC456" s="685" t="s">
        <v>4748</v>
      </c>
      <c r="CE456" s="684" t="s">
        <v>4747</v>
      </c>
      <c r="CF456" s="685" t="s">
        <v>4748</v>
      </c>
      <c r="CG456" s="684" t="s">
        <v>4747</v>
      </c>
      <c r="CH456" s="685" t="s">
        <v>4748</v>
      </c>
      <c r="CI456" s="684" t="s">
        <v>4747</v>
      </c>
      <c r="CJ456" s="685" t="s">
        <v>4748</v>
      </c>
      <c r="CK456" s="684" t="s">
        <v>4747</v>
      </c>
      <c r="CL456" s="685" t="s">
        <v>4748</v>
      </c>
      <c r="CM456" s="684" t="s">
        <v>4747</v>
      </c>
      <c r="CN456" s="685" t="s">
        <v>4748</v>
      </c>
      <c r="CO456" s="684" t="s">
        <v>4747</v>
      </c>
      <c r="CP456" s="685" t="s">
        <v>4748</v>
      </c>
      <c r="CQ456" s="684" t="s">
        <v>4747</v>
      </c>
      <c r="CR456" s="685" t="s">
        <v>4748</v>
      </c>
      <c r="CS456" s="684" t="s">
        <v>4747</v>
      </c>
      <c r="CT456" s="685" t="s">
        <v>4748</v>
      </c>
      <c r="CU456" s="684" t="s">
        <v>4747</v>
      </c>
      <c r="CV456" s="685" t="s">
        <v>4748</v>
      </c>
      <c r="CW456" s="684" t="s">
        <v>4747</v>
      </c>
      <c r="CX456" s="685" t="s">
        <v>4748</v>
      </c>
      <c r="CY456" s="684" t="s">
        <v>4747</v>
      </c>
      <c r="CZ456" s="685" t="s">
        <v>4748</v>
      </c>
      <c r="DA456" s="684" t="s">
        <v>4747</v>
      </c>
      <c r="DB456" s="685" t="s">
        <v>4748</v>
      </c>
      <c r="DC456" s="686" t="s">
        <v>4747</v>
      </c>
      <c r="DD456" s="685" t="s">
        <v>4748</v>
      </c>
      <c r="DE456" s="684" t="s">
        <v>4747</v>
      </c>
      <c r="DF456" s="685" t="s">
        <v>4748</v>
      </c>
      <c r="DG456" s="684" t="s">
        <v>4747</v>
      </c>
      <c r="DH456" s="685" t="s">
        <v>4748</v>
      </c>
      <c r="DI456" s="684" t="s">
        <v>4747</v>
      </c>
      <c r="DJ456" s="685" t="s">
        <v>4748</v>
      </c>
      <c r="DK456" s="684" t="s">
        <v>4747</v>
      </c>
      <c r="DL456" s="685" t="s">
        <v>4748</v>
      </c>
      <c r="DM456" s="684" t="s">
        <v>4747</v>
      </c>
      <c r="DN456" s="685" t="s">
        <v>4748</v>
      </c>
      <c r="DO456" s="684" t="s">
        <v>4747</v>
      </c>
      <c r="DP456" s="685" t="s">
        <v>4748</v>
      </c>
      <c r="DR456" s="684" t="s">
        <v>4749</v>
      </c>
      <c r="DS456" s="685" t="s">
        <v>4750</v>
      </c>
      <c r="DT456" s="684" t="s">
        <v>4747</v>
      </c>
      <c r="DU456" s="685" t="s">
        <v>4748</v>
      </c>
      <c r="DV456" s="684" t="s">
        <v>4747</v>
      </c>
      <c r="DW456" s="685" t="s">
        <v>4748</v>
      </c>
      <c r="DX456" s="684" t="s">
        <v>4747</v>
      </c>
      <c r="DY456" s="685" t="s">
        <v>4748</v>
      </c>
      <c r="DZ456" s="684" t="s">
        <v>4747</v>
      </c>
      <c r="EA456" s="685" t="s">
        <v>4748</v>
      </c>
      <c r="EB456" s="684" t="s">
        <v>4747</v>
      </c>
      <c r="EC456" s="685" t="s">
        <v>4748</v>
      </c>
      <c r="ED456" s="684" t="s">
        <v>4747</v>
      </c>
      <c r="EE456" s="685" t="s">
        <v>4748</v>
      </c>
      <c r="EF456" s="684" t="s">
        <v>4747</v>
      </c>
      <c r="EG456" s="685" t="s">
        <v>4748</v>
      </c>
      <c r="EH456" s="684" t="s">
        <v>4747</v>
      </c>
      <c r="EI456" s="685" t="s">
        <v>4748</v>
      </c>
      <c r="EJ456" s="684" t="s">
        <v>4747</v>
      </c>
      <c r="EK456" s="685" t="s">
        <v>4748</v>
      </c>
      <c r="EL456" s="684" t="s">
        <v>4747</v>
      </c>
      <c r="EM456" s="685" t="s">
        <v>4748</v>
      </c>
      <c r="EN456" s="684" t="s">
        <v>4747</v>
      </c>
      <c r="EO456" s="685" t="s">
        <v>4748</v>
      </c>
      <c r="EP456" s="686" t="s">
        <v>4747</v>
      </c>
      <c r="EQ456" s="685" t="s">
        <v>4748</v>
      </c>
      <c r="ER456" s="684" t="s">
        <v>4747</v>
      </c>
      <c r="ES456" s="685" t="s">
        <v>4748</v>
      </c>
      <c r="ET456" s="684" t="s">
        <v>4747</v>
      </c>
      <c r="EU456" s="685" t="s">
        <v>4748</v>
      </c>
      <c r="EV456" s="684" t="s">
        <v>4747</v>
      </c>
      <c r="EW456" s="685" t="s">
        <v>4748</v>
      </c>
      <c r="EX456" s="684" t="s">
        <v>4747</v>
      </c>
      <c r="EY456" s="685" t="s">
        <v>4748</v>
      </c>
      <c r="EZ456" s="684" t="s">
        <v>4747</v>
      </c>
      <c r="FA456" s="685" t="s">
        <v>4748</v>
      </c>
      <c r="FB456" s="684" t="s">
        <v>4747</v>
      </c>
      <c r="FC456" s="685" t="s">
        <v>4748</v>
      </c>
      <c r="FD456" s="684" t="s">
        <v>4747</v>
      </c>
      <c r="FE456" s="685" t="s">
        <v>4748</v>
      </c>
      <c r="FF456" s="684" t="s">
        <v>4747</v>
      </c>
      <c r="FG456" s="685" t="s">
        <v>4748</v>
      </c>
      <c r="FH456" s="684" t="s">
        <v>4747</v>
      </c>
      <c r="FI456" s="685" t="s">
        <v>4748</v>
      </c>
      <c r="FJ456" s="684" t="s">
        <v>4747</v>
      </c>
      <c r="FK456" s="685" t="s">
        <v>4748</v>
      </c>
    </row>
    <row r="457" spans="2:167" s="758" customFormat="1" ht="13.5" customHeight="1">
      <c r="B457" s="765" t="s">
        <v>4783</v>
      </c>
      <c r="C457" s="766"/>
      <c r="D457" s="766"/>
      <c r="E457" s="767">
        <f t="shared" ref="E457:E500" si="451">+W457+AO457</f>
        <v>19884.261720999999</v>
      </c>
      <c r="F457" s="768">
        <f>+IF(E457=0,0,E457/E457*100)</f>
        <v>100</v>
      </c>
      <c r="G457" s="767">
        <f>SUM(G458:G459)</f>
        <v>2466.1084099999998</v>
      </c>
      <c r="H457" s="768">
        <f>+IF(G457=0,0,G457/G457*100)</f>
        <v>100</v>
      </c>
      <c r="I457" s="767">
        <f>SUM(I458:I459)</f>
        <v>2190.2241840000002</v>
      </c>
      <c r="J457" s="768">
        <f>+IF(I457=0,0,I457/I457*100)</f>
        <v>100</v>
      </c>
      <c r="K457" s="767">
        <f>SUM(K458:K459)</f>
        <v>1664.124051</v>
      </c>
      <c r="L457" s="768">
        <f>+IF(K457=0,0,K457/K457*100)</f>
        <v>100</v>
      </c>
      <c r="M457" s="767">
        <f>SUM(M458:M459)</f>
        <v>6320.4566449999993</v>
      </c>
      <c r="N457" s="768">
        <f>+IF(M457=0,0,M457/M457*100)</f>
        <v>100</v>
      </c>
      <c r="O457" s="767">
        <f>SUM(O458:O459)</f>
        <v>189.82187500000001</v>
      </c>
      <c r="P457" s="768">
        <f>+IF(O457=0,0,O457/O457*100)</f>
        <v>100</v>
      </c>
      <c r="Q457" s="767">
        <f>SUM(Q458:Q459)</f>
        <v>1.8893009999999999</v>
      </c>
      <c r="R457" s="768">
        <f>+IF(Q457=0,0,Q457/Q457*100)</f>
        <v>100</v>
      </c>
      <c r="S457" s="767">
        <f>SUM(S458:S459)</f>
        <v>373.94873999999999</v>
      </c>
      <c r="T457" s="768">
        <f>+IF(S457=0,0,S457/S457*100)</f>
        <v>100</v>
      </c>
      <c r="U457" s="767">
        <f t="shared" ref="U457:U462" si="452">+O457+Q457+S457</f>
        <v>565.65991599999995</v>
      </c>
      <c r="V457" s="768">
        <f>+IF(U457=0,0,U457/U457*100)</f>
        <v>100</v>
      </c>
      <c r="W457" s="767">
        <f t="shared" ref="W457:W495" si="453">+M457+U457</f>
        <v>6886.1165609999989</v>
      </c>
      <c r="X457" s="768">
        <f>+IF(W457=0,0,W457/W457*100)</f>
        <v>100</v>
      </c>
      <c r="Y457" s="767">
        <f>SUM(Y458:Y459)</f>
        <v>720.60411899999997</v>
      </c>
      <c r="Z457" s="768">
        <f>+IF(Y457=0,0,Y457/Y457*100)</f>
        <v>100</v>
      </c>
      <c r="AA457" s="767">
        <f>SUM(AA458:AA459)</f>
        <v>1366.7671700000001</v>
      </c>
      <c r="AB457" s="768">
        <f>+IF(AA457=0,0,AA457/AA457*100)</f>
        <v>100</v>
      </c>
      <c r="AC457" s="767">
        <f>SUM(AC458:AC459)</f>
        <v>1220.551727</v>
      </c>
      <c r="AD457" s="768">
        <f>+IF(AC457=0,0,AC457/AC457*100)</f>
        <v>100</v>
      </c>
      <c r="AE457" s="767">
        <f t="shared" ref="AE457:AE462" si="454">+Y457+AA457+AC457</f>
        <v>3307.9230160000002</v>
      </c>
      <c r="AF457" s="768">
        <f>+IF(AE457=0,0,AE457/AE457*100)</f>
        <v>100</v>
      </c>
      <c r="AG457" s="767">
        <f>SUM(AG458:AG459)</f>
        <v>2706.1922920000002</v>
      </c>
      <c r="AH457" s="768">
        <f>+IF(AG457=0,0,AG457/AG457*100)</f>
        <v>100</v>
      </c>
      <c r="AI457" s="767">
        <f>SUM(AI458:AI459)</f>
        <v>3642.8978080000002</v>
      </c>
      <c r="AJ457" s="768">
        <f>+IF(AI457=0,0,AI457/AI457*100)</f>
        <v>100</v>
      </c>
      <c r="AK457" s="767">
        <f>SUM(AK458:AK459)</f>
        <v>3341.132044</v>
      </c>
      <c r="AL457" s="768">
        <f>+IF(AK457=0,0,AK457/AK457*100)</f>
        <v>100</v>
      </c>
      <c r="AM457" s="767">
        <f t="shared" ref="AM457:AM462" si="455">+AG457+AI457+AK457</f>
        <v>9690.2221439999994</v>
      </c>
      <c r="AN457" s="768">
        <f>+IF(AM457=0,0,AM457/AM457*100)</f>
        <v>100</v>
      </c>
      <c r="AO457" s="767">
        <f t="shared" ref="AO457:AO495" si="456">+AE457+AM457</f>
        <v>12998.14516</v>
      </c>
      <c r="AP457" s="768">
        <f>+IF(AO457=0,0,AO457/AO457*100)</f>
        <v>100</v>
      </c>
      <c r="AQ457" s="734"/>
      <c r="AR457" s="767">
        <f>SUM(AR458:AR459)</f>
        <v>48170.505560776604</v>
      </c>
      <c r="AS457" s="768">
        <f>+IF(AR457=0,0,AR457/AR457*100)</f>
        <v>100</v>
      </c>
      <c r="AT457" s="767">
        <f>SUM(AT458:AT459)</f>
        <v>3671.0745055692</v>
      </c>
      <c r="AU457" s="768">
        <f>+IF(AT457=0,0,AT457/AT457*100)</f>
        <v>100</v>
      </c>
      <c r="AV457" s="767">
        <f>SUM(AV458:AV459)</f>
        <v>3380.073654758</v>
      </c>
      <c r="AW457" s="768">
        <f>+IF(AV457=0,0,AV457/AV457*100)</f>
        <v>100</v>
      </c>
      <c r="AX457" s="767">
        <f>SUM(AX458:AX459)</f>
        <v>3785.790125557</v>
      </c>
      <c r="AY457" s="768">
        <f>+IF(AX457=0,0,AX457/AX457*100)</f>
        <v>100</v>
      </c>
      <c r="AZ457" s="767">
        <f>SUM(AZ458:AZ459)</f>
        <v>10836.9382858842</v>
      </c>
      <c r="BA457" s="768">
        <f>+IF(AZ457=0,0,AZ457/AZ457*100)</f>
        <v>100</v>
      </c>
      <c r="BB457" s="767">
        <f>SUM(BB458:BB459)</f>
        <v>4593.2878295580003</v>
      </c>
      <c r="BC457" s="768">
        <f>+IF(BB457=0,0,BB457/BB457*100)</f>
        <v>100</v>
      </c>
      <c r="BD457" s="767">
        <f>SUM(BD458:BD459)</f>
        <v>3294.2902989663999</v>
      </c>
      <c r="BE457" s="768">
        <f>+IF(BD457=0,0,BD457/BD457*100)</f>
        <v>100</v>
      </c>
      <c r="BF457" s="767">
        <f>SUM(BF458:BF459)</f>
        <v>2662.300515595</v>
      </c>
      <c r="BG457" s="768">
        <f>+IF(BF457=0,0,BF457/BF457*100)</f>
        <v>100</v>
      </c>
      <c r="BH457" s="767">
        <f>SUM(BH458:BH459)</f>
        <v>10549.878644119401</v>
      </c>
      <c r="BI457" s="768">
        <f>+IF(BH457=0,0,BH457/BH457*100)</f>
        <v>100</v>
      </c>
      <c r="BJ457" s="767">
        <f t="shared" ref="BJ457:BJ495" si="457">+AZ457+BH457</f>
        <v>21386.816930003602</v>
      </c>
      <c r="BK457" s="768">
        <f>+IF(BJ457=0,0,BJ457/BJ457*100)</f>
        <v>100</v>
      </c>
      <c r="BL457" s="767">
        <f>SUM(BL458:BL459)</f>
        <v>3187.7122474706002</v>
      </c>
      <c r="BM457" s="768">
        <f>+IF(BL457=0,0,BL457/BL457*100)</f>
        <v>100</v>
      </c>
      <c r="BN457" s="767">
        <f>SUM(BN458:BN459)</f>
        <v>4707.3566813868001</v>
      </c>
      <c r="BO457" s="768">
        <f>+IF(BN457=0,0,BN457/BN457*100)</f>
        <v>100</v>
      </c>
      <c r="BP457" s="767">
        <f>SUM(BP458:BP459)</f>
        <v>3363.6417047325999</v>
      </c>
      <c r="BQ457" s="768">
        <f>+IF(BP457=0,0,BP457/BP457*100)</f>
        <v>100</v>
      </c>
      <c r="BR457" s="767">
        <f>SUM(BR458:BR459)</f>
        <v>11258.710633590001</v>
      </c>
      <c r="BS457" s="768">
        <f>+IF(BR457=0,0,BR457/BR457*100)</f>
        <v>100</v>
      </c>
      <c r="BT457" s="767">
        <f>SUM(BT458:BT459)</f>
        <v>4138.4526622785997</v>
      </c>
      <c r="BU457" s="768">
        <f>+IF(BT457=0,0,BT457/BT457*100)</f>
        <v>100</v>
      </c>
      <c r="BV457" s="767">
        <f>SUM(BV458:BV459)</f>
        <v>6476.3949333363998</v>
      </c>
      <c r="BW457" s="768">
        <f>+IF(BV457=0,0,BV457/BV457*100)</f>
        <v>100</v>
      </c>
      <c r="BX457" s="767">
        <f>SUM(BX458:BX459)</f>
        <v>4910.1304015680007</v>
      </c>
      <c r="BY457" s="768">
        <f>+IF(BX457=0,0,BX457/BX457*100)</f>
        <v>100</v>
      </c>
      <c r="BZ457" s="767">
        <f>SUM(BZ458:BZ459)</f>
        <v>15524.977997182999</v>
      </c>
      <c r="CA457" s="768">
        <f>+IF(BZ457=0,0,BZ457/BZ457*100)</f>
        <v>100</v>
      </c>
      <c r="CB457" s="767">
        <f t="shared" ref="CB457:CB495" si="458">+BR457+BZ457</f>
        <v>26783.688630773002</v>
      </c>
      <c r="CC457" s="768">
        <f>+IF(CB457=0,0,CB457/CB457*100)</f>
        <v>100</v>
      </c>
      <c r="CE457" s="767">
        <f t="shared" ref="CE457:CE500" si="459">+CW457+DO457</f>
        <v>72216.410776558099</v>
      </c>
      <c r="CF457" s="768">
        <f>+IF(CE457=0,0,CE457/CE457*100)</f>
        <v>100</v>
      </c>
      <c r="CG457" s="767">
        <f>SUM(CG458:CG459)</f>
        <v>4675.4393322154001</v>
      </c>
      <c r="CH457" s="768">
        <f>+IF(CG457=0,0,CG457/CG457*100)</f>
        <v>100</v>
      </c>
      <c r="CI457" s="767">
        <f>SUM(CI458:CI459)</f>
        <v>5311.457206054999</v>
      </c>
      <c r="CJ457" s="768">
        <f>+IF(CI457=0,0,CI457/CI457*100)</f>
        <v>100</v>
      </c>
      <c r="CK457" s="767">
        <f>SUM(CK458:CK459)</f>
        <v>5648.0306423121001</v>
      </c>
      <c r="CL457" s="768">
        <f>+IF(CK457=0,0,CK457/CK457*100)</f>
        <v>100</v>
      </c>
      <c r="CM457" s="767">
        <f>SUM(CM458:CM459)</f>
        <v>15634.927180582499</v>
      </c>
      <c r="CN457" s="768">
        <f>+IF(CM457=0,0,CM457/CM457*100)</f>
        <v>100</v>
      </c>
      <c r="CO457" s="767">
        <f>SUM(CO458:CO459)</f>
        <v>4761.6630002723996</v>
      </c>
      <c r="CP457" s="768">
        <f>+IF(CO457=0,0,CO457/CO457*100)</f>
        <v>100</v>
      </c>
      <c r="CQ457" s="767">
        <f>SUM(CQ458:CQ459)</f>
        <v>7299.7585723540005</v>
      </c>
      <c r="CR457" s="768">
        <f>+IF(CQ457=0,0,CQ457/CQ457*100)</f>
        <v>100</v>
      </c>
      <c r="CS457" s="767">
        <f>SUM(CS458:CS459)</f>
        <v>5539.9179290385</v>
      </c>
      <c r="CT457" s="768">
        <f>+IF(CS457=0,0,CS457/CS457*100)</f>
        <v>100</v>
      </c>
      <c r="CU457" s="767">
        <f>SUM(CU458:CU459)</f>
        <v>17601.339501664901</v>
      </c>
      <c r="CV457" s="768">
        <f>+IF(CU457=0,0,CU457/CU457*100)</f>
        <v>100</v>
      </c>
      <c r="CW457" s="767">
        <f t="shared" ref="CW457:CW495" si="460">+CM457+CU457</f>
        <v>33236.266682247398</v>
      </c>
      <c r="CX457" s="768">
        <f>+IF(CW457=0,0,CW457/CW457*100)</f>
        <v>100</v>
      </c>
      <c r="CY457" s="767">
        <f>SUM(CY458:CY459)</f>
        <v>4680.6597001979999</v>
      </c>
      <c r="CZ457" s="768">
        <f>+IF(CY457=0,0,CY457/CY457*100)</f>
        <v>100</v>
      </c>
      <c r="DA457" s="767">
        <f>SUM(DA458:DA459)</f>
        <v>6705.4480762044004</v>
      </c>
      <c r="DB457" s="768">
        <f>+IF(DA457=0,0,DA457/DA457*100)</f>
        <v>100</v>
      </c>
      <c r="DC457" s="767">
        <f>SUM(DC458:DC459)</f>
        <v>6830.1719379082997</v>
      </c>
      <c r="DD457" s="768">
        <f>+IF(DC457=0,0,DC457/DC457*100)</f>
        <v>100</v>
      </c>
      <c r="DE457" s="767">
        <f>SUM(DE458:DE459)</f>
        <v>18216.279714310702</v>
      </c>
      <c r="DF457" s="768">
        <f>+IF(DE457=0,0,DE457/DE457*100)</f>
        <v>100</v>
      </c>
      <c r="DG457" s="767">
        <f>SUM(DG458:DG459)</f>
        <v>7815.3677386399986</v>
      </c>
      <c r="DH457" s="768">
        <f>+IF(DG457=0,0,DG457/DG457*100)</f>
        <v>100</v>
      </c>
      <c r="DI457" s="767">
        <f>SUM(DI458:DI459)</f>
        <v>7530.7669537949987</v>
      </c>
      <c r="DJ457" s="768">
        <f>+IF(DI457=0,0,DI457/DI457*100)</f>
        <v>100</v>
      </c>
      <c r="DK457" s="767">
        <f>SUM(DK458:DK459)</f>
        <v>5417.729687564999</v>
      </c>
      <c r="DL457" s="768">
        <f>+IF(DK457=0,0,DK457/DK457*100)</f>
        <v>100</v>
      </c>
      <c r="DM457" s="767">
        <f>SUM(DM458:DM459)</f>
        <v>20763.864379999995</v>
      </c>
      <c r="DN457" s="768">
        <f>+IF(DM457=0,0,DM457/DM457*100)</f>
        <v>100</v>
      </c>
      <c r="DO457" s="767">
        <f t="shared" ref="DO457:DO495" si="461">+DE457+DM457</f>
        <v>38980.144094310701</v>
      </c>
      <c r="DP457" s="768">
        <f>+IF(DO457=0,0,DO457/DO457*100)</f>
        <v>100</v>
      </c>
      <c r="DR457" s="767">
        <f t="shared" ref="DR457:DR500" si="462">+EJ457+FB457</f>
        <v>92195.442194262432</v>
      </c>
      <c r="DS457" s="768">
        <f>+IF(DR457=0,0,DR457/DR457*100)</f>
        <v>100</v>
      </c>
      <c r="DT457" s="767">
        <f>SUM(DT458:DT459)</f>
        <v>7429.1549312070647</v>
      </c>
      <c r="DU457" s="768">
        <f>+IF(DT457=0,0,DT457/DT457*100)</f>
        <v>100</v>
      </c>
      <c r="DV457" s="767">
        <f>SUM(DV458:DV459)</f>
        <v>7410.2076455772949</v>
      </c>
      <c r="DW457" s="768">
        <f>+IF(DV457=0,0,DV457/DV457*100)</f>
        <v>100</v>
      </c>
      <c r="DX457" s="767">
        <f>SUM(DX458:DX459)</f>
        <v>7410.2076455772949</v>
      </c>
      <c r="DY457" s="768">
        <f>+IF(DX457=0,0,DX457/DX457*100)</f>
        <v>100</v>
      </c>
      <c r="DZ457" s="767">
        <f>SUM(DZ458:DZ459)</f>
        <v>22249.570222361654</v>
      </c>
      <c r="EA457" s="768">
        <f>+IF(DZ457=0,0,DZ457/DZ457*100)</f>
        <v>100</v>
      </c>
      <c r="EB457" s="767">
        <f>SUM(EB458:EB459)</f>
        <v>7325.3775433162491</v>
      </c>
      <c r="EC457" s="768">
        <f>+IF(EB457=0,0,EB457/EB457*100)</f>
        <v>100</v>
      </c>
      <c r="ED457" s="767">
        <f>SUM(ED458:ED459)</f>
        <v>7349.8092233162497</v>
      </c>
      <c r="EE457" s="768">
        <f>+IF(ED457=0,0,ED457/ED457*100)</f>
        <v>100</v>
      </c>
      <c r="EF457" s="767">
        <f>SUM(EF458:EF459)</f>
        <v>7360.279943316249</v>
      </c>
      <c r="EG457" s="768">
        <f>+IF(EF457=0,0,EF457/EF457*100)</f>
        <v>100</v>
      </c>
      <c r="EH457" s="767">
        <f>SUM(EH458:EH459)</f>
        <v>22035.466709948749</v>
      </c>
      <c r="EI457" s="768">
        <f>+IF(EH457=0,0,EH457/EH457*100)</f>
        <v>100</v>
      </c>
      <c r="EJ457" s="767">
        <f t="shared" ref="EJ457:EJ495" si="463">+DZ457+EH457</f>
        <v>44285.036932310402</v>
      </c>
      <c r="EK457" s="768">
        <f>+IF(EJ457=0,0,EJ457/EJ457*100)</f>
        <v>100</v>
      </c>
      <c r="EL457" s="767">
        <f>SUM(EL458:EL459)</f>
        <v>7360.279943316249</v>
      </c>
      <c r="EM457" s="768">
        <f>+IF(EL457=0,0,EL457/EL457*100)</f>
        <v>100</v>
      </c>
      <c r="EN457" s="767">
        <f>SUM(EN458:EN459)</f>
        <v>7380.9098468892598</v>
      </c>
      <c r="EO457" s="768">
        <f>+IF(EN457=0,0,EN457/EN457*100)</f>
        <v>100</v>
      </c>
      <c r="EP457" s="767">
        <f>SUM(EP458:EP459)</f>
        <v>7434.584987879316</v>
      </c>
      <c r="EQ457" s="768">
        <f>+IF(EP457=0,0,EP457/EP457*100)</f>
        <v>100</v>
      </c>
      <c r="ER457" s="767">
        <f>SUM(ER458:ER459)</f>
        <v>22175.774778084826</v>
      </c>
      <c r="ES457" s="768">
        <f>+IF(ER457=0,0,ER457/ER457*100)</f>
        <v>100</v>
      </c>
      <c r="ET457" s="767">
        <f>SUM(ET458:ET459)</f>
        <v>8578.210161289071</v>
      </c>
      <c r="EU457" s="768">
        <f>+IF(ET457=0,0,ET457/ET457*100)</f>
        <v>100</v>
      </c>
      <c r="EV457" s="767">
        <f>SUM(EV458:EV459)</f>
        <v>8578.210161289071</v>
      </c>
      <c r="EW457" s="768">
        <f>+IF(EV457=0,0,EV457/EV457*100)</f>
        <v>100</v>
      </c>
      <c r="EX457" s="767">
        <f>SUM(EX458:EX459)</f>
        <v>8578.210161289071</v>
      </c>
      <c r="EY457" s="768">
        <f>+IF(EX457=0,0,EX457/EX457*100)</f>
        <v>100</v>
      </c>
      <c r="EZ457" s="767">
        <f>SUM(EZ458:EZ459)</f>
        <v>25734.630483867215</v>
      </c>
      <c r="FA457" s="768">
        <f>+IF(EZ457=0,0,EZ457/EZ457*100)</f>
        <v>100</v>
      </c>
      <c r="FB457" s="767">
        <f t="shared" ref="FB457:FB495" si="464">+ER457+EZ457</f>
        <v>47910.405261952037</v>
      </c>
      <c r="FC457" s="768">
        <f>+IF(FB457=0,0,FB457/FB457*100)</f>
        <v>100</v>
      </c>
      <c r="FD457" s="767">
        <f>SUM(FD458:FD459)</f>
        <v>74620.889467765941</v>
      </c>
      <c r="FE457" s="768">
        <f>+IF(FD457=0,0,FD457/FD457*100)</f>
        <v>100</v>
      </c>
      <c r="FF457" s="767">
        <f>SUM(FF458:FF459)</f>
        <v>102413.28381554417</v>
      </c>
      <c r="FG457" s="768">
        <f>+IF(FF457=0,0,FF457/FF457*100)</f>
        <v>100</v>
      </c>
      <c r="FH457" s="767">
        <f>SUM(FH458:FH459)</f>
        <v>122807.44812001509</v>
      </c>
      <c r="FI457" s="768">
        <f>+IF(FH457=0,0,FH457/FH457*100)</f>
        <v>100</v>
      </c>
      <c r="FJ457" s="767">
        <f>SUM(FJ458:FJ459)</f>
        <v>147084.94401603157</v>
      </c>
      <c r="FK457" s="768">
        <f>+IF(FJ457=0,0,FJ457/FJ457*100)</f>
        <v>100</v>
      </c>
    </row>
    <row r="458" spans="2:167" s="648" customFormat="1" ht="13.5" customHeight="1">
      <c r="B458" s="769"/>
      <c r="C458" s="731" t="s">
        <v>4784</v>
      </c>
      <c r="D458" s="731"/>
      <c r="E458" s="770">
        <f t="shared" si="451"/>
        <v>19884.261720999999</v>
      </c>
      <c r="F458" s="726">
        <f>+IF(E457=0,0,E458/E457*100)</f>
        <v>100</v>
      </c>
      <c r="G458" s="770">
        <v>2466.1084099999998</v>
      </c>
      <c r="H458" s="726">
        <f>+IF(G457=0,0,G458/G457*100)</f>
        <v>100</v>
      </c>
      <c r="I458" s="770">
        <v>2190.2241840000002</v>
      </c>
      <c r="J458" s="726">
        <f>+IF(I457=0,0,I458/I457*100)</f>
        <v>100</v>
      </c>
      <c r="K458" s="770">
        <v>1664.124051</v>
      </c>
      <c r="L458" s="726">
        <f>+IF(K457=0,0,K458/K457*100)</f>
        <v>100</v>
      </c>
      <c r="M458" s="770">
        <f>+G458+I458+K458</f>
        <v>6320.4566449999993</v>
      </c>
      <c r="N458" s="726">
        <f>+IF(M457=0,0,M458/M457*100)</f>
        <v>100</v>
      </c>
      <c r="O458" s="770">
        <v>189.82187500000001</v>
      </c>
      <c r="P458" s="726">
        <f>+IF(O457=0,0,O458/O457*100)</f>
        <v>100</v>
      </c>
      <c r="Q458" s="770">
        <v>1.8893009999999999</v>
      </c>
      <c r="R458" s="726">
        <f>+IF(Q457=0,0,Q458/Q457*100)</f>
        <v>100</v>
      </c>
      <c r="S458" s="770">
        <v>373.94873999999999</v>
      </c>
      <c r="T458" s="726">
        <f>+IF(S457=0,0,S458/S457*100)</f>
        <v>100</v>
      </c>
      <c r="U458" s="770">
        <f t="shared" si="452"/>
        <v>565.65991599999995</v>
      </c>
      <c r="V458" s="726">
        <f>+IF(U457=0,0,U458/U457*100)</f>
        <v>100</v>
      </c>
      <c r="W458" s="770">
        <f t="shared" si="453"/>
        <v>6886.1165609999989</v>
      </c>
      <c r="X458" s="726">
        <f>+IF(W457=0,0,W458/W457*100)</f>
        <v>100</v>
      </c>
      <c r="Y458" s="770">
        <v>720.60411899999997</v>
      </c>
      <c r="Z458" s="726">
        <f>+IF(Y457=0,0,Y458/Y457*100)</f>
        <v>100</v>
      </c>
      <c r="AA458" s="770">
        <v>1366.7671700000001</v>
      </c>
      <c r="AB458" s="726">
        <f>+IF(AA457=0,0,AA458/AA457*100)</f>
        <v>100</v>
      </c>
      <c r="AC458" s="770">
        <v>1220.551727</v>
      </c>
      <c r="AD458" s="726">
        <f>+IF(AC457=0,0,AC458/AC457*100)</f>
        <v>100</v>
      </c>
      <c r="AE458" s="770">
        <f t="shared" si="454"/>
        <v>3307.9230160000002</v>
      </c>
      <c r="AF458" s="726">
        <f>+IF(AE457=0,0,AE458/AE457*100)</f>
        <v>100</v>
      </c>
      <c r="AG458" s="770">
        <v>2706.1922920000002</v>
      </c>
      <c r="AH458" s="726">
        <f>+IF(AG457=0,0,AG458/AG457*100)</f>
        <v>100</v>
      </c>
      <c r="AI458" s="770">
        <v>3642.8978080000002</v>
      </c>
      <c r="AJ458" s="726">
        <f>+IF(AI457=0,0,AI458/AI457*100)</f>
        <v>100</v>
      </c>
      <c r="AK458" s="770">
        <v>3341.132044</v>
      </c>
      <c r="AL458" s="726">
        <f>+IF(AK457=0,0,AK458/AK457*100)</f>
        <v>100</v>
      </c>
      <c r="AM458" s="770">
        <f t="shared" si="455"/>
        <v>9690.2221439999994</v>
      </c>
      <c r="AN458" s="726">
        <f>+IF(AM457=0,0,AM458/AM457*100)</f>
        <v>100</v>
      </c>
      <c r="AO458" s="770">
        <f t="shared" si="456"/>
        <v>12998.14516</v>
      </c>
      <c r="AP458" s="726">
        <f>+IF(AO457=0,0,AO458/AO457*100)</f>
        <v>100</v>
      </c>
      <c r="AQ458" s="651"/>
      <c r="AR458" s="770">
        <v>48170.505560776604</v>
      </c>
      <c r="AS458" s="726">
        <f>+IF(AR457=0,0,AR458/AR457*100)</f>
        <v>100</v>
      </c>
      <c r="AT458" s="770">
        <v>3671.0745055692</v>
      </c>
      <c r="AU458" s="726">
        <f>+IF(AT457=0,0,AT458/AT457*100)</f>
        <v>100</v>
      </c>
      <c r="AV458" s="770">
        <v>3380.073654758</v>
      </c>
      <c r="AW458" s="726">
        <f>+IF(AV457=0,0,AV458/AV457*100)</f>
        <v>100</v>
      </c>
      <c r="AX458" s="770">
        <v>3785.790125557</v>
      </c>
      <c r="AY458" s="726">
        <f>+IF(AX457=0,0,AX458/AX457*100)</f>
        <v>100</v>
      </c>
      <c r="AZ458" s="770">
        <f>+AT458+AV458+AX458</f>
        <v>10836.9382858842</v>
      </c>
      <c r="BA458" s="726">
        <f>+IF(AZ457=0,0,AZ458/AZ457*100)</f>
        <v>100</v>
      </c>
      <c r="BB458" s="770">
        <v>4593.2878295580003</v>
      </c>
      <c r="BC458" s="726">
        <f>+IF(BB457=0,0,BB458/BB457*100)</f>
        <v>100</v>
      </c>
      <c r="BD458" s="770">
        <v>3294.2902989663999</v>
      </c>
      <c r="BE458" s="726">
        <f>+IF(BD457=0,0,BD458/BD457*100)</f>
        <v>100</v>
      </c>
      <c r="BF458" s="770">
        <v>2662.300515595</v>
      </c>
      <c r="BG458" s="726">
        <f>+IF(BF457=0,0,BF458/BF457*100)</f>
        <v>100</v>
      </c>
      <c r="BH458" s="770">
        <f>+BB458+BD458+BF458</f>
        <v>10549.878644119401</v>
      </c>
      <c r="BI458" s="726">
        <f>+IF(BH457=0,0,BH458/BH457*100)</f>
        <v>100</v>
      </c>
      <c r="BJ458" s="770">
        <f t="shared" si="457"/>
        <v>21386.816930003602</v>
      </c>
      <c r="BK458" s="726">
        <f>+IF(BJ457=0,0,BJ458/BJ457*100)</f>
        <v>100</v>
      </c>
      <c r="BL458" s="770">
        <v>3187.7122474706002</v>
      </c>
      <c r="BM458" s="726">
        <f>+IF(BL457=0,0,BL458/BL457*100)</f>
        <v>100</v>
      </c>
      <c r="BN458" s="770">
        <v>4707.3566813868001</v>
      </c>
      <c r="BO458" s="726">
        <f>+IF(BN457=0,0,BN458/BN457*100)</f>
        <v>100</v>
      </c>
      <c r="BP458" s="770">
        <v>3363.6417047325999</v>
      </c>
      <c r="BQ458" s="726">
        <f>+IF(BP457=0,0,BP458/BP457*100)</f>
        <v>100</v>
      </c>
      <c r="BR458" s="770">
        <f>+BL458+BN458+BP458</f>
        <v>11258.710633590001</v>
      </c>
      <c r="BS458" s="726">
        <f>+IF(BR457=0,0,BR458/BR457*100)</f>
        <v>100</v>
      </c>
      <c r="BT458" s="770">
        <v>4138.4526622785997</v>
      </c>
      <c r="BU458" s="726">
        <f>+IF(BT457=0,0,BT458/BT457*100)</f>
        <v>100</v>
      </c>
      <c r="BV458" s="770">
        <v>6476.3949333363998</v>
      </c>
      <c r="BW458" s="726">
        <f>+IF(BV457=0,0,BV458/BV457*100)</f>
        <v>100</v>
      </c>
      <c r="BX458" s="770">
        <v>4910.1304015680007</v>
      </c>
      <c r="BY458" s="726">
        <f>+IF(BX457=0,0,BX458/BX457*100)</f>
        <v>100</v>
      </c>
      <c r="BZ458" s="770">
        <f>+BT458+BV458+BX458</f>
        <v>15524.977997182999</v>
      </c>
      <c r="CA458" s="726">
        <f>+IF(BZ457=0,0,BZ458/BZ457*100)</f>
        <v>100</v>
      </c>
      <c r="CB458" s="770">
        <f t="shared" si="458"/>
        <v>26783.688630773002</v>
      </c>
      <c r="CC458" s="726">
        <f>+IF(CB457=0,0,CB458/CB457*100)</f>
        <v>100</v>
      </c>
      <c r="CE458" s="770">
        <f t="shared" si="459"/>
        <v>72216.410776558099</v>
      </c>
      <c r="CF458" s="726">
        <f>+IF(CE457=0,0,CE458/CE457*100)</f>
        <v>100</v>
      </c>
      <c r="CG458" s="770">
        <v>4675.4393322154001</v>
      </c>
      <c r="CH458" s="726">
        <f>+IF(CG457=0,0,CG458/CG457*100)</f>
        <v>100</v>
      </c>
      <c r="CI458" s="770">
        <v>5311.457206054999</v>
      </c>
      <c r="CJ458" s="726">
        <f>+IF(CI457=0,0,CI458/CI457*100)</f>
        <v>100</v>
      </c>
      <c r="CK458" s="770">
        <v>5648.0306423121001</v>
      </c>
      <c r="CL458" s="726">
        <f>+IF(CK457=0,0,CK458/CK457*100)</f>
        <v>100</v>
      </c>
      <c r="CM458" s="770">
        <f>+CG458+CI458+CK458</f>
        <v>15634.927180582499</v>
      </c>
      <c r="CN458" s="726">
        <f>+IF(CM457=0,0,CM458/CM457*100)</f>
        <v>100</v>
      </c>
      <c r="CO458" s="770">
        <v>4761.6630002723996</v>
      </c>
      <c r="CP458" s="726">
        <f>+IF(CO457=0,0,CO458/CO457*100)</f>
        <v>100</v>
      </c>
      <c r="CQ458" s="770">
        <v>7299.7585723540005</v>
      </c>
      <c r="CR458" s="726">
        <f>+IF(CQ457=0,0,CQ458/CQ457*100)</f>
        <v>100</v>
      </c>
      <c r="CS458" s="770">
        <v>5539.9179290385</v>
      </c>
      <c r="CT458" s="726">
        <f>+IF(CS457=0,0,CS458/CS457*100)</f>
        <v>100</v>
      </c>
      <c r="CU458" s="770">
        <f>+CO458+CQ458+CS458</f>
        <v>17601.339501664901</v>
      </c>
      <c r="CV458" s="726">
        <f>+IF(CU457=0,0,CU458/CU457*100)</f>
        <v>100</v>
      </c>
      <c r="CW458" s="770">
        <f t="shared" si="460"/>
        <v>33236.266682247398</v>
      </c>
      <c r="CX458" s="726">
        <f>+IF(CW457=0,0,CW458/CW457*100)</f>
        <v>100</v>
      </c>
      <c r="CY458" s="770">
        <v>4680.6597001979999</v>
      </c>
      <c r="CZ458" s="726">
        <f>+IF(CY457=0,0,CY458/CY457*100)</f>
        <v>100</v>
      </c>
      <c r="DA458" s="770">
        <v>6705.4480762044004</v>
      </c>
      <c r="DB458" s="726">
        <f>+IF(DA457=0,0,DA458/DA457*100)</f>
        <v>100</v>
      </c>
      <c r="DC458" s="770">
        <v>6830.1719379082997</v>
      </c>
      <c r="DD458" s="726">
        <f>+IF(DC457=0,0,DC458/DC457*100)</f>
        <v>100</v>
      </c>
      <c r="DE458" s="770">
        <f>+CY458+DA458+DC458</f>
        <v>18216.279714310702</v>
      </c>
      <c r="DF458" s="726">
        <f>+IF(DE457=0,0,DE458/DE457*100)</f>
        <v>100</v>
      </c>
      <c r="DG458" s="770">
        <v>7815.3677386399986</v>
      </c>
      <c r="DH458" s="726">
        <f>+IF(DG457=0,0,DG458/DG457*100)</f>
        <v>100</v>
      </c>
      <c r="DI458" s="770">
        <v>7530.7669537949987</v>
      </c>
      <c r="DJ458" s="726">
        <f>+IF(DI457=0,0,DI458/DI457*100)</f>
        <v>100</v>
      </c>
      <c r="DK458" s="770">
        <v>5417.729687564999</v>
      </c>
      <c r="DL458" s="726">
        <f>+IF(DK457=0,0,DK458/DK457*100)</f>
        <v>100</v>
      </c>
      <c r="DM458" s="770">
        <f>+DG458+DI458+DK458</f>
        <v>20763.864379999995</v>
      </c>
      <c r="DN458" s="726">
        <f>+IF(DM457=0,0,DM458/DM457*100)</f>
        <v>100</v>
      </c>
      <c r="DO458" s="770">
        <f t="shared" si="461"/>
        <v>38980.144094310701</v>
      </c>
      <c r="DP458" s="726">
        <f>+IF(DO457=0,0,DO458/DO457*100)</f>
        <v>100</v>
      </c>
      <c r="DR458" s="770">
        <f t="shared" si="462"/>
        <v>92195.442194262432</v>
      </c>
      <c r="DS458" s="726">
        <f>+IF(DR457=0,0,DR458/DR457*100)</f>
        <v>100</v>
      </c>
      <c r="DT458" s="770">
        <v>7429.1549312070647</v>
      </c>
      <c r="DU458" s="726">
        <f>+IF(DT457=0,0,DT458/DT457*100)</f>
        <v>100</v>
      </c>
      <c r="DV458" s="770">
        <v>7410.2076455772949</v>
      </c>
      <c r="DW458" s="726">
        <f>+IF(DV457=0,0,DV458/DV457*100)</f>
        <v>100</v>
      </c>
      <c r="DX458" s="770">
        <v>7410.2076455772949</v>
      </c>
      <c r="DY458" s="726">
        <f>+IF(DX457=0,0,DX458/DX457*100)</f>
        <v>100</v>
      </c>
      <c r="DZ458" s="770">
        <f>+DT458+DV458+DX458</f>
        <v>22249.570222361654</v>
      </c>
      <c r="EA458" s="726">
        <f>+IF(DZ457=0,0,DZ458/DZ457*100)</f>
        <v>100</v>
      </c>
      <c r="EB458" s="770">
        <v>7325.3775433162491</v>
      </c>
      <c r="EC458" s="726">
        <f>+IF(EB457=0,0,EB458/EB457*100)</f>
        <v>100</v>
      </c>
      <c r="ED458" s="770">
        <v>7349.8092233162497</v>
      </c>
      <c r="EE458" s="726">
        <f>+IF(ED457=0,0,ED458/ED457*100)</f>
        <v>100</v>
      </c>
      <c r="EF458" s="770">
        <v>7360.279943316249</v>
      </c>
      <c r="EG458" s="726">
        <f>+IF(EF457=0,0,EF458/EF457*100)</f>
        <v>100</v>
      </c>
      <c r="EH458" s="770">
        <f>+EB458+ED458+EF458</f>
        <v>22035.466709948749</v>
      </c>
      <c r="EI458" s="726">
        <f>+IF(EH457=0,0,EH458/EH457*100)</f>
        <v>100</v>
      </c>
      <c r="EJ458" s="770">
        <f t="shared" si="463"/>
        <v>44285.036932310402</v>
      </c>
      <c r="EK458" s="726">
        <f>+IF(EJ457=0,0,EJ458/EJ457*100)</f>
        <v>100</v>
      </c>
      <c r="EL458" s="770">
        <v>7360.279943316249</v>
      </c>
      <c r="EM458" s="726">
        <f>+IF(EL457=0,0,EL458/EL457*100)</f>
        <v>100</v>
      </c>
      <c r="EN458" s="770">
        <v>7380.9098468892598</v>
      </c>
      <c r="EO458" s="726">
        <f>+IF(EN457=0,0,EN458/EN457*100)</f>
        <v>100</v>
      </c>
      <c r="EP458" s="770">
        <v>7434.584987879316</v>
      </c>
      <c r="EQ458" s="726">
        <f>+IF(EP457=0,0,EP458/EP457*100)</f>
        <v>100</v>
      </c>
      <c r="ER458" s="770">
        <f>+EL458+EN458+EP458</f>
        <v>22175.774778084826</v>
      </c>
      <c r="ES458" s="726">
        <f>+IF(ER457=0,0,ER458/ER457*100)</f>
        <v>100</v>
      </c>
      <c r="ET458" s="770">
        <v>8578.210161289071</v>
      </c>
      <c r="EU458" s="726">
        <f>+IF(ET457=0,0,ET458/ET457*100)</f>
        <v>100</v>
      </c>
      <c r="EV458" s="770">
        <v>8578.210161289071</v>
      </c>
      <c r="EW458" s="726">
        <f>+IF(EV457=0,0,EV458/EV457*100)</f>
        <v>100</v>
      </c>
      <c r="EX458" s="770">
        <v>8578.210161289071</v>
      </c>
      <c r="EY458" s="726">
        <f>+IF(EX457=0,0,EX458/EX457*100)</f>
        <v>100</v>
      </c>
      <c r="EZ458" s="770">
        <f>+ET458+EV458+EX458</f>
        <v>25734.630483867215</v>
      </c>
      <c r="FA458" s="726">
        <f>+IF(EZ457=0,0,EZ458/EZ457*100)</f>
        <v>100</v>
      </c>
      <c r="FB458" s="770">
        <f t="shared" si="464"/>
        <v>47910.405261952037</v>
      </c>
      <c r="FC458" s="726">
        <f>+IF(FB457=0,0,FB458/FB457*100)</f>
        <v>100</v>
      </c>
      <c r="FD458" s="770">
        <v>74620.889467765941</v>
      </c>
      <c r="FE458" s="726">
        <f>+IF(FD457=0,0,FD458/FD457*100)</f>
        <v>100</v>
      </c>
      <c r="FF458" s="770">
        <v>102413.28381554417</v>
      </c>
      <c r="FG458" s="726">
        <f>+IF(FF457=0,0,FF458/FF457*100)</f>
        <v>100</v>
      </c>
      <c r="FH458" s="770">
        <v>122807.44812001509</v>
      </c>
      <c r="FI458" s="726">
        <f>+IF(FH457=0,0,FH458/FH457*100)</f>
        <v>100</v>
      </c>
      <c r="FJ458" s="770">
        <v>147084.94401603157</v>
      </c>
      <c r="FK458" s="726">
        <f>+IF(FJ457=0,0,FJ458/FJ457*100)</f>
        <v>100</v>
      </c>
    </row>
    <row r="459" spans="2:167" s="648" customFormat="1" ht="13.5" customHeight="1">
      <c r="B459" s="769"/>
      <c r="C459" s="771" t="s">
        <v>4785</v>
      </c>
      <c r="D459" s="769"/>
      <c r="E459" s="772">
        <f t="shared" si="451"/>
        <v>0</v>
      </c>
      <c r="F459" s="737">
        <f>+IF(E457=0,0,E459/E457*100)</f>
        <v>0</v>
      </c>
      <c r="G459" s="772">
        <v>0</v>
      </c>
      <c r="H459" s="737">
        <f>+IF(G457=0,0,G459/G457*100)</f>
        <v>0</v>
      </c>
      <c r="I459" s="772">
        <v>0</v>
      </c>
      <c r="J459" s="737">
        <f>+IF(I457=0,0,I459/I457*100)</f>
        <v>0</v>
      </c>
      <c r="K459" s="772">
        <v>0</v>
      </c>
      <c r="L459" s="737">
        <f>+IF(K457=0,0,K459/K457*100)</f>
        <v>0</v>
      </c>
      <c r="M459" s="772">
        <f>+G459+I459+K459</f>
        <v>0</v>
      </c>
      <c r="N459" s="737">
        <f>+IF(M457=0,0,M459/M457*100)</f>
        <v>0</v>
      </c>
      <c r="O459" s="772">
        <v>0</v>
      </c>
      <c r="P459" s="737">
        <f>+IF(O457=0,0,O459/O457*100)</f>
        <v>0</v>
      </c>
      <c r="Q459" s="772">
        <v>0</v>
      </c>
      <c r="R459" s="737">
        <f>+IF(Q457=0,0,Q459/Q457*100)</f>
        <v>0</v>
      </c>
      <c r="S459" s="772">
        <v>0</v>
      </c>
      <c r="T459" s="737">
        <f>+IF(S457=0,0,S459/S457*100)</f>
        <v>0</v>
      </c>
      <c r="U459" s="772">
        <f t="shared" si="452"/>
        <v>0</v>
      </c>
      <c r="V459" s="737">
        <f>+IF(U457=0,0,U459/U457*100)</f>
        <v>0</v>
      </c>
      <c r="W459" s="772">
        <f t="shared" si="453"/>
        <v>0</v>
      </c>
      <c r="X459" s="737">
        <f>+IF(W457=0,0,W459/W457*100)</f>
        <v>0</v>
      </c>
      <c r="Y459" s="772">
        <v>0</v>
      </c>
      <c r="Z459" s="737">
        <f>+IF(Y457=0,0,Y459/Y457*100)</f>
        <v>0</v>
      </c>
      <c r="AA459" s="772">
        <v>0</v>
      </c>
      <c r="AB459" s="737">
        <f>+IF(AA457=0,0,AA459/AA457*100)</f>
        <v>0</v>
      </c>
      <c r="AC459" s="772">
        <v>0</v>
      </c>
      <c r="AD459" s="737">
        <f>+IF(AC457=0,0,AC459/AC457*100)</f>
        <v>0</v>
      </c>
      <c r="AE459" s="772">
        <f t="shared" si="454"/>
        <v>0</v>
      </c>
      <c r="AF459" s="737">
        <f>+IF(AE457=0,0,AE459/AE457*100)</f>
        <v>0</v>
      </c>
      <c r="AG459" s="772">
        <v>0</v>
      </c>
      <c r="AH459" s="737">
        <f>+IF(AG457=0,0,AG459/AG457*100)</f>
        <v>0</v>
      </c>
      <c r="AI459" s="772">
        <v>0</v>
      </c>
      <c r="AJ459" s="737">
        <f>+IF(AI457=0,0,AI459/AI457*100)</f>
        <v>0</v>
      </c>
      <c r="AK459" s="772">
        <v>0</v>
      </c>
      <c r="AL459" s="737">
        <f>+IF(AK457=0,0,AK459/AK457*100)</f>
        <v>0</v>
      </c>
      <c r="AM459" s="772">
        <f t="shared" si="455"/>
        <v>0</v>
      </c>
      <c r="AN459" s="737">
        <f>+IF(AM457=0,0,AM459/AM457*100)</f>
        <v>0</v>
      </c>
      <c r="AO459" s="772">
        <f t="shared" si="456"/>
        <v>0</v>
      </c>
      <c r="AP459" s="737">
        <f>+IF(AO457=0,0,AO459/AO457*100)</f>
        <v>0</v>
      </c>
      <c r="AQ459" s="651"/>
      <c r="AR459" s="772">
        <v>0</v>
      </c>
      <c r="AS459" s="737">
        <f>+IF(AR457=0,0,AR459/AR457*100)</f>
        <v>0</v>
      </c>
      <c r="AT459" s="772">
        <v>0</v>
      </c>
      <c r="AU459" s="737">
        <f>+IF(AT457=0,0,AT459/AT457*100)</f>
        <v>0</v>
      </c>
      <c r="AV459" s="772">
        <v>0</v>
      </c>
      <c r="AW459" s="737">
        <f>+IF(AV457=0,0,AV459/AV457*100)</f>
        <v>0</v>
      </c>
      <c r="AX459" s="772">
        <v>0</v>
      </c>
      <c r="AY459" s="737">
        <f>+IF(AX457=0,0,AX459/AX457*100)</f>
        <v>0</v>
      </c>
      <c r="AZ459" s="772">
        <f>+AT459+AV459+AX459</f>
        <v>0</v>
      </c>
      <c r="BA459" s="737">
        <f>+IF(AZ457=0,0,AZ459/AZ457*100)</f>
        <v>0</v>
      </c>
      <c r="BB459" s="772">
        <v>0</v>
      </c>
      <c r="BC459" s="737">
        <f>+IF(BB457=0,0,BB459/BB457*100)</f>
        <v>0</v>
      </c>
      <c r="BD459" s="772">
        <v>0</v>
      </c>
      <c r="BE459" s="737">
        <f>+IF(BD457=0,0,BD459/BD457*100)</f>
        <v>0</v>
      </c>
      <c r="BF459" s="772">
        <v>0</v>
      </c>
      <c r="BG459" s="737">
        <f>+IF(BF457=0,0,BF459/BF457*100)</f>
        <v>0</v>
      </c>
      <c r="BH459" s="772">
        <f>+BB459+BD459+BF459</f>
        <v>0</v>
      </c>
      <c r="BI459" s="737">
        <f>+IF(BH457=0,0,BH459/BH457*100)</f>
        <v>0</v>
      </c>
      <c r="BJ459" s="772">
        <f t="shared" si="457"/>
        <v>0</v>
      </c>
      <c r="BK459" s="737">
        <f>+IF(BJ457=0,0,BJ459/BJ457*100)</f>
        <v>0</v>
      </c>
      <c r="BL459" s="772">
        <v>0</v>
      </c>
      <c r="BM459" s="737">
        <f>+IF(BL457=0,0,BL459/BL457*100)</f>
        <v>0</v>
      </c>
      <c r="BN459" s="772">
        <v>0</v>
      </c>
      <c r="BO459" s="737">
        <f>+IF(BN457=0,0,BN459/BN457*100)</f>
        <v>0</v>
      </c>
      <c r="BP459" s="772">
        <v>0</v>
      </c>
      <c r="BQ459" s="737">
        <f>+IF(BP457=0,0,BP459/BP457*100)</f>
        <v>0</v>
      </c>
      <c r="BR459" s="772">
        <f>+BL459+BN459+BP459</f>
        <v>0</v>
      </c>
      <c r="BS459" s="737">
        <f>+IF(BR457=0,0,BR459/BR457*100)</f>
        <v>0</v>
      </c>
      <c r="BT459" s="772">
        <v>0</v>
      </c>
      <c r="BU459" s="737">
        <f>+IF(BT457=0,0,BT459/BT457*100)</f>
        <v>0</v>
      </c>
      <c r="BV459" s="772">
        <v>0</v>
      </c>
      <c r="BW459" s="737">
        <f>+IF(BV457=0,0,BV459/BV457*100)</f>
        <v>0</v>
      </c>
      <c r="BX459" s="772">
        <v>0</v>
      </c>
      <c r="BY459" s="737">
        <f>+IF(BX457=0,0,BX459/BX457*100)</f>
        <v>0</v>
      </c>
      <c r="BZ459" s="772">
        <f>+BT459+BV459+BX459</f>
        <v>0</v>
      </c>
      <c r="CA459" s="737">
        <f>+IF(BZ457=0,0,BZ459/BZ457*100)</f>
        <v>0</v>
      </c>
      <c r="CB459" s="772">
        <f t="shared" si="458"/>
        <v>0</v>
      </c>
      <c r="CC459" s="737">
        <f>+IF(CB457=0,0,CB459/CB457*100)</f>
        <v>0</v>
      </c>
      <c r="CE459" s="772">
        <f t="shared" si="459"/>
        <v>0</v>
      </c>
      <c r="CF459" s="737">
        <f>+IF(CE457=0,0,CE459/CE457*100)</f>
        <v>0</v>
      </c>
      <c r="CG459" s="772">
        <v>0</v>
      </c>
      <c r="CH459" s="737">
        <f>+IF(CG457=0,0,CG459/CG457*100)</f>
        <v>0</v>
      </c>
      <c r="CI459" s="772">
        <v>0</v>
      </c>
      <c r="CJ459" s="737">
        <f>+IF(CI457=0,0,CI459/CI457*100)</f>
        <v>0</v>
      </c>
      <c r="CK459" s="772">
        <v>0</v>
      </c>
      <c r="CL459" s="737">
        <f>+IF(CK457=0,0,CK459/CK457*100)</f>
        <v>0</v>
      </c>
      <c r="CM459" s="772">
        <f>+CG459+CI459+CK459</f>
        <v>0</v>
      </c>
      <c r="CN459" s="737">
        <f>+IF(CM457=0,0,CM459/CM457*100)</f>
        <v>0</v>
      </c>
      <c r="CO459" s="772">
        <v>0</v>
      </c>
      <c r="CP459" s="737">
        <f>+IF(CO457=0,0,CO459/CO457*100)</f>
        <v>0</v>
      </c>
      <c r="CQ459" s="772">
        <v>0</v>
      </c>
      <c r="CR459" s="737">
        <f>+IF(CQ457=0,0,CQ459/CQ457*100)</f>
        <v>0</v>
      </c>
      <c r="CS459" s="772">
        <v>0</v>
      </c>
      <c r="CT459" s="737">
        <f>+IF(CS457=0,0,CS459/CS457*100)</f>
        <v>0</v>
      </c>
      <c r="CU459" s="772">
        <f>+CO459+CQ459+CS459</f>
        <v>0</v>
      </c>
      <c r="CV459" s="737">
        <f>+IF(CU457=0,0,CU459/CU457*100)</f>
        <v>0</v>
      </c>
      <c r="CW459" s="772">
        <f t="shared" si="460"/>
        <v>0</v>
      </c>
      <c r="CX459" s="737">
        <f>+IF(CW457=0,0,CW459/CW457*100)</f>
        <v>0</v>
      </c>
      <c r="CY459" s="772">
        <v>0</v>
      </c>
      <c r="CZ459" s="737">
        <f>+IF(CY457=0,0,CY459/CY457*100)</f>
        <v>0</v>
      </c>
      <c r="DA459" s="772">
        <v>0</v>
      </c>
      <c r="DB459" s="737">
        <f>+IF(DA457=0,0,DA459/DA457*100)</f>
        <v>0</v>
      </c>
      <c r="DC459" s="772">
        <v>0</v>
      </c>
      <c r="DD459" s="737">
        <f>+IF(DC457=0,0,DC459/DC457*100)</f>
        <v>0</v>
      </c>
      <c r="DE459" s="772">
        <f>+CY459+DA459+DC459</f>
        <v>0</v>
      </c>
      <c r="DF459" s="737">
        <f>+IF(DE457=0,0,DE459/DE457*100)</f>
        <v>0</v>
      </c>
      <c r="DG459" s="772">
        <v>0</v>
      </c>
      <c r="DH459" s="737">
        <f>+IF(DG457=0,0,DG459/DG457*100)</f>
        <v>0</v>
      </c>
      <c r="DI459" s="772">
        <v>0</v>
      </c>
      <c r="DJ459" s="737">
        <f>+IF(DI457=0,0,DI459/DI457*100)</f>
        <v>0</v>
      </c>
      <c r="DK459" s="772">
        <v>0</v>
      </c>
      <c r="DL459" s="737">
        <f>+IF(DK457=0,0,DK459/DK457*100)</f>
        <v>0</v>
      </c>
      <c r="DM459" s="772">
        <f>+DG459+DI459+DK459</f>
        <v>0</v>
      </c>
      <c r="DN459" s="737">
        <f>+IF(DM457=0,0,DM459/DM457*100)</f>
        <v>0</v>
      </c>
      <c r="DO459" s="772">
        <f t="shared" si="461"/>
        <v>0</v>
      </c>
      <c r="DP459" s="737">
        <f>+IF(DO457=0,0,DO459/DO457*100)</f>
        <v>0</v>
      </c>
      <c r="DR459" s="772">
        <f t="shared" si="462"/>
        <v>0</v>
      </c>
      <c r="DS459" s="737">
        <f>+IF(DR457=0,0,DR459/DR457*100)</f>
        <v>0</v>
      </c>
      <c r="DT459" s="772">
        <v>0</v>
      </c>
      <c r="DU459" s="737">
        <f>+IF(DT457=0,0,DT459/DT457*100)</f>
        <v>0</v>
      </c>
      <c r="DV459" s="772">
        <v>0</v>
      </c>
      <c r="DW459" s="737">
        <f>+IF(DV457=0,0,DV459/DV457*100)</f>
        <v>0</v>
      </c>
      <c r="DX459" s="772">
        <v>0</v>
      </c>
      <c r="DY459" s="737">
        <f>+IF(DX457=0,0,DX459/DX457*100)</f>
        <v>0</v>
      </c>
      <c r="DZ459" s="772">
        <f>+DT459+DV459+DX459</f>
        <v>0</v>
      </c>
      <c r="EA459" s="737">
        <f>+IF(DZ457=0,0,DZ459/DZ457*100)</f>
        <v>0</v>
      </c>
      <c r="EB459" s="772">
        <v>0</v>
      </c>
      <c r="EC459" s="737">
        <f>+IF(EB457=0,0,EB459/EB457*100)</f>
        <v>0</v>
      </c>
      <c r="ED459" s="772">
        <v>0</v>
      </c>
      <c r="EE459" s="737">
        <f>+IF(ED457=0,0,ED459/ED457*100)</f>
        <v>0</v>
      </c>
      <c r="EF459" s="772">
        <v>0</v>
      </c>
      <c r="EG459" s="737">
        <f>+IF(EF457=0,0,EF459/EF457*100)</f>
        <v>0</v>
      </c>
      <c r="EH459" s="772">
        <f>+EB459+ED459+EF459</f>
        <v>0</v>
      </c>
      <c r="EI459" s="737">
        <f>+IF(EH457=0,0,EH459/EH457*100)</f>
        <v>0</v>
      </c>
      <c r="EJ459" s="772">
        <f t="shared" si="463"/>
        <v>0</v>
      </c>
      <c r="EK459" s="737">
        <f>+IF(EJ457=0,0,EJ459/EJ457*100)</f>
        <v>0</v>
      </c>
      <c r="EL459" s="772">
        <v>0</v>
      </c>
      <c r="EM459" s="737">
        <f>+IF(EL457=0,0,EL459/EL457*100)</f>
        <v>0</v>
      </c>
      <c r="EN459" s="772">
        <v>0</v>
      </c>
      <c r="EO459" s="737">
        <f>+IF(EN457=0,0,EN459/EN457*100)</f>
        <v>0</v>
      </c>
      <c r="EP459" s="772">
        <v>0</v>
      </c>
      <c r="EQ459" s="737">
        <f>+IF(EP457=0,0,EP459/EP457*100)</f>
        <v>0</v>
      </c>
      <c r="ER459" s="772">
        <f>+EL459+EN459+EP459</f>
        <v>0</v>
      </c>
      <c r="ES459" s="737">
        <f>+IF(ER457=0,0,ER459/ER457*100)</f>
        <v>0</v>
      </c>
      <c r="ET459" s="772">
        <v>0</v>
      </c>
      <c r="EU459" s="737">
        <f>+IF(ET457=0,0,ET459/ET457*100)</f>
        <v>0</v>
      </c>
      <c r="EV459" s="772">
        <v>0</v>
      </c>
      <c r="EW459" s="737">
        <f>+IF(EV457=0,0,EV459/EV457*100)</f>
        <v>0</v>
      </c>
      <c r="EX459" s="772">
        <v>0</v>
      </c>
      <c r="EY459" s="737">
        <f>+IF(EX457=0,0,EX459/EX457*100)</f>
        <v>0</v>
      </c>
      <c r="EZ459" s="772">
        <f>+ET459+EV459+EX459</f>
        <v>0</v>
      </c>
      <c r="FA459" s="737">
        <f>+IF(EZ457=0,0,EZ459/EZ457*100)</f>
        <v>0</v>
      </c>
      <c r="FB459" s="772">
        <f t="shared" si="464"/>
        <v>0</v>
      </c>
      <c r="FC459" s="737">
        <f>+IF(FB457=0,0,FB459/FB457*100)</f>
        <v>0</v>
      </c>
      <c r="FD459" s="772">
        <v>0</v>
      </c>
      <c r="FE459" s="737">
        <f>+IF(FD457=0,0,FD459/FD457*100)</f>
        <v>0</v>
      </c>
      <c r="FF459" s="772">
        <v>0</v>
      </c>
      <c r="FG459" s="737">
        <f>+IF(FF457=0,0,FF459/FF457*100)</f>
        <v>0</v>
      </c>
      <c r="FH459" s="772">
        <v>0</v>
      </c>
      <c r="FI459" s="737">
        <f>+IF(FH457=0,0,FH459/FH457*100)</f>
        <v>0</v>
      </c>
      <c r="FJ459" s="772">
        <v>0</v>
      </c>
      <c r="FK459" s="737">
        <f>+IF(FJ457=0,0,FJ459/FJ457*100)</f>
        <v>0</v>
      </c>
    </row>
    <row r="460" spans="2:167" s="758" customFormat="1" ht="13.5" customHeight="1">
      <c r="B460" s="765" t="s">
        <v>4786</v>
      </c>
      <c r="C460" s="773"/>
      <c r="D460" s="773"/>
      <c r="E460" s="774">
        <f t="shared" si="451"/>
        <v>13262.532528368683</v>
      </c>
      <c r="F460" s="775">
        <f>+IF(E457=0,0,E460/E457*100)</f>
        <v>66.698641943351461</v>
      </c>
      <c r="G460" s="767">
        <f>SUM(G461:G462)</f>
        <v>1456.6676010535298</v>
      </c>
      <c r="H460" s="775">
        <f>+IF(G457=0,0,G460/G457*100)</f>
        <v>59.067460098136152</v>
      </c>
      <c r="I460" s="767">
        <f>SUM(I461:I462)</f>
        <v>1310.9053457362234</v>
      </c>
      <c r="J460" s="775">
        <f>+IF(I457=0,0,I460/I457*100)</f>
        <v>59.852564651264174</v>
      </c>
      <c r="K460" s="767">
        <f>SUM(K461:K462)</f>
        <v>1199.6313172314194</v>
      </c>
      <c r="L460" s="775">
        <f>+IF(K457=0,0,K460/K457*100)</f>
        <v>72.08785405814794</v>
      </c>
      <c r="M460" s="774">
        <f>+G460+I460+K460</f>
        <v>3967.2042640211725</v>
      </c>
      <c r="N460" s="775">
        <f>+IF(M457=0,0,M460/M457*100)</f>
        <v>62.76768415395361</v>
      </c>
      <c r="O460" s="767">
        <f>SUM(O461:O462)</f>
        <v>130.68390013517435</v>
      </c>
      <c r="P460" s="775">
        <f>+IF(O457=0,0,O460/O457*100)</f>
        <v>68.845542767488922</v>
      </c>
      <c r="Q460" s="767">
        <f>SUM(Q461:Q462)</f>
        <v>0.98871073447188451</v>
      </c>
      <c r="R460" s="775">
        <f>+IF(Q457=0,0,Q460/Q457*100)</f>
        <v>52.332091840944592</v>
      </c>
      <c r="S460" s="767">
        <f>SUM(S461:S462)</f>
        <v>278.57695572392174</v>
      </c>
      <c r="T460" s="775">
        <f>+IF(S457=0,0,S460/S457*100)</f>
        <v>74.496027376351577</v>
      </c>
      <c r="U460" s="774">
        <f t="shared" si="452"/>
        <v>410.24956659356798</v>
      </c>
      <c r="V460" s="775">
        <f>+IF(U457=0,0,U460/U457*100)</f>
        <v>72.525833100319588</v>
      </c>
      <c r="W460" s="774">
        <f t="shared" si="453"/>
        <v>4377.4538306147406</v>
      </c>
      <c r="X460" s="775">
        <f>+IF(W457=0,0,W460/W457*100)</f>
        <v>63.56926711648704</v>
      </c>
      <c r="Y460" s="767">
        <f>SUM(Y461:Y462)</f>
        <v>491.72122361176065</v>
      </c>
      <c r="Z460" s="775">
        <f>+IF(Y457=0,0,Y460/Y457*100)</f>
        <v>68.237359549669833</v>
      </c>
      <c r="AA460" s="767">
        <f>SUM(AA461:AA462)</f>
        <v>962.89914208552091</v>
      </c>
      <c r="AB460" s="775">
        <f>+IF(AA457=0,0,AA460/AA457*100)</f>
        <v>70.450853899682187</v>
      </c>
      <c r="AC460" s="767">
        <f>SUM(AC461:AC462)</f>
        <v>847.58458561289683</v>
      </c>
      <c r="AD460" s="775">
        <f>+IF(AC457=0,0,AC460/AC457*100)</f>
        <v>69.442741906250788</v>
      </c>
      <c r="AE460" s="774">
        <f t="shared" si="454"/>
        <v>2302.2049513101783</v>
      </c>
      <c r="AF460" s="775">
        <f>+IF(AE457=0,0,AE460/AE457*100)</f>
        <v>69.596690738409194</v>
      </c>
      <c r="AG460" s="767">
        <f>SUM(AG461:AG462)</f>
        <v>1728.4246595469372</v>
      </c>
      <c r="AH460" s="775">
        <f>+IF(AG457=0,0,AG460/AG457*100)</f>
        <v>63.869247749189029</v>
      </c>
      <c r="AI460" s="767">
        <f>SUM(AI461:AI462)</f>
        <v>2518.3897759921269</v>
      </c>
      <c r="AJ460" s="775">
        <f>+IF(AI457=0,0,AI460/AI457*100)</f>
        <v>69.131496647026637</v>
      </c>
      <c r="AK460" s="767">
        <f>SUM(AK461:AK462)</f>
        <v>2336.0593109047004</v>
      </c>
      <c r="AL460" s="775">
        <f>+IF(AK457=0,0,AK460/AK457*100)</f>
        <v>69.918197788674419</v>
      </c>
      <c r="AM460" s="774">
        <f t="shared" si="455"/>
        <v>6582.8737464437645</v>
      </c>
      <c r="AN460" s="775">
        <f>+IF(AM457=0,0,AM460/AM457*100)</f>
        <v>67.933156212726814</v>
      </c>
      <c r="AO460" s="774">
        <f t="shared" si="456"/>
        <v>8885.0786977539428</v>
      </c>
      <c r="AP460" s="775">
        <f>+IF(AO457=0,0,AO460/AO457*100)</f>
        <v>68.356512320669779</v>
      </c>
      <c r="AQ460" s="734"/>
      <c r="AR460" s="767">
        <f>SUM(AR461:AR462)</f>
        <v>34827.218953910902</v>
      </c>
      <c r="AS460" s="775">
        <f>+IF(AR457=0,0,AR460/AR457*100)</f>
        <v>72.299882570195336</v>
      </c>
      <c r="AT460" s="767">
        <f>SUM(AT461:AT462)</f>
        <v>2567.3195500825</v>
      </c>
      <c r="AU460" s="775">
        <f>+IF(AT457=0,0,AT460/AT457*100)</f>
        <v>69.933735918128335</v>
      </c>
      <c r="AV460" s="767">
        <f>SUM(AV461:AV462)</f>
        <v>2367.9515381076003</v>
      </c>
      <c r="AW460" s="775">
        <f>+IF(AV457=0,0,AV460/AV457*100)</f>
        <v>70.056211194520145</v>
      </c>
      <c r="AX460" s="767">
        <f>SUM(AX461:AX462)</f>
        <v>2645.2383757542002</v>
      </c>
      <c r="AY460" s="775">
        <f>+IF(AX457=0,0,AX460/AX457*100)</f>
        <v>69.872821472505919</v>
      </c>
      <c r="AZ460" s="774">
        <f>+AT460+AV460+AX460</f>
        <v>7580.5094639443005</v>
      </c>
      <c r="BA460" s="775">
        <f>+IF(AZ457=0,0,AZ460/AZ457*100)</f>
        <v>69.950656393590378</v>
      </c>
      <c r="BB460" s="767">
        <f>SUM(BB461:BB462)</f>
        <v>3167.3469116120004</v>
      </c>
      <c r="BC460" s="775">
        <f>+IF(BB457=0,0,BB460/BB457*100)</f>
        <v>68.955985976537107</v>
      </c>
      <c r="BD460" s="767">
        <f>SUM(BD461:BD462)</f>
        <v>2336.5870054512002</v>
      </c>
      <c r="BE460" s="775">
        <f>+IF(BD457=0,0,BD460/BD457*100)</f>
        <v>70.928388010744413</v>
      </c>
      <c r="BF460" s="767">
        <f>SUM(BF461:BF462)</f>
        <v>1877.0324957179998</v>
      </c>
      <c r="BG460" s="775">
        <f>+IF(BF457=0,0,BF460/BF457*100)</f>
        <v>70.50415551223</v>
      </c>
      <c r="BH460" s="774">
        <f>+BB460+BD460+BF460</f>
        <v>7380.9664127812011</v>
      </c>
      <c r="BI460" s="775">
        <f>+IF(BH457=0,0,BH460/BH457*100)</f>
        <v>69.962571720153576</v>
      </c>
      <c r="BJ460" s="774">
        <f t="shared" si="457"/>
        <v>14961.475876725501</v>
      </c>
      <c r="BK460" s="775">
        <f>+IF(BJ457=0,0,BJ460/BJ457*100)</f>
        <v>69.956534091503912</v>
      </c>
      <c r="BL460" s="767">
        <f>SUM(BL461:BL462)</f>
        <v>2176.5188107866002</v>
      </c>
      <c r="BM460" s="775">
        <f>+IF(BL457=0,0,BL460/BL457*100)</f>
        <v>68.27839659974434</v>
      </c>
      <c r="BN460" s="767">
        <f>SUM(BN461:BN462)</f>
        <v>3347.7678539807994</v>
      </c>
      <c r="BO460" s="775">
        <f>+IF(BN457=0,0,BN460/BN457*100)</f>
        <v>71.117786064907619</v>
      </c>
      <c r="BP460" s="767">
        <f>SUM(BP461:BP462)</f>
        <v>2497.3147036962</v>
      </c>
      <c r="BQ460" s="775">
        <f>+IF(BP457=0,0,BP460/BP457*100)</f>
        <v>74.244373298812135</v>
      </c>
      <c r="BR460" s="774">
        <f>+BL460+BN460+BP460</f>
        <v>8021.6013684636</v>
      </c>
      <c r="BS460" s="775">
        <f>+IF(BR457=0,0,BR460/BR457*100)</f>
        <v>71.247957510617695</v>
      </c>
      <c r="BT460" s="767">
        <f>SUM(BT461:BT462)</f>
        <v>3174.8183159925998</v>
      </c>
      <c r="BU460" s="775">
        <f>+IF(BT457=0,0,BT460/BT457*100)</f>
        <v>76.715105259765608</v>
      </c>
      <c r="BV460" s="767">
        <f>SUM(BV461:BV462)</f>
        <v>4997.0542736652005</v>
      </c>
      <c r="BW460" s="775">
        <f>+IF(BV457=0,0,BV460/BV457*100)</f>
        <v>77.157960950520703</v>
      </c>
      <c r="BX460" s="767">
        <f>SUM(BX461:BX462)</f>
        <v>3672.2691190640007</v>
      </c>
      <c r="BY460" s="775">
        <f>+IF(BX457=0,0,BX460/BX457*100)</f>
        <v>74.789645462191771</v>
      </c>
      <c r="BZ460" s="774">
        <f>+BT460+BV460+BX460</f>
        <v>11844.1417087218</v>
      </c>
      <c r="CA460" s="775">
        <f>+IF(BZ457=0,0,BZ460/BZ457*100)</f>
        <v>76.290875973356705</v>
      </c>
      <c r="CB460" s="774">
        <f t="shared" si="458"/>
        <v>19865.743077185398</v>
      </c>
      <c r="CC460" s="775">
        <f>+IF(CB457=0,0,CB460/CB457*100)</f>
        <v>74.171049966436428</v>
      </c>
      <c r="CE460" s="774">
        <f t="shared" si="459"/>
        <v>55301.60196304557</v>
      </c>
      <c r="CF460" s="775">
        <f>+IF(CE457=0,0,CE460/CE457*100)</f>
        <v>76.577610779012588</v>
      </c>
      <c r="CG460" s="767">
        <f>SUM(CG461:CG462)</f>
        <v>3623.1607669358996</v>
      </c>
      <c r="CH460" s="775">
        <f>+IF(CG457=0,0,CG460/CG457*100)</f>
        <v>77.493482633194787</v>
      </c>
      <c r="CI460" s="767">
        <f>SUM(CI461:CI462)</f>
        <v>4126.1745224127999</v>
      </c>
      <c r="CJ460" s="775">
        <f>+IF(CI457=0,0,CI460/CI457*100)</f>
        <v>77.684416203316289</v>
      </c>
      <c r="CK460" s="767">
        <f>SUM(CK461:CK462)</f>
        <v>4364.9419879268999</v>
      </c>
      <c r="CL460" s="775">
        <f>+IF(CK457=0,0,CK460/CK457*100)</f>
        <v>77.282547924351391</v>
      </c>
      <c r="CM460" s="774">
        <f>+CG460+CI460+CK460</f>
        <v>12114.2772772756</v>
      </c>
      <c r="CN460" s="775">
        <f>+IF(CM457=0,0,CM460/CM457*100)</f>
        <v>77.482147101527261</v>
      </c>
      <c r="CO460" s="767">
        <f>SUM(CO461:CO462)</f>
        <v>3763.0134582155997</v>
      </c>
      <c r="CP460" s="775">
        <f>+IF(CO457=0,0,CO460/CO457*100)</f>
        <v>79.027294833765637</v>
      </c>
      <c r="CQ460" s="767">
        <f>SUM(CQ461:CQ462)</f>
        <v>5785.8570727823999</v>
      </c>
      <c r="CR460" s="775">
        <f>+IF(CQ457=0,0,CQ460/CQ457*100)</f>
        <v>79.260937405448971</v>
      </c>
      <c r="CS460" s="767">
        <f>SUM(CS461:CS462)</f>
        <v>4241.8730962954996</v>
      </c>
      <c r="CT460" s="775">
        <f>+IF(CS457=0,0,CS460/CS457*100)</f>
        <v>76.569240747429504</v>
      </c>
      <c r="CU460" s="774">
        <f>+CO460+CQ460+CS460</f>
        <v>13790.743627293499</v>
      </c>
      <c r="CV460" s="775">
        <f>+IF(CU457=0,0,CU460/CU457*100)</f>
        <v>78.350534775998383</v>
      </c>
      <c r="CW460" s="774">
        <f t="shared" si="460"/>
        <v>25905.020904569101</v>
      </c>
      <c r="CX460" s="775">
        <f>+IF(CW457=0,0,CW460/CW457*100)</f>
        <v>77.942029868251836</v>
      </c>
      <c r="CY460" s="767">
        <f>SUM(CY461:CY462)</f>
        <v>3608.4378453660001</v>
      </c>
      <c r="CZ460" s="775">
        <f>+IF(CY457=0,0,CY460/CY457*100)</f>
        <v>77.092505682764269</v>
      </c>
      <c r="DA460" s="767">
        <f>SUM(DA461:DA462)</f>
        <v>5034.9664149168002</v>
      </c>
      <c r="DB460" s="775">
        <f>+IF(DA457=0,0,DA460/DA457*100)</f>
        <v>75.087695224788447</v>
      </c>
      <c r="DC460" s="767">
        <f>SUM(DC461:DC462)</f>
        <v>5150.7059550681997</v>
      </c>
      <c r="DD460" s="775">
        <f>+IF(DC457=0,0,DC460/DC457*100)</f>
        <v>75.41107313098729</v>
      </c>
      <c r="DE460" s="774">
        <f>+CY460+DA460+DC460</f>
        <v>13794.110215351</v>
      </c>
      <c r="DF460" s="775">
        <f>+IF(DE457=0,0,DE460/DE457*100)</f>
        <v>75.724079953133099</v>
      </c>
      <c r="DG460" s="767">
        <f>SUM(DG461:DG462)</f>
        <v>5865.79944492713</v>
      </c>
      <c r="DH460" s="775">
        <f>+IF(DG457=0,0,DG460/DG457*100)</f>
        <v>75.054682531776479</v>
      </c>
      <c r="DI460" s="767">
        <f>SUM(DI461:DI462)</f>
        <v>5650.9787096913278</v>
      </c>
      <c r="DJ460" s="775">
        <f>+IF(DI457=0,0,DI460/DI457*100)</f>
        <v>75.038555094891308</v>
      </c>
      <c r="DK460" s="767">
        <f>SUM(DK461:DK462)</f>
        <v>4085.6926885070156</v>
      </c>
      <c r="DL460" s="775">
        <f>+IF(DK457=0,0,DK460/DK457*100)</f>
        <v>75.413372835574819</v>
      </c>
      <c r="DM460" s="774">
        <f>+DG460+DI460+DK460</f>
        <v>15602.470843125473</v>
      </c>
      <c r="DN460" s="775">
        <f>+IF(DM457=0,0,DM460/DM457*100)</f>
        <v>75.142423190521129</v>
      </c>
      <c r="DO460" s="774">
        <f t="shared" si="461"/>
        <v>29396.581058476473</v>
      </c>
      <c r="DP460" s="775">
        <f>+IF(DO457=0,0,DO460/DO457*100)</f>
        <v>75.414244204312766</v>
      </c>
      <c r="DR460" s="767">
        <f t="shared" si="462"/>
        <v>67938.472845070384</v>
      </c>
      <c r="DS460" s="775">
        <f>+IF(DR457=0,0,DR460/DR457*100)</f>
        <v>73.68962199011871</v>
      </c>
      <c r="DT460" s="767">
        <f>SUM(DT461:DT462)</f>
        <v>5596.6929292276964</v>
      </c>
      <c r="DU460" s="775">
        <f>+IF(DT457=0,0,DT460/DT457*100)</f>
        <v>75.334179742545288</v>
      </c>
      <c r="DV460" s="767">
        <f>SUM(DV461:DV462)</f>
        <v>5574.9507114189328</v>
      </c>
      <c r="DW460" s="775">
        <f>+IF(DV457=0,0,DV460/DV457*100)</f>
        <v>75.233393962263449</v>
      </c>
      <c r="DX460" s="767">
        <f>SUM(DX461:DX462)</f>
        <v>5563.6079836235749</v>
      </c>
      <c r="DY460" s="775">
        <f>+IF(DX457=0,0,DX460/DX457*100)</f>
        <v>75.080325002014703</v>
      </c>
      <c r="DZ460" s="774">
        <f>+DT460+DV460+DX460</f>
        <v>16735.251624270204</v>
      </c>
      <c r="EA460" s="775">
        <f>+IF(DZ457=0,0,DZ460/DZ457*100)</f>
        <v>75.216066903848088</v>
      </c>
      <c r="EB460" s="767">
        <f>SUM(EB461:EB462)</f>
        <v>5512.5657085444573</v>
      </c>
      <c r="EC460" s="775">
        <f>+IF(EB457=0,0,EB460/EB457*100)</f>
        <v>75.252991070394444</v>
      </c>
      <c r="ED460" s="767">
        <f>SUM(ED461:ED462)</f>
        <v>5501.0615982152303</v>
      </c>
      <c r="EE460" s="775">
        <f>+IF(ED457=0,0,ED460/ED457*100)</f>
        <v>74.846318197809495</v>
      </c>
      <c r="EF460" s="767">
        <f>SUM(EF461:EF462)</f>
        <v>5479.8028838845821</v>
      </c>
      <c r="EG460" s="775">
        <f>+IF(EF457=0,0,EF460/EF457*100)</f>
        <v>74.451011728985961</v>
      </c>
      <c r="EH460" s="774">
        <f>+EB460+ED460+EF460</f>
        <v>16493.430190644271</v>
      </c>
      <c r="EI460" s="775">
        <f>+IF(EH457=0,0,EH460/EH457*100)</f>
        <v>74.849470663572035</v>
      </c>
      <c r="EJ460" s="774">
        <f t="shared" si="463"/>
        <v>33228.681814914475</v>
      </c>
      <c r="EK460" s="775">
        <f>+IF(EJ457=0,0,EJ460/EJ457*100)</f>
        <v>75.033654969520413</v>
      </c>
      <c r="EL460" s="767">
        <f>SUM(EL461:EL462)</f>
        <v>5417.1440151499337</v>
      </c>
      <c r="EM460" s="775">
        <f>+IF(EL457=0,0,EL460/EL457*100)</f>
        <v>73.599700784059905</v>
      </c>
      <c r="EN460" s="767">
        <f>SUM(EN461:EN462)</f>
        <v>5414.5773531909836</v>
      </c>
      <c r="EO460" s="775">
        <f>+IF(EN457=0,0,EN460/EN457*100)</f>
        <v>73.359212692091049</v>
      </c>
      <c r="EP460" s="767">
        <f>SUM(EP461:EP462)</f>
        <v>5435.1068800788353</v>
      </c>
      <c r="EQ460" s="775">
        <f>+IF(EP457=0,0,EP460/EP457*100)</f>
        <v>73.105719941862915</v>
      </c>
      <c r="ER460" s="774">
        <f>+EL460+EN460+EP460</f>
        <v>16266.828248419752</v>
      </c>
      <c r="ES460" s="775">
        <f>+IF(ER457=0,0,ER460/ER457*100)</f>
        <v>73.354046977855404</v>
      </c>
      <c r="ET460" s="767">
        <f>SUM(ET461:ET462)</f>
        <v>6152.0407423914803</v>
      </c>
      <c r="EU460" s="775">
        <f>+IF(ET457=0,0,ET460/ET457*100)</f>
        <v>71.717067158762589</v>
      </c>
      <c r="EV460" s="767">
        <f>SUM(EV461:EV462)</f>
        <v>6145.4610196723434</v>
      </c>
      <c r="EW460" s="775">
        <f>+IF(EV457=0,0,EV460/EV457*100)</f>
        <v>71.640364413138229</v>
      </c>
      <c r="EX460" s="767">
        <f>SUM(EX461:EX462)</f>
        <v>6145.4610196723434</v>
      </c>
      <c r="EY460" s="775">
        <f>+IF(EX457=0,0,EX460/EX457*100)</f>
        <v>71.640364413138229</v>
      </c>
      <c r="EZ460" s="774">
        <f>+ET460+EV460+EX460</f>
        <v>18442.962781736169</v>
      </c>
      <c r="FA460" s="775">
        <f>+IF(EZ457=0,0,EZ460/EZ457*100)</f>
        <v>71.665931995013025</v>
      </c>
      <c r="FB460" s="774">
        <f t="shared" si="464"/>
        <v>34709.791030155917</v>
      </c>
      <c r="FC460" s="775">
        <f>+IF(FB457=0,0,FB460/FB457*100)</f>
        <v>72.447291648606935</v>
      </c>
      <c r="FD460" s="767">
        <f>SUM(FD461:FD462)</f>
        <v>52885.631688811649</v>
      </c>
      <c r="FE460" s="775">
        <f>+IF(FD457=0,0,FD460/FD457*100)</f>
        <v>70.872422006784987</v>
      </c>
      <c r="FF460" s="767">
        <f>SUM(FF461:FF462)</f>
        <v>71605.532378559816</v>
      </c>
      <c r="FG460" s="775">
        <f>+IF(FF457=0,0,FF460/FF457*100)</f>
        <v>69.918207590655939</v>
      </c>
      <c r="FH460" s="767">
        <f>SUM(FH461:FH462)</f>
        <v>86271.436875302126</v>
      </c>
      <c r="FI460" s="775">
        <f>+IF(FH457=0,0,FH460/FH457*100)</f>
        <v>70.249352295792605</v>
      </c>
      <c r="FJ460" s="767">
        <f>SUM(FJ461:FJ462)</f>
        <v>103737.4483426857</v>
      </c>
      <c r="FK460" s="775">
        <f>+IF(FJ457=0,0,FJ460/FJ457*100)</f>
        <v>70.528937571869221</v>
      </c>
    </row>
    <row r="461" spans="2:167" s="758" customFormat="1" ht="13.5" customHeight="1">
      <c r="B461" s="771"/>
      <c r="C461" s="731" t="s">
        <v>4787</v>
      </c>
      <c r="D461" s="731"/>
      <c r="E461" s="770">
        <f t="shared" si="451"/>
        <v>13262.532528368683</v>
      </c>
      <c r="F461" s="726">
        <f>+IF(E457=0,0,E461/E457*100)</f>
        <v>66.698641943351461</v>
      </c>
      <c r="G461" s="770">
        <v>1456.6676010535298</v>
      </c>
      <c r="H461" s="726">
        <f>+IF(G457=0,0,G461/G457*100)</f>
        <v>59.067460098136152</v>
      </c>
      <c r="I461" s="770">
        <v>1310.9053457362234</v>
      </c>
      <c r="J461" s="726">
        <f>+IF(I457=0,0,I461/I457*100)</f>
        <v>59.852564651264174</v>
      </c>
      <c r="K461" s="770">
        <v>1199.6313172314194</v>
      </c>
      <c r="L461" s="726">
        <f>+IF(K457=0,0,K461/K457*100)</f>
        <v>72.08785405814794</v>
      </c>
      <c r="M461" s="770">
        <f>+G461+I461+K461</f>
        <v>3967.2042640211725</v>
      </c>
      <c r="N461" s="726">
        <f>+IF(M457=0,0,M461/M457*100)</f>
        <v>62.76768415395361</v>
      </c>
      <c r="O461" s="770">
        <v>130.68390013517435</v>
      </c>
      <c r="P461" s="726">
        <f>+IF(O457=0,0,O461/O457*100)</f>
        <v>68.845542767488922</v>
      </c>
      <c r="Q461" s="770">
        <v>0.98871073447188451</v>
      </c>
      <c r="R461" s="726">
        <f>+IF(Q457=0,0,Q461/Q457*100)</f>
        <v>52.332091840944592</v>
      </c>
      <c r="S461" s="770">
        <v>278.57695572392174</v>
      </c>
      <c r="T461" s="726">
        <f>+IF(S457=0,0,S461/S457*100)</f>
        <v>74.496027376351577</v>
      </c>
      <c r="U461" s="770">
        <f t="shared" si="452"/>
        <v>410.24956659356798</v>
      </c>
      <c r="V461" s="726">
        <f>+IF(U457=0,0,U461/U457*100)</f>
        <v>72.525833100319588</v>
      </c>
      <c r="W461" s="770">
        <f t="shared" si="453"/>
        <v>4377.4538306147406</v>
      </c>
      <c r="X461" s="726">
        <f>+IF(W457=0,0,W461/W457*100)</f>
        <v>63.56926711648704</v>
      </c>
      <c r="Y461" s="770">
        <v>491.72122361176065</v>
      </c>
      <c r="Z461" s="726">
        <f>+IF(Y457=0,0,Y461/Y457*100)</f>
        <v>68.237359549669833</v>
      </c>
      <c r="AA461" s="770">
        <v>962.89914208552091</v>
      </c>
      <c r="AB461" s="726">
        <f>+IF(AA457=0,0,AA461/AA457*100)</f>
        <v>70.450853899682187</v>
      </c>
      <c r="AC461" s="770">
        <v>847.58458561289683</v>
      </c>
      <c r="AD461" s="726">
        <f>+IF(AC457=0,0,AC461/AC457*100)</f>
        <v>69.442741906250788</v>
      </c>
      <c r="AE461" s="770">
        <f t="shared" si="454"/>
        <v>2302.2049513101783</v>
      </c>
      <c r="AF461" s="726">
        <f>+IF(AE457=0,0,AE461/AE457*100)</f>
        <v>69.596690738409194</v>
      </c>
      <c r="AG461" s="770">
        <v>1728.4246595469372</v>
      </c>
      <c r="AH461" s="726">
        <f>+IF(AG457=0,0,AG461/AG457*100)</f>
        <v>63.869247749189029</v>
      </c>
      <c r="AI461" s="770">
        <v>2518.3897759921269</v>
      </c>
      <c r="AJ461" s="726">
        <f>+IF(AI457=0,0,AI461/AI457*100)</f>
        <v>69.131496647026637</v>
      </c>
      <c r="AK461" s="770">
        <v>2336.0593109047004</v>
      </c>
      <c r="AL461" s="726">
        <f>+IF(AK457=0,0,AK461/AK457*100)</f>
        <v>69.918197788674419</v>
      </c>
      <c r="AM461" s="770">
        <f t="shared" si="455"/>
        <v>6582.8737464437645</v>
      </c>
      <c r="AN461" s="726">
        <f>+IF(AM457=0,0,AM461/AM457*100)</f>
        <v>67.933156212726814</v>
      </c>
      <c r="AO461" s="770">
        <f t="shared" si="456"/>
        <v>8885.0786977539428</v>
      </c>
      <c r="AP461" s="726">
        <f>+IF(AO457=0,0,AO461/AO457*100)</f>
        <v>68.356512320669779</v>
      </c>
      <c r="AQ461" s="651"/>
      <c r="AR461" s="770">
        <v>35849.274268720801</v>
      </c>
      <c r="AS461" s="726">
        <f>+IF(AR457=0,0,AR461/AR457*100)</f>
        <v>74.421627615034808</v>
      </c>
      <c r="AT461" s="770">
        <v>2588.7021119999999</v>
      </c>
      <c r="AU461" s="726">
        <f>+IF(AT457=0,0,AT461/AT457*100)</f>
        <v>70.516196499766266</v>
      </c>
      <c r="AV461" s="770">
        <v>2389.0242910000002</v>
      </c>
      <c r="AW461" s="726">
        <f>+IF(AV457=0,0,AV461/AV457*100)</f>
        <v>70.679651836493633</v>
      </c>
      <c r="AX461" s="770">
        <v>2670.3723757542002</v>
      </c>
      <c r="AY461" s="726">
        <f>+IF(AX457=0,0,AX461/AX457*100)</f>
        <v>70.536725153545348</v>
      </c>
      <c r="AZ461" s="770">
        <f>+AT461+AV461+AX461</f>
        <v>7648.0987787542008</v>
      </c>
      <c r="BA461" s="726">
        <f>+IF(AZ457=0,0,AZ461/AZ457*100)</f>
        <v>70.574350217684028</v>
      </c>
      <c r="BB461" s="770">
        <v>3245.3859116120007</v>
      </c>
      <c r="BC461" s="726">
        <f>+IF(BB457=0,0,BB461/BB457*100)</f>
        <v>70.654965071594376</v>
      </c>
      <c r="BD461" s="770">
        <v>2396.4660054512001</v>
      </c>
      <c r="BE461" s="726">
        <f>+IF(BD457=0,0,BD461/BD457*100)</f>
        <v>72.746048100348148</v>
      </c>
      <c r="BF461" s="770">
        <v>1929.1324957179997</v>
      </c>
      <c r="BG461" s="726">
        <f>+IF(BF457=0,0,BF461/BF457*100)</f>
        <v>72.461109646251046</v>
      </c>
      <c r="BH461" s="770">
        <f>+BB461+BD461+BF461</f>
        <v>7570.9844127812003</v>
      </c>
      <c r="BI461" s="726">
        <f>+IF(BH457=0,0,BH461/BH457*100)</f>
        <v>71.763710921938767</v>
      </c>
      <c r="BJ461" s="770">
        <f t="shared" si="457"/>
        <v>15219.083191535401</v>
      </c>
      <c r="BK461" s="726">
        <f>+IF(BJ457=0,0,BJ461/BJ457*100)</f>
        <v>71.16104860926977</v>
      </c>
      <c r="BL461" s="770">
        <v>2257.1768107866001</v>
      </c>
      <c r="BM461" s="726">
        <f>+IF(BL457=0,0,BL461/BL457*100)</f>
        <v>70.808675173790689</v>
      </c>
      <c r="BN461" s="770">
        <v>3487.1038539807996</v>
      </c>
      <c r="BO461" s="726">
        <f>+IF(BN457=0,0,BN461/BN457*100)</f>
        <v>74.077748724014043</v>
      </c>
      <c r="BP461" s="770">
        <v>2587.7987036961999</v>
      </c>
      <c r="BQ461" s="726">
        <f>+IF(BP457=0,0,BP461/BP457*100)</f>
        <v>76.934433892147339</v>
      </c>
      <c r="BR461" s="770">
        <f>+BL461+BN461+BP461</f>
        <v>8332.0793684635992</v>
      </c>
      <c r="BS461" s="726">
        <f>+IF(BR457=0,0,BR461/BR457*100)</f>
        <v>74.005626750945254</v>
      </c>
      <c r="BT461" s="770">
        <v>3290.0183159925996</v>
      </c>
      <c r="BU461" s="726">
        <f>+IF(BT457=0,0,BT461/BT457*100)</f>
        <v>79.498754352819901</v>
      </c>
      <c r="BV461" s="770">
        <v>5198.7542736652003</v>
      </c>
      <c r="BW461" s="726">
        <f>+IF(BV457=0,0,BV461/BV457*100)</f>
        <v>80.272347921608201</v>
      </c>
      <c r="BX461" s="770">
        <v>3809.3391190640009</v>
      </c>
      <c r="BY461" s="726">
        <f>+IF(BX457=0,0,BX461/BX457*100)</f>
        <v>77.581221017012638</v>
      </c>
      <c r="BZ461" s="770">
        <f>+BT461+BV461+BX461</f>
        <v>12298.111708721801</v>
      </c>
      <c r="CA461" s="726">
        <f>+IF(BZ457=0,0,BZ461/BZ457*100)</f>
        <v>79.215002500829883</v>
      </c>
      <c r="CB461" s="770">
        <f t="shared" si="458"/>
        <v>20630.191077185402</v>
      </c>
      <c r="CC461" s="726">
        <f>+IF(CB457=0,0,CB461/CB457*100)</f>
        <v>77.025205010345118</v>
      </c>
      <c r="CE461" s="770">
        <f t="shared" si="459"/>
        <v>57135.103963045571</v>
      </c>
      <c r="CF461" s="726">
        <f>+IF(CE457=0,0,CE461/CE457*100)</f>
        <v>79.11651015144605</v>
      </c>
      <c r="CG461" s="770">
        <v>3780.0497669358997</v>
      </c>
      <c r="CH461" s="726">
        <f>+IF(CG457=0,0,CG461/CG457*100)</f>
        <v>80.849081729925246</v>
      </c>
      <c r="CI461" s="770">
        <v>4310.0275224128</v>
      </c>
      <c r="CJ461" s="726">
        <f>+IF(CI457=0,0,CI461/CI457*100)</f>
        <v>81.145858004831865</v>
      </c>
      <c r="CK461" s="770">
        <v>4534.5419879269002</v>
      </c>
      <c r="CL461" s="726">
        <f>+IF(CK457=0,0,CK461/CK457*100)</f>
        <v>80.285364494244703</v>
      </c>
      <c r="CM461" s="770">
        <f>+CG461+CI461+CK461</f>
        <v>12624.6192772756</v>
      </c>
      <c r="CN461" s="726">
        <f>+IF(CM457=0,0,CM461/CM457*100)</f>
        <v>80.746262080161827</v>
      </c>
      <c r="CO461" s="770">
        <v>3913.6134582155996</v>
      </c>
      <c r="CP461" s="726">
        <f>+IF(CO457=0,0,CO461/CO457*100)</f>
        <v>82.19005540693901</v>
      </c>
      <c r="CQ461" s="770">
        <v>6055.6570727824001</v>
      </c>
      <c r="CR461" s="726">
        <f>+IF(CQ457=0,0,CQ461/CQ457*100)</f>
        <v>82.956950051974019</v>
      </c>
      <c r="CS461" s="770">
        <v>4511.6730962954998</v>
      </c>
      <c r="CT461" s="726">
        <f>+IF(CS457=0,0,CS461/CS457*100)</f>
        <v>81.439348995528164</v>
      </c>
      <c r="CU461" s="770">
        <f>+CO461+CQ461+CS461</f>
        <v>14480.943627293498</v>
      </c>
      <c r="CV461" s="726">
        <f>+IF(CU457=0,0,CU461/CU457*100)</f>
        <v>82.271827243169497</v>
      </c>
      <c r="CW461" s="770">
        <f t="shared" si="460"/>
        <v>27105.562904569098</v>
      </c>
      <c r="CX461" s="726">
        <f>+IF(CW457=0,0,CW461/CW457*100)</f>
        <v>81.554174431531706</v>
      </c>
      <c r="CY461" s="770">
        <v>3772.2778453660003</v>
      </c>
      <c r="CZ461" s="726">
        <f>+IF(CY457=0,0,CY461/CY457*100)</f>
        <v>80.592866967159054</v>
      </c>
      <c r="DA461" s="770">
        <v>5265.4164149168</v>
      </c>
      <c r="DB461" s="726">
        <f>+IF(DA457=0,0,DA461/DA457*100)</f>
        <v>78.524452878878662</v>
      </c>
      <c r="DC461" s="770">
        <v>5389.3759550681998</v>
      </c>
      <c r="DD461" s="726">
        <f>+IF(DC457=0,0,DC461/DC457*100)</f>
        <v>78.905421474919194</v>
      </c>
      <c r="DE461" s="770">
        <f>+CY461+DA461+DC461</f>
        <v>14427.070215350999</v>
      </c>
      <c r="DF461" s="726">
        <f>+IF(DE457=0,0,DE461/DE457*100)</f>
        <v>79.198774072496803</v>
      </c>
      <c r="DG461" s="770">
        <v>5865.79944492713</v>
      </c>
      <c r="DH461" s="726">
        <f>+IF(DG457=0,0,DG461/DG457*100)</f>
        <v>75.054682531776479</v>
      </c>
      <c r="DI461" s="770">
        <v>5650.9787096913278</v>
      </c>
      <c r="DJ461" s="726">
        <f>+IF(DI457=0,0,DI461/DI457*100)</f>
        <v>75.038555094891308</v>
      </c>
      <c r="DK461" s="770">
        <v>4085.6926885070156</v>
      </c>
      <c r="DL461" s="726">
        <f>+IF(DK457=0,0,DK461/DK457*100)</f>
        <v>75.413372835574819</v>
      </c>
      <c r="DM461" s="770">
        <f>+DG461+DI461+DK461</f>
        <v>15602.470843125473</v>
      </c>
      <c r="DN461" s="726">
        <f>+IF(DM457=0,0,DM461/DM457*100)</f>
        <v>75.142423190521129</v>
      </c>
      <c r="DO461" s="770">
        <f t="shared" si="461"/>
        <v>30029.541058476472</v>
      </c>
      <c r="DP461" s="726">
        <f>+IF(DO457=0,0,DO461/DO457*100)</f>
        <v>77.038045282288721</v>
      </c>
      <c r="DR461" s="770">
        <f t="shared" si="462"/>
        <v>67938.472845070384</v>
      </c>
      <c r="DS461" s="726">
        <f>+IF(DR457=0,0,DR461/DR457*100)</f>
        <v>73.68962199011871</v>
      </c>
      <c r="DT461" s="770">
        <v>5596.6929292276964</v>
      </c>
      <c r="DU461" s="726">
        <f>+IF(DT457=0,0,DT461/DT457*100)</f>
        <v>75.334179742545288</v>
      </c>
      <c r="DV461" s="770">
        <v>5574.9507114189328</v>
      </c>
      <c r="DW461" s="726">
        <f>+IF(DV457=0,0,DV461/DV457*100)</f>
        <v>75.233393962263449</v>
      </c>
      <c r="DX461" s="770">
        <v>5563.6079836235749</v>
      </c>
      <c r="DY461" s="726">
        <f>+IF(DX457=0,0,DX461/DX457*100)</f>
        <v>75.080325002014703</v>
      </c>
      <c r="DZ461" s="770">
        <f>+DT461+DV461+DX461</f>
        <v>16735.251624270204</v>
      </c>
      <c r="EA461" s="726">
        <f>+IF(DZ457=0,0,DZ461/DZ457*100)</f>
        <v>75.216066903848088</v>
      </c>
      <c r="EB461" s="770">
        <v>5512.5657085444573</v>
      </c>
      <c r="EC461" s="726">
        <f>+IF(EB457=0,0,EB461/EB457*100)</f>
        <v>75.252991070394444</v>
      </c>
      <c r="ED461" s="770">
        <v>5501.0615982152303</v>
      </c>
      <c r="EE461" s="726">
        <f>+IF(ED457=0,0,ED461/ED457*100)</f>
        <v>74.846318197809495</v>
      </c>
      <c r="EF461" s="770">
        <v>5479.8028838845821</v>
      </c>
      <c r="EG461" s="726">
        <f>+IF(EF457=0,0,EF461/EF457*100)</f>
        <v>74.451011728985961</v>
      </c>
      <c r="EH461" s="770">
        <f>+EB461+ED461+EF461</f>
        <v>16493.430190644271</v>
      </c>
      <c r="EI461" s="726">
        <f>+IF(EH457=0,0,EH461/EH457*100)</f>
        <v>74.849470663572035</v>
      </c>
      <c r="EJ461" s="770">
        <f t="shared" si="463"/>
        <v>33228.681814914475</v>
      </c>
      <c r="EK461" s="726">
        <f>+IF(EJ457=0,0,EJ461/EJ457*100)</f>
        <v>75.033654969520413</v>
      </c>
      <c r="EL461" s="770">
        <v>5417.1440151499337</v>
      </c>
      <c r="EM461" s="726">
        <f>+IF(EL457=0,0,EL461/EL457*100)</f>
        <v>73.599700784059905</v>
      </c>
      <c r="EN461" s="770">
        <v>5414.5773531909836</v>
      </c>
      <c r="EO461" s="726">
        <f>+IF(EN457=0,0,EN461/EN457*100)</f>
        <v>73.359212692091049</v>
      </c>
      <c r="EP461" s="770">
        <v>5435.1068800788353</v>
      </c>
      <c r="EQ461" s="726">
        <f>+IF(EP457=0,0,EP461/EP457*100)</f>
        <v>73.105719941862915</v>
      </c>
      <c r="ER461" s="770">
        <f>+EL461+EN461+EP461</f>
        <v>16266.828248419752</v>
      </c>
      <c r="ES461" s="726">
        <f>+IF(ER457=0,0,ER461/ER457*100)</f>
        <v>73.354046977855404</v>
      </c>
      <c r="ET461" s="770">
        <v>6152.0407423914803</v>
      </c>
      <c r="EU461" s="726">
        <f>+IF(ET457=0,0,ET461/ET457*100)</f>
        <v>71.717067158762589</v>
      </c>
      <c r="EV461" s="770">
        <v>6145.4610196723434</v>
      </c>
      <c r="EW461" s="726">
        <f>+IF(EV457=0,0,EV461/EV457*100)</f>
        <v>71.640364413138229</v>
      </c>
      <c r="EX461" s="770">
        <v>6145.4610196723434</v>
      </c>
      <c r="EY461" s="726">
        <f>+IF(EX457=0,0,EX461/EX457*100)</f>
        <v>71.640364413138229</v>
      </c>
      <c r="EZ461" s="770">
        <f>+ET461+EV461+EX461</f>
        <v>18442.962781736169</v>
      </c>
      <c r="FA461" s="726">
        <f>+IF(EZ457=0,0,EZ461/EZ457*100)</f>
        <v>71.665931995013025</v>
      </c>
      <c r="FB461" s="770">
        <f t="shared" si="464"/>
        <v>34709.791030155917</v>
      </c>
      <c r="FC461" s="726">
        <f>+IF(FB457=0,0,FB461/FB457*100)</f>
        <v>72.447291648606935</v>
      </c>
      <c r="FD461" s="770">
        <v>52885.631688811649</v>
      </c>
      <c r="FE461" s="726">
        <f>+IF(FD457=0,0,FD461/FD457*100)</f>
        <v>70.872422006784987</v>
      </c>
      <c r="FF461" s="770">
        <v>71605.532378559816</v>
      </c>
      <c r="FG461" s="726">
        <f>+IF(FF457=0,0,FF461/FF457*100)</f>
        <v>69.918207590655939</v>
      </c>
      <c r="FH461" s="770">
        <v>86271.436875302126</v>
      </c>
      <c r="FI461" s="726">
        <f>+IF(FH457=0,0,FH461/FH457*100)</f>
        <v>70.249352295792605</v>
      </c>
      <c r="FJ461" s="770">
        <v>103737.4483426857</v>
      </c>
      <c r="FK461" s="726">
        <f>+IF(FJ457=0,0,FJ461/FJ457*100)</f>
        <v>70.528937571869221</v>
      </c>
    </row>
    <row r="462" spans="2:167" s="758" customFormat="1" ht="13.5" customHeight="1">
      <c r="B462" s="769"/>
      <c r="C462" s="771" t="s">
        <v>4788</v>
      </c>
      <c r="D462" s="769"/>
      <c r="E462" s="772">
        <f t="shared" si="451"/>
        <v>0</v>
      </c>
      <c r="F462" s="737">
        <f>+IF(E457=0,0,E462/E457*100)</f>
        <v>0</v>
      </c>
      <c r="G462" s="772">
        <v>0</v>
      </c>
      <c r="H462" s="737">
        <f>+IF(G457=0,0,G462/G457*100)</f>
        <v>0</v>
      </c>
      <c r="I462" s="772">
        <v>0</v>
      </c>
      <c r="J462" s="737">
        <f>+IF(I457=0,0,I462/I457*100)</f>
        <v>0</v>
      </c>
      <c r="K462" s="772">
        <v>0</v>
      </c>
      <c r="L462" s="737">
        <f>+IF(K457=0,0,K462/K457*100)</f>
        <v>0</v>
      </c>
      <c r="M462" s="772">
        <f>+G462+I462+K462</f>
        <v>0</v>
      </c>
      <c r="N462" s="737">
        <f>+IF(M457=0,0,M462/M457*100)</f>
        <v>0</v>
      </c>
      <c r="O462" s="772">
        <v>0</v>
      </c>
      <c r="P462" s="737">
        <f>+IF(O457=0,0,O462/O457*100)</f>
        <v>0</v>
      </c>
      <c r="Q462" s="772">
        <v>0</v>
      </c>
      <c r="R462" s="737">
        <f>+IF(Q457=0,0,Q462/Q457*100)</f>
        <v>0</v>
      </c>
      <c r="S462" s="772">
        <v>0</v>
      </c>
      <c r="T462" s="737">
        <f>+IF(S457=0,0,S462/S457*100)</f>
        <v>0</v>
      </c>
      <c r="U462" s="772">
        <f t="shared" si="452"/>
        <v>0</v>
      </c>
      <c r="V462" s="737">
        <f>+IF(U457=0,0,U462/U457*100)</f>
        <v>0</v>
      </c>
      <c r="W462" s="772">
        <f t="shared" si="453"/>
        <v>0</v>
      </c>
      <c r="X462" s="737">
        <f>+IF(W457=0,0,W462/W457*100)</f>
        <v>0</v>
      </c>
      <c r="Y462" s="772">
        <v>0</v>
      </c>
      <c r="Z462" s="737">
        <f>+IF(Y457=0,0,Y462/Y457*100)</f>
        <v>0</v>
      </c>
      <c r="AA462" s="772">
        <v>0</v>
      </c>
      <c r="AB462" s="737">
        <f>+IF(AA457=0,0,AA462/AA457*100)</f>
        <v>0</v>
      </c>
      <c r="AC462" s="772">
        <v>0</v>
      </c>
      <c r="AD462" s="737">
        <f>+IF(AC457=0,0,AC462/AC457*100)</f>
        <v>0</v>
      </c>
      <c r="AE462" s="772">
        <f t="shared" si="454"/>
        <v>0</v>
      </c>
      <c r="AF462" s="737">
        <f>+IF(AE457=0,0,AE462/AE457*100)</f>
        <v>0</v>
      </c>
      <c r="AG462" s="772">
        <v>0</v>
      </c>
      <c r="AH462" s="737">
        <f>+IF(AG457=0,0,AG462/AG457*100)</f>
        <v>0</v>
      </c>
      <c r="AI462" s="772">
        <v>0</v>
      </c>
      <c r="AJ462" s="737">
        <f>+IF(AI457=0,0,AI462/AI457*100)</f>
        <v>0</v>
      </c>
      <c r="AK462" s="772">
        <v>0</v>
      </c>
      <c r="AL462" s="737">
        <f>+IF(AK457=0,0,AK462/AK457*100)</f>
        <v>0</v>
      </c>
      <c r="AM462" s="772">
        <f t="shared" si="455"/>
        <v>0</v>
      </c>
      <c r="AN462" s="737">
        <f>+IF(AM457=0,0,AM462/AM457*100)</f>
        <v>0</v>
      </c>
      <c r="AO462" s="772">
        <f t="shared" si="456"/>
        <v>0</v>
      </c>
      <c r="AP462" s="737">
        <f>+IF(AO457=0,0,AO462/AO457*100)</f>
        <v>0</v>
      </c>
      <c r="AQ462" s="651"/>
      <c r="AR462" s="772">
        <v>-1022.0553148098998</v>
      </c>
      <c r="AS462" s="737">
        <f>+IF(AR457=0,0,AR462/AR457*100)</f>
        <v>-2.1217450448394715</v>
      </c>
      <c r="AT462" s="772">
        <v>-21.38256191749997</v>
      </c>
      <c r="AU462" s="737">
        <f>+IF(AT457=0,0,AT462/AT457*100)</f>
        <v>-0.5824605816379258</v>
      </c>
      <c r="AV462" s="772">
        <v>-21.072752892399876</v>
      </c>
      <c r="AW462" s="737">
        <f>+IF(AV457=0,0,AV462/AV457*100)</f>
        <v>-0.62344064197348392</v>
      </c>
      <c r="AX462" s="772">
        <v>-25.134</v>
      </c>
      <c r="AY462" s="737">
        <f>+IF(AX457=0,0,AX462/AX457*100)</f>
        <v>-0.66390368103942521</v>
      </c>
      <c r="AZ462" s="772">
        <f>+AT462+AV462+AX462</f>
        <v>-67.589314809899847</v>
      </c>
      <c r="BA462" s="737">
        <f>+IF(AZ457=0,0,AZ462/AZ457*100)</f>
        <v>-0.62369382409364849</v>
      </c>
      <c r="BB462" s="772">
        <v>-78.039000000000001</v>
      </c>
      <c r="BC462" s="737">
        <f>+IF(BB457=0,0,BB462/BB457*100)</f>
        <v>-1.698979095057265</v>
      </c>
      <c r="BD462" s="772">
        <v>-59.878999999999998</v>
      </c>
      <c r="BE462" s="737">
        <f>+IF(BD457=0,0,BD462/BD457*100)</f>
        <v>-1.8176600896037405</v>
      </c>
      <c r="BF462" s="772">
        <v>-52.1</v>
      </c>
      <c r="BG462" s="737">
        <f>+IF(BF457=0,0,BF462/BF457*100)</f>
        <v>-1.956954134021047</v>
      </c>
      <c r="BH462" s="772">
        <f>+BB462+BD462+BF462</f>
        <v>-190.018</v>
      </c>
      <c r="BI462" s="737">
        <f>+IF(BH457=0,0,BH462/BH457*100)</f>
        <v>-1.801139201785205</v>
      </c>
      <c r="BJ462" s="772">
        <f t="shared" si="457"/>
        <v>-257.60731480989983</v>
      </c>
      <c r="BK462" s="737">
        <f>+IF(BJ457=0,0,BJ462/BJ457*100)</f>
        <v>-1.2045145177658583</v>
      </c>
      <c r="BL462" s="772">
        <v>-80.658000000000001</v>
      </c>
      <c r="BM462" s="737">
        <f>+IF(BL457=0,0,BL462/BL457*100)</f>
        <v>-2.5302785740463514</v>
      </c>
      <c r="BN462" s="772">
        <v>-139.33600000000001</v>
      </c>
      <c r="BO462" s="737">
        <f>+IF(BN457=0,0,BN462/BN457*100)</f>
        <v>-2.9599626591064103</v>
      </c>
      <c r="BP462" s="772">
        <v>-90.483999999999995</v>
      </c>
      <c r="BQ462" s="737">
        <f>+IF(BP457=0,0,BP462/BP457*100)</f>
        <v>-2.6900605933351995</v>
      </c>
      <c r="BR462" s="772">
        <f>+BL462+BN462+BP462</f>
        <v>-310.47800000000001</v>
      </c>
      <c r="BS462" s="737">
        <f>+IF(BR457=0,0,BR462/BR457*100)</f>
        <v>-2.757669240327564</v>
      </c>
      <c r="BT462" s="772">
        <v>-115.2</v>
      </c>
      <c r="BU462" s="737">
        <f>+IF(BT457=0,0,BT462/BT457*100)</f>
        <v>-2.7836490930543056</v>
      </c>
      <c r="BV462" s="772">
        <v>-201.7</v>
      </c>
      <c r="BW462" s="737">
        <f>+IF(BV457=0,0,BV462/BV457*100)</f>
        <v>-3.1143869710875025</v>
      </c>
      <c r="BX462" s="772">
        <v>-137.07</v>
      </c>
      <c r="BY462" s="737">
        <f>+IF(BX457=0,0,BX462/BX457*100)</f>
        <v>-2.7915755548208674</v>
      </c>
      <c r="BZ462" s="772">
        <f>+BT462+BV462+BX462</f>
        <v>-453.96999999999997</v>
      </c>
      <c r="CA462" s="737">
        <f>+IF(BZ457=0,0,BZ462/BZ457*100)</f>
        <v>-2.924126527473164</v>
      </c>
      <c r="CB462" s="772">
        <f t="shared" si="458"/>
        <v>-764.44799999999998</v>
      </c>
      <c r="CC462" s="737">
        <f>+IF(CB457=0,0,CB462/CB457*100)</f>
        <v>-2.8541550439086674</v>
      </c>
      <c r="CE462" s="772">
        <f t="shared" si="459"/>
        <v>-1833.502</v>
      </c>
      <c r="CF462" s="737">
        <f>+IF(CE457=0,0,CE462/CE457*100)</f>
        <v>-2.5388993724334554</v>
      </c>
      <c r="CG462" s="772">
        <v>-156.88900000000001</v>
      </c>
      <c r="CH462" s="737">
        <f>+IF(CG457=0,0,CG462/CG457*100)</f>
        <v>-3.3555990967304474</v>
      </c>
      <c r="CI462" s="772">
        <v>-183.85300000000001</v>
      </c>
      <c r="CJ462" s="737">
        <f>+IF(CI457=0,0,CI462/CI457*100)</f>
        <v>-3.4614418015155941</v>
      </c>
      <c r="CK462" s="772">
        <v>-169.6</v>
      </c>
      <c r="CL462" s="737">
        <f>+IF(CK457=0,0,CK462/CK457*100)</f>
        <v>-3.0028165698933225</v>
      </c>
      <c r="CM462" s="772">
        <f>+CG462+CI462+CK462</f>
        <v>-510.34199999999998</v>
      </c>
      <c r="CN462" s="737">
        <f>+IF(CM457=0,0,CM462/CM457*100)</f>
        <v>-3.2641149786345638</v>
      </c>
      <c r="CO462" s="772">
        <v>-150.6</v>
      </c>
      <c r="CP462" s="737">
        <f>+IF(CO457=0,0,CO462/CO457*100)</f>
        <v>-3.1627605731733772</v>
      </c>
      <c r="CQ462" s="772">
        <v>-269.8</v>
      </c>
      <c r="CR462" s="737">
        <f>+IF(CQ457=0,0,CQ462/CQ457*100)</f>
        <v>-3.696012646525046</v>
      </c>
      <c r="CS462" s="772">
        <v>-269.8</v>
      </c>
      <c r="CT462" s="737">
        <f>+IF(CS457=0,0,CS462/CS457*100)</f>
        <v>-4.8701082480986519</v>
      </c>
      <c r="CU462" s="772">
        <f>+CO462+CQ462+CS462</f>
        <v>-690.2</v>
      </c>
      <c r="CV462" s="737">
        <f>+IF(CU457=0,0,CU462/CU457*100)</f>
        <v>-3.9212924671711176</v>
      </c>
      <c r="CW462" s="772">
        <f t="shared" si="460"/>
        <v>-1200.5419999999999</v>
      </c>
      <c r="CX462" s="737">
        <f>+IF(CW457=0,0,CW462/CW457*100)</f>
        <v>-3.6121445632798754</v>
      </c>
      <c r="CY462" s="772">
        <v>-163.84</v>
      </c>
      <c r="CZ462" s="737">
        <f>+IF(CY457=0,0,CY462/CY457*100)</f>
        <v>-3.5003612843947893</v>
      </c>
      <c r="DA462" s="772">
        <v>-230.45</v>
      </c>
      <c r="DB462" s="737">
        <f>+IF(DA457=0,0,DA462/DA457*100)</f>
        <v>-3.4367576540902176</v>
      </c>
      <c r="DC462" s="772">
        <v>-238.67</v>
      </c>
      <c r="DD462" s="737">
        <f>+IF(DC457=0,0,DC462/DC457*100)</f>
        <v>-3.4943483439318994</v>
      </c>
      <c r="DE462" s="772">
        <f>+CY462+DA462+DC462</f>
        <v>-632.95999999999992</v>
      </c>
      <c r="DF462" s="737">
        <f>+IF(DE457=0,0,DE462/DE457*100)</f>
        <v>-3.4746941193637184</v>
      </c>
      <c r="DG462" s="772">
        <v>0</v>
      </c>
      <c r="DH462" s="737">
        <f>+IF(DG457=0,0,DG462/DG457*100)</f>
        <v>0</v>
      </c>
      <c r="DI462" s="772">
        <v>0</v>
      </c>
      <c r="DJ462" s="737">
        <f>+IF(DI457=0,0,DI462/DI457*100)</f>
        <v>0</v>
      </c>
      <c r="DK462" s="772">
        <v>0</v>
      </c>
      <c r="DL462" s="737">
        <f>+IF(DK457=0,0,DK462/DK457*100)</f>
        <v>0</v>
      </c>
      <c r="DM462" s="772">
        <f>+DG462+DI462+DK462</f>
        <v>0</v>
      </c>
      <c r="DN462" s="737">
        <f>+IF(DM457=0,0,DM462/DM457*100)</f>
        <v>0</v>
      </c>
      <c r="DO462" s="772">
        <f t="shared" si="461"/>
        <v>-632.95999999999992</v>
      </c>
      <c r="DP462" s="737">
        <f>+IF(DO457=0,0,DO462/DO457*100)</f>
        <v>-1.6238010779759604</v>
      </c>
      <c r="DR462" s="772">
        <f t="shared" si="462"/>
        <v>0</v>
      </c>
      <c r="DS462" s="737">
        <f>+IF(DR457=0,0,DR462/DR457*100)</f>
        <v>0</v>
      </c>
      <c r="DT462" s="772">
        <v>0</v>
      </c>
      <c r="DU462" s="737">
        <f>+IF(DT457=0,0,DT462/DT457*100)</f>
        <v>0</v>
      </c>
      <c r="DV462" s="772">
        <v>0</v>
      </c>
      <c r="DW462" s="737">
        <f>+IF(DV457=0,0,DV462/DV457*100)</f>
        <v>0</v>
      </c>
      <c r="DX462" s="772">
        <v>0</v>
      </c>
      <c r="DY462" s="737">
        <f>+IF(DX457=0,0,DX462/DX457*100)</f>
        <v>0</v>
      </c>
      <c r="DZ462" s="772">
        <f>+DT462+DV462+DX462</f>
        <v>0</v>
      </c>
      <c r="EA462" s="737">
        <f>+IF(DZ457=0,0,DZ462/DZ457*100)</f>
        <v>0</v>
      </c>
      <c r="EB462" s="772">
        <v>0</v>
      </c>
      <c r="EC462" s="737">
        <f>+IF(EB457=0,0,EB462/EB457*100)</f>
        <v>0</v>
      </c>
      <c r="ED462" s="772">
        <v>0</v>
      </c>
      <c r="EE462" s="737">
        <f>+IF(ED457=0,0,ED462/ED457*100)</f>
        <v>0</v>
      </c>
      <c r="EF462" s="772">
        <v>0</v>
      </c>
      <c r="EG462" s="737">
        <f>+IF(EF457=0,0,EF462/EF457*100)</f>
        <v>0</v>
      </c>
      <c r="EH462" s="772">
        <f>+EB462+ED462+EF462</f>
        <v>0</v>
      </c>
      <c r="EI462" s="737">
        <f>+IF(EH457=0,0,EH462/EH457*100)</f>
        <v>0</v>
      </c>
      <c r="EJ462" s="772">
        <f t="shared" si="463"/>
        <v>0</v>
      </c>
      <c r="EK462" s="737">
        <f>+IF(EJ457=0,0,EJ462/EJ457*100)</f>
        <v>0</v>
      </c>
      <c r="EL462" s="772">
        <v>0</v>
      </c>
      <c r="EM462" s="737">
        <f>+IF(EL457=0,0,EL462/EL457*100)</f>
        <v>0</v>
      </c>
      <c r="EN462" s="772">
        <v>0</v>
      </c>
      <c r="EO462" s="737">
        <f>+IF(EN457=0,0,EN462/EN457*100)</f>
        <v>0</v>
      </c>
      <c r="EP462" s="772">
        <v>0</v>
      </c>
      <c r="EQ462" s="737">
        <f>+IF(EP457=0,0,EP462/EP457*100)</f>
        <v>0</v>
      </c>
      <c r="ER462" s="772">
        <f>+EL462+EN462+EP462</f>
        <v>0</v>
      </c>
      <c r="ES462" s="737">
        <f>+IF(ER457=0,0,ER462/ER457*100)</f>
        <v>0</v>
      </c>
      <c r="ET462" s="772">
        <v>0</v>
      </c>
      <c r="EU462" s="737">
        <f>+IF(ET457=0,0,ET462/ET457*100)</f>
        <v>0</v>
      </c>
      <c r="EV462" s="772">
        <v>0</v>
      </c>
      <c r="EW462" s="737">
        <f>+IF(EV457=0,0,EV462/EV457*100)</f>
        <v>0</v>
      </c>
      <c r="EX462" s="772">
        <v>0</v>
      </c>
      <c r="EY462" s="737">
        <f>+IF(EX457=0,0,EX462/EX457*100)</f>
        <v>0</v>
      </c>
      <c r="EZ462" s="772">
        <f>+ET462+EV462+EX462</f>
        <v>0</v>
      </c>
      <c r="FA462" s="737">
        <f>+IF(EZ457=0,0,EZ462/EZ457*100)</f>
        <v>0</v>
      </c>
      <c r="FB462" s="772">
        <f t="shared" si="464"/>
        <v>0</v>
      </c>
      <c r="FC462" s="737">
        <f>+IF(FB457=0,0,FB462/FB457*100)</f>
        <v>0</v>
      </c>
      <c r="FD462" s="772">
        <v>0</v>
      </c>
      <c r="FE462" s="737">
        <f>+IF(FD457=0,0,FD462/FD457*100)</f>
        <v>0</v>
      </c>
      <c r="FF462" s="772">
        <v>0</v>
      </c>
      <c r="FG462" s="737">
        <f>+IF(FF457=0,0,FF462/FF457*100)</f>
        <v>0</v>
      </c>
      <c r="FH462" s="772">
        <v>0</v>
      </c>
      <c r="FI462" s="737">
        <f>+IF(FH457=0,0,FH462/FH457*100)</f>
        <v>0</v>
      </c>
      <c r="FJ462" s="772">
        <v>0</v>
      </c>
      <c r="FK462" s="737">
        <f>+IF(FJ457=0,0,FJ462/FJ457*100)</f>
        <v>0</v>
      </c>
    </row>
    <row r="463" spans="2:167" s="758" customFormat="1" ht="13.5" customHeight="1">
      <c r="B463" s="776" t="s">
        <v>4789</v>
      </c>
      <c r="C463" s="766"/>
      <c r="D463" s="766"/>
      <c r="E463" s="767">
        <f t="shared" si="451"/>
        <v>1980.1323954021732</v>
      </c>
      <c r="F463" s="768">
        <f>+IF(E457=0,0,E463/E457*100)</f>
        <v>9.9582897428418597</v>
      </c>
      <c r="G463" s="767">
        <f>G464+G471</f>
        <v>154.41471482518915</v>
      </c>
      <c r="H463" s="768">
        <f>+IF(G457=0,0,G463/G457*100)</f>
        <v>6.2614731047119356</v>
      </c>
      <c r="I463" s="767">
        <f>I464+I471</f>
        <v>123.61215958181228</v>
      </c>
      <c r="J463" s="768">
        <f>+IF(I457=0,0,I463/I457*100)</f>
        <v>5.6438131075723836</v>
      </c>
      <c r="K463" s="767">
        <f>K464+K471</f>
        <v>138.63126491571205</v>
      </c>
      <c r="L463" s="768">
        <f>+IF(K457=0,0,K463/K457*100)</f>
        <v>8.3305847801674524</v>
      </c>
      <c r="M463" s="767">
        <f>+M464+M471</f>
        <v>416.65813932271351</v>
      </c>
      <c r="N463" s="768">
        <f>+IF(M457=0,0,M463/M457*100)</f>
        <v>6.5922157642252692</v>
      </c>
      <c r="O463" s="767">
        <f>O464+O471</f>
        <v>108.39195544598714</v>
      </c>
      <c r="P463" s="768">
        <f>+IF(O457=0,0,O463/O457*100)</f>
        <v>57.101930663147826</v>
      </c>
      <c r="Q463" s="767">
        <f>Q464+Q471</f>
        <v>91.987437586636588</v>
      </c>
      <c r="R463" s="768">
        <f>+IF(Q457=0,0,Q463/Q457*100)</f>
        <v>4868.8608954653919</v>
      </c>
      <c r="S463" s="767">
        <f>S464+S471</f>
        <v>121.36081346547449</v>
      </c>
      <c r="T463" s="768">
        <f>+IF(S457=0,0,S463/S457*100)</f>
        <v>32.45386345344405</v>
      </c>
      <c r="U463" s="767">
        <f>+U464+U471</f>
        <v>321.74020649809819</v>
      </c>
      <c r="V463" s="768">
        <f>+IF(U457=0,0,U463/U457*100)</f>
        <v>56.878735331512907</v>
      </c>
      <c r="W463" s="767">
        <f t="shared" si="453"/>
        <v>738.39834582081176</v>
      </c>
      <c r="X463" s="768">
        <f>+IF(W457=0,0,W463/W457*100)</f>
        <v>10.723000972751205</v>
      </c>
      <c r="Y463" s="767">
        <f>Y464+Y471</f>
        <v>130.02743442945965</v>
      </c>
      <c r="Z463" s="768">
        <f>+IF(Y457=0,0,Y463/Y457*100)</f>
        <v>18.044225810130243</v>
      </c>
      <c r="AA463" s="767">
        <f>AA464+AA471</f>
        <v>130.19809118924144</v>
      </c>
      <c r="AB463" s="768">
        <f>+IF(AA457=0,0,AA463/AA457*100)</f>
        <v>9.5259890672704284</v>
      </c>
      <c r="AC463" s="767">
        <f>AC464+AC471</f>
        <v>172.50847357712848</v>
      </c>
      <c r="AD463" s="768">
        <f>+IF(AC457=0,0,AC463/AC457*100)</f>
        <v>14.133647084432702</v>
      </c>
      <c r="AE463" s="767">
        <f>+AE464+AE471</f>
        <v>432.7339991958296</v>
      </c>
      <c r="AF463" s="768">
        <f>+IF(AE457=0,0,AE463/AE457*100)</f>
        <v>13.081743350820158</v>
      </c>
      <c r="AG463" s="767">
        <f>AG464+AG471</f>
        <v>231.07105625923936</v>
      </c>
      <c r="AH463" s="768">
        <f>+IF(AG457=0,0,AG463/AG457*100)</f>
        <v>8.5386044791542606</v>
      </c>
      <c r="AI463" s="767">
        <f>AI464+AI471</f>
        <v>247.70479683319229</v>
      </c>
      <c r="AJ463" s="768">
        <f>+IF(AI457=0,0,AI463/AI457*100)</f>
        <v>6.7996636163995374</v>
      </c>
      <c r="AK463" s="767">
        <f>AK464+AK471</f>
        <v>330.22419729310008</v>
      </c>
      <c r="AL463" s="768">
        <f>+IF(AK457=0,0,AK463/AK457*100)</f>
        <v>9.883602112826285</v>
      </c>
      <c r="AM463" s="767">
        <f>+AM464+AM471</f>
        <v>809.00005038553172</v>
      </c>
      <c r="AN463" s="768">
        <f>+IF(AM457=0,0,AM463/AM457*100)</f>
        <v>8.3486223366556054</v>
      </c>
      <c r="AO463" s="767">
        <f t="shared" si="456"/>
        <v>1241.7340495813614</v>
      </c>
      <c r="AP463" s="768">
        <f>+IF(AO457=0,0,AO463/AO457*100)</f>
        <v>9.5531634267528176</v>
      </c>
      <c r="AQ463" s="734"/>
      <c r="AR463" s="767">
        <f>AR464+AR471</f>
        <v>4184.5705341857001</v>
      </c>
      <c r="AS463" s="768">
        <f>+IF(AR457=0,0,AR463/AR457*100)</f>
        <v>8.6869973347197664</v>
      </c>
      <c r="AT463" s="767">
        <f>AT464+AT471</f>
        <v>273.53219547770004</v>
      </c>
      <c r="AU463" s="768">
        <f>+IF(AT457=0,0,AT463/AT457*100)</f>
        <v>7.4510118239969874</v>
      </c>
      <c r="AV463" s="767">
        <f>AV464+AV471</f>
        <v>257.0783014804</v>
      </c>
      <c r="AW463" s="768">
        <f>+IF(AV457=0,0,AV463/AV457*100)</f>
        <v>7.6057011692192189</v>
      </c>
      <c r="AX463" s="767">
        <f>AX464+AX471</f>
        <v>281.34217463819999</v>
      </c>
      <c r="AY463" s="768">
        <f>+IF(AX457=0,0,AX463/AX457*100)</f>
        <v>7.4315312076843236</v>
      </c>
      <c r="AZ463" s="767">
        <f>+AZ464+AZ471</f>
        <v>811.95267159629998</v>
      </c>
      <c r="BA463" s="768">
        <f>+IF(AZ457=0,0,AZ463/AZ457*100)</f>
        <v>7.4924545123037189</v>
      </c>
      <c r="BB463" s="767">
        <f>BB464+BB471</f>
        <v>327.41648541200004</v>
      </c>
      <c r="BC463" s="768">
        <f>+IF(BB457=0,0,BB463/BB457*100)</f>
        <v>7.1281508488334051</v>
      </c>
      <c r="BD463" s="767">
        <f>BD464+BD471</f>
        <v>341.80391585039996</v>
      </c>
      <c r="BE463" s="768">
        <f>+IF(BD457=0,0,BD463/BD457*100)</f>
        <v>10.375646492285233</v>
      </c>
      <c r="BF463" s="767">
        <f>BF464+BF471</f>
        <v>285.61732295300004</v>
      </c>
      <c r="BG463" s="768">
        <f>+IF(BF457=0,0,BF463/BF457*100)</f>
        <v>10.72821498850092</v>
      </c>
      <c r="BH463" s="767">
        <f>+BH464+BH471</f>
        <v>954.83772421539993</v>
      </c>
      <c r="BI463" s="768">
        <f>+IF(BH457=0,0,BH463/BH457*100)</f>
        <v>9.0506986518525991</v>
      </c>
      <c r="BJ463" s="767">
        <f t="shared" si="457"/>
        <v>1766.7903958116999</v>
      </c>
      <c r="BK463" s="768">
        <f>+IF(BJ457=0,0,BJ463/BJ457*100)</f>
        <v>8.2611189949125468</v>
      </c>
      <c r="BL463" s="767">
        <f>BL464+BL471</f>
        <v>361.98761231460003</v>
      </c>
      <c r="BM463" s="768">
        <f>+IF(BL457=0,0,BL463/BL457*100)</f>
        <v>11.355717963622078</v>
      </c>
      <c r="BN463" s="767">
        <f>BN464+BN471</f>
        <v>341.36951006219999</v>
      </c>
      <c r="BO463" s="768">
        <f>+IF(BN457=0,0,BN463/BN457*100)</f>
        <v>7.2518301281905755</v>
      </c>
      <c r="BP463" s="767">
        <f>BP464+BP471</f>
        <v>387.49688147719996</v>
      </c>
      <c r="BQ463" s="768">
        <f>+IF(BP457=0,0,BP463/BP457*100)</f>
        <v>11.520159264644535</v>
      </c>
      <c r="BR463" s="767">
        <f>+BR464+BR471</f>
        <v>1090.854003854</v>
      </c>
      <c r="BS463" s="768">
        <f>+IF(BR457=0,0,BR463/BR457*100)</f>
        <v>9.6889780664534726</v>
      </c>
      <c r="BT463" s="767">
        <f>BT464+BT471</f>
        <v>410.87845441440004</v>
      </c>
      <c r="BU463" s="768">
        <f>+IF(BT457=0,0,BT463/BT457*100)</f>
        <v>9.9283110849496481</v>
      </c>
      <c r="BV463" s="767">
        <f>BV464+BV471</f>
        <v>484.93519133359996</v>
      </c>
      <c r="BW463" s="768">
        <f>+IF(BV457=0,0,BV463/BV457*100)</f>
        <v>7.4877334740267187</v>
      </c>
      <c r="BX463" s="767">
        <f>BX464+BX471</f>
        <v>431.11248877200006</v>
      </c>
      <c r="BY463" s="768">
        <f>+IF(BX457=0,0,BX463/BX457*100)</f>
        <v>8.7800619029247908</v>
      </c>
      <c r="BZ463" s="767">
        <f>+BZ464+BZ471</f>
        <v>1326.9261345200002</v>
      </c>
      <c r="CA463" s="768">
        <f>+IF(BZ457=0,0,BZ463/BZ457*100)</f>
        <v>8.5470403549735821</v>
      </c>
      <c r="CB463" s="767">
        <f t="shared" si="458"/>
        <v>2417.7801383740002</v>
      </c>
      <c r="CC463" s="768">
        <f>+IF(CB457=0,0,CB463/CB457*100)</f>
        <v>9.0270618498607487</v>
      </c>
      <c r="CE463" s="767">
        <f t="shared" si="459"/>
        <v>5823.9672010046779</v>
      </c>
      <c r="CF463" s="768">
        <f>+IF(CE457=0,0,CE463/CE457*100)</f>
        <v>8.0646035137697183</v>
      </c>
      <c r="CG463" s="767">
        <f>CG464+CG471</f>
        <v>441.21124384559994</v>
      </c>
      <c r="CH463" s="768">
        <f>+IF(CG457=0,0,CG463/CG457*100)</f>
        <v>9.4367868449388546</v>
      </c>
      <c r="CI463" s="767">
        <f>CI464+CI471</f>
        <v>430.01014462120003</v>
      </c>
      <c r="CJ463" s="768">
        <f>+IF(CI457=0,0,CI463/CI457*100)</f>
        <v>8.0958977534638414</v>
      </c>
      <c r="CK463" s="767">
        <f>CK464+CK471</f>
        <v>445.76729525429994</v>
      </c>
      <c r="CL463" s="768">
        <f>+IF(CK457=0,0,CK463/CK457*100)</f>
        <v>7.8924376209088498</v>
      </c>
      <c r="CM463" s="767">
        <f>+CM464+CM471</f>
        <v>1316.9886837211</v>
      </c>
      <c r="CN463" s="768">
        <f>+IF(CM457=0,0,CM463/CM457*100)</f>
        <v>8.4233758719177718</v>
      </c>
      <c r="CO463" s="767">
        <f>CO464+CO471</f>
        <v>421.39544671260001</v>
      </c>
      <c r="CP463" s="768">
        <f>+IF(CO457=0,0,CO463/CO457*100)</f>
        <v>8.8497536824528176</v>
      </c>
      <c r="CQ463" s="767">
        <f>CQ464+CQ471</f>
        <v>501.09707347080013</v>
      </c>
      <c r="CR463" s="768">
        <f>+IF(CQ457=0,0,CQ463/CQ457*100)</f>
        <v>6.8645704992022507</v>
      </c>
      <c r="CS463" s="767">
        <f>CS464+CS471</f>
        <v>448.63077758549997</v>
      </c>
      <c r="CT463" s="768">
        <f>+IF(CS457=0,0,CS463/CS457*100)</f>
        <v>8.0981484442922724</v>
      </c>
      <c r="CU463" s="767">
        <f>+CU464+CU471</f>
        <v>1371.1232977689001</v>
      </c>
      <c r="CV463" s="768">
        <f>+IF(CU457=0,0,CU463/CU457*100)</f>
        <v>7.7898804101767718</v>
      </c>
      <c r="CW463" s="767">
        <f t="shared" si="460"/>
        <v>2688.1119814900003</v>
      </c>
      <c r="CX463" s="768">
        <f>+IF(CW457=0,0,CW463/CW457*100)</f>
        <v>8.0878878701674726</v>
      </c>
      <c r="CY463" s="767">
        <f>CY464+CY471</f>
        <v>421.78598811600006</v>
      </c>
      <c r="CZ463" s="768">
        <f>+IF(CY457=0,0,CY463/CY457*100)</f>
        <v>9.0112508734219201</v>
      </c>
      <c r="DA463" s="767">
        <f>DA464+DA471</f>
        <v>502.91255675039997</v>
      </c>
      <c r="DB463" s="768">
        <f>+IF(DA457=0,0,DA463/DA457*100)</f>
        <v>7.5000589227598971</v>
      </c>
      <c r="DC463" s="767">
        <f>DC464+DC471</f>
        <v>539.97553662250004</v>
      </c>
      <c r="DD463" s="768">
        <f>+IF(DC457=0,0,DC463/DC457*100)</f>
        <v>7.9057385601901027</v>
      </c>
      <c r="DE463" s="767">
        <f>+DE464+DE471</f>
        <v>1464.6740814889001</v>
      </c>
      <c r="DF463" s="768">
        <f>+IF(DE457=0,0,DE463/DE457*100)</f>
        <v>8.0404676721024035</v>
      </c>
      <c r="DG463" s="767">
        <f>DG464+DG471</f>
        <v>565.30566683111113</v>
      </c>
      <c r="DH463" s="768">
        <f>+IF(DG457=0,0,DG463/DG457*100)</f>
        <v>7.2332574196883996</v>
      </c>
      <c r="DI463" s="767">
        <f>DI464+DI471</f>
        <v>560.40566683111115</v>
      </c>
      <c r="DJ463" s="768">
        <f>+IF(DI457=0,0,DI463/DI457*100)</f>
        <v>7.4415483876938264</v>
      </c>
      <c r="DK463" s="767">
        <f>DK464+DK471</f>
        <v>545.46980436355557</v>
      </c>
      <c r="DL463" s="768">
        <f>+IF(DK457=0,0,DK463/DK457*100)</f>
        <v>10.068235881453088</v>
      </c>
      <c r="DM463" s="767">
        <f>+DM464+DM471</f>
        <v>1671.1811380257777</v>
      </c>
      <c r="DN463" s="768">
        <f>+IF(DM457=0,0,DM463/DM457*100)</f>
        <v>8.0485072886311073</v>
      </c>
      <c r="DO463" s="767">
        <f t="shared" si="461"/>
        <v>3135.8552195146776</v>
      </c>
      <c r="DP463" s="768">
        <f>+IF(DO457=0,0,DO463/DO457*100)</f>
        <v>8.0447501987874066</v>
      </c>
      <c r="DR463" s="767">
        <f t="shared" si="462"/>
        <v>6605.3033862479078</v>
      </c>
      <c r="DS463" s="768">
        <f>+IF(DR457=0,0,DR463/DR457*100)</f>
        <v>7.164457622894262</v>
      </c>
      <c r="DT463" s="767">
        <f>DT464+DT471</f>
        <v>649.04821113700484</v>
      </c>
      <c r="DU463" s="768">
        <f>+IF(DT457=0,0,DT463/DT457*100)</f>
        <v>8.7365012191440403</v>
      </c>
      <c r="DV463" s="767">
        <f>DV464+DV471</f>
        <v>653.04337265429956</v>
      </c>
      <c r="DW463" s="768">
        <f>+IF(DV457=0,0,DV463/DV457*100)</f>
        <v>8.8127540264551385</v>
      </c>
      <c r="DX463" s="767">
        <f>DX464+DX471</f>
        <v>545.79078491835094</v>
      </c>
      <c r="DY463" s="768">
        <f>+IF(DX457=0,0,DX463/DX457*100)</f>
        <v>7.3653912416894336</v>
      </c>
      <c r="DZ463" s="767">
        <f>+DZ464+DZ471</f>
        <v>1847.8823687096551</v>
      </c>
      <c r="EA463" s="768">
        <f>+IF(DZ457=0,0,DZ463/DZ457*100)</f>
        <v>8.3052497205202815</v>
      </c>
      <c r="EB463" s="767">
        <f>EB464+EB471</f>
        <v>544.0367389228436</v>
      </c>
      <c r="EC463" s="768">
        <f>+IF(EB457=0,0,EB463/EB457*100)</f>
        <v>7.4267399285000453</v>
      </c>
      <c r="ED463" s="767">
        <f>ED464+ED471</f>
        <v>531.6620887414748</v>
      </c>
      <c r="EE463" s="768">
        <f>+IF(ED457=0,0,ED463/ED457*100)</f>
        <v>7.2336855636313739</v>
      </c>
      <c r="EF463" s="767">
        <f>EF464+EF471</f>
        <v>532.52939628822821</v>
      </c>
      <c r="EG463" s="768">
        <f>+IF(EF457=0,0,EF463/EF457*100)</f>
        <v>7.2351785582803751</v>
      </c>
      <c r="EH463" s="767">
        <f>+EH464+EH471</f>
        <v>1608.2282239525466</v>
      </c>
      <c r="EI463" s="768">
        <f>+IF(EH457=0,0,EH463/EH457*100)</f>
        <v>7.2983624314453515</v>
      </c>
      <c r="EJ463" s="767">
        <f t="shared" si="463"/>
        <v>3456.1105926622017</v>
      </c>
      <c r="EK463" s="768">
        <f>+IF(EJ457=0,0,EJ463/EJ457*100)</f>
        <v>7.8042400595597572</v>
      </c>
      <c r="EL463" s="767">
        <f>EL464+EL471</f>
        <v>507.70029350062612</v>
      </c>
      <c r="EM463" s="768">
        <f>+IF(EL457=0,0,EL463/EL457*100)</f>
        <v>6.8978394491864474</v>
      </c>
      <c r="EN463" s="767">
        <f>EN464+EN471</f>
        <v>506.40559114441385</v>
      </c>
      <c r="EO463" s="768">
        <f>+IF(EN457=0,0,EN463/EN457*100)</f>
        <v>6.8610185146461626</v>
      </c>
      <c r="EP463" s="767">
        <f>EP464+EP471</f>
        <v>524.93310113637506</v>
      </c>
      <c r="EQ463" s="768">
        <f>+IF(EP457=0,0,EP463/EP457*100)</f>
        <v>7.0606913767504054</v>
      </c>
      <c r="ER463" s="767">
        <f>+ER464+ER471</f>
        <v>1539.0389857814148</v>
      </c>
      <c r="ES463" s="768">
        <f>+IF(ER457=0,0,ER463/ER457*100)</f>
        <v>6.9401813518703639</v>
      </c>
      <c r="ET463" s="767">
        <f>ET464+ET471</f>
        <v>536.71793593476389</v>
      </c>
      <c r="EU463" s="768">
        <f>+IF(ET457=0,0,ET463/ET457*100)</f>
        <v>6.2567589956796983</v>
      </c>
      <c r="EV463" s="767">
        <f>EV464+EV471</f>
        <v>536.71793593476389</v>
      </c>
      <c r="EW463" s="768">
        <f>+IF(EV457=0,0,EV463/EV457*100)</f>
        <v>6.2567589956796983</v>
      </c>
      <c r="EX463" s="767">
        <f>EX464+EX471</f>
        <v>536.71793593476389</v>
      </c>
      <c r="EY463" s="768">
        <f>+IF(EX457=0,0,EX463/EX457*100)</f>
        <v>6.2567589956796983</v>
      </c>
      <c r="EZ463" s="767">
        <f>+EZ464+EZ471</f>
        <v>1610.1538078042915</v>
      </c>
      <c r="FA463" s="768">
        <f>+IF(EZ457=0,0,EZ463/EZ457*100)</f>
        <v>6.2567589956796965</v>
      </c>
      <c r="FB463" s="767">
        <f t="shared" si="464"/>
        <v>3149.1927935857066</v>
      </c>
      <c r="FC463" s="768">
        <f>+IF(FB457=0,0,FB463/FB457*100)</f>
        <v>6.5730873624787147</v>
      </c>
      <c r="FD463" s="767">
        <f>FD464+FD471</f>
        <v>5809.6145538337705</v>
      </c>
      <c r="FE463" s="768">
        <f>+IF(FD457=0,0,FD463/FD457*100)</f>
        <v>7.7855069743484568</v>
      </c>
      <c r="FF463" s="767">
        <f>FF464+FF471</f>
        <v>7610.2487184444981</v>
      </c>
      <c r="FG463" s="768">
        <f>+IF(FF457=0,0,FF463/FF457*100)</f>
        <v>7.430919539843349</v>
      </c>
      <c r="FH463" s="767">
        <f>FH464+FH471</f>
        <v>8609.9773020873345</v>
      </c>
      <c r="FI463" s="768">
        <f>+IF(FH457=0,0,FH463/FH457*100)</f>
        <v>7.0109569361567772</v>
      </c>
      <c r="FJ463" s="767">
        <f>FJ464+FJ471</f>
        <v>10103.046685035537</v>
      </c>
      <c r="FK463" s="768">
        <f>+IF(FJ457=0,0,FJ463/FJ457*100)</f>
        <v>6.8688517051305755</v>
      </c>
    </row>
    <row r="464" spans="2:167" s="758" customFormat="1" ht="13.5" customHeight="1">
      <c r="B464" s="777"/>
      <c r="C464" s="778" t="s">
        <v>4790</v>
      </c>
      <c r="D464" s="778"/>
      <c r="E464" s="779">
        <f t="shared" si="451"/>
        <v>1729.1037352578815</v>
      </c>
      <c r="F464" s="733">
        <f>+IF(E457=0,0,E464/E457*100)</f>
        <v>8.6958407584816442</v>
      </c>
      <c r="G464" s="779">
        <f>SUM(G465:G470)</f>
        <v>125.89234205289813</v>
      </c>
      <c r="H464" s="733">
        <f>+IF(G457=0,0,G464/G457*100)</f>
        <v>5.1048989388466559</v>
      </c>
      <c r="I464" s="779">
        <f>SUM(I465:I470)</f>
        <v>116.50646204470195</v>
      </c>
      <c r="J464" s="733">
        <f>+IF(I457=0,0,I464/I457*100)</f>
        <v>5.3193852435656392</v>
      </c>
      <c r="K464" s="779">
        <f>SUM(K465:K470)</f>
        <v>122.18616449716373</v>
      </c>
      <c r="L464" s="733">
        <f>+IF(K457=0,0,K464/K457*100)</f>
        <v>7.3423711666050382</v>
      </c>
      <c r="M464" s="779">
        <f>SUM(M465:M470)</f>
        <v>364.58496859476384</v>
      </c>
      <c r="N464" s="733">
        <f>+IF(M457=0,0,M464/M457*100)</f>
        <v>5.7683327182250439</v>
      </c>
      <c r="O464" s="779">
        <f>SUM(O465:O470)</f>
        <v>100.78017744515778</v>
      </c>
      <c r="P464" s="733">
        <f>+IF(O457=0,0,O464/O457*100)</f>
        <v>53.091972379451931</v>
      </c>
      <c r="Q464" s="779">
        <f>SUM(Q465:Q470)</f>
        <v>89.31171382015367</v>
      </c>
      <c r="R464" s="733">
        <f>+IF(Q457=0,0,Q464/Q457*100)</f>
        <v>4727.2358306142687</v>
      </c>
      <c r="S464" s="779">
        <f>SUM(S465:S470)</f>
        <v>117.77418673720219</v>
      </c>
      <c r="T464" s="733">
        <f>+IF(S457=0,0,S464/S457*100)</f>
        <v>31.494740893418221</v>
      </c>
      <c r="U464" s="779">
        <f>SUM(U465:U470)</f>
        <v>307.86607800251363</v>
      </c>
      <c r="V464" s="733">
        <f>+IF(U457=0,0,U464/U457*100)</f>
        <v>54.426002142692688</v>
      </c>
      <c r="W464" s="779">
        <f t="shared" si="453"/>
        <v>672.45104659727747</v>
      </c>
      <c r="X464" s="733">
        <f>+IF(W457=0,0,W464/W457*100)</f>
        <v>9.7653160622599806</v>
      </c>
      <c r="Y464" s="779">
        <f>SUM(Y465:Y470)</f>
        <v>124.5845002127448</v>
      </c>
      <c r="Z464" s="733">
        <f>+IF(Y457=0,0,Y464/Y457*100)</f>
        <v>17.288896486691442</v>
      </c>
      <c r="AA464" s="779">
        <f>SUM(AA465:AA470)</f>
        <v>122.39598892194265</v>
      </c>
      <c r="AB464" s="733">
        <f>+IF(AA457=0,0,AA464/AA457*100)</f>
        <v>8.9551455147947863</v>
      </c>
      <c r="AC464" s="779">
        <f>SUM(AC465:AC470)</f>
        <v>149.98297223348305</v>
      </c>
      <c r="AD464" s="733">
        <f>+IF(AC457=0,0,AC464/AC457*100)</f>
        <v>12.288129123550291</v>
      </c>
      <c r="AE464" s="779">
        <f>SUM(AE465:AE470)</f>
        <v>396.9634613681705</v>
      </c>
      <c r="AF464" s="733">
        <f>+IF(AE457=0,0,AE464/AE457*100)</f>
        <v>12.000383910027805</v>
      </c>
      <c r="AG464" s="779">
        <f>SUM(AG465:AG470)</f>
        <v>201.02044787665295</v>
      </c>
      <c r="AH464" s="733">
        <f>+IF(AG457=0,0,AG464/AG457*100)</f>
        <v>7.4281657098391047</v>
      </c>
      <c r="AI464" s="779">
        <f>SUM(AI465:AI470)</f>
        <v>203.50862557548038</v>
      </c>
      <c r="AJ464" s="733">
        <f>+IF(AI457=0,0,AI464/AI457*100)</f>
        <v>5.5864489288874486</v>
      </c>
      <c r="AK464" s="779">
        <f>SUM(AK465:AK470)</f>
        <v>255.16015384030007</v>
      </c>
      <c r="AL464" s="733">
        <f>+IF(AK457=0,0,AK464/AK457*100)</f>
        <v>7.636937136277397</v>
      </c>
      <c r="AM464" s="779">
        <f>SUM(AM465:AM470)</f>
        <v>659.68922729243343</v>
      </c>
      <c r="AN464" s="733">
        <f>+IF(AM457=0,0,AM464/AM457*100)</f>
        <v>6.8077822932150251</v>
      </c>
      <c r="AO464" s="779">
        <f t="shared" si="456"/>
        <v>1056.6526886606039</v>
      </c>
      <c r="AP464" s="733">
        <f>+IF(AO457=0,0,AO464/AO457*100)</f>
        <v>8.1292574875398902</v>
      </c>
      <c r="AQ464" s="734"/>
      <c r="AR464" s="779">
        <f>SUM(AR465:AR470)</f>
        <v>3295.7592337947999</v>
      </c>
      <c r="AS464" s="733">
        <f>+IF(AR457=0,0,AR464/AR457*100)</f>
        <v>6.8418614158752167</v>
      </c>
      <c r="AT464" s="779">
        <f>SUM(AT465:AT470)</f>
        <v>214.90118508480003</v>
      </c>
      <c r="AU464" s="733">
        <f>+IF(AT457=0,0,AT464/AT457*100)</f>
        <v>5.8539042113905451</v>
      </c>
      <c r="AV464" s="779">
        <f>SUM(AV465:AV470)</f>
        <v>188.95502397360002</v>
      </c>
      <c r="AW464" s="733">
        <f>+IF(AV457=0,0,AV464/AV457*100)</f>
        <v>5.5902635052823566</v>
      </c>
      <c r="AX464" s="779">
        <f>SUM(AX465:AX470)</f>
        <v>206.99623795619999</v>
      </c>
      <c r="AY464" s="733">
        <f>+IF(AX457=0,0,AX464/AX457*100)</f>
        <v>5.4677156179053856</v>
      </c>
      <c r="AZ464" s="779">
        <f>SUM(AZ465:AZ470)</f>
        <v>610.85244701459999</v>
      </c>
      <c r="BA464" s="733">
        <f>+IF(AZ457=0,0,AZ464/AZ457*100)</f>
        <v>5.6367622560910409</v>
      </c>
      <c r="BB464" s="779">
        <f>SUM(BB465:BB470)</f>
        <v>231.56520711800002</v>
      </c>
      <c r="BC464" s="733">
        <f>+IF(BB457=0,0,BB464/BB457*100)</f>
        <v>5.0413824630772792</v>
      </c>
      <c r="BD464" s="779">
        <f>SUM(BD465:BD470)</f>
        <v>224.61184386319997</v>
      </c>
      <c r="BE464" s="733">
        <f>+IF(BD457=0,0,BD464/BD457*100)</f>
        <v>6.8182164739298496</v>
      </c>
      <c r="BF464" s="779">
        <f>SUM(BF465:BF470)</f>
        <v>232.73636643300003</v>
      </c>
      <c r="BG464" s="733">
        <f>+IF(BF457=0,0,BF464/BF457*100)</f>
        <v>8.7419269563934083</v>
      </c>
      <c r="BH464" s="779">
        <f>SUM(BH465:BH470)</f>
        <v>688.91341741420001</v>
      </c>
      <c r="BI464" s="733">
        <f>+IF(BH457=0,0,BH464/BH457*100)</f>
        <v>6.5300601139919907</v>
      </c>
      <c r="BJ464" s="779">
        <f t="shared" si="457"/>
        <v>1299.7658644287999</v>
      </c>
      <c r="BK464" s="733">
        <f>+IF(BJ457=0,0,BJ464/BJ457*100)</f>
        <v>6.0774161423028596</v>
      </c>
      <c r="BL464" s="779">
        <f>SUM(BL465:BL470)</f>
        <v>290.92032581140001</v>
      </c>
      <c r="BM464" s="733">
        <f>+IF(BL457=0,0,BL464/BL457*100)</f>
        <v>9.1263044850500776</v>
      </c>
      <c r="BN464" s="779">
        <f>SUM(BN465:BN470)</f>
        <v>298.37977171379998</v>
      </c>
      <c r="BO464" s="733">
        <f>+IF(BN457=0,0,BN464/BN457*100)</f>
        <v>6.3385843034502427</v>
      </c>
      <c r="BP464" s="779">
        <f>SUM(BP465:BP470)</f>
        <v>340.18208819119997</v>
      </c>
      <c r="BQ464" s="733">
        <f>+IF(BP457=0,0,BP464/BP457*100)</f>
        <v>10.113505481650089</v>
      </c>
      <c r="BR464" s="779">
        <f>SUM(BR465:BR470)</f>
        <v>929.48218571639995</v>
      </c>
      <c r="BS464" s="733">
        <f>+IF(BR457=0,0,BR464/BR457*100)</f>
        <v>8.2556716836057564</v>
      </c>
      <c r="BT464" s="779">
        <f>SUM(BT465:BT470)</f>
        <v>334.56640916160001</v>
      </c>
      <c r="BU464" s="733">
        <f>+IF(BT457=0,0,BT464/BT457*100)</f>
        <v>8.0843357762944752</v>
      </c>
      <c r="BV464" s="779">
        <f>SUM(BV465:BV470)</f>
        <v>382.04991994799997</v>
      </c>
      <c r="BW464" s="733">
        <f>+IF(BV457=0,0,BV464/BV457*100)</f>
        <v>5.8991139959894623</v>
      </c>
      <c r="BX464" s="779">
        <f>SUM(BX465:BX470)</f>
        <v>349.89485454000004</v>
      </c>
      <c r="BY464" s="733">
        <f>+IF(BX457=0,0,BX464/BX457*100)</f>
        <v>7.1259788625626861</v>
      </c>
      <c r="BZ464" s="779">
        <f>SUM(BZ465:BZ470)</f>
        <v>1066.5111836496001</v>
      </c>
      <c r="CA464" s="733">
        <f>+IF(BZ457=0,0,BZ464/BZ457*100)</f>
        <v>6.8696469897935959</v>
      </c>
      <c r="CB464" s="779">
        <f t="shared" si="458"/>
        <v>1995.993369366</v>
      </c>
      <c r="CC464" s="733">
        <f>+IF(CB457=0,0,CB464/CB457*100)</f>
        <v>7.4522721529577227</v>
      </c>
      <c r="CE464" s="779">
        <f t="shared" si="459"/>
        <v>5758.2274059510773</v>
      </c>
      <c r="CF464" s="733">
        <f>+IF(CE457=0,0,CE464/CE457*100)</f>
        <v>7.9735718571882188</v>
      </c>
      <c r="CG464" s="779">
        <f>SUM(CG465:CG470)</f>
        <v>408.19667630399994</v>
      </c>
      <c r="CH464" s="733">
        <f>+IF(CG457=0,0,CG464/CG457*100)</f>
        <v>8.7306592450335749</v>
      </c>
      <c r="CI464" s="779">
        <f>SUM(CI465:CI470)</f>
        <v>397.2849172292</v>
      </c>
      <c r="CJ464" s="733">
        <f>+IF(CI457=0,0,CI464/CI457*100)</f>
        <v>7.4797725335393803</v>
      </c>
      <c r="CK464" s="779">
        <f>SUM(CK465:CK470)</f>
        <v>445.76729525429994</v>
      </c>
      <c r="CL464" s="733">
        <f>+IF(CK457=0,0,CK464/CK457*100)</f>
        <v>7.8924376209088498</v>
      </c>
      <c r="CM464" s="779">
        <f>SUM(CM465:CM470)</f>
        <v>1251.2488887874999</v>
      </c>
      <c r="CN464" s="733">
        <f>+IF(CM457=0,0,CM464/CM457*100)</f>
        <v>8.0029083240084713</v>
      </c>
      <c r="CO464" s="779">
        <f>SUM(CO465:CO470)</f>
        <v>421.39544659260002</v>
      </c>
      <c r="CP464" s="733">
        <f>+IF(CO457=0,0,CO464/CO457*100)</f>
        <v>8.8497536799326895</v>
      </c>
      <c r="CQ464" s="779">
        <f>SUM(CQ465:CQ470)</f>
        <v>501.09707347080013</v>
      </c>
      <c r="CR464" s="733">
        <f>+IF(CQ457=0,0,CQ464/CQ457*100)</f>
        <v>6.8645704992022507</v>
      </c>
      <c r="CS464" s="779">
        <f>SUM(CS465:CS470)</f>
        <v>448.63077758549997</v>
      </c>
      <c r="CT464" s="733">
        <f>+IF(CS457=0,0,CS464/CS457*100)</f>
        <v>8.0981484442922724</v>
      </c>
      <c r="CU464" s="779">
        <f>SUM(CU465:CU470)</f>
        <v>1371.1232976489</v>
      </c>
      <c r="CV464" s="733">
        <f>+IF(CU457=0,0,CU464/CU457*100)</f>
        <v>7.789880409495006</v>
      </c>
      <c r="CW464" s="779">
        <f t="shared" si="460"/>
        <v>2622.3721864363997</v>
      </c>
      <c r="CX464" s="733">
        <f>+IF(CW457=0,0,CW464/CW457*100)</f>
        <v>7.890092504995744</v>
      </c>
      <c r="CY464" s="779">
        <f>SUM(CY465:CY470)</f>
        <v>421.78598811600006</v>
      </c>
      <c r="CZ464" s="733">
        <f>+IF(CY457=0,0,CY464/CY457*100)</f>
        <v>9.0112508734219201</v>
      </c>
      <c r="DA464" s="779">
        <f>SUM(DA465:DA470)</f>
        <v>502.91255675039997</v>
      </c>
      <c r="DB464" s="733">
        <f>+IF(DA457=0,0,DA464/DA457*100)</f>
        <v>7.5000589227598971</v>
      </c>
      <c r="DC464" s="779">
        <f>SUM(DC465:DC470)</f>
        <v>539.97553662250004</v>
      </c>
      <c r="DD464" s="733">
        <f>+IF(DC457=0,0,DC464/DC457*100)</f>
        <v>7.9057385601901027</v>
      </c>
      <c r="DE464" s="779">
        <f>SUM(DE465:DE470)</f>
        <v>1464.6740814889001</v>
      </c>
      <c r="DF464" s="733">
        <f>+IF(DE457=0,0,DE464/DE457*100)</f>
        <v>8.0404676721024035</v>
      </c>
      <c r="DG464" s="779">
        <f>SUM(DG465:DG470)</f>
        <v>565.30566683111113</v>
      </c>
      <c r="DH464" s="733">
        <f>+IF(DG457=0,0,DG464/DG457*100)</f>
        <v>7.2332574196883996</v>
      </c>
      <c r="DI464" s="779">
        <f>SUM(DI465:DI470)</f>
        <v>560.40566683111115</v>
      </c>
      <c r="DJ464" s="733">
        <f>+IF(DI457=0,0,DI464/DI457*100)</f>
        <v>7.4415483876938264</v>
      </c>
      <c r="DK464" s="779">
        <f>SUM(DK465:DK470)</f>
        <v>545.46980436355557</v>
      </c>
      <c r="DL464" s="733">
        <f>+IF(DK457=0,0,DK464/DK457*100)</f>
        <v>10.068235881453088</v>
      </c>
      <c r="DM464" s="779">
        <f>SUM(DM465:DM470)</f>
        <v>1671.1811380257777</v>
      </c>
      <c r="DN464" s="733">
        <f>+IF(DM457=0,0,DM464/DM457*100)</f>
        <v>8.0485072886311073</v>
      </c>
      <c r="DO464" s="779">
        <f t="shared" si="461"/>
        <v>3135.8552195146776</v>
      </c>
      <c r="DP464" s="733">
        <f>+IF(DO457=0,0,DO464/DO457*100)</f>
        <v>8.0447501987874066</v>
      </c>
      <c r="DR464" s="779">
        <f t="shared" si="462"/>
        <v>6605.3033862479078</v>
      </c>
      <c r="DS464" s="733">
        <f>+IF(DR457=0,0,DR464/DR457*100)</f>
        <v>7.164457622894262</v>
      </c>
      <c r="DT464" s="779">
        <f>SUM(DT465:DT470)</f>
        <v>649.04821113700484</v>
      </c>
      <c r="DU464" s="733">
        <f>+IF(DT457=0,0,DT464/DT457*100)</f>
        <v>8.7365012191440403</v>
      </c>
      <c r="DV464" s="779">
        <f>SUM(DV465:DV470)</f>
        <v>653.04337265429956</v>
      </c>
      <c r="DW464" s="733">
        <f>+IF(DV457=0,0,DV464/DV457*100)</f>
        <v>8.8127540264551385</v>
      </c>
      <c r="DX464" s="779">
        <f>SUM(DX465:DX470)</f>
        <v>545.79078491835094</v>
      </c>
      <c r="DY464" s="733">
        <f>+IF(DX457=0,0,DX464/DX457*100)</f>
        <v>7.3653912416894336</v>
      </c>
      <c r="DZ464" s="779">
        <f>SUM(DZ465:DZ470)</f>
        <v>1847.8823687096551</v>
      </c>
      <c r="EA464" s="733">
        <f>+IF(DZ457=0,0,DZ464/DZ457*100)</f>
        <v>8.3052497205202815</v>
      </c>
      <c r="EB464" s="779">
        <f>SUM(EB465:EB470)</f>
        <v>544.0367389228436</v>
      </c>
      <c r="EC464" s="733">
        <f>+IF(EB457=0,0,EB464/EB457*100)</f>
        <v>7.4267399285000453</v>
      </c>
      <c r="ED464" s="779">
        <f>SUM(ED465:ED470)</f>
        <v>531.6620887414748</v>
      </c>
      <c r="EE464" s="733">
        <f>+IF(ED457=0,0,ED464/ED457*100)</f>
        <v>7.2336855636313739</v>
      </c>
      <c r="EF464" s="779">
        <f>SUM(EF465:EF470)</f>
        <v>532.52939628822821</v>
      </c>
      <c r="EG464" s="733">
        <f>+IF(EF457=0,0,EF464/EF457*100)</f>
        <v>7.2351785582803751</v>
      </c>
      <c r="EH464" s="779">
        <f>SUM(EH465:EH470)</f>
        <v>1608.2282239525466</v>
      </c>
      <c r="EI464" s="733">
        <f>+IF(EH457=0,0,EH464/EH457*100)</f>
        <v>7.2983624314453515</v>
      </c>
      <c r="EJ464" s="779">
        <f t="shared" si="463"/>
        <v>3456.1105926622017</v>
      </c>
      <c r="EK464" s="733">
        <f>+IF(EJ457=0,0,EJ464/EJ457*100)</f>
        <v>7.8042400595597572</v>
      </c>
      <c r="EL464" s="779">
        <f>SUM(EL465:EL470)</f>
        <v>507.70029350062612</v>
      </c>
      <c r="EM464" s="733">
        <f>+IF(EL457=0,0,EL464/EL457*100)</f>
        <v>6.8978394491864474</v>
      </c>
      <c r="EN464" s="779">
        <f>SUM(EN465:EN470)</f>
        <v>506.40559114441385</v>
      </c>
      <c r="EO464" s="733">
        <f>+IF(EN457=0,0,EN464/EN457*100)</f>
        <v>6.8610185146461626</v>
      </c>
      <c r="EP464" s="779">
        <f>SUM(EP465:EP470)</f>
        <v>524.93310113637506</v>
      </c>
      <c r="EQ464" s="733">
        <f>+IF(EP457=0,0,EP464/EP457*100)</f>
        <v>7.0606913767504054</v>
      </c>
      <c r="ER464" s="779">
        <f>SUM(ER465:ER470)</f>
        <v>1539.0389857814148</v>
      </c>
      <c r="ES464" s="733">
        <f>+IF(ER457=0,0,ER464/ER457*100)</f>
        <v>6.9401813518703639</v>
      </c>
      <c r="ET464" s="779">
        <f>SUM(ET465:ET470)</f>
        <v>536.71793593476389</v>
      </c>
      <c r="EU464" s="733">
        <f>+IF(ET457=0,0,ET464/ET457*100)</f>
        <v>6.2567589956796983</v>
      </c>
      <c r="EV464" s="779">
        <f>SUM(EV465:EV470)</f>
        <v>536.71793593476389</v>
      </c>
      <c r="EW464" s="733">
        <f>+IF(EV457=0,0,EV464/EV457*100)</f>
        <v>6.2567589956796983</v>
      </c>
      <c r="EX464" s="779">
        <f>SUM(EX465:EX470)</f>
        <v>536.71793593476389</v>
      </c>
      <c r="EY464" s="733">
        <f>+IF(EX457=0,0,EX464/EX457*100)</f>
        <v>6.2567589956796983</v>
      </c>
      <c r="EZ464" s="779">
        <f>SUM(EZ465:EZ470)</f>
        <v>1610.1538078042915</v>
      </c>
      <c r="FA464" s="733">
        <f>+IF(EZ457=0,0,EZ464/EZ457*100)</f>
        <v>6.2567589956796965</v>
      </c>
      <c r="FB464" s="779">
        <f t="shared" si="464"/>
        <v>3149.1927935857066</v>
      </c>
      <c r="FC464" s="733">
        <f>+IF(FB457=0,0,FB464/FB457*100)</f>
        <v>6.5730873624787147</v>
      </c>
      <c r="FD464" s="779">
        <f>SUM(FD465:FD470)</f>
        <v>5809.6145538337705</v>
      </c>
      <c r="FE464" s="733">
        <f>+IF(FD457=0,0,FD464/FD457*100)</f>
        <v>7.7855069743484568</v>
      </c>
      <c r="FF464" s="779">
        <f>SUM(FF465:FF470)</f>
        <v>7162.0123011601645</v>
      </c>
      <c r="FG464" s="733">
        <f>+IF(FF457=0,0,FF464/FF457*100)</f>
        <v>6.993245440757093</v>
      </c>
      <c r="FH464" s="779">
        <f>SUM(FH465:FH470)</f>
        <v>7826.0271419039309</v>
      </c>
      <c r="FI464" s="733">
        <f>+IF(FH457=0,0,FH464/FH457*100)</f>
        <v>6.3725997581643821</v>
      </c>
      <c r="FJ464" s="779">
        <f>SUM(FJ465:FJ470)</f>
        <v>9188.8732209742229</v>
      </c>
      <c r="FK464" s="733">
        <f>+IF(FJ457=0,0,FJ464/FJ457*100)</f>
        <v>6.2473241448646704</v>
      </c>
    </row>
    <row r="465" spans="2:167" s="648" customFormat="1" ht="13.5" customHeight="1">
      <c r="B465" s="769"/>
      <c r="C465" s="731" t="s">
        <v>4791</v>
      </c>
      <c r="D465" s="731"/>
      <c r="E465" s="770">
        <f t="shared" si="451"/>
        <v>1074.833228182016</v>
      </c>
      <c r="F465" s="726">
        <f>+IF(E457=0,0,E465/E457*100)</f>
        <v>5.4054469975461661</v>
      </c>
      <c r="G465" s="770">
        <v>63.825970872740818</v>
      </c>
      <c r="H465" s="726">
        <f>+IF(G457=0,0,G465/G457*100)</f>
        <v>2.5881251048789387</v>
      </c>
      <c r="I465" s="770">
        <v>69.400549119502315</v>
      </c>
      <c r="J465" s="726">
        <f>+IF(I457=0,0,I465/I457*100)</f>
        <v>3.168650480005033</v>
      </c>
      <c r="K465" s="770">
        <v>59.17936505786826</v>
      </c>
      <c r="L465" s="726">
        <f>+IF(K457=0,0,K465/K457*100)</f>
        <v>3.5561871137134515</v>
      </c>
      <c r="M465" s="770">
        <f t="shared" ref="M465:M470" si="465">+G465+I465+K465</f>
        <v>192.40588505011141</v>
      </c>
      <c r="N465" s="726">
        <f>+IF(M457=0,0,M465/M457*100)</f>
        <v>3.0441769615225551</v>
      </c>
      <c r="O465" s="770">
        <v>61.886844374840486</v>
      </c>
      <c r="P465" s="726">
        <f>+IF(O457=0,0,O465/O457*100)</f>
        <v>32.602588281693286</v>
      </c>
      <c r="Q465" s="770">
        <v>53.916311847253716</v>
      </c>
      <c r="R465" s="726">
        <f>+IF(Q457=0,0,Q465/Q457*100)</f>
        <v>2853.7703546048892</v>
      </c>
      <c r="S465" s="770">
        <v>73.846821213168056</v>
      </c>
      <c r="T465" s="726">
        <f>+IF(S457=0,0,S465/S457*100)</f>
        <v>19.747845978346675</v>
      </c>
      <c r="U465" s="770">
        <f t="shared" ref="U465:U470" si="466">+O465+Q465+S465</f>
        <v>189.64997743526226</v>
      </c>
      <c r="V465" s="726">
        <f>+IF(U457=0,0,U465/U457*100)</f>
        <v>33.527208145903394</v>
      </c>
      <c r="W465" s="770">
        <f t="shared" si="453"/>
        <v>382.05586248537367</v>
      </c>
      <c r="X465" s="726">
        <f>+IF(W457=0,0,W465/W457*100)</f>
        <v>5.5482049875422339</v>
      </c>
      <c r="Y465" s="770">
        <v>78.147840918913701</v>
      </c>
      <c r="Z465" s="726">
        <f>+IF(Y457=0,0,Y465/Y457*100)</f>
        <v>10.844767446980649</v>
      </c>
      <c r="AA465" s="770">
        <v>74.782465241615938</v>
      </c>
      <c r="AB465" s="726">
        <f>+IF(AA457=0,0,AA465/AA457*100)</f>
        <v>5.471485332912696</v>
      </c>
      <c r="AC465" s="770">
        <v>100.46267901404694</v>
      </c>
      <c r="AD465" s="726">
        <f>+IF(AC457=0,0,AC465/AC457*100)</f>
        <v>8.2309235071072848</v>
      </c>
      <c r="AE465" s="770">
        <f t="shared" ref="AE465:AE470" si="467">+Y465+AA465+AC465</f>
        <v>253.39298517457661</v>
      </c>
      <c r="AF465" s="726">
        <f>+IF(AE457=0,0,AE465/AE457*100)</f>
        <v>7.6601838660980679</v>
      </c>
      <c r="AG465" s="770">
        <v>138.60314242131412</v>
      </c>
      <c r="AH465" s="726">
        <f>+IF(AG457=0,0,AG465/AG457*100)</f>
        <v>5.1217033922922024</v>
      </c>
      <c r="AI465" s="770">
        <v>129.70043469885167</v>
      </c>
      <c r="AJ465" s="726">
        <f>+IF(AI457=0,0,AI465/AI457*100)</f>
        <v>3.5603643454950209</v>
      </c>
      <c r="AK465" s="770">
        <v>171.08080340190003</v>
      </c>
      <c r="AL465" s="726">
        <f>+IF(AK457=0,0,AK465/AK457*100)</f>
        <v>5.1204442431159434</v>
      </c>
      <c r="AM465" s="770">
        <f t="shared" ref="AM465:AM470" si="468">+AG465+AI465+AK465</f>
        <v>439.38438052206578</v>
      </c>
      <c r="AN465" s="726">
        <f>+IF(AM457=0,0,AM465/AM457*100)</f>
        <v>4.5343065823741115</v>
      </c>
      <c r="AO465" s="770">
        <f t="shared" si="456"/>
        <v>692.77736569664239</v>
      </c>
      <c r="AP465" s="726">
        <f>+IF(AO457=0,0,AO465/AO457*100)</f>
        <v>5.3298171175112676</v>
      </c>
      <c r="AQ465" s="651"/>
      <c r="AR465" s="770">
        <v>1940.1529270312999</v>
      </c>
      <c r="AS465" s="726">
        <f>+IF(AR457=0,0,AR465/AR457*100)</f>
        <v>4.0276781496167064</v>
      </c>
      <c r="AT465" s="770">
        <v>133.13467909170001</v>
      </c>
      <c r="AU465" s="726">
        <f>+IF(AT457=0,0,AT465/AT457*100)</f>
        <v>3.6265861368307339</v>
      </c>
      <c r="AV465" s="770">
        <v>184.5245863124</v>
      </c>
      <c r="AW465" s="726">
        <f>+IF(AV457=0,0,AV465/AV457*100)</f>
        <v>5.4591883242736987</v>
      </c>
      <c r="AX465" s="770">
        <v>131.23248811420001</v>
      </c>
      <c r="AY465" s="726">
        <f>+IF(AX457=0,0,AX465/AX457*100)</f>
        <v>3.4664491100095485</v>
      </c>
      <c r="AZ465" s="770">
        <f t="shared" ref="AZ465:AZ470" si="469">+AT465+AV465+AX465</f>
        <v>448.89175351829999</v>
      </c>
      <c r="BA465" s="726">
        <f>+IF(AZ457=0,0,AZ465/AZ457*100)</f>
        <v>4.1422377951806739</v>
      </c>
      <c r="BB465" s="770">
        <v>150.27224106400001</v>
      </c>
      <c r="BC465" s="726">
        <f>+IF(BB457=0,0,BB465/BB457*100)</f>
        <v>3.2715616055452008</v>
      </c>
      <c r="BD465" s="770">
        <v>152.76445124399999</v>
      </c>
      <c r="BE465" s="726">
        <f>+IF(BD457=0,0,BD465/BD457*100)</f>
        <v>4.6372492215373553</v>
      </c>
      <c r="BF465" s="770">
        <v>135.55793761500001</v>
      </c>
      <c r="BG465" s="726">
        <f>+IF(BF457=0,0,BF465/BF457*100)</f>
        <v>5.091759432150508</v>
      </c>
      <c r="BH465" s="770">
        <f t="shared" ref="BH465:BH470" si="470">+BB465+BD465+BF465</f>
        <v>438.59462992300001</v>
      </c>
      <c r="BI465" s="726">
        <f>+IF(BH457=0,0,BH465/BH457*100)</f>
        <v>4.1573428919722852</v>
      </c>
      <c r="BJ465" s="770">
        <f t="shared" si="457"/>
        <v>887.48638344129995</v>
      </c>
      <c r="BK465" s="726">
        <f>+IF(BJ457=0,0,BJ465/BJ457*100)</f>
        <v>4.1496889712290184</v>
      </c>
      <c r="BL465" s="770">
        <v>155.0598310364</v>
      </c>
      <c r="BM465" s="726">
        <f>+IF(BL457=0,0,BL465/BL457*100)</f>
        <v>4.864298248985226</v>
      </c>
      <c r="BN465" s="770">
        <v>146.08793152979999</v>
      </c>
      <c r="BO465" s="726">
        <f>+IF(BN457=0,0,BN465/BN457*100)</f>
        <v>3.1033962671118878</v>
      </c>
      <c r="BP465" s="770">
        <v>182.37664076119998</v>
      </c>
      <c r="BQ465" s="726">
        <f>+IF(BP457=0,0,BP465/BP457*100)</f>
        <v>5.4219996292886492</v>
      </c>
      <c r="BR465" s="770">
        <f t="shared" ref="BR465:BR470" si="471">+BL465+BN465+BP465</f>
        <v>483.52440332739991</v>
      </c>
      <c r="BS465" s="726">
        <f>+IF(BR457=0,0,BR465/BR457*100)</f>
        <v>4.2946694258649867</v>
      </c>
      <c r="BT465" s="770">
        <v>183.72029819540001</v>
      </c>
      <c r="BU465" s="726">
        <f>+IF(BT457=0,0,BT465/BT457*100)</f>
        <v>4.4393475820077413</v>
      </c>
      <c r="BV465" s="770">
        <v>189.7006928632</v>
      </c>
      <c r="BW465" s="726">
        <f>+IF(BV457=0,0,BV465/BV457*100)</f>
        <v>2.9291094013853352</v>
      </c>
      <c r="BX465" s="770">
        <v>195.72114920400003</v>
      </c>
      <c r="BY465" s="726">
        <f>+IF(BX457=0,0,BX465/BX457*100)</f>
        <v>3.9860682547554838</v>
      </c>
      <c r="BZ465" s="770">
        <f t="shared" ref="BZ465:BZ470" si="472">+BT465+BV465+BX465</f>
        <v>569.14214026260004</v>
      </c>
      <c r="CA465" s="726">
        <f>+IF(BZ457=0,0,BZ465/BZ457*100)</f>
        <v>3.6659771135641588</v>
      </c>
      <c r="CB465" s="770">
        <f t="shared" si="458"/>
        <v>1052.6665435899999</v>
      </c>
      <c r="CC465" s="726">
        <f>+IF(CB457=0,0,CB465/CB457*100)</f>
        <v>3.9302523192438223</v>
      </c>
      <c r="CE465" s="770">
        <f t="shared" si="459"/>
        <v>2465.4507031551002</v>
      </c>
      <c r="CF465" s="726">
        <f>+IF(CE457=0,0,CE465/CE457*100)</f>
        <v>3.4139756831495713</v>
      </c>
      <c r="CG465" s="770">
        <v>190.83096469589998</v>
      </c>
      <c r="CH465" s="726">
        <f>+IF(CG457=0,0,CG465/CG457*100)</f>
        <v>4.0815622048821893</v>
      </c>
      <c r="CI465" s="770">
        <v>230.43095561199996</v>
      </c>
      <c r="CJ465" s="726">
        <f>+IF(CI457=0,0,CI465/CI457*100)</f>
        <v>4.3383754527723832</v>
      </c>
      <c r="CK465" s="770">
        <v>170.76889672289997</v>
      </c>
      <c r="CL465" s="726">
        <f>+IF(CK457=0,0,CK465/CK457*100)</f>
        <v>3.023512221119844</v>
      </c>
      <c r="CM465" s="770">
        <f t="shared" ref="CM465:CM470" si="473">+CG465+CI465+CK465</f>
        <v>592.03081703079988</v>
      </c>
      <c r="CN465" s="726">
        <f>+IF(CM457=0,0,CM465/CM457*100)</f>
        <v>3.7865914576568112</v>
      </c>
      <c r="CO465" s="770">
        <v>181.17131902379998</v>
      </c>
      <c r="CP465" s="726">
        <f>+IF(CO457=0,0,CO465/CO457*100)</f>
        <v>3.8047908685145453</v>
      </c>
      <c r="CQ465" s="770">
        <v>214.10059971040002</v>
      </c>
      <c r="CR465" s="726">
        <f>+IF(CQ457=0,0,CQ465/CQ457*100)</f>
        <v>2.9329819279400855</v>
      </c>
      <c r="CS465" s="770">
        <v>184.52959590049997</v>
      </c>
      <c r="CT465" s="726">
        <f>+IF(CS457=0,0,CS465/CS457*100)</f>
        <v>3.3309084766987991</v>
      </c>
      <c r="CU465" s="770">
        <f t="shared" ref="CU465:CU470" si="474">+CO465+CQ465+CS465</f>
        <v>579.80151463469997</v>
      </c>
      <c r="CV465" s="726">
        <f>+IF(CU457=0,0,CU465/CU457*100)</f>
        <v>3.2940760819928325</v>
      </c>
      <c r="CW465" s="770">
        <f t="shared" si="460"/>
        <v>1171.8323316654999</v>
      </c>
      <c r="CX465" s="726">
        <f>+IF(CW457=0,0,CW465/CW457*100)</f>
        <v>3.5257640181693897</v>
      </c>
      <c r="CY465" s="770">
        <v>181.911871332</v>
      </c>
      <c r="CZ465" s="726">
        <f>+IF(CY457=0,0,CY465/CY457*100)</f>
        <v>3.8864579564351756</v>
      </c>
      <c r="DA465" s="770">
        <v>203.3100797532</v>
      </c>
      <c r="DB465" s="726">
        <f>+IF(DA457=0,0,DA465/DA457*100)</f>
        <v>3.0320133336754296</v>
      </c>
      <c r="DC465" s="770">
        <v>218.28642164440001</v>
      </c>
      <c r="DD465" s="726">
        <f>+IF(DC457=0,0,DC465/DC457*100)</f>
        <v>3.195914006686762</v>
      </c>
      <c r="DE465" s="770">
        <f t="shared" ref="DE465:DE470" si="475">+CY465+DA465+DC465</f>
        <v>603.50837272959996</v>
      </c>
      <c r="DF465" s="726">
        <f>+IF(DE457=0,0,DE465/DE457*100)</f>
        <v>3.313016610386609</v>
      </c>
      <c r="DG465" s="770">
        <v>226.30333292</v>
      </c>
      <c r="DH465" s="726">
        <f>+IF(DG457=0,0,DG465/DG457*100)</f>
        <v>2.8956197646482145</v>
      </c>
      <c r="DI465" s="770">
        <v>221.40333292000003</v>
      </c>
      <c r="DJ465" s="726">
        <f>+IF(DI457=0,0,DI465/DI457*100)</f>
        <v>2.9399838592592178</v>
      </c>
      <c r="DK465" s="770">
        <v>242.40333292000003</v>
      </c>
      <c r="DL465" s="726">
        <f>+IF(DK457=0,0,DK465/DK457*100)</f>
        <v>4.4742603802543774</v>
      </c>
      <c r="DM465" s="770">
        <f t="shared" ref="DM465:DM470" si="476">+DG465+DI465+DK465</f>
        <v>690.10999876000005</v>
      </c>
      <c r="DN465" s="726">
        <f>+IF(DM457=0,0,DM465/DM457*100)</f>
        <v>3.3236106060523221</v>
      </c>
      <c r="DO465" s="770">
        <f t="shared" si="461"/>
        <v>1293.6183714896001</v>
      </c>
      <c r="DP465" s="726">
        <f>+IF(DO457=0,0,DO465/DO457*100)</f>
        <v>3.3186597985880937</v>
      </c>
      <c r="DR465" s="770">
        <f t="shared" si="462"/>
        <v>2394.7623949896788</v>
      </c>
      <c r="DS465" s="726">
        <f>+IF(DR457=0,0,DR465/DR457*100)</f>
        <v>2.5974845805758404</v>
      </c>
      <c r="DT465" s="770">
        <v>264.45631367999999</v>
      </c>
      <c r="DU465" s="726">
        <f>+IF(DT457=0,0,DT465/DT457*100)</f>
        <v>3.5597092284227272</v>
      </c>
      <c r="DV465" s="770">
        <v>267.74256634666665</v>
      </c>
      <c r="DW465" s="726">
        <f>+IF(DV457=0,0,DV465/DV457*100)</f>
        <v>3.6131587554967641</v>
      </c>
      <c r="DX465" s="770">
        <v>206.67508296923515</v>
      </c>
      <c r="DY465" s="726">
        <f>+IF(DX457=0,0,DX465/DX457*100)</f>
        <v>2.7890592660056832</v>
      </c>
      <c r="DZ465" s="770">
        <f t="shared" ref="DZ465:DZ470" si="477">+DT465+DV465+DX465</f>
        <v>738.87396299590182</v>
      </c>
      <c r="EA465" s="726">
        <f>+IF(DZ457=0,0,DZ465/DZ457*100)</f>
        <v>3.3208460011209819</v>
      </c>
      <c r="EB465" s="770">
        <v>204.33118957030635</v>
      </c>
      <c r="EC465" s="726">
        <f>+IF(EB457=0,0,EB465/EB457*100)</f>
        <v>2.7893605259532359</v>
      </c>
      <c r="ED465" s="770">
        <v>196.83239790016572</v>
      </c>
      <c r="EE465" s="726">
        <f>+IF(ED457=0,0,ED465/ED457*100)</f>
        <v>2.6780613199556562</v>
      </c>
      <c r="EF465" s="770">
        <v>196.08386276577431</v>
      </c>
      <c r="EG465" s="726">
        <f>+IF(EF457=0,0,EF465/EF457*100)</f>
        <v>2.6640815876009567</v>
      </c>
      <c r="EH465" s="770">
        <f t="shared" ref="EH465:EH470" si="478">+EB465+ED465+EF465</f>
        <v>597.24745023624632</v>
      </c>
      <c r="EI465" s="726">
        <f>+IF(EH457=0,0,EH465/EH457*100)</f>
        <v>2.7103916522294318</v>
      </c>
      <c r="EJ465" s="770">
        <f t="shared" si="463"/>
        <v>1336.1214132321481</v>
      </c>
      <c r="EK465" s="726">
        <f>+IF(EJ457=0,0,EJ465/EJ457*100)</f>
        <v>3.0170944991519533</v>
      </c>
      <c r="EL465" s="770">
        <v>171.2547222155296</v>
      </c>
      <c r="EM465" s="726">
        <f>+IF(EL457=0,0,EL465/EL457*100)</f>
        <v>2.3267419654471597</v>
      </c>
      <c r="EN465" s="770">
        <v>173.27017742929786</v>
      </c>
      <c r="EO465" s="726">
        <f>+IF(EN457=0,0,EN465/EN457*100)</f>
        <v>2.3475449642881614</v>
      </c>
      <c r="EP465" s="770">
        <v>173.59663534098121</v>
      </c>
      <c r="EQ465" s="726">
        <f>+IF(EP457=0,0,EP465/EP457*100)</f>
        <v>2.3349875699046776</v>
      </c>
      <c r="ER465" s="770">
        <f t="shared" ref="ER465:ER470" si="479">+EL465+EN465+EP465</f>
        <v>518.12153498580869</v>
      </c>
      <c r="ES465" s="726">
        <f>+IF(ER457=0,0,ER465/ER457*100)</f>
        <v>2.3364303622791187</v>
      </c>
      <c r="ET465" s="770">
        <v>180.17314892390729</v>
      </c>
      <c r="EU465" s="726">
        <f>+IF(ET457=0,0,ET465/ET457*100)</f>
        <v>2.1003582977830915</v>
      </c>
      <c r="EV465" s="770">
        <v>180.17314892390729</v>
      </c>
      <c r="EW465" s="726">
        <f>+IF(EV457=0,0,EV465/EV457*100)</f>
        <v>2.1003582977830915</v>
      </c>
      <c r="EX465" s="770">
        <v>180.17314892390729</v>
      </c>
      <c r="EY465" s="726">
        <f>+IF(EX457=0,0,EX465/EX457*100)</f>
        <v>2.1003582977830915</v>
      </c>
      <c r="EZ465" s="770">
        <f t="shared" ref="EZ465:EZ470" si="480">+ET465+EV465+EX465</f>
        <v>540.51944677172185</v>
      </c>
      <c r="FA465" s="726">
        <f>+IF(EZ457=0,0,EZ465/EZ457*100)</f>
        <v>2.100358297783091</v>
      </c>
      <c r="FB465" s="770">
        <f t="shared" si="464"/>
        <v>1058.6409817575304</v>
      </c>
      <c r="FC465" s="726">
        <f>+IF(FB457=0,0,FB465/FB457*100)</f>
        <v>2.2096264391197882</v>
      </c>
      <c r="FD465" s="770">
        <v>1870.0592676412336</v>
      </c>
      <c r="FE465" s="726">
        <f>+IF(FD457=0,0,FD465/FD457*100)</f>
        <v>2.5060801083710547</v>
      </c>
      <c r="FF465" s="770">
        <v>2983.9057202656959</v>
      </c>
      <c r="FG465" s="726">
        <f>+IF(FF457=0,0,FF465/FF457*100)</f>
        <v>2.9135924648603075</v>
      </c>
      <c r="FH465" s="770">
        <v>3602.0460248031645</v>
      </c>
      <c r="FI465" s="726">
        <f>+IF(FH457=0,0,FH465/FH457*100)</f>
        <v>2.9330843364508485</v>
      </c>
      <c r="FJ465" s="770">
        <v>4105.2722491651048</v>
      </c>
      <c r="FK465" s="726">
        <f>+IF(FJ457=0,0,FJ465/FJ457*100)</f>
        <v>2.791089378065541</v>
      </c>
    </row>
    <row r="466" spans="2:167" s="648" customFormat="1" ht="13.5" customHeight="1">
      <c r="B466" s="769"/>
      <c r="C466" s="771" t="s">
        <v>4792</v>
      </c>
      <c r="D466" s="769"/>
      <c r="E466" s="772">
        <f t="shared" si="451"/>
        <v>234.00828017635899</v>
      </c>
      <c r="F466" s="737">
        <f>+IF(E457=0,0,E466/E457*100)</f>
        <v>1.1768517406367676</v>
      </c>
      <c r="G466" s="772">
        <v>26.829727189396575</v>
      </c>
      <c r="H466" s="737">
        <f>+IF(G457=0,0,G466/G457*100)</f>
        <v>1.0879378652050651</v>
      </c>
      <c r="I466" s="772">
        <v>20.338551667766342</v>
      </c>
      <c r="J466" s="737">
        <f>+IF(I457=0,0,I466/I457*100)</f>
        <v>0.92860593067793196</v>
      </c>
      <c r="K466" s="772">
        <v>26.260105852564088</v>
      </c>
      <c r="L466" s="737">
        <f>+IF(K457=0,0,K466/K457*100)</f>
        <v>1.578013720598771</v>
      </c>
      <c r="M466" s="772">
        <f t="shared" si="465"/>
        <v>73.428384709726998</v>
      </c>
      <c r="N466" s="737">
        <f>+IF(M457=0,0,M466/M457*100)</f>
        <v>1.1617575886358604</v>
      </c>
      <c r="O466" s="772">
        <v>7.0888376279890553</v>
      </c>
      <c r="P466" s="737">
        <f>+IF(O457=0,0,O466/O457*100)</f>
        <v>3.7344682365976287</v>
      </c>
      <c r="Q466" s="772">
        <v>5.0064001419359565</v>
      </c>
      <c r="R466" s="737">
        <f>+IF(Q457=0,0,Q466/Q457*100)</f>
        <v>264.98689949012658</v>
      </c>
      <c r="S466" s="772">
        <v>11.067101705569497</v>
      </c>
      <c r="T466" s="737">
        <f>+IF(S457=0,0,S466/S457*100)</f>
        <v>2.9595237319343548</v>
      </c>
      <c r="U466" s="772">
        <f t="shared" si="466"/>
        <v>23.162339475494509</v>
      </c>
      <c r="V466" s="737">
        <f>+IF(U457=0,0,U466/U457*100)</f>
        <v>4.0947464758125998</v>
      </c>
      <c r="W466" s="772">
        <f t="shared" si="453"/>
        <v>96.590724185221504</v>
      </c>
      <c r="X466" s="737">
        <f>+IF(W457=0,0,W466/W457*100)</f>
        <v>1.4026879058694679</v>
      </c>
      <c r="Y466" s="772">
        <v>10.733692052215934</v>
      </c>
      <c r="Z466" s="737">
        <f>+IF(Y457=0,0,Y466/Y457*100)</f>
        <v>1.4895407574288284</v>
      </c>
      <c r="AA466" s="772">
        <v>13.419842825462442</v>
      </c>
      <c r="AB466" s="737">
        <f>+IF(AA457=0,0,AA466/AA457*100)</f>
        <v>0.98186751335726341</v>
      </c>
      <c r="AC466" s="772">
        <v>11.162587998896173</v>
      </c>
      <c r="AD466" s="737">
        <f>+IF(AC457=0,0,AC466/AC457*100)</f>
        <v>0.91455263648127005</v>
      </c>
      <c r="AE466" s="772">
        <f t="shared" si="467"/>
        <v>35.316122876574546</v>
      </c>
      <c r="AF466" s="737">
        <f>+IF(AE457=0,0,AE466/AE457*100)</f>
        <v>1.0676222725182836</v>
      </c>
      <c r="AG466" s="772">
        <v>25.225072704349991</v>
      </c>
      <c r="AH466" s="737">
        <f>+IF(AG457=0,0,AG466/AG457*100)</f>
        <v>0.93212417975322459</v>
      </c>
      <c r="AI466" s="772">
        <v>26.63152222771296</v>
      </c>
      <c r="AJ466" s="737">
        <f>+IF(AI457=0,0,AI466/AI457*100)</f>
        <v>0.73105323375332409</v>
      </c>
      <c r="AK466" s="772">
        <v>50.244838182500004</v>
      </c>
      <c r="AL466" s="737">
        <f>+IF(AK457=0,0,AK466/AK457*100)</f>
        <v>1.5038267725075283</v>
      </c>
      <c r="AM466" s="772">
        <f t="shared" si="468"/>
        <v>102.10143311456295</v>
      </c>
      <c r="AN466" s="737">
        <f>+IF(AM457=0,0,AM466/AM457*100)</f>
        <v>1.0536542052112006</v>
      </c>
      <c r="AO466" s="772">
        <f t="shared" si="456"/>
        <v>137.4175559911375</v>
      </c>
      <c r="AP466" s="737">
        <f>+IF(AO457=0,0,AO466/AO457*100)</f>
        <v>1.0572089655839596</v>
      </c>
      <c r="AQ466" s="651"/>
      <c r="AR466" s="772">
        <v>706.19029484989994</v>
      </c>
      <c r="AS466" s="737">
        <f>+IF(AR457=0,0,AR466/AR457*100)</f>
        <v>1.4660221781540188</v>
      </c>
      <c r="AT466" s="772">
        <v>24.890228132699999</v>
      </c>
      <c r="AU466" s="737">
        <f>+IF(AT457=0,0,AT466/AT457*100)</f>
        <v>0.67800934290329173</v>
      </c>
      <c r="AV466" s="772">
        <v>3.4796836000000005E-2</v>
      </c>
      <c r="AW466" s="737">
        <f>+IF(AV457=0,0,AV466/AV457*100)</f>
        <v>1.0294697558148719E-3</v>
      </c>
      <c r="AX466" s="772">
        <v>25.438223228000002</v>
      </c>
      <c r="AY466" s="737">
        <f>+IF(AX457=0,0,AX466/AX457*100)</f>
        <v>0.67193960532234465</v>
      </c>
      <c r="AZ466" s="772">
        <f t="shared" si="469"/>
        <v>50.363248196699999</v>
      </c>
      <c r="BA466" s="737">
        <f>+IF(AZ457=0,0,AZ466/AZ457*100)</f>
        <v>0.46473687371922495</v>
      </c>
      <c r="BB466" s="772">
        <v>26.654212504</v>
      </c>
      <c r="BC466" s="737">
        <f>+IF(BB457=0,0,BB466/BB457*100)</f>
        <v>0.58028613692525477</v>
      </c>
      <c r="BD466" s="772">
        <v>22.425790956800004</v>
      </c>
      <c r="BE466" s="737">
        <f>+IF(BD457=0,0,BD466/BD457*100)</f>
        <v>0.68074726030781829</v>
      </c>
      <c r="BF466" s="772">
        <v>51.459619066000002</v>
      </c>
      <c r="BG466" s="737">
        <f>+IF(BF457=0,0,BF466/BF457*100)</f>
        <v>1.9329004657650095</v>
      </c>
      <c r="BH466" s="772">
        <f t="shared" si="470"/>
        <v>100.5396225268</v>
      </c>
      <c r="BI466" s="737">
        <f>+IF(BH457=0,0,BH466/BH457*100)</f>
        <v>0.95299316625638819</v>
      </c>
      <c r="BJ466" s="772">
        <f t="shared" si="457"/>
        <v>150.9028707235</v>
      </c>
      <c r="BK466" s="737">
        <f>+IF(BJ457=0,0,BJ466/BJ457*100)</f>
        <v>0.70558826597425117</v>
      </c>
      <c r="BL466" s="772">
        <v>75.040512079999999</v>
      </c>
      <c r="BM466" s="737">
        <f>+IF(BL457=0,0,BL466/BL457*100)</f>
        <v>2.3540553931598898</v>
      </c>
      <c r="BN466" s="772">
        <v>96.393806678399983</v>
      </c>
      <c r="BO466" s="737">
        <f>+IF(BN457=0,0,BN466/BN457*100)</f>
        <v>2.047726849753015</v>
      </c>
      <c r="BP466" s="772">
        <v>80.812687793599991</v>
      </c>
      <c r="BQ466" s="737">
        <f>+IF(BP457=0,0,BP466/BP457*100)</f>
        <v>2.402535551866229</v>
      </c>
      <c r="BR466" s="772">
        <f t="shared" si="471"/>
        <v>252.24700655199996</v>
      </c>
      <c r="BS466" s="737">
        <f>+IF(BR457=0,0,BR466/BR457*100)</f>
        <v>2.2404608730188795</v>
      </c>
      <c r="BT466" s="772">
        <v>86.60312334999999</v>
      </c>
      <c r="BU466" s="737">
        <f>+IF(BT457=0,0,BT466/BT457*100)</f>
        <v>2.0926450153550142</v>
      </c>
      <c r="BV466" s="772">
        <v>133.92135415840002</v>
      </c>
      <c r="BW466" s="737">
        <f>+IF(BV457=0,0,BV466/BV457*100)</f>
        <v>2.0678379798776212</v>
      </c>
      <c r="BX466" s="772">
        <v>82.515940065999999</v>
      </c>
      <c r="BY466" s="737">
        <f>+IF(BX457=0,0,BX466/BX457*100)</f>
        <v>1.6805244121347442</v>
      </c>
      <c r="BZ466" s="772">
        <f t="shared" si="472"/>
        <v>303.04041757440001</v>
      </c>
      <c r="CA466" s="737">
        <f>+IF(BZ457=0,0,BZ466/BZ457*100)</f>
        <v>1.9519539263075707</v>
      </c>
      <c r="CB466" s="772">
        <f t="shared" si="458"/>
        <v>555.28742412639997</v>
      </c>
      <c r="CC466" s="737">
        <f>+IF(CB457=0,0,CB466/CB457*100)</f>
        <v>2.0732298369404014</v>
      </c>
      <c r="CE466" s="772">
        <f t="shared" si="459"/>
        <v>1757.5852795404999</v>
      </c>
      <c r="CF466" s="737">
        <f>+IF(CE457=0,0,CE466/CE457*100)</f>
        <v>2.4337754544165509</v>
      </c>
      <c r="CG466" s="772">
        <v>108.4870799544</v>
      </c>
      <c r="CH466" s="737">
        <f>+IF(CG457=0,0,CG466/CG457*100)</f>
        <v>2.3203611948696747</v>
      </c>
      <c r="CI466" s="772">
        <v>112.41341136739999</v>
      </c>
      <c r="CJ466" s="737">
        <f>+IF(CI457=0,0,CI466/CI457*100)</f>
        <v>2.1164325910269977</v>
      </c>
      <c r="CK466" s="772">
        <v>153.86188040729999</v>
      </c>
      <c r="CL466" s="737">
        <f>+IF(CK457=0,0,CK466/CK457*100)</f>
        <v>2.7241686554362334</v>
      </c>
      <c r="CM466" s="772">
        <f t="shared" si="473"/>
        <v>374.76237172909998</v>
      </c>
      <c r="CN466" s="737">
        <f>+IF(CM457=0,0,CM466/CM457*100)</f>
        <v>2.3969562979131043</v>
      </c>
      <c r="CO466" s="772">
        <v>114.253014165</v>
      </c>
      <c r="CP466" s="737">
        <f>+IF(CO457=0,0,CO466/CO457*100)</f>
        <v>2.3994351166486152</v>
      </c>
      <c r="CQ466" s="772">
        <v>156.86105078280002</v>
      </c>
      <c r="CR466" s="737">
        <f>+IF(CQ457=0,0,CQ466/CQ457*100)</f>
        <v>2.1488525850275622</v>
      </c>
      <c r="CS466" s="772">
        <v>143.9435623935</v>
      </c>
      <c r="CT466" s="737">
        <f>+IF(CS457=0,0,CS466/CS457*100)</f>
        <v>2.5982977408201902</v>
      </c>
      <c r="CU466" s="772">
        <f t="shared" si="474"/>
        <v>415.05762734129996</v>
      </c>
      <c r="CV466" s="737">
        <f>+IF(CU457=0,0,CU466/CU457*100)</f>
        <v>2.3581025029489369</v>
      </c>
      <c r="CW466" s="772">
        <f t="shared" si="460"/>
        <v>789.81999907039994</v>
      </c>
      <c r="CX466" s="737">
        <f>+IF(CW457=0,0,CW466/CW457*100)</f>
        <v>2.3763800147032437</v>
      </c>
      <c r="CY466" s="772">
        <v>117.37254099600001</v>
      </c>
      <c r="CZ466" s="737">
        <f>+IF(CY457=0,0,CY466/CY457*100)</f>
        <v>2.5076068014736248</v>
      </c>
      <c r="DA466" s="772">
        <v>160.06758139200002</v>
      </c>
      <c r="DB466" s="737">
        <f>+IF(DA457=0,0,DA466/DA457*100)</f>
        <v>2.3871272966832935</v>
      </c>
      <c r="DC466" s="772">
        <v>168.58972299410001</v>
      </c>
      <c r="DD466" s="737">
        <f>+IF(DC457=0,0,DC466/DC457*100)</f>
        <v>2.4683086242442331</v>
      </c>
      <c r="DE466" s="772">
        <f t="shared" si="475"/>
        <v>446.02984538210001</v>
      </c>
      <c r="DF466" s="737">
        <f>+IF(DE457=0,0,DE466/DE457*100)</f>
        <v>2.4485232570934841</v>
      </c>
      <c r="DG466" s="772">
        <v>183.608586</v>
      </c>
      <c r="DH466" s="737">
        <f>+IF(DG457=0,0,DG466/DG457*100)</f>
        <v>2.3493275318603355</v>
      </c>
      <c r="DI466" s="772">
        <v>183.608586</v>
      </c>
      <c r="DJ466" s="737">
        <f>+IF(DI457=0,0,DI466/DI457*100)</f>
        <v>2.4381127065348061</v>
      </c>
      <c r="DK466" s="772">
        <v>154.518263088</v>
      </c>
      <c r="DL466" s="737">
        <f>+IF(DK457=0,0,DK466/DK457*100)</f>
        <v>2.8520851352672101</v>
      </c>
      <c r="DM466" s="772">
        <f t="shared" si="476"/>
        <v>521.73543508800003</v>
      </c>
      <c r="DN466" s="737">
        <f>+IF(DM457=0,0,DM466/DM457*100)</f>
        <v>2.5127087402407708</v>
      </c>
      <c r="DO466" s="772">
        <f t="shared" si="461"/>
        <v>967.76528047010004</v>
      </c>
      <c r="DP466" s="737">
        <f>+IF(DO457=0,0,DO466/DO457*100)</f>
        <v>2.4827134505419877</v>
      </c>
      <c r="DR466" s="772">
        <f t="shared" si="462"/>
        <v>2313.9146823547626</v>
      </c>
      <c r="DS466" s="737">
        <f>+IF(DR457=0,0,DR466/DR457*100)</f>
        <v>2.5097929217359551</v>
      </c>
      <c r="DT466" s="772">
        <v>207.36468480000002</v>
      </c>
      <c r="DU466" s="737">
        <f>+IF(DT457=0,0,DT466/DT457*100)</f>
        <v>2.791228433383985</v>
      </c>
      <c r="DV466" s="772">
        <v>207.36468480000002</v>
      </c>
      <c r="DW466" s="737">
        <f>+IF(DV457=0,0,DV466/DV457*100)</f>
        <v>2.7983653727134552</v>
      </c>
      <c r="DX466" s="772">
        <v>186.15214727688883</v>
      </c>
      <c r="DY466" s="737">
        <f>+IF(DX457=0,0,DX466/DX457*100)</f>
        <v>2.5121043320289655</v>
      </c>
      <c r="DZ466" s="772">
        <f t="shared" si="477"/>
        <v>600.8815168768889</v>
      </c>
      <c r="EA466" s="737">
        <f>+IF(DZ457=0,0,DZ466/DZ457*100)</f>
        <v>2.7006432523041743</v>
      </c>
      <c r="EB466" s="772">
        <v>186.67781521940336</v>
      </c>
      <c r="EC466" s="737">
        <f>+IF(EB457=0,0,EB466/EB457*100)</f>
        <v>2.5483712493389521</v>
      </c>
      <c r="ED466" s="772">
        <v>184.50732264461183</v>
      </c>
      <c r="EE466" s="737">
        <f>+IF(ED457=0,0,ED466/ED457*100)</f>
        <v>2.5103688686134595</v>
      </c>
      <c r="EF466" s="772">
        <v>185.48915435965876</v>
      </c>
      <c r="EG466" s="737">
        <f>+IF(EF457=0,0,EF466/EF457*100)</f>
        <v>2.5201372201623724</v>
      </c>
      <c r="EH466" s="772">
        <f t="shared" si="478"/>
        <v>556.674292223674</v>
      </c>
      <c r="EI466" s="737">
        <f>+IF(EH457=0,0,EH466/EH457*100)</f>
        <v>2.5262650414948653</v>
      </c>
      <c r="EJ466" s="772">
        <f t="shared" si="463"/>
        <v>1157.5558091005628</v>
      </c>
      <c r="EK466" s="737">
        <f>+IF(EJ457=0,0,EJ466/EJ457*100)</f>
        <v>2.613875677398406</v>
      </c>
      <c r="EL466" s="772">
        <v>186.20308620592357</v>
      </c>
      <c r="EM466" s="737">
        <f>+IF(EL457=0,0,EL466/EL457*100)</f>
        <v>2.5298370121779343</v>
      </c>
      <c r="EN466" s="772">
        <v>183.743605251562</v>
      </c>
      <c r="EO466" s="737">
        <f>+IF(EN457=0,0,EN466/EN457*100)</f>
        <v>2.4894438363720446</v>
      </c>
      <c r="EP466" s="772">
        <v>194.73659521053813</v>
      </c>
      <c r="EQ466" s="737">
        <f>+IF(EP457=0,0,EP466/EP457*100)</f>
        <v>2.6193337695112682</v>
      </c>
      <c r="ER466" s="772">
        <f t="shared" si="479"/>
        <v>564.6832866680237</v>
      </c>
      <c r="ES466" s="737">
        <f>+IF(ER457=0,0,ER466/ER457*100)</f>
        <v>2.5463971036812252</v>
      </c>
      <c r="ET466" s="772">
        <v>197.22519552872529</v>
      </c>
      <c r="EU466" s="737">
        <f>+IF(ET457=0,0,ET466/ET457*100)</f>
        <v>2.2991415670689017</v>
      </c>
      <c r="EV466" s="772">
        <v>197.22519552872529</v>
      </c>
      <c r="EW466" s="737">
        <f>+IF(EV457=0,0,EV466/EV457*100)</f>
        <v>2.2991415670689017</v>
      </c>
      <c r="EX466" s="772">
        <v>197.22519552872529</v>
      </c>
      <c r="EY466" s="737">
        <f>+IF(EX457=0,0,EX466/EX457*100)</f>
        <v>2.2991415670689017</v>
      </c>
      <c r="EZ466" s="772">
        <f t="shared" si="480"/>
        <v>591.67558658617588</v>
      </c>
      <c r="FA466" s="737">
        <f>+IF(EZ457=0,0,EZ466/EZ457*100)</f>
        <v>2.2991415670689013</v>
      </c>
      <c r="FB466" s="772">
        <f t="shared" si="464"/>
        <v>1156.3588732541996</v>
      </c>
      <c r="FC466" s="737">
        <f>+IF(FB457=0,0,FB466/FB457*100)</f>
        <v>2.413586082045772</v>
      </c>
      <c r="FD466" s="772">
        <v>2241.0828900207725</v>
      </c>
      <c r="FE466" s="737">
        <f>+IF(FD457=0,0,FD466/FD457*100)</f>
        <v>3.0032915796170663</v>
      </c>
      <c r="FF466" s="772">
        <v>2432.5237329607457</v>
      </c>
      <c r="FG466" s="737">
        <f>+IF(FF457=0,0,FF466/FF457*100)</f>
        <v>2.3752033352840698</v>
      </c>
      <c r="FH466" s="772">
        <v>2501.7289603890549</v>
      </c>
      <c r="FI466" s="737">
        <f>+IF(FH457=0,0,FH466/FH457*100)</f>
        <v>2.037115011089726</v>
      </c>
      <c r="FJ466" s="772">
        <v>3075.1080213202472</v>
      </c>
      <c r="FK466" s="737">
        <f>+IF(FJ457=0,0,FJ466/FJ457*100)</f>
        <v>2.0907021054344455</v>
      </c>
    </row>
    <row r="467" spans="2:167" s="648" customFormat="1" ht="13.5" customHeight="1">
      <c r="B467" s="769"/>
      <c r="C467" s="771" t="s">
        <v>4793</v>
      </c>
      <c r="D467" s="769"/>
      <c r="E467" s="772">
        <f t="shared" si="451"/>
        <v>194.61202383228616</v>
      </c>
      <c r="F467" s="737">
        <f>+IF(E457=0,0,E467/E457*100)</f>
        <v>0.97872391021062732</v>
      </c>
      <c r="G467" s="772">
        <v>16.112692526800853</v>
      </c>
      <c r="H467" s="737">
        <f>+IF(G457=0,0,G467/G457*100)</f>
        <v>0.65336513437383126</v>
      </c>
      <c r="I467" s="772">
        <v>8.2505688707570766</v>
      </c>
      <c r="J467" s="737">
        <f>+IF(I457=0,0,I467/I457*100)</f>
        <v>0.37669974293175257</v>
      </c>
      <c r="K467" s="772">
        <v>18.191162961680512</v>
      </c>
      <c r="L467" s="737">
        <f>+IF(K457=0,0,K467/K457*100)</f>
        <v>1.0931374347212359</v>
      </c>
      <c r="M467" s="772">
        <f t="shared" si="465"/>
        <v>42.554424359238439</v>
      </c>
      <c r="N467" s="737">
        <f>+IF(M457=0,0,M467/M457*100)</f>
        <v>0.6732808521501763</v>
      </c>
      <c r="O467" s="772">
        <v>15.64915196319213</v>
      </c>
      <c r="P467" s="737">
        <f>+IF(O457=0,0,O467/O457*100)</f>
        <v>8.2441246369482588</v>
      </c>
      <c r="Q467" s="772">
        <v>18.463162385202295</v>
      </c>
      <c r="R467" s="737">
        <f>+IF(Q457=0,0,Q467/Q457*100)</f>
        <v>977.24832544958667</v>
      </c>
      <c r="S467" s="772">
        <v>18.083150672251264</v>
      </c>
      <c r="T467" s="737">
        <f>+IF(S457=0,0,S467/S457*100)</f>
        <v>4.8357298041039698</v>
      </c>
      <c r="U467" s="772">
        <f t="shared" si="466"/>
        <v>52.195465020645692</v>
      </c>
      <c r="V467" s="737">
        <f>+IF(U457=0,0,U467/U457*100)</f>
        <v>9.2273579131680403</v>
      </c>
      <c r="W467" s="772">
        <f t="shared" si="453"/>
        <v>94.749889379884138</v>
      </c>
      <c r="X467" s="737">
        <f>+IF(W457=0,0,W467/W457*100)</f>
        <v>1.3759553522010757</v>
      </c>
      <c r="Y467" s="772">
        <v>18.29035896146004</v>
      </c>
      <c r="Z467" s="737">
        <f>+IF(Y457=0,0,Y467/Y457*100)</f>
        <v>2.538197947972046</v>
      </c>
      <c r="AA467" s="772">
        <v>17.825477276867758</v>
      </c>
      <c r="AB467" s="737">
        <f>+IF(AA457=0,0,AA467/AA457*100)</f>
        <v>1.3042073052477372</v>
      </c>
      <c r="AC467" s="772">
        <v>17.563260009220574</v>
      </c>
      <c r="AD467" s="737">
        <f>+IF(AC457=0,0,AC467/AC457*100)</f>
        <v>1.4389607274072191</v>
      </c>
      <c r="AE467" s="772">
        <f t="shared" si="467"/>
        <v>53.679096247548372</v>
      </c>
      <c r="AF467" s="737">
        <f>+IF(AE457=0,0,AE467/AE457*100)</f>
        <v>1.6227432134275632</v>
      </c>
      <c r="AG467" s="772">
        <v>17.894393197120991</v>
      </c>
      <c r="AH467" s="737">
        <f>+IF(AG457=0,0,AG467/AG457*100)</f>
        <v>0.66123879112434447</v>
      </c>
      <c r="AI467" s="772">
        <v>18.004662473232656</v>
      </c>
      <c r="AJ467" s="737">
        <f>+IF(AI457=0,0,AI467/AI457*100)</f>
        <v>0.49424011932735107</v>
      </c>
      <c r="AK467" s="772">
        <v>10.283982534500002</v>
      </c>
      <c r="AL467" s="737">
        <f>+IF(AK457=0,0,AK467/AK457*100)</f>
        <v>0.30779934462536318</v>
      </c>
      <c r="AM467" s="772">
        <f t="shared" si="468"/>
        <v>46.183038204853645</v>
      </c>
      <c r="AN467" s="737">
        <f>+IF(AM457=0,0,AM467/AM457*100)</f>
        <v>0.47659421547368036</v>
      </c>
      <c r="AO467" s="772">
        <f t="shared" si="456"/>
        <v>99.862134452402017</v>
      </c>
      <c r="AP467" s="737">
        <f>+IF(AO457=0,0,AO467/AO457*100)</f>
        <v>0.76827988319221097</v>
      </c>
      <c r="AQ467" s="651"/>
      <c r="AR467" s="772">
        <v>231.45921493879999</v>
      </c>
      <c r="AS467" s="737">
        <f>+IF(AR457=0,0,AR467/AR457*100)</f>
        <v>0.48049986655582949</v>
      </c>
      <c r="AT467" s="772">
        <v>31.308338677799998</v>
      </c>
      <c r="AU467" s="737">
        <f>+IF(AT457=0,0,AT467/AT457*100)</f>
        <v>0.85283855259008534</v>
      </c>
      <c r="AV467" s="772">
        <v>-20.4885993808</v>
      </c>
      <c r="AW467" s="737">
        <f>+IF(AV457=0,0,AV467/AV457*100)</f>
        <v>-0.6061583703053034</v>
      </c>
      <c r="AX467" s="772">
        <v>23.832887370600002</v>
      </c>
      <c r="AY467" s="737">
        <f>+IF(AX457=0,0,AX467/AX457*100)</f>
        <v>0.62953535669369654</v>
      </c>
      <c r="AZ467" s="772">
        <f t="shared" si="469"/>
        <v>34.652626667600003</v>
      </c>
      <c r="BA467" s="737">
        <f>+IF(AZ457=0,0,AZ467/AZ457*100)</f>
        <v>0.31976399379091464</v>
      </c>
      <c r="BB467" s="772">
        <v>18.900240644</v>
      </c>
      <c r="BC467" s="737">
        <f>+IF(BB457=0,0,BB467/BB457*100)</f>
        <v>0.4114752078538636</v>
      </c>
      <c r="BD467" s="772">
        <v>20.18927308</v>
      </c>
      <c r="BE467" s="737">
        <f>+IF(BD457=0,0,BD467/BD457*100)</f>
        <v>0.61285652592106055</v>
      </c>
      <c r="BF467" s="772">
        <v>20.354992538999998</v>
      </c>
      <c r="BG467" s="737">
        <f>+IF(BF457=0,0,BF467/BF457*100)</f>
        <v>0.76456404601081784</v>
      </c>
      <c r="BH467" s="772">
        <f t="shared" si="470"/>
        <v>59.444506262999994</v>
      </c>
      <c r="BI467" s="737">
        <f>+IF(BH457=0,0,BH467/BH457*100)</f>
        <v>0.56346151712498516</v>
      </c>
      <c r="BJ467" s="772">
        <f t="shared" si="457"/>
        <v>94.097132930599997</v>
      </c>
      <c r="BK467" s="737">
        <f>+IF(BJ457=0,0,BJ467/BJ457*100)</f>
        <v>0.4399772684199254</v>
      </c>
      <c r="BL467" s="772">
        <v>21.6459662874</v>
      </c>
      <c r="BM467" s="737">
        <f>+IF(BL457=0,0,BL467/BL457*100)</f>
        <v>0.67904392263058666</v>
      </c>
      <c r="BN467" s="772">
        <v>20.840669482199999</v>
      </c>
      <c r="BO467" s="737">
        <f>+IF(BN457=0,0,BN467/BN457*100)</f>
        <v>0.44272552289494832</v>
      </c>
      <c r="BP467" s="772">
        <v>35.111602408799996</v>
      </c>
      <c r="BQ467" s="737">
        <f>+IF(BP457=0,0,BP467/BP457*100)</f>
        <v>1.0438567924579609</v>
      </c>
      <c r="BR467" s="772">
        <f t="shared" si="471"/>
        <v>77.598238178399995</v>
      </c>
      <c r="BS467" s="737">
        <f>+IF(BR457=0,0,BR467/BR457*100)</f>
        <v>0.68922846233287272</v>
      </c>
      <c r="BT467" s="772">
        <v>27.074394953999999</v>
      </c>
      <c r="BU467" s="737">
        <f>+IF(BT457=0,0,BT467/BT457*100)</f>
        <v>0.6542154076275708</v>
      </c>
      <c r="BV467" s="772">
        <v>19.6943049588</v>
      </c>
      <c r="BW467" s="737">
        <f>+IF(BV457=0,0,BV467/BV457*100)</f>
        <v>0.30409363791924005</v>
      </c>
      <c r="BX467" s="772">
        <v>12.995143917</v>
      </c>
      <c r="BY467" s="737">
        <f>+IF(BX457=0,0,BX467/BX457*100)</f>
        <v>0.26465985328719849</v>
      </c>
      <c r="BZ467" s="772">
        <f t="shared" si="472"/>
        <v>59.763843829800003</v>
      </c>
      <c r="CA467" s="737">
        <f>+IF(BZ457=0,0,BZ467/BZ457*100)</f>
        <v>0.38495284077468017</v>
      </c>
      <c r="CB467" s="772">
        <f t="shared" si="458"/>
        <v>137.36208200819999</v>
      </c>
      <c r="CC467" s="737">
        <f>+IF(CB457=0,0,CB467/CB457*100)</f>
        <v>0.51285722404336209</v>
      </c>
      <c r="CE467" s="772">
        <f t="shared" si="459"/>
        <v>352.35699407948886</v>
      </c>
      <c r="CF467" s="737">
        <f>+IF(CE457=0,0,CE467/CE457*100)</f>
        <v>0.4879181757865293</v>
      </c>
      <c r="CG467" s="772">
        <v>25.828370596199996</v>
      </c>
      <c r="CH467" s="737">
        <f>+IF(CG457=0,0,CG467/CG457*100)</f>
        <v>0.55242660124436982</v>
      </c>
      <c r="CI467" s="772">
        <v>-30.311039644599997</v>
      </c>
      <c r="CJ467" s="737">
        <f>+IF(CI457=0,0,CI467/CI457*100)</f>
        <v>-0.57067276396476974</v>
      </c>
      <c r="CK467" s="772">
        <v>29.266965752400001</v>
      </c>
      <c r="CL467" s="737">
        <f>+IF(CK457=0,0,CK467/CK457*100)</f>
        <v>0.51818001009320236</v>
      </c>
      <c r="CM467" s="772">
        <f t="shared" si="473"/>
        <v>24.784296703999999</v>
      </c>
      <c r="CN467" s="737">
        <f>+IF(CM457=0,0,CM467/CM457*100)</f>
        <v>0.15851878565050426</v>
      </c>
      <c r="CO467" s="772">
        <v>35.094048613799998</v>
      </c>
      <c r="CP467" s="737">
        <f>+IF(CO457=0,0,CO467/CO457*100)</f>
        <v>0.73701243896916635</v>
      </c>
      <c r="CQ467" s="772">
        <v>34.015945391200006</v>
      </c>
      <c r="CR467" s="737">
        <f>+IF(CQ457=0,0,CQ467/CQ457*100)</f>
        <v>0.46598726593543571</v>
      </c>
      <c r="CS467" s="772">
        <v>22.924498261999993</v>
      </c>
      <c r="CT467" s="737">
        <f>+IF(CS457=0,0,CS467/CS457*100)</f>
        <v>0.41380573784021263</v>
      </c>
      <c r="CU467" s="772">
        <f t="shared" si="474"/>
        <v>92.03449226699999</v>
      </c>
      <c r="CV467" s="737">
        <f>+IF(CU457=0,0,CU467/CU457*100)</f>
        <v>0.5228834558772899</v>
      </c>
      <c r="CW467" s="772">
        <f t="shared" si="460"/>
        <v>116.81878897099999</v>
      </c>
      <c r="CX467" s="737">
        <f>+IF(CW457=0,0,CW467/CW457*100)</f>
        <v>0.3514798761480537</v>
      </c>
      <c r="CY467" s="772">
        <v>27.283829898</v>
      </c>
      <c r="CZ467" s="737">
        <f>+IF(CY457=0,0,CY467/CY457*100)</f>
        <v>0.58290565103132463</v>
      </c>
      <c r="DA467" s="772">
        <v>33.057153829200004</v>
      </c>
      <c r="DB467" s="737">
        <f>+IF(DA457=0,0,DA467/DA457*100)</f>
        <v>0.49298948338008625</v>
      </c>
      <c r="DC467" s="772">
        <v>43.796621452399997</v>
      </c>
      <c r="DD467" s="737">
        <f>+IF(DC457=0,0,DC467/DC457*100)</f>
        <v>0.64122282499688377</v>
      </c>
      <c r="DE467" s="772">
        <f t="shared" si="475"/>
        <v>104.1376051796</v>
      </c>
      <c r="DF467" s="737">
        <f>+IF(DE457=0,0,DE467/DE457*100)</f>
        <v>0.57167328792052718</v>
      </c>
      <c r="DG467" s="772">
        <v>44.452960035555556</v>
      </c>
      <c r="DH467" s="737">
        <f>+IF(DG457=0,0,DG467/DG457*100)</f>
        <v>0.56878910272865923</v>
      </c>
      <c r="DI467" s="772">
        <v>44.452960035555556</v>
      </c>
      <c r="DJ467" s="737">
        <f>+IF(DI457=0,0,DI467/DI457*100)</f>
        <v>0.59028463247231766</v>
      </c>
      <c r="DK467" s="772">
        <v>42.494679857777783</v>
      </c>
      <c r="DL467" s="737">
        <f>+IF(DK457=0,0,DK467/DK457*100)</f>
        <v>0.78436323531078633</v>
      </c>
      <c r="DM467" s="772">
        <f t="shared" si="476"/>
        <v>131.40059992888888</v>
      </c>
      <c r="DN467" s="737">
        <f>+IF(DM457=0,0,DM467/DM457*100)</f>
        <v>0.6328330676993611</v>
      </c>
      <c r="DO467" s="772">
        <f t="shared" si="461"/>
        <v>235.53820510848888</v>
      </c>
      <c r="DP467" s="737">
        <f>+IF(DO457=0,0,DO467/DO457*100)</f>
        <v>0.60425175581345936</v>
      </c>
      <c r="DR467" s="772">
        <f t="shared" si="462"/>
        <v>471.83210650840181</v>
      </c>
      <c r="DS467" s="737">
        <f>+IF(DR457=0,0,DR467/DR457*100)</f>
        <v>0.5117737875959395</v>
      </c>
      <c r="DT467" s="772">
        <v>44.089596714975848</v>
      </c>
      <c r="DU467" s="737">
        <f>+IF(DT457=0,0,DT467/DT457*100)</f>
        <v>0.5934671860156282</v>
      </c>
      <c r="DV467" s="772">
        <v>44.26595510183575</v>
      </c>
      <c r="DW467" s="737">
        <f>+IF(DV457=0,0,DV467/DV457*100)</f>
        <v>0.59736457085997352</v>
      </c>
      <c r="DX467" s="772">
        <v>38.053419316816672</v>
      </c>
      <c r="DY467" s="737">
        <f>+IF(DX457=0,0,DX467/DX457*100)</f>
        <v>0.51352703104788777</v>
      </c>
      <c r="DZ467" s="772">
        <f t="shared" si="477"/>
        <v>126.40897113362827</v>
      </c>
      <c r="EA467" s="737">
        <f>+IF(DZ457=0,0,DZ467/DZ457*100)</f>
        <v>0.56814118147137282</v>
      </c>
      <c r="EB467" s="772">
        <v>38.069385524863122</v>
      </c>
      <c r="EC467" s="737">
        <f>+IF(EB457=0,0,EB467/EB457*100)</f>
        <v>0.51969178789423665</v>
      </c>
      <c r="ED467" s="772">
        <v>37.396359688053458</v>
      </c>
      <c r="EE467" s="737">
        <f>+IF(ED457=0,0,ED467/ED457*100)</f>
        <v>0.50880721596716683</v>
      </c>
      <c r="EF467" s="772">
        <v>37.554085397266221</v>
      </c>
      <c r="EG467" s="737">
        <f>+IF(EF457=0,0,EF467/EF457*100)</f>
        <v>0.51022631865203005</v>
      </c>
      <c r="EH467" s="772">
        <f t="shared" si="478"/>
        <v>113.01983061018279</v>
      </c>
      <c r="EI467" s="737">
        <f>+IF(EH457=0,0,EH467/EH457*100)</f>
        <v>0.51289964536651134</v>
      </c>
      <c r="EJ467" s="772">
        <f t="shared" si="463"/>
        <v>239.42880174381105</v>
      </c>
      <c r="EK467" s="737">
        <f>+IF(EJ457=0,0,EJ467/EJ457*100)</f>
        <v>0.54065395070072442</v>
      </c>
      <c r="EL467" s="772">
        <v>37.376486811968697</v>
      </c>
      <c r="EM467" s="737">
        <f>+IF(EL457=0,0,EL467/EL457*100)</f>
        <v>0.50781338617303107</v>
      </c>
      <c r="EN467" s="772">
        <v>37.164860231856025</v>
      </c>
      <c r="EO467" s="737">
        <f>+IF(EN457=0,0,EN467/EN457*100)</f>
        <v>0.50352681448235592</v>
      </c>
      <c r="EP467" s="772">
        <v>38.958041692311191</v>
      </c>
      <c r="EQ467" s="737">
        <f>+IF(EP457=0,0,EP467/EP457*100)</f>
        <v>0.52401098051639616</v>
      </c>
      <c r="ER467" s="772">
        <f t="shared" si="479"/>
        <v>113.4993887361359</v>
      </c>
      <c r="ES467" s="737">
        <f>+IF(ER457=0,0,ER467/ER457*100)</f>
        <v>0.51181701596420204</v>
      </c>
      <c r="ET467" s="772">
        <v>39.63463867615161</v>
      </c>
      <c r="EU467" s="737">
        <f>+IF(ET457=0,0,ET467/ET457*100)</f>
        <v>0.46203855968708984</v>
      </c>
      <c r="EV467" s="772">
        <v>39.63463867615161</v>
      </c>
      <c r="EW467" s="737">
        <f>+IF(EV457=0,0,EV467/EV457*100)</f>
        <v>0.46203855968708984</v>
      </c>
      <c r="EX467" s="772">
        <v>39.63463867615161</v>
      </c>
      <c r="EY467" s="737">
        <f>+IF(EX457=0,0,EX467/EX457*100)</f>
        <v>0.46203855968708984</v>
      </c>
      <c r="EZ467" s="772">
        <f t="shared" si="480"/>
        <v>118.90391602845483</v>
      </c>
      <c r="FA467" s="737">
        <f>+IF(EZ457=0,0,EZ467/EZ457*100)</f>
        <v>0.46203855968708984</v>
      </c>
      <c r="FB467" s="772">
        <f t="shared" si="464"/>
        <v>232.40330476459073</v>
      </c>
      <c r="FC467" s="737">
        <f>+IF(FB457=0,0,FB467/FB457*100)</f>
        <v>0.48507897917773074</v>
      </c>
      <c r="FD467" s="772">
        <v>443.35259537081328</v>
      </c>
      <c r="FE467" s="737">
        <f>+IF(FD457=0,0,FD467/FD457*100)</f>
        <v>0.59414005720519958</v>
      </c>
      <c r="FF467" s="772">
        <v>477.71332876683937</v>
      </c>
      <c r="FG467" s="737">
        <f>+IF(FF457=0,0,FF467/FF457*100)</f>
        <v>0.46645641167726387</v>
      </c>
      <c r="FH467" s="772">
        <v>493.742162789254</v>
      </c>
      <c r="FI467" s="737">
        <f>+IF(FH457=0,0,FH467/FH457*100)</f>
        <v>0.40204578007902125</v>
      </c>
      <c r="FJ467" s="772">
        <v>602.67126311198024</v>
      </c>
      <c r="FK467" s="737">
        <f>+IF(FJ457=0,0,FJ467/FJ457*100)</f>
        <v>0.40974368052673826</v>
      </c>
    </row>
    <row r="468" spans="2:167" s="648" customFormat="1" ht="13.5" customHeight="1">
      <c r="B468" s="769"/>
      <c r="C468" s="771" t="s">
        <v>4794</v>
      </c>
      <c r="D468" s="769"/>
      <c r="E468" s="772">
        <f t="shared" si="451"/>
        <v>0</v>
      </c>
      <c r="F468" s="737">
        <f>+IF(E457=0,0,E468/E457*100)</f>
        <v>0</v>
      </c>
      <c r="G468" s="772">
        <v>0</v>
      </c>
      <c r="H468" s="737">
        <f>+IF(G457=0,0,G468/G457*100)</f>
        <v>0</v>
      </c>
      <c r="I468" s="772">
        <v>0</v>
      </c>
      <c r="J468" s="737">
        <f>+IF(I457=0,0,I468/I457*100)</f>
        <v>0</v>
      </c>
      <c r="K468" s="772">
        <v>0</v>
      </c>
      <c r="L468" s="737">
        <f>+IF(K457=0,0,K468/K457*100)</f>
        <v>0</v>
      </c>
      <c r="M468" s="772">
        <f t="shared" si="465"/>
        <v>0</v>
      </c>
      <c r="N468" s="737">
        <f>+IF(M457=0,0,M468/M457*100)</f>
        <v>0</v>
      </c>
      <c r="O468" s="772">
        <v>0</v>
      </c>
      <c r="P468" s="737">
        <f>+IF(O457=0,0,O468/O457*100)</f>
        <v>0</v>
      </c>
      <c r="Q468" s="772">
        <v>0</v>
      </c>
      <c r="R468" s="737">
        <f>+IF(Q457=0,0,Q468/Q457*100)</f>
        <v>0</v>
      </c>
      <c r="S468" s="772">
        <v>0</v>
      </c>
      <c r="T468" s="737">
        <f>+IF(S457=0,0,S468/S457*100)</f>
        <v>0</v>
      </c>
      <c r="U468" s="772">
        <f t="shared" si="466"/>
        <v>0</v>
      </c>
      <c r="V468" s="737">
        <f>+IF(U457=0,0,U468/U457*100)</f>
        <v>0</v>
      </c>
      <c r="W468" s="772">
        <f t="shared" si="453"/>
        <v>0</v>
      </c>
      <c r="X468" s="737">
        <f>+IF(W457=0,0,W468/W457*100)</f>
        <v>0</v>
      </c>
      <c r="Y468" s="772">
        <v>0</v>
      </c>
      <c r="Z468" s="737">
        <f>+IF(Y457=0,0,Y468/Y457*100)</f>
        <v>0</v>
      </c>
      <c r="AA468" s="772">
        <v>0</v>
      </c>
      <c r="AB468" s="737">
        <f>+IF(AA457=0,0,AA468/AA457*100)</f>
        <v>0</v>
      </c>
      <c r="AC468" s="772">
        <v>0</v>
      </c>
      <c r="AD468" s="737">
        <f>+IF(AC457=0,0,AC468/AC457*100)</f>
        <v>0</v>
      </c>
      <c r="AE468" s="772">
        <f t="shared" si="467"/>
        <v>0</v>
      </c>
      <c r="AF468" s="737">
        <f>+IF(AE457=0,0,AE468/AE457*100)</f>
        <v>0</v>
      </c>
      <c r="AG468" s="772">
        <v>0</v>
      </c>
      <c r="AH468" s="737">
        <f>+IF(AG457=0,0,AG468/AG457*100)</f>
        <v>0</v>
      </c>
      <c r="AI468" s="772">
        <v>0</v>
      </c>
      <c r="AJ468" s="737">
        <f>+IF(AI457=0,0,AI468/AI457*100)</f>
        <v>0</v>
      </c>
      <c r="AK468" s="772">
        <v>0</v>
      </c>
      <c r="AL468" s="737">
        <f>+IF(AK457=0,0,AK468/AK457*100)</f>
        <v>0</v>
      </c>
      <c r="AM468" s="772">
        <f t="shared" si="468"/>
        <v>0</v>
      </c>
      <c r="AN468" s="737">
        <f>+IF(AM457=0,0,AM468/AM457*100)</f>
        <v>0</v>
      </c>
      <c r="AO468" s="772">
        <f t="shared" si="456"/>
        <v>0</v>
      </c>
      <c r="AP468" s="737">
        <f>+IF(AO457=0,0,AO468/AO457*100)</f>
        <v>0</v>
      </c>
      <c r="AQ468" s="651"/>
      <c r="AR468" s="772">
        <v>0</v>
      </c>
      <c r="AS468" s="737">
        <f>+IF(AR457=0,0,AR468/AR457*100)</f>
        <v>0</v>
      </c>
      <c r="AT468" s="772">
        <v>0</v>
      </c>
      <c r="AU468" s="737">
        <f>+IF(AT457=0,0,AT468/AT457*100)</f>
        <v>0</v>
      </c>
      <c r="AV468" s="772">
        <v>0</v>
      </c>
      <c r="AW468" s="737">
        <f>+IF(AV457=0,0,AV468/AV457*100)</f>
        <v>0</v>
      </c>
      <c r="AX468" s="772">
        <v>0</v>
      </c>
      <c r="AY468" s="737">
        <f>+IF(AX457=0,0,AX468/AX457*100)</f>
        <v>0</v>
      </c>
      <c r="AZ468" s="772">
        <f t="shared" si="469"/>
        <v>0</v>
      </c>
      <c r="BA468" s="737">
        <f>+IF(AZ457=0,0,AZ468/AZ457*100)</f>
        <v>0</v>
      </c>
      <c r="BB468" s="772">
        <v>0</v>
      </c>
      <c r="BC468" s="737">
        <f>+IF(BB457=0,0,BB468/BB457*100)</f>
        <v>0</v>
      </c>
      <c r="BD468" s="772">
        <v>0</v>
      </c>
      <c r="BE468" s="737">
        <f>+IF(BD457=0,0,BD468/BD457*100)</f>
        <v>0</v>
      </c>
      <c r="BF468" s="772">
        <v>0</v>
      </c>
      <c r="BG468" s="737">
        <f>+IF(BF457=0,0,BF468/BF457*100)</f>
        <v>0</v>
      </c>
      <c r="BH468" s="772">
        <f t="shared" si="470"/>
        <v>0</v>
      </c>
      <c r="BI468" s="737">
        <f>+IF(BH457=0,0,BH468/BH457*100)</f>
        <v>0</v>
      </c>
      <c r="BJ468" s="772">
        <f t="shared" si="457"/>
        <v>0</v>
      </c>
      <c r="BK468" s="737">
        <f>+IF(BJ457=0,0,BJ468/BJ457*100)</f>
        <v>0</v>
      </c>
      <c r="BL468" s="772">
        <v>0</v>
      </c>
      <c r="BM468" s="737">
        <f>+IF(BL457=0,0,BL468/BL457*100)</f>
        <v>0</v>
      </c>
      <c r="BN468" s="772">
        <v>0</v>
      </c>
      <c r="BO468" s="737">
        <f>+IF(BN457=0,0,BN468/BN457*100)</f>
        <v>0</v>
      </c>
      <c r="BP468" s="772">
        <v>0</v>
      </c>
      <c r="BQ468" s="737">
        <f>+IF(BP457=0,0,BP468/BP457*100)</f>
        <v>0</v>
      </c>
      <c r="BR468" s="772">
        <f t="shared" si="471"/>
        <v>0</v>
      </c>
      <c r="BS468" s="737">
        <f>+IF(BR457=0,0,BR468/BR457*100)</f>
        <v>0</v>
      </c>
      <c r="BT468" s="772">
        <v>0</v>
      </c>
      <c r="BU468" s="737">
        <f>+IF(BT457=0,0,BT468/BT457*100)</f>
        <v>0</v>
      </c>
      <c r="BV468" s="772">
        <v>0</v>
      </c>
      <c r="BW468" s="737">
        <f>+IF(BV457=0,0,BV468/BV457*100)</f>
        <v>0</v>
      </c>
      <c r="BX468" s="772">
        <v>0</v>
      </c>
      <c r="BY468" s="737">
        <f>+IF(BX457=0,0,BX468/BX457*100)</f>
        <v>0</v>
      </c>
      <c r="BZ468" s="772">
        <f t="shared" si="472"/>
        <v>0</v>
      </c>
      <c r="CA468" s="737">
        <f>+IF(BZ457=0,0,BZ468/BZ457*100)</f>
        <v>0</v>
      </c>
      <c r="CB468" s="772">
        <f t="shared" si="458"/>
        <v>0</v>
      </c>
      <c r="CC468" s="737">
        <f>+IF(CB457=0,0,CB468/CB457*100)</f>
        <v>0</v>
      </c>
      <c r="CE468" s="772">
        <f t="shared" si="459"/>
        <v>0</v>
      </c>
      <c r="CF468" s="737">
        <f>+IF(CE457=0,0,CE468/CE457*100)</f>
        <v>0</v>
      </c>
      <c r="CG468" s="772">
        <v>0</v>
      </c>
      <c r="CH468" s="737">
        <f>+IF(CG457=0,0,CG468/CG457*100)</f>
        <v>0</v>
      </c>
      <c r="CI468" s="772">
        <v>0</v>
      </c>
      <c r="CJ468" s="737">
        <f>+IF(CI457=0,0,CI468/CI457*100)</f>
        <v>0</v>
      </c>
      <c r="CK468" s="772">
        <v>0</v>
      </c>
      <c r="CL468" s="737">
        <f>+IF(CK457=0,0,CK468/CK457*100)</f>
        <v>0</v>
      </c>
      <c r="CM468" s="772">
        <f t="shared" si="473"/>
        <v>0</v>
      </c>
      <c r="CN468" s="737">
        <f>+IF(CM457=0,0,CM468/CM457*100)</f>
        <v>0</v>
      </c>
      <c r="CO468" s="772">
        <v>0</v>
      </c>
      <c r="CP468" s="737">
        <f>+IF(CO457=0,0,CO468/CO457*100)</f>
        <v>0</v>
      </c>
      <c r="CQ468" s="772">
        <v>0</v>
      </c>
      <c r="CR468" s="737">
        <f>+IF(CQ457=0,0,CQ468/CQ457*100)</f>
        <v>0</v>
      </c>
      <c r="CS468" s="772">
        <v>0</v>
      </c>
      <c r="CT468" s="737">
        <f>+IF(CS457=0,0,CS468/CS457*100)</f>
        <v>0</v>
      </c>
      <c r="CU468" s="772">
        <f t="shared" si="474"/>
        <v>0</v>
      </c>
      <c r="CV468" s="737">
        <f>+IF(CU457=0,0,CU468/CU457*100)</f>
        <v>0</v>
      </c>
      <c r="CW468" s="772">
        <f t="shared" si="460"/>
        <v>0</v>
      </c>
      <c r="CX468" s="737">
        <f>+IF(CW457=0,0,CW468/CW457*100)</f>
        <v>0</v>
      </c>
      <c r="CY468" s="772">
        <v>0</v>
      </c>
      <c r="CZ468" s="737">
        <f>+IF(CY457=0,0,CY468/CY457*100)</f>
        <v>0</v>
      </c>
      <c r="DA468" s="772">
        <v>0</v>
      </c>
      <c r="DB468" s="737">
        <f>+IF(DA457=0,0,DA468/DA457*100)</f>
        <v>0</v>
      </c>
      <c r="DC468" s="772">
        <v>0</v>
      </c>
      <c r="DD468" s="737">
        <f>+IF(DC457=0,0,DC468/DC457*100)</f>
        <v>0</v>
      </c>
      <c r="DE468" s="772">
        <f t="shared" si="475"/>
        <v>0</v>
      </c>
      <c r="DF468" s="737">
        <f>+IF(DE457=0,0,DE468/DE457*100)</f>
        <v>0</v>
      </c>
      <c r="DG468" s="772">
        <v>0</v>
      </c>
      <c r="DH468" s="737">
        <f>+IF(DG457=0,0,DG468/DG457*100)</f>
        <v>0</v>
      </c>
      <c r="DI468" s="772">
        <v>0</v>
      </c>
      <c r="DJ468" s="737">
        <f>+IF(DI457=0,0,DI468/DI457*100)</f>
        <v>0</v>
      </c>
      <c r="DK468" s="772">
        <v>0</v>
      </c>
      <c r="DL468" s="737">
        <f>+IF(DK457=0,0,DK468/DK457*100)</f>
        <v>0</v>
      </c>
      <c r="DM468" s="772">
        <f t="shared" si="476"/>
        <v>0</v>
      </c>
      <c r="DN468" s="737">
        <f>+IF(DM457=0,0,DM468/DM457*100)</f>
        <v>0</v>
      </c>
      <c r="DO468" s="772">
        <f t="shared" si="461"/>
        <v>0</v>
      </c>
      <c r="DP468" s="737">
        <f>+IF(DO457=0,0,DO468/DO457*100)</f>
        <v>0</v>
      </c>
      <c r="DR468" s="772">
        <f t="shared" si="462"/>
        <v>0</v>
      </c>
      <c r="DS468" s="737">
        <f>+IF(DR457=0,0,DR468/DR457*100)</f>
        <v>0</v>
      </c>
      <c r="DT468" s="772">
        <v>0</v>
      </c>
      <c r="DU468" s="737">
        <f>+IF(DT457=0,0,DT468/DT457*100)</f>
        <v>0</v>
      </c>
      <c r="DV468" s="772">
        <v>0</v>
      </c>
      <c r="DW468" s="737">
        <f>+IF(DV457=0,0,DV468/DV457*100)</f>
        <v>0</v>
      </c>
      <c r="DX468" s="772">
        <v>0</v>
      </c>
      <c r="DY468" s="737">
        <f>+IF(DX457=0,0,DX468/DX457*100)</f>
        <v>0</v>
      </c>
      <c r="DZ468" s="772">
        <f t="shared" si="477"/>
        <v>0</v>
      </c>
      <c r="EA468" s="737">
        <f>+IF(DZ457=0,0,DZ468/DZ457*100)</f>
        <v>0</v>
      </c>
      <c r="EB468" s="772">
        <v>0</v>
      </c>
      <c r="EC468" s="737">
        <f>+IF(EB457=0,0,EB468/EB457*100)</f>
        <v>0</v>
      </c>
      <c r="ED468" s="772">
        <v>0</v>
      </c>
      <c r="EE468" s="737">
        <f>+IF(ED457=0,0,ED468/ED457*100)</f>
        <v>0</v>
      </c>
      <c r="EF468" s="772">
        <v>0</v>
      </c>
      <c r="EG468" s="737">
        <f>+IF(EF457=0,0,EF468/EF457*100)</f>
        <v>0</v>
      </c>
      <c r="EH468" s="772">
        <f t="shared" si="478"/>
        <v>0</v>
      </c>
      <c r="EI468" s="737">
        <f>+IF(EH457=0,0,EH468/EH457*100)</f>
        <v>0</v>
      </c>
      <c r="EJ468" s="772">
        <f t="shared" si="463"/>
        <v>0</v>
      </c>
      <c r="EK468" s="737">
        <f>+IF(EJ457=0,0,EJ468/EJ457*100)</f>
        <v>0</v>
      </c>
      <c r="EL468" s="772">
        <v>0</v>
      </c>
      <c r="EM468" s="737">
        <f>+IF(EL457=0,0,EL468/EL457*100)</f>
        <v>0</v>
      </c>
      <c r="EN468" s="772">
        <v>0</v>
      </c>
      <c r="EO468" s="737">
        <f>+IF(EN457=0,0,EN468/EN457*100)</f>
        <v>0</v>
      </c>
      <c r="EP468" s="772">
        <v>0</v>
      </c>
      <c r="EQ468" s="737">
        <f>+IF(EP457=0,0,EP468/EP457*100)</f>
        <v>0</v>
      </c>
      <c r="ER468" s="772">
        <f t="shared" si="479"/>
        <v>0</v>
      </c>
      <c r="ES468" s="737">
        <f>+IF(ER457=0,0,ER468/ER457*100)</f>
        <v>0</v>
      </c>
      <c r="ET468" s="772">
        <v>0</v>
      </c>
      <c r="EU468" s="737">
        <f>+IF(ET457=0,0,ET468/ET457*100)</f>
        <v>0</v>
      </c>
      <c r="EV468" s="772">
        <v>0</v>
      </c>
      <c r="EW468" s="737">
        <f>+IF(EV457=0,0,EV468/EV457*100)</f>
        <v>0</v>
      </c>
      <c r="EX468" s="772">
        <v>0</v>
      </c>
      <c r="EY468" s="737">
        <f>+IF(EX457=0,0,EX468/EX457*100)</f>
        <v>0</v>
      </c>
      <c r="EZ468" s="772">
        <f t="shared" si="480"/>
        <v>0</v>
      </c>
      <c r="FA468" s="737">
        <f>+IF(EZ457=0,0,EZ468/EZ457*100)</f>
        <v>0</v>
      </c>
      <c r="FB468" s="772">
        <f t="shared" si="464"/>
        <v>0</v>
      </c>
      <c r="FC468" s="737">
        <f>+IF(FB457=0,0,FB468/FB457*100)</f>
        <v>0</v>
      </c>
      <c r="FD468" s="772">
        <v>0</v>
      </c>
      <c r="FE468" s="737">
        <f>+IF(FD457=0,0,FD468/FD457*100)</f>
        <v>0</v>
      </c>
      <c r="FF468" s="772">
        <v>0</v>
      </c>
      <c r="FG468" s="737">
        <f>+IF(FF457=0,0,FF468/FF457*100)</f>
        <v>0</v>
      </c>
      <c r="FH468" s="772">
        <v>0</v>
      </c>
      <c r="FI468" s="737">
        <f>+IF(FH457=0,0,FH468/FH457*100)</f>
        <v>0</v>
      </c>
      <c r="FJ468" s="772">
        <v>0</v>
      </c>
      <c r="FK468" s="737">
        <f>+IF(FJ457=0,0,FJ468/FJ457*100)</f>
        <v>0</v>
      </c>
    </row>
    <row r="469" spans="2:167" s="648" customFormat="1" ht="13.5" customHeight="1">
      <c r="B469" s="769"/>
      <c r="C469" s="771" t="s">
        <v>4795</v>
      </c>
      <c r="D469" s="769"/>
      <c r="E469" s="772">
        <f t="shared" si="451"/>
        <v>225.6502030672201</v>
      </c>
      <c r="F469" s="737">
        <f>+IF(E457=0,0,E469/E457*100)</f>
        <v>1.1348181100880821</v>
      </c>
      <c r="G469" s="772">
        <v>19.123951463959887</v>
      </c>
      <c r="H469" s="737">
        <f>+IF(G457=0,0,G469/G457*100)</f>
        <v>0.77547083438882103</v>
      </c>
      <c r="I469" s="772">
        <v>18.516792386676208</v>
      </c>
      <c r="J469" s="737">
        <f>+IF(I457=0,0,I469/I457*100)</f>
        <v>0.84542908995092203</v>
      </c>
      <c r="K469" s="772">
        <v>18.555530625050864</v>
      </c>
      <c r="L469" s="737">
        <f>+IF(K457=0,0,K469/K457*100)</f>
        <v>1.1150328975715804</v>
      </c>
      <c r="M469" s="772">
        <f t="shared" si="465"/>
        <v>56.196274475686963</v>
      </c>
      <c r="N469" s="737">
        <f>+IF(M457=0,0,M469/M457*100)</f>
        <v>0.88911731591645105</v>
      </c>
      <c r="O469" s="772">
        <v>16.155343479136107</v>
      </c>
      <c r="P469" s="737">
        <f>+IF(O457=0,0,O469/O457*100)</f>
        <v>8.5107912242127561</v>
      </c>
      <c r="Q469" s="772">
        <v>11.925839445761715</v>
      </c>
      <c r="R469" s="737">
        <f>+IF(Q457=0,0,Q469/Q457*100)</f>
        <v>631.23025106966622</v>
      </c>
      <c r="S469" s="772">
        <v>14.777113146213363</v>
      </c>
      <c r="T469" s="737">
        <f>+IF(S457=0,0,S469/S457*100)</f>
        <v>3.9516413790332239</v>
      </c>
      <c r="U469" s="772">
        <f t="shared" si="466"/>
        <v>42.858296071111184</v>
      </c>
      <c r="V469" s="737">
        <f>+IF(U457=0,0,U469/U457*100)</f>
        <v>7.5766896078086576</v>
      </c>
      <c r="W469" s="772">
        <f t="shared" si="453"/>
        <v>99.054570546798146</v>
      </c>
      <c r="X469" s="737">
        <f>+IF(W457=0,0,W469/W457*100)</f>
        <v>1.4384678166472031</v>
      </c>
      <c r="Y469" s="772">
        <v>17.412608280155123</v>
      </c>
      <c r="Z469" s="737">
        <f>+IF(Y457=0,0,Y469/Y457*100)</f>
        <v>2.4163903343099156</v>
      </c>
      <c r="AA469" s="772">
        <v>16.368203577996514</v>
      </c>
      <c r="AB469" s="737">
        <f>+IF(AA457=0,0,AA469/AA457*100)</f>
        <v>1.1975853632770908</v>
      </c>
      <c r="AC469" s="772">
        <v>20.794445211319353</v>
      </c>
      <c r="AD469" s="737">
        <f>+IF(AC457=0,0,AC469/AC457*100)</f>
        <v>1.7036922525545166</v>
      </c>
      <c r="AE469" s="772">
        <f t="shared" si="467"/>
        <v>54.575257069470993</v>
      </c>
      <c r="AF469" s="737">
        <f>+IF(AE457=0,0,AE469/AE457*100)</f>
        <v>1.6498345579838907</v>
      </c>
      <c r="AG469" s="772">
        <v>19.297839553867838</v>
      </c>
      <c r="AH469" s="737">
        <f>+IF(AG457=0,0,AG469/AG457*100)</f>
        <v>0.71309934666933261</v>
      </c>
      <c r="AI469" s="772">
        <v>29.172006175683109</v>
      </c>
      <c r="AJ469" s="737">
        <f>+IF(AI457=0,0,AI469/AI457*100)</f>
        <v>0.8007912303117537</v>
      </c>
      <c r="AK469" s="772">
        <v>23.5505297214</v>
      </c>
      <c r="AL469" s="737">
        <f>+IF(AK457=0,0,AK469/AK457*100)</f>
        <v>0.70486677602856218</v>
      </c>
      <c r="AM469" s="772">
        <f t="shared" si="468"/>
        <v>72.020375450950951</v>
      </c>
      <c r="AN469" s="737">
        <f>+IF(AM457=0,0,AM469/AM457*100)</f>
        <v>0.74322729015603217</v>
      </c>
      <c r="AO469" s="772">
        <f t="shared" si="456"/>
        <v>126.59563252042194</v>
      </c>
      <c r="AP469" s="737">
        <f>+IF(AO457=0,0,AO469/AO457*100)</f>
        <v>0.97395152125245199</v>
      </c>
      <c r="AQ469" s="651"/>
      <c r="AR469" s="772">
        <v>417.9567969748</v>
      </c>
      <c r="AS469" s="737">
        <f>+IF(AR457=0,0,AR469/AR457*100)</f>
        <v>0.8676612215486611</v>
      </c>
      <c r="AT469" s="772">
        <v>25.567939182600004</v>
      </c>
      <c r="AU469" s="737">
        <f>+IF(AT457=0,0,AT469/AT457*100)</f>
        <v>0.69647017906643371</v>
      </c>
      <c r="AV469" s="772">
        <v>24.884240206000001</v>
      </c>
      <c r="AW469" s="737">
        <f>+IF(AV457=0,0,AV469/AV457*100)</f>
        <v>0.73620408155814632</v>
      </c>
      <c r="AX469" s="772">
        <v>26.492639243399996</v>
      </c>
      <c r="AY469" s="737">
        <f>+IF(AX457=0,0,AX469/AX457*100)</f>
        <v>0.69979154587979597</v>
      </c>
      <c r="AZ469" s="772">
        <f t="shared" si="469"/>
        <v>76.944818631999993</v>
      </c>
      <c r="BA469" s="737">
        <f>+IF(AZ457=0,0,AZ469/AZ457*100)</f>
        <v>0.71002359340022725</v>
      </c>
      <c r="BB469" s="772">
        <v>35.738512906000004</v>
      </c>
      <c r="BC469" s="737">
        <f>+IF(BB457=0,0,BB469/BB457*100)</f>
        <v>0.77805951275296037</v>
      </c>
      <c r="BD469" s="772">
        <v>29.232328582400001</v>
      </c>
      <c r="BE469" s="737">
        <f>+IF(BD457=0,0,BD469/BD457*100)</f>
        <v>0.88736346616361628</v>
      </c>
      <c r="BF469" s="772">
        <v>25.363817212999997</v>
      </c>
      <c r="BG469" s="737">
        <f>+IF(BF457=0,0,BF469/BF457*100)</f>
        <v>0.95270301246707356</v>
      </c>
      <c r="BH469" s="772">
        <f t="shared" si="470"/>
        <v>90.334658701400002</v>
      </c>
      <c r="BI469" s="737">
        <f>+IF(BH457=0,0,BH469/BH457*100)</f>
        <v>0.85626253863833179</v>
      </c>
      <c r="BJ469" s="772">
        <f t="shared" si="457"/>
        <v>167.2794773334</v>
      </c>
      <c r="BK469" s="737">
        <f>+IF(BJ457=0,0,BJ469/BJ457*100)</f>
        <v>0.78216163667966554</v>
      </c>
      <c r="BL469" s="772">
        <v>39.1740164076</v>
      </c>
      <c r="BM469" s="737">
        <f>+IF(BL457=0,0,BL469/BL457*100)</f>
        <v>1.2289069202743745</v>
      </c>
      <c r="BN469" s="772">
        <v>35.057364023399991</v>
      </c>
      <c r="BO469" s="737">
        <f>+IF(BN457=0,0,BN469/BN457*100)</f>
        <v>0.7447356636903919</v>
      </c>
      <c r="BP469" s="772">
        <v>41.881157227599999</v>
      </c>
      <c r="BQ469" s="737">
        <f>+IF(BP457=0,0,BP469/BP457*100)</f>
        <v>1.2451135080372491</v>
      </c>
      <c r="BR469" s="772">
        <f t="shared" si="471"/>
        <v>116.11253765859999</v>
      </c>
      <c r="BS469" s="737">
        <f>+IF(BR457=0,0,BR469/BR457*100)</f>
        <v>1.0313129223890165</v>
      </c>
      <c r="BT469" s="772">
        <v>37.168592662199998</v>
      </c>
      <c r="BU469" s="737">
        <f>+IF(BT457=0,0,BT469/BT457*100)</f>
        <v>0.89812777130414878</v>
      </c>
      <c r="BV469" s="772">
        <v>38.733567967600003</v>
      </c>
      <c r="BW469" s="737">
        <f>+IF(BV457=0,0,BV469/BV457*100)</f>
        <v>0.59807297680726668</v>
      </c>
      <c r="BX469" s="772">
        <v>58.662621353000006</v>
      </c>
      <c r="BY469" s="737">
        <f>+IF(BX457=0,0,BX469/BX457*100)</f>
        <v>1.194726342385259</v>
      </c>
      <c r="BZ469" s="772">
        <f t="shared" si="472"/>
        <v>134.56478198280001</v>
      </c>
      <c r="CA469" s="737">
        <f>+IF(BZ457=0,0,BZ469/BZ457*100)</f>
        <v>0.86676310914718691</v>
      </c>
      <c r="CB469" s="772">
        <f t="shared" si="458"/>
        <v>250.6773196414</v>
      </c>
      <c r="CC469" s="737">
        <f>+IF(CB457=0,0,CB469/CB457*100)</f>
        <v>0.9359327727301362</v>
      </c>
      <c r="CE469" s="772">
        <f t="shared" si="459"/>
        <v>1182.834429175989</v>
      </c>
      <c r="CF469" s="737">
        <f>+IF(CE457=0,0,CE469/CE457*100)</f>
        <v>1.637902543835569</v>
      </c>
      <c r="CG469" s="772">
        <v>83.050261057500009</v>
      </c>
      <c r="CH469" s="737">
        <f>+IF(CG457=0,0,CG469/CG457*100)</f>
        <v>1.7763092440373436</v>
      </c>
      <c r="CI469" s="772">
        <v>84.751589894399999</v>
      </c>
      <c r="CJ469" s="737">
        <f>+IF(CI457=0,0,CI469/CI457*100)</f>
        <v>1.5956372537047681</v>
      </c>
      <c r="CK469" s="772">
        <v>91.86955237170001</v>
      </c>
      <c r="CL469" s="737">
        <f>+IF(CK457=0,0,CK469/CK457*100)</f>
        <v>1.6265767342595705</v>
      </c>
      <c r="CM469" s="772">
        <f t="shared" si="473"/>
        <v>259.67140332360003</v>
      </c>
      <c r="CN469" s="737">
        <f>+IF(CM457=0,0,CM469/CM457*100)</f>
        <v>1.6608417827880515</v>
      </c>
      <c r="CO469" s="772">
        <v>90.877064789999991</v>
      </c>
      <c r="CP469" s="737">
        <f>+IF(CO457=0,0,CO469/CO457*100)</f>
        <v>1.9085152558003624</v>
      </c>
      <c r="CQ469" s="772">
        <v>96.119477586400009</v>
      </c>
      <c r="CR469" s="737">
        <f>+IF(CQ457=0,0,CQ469/CQ457*100)</f>
        <v>1.3167487202991666</v>
      </c>
      <c r="CS469" s="772">
        <v>97.233121029499998</v>
      </c>
      <c r="CT469" s="737">
        <f>+IF(CS457=0,0,CS469/CS457*100)</f>
        <v>1.7551364889330703</v>
      </c>
      <c r="CU469" s="772">
        <f t="shared" si="474"/>
        <v>284.2296634059</v>
      </c>
      <c r="CV469" s="737">
        <f>+IF(CU457=0,0,CU469/CU457*100)</f>
        <v>1.6148183686759459</v>
      </c>
      <c r="CW469" s="772">
        <f t="shared" si="460"/>
        <v>543.90106672950003</v>
      </c>
      <c r="CX469" s="737">
        <f>+IF(CW457=0,0,CW469/CW457*100)</f>
        <v>1.6364685959750582</v>
      </c>
      <c r="CY469" s="772">
        <v>95.217745890000018</v>
      </c>
      <c r="CZ469" s="737">
        <f>+IF(CY457=0,0,CY469/CY457*100)</f>
        <v>2.0342804644817942</v>
      </c>
      <c r="DA469" s="772">
        <v>106.47774177599999</v>
      </c>
      <c r="DB469" s="737">
        <f>+IF(DA457=0,0,DA469/DA457*100)</f>
        <v>1.5879288090210879</v>
      </c>
      <c r="DC469" s="772">
        <v>109.3027705316</v>
      </c>
      <c r="DD469" s="737">
        <f>+IF(DC457=0,0,DC469/DC457*100)</f>
        <v>1.6002931042622237</v>
      </c>
      <c r="DE469" s="772">
        <f t="shared" si="475"/>
        <v>310.99825819760002</v>
      </c>
      <c r="DF469" s="737">
        <f>+IF(DE457=0,0,DE469/DE457*100)</f>
        <v>1.7072545167017825</v>
      </c>
      <c r="DG469" s="772">
        <v>110.94078787555557</v>
      </c>
      <c r="DH469" s="737">
        <f>+IF(DG457=0,0,DG469/DG457*100)</f>
        <v>1.4195210204511897</v>
      </c>
      <c r="DI469" s="772">
        <v>110.94078787555557</v>
      </c>
      <c r="DJ469" s="737">
        <f>+IF(DI457=0,0,DI469/DI457*100)</f>
        <v>1.4731671894274845</v>
      </c>
      <c r="DK469" s="772">
        <v>106.05352849777779</v>
      </c>
      <c r="DL469" s="737">
        <f>+IF(DK457=0,0,DK469/DK457*100)</f>
        <v>1.9575271306207158</v>
      </c>
      <c r="DM469" s="772">
        <f t="shared" si="476"/>
        <v>327.93510424888893</v>
      </c>
      <c r="DN469" s="737">
        <f>+IF(DM457=0,0,DM469/DM457*100)</f>
        <v>1.5793548746386534</v>
      </c>
      <c r="DO469" s="772">
        <f t="shared" si="461"/>
        <v>638.9333624464889</v>
      </c>
      <c r="DP469" s="737">
        <f>+IF(DO457=0,0,DO469/DO457*100)</f>
        <v>1.6391251938438669</v>
      </c>
      <c r="DR469" s="772">
        <f t="shared" si="462"/>
        <v>1424.7942023950654</v>
      </c>
      <c r="DS469" s="737">
        <f>+IF(DR457=0,0,DR469/DR457*100)</f>
        <v>1.5454063329865284</v>
      </c>
      <c r="DT469" s="772">
        <v>133.13761594202899</v>
      </c>
      <c r="DU469" s="737">
        <f>+IF(DT457=0,0,DT469/DT457*100)</f>
        <v>1.7920963713217004</v>
      </c>
      <c r="DV469" s="772">
        <v>133.67016640579709</v>
      </c>
      <c r="DW469" s="737">
        <f>+IF(DV457=0,0,DV469/DV457*100)</f>
        <v>1.8038653273849448</v>
      </c>
      <c r="DX469" s="772">
        <v>114.91013535541023</v>
      </c>
      <c r="DY469" s="737">
        <f>+IF(DX457=0,0,DX469/DX457*100)</f>
        <v>1.550700612606897</v>
      </c>
      <c r="DZ469" s="772">
        <f t="shared" si="477"/>
        <v>381.71791770323637</v>
      </c>
      <c r="EA469" s="737">
        <f>+IF(DZ457=0,0,DZ469/DZ457*100)</f>
        <v>1.7156192856237533</v>
      </c>
      <c r="EB469" s="772">
        <v>114.95834860827077</v>
      </c>
      <c r="EC469" s="737">
        <f>+IF(EB457=0,0,EB469/EB457*100)</f>
        <v>1.5693163653136208</v>
      </c>
      <c r="ED469" s="772">
        <v>112.92600850864379</v>
      </c>
      <c r="EE469" s="737">
        <f>+IF(ED457=0,0,ED469/ED457*100)</f>
        <v>1.536448159095092</v>
      </c>
      <c r="EF469" s="772">
        <v>113.40229376552892</v>
      </c>
      <c r="EG469" s="737">
        <f>+IF(EF457=0,0,EF469/EF457*100)</f>
        <v>1.5407334318650163</v>
      </c>
      <c r="EH469" s="772">
        <f t="shared" si="478"/>
        <v>341.2866508824435</v>
      </c>
      <c r="EI469" s="737">
        <f>+IF(EH457=0,0,EH469/EH457*100)</f>
        <v>1.5488060923545435</v>
      </c>
      <c r="EJ469" s="772">
        <f t="shared" si="463"/>
        <v>723.00456858567986</v>
      </c>
      <c r="EK469" s="737">
        <f>+IF(EJ457=0,0,EJ469/EJ457*100)</f>
        <v>1.6326159323086735</v>
      </c>
      <c r="EL469" s="772">
        <v>112.86599826720428</v>
      </c>
      <c r="EM469" s="737">
        <f>+IF(EL457=0,0,EL469/EL457*100)</f>
        <v>1.5334470853883222</v>
      </c>
      <c r="EN469" s="772">
        <v>112.22694823169793</v>
      </c>
      <c r="EO469" s="737">
        <f>+IF(EN457=0,0,EN469/EN457*100)</f>
        <v>1.5205028995036003</v>
      </c>
      <c r="EP469" s="772">
        <v>117.6418288925445</v>
      </c>
      <c r="EQ469" s="737">
        <f>+IF(EP457=0,0,EP469/EP457*100)</f>
        <v>1.5823590568180637</v>
      </c>
      <c r="ER469" s="772">
        <f t="shared" si="479"/>
        <v>342.7347753914467</v>
      </c>
      <c r="ES469" s="737">
        <f>+IF(ER457=0,0,ER469/ER457*100)</f>
        <v>1.5455368699458194</v>
      </c>
      <c r="ET469" s="772">
        <v>119.68495280597966</v>
      </c>
      <c r="EU469" s="737">
        <f>+IF(ET457=0,0,ET469/ET457*100)</f>
        <v>1.3952205711406152</v>
      </c>
      <c r="EV469" s="772">
        <v>119.68495280597966</v>
      </c>
      <c r="EW469" s="737">
        <f>+IF(EV457=0,0,EV469/EV457*100)</f>
        <v>1.3952205711406152</v>
      </c>
      <c r="EX469" s="772">
        <v>119.68495280597966</v>
      </c>
      <c r="EY469" s="737">
        <f>+IF(EX457=0,0,EX469/EX457*100)</f>
        <v>1.3952205711406152</v>
      </c>
      <c r="EZ469" s="772">
        <f t="shared" si="480"/>
        <v>359.05485841793899</v>
      </c>
      <c r="FA469" s="737">
        <f>+IF(EZ457=0,0,EZ469/EZ457*100)</f>
        <v>1.3952205711406152</v>
      </c>
      <c r="FB469" s="772">
        <f t="shared" si="464"/>
        <v>701.78963380938569</v>
      </c>
      <c r="FC469" s="737">
        <f>+IF(FB457=0,0,FB469/FB457*100)</f>
        <v>1.4647958621354236</v>
      </c>
      <c r="FD469" s="772">
        <v>1255.1198008009517</v>
      </c>
      <c r="FE469" s="737">
        <f>+IF(FD457=0,0,FD469/FD457*100)</f>
        <v>1.6819952291551377</v>
      </c>
      <c r="FF469" s="772">
        <v>1267.8695191668835</v>
      </c>
      <c r="FG469" s="737">
        <f>+IF(FF457=0,0,FF469/FF457*100)</f>
        <v>1.2379932289354516</v>
      </c>
      <c r="FH469" s="772">
        <v>1228.5099939224574</v>
      </c>
      <c r="FI469" s="737">
        <f>+IF(FH457=0,0,FH469/FH457*100)</f>
        <v>1.0003546305447866</v>
      </c>
      <c r="FJ469" s="772">
        <v>1405.8216873768915</v>
      </c>
      <c r="FK469" s="737">
        <f>+IF(FJ457=0,0,FJ469/FJ457*100)</f>
        <v>0.95578898083794583</v>
      </c>
    </row>
    <row r="470" spans="2:167" s="648" customFormat="1" ht="13.5" customHeight="1">
      <c r="B470" s="781"/>
      <c r="C470" s="771" t="s">
        <v>4796</v>
      </c>
      <c r="D470" s="769"/>
      <c r="E470" s="772">
        <f t="shared" si="451"/>
        <v>0</v>
      </c>
      <c r="F470" s="737">
        <f>+IF(E457=0,0,E470/E457*100)</f>
        <v>0</v>
      </c>
      <c r="G470" s="772">
        <v>0</v>
      </c>
      <c r="H470" s="737">
        <f>+IF(G457=0,0,G470/G457*100)</f>
        <v>0</v>
      </c>
      <c r="I470" s="772">
        <v>0</v>
      </c>
      <c r="J470" s="737">
        <f>+IF(I457=0,0,I470/I457*100)</f>
        <v>0</v>
      </c>
      <c r="K470" s="772">
        <v>0</v>
      </c>
      <c r="L470" s="737">
        <f>+IF(K457=0,0,K470/K457*100)</f>
        <v>0</v>
      </c>
      <c r="M470" s="772">
        <f t="shared" si="465"/>
        <v>0</v>
      </c>
      <c r="N470" s="737">
        <f>+IF(M457=0,0,M470/M457*100)</f>
        <v>0</v>
      </c>
      <c r="O470" s="772">
        <v>0</v>
      </c>
      <c r="P470" s="737">
        <f>+IF(O457=0,0,O470/O457*100)</f>
        <v>0</v>
      </c>
      <c r="Q470" s="772">
        <v>0</v>
      </c>
      <c r="R470" s="737">
        <f>+IF(Q457=0,0,Q470/Q457*100)</f>
        <v>0</v>
      </c>
      <c r="S470" s="772">
        <v>0</v>
      </c>
      <c r="T470" s="737">
        <f>+IF(S457=0,0,S470/S457*100)</f>
        <v>0</v>
      </c>
      <c r="U470" s="772">
        <f t="shared" si="466"/>
        <v>0</v>
      </c>
      <c r="V470" s="737">
        <f>+IF(U457=0,0,U470/U457*100)</f>
        <v>0</v>
      </c>
      <c r="W470" s="772">
        <f t="shared" si="453"/>
        <v>0</v>
      </c>
      <c r="X470" s="737">
        <f>+IF(W457=0,0,W470/W457*100)</f>
        <v>0</v>
      </c>
      <c r="Y470" s="772">
        <v>0</v>
      </c>
      <c r="Z470" s="737">
        <f>+IF(Y457=0,0,Y470/Y457*100)</f>
        <v>0</v>
      </c>
      <c r="AA470" s="772">
        <v>0</v>
      </c>
      <c r="AB470" s="737">
        <f>+IF(AA457=0,0,AA470/AA457*100)</f>
        <v>0</v>
      </c>
      <c r="AC470" s="772">
        <v>0</v>
      </c>
      <c r="AD470" s="737">
        <f>+IF(AC457=0,0,AC470/AC457*100)</f>
        <v>0</v>
      </c>
      <c r="AE470" s="772">
        <f t="shared" si="467"/>
        <v>0</v>
      </c>
      <c r="AF470" s="737">
        <f>+IF(AE457=0,0,AE470/AE457*100)</f>
        <v>0</v>
      </c>
      <c r="AG470" s="772">
        <v>0</v>
      </c>
      <c r="AH470" s="737">
        <f>+IF(AG457=0,0,AG470/AG457*100)</f>
        <v>0</v>
      </c>
      <c r="AI470" s="772">
        <v>0</v>
      </c>
      <c r="AJ470" s="737">
        <f>+IF(AI457=0,0,AI470/AI457*100)</f>
        <v>0</v>
      </c>
      <c r="AK470" s="772">
        <v>0</v>
      </c>
      <c r="AL470" s="737">
        <f>+IF(AK457=0,0,AK470/AK457*100)</f>
        <v>0</v>
      </c>
      <c r="AM470" s="772">
        <f t="shared" si="468"/>
        <v>0</v>
      </c>
      <c r="AN470" s="737">
        <f>+IF(AM457=0,0,AM470/AM457*100)</f>
        <v>0</v>
      </c>
      <c r="AO470" s="772">
        <f t="shared" si="456"/>
        <v>0</v>
      </c>
      <c r="AP470" s="737">
        <f>+IF(AO457=0,0,AO470/AO457*100)</f>
        <v>0</v>
      </c>
      <c r="AQ470" s="651"/>
      <c r="AR470" s="772">
        <v>0</v>
      </c>
      <c r="AS470" s="737">
        <f>+IF(AR457=0,0,AR470/AR457*100)</f>
        <v>0</v>
      </c>
      <c r="AT470" s="772">
        <v>0</v>
      </c>
      <c r="AU470" s="737">
        <f>+IF(AT457=0,0,AT470/AT457*100)</f>
        <v>0</v>
      </c>
      <c r="AV470" s="772">
        <v>0</v>
      </c>
      <c r="AW470" s="737">
        <f>+IF(AV457=0,0,AV470/AV457*100)</f>
        <v>0</v>
      </c>
      <c r="AX470" s="772">
        <v>0</v>
      </c>
      <c r="AY470" s="737">
        <f>+IF(AX457=0,0,AX470/AX457*100)</f>
        <v>0</v>
      </c>
      <c r="AZ470" s="772">
        <f t="shared" si="469"/>
        <v>0</v>
      </c>
      <c r="BA470" s="737">
        <f>+IF(AZ457=0,0,AZ470/AZ457*100)</f>
        <v>0</v>
      </c>
      <c r="BB470" s="772">
        <v>0</v>
      </c>
      <c r="BC470" s="737">
        <f>+IF(BB457=0,0,BB470/BB457*100)</f>
        <v>0</v>
      </c>
      <c r="BD470" s="772">
        <v>0</v>
      </c>
      <c r="BE470" s="737">
        <f>+IF(BD457=0,0,BD470/BD457*100)</f>
        <v>0</v>
      </c>
      <c r="BF470" s="772">
        <v>0</v>
      </c>
      <c r="BG470" s="737">
        <f>+IF(BF457=0,0,BF470/BF457*100)</f>
        <v>0</v>
      </c>
      <c r="BH470" s="772">
        <f t="shared" si="470"/>
        <v>0</v>
      </c>
      <c r="BI470" s="737">
        <f>+IF(BH457=0,0,BH470/BH457*100)</f>
        <v>0</v>
      </c>
      <c r="BJ470" s="772">
        <f t="shared" si="457"/>
        <v>0</v>
      </c>
      <c r="BK470" s="737">
        <f>+IF(BJ457=0,0,BJ470/BJ457*100)</f>
        <v>0</v>
      </c>
      <c r="BL470" s="772">
        <v>0</v>
      </c>
      <c r="BM470" s="737">
        <f>+IF(BL457=0,0,BL470/BL457*100)</f>
        <v>0</v>
      </c>
      <c r="BN470" s="772">
        <v>0</v>
      </c>
      <c r="BO470" s="737">
        <f>+IF(BN457=0,0,BN470/BN457*100)</f>
        <v>0</v>
      </c>
      <c r="BP470" s="772">
        <v>0</v>
      </c>
      <c r="BQ470" s="737">
        <f>+IF(BP457=0,0,BP470/BP457*100)</f>
        <v>0</v>
      </c>
      <c r="BR470" s="772">
        <f t="shared" si="471"/>
        <v>0</v>
      </c>
      <c r="BS470" s="737">
        <f>+IF(BR457=0,0,BR470/BR457*100)</f>
        <v>0</v>
      </c>
      <c r="BT470" s="772">
        <v>0</v>
      </c>
      <c r="BU470" s="737">
        <f>+IF(BT457=0,0,BT470/BT457*100)</f>
        <v>0</v>
      </c>
      <c r="BV470" s="772">
        <v>0</v>
      </c>
      <c r="BW470" s="737">
        <f>+IF(BV457=0,0,BV470/BV457*100)</f>
        <v>0</v>
      </c>
      <c r="BX470" s="772">
        <v>0</v>
      </c>
      <c r="BY470" s="737">
        <f>+IF(BX457=0,0,BX470/BX457*100)</f>
        <v>0</v>
      </c>
      <c r="BZ470" s="772">
        <f t="shared" si="472"/>
        <v>0</v>
      </c>
      <c r="CA470" s="737">
        <f>+IF(BZ457=0,0,BZ470/BZ457*100)</f>
        <v>0</v>
      </c>
      <c r="CB470" s="772">
        <f t="shared" si="458"/>
        <v>0</v>
      </c>
      <c r="CC470" s="737">
        <f>+IF(CB457=0,0,CB470/CB457*100)</f>
        <v>0</v>
      </c>
      <c r="CE470" s="772">
        <f t="shared" si="459"/>
        <v>0</v>
      </c>
      <c r="CF470" s="737">
        <f>+IF(CE457=0,0,CE470/CE457*100)</f>
        <v>0</v>
      </c>
      <c r="CG470" s="772">
        <v>0</v>
      </c>
      <c r="CH470" s="737">
        <f>+IF(CG457=0,0,CG470/CG457*100)</f>
        <v>0</v>
      </c>
      <c r="CI470" s="772">
        <v>0</v>
      </c>
      <c r="CJ470" s="737">
        <f>+IF(CI457=0,0,CI470/CI457*100)</f>
        <v>0</v>
      </c>
      <c r="CK470" s="772">
        <v>0</v>
      </c>
      <c r="CL470" s="737">
        <f>+IF(CK457=0,0,CK470/CK457*100)</f>
        <v>0</v>
      </c>
      <c r="CM470" s="772">
        <f t="shared" si="473"/>
        <v>0</v>
      </c>
      <c r="CN470" s="737">
        <f>+IF(CM457=0,0,CM470/CM457*100)</f>
        <v>0</v>
      </c>
      <c r="CO470" s="772">
        <v>0</v>
      </c>
      <c r="CP470" s="737">
        <f>+IF(CO457=0,0,CO470/CO457*100)</f>
        <v>0</v>
      </c>
      <c r="CQ470" s="772">
        <v>0</v>
      </c>
      <c r="CR470" s="737">
        <f>+IF(CQ457=0,0,CQ470/CQ457*100)</f>
        <v>0</v>
      </c>
      <c r="CS470" s="772">
        <v>0</v>
      </c>
      <c r="CT470" s="737">
        <f>+IF(CS457=0,0,CS470/CS457*100)</f>
        <v>0</v>
      </c>
      <c r="CU470" s="772">
        <f t="shared" si="474"/>
        <v>0</v>
      </c>
      <c r="CV470" s="737">
        <f>+IF(CU457=0,0,CU470/CU457*100)</f>
        <v>0</v>
      </c>
      <c r="CW470" s="772">
        <f t="shared" si="460"/>
        <v>0</v>
      </c>
      <c r="CX470" s="737">
        <f>+IF(CW457=0,0,CW470/CW457*100)</f>
        <v>0</v>
      </c>
      <c r="CY470" s="772">
        <v>0</v>
      </c>
      <c r="CZ470" s="737">
        <f>+IF(CY457=0,0,CY470/CY457*100)</f>
        <v>0</v>
      </c>
      <c r="DA470" s="772">
        <v>0</v>
      </c>
      <c r="DB470" s="737">
        <f>+IF(DA457=0,0,DA470/DA457*100)</f>
        <v>0</v>
      </c>
      <c r="DC470" s="772">
        <v>0</v>
      </c>
      <c r="DD470" s="737">
        <f>+IF(DC457=0,0,DC470/DC457*100)</f>
        <v>0</v>
      </c>
      <c r="DE470" s="772">
        <f t="shared" si="475"/>
        <v>0</v>
      </c>
      <c r="DF470" s="737">
        <f>+IF(DE457=0,0,DE470/DE457*100)</f>
        <v>0</v>
      </c>
      <c r="DG470" s="772">
        <v>0</v>
      </c>
      <c r="DH470" s="737">
        <f>+IF(DG457=0,0,DG470/DG457*100)</f>
        <v>0</v>
      </c>
      <c r="DI470" s="772">
        <v>0</v>
      </c>
      <c r="DJ470" s="737">
        <f>+IF(DI457=0,0,DI470/DI457*100)</f>
        <v>0</v>
      </c>
      <c r="DK470" s="772">
        <v>0</v>
      </c>
      <c r="DL470" s="737">
        <f>+IF(DK457=0,0,DK470/DK457*100)</f>
        <v>0</v>
      </c>
      <c r="DM470" s="772">
        <f t="shared" si="476"/>
        <v>0</v>
      </c>
      <c r="DN470" s="737">
        <f>+IF(DM457=0,0,DM470/DM457*100)</f>
        <v>0</v>
      </c>
      <c r="DO470" s="772">
        <f t="shared" si="461"/>
        <v>0</v>
      </c>
      <c r="DP470" s="737">
        <f>+IF(DO457=0,0,DO470/DO457*100)</f>
        <v>0</v>
      </c>
      <c r="DR470" s="772">
        <f t="shared" si="462"/>
        <v>0</v>
      </c>
      <c r="DS470" s="737">
        <f>+IF(DR457=0,0,DR470/DR457*100)</f>
        <v>0</v>
      </c>
      <c r="DT470" s="772">
        <v>0</v>
      </c>
      <c r="DU470" s="737">
        <f>+IF(DT457=0,0,DT470/DT457*100)</f>
        <v>0</v>
      </c>
      <c r="DV470" s="772">
        <v>0</v>
      </c>
      <c r="DW470" s="737">
        <f>+IF(DV457=0,0,DV470/DV457*100)</f>
        <v>0</v>
      </c>
      <c r="DX470" s="772">
        <v>0</v>
      </c>
      <c r="DY470" s="737">
        <f>+IF(DX457=0,0,DX470/DX457*100)</f>
        <v>0</v>
      </c>
      <c r="DZ470" s="772">
        <f t="shared" si="477"/>
        <v>0</v>
      </c>
      <c r="EA470" s="737">
        <f>+IF(DZ457=0,0,DZ470/DZ457*100)</f>
        <v>0</v>
      </c>
      <c r="EB470" s="772">
        <v>0</v>
      </c>
      <c r="EC470" s="737">
        <f>+IF(EB457=0,0,EB470/EB457*100)</f>
        <v>0</v>
      </c>
      <c r="ED470" s="772">
        <v>0</v>
      </c>
      <c r="EE470" s="737">
        <f>+IF(ED457=0,0,ED470/ED457*100)</f>
        <v>0</v>
      </c>
      <c r="EF470" s="772">
        <v>0</v>
      </c>
      <c r="EG470" s="737">
        <f>+IF(EF457=0,0,EF470/EF457*100)</f>
        <v>0</v>
      </c>
      <c r="EH470" s="772">
        <f t="shared" si="478"/>
        <v>0</v>
      </c>
      <c r="EI470" s="737">
        <f>+IF(EH457=0,0,EH470/EH457*100)</f>
        <v>0</v>
      </c>
      <c r="EJ470" s="772">
        <f t="shared" si="463"/>
        <v>0</v>
      </c>
      <c r="EK470" s="737">
        <f>+IF(EJ457=0,0,EJ470/EJ457*100)</f>
        <v>0</v>
      </c>
      <c r="EL470" s="772">
        <v>0</v>
      </c>
      <c r="EM470" s="737">
        <f>+IF(EL457=0,0,EL470/EL457*100)</f>
        <v>0</v>
      </c>
      <c r="EN470" s="772">
        <v>0</v>
      </c>
      <c r="EO470" s="737">
        <f>+IF(EN457=0,0,EN470/EN457*100)</f>
        <v>0</v>
      </c>
      <c r="EP470" s="772">
        <v>0</v>
      </c>
      <c r="EQ470" s="737">
        <f>+IF(EP457=0,0,EP470/EP457*100)</f>
        <v>0</v>
      </c>
      <c r="ER470" s="772">
        <f t="shared" si="479"/>
        <v>0</v>
      </c>
      <c r="ES470" s="737">
        <f>+IF(ER457=0,0,ER470/ER457*100)</f>
        <v>0</v>
      </c>
      <c r="ET470" s="772">
        <v>0</v>
      </c>
      <c r="EU470" s="737">
        <f>+IF(ET457=0,0,ET470/ET457*100)</f>
        <v>0</v>
      </c>
      <c r="EV470" s="772">
        <v>0</v>
      </c>
      <c r="EW470" s="737">
        <f>+IF(EV457=0,0,EV470/EV457*100)</f>
        <v>0</v>
      </c>
      <c r="EX470" s="772">
        <v>0</v>
      </c>
      <c r="EY470" s="737">
        <f>+IF(EX457=0,0,EX470/EX457*100)</f>
        <v>0</v>
      </c>
      <c r="EZ470" s="772">
        <f t="shared" si="480"/>
        <v>0</v>
      </c>
      <c r="FA470" s="737">
        <f>+IF(EZ457=0,0,EZ470/EZ457*100)</f>
        <v>0</v>
      </c>
      <c r="FB470" s="772">
        <f t="shared" si="464"/>
        <v>0</v>
      </c>
      <c r="FC470" s="737">
        <f>+IF(FB457=0,0,FB470/FB457*100)</f>
        <v>0</v>
      </c>
      <c r="FD470" s="772">
        <v>0</v>
      </c>
      <c r="FE470" s="737">
        <f>+IF(FD457=0,0,FD470/FD457*100)</f>
        <v>0</v>
      </c>
      <c r="FF470" s="772">
        <v>0</v>
      </c>
      <c r="FG470" s="737">
        <f>+IF(FF457=0,0,FF470/FF457*100)</f>
        <v>0</v>
      </c>
      <c r="FH470" s="772">
        <v>0</v>
      </c>
      <c r="FI470" s="737">
        <f>+IF(FH457=0,0,FH470/FH457*100)</f>
        <v>0</v>
      </c>
      <c r="FJ470" s="772">
        <v>0</v>
      </c>
      <c r="FK470" s="737">
        <f>+IF(FJ457=0,0,FJ470/FJ457*100)</f>
        <v>0</v>
      </c>
    </row>
    <row r="471" spans="2:167" s="758" customFormat="1" ht="13.5" customHeight="1">
      <c r="B471" s="777"/>
      <c r="C471" s="782" t="s">
        <v>4797</v>
      </c>
      <c r="D471" s="782"/>
      <c r="E471" s="783">
        <f t="shared" si="451"/>
        <v>251.02866014429168</v>
      </c>
      <c r="F471" s="741">
        <f>+IF(E457=0,0,E471/E457*100)</f>
        <v>1.262448984360216</v>
      </c>
      <c r="G471" s="783">
        <f>SUM(G472:G473)</f>
        <v>28.522372772291035</v>
      </c>
      <c r="H471" s="741">
        <f>+IF(G457=0,0,G471/G457*100)</f>
        <v>1.1565741658652806</v>
      </c>
      <c r="I471" s="783">
        <f>SUM(I472:I473)</f>
        <v>7.1056975371103288</v>
      </c>
      <c r="J471" s="741">
        <f>+IF(I457=0,0,I471/I457*100)</f>
        <v>0.32442786400674356</v>
      </c>
      <c r="K471" s="783">
        <f>SUM(K472:K473)</f>
        <v>16.445100418548332</v>
      </c>
      <c r="L471" s="741">
        <f>+IF(K457=0,0,K471/K457*100)</f>
        <v>0.98821361356241422</v>
      </c>
      <c r="M471" s="783">
        <f>SUM(M472:M473)</f>
        <v>52.073170727949702</v>
      </c>
      <c r="N471" s="741">
        <f>+IF(M457=0,0,M471/M457*100)</f>
        <v>0.82388304600022633</v>
      </c>
      <c r="O471" s="783">
        <f>SUM(O472:O473)</f>
        <v>7.6117780008293581</v>
      </c>
      <c r="P471" s="741">
        <f>+IF(O457=0,0,O471/O457*100)</f>
        <v>4.00995828369589</v>
      </c>
      <c r="Q471" s="783">
        <f>SUM(Q472:Q473)</f>
        <v>2.675723766482915</v>
      </c>
      <c r="R471" s="741">
        <f>+IF(Q457=0,0,Q471/Q457*100)</f>
        <v>141.62506485112297</v>
      </c>
      <c r="S471" s="783">
        <f>SUM(S472:S473)</f>
        <v>3.5866267282723059</v>
      </c>
      <c r="T471" s="741">
        <f>+IF(S457=0,0,S471/S457*100)</f>
        <v>0.9591225600258223</v>
      </c>
      <c r="U471" s="783">
        <f>SUM(U472:U473)</f>
        <v>13.874128495584579</v>
      </c>
      <c r="V471" s="741">
        <f>+IF(U457=0,0,U471/U457*100)</f>
        <v>2.4527331888202202</v>
      </c>
      <c r="W471" s="783">
        <f t="shared" si="453"/>
        <v>65.947299223534287</v>
      </c>
      <c r="X471" s="741">
        <f>+IF(W457=0,0,W471/W457*100)</f>
        <v>0.95768491049122539</v>
      </c>
      <c r="Y471" s="783">
        <f>SUM(Y472:Y473)</f>
        <v>5.442934216714848</v>
      </c>
      <c r="Z471" s="741">
        <f>+IF(Y457=0,0,Y471/Y457*100)</f>
        <v>0.7553293234388031</v>
      </c>
      <c r="AA471" s="783">
        <f>SUM(AA472:AA473)</f>
        <v>7.8021022672987819</v>
      </c>
      <c r="AB471" s="741">
        <f>+IF(AA457=0,0,AA471/AA457*100)</f>
        <v>0.57084355247564089</v>
      </c>
      <c r="AC471" s="783">
        <f>SUM(AC472:AC473)</f>
        <v>22.525501343645438</v>
      </c>
      <c r="AD471" s="741">
        <f>+IF(AC457=0,0,AC471/AC457*100)</f>
        <v>1.8455179608824097</v>
      </c>
      <c r="AE471" s="783">
        <f>SUM(AE472:AE473)</f>
        <v>35.770537827659069</v>
      </c>
      <c r="AF471" s="741">
        <f>+IF(AE457=0,0,AE471/AE457*100)</f>
        <v>1.0813594407923508</v>
      </c>
      <c r="AG471" s="783">
        <f>SUM(AG472:AG473)</f>
        <v>30.05060838258639</v>
      </c>
      <c r="AH471" s="741">
        <f>+IF(AG457=0,0,AG471/AG457*100)</f>
        <v>1.1104387693151549</v>
      </c>
      <c r="AI471" s="783">
        <f>SUM(AI472:AI473)</f>
        <v>44.196171257711917</v>
      </c>
      <c r="AJ471" s="741">
        <f>+IF(AI457=0,0,AI471/AI457*100)</f>
        <v>1.2132146875120884</v>
      </c>
      <c r="AK471" s="783">
        <f>SUM(AK472:AK473)</f>
        <v>75.064043452800007</v>
      </c>
      <c r="AL471" s="741">
        <f>+IF(AK457=0,0,AK471/AK457*100)</f>
        <v>2.2466649765488889</v>
      </c>
      <c r="AM471" s="783">
        <f>SUM(AM472:AM473)</f>
        <v>149.31082309309832</v>
      </c>
      <c r="AN471" s="741">
        <f>+IF(AM457=0,0,AM471/AM457*100)</f>
        <v>1.5408400434405802</v>
      </c>
      <c r="AO471" s="783">
        <f t="shared" si="456"/>
        <v>185.08136092075739</v>
      </c>
      <c r="AP471" s="741">
        <f>+IF(AO457=0,0,AO471/AO457*100)</f>
        <v>1.4239059392129252</v>
      </c>
      <c r="AQ471" s="734"/>
      <c r="AR471" s="783">
        <f>SUM(AR472:AR473)</f>
        <v>888.81130039089999</v>
      </c>
      <c r="AS471" s="741">
        <f>+IF(AR457=0,0,AR471/AR457*100)</f>
        <v>1.8451359188445489</v>
      </c>
      <c r="AT471" s="783">
        <f>SUM(AT472:AT473)</f>
        <v>58.631010392900002</v>
      </c>
      <c r="AU471" s="741">
        <f>+IF(AT457=0,0,AT471/AT457*100)</f>
        <v>1.5971076126064423</v>
      </c>
      <c r="AV471" s="783">
        <f>SUM(AV472:AV473)</f>
        <v>68.123277506800008</v>
      </c>
      <c r="AW471" s="741">
        <f>+IF(AV457=0,0,AV471/AV457*100)</f>
        <v>2.0154376639368636</v>
      </c>
      <c r="AX471" s="783">
        <f>SUM(AX472:AX473)</f>
        <v>74.345936682000016</v>
      </c>
      <c r="AY471" s="741">
        <f>+IF(AX457=0,0,AX471/AX457*100)</f>
        <v>1.9638155897789384</v>
      </c>
      <c r="AZ471" s="783">
        <f>SUM(AZ472:AZ473)</f>
        <v>201.10022458170005</v>
      </c>
      <c r="BA471" s="741">
        <f>+IF(AZ457=0,0,AZ471/AZ457*100)</f>
        <v>1.8556922562126783</v>
      </c>
      <c r="BB471" s="783">
        <f>SUM(BB472:BB473)</f>
        <v>95.851278293999997</v>
      </c>
      <c r="BC471" s="741">
        <f>+IF(BB457=0,0,BB471/BB457*100)</f>
        <v>2.0867683857561241</v>
      </c>
      <c r="BD471" s="783">
        <f>SUM(BD472:BD473)</f>
        <v>117.19207198720001</v>
      </c>
      <c r="BE471" s="741">
        <f>+IF(BD457=0,0,BD471/BD457*100)</f>
        <v>3.5574300183553835</v>
      </c>
      <c r="BF471" s="783">
        <f>SUM(BF472:BF473)</f>
        <v>52.880956519999998</v>
      </c>
      <c r="BG471" s="741">
        <f>+IF(BF457=0,0,BF471/BF457*100)</f>
        <v>1.9862880321075094</v>
      </c>
      <c r="BH471" s="783">
        <f>SUM(BH472:BH473)</f>
        <v>265.92430680119998</v>
      </c>
      <c r="BI471" s="741">
        <f>+IF(BH457=0,0,BH471/BH457*100)</f>
        <v>2.5206385378606098</v>
      </c>
      <c r="BJ471" s="783">
        <f t="shared" si="457"/>
        <v>467.02453138290002</v>
      </c>
      <c r="BK471" s="741">
        <f>+IF(BJ457=0,0,BJ471/BJ457*100)</f>
        <v>2.1837028526096867</v>
      </c>
      <c r="BL471" s="783">
        <f>SUM(BL472:BL473)</f>
        <v>71.067286503199995</v>
      </c>
      <c r="BM471" s="741">
        <f>+IF(BL457=0,0,BL471/BL457*100)</f>
        <v>2.2294134785720003</v>
      </c>
      <c r="BN471" s="783">
        <f>SUM(BN472:BN473)</f>
        <v>42.989738348399996</v>
      </c>
      <c r="BO471" s="741">
        <f>+IF(BN457=0,0,BN471/BN457*100)</f>
        <v>0.91324582474033178</v>
      </c>
      <c r="BP471" s="783">
        <f>SUM(BP472:BP473)</f>
        <v>47.314793285999997</v>
      </c>
      <c r="BQ471" s="741">
        <f>+IF(BP457=0,0,BP471/BP457*100)</f>
        <v>1.4066537829944463</v>
      </c>
      <c r="BR471" s="783">
        <f>SUM(BR472:BR473)</f>
        <v>161.37181813759997</v>
      </c>
      <c r="BS471" s="741">
        <f>+IF(BR457=0,0,BR471/BR457*100)</f>
        <v>1.4333063828477157</v>
      </c>
      <c r="BT471" s="783">
        <f>SUM(BT472:BT473)</f>
        <v>76.312045252800004</v>
      </c>
      <c r="BU471" s="741">
        <f>+IF(BT457=0,0,BT471/BT457*100)</f>
        <v>1.8439753086551725</v>
      </c>
      <c r="BV471" s="783">
        <f>SUM(BV472:BV473)</f>
        <v>102.88527138560001</v>
      </c>
      <c r="BW471" s="741">
        <f>+IF(BV457=0,0,BV471/BV457*100)</f>
        <v>1.588619478037256</v>
      </c>
      <c r="BX471" s="783">
        <f>SUM(BX472:BX473)</f>
        <v>81.217634232000009</v>
      </c>
      <c r="BY471" s="741">
        <f>+IF(BX457=0,0,BX471/BX457*100)</f>
        <v>1.6540830403621045</v>
      </c>
      <c r="BZ471" s="783">
        <f>SUM(BZ472:BZ473)</f>
        <v>260.41495087040005</v>
      </c>
      <c r="CA471" s="741">
        <f>+IF(BZ457=0,0,BZ471/BZ457*100)</f>
        <v>1.6773933651799844</v>
      </c>
      <c r="CB471" s="783">
        <f t="shared" si="458"/>
        <v>421.78676900800002</v>
      </c>
      <c r="CC471" s="741">
        <f>+IF(CB457=0,0,CB471/CB457*100)</f>
        <v>1.5747896969030246</v>
      </c>
      <c r="CE471" s="783">
        <f t="shared" si="459"/>
        <v>65.739795053599991</v>
      </c>
      <c r="CF471" s="741">
        <f>+IF(CE457=0,0,CE471/CE457*100)</f>
        <v>9.1031656581497603E-2</v>
      </c>
      <c r="CG471" s="783">
        <f>SUM(CG472:CG473)</f>
        <v>33.014567541600002</v>
      </c>
      <c r="CH471" s="741">
        <f>+IF(CG457=0,0,CG471/CG457*100)</f>
        <v>0.70612759990527885</v>
      </c>
      <c r="CI471" s="783">
        <f>SUM(CI472:CI473)</f>
        <v>32.725227392000001</v>
      </c>
      <c r="CJ471" s="741">
        <f>+IF(CI457=0,0,CI471/CI457*100)</f>
        <v>0.61612521992446112</v>
      </c>
      <c r="CK471" s="783">
        <f>SUM(CK472:CK473)</f>
        <v>0</v>
      </c>
      <c r="CL471" s="741">
        <f>+IF(CK457=0,0,CK471/CK457*100)</f>
        <v>0</v>
      </c>
      <c r="CM471" s="783">
        <f>SUM(CM472:CM473)</f>
        <v>65.739794933599995</v>
      </c>
      <c r="CN471" s="741">
        <f>+IF(CM457=0,0,CM471/CM457*100)</f>
        <v>0.42046754790930074</v>
      </c>
      <c r="CO471" s="783">
        <f>SUM(CO472:CO473)</f>
        <v>1.1999999731779099E-7</v>
      </c>
      <c r="CP471" s="741">
        <f>+IF(CO457=0,0,CO471/CO457*100)</f>
        <v>2.5201278904224461E-9</v>
      </c>
      <c r="CQ471" s="783">
        <f>SUM(CQ472:CQ473)</f>
        <v>0</v>
      </c>
      <c r="CR471" s="741">
        <f>+IF(CQ457=0,0,CQ471/CQ457*100)</f>
        <v>0</v>
      </c>
      <c r="CS471" s="783">
        <f>SUM(CS472:CS473)</f>
        <v>0</v>
      </c>
      <c r="CT471" s="741">
        <f>+IF(CS457=0,0,CS471/CS457*100)</f>
        <v>0</v>
      </c>
      <c r="CU471" s="783">
        <f>SUM(CU472:CU473)</f>
        <v>1.1999999731779099E-7</v>
      </c>
      <c r="CV471" s="741">
        <f>+IF(CU457=0,0,CU471/CU457*100)</f>
        <v>6.8176627867691695E-10</v>
      </c>
      <c r="CW471" s="783">
        <f t="shared" si="460"/>
        <v>65.739795053599991</v>
      </c>
      <c r="CX471" s="741">
        <f>+IF(CW457=0,0,CW471/CW457*100)</f>
        <v>0.19779536517172616</v>
      </c>
      <c r="CY471" s="783">
        <f>SUM(CY472:CY473)</f>
        <v>0</v>
      </c>
      <c r="CZ471" s="741">
        <f>+IF(CY457=0,0,CY471/CY457*100)</f>
        <v>0</v>
      </c>
      <c r="DA471" s="783">
        <f>SUM(DA472:DA473)</f>
        <v>0</v>
      </c>
      <c r="DB471" s="741">
        <f>+IF(DA457=0,0,DA471/DA457*100)</f>
        <v>0</v>
      </c>
      <c r="DC471" s="783">
        <f>SUM(DC472:DC473)</f>
        <v>0</v>
      </c>
      <c r="DD471" s="741">
        <f>+IF(DC457=0,0,DC471/DC457*100)</f>
        <v>0</v>
      </c>
      <c r="DE471" s="783">
        <f>SUM(DE472:DE473)</f>
        <v>0</v>
      </c>
      <c r="DF471" s="741">
        <f>+IF(DE457=0,0,DE471/DE457*100)</f>
        <v>0</v>
      </c>
      <c r="DG471" s="783">
        <f>SUM(DG472:DG473)</f>
        <v>0</v>
      </c>
      <c r="DH471" s="741">
        <f>+IF(DG457=0,0,DG471/DG457*100)</f>
        <v>0</v>
      </c>
      <c r="DI471" s="783">
        <f>SUM(DI472:DI473)</f>
        <v>0</v>
      </c>
      <c r="DJ471" s="741">
        <f>+IF(DI457=0,0,DI471/DI457*100)</f>
        <v>0</v>
      </c>
      <c r="DK471" s="783">
        <f>SUM(DK472:DK473)</f>
        <v>0</v>
      </c>
      <c r="DL471" s="741">
        <f>+IF(DK457=0,0,DK471/DK457*100)</f>
        <v>0</v>
      </c>
      <c r="DM471" s="783">
        <f>SUM(DM472:DM473)</f>
        <v>0</v>
      </c>
      <c r="DN471" s="741">
        <f>+IF(DM457=0,0,DM471/DM457*100)</f>
        <v>0</v>
      </c>
      <c r="DO471" s="783">
        <f t="shared" si="461"/>
        <v>0</v>
      </c>
      <c r="DP471" s="741">
        <f>+IF(DO457=0,0,DO471/DO457*100)</f>
        <v>0</v>
      </c>
      <c r="DR471" s="783">
        <f t="shared" si="462"/>
        <v>0</v>
      </c>
      <c r="DS471" s="741">
        <f>+IF(DR457=0,0,DR471/DR457*100)</f>
        <v>0</v>
      </c>
      <c r="DT471" s="783">
        <f>SUM(DT472:DT473)</f>
        <v>0</v>
      </c>
      <c r="DU471" s="741">
        <f>+IF(DT457=0,0,DT471/DT457*100)</f>
        <v>0</v>
      </c>
      <c r="DV471" s="783">
        <f>SUM(DV472:DV473)</f>
        <v>0</v>
      </c>
      <c r="DW471" s="741">
        <f>+IF(DV457=0,0,DV471/DV457*100)</f>
        <v>0</v>
      </c>
      <c r="DX471" s="783">
        <f>SUM(DX472:DX473)</f>
        <v>0</v>
      </c>
      <c r="DY471" s="741">
        <f>+IF(DX457=0,0,DX471/DX457*100)</f>
        <v>0</v>
      </c>
      <c r="DZ471" s="783">
        <f>SUM(DZ472:DZ473)</f>
        <v>0</v>
      </c>
      <c r="EA471" s="741">
        <f>+IF(DZ457=0,0,DZ471/DZ457*100)</f>
        <v>0</v>
      </c>
      <c r="EB471" s="783">
        <f>SUM(EB472:EB473)</f>
        <v>0</v>
      </c>
      <c r="EC471" s="741">
        <f>+IF(EB457=0,0,EB471/EB457*100)</f>
        <v>0</v>
      </c>
      <c r="ED471" s="783">
        <f>SUM(ED472:ED473)</f>
        <v>0</v>
      </c>
      <c r="EE471" s="741">
        <f>+IF(ED457=0,0,ED471/ED457*100)</f>
        <v>0</v>
      </c>
      <c r="EF471" s="783">
        <f>SUM(EF472:EF473)</f>
        <v>0</v>
      </c>
      <c r="EG471" s="741">
        <f>+IF(EF457=0,0,EF471/EF457*100)</f>
        <v>0</v>
      </c>
      <c r="EH471" s="783">
        <f>SUM(EH472:EH473)</f>
        <v>0</v>
      </c>
      <c r="EI471" s="741">
        <f>+IF(EH457=0,0,EH471/EH457*100)</f>
        <v>0</v>
      </c>
      <c r="EJ471" s="783">
        <f t="shared" si="463"/>
        <v>0</v>
      </c>
      <c r="EK471" s="741">
        <f>+IF(EJ457=0,0,EJ471/EJ457*100)</f>
        <v>0</v>
      </c>
      <c r="EL471" s="783">
        <f>SUM(EL472:EL473)</f>
        <v>0</v>
      </c>
      <c r="EM471" s="741">
        <f>+IF(EL457=0,0,EL471/EL457*100)</f>
        <v>0</v>
      </c>
      <c r="EN471" s="783">
        <f>SUM(EN472:EN473)</f>
        <v>0</v>
      </c>
      <c r="EO471" s="741">
        <f>+IF(EN457=0,0,EN471/EN457*100)</f>
        <v>0</v>
      </c>
      <c r="EP471" s="783">
        <f>SUM(EP472:EP473)</f>
        <v>0</v>
      </c>
      <c r="EQ471" s="741">
        <f>+IF(EP457=0,0,EP471/EP457*100)</f>
        <v>0</v>
      </c>
      <c r="ER471" s="783">
        <f>SUM(ER472:ER473)</f>
        <v>0</v>
      </c>
      <c r="ES471" s="741">
        <f>+IF(ER457=0,0,ER471/ER457*100)</f>
        <v>0</v>
      </c>
      <c r="ET471" s="783">
        <f>SUM(ET472:ET473)</f>
        <v>0</v>
      </c>
      <c r="EU471" s="741">
        <f>+IF(ET457=0,0,ET471/ET457*100)</f>
        <v>0</v>
      </c>
      <c r="EV471" s="783">
        <f>SUM(EV472:EV473)</f>
        <v>0</v>
      </c>
      <c r="EW471" s="741">
        <f>+IF(EV457=0,0,EV471/EV457*100)</f>
        <v>0</v>
      </c>
      <c r="EX471" s="783">
        <f>SUM(EX472:EX473)</f>
        <v>0</v>
      </c>
      <c r="EY471" s="741">
        <f>+IF(EX457=0,0,EX471/EX457*100)</f>
        <v>0</v>
      </c>
      <c r="EZ471" s="783">
        <f>SUM(EZ472:EZ473)</f>
        <v>0</v>
      </c>
      <c r="FA471" s="741">
        <f>+IF(EZ457=0,0,EZ471/EZ457*100)</f>
        <v>0</v>
      </c>
      <c r="FB471" s="783">
        <f t="shared" si="464"/>
        <v>0</v>
      </c>
      <c r="FC471" s="741">
        <f>+IF(FB457=0,0,FB471/FB457*100)</f>
        <v>0</v>
      </c>
      <c r="FD471" s="783">
        <f>SUM(FD472:FD473)</f>
        <v>0</v>
      </c>
      <c r="FE471" s="741">
        <f>+IF(FD457=0,0,FD471/FD457*100)</f>
        <v>0</v>
      </c>
      <c r="FF471" s="783">
        <f>SUM(FF472:FF473)</f>
        <v>448.23641728433398</v>
      </c>
      <c r="FG471" s="741">
        <f>+IF(FF457=0,0,FF471/FF457*100)</f>
        <v>0.4376740990862566</v>
      </c>
      <c r="FH471" s="783">
        <f>SUM(FH472:FH473)</f>
        <v>783.95016018340425</v>
      </c>
      <c r="FI471" s="741">
        <f>+IF(FH457=0,0,FH471/FH457*100)</f>
        <v>0.63835717799239611</v>
      </c>
      <c r="FJ471" s="783">
        <f>SUM(FJ472:FJ473)</f>
        <v>914.17346406131389</v>
      </c>
      <c r="FK471" s="741">
        <f>+IF(FJ457=0,0,FJ471/FJ457*100)</f>
        <v>0.6215275602659055</v>
      </c>
    </row>
    <row r="472" spans="2:167" s="648" customFormat="1" ht="13.5" customHeight="1">
      <c r="B472" s="769"/>
      <c r="C472" s="771" t="s">
        <v>4798</v>
      </c>
      <c r="D472" s="769"/>
      <c r="E472" s="772">
        <f t="shared" si="451"/>
        <v>0</v>
      </c>
      <c r="F472" s="737">
        <f>+IF(E457=0,0,E472/E457*100)</f>
        <v>0</v>
      </c>
      <c r="G472" s="772">
        <v>0</v>
      </c>
      <c r="H472" s="737">
        <f>+IF(G457=0,0,G472/G457*100)</f>
        <v>0</v>
      </c>
      <c r="I472" s="772">
        <v>0</v>
      </c>
      <c r="J472" s="737">
        <f>+IF(I457=0,0,I472/I457*100)</f>
        <v>0</v>
      </c>
      <c r="K472" s="772">
        <v>0</v>
      </c>
      <c r="L472" s="737">
        <f>+IF(K457=0,0,K472/K457*100)</f>
        <v>0</v>
      </c>
      <c r="M472" s="772">
        <f t="shared" ref="M472:M495" si="481">+G472+I472+K472</f>
        <v>0</v>
      </c>
      <c r="N472" s="737">
        <f>+IF(M457=0,0,M472/M457*100)</f>
        <v>0</v>
      </c>
      <c r="O472" s="772">
        <v>0</v>
      </c>
      <c r="P472" s="737">
        <f>+IF(O457=0,0,O472/O457*100)</f>
        <v>0</v>
      </c>
      <c r="Q472" s="772">
        <v>0</v>
      </c>
      <c r="R472" s="737">
        <f>+IF(Q457=0,0,Q472/Q457*100)</f>
        <v>0</v>
      </c>
      <c r="S472" s="772">
        <v>0</v>
      </c>
      <c r="T472" s="737">
        <f>+IF(S457=0,0,S472/S457*100)</f>
        <v>0</v>
      </c>
      <c r="U472" s="772">
        <f t="shared" ref="U472:U495" si="482">+O472+Q472+S472</f>
        <v>0</v>
      </c>
      <c r="V472" s="737">
        <f>+IF(U457=0,0,U472/U457*100)</f>
        <v>0</v>
      </c>
      <c r="W472" s="772">
        <f t="shared" si="453"/>
        <v>0</v>
      </c>
      <c r="X472" s="737">
        <f>+IF(W457=0,0,W472/W457*100)</f>
        <v>0</v>
      </c>
      <c r="Y472" s="772">
        <v>0</v>
      </c>
      <c r="Z472" s="737">
        <f>+IF(Y457=0,0,Y472/Y457*100)</f>
        <v>0</v>
      </c>
      <c r="AA472" s="772">
        <v>0</v>
      </c>
      <c r="AB472" s="737">
        <f>+IF(AA457=0,0,AA472/AA457*100)</f>
        <v>0</v>
      </c>
      <c r="AC472" s="772">
        <v>0</v>
      </c>
      <c r="AD472" s="737">
        <f>+IF(AC457=0,0,AC472/AC457*100)</f>
        <v>0</v>
      </c>
      <c r="AE472" s="772">
        <f t="shared" ref="AE472:AE495" si="483">+Y472+AA472+AC472</f>
        <v>0</v>
      </c>
      <c r="AF472" s="737">
        <f>+IF(AE457=0,0,AE472/AE457*100)</f>
        <v>0</v>
      </c>
      <c r="AG472" s="772">
        <v>0</v>
      </c>
      <c r="AH472" s="737">
        <f>+IF(AG457=0,0,AG472/AG457*100)</f>
        <v>0</v>
      </c>
      <c r="AI472" s="772">
        <v>0</v>
      </c>
      <c r="AJ472" s="737">
        <f>+IF(AI457=0,0,AI472/AI457*100)</f>
        <v>0</v>
      </c>
      <c r="AK472" s="772">
        <v>0</v>
      </c>
      <c r="AL472" s="737">
        <f>+IF(AK457=0,0,AK472/AK457*100)</f>
        <v>0</v>
      </c>
      <c r="AM472" s="772">
        <f t="shared" ref="AM472:AM495" si="484">+AG472+AI472+AK472</f>
        <v>0</v>
      </c>
      <c r="AN472" s="737">
        <f>+IF(AM457=0,0,AM472/AM457*100)</f>
        <v>0</v>
      </c>
      <c r="AO472" s="772">
        <f t="shared" si="456"/>
        <v>0</v>
      </c>
      <c r="AP472" s="737">
        <f>+IF(AO457=0,0,AO472/AO457*100)</f>
        <v>0</v>
      </c>
      <c r="AQ472" s="651"/>
      <c r="AR472" s="772">
        <v>0</v>
      </c>
      <c r="AS472" s="737">
        <f>+IF(AR457=0,0,AR472/AR457*100)</f>
        <v>0</v>
      </c>
      <c r="AT472" s="772">
        <v>0</v>
      </c>
      <c r="AU472" s="737">
        <f>+IF(AT457=0,0,AT472/AT457*100)</f>
        <v>0</v>
      </c>
      <c r="AV472" s="772">
        <v>0</v>
      </c>
      <c r="AW472" s="737">
        <f>+IF(AV457=0,0,AV472/AV457*100)</f>
        <v>0</v>
      </c>
      <c r="AX472" s="772">
        <v>0</v>
      </c>
      <c r="AY472" s="737">
        <f>+IF(AX457=0,0,AX472/AX457*100)</f>
        <v>0</v>
      </c>
      <c r="AZ472" s="772">
        <f t="shared" ref="AZ472:AZ495" si="485">+AT472+AV472+AX472</f>
        <v>0</v>
      </c>
      <c r="BA472" s="737">
        <f>+IF(AZ457=0,0,AZ472/AZ457*100)</f>
        <v>0</v>
      </c>
      <c r="BB472" s="772">
        <v>0</v>
      </c>
      <c r="BC472" s="737">
        <f>+IF(BB457=0,0,BB472/BB457*100)</f>
        <v>0</v>
      </c>
      <c r="BD472" s="772">
        <v>0</v>
      </c>
      <c r="BE472" s="737">
        <f>+IF(BD457=0,0,BD472/BD457*100)</f>
        <v>0</v>
      </c>
      <c r="BF472" s="772">
        <v>0</v>
      </c>
      <c r="BG472" s="737">
        <f>+IF(BF457=0,0,BF472/BF457*100)</f>
        <v>0</v>
      </c>
      <c r="BH472" s="772">
        <f t="shared" ref="BH472:BH495" si="486">+BB472+BD472+BF472</f>
        <v>0</v>
      </c>
      <c r="BI472" s="737">
        <f>+IF(BH457=0,0,BH472/BH457*100)</f>
        <v>0</v>
      </c>
      <c r="BJ472" s="772">
        <f t="shared" si="457"/>
        <v>0</v>
      </c>
      <c r="BK472" s="737">
        <f>+IF(BJ457=0,0,BJ472/BJ457*100)</f>
        <v>0</v>
      </c>
      <c r="BL472" s="772">
        <v>0</v>
      </c>
      <c r="BM472" s="737">
        <f>+IF(BL457=0,0,BL472/BL457*100)</f>
        <v>0</v>
      </c>
      <c r="BN472" s="772">
        <v>0</v>
      </c>
      <c r="BO472" s="737">
        <f>+IF(BN457=0,0,BN472/BN457*100)</f>
        <v>0</v>
      </c>
      <c r="BP472" s="772">
        <v>0</v>
      </c>
      <c r="BQ472" s="737">
        <f>+IF(BP457=0,0,BP472/BP457*100)</f>
        <v>0</v>
      </c>
      <c r="BR472" s="772">
        <f t="shared" ref="BR472:BR495" si="487">+BL472+BN472+BP472</f>
        <v>0</v>
      </c>
      <c r="BS472" s="737">
        <f>+IF(BR457=0,0,BR472/BR457*100)</f>
        <v>0</v>
      </c>
      <c r="BT472" s="772">
        <v>0</v>
      </c>
      <c r="BU472" s="737">
        <f>+IF(BT457=0,0,BT472/BT457*100)</f>
        <v>0</v>
      </c>
      <c r="BV472" s="772">
        <v>0</v>
      </c>
      <c r="BW472" s="737">
        <f>+IF(BV457=0,0,BV472/BV457*100)</f>
        <v>0</v>
      </c>
      <c r="BX472" s="772">
        <v>0</v>
      </c>
      <c r="BY472" s="737">
        <f>+IF(BX457=0,0,BX472/BX457*100)</f>
        <v>0</v>
      </c>
      <c r="BZ472" s="772">
        <f t="shared" ref="BZ472:BZ495" si="488">+BT472+BV472+BX472</f>
        <v>0</v>
      </c>
      <c r="CA472" s="737">
        <f>+IF(BZ457=0,0,BZ472/BZ457*100)</f>
        <v>0</v>
      </c>
      <c r="CB472" s="772">
        <f t="shared" si="458"/>
        <v>0</v>
      </c>
      <c r="CC472" s="737">
        <f>+IF(CB457=0,0,CB472/CB457*100)</f>
        <v>0</v>
      </c>
      <c r="CE472" s="772">
        <f t="shared" si="459"/>
        <v>0</v>
      </c>
      <c r="CF472" s="737">
        <f>+IF(CE457=0,0,CE472/CE457*100)</f>
        <v>0</v>
      </c>
      <c r="CG472" s="772">
        <v>0</v>
      </c>
      <c r="CH472" s="737">
        <f>+IF(CG457=0,0,CG472/CG457*100)</f>
        <v>0</v>
      </c>
      <c r="CI472" s="772">
        <v>0</v>
      </c>
      <c r="CJ472" s="737">
        <f>+IF(CI457=0,0,CI472/CI457*100)</f>
        <v>0</v>
      </c>
      <c r="CK472" s="772">
        <v>0</v>
      </c>
      <c r="CL472" s="737">
        <f>+IF(CK457=0,0,CK472/CK457*100)</f>
        <v>0</v>
      </c>
      <c r="CM472" s="772">
        <f t="shared" ref="CM472:CM495" si="489">+CG472+CI472+CK472</f>
        <v>0</v>
      </c>
      <c r="CN472" s="737">
        <f>+IF(CM457=0,0,CM472/CM457*100)</f>
        <v>0</v>
      </c>
      <c r="CO472" s="772">
        <v>0</v>
      </c>
      <c r="CP472" s="737">
        <f>+IF(CO457=0,0,CO472/CO457*100)</f>
        <v>0</v>
      </c>
      <c r="CQ472" s="772">
        <v>0</v>
      </c>
      <c r="CR472" s="737">
        <f>+IF(CQ457=0,0,CQ472/CQ457*100)</f>
        <v>0</v>
      </c>
      <c r="CS472" s="772">
        <v>0</v>
      </c>
      <c r="CT472" s="737">
        <f>+IF(CS457=0,0,CS472/CS457*100)</f>
        <v>0</v>
      </c>
      <c r="CU472" s="772">
        <f t="shared" ref="CU472:CU495" si="490">+CO472+CQ472+CS472</f>
        <v>0</v>
      </c>
      <c r="CV472" s="737">
        <f>+IF(CU457=0,0,CU472/CU457*100)</f>
        <v>0</v>
      </c>
      <c r="CW472" s="772">
        <f t="shared" si="460"/>
        <v>0</v>
      </c>
      <c r="CX472" s="737">
        <f>+IF(CW457=0,0,CW472/CW457*100)</f>
        <v>0</v>
      </c>
      <c r="CY472" s="772">
        <v>0</v>
      </c>
      <c r="CZ472" s="737">
        <f>+IF(CY457=0,0,CY472/CY457*100)</f>
        <v>0</v>
      </c>
      <c r="DA472" s="772">
        <v>0</v>
      </c>
      <c r="DB472" s="737">
        <f>+IF(DA457=0,0,DA472/DA457*100)</f>
        <v>0</v>
      </c>
      <c r="DC472" s="772">
        <v>0</v>
      </c>
      <c r="DD472" s="737">
        <f>+IF(DC457=0,0,DC472/DC457*100)</f>
        <v>0</v>
      </c>
      <c r="DE472" s="772">
        <f t="shared" ref="DE472:DE495" si="491">+CY472+DA472+DC472</f>
        <v>0</v>
      </c>
      <c r="DF472" s="737">
        <f>+IF(DE457=0,0,DE472/DE457*100)</f>
        <v>0</v>
      </c>
      <c r="DG472" s="772">
        <v>0</v>
      </c>
      <c r="DH472" s="737">
        <f>+IF(DG457=0,0,DG472/DG457*100)</f>
        <v>0</v>
      </c>
      <c r="DI472" s="772">
        <v>0</v>
      </c>
      <c r="DJ472" s="737">
        <f>+IF(DI457=0,0,DI472/DI457*100)</f>
        <v>0</v>
      </c>
      <c r="DK472" s="772">
        <v>0</v>
      </c>
      <c r="DL472" s="737">
        <f>+IF(DK457=0,0,DK472/DK457*100)</f>
        <v>0</v>
      </c>
      <c r="DM472" s="772">
        <f t="shared" ref="DM472:DM495" si="492">+DG472+DI472+DK472</f>
        <v>0</v>
      </c>
      <c r="DN472" s="737">
        <f>+IF(DM457=0,0,DM472/DM457*100)</f>
        <v>0</v>
      </c>
      <c r="DO472" s="772">
        <f t="shared" si="461"/>
        <v>0</v>
      </c>
      <c r="DP472" s="737">
        <f>+IF(DO457=0,0,DO472/DO457*100)</f>
        <v>0</v>
      </c>
      <c r="DR472" s="772">
        <f t="shared" si="462"/>
        <v>0</v>
      </c>
      <c r="DS472" s="737">
        <f>+IF(DR457=0,0,DR472/DR457*100)</f>
        <v>0</v>
      </c>
      <c r="DT472" s="772">
        <v>0</v>
      </c>
      <c r="DU472" s="737">
        <f>+IF(DT457=0,0,DT472/DT457*100)</f>
        <v>0</v>
      </c>
      <c r="DV472" s="772">
        <v>0</v>
      </c>
      <c r="DW472" s="737">
        <f>+IF(DV457=0,0,DV472/DV457*100)</f>
        <v>0</v>
      </c>
      <c r="DX472" s="772">
        <v>0</v>
      </c>
      <c r="DY472" s="737">
        <f>+IF(DX457=0,0,DX472/DX457*100)</f>
        <v>0</v>
      </c>
      <c r="DZ472" s="772">
        <f t="shared" ref="DZ472:DZ495" si="493">+DT472+DV472+DX472</f>
        <v>0</v>
      </c>
      <c r="EA472" s="737">
        <f>+IF(DZ457=0,0,DZ472/DZ457*100)</f>
        <v>0</v>
      </c>
      <c r="EB472" s="772">
        <v>0</v>
      </c>
      <c r="EC472" s="737">
        <f>+IF(EB457=0,0,EB472/EB457*100)</f>
        <v>0</v>
      </c>
      <c r="ED472" s="772">
        <v>0</v>
      </c>
      <c r="EE472" s="737">
        <f>+IF(ED457=0,0,ED472/ED457*100)</f>
        <v>0</v>
      </c>
      <c r="EF472" s="772">
        <v>0</v>
      </c>
      <c r="EG472" s="737">
        <f>+IF(EF457=0,0,EF472/EF457*100)</f>
        <v>0</v>
      </c>
      <c r="EH472" s="772">
        <f t="shared" ref="EH472:EH495" si="494">+EB472+ED472+EF472</f>
        <v>0</v>
      </c>
      <c r="EI472" s="737">
        <f>+IF(EH457=0,0,EH472/EH457*100)</f>
        <v>0</v>
      </c>
      <c r="EJ472" s="772">
        <f t="shared" si="463"/>
        <v>0</v>
      </c>
      <c r="EK472" s="737">
        <f>+IF(EJ457=0,0,EJ472/EJ457*100)</f>
        <v>0</v>
      </c>
      <c r="EL472" s="772">
        <v>0</v>
      </c>
      <c r="EM472" s="737">
        <f>+IF(EL457=0,0,EL472/EL457*100)</f>
        <v>0</v>
      </c>
      <c r="EN472" s="772">
        <v>0</v>
      </c>
      <c r="EO472" s="737">
        <f>+IF(EN457=0,0,EN472/EN457*100)</f>
        <v>0</v>
      </c>
      <c r="EP472" s="772">
        <v>0</v>
      </c>
      <c r="EQ472" s="737">
        <f>+IF(EP457=0,0,EP472/EP457*100)</f>
        <v>0</v>
      </c>
      <c r="ER472" s="772">
        <f t="shared" ref="ER472:ER495" si="495">+EL472+EN472+EP472</f>
        <v>0</v>
      </c>
      <c r="ES472" s="737">
        <f>+IF(ER457=0,0,ER472/ER457*100)</f>
        <v>0</v>
      </c>
      <c r="ET472" s="772">
        <v>0</v>
      </c>
      <c r="EU472" s="737">
        <f>+IF(ET457=0,0,ET472/ET457*100)</f>
        <v>0</v>
      </c>
      <c r="EV472" s="772">
        <v>0</v>
      </c>
      <c r="EW472" s="737">
        <f>+IF(EV457=0,0,EV472/EV457*100)</f>
        <v>0</v>
      </c>
      <c r="EX472" s="772">
        <v>0</v>
      </c>
      <c r="EY472" s="737">
        <f>+IF(EX457=0,0,EX472/EX457*100)</f>
        <v>0</v>
      </c>
      <c r="EZ472" s="772">
        <f t="shared" ref="EZ472:EZ495" si="496">+ET472+EV472+EX472</f>
        <v>0</v>
      </c>
      <c r="FA472" s="737">
        <f>+IF(EZ457=0,0,EZ472/EZ457*100)</f>
        <v>0</v>
      </c>
      <c r="FB472" s="772">
        <f t="shared" si="464"/>
        <v>0</v>
      </c>
      <c r="FC472" s="737">
        <f>+IF(FB457=0,0,FB472/FB457*100)</f>
        <v>0</v>
      </c>
      <c r="FD472" s="772">
        <v>0</v>
      </c>
      <c r="FE472" s="737">
        <f>+IF(FD457=0,0,FD472/FD457*100)</f>
        <v>0</v>
      </c>
      <c r="FF472" s="772">
        <v>0</v>
      </c>
      <c r="FG472" s="737">
        <f>+IF(FF457=0,0,FF472/FF457*100)</f>
        <v>0</v>
      </c>
      <c r="FH472" s="772">
        <v>0</v>
      </c>
      <c r="FI472" s="737">
        <f>+IF(FH457=0,0,FH472/FH457*100)</f>
        <v>0</v>
      </c>
      <c r="FJ472" s="772">
        <v>0</v>
      </c>
      <c r="FK472" s="737">
        <f>+IF(FJ457=0,0,FJ472/FJ457*100)</f>
        <v>0</v>
      </c>
    </row>
    <row r="473" spans="2:167" s="648" customFormat="1" ht="13.5" customHeight="1">
      <c r="B473" s="784"/>
      <c r="C473" s="771" t="s">
        <v>4799</v>
      </c>
      <c r="D473" s="784"/>
      <c r="E473" s="785">
        <f t="shared" si="451"/>
        <v>251.02866014429168</v>
      </c>
      <c r="F473" s="786">
        <f>+IF(E457=0,0,E473/E457*100)</f>
        <v>1.262448984360216</v>
      </c>
      <c r="G473" s="785">
        <v>28.522372772291035</v>
      </c>
      <c r="H473" s="786">
        <f>+IF(G457=0,0,G473/G457*100)</f>
        <v>1.1565741658652806</v>
      </c>
      <c r="I473" s="785">
        <v>7.1056975371103288</v>
      </c>
      <c r="J473" s="786">
        <f>+IF(I457=0,0,I473/I457*100)</f>
        <v>0.32442786400674356</v>
      </c>
      <c r="K473" s="785">
        <v>16.445100418548332</v>
      </c>
      <c r="L473" s="786">
        <f>+IF(K457=0,0,K473/K457*100)</f>
        <v>0.98821361356241422</v>
      </c>
      <c r="M473" s="785">
        <f t="shared" si="481"/>
        <v>52.073170727949702</v>
      </c>
      <c r="N473" s="786">
        <f>+IF(M457=0,0,M473/M457*100)</f>
        <v>0.82388304600022633</v>
      </c>
      <c r="O473" s="785">
        <v>7.6117780008293581</v>
      </c>
      <c r="P473" s="786">
        <f>+IF(O457=0,0,O473/O457*100)</f>
        <v>4.00995828369589</v>
      </c>
      <c r="Q473" s="785">
        <v>2.675723766482915</v>
      </c>
      <c r="R473" s="786">
        <f>+IF(Q457=0,0,Q473/Q457*100)</f>
        <v>141.62506485112297</v>
      </c>
      <c r="S473" s="785">
        <v>3.5866267282723059</v>
      </c>
      <c r="T473" s="786">
        <f>+IF(S457=0,0,S473/S457*100)</f>
        <v>0.9591225600258223</v>
      </c>
      <c r="U473" s="785">
        <f t="shared" si="482"/>
        <v>13.874128495584579</v>
      </c>
      <c r="V473" s="786">
        <f>+IF(U457=0,0,U473/U457*100)</f>
        <v>2.4527331888202202</v>
      </c>
      <c r="W473" s="785">
        <f t="shared" si="453"/>
        <v>65.947299223534287</v>
      </c>
      <c r="X473" s="786">
        <f>+IF(W457=0,0,W473/W457*100)</f>
        <v>0.95768491049122539</v>
      </c>
      <c r="Y473" s="785">
        <v>5.442934216714848</v>
      </c>
      <c r="Z473" s="786">
        <f>+IF(Y457=0,0,Y473/Y457*100)</f>
        <v>0.7553293234388031</v>
      </c>
      <c r="AA473" s="785">
        <v>7.8021022672987819</v>
      </c>
      <c r="AB473" s="786">
        <f>+IF(AA457=0,0,AA473/AA457*100)</f>
        <v>0.57084355247564089</v>
      </c>
      <c r="AC473" s="785">
        <v>22.525501343645438</v>
      </c>
      <c r="AD473" s="786">
        <f>+IF(AC457=0,0,AC473/AC457*100)</f>
        <v>1.8455179608824097</v>
      </c>
      <c r="AE473" s="785">
        <f t="shared" si="483"/>
        <v>35.770537827659069</v>
      </c>
      <c r="AF473" s="786">
        <f>+IF(AE457=0,0,AE473/AE457*100)</f>
        <v>1.0813594407923508</v>
      </c>
      <c r="AG473" s="785">
        <v>30.05060838258639</v>
      </c>
      <c r="AH473" s="786">
        <f>+IF(AG457=0,0,AG473/AG457*100)</f>
        <v>1.1104387693151549</v>
      </c>
      <c r="AI473" s="785">
        <v>44.196171257711917</v>
      </c>
      <c r="AJ473" s="786">
        <f>+IF(AI457=0,0,AI473/AI457*100)</f>
        <v>1.2132146875120884</v>
      </c>
      <c r="AK473" s="785">
        <v>75.064043452800007</v>
      </c>
      <c r="AL473" s="786">
        <f>+IF(AK457=0,0,AK473/AK457*100)</f>
        <v>2.2466649765488889</v>
      </c>
      <c r="AM473" s="785">
        <f t="shared" si="484"/>
        <v>149.31082309309832</v>
      </c>
      <c r="AN473" s="786">
        <f>+IF(AM457=0,0,AM473/AM457*100)</f>
        <v>1.5408400434405802</v>
      </c>
      <c r="AO473" s="785">
        <f t="shared" si="456"/>
        <v>185.08136092075739</v>
      </c>
      <c r="AP473" s="786">
        <f>+IF(AO457=0,0,AO473/AO457*100)</f>
        <v>1.4239059392129252</v>
      </c>
      <c r="AQ473" s="651"/>
      <c r="AR473" s="785">
        <v>888.81130039089999</v>
      </c>
      <c r="AS473" s="786">
        <f>+IF(AR457=0,0,AR473/AR457*100)</f>
        <v>1.8451359188445489</v>
      </c>
      <c r="AT473" s="785">
        <v>58.631010392900002</v>
      </c>
      <c r="AU473" s="786">
        <f>+IF(AT457=0,0,AT473/AT457*100)</f>
        <v>1.5971076126064423</v>
      </c>
      <c r="AV473" s="785">
        <v>68.123277506800008</v>
      </c>
      <c r="AW473" s="786">
        <f>+IF(AV457=0,0,AV473/AV457*100)</f>
        <v>2.0154376639368636</v>
      </c>
      <c r="AX473" s="785">
        <v>74.345936682000016</v>
      </c>
      <c r="AY473" s="786">
        <f>+IF(AX457=0,0,AX473/AX457*100)</f>
        <v>1.9638155897789384</v>
      </c>
      <c r="AZ473" s="785">
        <f t="shared" si="485"/>
        <v>201.10022458170005</v>
      </c>
      <c r="BA473" s="786">
        <f>+IF(AZ457=0,0,AZ473/AZ457*100)</f>
        <v>1.8556922562126783</v>
      </c>
      <c r="BB473" s="785">
        <v>95.851278293999997</v>
      </c>
      <c r="BC473" s="786">
        <f>+IF(BB457=0,0,BB473/BB457*100)</f>
        <v>2.0867683857561241</v>
      </c>
      <c r="BD473" s="785">
        <v>117.19207198720001</v>
      </c>
      <c r="BE473" s="786">
        <f>+IF(BD457=0,0,BD473/BD457*100)</f>
        <v>3.5574300183553835</v>
      </c>
      <c r="BF473" s="785">
        <v>52.880956519999998</v>
      </c>
      <c r="BG473" s="786">
        <f>+IF(BF457=0,0,BF473/BF457*100)</f>
        <v>1.9862880321075094</v>
      </c>
      <c r="BH473" s="785">
        <f t="shared" si="486"/>
        <v>265.92430680119998</v>
      </c>
      <c r="BI473" s="786">
        <f>+IF(BH457=0,0,BH473/BH457*100)</f>
        <v>2.5206385378606098</v>
      </c>
      <c r="BJ473" s="785">
        <f t="shared" si="457"/>
        <v>467.02453138290002</v>
      </c>
      <c r="BK473" s="786">
        <f>+IF(BJ457=0,0,BJ473/BJ457*100)</f>
        <v>2.1837028526096867</v>
      </c>
      <c r="BL473" s="785">
        <v>71.067286503199995</v>
      </c>
      <c r="BM473" s="786">
        <f>+IF(BL457=0,0,BL473/BL457*100)</f>
        <v>2.2294134785720003</v>
      </c>
      <c r="BN473" s="785">
        <v>42.989738348399996</v>
      </c>
      <c r="BO473" s="786">
        <f>+IF(BN457=0,0,BN473/BN457*100)</f>
        <v>0.91324582474033178</v>
      </c>
      <c r="BP473" s="785">
        <v>47.314793285999997</v>
      </c>
      <c r="BQ473" s="786">
        <f>+IF(BP457=0,0,BP473/BP457*100)</f>
        <v>1.4066537829944463</v>
      </c>
      <c r="BR473" s="785">
        <f t="shared" si="487"/>
        <v>161.37181813759997</v>
      </c>
      <c r="BS473" s="786">
        <f>+IF(BR457=0,0,BR473/BR457*100)</f>
        <v>1.4333063828477157</v>
      </c>
      <c r="BT473" s="785">
        <v>76.312045252800004</v>
      </c>
      <c r="BU473" s="786">
        <f>+IF(BT457=0,0,BT473/BT457*100)</f>
        <v>1.8439753086551725</v>
      </c>
      <c r="BV473" s="785">
        <v>102.88527138560001</v>
      </c>
      <c r="BW473" s="786">
        <f>+IF(BV457=0,0,BV473/BV457*100)</f>
        <v>1.588619478037256</v>
      </c>
      <c r="BX473" s="785">
        <v>81.217634232000009</v>
      </c>
      <c r="BY473" s="786">
        <f>+IF(BX457=0,0,BX473/BX457*100)</f>
        <v>1.6540830403621045</v>
      </c>
      <c r="BZ473" s="785">
        <f t="shared" si="488"/>
        <v>260.41495087040005</v>
      </c>
      <c r="CA473" s="786">
        <f>+IF(BZ457=0,0,BZ473/BZ457*100)</f>
        <v>1.6773933651799844</v>
      </c>
      <c r="CB473" s="785">
        <f t="shared" si="458"/>
        <v>421.78676900800002</v>
      </c>
      <c r="CC473" s="786">
        <f>+IF(CB457=0,0,CB473/CB457*100)</f>
        <v>1.5747896969030246</v>
      </c>
      <c r="CE473" s="785">
        <f t="shared" si="459"/>
        <v>65.739795053599991</v>
      </c>
      <c r="CF473" s="786">
        <f>+IF(CE457=0,0,CE473/CE457*100)</f>
        <v>9.1031656581497603E-2</v>
      </c>
      <c r="CG473" s="785">
        <v>33.014567541600002</v>
      </c>
      <c r="CH473" s="786">
        <f>+IF(CG457=0,0,CG473/CG457*100)</f>
        <v>0.70612759990527885</v>
      </c>
      <c r="CI473" s="785">
        <v>32.725227392000001</v>
      </c>
      <c r="CJ473" s="786">
        <f>+IF(CI457=0,0,CI473/CI457*100)</f>
        <v>0.61612521992446112</v>
      </c>
      <c r="CK473" s="785">
        <v>0</v>
      </c>
      <c r="CL473" s="786">
        <f>+IF(CK457=0,0,CK473/CK457*100)</f>
        <v>0</v>
      </c>
      <c r="CM473" s="785">
        <f t="shared" si="489"/>
        <v>65.739794933599995</v>
      </c>
      <c r="CN473" s="786">
        <f>+IF(CM457=0,0,CM473/CM457*100)</f>
        <v>0.42046754790930074</v>
      </c>
      <c r="CO473" s="785">
        <v>1.1999999731779099E-7</v>
      </c>
      <c r="CP473" s="786">
        <f>+IF(CO457=0,0,CO473/CO457*100)</f>
        <v>2.5201278904224461E-9</v>
      </c>
      <c r="CQ473" s="785">
        <v>0</v>
      </c>
      <c r="CR473" s="786">
        <f>+IF(CQ457=0,0,CQ473/CQ457*100)</f>
        <v>0</v>
      </c>
      <c r="CS473" s="785">
        <v>0</v>
      </c>
      <c r="CT473" s="786">
        <f>+IF(CS457=0,0,CS473/CS457*100)</f>
        <v>0</v>
      </c>
      <c r="CU473" s="785">
        <f t="shared" si="490"/>
        <v>1.1999999731779099E-7</v>
      </c>
      <c r="CV473" s="786">
        <f>+IF(CU457=0,0,CU473/CU457*100)</f>
        <v>6.8176627867691695E-10</v>
      </c>
      <c r="CW473" s="785">
        <f t="shared" si="460"/>
        <v>65.739795053599991</v>
      </c>
      <c r="CX473" s="786">
        <f>+IF(CW457=0,0,CW473/CW457*100)</f>
        <v>0.19779536517172616</v>
      </c>
      <c r="CY473" s="785">
        <v>0</v>
      </c>
      <c r="CZ473" s="786">
        <f>+IF(CY457=0,0,CY473/CY457*100)</f>
        <v>0</v>
      </c>
      <c r="DA473" s="785">
        <v>0</v>
      </c>
      <c r="DB473" s="786">
        <f>+IF(DA457=0,0,DA473/DA457*100)</f>
        <v>0</v>
      </c>
      <c r="DC473" s="785">
        <v>0</v>
      </c>
      <c r="DD473" s="786">
        <f>+IF(DC457=0,0,DC473/DC457*100)</f>
        <v>0</v>
      </c>
      <c r="DE473" s="785">
        <f t="shared" si="491"/>
        <v>0</v>
      </c>
      <c r="DF473" s="786">
        <f>+IF(DE457=0,0,DE473/DE457*100)</f>
        <v>0</v>
      </c>
      <c r="DG473" s="785">
        <v>0</v>
      </c>
      <c r="DH473" s="786">
        <f>+IF(DG457=0,0,DG473/DG457*100)</f>
        <v>0</v>
      </c>
      <c r="DI473" s="785">
        <v>0</v>
      </c>
      <c r="DJ473" s="786">
        <f>+IF(DI457=0,0,DI473/DI457*100)</f>
        <v>0</v>
      </c>
      <c r="DK473" s="785">
        <v>0</v>
      </c>
      <c r="DL473" s="786">
        <f>+IF(DK457=0,0,DK473/DK457*100)</f>
        <v>0</v>
      </c>
      <c r="DM473" s="785">
        <f t="shared" si="492"/>
        <v>0</v>
      </c>
      <c r="DN473" s="786">
        <f>+IF(DM457=0,0,DM473/DM457*100)</f>
        <v>0</v>
      </c>
      <c r="DO473" s="785">
        <f t="shared" si="461"/>
        <v>0</v>
      </c>
      <c r="DP473" s="786">
        <f>+IF(DO457=0,0,DO473/DO457*100)</f>
        <v>0</v>
      </c>
      <c r="DR473" s="785">
        <f t="shared" si="462"/>
        <v>0</v>
      </c>
      <c r="DS473" s="786">
        <f>+IF(DR457=0,0,DR473/DR457*100)</f>
        <v>0</v>
      </c>
      <c r="DT473" s="785">
        <v>0</v>
      </c>
      <c r="DU473" s="786">
        <f>+IF(DT457=0,0,DT473/DT457*100)</f>
        <v>0</v>
      </c>
      <c r="DV473" s="785">
        <v>0</v>
      </c>
      <c r="DW473" s="786">
        <f>+IF(DV457=0,0,DV473/DV457*100)</f>
        <v>0</v>
      </c>
      <c r="DX473" s="785">
        <v>0</v>
      </c>
      <c r="DY473" s="786">
        <f>+IF(DX457=0,0,DX473/DX457*100)</f>
        <v>0</v>
      </c>
      <c r="DZ473" s="785">
        <f t="shared" si="493"/>
        <v>0</v>
      </c>
      <c r="EA473" s="786">
        <f>+IF(DZ457=0,0,DZ473/DZ457*100)</f>
        <v>0</v>
      </c>
      <c r="EB473" s="785">
        <v>0</v>
      </c>
      <c r="EC473" s="786">
        <f>+IF(EB457=0,0,EB473/EB457*100)</f>
        <v>0</v>
      </c>
      <c r="ED473" s="785">
        <v>0</v>
      </c>
      <c r="EE473" s="786">
        <f>+IF(ED457=0,0,ED473/ED457*100)</f>
        <v>0</v>
      </c>
      <c r="EF473" s="785">
        <v>0</v>
      </c>
      <c r="EG473" s="786">
        <f>+IF(EF457=0,0,EF473/EF457*100)</f>
        <v>0</v>
      </c>
      <c r="EH473" s="785">
        <f t="shared" si="494"/>
        <v>0</v>
      </c>
      <c r="EI473" s="786">
        <f>+IF(EH457=0,0,EH473/EH457*100)</f>
        <v>0</v>
      </c>
      <c r="EJ473" s="785">
        <f t="shared" si="463"/>
        <v>0</v>
      </c>
      <c r="EK473" s="786">
        <f>+IF(EJ457=0,0,EJ473/EJ457*100)</f>
        <v>0</v>
      </c>
      <c r="EL473" s="785">
        <v>0</v>
      </c>
      <c r="EM473" s="786">
        <f>+IF(EL457=0,0,EL473/EL457*100)</f>
        <v>0</v>
      </c>
      <c r="EN473" s="785">
        <v>0</v>
      </c>
      <c r="EO473" s="786">
        <f>+IF(EN457=0,0,EN473/EN457*100)</f>
        <v>0</v>
      </c>
      <c r="EP473" s="785">
        <v>0</v>
      </c>
      <c r="EQ473" s="786">
        <f>+IF(EP457=0,0,EP473/EP457*100)</f>
        <v>0</v>
      </c>
      <c r="ER473" s="785">
        <f t="shared" si="495"/>
        <v>0</v>
      </c>
      <c r="ES473" s="786">
        <f>+IF(ER457=0,0,ER473/ER457*100)</f>
        <v>0</v>
      </c>
      <c r="ET473" s="785">
        <v>0</v>
      </c>
      <c r="EU473" s="786">
        <f>+IF(ET457=0,0,ET473/ET457*100)</f>
        <v>0</v>
      </c>
      <c r="EV473" s="785">
        <v>0</v>
      </c>
      <c r="EW473" s="786">
        <f>+IF(EV457=0,0,EV473/EV457*100)</f>
        <v>0</v>
      </c>
      <c r="EX473" s="785">
        <v>0</v>
      </c>
      <c r="EY473" s="786">
        <f>+IF(EX457=0,0,EX473/EX457*100)</f>
        <v>0</v>
      </c>
      <c r="EZ473" s="785">
        <f t="shared" si="496"/>
        <v>0</v>
      </c>
      <c r="FA473" s="786">
        <f>+IF(EZ457=0,0,EZ473/EZ457*100)</f>
        <v>0</v>
      </c>
      <c r="FB473" s="785">
        <f t="shared" si="464"/>
        <v>0</v>
      </c>
      <c r="FC473" s="786">
        <f>+IF(FB457=0,0,FB473/FB457*100)</f>
        <v>0</v>
      </c>
      <c r="FD473" s="785">
        <v>0</v>
      </c>
      <c r="FE473" s="786">
        <f>+IF(FD457=0,0,FD473/FD457*100)</f>
        <v>0</v>
      </c>
      <c r="FF473" s="785">
        <v>448.23641728433398</v>
      </c>
      <c r="FG473" s="786">
        <f>+IF(FF457=0,0,FF473/FF457*100)</f>
        <v>0.4376740990862566</v>
      </c>
      <c r="FH473" s="785">
        <v>783.95016018340425</v>
      </c>
      <c r="FI473" s="786">
        <f>+IF(FH457=0,0,FH473/FH457*100)</f>
        <v>0.63835717799239611</v>
      </c>
      <c r="FJ473" s="785">
        <v>914.17346406131389</v>
      </c>
      <c r="FK473" s="786">
        <f>+IF(FJ457=0,0,FJ473/FJ457*100)</f>
        <v>0.6215275602659055</v>
      </c>
    </row>
    <row r="474" spans="2:167" s="758" customFormat="1" ht="13.5" customHeight="1">
      <c r="B474" s="765" t="s">
        <v>4800</v>
      </c>
      <c r="C474" s="766"/>
      <c r="D474" s="766"/>
      <c r="E474" s="767">
        <f t="shared" si="451"/>
        <v>8788.7427942424911</v>
      </c>
      <c r="F474" s="768">
        <f>+IF(E457=0,0,E474/E457*100)</f>
        <v>44.199492631705802</v>
      </c>
      <c r="G474" s="767">
        <f>SUM(G475:G495)</f>
        <v>893.90433041149504</v>
      </c>
      <c r="H474" s="768">
        <f>+IF(G457=0,0,G474/G457*100)</f>
        <v>36.247568305867588</v>
      </c>
      <c r="I474" s="767">
        <f>SUM(I475:I495)</f>
        <v>645.92365498372089</v>
      </c>
      <c r="J474" s="768">
        <f>+IF(I457=0,0,I474/I457*100)</f>
        <v>29.491211890650952</v>
      </c>
      <c r="K474" s="767">
        <f>SUM(K475:K495)</f>
        <v>847.23639255027729</v>
      </c>
      <c r="L474" s="768">
        <f>+IF(K457=0,0,K474/K457*100)</f>
        <v>50.911853118231107</v>
      </c>
      <c r="M474" s="767">
        <f t="shared" si="481"/>
        <v>2387.0643779454931</v>
      </c>
      <c r="N474" s="768">
        <f>+IF(M457=0,0,M474/M457*100)</f>
        <v>37.767277144980611</v>
      </c>
      <c r="O474" s="767">
        <f>SUM(O475:O495)</f>
        <v>696.66255928734745</v>
      </c>
      <c r="P474" s="768">
        <f>+IF(O457=0,0,O474/O457*100)</f>
        <v>367.0085754275409</v>
      </c>
      <c r="Q474" s="767">
        <f>SUM(Q475:Q495)</f>
        <v>354.73492550942501</v>
      </c>
      <c r="R474" s="768">
        <f>+IF(Q457=0,0,Q474/Q457*100)</f>
        <v>18775.987812922613</v>
      </c>
      <c r="S474" s="767">
        <f>SUM(S475:S495)</f>
        <v>553.83666922987106</v>
      </c>
      <c r="T474" s="768">
        <f>+IF(S457=0,0,S474/S457*100)</f>
        <v>148.10497001002628</v>
      </c>
      <c r="U474" s="767">
        <f t="shared" si="482"/>
        <v>1605.2341540266434</v>
      </c>
      <c r="V474" s="768">
        <f>+IF(U457=0,0,U474/U457*100)</f>
        <v>283.78078570210079</v>
      </c>
      <c r="W474" s="767">
        <f t="shared" si="453"/>
        <v>3992.2985319721365</v>
      </c>
      <c r="X474" s="768">
        <f>+IF(W457=0,0,W474/W457*100)</f>
        <v>57.976052200202318</v>
      </c>
      <c r="Y474" s="767">
        <f>SUM(Y475:Y495)</f>
        <v>407.2625047970987</v>
      </c>
      <c r="Z474" s="768">
        <f>+IF(Y457=0,0,Y474/Y457*100)</f>
        <v>56.516816107333234</v>
      </c>
      <c r="AA474" s="767">
        <f>SUM(AA475:AA495)</f>
        <v>411.17899892768111</v>
      </c>
      <c r="AB474" s="768">
        <f>+IF(AA457=0,0,AA474/AA457*100)</f>
        <v>30.084055862102765</v>
      </c>
      <c r="AC474" s="767">
        <f>SUM(AC475:AC495)</f>
        <v>815.70574227682619</v>
      </c>
      <c r="AD474" s="768">
        <f>+IF(AC457=0,0,AC474/AC457*100)</f>
        <v>66.830903126224172</v>
      </c>
      <c r="AE474" s="767">
        <f t="shared" si="483"/>
        <v>1634.1472460016059</v>
      </c>
      <c r="AF474" s="768">
        <f>+IF(AE457=0,0,AE474/AE457*100)</f>
        <v>49.401005951391397</v>
      </c>
      <c r="AG474" s="767">
        <f>SUM(AG475:AG495)</f>
        <v>770.31008007494438</v>
      </c>
      <c r="AH474" s="768">
        <f>+IF(AG457=0,0,AG474/AG457*100)</f>
        <v>28.464720794310221</v>
      </c>
      <c r="AI474" s="767">
        <f>SUM(AI475:AI495)</f>
        <v>1210.9980652132035</v>
      </c>
      <c r="AJ474" s="768">
        <f>+IF(AI457=0,0,AI474/AI457*100)</f>
        <v>33.242713055353526</v>
      </c>
      <c r="AK474" s="767">
        <f>SUM(AK475:AK495)</f>
        <v>1180.9888709806005</v>
      </c>
      <c r="AL474" s="768">
        <f>+IF(AK457=0,0,AK474/AK457*100)</f>
        <v>35.346967896746811</v>
      </c>
      <c r="AM474" s="767">
        <f t="shared" si="484"/>
        <v>3162.2970162687484</v>
      </c>
      <c r="AN474" s="768">
        <f>+IF(AM457=0,0,AM474/AM457*100)</f>
        <v>32.633895996148887</v>
      </c>
      <c r="AO474" s="767">
        <f t="shared" si="456"/>
        <v>4796.4442622703546</v>
      </c>
      <c r="AP474" s="768">
        <f>+IF(AO457=0,0,AO474/AO457*100)</f>
        <v>36.900990127658758</v>
      </c>
      <c r="AQ474" s="734"/>
      <c r="AR474" s="767">
        <f>SUM(AR475:AR495)</f>
        <v>12177.668354834597</v>
      </c>
      <c r="AS474" s="768">
        <f>+IF(AR457=0,0,AR474/AR457*100)</f>
        <v>25.280341597141977</v>
      </c>
      <c r="AT474" s="767">
        <f>SUM(AT475:AT495)</f>
        <v>971.68976975400017</v>
      </c>
      <c r="AU474" s="768">
        <f>+IF(AT457=0,0,AT474/AT457*100)</f>
        <v>26.468810923883435</v>
      </c>
      <c r="AV474" s="767">
        <f>SUM(AV475:AV495)</f>
        <v>1489.3893716844002</v>
      </c>
      <c r="AW474" s="768">
        <f>+IF(AV457=0,0,AV474/AV457*100)</f>
        <v>44.063814100259144</v>
      </c>
      <c r="AX474" s="767">
        <f>SUM(AX475:AX495)</f>
        <v>1039.8487153142</v>
      </c>
      <c r="AY474" s="768">
        <f>+IF(AX457=0,0,AX474/AX457*100)</f>
        <v>27.467151659951249</v>
      </c>
      <c r="AZ474" s="767">
        <f t="shared" si="485"/>
        <v>3500.9278567526003</v>
      </c>
      <c r="BA474" s="768">
        <f>+IF(AZ457=0,0,AZ474/AZ457*100)</f>
        <v>32.305507002035633</v>
      </c>
      <c r="BB474" s="767">
        <f>SUM(BB475:BB495)</f>
        <v>1041.2623426959999</v>
      </c>
      <c r="BC474" s="768">
        <f>+IF(BB457=0,0,BB474/BB457*100)</f>
        <v>22.669216067746355</v>
      </c>
      <c r="BD474" s="767">
        <f>SUM(BD475:BD495)</f>
        <v>852.15132285599998</v>
      </c>
      <c r="BE474" s="768">
        <f>+IF(BD457=0,0,BD474/BD457*100)</f>
        <v>25.867523670374975</v>
      </c>
      <c r="BF474" s="767">
        <f>SUM(BF475:BF495)</f>
        <v>870.64661633999992</v>
      </c>
      <c r="BG474" s="768">
        <f>+IF(BF457=0,0,BF474/BF457*100)</f>
        <v>32.702792612629544</v>
      </c>
      <c r="BH474" s="767">
        <f t="shared" si="486"/>
        <v>2764.0602818919997</v>
      </c>
      <c r="BI474" s="768">
        <f>+IF(BH457=0,0,BH474/BH457*100)</f>
        <v>26.199924900868055</v>
      </c>
      <c r="BJ474" s="767">
        <f t="shared" si="457"/>
        <v>6264.9881386445995</v>
      </c>
      <c r="BK474" s="768">
        <f>+IF(BJ457=0,0,BJ474/BJ457*100)</f>
        <v>29.293691338683676</v>
      </c>
      <c r="BL474" s="767">
        <f>SUM(BL475:BL495)</f>
        <v>809.12801655800001</v>
      </c>
      <c r="BM474" s="768">
        <f>+IF(BL457=0,0,BL474/BL457*100)</f>
        <v>25.382718192334657</v>
      </c>
      <c r="BN474" s="767">
        <f>SUM(BN475:BN495)</f>
        <v>983.80935341999998</v>
      </c>
      <c r="BO474" s="768">
        <f>+IF(BN457=0,0,BN474/BN457*100)</f>
        <v>20.899401086602325</v>
      </c>
      <c r="BP474" s="767">
        <f>SUM(BP475:BP495)</f>
        <v>1065.9763675403999</v>
      </c>
      <c r="BQ474" s="768">
        <f>+IF(BP457=0,0,BP474/BP457*100)</f>
        <v>31.691138983102306</v>
      </c>
      <c r="BR474" s="767">
        <f t="shared" si="487"/>
        <v>2858.9137375184</v>
      </c>
      <c r="BS474" s="768">
        <f>+IF(BR457=0,0,BR474/BR457*100)</f>
        <v>25.392905373985926</v>
      </c>
      <c r="BT474" s="767">
        <f>SUM(BT475:BT495)</f>
        <v>1046.6226061211999</v>
      </c>
      <c r="BU474" s="768">
        <f>+IF(BT457=0,0,BT474/BT457*100)</f>
        <v>25.290191565099057</v>
      </c>
      <c r="BV474" s="767">
        <f>SUM(BV475:BV495)</f>
        <v>986.76722377639999</v>
      </c>
      <c r="BW474" s="768">
        <f>+IF(BV457=0,0,BV474/BV457*100)</f>
        <v>15.236365816685208</v>
      </c>
      <c r="BX474" s="767">
        <f>SUM(BX475:BX495)</f>
        <v>1020.376648774</v>
      </c>
      <c r="BY474" s="768">
        <f>+IF(BX457=0,0,BX474/BX457*100)</f>
        <v>20.781049897333745</v>
      </c>
      <c r="BZ474" s="767">
        <f t="shared" si="488"/>
        <v>3053.7664786716</v>
      </c>
      <c r="CA474" s="768">
        <f>+IF(BZ457=0,0,BZ474/BZ457*100)</f>
        <v>19.670021298746477</v>
      </c>
      <c r="CB474" s="767">
        <f t="shared" si="458"/>
        <v>5912.6802161899996</v>
      </c>
      <c r="CC474" s="768">
        <f>+IF(CB457=0,0,CB474/CB457*100)</f>
        <v>22.075675601293586</v>
      </c>
      <c r="CE474" s="767">
        <f t="shared" si="459"/>
        <v>11218.740953178458</v>
      </c>
      <c r="CF474" s="768">
        <f>+IF(CE457=0,0,CE474/CE457*100)</f>
        <v>15.534891353005504</v>
      </c>
      <c r="CG474" s="767">
        <f>SUM(CG475:CG495)</f>
        <v>1064.7889722158998</v>
      </c>
      <c r="CH474" s="768">
        <f>+IF(CG457=0,0,CG474/CG457*100)</f>
        <v>22.77409450870497</v>
      </c>
      <c r="CI474" s="767">
        <f>SUM(CI475:CI495)</f>
        <v>862.66590041059987</v>
      </c>
      <c r="CJ474" s="768">
        <f>+IF(CI457=0,0,CI474/CI457*100)</f>
        <v>16.241605023705564</v>
      </c>
      <c r="CK474" s="767">
        <f>SUM(CK475:CK495)</f>
        <v>1257.2183376765001</v>
      </c>
      <c r="CL474" s="768">
        <f>+IF(CK457=0,0,CK474/CK457*100)</f>
        <v>22.25941070960338</v>
      </c>
      <c r="CM474" s="767">
        <f t="shared" si="489"/>
        <v>3184.6732103029999</v>
      </c>
      <c r="CN474" s="768">
        <f>+IF(CM457=0,0,CM474/CM457*100)</f>
        <v>20.368967335250172</v>
      </c>
      <c r="CO474" s="767">
        <f>SUM(CO475:CO495)</f>
        <v>1082.3921345009999</v>
      </c>
      <c r="CP474" s="768">
        <f>+IF(CO457=0,0,CO474/CO457*100)</f>
        <v>22.731388895834915</v>
      </c>
      <c r="CQ474" s="767">
        <f>SUM(CQ475:CQ495)</f>
        <v>901.03363941800012</v>
      </c>
      <c r="CR474" s="768">
        <f>+IF(CQ457=0,0,CQ474/CQ457*100)</f>
        <v>12.34333478959754</v>
      </c>
      <c r="CS474" s="767">
        <f>SUM(CS475:CS495)</f>
        <v>833.00134668700002</v>
      </c>
      <c r="CT474" s="768">
        <f>+IF(CS457=0,0,CS474/CS457*100)</f>
        <v>15.036348143727366</v>
      </c>
      <c r="CU474" s="767">
        <f t="shared" si="490"/>
        <v>2816.4271206060002</v>
      </c>
      <c r="CV474" s="768">
        <f>+IF(CU457=0,0,CU474/CU457*100)</f>
        <v>16.001209000824034</v>
      </c>
      <c r="CW474" s="767">
        <f t="shared" si="460"/>
        <v>6001.1003309090001</v>
      </c>
      <c r="CX474" s="768">
        <f>+IF(CW457=0,0,CW474/CW457*100)</f>
        <v>18.055879705991131</v>
      </c>
      <c r="CY474" s="767">
        <f>SUM(CY475:CY495)</f>
        <v>812.822006676</v>
      </c>
      <c r="CZ474" s="768">
        <f>+IF(CY457=0,0,CY474/CY457*100)</f>
        <v>17.365543721147176</v>
      </c>
      <c r="DA474" s="767">
        <f>SUM(DA475:DA495)</f>
        <v>880.91875796520003</v>
      </c>
      <c r="DB474" s="768">
        <f>+IF(DA457=0,0,DA474/DA457*100)</f>
        <v>13.137358576995222</v>
      </c>
      <c r="DC474" s="767">
        <f>SUM(DC475:DC495)</f>
        <v>1028.6476726124997</v>
      </c>
      <c r="DD474" s="768">
        <f>+IF(DC457=0,0,DC474/DC457*100)</f>
        <v>15.06034814297101</v>
      </c>
      <c r="DE474" s="767">
        <f t="shared" si="491"/>
        <v>2722.3884372536995</v>
      </c>
      <c r="DF474" s="768">
        <f>+IF(DE457=0,0,DE474/DE457*100)</f>
        <v>14.944810246380836</v>
      </c>
      <c r="DG474" s="767">
        <f>SUM(DG475:DG495)</f>
        <v>928.67117232280691</v>
      </c>
      <c r="DH474" s="768">
        <f>+IF(DG457=0,0,DG474/DG457*100)</f>
        <v>11.88262924252891</v>
      </c>
      <c r="DI474" s="767">
        <f>SUM(DI475:DI495)</f>
        <v>788.6151723228071</v>
      </c>
      <c r="DJ474" s="768">
        <f>+IF(DI457=0,0,DI474/DI457*100)</f>
        <v>10.471910459603299</v>
      </c>
      <c r="DK474" s="767">
        <f>SUM(DK475:DK495)</f>
        <v>777.96584037014293</v>
      </c>
      <c r="DL474" s="768">
        <f>+IF(DK457=0,0,DK474/DK457*100)</f>
        <v>14.359628206548635</v>
      </c>
      <c r="DM474" s="767">
        <f t="shared" si="492"/>
        <v>2495.2521850157568</v>
      </c>
      <c r="DN474" s="768">
        <f>+IF(DM457=0,0,DM474/DM457*100)</f>
        <v>12.017282232970148</v>
      </c>
      <c r="DO474" s="767">
        <f t="shared" si="461"/>
        <v>5217.6406222694568</v>
      </c>
      <c r="DP474" s="768">
        <f>+IF(DO457=0,0,DO474/DO457*100)</f>
        <v>13.385380540527533</v>
      </c>
      <c r="DR474" s="767">
        <f t="shared" si="462"/>
        <v>11627.452797841728</v>
      </c>
      <c r="DS474" s="768">
        <f>+IF(DR457=0,0,DR474/DR457*100)</f>
        <v>12.611743618889367</v>
      </c>
      <c r="DT474" s="767">
        <f>SUM(DT475:DT495)</f>
        <v>984.98354779405145</v>
      </c>
      <c r="DU474" s="768">
        <f>+IF(DT457=0,0,DT474/DT457*100)</f>
        <v>13.258352489816962</v>
      </c>
      <c r="DV474" s="767">
        <f>SUM(DV475:DV495)</f>
        <v>983.87681920955026</v>
      </c>
      <c r="DW474" s="768">
        <f>+IF(DV457=0,0,DV474/DV457*100)</f>
        <v>13.277317806293414</v>
      </c>
      <c r="DX474" s="767">
        <f>SUM(DX475:DX495)</f>
        <v>947.40858256740808</v>
      </c>
      <c r="DY474" s="768">
        <f>+IF(DX457=0,0,DX474/DX457*100)</f>
        <v>12.785182654535451</v>
      </c>
      <c r="DZ474" s="767">
        <f t="shared" si="493"/>
        <v>2916.2689495710101</v>
      </c>
      <c r="EA474" s="768">
        <f>+IF(DZ457=0,0,DZ474/DZ457*100)</f>
        <v>13.107079914020318</v>
      </c>
      <c r="EB474" s="767">
        <f>SUM(EB475:EB495)</f>
        <v>940.87322915002449</v>
      </c>
      <c r="EC474" s="768">
        <f>+IF(EB457=0,0,EB474/EB457*100)</f>
        <v>12.844023718729513</v>
      </c>
      <c r="ED474" s="767">
        <f>SUM(ED475:ED495)</f>
        <v>934.99182752622426</v>
      </c>
      <c r="EE474" s="768">
        <f>+IF(ED457=0,0,ED474/ED457*100)</f>
        <v>12.721307439655611</v>
      </c>
      <c r="EF474" s="767">
        <f>SUM(EF475:EF495)</f>
        <v>944.94749949367383</v>
      </c>
      <c r="EG474" s="768">
        <f>+IF(EF457=0,0,EF474/EF457*100)</f>
        <v>12.838472269682697</v>
      </c>
      <c r="EH474" s="767">
        <f t="shared" si="494"/>
        <v>2820.8125561699226</v>
      </c>
      <c r="EI474" s="768">
        <f>+IF(EH457=0,0,EH474/EH457*100)</f>
        <v>12.801238082678593</v>
      </c>
      <c r="EJ474" s="767">
        <f t="shared" si="463"/>
        <v>5737.0815057409327</v>
      </c>
      <c r="EK474" s="768">
        <f>+IF(EJ457=0,0,EJ474/EJ457*100)</f>
        <v>12.954898320419266</v>
      </c>
      <c r="EL474" s="767">
        <f>SUM(EL475:EL495)</f>
        <v>942.05122525951981</v>
      </c>
      <c r="EM474" s="768">
        <f>+IF(EL457=0,0,EL474/EL457*100)</f>
        <v>12.79912221429813</v>
      </c>
      <c r="EN474" s="767">
        <f>SUM(EN475:EN495)</f>
        <v>924.69472346415114</v>
      </c>
      <c r="EO474" s="768">
        <f>+IF(EN457=0,0,EN474/EN457*100)</f>
        <v>12.528194255805342</v>
      </c>
      <c r="EP474" s="767">
        <f>SUM(EP475:EP495)</f>
        <v>945.26971777636118</v>
      </c>
      <c r="EQ474" s="768">
        <f>+IF(EP457=0,0,EP474/EP457*100)</f>
        <v>12.714492057289609</v>
      </c>
      <c r="ER474" s="767">
        <f t="shared" si="495"/>
        <v>2812.0156665000322</v>
      </c>
      <c r="ES474" s="768">
        <f>+IF(ER457=0,0,ER474/ER457*100)</f>
        <v>12.680574611891359</v>
      </c>
      <c r="ET474" s="767">
        <f>SUM(ET475:ET495)</f>
        <v>999.26651029133643</v>
      </c>
      <c r="EU474" s="768">
        <f>+IF(ET457=0,0,ET474/ET457*100)</f>
        <v>11.648892851806442</v>
      </c>
      <c r="EV474" s="767">
        <f>SUM(EV475:EV495)</f>
        <v>1003.1113671235811</v>
      </c>
      <c r="EW474" s="768">
        <f>+IF(EV457=0,0,EV474/EV457*100)</f>
        <v>11.693714052965575</v>
      </c>
      <c r="EX474" s="767">
        <f>SUM(EX475:EX495)</f>
        <v>1075.9777481858466</v>
      </c>
      <c r="EY474" s="768">
        <f>+IF(EX457=0,0,EX474/EX457*100)</f>
        <v>12.54314977081602</v>
      </c>
      <c r="EZ474" s="767">
        <f t="shared" si="496"/>
        <v>3078.3556256007641</v>
      </c>
      <c r="FA474" s="768">
        <f>+IF(EZ457=0,0,EZ474/EZ457*100)</f>
        <v>11.961918891862679</v>
      </c>
      <c r="FB474" s="767">
        <f t="shared" si="464"/>
        <v>5890.3712921007964</v>
      </c>
      <c r="FC474" s="768">
        <f>+IF(FB457=0,0,FB474/FB457*100)</f>
        <v>12.294555347413485</v>
      </c>
      <c r="FD474" s="767">
        <f>SUM(FD475:FD495)</f>
        <v>11777.34816519661</v>
      </c>
      <c r="FE474" s="768">
        <f>+IF(FD457=0,0,FD474/FD457*100)</f>
        <v>15.782910454697921</v>
      </c>
      <c r="FF474" s="767">
        <f>SUM(FF475:FF495)</f>
        <v>13843.353440060206</v>
      </c>
      <c r="FG474" s="768">
        <f>+IF(FF457=0,0,FF474/FF457*100)</f>
        <v>13.517146335228707</v>
      </c>
      <c r="FH474" s="767">
        <f>SUM(FH475:FH495)</f>
        <v>15232.648072764301</v>
      </c>
      <c r="FI474" s="768">
        <f>+IF(FH457=0,0,FH474/FH457*100)</f>
        <v>12.40368422758692</v>
      </c>
      <c r="FJ474" s="767">
        <f>SUM(FJ475:FJ495)</f>
        <v>16445.685495673337</v>
      </c>
      <c r="FK474" s="768">
        <f>+IF(FJ457=0,0,FJ474/FJ457*100)</f>
        <v>11.181080161325577</v>
      </c>
    </row>
    <row r="475" spans="2:167" s="648" customFormat="1" ht="13.5" customHeight="1">
      <c r="B475" s="769"/>
      <c r="C475" s="731" t="s">
        <v>4801</v>
      </c>
      <c r="D475" s="728"/>
      <c r="E475" s="770">
        <f t="shared" si="451"/>
        <v>5.7588393268517297</v>
      </c>
      <c r="F475" s="726">
        <f>+IF(E457=0,0,E475/E457*100)</f>
        <v>2.8961796055871427E-2</v>
      </c>
      <c r="G475" s="770">
        <v>0.12909536955354167</v>
      </c>
      <c r="H475" s="726">
        <f>+IF(G457=0,0,G475/G457*100)</f>
        <v>5.2347807999868776E-3</v>
      </c>
      <c r="I475" s="770">
        <v>0.67478977060490419</v>
      </c>
      <c r="J475" s="726">
        <f>+IF(I457=0,0,I475/I457*100)</f>
        <v>3.0809164446926048E-2</v>
      </c>
      <c r="K475" s="770">
        <v>0.1526454539387371</v>
      </c>
      <c r="L475" s="726">
        <f>+IF(K457=0,0,K475/K457*100)</f>
        <v>9.1727208585808181E-3</v>
      </c>
      <c r="M475" s="770">
        <f t="shared" si="481"/>
        <v>0.956530594097183</v>
      </c>
      <c r="N475" s="726">
        <f>+IF(M457=0,0,M475/M457*100)</f>
        <v>1.5133884271698587E-2</v>
      </c>
      <c r="O475" s="770">
        <v>5.3861110134330537E-2</v>
      </c>
      <c r="P475" s="726">
        <f>+IF(O457=0,0,O475/O457*100)</f>
        <v>2.8374553846510331E-2</v>
      </c>
      <c r="Q475" s="770">
        <v>0.33643441445643274</v>
      </c>
      <c r="R475" s="726">
        <f>+IF(Q457=0,0,Q475/Q457*100)</f>
        <v>17.807348562057225</v>
      </c>
      <c r="S475" s="770">
        <v>0.32185054078368713</v>
      </c>
      <c r="T475" s="726">
        <f>+IF(S457=0,0,S475/S457*100)</f>
        <v>8.6068090718446372E-2</v>
      </c>
      <c r="U475" s="770">
        <f t="shared" si="482"/>
        <v>0.71214606537445047</v>
      </c>
      <c r="V475" s="726">
        <f>+IF(U457=0,0,U475/U457*100)</f>
        <v>0.1258965051669757</v>
      </c>
      <c r="W475" s="770">
        <f t="shared" si="453"/>
        <v>1.6686766594716334</v>
      </c>
      <c r="X475" s="726">
        <f>+IF(W457=0,0,W475/W457*100)</f>
        <v>2.4232477691741378E-2</v>
      </c>
      <c r="Y475" s="770">
        <v>0.21256497588592418</v>
      </c>
      <c r="Z475" s="726">
        <f>+IF(Y457=0,0,Y475/Y457*100)</f>
        <v>2.9498162761115748E-2</v>
      </c>
      <c r="AA475" s="770">
        <v>0.77457387636465491</v>
      </c>
      <c r="AB475" s="726">
        <f>+IF(AA457=0,0,AA475/AA457*100)</f>
        <v>5.6671969693613197E-2</v>
      </c>
      <c r="AC475" s="770">
        <v>0.95078474486582498</v>
      </c>
      <c r="AD475" s="726">
        <f>+IF(AC457=0,0,AC475/AC457*100)</f>
        <v>7.7897947611181004E-2</v>
      </c>
      <c r="AE475" s="770">
        <f t="shared" si="483"/>
        <v>1.9379235971164039</v>
      </c>
      <c r="AF475" s="726">
        <f>+IF(AE457=0,0,AE475/AE457*100)</f>
        <v>5.8584301621981992E-2</v>
      </c>
      <c r="AG475" s="770">
        <v>4.9576090656824251E-2</v>
      </c>
      <c r="AH475" s="726">
        <f>+IF(AG457=0,0,AG475/AG457*100)</f>
        <v>1.8319500356046483E-3</v>
      </c>
      <c r="AI475" s="770">
        <v>1.4690755181068682</v>
      </c>
      <c r="AJ475" s="726">
        <f>+IF(AI457=0,0,AI475/AI457*100)</f>
        <v>4.0327113071376833E-2</v>
      </c>
      <c r="AK475" s="770">
        <v>0.6335874615</v>
      </c>
      <c r="AL475" s="726">
        <f>+IF(AK457=0,0,AK475/AK457*100)</f>
        <v>1.8963257158237594E-2</v>
      </c>
      <c r="AM475" s="770">
        <f t="shared" si="484"/>
        <v>2.1522390702636924</v>
      </c>
      <c r="AN475" s="726">
        <f>+IF(AM457=0,0,AM475/AM457*100)</f>
        <v>2.2210420342079751E-2</v>
      </c>
      <c r="AO475" s="770">
        <f t="shared" si="456"/>
        <v>4.0901626673800964</v>
      </c>
      <c r="AP475" s="726">
        <f>+IF(AO457=0,0,AO475/AO457*100)</f>
        <v>3.1467279500516795E-2</v>
      </c>
      <c r="AQ475" s="651"/>
      <c r="AR475" s="770">
        <v>8.2230085524999996</v>
      </c>
      <c r="AS475" s="726">
        <f>+IF(AR457=0,0,AR475/AR457*100)</f>
        <v>1.7070629541400706E-2</v>
      </c>
      <c r="AT475" s="770">
        <v>2.0378523566999998</v>
      </c>
      <c r="AU475" s="726">
        <f>+IF(AT457=0,0,AT475/AT457*100)</f>
        <v>5.5511059598721782E-2</v>
      </c>
      <c r="AV475" s="770">
        <v>1.7289135924000001</v>
      </c>
      <c r="AW475" s="726">
        <f>+IF(AV457=0,0,AV475/AV457*100)</f>
        <v>5.1150175084684169E-2</v>
      </c>
      <c r="AX475" s="770">
        <v>0.16283294939999998</v>
      </c>
      <c r="AY475" s="726">
        <f>+IF(AX457=0,0,AX475/AX457*100)</f>
        <v>4.3011615541165933E-3</v>
      </c>
      <c r="AZ475" s="770">
        <f t="shared" si="485"/>
        <v>3.9295988984999997</v>
      </c>
      <c r="BA475" s="726">
        <f>+IF(AZ457=0,0,AZ475/AZ457*100)</f>
        <v>3.6261154163981457E-2</v>
      </c>
      <c r="BB475" s="770">
        <v>0.37855869200000003</v>
      </c>
      <c r="BC475" s="726">
        <f>+IF(BB457=0,0,BB475/BB457*100)</f>
        <v>8.2415626028040073E-3</v>
      </c>
      <c r="BD475" s="770">
        <v>0.60385286240000002</v>
      </c>
      <c r="BE475" s="726">
        <f>+IF(BD457=0,0,BD475/BD457*100)</f>
        <v>1.8330286878161951E-2</v>
      </c>
      <c r="BF475" s="770">
        <v>0.18331012399999999</v>
      </c>
      <c r="BG475" s="726">
        <f>+IF(BF457=0,0,BF475/BF457*100)</f>
        <v>6.8854031664051961E-3</v>
      </c>
      <c r="BH475" s="770">
        <f t="shared" si="486"/>
        <v>1.1657216784</v>
      </c>
      <c r="BI475" s="726">
        <f>+IF(BH457=0,0,BH475/BH457*100)</f>
        <v>1.1049621684982925E-2</v>
      </c>
      <c r="BJ475" s="770">
        <f t="shared" si="457"/>
        <v>5.0953205768999998</v>
      </c>
      <c r="BK475" s="726">
        <f>+IF(BJ457=0,0,BJ475/BJ457*100)</f>
        <v>2.3824585928688462E-2</v>
      </c>
      <c r="BL475" s="770">
        <v>0.43575342179999998</v>
      </c>
      <c r="BM475" s="726">
        <f>+IF(BL457=0,0,BL475/BL457*100)</f>
        <v>1.3669785349846539E-2</v>
      </c>
      <c r="BN475" s="770">
        <v>0.674621676</v>
      </c>
      <c r="BO475" s="726">
        <f>+IF(BN457=0,0,BN475/BN457*100)</f>
        <v>1.4331220718147379E-2</v>
      </c>
      <c r="BP475" s="770">
        <v>0.39753834140000005</v>
      </c>
      <c r="BQ475" s="726">
        <f>+IF(BP457=0,0,BP475/BP457*100)</f>
        <v>1.1818688680208383E-2</v>
      </c>
      <c r="BR475" s="770">
        <f t="shared" si="487"/>
        <v>1.5079134392</v>
      </c>
      <c r="BS475" s="726">
        <f>+IF(BR457=0,0,BR475/BR457*100)</f>
        <v>1.3393304866555402E-2</v>
      </c>
      <c r="BT475" s="770">
        <v>0.47046665499999996</v>
      </c>
      <c r="BU475" s="726">
        <f>+IF(BT457=0,0,BT475/BT457*100)</f>
        <v>1.1368177756102802E-2</v>
      </c>
      <c r="BV475" s="770">
        <v>0.6368486404</v>
      </c>
      <c r="BW475" s="726">
        <f>+IF(BV457=0,0,BV475/BV457*100)</f>
        <v>9.8333817958182954E-3</v>
      </c>
      <c r="BX475" s="770">
        <v>0.51245924100000007</v>
      </c>
      <c r="BY475" s="726">
        <f>+IF(BX457=0,0,BX475/BX457*100)</f>
        <v>1.043677456786792E-2</v>
      </c>
      <c r="BZ475" s="770">
        <f t="shared" si="488"/>
        <v>1.6197745364</v>
      </c>
      <c r="CA475" s="726">
        <f>+IF(BZ457=0,0,BZ475/BZ457*100)</f>
        <v>1.0433345133847581E-2</v>
      </c>
      <c r="CB475" s="770">
        <f t="shared" si="458"/>
        <v>3.1276879755999998</v>
      </c>
      <c r="CC475" s="726">
        <f>+IF(CB457=0,0,CB475/CB457*100)</f>
        <v>1.1677584886521031E-2</v>
      </c>
      <c r="CE475" s="770">
        <f t="shared" si="459"/>
        <v>8.0144401754257544</v>
      </c>
      <c r="CF475" s="726">
        <f>+IF(CE457=0,0,CE475/CE457*100)</f>
        <v>1.1097810164261573E-2</v>
      </c>
      <c r="CG475" s="770">
        <v>-0.1036997685</v>
      </c>
      <c r="CH475" s="726">
        <f>+IF(CG457=0,0,CG475/CG457*100)</f>
        <v>-2.2179684331581975E-3</v>
      </c>
      <c r="CI475" s="770">
        <v>0.59557497999999998</v>
      </c>
      <c r="CJ475" s="726">
        <f>+IF(CI457=0,0,CI475/CI457*100)</f>
        <v>1.1213024164461901E-2</v>
      </c>
      <c r="CK475" s="770">
        <v>0.74836928700000005</v>
      </c>
      <c r="CL475" s="726">
        <f>+IF(CK457=0,0,CK475/CK457*100)</f>
        <v>1.3250092543648888E-2</v>
      </c>
      <c r="CM475" s="770">
        <f t="shared" si="489"/>
        <v>1.2402444985000001</v>
      </c>
      <c r="CN475" s="726">
        <f>+IF(CM457=0,0,CM475/CM457*100)</f>
        <v>7.9325249435142769E-3</v>
      </c>
      <c r="CO475" s="770">
        <v>0.46414853759999991</v>
      </c>
      <c r="CP475" s="726">
        <f>+IF(CO457=0,0,CO475/CO457*100)</f>
        <v>9.7476141754140825E-3</v>
      </c>
      <c r="CQ475" s="770">
        <v>0.69155125040000009</v>
      </c>
      <c r="CR475" s="726">
        <f>+IF(CQ457=0,0,CQ475/CQ457*100)</f>
        <v>9.4736181141534797E-3</v>
      </c>
      <c r="CS475" s="770">
        <v>0.82372469449999997</v>
      </c>
      <c r="CT475" s="726">
        <f>+IF(CS457=0,0,CS475/CS457*100)</f>
        <v>1.4868897067631549E-2</v>
      </c>
      <c r="CU475" s="770">
        <f t="shared" si="490"/>
        <v>1.9794244824999998</v>
      </c>
      <c r="CV475" s="726">
        <f>+IF(CU457=0,0,CU475/CU457*100)</f>
        <v>1.1245874112664932E-2</v>
      </c>
      <c r="CW475" s="770">
        <f t="shared" si="460"/>
        <v>3.2196689809999999</v>
      </c>
      <c r="CX475" s="726">
        <f>+IF(CW457=0,0,CW475/CW457*100)</f>
        <v>9.6872161117895136E-3</v>
      </c>
      <c r="CY475" s="770">
        <v>0.83495793600000001</v>
      </c>
      <c r="CZ475" s="726">
        <f>+IF(CY457=0,0,CY475/CY457*100)</f>
        <v>1.7838466999954727E-2</v>
      </c>
      <c r="DA475" s="770">
        <v>0.7556111484000001</v>
      </c>
      <c r="DB475" s="726">
        <f>+IF(DA457=0,0,DA475/DA457*100)</f>
        <v>1.1268615308221305E-2</v>
      </c>
      <c r="DC475" s="770">
        <v>0.58179594719999994</v>
      </c>
      <c r="DD475" s="726">
        <f>+IF(DC457=0,0,DC475/DC457*100)</f>
        <v>8.5180278401332833E-3</v>
      </c>
      <c r="DE475" s="770">
        <f t="shared" si="491"/>
        <v>2.1723650316000001</v>
      </c>
      <c r="DF475" s="726">
        <f>+IF(DE457=0,0,DE475/DE457*100)</f>
        <v>1.1925404449589073E-2</v>
      </c>
      <c r="DG475" s="770">
        <v>0.93908944343641976</v>
      </c>
      <c r="DH475" s="726">
        <f>+IF(DG457=0,0,DG475/DG457*100)</f>
        <v>1.2015934180466812E-2</v>
      </c>
      <c r="DI475" s="770">
        <v>0.93908944343641976</v>
      </c>
      <c r="DJ475" s="726">
        <f>+IF(DI457=0,0,DI475/DI457*100)</f>
        <v>1.2470037237882948E-2</v>
      </c>
      <c r="DK475" s="770">
        <v>0.74422727595291382</v>
      </c>
      <c r="DL475" s="726">
        <f>+IF(DK457=0,0,DK475/DK457*100)</f>
        <v>1.3736884615360111E-2</v>
      </c>
      <c r="DM475" s="770">
        <f t="shared" si="492"/>
        <v>2.6224061628257536</v>
      </c>
      <c r="DN475" s="726">
        <f>+IF(DM457=0,0,DM475/DM457*100)</f>
        <v>1.2629663317160204E-2</v>
      </c>
      <c r="DO475" s="770">
        <f t="shared" si="461"/>
        <v>4.7947711944257536</v>
      </c>
      <c r="DP475" s="726">
        <f>+IF(DO457=0,0,DO475/DO457*100)</f>
        <v>1.230054763990872E-2</v>
      </c>
      <c r="DR475" s="770">
        <f t="shared" si="462"/>
        <v>11.632273282385899</v>
      </c>
      <c r="DS475" s="726">
        <f>+IF(DR457=0,0,DR475/DR457*100)</f>
        <v>1.261697216861964E-2</v>
      </c>
      <c r="DT475" s="770">
        <v>0.91333859804574213</v>
      </c>
      <c r="DU475" s="726">
        <f>+IF(DT457=0,0,DT475/DT457*100)</f>
        <v>1.2293976993387939E-2</v>
      </c>
      <c r="DV475" s="770">
        <v>0.91106323131950206</v>
      </c>
      <c r="DW475" s="726">
        <f>+IF(DV457=0,0,DV475/DV457*100)</f>
        <v>1.2294705828699154E-2</v>
      </c>
      <c r="DX475" s="770">
        <v>0.91106323131950206</v>
      </c>
      <c r="DY475" s="726">
        <f>+IF(DX457=0,0,DX475/DX457*100)</f>
        <v>1.2294705828699154E-2</v>
      </c>
      <c r="DZ475" s="770">
        <f t="shared" si="493"/>
        <v>2.7354650606847462</v>
      </c>
      <c r="EA475" s="726">
        <f>+IF(DZ457=0,0,DZ475/DZ457*100)</f>
        <v>1.2294462469821106E-2</v>
      </c>
      <c r="EB475" s="770">
        <v>0.93143160590032181</v>
      </c>
      <c r="EC475" s="726">
        <f>+IF(EB457=0,0,EB475/EB457*100)</f>
        <v>1.2715134481364304E-2</v>
      </c>
      <c r="ED475" s="770">
        <v>0.93435789450274975</v>
      </c>
      <c r="EE475" s="726">
        <f>+IF(ED457=0,0,ED475/ED457*100)</f>
        <v>1.2712682276685891E-2</v>
      </c>
      <c r="EF475" s="770">
        <v>0.93561201818950435</v>
      </c>
      <c r="EG475" s="726">
        <f>+IF(EF457=0,0,EF475/EF457*100)</f>
        <v>1.2711636315397467E-2</v>
      </c>
      <c r="EH475" s="770">
        <f t="shared" si="494"/>
        <v>2.8014015185925758</v>
      </c>
      <c r="EI475" s="726">
        <f>+IF(EH457=0,0,EH475/EH457*100)</f>
        <v>1.2713148105584606E-2</v>
      </c>
      <c r="EJ475" s="770">
        <f t="shared" si="463"/>
        <v>5.536866579277322</v>
      </c>
      <c r="EK475" s="726">
        <f>+IF(EJ457=0,0,EJ475/EJ457*100)</f>
        <v>1.2502793184389599E-2</v>
      </c>
      <c r="EL475" s="770">
        <v>0.93561201818950468</v>
      </c>
      <c r="EM475" s="726">
        <f>+IF(EL457=0,0,EL475/EL457*100)</f>
        <v>1.271163631539747E-2</v>
      </c>
      <c r="EN475" s="770">
        <v>0.93823816406955818</v>
      </c>
      <c r="EO475" s="726">
        <f>+IF(EN457=0,0,EN475/EN457*100)</f>
        <v>1.271168708915996E-2</v>
      </c>
      <c r="EP475" s="770">
        <v>0.94507090324710463</v>
      </c>
      <c r="EQ475" s="726">
        <f>+IF(EP457=0,0,EP475/EP457*100)</f>
        <v>1.2711817872656831E-2</v>
      </c>
      <c r="ER475" s="770">
        <f t="shared" si="495"/>
        <v>2.8189210855061675</v>
      </c>
      <c r="ES475" s="726">
        <f>+IF(ER457=0,0,ER475/ER457*100)</f>
        <v>1.2711714083117229E-2</v>
      </c>
      <c r="ET475" s="770">
        <v>1.0921618725341362</v>
      </c>
      <c r="EU475" s="726">
        <f>+IF(ET457=0,0,ET475/ET457*100)</f>
        <v>1.2731815285462932E-2</v>
      </c>
      <c r="EV475" s="770">
        <v>1.0921618725341362</v>
      </c>
      <c r="EW475" s="726">
        <f>+IF(EV457=0,0,EV475/EV457*100)</f>
        <v>1.2731815285462932E-2</v>
      </c>
      <c r="EX475" s="770">
        <v>1.0921618725341362</v>
      </c>
      <c r="EY475" s="726">
        <f>+IF(EX457=0,0,EX475/EX457*100)</f>
        <v>1.2731815285462932E-2</v>
      </c>
      <c r="EZ475" s="770">
        <f t="shared" si="496"/>
        <v>3.2764856176024084</v>
      </c>
      <c r="FA475" s="726">
        <f>+IF(EZ457=0,0,EZ475/EZ457*100)</f>
        <v>1.2731815285462928E-2</v>
      </c>
      <c r="FB475" s="770">
        <f t="shared" si="464"/>
        <v>6.0954067031085764</v>
      </c>
      <c r="FC475" s="726">
        <f>+IF(FB457=0,0,FB475/FB457*100)</f>
        <v>1.2722511257798172E-2</v>
      </c>
      <c r="FD475" s="770">
        <v>9.466837973407241</v>
      </c>
      <c r="FE475" s="726">
        <f>+IF(FD457=0,0,FD475/FD457*100)</f>
        <v>1.2686578839959608E-2</v>
      </c>
      <c r="FF475" s="770">
        <v>14.469668660826665</v>
      </c>
      <c r="FG475" s="726">
        <f>+IF(FF457=0,0,FF475/FF457*100)</f>
        <v>1.4128702958971496E-2</v>
      </c>
      <c r="FH475" s="770">
        <v>18.15495267602779</v>
      </c>
      <c r="FI475" s="726">
        <f>+IF(FH457=0,0,FH475/FH457*100)</f>
        <v>1.4783266775713504E-2</v>
      </c>
      <c r="FJ475" s="770">
        <v>21.392819161224615</v>
      </c>
      <c r="FK475" s="726">
        <f>+IF(FJ457=0,0,FJ475/FJ457*100)</f>
        <v>1.4544533639617729E-2</v>
      </c>
    </row>
    <row r="476" spans="2:167" s="648" customFormat="1" ht="13.5" customHeight="1">
      <c r="B476" s="769"/>
      <c r="C476" s="771" t="s">
        <v>4802</v>
      </c>
      <c r="D476" s="769"/>
      <c r="E476" s="772">
        <f t="shared" si="451"/>
        <v>201.20543984919635</v>
      </c>
      <c r="F476" s="737">
        <f>+IF(E457=0,0,E476/E457*100)</f>
        <v>1.011882878390707</v>
      </c>
      <c r="G476" s="772">
        <v>22.297650750687016</v>
      </c>
      <c r="H476" s="737">
        <f>+IF(G457=0,0,G476/G457*100)</f>
        <v>0.90416344473222154</v>
      </c>
      <c r="I476" s="772">
        <v>14.597615786582828</v>
      </c>
      <c r="J476" s="737">
        <f>+IF(I457=0,0,I476/I457*100)</f>
        <v>0.66648957185392976</v>
      </c>
      <c r="K476" s="772">
        <v>16.391542482861091</v>
      </c>
      <c r="L476" s="737">
        <f>+IF(K457=0,0,K476/K457*100)</f>
        <v>0.98499522754996161</v>
      </c>
      <c r="M476" s="772">
        <f t="shared" si="481"/>
        <v>53.286809020130939</v>
      </c>
      <c r="N476" s="737">
        <f>+IF(M457=0,0,M476/M457*100)</f>
        <v>0.84308479613233611</v>
      </c>
      <c r="O476" s="772">
        <v>11.446637619731005</v>
      </c>
      <c r="P476" s="737">
        <f>+IF(O457=0,0,O476/O457*100)</f>
        <v>6.0301994276112829</v>
      </c>
      <c r="Q476" s="772">
        <v>3.0138045987151556</v>
      </c>
      <c r="R476" s="737">
        <f>+IF(Q457=0,0,Q476/Q457*100)</f>
        <v>159.51955769436188</v>
      </c>
      <c r="S476" s="772">
        <v>12.488439867649115</v>
      </c>
      <c r="T476" s="737">
        <f>+IF(S457=0,0,S476/S457*100)</f>
        <v>3.3396127682230228</v>
      </c>
      <c r="U476" s="772">
        <f t="shared" si="482"/>
        <v>26.948882086095274</v>
      </c>
      <c r="V476" s="737">
        <f>+IF(U457=0,0,U476/U457*100)</f>
        <v>4.764149151076718</v>
      </c>
      <c r="W476" s="772">
        <f t="shared" si="453"/>
        <v>80.235691106226213</v>
      </c>
      <c r="X476" s="737">
        <f>+IF(W457=0,0,W476/W457*100)</f>
        <v>1.1651805541696265</v>
      </c>
      <c r="Y476" s="772">
        <v>12.308615091825553</v>
      </c>
      <c r="Z476" s="737">
        <f>+IF(Y457=0,0,Y476/Y457*100)</f>
        <v>1.7080966882213384</v>
      </c>
      <c r="AA476" s="772">
        <v>17.65504562547882</v>
      </c>
      <c r="AB476" s="737">
        <f>+IF(AA457=0,0,AA476/AA457*100)</f>
        <v>1.2917376136184788</v>
      </c>
      <c r="AC476" s="772">
        <v>20.238652782445499</v>
      </c>
      <c r="AD476" s="737">
        <f>+IF(AC457=0,0,AC476/AC457*100)</f>
        <v>1.658156089147502</v>
      </c>
      <c r="AE476" s="772">
        <f t="shared" si="483"/>
        <v>50.20231349974987</v>
      </c>
      <c r="AF476" s="737">
        <f>+IF(AE457=0,0,AE476/AE457*100)</f>
        <v>1.5176385078167691</v>
      </c>
      <c r="AG476" s="772">
        <v>21.704162949318381</v>
      </c>
      <c r="AH476" s="737">
        <f>+IF(AG457=0,0,AG476/AG457*100)</f>
        <v>0.80201850450464518</v>
      </c>
      <c r="AI476" s="772">
        <v>22.577191851001871</v>
      </c>
      <c r="AJ476" s="737">
        <f>+IF(AI457=0,0,AI476/AI457*100)</f>
        <v>0.6197591324527727</v>
      </c>
      <c r="AK476" s="772">
        <v>26.486080442900004</v>
      </c>
      <c r="AL476" s="737">
        <f>+IF(AK457=0,0,AK476/AK457*100)</f>
        <v>0.79272773700948662</v>
      </c>
      <c r="AM476" s="772">
        <f t="shared" si="484"/>
        <v>70.767435243220262</v>
      </c>
      <c r="AN476" s="737">
        <f>+IF(AM457=0,0,AM476/AM457*100)</f>
        <v>0.73029734707411331</v>
      </c>
      <c r="AO476" s="772">
        <f t="shared" si="456"/>
        <v>120.96974874297013</v>
      </c>
      <c r="AP476" s="737">
        <f>+IF(AO457=0,0,AO476/AO457*100)</f>
        <v>0.93066931669018327</v>
      </c>
      <c r="AQ476" s="651"/>
      <c r="AR476" s="772">
        <v>309.88505818700003</v>
      </c>
      <c r="AS476" s="737">
        <f>+IF(AR457=0,0,AR476/AR457*100)</f>
        <v>0.64330871054699401</v>
      </c>
      <c r="AT476" s="772">
        <v>24.802944753000002</v>
      </c>
      <c r="AU476" s="737">
        <f>+IF(AT457=0,0,AT476/AT457*100)</f>
        <v>0.67563174529344794</v>
      </c>
      <c r="AV476" s="772">
        <v>21.9563254764</v>
      </c>
      <c r="AW476" s="737">
        <f>+IF(AV457=0,0,AV476/AV457*100)</f>
        <v>0.64958127304394464</v>
      </c>
      <c r="AX476" s="772">
        <v>26.962159575999998</v>
      </c>
      <c r="AY476" s="737">
        <f>+IF(AX457=0,0,AX476/AX457*100)</f>
        <v>0.71219372130495684</v>
      </c>
      <c r="AZ476" s="772">
        <f t="shared" si="485"/>
        <v>73.721429805399993</v>
      </c>
      <c r="BA476" s="737">
        <f>+IF(AZ457=0,0,AZ476/AZ457*100)</f>
        <v>0.68027913291180075</v>
      </c>
      <c r="BB476" s="772">
        <v>29.132944700000003</v>
      </c>
      <c r="BC476" s="737">
        <f>+IF(BB457=0,0,BB476/BB457*100)</f>
        <v>0.63425036229012866</v>
      </c>
      <c r="BD476" s="772">
        <v>28.124066836000001</v>
      </c>
      <c r="BE476" s="737">
        <f>+IF(BD457=0,0,BD476/BD457*100)</f>
        <v>0.85372156925041087</v>
      </c>
      <c r="BF476" s="772">
        <v>23.623077454000001</v>
      </c>
      <c r="BG476" s="737">
        <f>+IF(BF457=0,0,BF476/BF457*100)</f>
        <v>0.88731821654327614</v>
      </c>
      <c r="BH476" s="772">
        <f t="shared" si="486"/>
        <v>80.880088990000004</v>
      </c>
      <c r="BI476" s="737">
        <f>+IF(BH457=0,0,BH476/BH457*100)</f>
        <v>0.76664473325561244</v>
      </c>
      <c r="BJ476" s="772">
        <f t="shared" si="457"/>
        <v>154.60151879540001</v>
      </c>
      <c r="BK476" s="737">
        <f>+IF(BJ457=0,0,BJ476/BJ457*100)</f>
        <v>0.72288232185926304</v>
      </c>
      <c r="BL476" s="772">
        <v>24.590513608400002</v>
      </c>
      <c r="BM476" s="737">
        <f>+IF(BL457=0,0,BL476/BL457*100)</f>
        <v>0.77141572699707095</v>
      </c>
      <c r="BN476" s="772">
        <v>27.739378124999995</v>
      </c>
      <c r="BO476" s="737">
        <f>+IF(BN457=0,0,BN476/BN457*100)</f>
        <v>0.58927716768698091</v>
      </c>
      <c r="BP476" s="772">
        <v>27.705700876000002</v>
      </c>
      <c r="BQ476" s="737">
        <f>+IF(BP457=0,0,BP476/BP457*100)</f>
        <v>0.82368169109743294</v>
      </c>
      <c r="BR476" s="772">
        <f t="shared" si="487"/>
        <v>80.035592609399998</v>
      </c>
      <c r="BS476" s="737">
        <f>+IF(BR457=0,0,BR476/BR457*100)</f>
        <v>0.71087707299818492</v>
      </c>
      <c r="BT476" s="772">
        <v>23.086682918800001</v>
      </c>
      <c r="BU476" s="737">
        <f>+IF(BT457=0,0,BT476/BT457*100)</f>
        <v>0.55785784694921825</v>
      </c>
      <c r="BV476" s="772">
        <v>22.893725024399998</v>
      </c>
      <c r="BW476" s="737">
        <f>+IF(BV457=0,0,BV476/BV457*100)</f>
        <v>0.35349488812915852</v>
      </c>
      <c r="BX476" s="772">
        <v>29.267538839</v>
      </c>
      <c r="BY476" s="737">
        <f>+IF(BX457=0,0,BX476/BX457*100)</f>
        <v>0.59606439025842783</v>
      </c>
      <c r="BZ476" s="772">
        <f t="shared" si="488"/>
        <v>75.247946782200003</v>
      </c>
      <c r="CA476" s="737">
        <f>+IF(BZ457=0,0,BZ476/BZ457*100)</f>
        <v>0.48468955508892642</v>
      </c>
      <c r="CB476" s="772">
        <f t="shared" si="458"/>
        <v>155.28353939160002</v>
      </c>
      <c r="CC476" s="737">
        <f>+IF(CB457=0,0,CB476/CB457*100)</f>
        <v>0.57976905844547366</v>
      </c>
      <c r="CE476" s="772">
        <f t="shared" si="459"/>
        <v>353.60207231765747</v>
      </c>
      <c r="CF476" s="737">
        <f>+IF(CE457=0,0,CE476/CE457*100)</f>
        <v>0.48964226900132635</v>
      </c>
      <c r="CG476" s="772">
        <v>-0.70955238259999998</v>
      </c>
      <c r="CH476" s="737">
        <f>+IF(CG457=0,0,CG476/CG457*100)</f>
        <v>-1.5176164894514571E-2</v>
      </c>
      <c r="CI476" s="772">
        <v>29.568871732400002</v>
      </c>
      <c r="CJ476" s="737">
        <f>+IF(CI457=0,0,CI476/CI457*100)</f>
        <v>0.55669980167950583</v>
      </c>
      <c r="CK476" s="772">
        <v>25.356690439199998</v>
      </c>
      <c r="CL476" s="737">
        <f>+IF(CK457=0,0,CK476/CK457*100)</f>
        <v>0.4489474658519183</v>
      </c>
      <c r="CM476" s="772">
        <f t="shared" si="489"/>
        <v>54.216009788999997</v>
      </c>
      <c r="CN476" s="737">
        <f>+IF(CM457=0,0,CM476/CM457*100)</f>
        <v>0.3467621509381415</v>
      </c>
      <c r="CO476" s="772">
        <v>30.305668309799998</v>
      </c>
      <c r="CP476" s="737">
        <f>+IF(CO457=0,0,CO476/CO457*100)</f>
        <v>0.63645134710428497</v>
      </c>
      <c r="CQ476" s="772">
        <v>36.9641241968</v>
      </c>
      <c r="CR476" s="737">
        <f>+IF(CQ457=0,0,CQ476/CQ457*100)</f>
        <v>0.5063746126727029</v>
      </c>
      <c r="CS476" s="772">
        <v>36.282117643499994</v>
      </c>
      <c r="CT476" s="737">
        <f>+IF(CS457=0,0,CS476/CS457*100)</f>
        <v>0.65492157299516285</v>
      </c>
      <c r="CU476" s="772">
        <f t="shared" si="490"/>
        <v>103.55191015009999</v>
      </c>
      <c r="CV476" s="737">
        <f>+IF(CU457=0,0,CU476/CU457*100)</f>
        <v>0.58831835009094091</v>
      </c>
      <c r="CW476" s="772">
        <f t="shared" si="460"/>
        <v>157.76791993909998</v>
      </c>
      <c r="CX476" s="737">
        <f>+IF(CW457=0,0,CW476/CW457*100)</f>
        <v>0.4746860453595082</v>
      </c>
      <c r="CY476" s="772">
        <v>28.767545862000002</v>
      </c>
      <c r="CZ476" s="737">
        <f>+IF(CY457=0,0,CY476/CY457*100)</f>
        <v>0.61460451527341509</v>
      </c>
      <c r="DA476" s="772">
        <v>31.623178931999998</v>
      </c>
      <c r="DB476" s="737">
        <f>+IF(DA457=0,0,DA476/DA457*100)</f>
        <v>0.47160426227474728</v>
      </c>
      <c r="DC476" s="772">
        <v>31.802813392200001</v>
      </c>
      <c r="DD476" s="737">
        <f>+IF(DC457=0,0,DC476/DC457*100)</f>
        <v>0.46562244232374961</v>
      </c>
      <c r="DE476" s="772">
        <f t="shared" si="491"/>
        <v>92.193538186200001</v>
      </c>
      <c r="DF476" s="737">
        <f>+IF(DE457=0,0,DE476/DE457*100)</f>
        <v>0.50610519618763206</v>
      </c>
      <c r="DG476" s="772">
        <v>36.234079446087641</v>
      </c>
      <c r="DH476" s="737">
        <f>+IF(DG457=0,0,DG476/DG457*100)</f>
        <v>0.46362603344872111</v>
      </c>
      <c r="DI476" s="772">
        <v>36.234079446087641</v>
      </c>
      <c r="DJ476" s="737">
        <f>+IF(DI457=0,0,DI476/DI457*100)</f>
        <v>0.4811472678467113</v>
      </c>
      <c r="DK476" s="772">
        <v>31.172455300182207</v>
      </c>
      <c r="DL476" s="737">
        <f>+IF(DK457=0,0,DK476/DK457*100)</f>
        <v>0.57537856441473145</v>
      </c>
      <c r="DM476" s="772">
        <f t="shared" si="492"/>
        <v>103.64061419235749</v>
      </c>
      <c r="DN476" s="737">
        <f>+IF(DM457=0,0,DM476/DM457*100)</f>
        <v>0.49913933310114172</v>
      </c>
      <c r="DO476" s="772">
        <f t="shared" si="461"/>
        <v>195.83415237855749</v>
      </c>
      <c r="DP476" s="737">
        <f>+IF(DO457=0,0,DO476/DO457*100)</f>
        <v>0.50239463431624465</v>
      </c>
      <c r="DR476" s="772">
        <f t="shared" si="462"/>
        <v>552.87152193375346</v>
      </c>
      <c r="DS476" s="737">
        <f>+IF(DR457=0,0,DR476/DR457*100)</f>
        <v>0.59967337731166082</v>
      </c>
      <c r="DT476" s="772">
        <v>43.410164847744873</v>
      </c>
      <c r="DU476" s="737">
        <f>+IF(DT457=0,0,DT476/DT457*100)</f>
        <v>0.5843217061660031</v>
      </c>
      <c r="DV476" s="772">
        <v>43.302018706887033</v>
      </c>
      <c r="DW476" s="737">
        <f>+IF(DV457=0,0,DV476/DV457*100)</f>
        <v>0.5843563470550166</v>
      </c>
      <c r="DX476" s="772">
        <v>43.302018706887033</v>
      </c>
      <c r="DY476" s="737">
        <f>+IF(DX457=0,0,DX476/DX457*100)</f>
        <v>0.5843563470550166</v>
      </c>
      <c r="DZ476" s="772">
        <f t="shared" si="493"/>
        <v>130.01420226151893</v>
      </c>
      <c r="EA476" s="737">
        <f>+IF(DZ457=0,0,DZ476/DZ457*100)</f>
        <v>0.58434478042569005</v>
      </c>
      <c r="EB476" s="772">
        <v>44.270109292487923</v>
      </c>
      <c r="EC476" s="737">
        <f>+IF(EB457=0,0,EB476/EB457*100)</f>
        <v>0.60433894404364774</v>
      </c>
      <c r="ED476" s="772">
        <v>44.40919316663414</v>
      </c>
      <c r="EE476" s="737">
        <f>+IF(ED457=0,0,ED476/ED457*100)</f>
        <v>0.60422239295344071</v>
      </c>
      <c r="EF476" s="772">
        <v>44.468800541268237</v>
      </c>
      <c r="EG476" s="737">
        <f>+IF(EF457=0,0,EF476/EF457*100)</f>
        <v>0.60417267935100261</v>
      </c>
      <c r="EH476" s="772">
        <f t="shared" si="494"/>
        <v>133.14810300039028</v>
      </c>
      <c r="EI476" s="737">
        <f>+IF(EH457=0,0,EH476/EH457*100)</f>
        <v>0.60424453338342732</v>
      </c>
      <c r="EJ476" s="772">
        <f t="shared" si="463"/>
        <v>263.16230526190918</v>
      </c>
      <c r="EK476" s="737">
        <f>+IF(EJ457=0,0,EJ476/EJ457*100)</f>
        <v>0.59424655254132963</v>
      </c>
      <c r="EL476" s="772">
        <v>44.468800541268237</v>
      </c>
      <c r="EM476" s="737">
        <f>+IF(EL457=0,0,EL476/EL457*100)</f>
        <v>0.60417267935100261</v>
      </c>
      <c r="EN476" s="772">
        <v>44.593618900868151</v>
      </c>
      <c r="EO476" s="737">
        <f>+IF(EN457=0,0,EN476/EN457*100)</f>
        <v>0.60417509258242019</v>
      </c>
      <c r="EP476" s="772">
        <v>44.918372869104665</v>
      </c>
      <c r="EQ476" s="737">
        <f>+IF(EP457=0,0,EP476/EP457*100)</f>
        <v>0.60418130860479202</v>
      </c>
      <c r="ER476" s="772">
        <f t="shared" si="495"/>
        <v>133.98079231124106</v>
      </c>
      <c r="ES476" s="737">
        <f>+IF(ER457=0,0,ER476/ER457*100)</f>
        <v>0.60417637558101178</v>
      </c>
      <c r="ET476" s="772">
        <v>51.909474786867747</v>
      </c>
      <c r="EU476" s="737">
        <f>+IF(ET457=0,0,ET476/ET457*100)</f>
        <v>0.60513176770977095</v>
      </c>
      <c r="EV476" s="772">
        <v>51.909474786867747</v>
      </c>
      <c r="EW476" s="737">
        <f>+IF(EV457=0,0,EV476/EV457*100)</f>
        <v>0.60513176770977095</v>
      </c>
      <c r="EX476" s="772">
        <v>51.909474786867747</v>
      </c>
      <c r="EY476" s="737">
        <f>+IF(EX457=0,0,EX476/EX457*100)</f>
        <v>0.60513176770977095</v>
      </c>
      <c r="EZ476" s="772">
        <f t="shared" si="496"/>
        <v>155.72842436060324</v>
      </c>
      <c r="FA476" s="737">
        <f>+IF(EZ457=0,0,EZ476/EZ457*100)</f>
        <v>0.60513176770977095</v>
      </c>
      <c r="FB476" s="772">
        <f t="shared" si="464"/>
        <v>289.70921667184427</v>
      </c>
      <c r="FC476" s="737">
        <f>+IF(FB457=0,0,FB476/FB457*100)</f>
        <v>0.60468955561500193</v>
      </c>
      <c r="FD476" s="772">
        <v>449.95032279574991</v>
      </c>
      <c r="FE476" s="737">
        <f>+IF(FD457=0,0,FD476/FD457*100)</f>
        <v>0.60298172000497985</v>
      </c>
      <c r="FF476" s="772">
        <v>676.39401746494741</v>
      </c>
      <c r="FG476" s="737">
        <f>+IF(FF457=0,0,FF476/FF457*100)</f>
        <v>0.66045535526738486</v>
      </c>
      <c r="FH476" s="772">
        <v>843.06171486127698</v>
      </c>
      <c r="FI476" s="737">
        <f>+IF(FH457=0,0,FH476/FH457*100)</f>
        <v>0.68649070375388344</v>
      </c>
      <c r="FJ476" s="772">
        <v>993.66112421137223</v>
      </c>
      <c r="FK476" s="737">
        <f>+IF(FJ457=0,0,FJ476/FJ457*100)</f>
        <v>0.67556957026347164</v>
      </c>
    </row>
    <row r="477" spans="2:167" s="648" customFormat="1" ht="13.5" customHeight="1">
      <c r="B477" s="769"/>
      <c r="C477" s="771" t="s">
        <v>4803</v>
      </c>
      <c r="D477" s="769"/>
      <c r="E477" s="772">
        <f t="shared" si="451"/>
        <v>0</v>
      </c>
      <c r="F477" s="737">
        <f>+IF(E457=0,0,E477/E457*100)</f>
        <v>0</v>
      </c>
      <c r="G477" s="772">
        <v>0</v>
      </c>
      <c r="H477" s="737">
        <f>+IF(G457=0,0,G477/G457*100)</f>
        <v>0</v>
      </c>
      <c r="I477" s="772">
        <v>0</v>
      </c>
      <c r="J477" s="737">
        <f>+IF(I457=0,0,I477/I457*100)</f>
        <v>0</v>
      </c>
      <c r="K477" s="772">
        <v>0</v>
      </c>
      <c r="L477" s="737">
        <f>+IF(K457=0,0,K477/K457*100)</f>
        <v>0</v>
      </c>
      <c r="M477" s="772">
        <f t="shared" si="481"/>
        <v>0</v>
      </c>
      <c r="N477" s="737">
        <f>+IF(M457=0,0,M477/M457*100)</f>
        <v>0</v>
      </c>
      <c r="O477" s="772">
        <v>0</v>
      </c>
      <c r="P477" s="737">
        <f>+IF(O457=0,0,O477/O457*100)</f>
        <v>0</v>
      </c>
      <c r="Q477" s="772">
        <v>0</v>
      </c>
      <c r="R477" s="737">
        <f>+IF(Q457=0,0,Q477/Q457*100)</f>
        <v>0</v>
      </c>
      <c r="S477" s="772">
        <v>0</v>
      </c>
      <c r="T477" s="737">
        <f>+IF(S457=0,0,S477/S457*100)</f>
        <v>0</v>
      </c>
      <c r="U477" s="772">
        <f t="shared" si="482"/>
        <v>0</v>
      </c>
      <c r="V477" s="737">
        <f>+IF(U457=0,0,U477/U457*100)</f>
        <v>0</v>
      </c>
      <c r="W477" s="772">
        <f t="shared" si="453"/>
        <v>0</v>
      </c>
      <c r="X477" s="737">
        <f>+IF(W457=0,0,W477/W457*100)</f>
        <v>0</v>
      </c>
      <c r="Y477" s="772">
        <v>0</v>
      </c>
      <c r="Z477" s="737">
        <f>+IF(Y457=0,0,Y477/Y457*100)</f>
        <v>0</v>
      </c>
      <c r="AA477" s="772">
        <v>0</v>
      </c>
      <c r="AB477" s="737">
        <f>+IF(AA457=0,0,AA477/AA457*100)</f>
        <v>0</v>
      </c>
      <c r="AC477" s="772">
        <v>0</v>
      </c>
      <c r="AD477" s="737">
        <f>+IF(AC457=0,0,AC477/AC457*100)</f>
        <v>0</v>
      </c>
      <c r="AE477" s="772">
        <f t="shared" si="483"/>
        <v>0</v>
      </c>
      <c r="AF477" s="737">
        <f>+IF(AE457=0,0,AE477/AE457*100)</f>
        <v>0</v>
      </c>
      <c r="AG477" s="772">
        <v>0</v>
      </c>
      <c r="AH477" s="737">
        <f>+IF(AG457=0,0,AG477/AG457*100)</f>
        <v>0</v>
      </c>
      <c r="AI477" s="772">
        <v>0</v>
      </c>
      <c r="AJ477" s="737">
        <f>+IF(AI457=0,0,AI477/AI457*100)</f>
        <v>0</v>
      </c>
      <c r="AK477" s="772">
        <v>0</v>
      </c>
      <c r="AL477" s="737">
        <f>+IF(AK457=0,0,AK477/AK457*100)</f>
        <v>0</v>
      </c>
      <c r="AM477" s="772">
        <f t="shared" si="484"/>
        <v>0</v>
      </c>
      <c r="AN477" s="737">
        <f>+IF(AM457=0,0,AM477/AM457*100)</f>
        <v>0</v>
      </c>
      <c r="AO477" s="772">
        <f t="shared" si="456"/>
        <v>0</v>
      </c>
      <c r="AP477" s="737">
        <f>+IF(AO457=0,0,AO477/AO457*100)</f>
        <v>0</v>
      </c>
      <c r="AQ477" s="651"/>
      <c r="AR477" s="772">
        <v>0</v>
      </c>
      <c r="AS477" s="737">
        <f>+IF(AR457=0,0,AR477/AR457*100)</f>
        <v>0</v>
      </c>
      <c r="AT477" s="772">
        <v>0</v>
      </c>
      <c r="AU477" s="737">
        <f>+IF(AT457=0,0,AT477/AT457*100)</f>
        <v>0</v>
      </c>
      <c r="AV477" s="772">
        <v>0</v>
      </c>
      <c r="AW477" s="737">
        <f>+IF(AV457=0,0,AV477/AV457*100)</f>
        <v>0</v>
      </c>
      <c r="AX477" s="772">
        <v>0</v>
      </c>
      <c r="AY477" s="737">
        <f>+IF(AX457=0,0,AX477/AX457*100)</f>
        <v>0</v>
      </c>
      <c r="AZ477" s="772">
        <f t="shared" si="485"/>
        <v>0</v>
      </c>
      <c r="BA477" s="737">
        <f>+IF(AZ457=0,0,AZ477/AZ457*100)</f>
        <v>0</v>
      </c>
      <c r="BB477" s="772">
        <v>0</v>
      </c>
      <c r="BC477" s="737">
        <f>+IF(BB457=0,0,BB477/BB457*100)</f>
        <v>0</v>
      </c>
      <c r="BD477" s="772">
        <v>0</v>
      </c>
      <c r="BE477" s="737">
        <f>+IF(BD457=0,0,BD477/BD457*100)</f>
        <v>0</v>
      </c>
      <c r="BF477" s="772">
        <v>0</v>
      </c>
      <c r="BG477" s="737">
        <f>+IF(BF457=0,0,BF477/BF457*100)</f>
        <v>0</v>
      </c>
      <c r="BH477" s="772">
        <f t="shared" si="486"/>
        <v>0</v>
      </c>
      <c r="BI477" s="737">
        <f>+IF(BH457=0,0,BH477/BH457*100)</f>
        <v>0</v>
      </c>
      <c r="BJ477" s="772">
        <f t="shared" si="457"/>
        <v>0</v>
      </c>
      <c r="BK477" s="737">
        <f>+IF(BJ457=0,0,BJ477/BJ457*100)</f>
        <v>0</v>
      </c>
      <c r="BL477" s="772">
        <v>0</v>
      </c>
      <c r="BM477" s="737">
        <f>+IF(BL457=0,0,BL477/BL457*100)</f>
        <v>0</v>
      </c>
      <c r="BN477" s="772">
        <v>0</v>
      </c>
      <c r="BO477" s="737">
        <f>+IF(BN457=0,0,BN477/BN457*100)</f>
        <v>0</v>
      </c>
      <c r="BP477" s="772">
        <v>0</v>
      </c>
      <c r="BQ477" s="737">
        <f>+IF(BP457=0,0,BP477/BP457*100)</f>
        <v>0</v>
      </c>
      <c r="BR477" s="772">
        <f t="shared" si="487"/>
        <v>0</v>
      </c>
      <c r="BS477" s="737">
        <f>+IF(BR457=0,0,BR477/BR457*100)</f>
        <v>0</v>
      </c>
      <c r="BT477" s="772">
        <v>0</v>
      </c>
      <c r="BU477" s="737">
        <f>+IF(BT457=0,0,BT477/BT457*100)</f>
        <v>0</v>
      </c>
      <c r="BV477" s="772">
        <v>0</v>
      </c>
      <c r="BW477" s="737">
        <f>+IF(BV457=0,0,BV477/BV457*100)</f>
        <v>0</v>
      </c>
      <c r="BX477" s="772">
        <v>0</v>
      </c>
      <c r="BY477" s="737">
        <f>+IF(BX457=0,0,BX477/BX457*100)</f>
        <v>0</v>
      </c>
      <c r="BZ477" s="772">
        <f t="shared" si="488"/>
        <v>0</v>
      </c>
      <c r="CA477" s="737">
        <f>+IF(BZ457=0,0,BZ477/BZ457*100)</f>
        <v>0</v>
      </c>
      <c r="CB477" s="772">
        <f t="shared" si="458"/>
        <v>0</v>
      </c>
      <c r="CC477" s="737">
        <f>+IF(CB457=0,0,CB477/CB457*100)</f>
        <v>0</v>
      </c>
      <c r="CE477" s="772">
        <f t="shared" si="459"/>
        <v>0</v>
      </c>
      <c r="CF477" s="737">
        <f>+IF(CE457=0,0,CE477/CE457*100)</f>
        <v>0</v>
      </c>
      <c r="CG477" s="772">
        <v>0</v>
      </c>
      <c r="CH477" s="737">
        <f>+IF(CG457=0,0,CG477/CG457*100)</f>
        <v>0</v>
      </c>
      <c r="CI477" s="772">
        <v>0</v>
      </c>
      <c r="CJ477" s="737">
        <f>+IF(CI457=0,0,CI477/CI457*100)</f>
        <v>0</v>
      </c>
      <c r="CK477" s="772">
        <v>0</v>
      </c>
      <c r="CL477" s="737">
        <f>+IF(CK457=0,0,CK477/CK457*100)</f>
        <v>0</v>
      </c>
      <c r="CM477" s="772">
        <f t="shared" si="489"/>
        <v>0</v>
      </c>
      <c r="CN477" s="737">
        <f>+IF(CM457=0,0,CM477/CM457*100)</f>
        <v>0</v>
      </c>
      <c r="CO477" s="772">
        <v>0</v>
      </c>
      <c r="CP477" s="737">
        <f>+IF(CO457=0,0,CO477/CO457*100)</f>
        <v>0</v>
      </c>
      <c r="CQ477" s="772">
        <v>0</v>
      </c>
      <c r="CR477" s="737">
        <f>+IF(CQ457=0,0,CQ477/CQ457*100)</f>
        <v>0</v>
      </c>
      <c r="CS477" s="772">
        <v>0</v>
      </c>
      <c r="CT477" s="737">
        <f>+IF(CS457=0,0,CS477/CS457*100)</f>
        <v>0</v>
      </c>
      <c r="CU477" s="772">
        <f t="shared" si="490"/>
        <v>0</v>
      </c>
      <c r="CV477" s="737">
        <f>+IF(CU457=0,0,CU477/CU457*100)</f>
        <v>0</v>
      </c>
      <c r="CW477" s="772">
        <f t="shared" si="460"/>
        <v>0</v>
      </c>
      <c r="CX477" s="737">
        <f>+IF(CW457=0,0,CW477/CW457*100)</f>
        <v>0</v>
      </c>
      <c r="CY477" s="772">
        <v>0</v>
      </c>
      <c r="CZ477" s="737">
        <f>+IF(CY457=0,0,CY477/CY457*100)</f>
        <v>0</v>
      </c>
      <c r="DA477" s="772">
        <v>0</v>
      </c>
      <c r="DB477" s="737">
        <f>+IF(DA457=0,0,DA477/DA457*100)</f>
        <v>0</v>
      </c>
      <c r="DC477" s="772">
        <v>0</v>
      </c>
      <c r="DD477" s="737">
        <f>+IF(DC457=0,0,DC477/DC457*100)</f>
        <v>0</v>
      </c>
      <c r="DE477" s="772">
        <f t="shared" si="491"/>
        <v>0</v>
      </c>
      <c r="DF477" s="737">
        <f>+IF(DE457=0,0,DE477/DE457*100)</f>
        <v>0</v>
      </c>
      <c r="DG477" s="772">
        <v>0</v>
      </c>
      <c r="DH477" s="737">
        <f>+IF(DG457=0,0,DG477/DG457*100)</f>
        <v>0</v>
      </c>
      <c r="DI477" s="772">
        <v>0</v>
      </c>
      <c r="DJ477" s="737">
        <f>+IF(DI457=0,0,DI477/DI457*100)</f>
        <v>0</v>
      </c>
      <c r="DK477" s="772">
        <v>0</v>
      </c>
      <c r="DL477" s="737">
        <f>+IF(DK457=0,0,DK477/DK457*100)</f>
        <v>0</v>
      </c>
      <c r="DM477" s="772">
        <f t="shared" si="492"/>
        <v>0</v>
      </c>
      <c r="DN477" s="737">
        <f>+IF(DM457=0,0,DM477/DM457*100)</f>
        <v>0</v>
      </c>
      <c r="DO477" s="772">
        <f t="shared" si="461"/>
        <v>0</v>
      </c>
      <c r="DP477" s="737">
        <f>+IF(DO457=0,0,DO477/DO457*100)</f>
        <v>0</v>
      </c>
      <c r="DR477" s="772">
        <f t="shared" si="462"/>
        <v>0</v>
      </c>
      <c r="DS477" s="737">
        <f>+IF(DR457=0,0,DR477/DR457*100)</f>
        <v>0</v>
      </c>
      <c r="DT477" s="772">
        <v>0</v>
      </c>
      <c r="DU477" s="737">
        <f>+IF(DT457=0,0,DT477/DT457*100)</f>
        <v>0</v>
      </c>
      <c r="DV477" s="772">
        <v>0</v>
      </c>
      <c r="DW477" s="737">
        <f>+IF(DV457=0,0,DV477/DV457*100)</f>
        <v>0</v>
      </c>
      <c r="DX477" s="772">
        <v>0</v>
      </c>
      <c r="DY477" s="737">
        <f>+IF(DX457=0,0,DX477/DX457*100)</f>
        <v>0</v>
      </c>
      <c r="DZ477" s="772">
        <f t="shared" si="493"/>
        <v>0</v>
      </c>
      <c r="EA477" s="737">
        <f>+IF(DZ457=0,0,DZ477/DZ457*100)</f>
        <v>0</v>
      </c>
      <c r="EB477" s="772">
        <v>0</v>
      </c>
      <c r="EC477" s="737">
        <f>+IF(EB457=0,0,EB477/EB457*100)</f>
        <v>0</v>
      </c>
      <c r="ED477" s="772">
        <v>0</v>
      </c>
      <c r="EE477" s="737">
        <f>+IF(ED457=0,0,ED477/ED457*100)</f>
        <v>0</v>
      </c>
      <c r="EF477" s="772">
        <v>0</v>
      </c>
      <c r="EG477" s="737">
        <f>+IF(EF457=0,0,EF477/EF457*100)</f>
        <v>0</v>
      </c>
      <c r="EH477" s="772">
        <f t="shared" si="494"/>
        <v>0</v>
      </c>
      <c r="EI477" s="737">
        <f>+IF(EH457=0,0,EH477/EH457*100)</f>
        <v>0</v>
      </c>
      <c r="EJ477" s="772">
        <f t="shared" si="463"/>
        <v>0</v>
      </c>
      <c r="EK477" s="737">
        <f>+IF(EJ457=0,0,EJ477/EJ457*100)</f>
        <v>0</v>
      </c>
      <c r="EL477" s="772">
        <v>0</v>
      </c>
      <c r="EM477" s="737">
        <f>+IF(EL457=0,0,EL477/EL457*100)</f>
        <v>0</v>
      </c>
      <c r="EN477" s="772">
        <v>0</v>
      </c>
      <c r="EO477" s="737">
        <f>+IF(EN457=0,0,EN477/EN457*100)</f>
        <v>0</v>
      </c>
      <c r="EP477" s="772">
        <v>0</v>
      </c>
      <c r="EQ477" s="737">
        <f>+IF(EP457=0,0,EP477/EP457*100)</f>
        <v>0</v>
      </c>
      <c r="ER477" s="772">
        <f t="shared" si="495"/>
        <v>0</v>
      </c>
      <c r="ES477" s="737">
        <f>+IF(ER457=0,0,ER477/ER457*100)</f>
        <v>0</v>
      </c>
      <c r="ET477" s="772">
        <v>0</v>
      </c>
      <c r="EU477" s="737">
        <f>+IF(ET457=0,0,ET477/ET457*100)</f>
        <v>0</v>
      </c>
      <c r="EV477" s="772">
        <v>0</v>
      </c>
      <c r="EW477" s="737">
        <f>+IF(EV457=0,0,EV477/EV457*100)</f>
        <v>0</v>
      </c>
      <c r="EX477" s="772">
        <v>0</v>
      </c>
      <c r="EY477" s="737">
        <f>+IF(EX457=0,0,EX477/EX457*100)</f>
        <v>0</v>
      </c>
      <c r="EZ477" s="772">
        <f t="shared" si="496"/>
        <v>0</v>
      </c>
      <c r="FA477" s="737">
        <f>+IF(EZ457=0,0,EZ477/EZ457*100)</f>
        <v>0</v>
      </c>
      <c r="FB477" s="772">
        <f t="shared" si="464"/>
        <v>0</v>
      </c>
      <c r="FC477" s="737">
        <f>+IF(FB457=0,0,FB477/FB457*100)</f>
        <v>0</v>
      </c>
      <c r="FD477" s="772">
        <v>0</v>
      </c>
      <c r="FE477" s="737">
        <f>+IF(FD457=0,0,FD477/FD457*100)</f>
        <v>0</v>
      </c>
      <c r="FF477" s="772">
        <v>11.205910432108348</v>
      </c>
      <c r="FG477" s="737">
        <f>+IF(FF457=0,0,FF477/FF457*100)</f>
        <v>1.0941852477156414E-2</v>
      </c>
      <c r="FH477" s="772">
        <v>19.598754004585107</v>
      </c>
      <c r="FI477" s="737">
        <f>+IF(FH457=0,0,FH477/FH457*100)</f>
        <v>1.5958929449809901E-2</v>
      </c>
      <c r="FJ477" s="772">
        <v>22.854336601532847</v>
      </c>
      <c r="FK477" s="737">
        <f>+IF(FJ457=0,0,FJ477/FJ457*100)</f>
        <v>1.5538189006647635E-2</v>
      </c>
    </row>
    <row r="478" spans="2:167" s="648" customFormat="1" ht="13.5" customHeight="1">
      <c r="B478" s="769"/>
      <c r="C478" s="771" t="s">
        <v>4804</v>
      </c>
      <c r="D478" s="769"/>
      <c r="E478" s="772">
        <f t="shared" si="451"/>
        <v>48.252803457080596</v>
      </c>
      <c r="F478" s="737">
        <f>+IF(E457=0,0,E478/E457*100)</f>
        <v>0.24266831795982774</v>
      </c>
      <c r="G478" s="772">
        <v>9.8709989371287641</v>
      </c>
      <c r="H478" s="737">
        <f>+IF(G457=0,0,G478/G457*100)</f>
        <v>0.40026622094560571</v>
      </c>
      <c r="I478" s="772">
        <v>2.4777468599444439</v>
      </c>
      <c r="J478" s="737">
        <f>+IF(I457=0,0,I478/I457*100)</f>
        <v>0.11312754548346471</v>
      </c>
      <c r="K478" s="772">
        <v>3.5129195935099511</v>
      </c>
      <c r="L478" s="737">
        <f>+IF(K457=0,0,K478/K457*100)</f>
        <v>0.21109721906843296</v>
      </c>
      <c r="M478" s="772">
        <f t="shared" si="481"/>
        <v>15.861665390583159</v>
      </c>
      <c r="N478" s="737">
        <f>+IF(M457=0,0,M478/M457*100)</f>
        <v>0.25095758552716341</v>
      </c>
      <c r="O478" s="772">
        <v>0.60840020128078187</v>
      </c>
      <c r="P478" s="737">
        <f>+IF(O457=0,0,O478/O457*100)</f>
        <v>0.32051111141999933</v>
      </c>
      <c r="Q478" s="772">
        <v>0</v>
      </c>
      <c r="R478" s="737">
        <f>+IF(Q457=0,0,Q478/Q457*100)</f>
        <v>0</v>
      </c>
      <c r="S478" s="772">
        <v>0</v>
      </c>
      <c r="T478" s="737">
        <f>+IF(S457=0,0,S478/S457*100)</f>
        <v>0</v>
      </c>
      <c r="U478" s="772">
        <f t="shared" si="482"/>
        <v>0.60840020128078187</v>
      </c>
      <c r="V478" s="737">
        <f>+IF(U457=0,0,U478/U457*100)</f>
        <v>0.10755582710951397</v>
      </c>
      <c r="W478" s="772">
        <f t="shared" si="453"/>
        <v>16.470065591863943</v>
      </c>
      <c r="X478" s="737">
        <f>+IF(W457=0,0,W478/W457*100)</f>
        <v>0.23917785076632753</v>
      </c>
      <c r="Y478" s="772">
        <v>1.1372286154898603</v>
      </c>
      <c r="Z478" s="737">
        <f>+IF(Y457=0,0,Y478/Y457*100)</f>
        <v>0.1578160026434515</v>
      </c>
      <c r="AA478" s="772">
        <v>2.3740084610532226</v>
      </c>
      <c r="AB478" s="737">
        <f>+IF(AA457=0,0,AA478/AA457*100)</f>
        <v>0.17369516280181227</v>
      </c>
      <c r="AC478" s="772">
        <v>11.638092357332484</v>
      </c>
      <c r="AD478" s="737">
        <f>+IF(AC457=0,0,AC478/AC457*100)</f>
        <v>0.95351078531819433</v>
      </c>
      <c r="AE478" s="772">
        <f t="shared" si="483"/>
        <v>15.149329433875566</v>
      </c>
      <c r="AF478" s="737">
        <f>+IF(AE457=0,0,AE478/AE457*100)</f>
        <v>0.45797103985190102</v>
      </c>
      <c r="AG478" s="772">
        <v>3.4736802583680118</v>
      </c>
      <c r="AH478" s="737">
        <f>+IF(AG457=0,0,AG478/AG457*100)</f>
        <v>0.12836043723266993</v>
      </c>
      <c r="AI478" s="772">
        <v>5.9673961901730701</v>
      </c>
      <c r="AJ478" s="737">
        <f>+IF(AI457=0,0,AI478/AI457*100)</f>
        <v>0.16380904721149042</v>
      </c>
      <c r="AK478" s="772">
        <v>7.1923319828000016</v>
      </c>
      <c r="AL478" s="737">
        <f>+IF(AK457=0,0,AK478/AK457*100)</f>
        <v>0.21526631956123918</v>
      </c>
      <c r="AM478" s="772">
        <f t="shared" si="484"/>
        <v>16.633408431341085</v>
      </c>
      <c r="AN478" s="737">
        <f>+IF(AM457=0,0,AM478/AM457*100)</f>
        <v>0.17165146664506731</v>
      </c>
      <c r="AO478" s="772">
        <f t="shared" si="456"/>
        <v>31.782737865216653</v>
      </c>
      <c r="AP478" s="737">
        <f>+IF(AO457=0,0,AO478/AO457*100)</f>
        <v>0.24451748671820997</v>
      </c>
      <c r="AQ478" s="651"/>
      <c r="AR478" s="772">
        <v>597.55157502200007</v>
      </c>
      <c r="AS478" s="737">
        <f>+IF(AR457=0,0,AR478/AR457*100)</f>
        <v>1.2404926376952194</v>
      </c>
      <c r="AT478" s="772">
        <v>8.2415133558000004</v>
      </c>
      <c r="AU478" s="737">
        <f>+IF(AT457=0,0,AT478/AT457*100)</f>
        <v>0.22449866771424065</v>
      </c>
      <c r="AV478" s="772">
        <v>5.3042829327999996</v>
      </c>
      <c r="AW478" s="737">
        <f>+IF(AV457=0,0,AV478/AV457*100)</f>
        <v>0.15692802804262457</v>
      </c>
      <c r="AX478" s="772">
        <v>4.4611952879999999</v>
      </c>
      <c r="AY478" s="737">
        <f>+IF(AX457=0,0,AX478/AX457*100)</f>
        <v>0.11784053368102723</v>
      </c>
      <c r="AZ478" s="772">
        <f t="shared" si="485"/>
        <v>18.006991576600001</v>
      </c>
      <c r="BA478" s="737">
        <f>+IF(AZ457=0,0,AZ478/AZ457*100)</f>
        <v>0.16616309054795717</v>
      </c>
      <c r="BB478" s="772">
        <v>22.218410900000002</v>
      </c>
      <c r="BC478" s="737">
        <f>+IF(BB457=0,0,BB478/BB457*100)</f>
        <v>0.48371475345010156</v>
      </c>
      <c r="BD478" s="772">
        <v>24.966054978399999</v>
      </c>
      <c r="BE478" s="737">
        <f>+IF(BD457=0,0,BD478/BD457*100)</f>
        <v>0.75785837654420507</v>
      </c>
      <c r="BF478" s="772">
        <v>21.949750250999998</v>
      </c>
      <c r="BG478" s="737">
        <f>+IF(BF457=0,0,BF478/BF457*100)</f>
        <v>0.82446553732099737</v>
      </c>
      <c r="BH478" s="772">
        <f t="shared" si="486"/>
        <v>69.134216129400002</v>
      </c>
      <c r="BI478" s="737">
        <f>+IF(BH457=0,0,BH478/BH457*100)</f>
        <v>0.65530816478098597</v>
      </c>
      <c r="BJ478" s="772">
        <f t="shared" si="457"/>
        <v>87.141207706000003</v>
      </c>
      <c r="BK478" s="737">
        <f>+IF(BJ457=0,0,BJ478/BJ457*100)</f>
        <v>0.40745290891675168</v>
      </c>
      <c r="BL478" s="772">
        <v>17.1791362202</v>
      </c>
      <c r="BM478" s="737">
        <f>+IF(BL457=0,0,BL478/BL457*100)</f>
        <v>0.53891740805122468</v>
      </c>
      <c r="BN478" s="772">
        <v>24.460651800600001</v>
      </c>
      <c r="BO478" s="737">
        <f>+IF(BN457=0,0,BN478/BN457*100)</f>
        <v>0.51962605462464828</v>
      </c>
      <c r="BP478" s="772">
        <v>18.728697784199998</v>
      </c>
      <c r="BQ478" s="737">
        <f>+IF(BP457=0,0,BP478/BP457*100)</f>
        <v>0.55679823917776272</v>
      </c>
      <c r="BR478" s="772">
        <f t="shared" si="487"/>
        <v>60.368485804999992</v>
      </c>
      <c r="BS478" s="737">
        <f>+IF(BR457=0,0,BR478/BR457*100)</f>
        <v>0.53619359951300782</v>
      </c>
      <c r="BT478" s="772">
        <v>26.650271186600001</v>
      </c>
      <c r="BU478" s="737">
        <f>+IF(BT457=0,0,BT478/BT457*100)</f>
        <v>0.64396704182491649</v>
      </c>
      <c r="BV478" s="772">
        <v>40.669108988399998</v>
      </c>
      <c r="BW478" s="737">
        <f>+IF(BV457=0,0,BV478/BV457*100)</f>
        <v>0.62795906375414279</v>
      </c>
      <c r="BX478" s="772">
        <v>382.72250133600005</v>
      </c>
      <c r="BY478" s="737">
        <f>+IF(BX457=0,0,BX478/BX457*100)</f>
        <v>7.7945486175638319</v>
      </c>
      <c r="BZ478" s="772">
        <f t="shared" si="488"/>
        <v>450.04188151100004</v>
      </c>
      <c r="CA478" s="737">
        <f>+IF(BZ457=0,0,BZ478/BZ457*100)</f>
        <v>2.8988246011856504</v>
      </c>
      <c r="CB478" s="772">
        <f t="shared" si="458"/>
        <v>510.41036731600002</v>
      </c>
      <c r="CC478" s="737">
        <f>+IF(CB457=0,0,CB478/CB457*100)</f>
        <v>1.9056761536929094</v>
      </c>
      <c r="CE478" s="772">
        <f t="shared" si="459"/>
        <v>1321.5409782871729</v>
      </c>
      <c r="CF478" s="737">
        <f>+IF(CE457=0,0,CE478/CE457*100)</f>
        <v>1.8299732208737152</v>
      </c>
      <c r="CG478" s="772">
        <v>311.82160990939997</v>
      </c>
      <c r="CH478" s="737">
        <f>+IF(CG457=0,0,CG478/CG457*100)</f>
        <v>6.6693542093646858</v>
      </c>
      <c r="CI478" s="772">
        <v>146.79827974239998</v>
      </c>
      <c r="CJ478" s="737">
        <f>+IF(CI457=0,0,CI478/CI457*100)</f>
        <v>2.7638042451900331</v>
      </c>
      <c r="CK478" s="772">
        <v>63.177264388799998</v>
      </c>
      <c r="CL478" s="737">
        <f>+IF(CK457=0,0,CK478/CK457*100)</f>
        <v>1.1185715586510612</v>
      </c>
      <c r="CM478" s="772">
        <f t="shared" si="489"/>
        <v>521.79715404059993</v>
      </c>
      <c r="CN478" s="737">
        <f>+IF(CM457=0,0,CM478/CM457*100)</f>
        <v>3.337381415428887</v>
      </c>
      <c r="CO478" s="772">
        <v>71.333446347000006</v>
      </c>
      <c r="CP478" s="737">
        <f>+IF(CO457=0,0,CO478/CO457*100)</f>
        <v>1.498078430643228</v>
      </c>
      <c r="CQ478" s="772">
        <v>91.706238224800018</v>
      </c>
      <c r="CR478" s="737">
        <f>+IF(CQ457=0,0,CQ478/CQ457*100)</f>
        <v>1.2562913871167509</v>
      </c>
      <c r="CS478" s="772">
        <v>153.34969954999997</v>
      </c>
      <c r="CT478" s="737">
        <f>+IF(CS457=0,0,CS478/CS457*100)</f>
        <v>2.7680861253591731</v>
      </c>
      <c r="CU478" s="772">
        <f t="shared" si="490"/>
        <v>316.38938412179999</v>
      </c>
      <c r="CV478" s="737">
        <f>+IF(CU457=0,0,CU478/CU457*100)</f>
        <v>1.7975301487246065</v>
      </c>
      <c r="CW478" s="772">
        <f t="shared" si="460"/>
        <v>838.18653816239998</v>
      </c>
      <c r="CX478" s="737">
        <f>+IF(CW457=0,0,CW478/CW457*100)</f>
        <v>2.5219033959975516</v>
      </c>
      <c r="CY478" s="772">
        <v>68.690769852000017</v>
      </c>
      <c r="CZ478" s="737">
        <f>+IF(CY457=0,0,CY478/CY457*100)</f>
        <v>1.4675446251538917</v>
      </c>
      <c r="DA478" s="772">
        <v>68.647189111200007</v>
      </c>
      <c r="DB478" s="737">
        <f>+IF(DA457=0,0,DA478/DA457*100)</f>
        <v>1.0237524522008907</v>
      </c>
      <c r="DC478" s="772">
        <v>72.429963376499998</v>
      </c>
      <c r="DD478" s="737">
        <f>+IF(DC457=0,0,DC478/DC457*100)</f>
        <v>1.0604412895450661</v>
      </c>
      <c r="DE478" s="772">
        <f t="shared" si="491"/>
        <v>209.76792233970002</v>
      </c>
      <c r="DF478" s="737">
        <f>+IF(DE457=0,0,DE478/DE457*100)</f>
        <v>1.1515409602263982</v>
      </c>
      <c r="DG478" s="772">
        <v>108.51772305126354</v>
      </c>
      <c r="DH478" s="737">
        <f>+IF(DG457=0,0,DG478/DG457*100)</f>
        <v>1.3885171713000852</v>
      </c>
      <c r="DI478" s="772">
        <v>84.717723051263562</v>
      </c>
      <c r="DJ478" s="737">
        <f>+IF(DI457=0,0,DI478/DI457*100)</f>
        <v>1.1249547831057438</v>
      </c>
      <c r="DK478" s="772">
        <v>80.351071682545779</v>
      </c>
      <c r="DL478" s="737">
        <f>+IF(DK457=0,0,DK478/DK457*100)</f>
        <v>1.4831133392825215</v>
      </c>
      <c r="DM478" s="772">
        <f t="shared" si="492"/>
        <v>273.58651778507289</v>
      </c>
      <c r="DN478" s="737">
        <f>+IF(DM457=0,0,DM478/DM457*100)</f>
        <v>1.3176088649885169</v>
      </c>
      <c r="DO478" s="772">
        <f t="shared" si="461"/>
        <v>483.35444012477291</v>
      </c>
      <c r="DP478" s="737">
        <f>+IF(DO457=0,0,DO478/DO457*100)</f>
        <v>1.2400016761234094</v>
      </c>
      <c r="DR478" s="772">
        <f t="shared" si="462"/>
        <v>1085.7452632603076</v>
      </c>
      <c r="DS478" s="737">
        <f>+IF(DR457=0,0,DR478/DR457*100)</f>
        <v>1.1776561155513134</v>
      </c>
      <c r="DT478" s="772">
        <v>85.250151239360875</v>
      </c>
      <c r="DU478" s="737">
        <f>+IF(DT457=0,0,DT478/DT457*100)</f>
        <v>1.1475080548025363</v>
      </c>
      <c r="DV478" s="772">
        <v>85.037770685257456</v>
      </c>
      <c r="DW478" s="737">
        <f>+IF(DV457=0,0,DV478/DV457*100)</f>
        <v>1.1475760835934383</v>
      </c>
      <c r="DX478" s="772">
        <v>85.037770685257456</v>
      </c>
      <c r="DY478" s="737">
        <f>+IF(DX457=0,0,DX478/DX457*100)</f>
        <v>1.1475760835934383</v>
      </c>
      <c r="DZ478" s="772">
        <f t="shared" si="493"/>
        <v>255.32569260987577</v>
      </c>
      <c r="EA478" s="737">
        <f>+IF(DZ457=0,0,DZ478/DZ457*100)</f>
        <v>1.147553368708506</v>
      </c>
      <c r="EB478" s="772">
        <v>86.938935288647926</v>
      </c>
      <c r="EC478" s="737">
        <f>+IF(EB457=0,0,EB478/EB457*100)</f>
        <v>1.1868184919420559</v>
      </c>
      <c r="ED478" s="772">
        <v>87.212072268143558</v>
      </c>
      <c r="EE478" s="737">
        <f>+IF(ED457=0,0,ED478/ED457*100)</f>
        <v>1.1865896055026213</v>
      </c>
      <c r="EF478" s="772">
        <v>87.329130973641682</v>
      </c>
      <c r="EG478" s="737">
        <f>+IF(EF457=0,0,EF478/EF457*100)</f>
        <v>1.1864919764763002</v>
      </c>
      <c r="EH478" s="772">
        <f t="shared" si="494"/>
        <v>261.48013853043318</v>
      </c>
      <c r="EI478" s="737">
        <f>+IF(EH457=0,0,EH478/EH457*100)</f>
        <v>1.1866330855265164</v>
      </c>
      <c r="EJ478" s="772">
        <f t="shared" si="463"/>
        <v>516.80583114030901</v>
      </c>
      <c r="EK478" s="737">
        <f>+IF(EJ457=0,0,EJ478/EJ457*100)</f>
        <v>1.166998758362211</v>
      </c>
      <c r="EL478" s="772">
        <v>87.329130973641682</v>
      </c>
      <c r="EM478" s="737">
        <f>+IF(EL457=0,0,EL478/EL457*100)</f>
        <v>1.1864919764763002</v>
      </c>
      <c r="EN478" s="772">
        <v>87.574252918482543</v>
      </c>
      <c r="EO478" s="737">
        <f>+IF(EN457=0,0,EN478/EN457*100)</f>
        <v>1.186496715650732</v>
      </c>
      <c r="EP478" s="772">
        <v>88.212014258593769</v>
      </c>
      <c r="EQ478" s="737">
        <f>+IF(EP457=0,0,EP478/EP457*100)</f>
        <v>1.1865089228572512</v>
      </c>
      <c r="ER478" s="772">
        <f t="shared" si="495"/>
        <v>263.11539815071797</v>
      </c>
      <c r="ES478" s="737">
        <f>+IF(ER457=0,0,ER478/ER457*100)</f>
        <v>1.1864992352408872</v>
      </c>
      <c r="ET478" s="772">
        <v>101.94134465642686</v>
      </c>
      <c r="EU478" s="737">
        <f>+IF(ET457=0,0,ET478/ET457*100)</f>
        <v>1.1883754622433715</v>
      </c>
      <c r="EV478" s="772">
        <v>101.94134465642686</v>
      </c>
      <c r="EW478" s="737">
        <f>+IF(EV457=0,0,EV478/EV457*100)</f>
        <v>1.1883754622433715</v>
      </c>
      <c r="EX478" s="772">
        <v>101.94134465642686</v>
      </c>
      <c r="EY478" s="737">
        <f>+IF(EX457=0,0,EX478/EX457*100)</f>
        <v>1.1883754622433715</v>
      </c>
      <c r="EZ478" s="772">
        <f t="shared" si="496"/>
        <v>305.82403396928061</v>
      </c>
      <c r="FA478" s="737">
        <f>+IF(EZ457=0,0,EZ478/EZ457*100)</f>
        <v>1.1883754622433715</v>
      </c>
      <c r="FB478" s="772">
        <f t="shared" si="464"/>
        <v>568.93943211999863</v>
      </c>
      <c r="FC478" s="737">
        <f>+IF(FB457=0,0,FB478/FB457*100)</f>
        <v>1.187507033199364</v>
      </c>
      <c r="FD478" s="772">
        <v>883.62560250746435</v>
      </c>
      <c r="FE478" s="737">
        <f>+IF(FD457=0,0,FD478/FD457*100)</f>
        <v>1.1841531356834938</v>
      </c>
      <c r="FF478" s="772">
        <v>954.61727007647539</v>
      </c>
      <c r="FG478" s="737">
        <f>+IF(FF457=0,0,FF478/FF457*100)</f>
        <v>0.93212250843926614</v>
      </c>
      <c r="FH478" s="772">
        <v>1002.0318457442344</v>
      </c>
      <c r="FI478" s="737">
        <f>+IF(FH457=0,0,FH478/FH457*100)</f>
        <v>0.81593735647449206</v>
      </c>
      <c r="FJ478" s="772">
        <v>1189.2131856183121</v>
      </c>
      <c r="FK478" s="737">
        <f>+IF(FJ457=0,0,FJ478/FJ457*100)</f>
        <v>0.80852135721565987</v>
      </c>
    </row>
    <row r="479" spans="2:167" s="648" customFormat="1" ht="13.5" customHeight="1">
      <c r="B479" s="769"/>
      <c r="C479" s="771" t="s">
        <v>4805</v>
      </c>
      <c r="D479" s="769"/>
      <c r="E479" s="772">
        <f t="shared" si="451"/>
        <v>3774.9206268751523</v>
      </c>
      <c r="F479" s="737">
        <f>+IF(E457=0,0,E479/E457*100)</f>
        <v>18.984464597387664</v>
      </c>
      <c r="G479" s="772">
        <v>285.39437482761377</v>
      </c>
      <c r="H479" s="737">
        <f>+IF(G457=0,0,G479/G457*100)</f>
        <v>11.572661350585712</v>
      </c>
      <c r="I479" s="772">
        <v>294.30475046029557</v>
      </c>
      <c r="J479" s="737">
        <f>+IF(I457=0,0,I479/I457*100)</f>
        <v>13.437197553120232</v>
      </c>
      <c r="K479" s="772">
        <v>300.79959815117331</v>
      </c>
      <c r="L479" s="737">
        <f>+IF(K457=0,0,K479/K457*100)</f>
        <v>18.075551397170049</v>
      </c>
      <c r="M479" s="772">
        <f t="shared" si="481"/>
        <v>880.4987234390826</v>
      </c>
      <c r="N479" s="737">
        <f>+IF(M457=0,0,M479/M457*100)</f>
        <v>13.93093526138858</v>
      </c>
      <c r="O479" s="772">
        <v>302.05656078188292</v>
      </c>
      <c r="P479" s="737">
        <f>+IF(O457=0,0,O479/O457*100)</f>
        <v>159.12631817691346</v>
      </c>
      <c r="Q479" s="772">
        <v>302.90461269741962</v>
      </c>
      <c r="R479" s="737">
        <f>+IF(Q457=0,0,Q479/Q457*100)</f>
        <v>16032.628612244403</v>
      </c>
      <c r="S479" s="772">
        <v>248.62587037526643</v>
      </c>
      <c r="T479" s="737">
        <f>+IF(S457=0,0,S479/S457*100)</f>
        <v>66.486618025579233</v>
      </c>
      <c r="U479" s="772">
        <f t="shared" si="482"/>
        <v>853.58704385456895</v>
      </c>
      <c r="V479" s="737">
        <f>+IF(U457=0,0,U479/U457*100)</f>
        <v>150.9011014764159</v>
      </c>
      <c r="W479" s="772">
        <f t="shared" si="453"/>
        <v>1734.0857672936515</v>
      </c>
      <c r="X479" s="737">
        <f>+IF(W457=0,0,W479/W457*100)</f>
        <v>25.182347001135113</v>
      </c>
      <c r="Y479" s="772">
        <v>249.43748209892388</v>
      </c>
      <c r="Z479" s="737">
        <f>+IF(Y457=0,0,Y479/Y457*100)</f>
        <v>34.615050833330571</v>
      </c>
      <c r="AA479" s="772">
        <v>189.72216436328762</v>
      </c>
      <c r="AB479" s="737">
        <f>+IF(AA457=0,0,AA479/AA457*100)</f>
        <v>13.881088785830844</v>
      </c>
      <c r="AC479" s="772">
        <v>304.02834872630064</v>
      </c>
      <c r="AD479" s="737">
        <f>+IF(AC457=0,0,AC479/AC457*100)</f>
        <v>24.909091683772662</v>
      </c>
      <c r="AE479" s="772">
        <f t="shared" si="483"/>
        <v>743.1879951885121</v>
      </c>
      <c r="AF479" s="737">
        <f>+IF(AE457=0,0,AE479/AE457*100)</f>
        <v>22.466907228306312</v>
      </c>
      <c r="AG479" s="772">
        <v>440.91118359224851</v>
      </c>
      <c r="AH479" s="737">
        <f>+IF(AG457=0,0,AG479/AG457*100)</f>
        <v>16.292677534248494</v>
      </c>
      <c r="AI479" s="772">
        <v>430.22524491943972</v>
      </c>
      <c r="AJ479" s="737">
        <f>+IF(AI457=0,0,AI479/AI457*100)</f>
        <v>11.809972927998196</v>
      </c>
      <c r="AK479" s="772">
        <v>426.51043588130005</v>
      </c>
      <c r="AL479" s="737">
        <f>+IF(AK457=0,0,AK479/AK457*100)</f>
        <v>12.765446868441696</v>
      </c>
      <c r="AM479" s="772">
        <f t="shared" si="484"/>
        <v>1297.6468643929884</v>
      </c>
      <c r="AN479" s="737">
        <f>+IF(AM457=0,0,AM479/AM457*100)</f>
        <v>13.391301511043959</v>
      </c>
      <c r="AO479" s="772">
        <f t="shared" si="456"/>
        <v>2040.8348595815005</v>
      </c>
      <c r="AP479" s="737">
        <f>+IF(AO457=0,0,AO479/AO457*100)</f>
        <v>15.700969903474293</v>
      </c>
      <c r="AQ479" s="651"/>
      <c r="AR479" s="772">
        <v>4438.1707272784006</v>
      </c>
      <c r="AS479" s="737">
        <f>+IF(AR457=0,0,AR479/AR457*100)</f>
        <v>9.21346096664643</v>
      </c>
      <c r="AT479" s="772">
        <v>347.2348391502</v>
      </c>
      <c r="AU479" s="737">
        <f>+IF(AT457=0,0,AT479/AT457*100)</f>
        <v>9.4586704416766185</v>
      </c>
      <c r="AV479" s="772">
        <v>355.04148950760003</v>
      </c>
      <c r="AW479" s="737">
        <f>+IF(AV457=0,0,AV479/AV457*100)</f>
        <v>10.503957184714652</v>
      </c>
      <c r="AX479" s="772">
        <v>368.58046210480001</v>
      </c>
      <c r="AY479" s="737">
        <f>+IF(AX457=0,0,AX479/AX457*100)</f>
        <v>9.7358926374866357</v>
      </c>
      <c r="AZ479" s="772">
        <f t="shared" si="485"/>
        <v>1070.8567907626</v>
      </c>
      <c r="BA479" s="737">
        <f>+IF(AZ457=0,0,AZ479/AZ457*100)</f>
        <v>9.8815436843214179</v>
      </c>
      <c r="BB479" s="772">
        <v>367.99870896600004</v>
      </c>
      <c r="BC479" s="737">
        <f>+IF(BB457=0,0,BB479/BB457*100)</f>
        <v>8.011662291178725</v>
      </c>
      <c r="BD479" s="772">
        <v>369.27425619200005</v>
      </c>
      <c r="BE479" s="737">
        <f>+IF(BD457=0,0,BD479/BD457*100)</f>
        <v>11.209523833035046</v>
      </c>
      <c r="BF479" s="772">
        <v>368.62333832000002</v>
      </c>
      <c r="BG479" s="737">
        <f>+IF(BF457=0,0,BF479/BF457*100)</f>
        <v>13.846045409250729</v>
      </c>
      <c r="BH479" s="772">
        <f t="shared" si="486"/>
        <v>1105.8963034779999</v>
      </c>
      <c r="BI479" s="737">
        <f>+IF(BH457=0,0,BH479/BH457*100)</f>
        <v>10.482549996861213</v>
      </c>
      <c r="BJ479" s="772">
        <f t="shared" si="457"/>
        <v>2176.7530942406001</v>
      </c>
      <c r="BK479" s="737">
        <f>+IF(BJ457=0,0,BJ479/BJ457*100)</f>
        <v>10.178013405944618</v>
      </c>
      <c r="BL479" s="772">
        <v>384.68682954820002</v>
      </c>
      <c r="BM479" s="737">
        <f>+IF(BL457=0,0,BL479/BL457*100)</f>
        <v>12.067802853078819</v>
      </c>
      <c r="BN479" s="772">
        <v>391.65001273259998</v>
      </c>
      <c r="BO479" s="737">
        <f>+IF(BN457=0,0,BN479/BN457*100)</f>
        <v>8.3199561716070942</v>
      </c>
      <c r="BP479" s="772">
        <v>395.70222207699999</v>
      </c>
      <c r="BQ479" s="737">
        <f>+IF(BP457=0,0,BP479/BP457*100)</f>
        <v>11.764101435662786</v>
      </c>
      <c r="BR479" s="772">
        <f t="shared" si="487"/>
        <v>1172.0390643578</v>
      </c>
      <c r="BS479" s="737">
        <f>+IF(BR457=0,0,BR479/BR457*100)</f>
        <v>10.41006472678194</v>
      </c>
      <c r="BT479" s="772">
        <v>401.02292612579993</v>
      </c>
      <c r="BU479" s="737">
        <f>+IF(BT457=0,0,BT479/BT457*100)</f>
        <v>9.6901658385769682</v>
      </c>
      <c r="BV479" s="772">
        <v>410.02876963920005</v>
      </c>
      <c r="BW479" s="737">
        <f>+IF(BV457=0,0,BV479/BV457*100)</f>
        <v>6.3311267126195521</v>
      </c>
      <c r="BX479" s="772">
        <v>278.32687291500002</v>
      </c>
      <c r="BY479" s="737">
        <f>+IF(BX457=0,0,BX479/BX457*100)</f>
        <v>5.6684212058017671</v>
      </c>
      <c r="BZ479" s="772">
        <f t="shared" si="488"/>
        <v>1089.3785686799999</v>
      </c>
      <c r="CA479" s="737">
        <f>+IF(BZ457=0,0,BZ479/BZ457*100)</f>
        <v>7.0169411439917475</v>
      </c>
      <c r="CB479" s="772">
        <f t="shared" si="458"/>
        <v>2261.4176330378</v>
      </c>
      <c r="CC479" s="737">
        <f>+IF(CB457=0,0,CB479/CB457*100)</f>
        <v>8.4432643472398876</v>
      </c>
      <c r="CE479" s="772">
        <f t="shared" si="459"/>
        <v>3766.2140591771004</v>
      </c>
      <c r="CF479" s="737">
        <f>+IF(CE457=0,0,CE479/CE457*100)</f>
        <v>5.2151775734604042</v>
      </c>
      <c r="CG479" s="772">
        <v>278.94829375079996</v>
      </c>
      <c r="CH479" s="737">
        <f>+IF(CG457=0,0,CG479/CG457*100)</f>
        <v>5.9662477455059548</v>
      </c>
      <c r="CI479" s="772">
        <v>283.85434288639999</v>
      </c>
      <c r="CJ479" s="737">
        <f>+IF(CI457=0,0,CI479/CI457*100)</f>
        <v>5.3441895862929929</v>
      </c>
      <c r="CK479" s="772">
        <v>289.1959126461</v>
      </c>
      <c r="CL479" s="737">
        <f>+IF(CK457=0,0,CK479/CK457*100)</f>
        <v>5.1202964530609139</v>
      </c>
      <c r="CM479" s="772">
        <f t="shared" si="489"/>
        <v>851.99854928330001</v>
      </c>
      <c r="CN479" s="737">
        <f>+IF(CM457=0,0,CM479/CM457*100)</f>
        <v>5.4493285414301349</v>
      </c>
      <c r="CO479" s="772">
        <v>289.09731477780002</v>
      </c>
      <c r="CP479" s="737">
        <f>+IF(CO457=0,0,CO479/CO457*100)</f>
        <v>6.0713518525200483</v>
      </c>
      <c r="CQ479" s="772">
        <v>308.81397726920005</v>
      </c>
      <c r="CR479" s="737">
        <f>+IF(CQ457=0,0,CQ479/CQ457*100)</f>
        <v>4.2304683669779886</v>
      </c>
      <c r="CS479" s="772">
        <v>310.63868263249998</v>
      </c>
      <c r="CT479" s="737">
        <f>+IF(CS457=0,0,CS479/CS457*100)</f>
        <v>5.6072795050668551</v>
      </c>
      <c r="CU479" s="772">
        <f t="shared" si="490"/>
        <v>908.54997467950011</v>
      </c>
      <c r="CV479" s="737">
        <f>+IF(CU457=0,0,CU479/CU457*100)</f>
        <v>5.1618229089528151</v>
      </c>
      <c r="CW479" s="772">
        <f t="shared" si="460"/>
        <v>1760.5485239628001</v>
      </c>
      <c r="CX479" s="737">
        <f>+IF(CW457=0,0,CW479/CW457*100)</f>
        <v>5.2970706391135316</v>
      </c>
      <c r="CY479" s="772">
        <v>318.14846856000003</v>
      </c>
      <c r="CZ479" s="737">
        <f>+IF(CY457=0,0,CY479/CY457*100)</f>
        <v>6.7970860720026671</v>
      </c>
      <c r="DA479" s="772">
        <v>321.09099223080005</v>
      </c>
      <c r="DB479" s="737">
        <f>+IF(DA457=0,0,DA479/DA457*100)</f>
        <v>4.788509113511064</v>
      </c>
      <c r="DC479" s="772">
        <v>340.06514442349999</v>
      </c>
      <c r="DD479" s="737">
        <f>+IF(DC457=0,0,DC479/DC457*100)</f>
        <v>4.9788665280312543</v>
      </c>
      <c r="DE479" s="772">
        <f t="shared" si="491"/>
        <v>979.30460521430007</v>
      </c>
      <c r="DF479" s="737">
        <f>+IF(DE457=0,0,DE479/DE457*100)</f>
        <v>5.3759857697231048</v>
      </c>
      <c r="DG479" s="772">
        <v>342.12031000000002</v>
      </c>
      <c r="DH479" s="737">
        <f>+IF(DG457=0,0,DG479/DG457*100)</f>
        <v>4.3775331045335371</v>
      </c>
      <c r="DI479" s="772">
        <v>342.12031000000002</v>
      </c>
      <c r="DJ479" s="737">
        <f>+IF(DI457=0,0,DI479/DI457*100)</f>
        <v>4.5429676963724717</v>
      </c>
      <c r="DK479" s="772">
        <v>342.12031000000002</v>
      </c>
      <c r="DL479" s="737">
        <f>+IF(DK457=0,0,DK479/DK457*100)</f>
        <v>6.3148279764723023</v>
      </c>
      <c r="DM479" s="772">
        <f t="shared" si="492"/>
        <v>1026.3609300000001</v>
      </c>
      <c r="DN479" s="737">
        <f>+IF(DM457=0,0,DM479/DM457*100)</f>
        <v>4.9430149957471459</v>
      </c>
      <c r="DO479" s="772">
        <f t="shared" si="461"/>
        <v>2005.6655352143002</v>
      </c>
      <c r="DP479" s="737">
        <f>+IF(DO457=0,0,DO479/DO457*100)</f>
        <v>5.1453517728453821</v>
      </c>
      <c r="DR479" s="772">
        <f t="shared" si="462"/>
        <v>4526.3701603379668</v>
      </c>
      <c r="DS479" s="737">
        <f>+IF(DR457=0,0,DR479/DR457*100)</f>
        <v>4.9095378823614508</v>
      </c>
      <c r="DT479" s="772">
        <v>374.84772000000004</v>
      </c>
      <c r="DU479" s="737">
        <f>+IF(DT457=0,0,DT479/DT457*100)</f>
        <v>5.0456306736235472</v>
      </c>
      <c r="DV479" s="772">
        <v>374.84772000000004</v>
      </c>
      <c r="DW479" s="737">
        <f>+IF(DV457=0,0,DV479/DV457*100)</f>
        <v>5.0585319322829498</v>
      </c>
      <c r="DX479" s="772">
        <v>373.14874377652842</v>
      </c>
      <c r="DY479" s="737">
        <f>+IF(DX457=0,0,DX479/DX457*100)</f>
        <v>5.0356044206026853</v>
      </c>
      <c r="DZ479" s="772">
        <f t="shared" si="493"/>
        <v>1122.8441837765286</v>
      </c>
      <c r="EA479" s="737">
        <f>+IF(DZ457=0,0,DZ479/DZ457*100)</f>
        <v>5.0465881927374401</v>
      </c>
      <c r="EB479" s="772">
        <v>371.95584290193881</v>
      </c>
      <c r="EC479" s="737">
        <f>+IF(EB457=0,0,EB479/EB457*100)</f>
        <v>5.0776337561101572</v>
      </c>
      <c r="ED479" s="772">
        <v>369.19694393390353</v>
      </c>
      <c r="EE479" s="737">
        <f>+IF(ED457=0,0,ED479/ED457*100)</f>
        <v>5.0232180552751959</v>
      </c>
      <c r="EF479" s="772">
        <v>368.438352375443</v>
      </c>
      <c r="EG479" s="737">
        <f>+IF(EF457=0,0,EF479/EF457*100)</f>
        <v>5.005765476488647</v>
      </c>
      <c r="EH479" s="772">
        <f t="shared" si="494"/>
        <v>1109.5911392112853</v>
      </c>
      <c r="EI479" s="737">
        <f>+IF(EH457=0,0,EH479/EH457*100)</f>
        <v>5.0354782760753514</v>
      </c>
      <c r="EJ479" s="772">
        <f t="shared" si="463"/>
        <v>2232.4353229878138</v>
      </c>
      <c r="EK479" s="737">
        <f>+IF(EJ457=0,0,EJ479/EJ457*100)</f>
        <v>5.0410600907933913</v>
      </c>
      <c r="EL479" s="772">
        <v>369.64698116949137</v>
      </c>
      <c r="EM479" s="737">
        <f>+IF(EL457=0,0,EL479/EL457*100)</f>
        <v>5.02218643878025</v>
      </c>
      <c r="EN479" s="772">
        <v>366.28341439106572</v>
      </c>
      <c r="EO479" s="737">
        <f>+IF(EN457=0,0,EN479/EN457*100)</f>
        <v>4.9625780830453934</v>
      </c>
      <c r="EP479" s="772">
        <v>374.55586685256674</v>
      </c>
      <c r="EQ479" s="737">
        <f>+IF(EP457=0,0,EP479/EP457*100)</f>
        <v>5.0380198419038749</v>
      </c>
      <c r="ER479" s="772">
        <f t="shared" si="495"/>
        <v>1110.4862624131238</v>
      </c>
      <c r="ES479" s="737">
        <f>+IF(ER457=0,0,ER479/ER457*100)</f>
        <v>5.0076548554712064</v>
      </c>
      <c r="ET479" s="772">
        <v>369.1254004812493</v>
      </c>
      <c r="EU479" s="737">
        <f>+IF(ET457=0,0,ET479/ET457*100)</f>
        <v>4.3030584882030896</v>
      </c>
      <c r="EV479" s="772">
        <v>372.9702573134939</v>
      </c>
      <c r="EW479" s="737">
        <f>+IF(EV457=0,0,EV479/EV457*100)</f>
        <v>4.3478796893622231</v>
      </c>
      <c r="EX479" s="772">
        <v>441.35291714228646</v>
      </c>
      <c r="EY479" s="737">
        <f>+IF(EX457=0,0,EX479/EX457*100)</f>
        <v>5.1450466804133779</v>
      </c>
      <c r="EZ479" s="772">
        <f t="shared" si="496"/>
        <v>1183.4485749370297</v>
      </c>
      <c r="FA479" s="737">
        <f>+IF(EZ457=0,0,EZ479/EZ457*100)</f>
        <v>4.5986616193262293</v>
      </c>
      <c r="FB479" s="772">
        <f t="shared" si="464"/>
        <v>2293.9348373501534</v>
      </c>
      <c r="FC479" s="737">
        <f>+IF(FB457=0,0,FB479/FB457*100)</f>
        <v>4.7879679263992312</v>
      </c>
      <c r="FD479" s="772">
        <v>5997.5664315867707</v>
      </c>
      <c r="FE479" s="737">
        <f>+IF(FD457=0,0,FD479/FD457*100)</f>
        <v>8.0373826610275749</v>
      </c>
      <c r="FF479" s="772">
        <v>6639.3935921334314</v>
      </c>
      <c r="FG479" s="737">
        <f>+IF(FF457=0,0,FF479/FF457*100)</f>
        <v>6.4829418067402225</v>
      </c>
      <c r="FH479" s="772">
        <v>7062.4536407818086</v>
      </c>
      <c r="FI479" s="737">
        <f>+IF(FH457=0,0,FH479/FH457*100)</f>
        <v>5.7508349443756366</v>
      </c>
      <c r="FJ479" s="772">
        <v>6847.7027635843006</v>
      </c>
      <c r="FK479" s="737">
        <f>+IF(FJ457=0,0,FJ479/FJ457*100)</f>
        <v>4.6556109528368399</v>
      </c>
    </row>
    <row r="480" spans="2:167" s="648" customFormat="1" ht="13.5" customHeight="1">
      <c r="B480" s="769"/>
      <c r="C480" s="771" t="s">
        <v>4806</v>
      </c>
      <c r="D480" s="769"/>
      <c r="E480" s="772">
        <f t="shared" si="451"/>
        <v>111.67674207591539</v>
      </c>
      <c r="F480" s="737">
        <f>+IF(E457=0,0,E480/E457*100)</f>
        <v>0.56163383706608672</v>
      </c>
      <c r="G480" s="772">
        <v>3.7445341418714797</v>
      </c>
      <c r="H480" s="737">
        <f>+IF(G457=0,0,G480/G457*100)</f>
        <v>0.1518398026091432</v>
      </c>
      <c r="I480" s="772">
        <v>20.34511751250465</v>
      </c>
      <c r="J480" s="737">
        <f>+IF(I457=0,0,I480/I457*100)</f>
        <v>0.92890571025238244</v>
      </c>
      <c r="K480" s="772">
        <v>9.1893270923292096</v>
      </c>
      <c r="L480" s="737">
        <f>+IF(K457=0,0,K480/K457*100)</f>
        <v>0.5522020480869313</v>
      </c>
      <c r="M480" s="772">
        <f t="shared" si="481"/>
        <v>33.278978746705342</v>
      </c>
      <c r="N480" s="737">
        <f>+IF(M457=0,0,M480/M457*100)</f>
        <v>0.52652807567364213</v>
      </c>
      <c r="O480" s="772">
        <v>3.3204712773622949</v>
      </c>
      <c r="P480" s="737">
        <f>+IF(O457=0,0,O480/O457*100)</f>
        <v>1.7492563896349116</v>
      </c>
      <c r="Q480" s="772">
        <v>0.84049627454974785</v>
      </c>
      <c r="R480" s="737">
        <f>+IF(Q457=0,0,Q480/Q457*100)</f>
        <v>44.487155543227253</v>
      </c>
      <c r="S480" s="772">
        <v>1.4458771634221261</v>
      </c>
      <c r="T480" s="737">
        <f>+IF(S457=0,0,S480/S457*100)</f>
        <v>0.38665116599192878</v>
      </c>
      <c r="U480" s="772">
        <f t="shared" si="482"/>
        <v>5.6068447153341685</v>
      </c>
      <c r="V480" s="737">
        <f>+IF(U457=0,0,U480/U457*100)</f>
        <v>0.99120417705789299</v>
      </c>
      <c r="W480" s="772">
        <f t="shared" si="453"/>
        <v>38.885823462039511</v>
      </c>
      <c r="X480" s="737">
        <f>+IF(W457=0,0,W480/W457*100)</f>
        <v>0.56469888532343582</v>
      </c>
      <c r="Y480" s="772">
        <v>6.805100456433232</v>
      </c>
      <c r="Z480" s="737">
        <f>+IF(Y457=0,0,Y480/Y457*100)</f>
        <v>0.94436047158276537</v>
      </c>
      <c r="AA480" s="772">
        <v>11.285055838322553</v>
      </c>
      <c r="AB480" s="737">
        <f>+IF(AA457=0,0,AA480/AA457*100)</f>
        <v>0.82567507370860782</v>
      </c>
      <c r="AC480" s="772">
        <v>23.9731620238252</v>
      </c>
      <c r="AD480" s="737">
        <f>+IF(AC457=0,0,AC480/AC457*100)</f>
        <v>1.9641250340736438</v>
      </c>
      <c r="AE480" s="772">
        <f t="shared" si="483"/>
        <v>42.063318318580983</v>
      </c>
      <c r="AF480" s="737">
        <f>+IF(AE457=0,0,AE480/AE457*100)</f>
        <v>1.2715930242368427</v>
      </c>
      <c r="AG480" s="772">
        <v>7.4508823536818518</v>
      </c>
      <c r="AH480" s="737">
        <f>+IF(AG457=0,0,AG480/AG457*100)</f>
        <v>0.2753271589645726</v>
      </c>
      <c r="AI480" s="772">
        <v>11.68563204431304</v>
      </c>
      <c r="AJ480" s="737">
        <f>+IF(AI457=0,0,AI480/AI457*100)</f>
        <v>0.32077847527456743</v>
      </c>
      <c r="AK480" s="772">
        <v>11.591085897299999</v>
      </c>
      <c r="AL480" s="737">
        <f>+IF(AK457=0,0,AK480/AK457*100)</f>
        <v>0.34692091616418619</v>
      </c>
      <c r="AM480" s="772">
        <f t="shared" si="484"/>
        <v>30.727600295294891</v>
      </c>
      <c r="AN480" s="737">
        <f>+IF(AM457=0,0,AM480/AM457*100)</f>
        <v>0.31709902867728201</v>
      </c>
      <c r="AO480" s="772">
        <f t="shared" si="456"/>
        <v>72.790918613875874</v>
      </c>
      <c r="AP480" s="737">
        <f>+IF(AO457=0,0,AO480/AO457*100)</f>
        <v>0.56001004541694066</v>
      </c>
      <c r="AQ480" s="651"/>
      <c r="AR480" s="772">
        <v>289.59165973930004</v>
      </c>
      <c r="AS480" s="737">
        <f>+IF(AR457=0,0,AR480/AR457*100)</f>
        <v>0.60118044510436575</v>
      </c>
      <c r="AT480" s="772">
        <v>11.8510811415</v>
      </c>
      <c r="AU480" s="737">
        <f>+IF(AT457=0,0,AT480/AT457*100)</f>
        <v>0.32282322582996692</v>
      </c>
      <c r="AV480" s="772">
        <v>11.894703616400001</v>
      </c>
      <c r="AW480" s="737">
        <f>+IF(AV457=0,0,AV480/AV457*100)</f>
        <v>0.3519066396572833</v>
      </c>
      <c r="AX480" s="772">
        <v>33.450787385399998</v>
      </c>
      <c r="AY480" s="737">
        <f>+IF(AX457=0,0,AX480/AX457*100)</f>
        <v>0.88358800345485111</v>
      </c>
      <c r="AZ480" s="772">
        <f t="shared" si="485"/>
        <v>57.196572143300003</v>
      </c>
      <c r="BA480" s="737">
        <f>+IF(AZ457=0,0,AZ480/AZ457*100)</f>
        <v>0.52779272737764105</v>
      </c>
      <c r="BB480" s="772">
        <v>12.373802824</v>
      </c>
      <c r="BC480" s="737">
        <f>+IF(BB457=0,0,BB480/BB457*100)</f>
        <v>0.2693887969391785</v>
      </c>
      <c r="BD480" s="772">
        <v>33.404516253600001</v>
      </c>
      <c r="BE480" s="737">
        <f>+IF(BD457=0,0,BD480/BD457*100)</f>
        <v>1.014012525370968</v>
      </c>
      <c r="BF480" s="772">
        <v>20.921686345999998</v>
      </c>
      <c r="BG480" s="737">
        <f>+IF(BF457=0,0,BF480/BF457*100)</f>
        <v>0.78584991526864467</v>
      </c>
      <c r="BH480" s="772">
        <f t="shared" si="486"/>
        <v>66.700005423600004</v>
      </c>
      <c r="BI480" s="737">
        <f>+IF(BH457=0,0,BH480/BH457*100)</f>
        <v>0.63223481211112509</v>
      </c>
      <c r="BJ480" s="772">
        <f t="shared" si="457"/>
        <v>123.89657756690001</v>
      </c>
      <c r="BK480" s="737">
        <f>+IF(BJ457=0,0,BJ480/BJ457*100)</f>
        <v>0.57931284478844203</v>
      </c>
      <c r="BL480" s="772">
        <v>36.595062215000006</v>
      </c>
      <c r="BM480" s="737">
        <f>+IF(BL457=0,0,BL480/BL457*100)</f>
        <v>1.148003940570157</v>
      </c>
      <c r="BN480" s="772">
        <v>25.598144705999999</v>
      </c>
      <c r="BO480" s="737">
        <f>+IF(BN457=0,0,BN480/BN457*100)</f>
        <v>0.54379020836081449</v>
      </c>
      <c r="BP480" s="772">
        <v>17.6845909492</v>
      </c>
      <c r="BQ480" s="737">
        <f>+IF(BP457=0,0,BP480/BP457*100)</f>
        <v>0.52575727445399467</v>
      </c>
      <c r="BR480" s="772">
        <f t="shared" si="487"/>
        <v>79.877797870199998</v>
      </c>
      <c r="BS480" s="737">
        <f>+IF(BR457=0,0,BR480/BR457*100)</f>
        <v>0.70947553827244803</v>
      </c>
      <c r="BT480" s="772">
        <v>30.9584919572</v>
      </c>
      <c r="BU480" s="737">
        <f>+IF(BT457=0,0,BT480/BT457*100)</f>
        <v>0.7480692539842777</v>
      </c>
      <c r="BV480" s="772">
        <v>37.460710560000003</v>
      </c>
      <c r="BW480" s="737">
        <f>+IF(BV457=0,0,BV480/BV457*100)</f>
        <v>0.57841918143650994</v>
      </c>
      <c r="BX480" s="772">
        <v>17.398081784999999</v>
      </c>
      <c r="BY480" s="737">
        <f>+IF(BX457=0,0,BX480/BX457*100)</f>
        <v>0.35433034078777415</v>
      </c>
      <c r="BZ480" s="772">
        <f t="shared" si="488"/>
        <v>85.817284302200008</v>
      </c>
      <c r="CA480" s="737">
        <f>+IF(BZ457=0,0,BZ480/BZ457*100)</f>
        <v>0.55276912030259573</v>
      </c>
      <c r="CB480" s="772">
        <f t="shared" si="458"/>
        <v>165.69508217240002</v>
      </c>
      <c r="CC480" s="737">
        <f>+IF(CB457=0,0,CB480/CB457*100)</f>
        <v>0.61864175788702003</v>
      </c>
      <c r="CE480" s="772">
        <f t="shared" si="459"/>
        <v>286.38057853060099</v>
      </c>
      <c r="CF480" s="737">
        <f>+IF(CE457=0,0,CE480/CE457*100)</f>
        <v>0.39655886446181832</v>
      </c>
      <c r="CG480" s="772">
        <v>37.297970955700002</v>
      </c>
      <c r="CH480" s="737">
        <f>+IF(CG457=0,0,CG480/CG457*100)</f>
        <v>0.79774259284478433</v>
      </c>
      <c r="CI480" s="772">
        <v>18.797772393399999</v>
      </c>
      <c r="CJ480" s="737">
        <f>+IF(CI457=0,0,CI480/CI457*100)</f>
        <v>0.35390989071644519</v>
      </c>
      <c r="CK480" s="772">
        <v>14.707257508799998</v>
      </c>
      <c r="CL480" s="737">
        <f>+IF(CK457=0,0,CK480/CK457*100)</f>
        <v>0.26039620604429614</v>
      </c>
      <c r="CM480" s="772">
        <f t="shared" si="489"/>
        <v>70.803000857900003</v>
      </c>
      <c r="CN480" s="737">
        <f>+IF(CM457=0,0,CM480/CM457*100)</f>
        <v>0.45285149102473876</v>
      </c>
      <c r="CO480" s="772">
        <v>53.245357001399995</v>
      </c>
      <c r="CP480" s="737">
        <f>+IF(CO457=0,0,CO480/CO457*100)</f>
        <v>1.1182092684499931</v>
      </c>
      <c r="CQ480" s="772">
        <v>10.870007715600002</v>
      </c>
      <c r="CR480" s="737">
        <f>+IF(CQ457=0,0,CQ480/CQ457*100)</f>
        <v>0.14890914004700678</v>
      </c>
      <c r="CS480" s="772">
        <v>16.045764135999999</v>
      </c>
      <c r="CT480" s="737">
        <f>+IF(CS457=0,0,CS480/CS457*100)</f>
        <v>0.28963902248250234</v>
      </c>
      <c r="CU480" s="772">
        <f t="shared" si="490"/>
        <v>80.161128852999994</v>
      </c>
      <c r="CV480" s="737">
        <f>+IF(CU457=0,0,CU480/CU457*100)</f>
        <v>0.45542629778499305</v>
      </c>
      <c r="CW480" s="772">
        <f t="shared" si="460"/>
        <v>150.96412971090001</v>
      </c>
      <c r="CX480" s="737">
        <f>+IF(CW457=0,0,CW480/CW457*100)</f>
        <v>0.45421506318438287</v>
      </c>
      <c r="CY480" s="772">
        <v>35.544205355999999</v>
      </c>
      <c r="CZ480" s="737">
        <f>+IF(CY457=0,0,CY480/CY457*100)</f>
        <v>0.75938452339306828</v>
      </c>
      <c r="DA480" s="772">
        <v>52.010295758399998</v>
      </c>
      <c r="DB480" s="737">
        <f>+IF(DA457=0,0,DA480/DA457*100)</f>
        <v>0.77564236076883142</v>
      </c>
      <c r="DC480" s="772">
        <v>4.2474388297999992</v>
      </c>
      <c r="DD480" s="737">
        <f>+IF(DC457=0,0,DC480/DC457*100)</f>
        <v>6.2186411534183902E-2</v>
      </c>
      <c r="DE480" s="772">
        <f t="shared" si="491"/>
        <v>91.801939944200001</v>
      </c>
      <c r="DF480" s="737">
        <f>+IF(DE457=0,0,DE480/DE457*100)</f>
        <v>0.50395548039416871</v>
      </c>
      <c r="DG480" s="772">
        <v>14.880234382019466</v>
      </c>
      <c r="DH480" s="737">
        <f>+IF(DG457=0,0,DG480/DG457*100)</f>
        <v>0.19039711091840278</v>
      </c>
      <c r="DI480" s="772">
        <v>14.880234382019466</v>
      </c>
      <c r="DJ480" s="737">
        <f>+IF(DI457=0,0,DI480/DI457*100)</f>
        <v>0.19759254898361756</v>
      </c>
      <c r="DK480" s="772">
        <v>13.854040111462046</v>
      </c>
      <c r="DL480" s="737">
        <f>+IF(DK457=0,0,DK480/DK457*100)</f>
        <v>0.25571670995805534</v>
      </c>
      <c r="DM480" s="772">
        <f t="shared" si="492"/>
        <v>43.614508875500981</v>
      </c>
      <c r="DN480" s="737">
        <f>+IF(DM457=0,0,DM480/DM457*100)</f>
        <v>0.21005005656611303</v>
      </c>
      <c r="DO480" s="772">
        <f t="shared" si="461"/>
        <v>135.41644881970097</v>
      </c>
      <c r="DP480" s="737">
        <f>+IF(DO457=0,0,DO480/DO457*100)</f>
        <v>0.34739853319183989</v>
      </c>
      <c r="DR480" s="772">
        <f t="shared" si="462"/>
        <v>736.05848403074799</v>
      </c>
      <c r="DS480" s="737">
        <f>+IF(DR457=0,0,DR480/DR457*100)</f>
        <v>0.79836754020857115</v>
      </c>
      <c r="DT480" s="772">
        <v>57.793572035682786</v>
      </c>
      <c r="DU480" s="737">
        <f>+IF(DT457=0,0,DT480/DT457*100)</f>
        <v>0.77792928766250236</v>
      </c>
      <c r="DV480" s="772">
        <v>57.649593043574129</v>
      </c>
      <c r="DW480" s="737">
        <f>+IF(DV457=0,0,DV480/DV457*100)</f>
        <v>0.77797540637045015</v>
      </c>
      <c r="DX480" s="772">
        <v>57.649593043574122</v>
      </c>
      <c r="DY480" s="737">
        <f>+IF(DX457=0,0,DX480/DX457*100)</f>
        <v>0.77797540637045004</v>
      </c>
      <c r="DZ480" s="772">
        <f t="shared" si="493"/>
        <v>173.09275812283104</v>
      </c>
      <c r="EA480" s="737">
        <f>+IF(DZ457=0,0,DZ480/DZ457*100)</f>
        <v>0.77796000728529269</v>
      </c>
      <c r="EB480" s="772">
        <v>58.938448158320334</v>
      </c>
      <c r="EC480" s="737">
        <f>+IF(EB457=0,0,EB480/EB457*100)</f>
        <v>0.80457898326477917</v>
      </c>
      <c r="ED480" s="772">
        <v>59.123615709000298</v>
      </c>
      <c r="EE480" s="737">
        <f>+IF(ED457=0,0,ED480/ED457*100)</f>
        <v>0.80442381445002453</v>
      </c>
      <c r="EF480" s="772">
        <v>59.202973230720303</v>
      </c>
      <c r="EG480" s="737">
        <f>+IF(EF457=0,0,EF480/EF457*100)</f>
        <v>0.8043576288763522</v>
      </c>
      <c r="EH480" s="772">
        <f t="shared" si="494"/>
        <v>177.26503709804092</v>
      </c>
      <c r="EI480" s="737">
        <f>+IF(EH457=0,0,EH480/EH457*100)</f>
        <v>0.80445329083049499</v>
      </c>
      <c r="EJ480" s="772">
        <f t="shared" si="463"/>
        <v>350.35779522087194</v>
      </c>
      <c r="EK480" s="737">
        <f>+IF(EJ457=0,0,EJ480/EJ457*100)</f>
        <v>0.79114260592441898</v>
      </c>
      <c r="EL480" s="772">
        <v>59.202973230720303</v>
      </c>
      <c r="EM480" s="737">
        <f>+IF(EL457=0,0,EL480/EL457*100)</f>
        <v>0.8043576288763522</v>
      </c>
      <c r="EN480" s="772">
        <v>59.369148569657945</v>
      </c>
      <c r="EO480" s="737">
        <f>+IF(EN457=0,0,EN480/EN457*100)</f>
        <v>0.80436084170137268</v>
      </c>
      <c r="EP480" s="772">
        <v>59.801505643697638</v>
      </c>
      <c r="EQ480" s="737">
        <f>+IF(EP457=0,0,EP480/EP457*100)</f>
        <v>0.80436911732386773</v>
      </c>
      <c r="ER480" s="772">
        <f t="shared" si="495"/>
        <v>178.37362744407591</v>
      </c>
      <c r="ES480" s="737">
        <f>+IF(ER457=0,0,ER480/ER457*100)</f>
        <v>0.80436254980526478</v>
      </c>
      <c r="ET480" s="772">
        <v>69.109020455266716</v>
      </c>
      <c r="EU480" s="737">
        <f>+IF(ET457=0,0,ET480/ET457*100)</f>
        <v>0.80563449899065565</v>
      </c>
      <c r="EV480" s="772">
        <v>69.109020455266716</v>
      </c>
      <c r="EW480" s="737">
        <f>+IF(EV457=0,0,EV480/EV457*100)</f>
        <v>0.80563449899065565</v>
      </c>
      <c r="EX480" s="772">
        <v>69.109020455266716</v>
      </c>
      <c r="EY480" s="737">
        <f>+IF(EX457=0,0,EX480/EX457*100)</f>
        <v>0.80563449899065565</v>
      </c>
      <c r="EZ480" s="772">
        <f t="shared" si="496"/>
        <v>207.32706136580015</v>
      </c>
      <c r="FA480" s="737">
        <f>+IF(EZ457=0,0,EZ480/EZ457*100)</f>
        <v>0.80563449899065565</v>
      </c>
      <c r="FB480" s="772">
        <f t="shared" si="464"/>
        <v>385.70068880987606</v>
      </c>
      <c r="FC480" s="737">
        <f>+IF(FB457=0,0,FB480/FB457*100)</f>
        <v>0.80504576553056117</v>
      </c>
      <c r="FD480" s="772">
        <v>599.03565176914537</v>
      </c>
      <c r="FE480" s="737">
        <f>+IF(FD457=0,0,FD480/FD457*100)</f>
        <v>0.80277206026592784</v>
      </c>
      <c r="FF480" s="772">
        <v>856.08755999071752</v>
      </c>
      <c r="FG480" s="737">
        <f>+IF(FF457=0,0,FF480/FF457*100)</f>
        <v>0.83591456898561189</v>
      </c>
      <c r="FH480" s="772">
        <v>1044.7086512038695</v>
      </c>
      <c r="FI480" s="737">
        <f>+IF(FH457=0,0,FH480/FH457*100)</f>
        <v>0.85068834765047396</v>
      </c>
      <c r="FJ480" s="772">
        <v>1232.3019011608876</v>
      </c>
      <c r="FK480" s="737">
        <f>+IF(FJ457=0,0,FJ480/FJ457*100)</f>
        <v>0.83781648040507295</v>
      </c>
    </row>
    <row r="481" spans="2:167" s="648" customFormat="1" ht="13.5" customHeight="1">
      <c r="B481" s="769"/>
      <c r="C481" s="771" t="s">
        <v>4807</v>
      </c>
      <c r="D481" s="769"/>
      <c r="E481" s="772">
        <f t="shared" si="451"/>
        <v>2041.465892265971</v>
      </c>
      <c r="F481" s="737">
        <f>+IF(E457=0,0,E481/E457*100)</f>
        <v>10.266742215075329</v>
      </c>
      <c r="G481" s="772">
        <v>368.86723353908877</v>
      </c>
      <c r="H481" s="737">
        <f>+IF(G457=0,0,G481/G457*100)</f>
        <v>14.957462212258902</v>
      </c>
      <c r="I481" s="772">
        <v>74.364172548967176</v>
      </c>
      <c r="J481" s="737">
        <f>+IF(I457=0,0,I481/I457*100)</f>
        <v>3.3952767525905085</v>
      </c>
      <c r="K481" s="772">
        <v>293.41754150166474</v>
      </c>
      <c r="L481" s="737">
        <f>+IF(K457=0,0,K481/K457*100)</f>
        <v>17.631951255397411</v>
      </c>
      <c r="M481" s="772">
        <f t="shared" si="481"/>
        <v>736.64894758972071</v>
      </c>
      <c r="N481" s="737">
        <f>+IF(M457=0,0,M481/M457*100)</f>
        <v>11.654995658778398</v>
      </c>
      <c r="O481" s="772">
        <v>165.95378702047711</v>
      </c>
      <c r="P481" s="737">
        <f>+IF(O457=0,0,O481/O457*100)</f>
        <v>87.42606036342076</v>
      </c>
      <c r="Q481" s="772">
        <v>-9.5187889442309164</v>
      </c>
      <c r="R481" s="737">
        <f>+IF(Q457=0,0,Q481/Q457*100)</f>
        <v>-503.82596231256514</v>
      </c>
      <c r="S481" s="772">
        <v>154.36835969239127</v>
      </c>
      <c r="T481" s="737">
        <f>+IF(S457=0,0,S481/S457*100)</f>
        <v>41.280620357857408</v>
      </c>
      <c r="U481" s="772">
        <f t="shared" si="482"/>
        <v>310.80335776863745</v>
      </c>
      <c r="V481" s="737">
        <f>+IF(U457=0,0,U481/U457*100)</f>
        <v>54.945268168628282</v>
      </c>
      <c r="W481" s="772">
        <f t="shared" si="453"/>
        <v>1047.4523053583582</v>
      </c>
      <c r="X481" s="737">
        <f>+IF(W457=0,0,W481/W457*100)</f>
        <v>15.211074283736023</v>
      </c>
      <c r="Y481" s="772">
        <v>8.1406271374139649</v>
      </c>
      <c r="Z481" s="737">
        <f>+IF(Y457=0,0,Y481/Y457*100)</f>
        <v>1.1296947828595421</v>
      </c>
      <c r="AA481" s="772">
        <v>64.311873306142601</v>
      </c>
      <c r="AB481" s="737">
        <f>+IF(AA457=0,0,AA481/AA457*100)</f>
        <v>4.7054007966947724</v>
      </c>
      <c r="AC481" s="772">
        <v>234.96190059344332</v>
      </c>
      <c r="AD481" s="737">
        <f>+IF(AC457=0,0,AC481/AC457*100)</f>
        <v>19.250466440366054</v>
      </c>
      <c r="AE481" s="772">
        <f t="shared" si="483"/>
        <v>307.41440103699989</v>
      </c>
      <c r="AF481" s="737">
        <f>+IF(AE457=0,0,AE481/AE457*100)</f>
        <v>9.293275555388556</v>
      </c>
      <c r="AG481" s="772">
        <v>127.59904744309394</v>
      </c>
      <c r="AH481" s="737">
        <f>+IF(AG457=0,0,AG481/AG457*100)</f>
        <v>4.7150768931054934</v>
      </c>
      <c r="AI481" s="772">
        <v>332.68775668031901</v>
      </c>
      <c r="AJ481" s="737">
        <f>+IF(AI457=0,0,AI481/AI457*100)</f>
        <v>9.1325031393886125</v>
      </c>
      <c r="AK481" s="772">
        <v>226.31238174720002</v>
      </c>
      <c r="AL481" s="737">
        <f>+IF(AK457=0,0,AK481/AK457*100)</f>
        <v>6.7735240261938001</v>
      </c>
      <c r="AM481" s="772">
        <f t="shared" si="484"/>
        <v>686.59918587061293</v>
      </c>
      <c r="AN481" s="737">
        <f>+IF(AM457=0,0,AM481/AM457*100)</f>
        <v>7.0854844777293575</v>
      </c>
      <c r="AO481" s="772">
        <f t="shared" si="456"/>
        <v>994.01358690761276</v>
      </c>
      <c r="AP481" s="737">
        <f>+IF(AO457=0,0,AO481/AO457*100)</f>
        <v>7.6473494846522607</v>
      </c>
      <c r="AQ481" s="651"/>
      <c r="AR481" s="772">
        <v>2260.8981181609997</v>
      </c>
      <c r="AS481" s="737">
        <f>+IF(AR457=0,0,AR481/AR457*100)</f>
        <v>4.6935320521152315</v>
      </c>
      <c r="AT481" s="772">
        <v>197.98061106</v>
      </c>
      <c r="AU481" s="737">
        <f>+IF(AT457=0,0,AT481/AT457*100)</f>
        <v>5.3929880954378264</v>
      </c>
      <c r="AV481" s="772">
        <v>677.56807060440008</v>
      </c>
      <c r="AW481" s="737">
        <f>+IF(AV457=0,0,AV481/AV457*100)</f>
        <v>20.045955793022838</v>
      </c>
      <c r="AX481" s="772">
        <v>199.94733676940001</v>
      </c>
      <c r="AY481" s="737">
        <f>+IF(AX457=0,0,AX481/AX457*100)</f>
        <v>5.2815219581138804</v>
      </c>
      <c r="AZ481" s="772">
        <f t="shared" si="485"/>
        <v>1075.4960184338001</v>
      </c>
      <c r="BA481" s="737">
        <f>+IF(AZ457=0,0,AZ481/AZ457*100)</f>
        <v>9.9243530789014649</v>
      </c>
      <c r="BB481" s="772">
        <v>258.88013427800001</v>
      </c>
      <c r="BC481" s="737">
        <f>+IF(BB457=0,0,BB481/BB457*100)</f>
        <v>5.6360529512671826</v>
      </c>
      <c r="BD481" s="772">
        <v>115.27330755679999</v>
      </c>
      <c r="BE481" s="737">
        <f>+IF(BD457=0,0,BD481/BD457*100)</f>
        <v>3.4991848651883402</v>
      </c>
      <c r="BF481" s="772">
        <v>139.59377663999999</v>
      </c>
      <c r="BG481" s="737">
        <f>+IF(BF457=0,0,BF481/BF457*100)</f>
        <v>5.2433515984502614</v>
      </c>
      <c r="BH481" s="772">
        <f t="shared" si="486"/>
        <v>513.74721847479998</v>
      </c>
      <c r="BI481" s="737">
        <f>+IF(BH457=0,0,BH481/BH457*100)</f>
        <v>4.8696978970574927</v>
      </c>
      <c r="BJ481" s="772">
        <f t="shared" si="457"/>
        <v>1589.2432369086</v>
      </c>
      <c r="BK481" s="737">
        <f>+IF(BJ457=0,0,BJ481/BJ457*100)</f>
        <v>7.4309479625228754</v>
      </c>
      <c r="BL481" s="772">
        <v>70.679237047399994</v>
      </c>
      <c r="BM481" s="737">
        <f>+IF(BL457=0,0,BL481/BL457*100)</f>
        <v>2.2172401885861204</v>
      </c>
      <c r="BN481" s="772">
        <v>232.07034388679998</v>
      </c>
      <c r="BO481" s="737">
        <f>+IF(BN457=0,0,BN481/BN457*100)</f>
        <v>4.9299502798337222</v>
      </c>
      <c r="BP481" s="772">
        <v>69.123170579799989</v>
      </c>
      <c r="BQ481" s="737">
        <f>+IF(BP457=0,0,BP481/BP457*100)</f>
        <v>2.0550099162626205</v>
      </c>
      <c r="BR481" s="772">
        <f t="shared" si="487"/>
        <v>371.87275151399996</v>
      </c>
      <c r="BS481" s="737">
        <f>+IF(BR457=0,0,BR481/BR457*100)</f>
        <v>3.3029781439140073</v>
      </c>
      <c r="BT481" s="772">
        <v>119.6617831864</v>
      </c>
      <c r="BU481" s="737">
        <f>+IF(BT457=0,0,BT481/BT457*100)</f>
        <v>2.8914619291673898</v>
      </c>
      <c r="BV481" s="772">
        <v>129.13109596000001</v>
      </c>
      <c r="BW481" s="737">
        <f>+IF(BV457=0,0,BV481/BV457*100)</f>
        <v>1.993873092811473</v>
      </c>
      <c r="BX481" s="772">
        <v>50.989250592000005</v>
      </c>
      <c r="BY481" s="737">
        <f>+IF(BX457=0,0,BX481/BX457*100)</f>
        <v>1.0384500292643368</v>
      </c>
      <c r="BZ481" s="772">
        <f t="shared" si="488"/>
        <v>299.78212973840004</v>
      </c>
      <c r="CA481" s="737">
        <f>+IF(BZ457=0,0,BZ481/BZ457*100)</f>
        <v>1.9309665353006968</v>
      </c>
      <c r="CB481" s="772">
        <f t="shared" si="458"/>
        <v>671.65488125239995</v>
      </c>
      <c r="CC481" s="737">
        <f>+IF(CB457=0,0,CB481/CB457*100)</f>
        <v>2.5077012002025181</v>
      </c>
      <c r="CE481" s="772">
        <f t="shared" si="459"/>
        <v>1479.6232185787999</v>
      </c>
      <c r="CF481" s="737">
        <f>+IF(CE457=0,0,CE481/CE457*100)</f>
        <v>2.0488739369183588</v>
      </c>
      <c r="CG481" s="772">
        <v>108.5003215253</v>
      </c>
      <c r="CH481" s="737">
        <f>+IF(CG457=0,0,CG481/CG457*100)</f>
        <v>2.3206444104128381</v>
      </c>
      <c r="CI481" s="772">
        <v>99.246806401599997</v>
      </c>
      <c r="CJ481" s="737">
        <f>+IF(CI457=0,0,CI481/CI457*100)</f>
        <v>1.8685419565926238</v>
      </c>
      <c r="CK481" s="772">
        <v>182.7464073534</v>
      </c>
      <c r="CL481" s="737">
        <f>+IF(CK457=0,0,CK481/CK457*100)</f>
        <v>3.2355774769414176</v>
      </c>
      <c r="CM481" s="772">
        <f t="shared" si="489"/>
        <v>390.49353528029997</v>
      </c>
      <c r="CN481" s="737">
        <f>+IF(CM457=0,0,CM481/CM457*100)</f>
        <v>2.4975718196197678</v>
      </c>
      <c r="CO481" s="772">
        <v>152.00677290719997</v>
      </c>
      <c r="CP481" s="737">
        <f>+IF(CO457=0,0,CO481/CO457*100)</f>
        <v>3.192304304158109</v>
      </c>
      <c r="CQ481" s="772">
        <v>85.069997730400004</v>
      </c>
      <c r="CR481" s="737">
        <f>+IF(CQ457=0,0,CQ481/CQ457*100)</f>
        <v>1.1653809764692935</v>
      </c>
      <c r="CS481" s="772">
        <v>61.649547780499994</v>
      </c>
      <c r="CT481" s="737">
        <f>+IF(CS457=0,0,CS481/CS457*100)</f>
        <v>1.1128242073290027</v>
      </c>
      <c r="CU481" s="772">
        <f t="shared" si="490"/>
        <v>298.72631841809994</v>
      </c>
      <c r="CV481" s="737">
        <f>+IF(CU457=0,0,CU481/CU457*100)</f>
        <v>1.6971794583579483</v>
      </c>
      <c r="CW481" s="772">
        <f t="shared" si="460"/>
        <v>689.2198536983999</v>
      </c>
      <c r="CX481" s="737">
        <f>+IF(CW457=0,0,CW481/CW457*100)</f>
        <v>2.0736981691946021</v>
      </c>
      <c r="CY481" s="772">
        <v>57.884860446000005</v>
      </c>
      <c r="CZ481" s="737">
        <f>+IF(CY457=0,0,CY481/CY457*100)</f>
        <v>1.2366816678330914</v>
      </c>
      <c r="DA481" s="772">
        <v>48.403834982399999</v>
      </c>
      <c r="DB481" s="737">
        <f>+IF(DA457=0,0,DA481/DA457*100)</f>
        <v>0.72185832225247581</v>
      </c>
      <c r="DC481" s="772">
        <v>243.11466945199996</v>
      </c>
      <c r="DD481" s="737">
        <f>+IF(DC457=0,0,DC481/DC457*100)</f>
        <v>3.5594223932004323</v>
      </c>
      <c r="DE481" s="772">
        <f t="shared" si="491"/>
        <v>349.40336488039998</v>
      </c>
      <c r="DF481" s="737">
        <f>+IF(DE457=0,0,DE481/DE457*100)</f>
        <v>1.9180830024580091</v>
      </c>
      <c r="DG481" s="772">
        <v>217</v>
      </c>
      <c r="DH481" s="737">
        <f>+IF(DG457=0,0,DG481/DG457*100)</f>
        <v>2.7765807989703317</v>
      </c>
      <c r="DI481" s="772">
        <v>112.00000000000001</v>
      </c>
      <c r="DJ481" s="737">
        <f>+IF(DI457=0,0,DI481/DI457*100)</f>
        <v>1.487232318928148</v>
      </c>
      <c r="DK481" s="772">
        <v>112.00000000000001</v>
      </c>
      <c r="DL481" s="737">
        <f>+IF(DK457=0,0,DK481/DK457*100)</f>
        <v>2.0672866026717265</v>
      </c>
      <c r="DM481" s="772">
        <f t="shared" si="492"/>
        <v>441</v>
      </c>
      <c r="DN481" s="737">
        <f>+IF(DM457=0,0,DM481/DM457*100)</f>
        <v>2.1238821056102473</v>
      </c>
      <c r="DO481" s="772">
        <f t="shared" si="461"/>
        <v>790.40336488039998</v>
      </c>
      <c r="DP481" s="737">
        <f>+IF(DO457=0,0,DO481/DO457*100)</f>
        <v>2.0277076528194833</v>
      </c>
      <c r="DR481" s="772">
        <f t="shared" si="462"/>
        <v>961.49232013496953</v>
      </c>
      <c r="DS481" s="737">
        <f>+IF(DR457=0,0,DR481/DR457*100)</f>
        <v>1.0428848728867053</v>
      </c>
      <c r="DT481" s="772">
        <v>74.338336505254233</v>
      </c>
      <c r="DU481" s="737">
        <f>+IF(DT457=0,0,DT481/DT457*100)</f>
        <v>1.0006297781324636</v>
      </c>
      <c r="DV481" s="772">
        <v>74.103314890759663</v>
      </c>
      <c r="DW481" s="737">
        <f>+IF(DV457=0,0,DV481/DV457*100)</f>
        <v>1.0000167125544377</v>
      </c>
      <c r="DX481" s="772">
        <v>74.103314890759663</v>
      </c>
      <c r="DY481" s="737">
        <f>+IF(DX457=0,0,DX481/DX457*100)</f>
        <v>1.0000167125544377</v>
      </c>
      <c r="DZ481" s="772">
        <f t="shared" si="493"/>
        <v>222.54496628677356</v>
      </c>
      <c r="EA481" s="737">
        <f>+IF(DZ457=0,0,DZ481/DZ457*100)</f>
        <v>1.0002214157966409</v>
      </c>
      <c r="EB481" s="772">
        <v>76.207155218302916</v>
      </c>
      <c r="EC481" s="737">
        <f>+IF(EB457=0,0,EB481/EB457*100)</f>
        <v>1.0403170999402633</v>
      </c>
      <c r="ED481" s="772">
        <v>76.509410263122007</v>
      </c>
      <c r="EE481" s="737">
        <f>+IF(ED457=0,0,ED481/ED457*100)</f>
        <v>1.0409713767863051</v>
      </c>
      <c r="EF481" s="772">
        <v>76.638948139473086</v>
      </c>
      <c r="EG481" s="737">
        <f>+IF(EF457=0,0,EF481/EF457*100)</f>
        <v>1.041250451473217</v>
      </c>
      <c r="EH481" s="772">
        <f t="shared" si="494"/>
        <v>229.35551362089802</v>
      </c>
      <c r="EI481" s="737">
        <f>+IF(EH457=0,0,EH481/EH457*100)</f>
        <v>1.0408470881959888</v>
      </c>
      <c r="EJ481" s="772">
        <f t="shared" si="463"/>
        <v>451.90047990767158</v>
      </c>
      <c r="EK481" s="737">
        <f>+IF(EJ457=0,0,EJ481/EJ457*100)</f>
        <v>1.0204360461489526</v>
      </c>
      <c r="EL481" s="772">
        <v>76.638948139473086</v>
      </c>
      <c r="EM481" s="737">
        <f>+IF(EL457=0,0,EL481/EL457*100)</f>
        <v>1.041250451473217</v>
      </c>
      <c r="EN481" s="772">
        <v>76.910201576341365</v>
      </c>
      <c r="EO481" s="737">
        <f>+IF(EN457=0,0,EN481/EN457*100)</f>
        <v>1.0420151874467856</v>
      </c>
      <c r="EP481" s="772">
        <v>77.615952159053251</v>
      </c>
      <c r="EQ481" s="737">
        <f>+IF(EP457=0,0,EP481/EP457*100)</f>
        <v>1.0439850009864891</v>
      </c>
      <c r="ER481" s="772">
        <f t="shared" si="495"/>
        <v>231.1651018748677</v>
      </c>
      <c r="ES481" s="737">
        <f>+IF(ER457=0,0,ER481/ER457*100)</f>
        <v>1.0424217606291539</v>
      </c>
      <c r="ET481" s="772">
        <v>92.808912784143416</v>
      </c>
      <c r="EU481" s="737">
        <f>+IF(ET457=0,0,ET481/ET457*100)</f>
        <v>1.0819146539794819</v>
      </c>
      <c r="EV481" s="772">
        <v>92.808912784143416</v>
      </c>
      <c r="EW481" s="737">
        <f>+IF(EV457=0,0,EV481/EV457*100)</f>
        <v>1.0819146539794819</v>
      </c>
      <c r="EX481" s="772">
        <v>92.808912784143416</v>
      </c>
      <c r="EY481" s="737">
        <f>+IF(EX457=0,0,EX481/EX457*100)</f>
        <v>1.0819146539794819</v>
      </c>
      <c r="EZ481" s="772">
        <f t="shared" si="496"/>
        <v>278.42673835243022</v>
      </c>
      <c r="FA481" s="737">
        <f>+IF(EZ457=0,0,EZ481/EZ457*100)</f>
        <v>1.0819146539794817</v>
      </c>
      <c r="FB481" s="772">
        <f t="shared" si="464"/>
        <v>509.59184022729789</v>
      </c>
      <c r="FC481" s="737">
        <f>+IF(FB457=0,0,FB481/FB457*100)</f>
        <v>1.0636350025450303</v>
      </c>
      <c r="FD481" s="772">
        <v>956.86441499979492</v>
      </c>
      <c r="FE481" s="737">
        <f>+IF(FD457=0,0,FD481/FD457*100)</f>
        <v>1.2823010042156258</v>
      </c>
      <c r="FF481" s="772">
        <v>1339.0867699260305</v>
      </c>
      <c r="FG481" s="737">
        <f>+IF(FF457=0,0,FF481/FF457*100)</f>
        <v>1.3075323044399689</v>
      </c>
      <c r="FH481" s="772">
        <v>1543.5774625990466</v>
      </c>
      <c r="FI481" s="737">
        <f>+IF(FH457=0,0,FH481/FH457*100)</f>
        <v>1.2569086698150151</v>
      </c>
      <c r="FJ481" s="772">
        <v>1854.7804975054482</v>
      </c>
      <c r="FK481" s="737">
        <f>+IF(FJ457=0,0,FJ481/FJ457*100)</f>
        <v>1.2610267556027257</v>
      </c>
    </row>
    <row r="482" spans="2:167" s="648" customFormat="1" ht="13.5" customHeight="1">
      <c r="B482" s="769"/>
      <c r="C482" s="771" t="s">
        <v>4808</v>
      </c>
      <c r="D482" s="769"/>
      <c r="E482" s="772">
        <f t="shared" si="451"/>
        <v>230.5916526715489</v>
      </c>
      <c r="F482" s="737">
        <f>+IF(E457=0,0,E482/E457*100)</f>
        <v>1.159669169049502</v>
      </c>
      <c r="G482" s="772">
        <v>20.539972120150434</v>
      </c>
      <c r="H482" s="737">
        <f>+IF(G457=0,0,G482/G457*100)</f>
        <v>0.83289007234480972</v>
      </c>
      <c r="I482" s="772">
        <v>19.988568267415634</v>
      </c>
      <c r="J482" s="737">
        <f>+IF(I457=0,0,I482/I457*100)</f>
        <v>0.91262658925218187</v>
      </c>
      <c r="K482" s="772">
        <v>18.567926738966758</v>
      </c>
      <c r="L482" s="737">
        <f>+IF(K457=0,0,K482/K457*100)</f>
        <v>1.1157778008081176</v>
      </c>
      <c r="M482" s="772">
        <f t="shared" si="481"/>
        <v>59.096467126532829</v>
      </c>
      <c r="N482" s="737">
        <f>+IF(M457=0,0,M482/M457*100)</f>
        <v>0.93500312470750024</v>
      </c>
      <c r="O482" s="772">
        <v>15.672247548406693</v>
      </c>
      <c r="P482" s="737">
        <f>+IF(O457=0,0,O482/O457*100)</f>
        <v>8.2562916146554208</v>
      </c>
      <c r="Q482" s="772">
        <v>19.627572927092444</v>
      </c>
      <c r="R482" s="737">
        <f>+IF(Q457=0,0,Q482/Q457*100)</f>
        <v>1038.8801428196166</v>
      </c>
      <c r="S482" s="772">
        <v>19.527418522468977</v>
      </c>
      <c r="T482" s="737">
        <f>+IF(S457=0,0,S482/S457*100)</f>
        <v>5.2219506134634868</v>
      </c>
      <c r="U482" s="772">
        <f t="shared" si="482"/>
        <v>54.827238997968117</v>
      </c>
      <c r="V482" s="737">
        <f>+IF(U457=0,0,U482/U457*100)</f>
        <v>9.6926151999018639</v>
      </c>
      <c r="W482" s="772">
        <f t="shared" si="453"/>
        <v>113.92370612450094</v>
      </c>
      <c r="X482" s="737">
        <f>+IF(W457=0,0,W482/W457*100)</f>
        <v>1.6543970046878933</v>
      </c>
      <c r="Y482" s="772">
        <v>19.553532025437303</v>
      </c>
      <c r="Z482" s="737">
        <f>+IF(Y457=0,0,Y482/Y457*100)</f>
        <v>2.7134915704578844</v>
      </c>
      <c r="AA482" s="772">
        <v>17.845404487360938</v>
      </c>
      <c r="AB482" s="737">
        <f>+IF(AA457=0,0,AA482/AA457*100)</f>
        <v>1.3056652866018823</v>
      </c>
      <c r="AC482" s="772">
        <v>18.010885746810491</v>
      </c>
      <c r="AD482" s="737">
        <f>+IF(AC457=0,0,AC482/AC457*100)</f>
        <v>1.4756347763383642</v>
      </c>
      <c r="AE482" s="772">
        <f t="shared" si="483"/>
        <v>55.409822259608731</v>
      </c>
      <c r="AF482" s="737">
        <f>+IF(AE457=0,0,AE482/AE457*100)</f>
        <v>1.6750638388982608</v>
      </c>
      <c r="AG482" s="772">
        <v>19.870019297015389</v>
      </c>
      <c r="AH482" s="737">
        <f>+IF(AG457=0,0,AG482/AG457*100)</f>
        <v>0.73424269796920205</v>
      </c>
      <c r="AI482" s="772">
        <v>20.51550760932383</v>
      </c>
      <c r="AJ482" s="737">
        <f>+IF(AI457=0,0,AI482/AI457*100)</f>
        <v>0.56316451052430483</v>
      </c>
      <c r="AK482" s="772">
        <v>20.872597381100004</v>
      </c>
      <c r="AL482" s="737">
        <f>+IF(AK457=0,0,AK482/AK457*100)</f>
        <v>0.62471632686840328</v>
      </c>
      <c r="AM482" s="772">
        <f t="shared" si="484"/>
        <v>61.25812428743923</v>
      </c>
      <c r="AN482" s="737">
        <f>+IF(AM457=0,0,AM482/AM457*100)</f>
        <v>0.63216429280074959</v>
      </c>
      <c r="AO482" s="772">
        <f t="shared" si="456"/>
        <v>116.66794654704796</v>
      </c>
      <c r="AP482" s="737">
        <f>+IF(AO457=0,0,AO482/AO457*100)</f>
        <v>0.89757380850059665</v>
      </c>
      <c r="AQ482" s="651"/>
      <c r="AR482" s="772">
        <v>320.4017162243</v>
      </c>
      <c r="AS482" s="737">
        <f>+IF(AR457=0,0,AR482/AR457*100)</f>
        <v>0.66514086263854955</v>
      </c>
      <c r="AT482" s="772">
        <v>20.240931245700001</v>
      </c>
      <c r="AU482" s="737">
        <f>+IF(AT457=0,0,AT482/AT457*100)</f>
        <v>0.55136258376106273</v>
      </c>
      <c r="AV482" s="772">
        <v>19.392965969199999</v>
      </c>
      <c r="AW482" s="737">
        <f>+IF(AV457=0,0,AV482/AV457*100)</f>
        <v>0.57374388696829914</v>
      </c>
      <c r="AX482" s="772">
        <v>20.6318180156</v>
      </c>
      <c r="AY482" s="737">
        <f>+IF(AX457=0,0,AX482/AX457*100)</f>
        <v>0.54498050159514477</v>
      </c>
      <c r="AZ482" s="772">
        <f t="shared" si="485"/>
        <v>60.265715230500007</v>
      </c>
      <c r="BA482" s="737">
        <f>+IF(AZ457=0,0,AZ482/AZ457*100)</f>
        <v>0.55611385467609364</v>
      </c>
      <c r="BB482" s="772">
        <v>21.740897248</v>
      </c>
      <c r="BC482" s="737">
        <f>+IF(BB457=0,0,BB482/BB457*100)</f>
        <v>0.47331885252425093</v>
      </c>
      <c r="BD482" s="772">
        <v>22.058287439199997</v>
      </c>
      <c r="BE482" s="737">
        <f>+IF(BD457=0,0,BD482/BD457*100)</f>
        <v>0.66959148822193648</v>
      </c>
      <c r="BF482" s="772">
        <v>28.305502910999998</v>
      </c>
      <c r="BG482" s="737">
        <f>+IF(BF457=0,0,BF482/BF457*100)</f>
        <v>1.0631971389102923</v>
      </c>
      <c r="BH482" s="772">
        <f t="shared" si="486"/>
        <v>72.104687598200002</v>
      </c>
      <c r="BI482" s="737">
        <f>+IF(BH457=0,0,BH482/BH457*100)</f>
        <v>0.68346461632894528</v>
      </c>
      <c r="BJ482" s="772">
        <f t="shared" si="457"/>
        <v>132.37040282870001</v>
      </c>
      <c r="BK482" s="737">
        <f>+IF(BJ457=0,0,BJ482/BJ457*100)</f>
        <v>0.61893456731748309</v>
      </c>
      <c r="BL482" s="772">
        <v>30.6176179976</v>
      </c>
      <c r="BM482" s="737">
        <f>+IF(BL457=0,0,BL482/BL457*100)</f>
        <v>0.96048876500363545</v>
      </c>
      <c r="BN482" s="772">
        <v>32.715449801399998</v>
      </c>
      <c r="BO482" s="737">
        <f>+IF(BN457=0,0,BN482/BN457*100)</f>
        <v>0.69498557291736685</v>
      </c>
      <c r="BP482" s="772">
        <v>32.003900720800004</v>
      </c>
      <c r="BQ482" s="737">
        <f>+IF(BP457=0,0,BP482/BP457*100)</f>
        <v>0.95146580790013791</v>
      </c>
      <c r="BR482" s="772">
        <f t="shared" si="487"/>
        <v>95.336968519799996</v>
      </c>
      <c r="BS482" s="737">
        <f>+IF(BR457=0,0,BR482/BR457*100)</f>
        <v>0.84678407343879347</v>
      </c>
      <c r="BT482" s="772">
        <v>36.974610182200003</v>
      </c>
      <c r="BU482" s="737">
        <f>+IF(BT457=0,0,BT482/BT457*100)</f>
        <v>0.89344045225449242</v>
      </c>
      <c r="BV482" s="772">
        <v>33.203416967599999</v>
      </c>
      <c r="BW482" s="737">
        <f>+IF(BV457=0,0,BV482/BV457*100)</f>
        <v>0.5126836350990539</v>
      </c>
      <c r="BX482" s="772">
        <v>22.516317726</v>
      </c>
      <c r="BY482" s="737">
        <f>+IF(BX457=0,0,BX482/BX457*100)</f>
        <v>0.45856863025083083</v>
      </c>
      <c r="BZ482" s="772">
        <f t="shared" si="488"/>
        <v>92.694344875799999</v>
      </c>
      <c r="CA482" s="737">
        <f>+IF(BZ457=0,0,BZ482/BZ457*100)</f>
        <v>0.59706586954660645</v>
      </c>
      <c r="CB482" s="772">
        <f t="shared" si="458"/>
        <v>188.03131339559999</v>
      </c>
      <c r="CC482" s="737">
        <f>+IF(CB457=0,0,CB482/CB457*100)</f>
        <v>0.70203666114742025</v>
      </c>
      <c r="CE482" s="772">
        <f t="shared" si="459"/>
        <v>0</v>
      </c>
      <c r="CF482" s="737">
        <f>+IF(CE457=0,0,CE482/CE457*100)</f>
        <v>0</v>
      </c>
      <c r="CG482" s="772">
        <v>0</v>
      </c>
      <c r="CH482" s="737">
        <f>+IF(CG457=0,0,CG482/CG457*100)</f>
        <v>0</v>
      </c>
      <c r="CI482" s="772">
        <v>0</v>
      </c>
      <c r="CJ482" s="737">
        <f>+IF(CI457=0,0,CI482/CI457*100)</f>
        <v>0</v>
      </c>
      <c r="CK482" s="772">
        <v>0</v>
      </c>
      <c r="CL482" s="737">
        <f>+IF(CK457=0,0,CK482/CK457*100)</f>
        <v>0</v>
      </c>
      <c r="CM482" s="772">
        <f t="shared" si="489"/>
        <v>0</v>
      </c>
      <c r="CN482" s="737">
        <f>+IF(CM457=0,0,CM482/CM457*100)</f>
        <v>0</v>
      </c>
      <c r="CO482" s="772">
        <v>0</v>
      </c>
      <c r="CP482" s="737">
        <f>+IF(CO457=0,0,CO482/CO457*100)</f>
        <v>0</v>
      </c>
      <c r="CQ482" s="772">
        <v>0</v>
      </c>
      <c r="CR482" s="737">
        <f>+IF(CQ457=0,0,CQ482/CQ457*100)</f>
        <v>0</v>
      </c>
      <c r="CS482" s="772">
        <v>0</v>
      </c>
      <c r="CT482" s="737">
        <f>+IF(CS457=0,0,CS482/CS457*100)</f>
        <v>0</v>
      </c>
      <c r="CU482" s="772">
        <f t="shared" si="490"/>
        <v>0</v>
      </c>
      <c r="CV482" s="737">
        <f>+IF(CU457=0,0,CU482/CU457*100)</f>
        <v>0</v>
      </c>
      <c r="CW482" s="772">
        <f t="shared" si="460"/>
        <v>0</v>
      </c>
      <c r="CX482" s="737">
        <f>+IF(CW457=0,0,CW482/CW457*100)</f>
        <v>0</v>
      </c>
      <c r="CY482" s="772">
        <v>0</v>
      </c>
      <c r="CZ482" s="737">
        <f>+IF(CY457=0,0,CY482/CY457*100)</f>
        <v>0</v>
      </c>
      <c r="DA482" s="772">
        <v>0</v>
      </c>
      <c r="DB482" s="737">
        <f>+IF(DA457=0,0,DA482/DA457*100)</f>
        <v>0</v>
      </c>
      <c r="DC482" s="772">
        <v>0</v>
      </c>
      <c r="DD482" s="737">
        <f>+IF(DC457=0,0,DC482/DC457*100)</f>
        <v>0</v>
      </c>
      <c r="DE482" s="772">
        <f t="shared" si="491"/>
        <v>0</v>
      </c>
      <c r="DF482" s="737">
        <f>+IF(DE457=0,0,DE482/DE457*100)</f>
        <v>0</v>
      </c>
      <c r="DG482" s="772">
        <v>0</v>
      </c>
      <c r="DH482" s="737">
        <f>+IF(DG457=0,0,DG482/DG457*100)</f>
        <v>0</v>
      </c>
      <c r="DI482" s="772">
        <v>0</v>
      </c>
      <c r="DJ482" s="737">
        <f>+IF(DI457=0,0,DI482/DI457*100)</f>
        <v>0</v>
      </c>
      <c r="DK482" s="772">
        <v>0</v>
      </c>
      <c r="DL482" s="737">
        <f>+IF(DK457=0,0,DK482/DK457*100)</f>
        <v>0</v>
      </c>
      <c r="DM482" s="772">
        <f t="shared" si="492"/>
        <v>0</v>
      </c>
      <c r="DN482" s="737">
        <f>+IF(DM457=0,0,DM482/DM457*100)</f>
        <v>0</v>
      </c>
      <c r="DO482" s="772">
        <f t="shared" si="461"/>
        <v>0</v>
      </c>
      <c r="DP482" s="737">
        <f>+IF(DO457=0,0,DO482/DO457*100)</f>
        <v>0</v>
      </c>
      <c r="DR482" s="772">
        <f t="shared" si="462"/>
        <v>0</v>
      </c>
      <c r="DS482" s="737">
        <f>+IF(DR457=0,0,DR482/DR457*100)</f>
        <v>0</v>
      </c>
      <c r="DT482" s="772">
        <v>0</v>
      </c>
      <c r="DU482" s="737">
        <f>+IF(DT457=0,0,DT482/DT457*100)</f>
        <v>0</v>
      </c>
      <c r="DV482" s="772">
        <v>0</v>
      </c>
      <c r="DW482" s="737">
        <f>+IF(DV457=0,0,DV482/DV457*100)</f>
        <v>0</v>
      </c>
      <c r="DX482" s="772">
        <v>0</v>
      </c>
      <c r="DY482" s="737">
        <f>+IF(DX457=0,0,DX482/DX457*100)</f>
        <v>0</v>
      </c>
      <c r="DZ482" s="772">
        <f t="shared" si="493"/>
        <v>0</v>
      </c>
      <c r="EA482" s="737">
        <f>+IF(DZ457=0,0,DZ482/DZ457*100)</f>
        <v>0</v>
      </c>
      <c r="EB482" s="772">
        <v>0</v>
      </c>
      <c r="EC482" s="737">
        <f>+IF(EB457=0,0,EB482/EB457*100)</f>
        <v>0</v>
      </c>
      <c r="ED482" s="772">
        <v>0</v>
      </c>
      <c r="EE482" s="737">
        <f>+IF(ED457=0,0,ED482/ED457*100)</f>
        <v>0</v>
      </c>
      <c r="EF482" s="772">
        <v>0</v>
      </c>
      <c r="EG482" s="737">
        <f>+IF(EF457=0,0,EF482/EF457*100)</f>
        <v>0</v>
      </c>
      <c r="EH482" s="772">
        <f t="shared" si="494"/>
        <v>0</v>
      </c>
      <c r="EI482" s="737">
        <f>+IF(EH457=0,0,EH482/EH457*100)</f>
        <v>0</v>
      </c>
      <c r="EJ482" s="772">
        <f t="shared" si="463"/>
        <v>0</v>
      </c>
      <c r="EK482" s="737">
        <f>+IF(EJ457=0,0,EJ482/EJ457*100)</f>
        <v>0</v>
      </c>
      <c r="EL482" s="772">
        <v>0</v>
      </c>
      <c r="EM482" s="737">
        <f>+IF(EL457=0,0,EL482/EL457*100)</f>
        <v>0</v>
      </c>
      <c r="EN482" s="772">
        <v>0</v>
      </c>
      <c r="EO482" s="737">
        <f>+IF(EN457=0,0,EN482/EN457*100)</f>
        <v>0</v>
      </c>
      <c r="EP482" s="772">
        <v>0</v>
      </c>
      <c r="EQ482" s="737">
        <f>+IF(EP457=0,0,EP482/EP457*100)</f>
        <v>0</v>
      </c>
      <c r="ER482" s="772">
        <f t="shared" si="495"/>
        <v>0</v>
      </c>
      <c r="ES482" s="737">
        <f>+IF(ER457=0,0,ER482/ER457*100)</f>
        <v>0</v>
      </c>
      <c r="ET482" s="772">
        <v>0</v>
      </c>
      <c r="EU482" s="737">
        <f>+IF(ET457=0,0,ET482/ET457*100)</f>
        <v>0</v>
      </c>
      <c r="EV482" s="772">
        <v>0</v>
      </c>
      <c r="EW482" s="737">
        <f>+IF(EV457=0,0,EV482/EV457*100)</f>
        <v>0</v>
      </c>
      <c r="EX482" s="772">
        <v>0</v>
      </c>
      <c r="EY482" s="737">
        <f>+IF(EX457=0,0,EX482/EX457*100)</f>
        <v>0</v>
      </c>
      <c r="EZ482" s="772">
        <f t="shared" si="496"/>
        <v>0</v>
      </c>
      <c r="FA482" s="737">
        <f>+IF(EZ457=0,0,EZ482/EZ457*100)</f>
        <v>0</v>
      </c>
      <c r="FB482" s="772">
        <f t="shared" si="464"/>
        <v>0</v>
      </c>
      <c r="FC482" s="737">
        <f>+IF(FB457=0,0,FB482/FB457*100)</f>
        <v>0</v>
      </c>
      <c r="FD482" s="772">
        <v>0</v>
      </c>
      <c r="FE482" s="737">
        <f>+IF(FD457=0,0,FD482/FD457*100)</f>
        <v>0</v>
      </c>
      <c r="FF482" s="772">
        <v>2.24118208642167</v>
      </c>
      <c r="FG482" s="737">
        <f>+IF(FF457=0,0,FF482/FF457*100)</f>
        <v>2.188370495431283E-3</v>
      </c>
      <c r="FH482" s="772">
        <v>3.9197508009170212</v>
      </c>
      <c r="FI482" s="737">
        <f>+IF(FH457=0,0,FH482/FH457*100)</f>
        <v>3.1917858899619808E-3</v>
      </c>
      <c r="FJ482" s="772">
        <v>4.5708673203065695</v>
      </c>
      <c r="FK482" s="737">
        <f>+IF(FJ457=0,0,FJ482/FJ457*100)</f>
        <v>3.1076378013295274E-3</v>
      </c>
    </row>
    <row r="483" spans="2:167" s="648" customFormat="1" ht="13.5" customHeight="1">
      <c r="B483" s="769"/>
      <c r="C483" s="771" t="s">
        <v>4809</v>
      </c>
      <c r="D483" s="769"/>
      <c r="E483" s="772">
        <f t="shared" si="451"/>
        <v>3.5524699638918469E-5</v>
      </c>
      <c r="F483" s="737">
        <f>+IF(E457=0,0,E483/E457*100)</f>
        <v>1.7865737303890151E-7</v>
      </c>
      <c r="G483" s="772">
        <v>0</v>
      </c>
      <c r="H483" s="737">
        <f>+IF(G457=0,0,G483/G457*100)</f>
        <v>0</v>
      </c>
      <c r="I483" s="772">
        <v>0</v>
      </c>
      <c r="J483" s="737">
        <f>+IF(I457=0,0,I483/I457*100)</f>
        <v>0</v>
      </c>
      <c r="K483" s="772">
        <v>0</v>
      </c>
      <c r="L483" s="737">
        <f>+IF(K457=0,0,K483/K457*100)</f>
        <v>0</v>
      </c>
      <c r="M483" s="772">
        <f t="shared" si="481"/>
        <v>0</v>
      </c>
      <c r="N483" s="737">
        <f>+IF(M457=0,0,M483/M457*100)</f>
        <v>0</v>
      </c>
      <c r="O483" s="772">
        <v>0</v>
      </c>
      <c r="P483" s="737">
        <f>+IF(O457=0,0,O483/O457*100)</f>
        <v>0</v>
      </c>
      <c r="Q483" s="772">
        <v>2.4573399638918468E-5</v>
      </c>
      <c r="R483" s="737">
        <f>+IF(Q457=0,0,Q483/Q457*100)</f>
        <v>1.300660913158807E-3</v>
      </c>
      <c r="S483" s="772">
        <v>0</v>
      </c>
      <c r="T483" s="737">
        <f>+IF(S457=0,0,S483/S457*100)</f>
        <v>0</v>
      </c>
      <c r="U483" s="772">
        <f t="shared" si="482"/>
        <v>2.4573399638918468E-5</v>
      </c>
      <c r="V483" s="737">
        <f>+IF(U457=0,0,U483/U457*100)</f>
        <v>4.3442002772065734E-6</v>
      </c>
      <c r="W483" s="772">
        <f t="shared" si="453"/>
        <v>2.4573399638918468E-5</v>
      </c>
      <c r="X483" s="737">
        <f>+IF(W457=0,0,W483/W457*100)</f>
        <v>3.5685425045070584E-7</v>
      </c>
      <c r="Y483" s="772">
        <v>0</v>
      </c>
      <c r="Z483" s="737">
        <f>+IF(Y457=0,0,Y483/Y457*100)</f>
        <v>0</v>
      </c>
      <c r="AA483" s="772">
        <v>0</v>
      </c>
      <c r="AB483" s="737">
        <f>+IF(AA457=0,0,AA483/AA457*100)</f>
        <v>0</v>
      </c>
      <c r="AC483" s="772">
        <v>0</v>
      </c>
      <c r="AD483" s="737">
        <f>+IF(AC457=0,0,AC483/AC457*100)</f>
        <v>0</v>
      </c>
      <c r="AE483" s="772">
        <f t="shared" si="483"/>
        <v>0</v>
      </c>
      <c r="AF483" s="737">
        <f>+IF(AE457=0,0,AE483/AE457*100)</f>
        <v>0</v>
      </c>
      <c r="AG483" s="772">
        <v>0</v>
      </c>
      <c r="AH483" s="737">
        <f>+IF(AG457=0,0,AG483/AG457*100)</f>
        <v>0</v>
      </c>
      <c r="AI483" s="772">
        <v>0</v>
      </c>
      <c r="AJ483" s="737">
        <f>+IF(AI457=0,0,AI483/AI457*100)</f>
        <v>0</v>
      </c>
      <c r="AK483" s="772">
        <v>1.0951300000000001E-5</v>
      </c>
      <c r="AL483" s="737">
        <f>+IF(AK457=0,0,AK483/AK457*100)</f>
        <v>3.2777213997472296E-7</v>
      </c>
      <c r="AM483" s="772">
        <f t="shared" si="484"/>
        <v>1.0951300000000001E-5</v>
      </c>
      <c r="AN483" s="737">
        <f>+IF(AM457=0,0,AM483/AM457*100)</f>
        <v>1.130139210150186E-7</v>
      </c>
      <c r="AO483" s="772">
        <f t="shared" si="456"/>
        <v>1.0951300000000001E-5</v>
      </c>
      <c r="AP483" s="737">
        <f>+IF(AO457=0,0,AO483/AO457*100)</f>
        <v>8.4252790418906205E-8</v>
      </c>
      <c r="AQ483" s="651"/>
      <c r="AR483" s="772">
        <v>1.03989E-4</v>
      </c>
      <c r="AS483" s="737">
        <f>+IF(AR457=0,0,AR483/AR457*100)</f>
        <v>2.1587691220885637E-7</v>
      </c>
      <c r="AT483" s="772">
        <v>0</v>
      </c>
      <c r="AU483" s="737">
        <f>+IF(AT457=0,0,AT483/AT457*100)</f>
        <v>0</v>
      </c>
      <c r="AV483" s="772">
        <v>0</v>
      </c>
      <c r="AW483" s="737">
        <f>+IF(AV457=0,0,AV483/AV457*100)</f>
        <v>0</v>
      </c>
      <c r="AX483" s="772">
        <v>1.1310200000000001E-5</v>
      </c>
      <c r="AY483" s="737">
        <f>+IF(AX457=0,0,AX483/AX457*100)</f>
        <v>2.9875401501122414E-7</v>
      </c>
      <c r="AZ483" s="772">
        <f t="shared" si="485"/>
        <v>1.1310200000000001E-5</v>
      </c>
      <c r="BA483" s="737">
        <f>+IF(AZ457=0,0,AZ483/AZ457*100)</f>
        <v>1.0436711644590847E-7</v>
      </c>
      <c r="BB483" s="772">
        <v>0</v>
      </c>
      <c r="BC483" s="737">
        <f>+IF(BB457=0,0,BB483/BB457*100)</f>
        <v>0</v>
      </c>
      <c r="BD483" s="772">
        <v>1.1232799999999999E-5</v>
      </c>
      <c r="BE483" s="737">
        <f>+IF(BD457=0,0,BD483/BD457*100)</f>
        <v>3.4097784289151285E-7</v>
      </c>
      <c r="BF483" s="772">
        <v>1.1212999999999999E-5</v>
      </c>
      <c r="BG483" s="737">
        <f>+IF(BF457=0,0,BF483/BF457*100)</f>
        <v>4.2117709606099809E-7</v>
      </c>
      <c r="BH483" s="772">
        <f t="shared" si="486"/>
        <v>2.2445799999999998E-5</v>
      </c>
      <c r="BI483" s="737">
        <f>+IF(BH457=0,0,BH483/BH457*100)</f>
        <v>2.1275884545374835E-7</v>
      </c>
      <c r="BJ483" s="772">
        <f t="shared" si="457"/>
        <v>3.3756E-5</v>
      </c>
      <c r="BK483" s="737">
        <f>+IF(BJ457=0,0,BJ483/BJ457*100)</f>
        <v>1.578355493969916E-7</v>
      </c>
      <c r="BL483" s="772">
        <v>1.14398E-5</v>
      </c>
      <c r="BM483" s="737">
        <f>+IF(BL457=0,0,BL483/BL457*100)</f>
        <v>3.588717899201003E-7</v>
      </c>
      <c r="BN483" s="772">
        <v>1.1603399999999998E-5</v>
      </c>
      <c r="BO483" s="737">
        <f>+IF(BN457=0,0,BN483/BN457*100)</f>
        <v>2.4649502439193971E-7</v>
      </c>
      <c r="BP483" s="772">
        <v>1.16954E-5</v>
      </c>
      <c r="BQ483" s="737">
        <f>+IF(BP457=0,0,BP483/BP457*100)</f>
        <v>3.4770052896967964E-7</v>
      </c>
      <c r="BR483" s="772">
        <f t="shared" si="487"/>
        <v>3.4738599999999993E-5</v>
      </c>
      <c r="BS483" s="737">
        <f>+IF(BR457=0,0,BR483/BR457*100)</f>
        <v>3.0854865295461542E-7</v>
      </c>
      <c r="BT483" s="772">
        <v>1.18282E-5</v>
      </c>
      <c r="BU483" s="737">
        <f>+IF(BT457=0,0,BT483/BT457*100)</f>
        <v>2.8581213717417476E-7</v>
      </c>
      <c r="BV483" s="772">
        <v>1.18292E-5</v>
      </c>
      <c r="BW483" s="737">
        <f>+IF(BV457=0,0,BV483/BV457*100)</f>
        <v>1.8265099830633757E-7</v>
      </c>
      <c r="BX483" s="772">
        <v>1.1837000000000002E-5</v>
      </c>
      <c r="BY483" s="737">
        <f>+IF(BX457=0,0,BX483/BX457*100)</f>
        <v>2.4107302722998913E-7</v>
      </c>
      <c r="BZ483" s="772">
        <f t="shared" si="488"/>
        <v>3.5494400000000004E-5</v>
      </c>
      <c r="CA483" s="737">
        <f>+IF(BZ457=0,0,BZ483/BZ457*100)</f>
        <v>2.2862769922405328E-7</v>
      </c>
      <c r="CB483" s="772">
        <f t="shared" si="458"/>
        <v>7.0233000000000003E-5</v>
      </c>
      <c r="CC483" s="737">
        <f>+IF(CB457=0,0,CB483/CB457*100)</f>
        <v>2.6222303047275609E-7</v>
      </c>
      <c r="CE483" s="772">
        <f t="shared" si="459"/>
        <v>5.3629608966999998</v>
      </c>
      <c r="CF483" s="737">
        <f>+IF(CE457=0,0,CE483/CE457*100)</f>
        <v>7.4262357254133299E-3</v>
      </c>
      <c r="CG483" s="772">
        <v>1.1940100000000001E-5</v>
      </c>
      <c r="CH483" s="737">
        <f>+IF(CG457=0,0,CG483/CG457*100)</f>
        <v>2.5537920934463991E-7</v>
      </c>
      <c r="CI483" s="772">
        <v>1.1983399999999999E-5</v>
      </c>
      <c r="CJ483" s="737">
        <f>+IF(CI457=0,0,CI483/CI457*100)</f>
        <v>2.2561416829903222E-7</v>
      </c>
      <c r="CK483" s="772">
        <v>4.8841200000000003E-5</v>
      </c>
      <c r="CL483" s="737">
        <f>+IF(CK457=0,0,CK483/CK457*100)</f>
        <v>8.6474743309831222E-7</v>
      </c>
      <c r="CM483" s="772">
        <f t="shared" si="489"/>
        <v>7.2764700000000005E-5</v>
      </c>
      <c r="CN483" s="737">
        <f>+IF(CM457=0,0,CM483/CM457*100)</f>
        <v>4.6539839399040335E-7</v>
      </c>
      <c r="CO483" s="772">
        <v>4.9293599999999998E-5</v>
      </c>
      <c r="CP483" s="737">
        <f>+IF(CO457=0,0,CO483/CO457*100)</f>
        <v>1.0352181579666615E-6</v>
      </c>
      <c r="CQ483" s="772">
        <v>5.3626270472000002</v>
      </c>
      <c r="CR483" s="737">
        <f>+IF(CQ457=0,0,CQ483/CQ457*100)</f>
        <v>7.3463074073567322E-2</v>
      </c>
      <c r="CS483" s="772">
        <v>5.1093999999999996E-5</v>
      </c>
      <c r="CT483" s="737">
        <f>+IF(CS457=0,0,CS483/CS457*100)</f>
        <v>9.2228803123926059E-7</v>
      </c>
      <c r="CU483" s="772">
        <f t="shared" si="490"/>
        <v>5.3627274348</v>
      </c>
      <c r="CV483" s="737">
        <f>+IF(CU457=0,0,CU483/CU457*100)</f>
        <v>3.0467723404191724E-2</v>
      </c>
      <c r="CW483" s="772">
        <f t="shared" si="460"/>
        <v>5.3628001994999996</v>
      </c>
      <c r="CX483" s="737">
        <f>+IF(CW457=0,0,CW483/CW457*100)</f>
        <v>1.6135386837428559E-2</v>
      </c>
      <c r="CY483" s="772">
        <v>5.2296000000000009E-5</v>
      </c>
      <c r="CZ483" s="737">
        <f>+IF(CY457=0,0,CY483/CY457*100)</f>
        <v>1.1172784041058955E-6</v>
      </c>
      <c r="DA483" s="772">
        <v>5.2737600000000001E-5</v>
      </c>
      <c r="DB483" s="737">
        <f>+IF(DA457=0,0,DA483/DA457*100)</f>
        <v>7.8648882819851713E-7</v>
      </c>
      <c r="DC483" s="772">
        <v>5.5663599999999993E-5</v>
      </c>
      <c r="DD483" s="737">
        <f>+IF(DC457=0,0,DC483/DC457*100)</f>
        <v>8.1496630693965578E-7</v>
      </c>
      <c r="DE483" s="772">
        <f t="shared" si="491"/>
        <v>1.606972E-4</v>
      </c>
      <c r="DF483" s="737">
        <f>+IF(DE457=0,0,DE483/DE457*100)</f>
        <v>8.8216256293954656E-7</v>
      </c>
      <c r="DG483" s="772">
        <v>0</v>
      </c>
      <c r="DH483" s="737">
        <f>+IF(DG457=0,0,DG483/DG457*100)</f>
        <v>0</v>
      </c>
      <c r="DI483" s="772">
        <v>0</v>
      </c>
      <c r="DJ483" s="737">
        <f>+IF(DI457=0,0,DI483/DI457*100)</f>
        <v>0</v>
      </c>
      <c r="DK483" s="772">
        <v>0</v>
      </c>
      <c r="DL483" s="737">
        <f>+IF(DK457=0,0,DK483/DK457*100)</f>
        <v>0</v>
      </c>
      <c r="DM483" s="772">
        <f t="shared" si="492"/>
        <v>0</v>
      </c>
      <c r="DN483" s="737">
        <f>+IF(DM457=0,0,DM483/DM457*100)</f>
        <v>0</v>
      </c>
      <c r="DO483" s="772">
        <f t="shared" si="461"/>
        <v>1.606972E-4</v>
      </c>
      <c r="DP483" s="737">
        <f>+IF(DO457=0,0,DO483/DO457*100)</f>
        <v>4.1225399170203258E-7</v>
      </c>
      <c r="DR483" s="772">
        <f t="shared" si="462"/>
        <v>105.98416548574468</v>
      </c>
      <c r="DS483" s="737">
        <f>+IF(DR457=0,0,DR483/DR457*100)</f>
        <v>0.114955970667648</v>
      </c>
      <c r="DT483" s="772">
        <v>19.5</v>
      </c>
      <c r="DU483" s="737">
        <f>+IF(DT457=0,0,DT483/DT457*100)</f>
        <v>0.26247938265613346</v>
      </c>
      <c r="DV483" s="772">
        <v>19.5</v>
      </c>
      <c r="DW483" s="737">
        <f>+IF(DV457=0,0,DV483/DV457*100)</f>
        <v>0.26315052064213573</v>
      </c>
      <c r="DX483" s="772">
        <v>11.362532398115784</v>
      </c>
      <c r="DY483" s="737">
        <f>+IF(DX457=0,0,DX483/DX457*100)</f>
        <v>0.15333622135268224</v>
      </c>
      <c r="DZ483" s="772">
        <f t="shared" si="493"/>
        <v>50.362532398115782</v>
      </c>
      <c r="EA483" s="737">
        <f>+IF(DZ457=0,0,DZ483/DZ457*100)</f>
        <v>0.22635283241336296</v>
      </c>
      <c r="EB483" s="772">
        <v>10.758972700635574</v>
      </c>
      <c r="EC483" s="737">
        <f>+IF(EB457=0,0,EB483/EB457*100)</f>
        <v>0.14687260331656452</v>
      </c>
      <c r="ED483" s="772">
        <v>9.9673060020607149</v>
      </c>
      <c r="EE483" s="737">
        <f>+IF(ED457=0,0,ED483/ED457*100)</f>
        <v>0.13561312544604315</v>
      </c>
      <c r="EF483" s="772">
        <v>9.5304951426517839</v>
      </c>
      <c r="EG483" s="737">
        <f>+IF(EF457=0,0,EF483/EF457*100)</f>
        <v>0.12948549805237058</v>
      </c>
      <c r="EH483" s="772">
        <f t="shared" si="494"/>
        <v>30.256773845348075</v>
      </c>
      <c r="EI483" s="737">
        <f>+IF(EH457=0,0,EH483/EH457*100)</f>
        <v>0.13730943049047153</v>
      </c>
      <c r="EJ483" s="772">
        <f t="shared" si="463"/>
        <v>80.619306243463853</v>
      </c>
      <c r="EK483" s="737">
        <f>+IF(EJ457=0,0,EJ483/EJ457*100)</f>
        <v>0.1820463791566671</v>
      </c>
      <c r="EL483" s="772">
        <v>9.0182043609910476</v>
      </c>
      <c r="EM483" s="737">
        <f>+IF(EL457=0,0,EL483/EL457*100)</f>
        <v>0.12252529021236935</v>
      </c>
      <c r="EN483" s="772">
        <v>8.1561031529922232</v>
      </c>
      <c r="EO483" s="737">
        <f>+IF(EN457=0,0,EN483/EN457*100)</f>
        <v>0.11050267950948724</v>
      </c>
      <c r="EP483" s="772">
        <v>8.1905517282975513</v>
      </c>
      <c r="EQ483" s="737">
        <f>+IF(EP457=0,0,EP483/EP457*100)</f>
        <v>0.11016824397933032</v>
      </c>
      <c r="ER483" s="772">
        <f t="shared" si="495"/>
        <v>25.364859242280822</v>
      </c>
      <c r="ES483" s="737">
        <f>+IF(ER457=0,0,ER483/ER457*100)</f>
        <v>0.11438093819092898</v>
      </c>
      <c r="ET483" s="772">
        <v>0</v>
      </c>
      <c r="EU483" s="737">
        <f>+IF(ET457=0,0,ET483/ET457*100)</f>
        <v>0</v>
      </c>
      <c r="EV483" s="772">
        <v>0</v>
      </c>
      <c r="EW483" s="737">
        <f>+IF(EV457=0,0,EV483/EV457*100)</f>
        <v>0</v>
      </c>
      <c r="EX483" s="772">
        <v>0</v>
      </c>
      <c r="EY483" s="737">
        <f>+IF(EX457=0,0,EX483/EX457*100)</f>
        <v>0</v>
      </c>
      <c r="EZ483" s="772">
        <f t="shared" si="496"/>
        <v>0</v>
      </c>
      <c r="FA483" s="737">
        <f>+IF(EZ457=0,0,EZ483/EZ457*100)</f>
        <v>0</v>
      </c>
      <c r="FB483" s="772">
        <f t="shared" si="464"/>
        <v>25.364859242280822</v>
      </c>
      <c r="FC483" s="737">
        <f>+IF(FB457=0,0,FB483/FB457*100)</f>
        <v>5.2942276533870777E-2</v>
      </c>
      <c r="FD483" s="772">
        <v>0</v>
      </c>
      <c r="FE483" s="737">
        <f>+IF(FD457=0,0,FD483/FD457*100)</f>
        <v>0</v>
      </c>
      <c r="FF483" s="772">
        <v>8.9647283456866802</v>
      </c>
      <c r="FG483" s="737">
        <f>+IF(FF457=0,0,FF483/FF457*100)</f>
        <v>8.7534819817251322E-3</v>
      </c>
      <c r="FH483" s="772">
        <v>15.679003203668085</v>
      </c>
      <c r="FI483" s="737">
        <f>+IF(FH457=0,0,FH483/FH457*100)</f>
        <v>1.2767143559847923E-2</v>
      </c>
      <c r="FJ483" s="772">
        <v>18.283469281226278</v>
      </c>
      <c r="FK483" s="737">
        <f>+IF(FJ457=0,0,FJ483/FJ457*100)</f>
        <v>1.2430551205318109E-2</v>
      </c>
    </row>
    <row r="484" spans="2:167" s="648" customFormat="1" ht="13.5" customHeight="1">
      <c r="B484" s="769"/>
      <c r="C484" s="771" t="s">
        <v>4810</v>
      </c>
      <c r="D484" s="769"/>
      <c r="E484" s="772">
        <f t="shared" si="451"/>
        <v>139.00244054715793</v>
      </c>
      <c r="F484" s="737">
        <f>+IF(E457=0,0,E484/E457*100)</f>
        <v>0.69905758884855074</v>
      </c>
      <c r="G484" s="772">
        <v>9.4156839464063271</v>
      </c>
      <c r="H484" s="737">
        <f>+IF(G457=0,0,G484/G457*100)</f>
        <v>0.38180332657826377</v>
      </c>
      <c r="I484" s="772">
        <v>9.7257828665594719</v>
      </c>
      <c r="J484" s="737">
        <f>+IF(I457=0,0,I484/I457*100)</f>
        <v>0.44405421771927028</v>
      </c>
      <c r="K484" s="772">
        <v>9.9891692614929735</v>
      </c>
      <c r="L484" s="737">
        <f>+IF(K457=0,0,K484/K457*100)</f>
        <v>0.60026590298303273</v>
      </c>
      <c r="M484" s="772">
        <f t="shared" si="481"/>
        <v>29.130636074458771</v>
      </c>
      <c r="N484" s="737">
        <f>+IF(M457=0,0,M484/M457*100)</f>
        <v>0.46089448453860521</v>
      </c>
      <c r="O484" s="772">
        <v>10.049973455392378</v>
      </c>
      <c r="P484" s="737">
        <f>+IF(O457=0,0,O484/O457*100)</f>
        <v>5.2944232351473604</v>
      </c>
      <c r="Q484" s="772">
        <v>10.105933468503416</v>
      </c>
      <c r="R484" s="737">
        <f>+IF(Q457=0,0,Q484/Q457*100)</f>
        <v>534.90330384112519</v>
      </c>
      <c r="S484" s="772">
        <v>11.079879410410562</v>
      </c>
      <c r="T484" s="737">
        <f>+IF(S457=0,0,S484/S457*100)</f>
        <v>2.9629406988804301</v>
      </c>
      <c r="U484" s="772">
        <f t="shared" si="482"/>
        <v>31.235786334306354</v>
      </c>
      <c r="V484" s="737">
        <f>+IF(U457=0,0,U484/U457*100)</f>
        <v>5.5220080919268026</v>
      </c>
      <c r="W484" s="772">
        <f t="shared" si="453"/>
        <v>60.366422408765125</v>
      </c>
      <c r="X484" s="737">
        <f>+IF(W457=0,0,W484/W457*100)</f>
        <v>0.87663956707695834</v>
      </c>
      <c r="Y484" s="772">
        <v>10.996287126487189</v>
      </c>
      <c r="Z484" s="737">
        <f>+IF(Y457=0,0,Y484/Y457*100)</f>
        <v>1.5259817195809271</v>
      </c>
      <c r="AA484" s="772">
        <v>10.897846045386327</v>
      </c>
      <c r="AB484" s="737">
        <f>+IF(AA457=0,0,AA484/AA457*100)</f>
        <v>0.79734473322082555</v>
      </c>
      <c r="AC484" s="772">
        <v>11.265886246032307</v>
      </c>
      <c r="AD484" s="737">
        <f>+IF(AC457=0,0,AC484/AC457*100)</f>
        <v>0.92301587854230349</v>
      </c>
      <c r="AE484" s="772">
        <f t="shared" si="483"/>
        <v>33.160019417905822</v>
      </c>
      <c r="AF484" s="737">
        <f>+IF(AE457=0,0,AE484/AE457*100)</f>
        <v>1.0024422955889558</v>
      </c>
      <c r="AG484" s="772">
        <v>10.524176442806178</v>
      </c>
      <c r="AH484" s="737">
        <f>+IF(AG457=0,0,AG484/AG457*100)</f>
        <v>0.38889241070996949</v>
      </c>
      <c r="AI484" s="772">
        <v>10.312240527780801</v>
      </c>
      <c r="AJ484" s="737">
        <f>+IF(AI457=0,0,AI484/AI457*100)</f>
        <v>0.28307795253368251</v>
      </c>
      <c r="AK484" s="772">
        <v>24.639581749900003</v>
      </c>
      <c r="AL484" s="737">
        <f>+IF(AK457=0,0,AK484/AK457*100)</f>
        <v>0.73746207648834861</v>
      </c>
      <c r="AM484" s="772">
        <f t="shared" si="484"/>
        <v>45.475998720486984</v>
      </c>
      <c r="AN484" s="737">
        <f>+IF(AM457=0,0,AM484/AM457*100)</f>
        <v>0.46929779363876456</v>
      </c>
      <c r="AO484" s="772">
        <f t="shared" si="456"/>
        <v>78.636018138392814</v>
      </c>
      <c r="AP484" s="737">
        <f>+IF(AO457=0,0,AO484/AO457*100)</f>
        <v>0.60497876558868047</v>
      </c>
      <c r="AQ484" s="651"/>
      <c r="AR484" s="772">
        <v>189.4116982891</v>
      </c>
      <c r="AS484" s="737">
        <f>+IF(AR457=0,0,AR484/AR457*100)</f>
        <v>0.39321094118499494</v>
      </c>
      <c r="AT484" s="772">
        <v>9.5352016431000006</v>
      </c>
      <c r="AU484" s="737">
        <f>+IF(AT457=0,0,AT484/AT457*100)</f>
        <v>0.25973871215728889</v>
      </c>
      <c r="AV484" s="772">
        <v>15.485536982000001</v>
      </c>
      <c r="AW484" s="737">
        <f>+IF(AV457=0,0,AV484/AV457*100)</f>
        <v>0.45814199818402201</v>
      </c>
      <c r="AX484" s="772">
        <v>9.4653593473999997</v>
      </c>
      <c r="AY484" s="737">
        <f>+IF(AX457=0,0,AX484/AX457*100)</f>
        <v>0.25002335136069831</v>
      </c>
      <c r="AZ484" s="772">
        <f t="shared" si="485"/>
        <v>34.486097972500005</v>
      </c>
      <c r="BA484" s="737">
        <f>+IF(AZ457=0,0,AZ484/AZ457*100)</f>
        <v>0.31822731718810593</v>
      </c>
      <c r="BB484" s="772">
        <v>9.3121206900000022</v>
      </c>
      <c r="BC484" s="737">
        <f>+IF(BB457=0,0,BB484/BB457*100)</f>
        <v>0.20273322803931673</v>
      </c>
      <c r="BD484" s="772">
        <v>8.8190734703999993</v>
      </c>
      <c r="BE484" s="737">
        <f>+IF(BD457=0,0,BD484/BD457*100)</f>
        <v>0.26770784205529874</v>
      </c>
      <c r="BF484" s="772">
        <v>16.482280238000001</v>
      </c>
      <c r="BG484" s="737">
        <f>+IF(BF457=0,0,BF484/BF457*100)</f>
        <v>0.61909916410455867</v>
      </c>
      <c r="BH484" s="772">
        <f t="shared" si="486"/>
        <v>34.613474398400001</v>
      </c>
      <c r="BI484" s="737">
        <f>+IF(BH457=0,0,BH484/BH457*100)</f>
        <v>0.32809357876067957</v>
      </c>
      <c r="BJ484" s="772">
        <f t="shared" si="457"/>
        <v>69.099572370900006</v>
      </c>
      <c r="BK484" s="737">
        <f>+IF(BJ457=0,0,BJ484/BJ457*100)</f>
        <v>0.32309423415861432</v>
      </c>
      <c r="BL484" s="772">
        <v>16.704521797800002</v>
      </c>
      <c r="BM484" s="737">
        <f>+IF(BL457=0,0,BL484/BL457*100)</f>
        <v>0.52402853523101967</v>
      </c>
      <c r="BN484" s="772">
        <v>16.4693206002</v>
      </c>
      <c r="BO484" s="737">
        <f>+IF(BN457=0,0,BN484/BN457*100)</f>
        <v>0.34986345235577287</v>
      </c>
      <c r="BP484" s="772">
        <v>16.166025126999997</v>
      </c>
      <c r="BQ484" s="737">
        <f>+IF(BP457=0,0,BP484/BP457*100)</f>
        <v>0.48061079467098444</v>
      </c>
      <c r="BR484" s="772">
        <f t="shared" si="487"/>
        <v>49.339867525000003</v>
      </c>
      <c r="BS484" s="737">
        <f>+IF(BR457=0,0,BR484/BR457*100)</f>
        <v>0.43823728249837146</v>
      </c>
      <c r="BT484" s="772">
        <v>15.741583626399999</v>
      </c>
      <c r="BU484" s="737">
        <f>+IF(BT457=0,0,BT484/BT457*100)</f>
        <v>0.38037365438252485</v>
      </c>
      <c r="BV484" s="772">
        <v>16.081312402800002</v>
      </c>
      <c r="BW484" s="737">
        <f>+IF(BV457=0,0,BV484/BV457*100)</f>
        <v>0.24830654350653539</v>
      </c>
      <c r="BX484" s="772">
        <v>39.149362363999998</v>
      </c>
      <c r="BY484" s="737">
        <f>+IF(BX457=0,0,BX484/BX457*100)</f>
        <v>0.79731818021570344</v>
      </c>
      <c r="BZ484" s="772">
        <f t="shared" si="488"/>
        <v>70.972258393200008</v>
      </c>
      <c r="CA484" s="737">
        <f>+IF(BZ457=0,0,BZ484/BZ457*100)</f>
        <v>0.45714885010515244</v>
      </c>
      <c r="CB484" s="772">
        <f t="shared" si="458"/>
        <v>120.31212591820001</v>
      </c>
      <c r="CC484" s="737">
        <f>+IF(CB457=0,0,CB484/CB457*100)</f>
        <v>0.44919924054063232</v>
      </c>
      <c r="CE484" s="772">
        <f t="shared" si="459"/>
        <v>219.99260709480001</v>
      </c>
      <c r="CF484" s="737">
        <f>+IF(CE457=0,0,CE484/CE457*100)</f>
        <v>0.30462966066739361</v>
      </c>
      <c r="CG484" s="772">
        <v>16.336695562099997</v>
      </c>
      <c r="CH484" s="737">
        <f>+IF(CG457=0,0,CG484/CG457*100)</f>
        <v>0.34941519718873248</v>
      </c>
      <c r="CI484" s="772">
        <v>15.857105950399999</v>
      </c>
      <c r="CJ484" s="737">
        <f>+IF(CI457=0,0,CI484/CI457*100)</f>
        <v>0.29854530188670414</v>
      </c>
      <c r="CK484" s="772">
        <v>18.0505109106</v>
      </c>
      <c r="CL484" s="737">
        <f>+IF(CK457=0,0,CK484/CK457*100)</f>
        <v>0.31958946496102525</v>
      </c>
      <c r="CM484" s="772">
        <f t="shared" si="489"/>
        <v>50.244312423099998</v>
      </c>
      <c r="CN484" s="737">
        <f>+IF(CM457=0,0,CM484/CM457*100)</f>
        <v>0.32135942715166571</v>
      </c>
      <c r="CO484" s="772">
        <v>17.570358664800001</v>
      </c>
      <c r="CP484" s="737">
        <f>+IF(CO457=0,0,CO484/CO457*100)</f>
        <v>0.3689962658801107</v>
      </c>
      <c r="CQ484" s="772">
        <v>18.129670398400002</v>
      </c>
      <c r="CR484" s="737">
        <f>+IF(CQ457=0,0,CQ484/CQ457*100)</f>
        <v>0.2483598631201526</v>
      </c>
      <c r="CS484" s="772">
        <v>13.0527159365</v>
      </c>
      <c r="CT484" s="737">
        <f>+IF(CS457=0,0,CS484/CS457*100)</f>
        <v>0.2356120813285299</v>
      </c>
      <c r="CU484" s="772">
        <f t="shared" si="490"/>
        <v>48.752744999700006</v>
      </c>
      <c r="CV484" s="737">
        <f>+IF(CU457=0,0,CU484/CU457*100)</f>
        <v>0.27698315230547377</v>
      </c>
      <c r="CW484" s="772">
        <f t="shared" si="460"/>
        <v>98.997057422799998</v>
      </c>
      <c r="CX484" s="737">
        <f>+IF(CW457=0,0,CW484/CW457*100)</f>
        <v>0.29785853618654962</v>
      </c>
      <c r="CY484" s="772">
        <v>19.074861408</v>
      </c>
      <c r="CZ484" s="737">
        <f>+IF(CY457=0,0,CY484/CY457*100)</f>
        <v>0.40752506334081712</v>
      </c>
      <c r="DA484" s="772">
        <v>19.325970392399999</v>
      </c>
      <c r="DB484" s="737">
        <f>+IF(DA457=0,0,DA484/DA457*100)</f>
        <v>0.28821296015969466</v>
      </c>
      <c r="DC484" s="772">
        <v>20.555509871599998</v>
      </c>
      <c r="DD484" s="737">
        <f>+IF(DC457=0,0,DC484/DC457*100)</f>
        <v>0.30095157279298307</v>
      </c>
      <c r="DE484" s="772">
        <f t="shared" si="491"/>
        <v>58.956341671999994</v>
      </c>
      <c r="DF484" s="737">
        <f>+IF(DE457=0,0,DE484/DE457*100)</f>
        <v>0.3236464448099351</v>
      </c>
      <c r="DG484" s="772">
        <v>20.679736000000002</v>
      </c>
      <c r="DH484" s="737">
        <f>+IF(DG457=0,0,DG484/DG457*100)</f>
        <v>0.26460349265150018</v>
      </c>
      <c r="DI484" s="772">
        <v>20.679736000000002</v>
      </c>
      <c r="DJ484" s="737">
        <f>+IF(DI457=0,0,DI484/DI457*100)</f>
        <v>0.27460331898305268</v>
      </c>
      <c r="DK484" s="772">
        <v>20.679736000000002</v>
      </c>
      <c r="DL484" s="737">
        <f>+IF(DK457=0,0,DK484/DK457*100)</f>
        <v>0.38170483196060889</v>
      </c>
      <c r="DM484" s="772">
        <f t="shared" si="492"/>
        <v>62.039208000000002</v>
      </c>
      <c r="DN484" s="737">
        <f>+IF(DM457=0,0,DM484/DM457*100)</f>
        <v>0.2987844982254696</v>
      </c>
      <c r="DO484" s="772">
        <f t="shared" si="461"/>
        <v>120.995549672</v>
      </c>
      <c r="DP484" s="737">
        <f>+IF(DO457=0,0,DO484/DO457*100)</f>
        <v>0.31040303334758518</v>
      </c>
      <c r="DR484" s="772">
        <f t="shared" si="462"/>
        <v>157.89328546486178</v>
      </c>
      <c r="DS484" s="737">
        <f>+IF(DR457=0,0,DR484/DR457*100)</f>
        <v>0.17125931793045612</v>
      </c>
      <c r="DT484" s="772">
        <v>20.8</v>
      </c>
      <c r="DU484" s="737">
        <f>+IF(DT457=0,0,DT484/DT457*100)</f>
        <v>0.27997800816654234</v>
      </c>
      <c r="DV484" s="772">
        <v>20.8</v>
      </c>
      <c r="DW484" s="737">
        <f>+IF(DV457=0,0,DV484/DV457*100)</f>
        <v>0.28069388868494477</v>
      </c>
      <c r="DX484" s="772">
        <v>12.12003455799017</v>
      </c>
      <c r="DY484" s="737">
        <f>+IF(DX457=0,0,DX484/DX457*100)</f>
        <v>0.16355863610952773</v>
      </c>
      <c r="DZ484" s="772">
        <f t="shared" si="493"/>
        <v>53.720034557990175</v>
      </c>
      <c r="EA484" s="737">
        <f>+IF(DZ457=0,0,DZ484/DZ457*100)</f>
        <v>0.24144302124092051</v>
      </c>
      <c r="EB484" s="772">
        <v>11.476237547344612</v>
      </c>
      <c r="EC484" s="737">
        <f>+IF(EB457=0,0,EB484/EB457*100)</f>
        <v>0.15666411020433549</v>
      </c>
      <c r="ED484" s="772">
        <v>10.631793068864765</v>
      </c>
      <c r="EE484" s="737">
        <f>+IF(ED457=0,0,ED484/ED457*100)</f>
        <v>0.14465400047577939</v>
      </c>
      <c r="EF484" s="772">
        <v>12.707326856869045</v>
      </c>
      <c r="EG484" s="737">
        <f>+IF(EF457=0,0,EF484/EF457*100)</f>
        <v>0.1726473307364941</v>
      </c>
      <c r="EH484" s="772">
        <f t="shared" si="494"/>
        <v>34.815357473078421</v>
      </c>
      <c r="EI484" s="737">
        <f>+IF(EH457=0,0,EH484/EH457*100)</f>
        <v>0.15799691438965396</v>
      </c>
      <c r="EJ484" s="772">
        <f t="shared" si="463"/>
        <v>88.535392031068596</v>
      </c>
      <c r="EK484" s="737">
        <f>+IF(EJ457=0,0,EJ484/EJ457*100)</f>
        <v>0.19992168498446727</v>
      </c>
      <c r="EL484" s="772">
        <v>12.024272481321395</v>
      </c>
      <c r="EM484" s="737">
        <f>+IF(EL457=0,0,EL484/EL457*100)</f>
        <v>0.16336705361649242</v>
      </c>
      <c r="EN484" s="772">
        <v>10.874804203989633</v>
      </c>
      <c r="EO484" s="737">
        <f>+IF(EN457=0,0,EN484/EN457*100)</f>
        <v>0.14733690601264968</v>
      </c>
      <c r="EP484" s="772">
        <v>10.92073563773007</v>
      </c>
      <c r="EQ484" s="737">
        <f>+IF(EP457=0,0,EP484/EP457*100)</f>
        <v>0.14689099197244046</v>
      </c>
      <c r="ER484" s="772">
        <f t="shared" si="495"/>
        <v>33.819812323041099</v>
      </c>
      <c r="ES484" s="737">
        <f>+IF(ER457=0,0,ER484/ER457*100)</f>
        <v>0.15250791758790533</v>
      </c>
      <c r="ET484" s="772">
        <v>11.846027036917365</v>
      </c>
      <c r="EU484" s="737">
        <f>+IF(ET457=0,0,ET484/ET457*100)</f>
        <v>0.13809439048689884</v>
      </c>
      <c r="EV484" s="772">
        <v>11.846027036917365</v>
      </c>
      <c r="EW484" s="737">
        <f>+IF(EV457=0,0,EV484/EV457*100)</f>
        <v>0.13809439048689884</v>
      </c>
      <c r="EX484" s="772">
        <v>11.846027036917365</v>
      </c>
      <c r="EY484" s="737">
        <f>+IF(EX457=0,0,EX484/EX457*100)</f>
        <v>0.13809439048689884</v>
      </c>
      <c r="EZ484" s="772">
        <f t="shared" si="496"/>
        <v>35.538081110752096</v>
      </c>
      <c r="FA484" s="737">
        <f>+IF(EZ457=0,0,EZ484/EZ457*100)</f>
        <v>0.13809439048689884</v>
      </c>
      <c r="FB484" s="772">
        <f t="shared" si="464"/>
        <v>69.357893433793194</v>
      </c>
      <c r="FC484" s="737">
        <f>+IF(FB457=0,0,FB484/FB457*100)</f>
        <v>0.14476582499057597</v>
      </c>
      <c r="FD484" s="772">
        <v>86.678718277063908</v>
      </c>
      <c r="FE484" s="737">
        <f>+IF(FD457=0,0,FD484/FD457*100)</f>
        <v>0.11615878461822221</v>
      </c>
      <c r="FF484" s="772">
        <v>85.795315646044969</v>
      </c>
      <c r="FG484" s="737">
        <f>+IF(FF457=0,0,FF484/FF457*100)</f>
        <v>8.3773620422688821E-2</v>
      </c>
      <c r="FH484" s="772">
        <v>87.562211601368418</v>
      </c>
      <c r="FI484" s="737">
        <f>+IF(FH457=0,0,FH484/FH457*100)</f>
        <v>7.1300408030461768E-2</v>
      </c>
      <c r="FJ484" s="772">
        <v>93.358464016112634</v>
      </c>
      <c r="FK484" s="737">
        <f>+IF(FJ457=0,0,FJ484/FJ457*100)</f>
        <v>6.3472481592634661E-2</v>
      </c>
    </row>
    <row r="485" spans="2:167" s="648" customFormat="1" ht="13.5" customHeight="1">
      <c r="B485" s="769"/>
      <c r="C485" s="771" t="s">
        <v>4811</v>
      </c>
      <c r="D485" s="769"/>
      <c r="E485" s="772">
        <f t="shared" si="451"/>
        <v>152.96456807729339</v>
      </c>
      <c r="F485" s="737">
        <f>+IF(E457=0,0,E485/E457*100)</f>
        <v>0.7692745661044369</v>
      </c>
      <c r="G485" s="772">
        <v>15.993167539081096</v>
      </c>
      <c r="H485" s="737">
        <f>+IF(G457=0,0,G485/G457*100)</f>
        <v>0.64851842985609442</v>
      </c>
      <c r="I485" s="772">
        <v>18.849155447329213</v>
      </c>
      <c r="J485" s="737">
        <f>+IF(I457=0,0,I485/I457*100)</f>
        <v>0.86060393200960172</v>
      </c>
      <c r="K485" s="772">
        <v>28.861715858863413</v>
      </c>
      <c r="L485" s="737">
        <f>+IF(K457=0,0,K485/K457*100)</f>
        <v>1.7343488210220821</v>
      </c>
      <c r="M485" s="772">
        <f t="shared" si="481"/>
        <v>63.704038845273722</v>
      </c>
      <c r="N485" s="737">
        <f>+IF(M457=0,0,M485/M457*100)</f>
        <v>1.0079024732440629</v>
      </c>
      <c r="O485" s="772">
        <v>3.586431950175287</v>
      </c>
      <c r="P485" s="737">
        <f>+IF(O457=0,0,O485/O457*100)</f>
        <v>1.8893670448547024</v>
      </c>
      <c r="Q485" s="772">
        <v>0.59911176989665171</v>
      </c>
      <c r="R485" s="737">
        <f>+IF(Q457=0,0,Q485/Q457*100)</f>
        <v>31.710763393268294</v>
      </c>
      <c r="S485" s="772">
        <v>3.4987800074899615</v>
      </c>
      <c r="T485" s="737">
        <f>+IF(S457=0,0,S485/S457*100)</f>
        <v>0.93563091227154871</v>
      </c>
      <c r="U485" s="772">
        <f t="shared" si="482"/>
        <v>7.6843237275619005</v>
      </c>
      <c r="V485" s="737">
        <f>+IF(U457=0,0,U485/U457*100)</f>
        <v>1.358470612855287</v>
      </c>
      <c r="W485" s="772">
        <f t="shared" si="453"/>
        <v>71.388362572835618</v>
      </c>
      <c r="X485" s="737">
        <f>+IF(W457=0,0,W485/W457*100)</f>
        <v>1.0366998865100336</v>
      </c>
      <c r="Y485" s="772">
        <v>9.9350208171007282</v>
      </c>
      <c r="Z485" s="737">
        <f>+IF(Y457=0,0,Y485/Y457*100)</f>
        <v>1.3787071923607377</v>
      </c>
      <c r="AA485" s="772">
        <v>6.8516372298210282</v>
      </c>
      <c r="AB485" s="737">
        <f>+IF(AA457=0,0,AA485/AA457*100)</f>
        <v>0.50130244420642822</v>
      </c>
      <c r="AC485" s="772">
        <v>10.691622020597643</v>
      </c>
      <c r="AD485" s="737">
        <f>+IF(AC457=0,0,AC485/AC457*100)</f>
        <v>0.87596631786156509</v>
      </c>
      <c r="AE485" s="772">
        <f t="shared" si="483"/>
        <v>27.4782800675194</v>
      </c>
      <c r="AF485" s="737">
        <f>+IF(AE457=0,0,AE485/AE457*100)</f>
        <v>0.83068076054401729</v>
      </c>
      <c r="AG485" s="772">
        <v>9.2146625265880537</v>
      </c>
      <c r="AH485" s="737">
        <f>+IF(AG457=0,0,AG485/AG457*100)</f>
        <v>0.34050287386555211</v>
      </c>
      <c r="AI485" s="772">
        <v>26.810628205450346</v>
      </c>
      <c r="AJ485" s="737">
        <f>+IF(AI457=0,0,AI485/AI457*100)</f>
        <v>0.73596981355262725</v>
      </c>
      <c r="AK485" s="772">
        <v>18.0726347049</v>
      </c>
      <c r="AL485" s="737">
        <f>+IF(AK457=0,0,AK485/AK457*100)</f>
        <v>0.54091351275250588</v>
      </c>
      <c r="AM485" s="772">
        <f t="shared" si="484"/>
        <v>54.097925436938397</v>
      </c>
      <c r="AN485" s="737">
        <f>+IF(AM457=0,0,AM485/AM457*100)</f>
        <v>0.55827332576100741</v>
      </c>
      <c r="AO485" s="772">
        <f t="shared" si="456"/>
        <v>81.576205504457789</v>
      </c>
      <c r="AP485" s="737">
        <f>+IF(AO457=0,0,AO485/AO457*100)</f>
        <v>0.62759881891069591</v>
      </c>
      <c r="AQ485" s="651"/>
      <c r="AR485" s="772">
        <v>187.12353780839999</v>
      </c>
      <c r="AS485" s="737">
        <f>+IF(AR457=0,0,AR485/AR457*100)</f>
        <v>0.38846081358292306</v>
      </c>
      <c r="AT485" s="772">
        <v>11.908534743000001</v>
      </c>
      <c r="AU485" s="737">
        <f>+IF(AT457=0,0,AT485/AT457*100)</f>
        <v>0.32438826084663136</v>
      </c>
      <c r="AV485" s="772">
        <v>9.8460482347999996</v>
      </c>
      <c r="AW485" s="737">
        <f>+IF(AV457=0,0,AV485/AV457*100)</f>
        <v>0.2912968544617392</v>
      </c>
      <c r="AX485" s="772">
        <v>12.685407217999998</v>
      </c>
      <c r="AY485" s="737">
        <f>+IF(AX457=0,0,AX485/AX457*100)</f>
        <v>0.33507951569643879</v>
      </c>
      <c r="AZ485" s="772">
        <f t="shared" si="485"/>
        <v>34.439990195799993</v>
      </c>
      <c r="BA485" s="737">
        <f>+IF(AZ457=0,0,AZ485/AZ457*100)</f>
        <v>0.3178018485226613</v>
      </c>
      <c r="BB485" s="772">
        <v>12.793566630000003</v>
      </c>
      <c r="BC485" s="737">
        <f>+IF(BB457=0,0,BB485/BB457*100)</f>
        <v>0.27852743186858142</v>
      </c>
      <c r="BD485" s="772">
        <v>7.5522719847999999</v>
      </c>
      <c r="BE485" s="737">
        <f>+IF(BD457=0,0,BD485/BD457*100)</f>
        <v>0.22925338386752264</v>
      </c>
      <c r="BF485" s="772">
        <v>16.723494293999998</v>
      </c>
      <c r="BG485" s="737">
        <f>+IF(BF457=0,0,BF485/BF457*100)</f>
        <v>0.62815952579502277</v>
      </c>
      <c r="BH485" s="772">
        <f t="shared" si="486"/>
        <v>37.0693329088</v>
      </c>
      <c r="BI485" s="737">
        <f>+IF(BH457=0,0,BH485/BH457*100)</f>
        <v>0.35137212625154496</v>
      </c>
      <c r="BJ485" s="772">
        <f t="shared" si="457"/>
        <v>71.509323104599986</v>
      </c>
      <c r="BK485" s="737">
        <f>+IF(BJ457=0,0,BJ485/BJ457*100)</f>
        <v>0.33436169271304433</v>
      </c>
      <c r="BL485" s="772">
        <v>16.291007347199997</v>
      </c>
      <c r="BM485" s="737">
        <f>+IF(BL457=0,0,BL485/BL457*100)</f>
        <v>0.51105639664077762</v>
      </c>
      <c r="BN485" s="772">
        <v>21.1065613932</v>
      </c>
      <c r="BO485" s="737">
        <f>+IF(BN457=0,0,BN485/BN457*100)</f>
        <v>0.44837395637888972</v>
      </c>
      <c r="BP485" s="772">
        <v>15.442103257799999</v>
      </c>
      <c r="BQ485" s="737">
        <f>+IF(BP457=0,0,BP485/BP457*100)</f>
        <v>0.45908882732881928</v>
      </c>
      <c r="BR485" s="772">
        <f t="shared" si="487"/>
        <v>52.839671998199996</v>
      </c>
      <c r="BS485" s="737">
        <f>+IF(BR457=0,0,BR485/BR457*100)</f>
        <v>0.46932258690932632</v>
      </c>
      <c r="BT485" s="772">
        <v>12.4692529554</v>
      </c>
      <c r="BU485" s="737">
        <f>+IF(BT457=0,0,BT485/BT457*100)</f>
        <v>0.30130229757260352</v>
      </c>
      <c r="BV485" s="772">
        <v>16.1133931932</v>
      </c>
      <c r="BW485" s="737">
        <f>+IF(BV457=0,0,BV485/BV457*100)</f>
        <v>0.24880189301394215</v>
      </c>
      <c r="BX485" s="772">
        <v>34.191896557000007</v>
      </c>
      <c r="BY485" s="737">
        <f>+IF(BX457=0,0,BX485/BX457*100)</f>
        <v>0.69635414460848477</v>
      </c>
      <c r="BZ485" s="772">
        <f t="shared" si="488"/>
        <v>62.774542705600005</v>
      </c>
      <c r="CA485" s="737">
        <f>+IF(BZ457=0,0,BZ485/BZ457*100)</f>
        <v>0.40434545361024293</v>
      </c>
      <c r="CB485" s="772">
        <f t="shared" si="458"/>
        <v>115.6142147038</v>
      </c>
      <c r="CC485" s="737">
        <f>+IF(CB457=0,0,CB485/CB457*100)</f>
        <v>0.43165904553925244</v>
      </c>
      <c r="CE485" s="772">
        <f t="shared" si="459"/>
        <v>103.53233928470002</v>
      </c>
      <c r="CF485" s="737">
        <f>+IF(CE457=0,0,CE485/CE457*100)</f>
        <v>0.1433640057313777</v>
      </c>
      <c r="CG485" s="772">
        <v>-7.9458141673</v>
      </c>
      <c r="CH485" s="737">
        <f>+IF(CG457=0,0,CG485/CG457*100)</f>
        <v>-0.16994796858020553</v>
      </c>
      <c r="CI485" s="772">
        <v>2.4536490836000002</v>
      </c>
      <c r="CJ485" s="737">
        <f>+IF(CI457=0,0,CI485/CI457*100)</f>
        <v>4.6195403415900047E-2</v>
      </c>
      <c r="CK485" s="772">
        <v>5.1459210422999995</v>
      </c>
      <c r="CL485" s="737">
        <f>+IF(CK457=0,0,CK485/CK457*100)</f>
        <v>9.1110005738096439E-2</v>
      </c>
      <c r="CM485" s="772">
        <f t="shared" si="489"/>
        <v>-0.34624404140000031</v>
      </c>
      <c r="CN485" s="737">
        <f>+IF(CM457=0,0,CM485/CM457*100)</f>
        <v>-2.214554870648912E-3</v>
      </c>
      <c r="CO485" s="772">
        <v>8.5323647813999983</v>
      </c>
      <c r="CP485" s="737">
        <f>+IF(CO457=0,0,CO485/CO457*100)</f>
        <v>0.1791887578123838</v>
      </c>
      <c r="CQ485" s="772">
        <v>4.1043283528000005</v>
      </c>
      <c r="CR485" s="737">
        <f>+IF(CQ457=0,0,CQ485/CQ457*100)</f>
        <v>5.6225535572424434E-2</v>
      </c>
      <c r="CS485" s="772">
        <v>1.7402105459999999</v>
      </c>
      <c r="CT485" s="737">
        <f>+IF(CS457=0,0,CS485/CS457*100)</f>
        <v>3.1412208055977976E-2</v>
      </c>
      <c r="CU485" s="772">
        <f t="shared" si="490"/>
        <v>14.376903680199998</v>
      </c>
      <c r="CV485" s="737">
        <f>+IF(CU457=0,0,CU485/CU457*100)</f>
        <v>8.1680736166926921E-2</v>
      </c>
      <c r="CW485" s="772">
        <f t="shared" si="460"/>
        <v>14.030659638799998</v>
      </c>
      <c r="CX485" s="737">
        <f>+IF(CW457=0,0,CW485/CW457*100)</f>
        <v>4.2214908710833769E-2</v>
      </c>
      <c r="CY485" s="772">
        <v>22.728050784000001</v>
      </c>
      <c r="CZ485" s="737">
        <f>+IF(CY457=0,0,CY485/CY457*100)</f>
        <v>0.48557366353803855</v>
      </c>
      <c r="DA485" s="772">
        <v>22.694624145600002</v>
      </c>
      <c r="DB485" s="737">
        <f>+IF(DA457=0,0,DA485/DA457*100)</f>
        <v>0.33845052392749614</v>
      </c>
      <c r="DC485" s="772">
        <v>5.6910047162999993</v>
      </c>
      <c r="DD485" s="737">
        <f>+IF(DC457=0,0,DC485/DC457*100)</f>
        <v>8.3321543996780212E-2</v>
      </c>
      <c r="DE485" s="772">
        <f t="shared" si="491"/>
        <v>51.113679645900007</v>
      </c>
      <c r="DF485" s="737">
        <f>+IF(DE457=0,0,DE485/DE457*100)</f>
        <v>0.28059340572018732</v>
      </c>
      <c r="DG485" s="772">
        <v>20.3</v>
      </c>
      <c r="DH485" s="737">
        <f>+IF(DG457=0,0,DG485/DG457*100)</f>
        <v>0.25974465538754715</v>
      </c>
      <c r="DI485" s="772">
        <v>9.0440000000000005</v>
      </c>
      <c r="DJ485" s="737">
        <f>+IF(DI457=0,0,DI485/DI457*100)</f>
        <v>0.12009400975344793</v>
      </c>
      <c r="DK485" s="772">
        <v>9.0440000000000005</v>
      </c>
      <c r="DL485" s="737">
        <f>+IF(DK457=0,0,DK485/DK457*100)</f>
        <v>0.16693339316574191</v>
      </c>
      <c r="DM485" s="772">
        <f t="shared" si="492"/>
        <v>38.388000000000005</v>
      </c>
      <c r="DN485" s="737">
        <f>+IF(DM457=0,0,DM485/DM457*100)</f>
        <v>0.18487888043121581</v>
      </c>
      <c r="DO485" s="772">
        <f t="shared" si="461"/>
        <v>89.501679645900012</v>
      </c>
      <c r="DP485" s="737">
        <f>+IF(DO457=0,0,DO485/DO457*100)</f>
        <v>0.22960838582164997</v>
      </c>
      <c r="DR485" s="772">
        <f t="shared" si="462"/>
        <v>52.724756418024711</v>
      </c>
      <c r="DS485" s="737">
        <f>+IF(DR457=0,0,DR485/DR457*100)</f>
        <v>5.718802921616218E-2</v>
      </c>
      <c r="DT485" s="772">
        <v>3.9</v>
      </c>
      <c r="DU485" s="737">
        <f>+IF(DT457=0,0,DT485/DT457*100)</f>
        <v>5.2495876531226685E-2</v>
      </c>
      <c r="DV485" s="772">
        <v>3.9</v>
      </c>
      <c r="DW485" s="737">
        <f>+IF(DV457=0,0,DV485/DV457*100)</f>
        <v>5.2630104128427141E-2</v>
      </c>
      <c r="DX485" s="772">
        <v>8.5143242769880949</v>
      </c>
      <c r="DY485" s="737">
        <f>+IF(DX457=0,0,DX485/DX457*100)</f>
        <v>0.11489994186694324</v>
      </c>
      <c r="DZ485" s="772">
        <f t="shared" si="493"/>
        <v>16.314324276988096</v>
      </c>
      <c r="EA485" s="737">
        <f>+IF(DZ457=0,0,DZ485/DZ457*100)</f>
        <v>7.3324222058867405E-2</v>
      </c>
      <c r="EB485" s="772">
        <v>2.1517945401271148</v>
      </c>
      <c r="EC485" s="737">
        <f>+IF(EB457=0,0,EB485/EB457*100)</f>
        <v>2.9374520663312906E-2</v>
      </c>
      <c r="ED485" s="772">
        <v>1.9934612004121433</v>
      </c>
      <c r="EE485" s="737">
        <f>+IF(ED457=0,0,ED485/ED457*100)</f>
        <v>2.7122625089208631E-2</v>
      </c>
      <c r="EF485" s="772">
        <v>7.1415176935604023</v>
      </c>
      <c r="EG485" s="737">
        <f>+IF(EF457=0,0,EF485/EF457*100)</f>
        <v>9.7027799873909665E-2</v>
      </c>
      <c r="EH485" s="772">
        <f t="shared" si="494"/>
        <v>11.286773434099661</v>
      </c>
      <c r="EI485" s="737">
        <f>+IF(EH457=0,0,EH485/EH457*100)</f>
        <v>5.1220941143051979E-2</v>
      </c>
      <c r="EJ485" s="772">
        <f t="shared" si="463"/>
        <v>27.601097711087757</v>
      </c>
      <c r="EK485" s="737">
        <f>+IF(EJ457=0,0,EJ485/EJ457*100)</f>
        <v>6.2326012628771167E-2</v>
      </c>
      <c r="EL485" s="772">
        <v>12.024272481321395</v>
      </c>
      <c r="EM485" s="737">
        <f>+IF(EL457=0,0,EL485/EL457*100)</f>
        <v>0.16336705361649242</v>
      </c>
      <c r="EN485" s="772">
        <v>1.6312206305984451</v>
      </c>
      <c r="EO485" s="737">
        <f>+IF(EN457=0,0,EN485/EN457*100)</f>
        <v>2.210053590189745E-2</v>
      </c>
      <c r="EP485" s="772">
        <v>6.1374534284043003</v>
      </c>
      <c r="EQ485" s="737">
        <f>+IF(EP457=0,0,EP485/EP457*100)</f>
        <v>8.2552737488511552E-2</v>
      </c>
      <c r="ER485" s="772">
        <f t="shared" si="495"/>
        <v>19.792946540324142</v>
      </c>
      <c r="ES485" s="737">
        <f>+IF(ER457=0,0,ER485/ER457*100)</f>
        <v>8.9254814040970909E-2</v>
      </c>
      <c r="ET485" s="772">
        <v>1.7769040555376043</v>
      </c>
      <c r="EU485" s="737">
        <f>+IF(ET457=0,0,ET485/ET457*100)</f>
        <v>2.0714158573034821E-2</v>
      </c>
      <c r="EV485" s="772">
        <v>1.7769040555376043</v>
      </c>
      <c r="EW485" s="737">
        <f>+IF(EV457=0,0,EV485/EV457*100)</f>
        <v>2.0714158573034821E-2</v>
      </c>
      <c r="EX485" s="772">
        <v>1.7769040555376043</v>
      </c>
      <c r="EY485" s="737">
        <f>+IF(EX457=0,0,EX485/EX457*100)</f>
        <v>2.0714158573034821E-2</v>
      </c>
      <c r="EZ485" s="772">
        <f t="shared" si="496"/>
        <v>5.3307121666128126</v>
      </c>
      <c r="FA485" s="737">
        <f>+IF(EZ457=0,0,EZ485/EZ457*100)</f>
        <v>2.0714158573034817E-2</v>
      </c>
      <c r="FB485" s="772">
        <f t="shared" si="464"/>
        <v>25.123658706936954</v>
      </c>
      <c r="FC485" s="737">
        <f>+IF(FB457=0,0,FB485/FB457*100)</f>
        <v>5.2438835717569819E-2</v>
      </c>
      <c r="FD485" s="772">
        <v>13.001807741559587</v>
      </c>
      <c r="FE485" s="737">
        <f>+IF(FD457=0,0,FD485/FD457*100)</f>
        <v>1.7423817692733334E-2</v>
      </c>
      <c r="FF485" s="772">
        <v>23.739030466051847</v>
      </c>
      <c r="FG485" s="737">
        <f>+IF(FF457=0,0,FF485/FF457*100)</f>
        <v>2.3179639966245048E-2</v>
      </c>
      <c r="FH485" s="772">
        <v>32.14512312465282</v>
      </c>
      <c r="FI485" s="737">
        <f>+IF(FH457=0,0,FH485/FH457*100)</f>
        <v>2.6175222770884875E-2</v>
      </c>
      <c r="FJ485" s="772">
        <v>36.172476105903762</v>
      </c>
      <c r="FK485" s="737">
        <f>+IF(FJ457=0,0,FJ485/FJ457*100)</f>
        <v>2.4592915575343412E-2</v>
      </c>
    </row>
    <row r="486" spans="2:167" s="648" customFormat="1" ht="13.5" customHeight="1">
      <c r="B486" s="769"/>
      <c r="C486" s="771" t="s">
        <v>4812</v>
      </c>
      <c r="D486" s="769"/>
      <c r="E486" s="772">
        <f t="shared" si="451"/>
        <v>203.10689033886288</v>
      </c>
      <c r="F486" s="737">
        <f>+IF(E457=0,0,E486/E457*100)</f>
        <v>1.0214454687264518</v>
      </c>
      <c r="G486" s="772">
        <v>13.567459956625912</v>
      </c>
      <c r="H486" s="737">
        <f>+IF(G457=0,0,G486/G457*100)</f>
        <v>0.5501566720104536</v>
      </c>
      <c r="I486" s="772">
        <v>9.3399857676361879</v>
      </c>
      <c r="J486" s="737">
        <f>+IF(I457=0,0,I486/I457*100)</f>
        <v>0.42643971497833605</v>
      </c>
      <c r="K486" s="772">
        <v>12.697244317034519</v>
      </c>
      <c r="L486" s="737">
        <f>+IF(K457=0,0,K486/K457*100)</f>
        <v>0.7629986664398325</v>
      </c>
      <c r="M486" s="772">
        <f t="shared" si="481"/>
        <v>35.604690041296621</v>
      </c>
      <c r="N486" s="737">
        <f>+IF(M457=0,0,M486/M457*100)</f>
        <v>0.5633246463206556</v>
      </c>
      <c r="O486" s="772">
        <v>17.438232787080882</v>
      </c>
      <c r="P486" s="737">
        <f>+IF(O457=0,0,O486/O457*100)</f>
        <v>9.1866297217224737</v>
      </c>
      <c r="Q486" s="772">
        <v>5.802504570037998</v>
      </c>
      <c r="R486" s="737">
        <f>+IF(Q457=0,0,Q486/Q457*100)</f>
        <v>307.12441109373248</v>
      </c>
      <c r="S486" s="772">
        <v>2.760504549939832</v>
      </c>
      <c r="T486" s="737">
        <f>+IF(S457=0,0,S486/S457*100)</f>
        <v>0.73820399821104687</v>
      </c>
      <c r="U486" s="772">
        <f t="shared" si="482"/>
        <v>26.001241907058713</v>
      </c>
      <c r="V486" s="737">
        <f>+IF(U457=0,0,U486/U457*100)</f>
        <v>4.5966208973977771</v>
      </c>
      <c r="W486" s="772">
        <f t="shared" si="453"/>
        <v>61.605931948355334</v>
      </c>
      <c r="X486" s="737">
        <f>+IF(W457=0,0,W486/W457*100)</f>
        <v>0.89463969136486621</v>
      </c>
      <c r="Y486" s="772">
        <v>7.8676615778555492</v>
      </c>
      <c r="Z486" s="737">
        <f>+IF(Y457=0,0,Y486/Y457*100)</f>
        <v>1.0918146830431246</v>
      </c>
      <c r="AA486" s="772">
        <v>15.581179645760898</v>
      </c>
      <c r="AB486" s="737">
        <f>+IF(AA457=0,0,AA486/AA457*100)</f>
        <v>1.1400024808732343</v>
      </c>
      <c r="AC486" s="772">
        <v>21.631122112720867</v>
      </c>
      <c r="AD486" s="737">
        <f>+IF(AC457=0,0,AC486/AC457*100)</f>
        <v>1.7722413261327403</v>
      </c>
      <c r="AE486" s="772">
        <f t="shared" si="483"/>
        <v>45.079963336337315</v>
      </c>
      <c r="AF486" s="737">
        <f>+IF(AE457=0,0,AE486/AE457*100)</f>
        <v>1.3627875593927459</v>
      </c>
      <c r="AG486" s="772">
        <v>17.990969848442081</v>
      </c>
      <c r="AH486" s="737">
        <f>+IF(AG457=0,0,AG486/AG457*100)</f>
        <v>0.66480751946662042</v>
      </c>
      <c r="AI486" s="772">
        <v>48.740043386128164</v>
      </c>
      <c r="AJ486" s="737">
        <f>+IF(AI457=0,0,AI486/AI457*100)</f>
        <v>1.3379470398289077</v>
      </c>
      <c r="AK486" s="772">
        <v>29.6899818196</v>
      </c>
      <c r="AL486" s="737">
        <f>+IF(AK457=0,0,AK486/AK457*100)</f>
        <v>0.88862042650835138</v>
      </c>
      <c r="AM486" s="772">
        <f t="shared" si="484"/>
        <v>96.420995054170248</v>
      </c>
      <c r="AN486" s="737">
        <f>+IF(AM457=0,0,AM486/AM457*100)</f>
        <v>0.99503389727625891</v>
      </c>
      <c r="AO486" s="772">
        <f t="shared" si="456"/>
        <v>141.50095839050755</v>
      </c>
      <c r="AP486" s="737">
        <f>+IF(AO457=0,0,AO486/AO457*100)</f>
        <v>1.0886242356021476</v>
      </c>
      <c r="AQ486" s="651"/>
      <c r="AR486" s="772">
        <v>105.60721572840001</v>
      </c>
      <c r="AS486" s="737">
        <f>+IF(AR457=0,0,AR486/AR457*100)</f>
        <v>0.2192362618971388</v>
      </c>
      <c r="AT486" s="772">
        <v>31.761733746600001</v>
      </c>
      <c r="AU486" s="737">
        <f>+IF(AT457=0,0,AT486/AT457*100)</f>
        <v>0.86518902567670286</v>
      </c>
      <c r="AV486" s="772">
        <v>8.7880243108000009</v>
      </c>
      <c r="AW486" s="737">
        <f>+IF(AV457=0,0,AV486/AV457*100)</f>
        <v>0.25999505361161102</v>
      </c>
      <c r="AX486" s="772">
        <v>10.082817095999999</v>
      </c>
      <c r="AY486" s="737">
        <f>+IF(AX457=0,0,AX486/AX457*100)</f>
        <v>0.26633322930220604</v>
      </c>
      <c r="AZ486" s="772">
        <f t="shared" si="485"/>
        <v>50.632575153399998</v>
      </c>
      <c r="BA486" s="737">
        <f>+IF(AZ457=0,0,AZ486/AZ457*100)</f>
        <v>0.46722214169432097</v>
      </c>
      <c r="BB486" s="772">
        <v>3.3295881360000004</v>
      </c>
      <c r="BC486" s="737">
        <f>+IF(BB457=0,0,BB486/BB457*100)</f>
        <v>7.248812309505101E-2</v>
      </c>
      <c r="BD486" s="772">
        <v>2.4991295079999998</v>
      </c>
      <c r="BE486" s="737">
        <f>+IF(BD457=0,0,BD486/BD457*100)</f>
        <v>7.586245537571823E-2</v>
      </c>
      <c r="BF486" s="772">
        <v>2.6019317979999999</v>
      </c>
      <c r="BG486" s="737">
        <f>+IF(BF457=0,0,BF486/BF457*100)</f>
        <v>9.7732460432570348E-2</v>
      </c>
      <c r="BH486" s="772">
        <f t="shared" si="486"/>
        <v>8.430649442</v>
      </c>
      <c r="BI486" s="737">
        <f>+IF(BH457=0,0,BH486/BH457*100)</f>
        <v>7.991228834370831E-2</v>
      </c>
      <c r="BJ486" s="772">
        <f t="shared" si="457"/>
        <v>59.063224595400001</v>
      </c>
      <c r="BK486" s="737">
        <f>+IF(BJ457=0,0,BJ486/BJ457*100)</f>
        <v>0.27616650382666391</v>
      </c>
      <c r="BL486" s="772">
        <v>4.8692593515999993</v>
      </c>
      <c r="BM486" s="737">
        <f>+IF(BL457=0,0,BL486/BL457*100)</f>
        <v>0.15275090640517131</v>
      </c>
      <c r="BN486" s="772">
        <v>5.7090584543999991</v>
      </c>
      <c r="BO486" s="737">
        <f>+IF(BN457=0,0,BN486/BN457*100)</f>
        <v>0.12127949592122463</v>
      </c>
      <c r="BP486" s="772">
        <v>10.858851428799998</v>
      </c>
      <c r="BQ486" s="737">
        <f>+IF(BP457=0,0,BP486/BP457*100)</f>
        <v>0.32283020553353631</v>
      </c>
      <c r="BR486" s="772">
        <f t="shared" si="487"/>
        <v>21.437169234799995</v>
      </c>
      <c r="BS486" s="737">
        <f>+IF(BR457=0,0,BR486/BR457*100)</f>
        <v>0.19040518876862234</v>
      </c>
      <c r="BT486" s="772">
        <v>3.3363448893999998</v>
      </c>
      <c r="BU486" s="737">
        <f>+IF(BT457=0,0,BT486/BT457*100)</f>
        <v>8.0618172096307963E-2</v>
      </c>
      <c r="BV486" s="772">
        <v>12.1221383088</v>
      </c>
      <c r="BW486" s="737">
        <f>+IF(BV457=0,0,BV486/BV457*100)</f>
        <v>0.1871741676283957</v>
      </c>
      <c r="BX486" s="772">
        <v>9.6483387000000018</v>
      </c>
      <c r="BY486" s="737">
        <f>+IF(BX457=0,0,BX486/BX457*100)</f>
        <v>0.19649862449516417</v>
      </c>
      <c r="BZ486" s="772">
        <f t="shared" si="488"/>
        <v>25.106821898200003</v>
      </c>
      <c r="CA486" s="737">
        <f>+IF(BZ457=0,0,BZ486/BZ457*100)</f>
        <v>0.16171888876593335</v>
      </c>
      <c r="CB486" s="772">
        <f t="shared" si="458"/>
        <v>46.543991132999999</v>
      </c>
      <c r="CC486" s="737">
        <f>+IF(CB457=0,0,CB486/CB457*100)</f>
        <v>0.17377737538183402</v>
      </c>
      <c r="CE486" s="772">
        <f t="shared" si="459"/>
        <v>43.077116283400002</v>
      </c>
      <c r="CF486" s="737">
        <f>+IF(CE457=0,0,CE486/CE457*100)</f>
        <v>5.9650037740982695E-2</v>
      </c>
      <c r="CG486" s="772">
        <v>2.0404795092999999</v>
      </c>
      <c r="CH486" s="737">
        <f>+IF(CG457=0,0,CG486/CG457*100)</f>
        <v>4.3642519222533545E-2</v>
      </c>
      <c r="CI486" s="772">
        <v>13.930199197199999</v>
      </c>
      <c r="CJ486" s="737">
        <f>+IF(CI457=0,0,CI486/CI457*100)</f>
        <v>0.26226699485255639</v>
      </c>
      <c r="CK486" s="772">
        <v>3.5284226013</v>
      </c>
      <c r="CL486" s="737">
        <f>+IF(CK457=0,0,CK486/CK457*100)</f>
        <v>6.2471732622463097E-2</v>
      </c>
      <c r="CM486" s="772">
        <f t="shared" si="489"/>
        <v>19.4991013078</v>
      </c>
      <c r="CN486" s="737">
        <f>+IF(CM457=0,0,CM486/CM457*100)</f>
        <v>0.12471501198941648</v>
      </c>
      <c r="CO486" s="772">
        <v>2.4661218377999998</v>
      </c>
      <c r="CP486" s="737">
        <f>+IF(CO457=0,0,CO486/CO457*100)</f>
        <v>5.1791188029453594E-2</v>
      </c>
      <c r="CQ486" s="772">
        <v>3.5125896704000001</v>
      </c>
      <c r="CR486" s="737">
        <f>+IF(CQ457=0,0,CQ486/CQ457*100)</f>
        <v>4.8119258131399716E-2</v>
      </c>
      <c r="CS486" s="772">
        <v>2.6855389604999997</v>
      </c>
      <c r="CT486" s="737">
        <f>+IF(CS457=0,0,CS486/CS457*100)</f>
        <v>4.8476150637958966E-2</v>
      </c>
      <c r="CU486" s="772">
        <f t="shared" si="490"/>
        <v>8.6642504687000006</v>
      </c>
      <c r="CV486" s="737">
        <f>+IF(CU457=0,0,CU486/CU457*100)</f>
        <v>4.9224949430016131E-2</v>
      </c>
      <c r="CW486" s="772">
        <f t="shared" si="460"/>
        <v>28.163351776500001</v>
      </c>
      <c r="CX486" s="737">
        <f>+IF(CW457=0,0,CW486/CW457*100)</f>
        <v>8.4736808877342987E-2</v>
      </c>
      <c r="CY486" s="772">
        <v>2.119177734</v>
      </c>
      <c r="CZ486" s="737">
        <f>+IF(CY457=0,0,CY486/CY457*100)</f>
        <v>4.5275193449982168E-2</v>
      </c>
      <c r="DA486" s="772">
        <v>2.1369407363999997</v>
      </c>
      <c r="DB486" s="737">
        <f>+IF(DA457=0,0,DA486/DA457*100)</f>
        <v>3.1868723940810958E-2</v>
      </c>
      <c r="DC486" s="772">
        <v>2.2576460364999997</v>
      </c>
      <c r="DD486" s="737">
        <f>+IF(DC457=0,0,DC486/DC457*100)</f>
        <v>3.3054014701588766E-2</v>
      </c>
      <c r="DE486" s="772">
        <f t="shared" si="491"/>
        <v>6.5137645068999994</v>
      </c>
      <c r="DF486" s="737">
        <f>+IF(DE457=0,0,DE486/DE457*100)</f>
        <v>3.5757929769725638E-2</v>
      </c>
      <c r="DG486" s="772">
        <v>2.8000000000000003</v>
      </c>
      <c r="DH486" s="737">
        <f>+IF(DG457=0,0,DG486/DG457*100)</f>
        <v>3.5826849018972019E-2</v>
      </c>
      <c r="DI486" s="772">
        <v>2.8000000000000003</v>
      </c>
      <c r="DJ486" s="737">
        <f>+IF(DI457=0,0,DI486/DI457*100)</f>
        <v>3.7180807973203701E-2</v>
      </c>
      <c r="DK486" s="772">
        <v>2.8000000000000003</v>
      </c>
      <c r="DL486" s="737">
        <f>+IF(DK457=0,0,DK486/DK457*100)</f>
        <v>5.1682165066793163E-2</v>
      </c>
      <c r="DM486" s="772">
        <f t="shared" si="492"/>
        <v>8.4</v>
      </c>
      <c r="DN486" s="737">
        <f>+IF(DM457=0,0,DM486/DM457*100)</f>
        <v>4.0454897249718992E-2</v>
      </c>
      <c r="DO486" s="772">
        <f t="shared" si="461"/>
        <v>14.9137645069</v>
      </c>
      <c r="DP486" s="737">
        <f>+IF(DO457=0,0,DO486/DO457*100)</f>
        <v>3.8259900914724219E-2</v>
      </c>
      <c r="DR486" s="772">
        <f t="shared" si="462"/>
        <v>48.233915554507767</v>
      </c>
      <c r="DS486" s="737">
        <f>+IF(DR457=0,0,DR486/DR457*100)</f>
        <v>5.231702826792179E-2</v>
      </c>
      <c r="DT486" s="772">
        <v>6.7656521739130433</v>
      </c>
      <c r="DU486" s="737">
        <f>+IF(DT457=0,0,DT486/DT457*100)</f>
        <v>9.1068933634606303E-2</v>
      </c>
      <c r="DV486" s="772">
        <v>6.7854347826086956</v>
      </c>
      <c r="DW486" s="737">
        <f>+IF(DV457=0,0,DV486/DV457*100)</f>
        <v>9.1568753632140273E-2</v>
      </c>
      <c r="DX486" s="772">
        <v>4.0806312003667982</v>
      </c>
      <c r="DY486" s="737">
        <f>+IF(DX457=0,0,DX486/DX457*100)</f>
        <v>5.5067703842311091E-2</v>
      </c>
      <c r="DZ486" s="772">
        <f t="shared" si="493"/>
        <v>17.631718156888539</v>
      </c>
      <c r="EA486" s="737">
        <f>+IF(DZ457=0,0,DZ486/DZ457*100)</f>
        <v>7.924520779807244E-2</v>
      </c>
      <c r="EB486" s="772">
        <v>3.8966192433171445</v>
      </c>
      <c r="EC486" s="737">
        <f>+IF(EB457=0,0,EB486/EB457*100)</f>
        <v>5.3193425462042712E-2</v>
      </c>
      <c r="ED486" s="772">
        <v>3.6098982172680767</v>
      </c>
      <c r="EE486" s="737">
        <f>+IF(ED457=0,0,ED486/ED457*100)</f>
        <v>4.9115536302849545E-2</v>
      </c>
      <c r="EF486" s="772">
        <v>3.4807025738380419</v>
      </c>
      <c r="EG486" s="737">
        <f>+IF(EF457=0,0,EF486/EF457*100)</f>
        <v>4.7290355810430985E-2</v>
      </c>
      <c r="EH486" s="772">
        <f t="shared" si="494"/>
        <v>10.987220034423263</v>
      </c>
      <c r="EI486" s="737">
        <f>+IF(EH457=0,0,EH486/EH457*100)</f>
        <v>4.9861526325025211E-2</v>
      </c>
      <c r="EJ486" s="772">
        <f t="shared" si="463"/>
        <v>28.618938191311802</v>
      </c>
      <c r="EK486" s="737">
        <f>+IF(EJ457=0,0,EJ486/EJ457*100)</f>
        <v>6.4624397254214316E-2</v>
      </c>
      <c r="EL486" s="772">
        <v>3.3119028769204797</v>
      </c>
      <c r="EM486" s="737">
        <f>+IF(EL457=0,0,EL486/EL457*100)</f>
        <v>4.4996968898281718E-2</v>
      </c>
      <c r="EN486" s="772">
        <v>3.0201222544775557</v>
      </c>
      <c r="EO486" s="737">
        <f>+IF(EN457=0,0,EN486/EN457*100)</f>
        <v>4.0918021180686943E-2</v>
      </c>
      <c r="EP486" s="772">
        <v>3.1159707662001561</v>
      </c>
      <c r="EQ486" s="737">
        <f>+IF(EP457=0,0,EP486/EP457*100)</f>
        <v>4.1911831948658287E-2</v>
      </c>
      <c r="ER486" s="772">
        <f t="shared" si="495"/>
        <v>9.4479958975981919</v>
      </c>
      <c r="ES486" s="737">
        <f>+IF(ER457=0,0,ER486/ER457*100)</f>
        <v>4.2605031806758606E-2</v>
      </c>
      <c r="ET486" s="772">
        <v>3.3889938218659243</v>
      </c>
      <c r="EU486" s="737">
        <f>+IF(ET457=0,0,ET486/ET457*100)</f>
        <v>3.95070038871215E-2</v>
      </c>
      <c r="EV486" s="772">
        <v>3.3889938218659243</v>
      </c>
      <c r="EW486" s="737">
        <f>+IF(EV457=0,0,EV486/EV457*100)</f>
        <v>3.95070038871215E-2</v>
      </c>
      <c r="EX486" s="772">
        <v>3.3889938218659243</v>
      </c>
      <c r="EY486" s="737">
        <f>+IF(EX457=0,0,EX486/EX457*100)</f>
        <v>3.95070038871215E-2</v>
      </c>
      <c r="EZ486" s="772">
        <f t="shared" si="496"/>
        <v>10.166981465597773</v>
      </c>
      <c r="FA486" s="737">
        <f>+IF(EZ457=0,0,EZ486/EZ457*100)</f>
        <v>3.9507003887121493E-2</v>
      </c>
      <c r="FB486" s="772">
        <f t="shared" si="464"/>
        <v>19.614977363195965</v>
      </c>
      <c r="FC486" s="737">
        <f>+IF(FB457=0,0,FB486/FB457*100)</f>
        <v>4.0940954800841901E-2</v>
      </c>
      <c r="FD486" s="772">
        <v>1.9635470518791405</v>
      </c>
      <c r="FE486" s="737">
        <f>+IF(FD457=0,0,FD486/FD457*100)</f>
        <v>2.6313637721074551E-3</v>
      </c>
      <c r="FF486" s="772">
        <v>1.853408988895864</v>
      </c>
      <c r="FG486" s="737">
        <f>+IF(FF457=0,0,FF486/FF457*100)</f>
        <v>1.8097349482846636E-3</v>
      </c>
      <c r="FH486" s="772">
        <v>1.7382006745637519</v>
      </c>
      <c r="FI486" s="737">
        <f>+IF(FH457=0,0,FH486/FH457*100)</f>
        <v>1.4153870153421589E-3</v>
      </c>
      <c r="FJ486" s="772">
        <v>1.8016356292413331</v>
      </c>
      <c r="FK486" s="737">
        <f>+IF(FJ457=0,0,FJ486/FJ457*100)</f>
        <v>1.2248946629404593E-3</v>
      </c>
    </row>
    <row r="487" spans="2:167" s="648" customFormat="1" ht="13.5" customHeight="1">
      <c r="B487" s="769"/>
      <c r="C487" s="771" t="s">
        <v>4813</v>
      </c>
      <c r="D487" s="769"/>
      <c r="E487" s="772">
        <f t="shared" si="451"/>
        <v>1648.3766499245974</v>
      </c>
      <c r="F487" s="737">
        <f>+IF(E457=0,0,E487/E457*100)</f>
        <v>8.2898559325626238</v>
      </c>
      <c r="G487" s="772">
        <v>136.44090539537845</v>
      </c>
      <c r="H487" s="737">
        <f>+IF(G457=0,0,G487/G457*100)</f>
        <v>5.5326402051959453</v>
      </c>
      <c r="I487" s="772">
        <v>171.35237181590853</v>
      </c>
      <c r="J487" s="737">
        <f>+IF(I457=0,0,I487/I457*100)</f>
        <v>7.8235083452949636</v>
      </c>
      <c r="K487" s="772">
        <v>139.14689114369645</v>
      </c>
      <c r="L487" s="737">
        <f>+IF(K457=0,0,K487/K457*100)</f>
        <v>8.3615696233751766</v>
      </c>
      <c r="M487" s="772">
        <f t="shared" si="481"/>
        <v>446.94016835498343</v>
      </c>
      <c r="N487" s="737">
        <f>+IF(M457=0,0,M487/M457*100)</f>
        <v>7.071327175522196</v>
      </c>
      <c r="O487" s="772">
        <v>156.99647366558057</v>
      </c>
      <c r="P487" s="737">
        <f>+IF(O457=0,0,O487/O457*100)</f>
        <v>82.707261039108673</v>
      </c>
      <c r="Q487" s="772">
        <v>16.261987825846354</v>
      </c>
      <c r="R487" s="737">
        <f>+IF(Q457=0,0,Q487/Q457*100)</f>
        <v>860.74097382293007</v>
      </c>
      <c r="S487" s="772">
        <v>91.322413800405229</v>
      </c>
      <c r="T487" s="737">
        <f>+IF(S457=0,0,S487/S457*100)</f>
        <v>24.421104828540198</v>
      </c>
      <c r="U487" s="772">
        <f t="shared" si="482"/>
        <v>264.58087529183217</v>
      </c>
      <c r="V487" s="737">
        <f>+IF(U457=0,0,U487/U457*100)</f>
        <v>46.773841986680949</v>
      </c>
      <c r="W487" s="772">
        <f t="shared" si="453"/>
        <v>711.52104364681554</v>
      </c>
      <c r="X487" s="737">
        <f>+IF(W457=0,0,W487/W457*100)</f>
        <v>10.332689511481181</v>
      </c>
      <c r="Y487" s="772">
        <v>71.736471222382889</v>
      </c>
      <c r="Z487" s="737">
        <f>+IF(Y457=0,0,Y487/Y457*100)</f>
        <v>9.9550459580960133</v>
      </c>
      <c r="AA487" s="772">
        <v>64.178685005871941</v>
      </c>
      <c r="AB487" s="737">
        <f>+IF(AA457=0,0,AA487/AA457*100)</f>
        <v>4.6956560279299024</v>
      </c>
      <c r="AC487" s="772">
        <v>76.735155341679317</v>
      </c>
      <c r="AD487" s="737">
        <f>+IF(AC457=0,0,AC487/AC457*100)</f>
        <v>6.2869236628165712</v>
      </c>
      <c r="AE487" s="772">
        <f t="shared" si="483"/>
        <v>212.65031156993416</v>
      </c>
      <c r="AF487" s="737">
        <f>+IF(AE457=0,0,AE487/AE457*100)</f>
        <v>6.4285145253191152</v>
      </c>
      <c r="AG487" s="772">
        <v>87.343032893753318</v>
      </c>
      <c r="AH487" s="737">
        <f>+IF(AG457=0,0,AG487/AG457*100)</f>
        <v>3.2275250044852801</v>
      </c>
      <c r="AI487" s="772">
        <v>286.12413346399427</v>
      </c>
      <c r="AJ487" s="737">
        <f>+IF(AI457=0,0,AI487/AI457*100)</f>
        <v>7.8543003000427367</v>
      </c>
      <c r="AK487" s="772">
        <v>350.73812835010006</v>
      </c>
      <c r="AL487" s="737">
        <f>+IF(AK457=0,0,AK487/AK457*100)</f>
        <v>10.497583565425229</v>
      </c>
      <c r="AM487" s="772">
        <f t="shared" si="484"/>
        <v>724.20529470784766</v>
      </c>
      <c r="AN487" s="737">
        <f>+IF(AM457=0,0,AM487/AM457*100)</f>
        <v>7.473567519360345</v>
      </c>
      <c r="AO487" s="772">
        <f t="shared" si="456"/>
        <v>936.85560627778182</v>
      </c>
      <c r="AP487" s="737">
        <f>+IF(AO457=0,0,AO487/AO457*100)</f>
        <v>7.2076099685424788</v>
      </c>
      <c r="AQ487" s="651"/>
      <c r="AR487" s="772">
        <v>2829.1751752378996</v>
      </c>
      <c r="AS487" s="737">
        <f>+IF(AR457=0,0,AR487/AR457*100)</f>
        <v>5.8732519875016393</v>
      </c>
      <c r="AT487" s="772">
        <v>250.17006885030003</v>
      </c>
      <c r="AU487" s="737">
        <f>+IF(AT457=0,0,AT487/AT457*100)</f>
        <v>6.8146279371551781</v>
      </c>
      <c r="AV487" s="772">
        <v>331.92044833879999</v>
      </c>
      <c r="AW487" s="737">
        <f>+IF(AV457=0,0,AV487/AV457*100)</f>
        <v>9.8199176184095371</v>
      </c>
      <c r="AX487" s="772">
        <v>275.71516959359997</v>
      </c>
      <c r="AY487" s="737">
        <f>+IF(AX457=0,0,AX487/AX457*100)</f>
        <v>7.2828963162091354</v>
      </c>
      <c r="AZ487" s="772">
        <f t="shared" si="485"/>
        <v>857.80568678269992</v>
      </c>
      <c r="BA487" s="737">
        <f>+IF(AZ457=0,0,AZ487/AZ457*100)</f>
        <v>7.9155723152917297</v>
      </c>
      <c r="BB487" s="772">
        <v>266.61241216600001</v>
      </c>
      <c r="BC487" s="737">
        <f>+IF(BB457=0,0,BB487/BB457*100)</f>
        <v>5.8043915830908297</v>
      </c>
      <c r="BD487" s="772">
        <v>199.76314917920001</v>
      </c>
      <c r="BE487" s="737">
        <f>+IF(BD457=0,0,BD487/BD457*100)</f>
        <v>6.0639206338881761</v>
      </c>
      <c r="BF487" s="772">
        <v>175.98980665399998</v>
      </c>
      <c r="BG487" s="737">
        <f>+IF(BF457=0,0,BF487/BF457*100)</f>
        <v>6.6104410686585418</v>
      </c>
      <c r="BH487" s="772">
        <f t="shared" si="486"/>
        <v>642.36536799919998</v>
      </c>
      <c r="BI487" s="737">
        <f>+IF(BH457=0,0,BH487/BH457*100)</f>
        <v>6.088841300153347</v>
      </c>
      <c r="BJ487" s="772">
        <f t="shared" si="457"/>
        <v>1500.1710547818998</v>
      </c>
      <c r="BK487" s="737">
        <f>+IF(BJ457=0,0,BJ487/BJ457*100)</f>
        <v>7.0144662466218017</v>
      </c>
      <c r="BL487" s="772">
        <v>179.7885488686</v>
      </c>
      <c r="BM487" s="737">
        <f>+IF(BL457=0,0,BL487/BL457*100)</f>
        <v>5.6400495060763216</v>
      </c>
      <c r="BN487" s="772">
        <v>170.44310842440001</v>
      </c>
      <c r="BO487" s="737">
        <f>+IF(BN457=0,0,BN487/BN457*100)</f>
        <v>3.620781681964814</v>
      </c>
      <c r="BP487" s="772">
        <v>392.81841712659997</v>
      </c>
      <c r="BQ487" s="737">
        <f>+IF(BP457=0,0,BP487/BP457*100)</f>
        <v>11.678366830031557</v>
      </c>
      <c r="BR487" s="772">
        <f t="shared" si="487"/>
        <v>743.05007441959992</v>
      </c>
      <c r="BS487" s="737">
        <f>+IF(BR457=0,0,BR487/BR457*100)</f>
        <v>6.5997794827654053</v>
      </c>
      <c r="BT487" s="772">
        <v>275.0948464562</v>
      </c>
      <c r="BU487" s="737">
        <f>+IF(BT457=0,0,BT487/BT457*100)</f>
        <v>6.6472874986259951</v>
      </c>
      <c r="BV487" s="772">
        <v>182.74518240920003</v>
      </c>
      <c r="BW487" s="737">
        <f>+IF(BV457=0,0,BV487/BV457*100)</f>
        <v>2.8217115276362006</v>
      </c>
      <c r="BX487" s="772">
        <v>128.114017171</v>
      </c>
      <c r="BY487" s="737">
        <f>+IF(BX457=0,0,BX487/BX457*100)</f>
        <v>2.6091774900741553</v>
      </c>
      <c r="BZ487" s="772">
        <f t="shared" si="488"/>
        <v>585.95404603640009</v>
      </c>
      <c r="CA487" s="737">
        <f>+IF(BZ457=0,0,BZ487/BZ457*100)</f>
        <v>3.774266515177807</v>
      </c>
      <c r="CB487" s="772">
        <f t="shared" si="458"/>
        <v>1329.004120456</v>
      </c>
      <c r="CC487" s="737">
        <f>+IF(CB457=0,0,CB487/CB457*100)</f>
        <v>4.9619906308537596</v>
      </c>
      <c r="CE487" s="772">
        <f t="shared" si="459"/>
        <v>1670.2990578455001</v>
      </c>
      <c r="CF487" s="737">
        <f>+IF(CE457=0,0,CE487/CE457*100)</f>
        <v>2.3129078832420866</v>
      </c>
      <c r="CG487" s="772">
        <v>246.05242274329999</v>
      </c>
      <c r="CH487" s="737">
        <f>+IF(CG457=0,0,CG487/CG457*100)</f>
        <v>5.2626588703207711</v>
      </c>
      <c r="CI487" s="772">
        <v>157.2085109738</v>
      </c>
      <c r="CJ487" s="737">
        <f>+IF(CI457=0,0,CI487/CI457*100)</f>
        <v>2.9598000110889369</v>
      </c>
      <c r="CK487" s="772">
        <v>237.15501574140001</v>
      </c>
      <c r="CL487" s="737">
        <f>+IF(CK457=0,0,CK487/CK457*100)</f>
        <v>4.1988974699386068</v>
      </c>
      <c r="CM487" s="772">
        <f t="shared" si="489"/>
        <v>640.41594945849999</v>
      </c>
      <c r="CN487" s="737">
        <f>+IF(CM457=0,0,CM487/CM457*100)</f>
        <v>4.09605968778577</v>
      </c>
      <c r="CO487" s="772">
        <v>183.435164574</v>
      </c>
      <c r="CP487" s="737">
        <f>+IF(CO457=0,0,CO487/CO457*100)</f>
        <v>3.8523340388327831</v>
      </c>
      <c r="CQ487" s="772">
        <v>-6.3811470000000012</v>
      </c>
      <c r="CR487" s="737">
        <f>+IF(CQ457=0,0,CQ487/CQ457*100)</f>
        <v>-8.7415863644682595E-2</v>
      </c>
      <c r="CS487" s="772">
        <v>116.88916165849999</v>
      </c>
      <c r="CT487" s="737">
        <f>+IF(CS457=0,0,CS487/CS457*100)</f>
        <v>2.1099439225589234</v>
      </c>
      <c r="CU487" s="772">
        <f t="shared" si="490"/>
        <v>293.94317923249997</v>
      </c>
      <c r="CV487" s="737">
        <f>+IF(CU457=0,0,CU487/CU457*100)</f>
        <v>1.6700045993925408</v>
      </c>
      <c r="CW487" s="772">
        <f t="shared" si="460"/>
        <v>934.35912869100002</v>
      </c>
      <c r="CX487" s="737">
        <f>+IF(CW457=0,0,CW487/CW457*100)</f>
        <v>2.8112637849005839</v>
      </c>
      <c r="CY487" s="772">
        <v>132.771058974</v>
      </c>
      <c r="CZ487" s="737">
        <f>+IF(CY457=0,0,CY487/CY457*100)</f>
        <v>2.8365885896038021</v>
      </c>
      <c r="DA487" s="772">
        <v>127.2444770316</v>
      </c>
      <c r="DB487" s="737">
        <f>+IF(DA457=0,0,DA487/DA457*100)</f>
        <v>1.897628250722752</v>
      </c>
      <c r="DC487" s="772">
        <v>97.924393148900009</v>
      </c>
      <c r="DD487" s="737">
        <f>+IF(DC457=0,0,DC487/DC457*100)</f>
        <v>1.4337031928201911</v>
      </c>
      <c r="DE487" s="772">
        <f t="shared" si="491"/>
        <v>357.93992915449996</v>
      </c>
      <c r="DF487" s="737">
        <f>+IF(DE457=0,0,DE487/DE457*100)</f>
        <v>1.9649452839335932</v>
      </c>
      <c r="DG487" s="772">
        <v>126</v>
      </c>
      <c r="DH487" s="737">
        <f>+IF(DG457=0,0,DG487/DG457*100)</f>
        <v>1.6122082058537406</v>
      </c>
      <c r="DI487" s="772">
        <v>126</v>
      </c>
      <c r="DJ487" s="737">
        <f>+IF(DI457=0,0,DI487/DI457*100)</f>
        <v>1.6731363587941663</v>
      </c>
      <c r="DK487" s="772">
        <v>126</v>
      </c>
      <c r="DL487" s="737">
        <f>+IF(DK457=0,0,DK487/DK457*100)</f>
        <v>2.3256974280056921</v>
      </c>
      <c r="DM487" s="772">
        <f t="shared" si="492"/>
        <v>378</v>
      </c>
      <c r="DN487" s="737">
        <f>+IF(DM457=0,0,DM487/DM457*100)</f>
        <v>1.8204703762373549</v>
      </c>
      <c r="DO487" s="772">
        <f t="shared" si="461"/>
        <v>735.93992915449996</v>
      </c>
      <c r="DP487" s="737">
        <f>+IF(DO457=0,0,DO487/DO457*100)</f>
        <v>1.887986682075691</v>
      </c>
      <c r="DR487" s="772">
        <f t="shared" si="462"/>
        <v>2372.4343392412193</v>
      </c>
      <c r="DS487" s="737">
        <f>+IF(DR457=0,0,DR487/DR457*100)</f>
        <v>2.5732664031724357</v>
      </c>
      <c r="DT487" s="772">
        <v>196.74711239405008</v>
      </c>
      <c r="DU487" s="737">
        <f>+IF(DT457=0,0,DT487/DT457*100)</f>
        <v>2.6483108000290856</v>
      </c>
      <c r="DV487" s="772">
        <v>196.32240386914393</v>
      </c>
      <c r="DW487" s="737">
        <f>+IF(DV457=0,0,DV487/DV457*100)</f>
        <v>2.649350912404147</v>
      </c>
      <c r="DX487" s="772">
        <v>191.36618395707211</v>
      </c>
      <c r="DY487" s="737">
        <f>+IF(DX457=0,0,DX487/DX457*100)</f>
        <v>2.5824672277744742</v>
      </c>
      <c r="DZ487" s="772">
        <f t="shared" si="493"/>
        <v>584.4357002202662</v>
      </c>
      <c r="EA487" s="737">
        <f>+IF(DZ457=0,0,DZ487/DZ457*100)</f>
        <v>2.6267280418427426</v>
      </c>
      <c r="EB487" s="772">
        <v>188.64083098967129</v>
      </c>
      <c r="EC487" s="737">
        <f>+IF(EB457=0,0,EB487/EB457*100)</f>
        <v>2.575168718256565</v>
      </c>
      <c r="ED487" s="772">
        <v>188.14699364187081</v>
      </c>
      <c r="EE487" s="737">
        <f>+IF(ED457=0,0,ED487/ED457*100)</f>
        <v>2.5598894872672422</v>
      </c>
      <c r="EF487" s="772">
        <v>192.61694967839483</v>
      </c>
      <c r="EG487" s="737">
        <f>+IF(EF457=0,0,EF487/EF457*100)</f>
        <v>2.6169785818174915</v>
      </c>
      <c r="EH487" s="772">
        <f t="shared" si="494"/>
        <v>569.4047743099369</v>
      </c>
      <c r="EI487" s="737">
        <f>+IF(EH457=0,0,EH487/EH457*100)</f>
        <v>2.5840377324654416</v>
      </c>
      <c r="EJ487" s="772">
        <f t="shared" si="463"/>
        <v>1153.8404745302032</v>
      </c>
      <c r="EK487" s="737">
        <f>+IF(EJ457=0,0,EJ487/EJ457*100)</f>
        <v>2.6054860839200522</v>
      </c>
      <c r="EL487" s="772">
        <v>187.13420991309815</v>
      </c>
      <c r="EM487" s="737">
        <f>+IF(EL457=0,0,EL487/EL457*100)</f>
        <v>2.5424876683261441</v>
      </c>
      <c r="EN487" s="772">
        <v>186.49181684677615</v>
      </c>
      <c r="EO487" s="737">
        <f>+IF(EN457=0,0,EN487/EN457*100)</f>
        <v>2.5266778854557415</v>
      </c>
      <c r="EP487" s="772">
        <v>191.94593651090713</v>
      </c>
      <c r="EQ487" s="737">
        <f>+IF(EP457=0,0,EP487/EP457*100)</f>
        <v>2.5817975962859885</v>
      </c>
      <c r="ER487" s="772">
        <f t="shared" si="495"/>
        <v>565.57196327078145</v>
      </c>
      <c r="ES487" s="737">
        <f>+IF(ER457=0,0,ER487/ER457*100)</f>
        <v>2.5504045244439761</v>
      </c>
      <c r="ET487" s="772">
        <v>216.17939340225382</v>
      </c>
      <c r="EU487" s="737">
        <f>+IF(ET457=0,0,ET487/ET457*100)</f>
        <v>2.5200990572346615</v>
      </c>
      <c r="EV487" s="772">
        <v>216.17939340225382</v>
      </c>
      <c r="EW487" s="737">
        <f>+IF(EV457=0,0,EV487/EV457*100)</f>
        <v>2.5200990572346615</v>
      </c>
      <c r="EX487" s="772">
        <v>220.663114635727</v>
      </c>
      <c r="EY487" s="737">
        <f>+IF(EX457=0,0,EX487/EX457*100)</f>
        <v>2.5723677840339523</v>
      </c>
      <c r="EZ487" s="772">
        <f t="shared" si="496"/>
        <v>653.02190144023461</v>
      </c>
      <c r="FA487" s="737">
        <f>+IF(EZ457=0,0,EZ487/EZ457*100)</f>
        <v>2.5375219661677582</v>
      </c>
      <c r="FB487" s="772">
        <f t="shared" si="464"/>
        <v>1218.5938647110161</v>
      </c>
      <c r="FC487" s="737">
        <f>+IF(FB457=0,0,FB487/FB457*100)</f>
        <v>2.5434847775724414</v>
      </c>
      <c r="FD487" s="772">
        <v>1930.7878130883655</v>
      </c>
      <c r="FE487" s="737">
        <f>+IF(FD457=0,0,FD487/FD457*100)</f>
        <v>2.5874628764944028</v>
      </c>
      <c r="FF487" s="772">
        <v>2361.0170668638002</v>
      </c>
      <c r="FG487" s="737">
        <f>+IF(FF457=0,0,FF487/FF457*100)</f>
        <v>2.305381664273368</v>
      </c>
      <c r="FH487" s="772">
        <v>2670.6673069889816</v>
      </c>
      <c r="FI487" s="737">
        <f>+IF(FH457=0,0,FH487/FH457*100)</f>
        <v>2.174678611006589</v>
      </c>
      <c r="FJ487" s="772">
        <v>3004.5976416291101</v>
      </c>
      <c r="FK487" s="737">
        <f>+IF(FJ457=0,0,FJ487/FJ457*100)</f>
        <v>2.0427635620554221</v>
      </c>
    </row>
    <row r="488" spans="2:167" s="648" customFormat="1" ht="13.5" customHeight="1">
      <c r="B488" s="769"/>
      <c r="C488" s="771" t="s">
        <v>4814</v>
      </c>
      <c r="D488" s="769"/>
      <c r="E488" s="772">
        <f t="shared" si="451"/>
        <v>7.4043586590603248</v>
      </c>
      <c r="F488" s="737">
        <f>+IF(E457=0,0,E488/E457*100)</f>
        <v>3.7237282243375906E-2</v>
      </c>
      <c r="G488" s="772">
        <v>0.69428346655995654</v>
      </c>
      <c r="H488" s="737">
        <f>+IF(G457=0,0,G488/G457*100)</f>
        <v>2.8152998616956852E-2</v>
      </c>
      <c r="I488" s="772">
        <v>1.3320905184068683</v>
      </c>
      <c r="J488" s="737">
        <f>+IF(I457=0,0,I488/I457*100)</f>
        <v>6.0819825118270547E-2</v>
      </c>
      <c r="K488" s="772">
        <v>0.4070586108031401</v>
      </c>
      <c r="L488" s="737">
        <f>+IF(K457=0,0,K488/K457*100)</f>
        <v>2.4460833347041151E-2</v>
      </c>
      <c r="M488" s="772">
        <f t="shared" si="481"/>
        <v>2.4334325957699652</v>
      </c>
      <c r="N488" s="737">
        <f>+IF(M457=0,0,M488/M457*100)</f>
        <v>3.8500898470603548E-2</v>
      </c>
      <c r="O488" s="772">
        <v>0.66957593442471108</v>
      </c>
      <c r="P488" s="737">
        <f>+IF(O457=0,0,O488/O457*100)</f>
        <v>0.35273907942628374</v>
      </c>
      <c r="Q488" s="772">
        <v>0</v>
      </c>
      <c r="R488" s="737">
        <f>+IF(Q457=0,0,Q488/Q457*100)</f>
        <v>0</v>
      </c>
      <c r="S488" s="772">
        <v>0.17962597383111528</v>
      </c>
      <c r="T488" s="737">
        <f>+IF(S457=0,0,S488/S457*100)</f>
        <v>4.8034918858428373E-2</v>
      </c>
      <c r="U488" s="772">
        <f t="shared" si="482"/>
        <v>0.84920190825582642</v>
      </c>
      <c r="V488" s="737">
        <f>+IF(U457=0,0,U488/U457*100)</f>
        <v>0.15012587673895325</v>
      </c>
      <c r="W488" s="772">
        <f t="shared" si="453"/>
        <v>3.2826345040257916</v>
      </c>
      <c r="X488" s="737">
        <f>+IF(W457=0,0,W488/W457*100)</f>
        <v>4.7670330220914658E-2</v>
      </c>
      <c r="Y488" s="772">
        <v>0.31661750976713882</v>
      </c>
      <c r="Z488" s="737">
        <f>+IF(Y457=0,0,Y488/Y457*100)</f>
        <v>4.3937787950271048E-2</v>
      </c>
      <c r="AA488" s="772">
        <v>0.37897305435238637</v>
      </c>
      <c r="AB488" s="737">
        <f>+IF(AA457=0,0,AA488/AA457*100)</f>
        <v>2.7727696616563186E-2</v>
      </c>
      <c r="AC488" s="772">
        <v>1.3459420928628019</v>
      </c>
      <c r="AD488" s="737">
        <f>+IF(AC457=0,0,AC488/AC457*100)</f>
        <v>0.11027325291415543</v>
      </c>
      <c r="AE488" s="772">
        <f t="shared" si="483"/>
        <v>2.0415326569823273</v>
      </c>
      <c r="AF488" s="737">
        <f>+IF(AE457=0,0,AE488/AE457*100)</f>
        <v>6.1716450083865171E-2</v>
      </c>
      <c r="AG488" s="772">
        <v>0.57056574435220608</v>
      </c>
      <c r="AH488" s="737">
        <f>+IF(AG457=0,0,AG488/AG457*100)</f>
        <v>2.1083710349737633E-2</v>
      </c>
      <c r="AI488" s="772">
        <v>0</v>
      </c>
      <c r="AJ488" s="737">
        <f>+IF(AI457=0,0,AI488/AI457*100)</f>
        <v>0</v>
      </c>
      <c r="AK488" s="772">
        <v>1.5096257537000002</v>
      </c>
      <c r="AL488" s="737">
        <f>+IF(AK457=0,0,AK488/AK457*100)</f>
        <v>4.5183061723375585E-2</v>
      </c>
      <c r="AM488" s="772">
        <f t="shared" si="484"/>
        <v>2.0801914980522063</v>
      </c>
      <c r="AN488" s="737">
        <f>+IF(AM457=0,0,AM488/AM457*100)</f>
        <v>2.1466912390034537E-2</v>
      </c>
      <c r="AO488" s="772">
        <f t="shared" si="456"/>
        <v>4.1217241550345332</v>
      </c>
      <c r="AP488" s="737">
        <f>+IF(AO457=0,0,AO488/AO457*100)</f>
        <v>3.1710094819671436E-2</v>
      </c>
      <c r="AQ488" s="651"/>
      <c r="AR488" s="772">
        <v>15.753094237700001</v>
      </c>
      <c r="AS488" s="737">
        <f>+IF(AR457=0,0,AR488/AR457*100)</f>
        <v>3.2702779541776583E-2</v>
      </c>
      <c r="AT488" s="772">
        <v>0.52783781549999997</v>
      </c>
      <c r="AU488" s="737">
        <f>+IF(AT457=0,0,AT488/AT457*100)</f>
        <v>1.4378292096748352E-2</v>
      </c>
      <c r="AV488" s="772">
        <v>0.69930523159999991</v>
      </c>
      <c r="AW488" s="737">
        <f>+IF(AV457=0,0,AV488/AV457*100)</f>
        <v>2.0689053051125523E-2</v>
      </c>
      <c r="AX488" s="772">
        <v>0.45050788639999995</v>
      </c>
      <c r="AY488" s="737">
        <f>+IF(AX457=0,0,AX488/AX457*100)</f>
        <v>1.1899969925927078E-2</v>
      </c>
      <c r="AZ488" s="772">
        <f t="shared" si="485"/>
        <v>1.6776509334999998</v>
      </c>
      <c r="BA488" s="737">
        <f>+IF(AZ457=0,0,AZ488/AZ457*100)</f>
        <v>1.5480857131808589E-2</v>
      </c>
      <c r="BB488" s="772">
        <v>1.8333421260000002</v>
      </c>
      <c r="BC488" s="737">
        <f>+IF(BB457=0,0,BB488/BB457*100)</f>
        <v>3.9913504096180663E-2</v>
      </c>
      <c r="BD488" s="772">
        <v>1.9475653295999997</v>
      </c>
      <c r="BE488" s="737">
        <f>+IF(BD457=0,0,BD488/BD457*100)</f>
        <v>5.9119420356216278E-2</v>
      </c>
      <c r="BF488" s="772">
        <v>1.3196803959999999</v>
      </c>
      <c r="BG488" s="737">
        <f>+IF(BF457=0,0,BF488/BF457*100)</f>
        <v>4.9569174789610974E-2</v>
      </c>
      <c r="BH488" s="772">
        <f t="shared" si="486"/>
        <v>5.1005878516000003</v>
      </c>
      <c r="BI488" s="737">
        <f>+IF(BH457=0,0,BH488/BH457*100)</f>
        <v>4.8347360416729677E-2</v>
      </c>
      <c r="BJ488" s="772">
        <f t="shared" si="457"/>
        <v>6.7782387851000001</v>
      </c>
      <c r="BK488" s="737">
        <f>+IF(BJ457=0,0,BJ488/BJ457*100)</f>
        <v>3.1693537225685964E-2</v>
      </c>
      <c r="BL488" s="772">
        <v>0.75708596399999994</v>
      </c>
      <c r="BM488" s="737">
        <f>+IF(BL457=0,0,BL488/BL457*100)</f>
        <v>2.3750135056912237E-2</v>
      </c>
      <c r="BN488" s="772">
        <v>2.7569562365999993</v>
      </c>
      <c r="BO488" s="737">
        <f>+IF(BN457=0,0,BN488/BN457*100)</f>
        <v>5.8566971300500488E-2</v>
      </c>
      <c r="BP488" s="772">
        <v>1.1404418448</v>
      </c>
      <c r="BQ488" s="737">
        <f>+IF(BP457=0,0,BP488/BP457*100)</f>
        <v>3.3904973980891401E-2</v>
      </c>
      <c r="BR488" s="772">
        <f t="shared" si="487"/>
        <v>4.6544840453999994</v>
      </c>
      <c r="BS488" s="737">
        <f>+IF(BR457=0,0,BR488/BR457*100)</f>
        <v>4.1341181924629065E-2</v>
      </c>
      <c r="BT488" s="772">
        <v>1.720943959</v>
      </c>
      <c r="BU488" s="737">
        <f>+IF(BT457=0,0,BT488/BT457*100)</f>
        <v>4.158423689815656E-2</v>
      </c>
      <c r="BV488" s="772">
        <v>1.5998519832000002</v>
      </c>
      <c r="BW488" s="737">
        <f>+IF(BV457=0,0,BV488/BV457*100)</f>
        <v>2.4702816916938933E-2</v>
      </c>
      <c r="BX488" s="772">
        <v>0.99957546500000005</v>
      </c>
      <c r="BY488" s="737">
        <f>+IF(BX457=0,0,BX488/BX457*100)</f>
        <v>2.0357411784436431E-2</v>
      </c>
      <c r="BZ488" s="772">
        <f t="shared" si="488"/>
        <v>4.3203714072000006</v>
      </c>
      <c r="CA488" s="737">
        <f>+IF(BZ457=0,0,BZ488/BZ457*100)</f>
        <v>2.7828518713417374E-2</v>
      </c>
      <c r="CB488" s="772">
        <f t="shared" si="458"/>
        <v>8.9748554525999999</v>
      </c>
      <c r="CC488" s="737">
        <f>+IF(CB457=0,0,CB488/CB457*100)</f>
        <v>3.3508661097143955E-2</v>
      </c>
      <c r="CE488" s="772">
        <f t="shared" si="459"/>
        <v>20.307496450199999</v>
      </c>
      <c r="CF488" s="737">
        <f>+IF(CE457=0,0,CE488/CE457*100)</f>
        <v>2.8120334743625811E-2</v>
      </c>
      <c r="CG488" s="772">
        <v>0.20806818260000001</v>
      </c>
      <c r="CH488" s="737">
        <f>+IF(CG457=0,0,CG488/CG457*100)</f>
        <v>4.4502381020396949E-3</v>
      </c>
      <c r="CI488" s="772">
        <v>0.41795702519999994</v>
      </c>
      <c r="CJ488" s="737">
        <f>+IF(CI457=0,0,CI488/CI457*100)</f>
        <v>7.8689709619336433E-3</v>
      </c>
      <c r="CK488" s="772">
        <v>0.88163250119999992</v>
      </c>
      <c r="CL488" s="737">
        <f>+IF(CK457=0,0,CK488/CK457*100)</f>
        <v>1.5609555914857631E-2</v>
      </c>
      <c r="CM488" s="772">
        <f t="shared" si="489"/>
        <v>1.5076577089999998</v>
      </c>
      <c r="CN488" s="737">
        <f>+IF(CM457=0,0,CM488/CM457*100)</f>
        <v>9.6428828326901757E-3</v>
      </c>
      <c r="CO488" s="772">
        <v>1.5152113235999998</v>
      </c>
      <c r="CP488" s="737">
        <f>+IF(CO457=0,0,CO488/CO457*100)</f>
        <v>3.1821053348658222E-2</v>
      </c>
      <c r="CQ488" s="772">
        <v>0.45192489440000005</v>
      </c>
      <c r="CR488" s="737">
        <f>+IF(CQ457=0,0,CQ488/CQ457*100)</f>
        <v>6.1909567271382351E-3</v>
      </c>
      <c r="CS488" s="772">
        <v>4.4140489804999996</v>
      </c>
      <c r="CT488" s="737">
        <f>+IF(CS457=0,0,CS488/CS457*100)</f>
        <v>7.9677154734783151E-2</v>
      </c>
      <c r="CU488" s="772">
        <f t="shared" si="490"/>
        <v>6.381185198499999</v>
      </c>
      <c r="CV488" s="737">
        <f>+IF(CU457=0,0,CU488/CU457*100)</f>
        <v>3.6253974863085882E-2</v>
      </c>
      <c r="CW488" s="772">
        <f t="shared" si="460"/>
        <v>7.8888429074999991</v>
      </c>
      <c r="CX488" s="737">
        <f>+IF(CW457=0,0,CW488/CW457*100)</f>
        <v>2.3735646915222564E-2</v>
      </c>
      <c r="CY488" s="772">
        <v>0.92188696200000009</v>
      </c>
      <c r="CZ488" s="737">
        <f>+IF(CY457=0,0,CY488/CY457*100)</f>
        <v>1.969566302717975E-2</v>
      </c>
      <c r="DA488" s="772">
        <v>1.1258159159999999</v>
      </c>
      <c r="DB488" s="737">
        <f>+IF(DA457=0,0,DA488/DA457*100)</f>
        <v>1.6789570259967843E-2</v>
      </c>
      <c r="DC488" s="772">
        <v>1.9709506646999999</v>
      </c>
      <c r="DD488" s="737">
        <f>+IF(DC457=0,0,DC488/DC457*100)</f>
        <v>2.8856530737696069E-2</v>
      </c>
      <c r="DE488" s="772">
        <f t="shared" si="491"/>
        <v>4.0186535427000001</v>
      </c>
      <c r="DF488" s="737">
        <f>+IF(DE457=0,0,DE488/DE457*100)</f>
        <v>2.2060780827508633E-2</v>
      </c>
      <c r="DG488" s="772">
        <v>2.8000000000000003</v>
      </c>
      <c r="DH488" s="737">
        <f>+IF(DG457=0,0,DG488/DG457*100)</f>
        <v>3.5826849018972019E-2</v>
      </c>
      <c r="DI488" s="772">
        <v>2.8000000000000003</v>
      </c>
      <c r="DJ488" s="737">
        <f>+IF(DI457=0,0,DI488/DI457*100)</f>
        <v>3.7180807973203701E-2</v>
      </c>
      <c r="DK488" s="772">
        <v>2.8000000000000003</v>
      </c>
      <c r="DL488" s="737">
        <f>+IF(DK457=0,0,DK488/DK457*100)</f>
        <v>5.1682165066793163E-2</v>
      </c>
      <c r="DM488" s="772">
        <f t="shared" si="492"/>
        <v>8.4</v>
      </c>
      <c r="DN488" s="737">
        <f>+IF(DM457=0,0,DM488/DM457*100)</f>
        <v>4.0454897249718992E-2</v>
      </c>
      <c r="DO488" s="772">
        <f t="shared" si="461"/>
        <v>12.4186535427</v>
      </c>
      <c r="DP488" s="737">
        <f>+IF(DO457=0,0,DO488/DO457*100)</f>
        <v>3.1858921590062948E-2</v>
      </c>
      <c r="DR488" s="772">
        <f t="shared" si="462"/>
        <v>30.948802807722039</v>
      </c>
      <c r="DS488" s="737">
        <f>+IF(DR457=0,0,DR488/DR457*100)</f>
        <v>3.3568690676173213E-2</v>
      </c>
      <c r="DT488" s="772">
        <v>4.55</v>
      </c>
      <c r="DU488" s="737">
        <f>+IF(DT457=0,0,DT488/DT457*100)</f>
        <v>6.1245189286431141E-2</v>
      </c>
      <c r="DV488" s="772">
        <v>4.55</v>
      </c>
      <c r="DW488" s="737">
        <f>+IF(DV457=0,0,DV488/DV457*100)</f>
        <v>6.1401788149831674E-2</v>
      </c>
      <c r="DX488" s="772">
        <v>2.6512575595603494</v>
      </c>
      <c r="DY488" s="737">
        <f>+IF(DX457=0,0,DX488/DX457*100)</f>
        <v>3.5778451648959188E-2</v>
      </c>
      <c r="DZ488" s="772">
        <f t="shared" si="493"/>
        <v>11.751257559560349</v>
      </c>
      <c r="EA488" s="737">
        <f>+IF(DZ457=0,0,DZ488/DZ457*100)</f>
        <v>5.2815660896451358E-2</v>
      </c>
      <c r="EB488" s="772">
        <v>2.5104269634816339</v>
      </c>
      <c r="EC488" s="737">
        <f>+IF(EB457=0,0,EB488/EB457*100)</f>
        <v>3.4270274107198385E-2</v>
      </c>
      <c r="ED488" s="772">
        <v>2.3257047338141668</v>
      </c>
      <c r="EE488" s="737">
        <f>+IF(ED457=0,0,ED488/ED457*100)</f>
        <v>3.1643062604076733E-2</v>
      </c>
      <c r="EF488" s="772">
        <v>2.2237821999520828</v>
      </c>
      <c r="EG488" s="737">
        <f>+IF(EF457=0,0,EF488/EF457*100)</f>
        <v>3.0213282878886468E-2</v>
      </c>
      <c r="EH488" s="772">
        <f t="shared" si="494"/>
        <v>7.059913897247883</v>
      </c>
      <c r="EI488" s="737">
        <f>+IF(EH457=0,0,EH488/EH457*100)</f>
        <v>3.2038867114443356E-2</v>
      </c>
      <c r="EJ488" s="772">
        <f t="shared" si="463"/>
        <v>18.811171456808232</v>
      </c>
      <c r="EK488" s="737">
        <f>+IF(EJ457=0,0,EJ488/EJ457*100)</f>
        <v>4.247748846988899E-2</v>
      </c>
      <c r="EL488" s="772">
        <v>2.1042476842312441</v>
      </c>
      <c r="EM488" s="737">
        <f>+IF(EL457=0,0,EL488/EL457*100)</f>
        <v>2.8589234382886176E-2</v>
      </c>
      <c r="EN488" s="772">
        <v>1.9030907356981857</v>
      </c>
      <c r="EO488" s="737">
        <f>+IF(EN457=0,0,EN488/EN457*100)</f>
        <v>2.5783958552213691E-2</v>
      </c>
      <c r="EP488" s="772">
        <v>1.9111287366027623</v>
      </c>
      <c r="EQ488" s="737">
        <f>+IF(EP457=0,0,EP488/EP457*100)</f>
        <v>2.5705923595177083E-2</v>
      </c>
      <c r="ER488" s="772">
        <f t="shared" si="495"/>
        <v>5.9184671565321922</v>
      </c>
      <c r="ES488" s="737">
        <f>+IF(ER457=0,0,ER488/ER457*100)</f>
        <v>2.6688885577883431E-2</v>
      </c>
      <c r="ET488" s="772">
        <v>2.0730547314605383</v>
      </c>
      <c r="EU488" s="737">
        <f>+IF(ET457=0,0,ET488/ET457*100)</f>
        <v>2.416651833520729E-2</v>
      </c>
      <c r="EV488" s="772">
        <v>2.0730547314605383</v>
      </c>
      <c r="EW488" s="737">
        <f>+IF(EV457=0,0,EV488/EV457*100)</f>
        <v>2.416651833520729E-2</v>
      </c>
      <c r="EX488" s="772">
        <v>2.0730547314605383</v>
      </c>
      <c r="EY488" s="737">
        <f>+IF(EX457=0,0,EX488/EX457*100)</f>
        <v>2.416651833520729E-2</v>
      </c>
      <c r="EZ488" s="772">
        <f t="shared" si="496"/>
        <v>6.2191641943816149</v>
      </c>
      <c r="FA488" s="737">
        <f>+IF(EZ457=0,0,EZ488/EZ457*100)</f>
        <v>2.416651833520729E-2</v>
      </c>
      <c r="FB488" s="772">
        <f t="shared" si="464"/>
        <v>12.137631350913807</v>
      </c>
      <c r="FC488" s="737">
        <f>+IF(FB457=0,0,FB488/FB457*100)</f>
        <v>2.5334019373350794E-2</v>
      </c>
      <c r="FD488" s="772">
        <v>15.168775698486186</v>
      </c>
      <c r="FE488" s="737">
        <f>+IF(FD457=0,0,FD488/FD457*100)</f>
        <v>2.0327787308188894E-2</v>
      </c>
      <c r="FF488" s="772">
        <v>17.31886697385298</v>
      </c>
      <c r="FG488" s="737">
        <f>+IF(FF457=0,0,FF488/FF457*100)</f>
        <v>1.6910762284554674E-2</v>
      </c>
      <c r="FH488" s="772">
        <v>19.354205290490384</v>
      </c>
      <c r="FI488" s="737">
        <f>+IF(FH457=0,0,FH488/FH457*100)</f>
        <v>1.5759797623655734E-2</v>
      </c>
      <c r="FJ488" s="772">
        <v>21.038115588369305</v>
      </c>
      <c r="FK488" s="737">
        <f>+IF(FJ457=0,0,FJ488/FJ457*100)</f>
        <v>1.4303378043966383E-2</v>
      </c>
    </row>
    <row r="489" spans="2:167" s="648" customFormat="1" ht="13.5" customHeight="1">
      <c r="B489" s="769"/>
      <c r="C489" s="771" t="s">
        <v>4815</v>
      </c>
      <c r="D489" s="769"/>
      <c r="E489" s="772">
        <f t="shared" si="451"/>
        <v>0</v>
      </c>
      <c r="F489" s="737">
        <f>+IF(E457=0,0,E489/E457*100)</f>
        <v>0</v>
      </c>
      <c r="G489" s="772">
        <v>0</v>
      </c>
      <c r="H489" s="737">
        <f>+IF(G457=0,0,G489/G457*100)</f>
        <v>0</v>
      </c>
      <c r="I489" s="772">
        <v>0</v>
      </c>
      <c r="J489" s="737">
        <f>+IF(I457=0,0,I489/I457*100)</f>
        <v>0</v>
      </c>
      <c r="K489" s="772">
        <v>0</v>
      </c>
      <c r="L489" s="737">
        <f>+IF(K457=0,0,K489/K457*100)</f>
        <v>0</v>
      </c>
      <c r="M489" s="772">
        <f t="shared" si="481"/>
        <v>0</v>
      </c>
      <c r="N489" s="737">
        <f>+IF(M457=0,0,M489/M457*100)</f>
        <v>0</v>
      </c>
      <c r="O489" s="772">
        <v>0</v>
      </c>
      <c r="P489" s="737">
        <f>+IF(O457=0,0,O489/O457*100)</f>
        <v>0</v>
      </c>
      <c r="Q489" s="772">
        <v>0</v>
      </c>
      <c r="R489" s="737">
        <f>+IF(Q457=0,0,Q489/Q457*100)</f>
        <v>0</v>
      </c>
      <c r="S489" s="772">
        <v>0</v>
      </c>
      <c r="T489" s="737">
        <f>+IF(S457=0,0,S489/S457*100)</f>
        <v>0</v>
      </c>
      <c r="U489" s="772">
        <f t="shared" si="482"/>
        <v>0</v>
      </c>
      <c r="V489" s="737">
        <f>+IF(U457=0,0,U489/U457*100)</f>
        <v>0</v>
      </c>
      <c r="W489" s="772">
        <f t="shared" si="453"/>
        <v>0</v>
      </c>
      <c r="X489" s="737">
        <f>+IF(W457=0,0,W489/W457*100)</f>
        <v>0</v>
      </c>
      <c r="Y489" s="772">
        <v>0</v>
      </c>
      <c r="Z489" s="737">
        <f>+IF(Y457=0,0,Y489/Y457*100)</f>
        <v>0</v>
      </c>
      <c r="AA489" s="772">
        <v>0</v>
      </c>
      <c r="AB489" s="737">
        <f>+IF(AA457=0,0,AA489/AA457*100)</f>
        <v>0</v>
      </c>
      <c r="AC489" s="772">
        <v>0</v>
      </c>
      <c r="AD489" s="737">
        <f>+IF(AC457=0,0,AC489/AC457*100)</f>
        <v>0</v>
      </c>
      <c r="AE489" s="772">
        <f t="shared" si="483"/>
        <v>0</v>
      </c>
      <c r="AF489" s="737">
        <f>+IF(AE457=0,0,AE489/AE457*100)</f>
        <v>0</v>
      </c>
      <c r="AG489" s="772">
        <v>0</v>
      </c>
      <c r="AH489" s="737">
        <f>+IF(AG457=0,0,AG489/AG457*100)</f>
        <v>0</v>
      </c>
      <c r="AI489" s="772">
        <v>0</v>
      </c>
      <c r="AJ489" s="737">
        <f>+IF(AI457=0,0,AI489/AI457*100)</f>
        <v>0</v>
      </c>
      <c r="AK489" s="772">
        <v>0</v>
      </c>
      <c r="AL489" s="737">
        <f>+IF(AK457=0,0,AK489/AK457*100)</f>
        <v>0</v>
      </c>
      <c r="AM489" s="772">
        <f t="shared" si="484"/>
        <v>0</v>
      </c>
      <c r="AN489" s="737">
        <f>+IF(AM457=0,0,AM489/AM457*100)</f>
        <v>0</v>
      </c>
      <c r="AO489" s="772">
        <f t="shared" si="456"/>
        <v>0</v>
      </c>
      <c r="AP489" s="737">
        <f>+IF(AO457=0,0,AO489/AO457*100)</f>
        <v>0</v>
      </c>
      <c r="AQ489" s="651"/>
      <c r="AR489" s="772">
        <v>0</v>
      </c>
      <c r="AS489" s="737">
        <f>+IF(AR457=0,0,AR489/AR457*100)</f>
        <v>0</v>
      </c>
      <c r="AT489" s="772">
        <v>0</v>
      </c>
      <c r="AU489" s="737">
        <f>+IF(AT457=0,0,AT489/AT457*100)</f>
        <v>0</v>
      </c>
      <c r="AV489" s="772">
        <v>0</v>
      </c>
      <c r="AW489" s="737">
        <f>+IF(AV457=0,0,AV489/AV457*100)</f>
        <v>0</v>
      </c>
      <c r="AX489" s="772">
        <v>0</v>
      </c>
      <c r="AY489" s="737">
        <f>+IF(AX457=0,0,AX489/AX457*100)</f>
        <v>0</v>
      </c>
      <c r="AZ489" s="772">
        <f t="shared" si="485"/>
        <v>0</v>
      </c>
      <c r="BA489" s="737">
        <f>+IF(AZ457=0,0,AZ489/AZ457*100)</f>
        <v>0</v>
      </c>
      <c r="BB489" s="772">
        <v>0</v>
      </c>
      <c r="BC489" s="737">
        <f>+IF(BB457=0,0,BB489/BB457*100)</f>
        <v>0</v>
      </c>
      <c r="BD489" s="772">
        <v>0</v>
      </c>
      <c r="BE489" s="737">
        <f>+IF(BD457=0,0,BD489/BD457*100)</f>
        <v>0</v>
      </c>
      <c r="BF489" s="772">
        <v>0</v>
      </c>
      <c r="BG489" s="737">
        <f>+IF(BF457=0,0,BF489/BF457*100)</f>
        <v>0</v>
      </c>
      <c r="BH489" s="772">
        <f t="shared" si="486"/>
        <v>0</v>
      </c>
      <c r="BI489" s="737">
        <f>+IF(BH457=0,0,BH489/BH457*100)</f>
        <v>0</v>
      </c>
      <c r="BJ489" s="772">
        <f t="shared" si="457"/>
        <v>0</v>
      </c>
      <c r="BK489" s="737">
        <f>+IF(BJ457=0,0,BJ489/BJ457*100)</f>
        <v>0</v>
      </c>
      <c r="BL489" s="772">
        <v>0</v>
      </c>
      <c r="BM489" s="737">
        <f>+IF(BL457=0,0,BL489/BL457*100)</f>
        <v>0</v>
      </c>
      <c r="BN489" s="772">
        <v>0</v>
      </c>
      <c r="BO489" s="737">
        <f>+IF(BN457=0,0,BN489/BN457*100)</f>
        <v>0</v>
      </c>
      <c r="BP489" s="772">
        <v>0</v>
      </c>
      <c r="BQ489" s="737">
        <f>+IF(BP457=0,0,BP489/BP457*100)</f>
        <v>0</v>
      </c>
      <c r="BR489" s="772">
        <f t="shared" si="487"/>
        <v>0</v>
      </c>
      <c r="BS489" s="737">
        <f>+IF(BR457=0,0,BR489/BR457*100)</f>
        <v>0</v>
      </c>
      <c r="BT489" s="772">
        <v>0</v>
      </c>
      <c r="BU489" s="737">
        <f>+IF(BT457=0,0,BT489/BT457*100)</f>
        <v>0</v>
      </c>
      <c r="BV489" s="772">
        <v>0</v>
      </c>
      <c r="BW489" s="737">
        <f>+IF(BV457=0,0,BV489/BV457*100)</f>
        <v>0</v>
      </c>
      <c r="BX489" s="772">
        <v>0</v>
      </c>
      <c r="BY489" s="737">
        <f>+IF(BX457=0,0,BX489/BX457*100)</f>
        <v>0</v>
      </c>
      <c r="BZ489" s="772">
        <f t="shared" si="488"/>
        <v>0</v>
      </c>
      <c r="CA489" s="737">
        <f>+IF(BZ457=0,0,BZ489/BZ457*100)</f>
        <v>0</v>
      </c>
      <c r="CB489" s="772">
        <f t="shared" si="458"/>
        <v>0</v>
      </c>
      <c r="CC489" s="737">
        <f>+IF(CB457=0,0,CB489/CB457*100)</f>
        <v>0</v>
      </c>
      <c r="CE489" s="772">
        <f t="shared" si="459"/>
        <v>0</v>
      </c>
      <c r="CF489" s="737">
        <f>+IF(CE457=0,0,CE489/CE457*100)</f>
        <v>0</v>
      </c>
      <c r="CG489" s="772">
        <v>0</v>
      </c>
      <c r="CH489" s="737">
        <f>+IF(CG457=0,0,CG489/CG457*100)</f>
        <v>0</v>
      </c>
      <c r="CI489" s="772">
        <v>0</v>
      </c>
      <c r="CJ489" s="737">
        <f>+IF(CI457=0,0,CI489/CI457*100)</f>
        <v>0</v>
      </c>
      <c r="CK489" s="772">
        <v>0</v>
      </c>
      <c r="CL489" s="737">
        <f>+IF(CK457=0,0,CK489/CK457*100)</f>
        <v>0</v>
      </c>
      <c r="CM489" s="772">
        <f t="shared" si="489"/>
        <v>0</v>
      </c>
      <c r="CN489" s="737">
        <f>+IF(CM457=0,0,CM489/CM457*100)</f>
        <v>0</v>
      </c>
      <c r="CO489" s="772">
        <v>0</v>
      </c>
      <c r="CP489" s="737">
        <f>+IF(CO457=0,0,CO489/CO457*100)</f>
        <v>0</v>
      </c>
      <c r="CQ489" s="772">
        <v>0</v>
      </c>
      <c r="CR489" s="737">
        <f>+IF(CQ457=0,0,CQ489/CQ457*100)</f>
        <v>0</v>
      </c>
      <c r="CS489" s="772">
        <v>0</v>
      </c>
      <c r="CT489" s="737">
        <f>+IF(CS457=0,0,CS489/CS457*100)</f>
        <v>0</v>
      </c>
      <c r="CU489" s="772">
        <f t="shared" si="490"/>
        <v>0</v>
      </c>
      <c r="CV489" s="737">
        <f>+IF(CU457=0,0,CU489/CU457*100)</f>
        <v>0</v>
      </c>
      <c r="CW489" s="772">
        <f t="shared" si="460"/>
        <v>0</v>
      </c>
      <c r="CX489" s="737">
        <f>+IF(CW457=0,0,CW489/CW457*100)</f>
        <v>0</v>
      </c>
      <c r="CY489" s="772">
        <v>0</v>
      </c>
      <c r="CZ489" s="737">
        <f>+IF(CY457=0,0,CY489/CY457*100)</f>
        <v>0</v>
      </c>
      <c r="DA489" s="772">
        <v>0</v>
      </c>
      <c r="DB489" s="737">
        <f>+IF(DA457=0,0,DA489/DA457*100)</f>
        <v>0</v>
      </c>
      <c r="DC489" s="772">
        <v>0</v>
      </c>
      <c r="DD489" s="737">
        <f>+IF(DC457=0,0,DC489/DC457*100)</f>
        <v>0</v>
      </c>
      <c r="DE489" s="772">
        <f t="shared" si="491"/>
        <v>0</v>
      </c>
      <c r="DF489" s="737">
        <f>+IF(DE457=0,0,DE489/DE457*100)</f>
        <v>0</v>
      </c>
      <c r="DG489" s="772">
        <v>0</v>
      </c>
      <c r="DH489" s="737">
        <f>+IF(DG457=0,0,DG489/DG457*100)</f>
        <v>0</v>
      </c>
      <c r="DI489" s="772">
        <v>0</v>
      </c>
      <c r="DJ489" s="737">
        <f>+IF(DI457=0,0,DI489/DI457*100)</f>
        <v>0</v>
      </c>
      <c r="DK489" s="772">
        <v>0</v>
      </c>
      <c r="DL489" s="737">
        <f>+IF(DK457=0,0,DK489/DK457*100)</f>
        <v>0</v>
      </c>
      <c r="DM489" s="772">
        <f t="shared" si="492"/>
        <v>0</v>
      </c>
      <c r="DN489" s="737">
        <f>+IF(DM457=0,0,DM489/DM457*100)</f>
        <v>0</v>
      </c>
      <c r="DO489" s="772">
        <f t="shared" si="461"/>
        <v>0</v>
      </c>
      <c r="DP489" s="737">
        <f>+IF(DO457=0,0,DO489/DO457*100)</f>
        <v>0</v>
      </c>
      <c r="DR489" s="772">
        <f t="shared" si="462"/>
        <v>0</v>
      </c>
      <c r="DS489" s="737">
        <f>+IF(DR457=0,0,DR489/DR457*100)</f>
        <v>0</v>
      </c>
      <c r="DT489" s="772">
        <v>0</v>
      </c>
      <c r="DU489" s="737">
        <f>+IF(DT457=0,0,DT489/DT457*100)</f>
        <v>0</v>
      </c>
      <c r="DV489" s="772">
        <v>0</v>
      </c>
      <c r="DW489" s="737">
        <f>+IF(DV457=0,0,DV489/DV457*100)</f>
        <v>0</v>
      </c>
      <c r="DX489" s="772">
        <v>0</v>
      </c>
      <c r="DY489" s="737">
        <f>+IF(DX457=0,0,DX489/DX457*100)</f>
        <v>0</v>
      </c>
      <c r="DZ489" s="772">
        <f t="shared" si="493"/>
        <v>0</v>
      </c>
      <c r="EA489" s="737">
        <f>+IF(DZ457=0,0,DZ489/DZ457*100)</f>
        <v>0</v>
      </c>
      <c r="EB489" s="772">
        <v>0</v>
      </c>
      <c r="EC489" s="737">
        <f>+IF(EB457=0,0,EB489/EB457*100)</f>
        <v>0</v>
      </c>
      <c r="ED489" s="772">
        <v>0</v>
      </c>
      <c r="EE489" s="737">
        <f>+IF(ED457=0,0,ED489/ED457*100)</f>
        <v>0</v>
      </c>
      <c r="EF489" s="772">
        <v>0</v>
      </c>
      <c r="EG489" s="737">
        <f>+IF(EF457=0,0,EF489/EF457*100)</f>
        <v>0</v>
      </c>
      <c r="EH489" s="772">
        <f t="shared" si="494"/>
        <v>0</v>
      </c>
      <c r="EI489" s="737">
        <f>+IF(EH457=0,0,EH489/EH457*100)</f>
        <v>0</v>
      </c>
      <c r="EJ489" s="772">
        <f t="shared" si="463"/>
        <v>0</v>
      </c>
      <c r="EK489" s="737">
        <f>+IF(EJ457=0,0,EJ489/EJ457*100)</f>
        <v>0</v>
      </c>
      <c r="EL489" s="772">
        <v>0</v>
      </c>
      <c r="EM489" s="737">
        <f>+IF(EL457=0,0,EL489/EL457*100)</f>
        <v>0</v>
      </c>
      <c r="EN489" s="772">
        <v>0</v>
      </c>
      <c r="EO489" s="737">
        <f>+IF(EN457=0,0,EN489/EN457*100)</f>
        <v>0</v>
      </c>
      <c r="EP489" s="772">
        <v>0</v>
      </c>
      <c r="EQ489" s="737">
        <f>+IF(EP457=0,0,EP489/EP457*100)</f>
        <v>0</v>
      </c>
      <c r="ER489" s="772">
        <f t="shared" si="495"/>
        <v>0</v>
      </c>
      <c r="ES489" s="737">
        <f>+IF(ER457=0,0,ER489/ER457*100)</f>
        <v>0</v>
      </c>
      <c r="ET489" s="772">
        <v>0</v>
      </c>
      <c r="EU489" s="737">
        <f>+IF(ET457=0,0,ET489/ET457*100)</f>
        <v>0</v>
      </c>
      <c r="EV489" s="772">
        <v>0</v>
      </c>
      <c r="EW489" s="737">
        <f>+IF(EV457=0,0,EV489/EV457*100)</f>
        <v>0</v>
      </c>
      <c r="EX489" s="772">
        <v>0</v>
      </c>
      <c r="EY489" s="737">
        <f>+IF(EX457=0,0,EX489/EX457*100)</f>
        <v>0</v>
      </c>
      <c r="EZ489" s="772">
        <f t="shared" si="496"/>
        <v>0</v>
      </c>
      <c r="FA489" s="737">
        <f>+IF(EZ457=0,0,EZ489/EZ457*100)</f>
        <v>0</v>
      </c>
      <c r="FB489" s="772">
        <f t="shared" si="464"/>
        <v>0</v>
      </c>
      <c r="FC489" s="737">
        <f>+IF(FB457=0,0,FB489/FB457*100)</f>
        <v>0</v>
      </c>
      <c r="FD489" s="772">
        <v>0</v>
      </c>
      <c r="FE489" s="737">
        <f>+IF(FD457=0,0,FD489/FD457*100)</f>
        <v>0</v>
      </c>
      <c r="FF489" s="772">
        <v>0.26968936009188982</v>
      </c>
      <c r="FG489" s="737">
        <f>+IF(FF457=0,0,FF489/FF457*100)</f>
        <v>2.633343547284602E-4</v>
      </c>
      <c r="FH489" s="772">
        <v>0.47167746504113894</v>
      </c>
      <c r="FI489" s="737">
        <f>+IF(FH457=0,0,FH489/FH457*100)</f>
        <v>3.8407887490682677E-4</v>
      </c>
      <c r="FJ489" s="772">
        <v>0.5500286166603241</v>
      </c>
      <c r="FK489" s="737">
        <f>+IF(FJ457=0,0,FJ489/FJ457*100)</f>
        <v>3.7395303804879822E-4</v>
      </c>
    </row>
    <row r="490" spans="2:167" s="648" customFormat="1" ht="13.5" customHeight="1">
      <c r="B490" s="769"/>
      <c r="C490" s="771" t="s">
        <v>4816</v>
      </c>
      <c r="D490" s="769"/>
      <c r="E490" s="772">
        <f t="shared" si="451"/>
        <v>4.2845685675207195</v>
      </c>
      <c r="F490" s="737">
        <f>+IF(E457=0,0,E490/E457*100)</f>
        <v>2.1547536577612721E-2</v>
      </c>
      <c r="G490" s="772">
        <v>0</v>
      </c>
      <c r="H490" s="737">
        <f>+IF(G457=0,0,G490/G457*100)</f>
        <v>0</v>
      </c>
      <c r="I490" s="772">
        <v>0.88427603145541034</v>
      </c>
      <c r="J490" s="737">
        <f>+IF(I457=0,0,I490/I457*100)</f>
        <v>4.0373768033209259E-2</v>
      </c>
      <c r="K490" s="772">
        <v>1.9015589943384168</v>
      </c>
      <c r="L490" s="737">
        <f>+IF(K457=0,0,K490/K457*100)</f>
        <v>0.11426786321583048</v>
      </c>
      <c r="M490" s="772">
        <f t="shared" si="481"/>
        <v>2.7858350257938271</v>
      </c>
      <c r="N490" s="737">
        <f>+IF(M457=0,0,M490/M457*100)</f>
        <v>4.4076483429368214E-2</v>
      </c>
      <c r="O490" s="772">
        <v>0</v>
      </c>
      <c r="P490" s="737">
        <f>+IF(O457=0,0,O490/O457*100)</f>
        <v>0</v>
      </c>
      <c r="Q490" s="772">
        <v>0</v>
      </c>
      <c r="R490" s="737">
        <f>+IF(Q457=0,0,Q490/Q457*100)</f>
        <v>0</v>
      </c>
      <c r="S490" s="772">
        <v>0.33618915843204489</v>
      </c>
      <c r="T490" s="737">
        <f>+IF(S457=0,0,S490/S457*100)</f>
        <v>8.990247124032158E-2</v>
      </c>
      <c r="U490" s="772">
        <f t="shared" si="482"/>
        <v>0.33618915843204489</v>
      </c>
      <c r="V490" s="737">
        <f>+IF(U457=0,0,U490/U457*100)</f>
        <v>5.9433088490584318E-2</v>
      </c>
      <c r="W490" s="772">
        <f t="shared" si="453"/>
        <v>3.122024184225872</v>
      </c>
      <c r="X490" s="737">
        <f>+IF(W457=0,0,W490/W457*100)</f>
        <v>4.533795146465678E-2</v>
      </c>
      <c r="Y490" s="772">
        <v>0</v>
      </c>
      <c r="Z490" s="737">
        <f>+IF(Y457=0,0,Y490/Y457*100)</f>
        <v>0</v>
      </c>
      <c r="AA490" s="772">
        <v>0</v>
      </c>
      <c r="AB490" s="737">
        <f>+IF(AA457=0,0,AA490/AA457*100)</f>
        <v>0</v>
      </c>
      <c r="AC490" s="772">
        <v>1.1625443832948477</v>
      </c>
      <c r="AD490" s="737">
        <f>+IF(AC457=0,0,AC490/AC457*100)</f>
        <v>9.524744896738388E-2</v>
      </c>
      <c r="AE490" s="772">
        <f t="shared" si="483"/>
        <v>1.1625443832948477</v>
      </c>
      <c r="AF490" s="737">
        <f>+IF(AE457=0,0,AE490/AE457*100)</f>
        <v>3.5144239381381288E-2</v>
      </c>
      <c r="AG490" s="772">
        <v>0</v>
      </c>
      <c r="AH490" s="737">
        <f>+IF(AG457=0,0,AG490/AG457*100)</f>
        <v>0</v>
      </c>
      <c r="AI490" s="772">
        <v>0</v>
      </c>
      <c r="AJ490" s="737">
        <f>+IF(AI457=0,0,AI490/AI457*100)</f>
        <v>0</v>
      </c>
      <c r="AK490" s="772">
        <v>0</v>
      </c>
      <c r="AL490" s="737">
        <f>+IF(AK457=0,0,AK490/AK457*100)</f>
        <v>0</v>
      </c>
      <c r="AM490" s="772">
        <f t="shared" si="484"/>
        <v>0</v>
      </c>
      <c r="AN490" s="737">
        <f>+IF(AM457=0,0,AM490/AM457*100)</f>
        <v>0</v>
      </c>
      <c r="AO490" s="772">
        <f t="shared" si="456"/>
        <v>1.1625443832948477</v>
      </c>
      <c r="AP490" s="737">
        <f>+IF(AO457=0,0,AO490/AO457*100)</f>
        <v>8.9439252215186647E-3</v>
      </c>
      <c r="AQ490" s="651"/>
      <c r="AR490" s="772">
        <v>0</v>
      </c>
      <c r="AS490" s="737">
        <f>+IF(AR457=0,0,AR490/AR457*100)</f>
        <v>0</v>
      </c>
      <c r="AT490" s="772">
        <v>0</v>
      </c>
      <c r="AU490" s="737">
        <f>+IF(AT457=0,0,AT490/AT457*100)</f>
        <v>0</v>
      </c>
      <c r="AV490" s="772">
        <v>0</v>
      </c>
      <c r="AW490" s="737">
        <f>+IF(AV457=0,0,AV490/AV457*100)</f>
        <v>0</v>
      </c>
      <c r="AX490" s="772">
        <v>0</v>
      </c>
      <c r="AY490" s="737">
        <f>+IF(AX457=0,0,AX490/AX457*100)</f>
        <v>0</v>
      </c>
      <c r="AZ490" s="772">
        <f t="shared" si="485"/>
        <v>0</v>
      </c>
      <c r="BA490" s="737">
        <f>+IF(AZ457=0,0,AZ490/AZ457*100)</f>
        <v>0</v>
      </c>
      <c r="BB490" s="772">
        <v>0</v>
      </c>
      <c r="BC490" s="737">
        <f>+IF(BB457=0,0,BB490/BB457*100)</f>
        <v>0</v>
      </c>
      <c r="BD490" s="772">
        <v>0</v>
      </c>
      <c r="BE490" s="737">
        <f>+IF(BD457=0,0,BD490/BD457*100)</f>
        <v>0</v>
      </c>
      <c r="BF490" s="772">
        <v>0</v>
      </c>
      <c r="BG490" s="737">
        <f>+IF(BF457=0,0,BF490/BF457*100)</f>
        <v>0</v>
      </c>
      <c r="BH490" s="772">
        <f t="shared" si="486"/>
        <v>0</v>
      </c>
      <c r="BI490" s="737">
        <f>+IF(BH457=0,0,BH490/BH457*100)</f>
        <v>0</v>
      </c>
      <c r="BJ490" s="772">
        <f t="shared" si="457"/>
        <v>0</v>
      </c>
      <c r="BK490" s="737">
        <f>+IF(BJ457=0,0,BJ490/BJ457*100)</f>
        <v>0</v>
      </c>
      <c r="BL490" s="772">
        <v>0</v>
      </c>
      <c r="BM490" s="737">
        <f>+IF(BL457=0,0,BL490/BL457*100)</f>
        <v>0</v>
      </c>
      <c r="BN490" s="772">
        <v>0</v>
      </c>
      <c r="BO490" s="737">
        <f>+IF(BN457=0,0,BN490/BN457*100)</f>
        <v>0</v>
      </c>
      <c r="BP490" s="772">
        <v>0</v>
      </c>
      <c r="BQ490" s="737">
        <f>+IF(BP457=0,0,BP490/BP457*100)</f>
        <v>0</v>
      </c>
      <c r="BR490" s="772">
        <f t="shared" si="487"/>
        <v>0</v>
      </c>
      <c r="BS490" s="737">
        <f>+IF(BR457=0,0,BR490/BR457*100)</f>
        <v>0</v>
      </c>
      <c r="BT490" s="772">
        <v>0</v>
      </c>
      <c r="BU490" s="737">
        <f>+IF(BT457=0,0,BT490/BT457*100)</f>
        <v>0</v>
      </c>
      <c r="BV490" s="772">
        <v>0</v>
      </c>
      <c r="BW490" s="737">
        <f>+IF(BV457=0,0,BV490/BV457*100)</f>
        <v>0</v>
      </c>
      <c r="BX490" s="772">
        <v>0</v>
      </c>
      <c r="BY490" s="737">
        <f>+IF(BX457=0,0,BX490/BX457*100)</f>
        <v>0</v>
      </c>
      <c r="BZ490" s="772">
        <f t="shared" si="488"/>
        <v>0</v>
      </c>
      <c r="CA490" s="737">
        <f>+IF(BZ457=0,0,BZ490/BZ457*100)</f>
        <v>0</v>
      </c>
      <c r="CB490" s="772">
        <f t="shared" si="458"/>
        <v>0</v>
      </c>
      <c r="CC490" s="737">
        <f>+IF(CB457=0,0,CB490/CB457*100)</f>
        <v>0</v>
      </c>
      <c r="CE490" s="772">
        <f t="shared" si="459"/>
        <v>0</v>
      </c>
      <c r="CF490" s="737">
        <f>+IF(CE457=0,0,CE490/CE457*100)</f>
        <v>0</v>
      </c>
      <c r="CG490" s="772">
        <v>0</v>
      </c>
      <c r="CH490" s="737">
        <f>+IF(CG457=0,0,CG490/CG457*100)</f>
        <v>0</v>
      </c>
      <c r="CI490" s="772">
        <v>0</v>
      </c>
      <c r="CJ490" s="737">
        <f>+IF(CI457=0,0,CI490/CI457*100)</f>
        <v>0</v>
      </c>
      <c r="CK490" s="772">
        <v>0</v>
      </c>
      <c r="CL490" s="737">
        <f>+IF(CK457=0,0,CK490/CK457*100)</f>
        <v>0</v>
      </c>
      <c r="CM490" s="772">
        <f t="shared" si="489"/>
        <v>0</v>
      </c>
      <c r="CN490" s="737">
        <f>+IF(CM457=0,0,CM490/CM457*100)</f>
        <v>0</v>
      </c>
      <c r="CO490" s="772">
        <v>0</v>
      </c>
      <c r="CP490" s="737">
        <f>+IF(CO457=0,0,CO490/CO457*100)</f>
        <v>0</v>
      </c>
      <c r="CQ490" s="772">
        <v>0</v>
      </c>
      <c r="CR490" s="737">
        <f>+IF(CQ457=0,0,CQ490/CQ457*100)</f>
        <v>0</v>
      </c>
      <c r="CS490" s="772">
        <v>0</v>
      </c>
      <c r="CT490" s="737">
        <f>+IF(CS457=0,0,CS490/CS457*100)</f>
        <v>0</v>
      </c>
      <c r="CU490" s="772">
        <f t="shared" si="490"/>
        <v>0</v>
      </c>
      <c r="CV490" s="737">
        <f>+IF(CU457=0,0,CU490/CU457*100)</f>
        <v>0</v>
      </c>
      <c r="CW490" s="772">
        <f t="shared" si="460"/>
        <v>0</v>
      </c>
      <c r="CX490" s="737">
        <f>+IF(CW457=0,0,CW490/CW457*100)</f>
        <v>0</v>
      </c>
      <c r="CY490" s="772">
        <v>0</v>
      </c>
      <c r="CZ490" s="737">
        <f>+IF(CY457=0,0,CY490/CY457*100)</f>
        <v>0</v>
      </c>
      <c r="DA490" s="772">
        <v>0</v>
      </c>
      <c r="DB490" s="737">
        <f>+IF(DA457=0,0,DA490/DA457*100)</f>
        <v>0</v>
      </c>
      <c r="DC490" s="772">
        <v>0</v>
      </c>
      <c r="DD490" s="737">
        <f>+IF(DC457=0,0,DC490/DC457*100)</f>
        <v>0</v>
      </c>
      <c r="DE490" s="772">
        <f t="shared" si="491"/>
        <v>0</v>
      </c>
      <c r="DF490" s="737">
        <f>+IF(DE457=0,0,DE490/DE457*100)</f>
        <v>0</v>
      </c>
      <c r="DG490" s="772">
        <v>0</v>
      </c>
      <c r="DH490" s="737">
        <f>+IF(DG457=0,0,DG490/DG457*100)</f>
        <v>0</v>
      </c>
      <c r="DI490" s="772">
        <v>0</v>
      </c>
      <c r="DJ490" s="737">
        <f>+IF(DI457=0,0,DI490/DI457*100)</f>
        <v>0</v>
      </c>
      <c r="DK490" s="772">
        <v>0</v>
      </c>
      <c r="DL490" s="737">
        <f>+IF(DK457=0,0,DK490/DK457*100)</f>
        <v>0</v>
      </c>
      <c r="DM490" s="772">
        <f t="shared" si="492"/>
        <v>0</v>
      </c>
      <c r="DN490" s="737">
        <f>+IF(DM457=0,0,DM490/DM457*100)</f>
        <v>0</v>
      </c>
      <c r="DO490" s="772">
        <f t="shared" si="461"/>
        <v>0</v>
      </c>
      <c r="DP490" s="737">
        <f>+IF(DO457=0,0,DO490/DO457*100)</f>
        <v>0</v>
      </c>
      <c r="DR490" s="772">
        <f t="shared" si="462"/>
        <v>44.212575439602915</v>
      </c>
      <c r="DS490" s="737">
        <f>+IF(DR457=0,0,DR490/DR457*100)</f>
        <v>4.7955272394533163E-2</v>
      </c>
      <c r="DT490" s="772">
        <v>6.5</v>
      </c>
      <c r="DU490" s="737">
        <f>+IF(DT457=0,0,DT490/DT457*100)</f>
        <v>8.7493127552044497E-2</v>
      </c>
      <c r="DV490" s="772">
        <v>6.5</v>
      </c>
      <c r="DW490" s="737">
        <f>+IF(DV457=0,0,DV490/DV457*100)</f>
        <v>8.7716840214045244E-2</v>
      </c>
      <c r="DX490" s="772">
        <v>3.7875107993719279</v>
      </c>
      <c r="DY490" s="737">
        <f>+IF(DX457=0,0,DX490/DX457*100)</f>
        <v>5.1112073784227413E-2</v>
      </c>
      <c r="DZ490" s="772">
        <f t="shared" si="493"/>
        <v>16.78751079937193</v>
      </c>
      <c r="EA490" s="737">
        <f>+IF(DZ457=0,0,DZ490/DZ457*100)</f>
        <v>7.5450944137787662E-2</v>
      </c>
      <c r="EB490" s="772">
        <v>3.5863242335451915</v>
      </c>
      <c r="EC490" s="737">
        <f>+IF(EB457=0,0,EB490/EB457*100)</f>
        <v>4.8957534438854838E-2</v>
      </c>
      <c r="ED490" s="772">
        <v>3.3224353340202386</v>
      </c>
      <c r="EE490" s="737">
        <f>+IF(ED457=0,0,ED490/ED457*100)</f>
        <v>4.5204375148681052E-2</v>
      </c>
      <c r="EF490" s="772">
        <v>3.1768317142172613</v>
      </c>
      <c r="EG490" s="737">
        <f>+IF(EF457=0,0,EF490/EF457*100)</f>
        <v>4.3161832684123526E-2</v>
      </c>
      <c r="EH490" s="772">
        <f t="shared" si="494"/>
        <v>10.08559128178269</v>
      </c>
      <c r="EI490" s="737">
        <f>+IF(EH457=0,0,EH490/EH457*100)</f>
        <v>4.5769810163490514E-2</v>
      </c>
      <c r="EJ490" s="772">
        <f t="shared" si="463"/>
        <v>26.87310208115462</v>
      </c>
      <c r="EK490" s="737">
        <f>+IF(EJ457=0,0,EJ490/EJ457*100)</f>
        <v>6.0682126385555708E-2</v>
      </c>
      <c r="EL490" s="772">
        <v>3.0060681203303488</v>
      </c>
      <c r="EM490" s="737">
        <f>+IF(EL457=0,0,EL490/EL457*100)</f>
        <v>4.0841763404123106E-2</v>
      </c>
      <c r="EN490" s="772">
        <v>2.7187010509974083</v>
      </c>
      <c r="EO490" s="737">
        <f>+IF(EN457=0,0,EN490/EN457*100)</f>
        <v>3.6834226503162419E-2</v>
      </c>
      <c r="EP490" s="772">
        <v>2.7301839094325175</v>
      </c>
      <c r="EQ490" s="737">
        <f>+IF(EP457=0,0,EP490/EP457*100)</f>
        <v>3.6722747993110115E-2</v>
      </c>
      <c r="ER490" s="772">
        <f t="shared" si="495"/>
        <v>8.4549530807602746</v>
      </c>
      <c r="ES490" s="737">
        <f>+IF(ER457=0,0,ER490/ER457*100)</f>
        <v>3.8126979396976332E-2</v>
      </c>
      <c r="ET490" s="772">
        <v>2.9615067592293411</v>
      </c>
      <c r="EU490" s="737">
        <f>+IF(ET457=0,0,ET490/ET457*100)</f>
        <v>3.452359762172471E-2</v>
      </c>
      <c r="EV490" s="772">
        <v>2.9615067592293411</v>
      </c>
      <c r="EW490" s="737">
        <f>+IF(EV457=0,0,EV490/EV457*100)</f>
        <v>3.452359762172471E-2</v>
      </c>
      <c r="EX490" s="772">
        <v>2.9615067592293411</v>
      </c>
      <c r="EY490" s="737">
        <f>+IF(EX457=0,0,EX490/EX457*100)</f>
        <v>3.452359762172471E-2</v>
      </c>
      <c r="EZ490" s="772">
        <f t="shared" si="496"/>
        <v>8.8845202776880239</v>
      </c>
      <c r="FA490" s="737">
        <f>+IF(EZ457=0,0,EZ490/EZ457*100)</f>
        <v>3.452359762172471E-2</v>
      </c>
      <c r="FB490" s="772">
        <f t="shared" si="464"/>
        <v>17.339473358448299</v>
      </c>
      <c r="FC490" s="737">
        <f>+IF(FB457=0,0,FB490/FB457*100)</f>
        <v>3.6191456247643992E-2</v>
      </c>
      <c r="FD490" s="772">
        <v>21.669679569265977</v>
      </c>
      <c r="FE490" s="737">
        <f>+IF(FD457=0,0,FD490/FD457*100)</f>
        <v>2.9039696154555553E-2</v>
      </c>
      <c r="FF490" s="772">
        <v>21.158222749997712</v>
      </c>
      <c r="FG490" s="737">
        <f>+IF(FF457=0,0,FF490/FF457*100)</f>
        <v>2.0659646836542842E-2</v>
      </c>
      <c r="FH490" s="772">
        <v>21.38229266515399</v>
      </c>
      <c r="FI490" s="737">
        <f>+IF(FH457=0,0,FH490/FH457*100)</f>
        <v>1.7411234410031777E-2</v>
      </c>
      <c r="FJ490" s="772">
        <v>22.746927790611839</v>
      </c>
      <c r="FK490" s="737">
        <f>+IF(FJ457=0,0,FJ490/FJ457*100)</f>
        <v>1.5465163985875078E-2</v>
      </c>
    </row>
    <row r="491" spans="2:167" s="648" customFormat="1" ht="13.5" customHeight="1">
      <c r="B491" s="769"/>
      <c r="C491" s="771" t="s">
        <v>4817</v>
      </c>
      <c r="D491" s="769"/>
      <c r="E491" s="772">
        <f t="shared" si="451"/>
        <v>0</v>
      </c>
      <c r="F491" s="737">
        <f>+IF(E457=0,0,E491/E457*100)</f>
        <v>0</v>
      </c>
      <c r="G491" s="772">
        <v>0</v>
      </c>
      <c r="H491" s="737">
        <f>+IF(G457=0,0,G491/G457*100)</f>
        <v>0</v>
      </c>
      <c r="I491" s="772">
        <v>0</v>
      </c>
      <c r="J491" s="737">
        <f>+IF(I457=0,0,I491/I457*100)</f>
        <v>0</v>
      </c>
      <c r="K491" s="772">
        <v>0</v>
      </c>
      <c r="L491" s="737">
        <f>+IF(K457=0,0,K491/K457*100)</f>
        <v>0</v>
      </c>
      <c r="M491" s="772">
        <f t="shared" si="481"/>
        <v>0</v>
      </c>
      <c r="N491" s="737">
        <f>+IF(M457=0,0,M491/M457*100)</f>
        <v>0</v>
      </c>
      <c r="O491" s="772">
        <v>0</v>
      </c>
      <c r="P491" s="737">
        <f>+IF(O457=0,0,O491/O457*100)</f>
        <v>0</v>
      </c>
      <c r="Q491" s="772">
        <v>0</v>
      </c>
      <c r="R491" s="737">
        <f>+IF(Q457=0,0,Q491/Q457*100)</f>
        <v>0</v>
      </c>
      <c r="S491" s="772">
        <v>0</v>
      </c>
      <c r="T491" s="737">
        <f>+IF(S457=0,0,S491/S457*100)</f>
        <v>0</v>
      </c>
      <c r="U491" s="772">
        <f t="shared" si="482"/>
        <v>0</v>
      </c>
      <c r="V491" s="737">
        <f>+IF(U457=0,0,U491/U457*100)</f>
        <v>0</v>
      </c>
      <c r="W491" s="772">
        <f t="shared" si="453"/>
        <v>0</v>
      </c>
      <c r="X491" s="737">
        <f>+IF(W457=0,0,W491/W457*100)</f>
        <v>0</v>
      </c>
      <c r="Y491" s="772">
        <v>0</v>
      </c>
      <c r="Z491" s="737">
        <f>+IF(Y457=0,0,Y491/Y457*100)</f>
        <v>0</v>
      </c>
      <c r="AA491" s="772">
        <v>0</v>
      </c>
      <c r="AB491" s="737">
        <f>+IF(AA457=0,0,AA491/AA457*100)</f>
        <v>0</v>
      </c>
      <c r="AC491" s="772">
        <v>0</v>
      </c>
      <c r="AD491" s="737">
        <f>+IF(AC457=0,0,AC491/AC457*100)</f>
        <v>0</v>
      </c>
      <c r="AE491" s="772">
        <f t="shared" si="483"/>
        <v>0</v>
      </c>
      <c r="AF491" s="737">
        <f>+IF(AE457=0,0,AE491/AE457*100)</f>
        <v>0</v>
      </c>
      <c r="AG491" s="772">
        <v>0</v>
      </c>
      <c r="AH491" s="737">
        <f>+IF(AG457=0,0,AG491/AG457*100)</f>
        <v>0</v>
      </c>
      <c r="AI491" s="772">
        <v>0</v>
      </c>
      <c r="AJ491" s="737">
        <f>+IF(AI457=0,0,AI491/AI457*100)</f>
        <v>0</v>
      </c>
      <c r="AK491" s="772">
        <v>0</v>
      </c>
      <c r="AL491" s="737">
        <f>+IF(AK457=0,0,AK491/AK457*100)</f>
        <v>0</v>
      </c>
      <c r="AM491" s="772">
        <f t="shared" si="484"/>
        <v>0</v>
      </c>
      <c r="AN491" s="737">
        <f>+IF(AM457=0,0,AM491/AM457*100)</f>
        <v>0</v>
      </c>
      <c r="AO491" s="772">
        <f t="shared" si="456"/>
        <v>0</v>
      </c>
      <c r="AP491" s="737">
        <f>+IF(AO457=0,0,AO491/AO457*100)</f>
        <v>0</v>
      </c>
      <c r="AQ491" s="651"/>
      <c r="AR491" s="772">
        <v>0</v>
      </c>
      <c r="AS491" s="737">
        <f>+IF(AR457=0,0,AR491/AR457*100)</f>
        <v>0</v>
      </c>
      <c r="AT491" s="772">
        <v>0</v>
      </c>
      <c r="AU491" s="737">
        <f>+IF(AT457=0,0,AT491/AT457*100)</f>
        <v>0</v>
      </c>
      <c r="AV491" s="772">
        <v>0</v>
      </c>
      <c r="AW491" s="737">
        <f>+IF(AV457=0,0,AV491/AV457*100)</f>
        <v>0</v>
      </c>
      <c r="AX491" s="772">
        <v>0</v>
      </c>
      <c r="AY491" s="737">
        <f>+IF(AX457=0,0,AX491/AX457*100)</f>
        <v>0</v>
      </c>
      <c r="AZ491" s="772">
        <f t="shared" si="485"/>
        <v>0</v>
      </c>
      <c r="BA491" s="737">
        <f>+IF(AZ457=0,0,AZ491/AZ457*100)</f>
        <v>0</v>
      </c>
      <c r="BB491" s="772">
        <v>0</v>
      </c>
      <c r="BC491" s="737">
        <f>+IF(BB457=0,0,BB491/BB457*100)</f>
        <v>0</v>
      </c>
      <c r="BD491" s="772">
        <v>0</v>
      </c>
      <c r="BE491" s="737">
        <f>+IF(BD457=0,0,BD491/BD457*100)</f>
        <v>0</v>
      </c>
      <c r="BF491" s="772">
        <v>0</v>
      </c>
      <c r="BG491" s="737">
        <f>+IF(BF457=0,0,BF491/BF457*100)</f>
        <v>0</v>
      </c>
      <c r="BH491" s="772">
        <f t="shared" si="486"/>
        <v>0</v>
      </c>
      <c r="BI491" s="737">
        <f>+IF(BH457=0,0,BH491/BH457*100)</f>
        <v>0</v>
      </c>
      <c r="BJ491" s="772">
        <f t="shared" si="457"/>
        <v>0</v>
      </c>
      <c r="BK491" s="737">
        <f>+IF(BJ457=0,0,BJ491/BJ457*100)</f>
        <v>0</v>
      </c>
      <c r="BL491" s="772">
        <v>0</v>
      </c>
      <c r="BM491" s="737">
        <f>+IF(BL457=0,0,BL491/BL457*100)</f>
        <v>0</v>
      </c>
      <c r="BN491" s="772">
        <v>0</v>
      </c>
      <c r="BO491" s="737">
        <f>+IF(BN457=0,0,BN491/BN457*100)</f>
        <v>0</v>
      </c>
      <c r="BP491" s="772">
        <v>0</v>
      </c>
      <c r="BQ491" s="737">
        <f>+IF(BP457=0,0,BP491/BP457*100)</f>
        <v>0</v>
      </c>
      <c r="BR491" s="772">
        <f t="shared" si="487"/>
        <v>0</v>
      </c>
      <c r="BS491" s="737">
        <f>+IF(BR457=0,0,BR491/BR457*100)</f>
        <v>0</v>
      </c>
      <c r="BT491" s="772">
        <v>0</v>
      </c>
      <c r="BU491" s="737">
        <f>+IF(BT457=0,0,BT491/BT457*100)</f>
        <v>0</v>
      </c>
      <c r="BV491" s="772">
        <v>0</v>
      </c>
      <c r="BW491" s="737">
        <f>+IF(BV457=0,0,BV491/BV457*100)</f>
        <v>0</v>
      </c>
      <c r="BX491" s="772">
        <v>0</v>
      </c>
      <c r="BY491" s="737">
        <f>+IF(BX457=0,0,BX491/BX457*100)</f>
        <v>0</v>
      </c>
      <c r="BZ491" s="772">
        <f t="shared" si="488"/>
        <v>0</v>
      </c>
      <c r="CA491" s="737">
        <f>+IF(BZ457=0,0,BZ491/BZ457*100)</f>
        <v>0</v>
      </c>
      <c r="CB491" s="772">
        <f t="shared" si="458"/>
        <v>0</v>
      </c>
      <c r="CC491" s="737">
        <f>+IF(CB457=0,0,CB491/CB457*100)</f>
        <v>0</v>
      </c>
      <c r="CE491" s="772">
        <f t="shared" si="459"/>
        <v>0</v>
      </c>
      <c r="CF491" s="737">
        <f>+IF(CE457=0,0,CE491/CE457*100)</f>
        <v>0</v>
      </c>
      <c r="CG491" s="772">
        <v>0</v>
      </c>
      <c r="CH491" s="737">
        <f>+IF(CG457=0,0,CG491/CG457*100)</f>
        <v>0</v>
      </c>
      <c r="CI491" s="772">
        <v>0</v>
      </c>
      <c r="CJ491" s="737">
        <f>+IF(CI457=0,0,CI491/CI457*100)</f>
        <v>0</v>
      </c>
      <c r="CK491" s="772">
        <v>0</v>
      </c>
      <c r="CL491" s="737">
        <f>+IF(CK457=0,0,CK491/CK457*100)</f>
        <v>0</v>
      </c>
      <c r="CM491" s="772">
        <f t="shared" si="489"/>
        <v>0</v>
      </c>
      <c r="CN491" s="737">
        <f>+IF(CM457=0,0,CM491/CM457*100)</f>
        <v>0</v>
      </c>
      <c r="CO491" s="772">
        <v>0</v>
      </c>
      <c r="CP491" s="737">
        <f>+IF(CO457=0,0,CO491/CO457*100)</f>
        <v>0</v>
      </c>
      <c r="CQ491" s="772">
        <v>0</v>
      </c>
      <c r="CR491" s="737">
        <f>+IF(CQ457=0,0,CQ491/CQ457*100)</f>
        <v>0</v>
      </c>
      <c r="CS491" s="772">
        <v>0</v>
      </c>
      <c r="CT491" s="737">
        <f>+IF(CS457=0,0,CS491/CS457*100)</f>
        <v>0</v>
      </c>
      <c r="CU491" s="772">
        <f t="shared" si="490"/>
        <v>0</v>
      </c>
      <c r="CV491" s="737">
        <f>+IF(CU457=0,0,CU491/CU457*100)</f>
        <v>0</v>
      </c>
      <c r="CW491" s="772">
        <f t="shared" si="460"/>
        <v>0</v>
      </c>
      <c r="CX491" s="737">
        <f>+IF(CW457=0,0,CW491/CW457*100)</f>
        <v>0</v>
      </c>
      <c r="CY491" s="772">
        <v>0</v>
      </c>
      <c r="CZ491" s="737">
        <f>+IF(CY457=0,0,CY491/CY457*100)</f>
        <v>0</v>
      </c>
      <c r="DA491" s="772">
        <v>0</v>
      </c>
      <c r="DB491" s="737">
        <f>+IF(DA457=0,0,DA491/DA457*100)</f>
        <v>0</v>
      </c>
      <c r="DC491" s="772">
        <v>0</v>
      </c>
      <c r="DD491" s="737">
        <f>+IF(DC457=0,0,DC491/DC457*100)</f>
        <v>0</v>
      </c>
      <c r="DE491" s="772">
        <f t="shared" si="491"/>
        <v>0</v>
      </c>
      <c r="DF491" s="737">
        <f>+IF(DE457=0,0,DE491/DE457*100)</f>
        <v>0</v>
      </c>
      <c r="DG491" s="772">
        <v>0</v>
      </c>
      <c r="DH491" s="737">
        <f>+IF(DG457=0,0,DG491/DG457*100)</f>
        <v>0</v>
      </c>
      <c r="DI491" s="772">
        <v>0</v>
      </c>
      <c r="DJ491" s="737">
        <f>+IF(DI457=0,0,DI491/DI457*100)</f>
        <v>0</v>
      </c>
      <c r="DK491" s="772">
        <v>0</v>
      </c>
      <c r="DL491" s="737">
        <f>+IF(DK457=0,0,DK491/DK457*100)</f>
        <v>0</v>
      </c>
      <c r="DM491" s="772">
        <f t="shared" si="492"/>
        <v>0</v>
      </c>
      <c r="DN491" s="737">
        <f>+IF(DM457=0,0,DM491/DM457*100)</f>
        <v>0</v>
      </c>
      <c r="DO491" s="772">
        <f t="shared" si="461"/>
        <v>0</v>
      </c>
      <c r="DP491" s="737">
        <f>+IF(DO457=0,0,DO491/DO457*100)</f>
        <v>0</v>
      </c>
      <c r="DR491" s="772">
        <f t="shared" si="462"/>
        <v>8.8425150879205834</v>
      </c>
      <c r="DS491" s="737">
        <f>+IF(DR457=0,0,DR491/DR457*100)</f>
        <v>9.5910544789066347E-3</v>
      </c>
      <c r="DT491" s="772">
        <v>1.3</v>
      </c>
      <c r="DU491" s="737">
        <f>+IF(DT457=0,0,DT491/DT457*100)</f>
        <v>1.7498625510408896E-2</v>
      </c>
      <c r="DV491" s="772">
        <v>1.3</v>
      </c>
      <c r="DW491" s="737">
        <f>+IF(DV457=0,0,DV491/DV457*100)</f>
        <v>1.7543368042809048E-2</v>
      </c>
      <c r="DX491" s="772">
        <v>0.75750215987438563</v>
      </c>
      <c r="DY491" s="737">
        <f>+IF(DX457=0,0,DX491/DX457*100)</f>
        <v>1.0222414756845483E-2</v>
      </c>
      <c r="DZ491" s="772">
        <f t="shared" si="493"/>
        <v>3.3575021598743859</v>
      </c>
      <c r="EA491" s="737">
        <f>+IF(DZ457=0,0,DZ491/DZ457*100)</f>
        <v>1.5090188827557532E-2</v>
      </c>
      <c r="EB491" s="772">
        <v>0.71726484670903823</v>
      </c>
      <c r="EC491" s="737">
        <f>+IF(EB457=0,0,EB491/EB457*100)</f>
        <v>9.791506887770968E-3</v>
      </c>
      <c r="ED491" s="772">
        <v>0.66448706680404779</v>
      </c>
      <c r="EE491" s="737">
        <f>+IF(ED457=0,0,ED491/ED457*100)</f>
        <v>9.0408750297362121E-3</v>
      </c>
      <c r="EF491" s="772">
        <v>0.63536634284345217</v>
      </c>
      <c r="EG491" s="737">
        <f>+IF(EF457=0,0,EF491/EF457*100)</f>
        <v>8.6323665368247034E-3</v>
      </c>
      <c r="EH491" s="772">
        <f t="shared" si="494"/>
        <v>2.0171182563565382</v>
      </c>
      <c r="EI491" s="737">
        <f>+IF(EH457=0,0,EH491/EH457*100)</f>
        <v>9.1539620326981028E-3</v>
      </c>
      <c r="EJ491" s="772">
        <f t="shared" si="463"/>
        <v>5.3746204162309237</v>
      </c>
      <c r="EK491" s="737">
        <f>+IF(EJ457=0,0,EJ491/EJ457*100)</f>
        <v>1.2136425277111141E-2</v>
      </c>
      <c r="EL491" s="772">
        <v>0.60121362406606982</v>
      </c>
      <c r="EM491" s="737">
        <f>+IF(EL457=0,0,EL491/EL457*100)</f>
        <v>8.1683526808246226E-3</v>
      </c>
      <c r="EN491" s="772">
        <v>0.54374021019948171</v>
      </c>
      <c r="EO491" s="737">
        <f>+IF(EN457=0,0,EN491/EN457*100)</f>
        <v>7.3668453006324837E-3</v>
      </c>
      <c r="EP491" s="772">
        <v>0.54603678188650351</v>
      </c>
      <c r="EQ491" s="737">
        <f>+IF(EP457=0,0,EP491/EP457*100)</f>
        <v>7.3445495986220232E-3</v>
      </c>
      <c r="ER491" s="772">
        <f t="shared" si="495"/>
        <v>1.6909906161520549</v>
      </c>
      <c r="ES491" s="737">
        <f>+IF(ER457=0,0,ER491/ER457*100)</f>
        <v>7.6253958793952659E-3</v>
      </c>
      <c r="ET491" s="772">
        <v>0.59230135184586818</v>
      </c>
      <c r="EU491" s="737">
        <f>+IF(ET457=0,0,ET491/ET457*100)</f>
        <v>6.9047195243449409E-3</v>
      </c>
      <c r="EV491" s="772">
        <v>0.59230135184586818</v>
      </c>
      <c r="EW491" s="737">
        <f>+IF(EV457=0,0,EV491/EV457*100)</f>
        <v>6.9047195243449409E-3</v>
      </c>
      <c r="EX491" s="772">
        <v>0.59230135184586818</v>
      </c>
      <c r="EY491" s="737">
        <f>+IF(EX457=0,0,EX491/EX457*100)</f>
        <v>6.9047195243449409E-3</v>
      </c>
      <c r="EZ491" s="772">
        <f t="shared" si="496"/>
        <v>1.7769040555376046</v>
      </c>
      <c r="FA491" s="737">
        <f>+IF(EZ457=0,0,EZ491/EZ457*100)</f>
        <v>6.9047195243449409E-3</v>
      </c>
      <c r="FB491" s="772">
        <f t="shared" si="464"/>
        <v>3.4678946716896597</v>
      </c>
      <c r="FC491" s="737">
        <f>+IF(FB457=0,0,FB491/FB457*100)</f>
        <v>7.2382912495287987E-3</v>
      </c>
      <c r="FD491" s="772">
        <v>4.3339359138531943</v>
      </c>
      <c r="FE491" s="737">
        <f>+IF(FD457=0,0,FD491/FD457*100)</f>
        <v>5.8079392309111095E-3</v>
      </c>
      <c r="FF491" s="772">
        <v>4.8519300782108896</v>
      </c>
      <c r="FG491" s="737">
        <f>+IF(FF457=0,0,FF491/FF457*100)</f>
        <v>4.7375983831840279E-3</v>
      </c>
      <c r="FH491" s="772">
        <v>5.3613167026254178</v>
      </c>
      <c r="FI491" s="737">
        <f>+IF(FH457=0,0,FH491/FH457*100)</f>
        <v>4.3656282942920567E-3</v>
      </c>
      <c r="FJ491" s="772">
        <v>5.814451376441113</v>
      </c>
      <c r="FK491" s="737">
        <f>+IF(FJ457=0,0,FJ491/FJ457*100)</f>
        <v>3.9531247846872524E-3</v>
      </c>
    </row>
    <row r="492" spans="2:167" s="648" customFormat="1" ht="13.5" customHeight="1">
      <c r="B492" s="769"/>
      <c r="C492" s="771" t="s">
        <v>4818</v>
      </c>
      <c r="D492" s="769"/>
      <c r="E492" s="772">
        <f t="shared" si="451"/>
        <v>70.490310687963984</v>
      </c>
      <c r="F492" s="737">
        <f>+IF(E457=0,0,E492/E457*100)</f>
        <v>0.35450303198090755</v>
      </c>
      <c r="G492" s="772">
        <v>3.3155551653923818</v>
      </c>
      <c r="H492" s="737">
        <f>+IF(G457=0,0,G492/G457*100)</f>
        <v>0.1344448261863874</v>
      </c>
      <c r="I492" s="772">
        <v>4.3091519638501303</v>
      </c>
      <c r="J492" s="737">
        <f>+IF(I457=0,0,I492/I457*100)</f>
        <v>0.19674478965803119</v>
      </c>
      <c r="K492" s="772">
        <v>4.9672912185123757</v>
      </c>
      <c r="L492" s="737">
        <f>+IF(K457=0,0,K492/K457*100)</f>
        <v>0.29849284466067583</v>
      </c>
      <c r="M492" s="772">
        <f t="shared" si="481"/>
        <v>12.591998347754888</v>
      </c>
      <c r="N492" s="737">
        <f>+IF(M457=0,0,M492/M457*100)</f>
        <v>0.19922608531325334</v>
      </c>
      <c r="O492" s="772">
        <v>8.540722907745204</v>
      </c>
      <c r="P492" s="737">
        <f>+IF(O457=0,0,O492/O457*100)</f>
        <v>4.4993354468473159</v>
      </c>
      <c r="Q492" s="772">
        <v>4.7274060491354959</v>
      </c>
      <c r="R492" s="737">
        <f>+IF(Q457=0,0,Q492/Q457*100)</f>
        <v>250.21984581257809</v>
      </c>
      <c r="S492" s="772">
        <v>6.0906575738453936</v>
      </c>
      <c r="T492" s="737">
        <f>+IF(S457=0,0,S492/S457*100)</f>
        <v>1.6287413012396816</v>
      </c>
      <c r="U492" s="772">
        <f t="shared" si="482"/>
        <v>19.358786530726093</v>
      </c>
      <c r="V492" s="737">
        <f>+IF(U457=0,0,U492/U457*100)</f>
        <v>3.4223366342836452</v>
      </c>
      <c r="W492" s="772">
        <f t="shared" si="453"/>
        <v>31.950784878480981</v>
      </c>
      <c r="X492" s="737">
        <f>+IF(W457=0,0,W492/W457*100)</f>
        <v>0.46398844102402326</v>
      </c>
      <c r="Y492" s="772">
        <v>5.9356101963570467</v>
      </c>
      <c r="Z492" s="737">
        <f>+IF(Y457=0,0,Y492/Y457*100)</f>
        <v>0.82369917682319649</v>
      </c>
      <c r="AA492" s="772">
        <v>6.226107968925894</v>
      </c>
      <c r="AB492" s="737">
        <f>+IF(AA457=0,0,AA492/AA457*100)</f>
        <v>0.45553537614792822</v>
      </c>
      <c r="AC492" s="772">
        <v>6.4396195635068487</v>
      </c>
      <c r="AD492" s="737">
        <f>+IF(AC457=0,0,AC492/AC457*100)</f>
        <v>0.52759907024463615</v>
      </c>
      <c r="AE492" s="772">
        <f t="shared" si="483"/>
        <v>18.60133772878979</v>
      </c>
      <c r="AF492" s="737">
        <f>+IF(AE457=0,0,AE492/AE457*100)</f>
        <v>0.56232680261352819</v>
      </c>
      <c r="AG492" s="772">
        <v>6.5935055893579566</v>
      </c>
      <c r="AH492" s="737">
        <f>+IF(AG457=0,0,AG492/AG457*100)</f>
        <v>0.24364512488079898</v>
      </c>
      <c r="AI492" s="772">
        <v>6.5157365451352529</v>
      </c>
      <c r="AJ492" s="737">
        <f>+IF(AI457=0,0,AI492/AI457*100)</f>
        <v>0.17886135951511853</v>
      </c>
      <c r="AK492" s="772">
        <v>6.8289459462000002</v>
      </c>
      <c r="AL492" s="737">
        <f>+IF(AK457=0,0,AK492/AK457*100)</f>
        <v>0.20439018441259788</v>
      </c>
      <c r="AM492" s="772">
        <f t="shared" si="484"/>
        <v>19.938188080693209</v>
      </c>
      <c r="AN492" s="737">
        <f>+IF(AM457=0,0,AM492/AM457*100)</f>
        <v>0.20575573794289695</v>
      </c>
      <c r="AO492" s="772">
        <f t="shared" si="456"/>
        <v>38.539525809482996</v>
      </c>
      <c r="AP492" s="737">
        <f>+IF(AO457=0,0,AO492/AO457*100)</f>
        <v>0.2965001954900694</v>
      </c>
      <c r="AQ492" s="651"/>
      <c r="AR492" s="772">
        <v>49.819018084900009</v>
      </c>
      <c r="AS492" s="737">
        <f>+IF(AR457=0,0,AR492/AR457*100)</f>
        <v>0.10342224459746116</v>
      </c>
      <c r="AT492" s="772">
        <v>7.4671573365000006</v>
      </c>
      <c r="AU492" s="737">
        <f>+IF(AT457=0,0,AT492/AT457*100)</f>
        <v>0.20340522441513942</v>
      </c>
      <c r="AV492" s="772">
        <v>3.4592057176000002</v>
      </c>
      <c r="AW492" s="737">
        <f>+IF(AV457=0,0,AV492/AV457*100)</f>
        <v>0.10234113427471053</v>
      </c>
      <c r="AX492" s="772">
        <v>3.5307729952000004</v>
      </c>
      <c r="AY492" s="737">
        <f>+IF(AX457=0,0,AX492/AX457*100)</f>
        <v>9.3263833390143908E-2</v>
      </c>
      <c r="AZ492" s="772">
        <f t="shared" si="485"/>
        <v>14.457136049300001</v>
      </c>
      <c r="BA492" s="737">
        <f>+IF(AZ457=0,0,AZ492/AZ457*100)</f>
        <v>0.13340609375003398</v>
      </c>
      <c r="BB492" s="772">
        <v>3.3565209000000005</v>
      </c>
      <c r="BC492" s="737">
        <f>+IF(BB457=0,0,BB492/BB457*100)</f>
        <v>7.3074473548133581E-2</v>
      </c>
      <c r="BD492" s="772">
        <v>4.5342657464</v>
      </c>
      <c r="BE492" s="737">
        <f>+IF(BD457=0,0,BD492/BD457*100)</f>
        <v>0.13764013899511673</v>
      </c>
      <c r="BF492" s="772">
        <v>3.7561419529999998</v>
      </c>
      <c r="BG492" s="737">
        <f>+IF(BF457=0,0,BF492/BF457*100)</f>
        <v>0.14108632481560918</v>
      </c>
      <c r="BH492" s="772">
        <f t="shared" si="486"/>
        <v>11.646928599400001</v>
      </c>
      <c r="BI492" s="737">
        <f>+IF(BH457=0,0,BH492/BH457*100)</f>
        <v>0.11039869739062928</v>
      </c>
      <c r="BJ492" s="772">
        <f t="shared" si="457"/>
        <v>26.104064648700003</v>
      </c>
      <c r="BK492" s="737">
        <f>+IF(BJ457=0,0,BJ492/BJ457*100)</f>
        <v>0.12205680131894038</v>
      </c>
      <c r="BL492" s="772">
        <v>3.9653206750000001</v>
      </c>
      <c r="BM492" s="737">
        <f>+IF(BL457=0,0,BL492/BL457*100)</f>
        <v>0.12439393418105477</v>
      </c>
      <c r="BN492" s="772">
        <v>3.7323148338000003</v>
      </c>
      <c r="BO492" s="737">
        <f>+IF(BN457=0,0,BN492/BN457*100)</f>
        <v>7.9286850060838188E-2</v>
      </c>
      <c r="BP492" s="772">
        <v>3.5109590800000001</v>
      </c>
      <c r="BQ492" s="737">
        <f>+IF(BP457=0,0,BP492/BP457*100)</f>
        <v>0.10437969879669783</v>
      </c>
      <c r="BR492" s="772">
        <f t="shared" si="487"/>
        <v>11.2085945888</v>
      </c>
      <c r="BS492" s="737">
        <f>+IF(BR457=0,0,BR492/BR457*100)</f>
        <v>9.9554868701923288E-2</v>
      </c>
      <c r="BT492" s="772">
        <v>3.8454542738000002</v>
      </c>
      <c r="BU492" s="737">
        <f>+IF(BT457=0,0,BT492/BT457*100)</f>
        <v>9.2920098104558785E-2</v>
      </c>
      <c r="BV492" s="772">
        <v>5.3547594516000006</v>
      </c>
      <c r="BW492" s="737">
        <f>+IF(BV457=0,0,BV492/BV457*100)</f>
        <v>8.2681175356324757E-2</v>
      </c>
      <c r="BX492" s="772">
        <v>3.3061451219999998</v>
      </c>
      <c r="BY492" s="737">
        <f>+IF(BX457=0,0,BX492/BX457*100)</f>
        <v>6.7333142943499333E-2</v>
      </c>
      <c r="BZ492" s="772">
        <f t="shared" si="488"/>
        <v>12.506358847400001</v>
      </c>
      <c r="CA492" s="737">
        <f>+IF(BZ457=0,0,BZ492/BZ457*100)</f>
        <v>8.0556370834594895E-2</v>
      </c>
      <c r="CB492" s="772">
        <f t="shared" si="458"/>
        <v>23.714953436200002</v>
      </c>
      <c r="CC492" s="737">
        <f>+IF(CB457=0,0,CB492/CB457*100)</f>
        <v>8.8542522141452945E-2</v>
      </c>
      <c r="CE492" s="772">
        <f t="shared" si="459"/>
        <v>78.940962783900005</v>
      </c>
      <c r="CF492" s="737">
        <f>+IF(CE457=0,0,CE492/CE457*100)</f>
        <v>0.10931166743823378</v>
      </c>
      <c r="CG492" s="772">
        <v>4.8966230698999995</v>
      </c>
      <c r="CH492" s="737">
        <f>+IF(CG457=0,0,CG492/CG457*100)</f>
        <v>0.10473075837302745</v>
      </c>
      <c r="CI492" s="772">
        <v>2.9929260503999995</v>
      </c>
      <c r="CJ492" s="737">
        <f>+IF(CI457=0,0,CI492/CI457*100)</f>
        <v>5.6348492217693079E-2</v>
      </c>
      <c r="CK492" s="772">
        <v>3.3546578220000001</v>
      </c>
      <c r="CL492" s="737">
        <f>+IF(CK457=0,0,CK492/CK457*100)</f>
        <v>5.9395177442357575E-2</v>
      </c>
      <c r="CM492" s="772">
        <f t="shared" si="489"/>
        <v>11.2442069423</v>
      </c>
      <c r="CN492" s="737">
        <f>+IF(CM457=0,0,CM492/CM457*100)</f>
        <v>7.1917232568019435E-2</v>
      </c>
      <c r="CO492" s="772">
        <v>7.4755592909999988</v>
      </c>
      <c r="CP492" s="737">
        <f>+IF(CO457=0,0,CO492/CO457*100)</f>
        <v>0.15699471572373655</v>
      </c>
      <c r="CQ492" s="772">
        <v>6.381400976000001</v>
      </c>
      <c r="CR492" s="737">
        <f>+IF(CQ457=0,0,CQ492/CQ457*100)</f>
        <v>8.7419342883036599E-2</v>
      </c>
      <c r="CS492" s="772">
        <v>7.390197839499999</v>
      </c>
      <c r="CT492" s="737">
        <f>+IF(CS457=0,0,CS492/CS457*100)</f>
        <v>0.1333990491224232</v>
      </c>
      <c r="CU492" s="772">
        <f t="shared" si="490"/>
        <v>21.247158106499999</v>
      </c>
      <c r="CV492" s="737">
        <f>+IF(CU457=0,0,CU492/CU457*100)</f>
        <v>0.12071330198755749</v>
      </c>
      <c r="CW492" s="772">
        <f t="shared" si="460"/>
        <v>32.491365048799999</v>
      </c>
      <c r="CX492" s="737">
        <f>+IF(CW457=0,0,CW492/CW457*100)</f>
        <v>9.7758768634970433E-2</v>
      </c>
      <c r="CY492" s="772">
        <v>6.0558245040000003</v>
      </c>
      <c r="CZ492" s="737">
        <f>+IF(CY457=0,0,CY492/CY457*100)</f>
        <v>0.1293797219170586</v>
      </c>
      <c r="DA492" s="772">
        <v>7.1534862768000007</v>
      </c>
      <c r="DB492" s="737">
        <f>+IF(DA457=0,0,DA492/DA457*100)</f>
        <v>0.10668170412333147</v>
      </c>
      <c r="DC492" s="772">
        <v>8.0402869543000008</v>
      </c>
      <c r="DD492" s="737">
        <f>+IF(DC457=0,0,DC492/DC457*100)</f>
        <v>0.11771719698116842</v>
      </c>
      <c r="DE492" s="772">
        <f t="shared" si="491"/>
        <v>21.249597735100004</v>
      </c>
      <c r="DF492" s="737">
        <f>+IF(DE457=0,0,DE492/DE457*100)</f>
        <v>0.11665168776699408</v>
      </c>
      <c r="DG492" s="772">
        <v>8.4</v>
      </c>
      <c r="DH492" s="737">
        <f>+IF(DG457=0,0,DG492/DG457*100)</f>
        <v>0.10748054705691605</v>
      </c>
      <c r="DI492" s="772">
        <v>8.4</v>
      </c>
      <c r="DJ492" s="737">
        <f>+IF(DI457=0,0,DI492/DI457*100)</f>
        <v>0.11154242391961108</v>
      </c>
      <c r="DK492" s="772">
        <v>8.4</v>
      </c>
      <c r="DL492" s="737">
        <f>+IF(DK457=0,0,DK492/DK457*100)</f>
        <v>0.15504649520037947</v>
      </c>
      <c r="DM492" s="772">
        <f t="shared" si="492"/>
        <v>25.200000000000003</v>
      </c>
      <c r="DN492" s="737">
        <f>+IF(DM457=0,0,DM492/DM457*100)</f>
        <v>0.121364691749157</v>
      </c>
      <c r="DO492" s="772">
        <f t="shared" si="461"/>
        <v>46.449597735100006</v>
      </c>
      <c r="DP492" s="737">
        <f>+IF(DO457=0,0,DO492/DO457*100)</f>
        <v>0.11916220120355969</v>
      </c>
      <c r="DR492" s="772">
        <f t="shared" si="462"/>
        <v>152.00841936199316</v>
      </c>
      <c r="DS492" s="737">
        <f>+IF(DR457=0,0,DR492/DR457*100)</f>
        <v>0.16487628427628828</v>
      </c>
      <c r="DT492" s="772">
        <v>23.3675</v>
      </c>
      <c r="DU492" s="737">
        <f>+IF(DT457=0,0,DT492/DT457*100)</f>
        <v>0.31453779354959993</v>
      </c>
      <c r="DV492" s="772">
        <v>23.3675</v>
      </c>
      <c r="DW492" s="737">
        <f>+IF(DV457=0,0,DV492/DV457*100)</f>
        <v>0.31534204056949267</v>
      </c>
      <c r="DX492" s="772">
        <v>13.616101323742081</v>
      </c>
      <c r="DY492" s="737">
        <f>+IF(DX457=0,0,DX492/DX457*100)</f>
        <v>0.18374790525429754</v>
      </c>
      <c r="DZ492" s="772">
        <f t="shared" si="493"/>
        <v>60.351101323742078</v>
      </c>
      <c r="EA492" s="737">
        <f>+IF(DZ457=0,0,DZ492/DZ457*100)</f>
        <v>0.27124614417534659</v>
      </c>
      <c r="EB492" s="772">
        <v>12.892835619594964</v>
      </c>
      <c r="EC492" s="737">
        <f>+IF(EB457=0,0,EB492/EB457*100)</f>
        <v>0.17600233630768317</v>
      </c>
      <c r="ED492" s="772">
        <v>11.944155025802758</v>
      </c>
      <c r="EE492" s="737">
        <f>+IF(ED457=0,0,ED492/ED457*100)</f>
        <v>0.16250972865950838</v>
      </c>
      <c r="EF492" s="772">
        <v>11.420710012611055</v>
      </c>
      <c r="EG492" s="737">
        <f>+IF(EF457=0,0,EF492/EF457*100)</f>
        <v>0.15516678849942409</v>
      </c>
      <c r="EH492" s="772">
        <f t="shared" si="494"/>
        <v>36.257700658008773</v>
      </c>
      <c r="EI492" s="737">
        <f>+IF(EH457=0,0,EH492/EH457*100)</f>
        <v>0.1645424675377484</v>
      </c>
      <c r="EJ492" s="772">
        <f t="shared" si="463"/>
        <v>96.608801981750844</v>
      </c>
      <c r="EK492" s="737">
        <f>+IF(EJ457=0,0,EJ492/EJ457*100)</f>
        <v>0.21815224435607272</v>
      </c>
      <c r="EL492" s="772">
        <v>9.6043876444554641</v>
      </c>
      <c r="EM492" s="737">
        <f>+IF(EL457=0,0,EL492/EL457*100)</f>
        <v>0.13048943407617333</v>
      </c>
      <c r="EN492" s="772">
        <v>8.6862498579367191</v>
      </c>
      <c r="EO492" s="737">
        <f>+IF(EN457=0,0,EN492/EN457*100)</f>
        <v>0.11768535367760392</v>
      </c>
      <c r="EP492" s="772">
        <v>8.7229375906368922</v>
      </c>
      <c r="EQ492" s="737">
        <f>+IF(EP457=0,0,EP492/EP457*100)</f>
        <v>0.1173291798379868</v>
      </c>
      <c r="ER492" s="772">
        <f t="shared" si="495"/>
        <v>27.013575093029075</v>
      </c>
      <c r="ES492" s="737">
        <f>+IF(ER457=0,0,ER492/ER457*100)</f>
        <v>0.12181569917333936</v>
      </c>
      <c r="ET492" s="772">
        <v>9.4620140957377448</v>
      </c>
      <c r="EU492" s="737">
        <f>+IF(ET457=0,0,ET492/ET457*100)</f>
        <v>0.11030289440141046</v>
      </c>
      <c r="EV492" s="772">
        <v>9.4620140957377448</v>
      </c>
      <c r="EW492" s="737">
        <f>+IF(EV457=0,0,EV492/EV457*100)</f>
        <v>0.11030289440141046</v>
      </c>
      <c r="EX492" s="772">
        <v>9.4620140957377448</v>
      </c>
      <c r="EY492" s="737">
        <f>+IF(EX457=0,0,EX492/EX457*100)</f>
        <v>0.11030289440141046</v>
      </c>
      <c r="EZ492" s="772">
        <f t="shared" si="496"/>
        <v>28.386042287213236</v>
      </c>
      <c r="FA492" s="737">
        <f>+IF(EZ457=0,0,EZ492/EZ457*100)</f>
        <v>0.11030289440141046</v>
      </c>
      <c r="FB492" s="772">
        <f t="shared" si="464"/>
        <v>55.399617380242312</v>
      </c>
      <c r="FC492" s="737">
        <f>+IF(FB457=0,0,FB492/FB457*100)</f>
        <v>0.11563170271122257</v>
      </c>
      <c r="FD492" s="772">
        <v>69.234626223804781</v>
      </c>
      <c r="FE492" s="737">
        <f>+IF(FD457=0,0,FD492/FD457*100)</f>
        <v>9.2781829213804984E-2</v>
      </c>
      <c r="FF492" s="772">
        <v>67.547932261024783</v>
      </c>
      <c r="FG492" s="737">
        <f>+IF(FF457=0,0,FF492/FF457*100)</f>
        <v>6.5956221443582347E-2</v>
      </c>
      <c r="FH492" s="772">
        <v>68.224447959483982</v>
      </c>
      <c r="FI492" s="737">
        <f>+IF(FH457=0,0,FH492/FH457*100)</f>
        <v>5.5553998559444692E-2</v>
      </c>
      <c r="FJ492" s="772">
        <v>72.569178710756063</v>
      </c>
      <c r="FK492" s="737">
        <f>+IF(FJ457=0,0,FJ492/FJ457*100)</f>
        <v>4.9338278092451365E-2</v>
      </c>
    </row>
    <row r="493" spans="2:167" s="648" customFormat="1" ht="13.5" customHeight="1">
      <c r="B493" s="769"/>
      <c r="C493" s="771" t="s">
        <v>4819</v>
      </c>
      <c r="D493" s="769"/>
      <c r="E493" s="772">
        <f t="shared" si="451"/>
        <v>149.2409753936183</v>
      </c>
      <c r="F493" s="737">
        <f>+IF(E457=0,0,E493/E457*100)</f>
        <v>0.75054823501947365</v>
      </c>
      <c r="G493" s="772">
        <v>3.6334152559570674</v>
      </c>
      <c r="H493" s="737">
        <f>+IF(G457=0,0,G493/G457*100)</f>
        <v>0.14733396314710542</v>
      </c>
      <c r="I493" s="772">
        <v>3.3780793662598905</v>
      </c>
      <c r="J493" s="737">
        <f>+IF(I457=0,0,I493/I457*100)</f>
        <v>0.15423441083964809</v>
      </c>
      <c r="K493" s="772">
        <v>7.2339621310920768</v>
      </c>
      <c r="L493" s="737">
        <f>+IF(K457=0,0,K493/K457*100)</f>
        <v>0.43470089424794184</v>
      </c>
      <c r="M493" s="772">
        <f t="shared" si="481"/>
        <v>14.245456753309035</v>
      </c>
      <c r="N493" s="737">
        <f>+IF(M457=0,0,M493/M457*100)</f>
        <v>0.22538651166254517</v>
      </c>
      <c r="O493" s="772">
        <v>0.26918302767316693</v>
      </c>
      <c r="P493" s="737">
        <f>+IF(O457=0,0,O493/O457*100)</f>
        <v>0.14180822293171791</v>
      </c>
      <c r="Q493" s="772">
        <v>3.3825284602971274E-2</v>
      </c>
      <c r="R493" s="737">
        <f>+IF(Q457=0,0,Q493/Q457*100)</f>
        <v>1.7903597469630976</v>
      </c>
      <c r="S493" s="772">
        <v>1.79080259353528</v>
      </c>
      <c r="T493" s="737">
        <f>+IF(S457=0,0,S493/S457*100)</f>
        <v>0.47888985895106373</v>
      </c>
      <c r="U493" s="772">
        <f t="shared" si="482"/>
        <v>2.0938109058114183</v>
      </c>
      <c r="V493" s="737">
        <f>+IF(U457=0,0,U493/U457*100)</f>
        <v>0.37015366416937673</v>
      </c>
      <c r="W493" s="772">
        <f t="shared" si="453"/>
        <v>16.339267659120452</v>
      </c>
      <c r="X493" s="737">
        <f>+IF(W457=0,0,W493/W457*100)</f>
        <v>0.23727840669527778</v>
      </c>
      <c r="Y493" s="772">
        <v>2.8796859457385038</v>
      </c>
      <c r="Z493" s="737">
        <f>+IF(Y457=0,0,Y493/Y457*100)</f>
        <v>0.3996210776223032</v>
      </c>
      <c r="AA493" s="772">
        <v>3.0964440195521656</v>
      </c>
      <c r="AB493" s="737">
        <f>+IF(AA457=0,0,AA493/AA457*100)</f>
        <v>0.22655241415786756</v>
      </c>
      <c r="AC493" s="772">
        <v>72.632023541108239</v>
      </c>
      <c r="AD493" s="737">
        <f>+IF(AC457=0,0,AC493/AC457*100)</f>
        <v>5.9507534121172263</v>
      </c>
      <c r="AE493" s="772">
        <f t="shared" si="483"/>
        <v>78.608153506398907</v>
      </c>
      <c r="AF493" s="737">
        <f>+IF(AE457=0,0,AE493/AE457*100)</f>
        <v>2.3763598223471747</v>
      </c>
      <c r="AG493" s="772">
        <v>17.014615045261792</v>
      </c>
      <c r="AH493" s="737">
        <f>+IF(AG457=0,0,AG493/AG457*100)</f>
        <v>0.62872897449158027</v>
      </c>
      <c r="AI493" s="772">
        <v>7.3674782720371654</v>
      </c>
      <c r="AJ493" s="737">
        <f>+IF(AI457=0,0,AI493/AI457*100)</f>
        <v>0.20224224395913015</v>
      </c>
      <c r="AK493" s="772">
        <v>29.911460910800002</v>
      </c>
      <c r="AL493" s="737">
        <f>+IF(AK457=0,0,AK493/AK457*100)</f>
        <v>0.89524929026720024</v>
      </c>
      <c r="AM493" s="772">
        <f t="shared" si="484"/>
        <v>54.293554228098955</v>
      </c>
      <c r="AN493" s="737">
        <f>+IF(AM457=0,0,AM493/AM457*100)</f>
        <v>0.56029215245304242</v>
      </c>
      <c r="AO493" s="772">
        <f t="shared" si="456"/>
        <v>132.90170773449785</v>
      </c>
      <c r="AP493" s="737">
        <f>+IF(AO457=0,0,AO493/AO457*100)</f>
        <v>1.0224667142776998</v>
      </c>
      <c r="AQ493" s="651"/>
      <c r="AR493" s="772">
        <v>576.05664829470004</v>
      </c>
      <c r="AS493" s="737">
        <f>+IF(AR457=0,0,AR493/AR457*100)</f>
        <v>1.1958700486709462</v>
      </c>
      <c r="AT493" s="772">
        <v>47.929462556100006</v>
      </c>
      <c r="AU493" s="737">
        <f>+IF(AT457=0,0,AT493/AT457*100)</f>
        <v>1.3055976522238559</v>
      </c>
      <c r="AV493" s="772">
        <v>26.304051169600001</v>
      </c>
      <c r="AW493" s="737">
        <f>+IF(AV457=0,0,AV493/AV457*100)</f>
        <v>0.77820940773207115</v>
      </c>
      <c r="AX493" s="772">
        <v>73.722077778799999</v>
      </c>
      <c r="AY493" s="737">
        <f>+IF(AX457=0,0,AX493/AX457*100)</f>
        <v>1.947336628122071</v>
      </c>
      <c r="AZ493" s="772">
        <f t="shared" si="485"/>
        <v>147.95559150450001</v>
      </c>
      <c r="BA493" s="737">
        <f>+IF(AZ457=0,0,AZ493/AZ457*100)</f>
        <v>1.3652896011894944</v>
      </c>
      <c r="BB493" s="772">
        <v>31.301334440000002</v>
      </c>
      <c r="BC493" s="737">
        <f>+IF(BB457=0,0,BB493/BB457*100)</f>
        <v>0.68145815375589136</v>
      </c>
      <c r="BD493" s="772">
        <v>33.331514286400001</v>
      </c>
      <c r="BE493" s="737">
        <f>+IF(BD457=0,0,BD493/BD457*100)</f>
        <v>1.0117965103700159</v>
      </c>
      <c r="BF493" s="772">
        <v>50.572827747999995</v>
      </c>
      <c r="BG493" s="737">
        <f>+IF(BF457=0,0,BF493/BF457*100)</f>
        <v>1.899591253945929</v>
      </c>
      <c r="BH493" s="772">
        <f t="shared" si="486"/>
        <v>115.20567647439999</v>
      </c>
      <c r="BI493" s="737">
        <f>+IF(BH457=0,0,BH493/BH457*100)</f>
        <v>1.0920094947122136</v>
      </c>
      <c r="BJ493" s="772">
        <f t="shared" si="457"/>
        <v>263.16126797890001</v>
      </c>
      <c r="BK493" s="737">
        <f>+IF(BJ457=0,0,BJ493/BJ457*100)</f>
        <v>1.2304835677052559</v>
      </c>
      <c r="BL493" s="772">
        <v>21.968111055399998</v>
      </c>
      <c r="BM493" s="737">
        <f>+IF(BL457=0,0,BL493/BL457*100)</f>
        <v>0.68914975223473662</v>
      </c>
      <c r="BN493" s="772">
        <v>28.683419145599999</v>
      </c>
      <c r="BO493" s="737">
        <f>+IF(BN457=0,0,BN493/BN457*100)</f>
        <v>0.60933175637648485</v>
      </c>
      <c r="BP493" s="772">
        <v>64.693736651599991</v>
      </c>
      <c r="BQ493" s="737">
        <f>+IF(BP457=0,0,BP493/BP457*100)</f>
        <v>1.923324251824347</v>
      </c>
      <c r="BR493" s="772">
        <f t="shared" si="487"/>
        <v>115.34526685259999</v>
      </c>
      <c r="BS493" s="737">
        <f>+IF(BR457=0,0,BR493/BR457*100)</f>
        <v>1.0244980140840558</v>
      </c>
      <c r="BT493" s="772">
        <v>95.588935920799997</v>
      </c>
      <c r="BU493" s="737">
        <f>+IF(BT457=0,0,BT493/BT457*100)</f>
        <v>2.3097747810934117</v>
      </c>
      <c r="BV493" s="772">
        <v>78.726898418399998</v>
      </c>
      <c r="BW493" s="737">
        <f>+IF(BV457=0,0,BV493/BV457*100)</f>
        <v>1.2155975543301649</v>
      </c>
      <c r="BX493" s="772">
        <v>23.234279124</v>
      </c>
      <c r="BY493" s="737">
        <f>+IF(BX457=0,0,BX493/BX457*100)</f>
        <v>0.47319067364443856</v>
      </c>
      <c r="BZ493" s="772">
        <f t="shared" si="488"/>
        <v>197.55011346320001</v>
      </c>
      <c r="CA493" s="737">
        <f>+IF(BZ457=0,0,BZ493/BZ457*100)</f>
        <v>1.2724663023615583</v>
      </c>
      <c r="CB493" s="772">
        <f t="shared" si="458"/>
        <v>312.89538031580003</v>
      </c>
      <c r="CC493" s="737">
        <f>+IF(CB457=0,0,CB493/CB457*100)</f>
        <v>1.1682311000147316</v>
      </c>
      <c r="CE493" s="772">
        <f t="shared" si="459"/>
        <v>1861.8530654725</v>
      </c>
      <c r="CF493" s="737">
        <f>+IF(CE457=0,0,CE493/CE457*100)</f>
        <v>2.5781578528365041</v>
      </c>
      <c r="CG493" s="772">
        <v>67.445541385799999</v>
      </c>
      <c r="CH493" s="737">
        <f>+IF(CG457=0,0,CG493/CG457*100)</f>
        <v>1.4425498138982749</v>
      </c>
      <c r="CI493" s="772">
        <v>90.943892010399992</v>
      </c>
      <c r="CJ493" s="737">
        <f>+IF(CI457=0,0,CI493/CI457*100)</f>
        <v>1.7122211190316101</v>
      </c>
      <c r="CK493" s="772">
        <v>413.17022659319997</v>
      </c>
      <c r="CL493" s="737">
        <f>+IF(CK457=0,0,CK493/CK457*100)</f>
        <v>7.3152971851452806</v>
      </c>
      <c r="CM493" s="772">
        <f t="shared" si="489"/>
        <v>571.55965998939996</v>
      </c>
      <c r="CN493" s="737">
        <f>+IF(CM457=0,0,CM493/CM457*100)</f>
        <v>3.6556592390096809</v>
      </c>
      <c r="CO493" s="772">
        <v>264.944596854</v>
      </c>
      <c r="CP493" s="737">
        <f>+IF(CO457=0,0,CO493/CO457*100)</f>
        <v>5.5641190239385558</v>
      </c>
      <c r="CQ493" s="772">
        <v>335.35634869160003</v>
      </c>
      <c r="CR493" s="737">
        <f>+IF(CQ457=0,0,CQ493/CQ457*100)</f>
        <v>4.5940745213366077</v>
      </c>
      <c r="CS493" s="772">
        <v>108.03988523449999</v>
      </c>
      <c r="CT493" s="737">
        <f>+IF(CS457=0,0,CS493/CS457*100)</f>
        <v>1.9502073247004081</v>
      </c>
      <c r="CU493" s="772">
        <f t="shared" si="490"/>
        <v>708.34083078010008</v>
      </c>
      <c r="CV493" s="737">
        <f>+IF(CU457=0,0,CU493/CU457*100)</f>
        <v>4.0243575252502719</v>
      </c>
      <c r="CW493" s="772">
        <f t="shared" si="460"/>
        <v>1279.9004907695</v>
      </c>
      <c r="CX493" s="737">
        <f>+IF(CW457=0,0,CW493/CW457*100)</f>
        <v>3.8509153359668336</v>
      </c>
      <c r="CY493" s="772">
        <v>119.28028600200001</v>
      </c>
      <c r="CZ493" s="737">
        <f>+IF(CY457=0,0,CY493/CY457*100)</f>
        <v>2.5483648383358064</v>
      </c>
      <c r="DA493" s="772">
        <v>178.7062885656</v>
      </c>
      <c r="DB493" s="737">
        <f>+IF(DA457=0,0,DA493/DA457*100)</f>
        <v>2.6650909310561119</v>
      </c>
      <c r="DC493" s="772">
        <v>199.96600013540001</v>
      </c>
      <c r="DD493" s="737">
        <f>+IF(DC457=0,0,DC493/DC457*100)</f>
        <v>2.9276861834994805</v>
      </c>
      <c r="DE493" s="772">
        <f t="shared" si="491"/>
        <v>497.95257470300004</v>
      </c>
      <c r="DF493" s="737">
        <f>+IF(DE457=0,0,DE493/DE457*100)</f>
        <v>2.7335580179514301</v>
      </c>
      <c r="DG493" s="772">
        <v>28.000000000000004</v>
      </c>
      <c r="DH493" s="737">
        <f>+IF(DG457=0,0,DG493/DG457*100)</f>
        <v>0.35826849018972023</v>
      </c>
      <c r="DI493" s="772">
        <v>28.000000000000004</v>
      </c>
      <c r="DJ493" s="737">
        <f>+IF(DI457=0,0,DI493/DI457*100)</f>
        <v>0.371808079732037</v>
      </c>
      <c r="DK493" s="772">
        <v>28.000000000000004</v>
      </c>
      <c r="DL493" s="737">
        <f>+IF(DK457=0,0,DK493/DK457*100)</f>
        <v>0.51682165066793162</v>
      </c>
      <c r="DM493" s="772">
        <f t="shared" si="492"/>
        <v>84.000000000000014</v>
      </c>
      <c r="DN493" s="737">
        <f>+IF(DM457=0,0,DM493/DM457*100)</f>
        <v>0.40454897249719002</v>
      </c>
      <c r="DO493" s="772">
        <f t="shared" si="461"/>
        <v>581.9525747030001</v>
      </c>
      <c r="DP493" s="737">
        <f>+IF(DO457=0,0,DO493/DO457*100)</f>
        <v>1.4929461863840012</v>
      </c>
      <c r="DR493" s="772">
        <f t="shared" si="462"/>
        <v>780</v>
      </c>
      <c r="DS493" s="737">
        <f>+IF(DR457=0,0,DR493/DR457*100)</f>
        <v>0.84602880732052232</v>
      </c>
      <c r="DT493" s="772">
        <v>65</v>
      </c>
      <c r="DU493" s="737">
        <f>+IF(DT457=0,0,DT493/DT457*100)</f>
        <v>0.87493127552044481</v>
      </c>
      <c r="DV493" s="772">
        <v>65</v>
      </c>
      <c r="DW493" s="737">
        <f>+IF(DV457=0,0,DV493/DV457*100)</f>
        <v>0.87716840214045244</v>
      </c>
      <c r="DX493" s="772">
        <v>65</v>
      </c>
      <c r="DY493" s="737">
        <f>+IF(DX457=0,0,DX493/DX457*100)</f>
        <v>0.87716840214045244</v>
      </c>
      <c r="DZ493" s="772">
        <f t="shared" si="493"/>
        <v>195</v>
      </c>
      <c r="EA493" s="737">
        <f>+IF(DZ457=0,0,DZ493/DZ457*100)</f>
        <v>0.87642142320581851</v>
      </c>
      <c r="EB493" s="772">
        <v>65</v>
      </c>
      <c r="EC493" s="737">
        <f>+IF(EB457=0,0,EB493/EB457*100)</f>
        <v>0.88732627930292374</v>
      </c>
      <c r="ED493" s="772">
        <v>65</v>
      </c>
      <c r="EE493" s="737">
        <f>+IF(ED457=0,0,ED493/ED457*100)</f>
        <v>0.88437669638820726</v>
      </c>
      <c r="EF493" s="772">
        <v>65</v>
      </c>
      <c r="EG493" s="737">
        <f>+IF(EF457=0,0,EF493/EF457*100)</f>
        <v>0.88311858381182151</v>
      </c>
      <c r="EH493" s="772">
        <f t="shared" si="494"/>
        <v>195</v>
      </c>
      <c r="EI493" s="737">
        <f>+IF(EH457=0,0,EH493/EH457*100)</f>
        <v>0.88493700889920257</v>
      </c>
      <c r="EJ493" s="772">
        <f t="shared" si="463"/>
        <v>390</v>
      </c>
      <c r="EK493" s="737">
        <f>+IF(EJ457=0,0,EJ493/EJ457*100)</f>
        <v>0.88065863103177333</v>
      </c>
      <c r="EL493" s="772">
        <v>65</v>
      </c>
      <c r="EM493" s="737">
        <f>+IF(EL457=0,0,EL493/EL457*100)</f>
        <v>0.88311858381182151</v>
      </c>
      <c r="EN493" s="772">
        <v>65</v>
      </c>
      <c r="EO493" s="737">
        <f>+IF(EN457=0,0,EN493/EN457*100)</f>
        <v>0.88065023619540261</v>
      </c>
      <c r="EP493" s="772">
        <v>65</v>
      </c>
      <c r="EQ493" s="737">
        <f>+IF(EP457=0,0,EP493/EP457*100)</f>
        <v>0.87429224504084901</v>
      </c>
      <c r="ER493" s="772">
        <f t="shared" si="495"/>
        <v>195</v>
      </c>
      <c r="ES493" s="737">
        <f>+IF(ER457=0,0,ER493/ER457*100)</f>
        <v>0.87933793498258495</v>
      </c>
      <c r="ET493" s="772">
        <v>65</v>
      </c>
      <c r="EU493" s="737">
        <f>+IF(ET457=0,0,ET493/ET457*100)</f>
        <v>0.75773382533020472</v>
      </c>
      <c r="EV493" s="772">
        <v>65</v>
      </c>
      <c r="EW493" s="737">
        <f>+IF(EV457=0,0,EV493/EV457*100)</f>
        <v>0.75773382533020472</v>
      </c>
      <c r="EX493" s="772">
        <v>65</v>
      </c>
      <c r="EY493" s="737">
        <f>+IF(EX457=0,0,EX493/EX457*100)</f>
        <v>0.75773382533020472</v>
      </c>
      <c r="EZ493" s="772">
        <f t="shared" si="496"/>
        <v>195</v>
      </c>
      <c r="FA493" s="737">
        <f>+IF(EZ457=0,0,EZ493/EZ457*100)</f>
        <v>0.75773382533020461</v>
      </c>
      <c r="FB493" s="772">
        <f t="shared" si="464"/>
        <v>390</v>
      </c>
      <c r="FC493" s="737">
        <f>+IF(FB457=0,0,FB493/FB457*100)</f>
        <v>0.81401941366945152</v>
      </c>
      <c r="FD493" s="772">
        <v>738</v>
      </c>
      <c r="FE493" s="737">
        <f>+IF(FD457=0,0,FD493/FD457*100)</f>
        <v>0.98899920017543419</v>
      </c>
      <c r="FF493" s="772">
        <v>721.48236417284329</v>
      </c>
      <c r="FG493" s="737">
        <f>+IF(FF457=0,0,FF493/FF457*100)</f>
        <v>0.70448123260289153</v>
      </c>
      <c r="FH493" s="772">
        <v>709.83950160183406</v>
      </c>
      <c r="FI493" s="737">
        <f>+IF(FH457=0,0,FH493/FH457*100)</f>
        <v>0.5780101390170852</v>
      </c>
      <c r="FJ493" s="772">
        <v>929.14173464061298</v>
      </c>
      <c r="FK493" s="737">
        <f>+IF(FJ457=0,0,FJ493/FJ457*100)</f>
        <v>0.63170417669625034</v>
      </c>
    </row>
    <row r="494" spans="2:167" s="648" customFormat="1" ht="13.5" customHeight="1">
      <c r="B494" s="771"/>
      <c r="C494" s="771" t="s">
        <v>4820</v>
      </c>
      <c r="D494" s="769"/>
      <c r="E494" s="772">
        <f t="shared" si="451"/>
        <v>0</v>
      </c>
      <c r="F494" s="737">
        <f>+IF(E457=0,0,E494/E457*100)</f>
        <v>0</v>
      </c>
      <c r="G494" s="772">
        <v>0</v>
      </c>
      <c r="H494" s="737">
        <f>+IF(G457=0,0,G494/G457*100)</f>
        <v>0</v>
      </c>
      <c r="I494" s="772">
        <v>0</v>
      </c>
      <c r="J494" s="737">
        <f>+IF(I457=0,0,I494/I457*100)</f>
        <v>0</v>
      </c>
      <c r="K494" s="772">
        <v>0</v>
      </c>
      <c r="L494" s="737">
        <f>+IF(K457=0,0,K494/K457*100)</f>
        <v>0</v>
      </c>
      <c r="M494" s="772">
        <f t="shared" si="481"/>
        <v>0</v>
      </c>
      <c r="N494" s="737">
        <f>+IF(M457=0,0,M494/M457*100)</f>
        <v>0</v>
      </c>
      <c r="O494" s="772">
        <v>0</v>
      </c>
      <c r="P494" s="737">
        <f>+IF(O457=0,0,O494/O457*100)</f>
        <v>0</v>
      </c>
      <c r="Q494" s="772">
        <v>0</v>
      </c>
      <c r="R494" s="737">
        <f>+IF(Q457=0,0,Q494/Q457*100)</f>
        <v>0</v>
      </c>
      <c r="S494" s="772">
        <v>0</v>
      </c>
      <c r="T494" s="737">
        <f>+IF(S457=0,0,S494/S457*100)</f>
        <v>0</v>
      </c>
      <c r="U494" s="772">
        <f t="shared" si="482"/>
        <v>0</v>
      </c>
      <c r="V494" s="737">
        <f>+IF(U457=0,0,U494/U457*100)</f>
        <v>0</v>
      </c>
      <c r="W494" s="772">
        <f t="shared" si="453"/>
        <v>0</v>
      </c>
      <c r="X494" s="737">
        <f>+IF(W457=0,0,W494/W457*100)</f>
        <v>0</v>
      </c>
      <c r="Y494" s="772">
        <v>0</v>
      </c>
      <c r="Z494" s="737">
        <f>+IF(Y457=0,0,Y494/Y457*100)</f>
        <v>0</v>
      </c>
      <c r="AA494" s="772">
        <v>0</v>
      </c>
      <c r="AB494" s="737">
        <f>+IF(AA457=0,0,AA494/AA457*100)</f>
        <v>0</v>
      </c>
      <c r="AC494" s="772">
        <v>0</v>
      </c>
      <c r="AD494" s="737">
        <f>+IF(AC457=0,0,AC494/AC457*100)</f>
        <v>0</v>
      </c>
      <c r="AE494" s="772">
        <f t="shared" si="483"/>
        <v>0</v>
      </c>
      <c r="AF494" s="737">
        <f>+IF(AE457=0,0,AE494/AE457*100)</f>
        <v>0</v>
      </c>
      <c r="AG494" s="772">
        <v>0</v>
      </c>
      <c r="AH494" s="737">
        <f>+IF(AG457=0,0,AG494/AG457*100)</f>
        <v>0</v>
      </c>
      <c r="AI494" s="772">
        <v>0</v>
      </c>
      <c r="AJ494" s="737">
        <f>+IF(AI457=0,0,AI494/AI457*100)</f>
        <v>0</v>
      </c>
      <c r="AK494" s="772">
        <v>0</v>
      </c>
      <c r="AL494" s="737">
        <f>+IF(AK457=0,0,AK494/AK457*100)</f>
        <v>0</v>
      </c>
      <c r="AM494" s="772">
        <f t="shared" si="484"/>
        <v>0</v>
      </c>
      <c r="AN494" s="737">
        <f>+IF(AM457=0,0,AM494/AM457*100)</f>
        <v>0</v>
      </c>
      <c r="AO494" s="772">
        <f t="shared" si="456"/>
        <v>0</v>
      </c>
      <c r="AP494" s="737">
        <f>+IF(AO457=0,0,AO494/AO457*100)</f>
        <v>0</v>
      </c>
      <c r="AQ494" s="651"/>
      <c r="AR494" s="772">
        <v>0</v>
      </c>
      <c r="AS494" s="737">
        <f>+IF(AR457=0,0,AR494/AR457*100)</f>
        <v>0</v>
      </c>
      <c r="AT494" s="772">
        <v>0</v>
      </c>
      <c r="AU494" s="737">
        <f>+IF(AT457=0,0,AT494/AT457*100)</f>
        <v>0</v>
      </c>
      <c r="AV494" s="772">
        <v>0</v>
      </c>
      <c r="AW494" s="737">
        <f>+IF(AV457=0,0,AV494/AV457*100)</f>
        <v>0</v>
      </c>
      <c r="AX494" s="772">
        <v>0</v>
      </c>
      <c r="AY494" s="737">
        <f>+IF(AX457=0,0,AX494/AX457*100)</f>
        <v>0</v>
      </c>
      <c r="AZ494" s="772">
        <f t="shared" si="485"/>
        <v>0</v>
      </c>
      <c r="BA494" s="737">
        <f>+IF(AZ457=0,0,AZ494/AZ457*100)</f>
        <v>0</v>
      </c>
      <c r="BB494" s="772">
        <v>0</v>
      </c>
      <c r="BC494" s="737">
        <f>+IF(BB457=0,0,BB494/BB457*100)</f>
        <v>0</v>
      </c>
      <c r="BD494" s="772">
        <v>0</v>
      </c>
      <c r="BE494" s="737">
        <f>+IF(BD457=0,0,BD494/BD457*100)</f>
        <v>0</v>
      </c>
      <c r="BF494" s="772">
        <v>0</v>
      </c>
      <c r="BG494" s="737">
        <f>+IF(BF457=0,0,BF494/BF457*100)</f>
        <v>0</v>
      </c>
      <c r="BH494" s="772">
        <f t="shared" si="486"/>
        <v>0</v>
      </c>
      <c r="BI494" s="737">
        <f>+IF(BH457=0,0,BH494/BH457*100)</f>
        <v>0</v>
      </c>
      <c r="BJ494" s="772">
        <f t="shared" si="457"/>
        <v>0</v>
      </c>
      <c r="BK494" s="737">
        <f>+IF(BJ457=0,0,BJ494/BJ457*100)</f>
        <v>0</v>
      </c>
      <c r="BL494" s="772">
        <v>0</v>
      </c>
      <c r="BM494" s="737">
        <f>+IF(BL457=0,0,BL494/BL457*100)</f>
        <v>0</v>
      </c>
      <c r="BN494" s="772">
        <v>0</v>
      </c>
      <c r="BO494" s="737">
        <f>+IF(BN457=0,0,BN494/BN457*100)</f>
        <v>0</v>
      </c>
      <c r="BP494" s="772">
        <v>0</v>
      </c>
      <c r="BQ494" s="737">
        <f>+IF(BP457=0,0,BP494/BP457*100)</f>
        <v>0</v>
      </c>
      <c r="BR494" s="772">
        <f t="shared" si="487"/>
        <v>0</v>
      </c>
      <c r="BS494" s="737">
        <f>+IF(BR457=0,0,BR494/BR457*100)</f>
        <v>0</v>
      </c>
      <c r="BT494" s="772">
        <v>0</v>
      </c>
      <c r="BU494" s="737">
        <f>+IF(BT457=0,0,BT494/BT457*100)</f>
        <v>0</v>
      </c>
      <c r="BV494" s="772">
        <v>0</v>
      </c>
      <c r="BW494" s="737">
        <f>+IF(BV457=0,0,BV494/BV457*100)</f>
        <v>0</v>
      </c>
      <c r="BX494" s="772">
        <v>0</v>
      </c>
      <c r="BY494" s="737">
        <f>+IF(BX457=0,0,BX494/BX457*100)</f>
        <v>0</v>
      </c>
      <c r="BZ494" s="772">
        <f t="shared" si="488"/>
        <v>0</v>
      </c>
      <c r="CA494" s="737">
        <f>+IF(BZ457=0,0,BZ494/BZ457*100)</f>
        <v>0</v>
      </c>
      <c r="CB494" s="772">
        <f t="shared" si="458"/>
        <v>0</v>
      </c>
      <c r="CC494" s="737">
        <f>+IF(CB457=0,0,CB494/CB457*100)</f>
        <v>0</v>
      </c>
      <c r="CE494" s="772">
        <f t="shared" si="459"/>
        <v>0</v>
      </c>
      <c r="CF494" s="737">
        <f>+IF(CE457=0,0,CE494/CE457*100)</f>
        <v>0</v>
      </c>
      <c r="CG494" s="772">
        <v>0</v>
      </c>
      <c r="CH494" s="737">
        <f>+IF(CG457=0,0,CG494/CG457*100)</f>
        <v>0</v>
      </c>
      <c r="CI494" s="772">
        <v>0</v>
      </c>
      <c r="CJ494" s="737">
        <f>+IF(CI457=0,0,CI494/CI457*100)</f>
        <v>0</v>
      </c>
      <c r="CK494" s="772">
        <v>0</v>
      </c>
      <c r="CL494" s="737">
        <f>+IF(CK457=0,0,CK494/CK457*100)</f>
        <v>0</v>
      </c>
      <c r="CM494" s="772">
        <f t="shared" si="489"/>
        <v>0</v>
      </c>
      <c r="CN494" s="737">
        <f>+IF(CM457=0,0,CM494/CM457*100)</f>
        <v>0</v>
      </c>
      <c r="CO494" s="772">
        <v>0</v>
      </c>
      <c r="CP494" s="737">
        <f>+IF(CO457=0,0,CO494/CO457*100)</f>
        <v>0</v>
      </c>
      <c r="CQ494" s="772">
        <v>0</v>
      </c>
      <c r="CR494" s="737">
        <f>+IF(CQ457=0,0,CQ494/CQ457*100)</f>
        <v>0</v>
      </c>
      <c r="CS494" s="772">
        <v>0</v>
      </c>
      <c r="CT494" s="737">
        <f>+IF(CS457=0,0,CS494/CS457*100)</f>
        <v>0</v>
      </c>
      <c r="CU494" s="772">
        <f t="shared" si="490"/>
        <v>0</v>
      </c>
      <c r="CV494" s="737">
        <f>+IF(CU457=0,0,CU494/CU457*100)</f>
        <v>0</v>
      </c>
      <c r="CW494" s="772">
        <f t="shared" si="460"/>
        <v>0</v>
      </c>
      <c r="CX494" s="737">
        <f>+IF(CW457=0,0,CW494/CW457*100)</f>
        <v>0</v>
      </c>
      <c r="CY494" s="772">
        <v>0</v>
      </c>
      <c r="CZ494" s="737">
        <f>+IF(CY457=0,0,CY494/CY457*100)</f>
        <v>0</v>
      </c>
      <c r="DA494" s="772">
        <v>0</v>
      </c>
      <c r="DB494" s="737">
        <f>+IF(DA457=0,0,DA494/DA457*100)</f>
        <v>0</v>
      </c>
      <c r="DC494" s="772">
        <v>0</v>
      </c>
      <c r="DD494" s="737">
        <f>+IF(DC457=0,0,DC494/DC457*100)</f>
        <v>0</v>
      </c>
      <c r="DE494" s="772">
        <f t="shared" si="491"/>
        <v>0</v>
      </c>
      <c r="DF494" s="737">
        <f>+IF(DE457=0,0,DE494/DE457*100)</f>
        <v>0</v>
      </c>
      <c r="DG494" s="772">
        <v>0</v>
      </c>
      <c r="DH494" s="737">
        <f>+IF(DG457=0,0,DG494/DG457*100)</f>
        <v>0</v>
      </c>
      <c r="DI494" s="772">
        <v>0</v>
      </c>
      <c r="DJ494" s="737">
        <f>+IF(DI457=0,0,DI494/DI457*100)</f>
        <v>0</v>
      </c>
      <c r="DK494" s="772">
        <v>0</v>
      </c>
      <c r="DL494" s="737">
        <f>+IF(DK457=0,0,DK494/DK457*100)</f>
        <v>0</v>
      </c>
      <c r="DM494" s="772">
        <f t="shared" si="492"/>
        <v>0</v>
      </c>
      <c r="DN494" s="737">
        <f>+IF(DM457=0,0,DM494/DM457*100)</f>
        <v>0</v>
      </c>
      <c r="DO494" s="772">
        <f t="shared" si="461"/>
        <v>0</v>
      </c>
      <c r="DP494" s="737">
        <f>+IF(DO457=0,0,DO494/DO457*100)</f>
        <v>0</v>
      </c>
      <c r="DR494" s="772">
        <f t="shared" si="462"/>
        <v>0</v>
      </c>
      <c r="DS494" s="737">
        <f>+IF(DR457=0,0,DR494/DR457*100)</f>
        <v>0</v>
      </c>
      <c r="DT494" s="772">
        <v>0</v>
      </c>
      <c r="DU494" s="737">
        <f>+IF(DT457=0,0,DT494/DT457*100)</f>
        <v>0</v>
      </c>
      <c r="DV494" s="772">
        <v>0</v>
      </c>
      <c r="DW494" s="737">
        <f>+IF(DV457=0,0,DV494/DV457*100)</f>
        <v>0</v>
      </c>
      <c r="DX494" s="772">
        <v>0</v>
      </c>
      <c r="DY494" s="737">
        <f>+IF(DX457=0,0,DX494/DX457*100)</f>
        <v>0</v>
      </c>
      <c r="DZ494" s="772">
        <f t="shared" si="493"/>
        <v>0</v>
      </c>
      <c r="EA494" s="737">
        <f>+IF(DZ457=0,0,DZ494/DZ457*100)</f>
        <v>0</v>
      </c>
      <c r="EB494" s="772">
        <v>0</v>
      </c>
      <c r="EC494" s="737">
        <f>+IF(EB457=0,0,EB494/EB457*100)</f>
        <v>0</v>
      </c>
      <c r="ED494" s="772">
        <v>0</v>
      </c>
      <c r="EE494" s="737">
        <f>+IF(ED457=0,0,ED494/ED457*100)</f>
        <v>0</v>
      </c>
      <c r="EF494" s="772">
        <v>0</v>
      </c>
      <c r="EG494" s="737">
        <f>+IF(EF457=0,0,EF494/EF457*100)</f>
        <v>0</v>
      </c>
      <c r="EH494" s="772">
        <f t="shared" si="494"/>
        <v>0</v>
      </c>
      <c r="EI494" s="737">
        <f>+IF(EH457=0,0,EH494/EH457*100)</f>
        <v>0</v>
      </c>
      <c r="EJ494" s="772">
        <f t="shared" si="463"/>
        <v>0</v>
      </c>
      <c r="EK494" s="737">
        <f>+IF(EJ457=0,0,EJ494/EJ457*100)</f>
        <v>0</v>
      </c>
      <c r="EL494" s="772">
        <v>0</v>
      </c>
      <c r="EM494" s="737">
        <f>+IF(EL457=0,0,EL494/EL457*100)</f>
        <v>0</v>
      </c>
      <c r="EN494" s="772">
        <v>0</v>
      </c>
      <c r="EO494" s="737">
        <f>+IF(EN457=0,0,EN494/EN457*100)</f>
        <v>0</v>
      </c>
      <c r="EP494" s="772">
        <v>0</v>
      </c>
      <c r="EQ494" s="737">
        <f>+IF(EP457=0,0,EP494/EP457*100)</f>
        <v>0</v>
      </c>
      <c r="ER494" s="772">
        <f t="shared" si="495"/>
        <v>0</v>
      </c>
      <c r="ES494" s="737">
        <f>+IF(ER457=0,0,ER494/ER457*100)</f>
        <v>0</v>
      </c>
      <c r="ET494" s="772">
        <v>0</v>
      </c>
      <c r="EU494" s="737">
        <f>+IF(ET457=0,0,ET494/ET457*100)</f>
        <v>0</v>
      </c>
      <c r="EV494" s="772">
        <v>0</v>
      </c>
      <c r="EW494" s="737">
        <f>+IF(EV457=0,0,EV494/EV457*100)</f>
        <v>0</v>
      </c>
      <c r="EX494" s="772">
        <v>0</v>
      </c>
      <c r="EY494" s="737">
        <f>+IF(EX457=0,0,EX494/EX457*100)</f>
        <v>0</v>
      </c>
      <c r="EZ494" s="772">
        <f t="shared" si="496"/>
        <v>0</v>
      </c>
      <c r="FA494" s="737">
        <f>+IF(EZ457=0,0,EZ494/EZ457*100)</f>
        <v>0</v>
      </c>
      <c r="FB494" s="772">
        <f t="shared" si="464"/>
        <v>0</v>
      </c>
      <c r="FC494" s="737">
        <f>+IF(FB457=0,0,FB494/FB457*100)</f>
        <v>0</v>
      </c>
      <c r="FD494" s="772">
        <v>0</v>
      </c>
      <c r="FE494" s="737">
        <f>+IF(FD457=0,0,FD494/FD457*100)</f>
        <v>0</v>
      </c>
      <c r="FF494" s="772">
        <v>0</v>
      </c>
      <c r="FG494" s="737">
        <f>+IF(FF457=0,0,FF494/FF457*100)</f>
        <v>0</v>
      </c>
      <c r="FH494" s="772">
        <v>0</v>
      </c>
      <c r="FI494" s="737">
        <f>+IF(FH457=0,0,FH494/FH457*100)</f>
        <v>0</v>
      </c>
      <c r="FJ494" s="772">
        <v>0</v>
      </c>
      <c r="FK494" s="737">
        <f>+IF(FJ457=0,0,FJ494/FJ457*100)</f>
        <v>0</v>
      </c>
    </row>
    <row r="495" spans="2:167" s="648" customFormat="1" ht="13.5" customHeight="1">
      <c r="B495" s="769"/>
      <c r="C495" s="781" t="s">
        <v>4821</v>
      </c>
      <c r="E495" s="772">
        <f t="shared" si="451"/>
        <v>0</v>
      </c>
      <c r="F495" s="737">
        <f>+IF(E457=0,0,E495/E457*100)</f>
        <v>0</v>
      </c>
      <c r="G495" s="772">
        <v>0</v>
      </c>
      <c r="H495" s="737">
        <f>+IF(G457=0,0,G495/G457*100)</f>
        <v>0</v>
      </c>
      <c r="I495" s="772">
        <v>0</v>
      </c>
      <c r="J495" s="737">
        <f>+IF(I457=0,0,I495/I457*100)</f>
        <v>0</v>
      </c>
      <c r="K495" s="772">
        <v>0</v>
      </c>
      <c r="L495" s="737">
        <f>+IF(K457=0,0,K495/K457*100)</f>
        <v>0</v>
      </c>
      <c r="M495" s="772">
        <f t="shared" si="481"/>
        <v>0</v>
      </c>
      <c r="N495" s="737">
        <f>+IF(M457=0,0,M495/M457*100)</f>
        <v>0</v>
      </c>
      <c r="O495" s="772">
        <v>0</v>
      </c>
      <c r="P495" s="737">
        <f>+IF(O457=0,0,O495/O457*100)</f>
        <v>0</v>
      </c>
      <c r="Q495" s="772">
        <v>0</v>
      </c>
      <c r="R495" s="737">
        <f>+IF(Q457=0,0,Q495/Q457*100)</f>
        <v>0</v>
      </c>
      <c r="S495" s="772">
        <v>0</v>
      </c>
      <c r="T495" s="737">
        <f>+IF(S457=0,0,S495/S457*100)</f>
        <v>0</v>
      </c>
      <c r="U495" s="772">
        <f t="shared" si="482"/>
        <v>0</v>
      </c>
      <c r="V495" s="737">
        <f>+IF(U457=0,0,U495/U457*100)</f>
        <v>0</v>
      </c>
      <c r="W495" s="772">
        <f t="shared" si="453"/>
        <v>0</v>
      </c>
      <c r="X495" s="737">
        <f>+IF(W457=0,0,W495/W457*100)</f>
        <v>0</v>
      </c>
      <c r="Y495" s="772">
        <v>0</v>
      </c>
      <c r="Z495" s="737">
        <f>+IF(Y457=0,0,Y495/Y457*100)</f>
        <v>0</v>
      </c>
      <c r="AA495" s="772">
        <v>0</v>
      </c>
      <c r="AB495" s="737">
        <f>+IF(AA457=0,0,AA495/AA457*100)</f>
        <v>0</v>
      </c>
      <c r="AC495" s="772">
        <v>0</v>
      </c>
      <c r="AD495" s="737">
        <f>+IF(AC457=0,0,AC495/AC457*100)</f>
        <v>0</v>
      </c>
      <c r="AE495" s="772">
        <f t="shared" si="483"/>
        <v>0</v>
      </c>
      <c r="AF495" s="737">
        <f>+IF(AE457=0,0,AE495/AE457*100)</f>
        <v>0</v>
      </c>
      <c r="AG495" s="772">
        <v>0</v>
      </c>
      <c r="AH495" s="737">
        <f>+IF(AG457=0,0,AG495/AG457*100)</f>
        <v>0</v>
      </c>
      <c r="AI495" s="772">
        <v>0</v>
      </c>
      <c r="AJ495" s="737">
        <f>+IF(AI457=0,0,AI495/AI457*100)</f>
        <v>0</v>
      </c>
      <c r="AK495" s="772">
        <v>0</v>
      </c>
      <c r="AL495" s="737">
        <f>+IF(AK457=0,0,AK495/AK457*100)</f>
        <v>0</v>
      </c>
      <c r="AM495" s="772">
        <f t="shared" si="484"/>
        <v>0</v>
      </c>
      <c r="AN495" s="737">
        <f>+IF(AM457=0,0,AM495/AM457*100)</f>
        <v>0</v>
      </c>
      <c r="AO495" s="772">
        <f t="shared" si="456"/>
        <v>0</v>
      </c>
      <c r="AP495" s="737">
        <f>+IF(AO457=0,0,AO495/AO457*100)</f>
        <v>0</v>
      </c>
      <c r="AQ495" s="651"/>
      <c r="AR495" s="772">
        <v>0</v>
      </c>
      <c r="AS495" s="737">
        <f>+IF(AR457=0,0,AR495/AR457*100)</f>
        <v>0</v>
      </c>
      <c r="AT495" s="772">
        <v>0</v>
      </c>
      <c r="AU495" s="737">
        <f>+IF(AT457=0,0,AT495/AT457*100)</f>
        <v>0</v>
      </c>
      <c r="AV495" s="772">
        <v>0</v>
      </c>
      <c r="AW495" s="737">
        <f>+IF(AV457=0,0,AV495/AV457*100)</f>
        <v>0</v>
      </c>
      <c r="AX495" s="772">
        <v>0</v>
      </c>
      <c r="AY495" s="737">
        <f>+IF(AX457=0,0,AX495/AX457*100)</f>
        <v>0</v>
      </c>
      <c r="AZ495" s="772">
        <f t="shared" si="485"/>
        <v>0</v>
      </c>
      <c r="BA495" s="737">
        <f>+IF(AZ457=0,0,AZ495/AZ457*100)</f>
        <v>0</v>
      </c>
      <c r="BB495" s="772">
        <v>0</v>
      </c>
      <c r="BC495" s="737">
        <f>+IF(BB457=0,0,BB495/BB457*100)</f>
        <v>0</v>
      </c>
      <c r="BD495" s="772">
        <v>0</v>
      </c>
      <c r="BE495" s="737">
        <f>+IF(BD457=0,0,BD495/BD457*100)</f>
        <v>0</v>
      </c>
      <c r="BF495" s="772">
        <v>0</v>
      </c>
      <c r="BG495" s="737">
        <f>+IF(BF457=0,0,BF495/BF457*100)</f>
        <v>0</v>
      </c>
      <c r="BH495" s="772">
        <f t="shared" si="486"/>
        <v>0</v>
      </c>
      <c r="BI495" s="737">
        <f>+IF(BH457=0,0,BH495/BH457*100)</f>
        <v>0</v>
      </c>
      <c r="BJ495" s="772">
        <f t="shared" si="457"/>
        <v>0</v>
      </c>
      <c r="BK495" s="737">
        <f>+IF(BJ457=0,0,BJ495/BJ457*100)</f>
        <v>0</v>
      </c>
      <c r="BL495" s="772">
        <v>0</v>
      </c>
      <c r="BM495" s="737">
        <f>+IF(BL457=0,0,BL495/BL457*100)</f>
        <v>0</v>
      </c>
      <c r="BN495" s="772">
        <v>0</v>
      </c>
      <c r="BO495" s="737">
        <f>+IF(BN457=0,0,BN495/BN457*100)</f>
        <v>0</v>
      </c>
      <c r="BP495" s="772">
        <v>0</v>
      </c>
      <c r="BQ495" s="737">
        <f>+IF(BP457=0,0,BP495/BP457*100)</f>
        <v>0</v>
      </c>
      <c r="BR495" s="772">
        <f t="shared" si="487"/>
        <v>0</v>
      </c>
      <c r="BS495" s="737">
        <f>+IF(BR457=0,0,BR495/BR457*100)</f>
        <v>0</v>
      </c>
      <c r="BT495" s="772">
        <v>0</v>
      </c>
      <c r="BU495" s="737">
        <f>+IF(BT457=0,0,BT495/BT457*100)</f>
        <v>0</v>
      </c>
      <c r="BV495" s="772">
        <v>0</v>
      </c>
      <c r="BW495" s="737">
        <f>+IF(BV457=0,0,BV495/BV457*100)</f>
        <v>0</v>
      </c>
      <c r="BX495" s="772">
        <v>0</v>
      </c>
      <c r="BY495" s="737">
        <f>+IF(BX457=0,0,BX495/BX457*100)</f>
        <v>0</v>
      </c>
      <c r="BZ495" s="772">
        <f t="shared" si="488"/>
        <v>0</v>
      </c>
      <c r="CA495" s="737">
        <f>+IF(BZ457=0,0,BZ495/BZ457*100)</f>
        <v>0</v>
      </c>
      <c r="CB495" s="772">
        <f t="shared" si="458"/>
        <v>0</v>
      </c>
      <c r="CC495" s="737">
        <f>+IF(CB457=0,0,CB495/CB457*100)</f>
        <v>0</v>
      </c>
      <c r="CE495" s="772">
        <f t="shared" si="459"/>
        <v>0</v>
      </c>
      <c r="CF495" s="737">
        <f>+IF(CE457=0,0,CE495/CE457*100)</f>
        <v>0</v>
      </c>
      <c r="CG495" s="772">
        <v>0</v>
      </c>
      <c r="CH495" s="737">
        <f>+IF(CG457=0,0,CG495/CG457*100)</f>
        <v>0</v>
      </c>
      <c r="CI495" s="772">
        <v>0</v>
      </c>
      <c r="CJ495" s="737">
        <f>+IF(CI457=0,0,CI495/CI457*100)</f>
        <v>0</v>
      </c>
      <c r="CK495" s="772">
        <v>0</v>
      </c>
      <c r="CL495" s="737">
        <f>+IF(CK457=0,0,CK495/CK457*100)</f>
        <v>0</v>
      </c>
      <c r="CM495" s="772">
        <f t="shared" si="489"/>
        <v>0</v>
      </c>
      <c r="CN495" s="737">
        <f>+IF(CM457=0,0,CM495/CM457*100)</f>
        <v>0</v>
      </c>
      <c r="CO495" s="772">
        <v>0</v>
      </c>
      <c r="CP495" s="737">
        <f>+IF(CO457=0,0,CO495/CO457*100)</f>
        <v>0</v>
      </c>
      <c r="CQ495" s="772">
        <v>0</v>
      </c>
      <c r="CR495" s="737">
        <f>+IF(CQ457=0,0,CQ495/CQ457*100)</f>
        <v>0</v>
      </c>
      <c r="CS495" s="772">
        <v>0</v>
      </c>
      <c r="CT495" s="737">
        <f>+IF(CS457=0,0,CS495/CS457*100)</f>
        <v>0</v>
      </c>
      <c r="CU495" s="772">
        <f t="shared" si="490"/>
        <v>0</v>
      </c>
      <c r="CV495" s="737">
        <f>+IF(CU457=0,0,CU495/CU457*100)</f>
        <v>0</v>
      </c>
      <c r="CW495" s="772">
        <f t="shared" si="460"/>
        <v>0</v>
      </c>
      <c r="CX495" s="737">
        <f>+IF(CW457=0,0,CW495/CW457*100)</f>
        <v>0</v>
      </c>
      <c r="CY495" s="772">
        <v>0</v>
      </c>
      <c r="CZ495" s="737">
        <f>+IF(CY457=0,0,CY495/CY457*100)</f>
        <v>0</v>
      </c>
      <c r="DA495" s="772">
        <v>0</v>
      </c>
      <c r="DB495" s="737">
        <f>+IF(DA457=0,0,DA495/DA457*100)</f>
        <v>0</v>
      </c>
      <c r="DC495" s="772">
        <v>0</v>
      </c>
      <c r="DD495" s="737">
        <f>+IF(DC457=0,0,DC495/DC457*100)</f>
        <v>0</v>
      </c>
      <c r="DE495" s="772">
        <f t="shared" si="491"/>
        <v>0</v>
      </c>
      <c r="DF495" s="737">
        <f>+IF(DE457=0,0,DE495/DE457*100)</f>
        <v>0</v>
      </c>
      <c r="DG495" s="772">
        <v>0</v>
      </c>
      <c r="DH495" s="737">
        <f>+IF(DG457=0,0,DG495/DG457*100)</f>
        <v>0</v>
      </c>
      <c r="DI495" s="772">
        <v>0</v>
      </c>
      <c r="DJ495" s="737">
        <f>+IF(DI457=0,0,DI495/DI457*100)</f>
        <v>0</v>
      </c>
      <c r="DK495" s="772">
        <v>0</v>
      </c>
      <c r="DL495" s="737">
        <f>+IF(DK457=0,0,DK495/DK457*100)</f>
        <v>0</v>
      </c>
      <c r="DM495" s="772">
        <f t="shared" si="492"/>
        <v>0</v>
      </c>
      <c r="DN495" s="737">
        <f>+IF(DM457=0,0,DM495/DM457*100)</f>
        <v>0</v>
      </c>
      <c r="DO495" s="772">
        <f t="shared" si="461"/>
        <v>0</v>
      </c>
      <c r="DP495" s="737">
        <f>+IF(DO457=0,0,DO495/DO457*100)</f>
        <v>0</v>
      </c>
      <c r="DR495" s="772">
        <f t="shared" si="462"/>
        <v>0</v>
      </c>
      <c r="DS495" s="737">
        <f>+IF(DR457=0,0,DR495/DR457*100)</f>
        <v>0</v>
      </c>
      <c r="DT495" s="772">
        <v>0</v>
      </c>
      <c r="DU495" s="737">
        <f>+IF(DT457=0,0,DT495/DT457*100)</f>
        <v>0</v>
      </c>
      <c r="DV495" s="772">
        <v>0</v>
      </c>
      <c r="DW495" s="737">
        <f>+IF(DV457=0,0,DV495/DV457*100)</f>
        <v>0</v>
      </c>
      <c r="DX495" s="772">
        <v>0</v>
      </c>
      <c r="DY495" s="737">
        <f>+IF(DX457=0,0,DX495/DX457*100)</f>
        <v>0</v>
      </c>
      <c r="DZ495" s="772">
        <f t="shared" si="493"/>
        <v>0</v>
      </c>
      <c r="EA495" s="737">
        <f>+IF(DZ457=0,0,DZ495/DZ457*100)</f>
        <v>0</v>
      </c>
      <c r="EB495" s="772">
        <v>0</v>
      </c>
      <c r="EC495" s="737">
        <f>+IF(EB457=0,0,EB495/EB457*100)</f>
        <v>0</v>
      </c>
      <c r="ED495" s="772">
        <v>0</v>
      </c>
      <c r="EE495" s="737">
        <f>+IF(ED457=0,0,ED495/ED457*100)</f>
        <v>0</v>
      </c>
      <c r="EF495" s="772">
        <v>0</v>
      </c>
      <c r="EG495" s="737">
        <f>+IF(EF457=0,0,EF495/EF457*100)</f>
        <v>0</v>
      </c>
      <c r="EH495" s="772">
        <f t="shared" si="494"/>
        <v>0</v>
      </c>
      <c r="EI495" s="737">
        <f>+IF(EH457=0,0,EH495/EH457*100)</f>
        <v>0</v>
      </c>
      <c r="EJ495" s="772">
        <f t="shared" si="463"/>
        <v>0</v>
      </c>
      <c r="EK495" s="737">
        <f>+IF(EJ457=0,0,EJ495/EJ457*100)</f>
        <v>0</v>
      </c>
      <c r="EL495" s="772">
        <v>0</v>
      </c>
      <c r="EM495" s="737">
        <f>+IF(EL457=0,0,EL495/EL457*100)</f>
        <v>0</v>
      </c>
      <c r="EN495" s="772">
        <v>0</v>
      </c>
      <c r="EO495" s="737">
        <f>+IF(EN457=0,0,EN495/EN457*100)</f>
        <v>0</v>
      </c>
      <c r="EP495" s="772">
        <v>0</v>
      </c>
      <c r="EQ495" s="737">
        <f>+IF(EP457=0,0,EP495/EP457*100)</f>
        <v>0</v>
      </c>
      <c r="ER495" s="772">
        <f t="shared" si="495"/>
        <v>0</v>
      </c>
      <c r="ES495" s="737">
        <f>+IF(ER457=0,0,ER495/ER457*100)</f>
        <v>0</v>
      </c>
      <c r="ET495" s="772">
        <v>0</v>
      </c>
      <c r="EU495" s="737">
        <f>+IF(ET457=0,0,ET495/ET457*100)</f>
        <v>0</v>
      </c>
      <c r="EV495" s="772">
        <v>0</v>
      </c>
      <c r="EW495" s="737">
        <f>+IF(EV457=0,0,EV495/EV457*100)</f>
        <v>0</v>
      </c>
      <c r="EX495" s="772">
        <v>0</v>
      </c>
      <c r="EY495" s="737">
        <f>+IF(EX457=0,0,EX495/EX457*100)</f>
        <v>0</v>
      </c>
      <c r="EZ495" s="772">
        <f t="shared" si="496"/>
        <v>0</v>
      </c>
      <c r="FA495" s="737">
        <f>+IF(EZ457=0,0,EZ495/EZ457*100)</f>
        <v>0</v>
      </c>
      <c r="FB495" s="772">
        <f t="shared" si="464"/>
        <v>0</v>
      </c>
      <c r="FC495" s="737">
        <f>+IF(FB457=0,0,FB495/FB457*100)</f>
        <v>0</v>
      </c>
      <c r="FD495" s="772">
        <v>0</v>
      </c>
      <c r="FE495" s="737">
        <f>+IF(FD457=0,0,FD495/FD457*100)</f>
        <v>0</v>
      </c>
      <c r="FF495" s="772">
        <v>35.858913382746721</v>
      </c>
      <c r="FG495" s="737">
        <f>+IF(FF457=0,0,FF495/FF457*100)</f>
        <v>3.5013927926900529E-2</v>
      </c>
      <c r="FH495" s="772">
        <v>62.716012814672339</v>
      </c>
      <c r="FI495" s="737">
        <f>+IF(FH457=0,0,FH495/FH457*100)</f>
        <v>5.1068574239391692E-2</v>
      </c>
      <c r="FJ495" s="772">
        <v>73.133877124905112</v>
      </c>
      <c r="FK495" s="737">
        <f>+IF(FJ457=0,0,FJ495/FJ457*100)</f>
        <v>4.9722204821272438E-2</v>
      </c>
    </row>
    <row r="496" spans="2:167" s="758" customFormat="1" ht="13.5" customHeight="1">
      <c r="B496" s="765" t="s">
        <v>4822</v>
      </c>
      <c r="C496" s="766"/>
      <c r="D496" s="766"/>
      <c r="E496" s="767">
        <f t="shared" si="451"/>
        <v>-53.532410663400185</v>
      </c>
      <c r="F496" s="768">
        <f>+IF(E457=0,0,E496/E457*100)</f>
        <v>-0.26922000632723508</v>
      </c>
      <c r="G496" s="767">
        <f>G497-G498-G499</f>
        <v>-22.01646548101823</v>
      </c>
      <c r="H496" s="768">
        <f>+IF(G457=0,0,G496/G457*100)</f>
        <v>-0.89276146140786372</v>
      </c>
      <c r="I496" s="767">
        <f>I497-I498-I499</f>
        <v>24.727162290849495</v>
      </c>
      <c r="J496" s="768">
        <f>+IF(I457=0,0,I496/I457*100)</f>
        <v>1.1289785982405851</v>
      </c>
      <c r="K496" s="767">
        <f>K497-K498-K499</f>
        <v>-129.74578083743802</v>
      </c>
      <c r="L496" s="768">
        <f>+IF(K457=0,0,K496/K457*100)</f>
        <v>-7.7966411674340987</v>
      </c>
      <c r="M496" s="767">
        <f>+M497-M498-M499</f>
        <v>-127.03508402760677</v>
      </c>
      <c r="N496" s="768">
        <f>+IF(M457=0,0,M496/M457*100)</f>
        <v>-2.0099035744213509</v>
      </c>
      <c r="O496" s="767">
        <f>O497-O498-O499</f>
        <v>-255.04132516954428</v>
      </c>
      <c r="P496" s="768">
        <f>+IF(O457=0,0,O496/O457*100)</f>
        <v>-134.35823725244745</v>
      </c>
      <c r="Q496" s="767">
        <f>Q497-Q498-Q499</f>
        <v>-196.8460041563448</v>
      </c>
      <c r="R496" s="768">
        <f>+IF(Q457=0,0,Q496/Q457*100)</f>
        <v>-10418.985866007841</v>
      </c>
      <c r="S496" s="767">
        <f>S497-S498-S499</f>
        <v>227.29668656931344</v>
      </c>
      <c r="T496" s="768">
        <f>+IF(S457=0,0,S496/S457*100)</f>
        <v>60.782845950841669</v>
      </c>
      <c r="U496" s="767">
        <f>+U497-U498-U499</f>
        <v>-224.59064275657565</v>
      </c>
      <c r="V496" s="768">
        <f>+IF(U457=0,0,U496/U457*100)</f>
        <v>-39.704182036574721</v>
      </c>
      <c r="W496" s="767">
        <f>+W497-W498-W499</f>
        <v>-351.6257267841824</v>
      </c>
      <c r="X496" s="768">
        <f>+IF(W457=0,0,W496/W457*100)</f>
        <v>-5.1062993730840871</v>
      </c>
      <c r="Y496" s="767">
        <f>Y497-Y498-Y499</f>
        <v>149.01972538235614</v>
      </c>
      <c r="Z496" s="768">
        <f>+IF(Y457=0,0,Y496/Y457*100)</f>
        <v>20.679832581189583</v>
      </c>
      <c r="AA496" s="767">
        <f>AA497-AA498-AA499</f>
        <v>133.90351978152466</v>
      </c>
      <c r="AB496" s="768">
        <f>+IF(AA457=0,0,AA496/AA457*100)</f>
        <v>9.7970980515667971</v>
      </c>
      <c r="AC496" s="767">
        <f>AC497-AC498-AC499</f>
        <v>-22.778365671551171</v>
      </c>
      <c r="AD496" s="768">
        <f>+IF(AC457=0,0,AC496/AC457*100)</f>
        <v>-1.8662351760820677</v>
      </c>
      <c r="AE496" s="767">
        <f>+AE497-AE498-AE499</f>
        <v>260.14487949232972</v>
      </c>
      <c r="AF496" s="768">
        <f>+IF(AE457=0,0,AE496/AE457*100)</f>
        <v>7.8642966669430407</v>
      </c>
      <c r="AG496" s="767">
        <f>AG497-AG498-AG499</f>
        <v>29.792426018759461</v>
      </c>
      <c r="AH496" s="768">
        <f>+IF(AG457=0,0,AG496/AG457*100)</f>
        <v>1.100898339960221</v>
      </c>
      <c r="AI496" s="767">
        <f>AI497-AI498-AI499</f>
        <v>19.583024130392914</v>
      </c>
      <c r="AJ496" s="768">
        <f>+IF(AI457=0,0,AI496/AI457*100)</f>
        <v>0.53756721057031953</v>
      </c>
      <c r="AK496" s="767">
        <f>AK497-AK498-AK499</f>
        <v>-11.427013520699994</v>
      </c>
      <c r="AL496" s="768">
        <f>+IF(AK457=0,0,AK496/AK457*100)</f>
        <v>-0.34201023396308466</v>
      </c>
      <c r="AM496" s="767">
        <f>+AM497-AM498-AM499</f>
        <v>37.948436628452342</v>
      </c>
      <c r="AN496" s="768">
        <f>+IF(AM457=0,0,AM496/AM457*100)</f>
        <v>0.39161575518626573</v>
      </c>
      <c r="AO496" s="767">
        <f>+AO497-AO498-AO499</f>
        <v>298.09331612078222</v>
      </c>
      <c r="AP496" s="768">
        <f>+IF(AO457=0,0,AO496/AO457*100)</f>
        <v>2.2933527241880891</v>
      </c>
      <c r="AQ496" s="734"/>
      <c r="AR496" s="767">
        <f>AR497-AR498-AR499</f>
        <v>-95.198048618700113</v>
      </c>
      <c r="AS496" s="768">
        <f>+IF(AR457=0,0,AR496/AR457*100)</f>
        <v>-0.19762725657630681</v>
      </c>
      <c r="AT496" s="767">
        <f>AT497-AT498-AT499</f>
        <v>-8.8447267845000042</v>
      </c>
      <c r="AU496" s="768">
        <f>+IF(AT457=0,0,AT496/AT457*100)</f>
        <v>-0.24093019008691105</v>
      </c>
      <c r="AV496" s="767">
        <f>AV497-AV498-AV499</f>
        <v>-29.961254219200008</v>
      </c>
      <c r="AW496" s="768">
        <f>+IF(AV457=0,0,AV496/AV457*100)</f>
        <v>-0.88640832358859101</v>
      </c>
      <c r="AX496" s="767">
        <f>AX497-AX498-AX499</f>
        <v>40.047574637400004</v>
      </c>
      <c r="AY496" s="768">
        <f>+IF(AX457=0,0,AX496/AX457*100)</f>
        <v>1.0578392702502979</v>
      </c>
      <c r="AZ496" s="767">
        <f>+AZ497-AZ498-AZ499</f>
        <v>1.2415936336999991</v>
      </c>
      <c r="BA496" s="768">
        <f>+IF(AZ457=0,0,AZ496/AZ457*100)</f>
        <v>1.1457051806941206E-2</v>
      </c>
      <c r="BB496" s="767">
        <f>BB497-BB498-BB499</f>
        <v>-29.054318044000013</v>
      </c>
      <c r="BC496" s="768">
        <f>+IF(BB457=0,0,BB496/BB457*100)</f>
        <v>-0.63253858939634167</v>
      </c>
      <c r="BD496" s="767">
        <f>BD497-BD498-BD499</f>
        <v>-14.561752608000001</v>
      </c>
      <c r="BE496" s="768">
        <f>+IF(BD457=0,0,BD496/BD457*100)</f>
        <v>-0.44203003641084165</v>
      </c>
      <c r="BF496" s="767">
        <f>BF497-BF498-BF499</f>
        <v>-89.841695639999983</v>
      </c>
      <c r="BG496" s="768">
        <f>+IF(BF457=0,0,BF496/BF457*100)</f>
        <v>-3.3745888232276129</v>
      </c>
      <c r="BH496" s="767">
        <f>+BH497-BH498-BH499</f>
        <v>-133.45776629199997</v>
      </c>
      <c r="BI496" s="768">
        <f>+IF(BH457=0,0,BH496/BH457*100)</f>
        <v>-1.2650170754939496</v>
      </c>
      <c r="BJ496" s="767">
        <f>+BJ497-BJ498-BJ499</f>
        <v>-132.2161726583</v>
      </c>
      <c r="BK496" s="768">
        <f>+IF(BJ457=0,0,BJ496/BJ457*100)</f>
        <v>-0.61821342133814072</v>
      </c>
      <c r="BL496" s="767">
        <f>BL497-BL498-BL499</f>
        <v>-33.556239502200036</v>
      </c>
      <c r="BM496" s="768">
        <f>+IF(BL457=0,0,BL496/BL457*100)</f>
        <v>-1.0526746737829422</v>
      </c>
      <c r="BN496" s="767">
        <f>BN497-BN498-BN499</f>
        <v>71.878955396400016</v>
      </c>
      <c r="BO496" s="768">
        <f>+IF(BN457=0,0,BN496/BN457*100)</f>
        <v>1.5269494168694326</v>
      </c>
      <c r="BP496" s="767">
        <f>BP497-BP498-BP499</f>
        <v>-17.90148214220001</v>
      </c>
      <c r="BQ496" s="768">
        <f>+IF(BP457=0,0,BP496/BP457*100)</f>
        <v>-0.53220538076373769</v>
      </c>
      <c r="BR496" s="767">
        <f>+BR497-BR498-BR499</f>
        <v>20.421233751999928</v>
      </c>
      <c r="BS496" s="768">
        <f>+IF(BR457=0,0,BR496/BR457*100)</f>
        <v>0.18138163788554823</v>
      </c>
      <c r="BT496" s="767">
        <f>BT497-BT498-BT499</f>
        <v>29.994505485400001</v>
      </c>
      <c r="BU496" s="768">
        <f>+IF(BT457=0,0,BT496/BT457*100)</f>
        <v>0.72477585061671967</v>
      </c>
      <c r="BV496" s="767">
        <f>BV497-BV498-BV499</f>
        <v>31.058404473199985</v>
      </c>
      <c r="BW496" s="768">
        <f>+IF(BV457=0,0,BV496/BV457*100)</f>
        <v>0.47956316427416879</v>
      </c>
      <c r="BX496" s="767">
        <f>BX497-BX498-BX499</f>
        <v>-44.456019671000014</v>
      </c>
      <c r="BY496" s="768">
        <f>+IF(BX457=0,0,BX496/BX457*100)</f>
        <v>-0.90539387012620753</v>
      </c>
      <c r="BZ496" s="767">
        <f>+BZ497-BZ498-BZ499</f>
        <v>16.59689028759994</v>
      </c>
      <c r="CA496" s="768">
        <f>+IF(BZ457=0,0,BZ496/BZ457*100)</f>
        <v>0.10690443677673128</v>
      </c>
      <c r="CB496" s="767">
        <f>+CB497-CB498-CB499</f>
        <v>37.018124039599869</v>
      </c>
      <c r="CC496" s="768">
        <f>+IF(CB457=0,0,CB496/CB457*100)</f>
        <v>0.13821144857944645</v>
      </c>
      <c r="CE496" s="767">
        <f t="shared" si="459"/>
        <v>31.547486637499983</v>
      </c>
      <c r="CF496" s="768">
        <f>+IF(CE457=0,0,CE496/CE457*100)</f>
        <v>4.3684650480774787E-2</v>
      </c>
      <c r="CG496" s="767">
        <f>CG497-CG498-CG499</f>
        <v>-5.9178120624999959</v>
      </c>
      <c r="CH496" s="768">
        <f>+IF(CG457=0,0,CG496/CG457*100)</f>
        <v>-0.12657232063143706</v>
      </c>
      <c r="CI496" s="767">
        <f>CI497-CI498-CI499</f>
        <v>31.314098158200011</v>
      </c>
      <c r="CJ496" s="768">
        <f>+IF(CI457=0,0,CI496/CI457*100)</f>
        <v>0.58955757230807226</v>
      </c>
      <c r="CK496" s="767">
        <f>CK497-CK498-CK499</f>
        <v>-60.984025882199994</v>
      </c>
      <c r="CL496" s="768">
        <f>+IF(CK457=0,0,CK496/CK457*100)</f>
        <v>-1.0797396427940646</v>
      </c>
      <c r="CM496" s="767">
        <f>+CM497-CM498-CM499</f>
        <v>-35.587739786500023</v>
      </c>
      <c r="CN496" s="768">
        <f>+IF(CM457=0,0,CM496/CM457*100)</f>
        <v>-0.22761692060003672</v>
      </c>
      <c r="CO496" s="767">
        <f>CO497-CO498-CO499</f>
        <v>7.4794041917999818</v>
      </c>
      <c r="CP496" s="768">
        <f>+IF(CO457=0,0,CO496/CO457*100)</f>
        <v>0.1570754627400576</v>
      </c>
      <c r="CQ496" s="767">
        <f>CQ497-CQ498-CQ499</f>
        <v>79.847590832800009</v>
      </c>
      <c r="CR496" s="768">
        <f>+IF(CQ457=0,0,CQ496/CQ457*100)</f>
        <v>1.0938387898909792</v>
      </c>
      <c r="CS496" s="767">
        <f>CS497-CS498-CS499</f>
        <v>-31.114125599000012</v>
      </c>
      <c r="CT496" s="768">
        <f>+IF(CS457=0,0,CS496/CS457*100)</f>
        <v>-0.56163513607141347</v>
      </c>
      <c r="CU496" s="767">
        <f>+CU497-CU498-CU499</f>
        <v>56.212869425599969</v>
      </c>
      <c r="CV496" s="768">
        <f>+IF(CU457=0,0,CU496/CU457*100)</f>
        <v>0.31936699715543143</v>
      </c>
      <c r="CW496" s="767">
        <f>+CW497-CW498-CW499</f>
        <v>20.625129639099946</v>
      </c>
      <c r="CX496" s="768">
        <f>+IF(CW457=0,0,CW496/CW457*100)</f>
        <v>6.2056096240545928E-2</v>
      </c>
      <c r="CY496" s="767">
        <f>CY497-CY498-CY499</f>
        <v>-28.060634682</v>
      </c>
      <c r="CZ496" s="768">
        <f>+IF(CY457=0,0,CY496/CY457*100)</f>
        <v>-0.59950170444591366</v>
      </c>
      <c r="DA496" s="767">
        <f>DA497-DA498-DA499</f>
        <v>40.830188246399999</v>
      </c>
      <c r="DB496" s="768">
        <f>+IF(DA457=0,0,DA496/DA457*100)</f>
        <v>0.60891066163488672</v>
      </c>
      <c r="DC496" s="767">
        <f>DC497-DC498-DC499</f>
        <v>-1.8471965660000054</v>
      </c>
      <c r="DD496" s="768">
        <f>+IF(DC457=0,0,DC496/DC457*100)</f>
        <v>-2.7044656895792562E-2</v>
      </c>
      <c r="DE496" s="767">
        <f>+DE497-DE498-DE499</f>
        <v>10.922356998400037</v>
      </c>
      <c r="DF496" s="768">
        <f>+IF(DE457=0,0,DE496/DE457*100)</f>
        <v>5.9959317542864897E-2</v>
      </c>
      <c r="DG496" s="767">
        <f>DG497-DG498-DG499</f>
        <v>0</v>
      </c>
      <c r="DH496" s="768">
        <f>+IF(DG457=0,0,DG496/DG457*100)</f>
        <v>0</v>
      </c>
      <c r="DI496" s="767">
        <f>DI497-DI498-DI499</f>
        <v>0</v>
      </c>
      <c r="DJ496" s="768">
        <f>+IF(DI457=0,0,DI496/DI457*100)</f>
        <v>0</v>
      </c>
      <c r="DK496" s="767">
        <f>DK497-DK498-DK499</f>
        <v>0</v>
      </c>
      <c r="DL496" s="768">
        <f>+IF(DK457=0,0,DK496/DK457*100)</f>
        <v>0</v>
      </c>
      <c r="DM496" s="767">
        <f>+DM497-DM498-DM499</f>
        <v>0</v>
      </c>
      <c r="DN496" s="768">
        <f>+IF(DM457=0,0,DM496/DM457*100)</f>
        <v>0</v>
      </c>
      <c r="DO496" s="767">
        <f>+DO497-DO498-DO499</f>
        <v>10.922356998400037</v>
      </c>
      <c r="DP496" s="768">
        <f>+IF(DO457=0,0,DO496/DO457*100)</f>
        <v>2.8020309447738027E-2</v>
      </c>
      <c r="DR496" s="767">
        <f t="shared" si="462"/>
        <v>0</v>
      </c>
      <c r="DS496" s="768">
        <f>+IF(DR457=0,0,DR496/DR457*100)</f>
        <v>0</v>
      </c>
      <c r="DT496" s="767">
        <f>DT497-DT498-DT499</f>
        <v>0</v>
      </c>
      <c r="DU496" s="768">
        <f>+IF(DT457=0,0,DT496/DT457*100)</f>
        <v>0</v>
      </c>
      <c r="DV496" s="767">
        <f>DV497-DV498-DV499</f>
        <v>0</v>
      </c>
      <c r="DW496" s="768">
        <f>+IF(DV457=0,0,DV496/DV457*100)</f>
        <v>0</v>
      </c>
      <c r="DX496" s="767">
        <f>DX497-DX498-DX499</f>
        <v>0</v>
      </c>
      <c r="DY496" s="768">
        <f>+IF(DX457=0,0,DX496/DX457*100)</f>
        <v>0</v>
      </c>
      <c r="DZ496" s="767">
        <f>+DZ497-DZ498-DZ499</f>
        <v>0</v>
      </c>
      <c r="EA496" s="768">
        <f>+IF(DZ457=0,0,DZ496/DZ457*100)</f>
        <v>0</v>
      </c>
      <c r="EB496" s="767">
        <f>EB497-EB498-EB499</f>
        <v>0</v>
      </c>
      <c r="EC496" s="768">
        <f>+IF(EB457=0,0,EB496/EB457*100)</f>
        <v>0</v>
      </c>
      <c r="ED496" s="767">
        <f>ED497-ED498-ED499</f>
        <v>0</v>
      </c>
      <c r="EE496" s="768">
        <f>+IF(ED457=0,0,ED496/ED457*100)</f>
        <v>0</v>
      </c>
      <c r="EF496" s="767">
        <f>EF497-EF498-EF499</f>
        <v>0</v>
      </c>
      <c r="EG496" s="768">
        <f>+IF(EF457=0,0,EF496/EF457*100)</f>
        <v>0</v>
      </c>
      <c r="EH496" s="767">
        <f>+EH497-EH498-EH499</f>
        <v>0</v>
      </c>
      <c r="EI496" s="768">
        <f>+IF(EH457=0,0,EH496/EH457*100)</f>
        <v>0</v>
      </c>
      <c r="EJ496" s="767">
        <f>+EJ497-EJ498-EJ499</f>
        <v>0</v>
      </c>
      <c r="EK496" s="768">
        <f>+IF(EJ457=0,0,EJ496/EJ457*100)</f>
        <v>0</v>
      </c>
      <c r="EL496" s="767">
        <f>EL497-EL498-EL499</f>
        <v>0</v>
      </c>
      <c r="EM496" s="768">
        <f>+IF(EL457=0,0,EL496/EL457*100)</f>
        <v>0</v>
      </c>
      <c r="EN496" s="767">
        <f>EN497-EN498-EN499</f>
        <v>0</v>
      </c>
      <c r="EO496" s="768">
        <f>+IF(EN457=0,0,EN496/EN457*100)</f>
        <v>0</v>
      </c>
      <c r="EP496" s="767">
        <f>EP497-EP498-EP499</f>
        <v>0</v>
      </c>
      <c r="EQ496" s="768">
        <f>+IF(EP457=0,0,EP496/EP457*100)</f>
        <v>0</v>
      </c>
      <c r="ER496" s="767">
        <f>+ER497-ER498-ER499</f>
        <v>0</v>
      </c>
      <c r="ES496" s="768">
        <f>+IF(ER457=0,0,ER496/ER457*100)</f>
        <v>0</v>
      </c>
      <c r="ET496" s="767">
        <f>ET497-ET498-ET499</f>
        <v>0</v>
      </c>
      <c r="EU496" s="768">
        <f>+IF(ET457=0,0,ET496/ET457*100)</f>
        <v>0</v>
      </c>
      <c r="EV496" s="767">
        <f>EV497-EV498-EV499</f>
        <v>0</v>
      </c>
      <c r="EW496" s="768">
        <f>+IF(EV457=0,0,EV496/EV457*100)</f>
        <v>0</v>
      </c>
      <c r="EX496" s="767">
        <f>EX497-EX498-EX499</f>
        <v>0</v>
      </c>
      <c r="EY496" s="768">
        <f>+IF(EX457=0,0,EX496/EX457*100)</f>
        <v>0</v>
      </c>
      <c r="EZ496" s="767">
        <f>+EZ497-EZ498-EZ499</f>
        <v>0</v>
      </c>
      <c r="FA496" s="768">
        <f>+IF(EZ457=0,0,EZ496/EZ457*100)</f>
        <v>0</v>
      </c>
      <c r="FB496" s="767">
        <f>+FB497-FB498-FB499</f>
        <v>0</v>
      </c>
      <c r="FC496" s="768">
        <f>+IF(FB457=0,0,FB496/FB457*100)</f>
        <v>0</v>
      </c>
      <c r="FD496" s="767">
        <f>FD497-FD498-FD499</f>
        <v>0</v>
      </c>
      <c r="FE496" s="768">
        <f>+IF(FD457=0,0,FD496/FD457*100)</f>
        <v>0</v>
      </c>
      <c r="FF496" s="767">
        <f>FF497-FF498-FF499</f>
        <v>0</v>
      </c>
      <c r="FG496" s="768">
        <f>+IF(FF457=0,0,FF496/FF457*100)</f>
        <v>0</v>
      </c>
      <c r="FH496" s="767">
        <f>FH497-FH498-FH499</f>
        <v>0</v>
      </c>
      <c r="FI496" s="768">
        <f>+IF(FH457=0,0,FH496/FH457*100)</f>
        <v>0</v>
      </c>
      <c r="FJ496" s="767">
        <f>FJ497-FJ498-FJ499</f>
        <v>0</v>
      </c>
      <c r="FK496" s="768">
        <f>+IF(FJ457=0,0,FJ496/FJ457*100)</f>
        <v>0</v>
      </c>
    </row>
    <row r="497" spans="2:167" s="648" customFormat="1" ht="13.5" customHeight="1">
      <c r="B497" s="769"/>
      <c r="C497" s="728" t="s">
        <v>4823</v>
      </c>
      <c r="D497" s="787"/>
      <c r="E497" s="770">
        <f t="shared" si="451"/>
        <v>2399.5567932126396</v>
      </c>
      <c r="F497" s="726">
        <f>+IF(E457=0,0,E497/E457*100)</f>
        <v>12.067618234366931</v>
      </c>
      <c r="G497" s="770">
        <v>57.862493638664994</v>
      </c>
      <c r="H497" s="726">
        <f>+IF(G457=0,0,G497/G457*100)</f>
        <v>2.3463077861473653</v>
      </c>
      <c r="I497" s="770">
        <v>81.499168584987643</v>
      </c>
      <c r="J497" s="726">
        <f>+IF(I457=0,0,I497/I457*100)</f>
        <v>3.7210423106618222</v>
      </c>
      <c r="K497" s="770">
        <v>54.620559955403273</v>
      </c>
      <c r="L497" s="726">
        <f>+IF(K457=0,0,K497/K457*100)</f>
        <v>3.2822408835796146</v>
      </c>
      <c r="M497" s="770">
        <f>+G497+I497+K497</f>
        <v>193.98222217905592</v>
      </c>
      <c r="N497" s="726">
        <f>+IF(M457=0,0,M497/M457*100)</f>
        <v>3.0691172026709781</v>
      </c>
      <c r="O497" s="770">
        <v>181.82768291979164</v>
      </c>
      <c r="P497" s="726">
        <f>+IF(O457=0,0,O497/O457*100)</f>
        <v>95.788582279988361</v>
      </c>
      <c r="Q497" s="770">
        <v>436.96097326389554</v>
      </c>
      <c r="R497" s="726">
        <f>+IF(Q457=0,0,Q497/Q457*100)</f>
        <v>23128.181971210281</v>
      </c>
      <c r="S497" s="770">
        <v>624.18033019960944</v>
      </c>
      <c r="T497" s="726">
        <f>+IF(S457=0,0,S497/S457*100)</f>
        <v>166.91601372947787</v>
      </c>
      <c r="U497" s="770">
        <f>+O497+Q497+S497</f>
        <v>1242.9689863832966</v>
      </c>
      <c r="V497" s="726">
        <f>+IF(U457=0,0,U497/U457*100)</f>
        <v>219.73785860112045</v>
      </c>
      <c r="W497" s="770">
        <f>+M497+U497</f>
        <v>1436.9512085623526</v>
      </c>
      <c r="X497" s="726">
        <f>+IF(W457=0,0,W497/W457*100)</f>
        <v>20.86736690895745</v>
      </c>
      <c r="Y497" s="770">
        <v>389.32920224352557</v>
      </c>
      <c r="Z497" s="726">
        <f>+IF(Y457=0,0,Y497/Y457*100)</f>
        <v>54.028167752330816</v>
      </c>
      <c r="AA497" s="770">
        <v>231.12794064326079</v>
      </c>
      <c r="AB497" s="726">
        <f>+IF(AA457=0,0,AA497/AA457*100)</f>
        <v>16.910556949012815</v>
      </c>
      <c r="AC497" s="770">
        <v>95.175713701534676</v>
      </c>
      <c r="AD497" s="726">
        <f>+IF(AC457=0,0,AC497/AC457*100)</f>
        <v>7.7977615856943254</v>
      </c>
      <c r="AE497" s="770">
        <f>+Y497+AA497+AC497</f>
        <v>715.63285658832115</v>
      </c>
      <c r="AF497" s="726">
        <f>+IF(AE457=0,0,AE497/AE457*100)</f>
        <v>21.633902999764405</v>
      </c>
      <c r="AG497" s="770">
        <v>113.47754240867685</v>
      </c>
      <c r="AH497" s="726">
        <f>+IF(AG457=0,0,AG497/AG457*100)</f>
        <v>4.1932549562031216</v>
      </c>
      <c r="AI497" s="770">
        <v>80.023831659589206</v>
      </c>
      <c r="AJ497" s="726">
        <f>+IF(AI457=0,0,AI497/AI457*100)</f>
        <v>2.1967081119830634</v>
      </c>
      <c r="AK497" s="770">
        <v>53.471353993700006</v>
      </c>
      <c r="AL497" s="726">
        <f>+IF(AK457=0,0,AK497/AK457*100)</f>
        <v>1.6003963114754409</v>
      </c>
      <c r="AM497" s="770">
        <f>+AG497+AI497+AK497</f>
        <v>246.97272806196605</v>
      </c>
      <c r="AN497" s="726">
        <f>+IF(AM457=0,0,AM497/AM457*100)</f>
        <v>2.5486797350139887</v>
      </c>
      <c r="AO497" s="770">
        <f>+AE497+AM497</f>
        <v>962.60558465028726</v>
      </c>
      <c r="AP497" s="726">
        <f>+IF(AO457=0,0,AO497/AO457*100)</f>
        <v>7.4057149908786464</v>
      </c>
      <c r="AQ497" s="651"/>
      <c r="AR497" s="770">
        <v>1185.5405566679999</v>
      </c>
      <c r="AS497" s="726">
        <f>+IF(AR457=0,0,AR497/AR457*100)</f>
        <v>2.4611337225269652</v>
      </c>
      <c r="AT497" s="770">
        <v>55.074857774399995</v>
      </c>
      <c r="AU497" s="726">
        <f>+IF(AT457=0,0,AT497/AT457*100)</f>
        <v>1.5002380826335378</v>
      </c>
      <c r="AV497" s="770">
        <v>61.5710446748</v>
      </c>
      <c r="AW497" s="726">
        <f>+IF(AV457=0,0,AV497/AV457*100)</f>
        <v>1.8215888457971559</v>
      </c>
      <c r="AX497" s="770">
        <v>87.899956368399998</v>
      </c>
      <c r="AY497" s="726">
        <f>+IF(AX457=0,0,AX497/AX457*100)</f>
        <v>2.3218391261313607</v>
      </c>
      <c r="AZ497" s="770">
        <f>+AT497+AV497+AX497</f>
        <v>204.54585881759999</v>
      </c>
      <c r="BA497" s="726">
        <f>+IF(AZ457=0,0,AZ497/AZ457*100)</f>
        <v>1.887487530348253</v>
      </c>
      <c r="BB497" s="770">
        <v>44.346374279999999</v>
      </c>
      <c r="BC497" s="726">
        <f>+IF(BB457=0,0,BB497/BB457*100)</f>
        <v>0.96546038318411531</v>
      </c>
      <c r="BD497" s="770">
        <v>67.181512155199997</v>
      </c>
      <c r="BE497" s="726">
        <f>+IF(BD457=0,0,BD497/BD457*100)</f>
        <v>2.0393318760122185</v>
      </c>
      <c r="BF497" s="770">
        <v>77.689752658999993</v>
      </c>
      <c r="BG497" s="726">
        <f>+IF(BF457=0,0,BF497/BF457*100)</f>
        <v>2.9181436206737557</v>
      </c>
      <c r="BH497" s="770">
        <f>+BB497+BD497+BF497</f>
        <v>189.2176390942</v>
      </c>
      <c r="BI497" s="726">
        <f>+IF(BH457=0,0,BH497/BH457*100)</f>
        <v>1.793552755222181</v>
      </c>
      <c r="BJ497" s="770">
        <f>+AZ497+BH497</f>
        <v>393.76349791179996</v>
      </c>
      <c r="BK497" s="726">
        <f>+IF(BJ457=0,0,BJ497/BJ457*100)</f>
        <v>1.8411505517653188</v>
      </c>
      <c r="BL497" s="770">
        <v>167.37273945199999</v>
      </c>
      <c r="BM497" s="726">
        <f>+IF(BL457=0,0,BL497/BL457*100)</f>
        <v>5.2505598516556073</v>
      </c>
      <c r="BN497" s="770">
        <v>195.9855336036</v>
      </c>
      <c r="BO497" s="726">
        <f>+IF(BN457=0,0,BN497/BN457*100)</f>
        <v>4.1633882212184972</v>
      </c>
      <c r="BP497" s="770">
        <v>120.85411181960001</v>
      </c>
      <c r="BQ497" s="726">
        <f>+IF(BP457=0,0,BP497/BP457*100)</f>
        <v>3.5929543758944318</v>
      </c>
      <c r="BR497" s="770">
        <f>+BL497+BN497+BP497</f>
        <v>484.21238487519997</v>
      </c>
      <c r="BS497" s="726">
        <f>+IF(BR457=0,0,BR497/BR457*100)</f>
        <v>4.3007800860479346</v>
      </c>
      <c r="BT497" s="770">
        <v>138.59400010639999</v>
      </c>
      <c r="BU497" s="726">
        <f>+IF(BT457=0,0,BT497/BT457*100)</f>
        <v>3.3489328359283732</v>
      </c>
      <c r="BV497" s="770">
        <v>101.9704010576</v>
      </c>
      <c r="BW497" s="726">
        <f>+IF(BV457=0,0,BV497/BV457*100)</f>
        <v>1.5744932498282436</v>
      </c>
      <c r="BX497" s="770">
        <v>67.000272717000001</v>
      </c>
      <c r="BY497" s="726">
        <f>+IF(BX457=0,0,BX497/BX457*100)</f>
        <v>1.364531432721301</v>
      </c>
      <c r="BZ497" s="770">
        <f>+BT497+BV497+BX497</f>
        <v>307.56467388099998</v>
      </c>
      <c r="CA497" s="726">
        <f>+IF(BZ457=0,0,BZ497/BZ457*100)</f>
        <v>1.9810957151553288</v>
      </c>
      <c r="CB497" s="770">
        <f>+BR497+BZ497</f>
        <v>791.77705875619995</v>
      </c>
      <c r="CC497" s="726">
        <f>+IF(CB457=0,0,CB497/CB457*100)</f>
        <v>2.9561912463636211</v>
      </c>
      <c r="CE497" s="770">
        <f t="shared" si="459"/>
        <v>1072.3121954574999</v>
      </c>
      <c r="CF497" s="726">
        <f>+IF(CE457=0,0,CE497/CE457*100)</f>
        <v>1.4848594438946821</v>
      </c>
      <c r="CG497" s="770">
        <v>106.48756692820001</v>
      </c>
      <c r="CH497" s="726">
        <f>+IF(CG457=0,0,CG497/CG457*100)</f>
        <v>2.2775948817144029</v>
      </c>
      <c r="CI497" s="770">
        <v>112.62597291660001</v>
      </c>
      <c r="CJ497" s="726">
        <f>+IF(CI457=0,0,CI497/CI457*100)</f>
        <v>2.1204345351442861</v>
      </c>
      <c r="CK497" s="770">
        <v>80.454155111999995</v>
      </c>
      <c r="CL497" s="726">
        <f>+IF(CK457=0,0,CK497/CK457*100)</f>
        <v>1.4244638566455257</v>
      </c>
      <c r="CM497" s="770">
        <f>+CG497+CI497+CK497</f>
        <v>299.56769495679998</v>
      </c>
      <c r="CN497" s="726">
        <f>+IF(CM457=0,0,CM497/CM457*100)</f>
        <v>1.9160159270127104</v>
      </c>
      <c r="CO497" s="770">
        <v>139.15005312539998</v>
      </c>
      <c r="CP497" s="726">
        <f>+IF(CO457=0,0,CO497/CO457*100)</f>
        <v>2.9222994806108633</v>
      </c>
      <c r="CQ497" s="770">
        <v>133.7200910368</v>
      </c>
      <c r="CR497" s="726">
        <f>+IF(CQ457=0,0,CQ497/CQ457*100)</f>
        <v>1.8318426522108719</v>
      </c>
      <c r="CS497" s="770">
        <v>52.223982130499998</v>
      </c>
      <c r="CT497" s="726">
        <f>+IF(CS457=0,0,CS497/CS457*100)</f>
        <v>0.94268512276614014</v>
      </c>
      <c r="CU497" s="770">
        <f>+CO497+CQ497+CS497</f>
        <v>325.09412629269997</v>
      </c>
      <c r="CV497" s="726">
        <f>+IF(CU457=0,0,CU497/CU457*100)</f>
        <v>1.8469851471358161</v>
      </c>
      <c r="CW497" s="770">
        <f>+CM497+CU497</f>
        <v>624.66182124950001</v>
      </c>
      <c r="CX497" s="726">
        <f>+IF(CW457=0,0,CW497/CW457*100)</f>
        <v>1.8794584458643571</v>
      </c>
      <c r="CY497" s="770">
        <v>80.569597068000007</v>
      </c>
      <c r="CZ497" s="726">
        <f>+IF(CY457=0,0,CY497/CY457*100)</f>
        <v>1.7213299455329294</v>
      </c>
      <c r="DA497" s="770">
        <v>105.7746309084</v>
      </c>
      <c r="DB497" s="726">
        <f>+IF(DA457=0,0,DA497/DA457*100)</f>
        <v>1.5774431433413383</v>
      </c>
      <c r="DC497" s="770">
        <v>65.568881956399991</v>
      </c>
      <c r="DD497" s="726">
        <f>+IF(DC457=0,0,DC497/DC457*100)</f>
        <v>0.9599887462932607</v>
      </c>
      <c r="DE497" s="770">
        <f>+CY497+DA497+DC497</f>
        <v>251.91310993280001</v>
      </c>
      <c r="DF497" s="726">
        <f>+IF(DE457=0,0,DE497/DE457*100)</f>
        <v>1.3829009758501742</v>
      </c>
      <c r="DG497" s="770">
        <v>65.245754758399997</v>
      </c>
      <c r="DH497" s="726">
        <f>+IF(DG457=0,0,DG497/DG457*100)</f>
        <v>0.83483921602073985</v>
      </c>
      <c r="DI497" s="770">
        <v>65.245754758399997</v>
      </c>
      <c r="DJ497" s="726">
        <f>+IF(DI457=0,0,DI497/DI457*100)</f>
        <v>0.86638924240671833</v>
      </c>
      <c r="DK497" s="770">
        <v>65.245754758399997</v>
      </c>
      <c r="DL497" s="726">
        <f>+IF(DK457=0,0,DK497/DK457*100)</f>
        <v>1.2043006669039764</v>
      </c>
      <c r="DM497" s="770">
        <f>+DG497+DI497+DK497</f>
        <v>195.7372642752</v>
      </c>
      <c r="DN497" s="726">
        <f>+IF(DM457=0,0,DM497/DM457*100)</f>
        <v>0.94268225168979858</v>
      </c>
      <c r="DO497" s="770">
        <f>+DE497+DM497</f>
        <v>447.65037420800002</v>
      </c>
      <c r="DP497" s="726">
        <f>+IF(DO457=0,0,DO497/DO457*100)</f>
        <v>1.1484061555158189</v>
      </c>
      <c r="DR497" s="770">
        <f t="shared" si="462"/>
        <v>1314.0174137988001</v>
      </c>
      <c r="DS497" s="726">
        <f>+IF(DR457=0,0,DR497/DR457*100)</f>
        <v>1.4252520325571745</v>
      </c>
      <c r="DT497" s="770">
        <v>109.50145114990001</v>
      </c>
      <c r="DU497" s="726">
        <f>+IF(DT457=0,0,DT497/DT457*100)</f>
        <v>1.4739422203987953</v>
      </c>
      <c r="DV497" s="770">
        <v>109.50145114990001</v>
      </c>
      <c r="DW497" s="726">
        <f>+IF(DV457=0,0,DV497/DV457*100)</f>
        <v>1.4777109682649014</v>
      </c>
      <c r="DX497" s="770">
        <v>109.50145114990001</v>
      </c>
      <c r="DY497" s="726">
        <f>+IF(DX457=0,0,DX497/DX457*100)</f>
        <v>1.4777109682649014</v>
      </c>
      <c r="DZ497" s="770">
        <f>+DT497+DV497+DX497</f>
        <v>328.50435344970003</v>
      </c>
      <c r="EA497" s="726">
        <f>+IF(DZ457=0,0,DZ497/DZ457*100)</f>
        <v>1.4764525793830428</v>
      </c>
      <c r="EB497" s="770">
        <v>109.50145114990001</v>
      </c>
      <c r="EC497" s="726">
        <f>+IF(EB457=0,0,EB497/EB457*100)</f>
        <v>1.4948233111863329</v>
      </c>
      <c r="ED497" s="770">
        <v>109.50145114990001</v>
      </c>
      <c r="EE497" s="726">
        <f>+IF(ED457=0,0,ED497/ED457*100)</f>
        <v>1.4898543325794342</v>
      </c>
      <c r="EF497" s="770">
        <v>109.50145114990001</v>
      </c>
      <c r="EG497" s="726">
        <f>+IF(EF457=0,0,EF497/EF457*100)</f>
        <v>1.4877348686898317</v>
      </c>
      <c r="EH497" s="770">
        <f>+EB497+ED497+EF497</f>
        <v>328.50435344970003</v>
      </c>
      <c r="EI497" s="726">
        <f>+IF(EH457=0,0,EH497/EH457*100)</f>
        <v>1.4907982561648412</v>
      </c>
      <c r="EJ497" s="770">
        <f>+DZ497+EH497</f>
        <v>657.00870689940007</v>
      </c>
      <c r="EK497" s="726">
        <f>+IF(EJ457=0,0,EJ497/EJ457*100)</f>
        <v>1.4835907394717467</v>
      </c>
      <c r="EL497" s="770">
        <v>109.50145114990001</v>
      </c>
      <c r="EM497" s="726">
        <f>+IF(EL457=0,0,EL497/EL457*100)</f>
        <v>1.4877348686898317</v>
      </c>
      <c r="EN497" s="770">
        <v>109.50145114990001</v>
      </c>
      <c r="EO497" s="726">
        <f>+IF(EN457=0,0,EN497/EN457*100)</f>
        <v>1.4835765972138275</v>
      </c>
      <c r="EP497" s="770">
        <v>109.50145114990001</v>
      </c>
      <c r="EQ497" s="726">
        <f>+IF(EP457=0,0,EP497/EP457*100)</f>
        <v>1.4728656855550297</v>
      </c>
      <c r="ER497" s="770">
        <f>+EL497+EN497+EP497</f>
        <v>328.50435344970003</v>
      </c>
      <c r="ES497" s="726">
        <f>+IF(ER457=0,0,ER497/ER457*100)</f>
        <v>1.4813658451038381</v>
      </c>
      <c r="ET497" s="770">
        <v>109.50145114990001</v>
      </c>
      <c r="EU497" s="726">
        <f>+IF(ET457=0,0,ET497/ET457*100)</f>
        <v>1.2765069762926504</v>
      </c>
      <c r="EV497" s="770">
        <v>109.50145114990001</v>
      </c>
      <c r="EW497" s="726">
        <f>+IF(EV457=0,0,EV497/EV457*100)</f>
        <v>1.2765069762926504</v>
      </c>
      <c r="EX497" s="770">
        <v>109.50145114990001</v>
      </c>
      <c r="EY497" s="726">
        <f>+IF(EX457=0,0,EX497/EX457*100)</f>
        <v>1.2765069762926504</v>
      </c>
      <c r="EZ497" s="770">
        <f>+ET497+EV497+EX497</f>
        <v>328.50435344970003</v>
      </c>
      <c r="FA497" s="726">
        <f>+IF(EZ457=0,0,EZ497/EZ457*100)</f>
        <v>1.2765069762926504</v>
      </c>
      <c r="FB497" s="770">
        <f>+ER497+EZ497</f>
        <v>657.00870689940007</v>
      </c>
      <c r="FC497" s="726">
        <f>+IF(FB457=0,0,FB497/FB457*100)</f>
        <v>1.3713278009383953</v>
      </c>
      <c r="FD497" s="770">
        <v>109.50145114990001</v>
      </c>
      <c r="FE497" s="726">
        <f>+IF(FD457=0,0,FD497/FD457*100)</f>
        <v>0.14674369594214159</v>
      </c>
      <c r="FF497" s="770">
        <v>109.50145114990001</v>
      </c>
      <c r="FG497" s="726">
        <f>+IF(FF457=0,0,FF497/FF457*100)</f>
        <v>0.1069211405691495</v>
      </c>
      <c r="FH497" s="770">
        <v>109.50145114990001</v>
      </c>
      <c r="FI497" s="726">
        <f>+IF(FH457=0,0,FH497/FH457*100)</f>
        <v>8.9165154741175284E-2</v>
      </c>
      <c r="FJ497" s="770">
        <v>109.50145114990001</v>
      </c>
      <c r="FK497" s="726">
        <f>+IF(FJ457=0,0,FJ497/FJ457*100)</f>
        <v>7.4447763421635366E-2</v>
      </c>
    </row>
    <row r="498" spans="2:167" s="648" customFormat="1" ht="13.5" customHeight="1">
      <c r="B498" s="769"/>
      <c r="C498" s="769" t="s">
        <v>4824</v>
      </c>
      <c r="E498" s="772">
        <f t="shared" si="451"/>
        <v>2414.1419315154403</v>
      </c>
      <c r="F498" s="737">
        <f>+IF(E457=0,0,E498/E457*100)</f>
        <v>12.14096839696008</v>
      </c>
      <c r="G498" s="772">
        <v>79.484547617248538</v>
      </c>
      <c r="H498" s="737">
        <f>+IF(G457=0,0,G498/G457*100)</f>
        <v>3.2230759724487759</v>
      </c>
      <c r="I498" s="772">
        <v>53.443170763415544</v>
      </c>
      <c r="J498" s="737">
        <f>+IF(I457=0,0,I498/I457*100)</f>
        <v>2.4400776483899671</v>
      </c>
      <c r="K498" s="772">
        <v>181.06488718987296</v>
      </c>
      <c r="L498" s="737">
        <f>+IF(K457=0,0,K498/K457*100)</f>
        <v>10.880492177315029</v>
      </c>
      <c r="M498" s="772">
        <f>+G498+I498+K498</f>
        <v>313.99260557053708</v>
      </c>
      <c r="N498" s="737">
        <f>+IF(M457=0,0,M498/M457*100)</f>
        <v>4.9678784810418888</v>
      </c>
      <c r="O498" s="772">
        <v>435.73758171211921</v>
      </c>
      <c r="P498" s="737">
        <f>+IF(O457=0,0,O498/O457*100)</f>
        <v>229.55077317201676</v>
      </c>
      <c r="Q498" s="772">
        <v>633.80606820445371</v>
      </c>
      <c r="R498" s="737">
        <f>+IF(Q457=0,0,Q498/Q457*100)</f>
        <v>33547.119712764339</v>
      </c>
      <c r="S498" s="772">
        <v>392.93701474820602</v>
      </c>
      <c r="T498" s="737">
        <f>+IF(S457=0,0,S498/S457*100)</f>
        <v>105.07777476351599</v>
      </c>
      <c r="U498" s="772">
        <f>+O498+Q498+S498</f>
        <v>1462.4806646647789</v>
      </c>
      <c r="V498" s="737">
        <f>+IF(U457=0,0,U498/U457*100)</f>
        <v>258.54415759323115</v>
      </c>
      <c r="W498" s="772">
        <f>+M498+U498</f>
        <v>1776.473270235316</v>
      </c>
      <c r="X498" s="737">
        <f>+IF(W457=0,0,W498/W457*100)</f>
        <v>25.797897181939909</v>
      </c>
      <c r="Y498" s="772">
        <v>233.47458373891124</v>
      </c>
      <c r="Z498" s="737">
        <f>+IF(Y457=0,0,Y498/Y457*100)</f>
        <v>32.399840298291608</v>
      </c>
      <c r="AA498" s="772">
        <v>95.82565886490859</v>
      </c>
      <c r="AB498" s="737">
        <f>+IF(AA457=0,0,AA498/AA457*100)</f>
        <v>7.0111179847046357</v>
      </c>
      <c r="AC498" s="772">
        <v>116.8600232718703</v>
      </c>
      <c r="AD498" s="737">
        <f>+IF(AC457=0,0,AC498/AC457*100)</f>
        <v>9.5743605688143276</v>
      </c>
      <c r="AE498" s="772">
        <f>+Y498+AA498+AC498</f>
        <v>446.16026587569013</v>
      </c>
      <c r="AF498" s="737">
        <f>+IF(AE457=0,0,AE498/AE457*100)</f>
        <v>13.487625428937433</v>
      </c>
      <c r="AG498" s="772">
        <v>82.024494778313269</v>
      </c>
      <c r="AH498" s="737">
        <f>+IF(AG457=0,0,AG498/AG457*100)</f>
        <v>3.0309928463248044</v>
      </c>
      <c r="AI498" s="772">
        <v>54.527473693320935</v>
      </c>
      <c r="AJ498" s="737">
        <f>+IF(AI457=0,0,AI498/AI457*100)</f>
        <v>1.4968159022626346</v>
      </c>
      <c r="AK498" s="772">
        <v>54.956426932799999</v>
      </c>
      <c r="AL498" s="737">
        <f>+IF(AK457=0,0,AK498/AK457*100)</f>
        <v>1.644844508060993</v>
      </c>
      <c r="AM498" s="772">
        <f>+AG498+AI498+AK498</f>
        <v>191.50839540443422</v>
      </c>
      <c r="AN498" s="737">
        <f>+IF(AM457=0,0,AM498/AM457*100)</f>
        <v>1.9763055228100481</v>
      </c>
      <c r="AO498" s="772">
        <f>+AE498+AM498</f>
        <v>637.6686612801243</v>
      </c>
      <c r="AP498" s="737">
        <f>+IF(AO457=0,0,AO498/AO457*100)</f>
        <v>4.9058435140612344</v>
      </c>
      <c r="AQ498" s="651"/>
      <c r="AR498" s="772">
        <v>1225.4701701443</v>
      </c>
      <c r="AS498" s="737">
        <f>+IF(AR457=0,0,AR498/AR457*100)</f>
        <v>2.5440259675043841</v>
      </c>
      <c r="AT498" s="772">
        <v>60.782936189099999</v>
      </c>
      <c r="AU498" s="737">
        <f>+IF(AT457=0,0,AT498/AT457*100)</f>
        <v>1.6557260305365444</v>
      </c>
      <c r="AV498" s="772">
        <v>86.400010162400008</v>
      </c>
      <c r="AW498" s="737">
        <f>+IF(AV457=0,0,AV498/AV457*100)</f>
        <v>2.5561576162927109</v>
      </c>
      <c r="AX498" s="772">
        <v>44.806714523999993</v>
      </c>
      <c r="AY498" s="737">
        <f>+IF(AX457=0,0,AX498/AX457*100)</f>
        <v>1.1835498809487655</v>
      </c>
      <c r="AZ498" s="772">
        <f>+AT498+AV498+AX498</f>
        <v>191.98966087549999</v>
      </c>
      <c r="BA498" s="737">
        <f>+IF(AZ457=0,0,AZ498/AZ457*100)</f>
        <v>1.7716227204650479</v>
      </c>
      <c r="BB498" s="772">
        <v>66.949455796000009</v>
      </c>
      <c r="BC498" s="737">
        <f>+IF(BB457=0,0,BB498/BB457*100)</f>
        <v>1.4575497613099149</v>
      </c>
      <c r="BD498" s="772">
        <v>77.826937810399997</v>
      </c>
      <c r="BE498" s="737">
        <f>+IF(BD457=0,0,BD498/BD457*100)</f>
        <v>2.3624796465210913</v>
      </c>
      <c r="BF498" s="772">
        <v>164.05448761999997</v>
      </c>
      <c r="BG498" s="737">
        <f>+IF(BF457=0,0,BF498/BF457*100)</f>
        <v>6.1621325864234864</v>
      </c>
      <c r="BH498" s="772">
        <f>+BB498+BD498+BF498</f>
        <v>308.83088122639998</v>
      </c>
      <c r="BI498" s="737">
        <f>+IF(BH457=0,0,BH498/BH457*100)</f>
        <v>2.9273406040414041</v>
      </c>
      <c r="BJ498" s="772">
        <f>+AZ498+BH498</f>
        <v>500.82054210189995</v>
      </c>
      <c r="BK498" s="737">
        <f>+IF(BJ457=0,0,BJ498/BJ457*100)</f>
        <v>2.3417254832312047</v>
      </c>
      <c r="BL498" s="772">
        <v>193.22227168920003</v>
      </c>
      <c r="BM498" s="737">
        <f>+IF(BL457=0,0,BL498/BL457*100)</f>
        <v>6.0614715723641268</v>
      </c>
      <c r="BN498" s="772">
        <v>119.90343221159999</v>
      </c>
      <c r="BO498" s="737">
        <f>+IF(BN457=0,0,BN498/BN457*100)</f>
        <v>2.5471499256834753</v>
      </c>
      <c r="BP498" s="772">
        <v>137.03794904080002</v>
      </c>
      <c r="BQ498" s="737">
        <f>+IF(BP457=0,0,BP498/BP457*100)</f>
        <v>4.074094718471037</v>
      </c>
      <c r="BR498" s="772">
        <f>+BL498+BN498+BP498</f>
        <v>450.16365294160005</v>
      </c>
      <c r="BS498" s="737">
        <f>+IF(BR457=0,0,BR498/BR457*100)</f>
        <v>3.9983588493566153</v>
      </c>
      <c r="BT498" s="772">
        <v>101.96178082959999</v>
      </c>
      <c r="BU498" s="737">
        <f>+IF(BT457=0,0,BT498/BT457*100)</f>
        <v>2.4637657876086618</v>
      </c>
      <c r="BV498" s="772">
        <v>66.956122837200013</v>
      </c>
      <c r="BW498" s="737">
        <f>+IF(BV457=0,0,BV498/BV457*100)</f>
        <v>1.0338486693044626</v>
      </c>
      <c r="BX498" s="772">
        <v>105.56807143400002</v>
      </c>
      <c r="BY498" s="737">
        <f>+IF(BX457=0,0,BX498/BX457*100)</f>
        <v>2.1500054540361679</v>
      </c>
      <c r="BZ498" s="772">
        <f>+BT498+BV498+BX498</f>
        <v>274.48597510080003</v>
      </c>
      <c r="CA498" s="737">
        <f>+IF(BZ457=0,0,BZ498/BZ457*100)</f>
        <v>1.7680281102530733</v>
      </c>
      <c r="CB498" s="772">
        <f>+BR498+BZ498</f>
        <v>724.64962804240008</v>
      </c>
      <c r="CC498" s="737">
        <f>+IF(CB457=0,0,CB498/CB457*100)</f>
        <v>2.7055632180916898</v>
      </c>
      <c r="CE498" s="772">
        <f t="shared" si="459"/>
        <v>1014.731072989</v>
      </c>
      <c r="CF498" s="737">
        <f>+IF(CE457=0,0,CE498/CE457*100)</f>
        <v>1.4051253199617448</v>
      </c>
      <c r="CG498" s="772">
        <v>109.50145114990001</v>
      </c>
      <c r="CH498" s="737">
        <f>+IF(CG457=0,0,CG498/CG457*100)</f>
        <v>2.3420569355995489</v>
      </c>
      <c r="CI498" s="772">
        <v>78.959101935999996</v>
      </c>
      <c r="CJ498" s="737">
        <f>+IF(CI457=0,0,CI498/CI457*100)</f>
        <v>1.4865807794890553</v>
      </c>
      <c r="CK498" s="772">
        <v>137.87298096929999</v>
      </c>
      <c r="CL498" s="737">
        <f>+IF(CK457=0,0,CK498/CK457*100)</f>
        <v>2.4410806120000044</v>
      </c>
      <c r="CM498" s="772">
        <f>+CG498+CI498+CK498</f>
        <v>326.3335340552</v>
      </c>
      <c r="CN498" s="737">
        <f>+IF(CM457=0,0,CM498/CM457*100)</f>
        <v>2.0872085318087299</v>
      </c>
      <c r="CO498" s="772">
        <v>129.7670779824</v>
      </c>
      <c r="CP498" s="737">
        <f>+IF(CO457=0,0,CO498/CO457*100)</f>
        <v>2.7252469982646068</v>
      </c>
      <c r="CQ498" s="772">
        <v>51.918573944399995</v>
      </c>
      <c r="CR498" s="737">
        <f>+IF(CQ457=0,0,CQ498/CQ457*100)</f>
        <v>0.71123686392901453</v>
      </c>
      <c r="CS498" s="772">
        <v>78.717741177000008</v>
      </c>
      <c r="CT498" s="737">
        <f>+IF(CS457=0,0,CS498/CS457*100)</f>
        <v>1.4209189050326265</v>
      </c>
      <c r="CU498" s="772">
        <f>+CO498+CQ498+CS498</f>
        <v>260.4033931038</v>
      </c>
      <c r="CV498" s="737">
        <f>+IF(CU457=0,0,CU498/CU457*100)</f>
        <v>1.4794521353284991</v>
      </c>
      <c r="CW498" s="772">
        <f>+CM498+CU498</f>
        <v>586.73692715900006</v>
      </c>
      <c r="CX498" s="737">
        <f>+IF(CW457=0,0,CW498/CW457*100)</f>
        <v>1.7653514841737501</v>
      </c>
      <c r="CY498" s="772">
        <v>104.88892361400001</v>
      </c>
      <c r="CZ498" s="737">
        <f>+IF(CY457=0,0,CY498/CY457*100)</f>
        <v>2.240900435670703</v>
      </c>
      <c r="DA498" s="772">
        <v>62.1222031824</v>
      </c>
      <c r="DB498" s="737">
        <f>+IF(DA457=0,0,DA498/DA457*100)</f>
        <v>0.92644372868761504</v>
      </c>
      <c r="DC498" s="772">
        <v>65.245754758399997</v>
      </c>
      <c r="DD498" s="737">
        <f>+IF(DC457=0,0,DC498/DC457*100)</f>
        <v>0.95525786688147596</v>
      </c>
      <c r="DE498" s="772">
        <f>+CY498+DA498+DC498</f>
        <v>232.25688155479997</v>
      </c>
      <c r="DF498" s="737">
        <f>+IF(DE457=0,0,DE498/DE457*100)</f>
        <v>1.2749962407106599</v>
      </c>
      <c r="DG498" s="772">
        <v>65.245754758399997</v>
      </c>
      <c r="DH498" s="737">
        <f>+IF(DG457=0,0,DG498/DG457*100)</f>
        <v>0.83483921602073985</v>
      </c>
      <c r="DI498" s="772">
        <v>65.245754758399997</v>
      </c>
      <c r="DJ498" s="737">
        <f>+IF(DI457=0,0,DI498/DI457*100)</f>
        <v>0.86638924240671833</v>
      </c>
      <c r="DK498" s="772">
        <v>65.245754758399997</v>
      </c>
      <c r="DL498" s="737">
        <f>+IF(DK457=0,0,DK498/DK457*100)</f>
        <v>1.2043006669039764</v>
      </c>
      <c r="DM498" s="772">
        <f>+DG498+DI498+DK498</f>
        <v>195.7372642752</v>
      </c>
      <c r="DN498" s="737">
        <f>+IF(DM457=0,0,DM498/DM457*100)</f>
        <v>0.94268225168979858</v>
      </c>
      <c r="DO498" s="772">
        <f>+DE498+DM498</f>
        <v>427.99414582999998</v>
      </c>
      <c r="DP498" s="737">
        <f>+IF(DO457=0,0,DO498/DO457*100)</f>
        <v>1.0979798966224636</v>
      </c>
      <c r="DR498" s="772">
        <f t="shared" si="462"/>
        <v>1314.0174137988001</v>
      </c>
      <c r="DS498" s="737">
        <f>+IF(DR457=0,0,DR498/DR457*100)</f>
        <v>1.4252520325571745</v>
      </c>
      <c r="DT498" s="772">
        <v>109.50145114990001</v>
      </c>
      <c r="DU498" s="737">
        <f>+IF(DT457=0,0,DT498/DT457*100)</f>
        <v>1.4739422203987953</v>
      </c>
      <c r="DV498" s="772">
        <v>109.50145114990001</v>
      </c>
      <c r="DW498" s="737">
        <f>+IF(DV457=0,0,DV498/DV457*100)</f>
        <v>1.4777109682649014</v>
      </c>
      <c r="DX498" s="772">
        <v>109.50145114990001</v>
      </c>
      <c r="DY498" s="737">
        <f>+IF(DX457=0,0,DX498/DX457*100)</f>
        <v>1.4777109682649014</v>
      </c>
      <c r="DZ498" s="772">
        <f>+DT498+DV498+DX498</f>
        <v>328.50435344970003</v>
      </c>
      <c r="EA498" s="737">
        <f>+IF(DZ457=0,0,DZ498/DZ457*100)</f>
        <v>1.4764525793830428</v>
      </c>
      <c r="EB498" s="772">
        <v>109.50145114990001</v>
      </c>
      <c r="EC498" s="737">
        <f>+IF(EB457=0,0,EB498/EB457*100)</f>
        <v>1.4948233111863329</v>
      </c>
      <c r="ED498" s="772">
        <v>109.50145114990001</v>
      </c>
      <c r="EE498" s="737">
        <f>+IF(ED457=0,0,ED498/ED457*100)</f>
        <v>1.4898543325794342</v>
      </c>
      <c r="EF498" s="772">
        <v>109.50145114990001</v>
      </c>
      <c r="EG498" s="737">
        <f>+IF(EF457=0,0,EF498/EF457*100)</f>
        <v>1.4877348686898317</v>
      </c>
      <c r="EH498" s="772">
        <f>+EB498+ED498+EF498</f>
        <v>328.50435344970003</v>
      </c>
      <c r="EI498" s="737">
        <f>+IF(EH457=0,0,EH498/EH457*100)</f>
        <v>1.4907982561648412</v>
      </c>
      <c r="EJ498" s="772">
        <f>+DZ498+EH498</f>
        <v>657.00870689940007</v>
      </c>
      <c r="EK498" s="737">
        <f>+IF(EJ457=0,0,EJ498/EJ457*100)</f>
        <v>1.4835907394717467</v>
      </c>
      <c r="EL498" s="772">
        <v>109.50145114990001</v>
      </c>
      <c r="EM498" s="737">
        <f>+IF(EL457=0,0,EL498/EL457*100)</f>
        <v>1.4877348686898317</v>
      </c>
      <c r="EN498" s="772">
        <v>109.50145114990001</v>
      </c>
      <c r="EO498" s="737">
        <f>+IF(EN457=0,0,EN498/EN457*100)</f>
        <v>1.4835765972138275</v>
      </c>
      <c r="EP498" s="772">
        <v>109.50145114990001</v>
      </c>
      <c r="EQ498" s="737">
        <f>+IF(EP457=0,0,EP498/EP457*100)</f>
        <v>1.4728656855550297</v>
      </c>
      <c r="ER498" s="772">
        <f>+EL498+EN498+EP498</f>
        <v>328.50435344970003</v>
      </c>
      <c r="ES498" s="737">
        <f>+IF(ER457=0,0,ER498/ER457*100)</f>
        <v>1.4813658451038381</v>
      </c>
      <c r="ET498" s="772">
        <v>109.50145114990001</v>
      </c>
      <c r="EU498" s="737">
        <f>+IF(ET457=0,0,ET498/ET457*100)</f>
        <v>1.2765069762926504</v>
      </c>
      <c r="EV498" s="772">
        <v>109.50145114990001</v>
      </c>
      <c r="EW498" s="737">
        <f>+IF(EV457=0,0,EV498/EV457*100)</f>
        <v>1.2765069762926504</v>
      </c>
      <c r="EX498" s="772">
        <v>109.50145114990001</v>
      </c>
      <c r="EY498" s="737">
        <f>+IF(EX457=0,0,EX498/EX457*100)</f>
        <v>1.2765069762926504</v>
      </c>
      <c r="EZ498" s="772">
        <f>+ET498+EV498+EX498</f>
        <v>328.50435344970003</v>
      </c>
      <c r="FA498" s="737">
        <f>+IF(EZ457=0,0,EZ498/EZ457*100)</f>
        <v>1.2765069762926504</v>
      </c>
      <c r="FB498" s="772">
        <f>+ER498+EZ498</f>
        <v>657.00870689940007</v>
      </c>
      <c r="FC498" s="737">
        <f>+IF(FB457=0,0,FB498/FB457*100)</f>
        <v>1.3713278009383953</v>
      </c>
      <c r="FD498" s="772">
        <v>109.50145114990001</v>
      </c>
      <c r="FE498" s="737">
        <f>+IF(FD457=0,0,FD498/FD457*100)</f>
        <v>0.14674369594214159</v>
      </c>
      <c r="FF498" s="772">
        <v>109.50145114990001</v>
      </c>
      <c r="FG498" s="737">
        <f>+IF(FF457=0,0,FF498/FF457*100)</f>
        <v>0.1069211405691495</v>
      </c>
      <c r="FH498" s="772">
        <v>109.50145114990001</v>
      </c>
      <c r="FI498" s="737">
        <f>+IF(FH457=0,0,FH498/FH457*100)</f>
        <v>8.9165154741175284E-2</v>
      </c>
      <c r="FJ498" s="772">
        <v>109.50145114990001</v>
      </c>
      <c r="FK498" s="737">
        <f>+IF(FJ457=0,0,FJ498/FJ457*100)</f>
        <v>7.4447763421635366E-2</v>
      </c>
    </row>
    <row r="499" spans="2:167" s="648" customFormat="1" ht="13.5" customHeight="1">
      <c r="B499" s="784"/>
      <c r="C499" s="784" t="s">
        <v>4825</v>
      </c>
      <c r="D499" s="788"/>
      <c r="E499" s="785">
        <f t="shared" si="451"/>
        <v>38.947272360599705</v>
      </c>
      <c r="F499" s="786">
        <f>+IF(E457=0,0,E499/E457*100)</f>
        <v>0.19586984373408767</v>
      </c>
      <c r="G499" s="785">
        <v>0.3944115024346842</v>
      </c>
      <c r="H499" s="786">
        <f>+IF(G457=0,0,G499/G457*100)</f>
        <v>1.599327510645342E-2</v>
      </c>
      <c r="I499" s="785">
        <v>3.3288355307226021</v>
      </c>
      <c r="J499" s="786">
        <f>+IF(I457=0,0,I499/I457*100)</f>
        <v>0.15198606403127005</v>
      </c>
      <c r="K499" s="785">
        <v>3.3014536029683326</v>
      </c>
      <c r="L499" s="786">
        <f>+IF(K457=0,0,K499/K457*100)</f>
        <v>0.19838987369868452</v>
      </c>
      <c r="M499" s="785">
        <f>+G499+I499+K499</f>
        <v>7.024700636125619</v>
      </c>
      <c r="N499" s="786">
        <f>+IF(M457=0,0,M499/M457*100)</f>
        <v>0.11114229605044018</v>
      </c>
      <c r="O499" s="785">
        <v>1.1314263772167015</v>
      </c>
      <c r="P499" s="786">
        <f>+IF(O457=0,0,O499/O457*100)</f>
        <v>0.59604636041905157</v>
      </c>
      <c r="Q499" s="785">
        <v>9.092157866399833E-4</v>
      </c>
      <c r="R499" s="786">
        <f>+IF(Q457=0,0,Q499/Q457*100)</f>
        <v>4.8124453786875854E-2</v>
      </c>
      <c r="S499" s="785">
        <v>3.9466288820899775</v>
      </c>
      <c r="T499" s="786">
        <f>+IF(S457=0,0,S499/S457*100)</f>
        <v>1.0553930151201949</v>
      </c>
      <c r="U499" s="785">
        <f>+O499+Q499+S499</f>
        <v>5.0789644750933185</v>
      </c>
      <c r="V499" s="786">
        <f>+IF(U457=0,0,U499/U457*100)</f>
        <v>0.89788304446400247</v>
      </c>
      <c r="W499" s="785">
        <f>+M499+U499</f>
        <v>12.103665111218938</v>
      </c>
      <c r="X499" s="786">
        <f>+IF(W457=0,0,W499/W457*100)</f>
        <v>0.17576910010162894</v>
      </c>
      <c r="Y499" s="785">
        <v>6.8348931222581912</v>
      </c>
      <c r="Z499" s="786">
        <f>+IF(Y457=0,0,Y499/Y457*100)</f>
        <v>0.94849487284962231</v>
      </c>
      <c r="AA499" s="785">
        <v>1.39876199682755</v>
      </c>
      <c r="AB499" s="786">
        <f>+IF(AA457=0,0,AA499/AA457*100)</f>
        <v>0.10234091274138155</v>
      </c>
      <c r="AC499" s="785">
        <v>1.0940561012155432</v>
      </c>
      <c r="AD499" s="786">
        <f>+IF(AC457=0,0,AC499/AC457*100)</f>
        <v>8.9636192962065528E-2</v>
      </c>
      <c r="AE499" s="785">
        <f>+Y499+AA499+AC499</f>
        <v>9.3277112203012837</v>
      </c>
      <c r="AF499" s="786">
        <f>+IF(AE457=0,0,AE499/AE457*100)</f>
        <v>0.28198090388392771</v>
      </c>
      <c r="AG499" s="785">
        <v>1.6606216116041248</v>
      </c>
      <c r="AH499" s="786">
        <f>+IF(AG457=0,0,AG499/AG457*100)</f>
        <v>6.1363769918095855E-2</v>
      </c>
      <c r="AI499" s="785">
        <v>5.913333835875358</v>
      </c>
      <c r="AJ499" s="786">
        <f>+IF(AI457=0,0,AI499/AI457*100)</f>
        <v>0.16232499915010951</v>
      </c>
      <c r="AK499" s="785">
        <v>9.9419405816000008</v>
      </c>
      <c r="AL499" s="786">
        <f>+IF(AK457=0,0,AK499/AK457*100)</f>
        <v>0.29756203737753267</v>
      </c>
      <c r="AM499" s="785">
        <f>+AG499+AI499+AK499</f>
        <v>17.515896029079485</v>
      </c>
      <c r="AN499" s="786">
        <f>+IF(AM457=0,0,AM499/AM457*100)</f>
        <v>0.18075845701767523</v>
      </c>
      <c r="AO499" s="785">
        <f>+AE499+AM499</f>
        <v>26.843607249380767</v>
      </c>
      <c r="AP499" s="786">
        <f>+IF(AO457=0,0,AO499/AO457*100)</f>
        <v>0.20651875262932334</v>
      </c>
      <c r="AQ499" s="651"/>
      <c r="AR499" s="785">
        <v>55.268435142400001</v>
      </c>
      <c r="AS499" s="786">
        <f>+IF(AR457=0,0,AR499/AR457*100)</f>
        <v>0.11473501159888794</v>
      </c>
      <c r="AT499" s="785">
        <v>3.1366483698000001</v>
      </c>
      <c r="AU499" s="786">
        <f>+IF(AT457=0,0,AT499/AT457*100)</f>
        <v>8.5442242183904213E-2</v>
      </c>
      <c r="AV499" s="785">
        <v>5.1322887315999992</v>
      </c>
      <c r="AW499" s="786">
        <f>+IF(AV457=0,0,AV499/AV457*100)</f>
        <v>0.15183955309303609</v>
      </c>
      <c r="AX499" s="785">
        <v>3.0456672070000002</v>
      </c>
      <c r="AY499" s="786">
        <f>+IF(AX457=0,0,AX499/AX457*100)</f>
        <v>8.0449974932297483E-2</v>
      </c>
      <c r="AZ499" s="785">
        <f>+AT499+AV499+AX499</f>
        <v>11.3146043084</v>
      </c>
      <c r="BA499" s="786">
        <f>+IF(AZ457=0,0,AZ499/AZ457*100)</f>
        <v>0.10440775807626394</v>
      </c>
      <c r="BB499" s="785">
        <v>6.4512365280000008</v>
      </c>
      <c r="BC499" s="786">
        <f>+IF(BB457=0,0,BB499/BB457*100)</f>
        <v>0.14044921127054183</v>
      </c>
      <c r="BD499" s="785">
        <v>3.9163269528</v>
      </c>
      <c r="BE499" s="786">
        <f>+IF(BD457=0,0,BD499/BD457*100)</f>
        <v>0.11888226590196883</v>
      </c>
      <c r="BF499" s="785">
        <v>3.4769606789999998</v>
      </c>
      <c r="BG499" s="786">
        <f>+IF(BF457=0,0,BF499/BF457*100)</f>
        <v>0.13059985747788247</v>
      </c>
      <c r="BH499" s="785">
        <f>+BB499+BD499+BF499</f>
        <v>13.844524159800001</v>
      </c>
      <c r="BI499" s="786">
        <f>+IF(BH457=0,0,BH499/BH457*100)</f>
        <v>0.13122922667472642</v>
      </c>
      <c r="BJ499" s="785">
        <f>+AZ499+BH499</f>
        <v>25.159128468200002</v>
      </c>
      <c r="BK499" s="786">
        <f>+IF(BJ457=0,0,BJ499/BJ457*100)</f>
        <v>0.11763848987225499</v>
      </c>
      <c r="BL499" s="785">
        <v>7.7067072649999995</v>
      </c>
      <c r="BM499" s="786">
        <f>+IF(BL457=0,0,BL499/BL457*100)</f>
        <v>0.24176295307442355</v>
      </c>
      <c r="BN499" s="785">
        <v>4.2031459955999999</v>
      </c>
      <c r="BO499" s="786">
        <f>+IF(BN457=0,0,BN499/BN457*100)</f>
        <v>8.9288878665589919E-2</v>
      </c>
      <c r="BP499" s="785">
        <v>1.717644921</v>
      </c>
      <c r="BQ499" s="786">
        <f>+IF(BP457=0,0,BP499/BP457*100)</f>
        <v>5.1065038187132004E-2</v>
      </c>
      <c r="BR499" s="785">
        <f>+BL499+BN499+BP499</f>
        <v>13.627498181599998</v>
      </c>
      <c r="BS499" s="786">
        <f>+IF(BR457=0,0,BR499/BR457*100)</f>
        <v>0.12103959880577085</v>
      </c>
      <c r="BT499" s="785">
        <v>6.6377137914000004</v>
      </c>
      <c r="BU499" s="786">
        <f>+IF(BT457=0,0,BT499/BT457*100)</f>
        <v>0.1603911977029919</v>
      </c>
      <c r="BV499" s="785">
        <v>3.9558737472000001</v>
      </c>
      <c r="BW499" s="786">
        <f>+IF(BV457=0,0,BV499/BV457*100)</f>
        <v>6.1081416249612192E-2</v>
      </c>
      <c r="BX499" s="785">
        <v>5.8882209540000003</v>
      </c>
      <c r="BY499" s="786">
        <f>+IF(BX457=0,0,BX499/BX457*100)</f>
        <v>0.11991984881134024</v>
      </c>
      <c r="BZ499" s="785">
        <f>+BT499+BV499+BX499</f>
        <v>16.481808492600003</v>
      </c>
      <c r="CA499" s="786">
        <f>+IF(BZ457=0,0,BZ499/BZ457*100)</f>
        <v>0.10616316812552404</v>
      </c>
      <c r="CB499" s="785">
        <f>+BR499+BZ499</f>
        <v>30.109306674199999</v>
      </c>
      <c r="CC499" s="786">
        <f>+IF(CB457=0,0,CB499/CB457*100)</f>
        <v>0.11241657969248509</v>
      </c>
      <c r="CE499" s="785">
        <f t="shared" si="459"/>
        <v>26.033635831000002</v>
      </c>
      <c r="CF499" s="786">
        <f>+IF(CE457=0,0,CE499/CE457*100)</f>
        <v>3.6049473452162598E-2</v>
      </c>
      <c r="CG499" s="785">
        <v>2.9039278407999998</v>
      </c>
      <c r="CH499" s="786">
        <f>+IF(CG457=0,0,CG499/CG457*100)</f>
        <v>6.2110266746291179E-2</v>
      </c>
      <c r="CI499" s="785">
        <v>2.3527728224</v>
      </c>
      <c r="CJ499" s="786">
        <f>+IF(CI457=0,0,CI499/CI457*100)</f>
        <v>4.4296183347158791E-2</v>
      </c>
      <c r="CK499" s="785">
        <v>3.5652000248999998</v>
      </c>
      <c r="CL499" s="786">
        <f>+IF(CK457=0,0,CK499/CK457*100)</f>
        <v>6.312288743958612E-2</v>
      </c>
      <c r="CM499" s="785">
        <f>+CG499+CI499+CK499</f>
        <v>8.8219006880999995</v>
      </c>
      <c r="CN499" s="786">
        <f>+IF(CM457=0,0,CM499/CM457*100)</f>
        <v>5.6424315804017251E-2</v>
      </c>
      <c r="CO499" s="785">
        <v>1.9035709512000001</v>
      </c>
      <c r="CP499" s="786">
        <f>+IF(CO457=0,0,CO499/CO457*100)</f>
        <v>3.9977019606198566E-2</v>
      </c>
      <c r="CQ499" s="785">
        <v>1.9539262596000002</v>
      </c>
      <c r="CR499" s="786">
        <f>+IF(CQ457=0,0,CQ499/CQ457*100)</f>
        <v>2.6766998390878354E-2</v>
      </c>
      <c r="CS499" s="785">
        <v>4.6203665525000002</v>
      </c>
      <c r="CT499" s="786">
        <f>+IF(CS457=0,0,CS499/CS457*100)</f>
        <v>8.3401353804927289E-2</v>
      </c>
      <c r="CU499" s="785">
        <f>+CO499+CQ499+CS499</f>
        <v>8.4778637633000002</v>
      </c>
      <c r="CV499" s="786">
        <f>+IF(CU457=0,0,CU499/CU457*100)</f>
        <v>4.8166014651885351E-2</v>
      </c>
      <c r="CW499" s="785">
        <f>+CM499+CU499</f>
        <v>17.299764451400002</v>
      </c>
      <c r="CX499" s="786">
        <f>+IF(CW457=0,0,CW499/CW457*100)</f>
        <v>5.2050865450060872E-2</v>
      </c>
      <c r="CY499" s="785">
        <v>3.7413081359999998</v>
      </c>
      <c r="CZ499" s="786">
        <f>+IF(CY457=0,0,CY499/CY457*100)</f>
        <v>7.9931214308139861E-2</v>
      </c>
      <c r="DA499" s="785">
        <v>2.8222394796000003</v>
      </c>
      <c r="DB499" s="786">
        <f>+IF(DA457=0,0,DA499/DA457*100)</f>
        <v>4.2088753018836605E-2</v>
      </c>
      <c r="DC499" s="785">
        <v>2.1703237639999999</v>
      </c>
      <c r="DD499" s="786">
        <f>+IF(DC457=0,0,DC499/DC457*100)</f>
        <v>3.1775536307577186E-2</v>
      </c>
      <c r="DE499" s="785">
        <f>+CY499+DA499+DC499</f>
        <v>8.7338713796</v>
      </c>
      <c r="DF499" s="786">
        <f>+IF(DE457=0,0,DE499/DE457*100)</f>
        <v>4.7945417596649414E-2</v>
      </c>
      <c r="DG499" s="785">
        <v>0</v>
      </c>
      <c r="DH499" s="786">
        <f>+IF(DG457=0,0,DG499/DG457*100)</f>
        <v>0</v>
      </c>
      <c r="DI499" s="785">
        <v>0</v>
      </c>
      <c r="DJ499" s="786">
        <f>+IF(DI457=0,0,DI499/DI457*100)</f>
        <v>0</v>
      </c>
      <c r="DK499" s="785">
        <v>0</v>
      </c>
      <c r="DL499" s="786">
        <f>+IF(DK457=0,0,DK499/DK457*100)</f>
        <v>0</v>
      </c>
      <c r="DM499" s="785">
        <f>+DG499+DI499+DK499</f>
        <v>0</v>
      </c>
      <c r="DN499" s="786">
        <f>+IF(DM457=0,0,DM499/DM457*100)</f>
        <v>0</v>
      </c>
      <c r="DO499" s="785">
        <f>+DE499+DM499</f>
        <v>8.7338713796</v>
      </c>
      <c r="DP499" s="786">
        <f>+IF(DO457=0,0,DO499/DO457*100)</f>
        <v>2.2405949445617215E-2</v>
      </c>
      <c r="DR499" s="785">
        <f t="shared" si="462"/>
        <v>0</v>
      </c>
      <c r="DS499" s="786">
        <f>+IF(DR457=0,0,DR499/DR457*100)</f>
        <v>0</v>
      </c>
      <c r="DT499" s="785">
        <v>0</v>
      </c>
      <c r="DU499" s="786">
        <f>+IF(DT457=0,0,DT499/DT457*100)</f>
        <v>0</v>
      </c>
      <c r="DV499" s="785">
        <v>0</v>
      </c>
      <c r="DW499" s="786">
        <f>+IF(DV457=0,0,DV499/DV457*100)</f>
        <v>0</v>
      </c>
      <c r="DX499" s="785">
        <v>0</v>
      </c>
      <c r="DY499" s="786">
        <f>+IF(DX457=0,0,DX499/DX457*100)</f>
        <v>0</v>
      </c>
      <c r="DZ499" s="785">
        <f>+DT499+DV499+DX499</f>
        <v>0</v>
      </c>
      <c r="EA499" s="786">
        <f>+IF(DZ457=0,0,DZ499/DZ457*100)</f>
        <v>0</v>
      </c>
      <c r="EB499" s="785">
        <v>0</v>
      </c>
      <c r="EC499" s="786">
        <f>+IF(EB457=0,0,EB499/EB457*100)</f>
        <v>0</v>
      </c>
      <c r="ED499" s="785">
        <v>0</v>
      </c>
      <c r="EE499" s="786">
        <f>+IF(ED457=0,0,ED499/ED457*100)</f>
        <v>0</v>
      </c>
      <c r="EF499" s="785">
        <v>0</v>
      </c>
      <c r="EG499" s="786">
        <f>+IF(EF457=0,0,EF499/EF457*100)</f>
        <v>0</v>
      </c>
      <c r="EH499" s="785">
        <f>+EB499+ED499+EF499</f>
        <v>0</v>
      </c>
      <c r="EI499" s="786">
        <f>+IF(EH457=0,0,EH499/EH457*100)</f>
        <v>0</v>
      </c>
      <c r="EJ499" s="785">
        <f>+DZ499+EH499</f>
        <v>0</v>
      </c>
      <c r="EK499" s="786">
        <f>+IF(EJ457=0,0,EJ499/EJ457*100)</f>
        <v>0</v>
      </c>
      <c r="EL499" s="785">
        <v>0</v>
      </c>
      <c r="EM499" s="786">
        <f>+IF(EL457=0,0,EL499/EL457*100)</f>
        <v>0</v>
      </c>
      <c r="EN499" s="785">
        <v>0</v>
      </c>
      <c r="EO499" s="786">
        <f>+IF(EN457=0,0,EN499/EN457*100)</f>
        <v>0</v>
      </c>
      <c r="EP499" s="785">
        <v>0</v>
      </c>
      <c r="EQ499" s="786">
        <f>+IF(EP457=0,0,EP499/EP457*100)</f>
        <v>0</v>
      </c>
      <c r="ER499" s="785">
        <f>+EL499+EN499+EP499</f>
        <v>0</v>
      </c>
      <c r="ES499" s="786">
        <f>+IF(ER457=0,0,ER499/ER457*100)</f>
        <v>0</v>
      </c>
      <c r="ET499" s="785">
        <v>0</v>
      </c>
      <c r="EU499" s="786">
        <f>+IF(ET457=0,0,ET499/ET457*100)</f>
        <v>0</v>
      </c>
      <c r="EV499" s="785">
        <v>0</v>
      </c>
      <c r="EW499" s="786">
        <f>+IF(EV457=0,0,EV499/EV457*100)</f>
        <v>0</v>
      </c>
      <c r="EX499" s="785">
        <v>0</v>
      </c>
      <c r="EY499" s="786">
        <f>+IF(EX457=0,0,EX499/EX457*100)</f>
        <v>0</v>
      </c>
      <c r="EZ499" s="785">
        <f>+ET499+EV499+EX499</f>
        <v>0</v>
      </c>
      <c r="FA499" s="786">
        <f>+IF(EZ457=0,0,EZ499/EZ457*100)</f>
        <v>0</v>
      </c>
      <c r="FB499" s="785">
        <f>+ER499+EZ499</f>
        <v>0</v>
      </c>
      <c r="FC499" s="786">
        <f>+IF(FB457=0,0,FB499/FB457*100)</f>
        <v>0</v>
      </c>
      <c r="FD499" s="785">
        <v>0</v>
      </c>
      <c r="FE499" s="786">
        <f>+IF(FD457=0,0,FD499/FD457*100)</f>
        <v>0</v>
      </c>
      <c r="FF499" s="785">
        <v>0</v>
      </c>
      <c r="FG499" s="786">
        <f>+IF(FF457=0,0,FF499/FF457*100)</f>
        <v>0</v>
      </c>
      <c r="FH499" s="785">
        <v>0</v>
      </c>
      <c r="FI499" s="786">
        <f>+IF(FH457=0,0,FH499/FH457*100)</f>
        <v>0</v>
      </c>
      <c r="FJ499" s="785">
        <v>0</v>
      </c>
      <c r="FK499" s="786">
        <f>+IF(FJ457=0,0,FJ499/FJ457*100)</f>
        <v>0</v>
      </c>
    </row>
    <row r="500" spans="2:167" s="758" customFormat="1" ht="13.5" customHeight="1">
      <c r="B500" s="776" t="s">
        <v>4826</v>
      </c>
      <c r="C500" s="773"/>
      <c r="D500" s="773"/>
      <c r="E500" s="774">
        <f t="shared" si="451"/>
        <v>23977.875307349947</v>
      </c>
      <c r="F500" s="775">
        <f>+IF(E457=0,0,E500/E457*100)</f>
        <v>120.58720431157188</v>
      </c>
      <c r="G500" s="774">
        <f>G460+G463+G474+G496</f>
        <v>2482.9701808091954</v>
      </c>
      <c r="H500" s="775">
        <f>+IF(G457=0,0,G500/G457*100)</f>
        <v>100.68374004730781</v>
      </c>
      <c r="I500" s="774">
        <f>I460+I463+I474+I496</f>
        <v>2105.1683225926063</v>
      </c>
      <c r="J500" s="775">
        <f>+IF(I457=0,0,I500/I457*100)</f>
        <v>96.116568247728111</v>
      </c>
      <c r="K500" s="774">
        <f>K460+K463+K474+K496</f>
        <v>2055.7531938599709</v>
      </c>
      <c r="L500" s="775">
        <f>+IF(K457=0,0,K500/K457*100)</f>
        <v>123.5336507891124</v>
      </c>
      <c r="M500" s="774">
        <f>+M460+M463+M474+M496</f>
        <v>6643.8916972617726</v>
      </c>
      <c r="N500" s="775">
        <f>+IF(M457=0,0,M500/M457*100)</f>
        <v>105.11727348873814</v>
      </c>
      <c r="O500" s="774">
        <f>O460+O463+O474+O496</f>
        <v>680.69708969896465</v>
      </c>
      <c r="P500" s="775">
        <f>+IF(O457=0,0,O500/O457*100)</f>
        <v>358.59781160573021</v>
      </c>
      <c r="Q500" s="774">
        <f>Q460+Q463+Q474+Q496</f>
        <v>250.86506967418865</v>
      </c>
      <c r="R500" s="775">
        <f>+IF(Q457=0,0,Q500/Q457*100)</f>
        <v>13278.194934221105</v>
      </c>
      <c r="S500" s="774">
        <f>S460+S463+S474+S496</f>
        <v>1181.0711249885808</v>
      </c>
      <c r="T500" s="775">
        <f>+IF(S457=0,0,S500/S457*100)</f>
        <v>315.83770679066356</v>
      </c>
      <c r="U500" s="774">
        <f>+U460+U463+U474+U496</f>
        <v>2112.6332843617342</v>
      </c>
      <c r="V500" s="775">
        <f>+IF(U457=0,0,U500/U457*100)</f>
        <v>373.48117209735869</v>
      </c>
      <c r="W500" s="774">
        <f>+M500+U500</f>
        <v>8756.5249816235064</v>
      </c>
      <c r="X500" s="775">
        <f>+IF(W457=0,0,W500/W457*100)</f>
        <v>127.16202091635648</v>
      </c>
      <c r="Y500" s="774">
        <f>Y460+Y463+Y474+Y496</f>
        <v>1178.0308882206753</v>
      </c>
      <c r="Z500" s="775">
        <f>+IF(Y457=0,0,Y500/Y457*100)</f>
        <v>163.47823404832292</v>
      </c>
      <c r="AA500" s="774">
        <f>AA460+AA463+AA474+AA496</f>
        <v>1638.1797519839681</v>
      </c>
      <c r="AB500" s="775">
        <f>+IF(AA457=0,0,AA500/AA457*100)</f>
        <v>119.85799688062218</v>
      </c>
      <c r="AC500" s="774">
        <f>AC460+AC463+AC474+AC496</f>
        <v>1813.0204357953003</v>
      </c>
      <c r="AD500" s="775">
        <f>+IF(AC457=0,0,AC500/AC457*100)</f>
        <v>148.5410569408256</v>
      </c>
      <c r="AE500" s="774">
        <f>+AE460+AE463+AE474+AE496</f>
        <v>4629.2310759999436</v>
      </c>
      <c r="AF500" s="775">
        <f>+IF(AE457=0,0,AE500/AE457*100)</f>
        <v>139.9437367075638</v>
      </c>
      <c r="AG500" s="774">
        <f>AG460+AG463+AG474+AG496</f>
        <v>2759.5982218998806</v>
      </c>
      <c r="AH500" s="775">
        <f>+IF(AG457=0,0,AG500/AG457*100)</f>
        <v>101.97347136261374</v>
      </c>
      <c r="AI500" s="774">
        <f>AI460+AI463+AI474+AI496</f>
        <v>3996.6756621689156</v>
      </c>
      <c r="AJ500" s="775">
        <f>+IF(AI457=0,0,AI500/AI457*100)</f>
        <v>109.71144052935003</v>
      </c>
      <c r="AK500" s="774">
        <f>AK460+AK463+AK474+AK496</f>
        <v>3835.8453656577012</v>
      </c>
      <c r="AL500" s="775">
        <f>+IF(AK457=0,0,AK500/AK457*100)</f>
        <v>114.80675756428444</v>
      </c>
      <c r="AM500" s="774">
        <f>+AM460+AM463+AM474+AM496</f>
        <v>10592.119249726496</v>
      </c>
      <c r="AN500" s="775">
        <f>+IF(AM457=0,0,AM500/AM457*100)</f>
        <v>109.30729030071755</v>
      </c>
      <c r="AO500" s="774">
        <f>+AE500+AM500</f>
        <v>15221.35032572644</v>
      </c>
      <c r="AP500" s="775">
        <f>+IF(AO457=0,0,AO500/AO457*100)</f>
        <v>117.10401859926944</v>
      </c>
      <c r="AQ500" s="734"/>
      <c r="AR500" s="774">
        <f>AR460+AR463+AR474+AR496</f>
        <v>51094.2597943125</v>
      </c>
      <c r="AS500" s="775">
        <f>+IF(AR457=0,0,AR500/AR457*100)</f>
        <v>106.06959424548077</v>
      </c>
      <c r="AT500" s="774">
        <f>AT460+AT463+AT474+AT496</f>
        <v>3803.6967885297004</v>
      </c>
      <c r="AU500" s="775">
        <f>+IF(AT457=0,0,AT500/AT457*100)</f>
        <v>103.61262847592185</v>
      </c>
      <c r="AV500" s="774">
        <f>AV460+AV463+AV474+AV496</f>
        <v>4084.4579570532005</v>
      </c>
      <c r="AW500" s="775">
        <f>+IF(AV457=0,0,AV500/AV457*100)</f>
        <v>120.83931814040992</v>
      </c>
      <c r="AX500" s="774">
        <f>AX460+AX463+AX474+AX496</f>
        <v>4006.4768403440003</v>
      </c>
      <c r="AY500" s="775">
        <f>+IF(AX457=0,0,AX500/AX457*100)</f>
        <v>105.82934361039177</v>
      </c>
      <c r="AZ500" s="774">
        <f>+AZ460+AZ463+AZ474+AZ496</f>
        <v>11894.6315859269</v>
      </c>
      <c r="BA500" s="775">
        <f>+IF(AZ457=0,0,AZ500/AZ457*100)</f>
        <v>109.76007495973667</v>
      </c>
      <c r="BB500" s="774">
        <f>BB460+BB463+BB474+BB496</f>
        <v>4506.9714216760003</v>
      </c>
      <c r="BC500" s="775">
        <f>+IF(BB457=0,0,BB500/BB457*100)</f>
        <v>98.120814303720522</v>
      </c>
      <c r="BD500" s="774">
        <f>BD460+BD463+BD474+BD496</f>
        <v>3515.9804915496002</v>
      </c>
      <c r="BE500" s="775">
        <f>+IF(BD457=0,0,BD500/BD457*100)</f>
        <v>106.72952813699376</v>
      </c>
      <c r="BF500" s="774">
        <f>BF460+BF463+BF474+BF496</f>
        <v>2943.454739371</v>
      </c>
      <c r="BG500" s="775">
        <f>+IF(BF457=0,0,BF500/BF457*100)</f>
        <v>110.56057429013286</v>
      </c>
      <c r="BH500" s="774">
        <f>+BH460+BH463+BH474+BH496</f>
        <v>10966.406652596601</v>
      </c>
      <c r="BI500" s="775">
        <f>+IF(BH457=0,0,BH500/BH457*100)</f>
        <v>103.94817819738027</v>
      </c>
      <c r="BJ500" s="774">
        <f>+AZ500+BH500</f>
        <v>22861.038238523499</v>
      </c>
      <c r="BK500" s="775">
        <f>+IF(BJ457=0,0,BJ500/BJ457*100)</f>
        <v>106.89313100376199</v>
      </c>
      <c r="BL500" s="774">
        <f>BL460+BL463+BL474+BL496</f>
        <v>3314.0782001570001</v>
      </c>
      <c r="BM500" s="775">
        <f>+IF(BL457=0,0,BL500/BL457*100)</f>
        <v>103.96415808191813</v>
      </c>
      <c r="BN500" s="774">
        <f>BN460+BN463+BN474+BN496</f>
        <v>4744.8256728593988</v>
      </c>
      <c r="BO500" s="775">
        <f>+IF(BN457=0,0,BN500/BN457*100)</f>
        <v>100.79596669656993</v>
      </c>
      <c r="BP500" s="774">
        <f>BP460+BP463+BP474+BP496</f>
        <v>3932.8864705716001</v>
      </c>
      <c r="BQ500" s="775">
        <f>+IF(BP457=0,0,BP500/BP457*100)</f>
        <v>116.92346616579525</v>
      </c>
      <c r="BR500" s="774">
        <f>+BR460+BR463+BR474+BR496</f>
        <v>11991.790343588</v>
      </c>
      <c r="BS500" s="775">
        <f>+IF(BR457=0,0,BR500/BR457*100)</f>
        <v>106.51122258894263</v>
      </c>
      <c r="BT500" s="774">
        <f>BT460+BT463+BT474+BT496</f>
        <v>4662.3138820135991</v>
      </c>
      <c r="BU500" s="775">
        <f>+IF(BT457=0,0,BT500/BT457*100)</f>
        <v>112.65838376043102</v>
      </c>
      <c r="BV500" s="774">
        <f>BV460+BV463+BV474+BV496</f>
        <v>6499.8150932484004</v>
      </c>
      <c r="BW500" s="775">
        <f>+IF(BV457=0,0,BV500/BV457*100)</f>
        <v>100.3616234055068</v>
      </c>
      <c r="BX500" s="774">
        <f>BX460+BX463+BX474+BX496</f>
        <v>5079.302236939001</v>
      </c>
      <c r="BY500" s="775">
        <f>+IF(BX457=0,0,BX500/BX457*100)</f>
        <v>103.44536339232411</v>
      </c>
      <c r="BZ500" s="774">
        <f>+BZ460+BZ463+BZ474+BZ496</f>
        <v>16241.431212200998</v>
      </c>
      <c r="CA500" s="775">
        <f>+IF(BZ457=0,0,BZ500/BZ457*100)</f>
        <v>104.61484206385347</v>
      </c>
      <c r="CB500" s="774">
        <f>+BR500+BZ500</f>
        <v>28233.221555788998</v>
      </c>
      <c r="CC500" s="775">
        <f>+IF(CB457=0,0,CB500/CB457*100)</f>
        <v>105.41199886617021</v>
      </c>
      <c r="CE500" s="774">
        <f t="shared" si="459"/>
        <v>72375.857603866199</v>
      </c>
      <c r="CF500" s="775">
        <f>+IF(CE457=0,0,CE500/CE457*100)</f>
        <v>100.22079029626858</v>
      </c>
      <c r="CG500" s="774">
        <f>CG460+CG463+CG474+CG496</f>
        <v>5123.2431709348994</v>
      </c>
      <c r="CH500" s="775">
        <f>+IF(CG457=0,0,CG500/CG457*100)</f>
        <v>109.57779166620718</v>
      </c>
      <c r="CI500" s="774">
        <f>CI460+CI463+CI474+CI496</f>
        <v>5450.1646656027997</v>
      </c>
      <c r="CJ500" s="775">
        <f>+IF(CI457=0,0,CI500/CI457*100)</f>
        <v>102.61147655279376</v>
      </c>
      <c r="CK500" s="774">
        <f>CK460+CK463+CK474+CK496</f>
        <v>6006.9435949754998</v>
      </c>
      <c r="CL500" s="775">
        <f>+IF(CK457=0,0,CK500/CK457*100)</f>
        <v>106.35465661206953</v>
      </c>
      <c r="CM500" s="774">
        <f>+CM460+CM463+CM474+CM496</f>
        <v>16580.351431513198</v>
      </c>
      <c r="CN500" s="775">
        <f>+IF(CM457=0,0,CM500/CM457*100)</f>
        <v>106.04687338809515</v>
      </c>
      <c r="CO500" s="774">
        <f>CO460+CO463+CO474+CO496</f>
        <v>5274.2804436209999</v>
      </c>
      <c r="CP500" s="775">
        <f>+IF(CO457=0,0,CO500/CO457*100)</f>
        <v>110.76551287479344</v>
      </c>
      <c r="CQ500" s="774">
        <f>CQ460+CQ463+CQ474+CQ496</f>
        <v>7267.8353765040001</v>
      </c>
      <c r="CR500" s="775">
        <f>+IF(CQ457=0,0,CQ500/CQ457*100)</f>
        <v>99.562681484139745</v>
      </c>
      <c r="CS500" s="774">
        <f>CS460+CS463+CS474+CS496</f>
        <v>5492.3910949690007</v>
      </c>
      <c r="CT500" s="775">
        <f>+IF(CS457=0,0,CS500/CS457*100)</f>
        <v>99.142102199377746</v>
      </c>
      <c r="CU500" s="774">
        <f>+CU460+CU463+CU474+CU496</f>
        <v>18034.506915094</v>
      </c>
      <c r="CV500" s="775">
        <f>+IF(CU457=0,0,CU500/CU457*100)</f>
        <v>102.46099118415461</v>
      </c>
      <c r="CW500" s="774">
        <f>+CM500+CU500</f>
        <v>34614.858346607201</v>
      </c>
      <c r="CX500" s="775">
        <f>+IF(CW457=0,0,CW500/CW457*100)</f>
        <v>104.147853540651</v>
      </c>
      <c r="CY500" s="774">
        <f>CY460+CY463+CY474+CY496</f>
        <v>4814.9852054759995</v>
      </c>
      <c r="CZ500" s="775">
        <f>+IF(CY457=0,0,CY500/CY457*100)</f>
        <v>102.86979857288743</v>
      </c>
      <c r="DA500" s="774">
        <f>DA460+DA463+DA474+DA496</f>
        <v>6459.6279178788</v>
      </c>
      <c r="DB500" s="775">
        <f>+IF(DA457=0,0,DA500/DA457*100)</f>
        <v>96.334023386178444</v>
      </c>
      <c r="DC500" s="774">
        <f>DC460+DC463+DC474+DC496</f>
        <v>6717.4819677371988</v>
      </c>
      <c r="DD500" s="775">
        <f>+IF(DC457=0,0,DC500/DC457*100)</f>
        <v>98.350115177252604</v>
      </c>
      <c r="DE500" s="774">
        <f>+DE460+DE463+DE474+DE496</f>
        <v>17992.095091091996</v>
      </c>
      <c r="DF500" s="775">
        <f>+IF(DE457=0,0,DE500/DE457*100)</f>
        <v>98.769317189159182</v>
      </c>
      <c r="DG500" s="774">
        <f>DG460+DG463+DG474+DG496</f>
        <v>7359.7762840810483</v>
      </c>
      <c r="DH500" s="775">
        <f>+IF(DG457=0,0,DG500/DG457*100)</f>
        <v>94.170569193993799</v>
      </c>
      <c r="DI500" s="774">
        <f>DI460+DI463+DI474+DI496</f>
        <v>6999.999548845246</v>
      </c>
      <c r="DJ500" s="775">
        <f>+IF(DI457=0,0,DI500/DI457*100)</f>
        <v>92.952013942188429</v>
      </c>
      <c r="DK500" s="774">
        <f>DK460+DK463+DK474+DK496</f>
        <v>5409.1283332407147</v>
      </c>
      <c r="DL500" s="775">
        <f>+IF(DK457=0,0,DK500/DK457*100)</f>
        <v>99.84123692357656</v>
      </c>
      <c r="DM500" s="774">
        <f>+DM460+DM463+DM474+DM496</f>
        <v>19768.904166167009</v>
      </c>
      <c r="DN500" s="775">
        <f>+IF(DM457=0,0,DM500/DM457*100)</f>
        <v>95.208212712122403</v>
      </c>
      <c r="DO500" s="774">
        <f>+DE500+DM500</f>
        <v>37760.999257259005</v>
      </c>
      <c r="DP500" s="775">
        <f>+IF(DO457=0,0,DO500/DO457*100)</f>
        <v>96.872395253075439</v>
      </c>
      <c r="DR500" s="774">
        <f t="shared" si="462"/>
        <v>86171.229029160037</v>
      </c>
      <c r="DS500" s="775">
        <f>+IF(DR457=0,0,DR500/DR457*100)</f>
        <v>93.465823231902348</v>
      </c>
      <c r="DT500" s="774">
        <f>DT460+DT463+DT474+DT496</f>
        <v>7230.7246881587525</v>
      </c>
      <c r="DU500" s="775">
        <f>+IF(DT457=0,0,DT500/DT457*100)</f>
        <v>97.329033451506291</v>
      </c>
      <c r="DV500" s="774">
        <f>DV460+DV463+DV474+DV496</f>
        <v>7211.8709032827828</v>
      </c>
      <c r="DW500" s="775">
        <f>+IF(DV457=0,0,DV500/DV457*100)</f>
        <v>97.323465795011998</v>
      </c>
      <c r="DX500" s="774">
        <f>DX460+DX463+DX474+DX496</f>
        <v>7056.8073511093344</v>
      </c>
      <c r="DY500" s="775">
        <f>+IF(DX457=0,0,DX500/DX457*100)</f>
        <v>95.230898898239587</v>
      </c>
      <c r="DZ500" s="774">
        <f>+DZ460+DZ463+DZ474+DZ496</f>
        <v>21499.402942550871</v>
      </c>
      <c r="EA500" s="775">
        <f>+IF(DZ457=0,0,DZ500/DZ457*100)</f>
        <v>96.628396538388699</v>
      </c>
      <c r="EB500" s="774">
        <f>EB460+EB463+EB474+EB496</f>
        <v>6997.4756766173259</v>
      </c>
      <c r="EC500" s="775">
        <f>+IF(EB457=0,0,EB500/EB457*100)</f>
        <v>95.523754717624016</v>
      </c>
      <c r="ED500" s="774">
        <f>ED460+ED463+ED474+ED496</f>
        <v>6967.7155144829294</v>
      </c>
      <c r="EE500" s="775">
        <f>+IF(ED457=0,0,ED500/ED457*100)</f>
        <v>94.801311201096468</v>
      </c>
      <c r="EF500" s="774">
        <f>EF460+EF463+EF474+EF496</f>
        <v>6957.2797796664836</v>
      </c>
      <c r="EG500" s="775">
        <f>+IF(EF457=0,0,EF500/EF457*100)</f>
        <v>94.524662556949025</v>
      </c>
      <c r="EH500" s="774">
        <f>+EH460+EH463+EH474+EH496</f>
        <v>20922.470970766739</v>
      </c>
      <c r="EI500" s="775">
        <f>+IF(EH457=0,0,EH500/EH457*100)</f>
        <v>94.94907117769597</v>
      </c>
      <c r="EJ500" s="774">
        <f>+DZ500+EH500</f>
        <v>42421.873913317613</v>
      </c>
      <c r="EK500" s="775">
        <f>+IF(EJ457=0,0,EJ500/EJ457*100)</f>
        <v>95.792793349499448</v>
      </c>
      <c r="EL500" s="774">
        <f>EL460+EL463+EL474+EL496</f>
        <v>6866.8955339100794</v>
      </c>
      <c r="EM500" s="775">
        <f>+IF(EL457=0,0,EL500/EL457*100)</f>
        <v>93.296662447544492</v>
      </c>
      <c r="EN500" s="774">
        <f>EN460+EN463+EN474+EN496</f>
        <v>6845.6776677995485</v>
      </c>
      <c r="EO500" s="775">
        <f>+IF(EN457=0,0,EN500/EN457*100)</f>
        <v>92.748425462542556</v>
      </c>
      <c r="EP500" s="774">
        <f>EP460+EP463+EP474+EP496</f>
        <v>6905.3096989915712</v>
      </c>
      <c r="EQ500" s="775">
        <f>+IF(EP457=0,0,EP500/EP457*100)</f>
        <v>92.880903375902918</v>
      </c>
      <c r="ER500" s="774">
        <f>+ER460+ER463+ER474+ER496</f>
        <v>20617.882900701199</v>
      </c>
      <c r="ES500" s="775">
        <f>+IF(ER457=0,0,ER500/ER457*100)</f>
        <v>92.974802941617128</v>
      </c>
      <c r="ET500" s="774">
        <f>ET460+ET463+ET474+ET496</f>
        <v>7688.0251886175802</v>
      </c>
      <c r="EU500" s="775">
        <f>+IF(ET457=0,0,ET500/ET457*100)</f>
        <v>89.62271900624873</v>
      </c>
      <c r="EV500" s="774">
        <f>EV460+EV463+EV474+EV496</f>
        <v>7685.2903227306879</v>
      </c>
      <c r="EW500" s="775">
        <f>+IF(EV457=0,0,EV500/EV457*100)</f>
        <v>89.590837461783508</v>
      </c>
      <c r="EX500" s="774">
        <f>EX460+EX463+EX474+EX496</f>
        <v>7758.1567037929535</v>
      </c>
      <c r="EY500" s="775">
        <f>+IF(EX457=0,0,EX500/EX457*100)</f>
        <v>90.440273179633948</v>
      </c>
      <c r="EZ500" s="774">
        <f>+EZ460+EZ463+EZ474+EZ496</f>
        <v>23131.472215141224</v>
      </c>
      <c r="FA500" s="775">
        <f>+IF(EZ457=0,0,EZ500/EZ457*100)</f>
        <v>89.884609882555395</v>
      </c>
      <c r="FB500" s="774">
        <f>+ER500+EZ500</f>
        <v>43749.355115842423</v>
      </c>
      <c r="FC500" s="775">
        <f>+IF(FB457=0,0,FB500/FB457*100)</f>
        <v>91.314934358499144</v>
      </c>
      <c r="FD500" s="774">
        <f>FD460+FD463+FD474+FD496</f>
        <v>70472.594407842029</v>
      </c>
      <c r="FE500" s="775">
        <f>+IF(FD457=0,0,FD500/FD457*100)</f>
        <v>94.440839435831364</v>
      </c>
      <c r="FF500" s="774">
        <f>FF460+FF463+FF474+FF496</f>
        <v>93059.134537064514</v>
      </c>
      <c r="FG500" s="775">
        <f>+IF(FF457=0,0,FF500/FF457*100)</f>
        <v>90.866273465728</v>
      </c>
      <c r="FH500" s="774">
        <f>FH460+FH463+FH474+FH496</f>
        <v>110114.06225015377</v>
      </c>
      <c r="FI500" s="775">
        <f>+IF(FH457=0,0,FH500/FH457*100)</f>
        <v>89.6639934595363</v>
      </c>
      <c r="FJ500" s="774">
        <f>FJ460+FJ463+FJ474+FJ496</f>
        <v>130286.18052339458</v>
      </c>
      <c r="FK500" s="775">
        <f>+IF(FJ457=0,0,FJ500/FJ457*100)</f>
        <v>88.578869438325384</v>
      </c>
    </row>
    <row r="501" spans="2:167" s="758" customFormat="1" ht="12" customHeight="1">
      <c r="E501" s="673"/>
      <c r="F501" s="673"/>
      <c r="G501" s="673"/>
      <c r="H501" s="673"/>
      <c r="I501" s="673"/>
      <c r="J501" s="673"/>
      <c r="K501" s="673"/>
      <c r="L501" s="673"/>
      <c r="M501" s="673"/>
      <c r="N501" s="673"/>
      <c r="O501" s="673"/>
      <c r="P501" s="673"/>
      <c r="Q501" s="673"/>
      <c r="R501" s="673"/>
      <c r="S501" s="673"/>
      <c r="T501" s="673"/>
      <c r="U501" s="673"/>
      <c r="V501" s="673"/>
      <c r="W501" s="673"/>
      <c r="X501" s="673"/>
      <c r="Y501" s="673"/>
      <c r="Z501" s="673"/>
      <c r="AA501" s="673"/>
      <c r="AB501" s="673"/>
      <c r="AC501" s="673"/>
      <c r="AD501" s="673"/>
      <c r="AE501" s="673"/>
      <c r="AF501" s="673"/>
      <c r="AG501" s="673"/>
      <c r="AH501" s="673"/>
      <c r="AI501" s="673"/>
      <c r="AJ501" s="673"/>
      <c r="AK501" s="673"/>
      <c r="AL501" s="673"/>
      <c r="AM501" s="673"/>
      <c r="AN501" s="673"/>
      <c r="AO501" s="673"/>
      <c r="AP501" s="673"/>
      <c r="AQ501" s="734"/>
      <c r="AR501" s="673"/>
      <c r="AS501" s="673"/>
      <c r="AT501" s="673"/>
      <c r="AU501" s="673"/>
      <c r="AV501" s="673"/>
      <c r="AW501" s="673"/>
      <c r="AX501" s="673"/>
      <c r="AY501" s="673"/>
      <c r="AZ501" s="673"/>
      <c r="BA501" s="673"/>
      <c r="BB501" s="673"/>
      <c r="BC501" s="673"/>
      <c r="BD501" s="673"/>
      <c r="BE501" s="673"/>
      <c r="BF501" s="673"/>
      <c r="BG501" s="673"/>
      <c r="BH501" s="673"/>
      <c r="BI501" s="673"/>
      <c r="BJ501" s="673"/>
      <c r="BK501" s="673"/>
      <c r="BL501" s="673"/>
      <c r="BM501" s="673"/>
      <c r="BN501" s="673"/>
      <c r="BO501" s="673"/>
      <c r="BP501" s="673"/>
      <c r="BQ501" s="673"/>
      <c r="BR501" s="673"/>
      <c r="BS501" s="673"/>
      <c r="BT501" s="673"/>
      <c r="BU501" s="673"/>
      <c r="BV501" s="673"/>
      <c r="BW501" s="673"/>
      <c r="BX501" s="673"/>
      <c r="BY501" s="673"/>
      <c r="BZ501" s="673"/>
      <c r="CA501" s="673"/>
      <c r="CB501" s="673"/>
      <c r="CC501" s="673"/>
      <c r="CE501" s="673"/>
      <c r="CF501" s="673"/>
      <c r="CG501" s="673"/>
      <c r="CH501" s="673"/>
      <c r="CI501" s="673"/>
      <c r="CJ501" s="673"/>
      <c r="CK501" s="673"/>
      <c r="CL501" s="673"/>
      <c r="CM501" s="673"/>
      <c r="CN501" s="673"/>
      <c r="CO501" s="673"/>
      <c r="CP501" s="673"/>
      <c r="CQ501" s="673"/>
      <c r="CR501" s="673"/>
      <c r="CS501" s="673"/>
      <c r="CT501" s="673"/>
      <c r="CU501" s="673"/>
      <c r="CV501" s="673"/>
      <c r="CW501" s="673"/>
      <c r="CX501" s="673"/>
      <c r="CY501" s="673"/>
      <c r="CZ501" s="673"/>
      <c r="DA501" s="673"/>
      <c r="DB501" s="673"/>
      <c r="DC501" s="673"/>
      <c r="DD501" s="673"/>
      <c r="DE501" s="673"/>
      <c r="DF501" s="673"/>
      <c r="DG501" s="673"/>
      <c r="DH501" s="673"/>
      <c r="DI501" s="673"/>
      <c r="DJ501" s="673"/>
      <c r="DK501" s="673"/>
      <c r="DL501" s="673"/>
      <c r="DM501" s="673"/>
      <c r="DN501" s="673"/>
      <c r="DO501" s="673"/>
      <c r="DP501" s="673"/>
      <c r="DR501" s="673"/>
      <c r="DS501" s="673"/>
      <c r="DT501" s="673"/>
      <c r="DU501" s="673"/>
      <c r="DV501" s="673"/>
      <c r="DW501" s="673"/>
      <c r="DX501" s="673"/>
      <c r="DY501" s="673"/>
      <c r="DZ501" s="673"/>
      <c r="EA501" s="673"/>
      <c r="EB501" s="673"/>
      <c r="EC501" s="673"/>
      <c r="ED501" s="673"/>
      <c r="EE501" s="673"/>
      <c r="EF501" s="673"/>
      <c r="EG501" s="673"/>
      <c r="EH501" s="673"/>
      <c r="EI501" s="673"/>
      <c r="EJ501" s="673"/>
      <c r="EK501" s="673"/>
      <c r="EL501" s="673"/>
      <c r="EM501" s="673"/>
      <c r="EN501" s="673"/>
      <c r="EO501" s="673"/>
      <c r="EP501" s="673"/>
      <c r="EQ501" s="673"/>
      <c r="ER501" s="673"/>
      <c r="ES501" s="673"/>
      <c r="ET501" s="673"/>
      <c r="EU501" s="673"/>
      <c r="EV501" s="673"/>
      <c r="EW501" s="673"/>
      <c r="EX501" s="673"/>
      <c r="EY501" s="673"/>
      <c r="EZ501" s="673"/>
      <c r="FA501" s="673"/>
      <c r="FB501" s="673"/>
      <c r="FC501" s="673"/>
      <c r="FD501" s="673"/>
      <c r="FE501" s="673"/>
      <c r="FF501" s="673"/>
      <c r="FG501" s="673"/>
      <c r="FH501" s="673"/>
      <c r="FI501" s="673"/>
      <c r="FJ501" s="673"/>
      <c r="FK501" s="673"/>
    </row>
    <row r="502" spans="2:167" s="648" customFormat="1" ht="12" customHeight="1">
      <c r="C502" s="789"/>
      <c r="D502" s="789"/>
      <c r="F502" s="675"/>
      <c r="G502" s="649"/>
      <c r="H502" s="649"/>
      <c r="I502" s="649"/>
      <c r="J502" s="649"/>
      <c r="K502" s="649"/>
      <c r="L502" s="649"/>
      <c r="M502" s="649"/>
      <c r="N502" s="649"/>
      <c r="O502" s="649"/>
      <c r="P502" s="649"/>
      <c r="Q502" s="649"/>
      <c r="R502" s="649"/>
      <c r="S502" s="649"/>
      <c r="T502" s="649"/>
      <c r="Y502" s="649"/>
      <c r="AA502" s="649"/>
      <c r="AB502" s="649"/>
      <c r="AC502" s="649"/>
      <c r="AD502" s="649"/>
      <c r="AE502" s="649"/>
      <c r="AF502" s="649"/>
      <c r="AG502" s="649"/>
      <c r="AI502" s="649"/>
      <c r="AJ502" s="649"/>
      <c r="AK502" s="649"/>
      <c r="AL502" s="649"/>
      <c r="AM502" s="649"/>
      <c r="AO502" s="649"/>
      <c r="AQ502" s="757"/>
      <c r="AR502" s="649"/>
      <c r="AS502" s="649"/>
      <c r="AT502" s="649"/>
      <c r="AU502" s="649"/>
      <c r="AV502" s="649"/>
      <c r="AW502" s="649"/>
      <c r="AX502" s="649"/>
      <c r="AY502" s="649"/>
      <c r="AZ502" s="649"/>
      <c r="BA502" s="649"/>
      <c r="BB502" s="649"/>
      <c r="BC502" s="649"/>
      <c r="BD502" s="649"/>
      <c r="BE502" s="649"/>
      <c r="BF502" s="649"/>
      <c r="BG502" s="649"/>
      <c r="BH502" s="649"/>
      <c r="BI502" s="649"/>
      <c r="BL502" s="649"/>
      <c r="BM502" s="649"/>
      <c r="BN502" s="649"/>
      <c r="BO502" s="649"/>
      <c r="BP502" s="649"/>
      <c r="BQ502" s="649"/>
      <c r="BR502" s="649"/>
      <c r="BS502" s="649"/>
      <c r="BT502" s="649"/>
      <c r="BU502" s="649"/>
      <c r="BV502" s="649"/>
      <c r="BW502" s="649"/>
      <c r="BX502" s="649"/>
      <c r="BY502" s="649"/>
      <c r="BZ502" s="649"/>
      <c r="CA502" s="649"/>
      <c r="CE502" s="649"/>
      <c r="CF502" s="649"/>
      <c r="CG502" s="649"/>
      <c r="CH502" s="649"/>
      <c r="CI502" s="649"/>
      <c r="CJ502" s="649"/>
      <c r="CK502" s="649"/>
      <c r="CL502" s="649"/>
      <c r="CM502" s="649"/>
      <c r="CN502" s="649"/>
      <c r="CO502" s="649"/>
      <c r="CP502" s="649"/>
      <c r="CQ502" s="649"/>
      <c r="CR502" s="649"/>
      <c r="CS502" s="649"/>
      <c r="CT502" s="649"/>
      <c r="CU502" s="649"/>
      <c r="CV502" s="649"/>
      <c r="CY502" s="649"/>
      <c r="CZ502" s="649"/>
      <c r="DA502" s="649"/>
      <c r="DB502" s="649"/>
      <c r="DC502" s="649"/>
      <c r="DD502" s="649"/>
      <c r="DE502" s="649"/>
      <c r="DF502" s="649"/>
      <c r="DG502" s="649"/>
      <c r="DH502" s="649"/>
      <c r="DI502" s="649"/>
      <c r="DJ502" s="649"/>
      <c r="DK502" s="649"/>
      <c r="DL502" s="649"/>
      <c r="DM502" s="649"/>
      <c r="DN502" s="649"/>
      <c r="DR502" s="649"/>
      <c r="DS502" s="649"/>
      <c r="DT502" s="649"/>
      <c r="DU502" s="649"/>
      <c r="DV502" s="649"/>
      <c r="DW502" s="649"/>
      <c r="DX502" s="649"/>
      <c r="DY502" s="649"/>
      <c r="DZ502" s="649"/>
      <c r="EA502" s="649"/>
      <c r="EB502" s="649"/>
      <c r="EC502" s="649"/>
      <c r="ED502" s="649"/>
      <c r="EE502" s="649"/>
      <c r="EF502" s="649"/>
      <c r="EG502" s="649"/>
      <c r="EH502" s="649"/>
      <c r="EI502" s="649"/>
      <c r="EL502" s="649"/>
      <c r="EM502" s="649"/>
      <c r="EN502" s="649"/>
      <c r="EO502" s="649"/>
      <c r="EP502" s="649"/>
      <c r="EQ502" s="649"/>
      <c r="ER502" s="649"/>
      <c r="ES502" s="649"/>
      <c r="ET502" s="649"/>
      <c r="EU502" s="649"/>
      <c r="EV502" s="649"/>
      <c r="EW502" s="649"/>
      <c r="EX502" s="649"/>
      <c r="EY502" s="649"/>
      <c r="EZ502" s="649"/>
      <c r="FA502" s="649"/>
      <c r="FD502" s="649"/>
      <c r="FE502" s="649"/>
      <c r="FF502" s="649"/>
      <c r="FG502" s="649"/>
      <c r="FH502" s="649"/>
      <c r="FI502" s="649"/>
      <c r="FJ502" s="649"/>
      <c r="FK502" s="649"/>
    </row>
    <row r="503" spans="2:167" s="648" customFormat="1" ht="12" customHeight="1">
      <c r="C503" s="789"/>
      <c r="D503" s="789"/>
      <c r="F503" s="675"/>
      <c r="G503" s="649"/>
      <c r="H503" s="649"/>
      <c r="I503" s="649"/>
      <c r="J503" s="649"/>
      <c r="K503" s="649"/>
      <c r="L503" s="649"/>
      <c r="M503" s="649"/>
      <c r="N503" s="649"/>
      <c r="O503" s="649"/>
      <c r="P503" s="649"/>
      <c r="Q503" s="649"/>
      <c r="R503" s="649"/>
      <c r="S503" s="649"/>
      <c r="T503" s="649"/>
      <c r="Y503" s="649"/>
      <c r="AA503" s="649"/>
      <c r="AB503" s="649"/>
      <c r="AC503" s="649"/>
      <c r="AD503" s="649"/>
      <c r="AE503" s="649"/>
      <c r="AF503" s="649"/>
      <c r="AG503" s="649"/>
      <c r="AI503" s="649"/>
      <c r="AJ503" s="649"/>
      <c r="AK503" s="649"/>
      <c r="AL503" s="649"/>
      <c r="AM503" s="649"/>
      <c r="AO503" s="649"/>
      <c r="AQ503" s="757"/>
      <c r="AR503" s="649"/>
      <c r="AS503" s="649"/>
      <c r="AT503" s="649"/>
      <c r="AU503" s="649"/>
      <c r="AV503" s="649"/>
      <c r="AW503" s="649"/>
      <c r="AX503" s="649"/>
      <c r="AY503" s="649"/>
      <c r="AZ503" s="649"/>
      <c r="BA503" s="649"/>
      <c r="BB503" s="649"/>
      <c r="BC503" s="649"/>
      <c r="BD503" s="649"/>
      <c r="BE503" s="649"/>
      <c r="BF503" s="649"/>
      <c r="BG503" s="649"/>
      <c r="BH503" s="649"/>
      <c r="BI503" s="649"/>
      <c r="BL503" s="649"/>
      <c r="BM503" s="649"/>
      <c r="BN503" s="649"/>
      <c r="BO503" s="649"/>
      <c r="BP503" s="649"/>
      <c r="BQ503" s="649"/>
      <c r="BR503" s="649"/>
      <c r="BS503" s="649"/>
      <c r="BT503" s="649"/>
      <c r="BU503" s="649"/>
      <c r="BV503" s="649"/>
      <c r="BW503" s="649"/>
      <c r="BX503" s="649"/>
      <c r="BY503" s="649"/>
      <c r="BZ503" s="649"/>
      <c r="CA503" s="649"/>
      <c r="CE503" s="649"/>
      <c r="CF503" s="649"/>
      <c r="CG503" s="649"/>
      <c r="CH503" s="649"/>
      <c r="CI503" s="649"/>
      <c r="CJ503" s="649"/>
      <c r="CK503" s="649"/>
      <c r="CL503" s="649"/>
      <c r="CM503" s="649"/>
      <c r="CN503" s="649"/>
      <c r="CO503" s="649"/>
      <c r="CP503" s="649"/>
      <c r="CQ503" s="649"/>
      <c r="CR503" s="649"/>
      <c r="CS503" s="649"/>
      <c r="CT503" s="649"/>
      <c r="CU503" s="649"/>
      <c r="CV503" s="649"/>
      <c r="CY503" s="649"/>
      <c r="CZ503" s="649"/>
      <c r="DA503" s="649"/>
      <c r="DB503" s="649"/>
      <c r="DC503" s="649"/>
      <c r="DD503" s="649"/>
      <c r="DE503" s="649"/>
      <c r="DF503" s="649"/>
      <c r="DG503" s="649"/>
      <c r="DH503" s="649"/>
      <c r="DI503" s="649"/>
      <c r="DJ503" s="649"/>
      <c r="DK503" s="649"/>
      <c r="DL503" s="649"/>
      <c r="DM503" s="649"/>
      <c r="DN503" s="649"/>
      <c r="DR503" s="649"/>
      <c r="DS503" s="649"/>
      <c r="DT503" s="649"/>
      <c r="DU503" s="649"/>
      <c r="DV503" s="649"/>
      <c r="DW503" s="649"/>
      <c r="DX503" s="649"/>
      <c r="DY503" s="649"/>
      <c r="DZ503" s="649"/>
      <c r="EA503" s="649"/>
      <c r="EB503" s="649"/>
      <c r="EC503" s="649"/>
      <c r="ED503" s="649"/>
      <c r="EE503" s="649"/>
      <c r="EF503" s="649"/>
      <c r="EG503" s="649"/>
      <c r="EH503" s="649"/>
      <c r="EI503" s="649"/>
      <c r="EL503" s="649"/>
      <c r="EM503" s="649"/>
      <c r="EN503" s="649"/>
      <c r="EO503" s="649"/>
      <c r="EP503" s="649"/>
      <c r="EQ503" s="649"/>
      <c r="ER503" s="649"/>
      <c r="ES503" s="649"/>
      <c r="ET503" s="649"/>
      <c r="EU503" s="649"/>
      <c r="EV503" s="649"/>
      <c r="EW503" s="649"/>
      <c r="EX503" s="649"/>
      <c r="EY503" s="649"/>
      <c r="EZ503" s="649"/>
      <c r="FA503" s="649"/>
      <c r="FD503" s="649"/>
      <c r="FE503" s="649"/>
      <c r="FF503" s="649"/>
      <c r="FG503" s="649"/>
      <c r="FH503" s="649"/>
      <c r="FI503" s="649"/>
      <c r="FJ503" s="649"/>
      <c r="FK503" s="649"/>
    </row>
    <row r="504" spans="2:167" s="648" customFormat="1" ht="20.100000000000001" customHeight="1" thickBot="1">
      <c r="B504" s="754" t="s">
        <v>4827</v>
      </c>
      <c r="C504" s="754"/>
      <c r="D504" s="754"/>
      <c r="E504" s="756"/>
      <c r="F504" s="755"/>
      <c r="G504" s="756"/>
      <c r="H504" s="755"/>
      <c r="I504" s="756"/>
      <c r="J504" s="755"/>
      <c r="K504" s="756"/>
      <c r="L504" s="755"/>
      <c r="M504" s="790"/>
      <c r="N504" s="755"/>
      <c r="O504" s="756"/>
      <c r="P504" s="755"/>
      <c r="Q504" s="756"/>
      <c r="R504" s="755"/>
      <c r="S504" s="756"/>
      <c r="T504" s="755"/>
      <c r="U504" s="755"/>
      <c r="V504" s="755"/>
      <c r="W504" s="755"/>
      <c r="X504" s="755"/>
      <c r="Y504" s="756"/>
      <c r="Z504" s="755"/>
      <c r="AA504" s="756"/>
      <c r="AB504" s="755"/>
      <c r="AC504" s="756"/>
      <c r="AD504" s="755"/>
      <c r="AE504" s="755"/>
      <c r="AF504" s="755"/>
      <c r="AG504" s="756"/>
      <c r="AH504" s="755"/>
      <c r="AI504" s="756"/>
      <c r="AJ504" s="755"/>
      <c r="AK504" s="756"/>
      <c r="AL504" s="755"/>
      <c r="AM504" s="755"/>
      <c r="AN504" s="755"/>
      <c r="AO504" s="755"/>
      <c r="AP504" s="755"/>
      <c r="AQ504" s="757"/>
      <c r="AR504" s="754" t="s">
        <v>4828</v>
      </c>
      <c r="AS504" s="755"/>
      <c r="AT504" s="755"/>
      <c r="AU504" s="755"/>
      <c r="AV504" s="755"/>
      <c r="AW504" s="755"/>
      <c r="AX504" s="755"/>
      <c r="AY504" s="755"/>
      <c r="AZ504" s="790"/>
      <c r="BA504" s="755"/>
      <c r="BB504" s="755"/>
      <c r="BC504" s="755"/>
      <c r="BD504" s="755"/>
      <c r="BE504" s="755"/>
      <c r="BF504" s="755"/>
      <c r="BG504" s="755"/>
      <c r="BH504" s="790"/>
      <c r="BI504" s="755"/>
      <c r="BJ504" s="755"/>
      <c r="BK504" s="755"/>
      <c r="BL504" s="755"/>
      <c r="BM504" s="755"/>
      <c r="BN504" s="755"/>
      <c r="BO504" s="755"/>
      <c r="BP504" s="755"/>
      <c r="BQ504" s="755"/>
      <c r="BR504" s="790"/>
      <c r="BS504" s="755"/>
      <c r="BT504" s="755"/>
      <c r="BU504" s="755"/>
      <c r="BV504" s="755"/>
      <c r="BW504" s="755"/>
      <c r="BX504" s="755"/>
      <c r="BY504" s="755"/>
      <c r="BZ504" s="790"/>
      <c r="CA504" s="755"/>
      <c r="CB504" s="755"/>
      <c r="CC504" s="755"/>
      <c r="CE504" s="754" t="s">
        <v>4829</v>
      </c>
      <c r="CF504" s="755"/>
      <c r="CG504" s="755"/>
      <c r="CH504" s="755"/>
      <c r="CI504" s="755"/>
      <c r="CJ504" s="755"/>
      <c r="CK504" s="755"/>
      <c r="CL504" s="755"/>
      <c r="CM504" s="790"/>
      <c r="CN504" s="755"/>
      <c r="CO504" s="755"/>
      <c r="CP504" s="755"/>
      <c r="CQ504" s="755"/>
      <c r="CR504" s="755"/>
      <c r="CS504" s="755"/>
      <c r="CT504" s="755"/>
      <c r="CU504" s="790"/>
      <c r="CV504" s="755"/>
      <c r="CW504" s="755"/>
      <c r="CX504" s="755"/>
      <c r="CY504" s="755"/>
      <c r="CZ504" s="755"/>
      <c r="DA504" s="755"/>
      <c r="DB504" s="755"/>
      <c r="DC504" s="755"/>
      <c r="DD504" s="755"/>
      <c r="DE504" s="790"/>
      <c r="DF504" s="755"/>
      <c r="DG504" s="755"/>
      <c r="DH504" s="755"/>
      <c r="DI504" s="755"/>
      <c r="DJ504" s="755"/>
      <c r="DK504" s="755"/>
      <c r="DL504" s="755"/>
      <c r="DM504" s="790"/>
      <c r="DN504" s="755"/>
      <c r="DO504" s="755"/>
      <c r="DP504" s="755"/>
      <c r="DR504" s="754" t="s">
        <v>4830</v>
      </c>
      <c r="DS504" s="755"/>
      <c r="DT504" s="755"/>
      <c r="DU504" s="755"/>
      <c r="DV504" s="755"/>
      <c r="DW504" s="755"/>
      <c r="DX504" s="755"/>
      <c r="DY504" s="755"/>
      <c r="DZ504" s="790"/>
      <c r="EA504" s="755"/>
      <c r="EB504" s="755"/>
      <c r="EC504" s="755"/>
      <c r="ED504" s="755"/>
      <c r="EE504" s="755"/>
      <c r="EF504" s="755"/>
      <c r="EG504" s="755"/>
      <c r="EH504" s="790"/>
      <c r="EI504" s="755"/>
      <c r="EJ504" s="755"/>
      <c r="EK504" s="755"/>
      <c r="EL504" s="755"/>
      <c r="EM504" s="755"/>
      <c r="EN504" s="755"/>
      <c r="EO504" s="755"/>
      <c r="EP504" s="755"/>
      <c r="EQ504" s="755"/>
      <c r="ER504" s="790"/>
      <c r="ES504" s="755"/>
      <c r="ET504" s="755"/>
      <c r="EU504" s="755"/>
      <c r="EV504" s="755"/>
      <c r="EW504" s="755"/>
      <c r="EX504" s="755"/>
      <c r="EY504" s="755"/>
      <c r="EZ504" s="790"/>
      <c r="FA504" s="755"/>
      <c r="FB504" s="755"/>
      <c r="FC504" s="755"/>
      <c r="FD504" s="755"/>
      <c r="FE504" s="755"/>
      <c r="FF504" s="755"/>
      <c r="FG504" s="755"/>
      <c r="FH504" s="755"/>
      <c r="FI504" s="755"/>
      <c r="FJ504" s="755"/>
      <c r="FK504" s="755"/>
    </row>
    <row r="505" spans="2:167" s="648" customFormat="1" ht="20.100000000000001" customHeight="1">
      <c r="B505" s="791"/>
      <c r="C505" s="791"/>
      <c r="D505" s="791"/>
      <c r="E505" s="649"/>
      <c r="G505" s="649"/>
      <c r="I505" s="649"/>
      <c r="K505" s="649"/>
      <c r="M505" s="650"/>
      <c r="O505" s="649"/>
      <c r="Q505" s="649"/>
      <c r="S505" s="649"/>
      <c r="Y505" s="649"/>
      <c r="AA505" s="649"/>
      <c r="AC505" s="649"/>
      <c r="AG505" s="649"/>
      <c r="AI505" s="649"/>
      <c r="AK505" s="649"/>
      <c r="AQ505" s="757"/>
      <c r="AR505" s="649"/>
      <c r="AZ505" s="650"/>
      <c r="BH505" s="650"/>
      <c r="BR505" s="650"/>
      <c r="BZ505" s="650"/>
      <c r="CE505" s="649"/>
      <c r="CM505" s="650"/>
      <c r="CU505" s="650"/>
      <c r="DE505" s="650"/>
      <c r="DM505" s="650"/>
      <c r="DR505" s="649"/>
      <c r="DZ505" s="650"/>
      <c r="EH505" s="650"/>
      <c r="ER505" s="650"/>
      <c r="EZ505" s="650"/>
    </row>
    <row r="506" spans="2:167" s="648" customFormat="1" ht="12" customHeight="1">
      <c r="B506" s="672" t="s">
        <v>4778</v>
      </c>
      <c r="C506" s="672"/>
      <c r="D506" s="672"/>
      <c r="E506" s="672" t="s">
        <v>4869</v>
      </c>
      <c r="F506" s="646"/>
      <c r="G506" s="649"/>
      <c r="I506" s="649"/>
      <c r="K506" s="649"/>
      <c r="M506" s="649"/>
      <c r="O506" s="649"/>
      <c r="Q506" s="649"/>
      <c r="S506" s="649"/>
      <c r="X506" s="675"/>
      <c r="Y506" s="649"/>
      <c r="AA506" s="649"/>
      <c r="AB506" s="649"/>
      <c r="AC506" s="649"/>
      <c r="AD506" s="649"/>
      <c r="AE506" s="649"/>
      <c r="AF506" s="647"/>
      <c r="AG506" s="649"/>
      <c r="AI506" s="649"/>
      <c r="AK506" s="649"/>
      <c r="AP506" s="675" t="s">
        <v>4780</v>
      </c>
      <c r="AQ506" s="676"/>
      <c r="AR506" s="672" t="s">
        <v>4869</v>
      </c>
      <c r="AZ506" s="649"/>
      <c r="BH506" s="649"/>
      <c r="BK506" s="675"/>
      <c r="BR506" s="649"/>
      <c r="BZ506" s="649"/>
      <c r="CC506" s="675"/>
      <c r="CE506" s="672" t="s">
        <v>4869</v>
      </c>
      <c r="CM506" s="649"/>
      <c r="CU506" s="649"/>
      <c r="CX506" s="675"/>
      <c r="DE506" s="649"/>
      <c r="DM506" s="649"/>
      <c r="DP506" s="675"/>
      <c r="DR506" s="672" t="s">
        <v>4870</v>
      </c>
      <c r="DZ506" s="649"/>
      <c r="EH506" s="649"/>
      <c r="EK506" s="675"/>
      <c r="ER506" s="649"/>
      <c r="EZ506" s="649"/>
      <c r="FC506" s="675"/>
    </row>
    <row r="507" spans="2:167" s="758" customFormat="1" ht="13.5" customHeight="1">
      <c r="B507" s="888" t="s">
        <v>4719</v>
      </c>
      <c r="C507" s="889"/>
      <c r="D507" s="890"/>
      <c r="E507" s="678" t="s">
        <v>4782</v>
      </c>
      <c r="F507" s="679"/>
      <c r="G507" s="678" t="s">
        <v>4721</v>
      </c>
      <c r="H507" s="679"/>
      <c r="I507" s="678" t="s">
        <v>4722</v>
      </c>
      <c r="J507" s="679"/>
      <c r="K507" s="678" t="s">
        <v>4723</v>
      </c>
      <c r="L507" s="679"/>
      <c r="M507" s="678" t="s">
        <v>4724</v>
      </c>
      <c r="N507" s="679"/>
      <c r="O507" s="678" t="s">
        <v>4725</v>
      </c>
      <c r="P507" s="679"/>
      <c r="Q507" s="678" t="s">
        <v>4726</v>
      </c>
      <c r="R507" s="679"/>
      <c r="S507" s="678" t="s">
        <v>4727</v>
      </c>
      <c r="T507" s="679"/>
      <c r="U507" s="680" t="s">
        <v>4728</v>
      </c>
      <c r="V507" s="681"/>
      <c r="W507" s="678" t="s">
        <v>4729</v>
      </c>
      <c r="X507" s="679"/>
      <c r="Y507" s="678" t="s">
        <v>4730</v>
      </c>
      <c r="Z507" s="679"/>
      <c r="AA507" s="678" t="s">
        <v>4731</v>
      </c>
      <c r="AB507" s="679"/>
      <c r="AC507" s="680" t="s">
        <v>4732</v>
      </c>
      <c r="AD507" s="679"/>
      <c r="AE507" s="678" t="s">
        <v>4733</v>
      </c>
      <c r="AF507" s="679"/>
      <c r="AG507" s="678" t="s">
        <v>4734</v>
      </c>
      <c r="AH507" s="679"/>
      <c r="AI507" s="678" t="s">
        <v>4735</v>
      </c>
      <c r="AJ507" s="679"/>
      <c r="AK507" s="678" t="s">
        <v>4736</v>
      </c>
      <c r="AL507" s="679"/>
      <c r="AM507" s="680" t="s">
        <v>4737</v>
      </c>
      <c r="AN507" s="679"/>
      <c r="AO507" s="678" t="s">
        <v>4738</v>
      </c>
      <c r="AP507" s="679"/>
      <c r="AQ507" s="762"/>
      <c r="AR507" s="678" t="s">
        <v>4739</v>
      </c>
      <c r="AS507" s="679"/>
      <c r="AT507" s="678" t="s">
        <v>4721</v>
      </c>
      <c r="AU507" s="679"/>
      <c r="AV507" s="678" t="s">
        <v>4722</v>
      </c>
      <c r="AW507" s="679"/>
      <c r="AX507" s="678" t="s">
        <v>4723</v>
      </c>
      <c r="AY507" s="679"/>
      <c r="AZ507" s="678" t="s">
        <v>4724</v>
      </c>
      <c r="BA507" s="679"/>
      <c r="BB507" s="678" t="s">
        <v>4725</v>
      </c>
      <c r="BC507" s="679"/>
      <c r="BD507" s="678" t="s">
        <v>4726</v>
      </c>
      <c r="BE507" s="679"/>
      <c r="BF507" s="678" t="s">
        <v>4727</v>
      </c>
      <c r="BG507" s="679"/>
      <c r="BH507" s="680" t="s">
        <v>4728</v>
      </c>
      <c r="BI507" s="681"/>
      <c r="BJ507" s="678" t="s">
        <v>4729</v>
      </c>
      <c r="BK507" s="679"/>
      <c r="BL507" s="678" t="s">
        <v>4730</v>
      </c>
      <c r="BM507" s="679"/>
      <c r="BN507" s="678" t="s">
        <v>4731</v>
      </c>
      <c r="BO507" s="679"/>
      <c r="BP507" s="680" t="s">
        <v>4732</v>
      </c>
      <c r="BQ507" s="679"/>
      <c r="BR507" s="678" t="s">
        <v>4733</v>
      </c>
      <c r="BS507" s="679"/>
      <c r="BT507" s="678" t="s">
        <v>4734</v>
      </c>
      <c r="BU507" s="679"/>
      <c r="BV507" s="678" t="s">
        <v>4735</v>
      </c>
      <c r="BW507" s="679"/>
      <c r="BX507" s="678" t="s">
        <v>4736</v>
      </c>
      <c r="BY507" s="679"/>
      <c r="BZ507" s="680" t="s">
        <v>4737</v>
      </c>
      <c r="CA507" s="679"/>
      <c r="CB507" s="678" t="s">
        <v>4738</v>
      </c>
      <c r="CC507" s="682"/>
      <c r="CE507" s="678" t="str">
        <f>+CE$5</f>
        <v>22년</v>
      </c>
      <c r="CF507" s="679"/>
      <c r="CG507" s="678" t="s">
        <v>4721</v>
      </c>
      <c r="CH507" s="679"/>
      <c r="CI507" s="678" t="s">
        <v>4722</v>
      </c>
      <c r="CJ507" s="679"/>
      <c r="CK507" s="678" t="s">
        <v>4723</v>
      </c>
      <c r="CL507" s="679"/>
      <c r="CM507" s="678" t="s">
        <v>4724</v>
      </c>
      <c r="CN507" s="679"/>
      <c r="CO507" s="678" t="s">
        <v>4725</v>
      </c>
      <c r="CP507" s="679"/>
      <c r="CQ507" s="678" t="s">
        <v>4741</v>
      </c>
      <c r="CR507" s="679"/>
      <c r="CS507" s="678" t="s">
        <v>4727</v>
      </c>
      <c r="CT507" s="679"/>
      <c r="CU507" s="680" t="s">
        <v>4728</v>
      </c>
      <c r="CV507" s="681"/>
      <c r="CW507" s="678" t="s">
        <v>4729</v>
      </c>
      <c r="CX507" s="679"/>
      <c r="CY507" s="678" t="s">
        <v>4730</v>
      </c>
      <c r="CZ507" s="679"/>
      <c r="DA507" s="678" t="s">
        <v>4731</v>
      </c>
      <c r="DB507" s="679"/>
      <c r="DC507" s="680" t="s">
        <v>4732</v>
      </c>
      <c r="DD507" s="679"/>
      <c r="DE507" s="678" t="s">
        <v>4733</v>
      </c>
      <c r="DF507" s="679"/>
      <c r="DG507" s="678" t="s">
        <v>4734</v>
      </c>
      <c r="DH507" s="679"/>
      <c r="DI507" s="678" t="s">
        <v>4735</v>
      </c>
      <c r="DJ507" s="679"/>
      <c r="DK507" s="678" t="s">
        <v>4736</v>
      </c>
      <c r="DL507" s="679"/>
      <c r="DM507" s="680" t="s">
        <v>4737</v>
      </c>
      <c r="DN507" s="679"/>
      <c r="DO507" s="678" t="s">
        <v>4738</v>
      </c>
      <c r="DP507" s="682"/>
      <c r="DR507" s="678" t="str">
        <f>+DR$5</f>
        <v>23년</v>
      </c>
      <c r="DS507" s="679"/>
      <c r="DT507" s="678" t="s">
        <v>4721</v>
      </c>
      <c r="DU507" s="679"/>
      <c r="DV507" s="678" t="s">
        <v>4722</v>
      </c>
      <c r="DW507" s="679"/>
      <c r="DX507" s="678" t="s">
        <v>4723</v>
      </c>
      <c r="DY507" s="679"/>
      <c r="DZ507" s="678" t="s">
        <v>4724</v>
      </c>
      <c r="EA507" s="679"/>
      <c r="EB507" s="678" t="s">
        <v>4725</v>
      </c>
      <c r="EC507" s="679"/>
      <c r="ED507" s="678" t="s">
        <v>4741</v>
      </c>
      <c r="EE507" s="679"/>
      <c r="EF507" s="678" t="s">
        <v>4727</v>
      </c>
      <c r="EG507" s="679"/>
      <c r="EH507" s="680" t="s">
        <v>4728</v>
      </c>
      <c r="EI507" s="681"/>
      <c r="EJ507" s="678" t="s">
        <v>4729</v>
      </c>
      <c r="EK507" s="679"/>
      <c r="EL507" s="678" t="s">
        <v>4730</v>
      </c>
      <c r="EM507" s="679"/>
      <c r="EN507" s="678" t="s">
        <v>4731</v>
      </c>
      <c r="EO507" s="679"/>
      <c r="EP507" s="680" t="s">
        <v>4732</v>
      </c>
      <c r="EQ507" s="679"/>
      <c r="ER507" s="678" t="s">
        <v>4733</v>
      </c>
      <c r="ES507" s="679"/>
      <c r="ET507" s="678" t="s">
        <v>4734</v>
      </c>
      <c r="EU507" s="679"/>
      <c r="EV507" s="678" t="s">
        <v>4735</v>
      </c>
      <c r="EW507" s="679"/>
      <c r="EX507" s="678" t="s">
        <v>4736</v>
      </c>
      <c r="EY507" s="679"/>
      <c r="EZ507" s="680" t="s">
        <v>4737</v>
      </c>
      <c r="FA507" s="679"/>
      <c r="FB507" s="678" t="s">
        <v>4738</v>
      </c>
      <c r="FC507" s="682"/>
      <c r="FD507" s="678" t="s">
        <v>4743</v>
      </c>
      <c r="FE507" s="679"/>
      <c r="FF507" s="678" t="s">
        <v>4744</v>
      </c>
      <c r="FG507" s="679"/>
      <c r="FH507" s="678" t="s">
        <v>4745</v>
      </c>
      <c r="FI507" s="679"/>
      <c r="FJ507" s="678" t="s">
        <v>4746</v>
      </c>
      <c r="FK507" s="679"/>
    </row>
    <row r="508" spans="2:167" s="758" customFormat="1" ht="13.5" customHeight="1">
      <c r="B508" s="891"/>
      <c r="C508" s="892"/>
      <c r="D508" s="893"/>
      <c r="E508" s="684" t="s">
        <v>4747</v>
      </c>
      <c r="F508" s="685" t="s">
        <v>4748</v>
      </c>
      <c r="G508" s="684" t="s">
        <v>4747</v>
      </c>
      <c r="H508" s="685" t="s">
        <v>4748</v>
      </c>
      <c r="I508" s="684" t="s">
        <v>4747</v>
      </c>
      <c r="J508" s="685" t="s">
        <v>4748</v>
      </c>
      <c r="K508" s="684" t="s">
        <v>4747</v>
      </c>
      <c r="L508" s="685" t="s">
        <v>4748</v>
      </c>
      <c r="M508" s="684" t="s">
        <v>4747</v>
      </c>
      <c r="N508" s="685" t="s">
        <v>4748</v>
      </c>
      <c r="O508" s="684" t="s">
        <v>4747</v>
      </c>
      <c r="P508" s="685" t="s">
        <v>4748</v>
      </c>
      <c r="Q508" s="684" t="s">
        <v>4747</v>
      </c>
      <c r="R508" s="685" t="s">
        <v>4748</v>
      </c>
      <c r="S508" s="684" t="s">
        <v>4747</v>
      </c>
      <c r="T508" s="685" t="s">
        <v>4748</v>
      </c>
      <c r="U508" s="686" t="s">
        <v>4747</v>
      </c>
      <c r="V508" s="687" t="s">
        <v>4748</v>
      </c>
      <c r="W508" s="684" t="s">
        <v>4747</v>
      </c>
      <c r="X508" s="685" t="s">
        <v>4748</v>
      </c>
      <c r="Y508" s="684" t="s">
        <v>4747</v>
      </c>
      <c r="Z508" s="685" t="s">
        <v>4748</v>
      </c>
      <c r="AA508" s="684" t="s">
        <v>4747</v>
      </c>
      <c r="AB508" s="685" t="s">
        <v>4748</v>
      </c>
      <c r="AC508" s="686" t="s">
        <v>4747</v>
      </c>
      <c r="AD508" s="685" t="s">
        <v>4748</v>
      </c>
      <c r="AE508" s="684" t="s">
        <v>4747</v>
      </c>
      <c r="AF508" s="685" t="s">
        <v>4748</v>
      </c>
      <c r="AG508" s="684" t="s">
        <v>4747</v>
      </c>
      <c r="AH508" s="685" t="s">
        <v>4748</v>
      </c>
      <c r="AI508" s="684" t="s">
        <v>4747</v>
      </c>
      <c r="AJ508" s="685" t="s">
        <v>4748</v>
      </c>
      <c r="AK508" s="684" t="s">
        <v>4747</v>
      </c>
      <c r="AL508" s="685" t="s">
        <v>4748</v>
      </c>
      <c r="AM508" s="686" t="s">
        <v>4747</v>
      </c>
      <c r="AN508" s="685" t="s">
        <v>4748</v>
      </c>
      <c r="AO508" s="684" t="s">
        <v>4747</v>
      </c>
      <c r="AP508" s="685" t="s">
        <v>4748</v>
      </c>
      <c r="AQ508" s="764"/>
      <c r="AR508" s="684" t="s">
        <v>4747</v>
      </c>
      <c r="AS508" s="685" t="s">
        <v>4748</v>
      </c>
      <c r="AT508" s="684" t="s">
        <v>4747</v>
      </c>
      <c r="AU508" s="685" t="s">
        <v>4748</v>
      </c>
      <c r="AV508" s="684" t="s">
        <v>4747</v>
      </c>
      <c r="AW508" s="685" t="s">
        <v>4748</v>
      </c>
      <c r="AX508" s="684" t="s">
        <v>4747</v>
      </c>
      <c r="AY508" s="685" t="s">
        <v>4748</v>
      </c>
      <c r="AZ508" s="684" t="s">
        <v>4747</v>
      </c>
      <c r="BA508" s="685" t="s">
        <v>4748</v>
      </c>
      <c r="BB508" s="684" t="s">
        <v>4747</v>
      </c>
      <c r="BC508" s="685" t="s">
        <v>4748</v>
      </c>
      <c r="BD508" s="684" t="s">
        <v>4747</v>
      </c>
      <c r="BE508" s="685" t="s">
        <v>4748</v>
      </c>
      <c r="BF508" s="684" t="s">
        <v>4747</v>
      </c>
      <c r="BG508" s="685" t="s">
        <v>4748</v>
      </c>
      <c r="BH508" s="684" t="s">
        <v>4747</v>
      </c>
      <c r="BI508" s="685" t="s">
        <v>4748</v>
      </c>
      <c r="BJ508" s="684" t="s">
        <v>4747</v>
      </c>
      <c r="BK508" s="685" t="s">
        <v>4748</v>
      </c>
      <c r="BL508" s="684" t="s">
        <v>4747</v>
      </c>
      <c r="BM508" s="685" t="s">
        <v>4748</v>
      </c>
      <c r="BN508" s="684" t="s">
        <v>4747</v>
      </c>
      <c r="BO508" s="685" t="s">
        <v>4748</v>
      </c>
      <c r="BP508" s="686" t="s">
        <v>4747</v>
      </c>
      <c r="BQ508" s="685" t="s">
        <v>4748</v>
      </c>
      <c r="BR508" s="684" t="s">
        <v>4747</v>
      </c>
      <c r="BS508" s="685" t="s">
        <v>4748</v>
      </c>
      <c r="BT508" s="684" t="s">
        <v>4747</v>
      </c>
      <c r="BU508" s="685" t="s">
        <v>4748</v>
      </c>
      <c r="BV508" s="684" t="s">
        <v>4747</v>
      </c>
      <c r="BW508" s="685" t="s">
        <v>4748</v>
      </c>
      <c r="BX508" s="684" t="s">
        <v>4747</v>
      </c>
      <c r="BY508" s="685" t="s">
        <v>4748</v>
      </c>
      <c r="BZ508" s="684" t="s">
        <v>4747</v>
      </c>
      <c r="CA508" s="685" t="s">
        <v>4748</v>
      </c>
      <c r="CB508" s="684" t="s">
        <v>4747</v>
      </c>
      <c r="CC508" s="685" t="s">
        <v>4748</v>
      </c>
      <c r="CE508" s="684" t="s">
        <v>4747</v>
      </c>
      <c r="CF508" s="685" t="s">
        <v>4748</v>
      </c>
      <c r="CG508" s="684" t="s">
        <v>4747</v>
      </c>
      <c r="CH508" s="685" t="s">
        <v>4748</v>
      </c>
      <c r="CI508" s="684" t="s">
        <v>4747</v>
      </c>
      <c r="CJ508" s="685" t="s">
        <v>4748</v>
      </c>
      <c r="CK508" s="684" t="s">
        <v>4747</v>
      </c>
      <c r="CL508" s="685" t="s">
        <v>4748</v>
      </c>
      <c r="CM508" s="684" t="s">
        <v>4747</v>
      </c>
      <c r="CN508" s="685" t="s">
        <v>4748</v>
      </c>
      <c r="CO508" s="684" t="s">
        <v>4747</v>
      </c>
      <c r="CP508" s="685" t="s">
        <v>4748</v>
      </c>
      <c r="CQ508" s="684" t="s">
        <v>4747</v>
      </c>
      <c r="CR508" s="685" t="s">
        <v>4748</v>
      </c>
      <c r="CS508" s="684" t="s">
        <v>4747</v>
      </c>
      <c r="CT508" s="685" t="s">
        <v>4748</v>
      </c>
      <c r="CU508" s="684" t="s">
        <v>4747</v>
      </c>
      <c r="CV508" s="685" t="s">
        <v>4748</v>
      </c>
      <c r="CW508" s="684" t="s">
        <v>4747</v>
      </c>
      <c r="CX508" s="685" t="s">
        <v>4748</v>
      </c>
      <c r="CY508" s="684" t="s">
        <v>4747</v>
      </c>
      <c r="CZ508" s="685" t="s">
        <v>4748</v>
      </c>
      <c r="DA508" s="684" t="s">
        <v>4747</v>
      </c>
      <c r="DB508" s="685" t="s">
        <v>4748</v>
      </c>
      <c r="DC508" s="686" t="s">
        <v>4747</v>
      </c>
      <c r="DD508" s="685" t="s">
        <v>4748</v>
      </c>
      <c r="DE508" s="684" t="s">
        <v>4747</v>
      </c>
      <c r="DF508" s="685" t="s">
        <v>4748</v>
      </c>
      <c r="DG508" s="684" t="s">
        <v>4747</v>
      </c>
      <c r="DH508" s="685" t="s">
        <v>4748</v>
      </c>
      <c r="DI508" s="684" t="s">
        <v>4747</v>
      </c>
      <c r="DJ508" s="685" t="s">
        <v>4748</v>
      </c>
      <c r="DK508" s="684" t="s">
        <v>4747</v>
      </c>
      <c r="DL508" s="685" t="s">
        <v>4748</v>
      </c>
      <c r="DM508" s="684" t="s">
        <v>4747</v>
      </c>
      <c r="DN508" s="685" t="s">
        <v>4748</v>
      </c>
      <c r="DO508" s="684" t="s">
        <v>4747</v>
      </c>
      <c r="DP508" s="685" t="s">
        <v>4748</v>
      </c>
      <c r="DR508" s="684" t="s">
        <v>4749</v>
      </c>
      <c r="DS508" s="685" t="s">
        <v>4750</v>
      </c>
      <c r="DT508" s="684" t="s">
        <v>4747</v>
      </c>
      <c r="DU508" s="685" t="s">
        <v>4748</v>
      </c>
      <c r="DV508" s="684" t="s">
        <v>4747</v>
      </c>
      <c r="DW508" s="685" t="s">
        <v>4748</v>
      </c>
      <c r="DX508" s="684" t="s">
        <v>4747</v>
      </c>
      <c r="DY508" s="685" t="s">
        <v>4748</v>
      </c>
      <c r="DZ508" s="684" t="s">
        <v>4747</v>
      </c>
      <c r="EA508" s="685" t="s">
        <v>4748</v>
      </c>
      <c r="EB508" s="684" t="s">
        <v>4747</v>
      </c>
      <c r="EC508" s="685" t="s">
        <v>4748</v>
      </c>
      <c r="ED508" s="684" t="s">
        <v>4747</v>
      </c>
      <c r="EE508" s="685" t="s">
        <v>4748</v>
      </c>
      <c r="EF508" s="684" t="s">
        <v>4747</v>
      </c>
      <c r="EG508" s="685" t="s">
        <v>4748</v>
      </c>
      <c r="EH508" s="684" t="s">
        <v>4747</v>
      </c>
      <c r="EI508" s="685" t="s">
        <v>4748</v>
      </c>
      <c r="EJ508" s="684" t="s">
        <v>4747</v>
      </c>
      <c r="EK508" s="685" t="s">
        <v>4748</v>
      </c>
      <c r="EL508" s="684" t="s">
        <v>4747</v>
      </c>
      <c r="EM508" s="685" t="s">
        <v>4748</v>
      </c>
      <c r="EN508" s="684" t="s">
        <v>4747</v>
      </c>
      <c r="EO508" s="685" t="s">
        <v>4748</v>
      </c>
      <c r="EP508" s="686" t="s">
        <v>4747</v>
      </c>
      <c r="EQ508" s="685" t="s">
        <v>4748</v>
      </c>
      <c r="ER508" s="684" t="s">
        <v>4747</v>
      </c>
      <c r="ES508" s="685" t="s">
        <v>4748</v>
      </c>
      <c r="ET508" s="684" t="s">
        <v>4747</v>
      </c>
      <c r="EU508" s="685" t="s">
        <v>4748</v>
      </c>
      <c r="EV508" s="684" t="s">
        <v>4747</v>
      </c>
      <c r="EW508" s="685" t="s">
        <v>4748</v>
      </c>
      <c r="EX508" s="684" t="s">
        <v>4747</v>
      </c>
      <c r="EY508" s="685" t="s">
        <v>4748</v>
      </c>
      <c r="EZ508" s="684" t="s">
        <v>4747</v>
      </c>
      <c r="FA508" s="685" t="s">
        <v>4748</v>
      </c>
      <c r="FB508" s="684" t="s">
        <v>4747</v>
      </c>
      <c r="FC508" s="685" t="s">
        <v>4748</v>
      </c>
      <c r="FD508" s="684" t="s">
        <v>4747</v>
      </c>
      <c r="FE508" s="685" t="s">
        <v>4748</v>
      </c>
      <c r="FF508" s="684" t="s">
        <v>4747</v>
      </c>
      <c r="FG508" s="685" t="s">
        <v>4748</v>
      </c>
      <c r="FH508" s="684" t="s">
        <v>4747</v>
      </c>
      <c r="FI508" s="685" t="s">
        <v>4748</v>
      </c>
      <c r="FJ508" s="684" t="s">
        <v>4747</v>
      </c>
      <c r="FK508" s="685" t="s">
        <v>4748</v>
      </c>
    </row>
    <row r="509" spans="2:167" s="758" customFormat="1" ht="13.5" customHeight="1">
      <c r="B509" s="792" t="s">
        <v>4764</v>
      </c>
      <c r="C509" s="793"/>
      <c r="D509" s="793"/>
      <c r="E509" s="794">
        <f t="shared" ref="E509:E521" si="497">+W509+AO509</f>
        <v>22789.77274</v>
      </c>
      <c r="F509" s="795">
        <f>+IF(E509=0,0,E509/E509*100)</f>
        <v>100</v>
      </c>
      <c r="G509" s="794">
        <f>G510+G511+G514+G519</f>
        <v>2477.0412809999998</v>
      </c>
      <c r="H509" s="795">
        <f>+IF(G509=0,0,G509/G509*100)</f>
        <v>100</v>
      </c>
      <c r="I509" s="794">
        <f>I510+I511+I514+I519</f>
        <v>1941.5703269999999</v>
      </c>
      <c r="J509" s="795">
        <f>+IF(I509=0,0,I509/I509*100)</f>
        <v>100</v>
      </c>
      <c r="K509" s="794">
        <f>K510+K511+K514+K519</f>
        <v>2074.1469859999997</v>
      </c>
      <c r="L509" s="795">
        <f>+IF(K509=0,0,K509/K509*100)</f>
        <v>100</v>
      </c>
      <c r="M509" s="794">
        <f>M510+M511+M514+M519</f>
        <v>6492.7585940000008</v>
      </c>
      <c r="N509" s="795">
        <f>+IF(M509=0,0,M509/M509*100)</f>
        <v>100</v>
      </c>
      <c r="O509" s="794">
        <f>O510+O511+O514+O519</f>
        <v>62.652356999999995</v>
      </c>
      <c r="P509" s="795">
        <f>+IF(O509=0,0,O509/O509*100)</f>
        <v>100</v>
      </c>
      <c r="Q509" s="794">
        <f>Q510+Q511+Q514+Q519</f>
        <v>39.454927999999995</v>
      </c>
      <c r="R509" s="795">
        <f>+IF(Q509=0,0,Q509/Q509*100)</f>
        <v>100</v>
      </c>
      <c r="S509" s="794">
        <f>S510+S511+S514+S519</f>
        <v>608.288048</v>
      </c>
      <c r="T509" s="795">
        <f>+IF(S509=0,0,S509/S509*100)</f>
        <v>100</v>
      </c>
      <c r="U509" s="794">
        <f t="shared" ref="U509:U519" si="498">+O509+Q509+S509</f>
        <v>710.39533299999994</v>
      </c>
      <c r="V509" s="795">
        <f>+IF(U509=0,0,U509/U509*100)</f>
        <v>100</v>
      </c>
      <c r="W509" s="794">
        <f t="shared" ref="W509:W519" si="499">+M509+U509</f>
        <v>7203.1539270000012</v>
      </c>
      <c r="X509" s="795">
        <f>+IF(W509=0,0,W509/W509*100)</f>
        <v>100</v>
      </c>
      <c r="Y509" s="794">
        <f>Y510+Y511+Y514+Y519</f>
        <v>1254.8200400000001</v>
      </c>
      <c r="Z509" s="795">
        <f>+IF(Y509=0,0,Y509/Y509*100)</f>
        <v>100</v>
      </c>
      <c r="AA509" s="794">
        <f>AA510+AA511+AA514+AA519</f>
        <v>1578.951689</v>
      </c>
      <c r="AB509" s="795">
        <f>+IF(AA509=0,0,AA509/AA509*100)</f>
        <v>100</v>
      </c>
      <c r="AC509" s="794">
        <f>AC510+AC511+AC514+AC519</f>
        <v>2131.9800479999999</v>
      </c>
      <c r="AD509" s="795">
        <f>+IF(AC509=0,0,AC509/AC509*100)</f>
        <v>100</v>
      </c>
      <c r="AE509" s="792">
        <f t="shared" ref="AE509:AE519" si="500">+Y509+AA509+AC509</f>
        <v>4965.7517769999995</v>
      </c>
      <c r="AF509" s="795">
        <f>+IF(AE509=0,0,AE509/AE509*100)</f>
        <v>100</v>
      </c>
      <c r="AG509" s="794">
        <f>AG510+AG511+AG514+AG519</f>
        <v>2676.1929190000001</v>
      </c>
      <c r="AH509" s="795">
        <f>+IF(AG509=0,0,AG509/AG509*100)</f>
        <v>100</v>
      </c>
      <c r="AI509" s="794">
        <f>AI510+AI511+AI514+AI519</f>
        <v>3428.1353129999998</v>
      </c>
      <c r="AJ509" s="795">
        <f>+IF(AI509=0,0,AI509/AI509*100)</f>
        <v>100</v>
      </c>
      <c r="AK509" s="794">
        <f>AK510+AK511+AK514+AK519</f>
        <v>4516.5388039999998</v>
      </c>
      <c r="AL509" s="795">
        <f>+IF(AK509=0,0,AK509/AK509*100)</f>
        <v>100</v>
      </c>
      <c r="AM509" s="792">
        <f t="shared" ref="AM509:AM519" si="501">+AG509+AI509+AK509</f>
        <v>10620.867036</v>
      </c>
      <c r="AN509" s="795">
        <f>+IF(AM509=0,0,AM509/AM509*100)</f>
        <v>100</v>
      </c>
      <c r="AO509" s="792">
        <f t="shared" ref="AO509:AO519" si="502">+AE509+AM509</f>
        <v>15586.618812999999</v>
      </c>
      <c r="AP509" s="795">
        <f>+IF(AO509=0,0,AO509/AO509*100)</f>
        <v>100</v>
      </c>
      <c r="AQ509" s="734"/>
      <c r="AR509" s="794">
        <f>AR510+AR511+AR514+AR519</f>
        <v>49341.837189000005</v>
      </c>
      <c r="AS509" s="795">
        <f>+IF(AR509=0,0,AR509/AR509*100)</f>
        <v>100</v>
      </c>
      <c r="AT509" s="794">
        <f>AT510+AT511+AT514+AT519</f>
        <v>3698.2141059999999</v>
      </c>
      <c r="AU509" s="795">
        <f>+IF(AT509=0,0,AT509/AT509*100)</f>
        <v>100</v>
      </c>
      <c r="AV509" s="794">
        <f>AV510+AV511+AV514+AV519</f>
        <v>3544.157291</v>
      </c>
      <c r="AW509" s="795">
        <f>+IF(AV509=0,0,AV509/AV509*100)</f>
        <v>100</v>
      </c>
      <c r="AX509" s="794">
        <f>AX510+AX511+AX514+AX519</f>
        <v>4322.9255030000004</v>
      </c>
      <c r="AY509" s="795">
        <f>+IF(AX509=0,0,AX509/AX509*100)</f>
        <v>100</v>
      </c>
      <c r="AZ509" s="794">
        <f>AZ510+AZ511+AZ514+AZ519</f>
        <v>11565.296900000001</v>
      </c>
      <c r="BA509" s="795">
        <f>+IF(AZ509=0,0,AZ509/AZ509*100)</f>
        <v>100</v>
      </c>
      <c r="BB509" s="794">
        <f>BB510+BB511+BB514+BB519</f>
        <v>3862.6855060000003</v>
      </c>
      <c r="BC509" s="795">
        <f>+IF(BB509=0,0,BB509/BB509*100)</f>
        <v>100</v>
      </c>
      <c r="BD509" s="794">
        <f>BD510+BD511+BD514+BD519</f>
        <v>2645.5656130000002</v>
      </c>
      <c r="BE509" s="795">
        <f>+IF(BD509=0,0,BD509/BD509*100)</f>
        <v>100</v>
      </c>
      <c r="BF509" s="794">
        <f>BF510+BF511+BF514+BF519</f>
        <v>2884.670228</v>
      </c>
      <c r="BG509" s="795">
        <f>+IF(BF509=0,0,BF509/BF509*100)</f>
        <v>100</v>
      </c>
      <c r="BH509" s="794">
        <f>BH510+BH511+BH514+BH519</f>
        <v>9392.9213469999995</v>
      </c>
      <c r="BI509" s="795">
        <f>+IF(BH509=0,0,BH509/BH509*100)</f>
        <v>100</v>
      </c>
      <c r="BJ509" s="794">
        <f t="shared" ref="BJ509:BJ519" si="503">+AZ509+BH509</f>
        <v>20958.218247000001</v>
      </c>
      <c r="BK509" s="795">
        <f>+IF(BJ509=0,0,BJ509/BJ509*100)</f>
        <v>100</v>
      </c>
      <c r="BL509" s="794">
        <f>BL510+BL511+BL514+BL519</f>
        <v>4110.3827039999996</v>
      </c>
      <c r="BM509" s="795">
        <f>+IF(BL509=0,0,BL509/BL509*100)</f>
        <v>100</v>
      </c>
      <c r="BN509" s="794">
        <f>BN510+BN511+BN514+BN519</f>
        <v>4347.1126850000001</v>
      </c>
      <c r="BO509" s="795">
        <f>+IF(BN509=0,0,BN509/BN509*100)</f>
        <v>100</v>
      </c>
      <c r="BP509" s="794">
        <f>BP510+BP511+BP514+BP519</f>
        <v>3429.873983</v>
      </c>
      <c r="BQ509" s="795">
        <f>+IF(BP509=0,0,BP509/BP509*100)</f>
        <v>100</v>
      </c>
      <c r="BR509" s="794">
        <f>BR510+BR511+BR514+BR519</f>
        <v>11887.369372000001</v>
      </c>
      <c r="BS509" s="795">
        <f>+IF(BR509=0,0,BR509/BR509*100)</f>
        <v>100</v>
      </c>
      <c r="BT509" s="794">
        <f>BT510+BT511+BT514+BT519</f>
        <v>5199.599365</v>
      </c>
      <c r="BU509" s="795">
        <f>+IF(BT509=0,0,BT509/BT509*100)</f>
        <v>100</v>
      </c>
      <c r="BV509" s="794">
        <f>BV510+BV511+BV514+BV519</f>
        <v>5462.9529700000003</v>
      </c>
      <c r="BW509" s="795">
        <f>+IF(BV509=0,0,BV509/BV509*100)</f>
        <v>100</v>
      </c>
      <c r="BX509" s="794">
        <f>BX510+BX511+BX514+BX519</f>
        <v>5833.6972350000005</v>
      </c>
      <c r="BY509" s="795">
        <f>+IF(BX509=0,0,BX509/BX509*100)</f>
        <v>100</v>
      </c>
      <c r="BZ509" s="794">
        <f>BZ510+BZ511+BZ514+BZ519</f>
        <v>16496.24957</v>
      </c>
      <c r="CA509" s="795">
        <f>+IF(BZ509=0,0,BZ509/BZ509*100)</f>
        <v>100</v>
      </c>
      <c r="CB509" s="794">
        <f t="shared" ref="CB509:CB519" si="504">+BR509+BZ509</f>
        <v>28383.618942000001</v>
      </c>
      <c r="CC509" s="795">
        <f>+IF(CB509=0,0,CB509/CB509*100)</f>
        <v>100</v>
      </c>
      <c r="CE509" s="794">
        <f t="shared" ref="CE509:CE521" si="505">+CW509+DO509</f>
        <v>76832.440149444999</v>
      </c>
      <c r="CF509" s="795">
        <f>+IF(CE509=0,0,CE509/CE509*100)</f>
        <v>100</v>
      </c>
      <c r="CG509" s="794">
        <f>CG510+CG511+CG514+CG519</f>
        <v>5628.8621919999996</v>
      </c>
      <c r="CH509" s="795">
        <f>+IF(CG509=0,0,CG509/CG509*100)</f>
        <v>100</v>
      </c>
      <c r="CI509" s="794">
        <f>CI510+CI511+CI514+CI519</f>
        <v>4994.3189820000007</v>
      </c>
      <c r="CJ509" s="795">
        <f>+IF(CI509=0,0,CI509/CI509*100)</f>
        <v>100</v>
      </c>
      <c r="CK509" s="794">
        <f>CK510+CK511+CK514+CK519</f>
        <v>5940.5975859999999</v>
      </c>
      <c r="CL509" s="795">
        <f>+IF(CK509=0,0,CK509/CK509*100)</f>
        <v>100</v>
      </c>
      <c r="CM509" s="794">
        <f>CM510+CM511+CM514+CM519</f>
        <v>16563.778760000001</v>
      </c>
      <c r="CN509" s="795">
        <f>+IF(CM509=0,0,CM509/CM509*100)</f>
        <v>100</v>
      </c>
      <c r="CO509" s="794">
        <f>CO510+CO511+CO514+CO519</f>
        <v>6291.8516300000001</v>
      </c>
      <c r="CP509" s="795">
        <f>+IF(CO509=0,0,CO509/CO509*100)</f>
        <v>100</v>
      </c>
      <c r="CQ509" s="794">
        <f>CQ510+CQ511+CQ514+CQ519</f>
        <v>7059.3466929999995</v>
      </c>
      <c r="CR509" s="795">
        <f>+IF(CQ509=0,0,CQ509/CQ509*100)</f>
        <v>100</v>
      </c>
      <c r="CS509" s="794">
        <f>CS510+CS511+CS514+CS519</f>
        <v>6920.9279479999996</v>
      </c>
      <c r="CT509" s="795">
        <f>+IF(CS509=0,0,CS509/CS509*100)</f>
        <v>100</v>
      </c>
      <c r="CU509" s="794">
        <f>CU510+CU511+CU514+CU519</f>
        <v>20272.126271000001</v>
      </c>
      <c r="CV509" s="795">
        <f>+IF(CU509=0,0,CU509/CU509*100)</f>
        <v>100</v>
      </c>
      <c r="CW509" s="794">
        <f t="shared" ref="CW509:CW519" si="506">+CM509+CU509</f>
        <v>36835.905031000002</v>
      </c>
      <c r="CX509" s="795">
        <f>+IF(CW509=0,0,CW509/CW509*100)</f>
        <v>100</v>
      </c>
      <c r="CY509" s="794">
        <f>CY510+CY511+CY514+CY519</f>
        <v>5149.6484629999995</v>
      </c>
      <c r="CZ509" s="795">
        <f>+IF(CY509=0,0,CY509/CY509*100)</f>
        <v>100</v>
      </c>
      <c r="DA509" s="794">
        <f>DA510+DA511+DA514+DA519</f>
        <v>7304.4852709999996</v>
      </c>
      <c r="DB509" s="795">
        <f>+IF(DA509=0,0,DA509/DA509*100)</f>
        <v>100</v>
      </c>
      <c r="DC509" s="794">
        <f>DC510+DC511+DC514+DC519</f>
        <v>7869.5234149999997</v>
      </c>
      <c r="DD509" s="795">
        <f>+IF(DC509=0,0,DC509/DC509*100)</f>
        <v>100</v>
      </c>
      <c r="DE509" s="794">
        <f>DE510+DE511+DE514+DE519</f>
        <v>20323.657148999999</v>
      </c>
      <c r="DF509" s="795">
        <f>+IF(DE509=0,0,DE509/DE509*100)</f>
        <v>100</v>
      </c>
      <c r="DG509" s="794">
        <f>DG510+DG511+DG514+DG519</f>
        <v>7312.697578199999</v>
      </c>
      <c r="DH509" s="795">
        <f>+IF(DG509=0,0,DG509/DG509*100)</f>
        <v>100</v>
      </c>
      <c r="DI509" s="794">
        <f>DI510+DI511+DI514+DI519</f>
        <v>7401.633237179999</v>
      </c>
      <c r="DJ509" s="795">
        <f>+IF(DI509=0,0,DI509/DI509*100)</f>
        <v>100</v>
      </c>
      <c r="DK509" s="794">
        <f>DK510+DK511+DK514+DK519</f>
        <v>4958.5471540649996</v>
      </c>
      <c r="DL509" s="795">
        <f>+IF(DK509=0,0,DK509/DK509*100)</f>
        <v>100</v>
      </c>
      <c r="DM509" s="794">
        <f>DM510+DM511+DM514+DM519</f>
        <v>19672.877969444999</v>
      </c>
      <c r="DN509" s="795">
        <f>+IF(DM509=0,0,DM509/DM509*100)</f>
        <v>100</v>
      </c>
      <c r="DO509" s="794">
        <f t="shared" ref="DO509:DO519" si="507">+DE509+DM509</f>
        <v>39996.535118444997</v>
      </c>
      <c r="DP509" s="795">
        <f>+IF(DO509=0,0,DO509/DO509*100)</f>
        <v>100</v>
      </c>
      <c r="DR509" s="794">
        <f t="shared" ref="DR509:DR521" si="508">+EJ509+FB509</f>
        <v>92269.451870262448</v>
      </c>
      <c r="DS509" s="795">
        <f>+IF(DR509=0,0,DR509/DR509*100)</f>
        <v>100</v>
      </c>
      <c r="DT509" s="794">
        <f>DT510+DT511+DT514+DT519</f>
        <v>7383.3224042070651</v>
      </c>
      <c r="DU509" s="795">
        <f>+IF(DT509=0,0,DT509/DT509*100)</f>
        <v>100</v>
      </c>
      <c r="DV509" s="794">
        <f>DV510+DV511+DV514+DV519</f>
        <v>7364.3751185772944</v>
      </c>
      <c r="DW509" s="795">
        <f>+IF(DV509=0,0,DV509/DV509*100)</f>
        <v>100</v>
      </c>
      <c r="DX509" s="794">
        <f>DX510+DX511+DX514+DX519</f>
        <v>7364.3751185772944</v>
      </c>
      <c r="DY509" s="795">
        <f>+IF(DX509=0,0,DX509/DX509*100)</f>
        <v>100</v>
      </c>
      <c r="DZ509" s="794">
        <f>DZ510+DZ511+DZ514+DZ519</f>
        <v>22112.072641361654</v>
      </c>
      <c r="EA509" s="795">
        <f>+IF(DZ509=0,0,DZ509/DZ509*100)</f>
        <v>100</v>
      </c>
      <c r="EB509" s="794">
        <f>EB510+EB511+EB514+EB519</f>
        <v>7279.5450163162513</v>
      </c>
      <c r="EC509" s="795">
        <f>+IF(EB509=0,0,EB509/EB509*100)</f>
        <v>100</v>
      </c>
      <c r="ED509" s="794">
        <f>ED510+ED511+ED514+ED519</f>
        <v>7303.976696316251</v>
      </c>
      <c r="EE509" s="795">
        <f>+IF(ED509=0,0,ED509/ED509*100)</f>
        <v>100</v>
      </c>
      <c r="EF509" s="794">
        <f>EF510+EF511+EF514+EF519</f>
        <v>7938.4474163162504</v>
      </c>
      <c r="EG509" s="795">
        <f>+IF(EF509=0,0,EF509/EF509*100)</f>
        <v>100</v>
      </c>
      <c r="EH509" s="794">
        <f>EH510+EH511+EH514+EH519</f>
        <v>22521.969128948753</v>
      </c>
      <c r="EI509" s="795">
        <f>+IF(EH509=0,0,EH509/EH509*100)</f>
        <v>100</v>
      </c>
      <c r="EJ509" s="794">
        <f t="shared" ref="EJ509:EJ519" si="509">+DZ509+EH509</f>
        <v>44634.041770310403</v>
      </c>
      <c r="EK509" s="795">
        <f>+IF(EJ509=0,0,EJ509/EJ509*100)</f>
        <v>100</v>
      </c>
      <c r="EL509" s="794">
        <f>EL510+EL511+EL514+EL519</f>
        <v>7314.4474163162504</v>
      </c>
      <c r="EM509" s="795">
        <f>+IF(EL509=0,0,EL509/EL509*100)</f>
        <v>100</v>
      </c>
      <c r="EN509" s="794">
        <f>EN510+EN511+EN514+EN519</f>
        <v>7335.0773198892621</v>
      </c>
      <c r="EO509" s="795">
        <f>+IF(EN509=0,0,EN509/EN509*100)</f>
        <v>100</v>
      </c>
      <c r="EP509" s="794">
        <f>EP510+EP511+EP514+EP519</f>
        <v>7388.7524608793174</v>
      </c>
      <c r="EQ509" s="795">
        <f>+IF(EP509=0,0,EP509/EP509*100)</f>
        <v>100</v>
      </c>
      <c r="ER509" s="794">
        <f>ER510+ER511+ER514+ER519</f>
        <v>22038.27719708483</v>
      </c>
      <c r="ES509" s="795">
        <f>+IF(ER509=0,0,ER509/ER509*100)</f>
        <v>100</v>
      </c>
      <c r="ET509" s="794">
        <f>ET510+ET511+ET514+ET519</f>
        <v>8532.3776342890724</v>
      </c>
      <c r="EU509" s="795">
        <f>+IF(ET509=0,0,ET509/ET509*100)</f>
        <v>100</v>
      </c>
      <c r="EV509" s="794">
        <f>EV510+EV511+EV514+EV519</f>
        <v>8532.3776342890724</v>
      </c>
      <c r="EW509" s="795">
        <f>+IF(EV509=0,0,EV509/EV509*100)</f>
        <v>100</v>
      </c>
      <c r="EX509" s="794">
        <f>EX510+EX511+EX514+EX519</f>
        <v>8532.3776342890724</v>
      </c>
      <c r="EY509" s="795">
        <f>+IF(EX509=0,0,EX509/EX509*100)</f>
        <v>100</v>
      </c>
      <c r="EZ509" s="794">
        <f>EZ510+EZ511+EZ514+EZ519</f>
        <v>25597.132902867219</v>
      </c>
      <c r="FA509" s="795">
        <f>+IF(EZ509=0,0,EZ509/EZ509*100)</f>
        <v>100</v>
      </c>
      <c r="FB509" s="794">
        <f t="shared" ref="FB509:FB519" si="510">+ER509+EZ509</f>
        <v>47635.410099952045</v>
      </c>
      <c r="FC509" s="795">
        <f>+IF(FB509=0,0,FB509/FB509*100)</f>
        <v>100</v>
      </c>
      <c r="FD509" s="794">
        <f>FD510+FD511+FD514+FD519</f>
        <v>74100.514007365928</v>
      </c>
      <c r="FE509" s="795">
        <f>+IF(FD509=0,0,FD509/FD509*100)</f>
        <v>100</v>
      </c>
      <c r="FF509" s="794">
        <f>FF510+FF511+FF514+FF519</f>
        <v>101934.57231254414</v>
      </c>
      <c r="FG509" s="795">
        <f>+IF(FF509=0,0,FF509/FF509*100)</f>
        <v>100</v>
      </c>
      <c r="FH509" s="794">
        <f>FH510+FH511+FH514+FH519</f>
        <v>122338.75150201507</v>
      </c>
      <c r="FI509" s="795">
        <f>+IF(FH509=0,0,FH509/FH509*100)</f>
        <v>100</v>
      </c>
      <c r="FJ509" s="794">
        <f>FJ510+FJ511+FJ514+FJ519</f>
        <v>146624.25930603154</v>
      </c>
      <c r="FK509" s="795">
        <f>+IF(FJ509=0,0,FJ509/FJ509*100)</f>
        <v>100</v>
      </c>
    </row>
    <row r="510" spans="2:167" s="648" customFormat="1" ht="13.5" customHeight="1">
      <c r="B510" s="769"/>
      <c r="C510" s="731" t="s">
        <v>4831</v>
      </c>
      <c r="D510" s="728"/>
      <c r="E510" s="770">
        <f t="shared" si="497"/>
        <v>18791.392534999999</v>
      </c>
      <c r="F510" s="726">
        <f>+IF(E510=0,0,E510/E510*100)</f>
        <v>100</v>
      </c>
      <c r="G510" s="770">
        <v>2497.5969</v>
      </c>
      <c r="H510" s="726">
        <f>+IF(G510=0,0,G510/G510*100)</f>
        <v>100</v>
      </c>
      <c r="I510" s="770">
        <v>1798.494524</v>
      </c>
      <c r="J510" s="726">
        <f>+IF(I510=0,0,I510/I510*100)</f>
        <v>100</v>
      </c>
      <c r="K510" s="770">
        <v>1999.287521</v>
      </c>
      <c r="L510" s="726">
        <f>+IF(K510=0,0,K510/K510*100)</f>
        <v>100</v>
      </c>
      <c r="M510" s="770">
        <f>+G510+I510+K510</f>
        <v>6295.3789450000004</v>
      </c>
      <c r="N510" s="726">
        <f>+IF(M510=0,0,M510/M510*100)</f>
        <v>100</v>
      </c>
      <c r="O510" s="770">
        <v>38.701560999999998</v>
      </c>
      <c r="P510" s="726">
        <f>+IF(O510=0,0,O510/O510*100)</f>
        <v>100</v>
      </c>
      <c r="Q510" s="770">
        <v>-12.45665</v>
      </c>
      <c r="R510" s="726">
        <f>+IF(Q510=0,0,Q510/Q510*100)</f>
        <v>100</v>
      </c>
      <c r="S510" s="770">
        <v>349.39481599999999</v>
      </c>
      <c r="T510" s="726">
        <f>+IF(S510=0,0,S510/S510*100)</f>
        <v>100</v>
      </c>
      <c r="U510" s="770">
        <f t="shared" si="498"/>
        <v>375.63972699999999</v>
      </c>
      <c r="V510" s="726">
        <f>+IF(U510=0,0,U510/U510*100)</f>
        <v>100</v>
      </c>
      <c r="W510" s="770">
        <f t="shared" si="499"/>
        <v>6671.0186720000002</v>
      </c>
      <c r="X510" s="726">
        <f>+IF(W510=0,0,W510/W510*100)</f>
        <v>100</v>
      </c>
      <c r="Y510" s="770">
        <v>713.32833100000005</v>
      </c>
      <c r="Z510" s="726">
        <f>+IF(Y510=0,0,Y510/Y510*100)</f>
        <v>100</v>
      </c>
      <c r="AA510" s="770">
        <v>1356.971121</v>
      </c>
      <c r="AB510" s="726">
        <f>+IF(AA510=0,0,AA510/AA510*100)</f>
        <v>100</v>
      </c>
      <c r="AC510" s="770">
        <v>1436.0825179999999</v>
      </c>
      <c r="AD510" s="726">
        <f>+IF(AC510=0,0,AC510/AC510*100)</f>
        <v>100</v>
      </c>
      <c r="AE510" s="728">
        <f t="shared" si="500"/>
        <v>3506.3819700000004</v>
      </c>
      <c r="AF510" s="726">
        <f>+IF(AE510=0,0,AE510/AE510*100)</f>
        <v>100</v>
      </c>
      <c r="AG510" s="770">
        <v>1702.9226369999999</v>
      </c>
      <c r="AH510" s="726">
        <f>+IF(AG510=0,0,AG510/AG510*100)</f>
        <v>100</v>
      </c>
      <c r="AI510" s="770">
        <v>3322.415352</v>
      </c>
      <c r="AJ510" s="726">
        <f>+IF(AI510=0,0,AI510/AI510*100)</f>
        <v>100</v>
      </c>
      <c r="AK510" s="770">
        <v>3588.6539039999998</v>
      </c>
      <c r="AL510" s="726">
        <f>+IF(AK510=0,0,AK510/AK510*100)</f>
        <v>100</v>
      </c>
      <c r="AM510" s="728">
        <f t="shared" si="501"/>
        <v>8613.9918929999985</v>
      </c>
      <c r="AN510" s="726">
        <f>+IF(AM510=0,0,AM510/AM510*100)</f>
        <v>100</v>
      </c>
      <c r="AO510" s="728">
        <f t="shared" si="502"/>
        <v>12120.373862999999</v>
      </c>
      <c r="AP510" s="726">
        <f>+IF(AO510=0,0,AO510/AO510*100)</f>
        <v>100</v>
      </c>
      <c r="AQ510" s="651"/>
      <c r="AR510" s="770">
        <v>45953.806518000005</v>
      </c>
      <c r="AS510" s="726">
        <f>+IF(AR510=0,0,AR510/AR510*100)</f>
        <v>100</v>
      </c>
      <c r="AT510" s="770">
        <v>3518.8254689999999</v>
      </c>
      <c r="AU510" s="726">
        <f>+IF(AT510=0,0,AT510/AT510*100)</f>
        <v>100</v>
      </c>
      <c r="AV510" s="770">
        <v>2570.68453</v>
      </c>
      <c r="AW510" s="726">
        <f>+IF(AV510=0,0,AV510/AV510*100)</f>
        <v>100</v>
      </c>
      <c r="AX510" s="770">
        <v>4141.0946750000003</v>
      </c>
      <c r="AY510" s="726">
        <f>+IF(AX510=0,0,AX510/AX510*100)</f>
        <v>100</v>
      </c>
      <c r="AZ510" s="770">
        <f>+AT510+AV510+AX510</f>
        <v>10230.604674</v>
      </c>
      <c r="BA510" s="726">
        <f>+IF(AZ510=0,0,AZ510/AZ510*100)</f>
        <v>100</v>
      </c>
      <c r="BB510" s="770">
        <v>3232.9255950000002</v>
      </c>
      <c r="BC510" s="726">
        <f>+IF(BB510=0,0,BB510/BB510*100)</f>
        <v>100</v>
      </c>
      <c r="BD510" s="770">
        <v>2500.633906</v>
      </c>
      <c r="BE510" s="726">
        <f>+IF(BD510=0,0,BD510/BD510*100)</f>
        <v>100</v>
      </c>
      <c r="BF510" s="770">
        <v>2719.1672229999999</v>
      </c>
      <c r="BG510" s="726">
        <f>+IF(BF510=0,0,BF510/BF510*100)</f>
        <v>100</v>
      </c>
      <c r="BH510" s="770">
        <f>+BB510+BD510+BF510</f>
        <v>8452.7267240000001</v>
      </c>
      <c r="BI510" s="726">
        <f>+IF(BH510=0,0,BH510/BH510*100)</f>
        <v>100</v>
      </c>
      <c r="BJ510" s="770">
        <f t="shared" si="503"/>
        <v>18683.331398000002</v>
      </c>
      <c r="BK510" s="726">
        <f>+IF(BJ510=0,0,BJ510/BJ510*100)</f>
        <v>100</v>
      </c>
      <c r="BL510" s="770">
        <v>4056.8630410000001</v>
      </c>
      <c r="BM510" s="726">
        <f>+IF(BL510=0,0,BL510/BL510*100)</f>
        <v>100</v>
      </c>
      <c r="BN510" s="770">
        <v>3782.1031079999998</v>
      </c>
      <c r="BO510" s="726">
        <f>+IF(BN510=0,0,BN510/BN510*100)</f>
        <v>100</v>
      </c>
      <c r="BP510" s="770">
        <v>3365.529951</v>
      </c>
      <c r="BQ510" s="726">
        <f>+IF(BP510=0,0,BP510/BP510*100)</f>
        <v>100</v>
      </c>
      <c r="BR510" s="770">
        <f>+BL510+BN510+BP510</f>
        <v>11204.4961</v>
      </c>
      <c r="BS510" s="726">
        <f>+IF(BR510=0,0,BR510/BR510*100)</f>
        <v>100</v>
      </c>
      <c r="BT510" s="770">
        <v>5171.8126990000001</v>
      </c>
      <c r="BU510" s="726">
        <f>+IF(BT510=0,0,BT510/BT510*100)</f>
        <v>100</v>
      </c>
      <c r="BV510" s="770">
        <v>5302.8623310000003</v>
      </c>
      <c r="BW510" s="726">
        <f>+IF(BV510=0,0,BV510/BV510*100)</f>
        <v>100</v>
      </c>
      <c r="BX510" s="770">
        <v>5591.3039900000003</v>
      </c>
      <c r="BY510" s="726">
        <f>+IF(BX510=0,0,BX510/BX510*100)</f>
        <v>100</v>
      </c>
      <c r="BZ510" s="770">
        <f>+BT510+BV510+BX510</f>
        <v>16065.979020000001</v>
      </c>
      <c r="CA510" s="726">
        <f>+IF(BZ510=0,0,BZ510/BZ510*100)</f>
        <v>100</v>
      </c>
      <c r="CB510" s="770">
        <f t="shared" si="504"/>
        <v>27270.475120000003</v>
      </c>
      <c r="CC510" s="726">
        <f>+IF(CB510=0,0,CB510/CB510*100)</f>
        <v>100</v>
      </c>
      <c r="CE510" s="770">
        <f t="shared" si="505"/>
        <v>72087.270305444996</v>
      </c>
      <c r="CF510" s="726">
        <f>+IF(CE510=0,0,CE510/CE510*100)</f>
        <v>100</v>
      </c>
      <c r="CG510" s="770">
        <v>5547.2607779999998</v>
      </c>
      <c r="CH510" s="726">
        <f>+IF(CG510=0,0,CG510/CG510*100)</f>
        <v>100</v>
      </c>
      <c r="CI510" s="770">
        <v>4824.9683990000003</v>
      </c>
      <c r="CJ510" s="726">
        <f>+IF(CI510=0,0,CI510/CI510*100)</f>
        <v>100</v>
      </c>
      <c r="CK510" s="770">
        <v>5207.840389</v>
      </c>
      <c r="CL510" s="726">
        <f>+IF(CK510=0,0,CK510/CK510*100)</f>
        <v>100</v>
      </c>
      <c r="CM510" s="770">
        <f>+CG510+CI510+CK510</f>
        <v>15580.069566000002</v>
      </c>
      <c r="CN510" s="726">
        <f>+IF(CM510=0,0,CM510/CM510*100)</f>
        <v>100</v>
      </c>
      <c r="CO510" s="770">
        <v>5606.8343930000001</v>
      </c>
      <c r="CP510" s="726">
        <f>+IF(CO510=0,0,CO510/CO510*100)</f>
        <v>100</v>
      </c>
      <c r="CQ510" s="770">
        <v>5952.4136060000001</v>
      </c>
      <c r="CR510" s="726">
        <f>+IF(CQ510=0,0,CQ510/CQ510*100)</f>
        <v>100</v>
      </c>
      <c r="CS510" s="770">
        <v>6339.5448539999998</v>
      </c>
      <c r="CT510" s="726">
        <f>+IF(CS510=0,0,CS510/CS510*100)</f>
        <v>100</v>
      </c>
      <c r="CU510" s="770">
        <f>+CO510+CQ510+CS510</f>
        <v>17898.792852999999</v>
      </c>
      <c r="CV510" s="726">
        <f>+IF(CU510=0,0,CU510/CU510*100)</f>
        <v>100</v>
      </c>
      <c r="CW510" s="770">
        <f t="shared" si="506"/>
        <v>33478.862418999997</v>
      </c>
      <c r="CX510" s="726">
        <f>+IF(CW510=0,0,CW510/CW510*100)</f>
        <v>100</v>
      </c>
      <c r="CY510" s="770">
        <v>4910.3142109999999</v>
      </c>
      <c r="CZ510" s="726">
        <f>+IF(CY510=0,0,CY510/CY510*100)</f>
        <v>100</v>
      </c>
      <c r="DA510" s="770">
        <v>6930.080481</v>
      </c>
      <c r="DB510" s="726">
        <f>+IF(DA510=0,0,DA510/DA510*100)</f>
        <v>100</v>
      </c>
      <c r="DC510" s="770">
        <v>7095.135225</v>
      </c>
      <c r="DD510" s="726">
        <f>+IF(DC510=0,0,DC510/DC510*100)</f>
        <v>100</v>
      </c>
      <c r="DE510" s="770">
        <f>+CY510+DA510+DC510</f>
        <v>18935.529917</v>
      </c>
      <c r="DF510" s="726">
        <f>+IF(DE510=0,0,DE510/DE510*100)</f>
        <v>100</v>
      </c>
      <c r="DG510" s="770">
        <v>7312.697578199999</v>
      </c>
      <c r="DH510" s="726">
        <f>+IF(DG510=0,0,DG510/DG510*100)</f>
        <v>100</v>
      </c>
      <c r="DI510" s="770">
        <v>7401.633237179999</v>
      </c>
      <c r="DJ510" s="726">
        <f>+IF(DI510=0,0,DI510/DI510*100)</f>
        <v>100</v>
      </c>
      <c r="DK510" s="770">
        <v>4958.5471540649996</v>
      </c>
      <c r="DL510" s="726">
        <f>+IF(DK510=0,0,DK510/DK510*100)</f>
        <v>100</v>
      </c>
      <c r="DM510" s="770">
        <f>+DG510+DI510+DK510</f>
        <v>19672.877969444999</v>
      </c>
      <c r="DN510" s="726">
        <f>+IF(DM510=0,0,DM510/DM510*100)</f>
        <v>100</v>
      </c>
      <c r="DO510" s="770">
        <f t="shared" si="507"/>
        <v>38608.407886444998</v>
      </c>
      <c r="DP510" s="726">
        <f>+IF(DO510=0,0,DO510/DO510*100)</f>
        <v>100</v>
      </c>
      <c r="DR510" s="770">
        <f t="shared" si="508"/>
        <v>91645.451870262448</v>
      </c>
      <c r="DS510" s="726">
        <f>+IF(DR510=0,0,DR510/DR510*100)</f>
        <v>100</v>
      </c>
      <c r="DT510" s="770">
        <v>7383.3224042070651</v>
      </c>
      <c r="DU510" s="726">
        <f>+IF(DT510=0,0,DT510/DT510*100)</f>
        <v>100</v>
      </c>
      <c r="DV510" s="770">
        <v>7364.3751185772944</v>
      </c>
      <c r="DW510" s="726">
        <f>+IF(DV510=0,0,DV510/DV510*100)</f>
        <v>100</v>
      </c>
      <c r="DX510" s="770">
        <v>7364.3751185772944</v>
      </c>
      <c r="DY510" s="726">
        <f>+IF(DX510=0,0,DX510/DX510*100)</f>
        <v>100</v>
      </c>
      <c r="DZ510" s="770">
        <f>+DT510+DV510+DX510</f>
        <v>22112.072641361654</v>
      </c>
      <c r="EA510" s="726">
        <f>+IF(DZ510=0,0,DZ510/DZ510*100)</f>
        <v>100</v>
      </c>
      <c r="EB510" s="770">
        <v>7279.5450163162513</v>
      </c>
      <c r="EC510" s="726">
        <f>+IF(EB510=0,0,EB510/EB510*100)</f>
        <v>100</v>
      </c>
      <c r="ED510" s="770">
        <v>7303.976696316251</v>
      </c>
      <c r="EE510" s="726">
        <f>+IF(ED510=0,0,ED510/ED510*100)</f>
        <v>100</v>
      </c>
      <c r="EF510" s="770">
        <v>7314.4474163162504</v>
      </c>
      <c r="EG510" s="726">
        <f>+IF(EF510=0,0,EF510/EF510*100)</f>
        <v>100</v>
      </c>
      <c r="EH510" s="770">
        <f>+EB510+ED510+EF510</f>
        <v>21897.969128948753</v>
      </c>
      <c r="EI510" s="726">
        <f>+IF(EH510=0,0,EH510/EH510*100)</f>
        <v>100</v>
      </c>
      <c r="EJ510" s="770">
        <f t="shared" si="509"/>
        <v>44010.041770310403</v>
      </c>
      <c r="EK510" s="726">
        <f>+IF(EJ510=0,0,EJ510/EJ510*100)</f>
        <v>100</v>
      </c>
      <c r="EL510" s="770">
        <v>7314.4474163162504</v>
      </c>
      <c r="EM510" s="726">
        <f>+IF(EL510=0,0,EL510/EL510*100)</f>
        <v>100</v>
      </c>
      <c r="EN510" s="770">
        <v>7335.0773198892621</v>
      </c>
      <c r="EO510" s="726">
        <f>+IF(EN510=0,0,EN510/EN510*100)</f>
        <v>100</v>
      </c>
      <c r="EP510" s="770">
        <v>7388.7524608793174</v>
      </c>
      <c r="EQ510" s="726">
        <f>+IF(EP510=0,0,EP510/EP510*100)</f>
        <v>100</v>
      </c>
      <c r="ER510" s="770">
        <f>+EL510+EN510+EP510</f>
        <v>22038.27719708483</v>
      </c>
      <c r="ES510" s="726">
        <f>+IF(ER510=0,0,ER510/ER510*100)</f>
        <v>100</v>
      </c>
      <c r="ET510" s="770">
        <v>8532.3776342890724</v>
      </c>
      <c r="EU510" s="726">
        <f>+IF(ET510=0,0,ET510/ET510*100)</f>
        <v>100</v>
      </c>
      <c r="EV510" s="770">
        <v>8532.3776342890724</v>
      </c>
      <c r="EW510" s="726">
        <f>+IF(EV510=0,0,EV510/EV510*100)</f>
        <v>100</v>
      </c>
      <c r="EX510" s="770">
        <v>8532.3776342890724</v>
      </c>
      <c r="EY510" s="726">
        <f>+IF(EX510=0,0,EX510/EX510*100)</f>
        <v>100</v>
      </c>
      <c r="EZ510" s="770">
        <f>+ET510+EV510+EX510</f>
        <v>25597.132902867219</v>
      </c>
      <c r="FA510" s="726">
        <f>+IF(EZ510=0,0,EZ510/EZ510*100)</f>
        <v>100</v>
      </c>
      <c r="FB510" s="770">
        <f t="shared" si="510"/>
        <v>47635.410099952045</v>
      </c>
      <c r="FC510" s="726">
        <f>+IF(FB510=0,0,FB510/FB510*100)</f>
        <v>100</v>
      </c>
      <c r="FD510" s="770">
        <v>74100.514007365928</v>
      </c>
      <c r="FE510" s="726">
        <f>+IF(FD510=0,0,FD510/FD510*100)</f>
        <v>100</v>
      </c>
      <c r="FF510" s="770">
        <v>101934.57231254414</v>
      </c>
      <c r="FG510" s="726">
        <f>+IF(FF510=0,0,FF510/FF510*100)</f>
        <v>100</v>
      </c>
      <c r="FH510" s="770">
        <v>122338.75150201507</v>
      </c>
      <c r="FI510" s="726">
        <f>+IF(FH510=0,0,FH510/FH510*100)</f>
        <v>100</v>
      </c>
      <c r="FJ510" s="770">
        <v>146624.25930603154</v>
      </c>
      <c r="FK510" s="726">
        <f>+IF(FJ510=0,0,FJ510/FJ510*100)</f>
        <v>100</v>
      </c>
    </row>
    <row r="511" spans="2:167" s="648" customFormat="1" ht="13.5" customHeight="1">
      <c r="B511" s="769"/>
      <c r="C511" s="731" t="s">
        <v>4832</v>
      </c>
      <c r="D511" s="796"/>
      <c r="E511" s="797">
        <f t="shared" si="497"/>
        <v>0</v>
      </c>
      <c r="F511" s="727">
        <f>+IF(E511=0,0,E511/E511*100)</f>
        <v>0</v>
      </c>
      <c r="G511" s="797">
        <f>G512+G513</f>
        <v>0</v>
      </c>
      <c r="H511" s="727">
        <f>+IF(G511=0,0,G511/G511*100)</f>
        <v>0</v>
      </c>
      <c r="I511" s="797">
        <f>I512+I513</f>
        <v>0</v>
      </c>
      <c r="J511" s="727">
        <f>+IF(I511=0,0,I511/I511*100)</f>
        <v>0</v>
      </c>
      <c r="K511" s="797">
        <f>K512+K513</f>
        <v>0</v>
      </c>
      <c r="L511" s="727">
        <f>+IF(K511=0,0,K511/K511*100)</f>
        <v>0</v>
      </c>
      <c r="M511" s="797">
        <f>M512+M513</f>
        <v>0</v>
      </c>
      <c r="N511" s="727">
        <f>+IF(M511=0,0,M511/M511*100)</f>
        <v>0</v>
      </c>
      <c r="O511" s="797">
        <f>O512+O513</f>
        <v>0</v>
      </c>
      <c r="P511" s="727">
        <f>+IF(O511=0,0,O511/O511*100)</f>
        <v>0</v>
      </c>
      <c r="Q511" s="797">
        <f>Q512+Q513</f>
        <v>0</v>
      </c>
      <c r="R511" s="727">
        <f>+IF(Q511=0,0,Q511/Q511*100)</f>
        <v>0</v>
      </c>
      <c r="S511" s="797">
        <f>S512+S513</f>
        <v>0</v>
      </c>
      <c r="T511" s="727">
        <f>+IF(S511=0,0,S511/S511*100)</f>
        <v>0</v>
      </c>
      <c r="U511" s="797">
        <f t="shared" si="498"/>
        <v>0</v>
      </c>
      <c r="V511" s="727">
        <f>+IF(U511=0,0,U511/U511*100)</f>
        <v>0</v>
      </c>
      <c r="W511" s="797">
        <f t="shared" si="499"/>
        <v>0</v>
      </c>
      <c r="X511" s="727">
        <f>+IF(W511=0,0,W511/W511*100)</f>
        <v>0</v>
      </c>
      <c r="Y511" s="797">
        <f>Y512+Y513</f>
        <v>0</v>
      </c>
      <c r="Z511" s="727">
        <f>+IF(Y511=0,0,Y511/Y511*100)</f>
        <v>0</v>
      </c>
      <c r="AA511" s="797">
        <f>AA512+AA513</f>
        <v>0</v>
      </c>
      <c r="AB511" s="727">
        <f>+IF(AA511=0,0,AA511/AA511*100)</f>
        <v>0</v>
      </c>
      <c r="AC511" s="797">
        <f>AC512+AC513</f>
        <v>0</v>
      </c>
      <c r="AD511" s="727">
        <f>+IF(AC511=0,0,AC511/AC511*100)</f>
        <v>0</v>
      </c>
      <c r="AE511" s="797">
        <f t="shared" si="500"/>
        <v>0</v>
      </c>
      <c r="AF511" s="727">
        <f>+IF(AE511=0,0,AE511/AE511*100)</f>
        <v>0</v>
      </c>
      <c r="AG511" s="797">
        <f>AG512+AG513</f>
        <v>0</v>
      </c>
      <c r="AH511" s="727">
        <f>+IF(AG511=0,0,AG511/AG511*100)</f>
        <v>0</v>
      </c>
      <c r="AI511" s="797">
        <f>AI512+AI513</f>
        <v>0</v>
      </c>
      <c r="AJ511" s="727">
        <f>+IF(AI511=0,0,AI511/AI511*100)</f>
        <v>0</v>
      </c>
      <c r="AK511" s="797">
        <f>AK512+AK513</f>
        <v>0</v>
      </c>
      <c r="AL511" s="727">
        <f>+IF(AK511=0,0,AK511/AK511*100)</f>
        <v>0</v>
      </c>
      <c r="AM511" s="797">
        <f t="shared" si="501"/>
        <v>0</v>
      </c>
      <c r="AN511" s="727">
        <f>+IF(AM511=0,0,AM511/AM511*100)</f>
        <v>0</v>
      </c>
      <c r="AO511" s="797">
        <f t="shared" si="502"/>
        <v>0</v>
      </c>
      <c r="AP511" s="727">
        <f>+IF(AO511=0,0,AO511/AO511*100)</f>
        <v>0</v>
      </c>
      <c r="AQ511" s="651"/>
      <c r="AR511" s="797">
        <f>AR512+AR513</f>
        <v>0</v>
      </c>
      <c r="AS511" s="727">
        <f>+IF(AR511=0,0,AR511/AR511*100)</f>
        <v>0</v>
      </c>
      <c r="AT511" s="797">
        <f>AT512+AT513</f>
        <v>0</v>
      </c>
      <c r="AU511" s="727">
        <f>+IF(AT511=0,0,AT511/AT511*100)</f>
        <v>0</v>
      </c>
      <c r="AV511" s="797">
        <f>AV512+AV513</f>
        <v>0</v>
      </c>
      <c r="AW511" s="727">
        <f>+IF(AV511=0,0,AV511/AV511*100)</f>
        <v>0</v>
      </c>
      <c r="AX511" s="797">
        <f>AX512+AX513</f>
        <v>0</v>
      </c>
      <c r="AY511" s="727">
        <f>+IF(AX511=0,0,AX511/AX511*100)</f>
        <v>0</v>
      </c>
      <c r="AZ511" s="797">
        <f>AZ512+AZ513</f>
        <v>0</v>
      </c>
      <c r="BA511" s="727">
        <f>+IF(AZ511=0,0,AZ511/AZ511*100)</f>
        <v>0</v>
      </c>
      <c r="BB511" s="797">
        <f>BB512+BB513</f>
        <v>0</v>
      </c>
      <c r="BC511" s="727">
        <f>+IF(BB511=0,0,BB511/BB511*100)</f>
        <v>0</v>
      </c>
      <c r="BD511" s="797">
        <f>BD512+BD513</f>
        <v>0</v>
      </c>
      <c r="BE511" s="727">
        <f>+IF(BD511=0,0,BD511/BD511*100)</f>
        <v>0</v>
      </c>
      <c r="BF511" s="797">
        <f>BF512+BF513</f>
        <v>0</v>
      </c>
      <c r="BG511" s="727">
        <f>+IF(BF511=0,0,BF511/BF511*100)</f>
        <v>0</v>
      </c>
      <c r="BH511" s="797">
        <f>BH512+BH513</f>
        <v>0</v>
      </c>
      <c r="BI511" s="727">
        <f>+IF(BH511=0,0,BH511/BH511*100)</f>
        <v>0</v>
      </c>
      <c r="BJ511" s="797">
        <f t="shared" si="503"/>
        <v>0</v>
      </c>
      <c r="BK511" s="727">
        <f>+IF(BJ511=0,0,BJ511/BJ511*100)</f>
        <v>0</v>
      </c>
      <c r="BL511" s="797">
        <f>BL512+BL513</f>
        <v>0</v>
      </c>
      <c r="BM511" s="727">
        <f>+IF(BL511=0,0,BL511/BL511*100)</f>
        <v>0</v>
      </c>
      <c r="BN511" s="797">
        <f>BN512+BN513</f>
        <v>0</v>
      </c>
      <c r="BO511" s="727">
        <f>+IF(BN511=0,0,BN511/BN511*100)</f>
        <v>0</v>
      </c>
      <c r="BP511" s="797">
        <f>BP512+BP513</f>
        <v>0</v>
      </c>
      <c r="BQ511" s="727">
        <f>+IF(BP511=0,0,BP511/BP511*100)</f>
        <v>0</v>
      </c>
      <c r="BR511" s="797">
        <f>BR512+BR513</f>
        <v>0</v>
      </c>
      <c r="BS511" s="727">
        <f>+IF(BR511=0,0,BR511/BR511*100)</f>
        <v>0</v>
      </c>
      <c r="BT511" s="797">
        <f>BT512+BT513</f>
        <v>0</v>
      </c>
      <c r="BU511" s="727">
        <f>+IF(BT511=0,0,BT511/BT511*100)</f>
        <v>0</v>
      </c>
      <c r="BV511" s="797">
        <f>BV512+BV513</f>
        <v>0</v>
      </c>
      <c r="BW511" s="727">
        <f>+IF(BV511=0,0,BV511/BV511*100)</f>
        <v>0</v>
      </c>
      <c r="BX511" s="797">
        <f>BX512+BX513</f>
        <v>0</v>
      </c>
      <c r="BY511" s="727">
        <f>+IF(BX511=0,0,BX511/BX511*100)</f>
        <v>0</v>
      </c>
      <c r="BZ511" s="797">
        <f>BZ512+BZ513</f>
        <v>0</v>
      </c>
      <c r="CA511" s="727">
        <f>+IF(BZ511=0,0,BZ511/BZ511*100)</f>
        <v>0</v>
      </c>
      <c r="CB511" s="797">
        <f t="shared" si="504"/>
        <v>0</v>
      </c>
      <c r="CC511" s="727">
        <f>+IF(CB511=0,0,CB511/CB511*100)</f>
        <v>0</v>
      </c>
      <c r="CE511" s="797">
        <f t="shared" si="505"/>
        <v>0</v>
      </c>
      <c r="CF511" s="727">
        <f>+IF(CE511=0,0,CE511/CE511*100)</f>
        <v>0</v>
      </c>
      <c r="CG511" s="797">
        <f>CG512+CG513</f>
        <v>0</v>
      </c>
      <c r="CH511" s="727">
        <f>+IF(CG511=0,0,CG511/CG511*100)</f>
        <v>0</v>
      </c>
      <c r="CI511" s="797">
        <f>CI512+CI513</f>
        <v>0</v>
      </c>
      <c r="CJ511" s="727">
        <f>+IF(CI511=0,0,CI511/CI511*100)</f>
        <v>0</v>
      </c>
      <c r="CK511" s="797">
        <f>CK512+CK513</f>
        <v>0</v>
      </c>
      <c r="CL511" s="727">
        <f>+IF(CK511=0,0,CK511/CK511*100)</f>
        <v>0</v>
      </c>
      <c r="CM511" s="797">
        <f>CM512+CM513</f>
        <v>0</v>
      </c>
      <c r="CN511" s="727">
        <f>+IF(CM511=0,0,CM511/CM511*100)</f>
        <v>0</v>
      </c>
      <c r="CO511" s="797">
        <f>CO512+CO513</f>
        <v>0</v>
      </c>
      <c r="CP511" s="727">
        <f>+IF(CO511=0,0,CO511/CO511*100)</f>
        <v>0</v>
      </c>
      <c r="CQ511" s="797">
        <f>CQ512+CQ513</f>
        <v>0</v>
      </c>
      <c r="CR511" s="727">
        <f>+IF(CQ511=0,0,CQ511/CQ511*100)</f>
        <v>0</v>
      </c>
      <c r="CS511" s="797">
        <f>CS512+CS513</f>
        <v>0</v>
      </c>
      <c r="CT511" s="727">
        <f>+IF(CS511=0,0,CS511/CS511*100)</f>
        <v>0</v>
      </c>
      <c r="CU511" s="797">
        <f>CU512+CU513</f>
        <v>0</v>
      </c>
      <c r="CV511" s="727">
        <f>+IF(CU511=0,0,CU511/CU511*100)</f>
        <v>0</v>
      </c>
      <c r="CW511" s="797">
        <f t="shared" si="506"/>
        <v>0</v>
      </c>
      <c r="CX511" s="727">
        <f>+IF(CW511=0,0,CW511/CW511*100)</f>
        <v>0</v>
      </c>
      <c r="CY511" s="797">
        <f>CY512+CY513</f>
        <v>0</v>
      </c>
      <c r="CZ511" s="727">
        <f>+IF(CY511=0,0,CY511/CY511*100)</f>
        <v>0</v>
      </c>
      <c r="DA511" s="797">
        <f>DA512+DA513</f>
        <v>0</v>
      </c>
      <c r="DB511" s="727">
        <f>+IF(DA511=0,0,DA511/DA511*100)</f>
        <v>0</v>
      </c>
      <c r="DC511" s="797">
        <f>DC512+DC513</f>
        <v>0</v>
      </c>
      <c r="DD511" s="727">
        <f>+IF(DC511=0,0,DC511/DC511*100)</f>
        <v>0</v>
      </c>
      <c r="DE511" s="797">
        <f>DE512+DE513</f>
        <v>0</v>
      </c>
      <c r="DF511" s="727">
        <f>+IF(DE511=0,0,DE511/DE511*100)</f>
        <v>0</v>
      </c>
      <c r="DG511" s="797">
        <f>DG512+DG513</f>
        <v>0</v>
      </c>
      <c r="DH511" s="727">
        <f>+IF(DG511=0,0,DG511/DG511*100)</f>
        <v>0</v>
      </c>
      <c r="DI511" s="797">
        <f>DI512+DI513</f>
        <v>0</v>
      </c>
      <c r="DJ511" s="727">
        <f>+IF(DI511=0,0,DI511/DI511*100)</f>
        <v>0</v>
      </c>
      <c r="DK511" s="797">
        <f>DK512+DK513</f>
        <v>0</v>
      </c>
      <c r="DL511" s="727">
        <f>+IF(DK511=0,0,DK511/DK511*100)</f>
        <v>0</v>
      </c>
      <c r="DM511" s="797">
        <f>DM512+DM513</f>
        <v>0</v>
      </c>
      <c r="DN511" s="727">
        <f>+IF(DM511=0,0,DM511/DM511*100)</f>
        <v>0</v>
      </c>
      <c r="DO511" s="797">
        <f t="shared" si="507"/>
        <v>0</v>
      </c>
      <c r="DP511" s="727">
        <f>+IF(DO511=0,0,DO511/DO511*100)</f>
        <v>0</v>
      </c>
      <c r="DR511" s="797">
        <f t="shared" si="508"/>
        <v>0</v>
      </c>
      <c r="DS511" s="727">
        <f>+IF(DR511=0,0,DR511/DR511*100)</f>
        <v>0</v>
      </c>
      <c r="DT511" s="797">
        <f>DT512+DT513</f>
        <v>0</v>
      </c>
      <c r="DU511" s="727">
        <f>+IF(DT511=0,0,DT511/DT511*100)</f>
        <v>0</v>
      </c>
      <c r="DV511" s="797">
        <f>DV512+DV513</f>
        <v>0</v>
      </c>
      <c r="DW511" s="727">
        <f>+IF(DV511=0,0,DV511/DV511*100)</f>
        <v>0</v>
      </c>
      <c r="DX511" s="797">
        <f>DX512+DX513</f>
        <v>0</v>
      </c>
      <c r="DY511" s="727">
        <f>+IF(DX511=0,0,DX511/DX511*100)</f>
        <v>0</v>
      </c>
      <c r="DZ511" s="797">
        <f>DZ512+DZ513</f>
        <v>0</v>
      </c>
      <c r="EA511" s="727">
        <f>+IF(DZ511=0,0,DZ511/DZ511*100)</f>
        <v>0</v>
      </c>
      <c r="EB511" s="797">
        <f>EB512+EB513</f>
        <v>0</v>
      </c>
      <c r="EC511" s="727">
        <f>+IF(EB511=0,0,EB511/EB511*100)</f>
        <v>0</v>
      </c>
      <c r="ED511" s="797">
        <f>ED512+ED513</f>
        <v>0</v>
      </c>
      <c r="EE511" s="727">
        <f>+IF(ED511=0,0,ED511/ED511*100)</f>
        <v>0</v>
      </c>
      <c r="EF511" s="797">
        <f>EF512+EF513</f>
        <v>0</v>
      </c>
      <c r="EG511" s="727">
        <f>+IF(EF511=0,0,EF511/EF511*100)</f>
        <v>0</v>
      </c>
      <c r="EH511" s="797">
        <f>EH512+EH513</f>
        <v>0</v>
      </c>
      <c r="EI511" s="727">
        <f>+IF(EH511=0,0,EH511/EH511*100)</f>
        <v>0</v>
      </c>
      <c r="EJ511" s="797">
        <f t="shared" si="509"/>
        <v>0</v>
      </c>
      <c r="EK511" s="727">
        <f>+IF(EJ511=0,0,EJ511/EJ511*100)</f>
        <v>0</v>
      </c>
      <c r="EL511" s="797">
        <f>EL512+EL513</f>
        <v>0</v>
      </c>
      <c r="EM511" s="727">
        <f>+IF(EL511=0,0,EL511/EL511*100)</f>
        <v>0</v>
      </c>
      <c r="EN511" s="797">
        <f>EN512+EN513</f>
        <v>0</v>
      </c>
      <c r="EO511" s="727">
        <f>+IF(EN511=0,0,EN511/EN511*100)</f>
        <v>0</v>
      </c>
      <c r="EP511" s="797">
        <f>EP512+EP513</f>
        <v>0</v>
      </c>
      <c r="EQ511" s="727">
        <f>+IF(EP511=0,0,EP511/EP511*100)</f>
        <v>0</v>
      </c>
      <c r="ER511" s="797">
        <f>ER512+ER513</f>
        <v>0</v>
      </c>
      <c r="ES511" s="727">
        <f>+IF(ER511=0,0,ER511/ER511*100)</f>
        <v>0</v>
      </c>
      <c r="ET511" s="797">
        <f>ET512+ET513</f>
        <v>0</v>
      </c>
      <c r="EU511" s="727">
        <f>+IF(ET511=0,0,ET511/ET511*100)</f>
        <v>0</v>
      </c>
      <c r="EV511" s="797">
        <f>EV512+EV513</f>
        <v>0</v>
      </c>
      <c r="EW511" s="727">
        <f>+IF(EV511=0,0,EV511/EV511*100)</f>
        <v>0</v>
      </c>
      <c r="EX511" s="797">
        <f>EX512+EX513</f>
        <v>0</v>
      </c>
      <c r="EY511" s="727">
        <f>+IF(EX511=0,0,EX511/EX511*100)</f>
        <v>0</v>
      </c>
      <c r="EZ511" s="797">
        <f>EZ512+EZ513</f>
        <v>0</v>
      </c>
      <c r="FA511" s="727">
        <f>+IF(EZ511=0,0,EZ511/EZ511*100)</f>
        <v>0</v>
      </c>
      <c r="FB511" s="797">
        <f t="shared" si="510"/>
        <v>0</v>
      </c>
      <c r="FC511" s="727">
        <f>+IF(FB511=0,0,FB511/FB511*100)</f>
        <v>0</v>
      </c>
      <c r="FD511" s="797">
        <f>FD512+FD513</f>
        <v>0</v>
      </c>
      <c r="FE511" s="727">
        <f>+IF(FD511=0,0,FD511/FD511*100)</f>
        <v>0</v>
      </c>
      <c r="FF511" s="797">
        <f>FF512+FF513</f>
        <v>0</v>
      </c>
      <c r="FG511" s="727">
        <f>+IF(FF511=0,0,FF511/FF511*100)</f>
        <v>0</v>
      </c>
      <c r="FH511" s="797">
        <f>FH512+FH513</f>
        <v>0</v>
      </c>
      <c r="FI511" s="727">
        <f>+IF(FH511=0,0,FH511/FH511*100)</f>
        <v>0</v>
      </c>
      <c r="FJ511" s="797">
        <f>FJ512+FJ513</f>
        <v>0</v>
      </c>
      <c r="FK511" s="727">
        <f>+IF(FJ511=0,0,FJ511/FJ511*100)</f>
        <v>0</v>
      </c>
    </row>
    <row r="512" spans="2:167" s="648" customFormat="1" ht="13.5" customHeight="1">
      <c r="B512" s="769"/>
      <c r="C512" s="771"/>
      <c r="D512" s="769" t="s">
        <v>4833</v>
      </c>
      <c r="E512" s="772">
        <f t="shared" si="497"/>
        <v>0</v>
      </c>
      <c r="F512" s="737">
        <f>+IF(E512=0,0,E512/E511*100)</f>
        <v>0</v>
      </c>
      <c r="G512" s="772">
        <v>0</v>
      </c>
      <c r="H512" s="737">
        <f>+IF(G512=0,0,G512/G511*100)</f>
        <v>0</v>
      </c>
      <c r="I512" s="772">
        <v>0</v>
      </c>
      <c r="J512" s="737">
        <f>+IF(I512=0,0,I512/I511*100)</f>
        <v>0</v>
      </c>
      <c r="K512" s="772">
        <v>0</v>
      </c>
      <c r="L512" s="737">
        <f>+IF(K512=0,0,K512/K511*100)</f>
        <v>0</v>
      </c>
      <c r="M512" s="772">
        <f>+G512+I512+K512</f>
        <v>0</v>
      </c>
      <c r="N512" s="737">
        <f>+IF(M512=0,0,M512/M511*100)</f>
        <v>0</v>
      </c>
      <c r="O512" s="772">
        <v>0</v>
      </c>
      <c r="P512" s="737">
        <f>+IF(O512=0,0,O512/O511*100)</f>
        <v>0</v>
      </c>
      <c r="Q512" s="772">
        <v>0</v>
      </c>
      <c r="R512" s="737">
        <f>+IF(Q512=0,0,Q512/Q511*100)</f>
        <v>0</v>
      </c>
      <c r="S512" s="772">
        <v>0</v>
      </c>
      <c r="T512" s="737">
        <f>+IF(S512=0,0,S512/S511*100)</f>
        <v>0</v>
      </c>
      <c r="U512" s="772">
        <f t="shared" si="498"/>
        <v>0</v>
      </c>
      <c r="V512" s="737">
        <f>+IF(U512=0,0,U512/U511*100)</f>
        <v>0</v>
      </c>
      <c r="W512" s="772">
        <f t="shared" si="499"/>
        <v>0</v>
      </c>
      <c r="X512" s="737">
        <f>+IF(W512=0,0,W512/W511*100)</f>
        <v>0</v>
      </c>
      <c r="Y512" s="772">
        <v>0</v>
      </c>
      <c r="Z512" s="737">
        <f>+IF(Y512=0,0,Y512/Y511*100)</f>
        <v>0</v>
      </c>
      <c r="AA512" s="772">
        <v>0</v>
      </c>
      <c r="AB512" s="737">
        <f>+IF(AA512=0,0,AA512/AA511*100)</f>
        <v>0</v>
      </c>
      <c r="AC512" s="772">
        <v>0</v>
      </c>
      <c r="AD512" s="737">
        <f>+IF(AC512=0,0,AC512/AC511*100)</f>
        <v>0</v>
      </c>
      <c r="AE512" s="772">
        <f t="shared" si="500"/>
        <v>0</v>
      </c>
      <c r="AF512" s="737">
        <f>+IF(AE512=0,0,AE512/AE511*100)</f>
        <v>0</v>
      </c>
      <c r="AG512" s="772">
        <v>0</v>
      </c>
      <c r="AH512" s="737">
        <f>+IF(AG512=0,0,AG512/AG511*100)</f>
        <v>0</v>
      </c>
      <c r="AI512" s="772">
        <v>0</v>
      </c>
      <c r="AJ512" s="737">
        <f>+IF(AI512=0,0,AI512/AI511*100)</f>
        <v>0</v>
      </c>
      <c r="AK512" s="772">
        <v>0</v>
      </c>
      <c r="AL512" s="737">
        <f>+IF(AK512=0,0,AK512/AK511*100)</f>
        <v>0</v>
      </c>
      <c r="AM512" s="772">
        <f t="shared" si="501"/>
        <v>0</v>
      </c>
      <c r="AN512" s="737">
        <f>+IF(AM512=0,0,AM512/AM511*100)</f>
        <v>0</v>
      </c>
      <c r="AO512" s="772">
        <f t="shared" si="502"/>
        <v>0</v>
      </c>
      <c r="AP512" s="737">
        <f>+IF(AO512=0,0,AO512/AO511*100)</f>
        <v>0</v>
      </c>
      <c r="AQ512" s="651"/>
      <c r="AR512" s="772">
        <v>0</v>
      </c>
      <c r="AS512" s="737">
        <f>+IF(AR512=0,0,AR512/AR511*100)</f>
        <v>0</v>
      </c>
      <c r="AT512" s="772">
        <v>0</v>
      </c>
      <c r="AU512" s="737">
        <f>+IF(AT512=0,0,AT512/AT511*100)</f>
        <v>0</v>
      </c>
      <c r="AV512" s="772">
        <v>0</v>
      </c>
      <c r="AW512" s="737">
        <f>+IF(AV512=0,0,AV512/AV511*100)</f>
        <v>0</v>
      </c>
      <c r="AX512" s="772">
        <v>0</v>
      </c>
      <c r="AY512" s="737">
        <f>+IF(AX512=0,0,AX512/AX511*100)</f>
        <v>0</v>
      </c>
      <c r="AZ512" s="772">
        <f>+AT512+AV512+AX512</f>
        <v>0</v>
      </c>
      <c r="BA512" s="737">
        <f>+IF(AZ512=0,0,AZ512/AZ511*100)</f>
        <v>0</v>
      </c>
      <c r="BB512" s="772">
        <v>0</v>
      </c>
      <c r="BC512" s="737">
        <f>+IF(BB512=0,0,BB512/BB511*100)</f>
        <v>0</v>
      </c>
      <c r="BD512" s="772">
        <v>0</v>
      </c>
      <c r="BE512" s="737">
        <f>+IF(BD512=0,0,BD512/BD511*100)</f>
        <v>0</v>
      </c>
      <c r="BF512" s="772">
        <v>0</v>
      </c>
      <c r="BG512" s="737">
        <f>+IF(BF512=0,0,BF512/BF511*100)</f>
        <v>0</v>
      </c>
      <c r="BH512" s="772">
        <f>+BB512+BD512+BF512</f>
        <v>0</v>
      </c>
      <c r="BI512" s="737">
        <f>+IF(BH512=0,0,BH512/BH511*100)</f>
        <v>0</v>
      </c>
      <c r="BJ512" s="772">
        <f t="shared" si="503"/>
        <v>0</v>
      </c>
      <c r="BK512" s="737">
        <f>+IF(BJ512=0,0,BJ512/BJ511*100)</f>
        <v>0</v>
      </c>
      <c r="BL512" s="772">
        <v>0</v>
      </c>
      <c r="BM512" s="737">
        <f>+IF(BL512=0,0,BL512/BL511*100)</f>
        <v>0</v>
      </c>
      <c r="BN512" s="772">
        <v>0</v>
      </c>
      <c r="BO512" s="737">
        <f>+IF(BN512=0,0,BN512/BN511*100)</f>
        <v>0</v>
      </c>
      <c r="BP512" s="772">
        <v>0</v>
      </c>
      <c r="BQ512" s="737">
        <f>+IF(BP512=0,0,BP512/BP511*100)</f>
        <v>0</v>
      </c>
      <c r="BR512" s="772">
        <f>+BL512+BN512+BP512</f>
        <v>0</v>
      </c>
      <c r="BS512" s="737">
        <f>+IF(BR512=0,0,BR512/BR511*100)</f>
        <v>0</v>
      </c>
      <c r="BT512" s="772">
        <v>0</v>
      </c>
      <c r="BU512" s="737">
        <f>+IF(BT512=0,0,BT512/BT511*100)</f>
        <v>0</v>
      </c>
      <c r="BV512" s="772">
        <v>0</v>
      </c>
      <c r="BW512" s="737">
        <f>+IF(BV512=0,0,BV512/BV511*100)</f>
        <v>0</v>
      </c>
      <c r="BX512" s="772">
        <v>0</v>
      </c>
      <c r="BY512" s="737">
        <f>+IF(BX512=0,0,BX512/BX511*100)</f>
        <v>0</v>
      </c>
      <c r="BZ512" s="772">
        <f>+BT512+BV512+BX512</f>
        <v>0</v>
      </c>
      <c r="CA512" s="737">
        <f>+IF(BZ512=0,0,BZ512/BZ511*100)</f>
        <v>0</v>
      </c>
      <c r="CB512" s="772">
        <f t="shared" si="504"/>
        <v>0</v>
      </c>
      <c r="CC512" s="737">
        <f>+IF(CB512=0,0,CB512/CB511*100)</f>
        <v>0</v>
      </c>
      <c r="CE512" s="772">
        <f t="shared" si="505"/>
        <v>0</v>
      </c>
      <c r="CF512" s="737">
        <f>+IF(CE512=0,0,CE512/CE511*100)</f>
        <v>0</v>
      </c>
      <c r="CG512" s="772">
        <v>0</v>
      </c>
      <c r="CH512" s="737">
        <f>+IF(CG512=0,0,CG512/CG511*100)</f>
        <v>0</v>
      </c>
      <c r="CI512" s="772">
        <v>0</v>
      </c>
      <c r="CJ512" s="737">
        <f>+IF(CI512=0,0,CI512/CI511*100)</f>
        <v>0</v>
      </c>
      <c r="CK512" s="772">
        <v>0</v>
      </c>
      <c r="CL512" s="737">
        <f>+IF(CK512=0,0,CK512/CK511*100)</f>
        <v>0</v>
      </c>
      <c r="CM512" s="772">
        <f>+CG512+CI512+CK512</f>
        <v>0</v>
      </c>
      <c r="CN512" s="737">
        <f>+IF(CM512=0,0,CM512/CM511*100)</f>
        <v>0</v>
      </c>
      <c r="CO512" s="772">
        <v>0</v>
      </c>
      <c r="CP512" s="737">
        <f>+IF(CO512=0,0,CO512/CO511*100)</f>
        <v>0</v>
      </c>
      <c r="CQ512" s="772">
        <v>0</v>
      </c>
      <c r="CR512" s="737">
        <f>+IF(CQ512=0,0,CQ512/CQ511*100)</f>
        <v>0</v>
      </c>
      <c r="CS512" s="772">
        <v>0</v>
      </c>
      <c r="CT512" s="737">
        <f>+IF(CS512=0,0,CS512/CS511*100)</f>
        <v>0</v>
      </c>
      <c r="CU512" s="772">
        <f>+CO512+CQ512+CS512</f>
        <v>0</v>
      </c>
      <c r="CV512" s="737">
        <f>+IF(CU512=0,0,CU512/CU511*100)</f>
        <v>0</v>
      </c>
      <c r="CW512" s="772">
        <f t="shared" si="506"/>
        <v>0</v>
      </c>
      <c r="CX512" s="737">
        <f>+IF(CW512=0,0,CW512/CW511*100)</f>
        <v>0</v>
      </c>
      <c r="CY512" s="772">
        <v>0</v>
      </c>
      <c r="CZ512" s="737">
        <f>+IF(CY512=0,0,CY512/CY511*100)</f>
        <v>0</v>
      </c>
      <c r="DA512" s="772">
        <v>0</v>
      </c>
      <c r="DB512" s="737">
        <f>+IF(DA512=0,0,DA512/DA511*100)</f>
        <v>0</v>
      </c>
      <c r="DC512" s="772">
        <v>0</v>
      </c>
      <c r="DD512" s="737">
        <f>+IF(DC512=0,0,DC512/DC511*100)</f>
        <v>0</v>
      </c>
      <c r="DE512" s="772">
        <f>+CY512+DA512+DC512</f>
        <v>0</v>
      </c>
      <c r="DF512" s="737">
        <f>+IF(DE512=0,0,DE512/DE511*100)</f>
        <v>0</v>
      </c>
      <c r="DG512" s="772">
        <v>0</v>
      </c>
      <c r="DH512" s="737">
        <f>+IF(DG512=0,0,DG512/DG511*100)</f>
        <v>0</v>
      </c>
      <c r="DI512" s="772">
        <v>0</v>
      </c>
      <c r="DJ512" s="737">
        <f>+IF(DI512=0,0,DI512/DI511*100)</f>
        <v>0</v>
      </c>
      <c r="DK512" s="772">
        <v>0</v>
      </c>
      <c r="DL512" s="737">
        <f>+IF(DK512=0,0,DK512/DK511*100)</f>
        <v>0</v>
      </c>
      <c r="DM512" s="772">
        <f>+DG512+DI512+DK512</f>
        <v>0</v>
      </c>
      <c r="DN512" s="737">
        <f>+IF(DM512=0,0,DM512/DM511*100)</f>
        <v>0</v>
      </c>
      <c r="DO512" s="772">
        <f t="shared" si="507"/>
        <v>0</v>
      </c>
      <c r="DP512" s="737">
        <f>+IF(DO512=0,0,DO512/DO511*100)</f>
        <v>0</v>
      </c>
      <c r="DR512" s="772">
        <f t="shared" si="508"/>
        <v>0</v>
      </c>
      <c r="DS512" s="737">
        <f>+IF(DR512=0,0,DR512/DR511*100)</f>
        <v>0</v>
      </c>
      <c r="DT512" s="772">
        <v>0</v>
      </c>
      <c r="DU512" s="737">
        <f>+IF(DT512=0,0,DT512/DT511*100)</f>
        <v>0</v>
      </c>
      <c r="DV512" s="772">
        <v>0</v>
      </c>
      <c r="DW512" s="737">
        <f>+IF(DV512=0,0,DV512/DV511*100)</f>
        <v>0</v>
      </c>
      <c r="DX512" s="772">
        <v>0</v>
      </c>
      <c r="DY512" s="737">
        <f>+IF(DX512=0,0,DX512/DX511*100)</f>
        <v>0</v>
      </c>
      <c r="DZ512" s="772">
        <f>+DT512+DV512+DX512</f>
        <v>0</v>
      </c>
      <c r="EA512" s="737">
        <f>+IF(DZ512=0,0,DZ512/DZ511*100)</f>
        <v>0</v>
      </c>
      <c r="EB512" s="772">
        <v>0</v>
      </c>
      <c r="EC512" s="737">
        <f>+IF(EB512=0,0,EB512/EB511*100)</f>
        <v>0</v>
      </c>
      <c r="ED512" s="772">
        <v>0</v>
      </c>
      <c r="EE512" s="737">
        <f>+IF(ED512=0,0,ED512/ED511*100)</f>
        <v>0</v>
      </c>
      <c r="EF512" s="772">
        <v>0</v>
      </c>
      <c r="EG512" s="737">
        <f>+IF(EF512=0,0,EF512/EF511*100)</f>
        <v>0</v>
      </c>
      <c r="EH512" s="772">
        <f>+EB512+ED512+EF512</f>
        <v>0</v>
      </c>
      <c r="EI512" s="737">
        <f>+IF(EH512=0,0,EH512/EH511*100)</f>
        <v>0</v>
      </c>
      <c r="EJ512" s="772">
        <f t="shared" si="509"/>
        <v>0</v>
      </c>
      <c r="EK512" s="737">
        <f>+IF(EJ512=0,0,EJ512/EJ511*100)</f>
        <v>0</v>
      </c>
      <c r="EL512" s="772">
        <v>0</v>
      </c>
      <c r="EM512" s="737">
        <f>+IF(EL512=0,0,EL512/EL511*100)</f>
        <v>0</v>
      </c>
      <c r="EN512" s="772">
        <v>0</v>
      </c>
      <c r="EO512" s="737">
        <f>+IF(EN512=0,0,EN512/EN511*100)</f>
        <v>0</v>
      </c>
      <c r="EP512" s="772">
        <v>0</v>
      </c>
      <c r="EQ512" s="737">
        <f>+IF(EP512=0,0,EP512/EP511*100)</f>
        <v>0</v>
      </c>
      <c r="ER512" s="772">
        <f>+EL512+EN512+EP512</f>
        <v>0</v>
      </c>
      <c r="ES512" s="737">
        <f>+IF(ER512=0,0,ER512/ER511*100)</f>
        <v>0</v>
      </c>
      <c r="ET512" s="772">
        <v>0</v>
      </c>
      <c r="EU512" s="737">
        <f>+IF(ET512=0,0,ET512/ET511*100)</f>
        <v>0</v>
      </c>
      <c r="EV512" s="772">
        <v>0</v>
      </c>
      <c r="EW512" s="737">
        <f>+IF(EV512=0,0,EV512/EV511*100)</f>
        <v>0</v>
      </c>
      <c r="EX512" s="772">
        <v>0</v>
      </c>
      <c r="EY512" s="737">
        <f>+IF(EX512=0,0,EX512/EX511*100)</f>
        <v>0</v>
      </c>
      <c r="EZ512" s="772">
        <f>+ET512+EV512+EX512</f>
        <v>0</v>
      </c>
      <c r="FA512" s="737">
        <f>+IF(EZ512=0,0,EZ512/EZ511*100)</f>
        <v>0</v>
      </c>
      <c r="FB512" s="772">
        <f t="shared" si="510"/>
        <v>0</v>
      </c>
      <c r="FC512" s="737">
        <f>+IF(FB512=0,0,FB512/FB511*100)</f>
        <v>0</v>
      </c>
      <c r="FD512" s="772">
        <v>0</v>
      </c>
      <c r="FE512" s="737">
        <f>+IF(FD512=0,0,FD512/FD511*100)</f>
        <v>0</v>
      </c>
      <c r="FF512" s="772">
        <v>0</v>
      </c>
      <c r="FG512" s="737">
        <f>+IF(FF512=0,0,FF512/FF511*100)</f>
        <v>0</v>
      </c>
      <c r="FH512" s="772">
        <v>0</v>
      </c>
      <c r="FI512" s="737">
        <f>+IF(FH512=0,0,FH512/FH511*100)</f>
        <v>0</v>
      </c>
      <c r="FJ512" s="772">
        <v>0</v>
      </c>
      <c r="FK512" s="737">
        <f>+IF(FJ512=0,0,FJ512/FJ511*100)</f>
        <v>0</v>
      </c>
    </row>
    <row r="513" spans="2:167" s="648" customFormat="1" ht="13.5" customHeight="1">
      <c r="B513" s="769"/>
      <c r="C513" s="781"/>
      <c r="D513" s="784" t="s">
        <v>4834</v>
      </c>
      <c r="E513" s="785">
        <f t="shared" si="497"/>
        <v>0</v>
      </c>
      <c r="F513" s="786">
        <f>+IF(E513=0,0,E513/E511*100)</f>
        <v>0</v>
      </c>
      <c r="G513" s="785">
        <v>0</v>
      </c>
      <c r="H513" s="786">
        <f>+IF(G513=0,0,G513/G511*100)</f>
        <v>0</v>
      </c>
      <c r="I513" s="785">
        <v>0</v>
      </c>
      <c r="J513" s="786">
        <f>+IF(I513=0,0,I513/I511*100)</f>
        <v>0</v>
      </c>
      <c r="K513" s="785">
        <v>0</v>
      </c>
      <c r="L513" s="786">
        <f>+IF(K513=0,0,K513/K511*100)</f>
        <v>0</v>
      </c>
      <c r="M513" s="785">
        <f>+G513+I513+K513</f>
        <v>0</v>
      </c>
      <c r="N513" s="786">
        <f>+IF(M513=0,0,M513/M511*100)</f>
        <v>0</v>
      </c>
      <c r="O513" s="785">
        <v>0</v>
      </c>
      <c r="P513" s="786">
        <f>+IF(O513=0,0,O513/O511*100)</f>
        <v>0</v>
      </c>
      <c r="Q513" s="785">
        <v>0</v>
      </c>
      <c r="R513" s="786">
        <f>+IF(Q513=0,0,Q513/Q511*100)</f>
        <v>0</v>
      </c>
      <c r="S513" s="785">
        <v>0</v>
      </c>
      <c r="T513" s="786">
        <f>+IF(S513=0,0,S513/S511*100)</f>
        <v>0</v>
      </c>
      <c r="U513" s="785">
        <f t="shared" si="498"/>
        <v>0</v>
      </c>
      <c r="V513" s="786">
        <f>+IF(U513=0,0,U513/U511*100)</f>
        <v>0</v>
      </c>
      <c r="W513" s="785">
        <f t="shared" si="499"/>
        <v>0</v>
      </c>
      <c r="X513" s="786">
        <f>+IF(W513=0,0,W513/W511*100)</f>
        <v>0</v>
      </c>
      <c r="Y513" s="785">
        <v>0</v>
      </c>
      <c r="Z513" s="786">
        <f>+IF(Y513=0,0,Y513/Y511*100)</f>
        <v>0</v>
      </c>
      <c r="AA513" s="785">
        <v>0</v>
      </c>
      <c r="AB513" s="786">
        <f>+IF(AA513=0,0,AA513/AA511*100)</f>
        <v>0</v>
      </c>
      <c r="AC513" s="785">
        <v>0</v>
      </c>
      <c r="AD513" s="786">
        <f>+IF(AC513=0,0,AC513/AC511*100)</f>
        <v>0</v>
      </c>
      <c r="AE513" s="785">
        <f t="shared" si="500"/>
        <v>0</v>
      </c>
      <c r="AF513" s="786">
        <f>+IF(AE513=0,0,AE513/AE511*100)</f>
        <v>0</v>
      </c>
      <c r="AG513" s="785">
        <v>0</v>
      </c>
      <c r="AH513" s="786">
        <f>+IF(AG513=0,0,AG513/AG511*100)</f>
        <v>0</v>
      </c>
      <c r="AI513" s="785">
        <v>0</v>
      </c>
      <c r="AJ513" s="786">
        <f>+IF(AI513=0,0,AI513/AI511*100)</f>
        <v>0</v>
      </c>
      <c r="AK513" s="785">
        <v>0</v>
      </c>
      <c r="AL513" s="786">
        <f>+IF(AK513=0,0,AK513/AK511*100)</f>
        <v>0</v>
      </c>
      <c r="AM513" s="785">
        <f t="shared" si="501"/>
        <v>0</v>
      </c>
      <c r="AN513" s="786">
        <f>+IF(AM513=0,0,AM513/AM511*100)</f>
        <v>0</v>
      </c>
      <c r="AO513" s="785">
        <f t="shared" si="502"/>
        <v>0</v>
      </c>
      <c r="AP513" s="786">
        <f>+IF(AO513=0,0,AO513/AO511*100)</f>
        <v>0</v>
      </c>
      <c r="AQ513" s="651"/>
      <c r="AR513" s="785">
        <v>0</v>
      </c>
      <c r="AS513" s="786">
        <f>+IF(AR513=0,0,AR513/AR511*100)</f>
        <v>0</v>
      </c>
      <c r="AT513" s="785">
        <v>0</v>
      </c>
      <c r="AU513" s="786">
        <f>+IF(AT513=0,0,AT513/AT511*100)</f>
        <v>0</v>
      </c>
      <c r="AV513" s="785">
        <v>0</v>
      </c>
      <c r="AW513" s="786">
        <f>+IF(AV513=0,0,AV513/AV511*100)</f>
        <v>0</v>
      </c>
      <c r="AX513" s="785">
        <v>0</v>
      </c>
      <c r="AY513" s="786">
        <f>+IF(AX513=0,0,AX513/AX511*100)</f>
        <v>0</v>
      </c>
      <c r="AZ513" s="785">
        <f>+AT513+AV513+AX513</f>
        <v>0</v>
      </c>
      <c r="BA513" s="786">
        <f>+IF(AZ513=0,0,AZ513/AZ511*100)</f>
        <v>0</v>
      </c>
      <c r="BB513" s="785">
        <v>0</v>
      </c>
      <c r="BC513" s="786">
        <f>+IF(BB513=0,0,BB513/BB511*100)</f>
        <v>0</v>
      </c>
      <c r="BD513" s="785">
        <v>0</v>
      </c>
      <c r="BE513" s="786">
        <f>+IF(BD513=0,0,BD513/BD511*100)</f>
        <v>0</v>
      </c>
      <c r="BF513" s="785">
        <v>0</v>
      </c>
      <c r="BG513" s="786">
        <f>+IF(BF513=0,0,BF513/BF511*100)</f>
        <v>0</v>
      </c>
      <c r="BH513" s="785">
        <f>+BB513+BD513+BF513</f>
        <v>0</v>
      </c>
      <c r="BI513" s="786">
        <f>+IF(BH513=0,0,BH513/BH511*100)</f>
        <v>0</v>
      </c>
      <c r="BJ513" s="785">
        <f t="shared" si="503"/>
        <v>0</v>
      </c>
      <c r="BK513" s="786">
        <f>+IF(BJ513=0,0,BJ513/BJ511*100)</f>
        <v>0</v>
      </c>
      <c r="BL513" s="785">
        <v>0</v>
      </c>
      <c r="BM513" s="786">
        <f>+IF(BL513=0,0,BL513/BL511*100)</f>
        <v>0</v>
      </c>
      <c r="BN513" s="785">
        <v>0</v>
      </c>
      <c r="BO513" s="786">
        <f>+IF(BN513=0,0,BN513/BN511*100)</f>
        <v>0</v>
      </c>
      <c r="BP513" s="785">
        <v>0</v>
      </c>
      <c r="BQ513" s="786">
        <f>+IF(BP513=0,0,BP513/BP511*100)</f>
        <v>0</v>
      </c>
      <c r="BR513" s="785">
        <f>+BL513+BN513+BP513</f>
        <v>0</v>
      </c>
      <c r="BS513" s="786">
        <f>+IF(BR513=0,0,BR513/BR511*100)</f>
        <v>0</v>
      </c>
      <c r="BT513" s="785">
        <v>0</v>
      </c>
      <c r="BU513" s="786">
        <f>+IF(BT513=0,0,BT513/BT511*100)</f>
        <v>0</v>
      </c>
      <c r="BV513" s="785">
        <v>0</v>
      </c>
      <c r="BW513" s="786">
        <f>+IF(BV513=0,0,BV513/BV511*100)</f>
        <v>0</v>
      </c>
      <c r="BX513" s="785">
        <v>0</v>
      </c>
      <c r="BY513" s="786">
        <f>+IF(BX513=0,0,BX513/BX511*100)</f>
        <v>0</v>
      </c>
      <c r="BZ513" s="785">
        <f>+BT513+BV513+BX513</f>
        <v>0</v>
      </c>
      <c r="CA513" s="786">
        <f>+IF(BZ513=0,0,BZ513/BZ511*100)</f>
        <v>0</v>
      </c>
      <c r="CB513" s="785">
        <f t="shared" si="504"/>
        <v>0</v>
      </c>
      <c r="CC513" s="786">
        <f>+IF(CB513=0,0,CB513/CB511*100)</f>
        <v>0</v>
      </c>
      <c r="CE513" s="785">
        <f t="shared" si="505"/>
        <v>0</v>
      </c>
      <c r="CF513" s="786">
        <f>+IF(CE513=0,0,CE513/CE511*100)</f>
        <v>0</v>
      </c>
      <c r="CG513" s="785">
        <v>0</v>
      </c>
      <c r="CH513" s="786">
        <f>+IF(CG513=0,0,CG513/CG511*100)</f>
        <v>0</v>
      </c>
      <c r="CI513" s="785">
        <v>0</v>
      </c>
      <c r="CJ513" s="786">
        <f>+IF(CI513=0,0,CI513/CI511*100)</f>
        <v>0</v>
      </c>
      <c r="CK513" s="785">
        <v>0</v>
      </c>
      <c r="CL513" s="786">
        <f>+IF(CK513=0,0,CK513/CK511*100)</f>
        <v>0</v>
      </c>
      <c r="CM513" s="785">
        <f>+CG513+CI513+CK513</f>
        <v>0</v>
      </c>
      <c r="CN513" s="786">
        <f>+IF(CM513=0,0,CM513/CM511*100)</f>
        <v>0</v>
      </c>
      <c r="CO513" s="785">
        <v>0</v>
      </c>
      <c r="CP513" s="786">
        <f>+IF(CO513=0,0,CO513/CO511*100)</f>
        <v>0</v>
      </c>
      <c r="CQ513" s="785">
        <v>0</v>
      </c>
      <c r="CR513" s="786">
        <f>+IF(CQ513=0,0,CQ513/CQ511*100)</f>
        <v>0</v>
      </c>
      <c r="CS513" s="785">
        <v>0</v>
      </c>
      <c r="CT513" s="786">
        <f>+IF(CS513=0,0,CS513/CS511*100)</f>
        <v>0</v>
      </c>
      <c r="CU513" s="785">
        <f>+CO513+CQ513+CS513</f>
        <v>0</v>
      </c>
      <c r="CV513" s="786">
        <f>+IF(CU513=0,0,CU513/CU511*100)</f>
        <v>0</v>
      </c>
      <c r="CW513" s="785">
        <f t="shared" si="506"/>
        <v>0</v>
      </c>
      <c r="CX513" s="786">
        <f>+IF(CW513=0,0,CW513/CW511*100)</f>
        <v>0</v>
      </c>
      <c r="CY513" s="785">
        <v>0</v>
      </c>
      <c r="CZ513" s="786">
        <f>+IF(CY513=0,0,CY513/CY511*100)</f>
        <v>0</v>
      </c>
      <c r="DA513" s="785">
        <v>0</v>
      </c>
      <c r="DB513" s="786">
        <f>+IF(DA513=0,0,DA513/DA511*100)</f>
        <v>0</v>
      </c>
      <c r="DC513" s="785">
        <v>0</v>
      </c>
      <c r="DD513" s="786">
        <f>+IF(DC513=0,0,DC513/DC511*100)</f>
        <v>0</v>
      </c>
      <c r="DE513" s="785">
        <f>+CY513+DA513+DC513</f>
        <v>0</v>
      </c>
      <c r="DF513" s="786">
        <f>+IF(DE513=0,0,DE513/DE511*100)</f>
        <v>0</v>
      </c>
      <c r="DG513" s="785">
        <v>0</v>
      </c>
      <c r="DH513" s="786">
        <f>+IF(DG513=0,0,DG513/DG511*100)</f>
        <v>0</v>
      </c>
      <c r="DI513" s="785">
        <v>0</v>
      </c>
      <c r="DJ513" s="786">
        <f>+IF(DI513=0,0,DI513/DI511*100)</f>
        <v>0</v>
      </c>
      <c r="DK513" s="785">
        <v>0</v>
      </c>
      <c r="DL513" s="786">
        <f>+IF(DK513=0,0,DK513/DK511*100)</f>
        <v>0</v>
      </c>
      <c r="DM513" s="785">
        <f>+DG513+DI513+DK513</f>
        <v>0</v>
      </c>
      <c r="DN513" s="786">
        <f>+IF(DM513=0,0,DM513/DM511*100)</f>
        <v>0</v>
      </c>
      <c r="DO513" s="785">
        <f t="shared" si="507"/>
        <v>0</v>
      </c>
      <c r="DP513" s="786">
        <f>+IF(DO513=0,0,DO513/DO511*100)</f>
        <v>0</v>
      </c>
      <c r="DR513" s="785">
        <f t="shared" si="508"/>
        <v>0</v>
      </c>
      <c r="DS513" s="786">
        <f>+IF(DR513=0,0,DR513/DR511*100)</f>
        <v>0</v>
      </c>
      <c r="DT513" s="785">
        <v>0</v>
      </c>
      <c r="DU513" s="786">
        <f>+IF(DT513=0,0,DT513/DT511*100)</f>
        <v>0</v>
      </c>
      <c r="DV513" s="785">
        <v>0</v>
      </c>
      <c r="DW513" s="786">
        <f>+IF(DV513=0,0,DV513/DV511*100)</f>
        <v>0</v>
      </c>
      <c r="DX513" s="785">
        <v>0</v>
      </c>
      <c r="DY513" s="786">
        <f>+IF(DX513=0,0,DX513/DX511*100)</f>
        <v>0</v>
      </c>
      <c r="DZ513" s="785">
        <f>+DT513+DV513+DX513</f>
        <v>0</v>
      </c>
      <c r="EA513" s="786">
        <f>+IF(DZ513=0,0,DZ513/DZ511*100)</f>
        <v>0</v>
      </c>
      <c r="EB513" s="785">
        <v>0</v>
      </c>
      <c r="EC513" s="786">
        <f>+IF(EB513=0,0,EB513/EB511*100)</f>
        <v>0</v>
      </c>
      <c r="ED513" s="785">
        <v>0</v>
      </c>
      <c r="EE513" s="786">
        <f>+IF(ED513=0,0,ED513/ED511*100)</f>
        <v>0</v>
      </c>
      <c r="EF513" s="785">
        <v>0</v>
      </c>
      <c r="EG513" s="786">
        <f>+IF(EF513=0,0,EF513/EF511*100)</f>
        <v>0</v>
      </c>
      <c r="EH513" s="785">
        <f>+EB513+ED513+EF513</f>
        <v>0</v>
      </c>
      <c r="EI513" s="786">
        <f>+IF(EH513=0,0,EH513/EH511*100)</f>
        <v>0</v>
      </c>
      <c r="EJ513" s="785">
        <f t="shared" si="509"/>
        <v>0</v>
      </c>
      <c r="EK513" s="786">
        <f>+IF(EJ513=0,0,EJ513/EJ511*100)</f>
        <v>0</v>
      </c>
      <c r="EL513" s="785">
        <v>0</v>
      </c>
      <c r="EM513" s="786">
        <f>+IF(EL513=0,0,EL513/EL511*100)</f>
        <v>0</v>
      </c>
      <c r="EN513" s="785">
        <v>0</v>
      </c>
      <c r="EO513" s="786">
        <f>+IF(EN513=0,0,EN513/EN511*100)</f>
        <v>0</v>
      </c>
      <c r="EP513" s="785">
        <v>0</v>
      </c>
      <c r="EQ513" s="786">
        <f>+IF(EP513=0,0,EP513/EP511*100)</f>
        <v>0</v>
      </c>
      <c r="ER513" s="785">
        <f>+EL513+EN513+EP513</f>
        <v>0</v>
      </c>
      <c r="ES513" s="786">
        <f>+IF(ER513=0,0,ER513/ER511*100)</f>
        <v>0</v>
      </c>
      <c r="ET513" s="785">
        <v>0</v>
      </c>
      <c r="EU513" s="786">
        <f>+IF(ET513=0,0,ET513/ET511*100)</f>
        <v>0</v>
      </c>
      <c r="EV513" s="785">
        <v>0</v>
      </c>
      <c r="EW513" s="786">
        <f>+IF(EV513=0,0,EV513/EV511*100)</f>
        <v>0</v>
      </c>
      <c r="EX513" s="785">
        <v>0</v>
      </c>
      <c r="EY513" s="786">
        <f>+IF(EX513=0,0,EX513/EX511*100)</f>
        <v>0</v>
      </c>
      <c r="EZ513" s="785">
        <f>+ET513+EV513+EX513</f>
        <v>0</v>
      </c>
      <c r="FA513" s="786">
        <f>+IF(EZ513=0,0,EZ513/EZ511*100)</f>
        <v>0</v>
      </c>
      <c r="FB513" s="785">
        <f t="shared" si="510"/>
        <v>0</v>
      </c>
      <c r="FC513" s="786">
        <f>+IF(FB513=0,0,FB513/FB511*100)</f>
        <v>0</v>
      </c>
      <c r="FD513" s="785">
        <v>0</v>
      </c>
      <c r="FE513" s="786">
        <f>+IF(FD513=0,0,FD513/FD511*100)</f>
        <v>0</v>
      </c>
      <c r="FF513" s="785">
        <v>0</v>
      </c>
      <c r="FG513" s="786">
        <f>+IF(FF513=0,0,FF513/FF511*100)</f>
        <v>0</v>
      </c>
      <c r="FH513" s="785">
        <v>0</v>
      </c>
      <c r="FI513" s="786">
        <f>+IF(FH513=0,0,FH513/FH511*100)</f>
        <v>0</v>
      </c>
      <c r="FJ513" s="785">
        <v>0</v>
      </c>
      <c r="FK513" s="786">
        <f>+IF(FJ513=0,0,FJ513/FJ511*100)</f>
        <v>0</v>
      </c>
    </row>
    <row r="514" spans="2:167" s="648" customFormat="1" ht="13.5" customHeight="1">
      <c r="B514" s="769"/>
      <c r="C514" s="771" t="s">
        <v>4835</v>
      </c>
      <c r="D514" s="769"/>
      <c r="E514" s="772">
        <f t="shared" si="497"/>
        <v>3998.3802050000004</v>
      </c>
      <c r="F514" s="737">
        <f>+IF(E514=0,0,E514/E514*100)</f>
        <v>100</v>
      </c>
      <c r="G514" s="772">
        <f>SUM(G515:G518)</f>
        <v>-20.555619</v>
      </c>
      <c r="H514" s="737">
        <f>+IF(G514=0,0,G514/G514*100)</f>
        <v>100</v>
      </c>
      <c r="I514" s="772">
        <f>SUM(I515:I518)</f>
        <v>143.07580300000001</v>
      </c>
      <c r="J514" s="737">
        <f>+IF(I514=0,0,I514/I514*100)</f>
        <v>100</v>
      </c>
      <c r="K514" s="772">
        <f>SUM(K515:K518)</f>
        <v>74.859465</v>
      </c>
      <c r="L514" s="737">
        <f>+IF(K514=0,0,K514/K514*100)</f>
        <v>100</v>
      </c>
      <c r="M514" s="772">
        <f>SUM(M515:M518)</f>
        <v>197.379649</v>
      </c>
      <c r="N514" s="737">
        <f>+IF(M514=0,0,M514/M514*100)</f>
        <v>100</v>
      </c>
      <c r="O514" s="772">
        <f>SUM(O515:O518)</f>
        <v>23.950796</v>
      </c>
      <c r="P514" s="737">
        <f>+IF(O514=0,0,O514/O514*100)</f>
        <v>100</v>
      </c>
      <c r="Q514" s="772">
        <f>SUM(Q515:Q518)</f>
        <v>51.911577999999999</v>
      </c>
      <c r="R514" s="737">
        <f>+IF(Q514=0,0,Q514/Q514*100)</f>
        <v>100</v>
      </c>
      <c r="S514" s="772">
        <f>SUM(S515:S518)</f>
        <v>258.89323200000001</v>
      </c>
      <c r="T514" s="737">
        <f>+IF(S514=0,0,S514/S514*100)</f>
        <v>100</v>
      </c>
      <c r="U514" s="772">
        <f t="shared" si="498"/>
        <v>334.755606</v>
      </c>
      <c r="V514" s="737">
        <f>+IF(U514=0,0,U514/U514*100)</f>
        <v>100</v>
      </c>
      <c r="W514" s="772">
        <f t="shared" si="499"/>
        <v>532.13525500000003</v>
      </c>
      <c r="X514" s="737">
        <f>+IF(W514=0,0,W514/W514*100)</f>
        <v>100</v>
      </c>
      <c r="Y514" s="772">
        <f>SUM(Y515:Y518)</f>
        <v>541.49170900000001</v>
      </c>
      <c r="Z514" s="737">
        <f>+IF(Y514=0,0,Y514/Y514*100)</f>
        <v>100</v>
      </c>
      <c r="AA514" s="772">
        <f>SUM(AA515:AA518)</f>
        <v>221.98056800000001</v>
      </c>
      <c r="AB514" s="737">
        <f>+IF(AA514=0,0,AA514/AA514*100)</f>
        <v>100</v>
      </c>
      <c r="AC514" s="772">
        <f>SUM(AC515:AC518)</f>
        <v>695.89752999999996</v>
      </c>
      <c r="AD514" s="737">
        <f>+IF(AC514=0,0,AC514/AC514*100)</f>
        <v>100</v>
      </c>
      <c r="AE514" s="772">
        <f t="shared" si="500"/>
        <v>1459.369807</v>
      </c>
      <c r="AF514" s="737">
        <f>+IF(AE514=0,0,AE514/AE514*100)</f>
        <v>100</v>
      </c>
      <c r="AG514" s="772">
        <f>SUM(AG515:AG518)</f>
        <v>973.27028199999995</v>
      </c>
      <c r="AH514" s="737">
        <f>+IF(AG514=0,0,AG514/AG514*100)</f>
        <v>100</v>
      </c>
      <c r="AI514" s="772">
        <f>SUM(AI515:AI518)</f>
        <v>105.719961</v>
      </c>
      <c r="AJ514" s="737">
        <f>+IF(AI514=0,0,AI514/AI514*100)</f>
        <v>100</v>
      </c>
      <c r="AK514" s="772">
        <f>SUM(AK515:AK518)</f>
        <v>927.88490000000002</v>
      </c>
      <c r="AL514" s="737">
        <f>+IF(AK514=0,0,AK514/AK514*100)</f>
        <v>100</v>
      </c>
      <c r="AM514" s="772">
        <f t="shared" si="501"/>
        <v>2006.875143</v>
      </c>
      <c r="AN514" s="737">
        <f>+IF(AM514=0,0,AM514/AM514*100)</f>
        <v>100</v>
      </c>
      <c r="AO514" s="772">
        <f t="shared" si="502"/>
        <v>3466.2449500000002</v>
      </c>
      <c r="AP514" s="737">
        <f>+IF(AO514=0,0,AO514/AO514*100)</f>
        <v>100</v>
      </c>
      <c r="AQ514" s="651"/>
      <c r="AR514" s="772">
        <f>SUM(AR515:AR518)</f>
        <v>3388.030671</v>
      </c>
      <c r="AS514" s="737">
        <f>+IF(AR514=0,0,AR514/AR514*100)</f>
        <v>100</v>
      </c>
      <c r="AT514" s="772">
        <f>SUM(AT515:AT518)</f>
        <v>179.38863699999999</v>
      </c>
      <c r="AU514" s="737">
        <f>+IF(AT514=0,0,AT514/AT514*100)</f>
        <v>100</v>
      </c>
      <c r="AV514" s="772">
        <f>SUM(AV515:AV518)</f>
        <v>973.47276099999999</v>
      </c>
      <c r="AW514" s="737">
        <f>+IF(AV514=0,0,AV514/AV514*100)</f>
        <v>100</v>
      </c>
      <c r="AX514" s="772">
        <f>SUM(AX515:AX518)</f>
        <v>181.830828</v>
      </c>
      <c r="AY514" s="737">
        <f>+IF(AX514=0,0,AX514/AX514*100)</f>
        <v>100</v>
      </c>
      <c r="AZ514" s="772">
        <f>SUM(AZ515:AZ518)</f>
        <v>1334.6922260000001</v>
      </c>
      <c r="BA514" s="737">
        <f>+IF(AZ514=0,0,AZ514/AZ514*100)</f>
        <v>100</v>
      </c>
      <c r="BB514" s="772">
        <f>SUM(BB515:BB518)</f>
        <v>629.75991099999999</v>
      </c>
      <c r="BC514" s="737">
        <f>+IF(BB514=0,0,BB514/BB514*100)</f>
        <v>100</v>
      </c>
      <c r="BD514" s="772">
        <f>SUM(BD515:BD518)</f>
        <v>144.93170699999999</v>
      </c>
      <c r="BE514" s="737">
        <f>+IF(BD514=0,0,BD514/BD514*100)</f>
        <v>100</v>
      </c>
      <c r="BF514" s="772">
        <f>SUM(BF515:BF518)</f>
        <v>165.503005</v>
      </c>
      <c r="BG514" s="737">
        <f>+IF(BF514=0,0,BF514/BF514*100)</f>
        <v>100</v>
      </c>
      <c r="BH514" s="772">
        <f>SUM(BH515:BH518)</f>
        <v>940.19462299999998</v>
      </c>
      <c r="BI514" s="737">
        <f>+IF(BH514=0,0,BH514/BH514*100)</f>
        <v>100</v>
      </c>
      <c r="BJ514" s="772">
        <f t="shared" si="503"/>
        <v>2274.886849</v>
      </c>
      <c r="BK514" s="737">
        <f>+IF(BJ514=0,0,BJ514/BJ514*100)</f>
        <v>100</v>
      </c>
      <c r="BL514" s="772">
        <f>SUM(BL515:BL518)</f>
        <v>53.519663000000001</v>
      </c>
      <c r="BM514" s="737">
        <f>+IF(BL514=0,0,BL514/BL514*100)</f>
        <v>100</v>
      </c>
      <c r="BN514" s="772">
        <f>SUM(BN515:BN518)</f>
        <v>565.00957700000004</v>
      </c>
      <c r="BO514" s="737">
        <f>+IF(BN514=0,0,BN514/BN514*100)</f>
        <v>100</v>
      </c>
      <c r="BP514" s="772">
        <f>SUM(BP515:BP518)</f>
        <v>64.344031999999999</v>
      </c>
      <c r="BQ514" s="737">
        <f>+IF(BP514=0,0,BP514/BP514*100)</f>
        <v>100</v>
      </c>
      <c r="BR514" s="772">
        <f>SUM(BR515:BR518)</f>
        <v>682.87327200000004</v>
      </c>
      <c r="BS514" s="737">
        <f>+IF(BR514=0,0,BR514/BR514*100)</f>
        <v>100</v>
      </c>
      <c r="BT514" s="772">
        <f>SUM(BT515:BT518)</f>
        <v>27.786666</v>
      </c>
      <c r="BU514" s="737">
        <f>+IF(BT514=0,0,BT514/BT514*100)</f>
        <v>100</v>
      </c>
      <c r="BV514" s="772">
        <f>SUM(BV515:BV518)</f>
        <v>160.09063900000001</v>
      </c>
      <c r="BW514" s="737">
        <f>+IF(BV514=0,0,BV514/BV514*100)</f>
        <v>100</v>
      </c>
      <c r="BX514" s="772">
        <f>SUM(BX515:BX518)</f>
        <v>242.39324500000001</v>
      </c>
      <c r="BY514" s="737">
        <f>+IF(BX514=0,0,BX514/BX514*100)</f>
        <v>100</v>
      </c>
      <c r="BZ514" s="772">
        <f>SUM(BZ515:BZ518)</f>
        <v>430.27055000000001</v>
      </c>
      <c r="CA514" s="737">
        <f>+IF(BZ514=0,0,BZ514/BZ514*100)</f>
        <v>100</v>
      </c>
      <c r="CB514" s="772">
        <f t="shared" si="504"/>
        <v>1113.143822</v>
      </c>
      <c r="CC514" s="737">
        <f>+IF(CB514=0,0,CB514/CB514*100)</f>
        <v>100</v>
      </c>
      <c r="CE514" s="772">
        <f t="shared" si="505"/>
        <v>4745.169844</v>
      </c>
      <c r="CF514" s="737">
        <f>+IF(CE514=0,0,CE514/CE514*100)</f>
        <v>100</v>
      </c>
      <c r="CG514" s="772">
        <f>SUM(CG515:CG518)</f>
        <v>81.601414000000005</v>
      </c>
      <c r="CH514" s="737">
        <f>+IF(CG514=0,0,CG514/CG514*100)</f>
        <v>100</v>
      </c>
      <c r="CI514" s="772">
        <f>SUM(CI515:CI518)</f>
        <v>169.350583</v>
      </c>
      <c r="CJ514" s="737">
        <f>+IF(CI514=0,0,CI514/CI514*100)</f>
        <v>100</v>
      </c>
      <c r="CK514" s="772">
        <f>SUM(CK515:CK518)</f>
        <v>732.75719700000002</v>
      </c>
      <c r="CL514" s="737">
        <f>+IF(CK514=0,0,CK514/CK514*100)</f>
        <v>100</v>
      </c>
      <c r="CM514" s="772">
        <f>SUM(CM515:CM518)</f>
        <v>983.70919400000002</v>
      </c>
      <c r="CN514" s="737">
        <f>+IF(CM514=0,0,CM514/CM514*100)</f>
        <v>100</v>
      </c>
      <c r="CO514" s="772">
        <f>SUM(CO515:CO518)</f>
        <v>685.01723700000002</v>
      </c>
      <c r="CP514" s="737">
        <f>+IF(CO514=0,0,CO514/CO514*100)</f>
        <v>100</v>
      </c>
      <c r="CQ514" s="772">
        <f>SUM(CQ515:CQ518)</f>
        <v>1106.9330869999999</v>
      </c>
      <c r="CR514" s="737">
        <f>+IF(CQ514=0,0,CQ514/CQ514*100)</f>
        <v>100</v>
      </c>
      <c r="CS514" s="772">
        <f>SUM(CS515:CS518)</f>
        <v>581.38309400000003</v>
      </c>
      <c r="CT514" s="737">
        <f>+IF(CS514=0,0,CS514/CS514*100)</f>
        <v>100</v>
      </c>
      <c r="CU514" s="772">
        <f>SUM(CU515:CU518)</f>
        <v>2373.3334180000002</v>
      </c>
      <c r="CV514" s="737">
        <f>+IF(CU514=0,0,CU514/CU514*100)</f>
        <v>100</v>
      </c>
      <c r="CW514" s="772">
        <f t="shared" si="506"/>
        <v>3357.0426120000002</v>
      </c>
      <c r="CX514" s="737">
        <f>+IF(CW514=0,0,CW514/CW514*100)</f>
        <v>100</v>
      </c>
      <c r="CY514" s="772">
        <f>SUM(CY515:CY518)</f>
        <v>239.33425199999999</v>
      </c>
      <c r="CZ514" s="737">
        <f>+IF(CY514=0,0,CY514/CY514*100)</f>
        <v>100</v>
      </c>
      <c r="DA514" s="772">
        <f>SUM(DA515:DA518)</f>
        <v>374.40478999999999</v>
      </c>
      <c r="DB514" s="737">
        <f>+IF(DA514=0,0,DA514/DA514*100)</f>
        <v>100</v>
      </c>
      <c r="DC514" s="772">
        <f>SUM(DC515:DC518)</f>
        <v>774.38819000000001</v>
      </c>
      <c r="DD514" s="737">
        <f>+IF(DC514=0,0,DC514/DC514*100)</f>
        <v>100</v>
      </c>
      <c r="DE514" s="772">
        <f>SUM(DE515:DE518)</f>
        <v>1388.1272319999998</v>
      </c>
      <c r="DF514" s="737">
        <f>+IF(DE514=0,0,DE514/DE514*100)</f>
        <v>100</v>
      </c>
      <c r="DG514" s="772">
        <f>SUM(DG515:DG518)</f>
        <v>0</v>
      </c>
      <c r="DH514" s="737">
        <f>+IF(DG514=0,0,DG514/DG514*100)</f>
        <v>0</v>
      </c>
      <c r="DI514" s="772">
        <f>SUM(DI515:DI518)</f>
        <v>0</v>
      </c>
      <c r="DJ514" s="737">
        <f>+IF(DI514=0,0,DI514/DI514*100)</f>
        <v>0</v>
      </c>
      <c r="DK514" s="772">
        <f>SUM(DK515:DK518)</f>
        <v>0</v>
      </c>
      <c r="DL514" s="737">
        <f>+IF(DK514=0,0,DK514/DK514*100)</f>
        <v>0</v>
      </c>
      <c r="DM514" s="772">
        <f>SUM(DM515:DM518)</f>
        <v>0</v>
      </c>
      <c r="DN514" s="737">
        <f>+IF(DM514=0,0,DM514/DM514*100)</f>
        <v>0</v>
      </c>
      <c r="DO514" s="772">
        <f t="shared" si="507"/>
        <v>1388.1272319999998</v>
      </c>
      <c r="DP514" s="737">
        <f>+IF(DO514=0,0,DO514/DO514*100)</f>
        <v>100</v>
      </c>
      <c r="DR514" s="772">
        <f t="shared" si="508"/>
        <v>624</v>
      </c>
      <c r="DS514" s="737">
        <f>+IF(DR514=0,0,DR514/DR514*100)</f>
        <v>100</v>
      </c>
      <c r="DT514" s="772">
        <f>SUM(DT515:DT518)</f>
        <v>0</v>
      </c>
      <c r="DU514" s="737">
        <f>+IF(DT514=0,0,DT514/DT514*100)</f>
        <v>0</v>
      </c>
      <c r="DV514" s="772">
        <f>SUM(DV515:DV518)</f>
        <v>0</v>
      </c>
      <c r="DW514" s="737">
        <f>+IF(DV514=0,0,DV514/DV514*100)</f>
        <v>0</v>
      </c>
      <c r="DX514" s="772">
        <f>SUM(DX515:DX518)</f>
        <v>0</v>
      </c>
      <c r="DY514" s="737">
        <f>+IF(DX514=0,0,DX514/DX514*100)</f>
        <v>0</v>
      </c>
      <c r="DZ514" s="772">
        <f>SUM(DZ515:DZ518)</f>
        <v>0</v>
      </c>
      <c r="EA514" s="737">
        <f>+IF(DZ514=0,0,DZ514/DZ514*100)</f>
        <v>0</v>
      </c>
      <c r="EB514" s="772">
        <f>SUM(EB515:EB518)</f>
        <v>0</v>
      </c>
      <c r="EC514" s="737">
        <f>+IF(EB514=0,0,EB514/EB514*100)</f>
        <v>0</v>
      </c>
      <c r="ED514" s="772">
        <f>SUM(ED515:ED518)</f>
        <v>0</v>
      </c>
      <c r="EE514" s="737">
        <f>+IF(ED514=0,0,ED514/ED514*100)</f>
        <v>0</v>
      </c>
      <c r="EF514" s="772">
        <f>SUM(EF515:EF518)</f>
        <v>624</v>
      </c>
      <c r="EG514" s="737">
        <f>+IF(EF514=0,0,EF514/EF514*100)</f>
        <v>100</v>
      </c>
      <c r="EH514" s="772">
        <f>SUM(EH515:EH518)</f>
        <v>624</v>
      </c>
      <c r="EI514" s="737">
        <f>+IF(EH514=0,0,EH514/EH514*100)</f>
        <v>100</v>
      </c>
      <c r="EJ514" s="772">
        <f t="shared" si="509"/>
        <v>624</v>
      </c>
      <c r="EK514" s="737">
        <f>+IF(EJ514=0,0,EJ514/EJ514*100)</f>
        <v>100</v>
      </c>
      <c r="EL514" s="772">
        <f>SUM(EL515:EL518)</f>
        <v>0</v>
      </c>
      <c r="EM514" s="737">
        <f>+IF(EL514=0,0,EL514/EL514*100)</f>
        <v>0</v>
      </c>
      <c r="EN514" s="772">
        <f>SUM(EN515:EN518)</f>
        <v>0</v>
      </c>
      <c r="EO514" s="737">
        <f>+IF(EN514=0,0,EN514/EN514*100)</f>
        <v>0</v>
      </c>
      <c r="EP514" s="772">
        <f>SUM(EP515:EP518)</f>
        <v>0</v>
      </c>
      <c r="EQ514" s="737">
        <f>+IF(EP514=0,0,EP514/EP514*100)</f>
        <v>0</v>
      </c>
      <c r="ER514" s="772">
        <f>SUM(ER515:ER518)</f>
        <v>0</v>
      </c>
      <c r="ES514" s="737">
        <f>+IF(ER514=0,0,ER514/ER514*100)</f>
        <v>0</v>
      </c>
      <c r="ET514" s="772">
        <f>SUM(ET515:ET518)</f>
        <v>0</v>
      </c>
      <c r="EU514" s="737">
        <f>+IF(ET514=0,0,ET514/ET514*100)</f>
        <v>0</v>
      </c>
      <c r="EV514" s="772">
        <f>SUM(EV515:EV518)</f>
        <v>0</v>
      </c>
      <c r="EW514" s="737">
        <f>+IF(EV514=0,0,EV514/EV514*100)</f>
        <v>0</v>
      </c>
      <c r="EX514" s="772">
        <f>SUM(EX515:EX518)</f>
        <v>0</v>
      </c>
      <c r="EY514" s="737">
        <f>+IF(EX514=0,0,EX514/EX514*100)</f>
        <v>0</v>
      </c>
      <c r="EZ514" s="772">
        <f>SUM(EZ515:EZ518)</f>
        <v>0</v>
      </c>
      <c r="FA514" s="737">
        <f>+IF(EZ514=0,0,EZ514/EZ514*100)</f>
        <v>0</v>
      </c>
      <c r="FB514" s="772">
        <f t="shared" si="510"/>
        <v>0</v>
      </c>
      <c r="FC514" s="737">
        <f>+IF(FB514=0,0,FB514/FB514*100)</f>
        <v>0</v>
      </c>
      <c r="FD514" s="772">
        <f>SUM(FD515:FD518)</f>
        <v>0</v>
      </c>
      <c r="FE514" s="737">
        <f>+IF(FD514=0,0,FD514/FD514*100)</f>
        <v>0</v>
      </c>
      <c r="FF514" s="772">
        <f>SUM(FF515:FF518)</f>
        <v>0</v>
      </c>
      <c r="FG514" s="737">
        <f>+IF(FF514=0,0,FF514/FF514*100)</f>
        <v>0</v>
      </c>
      <c r="FH514" s="772">
        <f>SUM(FH515:FH518)</f>
        <v>0</v>
      </c>
      <c r="FI514" s="737">
        <f>+IF(FH514=0,0,FH514/FH514*100)</f>
        <v>0</v>
      </c>
      <c r="FJ514" s="772">
        <f>SUM(FJ515:FJ518)</f>
        <v>0</v>
      </c>
      <c r="FK514" s="737">
        <f>+IF(FJ514=0,0,FJ514/FJ514*100)</f>
        <v>0</v>
      </c>
    </row>
    <row r="515" spans="2:167" s="648" customFormat="1" ht="13.5" customHeight="1">
      <c r="B515" s="769"/>
      <c r="C515" s="771"/>
      <c r="D515" s="728" t="s">
        <v>4836</v>
      </c>
      <c r="E515" s="770">
        <f t="shared" si="497"/>
        <v>0</v>
      </c>
      <c r="F515" s="726">
        <f>+IF(E515=0,0,E515/E514*100)</f>
        <v>0</v>
      </c>
      <c r="G515" s="770">
        <v>0</v>
      </c>
      <c r="H515" s="726">
        <f>+IF(G515=0,0,G515/G514*100)</f>
        <v>0</v>
      </c>
      <c r="I515" s="770">
        <v>0</v>
      </c>
      <c r="J515" s="726">
        <f>+IF(I515=0,0,I515/I514*100)</f>
        <v>0</v>
      </c>
      <c r="K515" s="770">
        <v>0</v>
      </c>
      <c r="L515" s="726">
        <f>+IF(K515=0,0,K515/K514*100)</f>
        <v>0</v>
      </c>
      <c r="M515" s="770">
        <f>+G515+I515+K515</f>
        <v>0</v>
      </c>
      <c r="N515" s="726">
        <f>+IF(M515=0,0,M515/M514*100)</f>
        <v>0</v>
      </c>
      <c r="O515" s="770">
        <v>0</v>
      </c>
      <c r="P515" s="726">
        <f>+IF(O515=0,0,O515/O514*100)</f>
        <v>0</v>
      </c>
      <c r="Q515" s="770">
        <v>0</v>
      </c>
      <c r="R515" s="726">
        <f>+IF(Q515=0,0,Q515/Q514*100)</f>
        <v>0</v>
      </c>
      <c r="S515" s="770">
        <v>0</v>
      </c>
      <c r="T515" s="726">
        <f>+IF(S515=0,0,S515/S514*100)</f>
        <v>0</v>
      </c>
      <c r="U515" s="770">
        <f t="shared" si="498"/>
        <v>0</v>
      </c>
      <c r="V515" s="726">
        <f>+IF(U515=0,0,U515/U514*100)</f>
        <v>0</v>
      </c>
      <c r="W515" s="770">
        <f t="shared" si="499"/>
        <v>0</v>
      </c>
      <c r="X515" s="726">
        <f>+IF(W515=0,0,W515/W514*100)</f>
        <v>0</v>
      </c>
      <c r="Y515" s="770">
        <v>0</v>
      </c>
      <c r="Z515" s="726">
        <f>+IF(Y515=0,0,Y515/Y514*100)</f>
        <v>0</v>
      </c>
      <c r="AA515" s="770">
        <v>0</v>
      </c>
      <c r="AB515" s="726">
        <f>+IF(AA515=0,0,AA515/AA514*100)</f>
        <v>0</v>
      </c>
      <c r="AC515" s="770">
        <v>0</v>
      </c>
      <c r="AD515" s="726">
        <f>+IF(AC515=0,0,AC515/AC514*100)</f>
        <v>0</v>
      </c>
      <c r="AE515" s="770">
        <f t="shared" si="500"/>
        <v>0</v>
      </c>
      <c r="AF515" s="726">
        <f>+IF(AE515=0,0,AE515/AE514*100)</f>
        <v>0</v>
      </c>
      <c r="AG515" s="770">
        <v>0</v>
      </c>
      <c r="AH515" s="726">
        <f>+IF(AG515=0,0,AG515/AG514*100)</f>
        <v>0</v>
      </c>
      <c r="AI515" s="770">
        <v>0</v>
      </c>
      <c r="AJ515" s="726">
        <f>+IF(AI515=0,0,AI515/AI514*100)</f>
        <v>0</v>
      </c>
      <c r="AK515" s="770">
        <v>0</v>
      </c>
      <c r="AL515" s="726">
        <f>+IF(AK515=0,0,AK515/AK514*100)</f>
        <v>0</v>
      </c>
      <c r="AM515" s="770">
        <f t="shared" si="501"/>
        <v>0</v>
      </c>
      <c r="AN515" s="726">
        <f>+IF(AM515=0,0,AM515/AM514*100)</f>
        <v>0</v>
      </c>
      <c r="AO515" s="770">
        <f t="shared" si="502"/>
        <v>0</v>
      </c>
      <c r="AP515" s="726">
        <f>+IF(AO515=0,0,AO515/AO514*100)</f>
        <v>0</v>
      </c>
      <c r="AQ515" s="651"/>
      <c r="AR515" s="770">
        <v>0</v>
      </c>
      <c r="AS515" s="726">
        <f>+IF(AR515=0,0,AR515/AR514*100)</f>
        <v>0</v>
      </c>
      <c r="AT515" s="770">
        <v>0</v>
      </c>
      <c r="AU515" s="726">
        <f>+IF(AT515=0,0,AT515/AT514*100)</f>
        <v>0</v>
      </c>
      <c r="AV515" s="770">
        <v>0</v>
      </c>
      <c r="AW515" s="726">
        <f>+IF(AV515=0,0,AV515/AV514*100)</f>
        <v>0</v>
      </c>
      <c r="AX515" s="770">
        <v>0</v>
      </c>
      <c r="AY515" s="726">
        <f>+IF(AX515=0,0,AX515/AX514*100)</f>
        <v>0</v>
      </c>
      <c r="AZ515" s="770">
        <f>+AT515+AV515+AX515</f>
        <v>0</v>
      </c>
      <c r="BA515" s="726">
        <f>+IF(AZ515=0,0,AZ515/AZ514*100)</f>
        <v>0</v>
      </c>
      <c r="BB515" s="770">
        <v>0</v>
      </c>
      <c r="BC515" s="726">
        <f>+IF(BB515=0,0,BB515/BB514*100)</f>
        <v>0</v>
      </c>
      <c r="BD515" s="770">
        <v>0</v>
      </c>
      <c r="BE515" s="726">
        <f>+IF(BD515=0,0,BD515/BD514*100)</f>
        <v>0</v>
      </c>
      <c r="BF515" s="770">
        <v>0</v>
      </c>
      <c r="BG515" s="726">
        <f>+IF(BF515=0,0,BF515/BF514*100)</f>
        <v>0</v>
      </c>
      <c r="BH515" s="770">
        <f>+BB515+BD515+BF515</f>
        <v>0</v>
      </c>
      <c r="BI515" s="726">
        <f>+IF(BH515=0,0,BH515/BH514*100)</f>
        <v>0</v>
      </c>
      <c r="BJ515" s="770">
        <f t="shared" si="503"/>
        <v>0</v>
      </c>
      <c r="BK515" s="726">
        <f>+IF(BJ515=0,0,BJ515/BJ514*100)</f>
        <v>0</v>
      </c>
      <c r="BL515" s="770">
        <v>0</v>
      </c>
      <c r="BM515" s="726">
        <f>+IF(BL515=0,0,BL515/BL514*100)</f>
        <v>0</v>
      </c>
      <c r="BN515" s="770">
        <v>0</v>
      </c>
      <c r="BO515" s="726">
        <f>+IF(BN515=0,0,BN515/BN514*100)</f>
        <v>0</v>
      </c>
      <c r="BP515" s="770">
        <v>0</v>
      </c>
      <c r="BQ515" s="726">
        <f>+IF(BP515=0,0,BP515/BP514*100)</f>
        <v>0</v>
      </c>
      <c r="BR515" s="770">
        <f>+BL515+BN515+BP515</f>
        <v>0</v>
      </c>
      <c r="BS515" s="726">
        <f>+IF(BR515=0,0,BR515/BR514*100)</f>
        <v>0</v>
      </c>
      <c r="BT515" s="770">
        <v>0</v>
      </c>
      <c r="BU515" s="726">
        <f>+IF(BT515=0,0,BT515/BT514*100)</f>
        <v>0</v>
      </c>
      <c r="BV515" s="770">
        <v>0</v>
      </c>
      <c r="BW515" s="726">
        <f>+IF(BV515=0,0,BV515/BV514*100)</f>
        <v>0</v>
      </c>
      <c r="BX515" s="770">
        <v>0</v>
      </c>
      <c r="BY515" s="726">
        <f>+IF(BX515=0,0,BX515/BX514*100)</f>
        <v>0</v>
      </c>
      <c r="BZ515" s="770">
        <f>+BT515+BV515+BX515</f>
        <v>0</v>
      </c>
      <c r="CA515" s="726">
        <f>+IF(BZ515=0,0,BZ515/BZ514*100)</f>
        <v>0</v>
      </c>
      <c r="CB515" s="770">
        <f t="shared" si="504"/>
        <v>0</v>
      </c>
      <c r="CC515" s="726">
        <f>+IF(CB515=0,0,CB515/CB514*100)</f>
        <v>0</v>
      </c>
      <c r="CE515" s="770">
        <f t="shared" si="505"/>
        <v>0</v>
      </c>
      <c r="CF515" s="726">
        <f>+IF(CE515=0,0,CE515/CE514*100)</f>
        <v>0</v>
      </c>
      <c r="CG515" s="770">
        <v>0</v>
      </c>
      <c r="CH515" s="726">
        <f>+IF(CG515=0,0,CG515/CG514*100)</f>
        <v>0</v>
      </c>
      <c r="CI515" s="770">
        <v>0</v>
      </c>
      <c r="CJ515" s="726">
        <f>+IF(CI515=0,0,CI515/CI514*100)</f>
        <v>0</v>
      </c>
      <c r="CK515" s="770">
        <v>0</v>
      </c>
      <c r="CL515" s="726">
        <f>+IF(CK515=0,0,CK515/CK514*100)</f>
        <v>0</v>
      </c>
      <c r="CM515" s="770">
        <f>+CG515+CI515+CK515</f>
        <v>0</v>
      </c>
      <c r="CN515" s="726">
        <f>+IF(CM515=0,0,CM515/CM514*100)</f>
        <v>0</v>
      </c>
      <c r="CO515" s="770">
        <v>0</v>
      </c>
      <c r="CP515" s="726">
        <f>+IF(CO515=0,0,CO515/CO514*100)</f>
        <v>0</v>
      </c>
      <c r="CQ515" s="770">
        <v>0</v>
      </c>
      <c r="CR515" s="726">
        <f>+IF(CQ515=0,0,CQ515/CQ514*100)</f>
        <v>0</v>
      </c>
      <c r="CS515" s="770">
        <v>0</v>
      </c>
      <c r="CT515" s="726">
        <f>+IF(CS515=0,0,CS515/CS514*100)</f>
        <v>0</v>
      </c>
      <c r="CU515" s="770">
        <f>+CO515+CQ515+CS515</f>
        <v>0</v>
      </c>
      <c r="CV515" s="726">
        <f>+IF(CU515=0,0,CU515/CU514*100)</f>
        <v>0</v>
      </c>
      <c r="CW515" s="770">
        <f t="shared" si="506"/>
        <v>0</v>
      </c>
      <c r="CX515" s="726">
        <f>+IF(CW515=0,0,CW515/CW514*100)</f>
        <v>0</v>
      </c>
      <c r="CY515" s="770">
        <v>0</v>
      </c>
      <c r="CZ515" s="726">
        <f>+IF(CY515=0,0,CY515/CY514*100)</f>
        <v>0</v>
      </c>
      <c r="DA515" s="770">
        <v>0</v>
      </c>
      <c r="DB515" s="726">
        <f>+IF(DA515=0,0,DA515/DA514*100)</f>
        <v>0</v>
      </c>
      <c r="DC515" s="770">
        <v>0</v>
      </c>
      <c r="DD515" s="726">
        <f>+IF(DC515=0,0,DC515/DC514*100)</f>
        <v>0</v>
      </c>
      <c r="DE515" s="770">
        <f>+CY515+DA515+DC515</f>
        <v>0</v>
      </c>
      <c r="DF515" s="726">
        <f>+IF(DE515=0,0,DE515/DE514*100)</f>
        <v>0</v>
      </c>
      <c r="DG515" s="770">
        <v>0</v>
      </c>
      <c r="DH515" s="726">
        <f>+IF(DG515=0,0,DG515/DG514*100)</f>
        <v>0</v>
      </c>
      <c r="DI515" s="770">
        <v>0</v>
      </c>
      <c r="DJ515" s="726">
        <f>+IF(DI515=0,0,DI515/DI514*100)</f>
        <v>0</v>
      </c>
      <c r="DK515" s="770">
        <v>0</v>
      </c>
      <c r="DL515" s="726">
        <f>+IF(DK515=0,0,DK515/DK514*100)</f>
        <v>0</v>
      </c>
      <c r="DM515" s="770">
        <f>+DG515+DI515+DK515</f>
        <v>0</v>
      </c>
      <c r="DN515" s="726">
        <f>+IF(DM515=0,0,DM515/DM514*100)</f>
        <v>0</v>
      </c>
      <c r="DO515" s="770">
        <f t="shared" si="507"/>
        <v>0</v>
      </c>
      <c r="DP515" s="726">
        <f>+IF(DO515=0,0,DO515/DO514*100)</f>
        <v>0</v>
      </c>
      <c r="DR515" s="770">
        <f t="shared" si="508"/>
        <v>0</v>
      </c>
      <c r="DS515" s="726">
        <f>+IF(DR515=0,0,DR515/DR514*100)</f>
        <v>0</v>
      </c>
      <c r="DT515" s="770">
        <v>0</v>
      </c>
      <c r="DU515" s="726">
        <f>+IF(DT515=0,0,DT515/DT514*100)</f>
        <v>0</v>
      </c>
      <c r="DV515" s="770">
        <v>0</v>
      </c>
      <c r="DW515" s="726">
        <f>+IF(DV515=0,0,DV515/DV514*100)</f>
        <v>0</v>
      </c>
      <c r="DX515" s="770">
        <v>0</v>
      </c>
      <c r="DY515" s="726">
        <f>+IF(DX515=0,0,DX515/DX514*100)</f>
        <v>0</v>
      </c>
      <c r="DZ515" s="770">
        <f>+DT515+DV515+DX515</f>
        <v>0</v>
      </c>
      <c r="EA515" s="726">
        <f>+IF(DZ515=0,0,DZ515/DZ514*100)</f>
        <v>0</v>
      </c>
      <c r="EB515" s="770">
        <v>0</v>
      </c>
      <c r="EC515" s="726">
        <f>+IF(EB515=0,0,EB515/EB514*100)</f>
        <v>0</v>
      </c>
      <c r="ED515" s="770">
        <v>0</v>
      </c>
      <c r="EE515" s="726">
        <f>+IF(ED515=0,0,ED515/ED514*100)</f>
        <v>0</v>
      </c>
      <c r="EF515" s="770">
        <v>0</v>
      </c>
      <c r="EG515" s="726">
        <f>+IF(EF515=0,0,EF515/EF514*100)</f>
        <v>0</v>
      </c>
      <c r="EH515" s="770">
        <f>+EB515+ED515+EF515</f>
        <v>0</v>
      </c>
      <c r="EI515" s="726">
        <f>+IF(EH515=0,0,EH515/EH514*100)</f>
        <v>0</v>
      </c>
      <c r="EJ515" s="770">
        <f t="shared" si="509"/>
        <v>0</v>
      </c>
      <c r="EK515" s="726">
        <f>+IF(EJ515=0,0,EJ515/EJ514*100)</f>
        <v>0</v>
      </c>
      <c r="EL515" s="770">
        <v>0</v>
      </c>
      <c r="EM515" s="726">
        <f>+IF(EL515=0,0,EL515/EL514*100)</f>
        <v>0</v>
      </c>
      <c r="EN515" s="770">
        <v>0</v>
      </c>
      <c r="EO515" s="726">
        <f>+IF(EN515=0,0,EN515/EN514*100)</f>
        <v>0</v>
      </c>
      <c r="EP515" s="770">
        <v>0</v>
      </c>
      <c r="EQ515" s="726">
        <f>+IF(EP515=0,0,EP515/EP514*100)</f>
        <v>0</v>
      </c>
      <c r="ER515" s="770">
        <f>+EL515+EN515+EP515</f>
        <v>0</v>
      </c>
      <c r="ES515" s="726">
        <f>+IF(ER515=0,0,ER515/ER514*100)</f>
        <v>0</v>
      </c>
      <c r="ET515" s="770">
        <v>0</v>
      </c>
      <c r="EU515" s="726">
        <f>+IF(ET515=0,0,ET515/ET514*100)</f>
        <v>0</v>
      </c>
      <c r="EV515" s="770">
        <v>0</v>
      </c>
      <c r="EW515" s="726">
        <f>+IF(EV515=0,0,EV515/EV514*100)</f>
        <v>0</v>
      </c>
      <c r="EX515" s="770">
        <v>0</v>
      </c>
      <c r="EY515" s="726">
        <f>+IF(EX515=0,0,EX515/EX514*100)</f>
        <v>0</v>
      </c>
      <c r="EZ515" s="770">
        <f>+ET515+EV515+EX515</f>
        <v>0</v>
      </c>
      <c r="FA515" s="726">
        <f>+IF(EZ515=0,0,EZ515/EZ514*100)</f>
        <v>0</v>
      </c>
      <c r="FB515" s="770">
        <f t="shared" si="510"/>
        <v>0</v>
      </c>
      <c r="FC515" s="726">
        <f>+IF(FB515=0,0,FB515/FB514*100)</f>
        <v>0</v>
      </c>
      <c r="FD515" s="770">
        <v>0</v>
      </c>
      <c r="FE515" s="726">
        <f>+IF(FD515=0,0,FD515/FD514*100)</f>
        <v>0</v>
      </c>
      <c r="FF515" s="770">
        <v>0</v>
      </c>
      <c r="FG515" s="726">
        <f>+IF(FF515=0,0,FF515/FF514*100)</f>
        <v>0</v>
      </c>
      <c r="FH515" s="770">
        <v>0</v>
      </c>
      <c r="FI515" s="726">
        <f>+IF(FH515=0,0,FH515/FH514*100)</f>
        <v>0</v>
      </c>
      <c r="FJ515" s="770">
        <v>0</v>
      </c>
      <c r="FK515" s="726">
        <f>+IF(FJ515=0,0,FJ515/FJ514*100)</f>
        <v>0</v>
      </c>
    </row>
    <row r="516" spans="2:167" s="648" customFormat="1" ht="13.5" customHeight="1">
      <c r="B516" s="769"/>
      <c r="C516" s="771"/>
      <c r="D516" s="769" t="s">
        <v>4837</v>
      </c>
      <c r="E516" s="772">
        <f t="shared" si="497"/>
        <v>0</v>
      </c>
      <c r="F516" s="737">
        <f>+IF(E516=0,0,E516/E514*100)</f>
        <v>0</v>
      </c>
      <c r="G516" s="772">
        <v>0</v>
      </c>
      <c r="H516" s="737">
        <f>+IF(G516=0,0,G516/G514*100)</f>
        <v>0</v>
      </c>
      <c r="I516" s="772">
        <v>0</v>
      </c>
      <c r="J516" s="737">
        <f>+IF(I516=0,0,I516/I514*100)</f>
        <v>0</v>
      </c>
      <c r="K516" s="772">
        <v>0</v>
      </c>
      <c r="L516" s="737">
        <f>+IF(K516=0,0,K516/K514*100)</f>
        <v>0</v>
      </c>
      <c r="M516" s="772">
        <f>+G516+I516+K516</f>
        <v>0</v>
      </c>
      <c r="N516" s="737">
        <f>+IF(M516=0,0,M516/M514*100)</f>
        <v>0</v>
      </c>
      <c r="O516" s="772">
        <v>0</v>
      </c>
      <c r="P516" s="737">
        <f>+IF(O516=0,0,O516/O514*100)</f>
        <v>0</v>
      </c>
      <c r="Q516" s="772">
        <v>0</v>
      </c>
      <c r="R516" s="737">
        <f>+IF(Q516=0,0,Q516/Q514*100)</f>
        <v>0</v>
      </c>
      <c r="S516" s="772">
        <v>0</v>
      </c>
      <c r="T516" s="737">
        <f>+IF(S516=0,0,S516/S514*100)</f>
        <v>0</v>
      </c>
      <c r="U516" s="772">
        <f t="shared" si="498"/>
        <v>0</v>
      </c>
      <c r="V516" s="737">
        <f>+IF(U516=0,0,U516/U514*100)</f>
        <v>0</v>
      </c>
      <c r="W516" s="772">
        <f t="shared" si="499"/>
        <v>0</v>
      </c>
      <c r="X516" s="737">
        <f>+IF(W516=0,0,W516/W514*100)</f>
        <v>0</v>
      </c>
      <c r="Y516" s="772">
        <v>0</v>
      </c>
      <c r="Z516" s="737">
        <f>+IF(Y516=0,0,Y516/Y514*100)</f>
        <v>0</v>
      </c>
      <c r="AA516" s="772">
        <v>0</v>
      </c>
      <c r="AB516" s="737">
        <f>+IF(AA516=0,0,AA516/AA514*100)</f>
        <v>0</v>
      </c>
      <c r="AC516" s="772">
        <v>0</v>
      </c>
      <c r="AD516" s="737">
        <f>+IF(AC516=0,0,AC516/AC514*100)</f>
        <v>0</v>
      </c>
      <c r="AE516" s="772">
        <f t="shared" si="500"/>
        <v>0</v>
      </c>
      <c r="AF516" s="737">
        <f>+IF(AE516=0,0,AE516/AE514*100)</f>
        <v>0</v>
      </c>
      <c r="AG516" s="772">
        <v>0</v>
      </c>
      <c r="AH516" s="737">
        <f>+IF(AG516=0,0,AG516/AG514*100)</f>
        <v>0</v>
      </c>
      <c r="AI516" s="772">
        <v>0</v>
      </c>
      <c r="AJ516" s="737">
        <f>+IF(AI516=0,0,AI516/AI514*100)</f>
        <v>0</v>
      </c>
      <c r="AK516" s="772">
        <v>0</v>
      </c>
      <c r="AL516" s="737">
        <f>+IF(AK516=0,0,AK516/AK514*100)</f>
        <v>0</v>
      </c>
      <c r="AM516" s="772">
        <f t="shared" si="501"/>
        <v>0</v>
      </c>
      <c r="AN516" s="737">
        <f>+IF(AM516=0,0,AM516/AM514*100)</f>
        <v>0</v>
      </c>
      <c r="AO516" s="772">
        <f t="shared" si="502"/>
        <v>0</v>
      </c>
      <c r="AP516" s="737">
        <f>+IF(AO516=0,0,AO516/AO514*100)</f>
        <v>0</v>
      </c>
      <c r="AQ516" s="651"/>
      <c r="AR516" s="772">
        <v>0</v>
      </c>
      <c r="AS516" s="737">
        <f>+IF(AR516=0,0,AR516/AR514*100)</f>
        <v>0</v>
      </c>
      <c r="AT516" s="772">
        <v>0</v>
      </c>
      <c r="AU516" s="737">
        <f>+IF(AT516=0,0,AT516/AT514*100)</f>
        <v>0</v>
      </c>
      <c r="AV516" s="772">
        <v>0</v>
      </c>
      <c r="AW516" s="737">
        <f>+IF(AV516=0,0,AV516/AV514*100)</f>
        <v>0</v>
      </c>
      <c r="AX516" s="772">
        <v>0</v>
      </c>
      <c r="AY516" s="737">
        <f>+IF(AX516=0,0,AX516/AX514*100)</f>
        <v>0</v>
      </c>
      <c r="AZ516" s="772">
        <f>+AT516+AV516+AX516</f>
        <v>0</v>
      </c>
      <c r="BA516" s="737">
        <f>+IF(AZ516=0,0,AZ516/AZ514*100)</f>
        <v>0</v>
      </c>
      <c r="BB516" s="772">
        <v>0</v>
      </c>
      <c r="BC516" s="737">
        <f>+IF(BB516=0,0,BB516/BB514*100)</f>
        <v>0</v>
      </c>
      <c r="BD516" s="772">
        <v>0</v>
      </c>
      <c r="BE516" s="737">
        <f>+IF(BD516=0,0,BD516/BD514*100)</f>
        <v>0</v>
      </c>
      <c r="BF516" s="772">
        <v>0</v>
      </c>
      <c r="BG516" s="737">
        <f>+IF(BF516=0,0,BF516/BF514*100)</f>
        <v>0</v>
      </c>
      <c r="BH516" s="772">
        <f>+BB516+BD516+BF516</f>
        <v>0</v>
      </c>
      <c r="BI516" s="737">
        <f>+IF(BH516=0,0,BH516/BH514*100)</f>
        <v>0</v>
      </c>
      <c r="BJ516" s="772">
        <f t="shared" si="503"/>
        <v>0</v>
      </c>
      <c r="BK516" s="737">
        <f>+IF(BJ516=0,0,BJ516/BJ514*100)</f>
        <v>0</v>
      </c>
      <c r="BL516" s="772">
        <v>0</v>
      </c>
      <c r="BM516" s="737">
        <f>+IF(BL516=0,0,BL516/BL514*100)</f>
        <v>0</v>
      </c>
      <c r="BN516" s="772">
        <v>0</v>
      </c>
      <c r="BO516" s="737">
        <f>+IF(BN516=0,0,BN516/BN514*100)</f>
        <v>0</v>
      </c>
      <c r="BP516" s="772">
        <v>0</v>
      </c>
      <c r="BQ516" s="737">
        <f>+IF(BP516=0,0,BP516/BP514*100)</f>
        <v>0</v>
      </c>
      <c r="BR516" s="772">
        <f>+BL516+BN516+BP516</f>
        <v>0</v>
      </c>
      <c r="BS516" s="737">
        <f>+IF(BR516=0,0,BR516/BR514*100)</f>
        <v>0</v>
      </c>
      <c r="BT516" s="772">
        <v>0</v>
      </c>
      <c r="BU516" s="737">
        <f>+IF(BT516=0,0,BT516/BT514*100)</f>
        <v>0</v>
      </c>
      <c r="BV516" s="772">
        <v>0</v>
      </c>
      <c r="BW516" s="737">
        <f>+IF(BV516=0,0,BV516/BV514*100)</f>
        <v>0</v>
      </c>
      <c r="BX516" s="772">
        <v>0</v>
      </c>
      <c r="BY516" s="737">
        <f>+IF(BX516=0,0,BX516/BX514*100)</f>
        <v>0</v>
      </c>
      <c r="BZ516" s="772">
        <f>+BT516+BV516+BX516</f>
        <v>0</v>
      </c>
      <c r="CA516" s="737">
        <f>+IF(BZ516=0,0,BZ516/BZ514*100)</f>
        <v>0</v>
      </c>
      <c r="CB516" s="772">
        <f t="shared" si="504"/>
        <v>0</v>
      </c>
      <c r="CC516" s="737">
        <f>+IF(CB516=0,0,CB516/CB514*100)</f>
        <v>0</v>
      </c>
      <c r="CE516" s="772">
        <f t="shared" si="505"/>
        <v>0</v>
      </c>
      <c r="CF516" s="737">
        <f>+IF(CE516=0,0,CE516/CE514*100)</f>
        <v>0</v>
      </c>
      <c r="CG516" s="772">
        <v>0</v>
      </c>
      <c r="CH516" s="737">
        <f>+IF(CG516=0,0,CG516/CG514*100)</f>
        <v>0</v>
      </c>
      <c r="CI516" s="772">
        <v>0</v>
      </c>
      <c r="CJ516" s="737">
        <f>+IF(CI516=0,0,CI516/CI514*100)</f>
        <v>0</v>
      </c>
      <c r="CK516" s="772">
        <v>0</v>
      </c>
      <c r="CL516" s="737">
        <f>+IF(CK516=0,0,CK516/CK514*100)</f>
        <v>0</v>
      </c>
      <c r="CM516" s="772">
        <f>+CG516+CI516+CK516</f>
        <v>0</v>
      </c>
      <c r="CN516" s="737">
        <f>+IF(CM516=0,0,CM516/CM514*100)</f>
        <v>0</v>
      </c>
      <c r="CO516" s="772">
        <v>0</v>
      </c>
      <c r="CP516" s="737">
        <f>+IF(CO516=0,0,CO516/CO514*100)</f>
        <v>0</v>
      </c>
      <c r="CQ516" s="772">
        <v>0</v>
      </c>
      <c r="CR516" s="737">
        <f>+IF(CQ516=0,0,CQ516/CQ514*100)</f>
        <v>0</v>
      </c>
      <c r="CS516" s="772">
        <v>0</v>
      </c>
      <c r="CT516" s="737">
        <f>+IF(CS516=0,0,CS516/CS514*100)</f>
        <v>0</v>
      </c>
      <c r="CU516" s="772">
        <f>+CO516+CQ516+CS516</f>
        <v>0</v>
      </c>
      <c r="CV516" s="737">
        <f>+IF(CU516=0,0,CU516/CU514*100)</f>
        <v>0</v>
      </c>
      <c r="CW516" s="772">
        <f t="shared" si="506"/>
        <v>0</v>
      </c>
      <c r="CX516" s="737">
        <f>+IF(CW516=0,0,CW516/CW514*100)</f>
        <v>0</v>
      </c>
      <c r="CY516" s="772">
        <v>0</v>
      </c>
      <c r="CZ516" s="737">
        <f>+IF(CY516=0,0,CY516/CY514*100)</f>
        <v>0</v>
      </c>
      <c r="DA516" s="772">
        <v>0</v>
      </c>
      <c r="DB516" s="737">
        <f>+IF(DA516=0,0,DA516/DA514*100)</f>
        <v>0</v>
      </c>
      <c r="DC516" s="772">
        <v>0</v>
      </c>
      <c r="DD516" s="737">
        <f>+IF(DC516=0,0,DC516/DC514*100)</f>
        <v>0</v>
      </c>
      <c r="DE516" s="772">
        <f>+CY516+DA516+DC516</f>
        <v>0</v>
      </c>
      <c r="DF516" s="737">
        <f>+IF(DE516=0,0,DE516/DE514*100)</f>
        <v>0</v>
      </c>
      <c r="DG516" s="772">
        <v>0</v>
      </c>
      <c r="DH516" s="737">
        <f>+IF(DG516=0,0,DG516/DG514*100)</f>
        <v>0</v>
      </c>
      <c r="DI516" s="772">
        <v>0</v>
      </c>
      <c r="DJ516" s="737">
        <f>+IF(DI516=0,0,DI516/DI514*100)</f>
        <v>0</v>
      </c>
      <c r="DK516" s="772">
        <v>0</v>
      </c>
      <c r="DL516" s="737">
        <f>+IF(DK516=0,0,DK516/DK514*100)</f>
        <v>0</v>
      </c>
      <c r="DM516" s="772">
        <f>+DG516+DI516+DK516</f>
        <v>0</v>
      </c>
      <c r="DN516" s="737">
        <f>+IF(DM516=0,0,DM516/DM514*100)</f>
        <v>0</v>
      </c>
      <c r="DO516" s="772">
        <f t="shared" si="507"/>
        <v>0</v>
      </c>
      <c r="DP516" s="737">
        <f>+IF(DO516=0,0,DO516/DO514*100)</f>
        <v>0</v>
      </c>
      <c r="DR516" s="772">
        <f t="shared" si="508"/>
        <v>0</v>
      </c>
      <c r="DS516" s="737">
        <f>+IF(DR516=0,0,DR516/DR514*100)</f>
        <v>0</v>
      </c>
      <c r="DT516" s="772">
        <v>0</v>
      </c>
      <c r="DU516" s="737">
        <f>+IF(DT516=0,0,DT516/DT514*100)</f>
        <v>0</v>
      </c>
      <c r="DV516" s="772">
        <v>0</v>
      </c>
      <c r="DW516" s="737">
        <f>+IF(DV516=0,0,DV516/DV514*100)</f>
        <v>0</v>
      </c>
      <c r="DX516" s="772">
        <v>0</v>
      </c>
      <c r="DY516" s="737">
        <f>+IF(DX516=0,0,DX516/DX514*100)</f>
        <v>0</v>
      </c>
      <c r="DZ516" s="772">
        <f>+DT516+DV516+DX516</f>
        <v>0</v>
      </c>
      <c r="EA516" s="737">
        <f>+IF(DZ516=0,0,DZ516/DZ514*100)</f>
        <v>0</v>
      </c>
      <c r="EB516" s="772">
        <v>0</v>
      </c>
      <c r="EC516" s="737">
        <f>+IF(EB516=0,0,EB516/EB514*100)</f>
        <v>0</v>
      </c>
      <c r="ED516" s="772">
        <v>0</v>
      </c>
      <c r="EE516" s="737">
        <f>+IF(ED516=0,0,ED516/ED514*100)</f>
        <v>0</v>
      </c>
      <c r="EF516" s="772">
        <v>0</v>
      </c>
      <c r="EG516" s="737">
        <f>+IF(EF516=0,0,EF516/EF514*100)</f>
        <v>0</v>
      </c>
      <c r="EH516" s="772">
        <f>+EB516+ED516+EF516</f>
        <v>0</v>
      </c>
      <c r="EI516" s="737">
        <f>+IF(EH516=0,0,EH516/EH514*100)</f>
        <v>0</v>
      </c>
      <c r="EJ516" s="772">
        <f t="shared" si="509"/>
        <v>0</v>
      </c>
      <c r="EK516" s="737">
        <f>+IF(EJ516=0,0,EJ516/EJ514*100)</f>
        <v>0</v>
      </c>
      <c r="EL516" s="772">
        <v>0</v>
      </c>
      <c r="EM516" s="737">
        <f>+IF(EL516=0,0,EL516/EL514*100)</f>
        <v>0</v>
      </c>
      <c r="EN516" s="772">
        <v>0</v>
      </c>
      <c r="EO516" s="737">
        <f>+IF(EN516=0,0,EN516/EN514*100)</f>
        <v>0</v>
      </c>
      <c r="EP516" s="772">
        <v>0</v>
      </c>
      <c r="EQ516" s="737">
        <f>+IF(EP516=0,0,EP516/EP514*100)</f>
        <v>0</v>
      </c>
      <c r="ER516" s="772">
        <f>+EL516+EN516+EP516</f>
        <v>0</v>
      </c>
      <c r="ES516" s="737">
        <f>+IF(ER516=0,0,ER516/ER514*100)</f>
        <v>0</v>
      </c>
      <c r="ET516" s="772">
        <v>0</v>
      </c>
      <c r="EU516" s="737">
        <f>+IF(ET516=0,0,ET516/ET514*100)</f>
        <v>0</v>
      </c>
      <c r="EV516" s="772">
        <v>0</v>
      </c>
      <c r="EW516" s="737">
        <f>+IF(EV516=0,0,EV516/EV514*100)</f>
        <v>0</v>
      </c>
      <c r="EX516" s="772">
        <v>0</v>
      </c>
      <c r="EY516" s="737">
        <f>+IF(EX516=0,0,EX516/EX514*100)</f>
        <v>0</v>
      </c>
      <c r="EZ516" s="772">
        <f>+ET516+EV516+EX516</f>
        <v>0</v>
      </c>
      <c r="FA516" s="737">
        <f>+IF(EZ516=0,0,EZ516/EZ514*100)</f>
        <v>0</v>
      </c>
      <c r="FB516" s="772">
        <f t="shared" si="510"/>
        <v>0</v>
      </c>
      <c r="FC516" s="737">
        <f>+IF(FB516=0,0,FB516/FB514*100)</f>
        <v>0</v>
      </c>
      <c r="FD516" s="772">
        <v>0</v>
      </c>
      <c r="FE516" s="737">
        <f>+IF(FD516=0,0,FD516/FD514*100)</f>
        <v>0</v>
      </c>
      <c r="FF516" s="772">
        <v>0</v>
      </c>
      <c r="FG516" s="737">
        <f>+IF(FF516=0,0,FF516/FF514*100)</f>
        <v>0</v>
      </c>
      <c r="FH516" s="772">
        <v>0</v>
      </c>
      <c r="FI516" s="737">
        <f>+IF(FH516=0,0,FH516/FH514*100)</f>
        <v>0</v>
      </c>
      <c r="FJ516" s="772">
        <v>0</v>
      </c>
      <c r="FK516" s="737">
        <f>+IF(FJ516=0,0,FJ516/FJ514*100)</f>
        <v>0</v>
      </c>
    </row>
    <row r="517" spans="2:167" s="648" customFormat="1" ht="13.5" customHeight="1">
      <c r="B517" s="769"/>
      <c r="C517" s="771"/>
      <c r="D517" s="769" t="s">
        <v>4838</v>
      </c>
      <c r="E517" s="772">
        <f t="shared" si="497"/>
        <v>0</v>
      </c>
      <c r="F517" s="737">
        <f>+IF(E517=0,0,E517/E514*100)</f>
        <v>0</v>
      </c>
      <c r="G517" s="772">
        <v>0</v>
      </c>
      <c r="H517" s="737">
        <f>+IF(G517=0,0,G517/G514*100)</f>
        <v>0</v>
      </c>
      <c r="I517" s="772">
        <v>0</v>
      </c>
      <c r="J517" s="737">
        <f>+IF(I517=0,0,I517/I514*100)</f>
        <v>0</v>
      </c>
      <c r="K517" s="772">
        <v>0</v>
      </c>
      <c r="L517" s="737">
        <f>+IF(K517=0,0,K517/K514*100)</f>
        <v>0</v>
      </c>
      <c r="M517" s="772">
        <f>+G517+I517+K517</f>
        <v>0</v>
      </c>
      <c r="N517" s="737">
        <f>+IF(M517=0,0,M517/M514*100)</f>
        <v>0</v>
      </c>
      <c r="O517" s="772">
        <v>0</v>
      </c>
      <c r="P517" s="737">
        <f>+IF(O517=0,0,O517/O514*100)</f>
        <v>0</v>
      </c>
      <c r="Q517" s="772">
        <v>0</v>
      </c>
      <c r="R517" s="737">
        <f>+IF(Q517=0,0,Q517/Q514*100)</f>
        <v>0</v>
      </c>
      <c r="S517" s="772">
        <v>0</v>
      </c>
      <c r="T517" s="737">
        <f>+IF(S517=0,0,S517/S514*100)</f>
        <v>0</v>
      </c>
      <c r="U517" s="772">
        <f t="shared" si="498"/>
        <v>0</v>
      </c>
      <c r="V517" s="737">
        <f>+IF(U517=0,0,U517/U514*100)</f>
        <v>0</v>
      </c>
      <c r="W517" s="772">
        <f t="shared" si="499"/>
        <v>0</v>
      </c>
      <c r="X517" s="737">
        <f>+IF(W517=0,0,W517/W514*100)</f>
        <v>0</v>
      </c>
      <c r="Y517" s="772">
        <v>0</v>
      </c>
      <c r="Z517" s="737">
        <f>+IF(Y517=0,0,Y517/Y514*100)</f>
        <v>0</v>
      </c>
      <c r="AA517" s="772">
        <v>0</v>
      </c>
      <c r="AB517" s="737">
        <f>+IF(AA517=0,0,AA517/AA514*100)</f>
        <v>0</v>
      </c>
      <c r="AC517" s="772">
        <v>0</v>
      </c>
      <c r="AD517" s="737">
        <f>+IF(AC517=0,0,AC517/AC514*100)</f>
        <v>0</v>
      </c>
      <c r="AE517" s="772">
        <f t="shared" si="500"/>
        <v>0</v>
      </c>
      <c r="AF517" s="737">
        <f>+IF(AE517=0,0,AE517/AE514*100)</f>
        <v>0</v>
      </c>
      <c r="AG517" s="772">
        <v>0</v>
      </c>
      <c r="AH517" s="737">
        <f>+IF(AG517=0,0,AG517/AG514*100)</f>
        <v>0</v>
      </c>
      <c r="AI517" s="772">
        <v>0</v>
      </c>
      <c r="AJ517" s="737">
        <f>+IF(AI517=0,0,AI517/AI514*100)</f>
        <v>0</v>
      </c>
      <c r="AK517" s="772">
        <v>0</v>
      </c>
      <c r="AL517" s="737">
        <f>+IF(AK517=0,0,AK517/AK514*100)</f>
        <v>0</v>
      </c>
      <c r="AM517" s="772">
        <f t="shared" si="501"/>
        <v>0</v>
      </c>
      <c r="AN517" s="737">
        <f>+IF(AM517=0,0,AM517/AM514*100)</f>
        <v>0</v>
      </c>
      <c r="AO517" s="772">
        <f t="shared" si="502"/>
        <v>0</v>
      </c>
      <c r="AP517" s="737">
        <f>+IF(AO517=0,0,AO517/AO514*100)</f>
        <v>0</v>
      </c>
      <c r="AQ517" s="651"/>
      <c r="AR517" s="772">
        <v>0</v>
      </c>
      <c r="AS517" s="737">
        <f>+IF(AR517=0,0,AR517/AR514*100)</f>
        <v>0</v>
      </c>
      <c r="AT517" s="772">
        <v>0</v>
      </c>
      <c r="AU517" s="737">
        <f>+IF(AT517=0,0,AT517/AT514*100)</f>
        <v>0</v>
      </c>
      <c r="AV517" s="772">
        <v>0</v>
      </c>
      <c r="AW517" s="737">
        <f>+IF(AV517=0,0,AV517/AV514*100)</f>
        <v>0</v>
      </c>
      <c r="AX517" s="772">
        <v>0</v>
      </c>
      <c r="AY517" s="737">
        <f>+IF(AX517=0,0,AX517/AX514*100)</f>
        <v>0</v>
      </c>
      <c r="AZ517" s="772">
        <f>+AT517+AV517+AX517</f>
        <v>0</v>
      </c>
      <c r="BA517" s="737">
        <f>+IF(AZ517=0,0,AZ517/AZ514*100)</f>
        <v>0</v>
      </c>
      <c r="BB517" s="772">
        <v>0</v>
      </c>
      <c r="BC517" s="737">
        <f>+IF(BB517=0,0,BB517/BB514*100)</f>
        <v>0</v>
      </c>
      <c r="BD517" s="772">
        <v>0</v>
      </c>
      <c r="BE517" s="737">
        <f>+IF(BD517=0,0,BD517/BD514*100)</f>
        <v>0</v>
      </c>
      <c r="BF517" s="772">
        <v>0</v>
      </c>
      <c r="BG517" s="737">
        <f>+IF(BF517=0,0,BF517/BF514*100)</f>
        <v>0</v>
      </c>
      <c r="BH517" s="772">
        <f>+BB517+BD517+BF517</f>
        <v>0</v>
      </c>
      <c r="BI517" s="737">
        <f>+IF(BH517=0,0,BH517/BH514*100)</f>
        <v>0</v>
      </c>
      <c r="BJ517" s="772">
        <f t="shared" si="503"/>
        <v>0</v>
      </c>
      <c r="BK517" s="737">
        <f>+IF(BJ517=0,0,BJ517/BJ514*100)</f>
        <v>0</v>
      </c>
      <c r="BL517" s="772">
        <v>0</v>
      </c>
      <c r="BM517" s="737">
        <f>+IF(BL517=0,0,BL517/BL514*100)</f>
        <v>0</v>
      </c>
      <c r="BN517" s="772">
        <v>0</v>
      </c>
      <c r="BO517" s="737">
        <f>+IF(BN517=0,0,BN517/BN514*100)</f>
        <v>0</v>
      </c>
      <c r="BP517" s="772">
        <v>0</v>
      </c>
      <c r="BQ517" s="737">
        <f>+IF(BP517=0,0,BP517/BP514*100)</f>
        <v>0</v>
      </c>
      <c r="BR517" s="772">
        <f>+BL517+BN517+BP517</f>
        <v>0</v>
      </c>
      <c r="BS517" s="737">
        <f>+IF(BR517=0,0,BR517/BR514*100)</f>
        <v>0</v>
      </c>
      <c r="BT517" s="772">
        <v>0</v>
      </c>
      <c r="BU517" s="737">
        <f>+IF(BT517=0,0,BT517/BT514*100)</f>
        <v>0</v>
      </c>
      <c r="BV517" s="772">
        <v>0</v>
      </c>
      <c r="BW517" s="737">
        <f>+IF(BV517=0,0,BV517/BV514*100)</f>
        <v>0</v>
      </c>
      <c r="BX517" s="772">
        <v>0</v>
      </c>
      <c r="BY517" s="737">
        <f>+IF(BX517=0,0,BX517/BX514*100)</f>
        <v>0</v>
      </c>
      <c r="BZ517" s="772">
        <f>+BT517+BV517+BX517</f>
        <v>0</v>
      </c>
      <c r="CA517" s="737">
        <f>+IF(BZ517=0,0,BZ517/BZ514*100)</f>
        <v>0</v>
      </c>
      <c r="CB517" s="772">
        <f t="shared" si="504"/>
        <v>0</v>
      </c>
      <c r="CC517" s="737">
        <f>+IF(CB517=0,0,CB517/CB514*100)</f>
        <v>0</v>
      </c>
      <c r="CE517" s="772">
        <f t="shared" si="505"/>
        <v>0</v>
      </c>
      <c r="CF517" s="737">
        <f>+IF(CE517=0,0,CE517/CE514*100)</f>
        <v>0</v>
      </c>
      <c r="CG517" s="772">
        <v>0</v>
      </c>
      <c r="CH517" s="737">
        <f>+IF(CG517=0,0,CG517/CG514*100)</f>
        <v>0</v>
      </c>
      <c r="CI517" s="772">
        <v>0</v>
      </c>
      <c r="CJ517" s="737">
        <f>+IF(CI517=0,0,CI517/CI514*100)</f>
        <v>0</v>
      </c>
      <c r="CK517" s="772">
        <v>0</v>
      </c>
      <c r="CL517" s="737">
        <f>+IF(CK517=0,0,CK517/CK514*100)</f>
        <v>0</v>
      </c>
      <c r="CM517" s="772">
        <f>+CG517+CI517+CK517</f>
        <v>0</v>
      </c>
      <c r="CN517" s="737">
        <f>+IF(CM517=0,0,CM517/CM514*100)</f>
        <v>0</v>
      </c>
      <c r="CO517" s="772">
        <v>0</v>
      </c>
      <c r="CP517" s="737">
        <f>+IF(CO517=0,0,CO517/CO514*100)</f>
        <v>0</v>
      </c>
      <c r="CQ517" s="772">
        <v>0</v>
      </c>
      <c r="CR517" s="737">
        <f>+IF(CQ517=0,0,CQ517/CQ514*100)</f>
        <v>0</v>
      </c>
      <c r="CS517" s="772">
        <v>0</v>
      </c>
      <c r="CT517" s="737">
        <f>+IF(CS517=0,0,CS517/CS514*100)</f>
        <v>0</v>
      </c>
      <c r="CU517" s="772">
        <f>+CO517+CQ517+CS517</f>
        <v>0</v>
      </c>
      <c r="CV517" s="737">
        <f>+IF(CU517=0,0,CU517/CU514*100)</f>
        <v>0</v>
      </c>
      <c r="CW517" s="772">
        <f t="shared" si="506"/>
        <v>0</v>
      </c>
      <c r="CX517" s="737">
        <f>+IF(CW517=0,0,CW517/CW514*100)</f>
        <v>0</v>
      </c>
      <c r="CY517" s="772">
        <v>0</v>
      </c>
      <c r="CZ517" s="737">
        <f>+IF(CY517=0,0,CY517/CY514*100)</f>
        <v>0</v>
      </c>
      <c r="DA517" s="772">
        <v>0</v>
      </c>
      <c r="DB517" s="737">
        <f>+IF(DA517=0,0,DA517/DA514*100)</f>
        <v>0</v>
      </c>
      <c r="DC517" s="772">
        <v>0</v>
      </c>
      <c r="DD517" s="737">
        <f>+IF(DC517=0,0,DC517/DC514*100)</f>
        <v>0</v>
      </c>
      <c r="DE517" s="772">
        <f>+CY517+DA517+DC517</f>
        <v>0</v>
      </c>
      <c r="DF517" s="737">
        <f>+IF(DE517=0,0,DE517/DE514*100)</f>
        <v>0</v>
      </c>
      <c r="DG517" s="772">
        <v>0</v>
      </c>
      <c r="DH517" s="737">
        <f>+IF(DG517=0,0,DG517/DG514*100)</f>
        <v>0</v>
      </c>
      <c r="DI517" s="772">
        <v>0</v>
      </c>
      <c r="DJ517" s="737">
        <f>+IF(DI517=0,0,DI517/DI514*100)</f>
        <v>0</v>
      </c>
      <c r="DK517" s="772">
        <v>0</v>
      </c>
      <c r="DL517" s="737">
        <f>+IF(DK517=0,0,DK517/DK514*100)</f>
        <v>0</v>
      </c>
      <c r="DM517" s="772">
        <f>+DG517+DI517+DK517</f>
        <v>0</v>
      </c>
      <c r="DN517" s="737">
        <f>+IF(DM517=0,0,DM517/DM514*100)</f>
        <v>0</v>
      </c>
      <c r="DO517" s="772">
        <f t="shared" si="507"/>
        <v>0</v>
      </c>
      <c r="DP517" s="737">
        <f>+IF(DO517=0,0,DO517/DO514*100)</f>
        <v>0</v>
      </c>
      <c r="DR517" s="772">
        <f t="shared" si="508"/>
        <v>0</v>
      </c>
      <c r="DS517" s="737">
        <f>+IF(DR517=0,0,DR517/DR514*100)</f>
        <v>0</v>
      </c>
      <c r="DT517" s="772">
        <v>0</v>
      </c>
      <c r="DU517" s="737">
        <f>+IF(DT517=0,0,DT517/DT514*100)</f>
        <v>0</v>
      </c>
      <c r="DV517" s="772">
        <v>0</v>
      </c>
      <c r="DW517" s="737">
        <f>+IF(DV517=0,0,DV517/DV514*100)</f>
        <v>0</v>
      </c>
      <c r="DX517" s="772">
        <v>0</v>
      </c>
      <c r="DY517" s="737">
        <f>+IF(DX517=0,0,DX517/DX514*100)</f>
        <v>0</v>
      </c>
      <c r="DZ517" s="772">
        <f>+DT517+DV517+DX517</f>
        <v>0</v>
      </c>
      <c r="EA517" s="737">
        <f>+IF(DZ517=0,0,DZ517/DZ514*100)</f>
        <v>0</v>
      </c>
      <c r="EB517" s="772">
        <v>0</v>
      </c>
      <c r="EC517" s="737">
        <f>+IF(EB517=0,0,EB517/EB514*100)</f>
        <v>0</v>
      </c>
      <c r="ED517" s="772">
        <v>0</v>
      </c>
      <c r="EE517" s="737">
        <f>+IF(ED517=0,0,ED517/ED514*100)</f>
        <v>0</v>
      </c>
      <c r="EF517" s="772">
        <v>0</v>
      </c>
      <c r="EG517" s="737">
        <f>+IF(EF517=0,0,EF517/EF514*100)</f>
        <v>0</v>
      </c>
      <c r="EH517" s="772">
        <f>+EB517+ED517+EF517</f>
        <v>0</v>
      </c>
      <c r="EI517" s="737">
        <f>+IF(EH517=0,0,EH517/EH514*100)</f>
        <v>0</v>
      </c>
      <c r="EJ517" s="772">
        <f t="shared" si="509"/>
        <v>0</v>
      </c>
      <c r="EK517" s="737">
        <f>+IF(EJ517=0,0,EJ517/EJ514*100)</f>
        <v>0</v>
      </c>
      <c r="EL517" s="772">
        <v>0</v>
      </c>
      <c r="EM517" s="737">
        <f>+IF(EL517=0,0,EL517/EL514*100)</f>
        <v>0</v>
      </c>
      <c r="EN517" s="772">
        <v>0</v>
      </c>
      <c r="EO517" s="737">
        <f>+IF(EN517=0,0,EN517/EN514*100)</f>
        <v>0</v>
      </c>
      <c r="EP517" s="772">
        <v>0</v>
      </c>
      <c r="EQ517" s="737">
        <f>+IF(EP517=0,0,EP517/EP514*100)</f>
        <v>0</v>
      </c>
      <c r="ER517" s="772">
        <f>+EL517+EN517+EP517</f>
        <v>0</v>
      </c>
      <c r="ES517" s="737">
        <f>+IF(ER517=0,0,ER517/ER514*100)</f>
        <v>0</v>
      </c>
      <c r="ET517" s="772">
        <v>0</v>
      </c>
      <c r="EU517" s="737">
        <f>+IF(ET517=0,0,ET517/ET514*100)</f>
        <v>0</v>
      </c>
      <c r="EV517" s="772">
        <v>0</v>
      </c>
      <c r="EW517" s="737">
        <f>+IF(EV517=0,0,EV517/EV514*100)</f>
        <v>0</v>
      </c>
      <c r="EX517" s="772">
        <v>0</v>
      </c>
      <c r="EY517" s="737">
        <f>+IF(EX517=0,0,EX517/EX514*100)</f>
        <v>0</v>
      </c>
      <c r="EZ517" s="772">
        <f>+ET517+EV517+EX517</f>
        <v>0</v>
      </c>
      <c r="FA517" s="737">
        <f>+IF(EZ517=0,0,EZ517/EZ514*100)</f>
        <v>0</v>
      </c>
      <c r="FB517" s="772">
        <f t="shared" si="510"/>
        <v>0</v>
      </c>
      <c r="FC517" s="737">
        <f>+IF(FB517=0,0,FB517/FB514*100)</f>
        <v>0</v>
      </c>
      <c r="FD517" s="772">
        <v>0</v>
      </c>
      <c r="FE517" s="737">
        <f>+IF(FD517=0,0,FD517/FD514*100)</f>
        <v>0</v>
      </c>
      <c r="FF517" s="772">
        <v>0</v>
      </c>
      <c r="FG517" s="737">
        <f>+IF(FF517=0,0,FF517/FF514*100)</f>
        <v>0</v>
      </c>
      <c r="FH517" s="772">
        <v>0</v>
      </c>
      <c r="FI517" s="737">
        <f>+IF(FH517=0,0,FH517/FH514*100)</f>
        <v>0</v>
      </c>
      <c r="FJ517" s="772">
        <v>0</v>
      </c>
      <c r="FK517" s="737">
        <f>+IF(FJ517=0,0,FJ517/FJ514*100)</f>
        <v>0</v>
      </c>
    </row>
    <row r="518" spans="2:167" s="648" customFormat="1" ht="13.5" customHeight="1">
      <c r="B518" s="769"/>
      <c r="C518" s="771"/>
      <c r="D518" s="784" t="s">
        <v>4821</v>
      </c>
      <c r="E518" s="785">
        <f t="shared" si="497"/>
        <v>3998.3802050000004</v>
      </c>
      <c r="F518" s="786">
        <f>+IF(E518=0,0,E518/E514*100)</f>
        <v>100</v>
      </c>
      <c r="G518" s="785">
        <v>-20.555619</v>
      </c>
      <c r="H518" s="786">
        <f>+IF(G518=0,0,G518/G514*100)</f>
        <v>100</v>
      </c>
      <c r="I518" s="785">
        <v>143.07580300000001</v>
      </c>
      <c r="J518" s="786">
        <f>+IF(I518=0,0,I518/I514*100)</f>
        <v>100</v>
      </c>
      <c r="K518" s="785">
        <v>74.859465</v>
      </c>
      <c r="L518" s="786">
        <f>+IF(K518=0,0,K518/K514*100)</f>
        <v>100</v>
      </c>
      <c r="M518" s="785">
        <f>+G518+I518+K518</f>
        <v>197.379649</v>
      </c>
      <c r="N518" s="786">
        <f>+IF(M518=0,0,M518/M514*100)</f>
        <v>100</v>
      </c>
      <c r="O518" s="785">
        <v>23.950796</v>
      </c>
      <c r="P518" s="786">
        <f>+IF(O518=0,0,O518/O514*100)</f>
        <v>100</v>
      </c>
      <c r="Q518" s="785">
        <v>51.911577999999999</v>
      </c>
      <c r="R518" s="786">
        <f>+IF(Q518=0,0,Q518/Q514*100)</f>
        <v>100</v>
      </c>
      <c r="S518" s="785">
        <v>258.89323200000001</v>
      </c>
      <c r="T518" s="786">
        <f>+IF(S518=0,0,S518/S514*100)</f>
        <v>100</v>
      </c>
      <c r="U518" s="785">
        <f t="shared" si="498"/>
        <v>334.755606</v>
      </c>
      <c r="V518" s="786">
        <f>+IF(U518=0,0,U518/U514*100)</f>
        <v>100</v>
      </c>
      <c r="W518" s="785">
        <f t="shared" si="499"/>
        <v>532.13525500000003</v>
      </c>
      <c r="X518" s="786">
        <f>+IF(W518=0,0,W518/W514*100)</f>
        <v>100</v>
      </c>
      <c r="Y518" s="785">
        <v>541.49170900000001</v>
      </c>
      <c r="Z518" s="786">
        <f>+IF(Y518=0,0,Y518/Y514*100)</f>
        <v>100</v>
      </c>
      <c r="AA518" s="785">
        <v>221.98056800000001</v>
      </c>
      <c r="AB518" s="786">
        <f>+IF(AA518=0,0,AA518/AA514*100)</f>
        <v>100</v>
      </c>
      <c r="AC518" s="785">
        <v>695.89752999999996</v>
      </c>
      <c r="AD518" s="786">
        <f>+IF(AC518=0,0,AC518/AC514*100)</f>
        <v>100</v>
      </c>
      <c r="AE518" s="785">
        <f t="shared" si="500"/>
        <v>1459.369807</v>
      </c>
      <c r="AF518" s="786">
        <f>+IF(AE518=0,0,AE518/AE514*100)</f>
        <v>100</v>
      </c>
      <c r="AG518" s="785">
        <v>973.27028199999995</v>
      </c>
      <c r="AH518" s="786">
        <f>+IF(AG518=0,0,AG518/AG514*100)</f>
        <v>100</v>
      </c>
      <c r="AI518" s="785">
        <v>105.719961</v>
      </c>
      <c r="AJ518" s="786">
        <f>+IF(AI518=0,0,AI518/AI514*100)</f>
        <v>100</v>
      </c>
      <c r="AK518" s="785">
        <v>927.88490000000002</v>
      </c>
      <c r="AL518" s="786">
        <f>+IF(AK518=0,0,AK518/AK514*100)</f>
        <v>100</v>
      </c>
      <c r="AM518" s="785">
        <f t="shared" si="501"/>
        <v>2006.875143</v>
      </c>
      <c r="AN518" s="786">
        <f>+IF(AM518=0,0,AM518/AM514*100)</f>
        <v>100</v>
      </c>
      <c r="AO518" s="785">
        <f t="shared" si="502"/>
        <v>3466.2449500000002</v>
      </c>
      <c r="AP518" s="786">
        <f>+IF(AO518=0,0,AO518/AO514*100)</f>
        <v>100</v>
      </c>
      <c r="AQ518" s="651"/>
      <c r="AR518" s="785">
        <v>3388.030671</v>
      </c>
      <c r="AS518" s="786">
        <f>+IF(AR518=0,0,AR518/AR514*100)</f>
        <v>100</v>
      </c>
      <c r="AT518" s="785">
        <v>179.38863699999999</v>
      </c>
      <c r="AU518" s="786">
        <f>+IF(AT518=0,0,AT518/AT514*100)</f>
        <v>100</v>
      </c>
      <c r="AV518" s="785">
        <v>973.47276099999999</v>
      </c>
      <c r="AW518" s="786">
        <f>+IF(AV518=0,0,AV518/AV514*100)</f>
        <v>100</v>
      </c>
      <c r="AX518" s="785">
        <v>181.830828</v>
      </c>
      <c r="AY518" s="786">
        <f>+IF(AX518=0,0,AX518/AX514*100)</f>
        <v>100</v>
      </c>
      <c r="AZ518" s="785">
        <f>+AT518+AV518+AX518</f>
        <v>1334.6922260000001</v>
      </c>
      <c r="BA518" s="786">
        <f>+IF(AZ518=0,0,AZ518/AZ514*100)</f>
        <v>100</v>
      </c>
      <c r="BB518" s="785">
        <v>629.75991099999999</v>
      </c>
      <c r="BC518" s="786">
        <f>+IF(BB518=0,0,BB518/BB514*100)</f>
        <v>100</v>
      </c>
      <c r="BD518" s="785">
        <v>144.93170699999999</v>
      </c>
      <c r="BE518" s="786">
        <f>+IF(BD518=0,0,BD518/BD514*100)</f>
        <v>100</v>
      </c>
      <c r="BF518" s="785">
        <v>165.503005</v>
      </c>
      <c r="BG518" s="786">
        <f>+IF(BF518=0,0,BF518/BF514*100)</f>
        <v>100</v>
      </c>
      <c r="BH518" s="785">
        <f>+BB518+BD518+BF518</f>
        <v>940.19462299999998</v>
      </c>
      <c r="BI518" s="786">
        <f>+IF(BH518=0,0,BH518/BH514*100)</f>
        <v>100</v>
      </c>
      <c r="BJ518" s="785">
        <f t="shared" si="503"/>
        <v>2274.886849</v>
      </c>
      <c r="BK518" s="786">
        <f>+IF(BJ518=0,0,BJ518/BJ514*100)</f>
        <v>100</v>
      </c>
      <c r="BL518" s="785">
        <v>53.519663000000001</v>
      </c>
      <c r="BM518" s="786">
        <f>+IF(BL518=0,0,BL518/BL514*100)</f>
        <v>100</v>
      </c>
      <c r="BN518" s="785">
        <v>565.00957700000004</v>
      </c>
      <c r="BO518" s="786">
        <f>+IF(BN518=0,0,BN518/BN514*100)</f>
        <v>100</v>
      </c>
      <c r="BP518" s="785">
        <v>64.344031999999999</v>
      </c>
      <c r="BQ518" s="786">
        <f>+IF(BP518=0,0,BP518/BP514*100)</f>
        <v>100</v>
      </c>
      <c r="BR518" s="785">
        <f>+BL518+BN518+BP518</f>
        <v>682.87327200000004</v>
      </c>
      <c r="BS518" s="786">
        <f>+IF(BR518=0,0,BR518/BR514*100)</f>
        <v>100</v>
      </c>
      <c r="BT518" s="785">
        <v>27.786666</v>
      </c>
      <c r="BU518" s="786">
        <f>+IF(BT518=0,0,BT518/BT514*100)</f>
        <v>100</v>
      </c>
      <c r="BV518" s="785">
        <v>160.09063900000001</v>
      </c>
      <c r="BW518" s="786">
        <f>+IF(BV518=0,0,BV518/BV514*100)</f>
        <v>100</v>
      </c>
      <c r="BX518" s="785">
        <v>242.39324500000001</v>
      </c>
      <c r="BY518" s="786">
        <f>+IF(BX518=0,0,BX518/BX514*100)</f>
        <v>100</v>
      </c>
      <c r="BZ518" s="785">
        <f>+BT518+BV518+BX518</f>
        <v>430.27055000000001</v>
      </c>
      <c r="CA518" s="786">
        <f>+IF(BZ518=0,0,BZ518/BZ514*100)</f>
        <v>100</v>
      </c>
      <c r="CB518" s="785">
        <f t="shared" si="504"/>
        <v>1113.143822</v>
      </c>
      <c r="CC518" s="786">
        <f>+IF(CB518=0,0,CB518/CB514*100)</f>
        <v>100</v>
      </c>
      <c r="CE518" s="785">
        <f t="shared" si="505"/>
        <v>4745.169844</v>
      </c>
      <c r="CF518" s="786">
        <f>+IF(CE518=0,0,CE518/CE514*100)</f>
        <v>100</v>
      </c>
      <c r="CG518" s="785">
        <v>81.601414000000005</v>
      </c>
      <c r="CH518" s="786">
        <f>+IF(CG518=0,0,CG518/CG514*100)</f>
        <v>100</v>
      </c>
      <c r="CI518" s="785">
        <v>169.350583</v>
      </c>
      <c r="CJ518" s="786">
        <f>+IF(CI518=0,0,CI518/CI514*100)</f>
        <v>100</v>
      </c>
      <c r="CK518" s="785">
        <v>732.75719700000002</v>
      </c>
      <c r="CL518" s="786">
        <f>+IF(CK518=0,0,CK518/CK514*100)</f>
        <v>100</v>
      </c>
      <c r="CM518" s="785">
        <f>+CG518+CI518+CK518</f>
        <v>983.70919400000002</v>
      </c>
      <c r="CN518" s="786">
        <f>+IF(CM518=0,0,CM518/CM514*100)</f>
        <v>100</v>
      </c>
      <c r="CO518" s="785">
        <v>685.01723700000002</v>
      </c>
      <c r="CP518" s="786">
        <f>+IF(CO518=0,0,CO518/CO514*100)</f>
        <v>100</v>
      </c>
      <c r="CQ518" s="785">
        <v>1106.9330869999999</v>
      </c>
      <c r="CR518" s="786">
        <f>+IF(CQ518=0,0,CQ518/CQ514*100)</f>
        <v>100</v>
      </c>
      <c r="CS518" s="785">
        <v>581.38309400000003</v>
      </c>
      <c r="CT518" s="786">
        <f>+IF(CS518=0,0,CS518/CS514*100)</f>
        <v>100</v>
      </c>
      <c r="CU518" s="785">
        <f>+CO518+CQ518+CS518</f>
        <v>2373.3334180000002</v>
      </c>
      <c r="CV518" s="786">
        <f>+IF(CU518=0,0,CU518/CU514*100)</f>
        <v>100</v>
      </c>
      <c r="CW518" s="785">
        <f t="shared" si="506"/>
        <v>3357.0426120000002</v>
      </c>
      <c r="CX518" s="786">
        <f>+IF(CW518=0,0,CW518/CW514*100)</f>
        <v>100</v>
      </c>
      <c r="CY518" s="785">
        <v>239.33425199999999</v>
      </c>
      <c r="CZ518" s="786">
        <f>+IF(CY518=0,0,CY518/CY514*100)</f>
        <v>100</v>
      </c>
      <c r="DA518" s="785">
        <v>374.40478999999999</v>
      </c>
      <c r="DB518" s="786">
        <f>+IF(DA518=0,0,DA518/DA514*100)</f>
        <v>100</v>
      </c>
      <c r="DC518" s="785">
        <v>774.38819000000001</v>
      </c>
      <c r="DD518" s="786">
        <f>+IF(DC518=0,0,DC518/DC514*100)</f>
        <v>100</v>
      </c>
      <c r="DE518" s="785">
        <f>+CY518+DA518+DC518</f>
        <v>1388.1272319999998</v>
      </c>
      <c r="DF518" s="786">
        <f>+IF(DE518=0,0,DE518/DE514*100)</f>
        <v>100</v>
      </c>
      <c r="DG518" s="785">
        <v>0</v>
      </c>
      <c r="DH518" s="786">
        <f>+IF(DG518=0,0,DG518/DG514*100)</f>
        <v>0</v>
      </c>
      <c r="DI518" s="785">
        <v>0</v>
      </c>
      <c r="DJ518" s="786">
        <f>+IF(DI518=0,0,DI518/DI514*100)</f>
        <v>0</v>
      </c>
      <c r="DK518" s="785">
        <v>0</v>
      </c>
      <c r="DL518" s="786">
        <f>+IF(DK518=0,0,DK518/DK514*100)</f>
        <v>0</v>
      </c>
      <c r="DM518" s="785">
        <f>+DG518+DI518+DK518</f>
        <v>0</v>
      </c>
      <c r="DN518" s="786">
        <f>+IF(DM518=0,0,DM518/DM514*100)</f>
        <v>0</v>
      </c>
      <c r="DO518" s="785">
        <f t="shared" si="507"/>
        <v>1388.1272319999998</v>
      </c>
      <c r="DP518" s="786">
        <f>+IF(DO518=0,0,DO518/DO514*100)</f>
        <v>100</v>
      </c>
      <c r="DR518" s="785">
        <f t="shared" si="508"/>
        <v>624</v>
      </c>
      <c r="DS518" s="786">
        <f>+IF(DR518=0,0,DR518/DR514*100)</f>
        <v>100</v>
      </c>
      <c r="DT518" s="785">
        <v>0</v>
      </c>
      <c r="DU518" s="786">
        <f>+IF(DT518=0,0,DT518/DT514*100)</f>
        <v>0</v>
      </c>
      <c r="DV518" s="785">
        <v>0</v>
      </c>
      <c r="DW518" s="786">
        <f>+IF(DV518=0,0,DV518/DV514*100)</f>
        <v>0</v>
      </c>
      <c r="DX518" s="785">
        <v>0</v>
      </c>
      <c r="DY518" s="786">
        <f>+IF(DX518=0,0,DX518/DX514*100)</f>
        <v>0</v>
      </c>
      <c r="DZ518" s="785">
        <f>+DT518+DV518+DX518</f>
        <v>0</v>
      </c>
      <c r="EA518" s="786">
        <f>+IF(DZ518=0,0,DZ518/DZ514*100)</f>
        <v>0</v>
      </c>
      <c r="EB518" s="785">
        <v>0</v>
      </c>
      <c r="EC518" s="786">
        <f>+IF(EB518=0,0,EB518/EB514*100)</f>
        <v>0</v>
      </c>
      <c r="ED518" s="785">
        <v>0</v>
      </c>
      <c r="EE518" s="786">
        <f>+IF(ED518=0,0,ED518/ED514*100)</f>
        <v>0</v>
      </c>
      <c r="EF518" s="785">
        <v>624</v>
      </c>
      <c r="EG518" s="786">
        <f>+IF(EF518=0,0,EF518/EF514*100)</f>
        <v>100</v>
      </c>
      <c r="EH518" s="785">
        <f>+EB518+ED518+EF518</f>
        <v>624</v>
      </c>
      <c r="EI518" s="786">
        <f>+IF(EH518=0,0,EH518/EH514*100)</f>
        <v>100</v>
      </c>
      <c r="EJ518" s="785">
        <f t="shared" si="509"/>
        <v>624</v>
      </c>
      <c r="EK518" s="786">
        <f>+IF(EJ518=0,0,EJ518/EJ514*100)</f>
        <v>100</v>
      </c>
      <c r="EL518" s="785">
        <v>0</v>
      </c>
      <c r="EM518" s="786">
        <f>+IF(EL518=0,0,EL518/EL514*100)</f>
        <v>0</v>
      </c>
      <c r="EN518" s="785">
        <v>0</v>
      </c>
      <c r="EO518" s="786">
        <f>+IF(EN518=0,0,EN518/EN514*100)</f>
        <v>0</v>
      </c>
      <c r="EP518" s="785">
        <v>0</v>
      </c>
      <c r="EQ518" s="786">
        <f>+IF(EP518=0,0,EP518/EP514*100)</f>
        <v>0</v>
      </c>
      <c r="ER518" s="785">
        <f>+EL518+EN518+EP518</f>
        <v>0</v>
      </c>
      <c r="ES518" s="786">
        <f>+IF(ER518=0,0,ER518/ER514*100)</f>
        <v>0</v>
      </c>
      <c r="ET518" s="785">
        <v>0</v>
      </c>
      <c r="EU518" s="786">
        <f>+IF(ET518=0,0,ET518/ET514*100)</f>
        <v>0</v>
      </c>
      <c r="EV518" s="785">
        <v>0</v>
      </c>
      <c r="EW518" s="786">
        <f>+IF(EV518=0,0,EV518/EV514*100)</f>
        <v>0</v>
      </c>
      <c r="EX518" s="785">
        <v>0</v>
      </c>
      <c r="EY518" s="786">
        <f>+IF(EX518=0,0,EX518/EX514*100)</f>
        <v>0</v>
      </c>
      <c r="EZ518" s="785">
        <f>+ET518+EV518+EX518</f>
        <v>0</v>
      </c>
      <c r="FA518" s="786">
        <f>+IF(EZ518=0,0,EZ518/EZ514*100)</f>
        <v>0</v>
      </c>
      <c r="FB518" s="785">
        <f t="shared" si="510"/>
        <v>0</v>
      </c>
      <c r="FC518" s="786">
        <f>+IF(FB518=0,0,FB518/FB514*100)</f>
        <v>0</v>
      </c>
      <c r="FD518" s="785">
        <v>0</v>
      </c>
      <c r="FE518" s="786">
        <f>+IF(FD518=0,0,FD518/FD514*100)</f>
        <v>0</v>
      </c>
      <c r="FF518" s="785">
        <v>0</v>
      </c>
      <c r="FG518" s="786">
        <f>+IF(FF518=0,0,FF518/FF514*100)</f>
        <v>0</v>
      </c>
      <c r="FH518" s="785">
        <v>0</v>
      </c>
      <c r="FI518" s="786">
        <f>+IF(FH518=0,0,FH518/FH514*100)</f>
        <v>0</v>
      </c>
      <c r="FJ518" s="785">
        <v>0</v>
      </c>
      <c r="FK518" s="786">
        <f>+IF(FJ518=0,0,FJ518/FJ514*100)</f>
        <v>0</v>
      </c>
    </row>
    <row r="519" spans="2:167" s="648" customFormat="1" ht="13.5" customHeight="1">
      <c r="B519" s="784"/>
      <c r="C519" s="798" t="s">
        <v>4839</v>
      </c>
      <c r="D519" s="784"/>
      <c r="E519" s="785">
        <f t="shared" si="497"/>
        <v>0</v>
      </c>
      <c r="F519" s="786">
        <f>+IF(E519=0,0,E519/E509*100)</f>
        <v>0</v>
      </c>
      <c r="G519" s="785">
        <v>0</v>
      </c>
      <c r="H519" s="786">
        <f>+IF(G519=0,0,G519/G509*100)</f>
        <v>0</v>
      </c>
      <c r="I519" s="785">
        <v>0</v>
      </c>
      <c r="J519" s="786">
        <f>+IF(I519=0,0,I519/I509*100)</f>
        <v>0</v>
      </c>
      <c r="K519" s="785">
        <v>0</v>
      </c>
      <c r="L519" s="786">
        <f>+IF(K519=0,0,K519/K509*100)</f>
        <v>0</v>
      </c>
      <c r="M519" s="785">
        <f>+G519+I519+K519</f>
        <v>0</v>
      </c>
      <c r="N519" s="786">
        <f>+IF(M519=0,0,M519/M509*100)</f>
        <v>0</v>
      </c>
      <c r="O519" s="785">
        <v>0</v>
      </c>
      <c r="P519" s="786">
        <f>+IF(O519=0,0,O519/O509*100)</f>
        <v>0</v>
      </c>
      <c r="Q519" s="785">
        <v>0</v>
      </c>
      <c r="R519" s="786">
        <f>+IF(Q519=0,0,Q519/Q509*100)</f>
        <v>0</v>
      </c>
      <c r="S519" s="785">
        <v>0</v>
      </c>
      <c r="T519" s="786">
        <f>+IF(S519=0,0,S519/S509*100)</f>
        <v>0</v>
      </c>
      <c r="U519" s="785">
        <f t="shared" si="498"/>
        <v>0</v>
      </c>
      <c r="V519" s="786">
        <f>+IF(U519=0,0,U519/U509*100)</f>
        <v>0</v>
      </c>
      <c r="W519" s="785">
        <f t="shared" si="499"/>
        <v>0</v>
      </c>
      <c r="X519" s="786">
        <f>+IF(W519=0,0,W519/W509*100)</f>
        <v>0</v>
      </c>
      <c r="Y519" s="785">
        <v>0</v>
      </c>
      <c r="Z519" s="786">
        <f>+IF(Y519=0,0,Y519/Y509*100)</f>
        <v>0</v>
      </c>
      <c r="AA519" s="785">
        <v>0</v>
      </c>
      <c r="AB519" s="786">
        <f>+IF(AA519=0,0,AA519/AA509*100)</f>
        <v>0</v>
      </c>
      <c r="AC519" s="785">
        <v>0</v>
      </c>
      <c r="AD519" s="786">
        <f>+IF(AC519=0,0,AC519/AC509*100)</f>
        <v>0</v>
      </c>
      <c r="AE519" s="785">
        <f t="shared" si="500"/>
        <v>0</v>
      </c>
      <c r="AF519" s="786">
        <f>+IF(AE519=0,0,AE519/AE509*100)</f>
        <v>0</v>
      </c>
      <c r="AG519" s="785">
        <v>0</v>
      </c>
      <c r="AH519" s="786">
        <f>+IF(AG519=0,0,AG519/AG509*100)</f>
        <v>0</v>
      </c>
      <c r="AI519" s="785">
        <v>0</v>
      </c>
      <c r="AJ519" s="786">
        <f>+IF(AI519=0,0,AI519/AI509*100)</f>
        <v>0</v>
      </c>
      <c r="AK519" s="785">
        <v>0</v>
      </c>
      <c r="AL519" s="786">
        <f>+IF(AK519=0,0,AK519/AK509*100)</f>
        <v>0</v>
      </c>
      <c r="AM519" s="785">
        <f t="shared" si="501"/>
        <v>0</v>
      </c>
      <c r="AN519" s="786">
        <f>+IF(AM519=0,0,AM519/AM509*100)</f>
        <v>0</v>
      </c>
      <c r="AO519" s="785">
        <f t="shared" si="502"/>
        <v>0</v>
      </c>
      <c r="AP519" s="786">
        <f>+IF(AO519=0,0,AO519/AO509*100)</f>
        <v>0</v>
      </c>
      <c r="AQ519" s="651"/>
      <c r="AR519" s="785">
        <v>0</v>
      </c>
      <c r="AS519" s="786">
        <f>+IF(AR519=0,0,AR519/AR509*100)</f>
        <v>0</v>
      </c>
      <c r="AT519" s="785">
        <v>0</v>
      </c>
      <c r="AU519" s="786">
        <f>+IF(AT519=0,0,AT519/AT509*100)</f>
        <v>0</v>
      </c>
      <c r="AV519" s="785">
        <v>0</v>
      </c>
      <c r="AW519" s="786">
        <f>+IF(AV519=0,0,AV519/AV509*100)</f>
        <v>0</v>
      </c>
      <c r="AX519" s="785">
        <v>0</v>
      </c>
      <c r="AY519" s="786">
        <f>+IF(AX519=0,0,AX519/AX509*100)</f>
        <v>0</v>
      </c>
      <c r="AZ519" s="785">
        <f>+AT519+AV519+AX519</f>
        <v>0</v>
      </c>
      <c r="BA519" s="786">
        <f>+IF(AZ519=0,0,AZ519/AZ509*100)</f>
        <v>0</v>
      </c>
      <c r="BB519" s="785">
        <v>0</v>
      </c>
      <c r="BC519" s="786">
        <f>+IF(BB519=0,0,BB519/BB509*100)</f>
        <v>0</v>
      </c>
      <c r="BD519" s="785">
        <v>0</v>
      </c>
      <c r="BE519" s="786">
        <f>+IF(BD519=0,0,BD519/BD509*100)</f>
        <v>0</v>
      </c>
      <c r="BF519" s="785">
        <v>0</v>
      </c>
      <c r="BG519" s="786">
        <f>+IF(BF519=0,0,BF519/BF509*100)</f>
        <v>0</v>
      </c>
      <c r="BH519" s="785">
        <f>+BB519+BD519+BF519</f>
        <v>0</v>
      </c>
      <c r="BI519" s="786">
        <f>+IF(BH519=0,0,BH519/BH509*100)</f>
        <v>0</v>
      </c>
      <c r="BJ519" s="785">
        <f t="shared" si="503"/>
        <v>0</v>
      </c>
      <c r="BK519" s="786">
        <f>+IF(BJ519=0,0,BJ519/BJ509*100)</f>
        <v>0</v>
      </c>
      <c r="BL519" s="785">
        <v>0</v>
      </c>
      <c r="BM519" s="786">
        <f>+IF(BL519=0,0,BL519/BL509*100)</f>
        <v>0</v>
      </c>
      <c r="BN519" s="785">
        <v>0</v>
      </c>
      <c r="BO519" s="786">
        <f>+IF(BN519=0,0,BN519/BN509*100)</f>
        <v>0</v>
      </c>
      <c r="BP519" s="785">
        <v>0</v>
      </c>
      <c r="BQ519" s="786">
        <f>+IF(BP519=0,0,BP519/BP509*100)</f>
        <v>0</v>
      </c>
      <c r="BR519" s="785">
        <f>+BL519+BN519+BP519</f>
        <v>0</v>
      </c>
      <c r="BS519" s="786">
        <f>+IF(BR519=0,0,BR519/BR509*100)</f>
        <v>0</v>
      </c>
      <c r="BT519" s="785">
        <v>0</v>
      </c>
      <c r="BU519" s="786">
        <f>+IF(BT519=0,0,BT519/BT509*100)</f>
        <v>0</v>
      </c>
      <c r="BV519" s="785">
        <v>0</v>
      </c>
      <c r="BW519" s="786">
        <f>+IF(BV519=0,0,BV519/BV509*100)</f>
        <v>0</v>
      </c>
      <c r="BX519" s="785">
        <v>0</v>
      </c>
      <c r="BY519" s="786">
        <f>+IF(BX519=0,0,BX519/BX509*100)</f>
        <v>0</v>
      </c>
      <c r="BZ519" s="785">
        <f>+BT519+BV519+BX519</f>
        <v>0</v>
      </c>
      <c r="CA519" s="786">
        <f>+IF(BZ519=0,0,BZ519/BZ509*100)</f>
        <v>0</v>
      </c>
      <c r="CB519" s="785">
        <f t="shared" si="504"/>
        <v>0</v>
      </c>
      <c r="CC519" s="786">
        <f>+IF(CB519=0,0,CB519/CB509*100)</f>
        <v>0</v>
      </c>
      <c r="CE519" s="785">
        <f t="shared" si="505"/>
        <v>0</v>
      </c>
      <c r="CF519" s="786">
        <f>+IF(CE519=0,0,CE519/CE509*100)</f>
        <v>0</v>
      </c>
      <c r="CG519" s="785">
        <v>0</v>
      </c>
      <c r="CH519" s="786">
        <f>+IF(CG519=0,0,CG519/CG509*100)</f>
        <v>0</v>
      </c>
      <c r="CI519" s="785">
        <v>0</v>
      </c>
      <c r="CJ519" s="786">
        <f>+IF(CI519=0,0,CI519/CI509*100)</f>
        <v>0</v>
      </c>
      <c r="CK519" s="785">
        <v>0</v>
      </c>
      <c r="CL519" s="786">
        <f>+IF(CK519=0,0,CK519/CK509*100)</f>
        <v>0</v>
      </c>
      <c r="CM519" s="785">
        <f>+CG519+CI519+CK519</f>
        <v>0</v>
      </c>
      <c r="CN519" s="786">
        <f>+IF(CM519=0,0,CM519/CM509*100)</f>
        <v>0</v>
      </c>
      <c r="CO519" s="785">
        <v>0</v>
      </c>
      <c r="CP519" s="786">
        <f>+IF(CO519=0,0,CO519/CO509*100)</f>
        <v>0</v>
      </c>
      <c r="CQ519" s="785">
        <v>0</v>
      </c>
      <c r="CR519" s="786">
        <f>+IF(CQ519=0,0,CQ519/CQ509*100)</f>
        <v>0</v>
      </c>
      <c r="CS519" s="785">
        <v>0</v>
      </c>
      <c r="CT519" s="786">
        <f>+IF(CS519=0,0,CS519/CS509*100)</f>
        <v>0</v>
      </c>
      <c r="CU519" s="785">
        <f>+CO519+CQ519+CS519</f>
        <v>0</v>
      </c>
      <c r="CV519" s="786">
        <f>+IF(CU519=0,0,CU519/CU509*100)</f>
        <v>0</v>
      </c>
      <c r="CW519" s="785">
        <f t="shared" si="506"/>
        <v>0</v>
      </c>
      <c r="CX519" s="786">
        <f>+IF(CW519=0,0,CW519/CW509*100)</f>
        <v>0</v>
      </c>
      <c r="CY519" s="785">
        <v>0</v>
      </c>
      <c r="CZ519" s="786">
        <f>+IF(CY519=0,0,CY519/CY509*100)</f>
        <v>0</v>
      </c>
      <c r="DA519" s="785">
        <v>0</v>
      </c>
      <c r="DB519" s="786">
        <f>+IF(DA519=0,0,DA519/DA509*100)</f>
        <v>0</v>
      </c>
      <c r="DC519" s="785">
        <v>0</v>
      </c>
      <c r="DD519" s="786">
        <f>+IF(DC519=0,0,DC519/DC509*100)</f>
        <v>0</v>
      </c>
      <c r="DE519" s="785">
        <f>+CY519+DA519+DC519</f>
        <v>0</v>
      </c>
      <c r="DF519" s="786">
        <f>+IF(DE519=0,0,DE519/DE509*100)</f>
        <v>0</v>
      </c>
      <c r="DG519" s="785">
        <v>0</v>
      </c>
      <c r="DH519" s="786">
        <f>+IF(DG519=0,0,DG519/DG509*100)</f>
        <v>0</v>
      </c>
      <c r="DI519" s="785">
        <v>0</v>
      </c>
      <c r="DJ519" s="786">
        <f>+IF(DI519=0,0,DI519/DI509*100)</f>
        <v>0</v>
      </c>
      <c r="DK519" s="785">
        <v>0</v>
      </c>
      <c r="DL519" s="786">
        <f>+IF(DK519=0,0,DK519/DK509*100)</f>
        <v>0</v>
      </c>
      <c r="DM519" s="785">
        <f>+DG519+DI519+DK519</f>
        <v>0</v>
      </c>
      <c r="DN519" s="786">
        <f>+IF(DM519=0,0,DM519/DM509*100)</f>
        <v>0</v>
      </c>
      <c r="DO519" s="785">
        <f t="shared" si="507"/>
        <v>0</v>
      </c>
      <c r="DP519" s="786">
        <f>+IF(DO519=0,0,DO519/DO509*100)</f>
        <v>0</v>
      </c>
      <c r="DR519" s="785">
        <f t="shared" si="508"/>
        <v>0</v>
      </c>
      <c r="DS519" s="786">
        <f>+IF(DR519=0,0,DR519/DR509*100)</f>
        <v>0</v>
      </c>
      <c r="DT519" s="785">
        <v>0</v>
      </c>
      <c r="DU519" s="786">
        <f>+IF(DT519=0,0,DT519/DT509*100)</f>
        <v>0</v>
      </c>
      <c r="DV519" s="785">
        <v>0</v>
      </c>
      <c r="DW519" s="786">
        <f>+IF(DV519=0,0,DV519/DV509*100)</f>
        <v>0</v>
      </c>
      <c r="DX519" s="785">
        <v>0</v>
      </c>
      <c r="DY519" s="786">
        <f>+IF(DX519=0,0,DX519/DX509*100)</f>
        <v>0</v>
      </c>
      <c r="DZ519" s="785">
        <f>+DT519+DV519+DX519</f>
        <v>0</v>
      </c>
      <c r="EA519" s="786">
        <f>+IF(DZ519=0,0,DZ519/DZ509*100)</f>
        <v>0</v>
      </c>
      <c r="EB519" s="785">
        <v>0</v>
      </c>
      <c r="EC519" s="786">
        <f>+IF(EB519=0,0,EB519/EB509*100)</f>
        <v>0</v>
      </c>
      <c r="ED519" s="785">
        <v>0</v>
      </c>
      <c r="EE519" s="786">
        <f>+IF(ED519=0,0,ED519/ED509*100)</f>
        <v>0</v>
      </c>
      <c r="EF519" s="785">
        <v>0</v>
      </c>
      <c r="EG519" s="786">
        <f>+IF(EF519=0,0,EF519/EF509*100)</f>
        <v>0</v>
      </c>
      <c r="EH519" s="785">
        <f>+EB519+ED519+EF519</f>
        <v>0</v>
      </c>
      <c r="EI519" s="786">
        <f>+IF(EH519=0,0,EH519/EH509*100)</f>
        <v>0</v>
      </c>
      <c r="EJ519" s="785">
        <f t="shared" si="509"/>
        <v>0</v>
      </c>
      <c r="EK519" s="786">
        <f>+IF(EJ519=0,0,EJ519/EJ509*100)</f>
        <v>0</v>
      </c>
      <c r="EL519" s="785">
        <v>0</v>
      </c>
      <c r="EM519" s="786">
        <f>+IF(EL519=0,0,EL519/EL509*100)</f>
        <v>0</v>
      </c>
      <c r="EN519" s="785">
        <v>0</v>
      </c>
      <c r="EO519" s="786">
        <f>+IF(EN519=0,0,EN519/EN509*100)</f>
        <v>0</v>
      </c>
      <c r="EP519" s="785">
        <v>0</v>
      </c>
      <c r="EQ519" s="786">
        <f>+IF(EP519=0,0,EP519/EP509*100)</f>
        <v>0</v>
      </c>
      <c r="ER519" s="785">
        <f>+EL519+EN519+EP519</f>
        <v>0</v>
      </c>
      <c r="ES519" s="786">
        <f>+IF(ER519=0,0,ER519/ER509*100)</f>
        <v>0</v>
      </c>
      <c r="ET519" s="785">
        <v>0</v>
      </c>
      <c r="EU519" s="786">
        <f>+IF(ET519=0,0,ET519/ET509*100)</f>
        <v>0</v>
      </c>
      <c r="EV519" s="785">
        <v>0</v>
      </c>
      <c r="EW519" s="786">
        <f>+IF(EV519=0,0,EV519/EV509*100)</f>
        <v>0</v>
      </c>
      <c r="EX519" s="785">
        <v>0</v>
      </c>
      <c r="EY519" s="786">
        <f>+IF(EX519=0,0,EX519/EX509*100)</f>
        <v>0</v>
      </c>
      <c r="EZ519" s="785">
        <f>+ET519+EV519+EX519</f>
        <v>0</v>
      </c>
      <c r="FA519" s="786">
        <f>+IF(EZ519=0,0,EZ519/EZ509*100)</f>
        <v>0</v>
      </c>
      <c r="FB519" s="785">
        <f t="shared" si="510"/>
        <v>0</v>
      </c>
      <c r="FC519" s="786">
        <f>+IF(FB519=0,0,FB519/FB509*100)</f>
        <v>0</v>
      </c>
      <c r="FD519" s="785">
        <v>0</v>
      </c>
      <c r="FE519" s="786">
        <f>+IF(FD519=0,0,FD519/FD509*100)</f>
        <v>0</v>
      </c>
      <c r="FF519" s="785">
        <v>0</v>
      </c>
      <c r="FG519" s="786">
        <f>+IF(FF519=0,0,FF519/FF509*100)</f>
        <v>0</v>
      </c>
      <c r="FH519" s="785">
        <v>0</v>
      </c>
      <c r="FI519" s="786">
        <f>+IF(FH519=0,0,FH519/FH509*100)</f>
        <v>0</v>
      </c>
      <c r="FJ519" s="785">
        <v>0</v>
      </c>
      <c r="FK519" s="786">
        <f>+IF(FJ519=0,0,FJ519/FJ509*100)</f>
        <v>0</v>
      </c>
    </row>
    <row r="520" spans="2:167" s="758" customFormat="1" ht="13.5" customHeight="1">
      <c r="B520" s="792" t="s">
        <v>4840</v>
      </c>
      <c r="C520" s="799"/>
      <c r="D520" s="799"/>
      <c r="E520" s="800">
        <f t="shared" si="497"/>
        <v>28942.981126999999</v>
      </c>
      <c r="F520" s="801">
        <f>+IF(E520=0,0,E520/E509*100)</f>
        <v>126.99986725273504</v>
      </c>
      <c r="G520" s="800">
        <f>G521+G526+G531+G536-G537</f>
        <v>2840.6556700000001</v>
      </c>
      <c r="H520" s="801">
        <f>+IF(G520=0,0,G520/G509*100)</f>
        <v>114.67938349631406</v>
      </c>
      <c r="I520" s="800">
        <f>I521+I526+I531+I536-I537</f>
        <v>2113.3653869999998</v>
      </c>
      <c r="J520" s="801">
        <f>+IF(I520=0,0,I520/I509*100)</f>
        <v>108.84825327267168</v>
      </c>
      <c r="K520" s="800">
        <f>K521+K526+K531+K536-K537</f>
        <v>2481.3420660000002</v>
      </c>
      <c r="L520" s="801">
        <f>+IF(K520=0,0,K520/K509*100)</f>
        <v>119.63192978841282</v>
      </c>
      <c r="M520" s="800">
        <f>M521+M526+M531+M536-M537</f>
        <v>7435.363123000001</v>
      </c>
      <c r="N520" s="801">
        <f>+IF(M520=0,0,M520/M509*100)</f>
        <v>114.51778185425016</v>
      </c>
      <c r="O520" s="800">
        <f>O521+O526+O531+O536-O537</f>
        <v>935.04302199999995</v>
      </c>
      <c r="P520" s="801">
        <f>+IF(O520=0,0,O520/O509*100)</f>
        <v>1492.4307189273022</v>
      </c>
      <c r="Q520" s="800">
        <f>Q521+Q526+Q531+Q536-Q537</f>
        <v>406.222285</v>
      </c>
      <c r="R520" s="801">
        <f>+IF(Q520=0,0,Q520/Q509*100)</f>
        <v>1029.5856705149736</v>
      </c>
      <c r="S520" s="800">
        <f>S521+S526+S531+S536-S537</f>
        <v>1475.8379930000001</v>
      </c>
      <c r="T520" s="801">
        <f>+IF(S520=0,0,S520/S509*100)</f>
        <v>242.6215668468962</v>
      </c>
      <c r="U520" s="800">
        <f>U521+U526+U531+U536-U537</f>
        <v>2817.1032999999998</v>
      </c>
      <c r="V520" s="801">
        <f>+IF(U520=0,0,U520/U509*100)</f>
        <v>396.55430844447847</v>
      </c>
      <c r="W520" s="800">
        <f>W521+W526+W531+W536-W537</f>
        <v>10252.466423</v>
      </c>
      <c r="X520" s="801">
        <f>+IF(W520=0,0,W520/W509*100)</f>
        <v>142.33301865964688</v>
      </c>
      <c r="Y520" s="800">
        <f>Y521+Y526+Y531+Y536-Y537</f>
        <v>1350.5699959999997</v>
      </c>
      <c r="Z520" s="801">
        <f>+IF(Y520=0,0,Y520/Y509*100)</f>
        <v>107.63057274730802</v>
      </c>
      <c r="AA520" s="800">
        <f>AA521+AA526+AA531+AA536-AA537</f>
        <v>2062.2943799999998</v>
      </c>
      <c r="AB520" s="801">
        <f>+IF(AA520=0,0,AA520/AA509*100)</f>
        <v>130.61161999871675</v>
      </c>
      <c r="AC520" s="800">
        <f>AC521+AC526+AC531+AC536-AC537</f>
        <v>2678.6323870000001</v>
      </c>
      <c r="AD520" s="801">
        <f>+IF(AC520=0,0,AC520/AC509*100)</f>
        <v>125.6405935652546</v>
      </c>
      <c r="AE520" s="800">
        <f>AE521+AE526+AE531+AE536-AE537</f>
        <v>6091.4967630000001</v>
      </c>
      <c r="AF520" s="801">
        <f>+IF(AE520=0,0,AE520/AE509*100)</f>
        <v>122.6701824125431</v>
      </c>
      <c r="AG520" s="800">
        <f>AG521+AG526+AG531+AG536-AG537</f>
        <v>2355.8915830000001</v>
      </c>
      <c r="AH520" s="801">
        <f>+IF(AG520=0,0,AG520/AG509*100)</f>
        <v>88.031455665024126</v>
      </c>
      <c r="AI520" s="800">
        <f>AI521+AI526+AI531+AI536-AI537</f>
        <v>4883.398749</v>
      </c>
      <c r="AJ520" s="801">
        <f>+IF(AI520=0,0,AI520/AI509*100)</f>
        <v>142.4505832801122</v>
      </c>
      <c r="AK520" s="800">
        <f>AK521+AK526+AK531+AK536-AK537</f>
        <v>5359.7276089999996</v>
      </c>
      <c r="AL520" s="801">
        <f>+IF(AK520=0,0,AK520/AK509*100)</f>
        <v>118.66891532633889</v>
      </c>
      <c r="AM520" s="800">
        <f>AM521+AM526+AM531+AM536-AM537</f>
        <v>12599.017941</v>
      </c>
      <c r="AN520" s="801">
        <f>+IF(AM520=0,0,AM520/AM509*100)</f>
        <v>118.6251357661757</v>
      </c>
      <c r="AO520" s="800">
        <f>AO521+AO526+AO531+AO536-AO537</f>
        <v>18690.514704000001</v>
      </c>
      <c r="AP520" s="801">
        <f>+IF(AO520=0,0,AO520/AO509*100)</f>
        <v>119.91385000325536</v>
      </c>
      <c r="AQ520" s="734"/>
      <c r="AR520" s="800">
        <f>AR521+AR526+AR531+AR536-AR537</f>
        <v>48723.967698655993</v>
      </c>
      <c r="AS520" s="801">
        <f>+IF(AR520=0,0,AR520/AR509*100)</f>
        <v>98.747777696283762</v>
      </c>
      <c r="AT520" s="800">
        <f>AT521+AT526+AT531+AT536-AT537</f>
        <v>3627.8052299999999</v>
      </c>
      <c r="AU520" s="801">
        <f>+IF(AT520=0,0,AT520/AT509*100)</f>
        <v>98.096138460837949</v>
      </c>
      <c r="AV520" s="800">
        <f>AV521+AV526+AV531+AV536-AV537</f>
        <v>3343.5463500000001</v>
      </c>
      <c r="AW520" s="801">
        <f>+IF(AV520=0,0,AV520/AV509*100)</f>
        <v>94.339671619275208</v>
      </c>
      <c r="AX520" s="800">
        <f>AX521+AX526+AX531+AX536-AX537</f>
        <v>4343.3113009999997</v>
      </c>
      <c r="AY520" s="801">
        <f>+IF(AX520=0,0,AX520/AX509*100)</f>
        <v>100.47157412233571</v>
      </c>
      <c r="AZ520" s="800">
        <f>AZ521+AZ526+AZ531+AZ536-AZ537</f>
        <v>11314.662880999998</v>
      </c>
      <c r="BA520" s="801">
        <f>+IF(AZ520=0,0,AZ520/AZ509*100)</f>
        <v>97.832878644040662</v>
      </c>
      <c r="BB520" s="800">
        <f>BB521+BB526+BB531+BB536-BB537</f>
        <v>2882.5271090000006</v>
      </c>
      <c r="BC520" s="801">
        <f>+IF(BB520=0,0,BB520/BB509*100)</f>
        <v>74.624949520806268</v>
      </c>
      <c r="BD520" s="800">
        <f>BD521+BD526+BD531+BD536-BD537</f>
        <v>2679.4938820000002</v>
      </c>
      <c r="BE520" s="801">
        <f>+IF(BD520=0,0,BD520/BD509*100)</f>
        <v>101.28245804350043</v>
      </c>
      <c r="BF520" s="800">
        <f>BF521+BF526+BF531+BF536-BF537</f>
        <v>3119.2353560000001</v>
      </c>
      <c r="BG520" s="801">
        <f>+IF(BF520=0,0,BF520/BF509*100)</f>
        <v>108.13143650609342</v>
      </c>
      <c r="BH520" s="800">
        <f>BH521+BH526+BH531+BH536-BH537</f>
        <v>8681.2563470000005</v>
      </c>
      <c r="BI520" s="801">
        <f>+IF(BH520=0,0,BH520/BH509*100)</f>
        <v>92.423390192367606</v>
      </c>
      <c r="BJ520" s="800">
        <f>BJ521+BJ526+BJ531+BJ536-BJ537</f>
        <v>19995.919227999999</v>
      </c>
      <c r="BK520" s="801">
        <f>+IF(BJ520=0,0,BJ520/BJ509*100)</f>
        <v>95.40848841414396</v>
      </c>
      <c r="BL520" s="800">
        <f>BL521+BL526+BL531+BL536-BL537</f>
        <v>4194.3560530000004</v>
      </c>
      <c r="BM520" s="801">
        <f>+IF(BL520=0,0,BL520/BL509*100)</f>
        <v>102.04295694700842</v>
      </c>
      <c r="BN520" s="800">
        <f>BN521+BN526+BN531+BN536-BN537</f>
        <v>3943.5549409999999</v>
      </c>
      <c r="BO520" s="801">
        <f>+IF(BN520=0,0,BN520/BN509*100)</f>
        <v>90.716648652966768</v>
      </c>
      <c r="BP520" s="800">
        <f>BP521+BP526+BP531+BP536-BP537</f>
        <v>3821.4137780000001</v>
      </c>
      <c r="BQ520" s="801">
        <f>+IF(BP520=0,0,BP520/BP509*100)</f>
        <v>111.41557377736464</v>
      </c>
      <c r="BR520" s="800">
        <f>BR521+BR526+BR531+BR536-BR537</f>
        <v>11959.324772</v>
      </c>
      <c r="BS520" s="801">
        <f>+IF(BR520=0,0,BR520/BR509*100)</f>
        <v>100.60530970097965</v>
      </c>
      <c r="BT520" s="800">
        <f>BT521+BT526+BT531+BT536-BT537</f>
        <v>5623.5909629999996</v>
      </c>
      <c r="BU520" s="801">
        <f>+IF(BT520=0,0,BT520/BT509*100)</f>
        <v>108.15431282752301</v>
      </c>
      <c r="BV520" s="800">
        <f>BV521+BV526+BV531+BV536-BV537</f>
        <v>5843.6817460000002</v>
      </c>
      <c r="BW520" s="801">
        <f>+IF(BV520=0,0,BV520/BV509*100)</f>
        <v>106.96928525818885</v>
      </c>
      <c r="BX520" s="800">
        <f>BX521+BX526+BX531+BX536-BX537</f>
        <v>5301.4509896560003</v>
      </c>
      <c r="BY520" s="801">
        <f>+IF(BX520=0,0,BX520/BX509*100)</f>
        <v>90.876347813343443</v>
      </c>
      <c r="BZ520" s="800">
        <f>BZ521+BZ526+BZ531+BZ536-BZ537</f>
        <v>16768.723698655998</v>
      </c>
      <c r="CA520" s="801">
        <f>+IF(BZ520=0,0,BZ520/BZ509*100)</f>
        <v>101.65173379257986</v>
      </c>
      <c r="CB520" s="800">
        <f>CB521+CB526+CB531+CB536-CB537</f>
        <v>28728.048470655998</v>
      </c>
      <c r="CC520" s="801">
        <f>+IF(CB520=0,0,CB520/CB509*100)</f>
        <v>101.21347996307242</v>
      </c>
      <c r="CE520" s="800">
        <f t="shared" si="505"/>
        <v>69818.16561605371</v>
      </c>
      <c r="CF520" s="801">
        <f>+IF(CE520=0,0,CE520/CE509*100)</f>
        <v>90.870686236506373</v>
      </c>
      <c r="CG520" s="800">
        <f>CG521+CG526+CG531+CG536-CG537</f>
        <v>5955.3277850000004</v>
      </c>
      <c r="CH520" s="801">
        <f>+IF(CG520=0,0,CG520/CG509*100)</f>
        <v>105.79985051799613</v>
      </c>
      <c r="CI520" s="800">
        <f>CI521+CI526+CI531+CI536-CI537</f>
        <v>4864.7050760000002</v>
      </c>
      <c r="CJ520" s="801">
        <f>+IF(CI520=0,0,CI520/CI509*100)</f>
        <v>97.4047731739374</v>
      </c>
      <c r="CK520" s="800">
        <f>CK521+CK526+CK531+CK536-CK537</f>
        <v>5407.1490919999997</v>
      </c>
      <c r="CL520" s="801">
        <f>+IF(CK520=0,0,CK520/CK509*100)</f>
        <v>91.020289015078887</v>
      </c>
      <c r="CM520" s="800">
        <f>CM521+CM526+CM531+CM536-CM537</f>
        <v>16227.181953000001</v>
      </c>
      <c r="CN520" s="801">
        <f>+IF(CM520=0,0,CM520/CM509*100)</f>
        <v>97.967874288366801</v>
      </c>
      <c r="CO520" s="800">
        <f>CO521+CO526+CO531+CO536-CO537</f>
        <v>5715.2202719999996</v>
      </c>
      <c r="CP520" s="801">
        <f>+IF(CO520=0,0,CO520/CO509*100)</f>
        <v>90.835267709578844</v>
      </c>
      <c r="CQ520" s="800">
        <f>CQ521+CQ526+CQ531+CQ536-CQ537</f>
        <v>5707.7794530000001</v>
      </c>
      <c r="CR520" s="801">
        <f>+IF(CQ520=0,0,CQ520/CQ509*100)</f>
        <v>80.854216420051955</v>
      </c>
      <c r="CS520" s="800">
        <f>CS521+CS526+CS531+CS536-CS537</f>
        <v>6130.61679</v>
      </c>
      <c r="CT520" s="801">
        <f>+IF(CS520=0,0,CS520/CS509*100)</f>
        <v>88.580849794450145</v>
      </c>
      <c r="CU520" s="800">
        <f>CU521+CU526+CU531+CU536-CU537</f>
        <v>17553.616514999994</v>
      </c>
      <c r="CV520" s="801">
        <f>+IF(CU520=0,0,CU520/CU509*100)</f>
        <v>86.589913067535832</v>
      </c>
      <c r="CW520" s="800">
        <f>CW521+CW526+CW531+CW536-CW537</f>
        <v>33780.798468000001</v>
      </c>
      <c r="CX520" s="801">
        <f>+IF(CW520=0,0,CW520/CW509*100)</f>
        <v>91.706172115415882</v>
      </c>
      <c r="CY520" s="800">
        <f>CY521+CY526+CY531+CY536-CY537</f>
        <v>4957.6433999999999</v>
      </c>
      <c r="CZ520" s="801">
        <f>+IF(CY520=0,0,CY520/CY509*100)</f>
        <v>96.271491842995744</v>
      </c>
      <c r="DA520" s="800">
        <f>DA521+DA526+DA531+DA536-DA537</f>
        <v>6487.0836669999999</v>
      </c>
      <c r="DB520" s="801">
        <f>+IF(DA520=0,0,DA520/DA509*100)</f>
        <v>88.809593370730482</v>
      </c>
      <c r="DC520" s="800">
        <f>DC521+DC526+DC531+DC536-DC537</f>
        <v>5654.0310060000002</v>
      </c>
      <c r="DD520" s="801">
        <f>+IF(DC520=0,0,DC520/DC509*100)</f>
        <v>71.847184484169929</v>
      </c>
      <c r="DE520" s="800">
        <f>DE521+DE526+DE531+DE536-DE537</f>
        <v>17098.758072999997</v>
      </c>
      <c r="DF520" s="801">
        <f>+IF(DE520=0,0,DE520/DE509*100)</f>
        <v>84.132289516807361</v>
      </c>
      <c r="DG520" s="800">
        <f>DG521+DG526+DG531+DG536-DG537</f>
        <v>7029.6679298395757</v>
      </c>
      <c r="DH520" s="801">
        <f>+IF(DG520=0,0,DG520/DG509*100)</f>
        <v>96.129613657152078</v>
      </c>
      <c r="DI520" s="800">
        <f>DI521+DI526+DI531+DI536-DI537</f>
        <v>6947.8288050256124</v>
      </c>
      <c r="DJ520" s="801">
        <f>+IF(DI520=0,0,DI520/DI509*100)</f>
        <v>93.868860863372305</v>
      </c>
      <c r="DK520" s="800">
        <f>DK521+DK526+DK531+DK536-DK537</f>
        <v>4961.1123401885043</v>
      </c>
      <c r="DL520" s="801">
        <f>+IF(DK520=0,0,DK520/DK509*100)</f>
        <v>100.05173261529643</v>
      </c>
      <c r="DM520" s="800">
        <f>DM521+DM526+DM531+DM536-DM537</f>
        <v>18938.609075053697</v>
      </c>
      <c r="DN520" s="801">
        <f>+IF(DM520=0,0,DM520/DM509*100)</f>
        <v>96.26760814797035</v>
      </c>
      <c r="DO520" s="800">
        <f>DO521+DO526+DO531+DO536-DO537</f>
        <v>36037.367148053701</v>
      </c>
      <c r="DP520" s="801">
        <f>+IF(DO520=0,0,DO520/DO509*100)</f>
        <v>90.101222621742878</v>
      </c>
      <c r="DR520" s="800">
        <f t="shared" si="508"/>
        <v>86828.793380930831</v>
      </c>
      <c r="DS520" s="801">
        <f>+IF(DR520=0,0,DR520/DR509*100)</f>
        <v>94.103510556254761</v>
      </c>
      <c r="DT520" s="800">
        <f>DT521+DT526+DT531+DT536-DT537</f>
        <v>7158.86832340195</v>
      </c>
      <c r="DU520" s="801">
        <f>+IF(DT520=0,0,DT520/DT509*100)</f>
        <v>96.959985376268818</v>
      </c>
      <c r="DV520" s="800">
        <f>DV521+DV526+DV531+DV536-DV537</f>
        <v>7195.5404460769032</v>
      </c>
      <c r="DW520" s="801">
        <f>+IF(DV520=0,0,DV520/DV509*100)</f>
        <v>97.707413463031088</v>
      </c>
      <c r="DX520" s="800">
        <f>DX521+DX526+DX531+DX536-DX537</f>
        <v>7081.6729033387746</v>
      </c>
      <c r="DY520" s="801">
        <f>+IF(DX520=0,0,DX520/DX509*100)</f>
        <v>96.161219238746014</v>
      </c>
      <c r="DZ520" s="800">
        <f>DZ521+DZ526+DZ531+DZ536-DZ537</f>
        <v>21436.081672817632</v>
      </c>
      <c r="EA520" s="801">
        <f>+IF(DZ520=0,0,DZ520/DZ509*100)</f>
        <v>96.942887356115364</v>
      </c>
      <c r="EB520" s="800">
        <f>EB521+EB526+EB531+EB536-EB537</f>
        <v>6996.3372417320134</v>
      </c>
      <c r="EC520" s="801">
        <f>+IF(EB520=0,0,EB520/EB509*100)</f>
        <v>96.109540171130732</v>
      </c>
      <c r="ED520" s="800">
        <f>ED521+ED526+ED531+ED536-ED537</f>
        <v>6976.5809834505526</v>
      </c>
      <c r="EE520" s="801">
        <f>+IF(ED520=0,0,ED520/ED509*100)</f>
        <v>95.517569038373026</v>
      </c>
      <c r="EF520" s="800">
        <f>EF521+EF526+EF531+EF536-EF537</f>
        <v>7585.8233107078777</v>
      </c>
      <c r="EG520" s="801">
        <f>+IF(EF520=0,0,EF520/EF509*100)</f>
        <v>95.558021775346035</v>
      </c>
      <c r="EH520" s="800">
        <f>EH521+EH526+EH531+EH536-EH537</f>
        <v>21558.741535890444</v>
      </c>
      <c r="EI520" s="801">
        <f>+IF(EH520=0,0,EH520/EH509*100)</f>
        <v>95.72316440208499</v>
      </c>
      <c r="EJ520" s="800">
        <f>EJ521+EJ526+EJ531+EJ536-EJ537</f>
        <v>42994.823208708076</v>
      </c>
      <c r="EK520" s="801">
        <f>+IF(EJ520=0,0,EJ520/EJ509*100)</f>
        <v>96.327425219437117</v>
      </c>
      <c r="EL520" s="800">
        <f>EL521+EL526+EL531+EL536-EL537</f>
        <v>6885.70487677234</v>
      </c>
      <c r="EM520" s="801">
        <f>+IF(EL520=0,0,EL520/EL509*100)</f>
        <v>94.138415178328856</v>
      </c>
      <c r="EN520" s="800">
        <f>EN521+EN526+EN531+EN536-EN537</f>
        <v>6857.5101922910153</v>
      </c>
      <c r="EO520" s="801">
        <f>+IF(EN520=0,0,EN520/EN509*100)</f>
        <v>93.489269345487187</v>
      </c>
      <c r="EP520" s="800">
        <f>EP521+EP526+EP531+EP536-EP537</f>
        <v>6904.9045261446627</v>
      </c>
      <c r="EQ520" s="801">
        <f>+IF(EP520=0,0,EP520/EP509*100)</f>
        <v>93.451561176308871</v>
      </c>
      <c r="ER520" s="800">
        <f>ER521+ER526+ER531+ER536-ER537</f>
        <v>20648.119595208023</v>
      </c>
      <c r="ES520" s="801">
        <f>+IF(ER520=0,0,ER520/ER509*100)</f>
        <v>93.692076792369718</v>
      </c>
      <c r="ET520" s="800">
        <f>ET521+ET526+ET531+ET536-ET537</f>
        <v>7742.7951225099341</v>
      </c>
      <c r="EU520" s="801">
        <f>+IF(ET520=0,0,ET520/ET509*100)</f>
        <v>90.746043534148768</v>
      </c>
      <c r="EV520" s="800">
        <f>EV521+EV526+EV531+EV536-EV537</f>
        <v>7697.2181139310569</v>
      </c>
      <c r="EW520" s="801">
        <f>+IF(EV520=0,0,EV520/EV509*100)</f>
        <v>90.211878140487372</v>
      </c>
      <c r="EX520" s="800">
        <f>EX521+EX526+EX531+EX536-EX537</f>
        <v>7745.8373405737439</v>
      </c>
      <c r="EY520" s="801">
        <f>+IF(EX520=0,0,EX520/EX509*100)</f>
        <v>90.781698520299216</v>
      </c>
      <c r="EZ520" s="800">
        <f>EZ521+EZ526+EZ531+EZ536-EZ537</f>
        <v>23185.850577014735</v>
      </c>
      <c r="FA520" s="801">
        <f>+IF(EZ520=0,0,EZ520/EZ509*100)</f>
        <v>90.579873398311776</v>
      </c>
      <c r="FB520" s="800">
        <f>FB521+FB526+FB531+FB536-FB537</f>
        <v>43833.970172222755</v>
      </c>
      <c r="FC520" s="801">
        <f>+IF(FB520=0,0,FB520/FB509*100)</f>
        <v>92.019718273123218</v>
      </c>
      <c r="FD520" s="800">
        <f>FD521+FD526+FD531+FD536-FD537</f>
        <v>70388.733080150778</v>
      </c>
      <c r="FE520" s="801">
        <f>+IF(FD520=0,0,FD520/FD509*100)</f>
        <v>94.990883697721472</v>
      </c>
      <c r="FF520" s="800">
        <f>FF521+FF526+FF531+FF536-FF537</f>
        <v>93194.993784435239</v>
      </c>
      <c r="FG520" s="801">
        <f>+IF(FF520=0,0,FF520/FF509*100)</f>
        <v>91.426286165882701</v>
      </c>
      <c r="FH520" s="800">
        <f>FH521+FH526+FH531+FH536-FH537</f>
        <v>110243.02083834982</v>
      </c>
      <c r="FI520" s="801">
        <f>+IF(FH520=0,0,FH520/FH509*100)</f>
        <v>90.112919647160197</v>
      </c>
      <c r="FJ520" s="800">
        <f>FJ521+FJ526+FJ531+FJ536-FJ537</f>
        <v>130447.9470244453</v>
      </c>
      <c r="FK520" s="801">
        <f>+IF(FJ520=0,0,FJ520/FJ509*100)</f>
        <v>88.967506224312217</v>
      </c>
    </row>
    <row r="521" spans="2:167" s="648" customFormat="1" ht="13.5" customHeight="1">
      <c r="B521" s="771"/>
      <c r="C521" s="728" t="s">
        <v>4841</v>
      </c>
      <c r="D521" s="787"/>
      <c r="E521" s="770">
        <f t="shared" si="497"/>
        <v>23945.633143349951</v>
      </c>
      <c r="F521" s="726">
        <f>+IF(E521=0,0,E521/E510*100)</f>
        <v>127.42873152561683</v>
      </c>
      <c r="G521" s="770">
        <f>G522+G523-G524-G525</f>
        <v>2458.7812458091958</v>
      </c>
      <c r="H521" s="726">
        <f>+IF(G521=0,0,G521/G510*100)</f>
        <v>98.44587995001099</v>
      </c>
      <c r="I521" s="770">
        <f>I522+I523-I524-I525</f>
        <v>1785.5140845926064</v>
      </c>
      <c r="J521" s="726">
        <f>+IF(I521=0,0,I521/I510*100)</f>
        <v>99.278260832369739</v>
      </c>
      <c r="K521" s="770">
        <f>K522+K523-K524-K525</f>
        <v>2423.0444508599712</v>
      </c>
      <c r="L521" s="726">
        <f>+IF(K521=0,0,K521/K510*100)</f>
        <v>121.19539713067469</v>
      </c>
      <c r="M521" s="770">
        <f>M522+M523-M524-M525</f>
        <v>6667.3397812617741</v>
      </c>
      <c r="N521" s="726">
        <f>+IF(M521=0,0,M521/M510*100)</f>
        <v>105.90847412858596</v>
      </c>
      <c r="O521" s="770">
        <f>O522+O523-O524-O525</f>
        <v>941.68695569896465</v>
      </c>
      <c r="P521" s="726">
        <f>+IF(O521=0,0,O521/O510*100)</f>
        <v>2433.2014817153363</v>
      </c>
      <c r="Q521" s="770">
        <f>Q522+Q523-Q524-Q525</f>
        <v>362.3863146741885</v>
      </c>
      <c r="R521" s="726">
        <f>+IF(Q521=0,0,Q521/Q510*100)</f>
        <v>-2909.179552080122</v>
      </c>
      <c r="S521" s="770">
        <f>S522+S523-S524-S525</f>
        <v>1330.6924239885807</v>
      </c>
      <c r="T521" s="726">
        <f>+IF(S521=0,0,S521/S510*100)</f>
        <v>380.85637309186086</v>
      </c>
      <c r="U521" s="770">
        <f>U522+U523-U524-U525</f>
        <v>2634.7656943617335</v>
      </c>
      <c r="V521" s="726">
        <f>+IF(U521=0,0,U521/U510*100)</f>
        <v>701.40762677152452</v>
      </c>
      <c r="W521" s="770">
        <f t="shared" ref="W521:W537" si="511">+M521+U521</f>
        <v>9302.105475623508</v>
      </c>
      <c r="X521" s="726">
        <f>+IF(W521=0,0,W521/W510*100)</f>
        <v>139.44055522834711</v>
      </c>
      <c r="Y521" s="770">
        <f>Y522+Y523-Y524-Y525</f>
        <v>900.81957322067524</v>
      </c>
      <c r="Z521" s="726">
        <f>+IF(Y521=0,0,Y521/Y510*100)</f>
        <v>126.28400332254226</v>
      </c>
      <c r="AA521" s="770">
        <f>AA522+AA523-AA524-AA525</f>
        <v>1549.0654929839682</v>
      </c>
      <c r="AB521" s="726">
        <f>+IF(AA521=0,0,AA521/AA510*100)</f>
        <v>114.15611349506149</v>
      </c>
      <c r="AC521" s="770">
        <f>AC522+AC523-AC524-AC525</f>
        <v>2011.0571517953003</v>
      </c>
      <c r="AD521" s="726">
        <f>+IF(AC521=0,0,AC521/AC510*100)</f>
        <v>140.03771556219866</v>
      </c>
      <c r="AE521" s="770">
        <f>AE522+AE523-AE524-AE525</f>
        <v>4460.9422179999438</v>
      </c>
      <c r="AF521" s="726">
        <f>+IF(AE521=0,0,AE521/AE510*100)</f>
        <v>127.22351005015986</v>
      </c>
      <c r="AG521" s="770">
        <f>AG522+AG523-AG524-AG525</f>
        <v>2421.8374458998805</v>
      </c>
      <c r="AH521" s="726">
        <f>+IF(AG521=0,0,AG521/AG510*100)</f>
        <v>142.21652782573707</v>
      </c>
      <c r="AI521" s="770">
        <f>AI522+AI523-AI524-AI525</f>
        <v>3691.9487001689158</v>
      </c>
      <c r="AJ521" s="726">
        <f>+IF(AI521=0,0,AI521/AI510*100)</f>
        <v>111.12243079259994</v>
      </c>
      <c r="AK521" s="770">
        <f>AK522+AK523-AK524-AK525</f>
        <v>4068.7993036577013</v>
      </c>
      <c r="AL521" s="726">
        <f>+IF(AK521=0,0,AK521/AK510*100)</f>
        <v>113.37954042106206</v>
      </c>
      <c r="AM521" s="770">
        <f>AM522+AM523-AM524-AM525</f>
        <v>10182.585449726499</v>
      </c>
      <c r="AN521" s="726">
        <f>+IF(AM521=0,0,AM521/AM510*100)</f>
        <v>118.20983321334664</v>
      </c>
      <c r="AO521" s="770">
        <f t="shared" ref="AO521:AO537" si="512">+AE521+AM521</f>
        <v>14643.527667726443</v>
      </c>
      <c r="AP521" s="726">
        <f>+IF(AO521=0,0,AO521/AO510*100)</f>
        <v>120.81745854745375</v>
      </c>
      <c r="AQ521" s="651"/>
      <c r="AR521" s="770">
        <f>AR522+AR523-AR524-AR525</f>
        <v>50043.699563312497</v>
      </c>
      <c r="AS521" s="726">
        <f>+IF(AR521=0,0,AR521/AR510*100)</f>
        <v>108.90000928151728</v>
      </c>
      <c r="AT521" s="770">
        <f>AT522+AT523-AT524-AT525</f>
        <v>3762.8812295297002</v>
      </c>
      <c r="AU521" s="726">
        <f>+IF(AT521=0,0,AT521/AT510*100)</f>
        <v>106.93571655314457</v>
      </c>
      <c r="AV521" s="770">
        <f>AV522+AV523-AV524-AV525</f>
        <v>3401.3620570532007</v>
      </c>
      <c r="AW521" s="726">
        <f>+IF(AV521=0,0,AV521/AV510*100)</f>
        <v>132.31347593837975</v>
      </c>
      <c r="AX521" s="770">
        <f>AX522+AX523-AX524-AX525</f>
        <v>4372.5173603440007</v>
      </c>
      <c r="AY521" s="726">
        <f>+IF(AX521=0,0,AX521/AX510*100)</f>
        <v>105.58844227206663</v>
      </c>
      <c r="AZ521" s="770">
        <f>AZ522+AZ523-AZ524-AZ525</f>
        <v>11536.760646926899</v>
      </c>
      <c r="BA521" s="726">
        <f>+IF(AZ521=0,0,AZ521/AZ510*100)</f>
        <v>112.76714343431094</v>
      </c>
      <c r="BB521" s="770">
        <f>BB522+BB523-BB524-BB525</f>
        <v>3322.0599786759999</v>
      </c>
      <c r="BC521" s="726">
        <f>+IF(BB521=0,0,BB521/BB510*100)</f>
        <v>102.75708119648203</v>
      </c>
      <c r="BD521" s="770">
        <f>BD522+BD523-BD524-BD525</f>
        <v>2765.8734125495998</v>
      </c>
      <c r="BE521" s="726">
        <f>+IF(BD521=0,0,BD521/BD510*100)</f>
        <v>110.60689075330805</v>
      </c>
      <c r="BF521" s="770">
        <f>BF522+BF523-BF524-BF525</f>
        <v>3086.3558453709993</v>
      </c>
      <c r="BG521" s="726">
        <f>+IF(BF521=0,0,BF521/BF510*100)</f>
        <v>113.50371611076895</v>
      </c>
      <c r="BH521" s="770">
        <f>BH522+BH523-BH524-BH525</f>
        <v>9174.2892365965999</v>
      </c>
      <c r="BI521" s="726">
        <f>+IF(BH521=0,0,BH521/BH510*100)</f>
        <v>108.53644671308081</v>
      </c>
      <c r="BJ521" s="770">
        <f t="shared" ref="BJ521:BJ537" si="513">+AZ521+BH521</f>
        <v>20711.049883523498</v>
      </c>
      <c r="BK521" s="726">
        <f>+IF(BJ521=0,0,BJ521/BJ510*100)</f>
        <v>110.8530884686901</v>
      </c>
      <c r="BL521" s="770">
        <f>BL522+BL523-BL524-BL525</f>
        <v>4116.9709341569996</v>
      </c>
      <c r="BM521" s="726">
        <f>+IF(BL521=0,0,BL521/BL510*100)</f>
        <v>101.48163476433712</v>
      </c>
      <c r="BN521" s="770">
        <f>BN522+BN523-BN524-BN525</f>
        <v>3988.476211859399</v>
      </c>
      <c r="BO521" s="726">
        <f>+IF(BN521=0,0,BN521/BN510*100)</f>
        <v>105.45657000791104</v>
      </c>
      <c r="BP521" s="770">
        <f>BP522+BP523-BP524-BP525</f>
        <v>3947.9481765716</v>
      </c>
      <c r="BQ521" s="726">
        <f>+IF(BP521=0,0,BP521/BP510*100)</f>
        <v>117.30539421877812</v>
      </c>
      <c r="BR521" s="770">
        <f>BR522+BR523-BR524-BR525</f>
        <v>12053.395322588</v>
      </c>
      <c r="BS521" s="726">
        <f>+IF(BR521=0,0,BR521/BR510*100)</f>
        <v>107.57641588708304</v>
      </c>
      <c r="BT521" s="770">
        <f>BT522+BT523-BT524-BT525</f>
        <v>5995.4567560135993</v>
      </c>
      <c r="BU521" s="726">
        <f>+IF(BT521=0,0,BT521/BT510*100)</f>
        <v>115.92563584471758</v>
      </c>
      <c r="BV521" s="770">
        <f>BV522+BV523-BV524-BV525</f>
        <v>5954.3635052484015</v>
      </c>
      <c r="BW521" s="726">
        <f>+IF(BV521=0,0,BV521/BV510*100)</f>
        <v>112.28583986500631</v>
      </c>
      <c r="BX521" s="770">
        <f>BX522+BX523-BX524-BX525</f>
        <v>5329.4340959390011</v>
      </c>
      <c r="BY521" s="726">
        <f>+IF(BX521=0,0,BX521/BX510*100)</f>
        <v>95.316479044434871</v>
      </c>
      <c r="BZ521" s="770">
        <f>BZ522+BZ523-BZ524-BZ525</f>
        <v>17279.254357201</v>
      </c>
      <c r="CA521" s="726">
        <f>+IF(BZ521=0,0,BZ521/BZ510*100)</f>
        <v>107.55182946330648</v>
      </c>
      <c r="CB521" s="770">
        <f t="shared" ref="CB521:CB537" si="514">+BR521+BZ521</f>
        <v>29332.649679788999</v>
      </c>
      <c r="CC521" s="726">
        <f>+IF(CB521=0,0,CB521/CB510*100)</f>
        <v>107.56193117543673</v>
      </c>
      <c r="CE521" s="770">
        <f t="shared" si="505"/>
        <v>72492.176198552886</v>
      </c>
      <c r="CF521" s="726">
        <f>+IF(CE521=0,0,CE521/CE510*100)</f>
        <v>100.56168848035479</v>
      </c>
      <c r="CG521" s="770">
        <f>CG522+CG523-CG524-CG525</f>
        <v>6064.4745829348994</v>
      </c>
      <c r="CH521" s="726">
        <f>+IF(CG521=0,0,CG521/CG510*100)</f>
        <v>109.32376943564883</v>
      </c>
      <c r="CI521" s="770">
        <f>CI522+CI523-CI524-CI525</f>
        <v>4981.6627736027995</v>
      </c>
      <c r="CJ521" s="726">
        <f>+IF(CI521=0,0,CI521/CI510*100)</f>
        <v>103.24757307499206</v>
      </c>
      <c r="CK521" s="770">
        <f>CK522+CK523-CK524-CK525</f>
        <v>5651.0618799755002</v>
      </c>
      <c r="CL521" s="726">
        <f>+IF(CK521=0,0,CK521/CK510*100)</f>
        <v>108.51065812062275</v>
      </c>
      <c r="CM521" s="770">
        <f>CM522+CM523-CM524-CM525</f>
        <v>16697.199236513199</v>
      </c>
      <c r="CN521" s="726">
        <f>+IF(CM521=0,0,CM521/CM510*100)</f>
        <v>107.17024828278741</v>
      </c>
      <c r="CO521" s="770">
        <f>CO522+CO523-CO524-CO525</f>
        <v>6039.7052456209994</v>
      </c>
      <c r="CP521" s="726">
        <f>+IF(CO521=0,0,CO521/CO510*100)</f>
        <v>107.72041444921985</v>
      </c>
      <c r="CQ521" s="770">
        <f>CQ522+CQ523-CQ524-CQ525</f>
        <v>6061.8486395039999</v>
      </c>
      <c r="CR521" s="726">
        <f>+IF(CQ521=0,0,CQ521/CQ510*100)</f>
        <v>101.83849847721756</v>
      </c>
      <c r="CS521" s="770">
        <f>CS522+CS523-CS524-CS525</f>
        <v>6224.9552199690015</v>
      </c>
      <c r="CT521" s="726">
        <f>+IF(CS521=0,0,CS521/CS510*100)</f>
        <v>98.192462760813243</v>
      </c>
      <c r="CU521" s="770">
        <f>CU522+CU523-CU524-CU525</f>
        <v>18326.509105093999</v>
      </c>
      <c r="CV521" s="726">
        <f>+IF(CU521=0,0,CU521/CU510*100)</f>
        <v>102.38963742195781</v>
      </c>
      <c r="CW521" s="770">
        <f t="shared" ref="CW521:CW537" si="515">+CM521+CU521</f>
        <v>35023.708341607198</v>
      </c>
      <c r="CX521" s="726">
        <f>+IF(CW521=0,0,CW521/CW510*100)</f>
        <v>104.61439192070776</v>
      </c>
      <c r="CY521" s="770">
        <f>CY522+CY523-CY524-CY525</f>
        <v>5124.7066494760002</v>
      </c>
      <c r="CZ521" s="726">
        <f>+IF(CY521=0,0,CY521/CY510*100)</f>
        <v>104.36616536668311</v>
      </c>
      <c r="DA521" s="770">
        <f>DA522+DA523-DA524-DA525</f>
        <v>6637.4243698788005</v>
      </c>
      <c r="DB521" s="726">
        <f>+IF(DA521=0,0,DA521/DA510*100)</f>
        <v>95.777017136762467</v>
      </c>
      <c r="DC521" s="770">
        <f>DC522+DC523-DC524-DC525</f>
        <v>6890.4179117371987</v>
      </c>
      <c r="DD521" s="726">
        <f>+IF(DC521=0,0,DC521/DC510*100)</f>
        <v>97.114680597749967</v>
      </c>
      <c r="DE521" s="770">
        <f>DE522+DE523-DE524-DE525</f>
        <v>18652.548931091998</v>
      </c>
      <c r="DF521" s="726">
        <f>+IF(DE521=0,0,DE521/DE510*100)</f>
        <v>98.505555497266826</v>
      </c>
      <c r="DG521" s="770">
        <f>DG522+DG523-DG524-DG525</f>
        <v>6988.7712134395761</v>
      </c>
      <c r="DH521" s="726">
        <f>+IF(DG521=0,0,DG521/DG510*100)</f>
        <v>95.570357432446201</v>
      </c>
      <c r="DI521" s="770">
        <f>DI522+DI523-DI524-DI525</f>
        <v>6906.9320886256128</v>
      </c>
      <c r="DJ521" s="726">
        <f>+IF(DI521=0,0,DI521/DI510*100)</f>
        <v>93.316324482691257</v>
      </c>
      <c r="DK521" s="770">
        <f>DK522+DK523-DK524-DK525</f>
        <v>4920.2156237885047</v>
      </c>
      <c r="DL521" s="726">
        <f>+IF(DK521=0,0,DK521/DK510*100)</f>
        <v>99.226960456651682</v>
      </c>
      <c r="DM521" s="770">
        <f>DM522+DM523-DM524-DM525</f>
        <v>18815.918925853697</v>
      </c>
      <c r="DN521" s="726">
        <f>+IF(DM521=0,0,DM521/DM510*100)</f>
        <v>95.643956898821358</v>
      </c>
      <c r="DO521" s="770">
        <f t="shared" ref="DO521:DO537" si="516">+DE521+DM521</f>
        <v>37468.467856945696</v>
      </c>
      <c r="DP521" s="726">
        <f>+IF(DO521=0,0,DO521/DO510*100)</f>
        <v>97.047430619640949</v>
      </c>
      <c r="DR521" s="770">
        <f t="shared" si="508"/>
        <v>85714.032784130832</v>
      </c>
      <c r="DS521" s="726">
        <f>+IF(DR521=0,0,DR521/DR510*100)</f>
        <v>93.527863123498577</v>
      </c>
      <c r="DT521" s="770">
        <f>DT522+DT523-DT524-DT525</f>
        <v>7117.9716070019504</v>
      </c>
      <c r="DU521" s="726">
        <f>+IF(DT521=0,0,DT521/DT510*100)</f>
        <v>96.406078690889672</v>
      </c>
      <c r="DV521" s="770">
        <f>DV522+DV523-DV524-DV525</f>
        <v>7154.6437296769036</v>
      </c>
      <c r="DW521" s="726">
        <f>+IF(DV521=0,0,DV521/DV510*100)</f>
        <v>97.152081669885007</v>
      </c>
      <c r="DX521" s="770">
        <f>DX522+DX523-DX524-DX525</f>
        <v>7040.776186938775</v>
      </c>
      <c r="DY521" s="726">
        <f>+IF(DX521=0,0,DX521/DX510*100)</f>
        <v>95.605887445599933</v>
      </c>
      <c r="DZ521" s="770">
        <f>DZ522+DZ523-DZ524-DZ525</f>
        <v>21313.391523617633</v>
      </c>
      <c r="EA521" s="726">
        <f>+IF(DZ521=0,0,DZ521/DZ510*100)</f>
        <v>96.388031412984546</v>
      </c>
      <c r="EB521" s="770">
        <f>EB522+EB523-EB524-EB525</f>
        <v>6955.4405253320137</v>
      </c>
      <c r="EC521" s="726">
        <f>+IF(EB521=0,0,EB521/EB510*100)</f>
        <v>95.547736977272677</v>
      </c>
      <c r="ED521" s="770">
        <f>ED522+ED523-ED524-ED525</f>
        <v>6935.684267050553</v>
      </c>
      <c r="EE521" s="726">
        <f>+IF(ED521=0,0,ED521/ED510*100)</f>
        <v>94.957645066810713</v>
      </c>
      <c r="EF521" s="770">
        <f>EF522+EF523-EF524-EF525</f>
        <v>6920.9265943078781</v>
      </c>
      <c r="EG521" s="726">
        <f>+IF(EF521=0,0,EF521/EF510*100)</f>
        <v>94.619951452100821</v>
      </c>
      <c r="EH521" s="770">
        <f>EH522+EH523-EH524-EH525</f>
        <v>20812.051386690444</v>
      </c>
      <c r="EI521" s="726">
        <f>+IF(EH521=0,0,EH521/EH510*100)</f>
        <v>95.041011630513523</v>
      </c>
      <c r="EJ521" s="770">
        <f t="shared" ref="EJ521:EJ537" si="517">+DZ521+EH521</f>
        <v>42125.442910308077</v>
      </c>
      <c r="EK521" s="726">
        <f>+IF(EJ521=0,0,EJ521/EJ510*100)</f>
        <v>95.7177980656367</v>
      </c>
      <c r="EL521" s="770">
        <f>EL522+EL523-EL524-EL525</f>
        <v>6844.8081603723404</v>
      </c>
      <c r="EM521" s="726">
        <f>+IF(EL521=0,0,EL521/EL510*100)</f>
        <v>93.579292744708354</v>
      </c>
      <c r="EN521" s="770">
        <f>EN522+EN523-EN524-EN525</f>
        <v>6816.6134758910157</v>
      </c>
      <c r="EO521" s="726">
        <f>+IF(EN521=0,0,EN521/EN510*100)</f>
        <v>92.93171944360536</v>
      </c>
      <c r="EP521" s="770">
        <f>EP522+EP523-EP524-EP525</f>
        <v>6864.0078097446631</v>
      </c>
      <c r="EQ521" s="726">
        <f>+IF(EP521=0,0,EP521/EP510*100)</f>
        <v>92.898061561637363</v>
      </c>
      <c r="ER521" s="770">
        <f>ER522+ER523-ER524-ER525</f>
        <v>20525.429446008024</v>
      </c>
      <c r="ES521" s="726">
        <f>+IF(ER521=0,0,ER521/ER510*100)</f>
        <v>93.135362907237948</v>
      </c>
      <c r="ET521" s="770">
        <f>ET522+ET523-ET524-ET525</f>
        <v>7701.8984061099345</v>
      </c>
      <c r="EU521" s="726">
        <f>+IF(ET521=0,0,ET521/ET510*100)</f>
        <v>90.266731457809712</v>
      </c>
      <c r="EV521" s="770">
        <f>EV522+EV523-EV524-EV525</f>
        <v>7656.3213975310573</v>
      </c>
      <c r="EW521" s="726">
        <f>+IF(EV521=0,0,EV521/EV510*100)</f>
        <v>89.73256606414833</v>
      </c>
      <c r="EX521" s="770">
        <f>EX522+EX523-EX524-EX525</f>
        <v>7704.9406241737443</v>
      </c>
      <c r="EY521" s="726">
        <f>+IF(EX521=0,0,EX521/EX510*100)</f>
        <v>90.302386443960174</v>
      </c>
      <c r="EZ521" s="770">
        <f>EZ522+EZ523-EZ524-EZ525</f>
        <v>23063.160427814735</v>
      </c>
      <c r="FA521" s="726">
        <f>+IF(EZ521=0,0,EZ521/EZ510*100)</f>
        <v>90.100561321972734</v>
      </c>
      <c r="FB521" s="770">
        <f t="shared" ref="FB521:FB537" si="518">+ER521+EZ521</f>
        <v>43588.589873822755</v>
      </c>
      <c r="FC521" s="726">
        <f>+IF(FB521=0,0,FB521/FB510*100)</f>
        <v>91.504596648505881</v>
      </c>
      <c r="FD521" s="770">
        <f>FD522+FD523-FD524-FD525</f>
        <v>69897.972483350779</v>
      </c>
      <c r="FE521" s="726">
        <f>+IF(FD521=0,0,FD521/FD510*100)</f>
        <v>94.328593289383406</v>
      </c>
      <c r="FF521" s="770">
        <f>FF522+FF523-FF524-FF525</f>
        <v>92704.23318763524</v>
      </c>
      <c r="FG521" s="726">
        <f>+IF(FF521=0,0,FF521/FF510*100)</f>
        <v>90.944839502923969</v>
      </c>
      <c r="FH521" s="770">
        <f>FH522+FH523-FH524-FH525</f>
        <v>109752.26024154983</v>
      </c>
      <c r="FI521" s="726">
        <f>+IF(FH521=0,0,FH521/FH510*100)</f>
        <v>89.711770713748109</v>
      </c>
      <c r="FJ521" s="770">
        <f>FJ522+FJ523-FJ524-FJ525</f>
        <v>129957.1864276453</v>
      </c>
      <c r="FK521" s="726">
        <f>+IF(FJ521=0,0,FJ521/FJ510*100)</f>
        <v>88.632799949155043</v>
      </c>
    </row>
    <row r="522" spans="2:167" s="648" customFormat="1" ht="13.5" customHeight="1">
      <c r="B522" s="771"/>
      <c r="C522" s="769"/>
      <c r="D522" s="731" t="s">
        <v>4842</v>
      </c>
      <c r="E522" s="770">
        <f>+G522</f>
        <v>406.16165799999999</v>
      </c>
      <c r="F522" s="726">
        <f>+IF(E522=0,0,E522/E510*100)</f>
        <v>2.1614239457959363</v>
      </c>
      <c r="G522" s="770">
        <v>406.16165799999999</v>
      </c>
      <c r="H522" s="726">
        <f>+IF(G522=0,0,G522/G510*100)</f>
        <v>16.262098099176853</v>
      </c>
      <c r="I522" s="770">
        <v>471.93372599999998</v>
      </c>
      <c r="J522" s="726">
        <f>+IF(I522=0,0,I522/I510*100)</f>
        <v>26.240487235422911</v>
      </c>
      <c r="K522" s="770">
        <v>753.28908000000001</v>
      </c>
      <c r="L522" s="726">
        <f>+IF(K522=0,0,K522/K510*100)</f>
        <v>37.677876347831216</v>
      </c>
      <c r="M522" s="770">
        <f>+G522+I522+K522</f>
        <v>1631.384464</v>
      </c>
      <c r="N522" s="726">
        <f>+IF(M522=0,0,M522/M510*100)</f>
        <v>25.913999431212954</v>
      </c>
      <c r="O522" s="770">
        <v>471.13387299999999</v>
      </c>
      <c r="P522" s="726">
        <f>+IF(O522=0,0,O522/O510*100)</f>
        <v>1217.3510856577595</v>
      </c>
      <c r="Q522" s="770">
        <v>1103.549818</v>
      </c>
      <c r="R522" s="726">
        <f>+IF(Q522=0,0,Q522/Q510*100)</f>
        <v>-8859.1219790232535</v>
      </c>
      <c r="S522" s="770">
        <v>1368.273891</v>
      </c>
      <c r="T522" s="726">
        <f>+IF(S522=0,0,S522/S510*100)</f>
        <v>391.61253354142497</v>
      </c>
      <c r="U522" s="770">
        <f>+O522+Q522+S522</f>
        <v>2942.957582</v>
      </c>
      <c r="V522" s="726">
        <f>+IF(U522=0,0,U522/U510*100)</f>
        <v>783.45216718784377</v>
      </c>
      <c r="W522" s="770">
        <f t="shared" si="511"/>
        <v>4574.3420459999998</v>
      </c>
      <c r="X522" s="726">
        <f>+IF(W522=0,0,W522/W510*100)</f>
        <v>68.570367898979242</v>
      </c>
      <c r="Y522" s="770">
        <v>1566.3116130000001</v>
      </c>
      <c r="Z522" s="726">
        <f>+IF(Y522=0,0,Y522/Y510*100)</f>
        <v>219.57793416170932</v>
      </c>
      <c r="AA522" s="770">
        <v>951.11395600000003</v>
      </c>
      <c r="AB522" s="726">
        <f>+IF(AA522=0,0,AA522/AA510*100)</f>
        <v>70.090950446984493</v>
      </c>
      <c r="AC522" s="770">
        <v>748.38737800000001</v>
      </c>
      <c r="AD522" s="726">
        <f>+IF(AC522=0,0,AC522/AC510*100)</f>
        <v>52.113118056910992</v>
      </c>
      <c r="AE522" s="770">
        <f>+Y522+AA522+AC522</f>
        <v>3265.8129469999999</v>
      </c>
      <c r="AF522" s="726">
        <f>+IF(AE522=0,0,AE522/AE510*100)</f>
        <v>93.139109627580012</v>
      </c>
      <c r="AG522" s="770">
        <v>351.75190700000002</v>
      </c>
      <c r="AH522" s="726">
        <f>+IF(AG522=0,0,AG522/AG510*100)</f>
        <v>20.655777271225507</v>
      </c>
      <c r="AI522" s="770">
        <v>572.87760900000001</v>
      </c>
      <c r="AJ522" s="726">
        <f>+IF(AI522=0,0,AI522/AI510*100)</f>
        <v>17.24280525778163</v>
      </c>
      <c r="AK522" s="770">
        <v>936.059888</v>
      </c>
      <c r="AL522" s="726">
        <f>+IF(AK522=0,0,AK522/AK510*100)</f>
        <v>26.083871920795847</v>
      </c>
      <c r="AM522" s="770">
        <f>+AG522+AI522+AK522</f>
        <v>1860.689404</v>
      </c>
      <c r="AN522" s="726">
        <f>+IF(AM522=0,0,AM522/AM510*100)</f>
        <v>21.600779605005837</v>
      </c>
      <c r="AO522" s="770">
        <f t="shared" si="512"/>
        <v>5126.5023510000001</v>
      </c>
      <c r="AP522" s="726">
        <f>+IF(AO522=0,0,AO522/AO510*100)</f>
        <v>42.296569470102988</v>
      </c>
      <c r="AQ522" s="651"/>
      <c r="AR522" s="770">
        <v>708.435565</v>
      </c>
      <c r="AS522" s="726">
        <f>+IF(AR522=0,0,AR522/AR510*100)</f>
        <v>1.5416254249199299</v>
      </c>
      <c r="AT522" s="770">
        <v>708.435565</v>
      </c>
      <c r="AU522" s="726">
        <f>+IF(AT522=0,0,AT522/AT510*100)</f>
        <v>20.132728128778925</v>
      </c>
      <c r="AV522" s="770">
        <v>658.54208300000005</v>
      </c>
      <c r="AW522" s="726">
        <f>+IF(AV522=0,0,AV522/AV510*100)</f>
        <v>25.617382269772328</v>
      </c>
      <c r="AX522" s="770">
        <v>1821.6627599999999</v>
      </c>
      <c r="AY522" s="726">
        <f>+IF(AX522=0,0,AX522/AX510*100)</f>
        <v>43.989884389687369</v>
      </c>
      <c r="AZ522" s="770">
        <f>+AT522+AV522+AX522</f>
        <v>3188.6404080000002</v>
      </c>
      <c r="BA522" s="726">
        <f>+IF(AZ522=0,0,AZ522/AZ510*100)</f>
        <v>31.167663198868318</v>
      </c>
      <c r="BB522" s="770">
        <v>1076.4019559999999</v>
      </c>
      <c r="BC522" s="726">
        <f>+IF(BB522=0,0,BB522/BB510*100)</f>
        <v>33.294980795869506</v>
      </c>
      <c r="BD522" s="770">
        <v>2267.4467930000001</v>
      </c>
      <c r="BE522" s="726">
        <f>+IF(BD522=0,0,BD522/BD510*100)</f>
        <v>90.674879979812602</v>
      </c>
      <c r="BF522" s="770">
        <v>2975.503964</v>
      </c>
      <c r="BG522" s="726">
        <f>+IF(BF522=0,0,BF522/BF510*100)</f>
        <v>109.42703114511616</v>
      </c>
      <c r="BH522" s="770">
        <f>+BB522+BD522+BF522</f>
        <v>6319.3527130000002</v>
      </c>
      <c r="BI522" s="726">
        <f>+IF(BH522=0,0,BH522/BH510*100)</f>
        <v>74.76111460053869</v>
      </c>
      <c r="BJ522" s="770">
        <f t="shared" si="513"/>
        <v>9507.9931209999995</v>
      </c>
      <c r="BK522" s="726">
        <f>+IF(BJ522=0,0,BJ522/BJ510*100)</f>
        <v>50.890244991414122</v>
      </c>
      <c r="BL522" s="770">
        <v>3102.84431</v>
      </c>
      <c r="BM522" s="726">
        <f>+IF(BL522=0,0,BL522/BL510*100)</f>
        <v>76.483831932249842</v>
      </c>
      <c r="BN522" s="770">
        <v>2310.2497069999999</v>
      </c>
      <c r="BO522" s="726">
        <f>+IF(BN522=0,0,BN522/BN510*100)</f>
        <v>61.083731485619772</v>
      </c>
      <c r="BP522" s="770">
        <v>3120.0208619999999</v>
      </c>
      <c r="BQ522" s="726">
        <f>+IF(BP522=0,0,BP522/BP510*100)</f>
        <v>92.705187813673987</v>
      </c>
      <c r="BR522" s="770">
        <f>+BL522+BN522+BP522</f>
        <v>8533.1148789999988</v>
      </c>
      <c r="BS522" s="726">
        <f>+IF(BR522=0,0,BR522/BR510*100)</f>
        <v>76.157953047080795</v>
      </c>
      <c r="BT522" s="770">
        <v>3246.1680120000001</v>
      </c>
      <c r="BU522" s="726">
        <f>+IF(BT522=0,0,BT522/BT510*100)</f>
        <v>62.766542427719116</v>
      </c>
      <c r="BV522" s="770">
        <v>1836.894254</v>
      </c>
      <c r="BW522" s="726">
        <f>+IF(BV522=0,0,BV522/BV510*100)</f>
        <v>34.639674563333486</v>
      </c>
      <c r="BX522" s="770">
        <v>2494.5934139999999</v>
      </c>
      <c r="BY522" s="726">
        <f>+IF(BX522=0,0,BX522/BX510*100)</f>
        <v>44.615592685741269</v>
      </c>
      <c r="BZ522" s="770">
        <f>+BT522+BV522+BX522</f>
        <v>7577.6556799999998</v>
      </c>
      <c r="CA522" s="726">
        <f>+IF(BZ522=0,0,BZ522/BZ510*100)</f>
        <v>47.165850712034604</v>
      </c>
      <c r="CB522" s="770">
        <f t="shared" si="514"/>
        <v>16110.770558999999</v>
      </c>
      <c r="CC522" s="726">
        <f>+IF(CB522=0,0,CB522/CB510*100)</f>
        <v>59.077703956776517</v>
      </c>
      <c r="CE522" s="770">
        <f>+CG522</f>
        <v>2176.6441150000001</v>
      </c>
      <c r="CF522" s="726">
        <f>+IF(CE522=0,0,CE522/CE510*100)</f>
        <v>3.0194569800981776</v>
      </c>
      <c r="CG522" s="770">
        <v>2176.6441150000001</v>
      </c>
      <c r="CH522" s="726">
        <f>+IF(CG522=0,0,CG522/CG510*100)</f>
        <v>39.238179024004054</v>
      </c>
      <c r="CI522" s="770">
        <v>1340.8477620000001</v>
      </c>
      <c r="CJ522" s="726">
        <f>+IF(CI522=0,0,CI522/CI510*100)</f>
        <v>27.789772929453747</v>
      </c>
      <c r="CK522" s="770">
        <v>1739.0276240000001</v>
      </c>
      <c r="CL522" s="726">
        <f>+IF(CK522=0,0,CK522/CK510*100)</f>
        <v>33.392490823512446</v>
      </c>
      <c r="CM522" s="770">
        <f>+CG522+CI522+CK522</f>
        <v>5256.5195010000007</v>
      </c>
      <c r="CN522" s="726">
        <f>+IF(CM522=0,0,CM522/CM510*100)</f>
        <v>33.73874217141605</v>
      </c>
      <c r="CO522" s="770">
        <v>2261.7445539999999</v>
      </c>
      <c r="CP522" s="726">
        <f>+IF(CO522=0,0,CO522/CO510*100)</f>
        <v>40.33906471044935</v>
      </c>
      <c r="CQ522" s="770">
        <v>1461.0190270000001</v>
      </c>
      <c r="CR522" s="726">
        <f>+IF(CQ522=0,0,CQ522/CQ510*100)</f>
        <v>24.544985004524904</v>
      </c>
      <c r="CS522" s="770">
        <v>2538.9628870000001</v>
      </c>
      <c r="CT522" s="726">
        <f>+IF(CS522=0,0,CS522/CS510*100)</f>
        <v>40.049608378399846</v>
      </c>
      <c r="CU522" s="770">
        <f>+CO522+CQ522+CS522</f>
        <v>6261.7264680000008</v>
      </c>
      <c r="CV522" s="726">
        <f>+IF(CU522=0,0,CU522/CU510*100)</f>
        <v>34.984071380827672</v>
      </c>
      <c r="CW522" s="770">
        <f t="shared" si="515"/>
        <v>11518.245969000001</v>
      </c>
      <c r="CX522" s="726">
        <f>+IF(CW522=0,0,CW522/CW510*100)</f>
        <v>34.404532104003458</v>
      </c>
      <c r="CY522" s="770">
        <v>1816.2308829999999</v>
      </c>
      <c r="CZ522" s="726">
        <f>+IF(CY522=0,0,CY522/CY510*100)</f>
        <v>36.988078663709771</v>
      </c>
      <c r="DA522" s="770">
        <v>1598.3059539999999</v>
      </c>
      <c r="DB522" s="726">
        <f>+IF(DA522=0,0,DA522/DA510*100)</f>
        <v>23.063310135892777</v>
      </c>
      <c r="DC522" s="770">
        <v>1374.2023300000001</v>
      </c>
      <c r="DD522" s="726">
        <f>+IF(DC522=0,0,DC522/DC510*100)</f>
        <v>19.368233112146218</v>
      </c>
      <c r="DE522" s="770">
        <f>+CY522+DA522+DC522</f>
        <v>4788.7391669999997</v>
      </c>
      <c r="DF522" s="726">
        <f>+IF(DE522=0,0,DE522/DE510*100)</f>
        <v>25.289702416517802</v>
      </c>
      <c r="DG522" s="770">
        <v>1204.5753790000001</v>
      </c>
      <c r="DH522" s="726">
        <f>+IF(DG522=0,0,DG522/DG510*100)</f>
        <v>16.47238062450414</v>
      </c>
      <c r="DI522" s="770">
        <v>1586.7437695998804</v>
      </c>
      <c r="DJ522" s="726">
        <f>+IF(DI522=0,0,DI522/DI510*100)</f>
        <v>21.437751895477938</v>
      </c>
      <c r="DK522" s="770">
        <v>1673.7656339316343</v>
      </c>
      <c r="DL522" s="726">
        <f>+IF(DK522=0,0,DK522/DK510*100)</f>
        <v>33.755162186155417</v>
      </c>
      <c r="DM522" s="770">
        <f>+DG522+DI522+DK522</f>
        <v>4465.084782531515</v>
      </c>
      <c r="DN522" s="726">
        <f>+IF(DM522=0,0,DM522/DM510*100)</f>
        <v>22.696652668036052</v>
      </c>
      <c r="DO522" s="770">
        <f t="shared" si="516"/>
        <v>9253.8239495315138</v>
      </c>
      <c r="DP522" s="726">
        <f>+IF(DO522=0,0,DO522/DO510*100)</f>
        <v>23.968416353113678</v>
      </c>
      <c r="DR522" s="770">
        <f>+DT522</f>
        <v>1598.3059539999999</v>
      </c>
      <c r="DS522" s="726">
        <f>+IF(DR522=0,0,DR522/DR510*100)</f>
        <v>1.744010118759233</v>
      </c>
      <c r="DT522" s="770">
        <v>1598.3059539999999</v>
      </c>
      <c r="DU522" s="726">
        <f>+IF(DT522=0,0,DT522/DT510*100)</f>
        <v>21.647516747870512</v>
      </c>
      <c r="DV522" s="770">
        <v>1713.2914754102865</v>
      </c>
      <c r="DW522" s="726">
        <f>+IF(DV522=0,0,DV522/DV510*100)</f>
        <v>23.264587257218274</v>
      </c>
      <c r="DX522" s="770">
        <v>1771.3998733770325</v>
      </c>
      <c r="DY522" s="726">
        <f>+IF(DX522=0,0,DX522/DX510*100)</f>
        <v>24.053634488396959</v>
      </c>
      <c r="DZ522" s="770">
        <f>+DT522+DV522+DX522</f>
        <v>5082.9973027873184</v>
      </c>
      <c r="EA522" s="726">
        <f>+IF(DZ522=0,0,DZ522/DZ510*100)</f>
        <v>22.987430374479402</v>
      </c>
      <c r="EB522" s="770">
        <v>1787.2794965184451</v>
      </c>
      <c r="EC522" s="726">
        <f>+IF(EB522=0,0,EB522/EB510*100)</f>
        <v>24.55207698437837</v>
      </c>
      <c r="ED522" s="770">
        <v>1829.8144264318191</v>
      </c>
      <c r="EE522" s="726">
        <f>+IF(ED522=0,0,ED522/ED510*100)</f>
        <v>25.052303731399949</v>
      </c>
      <c r="EF522" s="770">
        <v>1862.098094722732</v>
      </c>
      <c r="EG522" s="726">
        <f>+IF(EF522=0,0,EF522/EF510*100)</f>
        <v>25.457809575183653</v>
      </c>
      <c r="EH522" s="770">
        <f>+EB522+ED522+EF522</f>
        <v>5479.1920176729964</v>
      </c>
      <c r="EI522" s="726">
        <f>+IF(EH522=0,0,EH522/EH510*100)</f>
        <v>25.021461969409735</v>
      </c>
      <c r="EJ522" s="770">
        <f t="shared" si="517"/>
        <v>10562.189320460315</v>
      </c>
      <c r="EK522" s="726">
        <f>+IF(EJ522=0,0,EJ522/EJ510*100)</f>
        <v>23.999498513508954</v>
      </c>
      <c r="EL522" s="770">
        <v>1898.8114300247423</v>
      </c>
      <c r="EM522" s="726">
        <f>+IF(EL522=0,0,EL522/EL510*100)</f>
        <v>25.959738609769566</v>
      </c>
      <c r="EN522" s="770">
        <v>1920.9116173021887</v>
      </c>
      <c r="EO522" s="726">
        <f>+IF(EN522=0,0,EN522/EN510*100)</f>
        <v>26.188021387226339</v>
      </c>
      <c r="EP522" s="770">
        <v>1950.162056317311</v>
      </c>
      <c r="EQ522" s="726">
        <f>+IF(EP522=0,0,EP522/EP510*100)</f>
        <v>26.393658017949445</v>
      </c>
      <c r="ER522" s="770">
        <f>+EL522+EN522+EP522</f>
        <v>5769.885103644242</v>
      </c>
      <c r="ES522" s="726">
        <f>+IF(ER522=0,0,ER522/ER510*100)</f>
        <v>26.181198521304871</v>
      </c>
      <c r="ET522" s="770">
        <v>1991.9464969212943</v>
      </c>
      <c r="EU522" s="726">
        <f>+IF(ET522=0,0,ET522/ET510*100)</f>
        <v>23.345737639603026</v>
      </c>
      <c r="EV522" s="770">
        <v>1977.2449934682918</v>
      </c>
      <c r="EW522" s="726">
        <f>+IF(EV522=0,0,EV522/EV510*100)</f>
        <v>23.173435098820942</v>
      </c>
      <c r="EX522" s="770">
        <v>2006.4086858985722</v>
      </c>
      <c r="EY522" s="726">
        <f>+IF(EX522=0,0,EX522/EX510*100)</f>
        <v>23.515235399748555</v>
      </c>
      <c r="EZ522" s="770">
        <f>+ET522+EV522+EX522</f>
        <v>5975.6001762881579</v>
      </c>
      <c r="FA522" s="726">
        <f>+IF(EZ522=0,0,EZ522/EZ510*100)</f>
        <v>23.344802712724171</v>
      </c>
      <c r="FB522" s="770">
        <f t="shared" si="518"/>
        <v>11745.4852799324</v>
      </c>
      <c r="FC522" s="726">
        <f>+IF(FB522=0,0,FB522/FB510*100)</f>
        <v>24.657046628311118</v>
      </c>
      <c r="FD522" s="770">
        <v>2060.3855626388113</v>
      </c>
      <c r="FE522" s="726">
        <f>+IF(FD522=0,0,FD522/FD510*100)</f>
        <v>2.7805280303912596</v>
      </c>
      <c r="FF522" s="770">
        <v>2643.0218725804343</v>
      </c>
      <c r="FG522" s="726">
        <f>+IF(FF522=0,0,FF522/FF510*100)</f>
        <v>2.592861099643994</v>
      </c>
      <c r="FH522" s="770">
        <v>3001.1204625982546</v>
      </c>
      <c r="FI522" s="726">
        <f>+IF(FH522=0,0,FH522/FH510*100)</f>
        <v>2.4531233364342633</v>
      </c>
      <c r="FJ522" s="770">
        <v>3366.4355617866636</v>
      </c>
      <c r="FK522" s="726">
        <f>+IF(FJ522=0,0,FJ522/FJ510*100)</f>
        <v>2.2959608305746317</v>
      </c>
    </row>
    <row r="523" spans="2:167" s="648" customFormat="1" ht="13.5" customHeight="1">
      <c r="B523" s="771"/>
      <c r="C523" s="769"/>
      <c r="D523" s="771" t="s">
        <v>4843</v>
      </c>
      <c r="E523" s="772">
        <f>+W523+AO523</f>
        <v>23977.875307349947</v>
      </c>
      <c r="F523" s="737">
        <f>+IF(E523=0,0,E523/E510*100)</f>
        <v>127.6003109545492</v>
      </c>
      <c r="G523" s="772">
        <v>2482.9701808091954</v>
      </c>
      <c r="H523" s="737">
        <f>+IF(G523=0,0,G523/G510*100)</f>
        <v>99.414368299752283</v>
      </c>
      <c r="I523" s="772">
        <v>2105.1683225926063</v>
      </c>
      <c r="J523" s="737">
        <f>+IF(I523=0,0,I523/I510*100)</f>
        <v>117.05169487591979</v>
      </c>
      <c r="K523" s="772">
        <v>2055.7531938599709</v>
      </c>
      <c r="L523" s="737">
        <f>+IF(K523=0,0,K523/K510*100)</f>
        <v>102.82428976657285</v>
      </c>
      <c r="M523" s="772">
        <f>+G523+I523+K523</f>
        <v>6643.8916972617735</v>
      </c>
      <c r="N523" s="737">
        <f>+IF(M523=0,0,M523/M510*100)</f>
        <v>105.53600911567958</v>
      </c>
      <c r="O523" s="772">
        <v>680.69708969896465</v>
      </c>
      <c r="P523" s="737">
        <f>+IF(O523=0,0,O523/O510*100)</f>
        <v>1758.8362642503353</v>
      </c>
      <c r="Q523" s="772">
        <v>250.86506967418865</v>
      </c>
      <c r="R523" s="737">
        <f>+IF(Q523=0,0,Q523/Q510*100)</f>
        <v>-2013.9047791676628</v>
      </c>
      <c r="S523" s="772">
        <v>1181.0711249885808</v>
      </c>
      <c r="T523" s="737">
        <f>+IF(S523=0,0,S523/S510*100)</f>
        <v>338.03338541479127</v>
      </c>
      <c r="U523" s="772">
        <f>+O523+Q523+S523</f>
        <v>2112.6332843617338</v>
      </c>
      <c r="V523" s="737">
        <f>+IF(U523=0,0,U523/U510*100)</f>
        <v>562.40943981990858</v>
      </c>
      <c r="W523" s="772">
        <f t="shared" si="511"/>
        <v>8756.5249816235082</v>
      </c>
      <c r="X523" s="737">
        <f>+IF(W523=0,0,W523/W510*100)</f>
        <v>131.26218666388868</v>
      </c>
      <c r="Y523" s="772">
        <v>1178.0308882206753</v>
      </c>
      <c r="Z523" s="737">
        <f>+IF(Y523=0,0,Y523/Y510*100)</f>
        <v>165.14567514362125</v>
      </c>
      <c r="AA523" s="772">
        <v>1638.1797519839681</v>
      </c>
      <c r="AB523" s="737">
        <f>+IF(AA523=0,0,AA523/AA510*100)</f>
        <v>120.723258338522</v>
      </c>
      <c r="AC523" s="772">
        <v>1813.0204357953003</v>
      </c>
      <c r="AD523" s="737">
        <f>+IF(AC523=0,0,AC523/AC510*100)</f>
        <v>126.2476503314206</v>
      </c>
      <c r="AE523" s="772">
        <f>+Y523+AA523+AC523</f>
        <v>4629.2310759999436</v>
      </c>
      <c r="AF523" s="737">
        <f>+IF(AE523=0,0,AE523/AE510*100)</f>
        <v>132.0230116287058</v>
      </c>
      <c r="AG523" s="772">
        <v>2759.5982218998806</v>
      </c>
      <c r="AH523" s="737">
        <f>+IF(AG523=0,0,AG523/AG510*100)</f>
        <v>162.05070987613402</v>
      </c>
      <c r="AI523" s="772">
        <v>3996.6756621689156</v>
      </c>
      <c r="AJ523" s="737">
        <f>+IF(AI523=0,0,AI523/AI510*100)</f>
        <v>120.29428107966784</v>
      </c>
      <c r="AK523" s="772">
        <v>3835.8453656577012</v>
      </c>
      <c r="AL523" s="737">
        <f>+IF(AK523=0,0,AK523/AK510*100)</f>
        <v>106.88813879160026</v>
      </c>
      <c r="AM523" s="772">
        <f>+AG523+AI523+AK523</f>
        <v>10592.119249726496</v>
      </c>
      <c r="AN523" s="737">
        <f>+IF(AM523=0,0,AM523/AM510*100)</f>
        <v>122.96411909017453</v>
      </c>
      <c r="AO523" s="772">
        <f t="shared" si="512"/>
        <v>15221.35032572644</v>
      </c>
      <c r="AP523" s="737">
        <f>+IF(AO523=0,0,AO523/AO510*100)</f>
        <v>125.58482516940197</v>
      </c>
      <c r="AQ523" s="651"/>
      <c r="AR523" s="772">
        <v>51094.2597943125</v>
      </c>
      <c r="AS523" s="737">
        <f>+IF(AR523=0,0,AR523/AR510*100)</f>
        <v>111.1861316087036</v>
      </c>
      <c r="AT523" s="772">
        <v>3803.6967885297004</v>
      </c>
      <c r="AU523" s="737">
        <f>+IF(AT523=0,0,AT523/AT510*100)</f>
        <v>108.09563651392624</v>
      </c>
      <c r="AV523" s="772">
        <v>4084.4579570532005</v>
      </c>
      <c r="AW523" s="737">
        <f>+IF(AV523=0,0,AV523/AV510*100)</f>
        <v>158.88600524052637</v>
      </c>
      <c r="AX523" s="772">
        <v>4006.4768403440003</v>
      </c>
      <c r="AY523" s="737">
        <f>+IF(AX523=0,0,AX523/AX510*100)</f>
        <v>96.749221034025254</v>
      </c>
      <c r="AZ523" s="772">
        <f>+AT523+AV523+AX523</f>
        <v>11894.631585926902</v>
      </c>
      <c r="BA523" s="737">
        <f>+IF(AZ523=0,0,AZ523/AZ510*100)</f>
        <v>116.26518632037313</v>
      </c>
      <c r="BB523" s="772">
        <v>4506.9714216760003</v>
      </c>
      <c r="BC523" s="737">
        <f>+IF(BB523=0,0,BB523/BB510*100)</f>
        <v>139.4084487637582</v>
      </c>
      <c r="BD523" s="772">
        <v>3515.9804915496002</v>
      </c>
      <c r="BE523" s="737">
        <f>+IF(BD523=0,0,BD523/BD510*100)</f>
        <v>140.60356788386281</v>
      </c>
      <c r="BF523" s="772">
        <v>2943.454739371</v>
      </c>
      <c r="BG523" s="737">
        <f>+IF(BF523=0,0,BF523/BF510*100)</f>
        <v>108.24838996564354</v>
      </c>
      <c r="BH523" s="772">
        <f>+BB523+BD523+BF523</f>
        <v>10966.406652596601</v>
      </c>
      <c r="BI523" s="737">
        <f>+IF(BH523=0,0,BH523/BH510*100)</f>
        <v>129.7380952995849</v>
      </c>
      <c r="BJ523" s="772">
        <f t="shared" si="513"/>
        <v>22861.038238523503</v>
      </c>
      <c r="BK523" s="737">
        <f>+IF(BJ523=0,0,BJ523/BJ510*100)</f>
        <v>122.36060984804193</v>
      </c>
      <c r="BL523" s="772">
        <v>3314.0782001570001</v>
      </c>
      <c r="BM523" s="737">
        <f>+IF(BL523=0,0,BL523/BL510*100)</f>
        <v>81.690660164364175</v>
      </c>
      <c r="BN523" s="772">
        <v>4744.8256728593988</v>
      </c>
      <c r="BO523" s="737">
        <f>+IF(BN523=0,0,BN523/BN510*100)</f>
        <v>125.45468849918512</v>
      </c>
      <c r="BP523" s="772">
        <v>3932.8864705716001</v>
      </c>
      <c r="BQ523" s="737">
        <f>+IF(BP523=0,0,BP523/BP510*100)</f>
        <v>116.85786571006511</v>
      </c>
      <c r="BR523" s="772">
        <f>+BL523+BN523+BP523</f>
        <v>11991.790343588</v>
      </c>
      <c r="BS523" s="737">
        <f>+IF(BR523=0,0,BR523/BR510*100)</f>
        <v>107.02659215159171</v>
      </c>
      <c r="BT523" s="772">
        <v>4662.3138820135991</v>
      </c>
      <c r="BU523" s="737">
        <f>+IF(BT523=0,0,BT523/BT510*100)</f>
        <v>90.148544685600939</v>
      </c>
      <c r="BV523" s="772">
        <v>6499.8150932484004</v>
      </c>
      <c r="BW523" s="737">
        <f>+IF(BV523=0,0,BV523/BV510*100)</f>
        <v>122.57182418730983</v>
      </c>
      <c r="BX523" s="772">
        <v>5079.302236939001</v>
      </c>
      <c r="BY523" s="737">
        <f>+IF(BX523=0,0,BX523/BX510*100)</f>
        <v>90.842891855339829</v>
      </c>
      <c r="BZ523" s="772">
        <f>+BT523+BV523+BX523</f>
        <v>16241.431212201001</v>
      </c>
      <c r="CA523" s="737">
        <f>+IF(BZ523=0,0,BZ523/BZ510*100)</f>
        <v>101.09207283280146</v>
      </c>
      <c r="CB523" s="772">
        <f t="shared" si="514"/>
        <v>28233.221555789001</v>
      </c>
      <c r="CC523" s="737">
        <f>+IF(CB523=0,0,CB523/CB510*100)</f>
        <v>103.53036179807123</v>
      </c>
      <c r="CE523" s="772">
        <f>+CW523+DO523</f>
        <v>72375.857603866214</v>
      </c>
      <c r="CF523" s="737">
        <f>+IF(CE523=0,0,CE523/CE510*100)</f>
        <v>100.400330456679</v>
      </c>
      <c r="CG523" s="772">
        <v>5123.2431709348994</v>
      </c>
      <c r="CH523" s="737">
        <f>+IF(CG523=0,0,CG523/CG510*100)</f>
        <v>92.356270526406092</v>
      </c>
      <c r="CI523" s="772">
        <v>5450.1646656027997</v>
      </c>
      <c r="CJ523" s="737">
        <f>+IF(CI523=0,0,CI523/CI510*100)</f>
        <v>112.95752044163387</v>
      </c>
      <c r="CK523" s="772">
        <v>6006.9435949754998</v>
      </c>
      <c r="CL523" s="737">
        <f>+IF(CK523=0,0,CK523/CK510*100)</f>
        <v>115.34423381452636</v>
      </c>
      <c r="CM523" s="772">
        <f>+CG523+CI523+CK523</f>
        <v>16580.351431513198</v>
      </c>
      <c r="CN523" s="737">
        <f>+IF(CM523=0,0,CM523/CM510*100)</f>
        <v>106.42026572009722</v>
      </c>
      <c r="CO523" s="772">
        <v>5274.2804436209999</v>
      </c>
      <c r="CP523" s="737">
        <f>+IF(CO523=0,0,CO523/CO510*100)</f>
        <v>94.068775246970276</v>
      </c>
      <c r="CQ523" s="772">
        <v>7267.8353765040001</v>
      </c>
      <c r="CR523" s="737">
        <f>+IF(CQ523=0,0,CQ523/CQ510*100)</f>
        <v>122.09896451379088</v>
      </c>
      <c r="CS523" s="772">
        <v>5492.3910949690007</v>
      </c>
      <c r="CT523" s="737">
        <f>+IF(CS523=0,0,CS523/CS510*100)</f>
        <v>86.636994002866331</v>
      </c>
      <c r="CU523" s="772">
        <f>+CO523+CQ523+CS523</f>
        <v>18034.506915094</v>
      </c>
      <c r="CV523" s="737">
        <f>+IF(CU523=0,0,CU523/CU510*100)</f>
        <v>100.75823025166332</v>
      </c>
      <c r="CW523" s="772">
        <f t="shared" si="515"/>
        <v>34614.858346607201</v>
      </c>
      <c r="CX523" s="737">
        <f>+IF(CW523=0,0,CW523/CW510*100)</f>
        <v>103.39317361919234</v>
      </c>
      <c r="CY523" s="772">
        <v>4814.9852054759995</v>
      </c>
      <c r="CZ523" s="737">
        <f>+IF(CY523=0,0,CY523/CY510*100)</f>
        <v>98.058596630935639</v>
      </c>
      <c r="DA523" s="772">
        <v>6459.6279178788</v>
      </c>
      <c r="DB523" s="737">
        <f>+IF(DA523=0,0,DA523/DA510*100)</f>
        <v>93.211441563903534</v>
      </c>
      <c r="DC523" s="772">
        <v>6717.4819677371988</v>
      </c>
      <c r="DD523" s="737">
        <f>+IF(DC523=0,0,DC523/DC510*100)</f>
        <v>94.677293028438342</v>
      </c>
      <c r="DE523" s="772">
        <f>+CY523+DA523+DC523</f>
        <v>17992.095091092</v>
      </c>
      <c r="DF523" s="737">
        <f>+IF(DE523=0,0,DE523/DE510*100)</f>
        <v>95.01764761776748</v>
      </c>
      <c r="DG523" s="772">
        <v>7359.7762840810483</v>
      </c>
      <c r="DH523" s="737">
        <f>+IF(DG523=0,0,DG523/DG510*100)</f>
        <v>100.6437939676515</v>
      </c>
      <c r="DI523" s="772">
        <v>6999.999548845246</v>
      </c>
      <c r="DJ523" s="737">
        <f>+IF(DI523=0,0,DI523/DI510*100)</f>
        <v>94.573715348157748</v>
      </c>
      <c r="DK523" s="772">
        <v>5409.1283332407147</v>
      </c>
      <c r="DL523" s="737">
        <f>+IF(DK523=0,0,DK523/DK510*100)</f>
        <v>109.08695965120208</v>
      </c>
      <c r="DM523" s="772">
        <f>+DG523+DI523+DK523</f>
        <v>19768.904166167009</v>
      </c>
      <c r="DN523" s="737">
        <f>+IF(DM523=0,0,DM523/DM510*100)</f>
        <v>100.48811463615621</v>
      </c>
      <c r="DO523" s="772">
        <f t="shared" si="516"/>
        <v>37760.999257259013</v>
      </c>
      <c r="DP523" s="737">
        <f>+IF(DO523=0,0,DO523/DO510*100)</f>
        <v>97.805118947980503</v>
      </c>
      <c r="DR523" s="772">
        <f>+EJ523+FB523</f>
        <v>86171.229029160037</v>
      </c>
      <c r="DS523" s="737">
        <f>+IF(DR523=0,0,DR523/DR510*100)</f>
        <v>94.026738120237567</v>
      </c>
      <c r="DT523" s="772">
        <v>7230.7246881587525</v>
      </c>
      <c r="DU523" s="737">
        <f>+IF(DT523=0,0,DT523/DT510*100)</f>
        <v>97.933210718776664</v>
      </c>
      <c r="DV523" s="772">
        <v>7211.8709032827828</v>
      </c>
      <c r="DW523" s="737">
        <f>+IF(DV523=0,0,DV523/DV510*100)</f>
        <v>97.929162857147162</v>
      </c>
      <c r="DX523" s="772">
        <v>7056.8073511093344</v>
      </c>
      <c r="DY523" s="737">
        <f>+IF(DX523=0,0,DX523/DX510*100)</f>
        <v>95.823572774123193</v>
      </c>
      <c r="DZ523" s="772">
        <f>+DT523+DV523+DX523</f>
        <v>21499.402942550871</v>
      </c>
      <c r="EA523" s="737">
        <f>+IF(DZ523=0,0,DZ523/DZ510*100)</f>
        <v>97.229252504965288</v>
      </c>
      <c r="EB523" s="772">
        <v>6997.4756766173259</v>
      </c>
      <c r="EC523" s="737">
        <f>+IF(EB523=0,0,EB523/EB510*100)</f>
        <v>96.125178990353106</v>
      </c>
      <c r="ED523" s="772">
        <v>6967.7155144829294</v>
      </c>
      <c r="EE523" s="737">
        <f>+IF(ED523=0,0,ED523/ED510*100)</f>
        <v>95.39619037937355</v>
      </c>
      <c r="EF523" s="772">
        <v>6957.2797796664836</v>
      </c>
      <c r="EG523" s="737">
        <f>+IF(EF523=0,0,EF523/EF510*100)</f>
        <v>95.116956670533483</v>
      </c>
      <c r="EH523" s="772">
        <f>+EB523+ED523+EF523</f>
        <v>20922.470970766739</v>
      </c>
      <c r="EI523" s="737">
        <f>+IF(EH523=0,0,EH523/EH510*100)</f>
        <v>95.545257405206485</v>
      </c>
      <c r="EJ523" s="772">
        <f t="shared" si="517"/>
        <v>42421.873913317613</v>
      </c>
      <c r="EK523" s="737">
        <f>+IF(EJ523=0,0,EJ523/EJ510*100)</f>
        <v>96.391351170986212</v>
      </c>
      <c r="EL523" s="772">
        <v>6866.8955339100794</v>
      </c>
      <c r="EM523" s="737">
        <f>+IF(EL523=0,0,EL523/EL510*100)</f>
        <v>93.881261878951747</v>
      </c>
      <c r="EN523" s="772">
        <v>6845.6776677995485</v>
      </c>
      <c r="EO523" s="737">
        <f>+IF(EN523=0,0,EN523/EN510*100)</f>
        <v>93.327955101949726</v>
      </c>
      <c r="EP523" s="772">
        <v>6905.3096989915712</v>
      </c>
      <c r="EQ523" s="737">
        <f>+IF(EP523=0,0,EP523/EP510*100)</f>
        <v>93.457044819847539</v>
      </c>
      <c r="ER523" s="772">
        <f>+EL523+EN523+EP523</f>
        <v>20617.882900701199</v>
      </c>
      <c r="ES523" s="737">
        <f>+IF(ER523=0,0,ER523/ER510*100)</f>
        <v>93.554875983810945</v>
      </c>
      <c r="ET523" s="772">
        <v>7688.0251886175802</v>
      </c>
      <c r="EU523" s="737">
        <f>+IF(ET523=0,0,ET523/ET510*100)</f>
        <v>90.104136480337061</v>
      </c>
      <c r="EV523" s="772">
        <v>7685.2903227306879</v>
      </c>
      <c r="EW523" s="737">
        <f>+IF(EV523=0,0,EV523/EV510*100)</f>
        <v>90.07208368094031</v>
      </c>
      <c r="EX523" s="772">
        <v>7758.1567037929535</v>
      </c>
      <c r="EY523" s="737">
        <f>+IF(EX523=0,0,EX523/EX510*100)</f>
        <v>90.926082228419475</v>
      </c>
      <c r="EZ523" s="772">
        <f>+ET523+EV523+EX523</f>
        <v>23131.472215141221</v>
      </c>
      <c r="FA523" s="737">
        <f>+IF(EZ523=0,0,EZ523/EZ510*100)</f>
        <v>90.367434129898939</v>
      </c>
      <c r="FB523" s="772">
        <f t="shared" si="518"/>
        <v>43749.355115842423</v>
      </c>
      <c r="FC523" s="737">
        <f>+IF(FB523=0,0,FB523/FB510*100)</f>
        <v>91.842087690741778</v>
      </c>
      <c r="FD523" s="772">
        <v>70472.594407842029</v>
      </c>
      <c r="FE523" s="737">
        <f>+IF(FD523=0,0,FD523/FD510*100)</f>
        <v>95.104056094451295</v>
      </c>
      <c r="FF523" s="772">
        <v>93059.134537064529</v>
      </c>
      <c r="FG523" s="737">
        <f>+IF(FF523=0,0,FF523/FF510*100)</f>
        <v>91.293005332610406</v>
      </c>
      <c r="FH523" s="772">
        <v>110114.06225015377</v>
      </c>
      <c r="FI523" s="737">
        <f>+IF(FH523=0,0,FH523/FH510*100)</f>
        <v>90.007508576168576</v>
      </c>
      <c r="FJ523" s="772">
        <v>130286.18052339458</v>
      </c>
      <c r="FK523" s="737">
        <f>+IF(FJ523=0,0,FJ523/FJ510*100)</f>
        <v>88.857178982547211</v>
      </c>
    </row>
    <row r="524" spans="2:167" s="648" customFormat="1" ht="13.5" customHeight="1">
      <c r="B524" s="771"/>
      <c r="C524" s="769"/>
      <c r="D524" s="771" t="s">
        <v>4844</v>
      </c>
      <c r="E524" s="772">
        <f>+AK524</f>
        <v>708.435565</v>
      </c>
      <c r="F524" s="737">
        <f>+IF(E524=0,0,E524/E510*100)</f>
        <v>3.7700003535155782</v>
      </c>
      <c r="G524" s="772">
        <v>471.93372599999998</v>
      </c>
      <c r="H524" s="737">
        <f>+IF(G524=0,0,G524/G510*100)</f>
        <v>18.895512162110705</v>
      </c>
      <c r="I524" s="772">
        <v>753.28908000000001</v>
      </c>
      <c r="J524" s="737">
        <f>+IF(I524=0,0,I524/I510*100)</f>
        <v>41.884424442095217</v>
      </c>
      <c r="K524" s="772">
        <v>471.13387299999999</v>
      </c>
      <c r="L524" s="737">
        <f>+IF(K524=0,0,K524/K510*100)</f>
        <v>23.565088465332344</v>
      </c>
      <c r="M524" s="772">
        <f>+G524+I524+K524</f>
        <v>1696.356679</v>
      </c>
      <c r="N524" s="737">
        <f>+IF(M524=0,0,M524/M510*100)</f>
        <v>26.946061449522478</v>
      </c>
      <c r="O524" s="772">
        <v>1103.549818</v>
      </c>
      <c r="P524" s="737">
        <f>+IF(O524=0,0,O524/O510*100)</f>
        <v>2851.4349020702289</v>
      </c>
      <c r="Q524" s="772">
        <v>1368.273891</v>
      </c>
      <c r="R524" s="737">
        <f>+IF(Q524=0,0,Q524/Q510*100)</f>
        <v>-10984.284627086738</v>
      </c>
      <c r="S524" s="772">
        <v>1566.3116130000001</v>
      </c>
      <c r="T524" s="737">
        <f>+IF(S524=0,0,S524/S510*100)</f>
        <v>448.29274541955425</v>
      </c>
      <c r="U524" s="772">
        <f>+O524+Q524+S524</f>
        <v>4038.1353220000001</v>
      </c>
      <c r="V524" s="737">
        <f>+IF(U524=0,0,U524/U510*100)</f>
        <v>1075.0021980502611</v>
      </c>
      <c r="W524" s="772">
        <f t="shared" si="511"/>
        <v>5734.4920010000005</v>
      </c>
      <c r="X524" s="737">
        <f>+IF(W524=0,0,W524/W510*100)</f>
        <v>85.961264432809259</v>
      </c>
      <c r="Y524" s="772">
        <v>951.11395600000003</v>
      </c>
      <c r="Z524" s="737">
        <f>+IF(Y524=0,0,Y524/Y510*100)</f>
        <v>133.33466717446274</v>
      </c>
      <c r="AA524" s="772">
        <v>748.38737800000001</v>
      </c>
      <c r="AB524" s="737">
        <f>+IF(AA524=0,0,AA524/AA510*100)</f>
        <v>55.151312096346373</v>
      </c>
      <c r="AC524" s="772">
        <v>351.75190700000002</v>
      </c>
      <c r="AD524" s="737">
        <f>+IF(AC524=0,0,AC524/AC510*100)</f>
        <v>24.493850638184568</v>
      </c>
      <c r="AE524" s="772">
        <f>+Y524+AA524+AC524</f>
        <v>2051.2532409999999</v>
      </c>
      <c r="AF524" s="737">
        <f>+IF(AE524=0,0,AE524/AE510*100)</f>
        <v>58.500564358081029</v>
      </c>
      <c r="AG524" s="772">
        <v>572.87760900000001</v>
      </c>
      <c r="AH524" s="737">
        <f>+IF(AG524=0,0,AG524/AG510*100)</f>
        <v>33.640847596531188</v>
      </c>
      <c r="AI524" s="772">
        <v>936.059888</v>
      </c>
      <c r="AJ524" s="737">
        <f>+IF(AI524=0,0,AI524/AI510*100)</f>
        <v>28.174077856837449</v>
      </c>
      <c r="AK524" s="772">
        <v>708.435565</v>
      </c>
      <c r="AL524" s="737">
        <f>+IF(AK524=0,0,AK524/AK510*100)</f>
        <v>19.740983219651266</v>
      </c>
      <c r="AM524" s="772">
        <f>+AG524+AI524+AK524</f>
        <v>2217.3730619999997</v>
      </c>
      <c r="AN524" s="737">
        <f>+IF(AM524=0,0,AM524/AM510*100)</f>
        <v>25.741527151910915</v>
      </c>
      <c r="AO524" s="772">
        <f t="shared" si="512"/>
        <v>4268.6263029999991</v>
      </c>
      <c r="AP524" s="737">
        <f>+IF(AO524=0,0,AO524/AO510*100)</f>
        <v>35.218602588084202</v>
      </c>
      <c r="AQ524" s="651"/>
      <c r="AR524" s="772">
        <v>2176.6441150000001</v>
      </c>
      <c r="AS524" s="737">
        <f>+IF(AR524=0,0,AR524/AR510*100)</f>
        <v>4.7365915468774356</v>
      </c>
      <c r="AT524" s="772">
        <v>658.54208300000005</v>
      </c>
      <c r="AU524" s="737">
        <f>+IF(AT524=0,0,AT524/AT510*100)</f>
        <v>18.714826546573459</v>
      </c>
      <c r="AV524" s="772">
        <v>1821.6627599999999</v>
      </c>
      <c r="AW524" s="737">
        <f>+IF(AV524=0,0,AV524/AV510*100)</f>
        <v>70.86294482038214</v>
      </c>
      <c r="AX524" s="772">
        <v>1076.4019559999999</v>
      </c>
      <c r="AY524" s="737">
        <f>+IF(AX524=0,0,AX524/AX510*100)</f>
        <v>25.993174280662874</v>
      </c>
      <c r="AZ524" s="772">
        <f>+AT524+AV524+AX524</f>
        <v>3556.6067990000001</v>
      </c>
      <c r="BA524" s="737">
        <f>+IF(AZ524=0,0,AZ524/AZ510*100)</f>
        <v>34.764385022507419</v>
      </c>
      <c r="BB524" s="772">
        <v>2267.4467930000001</v>
      </c>
      <c r="BC524" s="737">
        <f>+IF(BB524=0,0,BB524/BB510*100)</f>
        <v>70.13606488521738</v>
      </c>
      <c r="BD524" s="772">
        <v>2975.503964</v>
      </c>
      <c r="BE524" s="737">
        <f>+IF(BD524=0,0,BD524/BD510*100)</f>
        <v>118.98998717327638</v>
      </c>
      <c r="BF524" s="772">
        <v>3102.84431</v>
      </c>
      <c r="BG524" s="737">
        <f>+IF(BF524=0,0,BF524/BF510*100)</f>
        <v>114.11009531722354</v>
      </c>
      <c r="BH524" s="772">
        <f>+BB524+BD524+BF524</f>
        <v>8345.7950670000009</v>
      </c>
      <c r="BI524" s="737">
        <f>+IF(BH524=0,0,BH524/BH510*100)</f>
        <v>98.734944823232169</v>
      </c>
      <c r="BJ524" s="772">
        <f t="shared" si="513"/>
        <v>11902.401866</v>
      </c>
      <c r="BK524" s="737">
        <f>+IF(BJ524=0,0,BJ524/BJ510*100)</f>
        <v>63.705993392988361</v>
      </c>
      <c r="BL524" s="772">
        <v>2310.2497069999999</v>
      </c>
      <c r="BM524" s="737">
        <f>+IF(BL524=0,0,BL524/BL510*100)</f>
        <v>56.946702012166838</v>
      </c>
      <c r="BN524" s="772">
        <v>3120.0208619999999</v>
      </c>
      <c r="BO524" s="737">
        <f>+IF(BN524=0,0,BN524/BN510*100)</f>
        <v>82.494336428862908</v>
      </c>
      <c r="BP524" s="772">
        <v>3246.1680120000001</v>
      </c>
      <c r="BQ524" s="737">
        <f>+IF(BP524=0,0,BP524/BP510*100)</f>
        <v>96.453398402693352</v>
      </c>
      <c r="BR524" s="772">
        <f>+BL524+BN524+BP524</f>
        <v>8676.4385810000003</v>
      </c>
      <c r="BS524" s="737">
        <f>+IF(BR524=0,0,BR524/BR510*100)</f>
        <v>77.437115454036359</v>
      </c>
      <c r="BT524" s="772">
        <v>1836.894254</v>
      </c>
      <c r="BU524" s="737">
        <f>+IF(BT524=0,0,BT524/BT510*100)</f>
        <v>35.517416443854863</v>
      </c>
      <c r="BV524" s="772">
        <v>2494.5934139999999</v>
      </c>
      <c r="BW524" s="737">
        <f>+IF(BV524=0,0,BV524/BV510*100)</f>
        <v>47.042394433226328</v>
      </c>
      <c r="BX524" s="772">
        <v>2176.6441150000001</v>
      </c>
      <c r="BY524" s="737">
        <f>+IF(BX524=0,0,BX524/BX510*100)</f>
        <v>38.929096305493488</v>
      </c>
      <c r="BZ524" s="772">
        <f>+BT524+BV524+BX524</f>
        <v>6508.1317829999998</v>
      </c>
      <c r="CA524" s="737">
        <f>+IF(BZ524=0,0,BZ524/BZ510*100)</f>
        <v>40.508778051423093</v>
      </c>
      <c r="CB524" s="772">
        <f t="shared" si="514"/>
        <v>15184.570363999999</v>
      </c>
      <c r="CC524" s="737">
        <f>+IF(CB524=0,0,CB524/CB510*100)</f>
        <v>55.681356108327307</v>
      </c>
      <c r="CE524" s="772">
        <f>+DK524</f>
        <v>2211.6321611566918</v>
      </c>
      <c r="CF524" s="737">
        <f>+IF(CE524=0,0,CE524/CE510*100)</f>
        <v>3.0679926591555788</v>
      </c>
      <c r="CG524" s="772">
        <v>1340.8477620000001</v>
      </c>
      <c r="CH524" s="737">
        <f>+IF(CG524=0,0,CG524/CG510*100)</f>
        <v>24.171348989355195</v>
      </c>
      <c r="CI524" s="772">
        <v>1739.0276240000001</v>
      </c>
      <c r="CJ524" s="737">
        <f>+IF(CI524=0,0,CI524/CI510*100)</f>
        <v>36.042259351593323</v>
      </c>
      <c r="CK524" s="772">
        <v>2261.7445539999999</v>
      </c>
      <c r="CL524" s="737">
        <f>+IF(CK524=0,0,CK524/CK510*100)</f>
        <v>43.429605845395272</v>
      </c>
      <c r="CM524" s="772">
        <f>+CG524+CI524+CK524</f>
        <v>5341.6199400000005</v>
      </c>
      <c r="CN524" s="737">
        <f>+IF(CM524=0,0,CM524/CM510*100)</f>
        <v>34.284955643952223</v>
      </c>
      <c r="CO524" s="772">
        <v>1461.0190270000001</v>
      </c>
      <c r="CP524" s="737">
        <f>+IF(CO524=0,0,CO524/CO510*100)</f>
        <v>26.057823802037877</v>
      </c>
      <c r="CQ524" s="772">
        <v>2538.9628870000001</v>
      </c>
      <c r="CR524" s="737">
        <f>+IF(CQ524=0,0,CQ524/CQ510*100)</f>
        <v>42.654342508066634</v>
      </c>
      <c r="CS524" s="772">
        <v>1816.2308829999999</v>
      </c>
      <c r="CT524" s="737">
        <f>+IF(CS524=0,0,CS524/CS510*100)</f>
        <v>28.649231527308</v>
      </c>
      <c r="CU524" s="772">
        <f>+CO524+CQ524+CS524</f>
        <v>5816.2127970000001</v>
      </c>
      <c r="CV524" s="737">
        <f>+IF(CU524=0,0,CU524/CU510*100)</f>
        <v>32.495000331964569</v>
      </c>
      <c r="CW524" s="772">
        <f t="shared" si="515"/>
        <v>11157.832737000001</v>
      </c>
      <c r="CX524" s="737">
        <f>+IF(CW524=0,0,CW524/CW510*100)</f>
        <v>33.327992442980033</v>
      </c>
      <c r="CY524" s="772">
        <v>1598.3059539999999</v>
      </c>
      <c r="CZ524" s="737">
        <f>+IF(CY524=0,0,CY524/CY510*100)</f>
        <v>32.549973083586039</v>
      </c>
      <c r="DA524" s="772">
        <v>1374.2023300000001</v>
      </c>
      <c r="DB524" s="737">
        <f>+IF(DA524=0,0,DA524/DA510*100)</f>
        <v>19.829529163010598</v>
      </c>
      <c r="DC524" s="772">
        <v>1204.5753790000001</v>
      </c>
      <c r="DD524" s="737">
        <f>+IF(DC524=0,0,DC524/DC510*100)</f>
        <v>16.977483033101741</v>
      </c>
      <c r="DE524" s="772">
        <f>+CY524+DA524+DC524</f>
        <v>4177.0836630000003</v>
      </c>
      <c r="DF524" s="737">
        <f>+IF(DE524=0,0,DE524/DE510*100)</f>
        <v>22.059502328740667</v>
      </c>
      <c r="DG524" s="772">
        <v>1586.7437695998804</v>
      </c>
      <c r="DH524" s="737">
        <f>+IF(DG524=0,0,DG524/DG510*100)</f>
        <v>21.698473820798331</v>
      </c>
      <c r="DI524" s="772">
        <v>1673.7656339316343</v>
      </c>
      <c r="DJ524" s="737">
        <f>+IF(DI524=0,0,DI524/DI510*100)</f>
        <v>22.613463546450109</v>
      </c>
      <c r="DK524" s="772">
        <v>2211.6321611566918</v>
      </c>
      <c r="DL524" s="737">
        <f>+IF(DK524=0,0,DK524/DK510*100)</f>
        <v>44.602422694389496</v>
      </c>
      <c r="DM524" s="772">
        <f>+DG524+DI524+DK524</f>
        <v>5472.1415646882069</v>
      </c>
      <c r="DN524" s="737">
        <f>+IF(DM524=0,0,DM524/DM510*100)</f>
        <v>27.815663642031851</v>
      </c>
      <c r="DO524" s="772">
        <f t="shared" si="516"/>
        <v>9649.2252276882064</v>
      </c>
      <c r="DP524" s="737">
        <f>+IF(DO524=0,0,DO524/DO510*100)</f>
        <v>24.992548918537373</v>
      </c>
      <c r="DR524" s="772">
        <f>+EX524</f>
        <v>2060.3855626388113</v>
      </c>
      <c r="DS524" s="737">
        <f>+IF(DR524=0,0,DR524/DR510*100)</f>
        <v>2.2482136544600038</v>
      </c>
      <c r="DT524" s="772">
        <v>1713.2914754102865</v>
      </c>
      <c r="DU524" s="737">
        <f>+IF(DT524=0,0,DT524/DT510*100)</f>
        <v>23.204885031622645</v>
      </c>
      <c r="DV524" s="772">
        <v>1771.3998733770325</v>
      </c>
      <c r="DW524" s="737">
        <f>+IF(DV524=0,0,DV524/DV510*100)</f>
        <v>24.053634488396959</v>
      </c>
      <c r="DX524" s="772">
        <v>1787.2794965184451</v>
      </c>
      <c r="DY524" s="737">
        <f>+IF(DX524=0,0,DX524/DX510*100)</f>
        <v>24.26926205877092</v>
      </c>
      <c r="DZ524" s="772">
        <f>+DT524+DV524+DX524</f>
        <v>5271.9708453057638</v>
      </c>
      <c r="EA524" s="737">
        <f>+IF(DZ524=0,0,DZ524/DZ510*100)</f>
        <v>23.842047422747239</v>
      </c>
      <c r="EB524" s="772">
        <v>1829.8144264318191</v>
      </c>
      <c r="EC524" s="737">
        <f>+IF(EB524=0,0,EB524/EB510*100)</f>
        <v>25.13638451758322</v>
      </c>
      <c r="ED524" s="772">
        <v>1862.098094722732</v>
      </c>
      <c r="EE524" s="737">
        <f>+IF(ED524=0,0,ED524/ED510*100)</f>
        <v>25.494304981310773</v>
      </c>
      <c r="EF524" s="772">
        <v>1898.8114300247423</v>
      </c>
      <c r="EG524" s="737">
        <f>+IF(EF524=0,0,EF524/EF510*100)</f>
        <v>25.959738609769566</v>
      </c>
      <c r="EH524" s="772">
        <f>+EB524+ED524+EF524</f>
        <v>5590.7239511792932</v>
      </c>
      <c r="EI524" s="737">
        <f>+IF(EH524=0,0,EH524/EH510*100)</f>
        <v>25.530787436303619</v>
      </c>
      <c r="EJ524" s="772">
        <f t="shared" si="517"/>
        <v>10862.694796485057</v>
      </c>
      <c r="EK524" s="737">
        <f>+IF(EJ524=0,0,EJ524/EJ510*100)</f>
        <v>24.682309671910229</v>
      </c>
      <c r="EL524" s="772">
        <v>1920.9116173021887</v>
      </c>
      <c r="EM524" s="737">
        <f>+IF(EL524=0,0,EL524/EL510*100)</f>
        <v>26.261882927987617</v>
      </c>
      <c r="EN524" s="772">
        <v>1950.162056317311</v>
      </c>
      <c r="EO524" s="737">
        <f>+IF(EN524=0,0,EN524/EN510*100)</f>
        <v>26.586796174995914</v>
      </c>
      <c r="EP524" s="772">
        <v>1991.9464969212943</v>
      </c>
      <c r="EQ524" s="737">
        <f>+IF(EP524=0,0,EP524/EP510*100)</f>
        <v>26.959172166991742</v>
      </c>
      <c r="ER524" s="772">
        <f>+EL524+EN524+EP524</f>
        <v>5863.0201705407935</v>
      </c>
      <c r="ES524" s="737">
        <f>+IF(ER524=0,0,ER524/ER510*100)</f>
        <v>26.60380445399035</v>
      </c>
      <c r="ET524" s="772">
        <v>1977.2449934682918</v>
      </c>
      <c r="EU524" s="737">
        <f>+IF(ET524=0,0,ET524/ET510*100)</f>
        <v>23.173435098820942</v>
      </c>
      <c r="EV524" s="772">
        <v>2006.4086858985722</v>
      </c>
      <c r="EW524" s="737">
        <f>+IF(EV524=0,0,EV524/EV510*100)</f>
        <v>23.515235399748555</v>
      </c>
      <c r="EX524" s="772">
        <v>2060.3855626388113</v>
      </c>
      <c r="EY524" s="737">
        <f>+IF(EX524=0,0,EX524/EX510*100)</f>
        <v>24.147847774092163</v>
      </c>
      <c r="EZ524" s="772">
        <f>+ET524+EV524+EX524</f>
        <v>6044.0392420056751</v>
      </c>
      <c r="FA524" s="737">
        <f>+IF(EZ524=0,0,EZ524/EZ510*100)</f>
        <v>23.612172757553886</v>
      </c>
      <c r="FB524" s="772">
        <f t="shared" si="518"/>
        <v>11907.059412546469</v>
      </c>
      <c r="FC524" s="737">
        <f>+IF(FB524=0,0,FB524/FB510*100)</f>
        <v>24.996235757312093</v>
      </c>
      <c r="FD524" s="772">
        <v>2643.0218725804343</v>
      </c>
      <c r="FE524" s="737">
        <f>+IF(FD524=0,0,FD524/FD510*100)</f>
        <v>3.5668063953209637</v>
      </c>
      <c r="FF524" s="772">
        <v>3001.1204625982546</v>
      </c>
      <c r="FG524" s="737">
        <f>+IF(FF524=0,0,FF524/FF510*100)</f>
        <v>2.9441634908678913</v>
      </c>
      <c r="FH524" s="772">
        <v>3366.4355617866636</v>
      </c>
      <c r="FI524" s="737">
        <f>+IF(FH524=0,0,FH524/FH510*100)</f>
        <v>2.7517328078431587</v>
      </c>
      <c r="FJ524" s="772">
        <v>3698.2953436434559</v>
      </c>
      <c r="FK524" s="737">
        <f>+IF(FJ524=0,0,FJ524/FJ510*100)</f>
        <v>2.5222943059677729</v>
      </c>
    </row>
    <row r="525" spans="2:167" s="648" customFormat="1" ht="13.5" customHeight="1">
      <c r="B525" s="771"/>
      <c r="C525" s="784"/>
      <c r="D525" s="802" t="s">
        <v>4845</v>
      </c>
      <c r="E525" s="803">
        <f>+W525+AO525</f>
        <v>-270.03174300000001</v>
      </c>
      <c r="F525" s="804">
        <f>+IF(E525=0,0,E525/E510*100)</f>
        <v>-1.436996978787235</v>
      </c>
      <c r="G525" s="803">
        <v>-41.583133000000004</v>
      </c>
      <c r="H525" s="804">
        <f>+IF(G525=0,0,G525/G510*100)</f>
        <v>-1.6649257131925492</v>
      </c>
      <c r="I525" s="803">
        <v>38.298884000000001</v>
      </c>
      <c r="J525" s="804">
        <f>+IF(I525=0,0,I525/I510*100)</f>
        <v>2.1294968368777751</v>
      </c>
      <c r="K525" s="803">
        <v>-85.136050000000012</v>
      </c>
      <c r="L525" s="804">
        <f>+IF(K525=0,0,K525/K510*100)</f>
        <v>-4.2583194816029675</v>
      </c>
      <c r="M525" s="803">
        <f>+G525+I525+K525</f>
        <v>-88.420299000000014</v>
      </c>
      <c r="N525" s="804">
        <f>+IF(M525=0,0,M525/M510*100)</f>
        <v>-1.4045270312159104</v>
      </c>
      <c r="O525" s="803">
        <v>-893.40581099999997</v>
      </c>
      <c r="P525" s="804">
        <f>+IF(O525=0,0,O525/O510*100)</f>
        <v>-2308.4490338774708</v>
      </c>
      <c r="Q525" s="803">
        <v>-376.245318</v>
      </c>
      <c r="R525" s="804">
        <f>+IF(Q525=0,0,Q525/Q510*100)</f>
        <v>3020.4374209759449</v>
      </c>
      <c r="S525" s="803">
        <v>-347.65902100000005</v>
      </c>
      <c r="T525" s="804">
        <f>+IF(S525=0,0,S525/S510*100)</f>
        <v>-99.503199555198918</v>
      </c>
      <c r="U525" s="803">
        <f>+O525+Q525+S525</f>
        <v>-1617.3101499999998</v>
      </c>
      <c r="V525" s="804">
        <f>+IF(U525=0,0,U525/U510*100)</f>
        <v>-430.54821781403325</v>
      </c>
      <c r="W525" s="803">
        <f t="shared" si="511"/>
        <v>-1705.7304489999999</v>
      </c>
      <c r="X525" s="804">
        <f>+IF(W525=0,0,W525/W510*100)</f>
        <v>-25.569265098288422</v>
      </c>
      <c r="Y525" s="803">
        <v>892.40897199999995</v>
      </c>
      <c r="Z525" s="804">
        <f>+IF(Y525=0,0,Y525/Y510*100)</f>
        <v>125.10493880832554</v>
      </c>
      <c r="AA525" s="803">
        <v>291.84083700000002</v>
      </c>
      <c r="AB525" s="804">
        <f>+IF(AA525=0,0,AA525/AA510*100)</f>
        <v>21.506783194098649</v>
      </c>
      <c r="AC525" s="803">
        <v>198.59875500000001</v>
      </c>
      <c r="AD525" s="804">
        <f>+IF(AC525=0,0,AC525/AC510*100)</f>
        <v>13.82920218794837</v>
      </c>
      <c r="AE525" s="803">
        <f>+Y525+AA525+AC525</f>
        <v>1382.8485639999999</v>
      </c>
      <c r="AF525" s="804">
        <f>+IF(AE525=0,0,AE525/AE510*100)</f>
        <v>39.438046848044898</v>
      </c>
      <c r="AG525" s="803">
        <v>116.635074</v>
      </c>
      <c r="AH525" s="804">
        <f>+IF(AG525=0,0,AG525/AG510*100)</f>
        <v>6.8491117250912446</v>
      </c>
      <c r="AI525" s="803">
        <v>-58.455317000000001</v>
      </c>
      <c r="AJ525" s="804">
        <f>+IF(AI525=0,0,AI525/AI510*100)</f>
        <v>-1.7594223119879202</v>
      </c>
      <c r="AK525" s="803">
        <v>-5.3296149999999987</v>
      </c>
      <c r="AL525" s="804">
        <f>+IF(AK525=0,0,AK525/AK510*100)</f>
        <v>-0.14851292831720223</v>
      </c>
      <c r="AM525" s="803">
        <f>+AG525+AI525+AK525</f>
        <v>52.850142000000005</v>
      </c>
      <c r="AN525" s="804">
        <f>+IF(AM525=0,0,AM525/AM510*100)</f>
        <v>0.6135383299228282</v>
      </c>
      <c r="AO525" s="803">
        <f t="shared" si="512"/>
        <v>1435.6987059999999</v>
      </c>
      <c r="AP525" s="804">
        <f>+IF(AO525=0,0,AO525/AO510*100)</f>
        <v>11.845333503967014</v>
      </c>
      <c r="AQ525" s="651"/>
      <c r="AR525" s="803">
        <v>-417.6483189999999</v>
      </c>
      <c r="AS525" s="804">
        <f>+IF(AR525=0,0,AR525/AR510*100)</f>
        <v>-0.90884379477118615</v>
      </c>
      <c r="AT525" s="803">
        <v>90.709041000000013</v>
      </c>
      <c r="AU525" s="804">
        <f>+IF(AT525=0,0,AT525/AT510*100)</f>
        <v>2.5778215429871332</v>
      </c>
      <c r="AV525" s="803">
        <v>-480.02477699999997</v>
      </c>
      <c r="AW525" s="804">
        <f>+IF(AV525=0,0,AV525/AV510*100)</f>
        <v>-18.673033248463199</v>
      </c>
      <c r="AX525" s="803">
        <v>379.22028399999999</v>
      </c>
      <c r="AY525" s="804">
        <f>+IF(AX525=0,0,AX525/AX510*100)</f>
        <v>9.1574888709831281</v>
      </c>
      <c r="AZ525" s="803">
        <f>+AT525+AV525+AX525</f>
        <v>-10.095451999999966</v>
      </c>
      <c r="BA525" s="804">
        <f>+IF(AZ525=0,0,AZ525/AZ510*100)</f>
        <v>-9.8678937576940004E-2</v>
      </c>
      <c r="BB525" s="803">
        <v>-6.1333939999999991</v>
      </c>
      <c r="BC525" s="804">
        <f>+IF(BB525=0,0,BB525/BB510*100)</f>
        <v>-0.18971652207170575</v>
      </c>
      <c r="BD525" s="803">
        <v>42.049908000000002</v>
      </c>
      <c r="BE525" s="804">
        <f>+IF(BD525=0,0,BD525/BD510*100)</f>
        <v>1.6815699370909833</v>
      </c>
      <c r="BF525" s="803">
        <v>-270.24145199999998</v>
      </c>
      <c r="BG525" s="804">
        <f>+IF(BF525=0,0,BF525/BF510*100)</f>
        <v>-9.9383903172328001</v>
      </c>
      <c r="BH525" s="803">
        <f>+BB525+BD525+BF525</f>
        <v>-234.32493799999997</v>
      </c>
      <c r="BI525" s="804">
        <f>+IF(BH525=0,0,BH525/BH510*100)</f>
        <v>-2.7721816361893774</v>
      </c>
      <c r="BJ525" s="803">
        <f t="shared" si="513"/>
        <v>-244.42038999999994</v>
      </c>
      <c r="BK525" s="804">
        <f>+IF(BJ525=0,0,BJ525/BJ510*100)</f>
        <v>-1.3082270222224097</v>
      </c>
      <c r="BL525" s="803">
        <v>-10.298131</v>
      </c>
      <c r="BM525" s="804">
        <f>+IF(BL525=0,0,BL525/BL510*100)</f>
        <v>-0.25384467988994652</v>
      </c>
      <c r="BN525" s="803">
        <v>-53.421694000000002</v>
      </c>
      <c r="BO525" s="804">
        <f>+IF(BN525=0,0,BN525/BN510*100)</f>
        <v>-1.4124864519690405</v>
      </c>
      <c r="BP525" s="803">
        <v>-141.208856</v>
      </c>
      <c r="BQ525" s="804">
        <f>+IF(BP525=0,0,BP525/BP510*100)</f>
        <v>-4.1957390977323676</v>
      </c>
      <c r="BR525" s="803">
        <f>+BL525+BN525+BP525</f>
        <v>-204.92868099999998</v>
      </c>
      <c r="BS525" s="804">
        <f>+IF(BR525=0,0,BR525/BR510*100)</f>
        <v>-1.8289861424468696</v>
      </c>
      <c r="BT525" s="803">
        <v>76.13088399999998</v>
      </c>
      <c r="BU525" s="804">
        <f>+IF(BT525=0,0,BT525/BT510*100)</f>
        <v>1.4720348247476234</v>
      </c>
      <c r="BV525" s="803">
        <v>-112.24757199999999</v>
      </c>
      <c r="BW525" s="804">
        <f>+IF(BV525=0,0,BV525/BV510*100)</f>
        <v>-2.1167355475893079</v>
      </c>
      <c r="BX525" s="803">
        <v>67.817440000000005</v>
      </c>
      <c r="BY525" s="804">
        <f>+IF(BX525=0,0,BX525/BX510*100)</f>
        <v>1.2129091911527421</v>
      </c>
      <c r="BZ525" s="803">
        <f>+BT525+BV525+BX525</f>
        <v>31.700751999999994</v>
      </c>
      <c r="CA525" s="804">
        <f>+IF(BZ525=0,0,BZ525/BZ510*100)</f>
        <v>0.19731603010645529</v>
      </c>
      <c r="CB525" s="803">
        <f t="shared" si="514"/>
        <v>-173.22792899999999</v>
      </c>
      <c r="CC525" s="804">
        <f>+IF(CB525=0,0,CB525/CB510*100)</f>
        <v>-0.63522152891628814</v>
      </c>
      <c r="CE525" s="803">
        <f>+CW525+DO525</f>
        <v>-151.30664084337761</v>
      </c>
      <c r="CF525" s="804">
        <f>+IF(CE525=0,0,CE525/CE510*100)</f>
        <v>-0.20989370273318408</v>
      </c>
      <c r="CG525" s="803">
        <v>-105.435059</v>
      </c>
      <c r="CH525" s="804">
        <f>+IF(CG525=0,0,CG525/CG510*100)</f>
        <v>-1.9006688745938742</v>
      </c>
      <c r="CI525" s="803">
        <v>70.322029999999998</v>
      </c>
      <c r="CJ525" s="804">
        <f>+IF(CI525=0,0,CI525/CI510*100)</f>
        <v>1.4574609445022397</v>
      </c>
      <c r="CK525" s="803">
        <v>-166.83521500000001</v>
      </c>
      <c r="CL525" s="804">
        <f>+IF(CK525=0,0,CK525/CK510*100)</f>
        <v>-3.2035393279792013</v>
      </c>
      <c r="CM525" s="803">
        <f>+CG525+CI525+CK525</f>
        <v>-201.94824399999999</v>
      </c>
      <c r="CN525" s="804">
        <f>+IF(CM525=0,0,CM525/CM510*100)</f>
        <v>-1.2961960352263551</v>
      </c>
      <c r="CO525" s="803">
        <v>35.300725</v>
      </c>
      <c r="CP525" s="804">
        <f>+IF(CO525=0,0,CO525/CO510*100)</f>
        <v>0.62960170616189626</v>
      </c>
      <c r="CQ525" s="803">
        <v>128.04287699999998</v>
      </c>
      <c r="CR525" s="804">
        <f>+IF(CQ525=0,0,CQ525/CQ510*100)</f>
        <v>2.1511085330316004</v>
      </c>
      <c r="CS525" s="803">
        <v>-9.8321210000000008</v>
      </c>
      <c r="CT525" s="804">
        <f>+IF(CS525=0,0,CS525/CS510*100)</f>
        <v>-0.15509190685505325</v>
      </c>
      <c r="CU525" s="803">
        <f>+CO525+CQ525+CS525</f>
        <v>153.51148099999997</v>
      </c>
      <c r="CV525" s="804">
        <f>+IF(CU525=0,0,CU525/CU510*100)</f>
        <v>0.85766387856860449</v>
      </c>
      <c r="CW525" s="803">
        <f t="shared" si="515"/>
        <v>-48.436763000000013</v>
      </c>
      <c r="CX525" s="804">
        <f>+IF(CW525=0,0,CW525/CW510*100)</f>
        <v>-0.1446786404920111</v>
      </c>
      <c r="CY525" s="803">
        <v>-91.796514999999999</v>
      </c>
      <c r="CZ525" s="804">
        <f>+IF(CY525=0,0,CY525/CY510*100)</f>
        <v>-1.8694631556237085</v>
      </c>
      <c r="DA525" s="803">
        <v>46.307171999999994</v>
      </c>
      <c r="DB525" s="804">
        <f>+IF(DA525=0,0,DA525/DA510*100)</f>
        <v>0.66820540002326123</v>
      </c>
      <c r="DC525" s="803">
        <v>-3.308993000000001</v>
      </c>
      <c r="DD525" s="804">
        <f>+IF(DC525=0,0,DC525/DC510*100)</f>
        <v>-4.6637490267142881E-2</v>
      </c>
      <c r="DE525" s="803">
        <f>+CY525+DA525+DC525</f>
        <v>-48.798336000000006</v>
      </c>
      <c r="DF525" s="804">
        <f>+IF(DE525=0,0,DE525/DE510*100)</f>
        <v>-0.25770779172221464</v>
      </c>
      <c r="DG525" s="803">
        <v>-11.163319958408067</v>
      </c>
      <c r="DH525" s="804">
        <f>+IF(DG525=0,0,DG525/DG510*100)</f>
        <v>-0.15265666108888765</v>
      </c>
      <c r="DI525" s="803">
        <v>6.0455958878781928</v>
      </c>
      <c r="DJ525" s="804">
        <f>+IF(DI525=0,0,DI525/DI510*100)</f>
        <v>8.1679214494307303E-2</v>
      </c>
      <c r="DK525" s="803">
        <v>-48.953817772847714</v>
      </c>
      <c r="DL525" s="804">
        <f>+IF(DK525=0,0,DK525/DK510*100)</f>
        <v>-0.98726131368369763</v>
      </c>
      <c r="DM525" s="803">
        <f>+DG525+DI525+DK525</f>
        <v>-54.071541843377588</v>
      </c>
      <c r="DN525" s="804">
        <f>+IF(DM525=0,0,DM525/DM510*100)</f>
        <v>-0.27485323666094508</v>
      </c>
      <c r="DO525" s="803">
        <f t="shared" si="516"/>
        <v>-102.86987784337759</v>
      </c>
      <c r="DP525" s="804">
        <f>+IF(DO525=0,0,DO525/DO510*100)</f>
        <v>-0.26644423708415627</v>
      </c>
      <c r="DR525" s="803">
        <f>+EJ525+FB525</f>
        <v>-4.8833636096138378</v>
      </c>
      <c r="DS525" s="804">
        <f>+IF(DR525=0,0,DR525/DR510*100)</f>
        <v>-5.3285389617882548E-3</v>
      </c>
      <c r="DT525" s="803">
        <v>-2.2324402534854748</v>
      </c>
      <c r="DU525" s="804">
        <f>+IF(DT525=0,0,DT525/DT510*100)</f>
        <v>-3.023625586515653E-2</v>
      </c>
      <c r="DV525" s="803">
        <v>-0.88122436086751321</v>
      </c>
      <c r="DW525" s="804">
        <f>+IF(DV525=0,0,DV525/DV510*100)</f>
        <v>-1.1966043916537413E-2</v>
      </c>
      <c r="DX525" s="803">
        <v>0.15154102914642564</v>
      </c>
      <c r="DY525" s="804">
        <f>+IF(DX525=0,0,DX525/DX510*100)</f>
        <v>2.0577581492847896E-3</v>
      </c>
      <c r="DZ525" s="803">
        <f>+DT525+DV525+DX525</f>
        <v>-2.9621235852065624</v>
      </c>
      <c r="EA525" s="804">
        <f>+IF(DZ525=0,0,DZ525/DZ510*100)</f>
        <v>-1.3395956287090761E-2</v>
      </c>
      <c r="EB525" s="803">
        <v>-0.4997786280621348</v>
      </c>
      <c r="EC525" s="804">
        <f>+IF(EB525=0,0,EB525/EB510*100)</f>
        <v>-6.8655201244300192E-3</v>
      </c>
      <c r="ED525" s="803">
        <v>-0.2524208585368406</v>
      </c>
      <c r="EE525" s="804">
        <f>+IF(ED525=0,0,ED525/ED510*100)</f>
        <v>-3.4559373479949446E-3</v>
      </c>
      <c r="EF525" s="803">
        <v>-0.36014994340474971</v>
      </c>
      <c r="EG525" s="804">
        <f>+IF(EF525=0,0,EF525/EF510*100)</f>
        <v>-4.9238161532389659E-3</v>
      </c>
      <c r="EH525" s="803">
        <f>+EB525+ED525+EF525</f>
        <v>-1.1123494300037251</v>
      </c>
      <c r="EI525" s="804">
        <f>+IF(EH525=0,0,EH525/EH510*100)</f>
        <v>-5.0796922009229504E-3</v>
      </c>
      <c r="EJ525" s="803">
        <f t="shared" si="517"/>
        <v>-4.0744730152102875</v>
      </c>
      <c r="EK525" s="804">
        <f>+IF(EJ525=0,0,EJ525/EJ510*100)</f>
        <v>-9.2580530517900259E-3</v>
      </c>
      <c r="EL525" s="803">
        <v>-1.2813739708015248E-2</v>
      </c>
      <c r="EM525" s="804">
        <f>+IF(EL525=0,0,EL525/EL510*100)</f>
        <v>-1.7518397465585427E-4</v>
      </c>
      <c r="EN525" s="803">
        <v>-0.18624710658913557</v>
      </c>
      <c r="EO525" s="804">
        <f>+IF(EN525=0,0,EN525/EN510*100)</f>
        <v>-2.5391294251816739E-3</v>
      </c>
      <c r="EP525" s="803">
        <v>-0.48255135707618635</v>
      </c>
      <c r="EQ525" s="804">
        <f>+IF(EP525=0,0,EP525/EP510*100)</f>
        <v>-6.5308908321278234E-3</v>
      </c>
      <c r="ER525" s="803">
        <f>+EL525+EN525+EP525</f>
        <v>-0.68161220337333717</v>
      </c>
      <c r="ES525" s="804">
        <f>+IF(ER525=0,0,ER525/ER510*100)</f>
        <v>-3.0928561124709841E-3</v>
      </c>
      <c r="ET525" s="803">
        <v>0.82828596064807769</v>
      </c>
      <c r="EU525" s="804">
        <f>+IF(ET525=0,0,ET525/ET510*100)</f>
        <v>9.7075633094278937E-3</v>
      </c>
      <c r="EV525" s="803">
        <v>-0.19476723064893164</v>
      </c>
      <c r="EW525" s="804">
        <f>+IF(EV525=0,0,EV525/EV510*100)</f>
        <v>-2.2826841356179601E-3</v>
      </c>
      <c r="EX525" s="803">
        <v>-0.76079712102935915</v>
      </c>
      <c r="EY525" s="804">
        <f>+IF(EX525=0,0,EX525/EX510*100)</f>
        <v>-8.9165898843007515E-3</v>
      </c>
      <c r="EZ525" s="803">
        <f>+ET525+EV525+EX525</f>
        <v>-0.1272783910302131</v>
      </c>
      <c r="FA525" s="804">
        <f>+IF(EZ525=0,0,EZ525/EZ510*100)</f>
        <v>-4.9723690349693902E-4</v>
      </c>
      <c r="FB525" s="803">
        <f t="shared" si="518"/>
        <v>-0.80889059440355027</v>
      </c>
      <c r="FC525" s="804">
        <f>+IF(FB525=0,0,FB525/FB510*100)</f>
        <v>-1.698086765089831E-3</v>
      </c>
      <c r="FD525" s="803">
        <v>-8.0143854503762562</v>
      </c>
      <c r="FE525" s="804">
        <f>+IF(FD525=0,0,FD525/FD510*100)</f>
        <v>-1.0815559861810932E-2</v>
      </c>
      <c r="FF525" s="803">
        <v>-3.1972405885316313</v>
      </c>
      <c r="FG525" s="804">
        <f>+IF(FF525=0,0,FF525/FF510*100)</f>
        <v>-3.1365615374619829E-3</v>
      </c>
      <c r="FH525" s="803">
        <v>-3.5130905844764513</v>
      </c>
      <c r="FI525" s="804">
        <f>+IF(FH525=0,0,FH525/FH510*100)</f>
        <v>-2.871608988439437E-3</v>
      </c>
      <c r="FJ525" s="803">
        <v>-2.8656861075181439</v>
      </c>
      <c r="FK525" s="804">
        <f>+IF(FJ525=0,0,FJ525/FJ510*100)</f>
        <v>-1.954442000990392E-3</v>
      </c>
    </row>
    <row r="526" spans="2:167" s="648" customFormat="1" ht="13.5" customHeight="1">
      <c r="B526" s="771"/>
      <c r="C526" s="728" t="s">
        <v>4846</v>
      </c>
      <c r="D526" s="787"/>
      <c r="E526" s="770">
        <f>+W526+AO526</f>
        <v>0</v>
      </c>
      <c r="F526" s="726">
        <f>+IF(E526=0,0,E526/E511*100)</f>
        <v>0</v>
      </c>
      <c r="G526" s="770">
        <f>+G527+G528-G529-G530</f>
        <v>0</v>
      </c>
      <c r="H526" s="726">
        <f>+IF(G526=0,0,G526/G511*100)</f>
        <v>0</v>
      </c>
      <c r="I526" s="770">
        <f>+I527+I528-I529-I530</f>
        <v>0</v>
      </c>
      <c r="J526" s="726">
        <f>+IF(I526=0,0,I526/I511*100)</f>
        <v>0</v>
      </c>
      <c r="K526" s="770">
        <f>+K527+K528-K529-K530</f>
        <v>0</v>
      </c>
      <c r="L526" s="726">
        <f>+IF(K526=0,0,K526/K511*100)</f>
        <v>0</v>
      </c>
      <c r="M526" s="770">
        <f>+M527+M528-M529-M530</f>
        <v>0</v>
      </c>
      <c r="N526" s="726">
        <f>+IF(M526=0,0,M526/M511*100)</f>
        <v>0</v>
      </c>
      <c r="O526" s="770">
        <f>+O527+O528-O529-O530</f>
        <v>0</v>
      </c>
      <c r="P526" s="726">
        <f>+IF(O526=0,0,O526/O511*100)</f>
        <v>0</v>
      </c>
      <c r="Q526" s="770">
        <f>+Q527+Q528-Q529-Q530</f>
        <v>0</v>
      </c>
      <c r="R526" s="726">
        <f>+IF(Q526=0,0,Q526/Q511*100)</f>
        <v>0</v>
      </c>
      <c r="S526" s="770">
        <f>+S527+S528-S529-S530</f>
        <v>0</v>
      </c>
      <c r="T526" s="726">
        <f>+IF(S526=0,0,S526/S511*100)</f>
        <v>0</v>
      </c>
      <c r="U526" s="770">
        <f>+U527+U528-U529-U530</f>
        <v>0</v>
      </c>
      <c r="V526" s="726">
        <f>+IF(U526=0,0,U526/U511*100)</f>
        <v>0</v>
      </c>
      <c r="W526" s="770">
        <f t="shared" si="511"/>
        <v>0</v>
      </c>
      <c r="X526" s="726">
        <f>+IF(W526=0,0,W526/W511*100)</f>
        <v>0</v>
      </c>
      <c r="Y526" s="770">
        <f>+Y527+Y528-Y529-Y530</f>
        <v>0</v>
      </c>
      <c r="Z526" s="726">
        <f>+IF(Y526=0,0,Y526/Y511*100)</f>
        <v>0</v>
      </c>
      <c r="AA526" s="770">
        <f>+AA527+AA528-AA529-AA530</f>
        <v>0</v>
      </c>
      <c r="AB526" s="726">
        <f>+IF(AA526=0,0,AA526/AA511*100)</f>
        <v>0</v>
      </c>
      <c r="AC526" s="770">
        <f>+AC527+AC528-AC529-AC530</f>
        <v>0</v>
      </c>
      <c r="AD526" s="726">
        <f>+IF(AC526=0,0,AC526/AC511*100)</f>
        <v>0</v>
      </c>
      <c r="AE526" s="770">
        <f>+AE527+AE528-AE529-AE530</f>
        <v>0</v>
      </c>
      <c r="AF526" s="726">
        <f>+IF(AE526=0,0,AE526/AE511*100)</f>
        <v>0</v>
      </c>
      <c r="AG526" s="770">
        <f>+AG527+AG528-AG529-AG530</f>
        <v>0</v>
      </c>
      <c r="AH526" s="726">
        <f>+IF(AG526=0,0,AG526/AG511*100)</f>
        <v>0</v>
      </c>
      <c r="AI526" s="770">
        <f>+AI527+AI528-AI529-AI530</f>
        <v>0</v>
      </c>
      <c r="AJ526" s="726">
        <f>+IF(AI526=0,0,AI526/AI511*100)</f>
        <v>0</v>
      </c>
      <c r="AK526" s="770">
        <f>+AK527+AK528-AK529-AK530</f>
        <v>0</v>
      </c>
      <c r="AL526" s="726">
        <f>+IF(AK526=0,0,AK526/AK511*100)</f>
        <v>0</v>
      </c>
      <c r="AM526" s="770">
        <f>+AM527+AM528-AM529-AM530</f>
        <v>0</v>
      </c>
      <c r="AN526" s="726">
        <f>+IF(AM526=0,0,AM526/AM511*100)</f>
        <v>0</v>
      </c>
      <c r="AO526" s="770">
        <f t="shared" si="512"/>
        <v>0</v>
      </c>
      <c r="AP526" s="726">
        <f>+IF(AO526=0,0,AO526/AO511*100)</f>
        <v>0</v>
      </c>
      <c r="AQ526" s="651"/>
      <c r="AR526" s="770">
        <f>+AR527+AR528-AR529-AR530</f>
        <v>0</v>
      </c>
      <c r="AS526" s="726">
        <f>+IF(AR526=0,0,AR526/AR511*100)</f>
        <v>0</v>
      </c>
      <c r="AT526" s="770">
        <f>+AT527+AT528-AT529-AT530</f>
        <v>0</v>
      </c>
      <c r="AU526" s="726">
        <f>+IF(AT526=0,0,AT526/AT511*100)</f>
        <v>0</v>
      </c>
      <c r="AV526" s="770">
        <f>+AV527+AV528-AV529-AV530</f>
        <v>0</v>
      </c>
      <c r="AW526" s="726">
        <f>+IF(AV526=0,0,AV526/AV511*100)</f>
        <v>0</v>
      </c>
      <c r="AX526" s="770">
        <f>+AX527+AX528-AX529-AX530</f>
        <v>0</v>
      </c>
      <c r="AY526" s="726">
        <f>+IF(AX526=0,0,AX526/AX511*100)</f>
        <v>0</v>
      </c>
      <c r="AZ526" s="770">
        <f>+AZ527+AZ528-AZ529-AZ530</f>
        <v>0</v>
      </c>
      <c r="BA526" s="726">
        <f>+IF(AZ526=0,0,AZ526/AZ511*100)</f>
        <v>0</v>
      </c>
      <c r="BB526" s="770">
        <f>+BB527+BB528-BB529-BB530</f>
        <v>0</v>
      </c>
      <c r="BC526" s="726">
        <f>+IF(BB526=0,0,BB526/BB511*100)</f>
        <v>0</v>
      </c>
      <c r="BD526" s="770">
        <f>+BD527+BD528-BD529-BD530</f>
        <v>0</v>
      </c>
      <c r="BE526" s="726">
        <f>+IF(BD526=0,0,BD526/BD511*100)</f>
        <v>0</v>
      </c>
      <c r="BF526" s="770">
        <f>+BF527+BF528-BF529-BF530</f>
        <v>0</v>
      </c>
      <c r="BG526" s="726">
        <f>+IF(BF526=0,0,BF526/BF511*100)</f>
        <v>0</v>
      </c>
      <c r="BH526" s="770">
        <f>+BH527+BH528-BH529-BH530</f>
        <v>0</v>
      </c>
      <c r="BI526" s="726">
        <f>+IF(BH526=0,0,BH526/BH511*100)</f>
        <v>0</v>
      </c>
      <c r="BJ526" s="770">
        <f t="shared" si="513"/>
        <v>0</v>
      </c>
      <c r="BK526" s="726">
        <f>+IF(BJ526=0,0,BJ526/BJ511*100)</f>
        <v>0</v>
      </c>
      <c r="BL526" s="770">
        <f>+BL527+BL528-BL529-BL530</f>
        <v>0</v>
      </c>
      <c r="BM526" s="726">
        <f>+IF(BL526=0,0,BL526/BL511*100)</f>
        <v>0</v>
      </c>
      <c r="BN526" s="770">
        <f>+BN527+BN528-BN529-BN530</f>
        <v>0</v>
      </c>
      <c r="BO526" s="726">
        <f>+IF(BN526=0,0,BN526/BN511*100)</f>
        <v>0</v>
      </c>
      <c r="BP526" s="770">
        <f>+BP527+BP528-BP529-BP530</f>
        <v>0</v>
      </c>
      <c r="BQ526" s="726">
        <f>+IF(BP526=0,0,BP526/BP511*100)</f>
        <v>0</v>
      </c>
      <c r="BR526" s="770">
        <f>+BR527+BR528-BR529-BR530</f>
        <v>0</v>
      </c>
      <c r="BS526" s="726">
        <f>+IF(BR526=0,0,BR526/BR511*100)</f>
        <v>0</v>
      </c>
      <c r="BT526" s="770">
        <f>+BT527+BT528-BT529-BT530</f>
        <v>0</v>
      </c>
      <c r="BU526" s="726">
        <f>+IF(BT526=0,0,BT526/BT511*100)</f>
        <v>0</v>
      </c>
      <c r="BV526" s="770">
        <f>+BV527+BV528-BV529-BV530</f>
        <v>0</v>
      </c>
      <c r="BW526" s="726">
        <f>+IF(BV526=0,0,BV526/BV511*100)</f>
        <v>0</v>
      </c>
      <c r="BX526" s="770">
        <f>+BX527+BX528-BX529-BX530</f>
        <v>0</v>
      </c>
      <c r="BY526" s="726">
        <f>+IF(BX526=0,0,BX526/BX511*100)</f>
        <v>0</v>
      </c>
      <c r="BZ526" s="770">
        <f>+BZ527+BZ528-BZ529-BZ530</f>
        <v>0</v>
      </c>
      <c r="CA526" s="726">
        <f>+IF(BZ526=0,0,BZ526/BZ511*100)</f>
        <v>0</v>
      </c>
      <c r="CB526" s="770">
        <f t="shared" si="514"/>
        <v>0</v>
      </c>
      <c r="CC526" s="726">
        <f>+IF(CB526=0,0,CB526/CB511*100)</f>
        <v>0</v>
      </c>
      <c r="CE526" s="770">
        <f>+CW526+DO526</f>
        <v>0</v>
      </c>
      <c r="CF526" s="726">
        <f>+IF(CE526=0,0,CE526/CE511*100)</f>
        <v>0</v>
      </c>
      <c r="CG526" s="770">
        <f>+CG527+CG528-CG529-CG530</f>
        <v>0</v>
      </c>
      <c r="CH526" s="726">
        <f>+IF(CG526=0,0,CG526/CG511*100)</f>
        <v>0</v>
      </c>
      <c r="CI526" s="770">
        <f>+CI527+CI528-CI529-CI530</f>
        <v>0</v>
      </c>
      <c r="CJ526" s="726">
        <f>+IF(CI526=0,0,CI526/CI511*100)</f>
        <v>0</v>
      </c>
      <c r="CK526" s="770">
        <f>+CK527+CK528-CK529-CK530</f>
        <v>0</v>
      </c>
      <c r="CL526" s="726">
        <f>+IF(CK526=0,0,CK526/CK511*100)</f>
        <v>0</v>
      </c>
      <c r="CM526" s="770">
        <f>+CM527+CM528-CM529-CM530</f>
        <v>0</v>
      </c>
      <c r="CN526" s="726">
        <f>+IF(CM526=0,0,CM526/CM511*100)</f>
        <v>0</v>
      </c>
      <c r="CO526" s="770">
        <f>+CO527+CO528-CO529-CO530</f>
        <v>0</v>
      </c>
      <c r="CP526" s="726">
        <f>+IF(CO526=0,0,CO526/CO511*100)</f>
        <v>0</v>
      </c>
      <c r="CQ526" s="770">
        <f>+CQ527+CQ528-CQ529-CQ530</f>
        <v>0</v>
      </c>
      <c r="CR526" s="726">
        <f>+IF(CQ526=0,0,CQ526/CQ511*100)</f>
        <v>0</v>
      </c>
      <c r="CS526" s="770">
        <f>+CS527+CS528-CS529-CS530</f>
        <v>0</v>
      </c>
      <c r="CT526" s="726">
        <f>+IF(CS526=0,0,CS526/CS511*100)</f>
        <v>0</v>
      </c>
      <c r="CU526" s="770">
        <f>+CU527+CU528-CU529-CU530</f>
        <v>0</v>
      </c>
      <c r="CV526" s="726">
        <f>+IF(CU526=0,0,CU526/CU511*100)</f>
        <v>0</v>
      </c>
      <c r="CW526" s="770">
        <f t="shared" si="515"/>
        <v>0</v>
      </c>
      <c r="CX526" s="726">
        <f>+IF(CW526=0,0,CW526/CW511*100)</f>
        <v>0</v>
      </c>
      <c r="CY526" s="770">
        <f>+CY527+CY528-CY529-CY530</f>
        <v>0</v>
      </c>
      <c r="CZ526" s="726">
        <f>+IF(CY526=0,0,CY526/CY511*100)</f>
        <v>0</v>
      </c>
      <c r="DA526" s="770">
        <f>+DA527+DA528-DA529-DA530</f>
        <v>0</v>
      </c>
      <c r="DB526" s="726">
        <f>+IF(DA526=0,0,DA526/DA511*100)</f>
        <v>0</v>
      </c>
      <c r="DC526" s="770">
        <f>+DC527+DC528-DC529-DC530</f>
        <v>0</v>
      </c>
      <c r="DD526" s="726">
        <f>+IF(DC526=0,0,DC526/DC511*100)</f>
        <v>0</v>
      </c>
      <c r="DE526" s="770">
        <f>+DE527+DE528-DE529-DE530</f>
        <v>0</v>
      </c>
      <c r="DF526" s="726">
        <f>+IF(DE526=0,0,DE526/DE511*100)</f>
        <v>0</v>
      </c>
      <c r="DG526" s="770">
        <f>+DG527+DG528-DG529-DG530</f>
        <v>0</v>
      </c>
      <c r="DH526" s="726">
        <f>+IF(DG526=0,0,DG526/DG511*100)</f>
        <v>0</v>
      </c>
      <c r="DI526" s="770">
        <f>+DI527+DI528-DI529-DI530</f>
        <v>0</v>
      </c>
      <c r="DJ526" s="726">
        <f>+IF(DI526=0,0,DI526/DI511*100)</f>
        <v>0</v>
      </c>
      <c r="DK526" s="770">
        <f>+DK527+DK528-DK529-DK530</f>
        <v>0</v>
      </c>
      <c r="DL526" s="726">
        <f>+IF(DK526=0,0,DK526/DK511*100)</f>
        <v>0</v>
      </c>
      <c r="DM526" s="770">
        <f>+DM527+DM528-DM529-DM530</f>
        <v>0</v>
      </c>
      <c r="DN526" s="726">
        <f>+IF(DM526=0,0,DM526/DM511*100)</f>
        <v>0</v>
      </c>
      <c r="DO526" s="770">
        <f t="shared" si="516"/>
        <v>0</v>
      </c>
      <c r="DP526" s="726">
        <f>+IF(DO526=0,0,DO526/DO511*100)</f>
        <v>0</v>
      </c>
      <c r="DR526" s="770">
        <f>+EJ526+FB526</f>
        <v>0</v>
      </c>
      <c r="DS526" s="726">
        <f>+IF(DR526=0,0,DR526/DR511*100)</f>
        <v>0</v>
      </c>
      <c r="DT526" s="770">
        <f>+DT527+DT528-DT529-DT530</f>
        <v>0</v>
      </c>
      <c r="DU526" s="726">
        <f>+IF(DT526=0,0,DT526/DT511*100)</f>
        <v>0</v>
      </c>
      <c r="DV526" s="770">
        <f>+DV527+DV528-DV529-DV530</f>
        <v>0</v>
      </c>
      <c r="DW526" s="726">
        <f>+IF(DV526=0,0,DV526/DV511*100)</f>
        <v>0</v>
      </c>
      <c r="DX526" s="770">
        <f>+DX527+DX528-DX529-DX530</f>
        <v>0</v>
      </c>
      <c r="DY526" s="726">
        <f>+IF(DX526=0,0,DX526/DX511*100)</f>
        <v>0</v>
      </c>
      <c r="DZ526" s="770">
        <f>+DZ527+DZ528-DZ529-DZ530</f>
        <v>0</v>
      </c>
      <c r="EA526" s="726">
        <f>+IF(DZ526=0,0,DZ526/DZ511*100)</f>
        <v>0</v>
      </c>
      <c r="EB526" s="770">
        <f>+EB527+EB528-EB529-EB530</f>
        <v>0</v>
      </c>
      <c r="EC526" s="726">
        <f>+IF(EB526=0,0,EB526/EB511*100)</f>
        <v>0</v>
      </c>
      <c r="ED526" s="770">
        <f>+ED527+ED528-ED529-ED530</f>
        <v>0</v>
      </c>
      <c r="EE526" s="726">
        <f>+IF(ED526=0,0,ED526/ED511*100)</f>
        <v>0</v>
      </c>
      <c r="EF526" s="770">
        <f>+EF527+EF528-EF529-EF530</f>
        <v>0</v>
      </c>
      <c r="EG526" s="726">
        <f>+IF(EF526=0,0,EF526/EF511*100)</f>
        <v>0</v>
      </c>
      <c r="EH526" s="770">
        <f>+EH527+EH528-EH529-EH530</f>
        <v>0</v>
      </c>
      <c r="EI526" s="726">
        <f>+IF(EH526=0,0,EH526/EH511*100)</f>
        <v>0</v>
      </c>
      <c r="EJ526" s="770">
        <f t="shared" si="517"/>
        <v>0</v>
      </c>
      <c r="EK526" s="726">
        <f>+IF(EJ526=0,0,EJ526/EJ511*100)</f>
        <v>0</v>
      </c>
      <c r="EL526" s="770">
        <f>+EL527+EL528-EL529-EL530</f>
        <v>0</v>
      </c>
      <c r="EM526" s="726">
        <f>+IF(EL526=0,0,EL526/EL511*100)</f>
        <v>0</v>
      </c>
      <c r="EN526" s="770">
        <f>+EN527+EN528-EN529-EN530</f>
        <v>0</v>
      </c>
      <c r="EO526" s="726">
        <f>+IF(EN526=0,0,EN526/EN511*100)</f>
        <v>0</v>
      </c>
      <c r="EP526" s="770">
        <f>+EP527+EP528-EP529-EP530</f>
        <v>0</v>
      </c>
      <c r="EQ526" s="726">
        <f>+IF(EP526=0,0,EP526/EP511*100)</f>
        <v>0</v>
      </c>
      <c r="ER526" s="770">
        <f>+ER527+ER528-ER529-ER530</f>
        <v>0</v>
      </c>
      <c r="ES526" s="726">
        <f>+IF(ER526=0,0,ER526/ER511*100)</f>
        <v>0</v>
      </c>
      <c r="ET526" s="770">
        <f>+ET527+ET528-ET529-ET530</f>
        <v>0</v>
      </c>
      <c r="EU526" s="726">
        <f>+IF(ET526=0,0,ET526/ET511*100)</f>
        <v>0</v>
      </c>
      <c r="EV526" s="770">
        <f>+EV527+EV528-EV529-EV530</f>
        <v>0</v>
      </c>
      <c r="EW526" s="726">
        <f>+IF(EV526=0,0,EV526/EV511*100)</f>
        <v>0</v>
      </c>
      <c r="EX526" s="770">
        <f>+EX527+EX528-EX529-EX530</f>
        <v>0</v>
      </c>
      <c r="EY526" s="726">
        <f>+IF(EX526=0,0,EX526/EX511*100)</f>
        <v>0</v>
      </c>
      <c r="EZ526" s="770">
        <f>+EZ527+EZ528-EZ529-EZ530</f>
        <v>0</v>
      </c>
      <c r="FA526" s="726">
        <f>+IF(EZ526=0,0,EZ526/EZ511*100)</f>
        <v>0</v>
      </c>
      <c r="FB526" s="770">
        <f t="shared" si="518"/>
        <v>0</v>
      </c>
      <c r="FC526" s="726">
        <f>+IF(FB526=0,0,FB526/FB511*100)</f>
        <v>0</v>
      </c>
      <c r="FD526" s="770">
        <f>+FD527+FD528-FD529-FD530</f>
        <v>0</v>
      </c>
      <c r="FE526" s="726">
        <f>+IF(FD526=0,0,FD526/FD511*100)</f>
        <v>0</v>
      </c>
      <c r="FF526" s="770">
        <f>+FF527+FF528-FF529-FF530</f>
        <v>0</v>
      </c>
      <c r="FG526" s="726">
        <f>+IF(FF526=0,0,FF526/FF511*100)</f>
        <v>0</v>
      </c>
      <c r="FH526" s="770">
        <f>+FH527+FH528-FH529-FH530</f>
        <v>0</v>
      </c>
      <c r="FI526" s="726">
        <f>+IF(FH526=0,0,FH526/FH511*100)</f>
        <v>0</v>
      </c>
      <c r="FJ526" s="770">
        <f>+FJ527+FJ528-FJ529-FJ530</f>
        <v>0</v>
      </c>
      <c r="FK526" s="726">
        <f>+IF(FJ526=0,0,FJ526/FJ511*100)</f>
        <v>0</v>
      </c>
    </row>
    <row r="527" spans="2:167" s="648" customFormat="1" ht="13.5" customHeight="1">
      <c r="B527" s="771"/>
      <c r="C527" s="769"/>
      <c r="D527" s="731" t="s">
        <v>4847</v>
      </c>
      <c r="E527" s="770">
        <f>+G527</f>
        <v>0</v>
      </c>
      <c r="F527" s="726">
        <f>+IF(E527=0,0,E527/E511*100)</f>
        <v>0</v>
      </c>
      <c r="G527" s="770">
        <v>0</v>
      </c>
      <c r="H527" s="726">
        <f>+IF(G527=0,0,G527/G511*100)</f>
        <v>0</v>
      </c>
      <c r="I527" s="770">
        <v>0</v>
      </c>
      <c r="J527" s="726">
        <f>+IF(I527=0,0,I527/I511*100)</f>
        <v>0</v>
      </c>
      <c r="K527" s="770">
        <v>0</v>
      </c>
      <c r="L527" s="726">
        <f>+IF(K527=0,0,K527/K511*100)</f>
        <v>0</v>
      </c>
      <c r="M527" s="770">
        <f>+G527+I527+K527</f>
        <v>0</v>
      </c>
      <c r="N527" s="726">
        <f>+IF(M527=0,0,M527/M511*100)</f>
        <v>0</v>
      </c>
      <c r="O527" s="770">
        <v>0</v>
      </c>
      <c r="P527" s="726">
        <f>+IF(O527=0,0,O527/O511*100)</f>
        <v>0</v>
      </c>
      <c r="Q527" s="770">
        <v>0</v>
      </c>
      <c r="R527" s="726">
        <f>+IF(Q527=0,0,Q527/Q511*100)</f>
        <v>0</v>
      </c>
      <c r="S527" s="770">
        <v>0</v>
      </c>
      <c r="T527" s="726">
        <f>+IF(S527=0,0,S527/S511*100)</f>
        <v>0</v>
      </c>
      <c r="U527" s="770">
        <f>+O527+Q527+S527</f>
        <v>0</v>
      </c>
      <c r="V527" s="726">
        <f>+IF(U527=0,0,U527/U511*100)</f>
        <v>0</v>
      </c>
      <c r="W527" s="770">
        <f t="shared" si="511"/>
        <v>0</v>
      </c>
      <c r="X527" s="726">
        <f>+IF(W527=0,0,W527/W511*100)</f>
        <v>0</v>
      </c>
      <c r="Y527" s="770">
        <v>0</v>
      </c>
      <c r="Z527" s="726">
        <f>+IF(Y527=0,0,Y527/Y511*100)</f>
        <v>0</v>
      </c>
      <c r="AA527" s="770">
        <v>0</v>
      </c>
      <c r="AB527" s="726">
        <f>+IF(AA527=0,0,AA527/AA511*100)</f>
        <v>0</v>
      </c>
      <c r="AC527" s="770">
        <v>0</v>
      </c>
      <c r="AD527" s="726">
        <f>+IF(AC527=0,0,AC527/AC511*100)</f>
        <v>0</v>
      </c>
      <c r="AE527" s="770">
        <f>+Y527+AA527+AC527</f>
        <v>0</v>
      </c>
      <c r="AF527" s="726">
        <f>+IF(AE527=0,0,AE527/AE511*100)</f>
        <v>0</v>
      </c>
      <c r="AG527" s="770">
        <v>0</v>
      </c>
      <c r="AH527" s="726">
        <f>+IF(AG527=0,0,AG527/AG511*100)</f>
        <v>0</v>
      </c>
      <c r="AI527" s="770">
        <v>0</v>
      </c>
      <c r="AJ527" s="726">
        <f>+IF(AI527=0,0,AI527/AI511*100)</f>
        <v>0</v>
      </c>
      <c r="AK527" s="770">
        <v>0</v>
      </c>
      <c r="AL527" s="726">
        <f>+IF(AK527=0,0,AK527/AK511*100)</f>
        <v>0</v>
      </c>
      <c r="AM527" s="770">
        <f>+AG527+AI527+AK527</f>
        <v>0</v>
      </c>
      <c r="AN527" s="726">
        <f>+IF(AM527=0,0,AM527/AM511*100)</f>
        <v>0</v>
      </c>
      <c r="AO527" s="770">
        <f t="shared" si="512"/>
        <v>0</v>
      </c>
      <c r="AP527" s="726">
        <f>+IF(AO527=0,0,AO527/AO511*100)</f>
        <v>0</v>
      </c>
      <c r="AQ527" s="651"/>
      <c r="AR527" s="770">
        <v>0</v>
      </c>
      <c r="AS527" s="726">
        <f>+IF(AR527=0,0,AR527/AR511*100)</f>
        <v>0</v>
      </c>
      <c r="AT527" s="770">
        <v>0</v>
      </c>
      <c r="AU527" s="726">
        <f>+IF(AT527=0,0,AT527/AT511*100)</f>
        <v>0</v>
      </c>
      <c r="AV527" s="770">
        <v>0</v>
      </c>
      <c r="AW527" s="726">
        <f>+IF(AV527=0,0,AV527/AV511*100)</f>
        <v>0</v>
      </c>
      <c r="AX527" s="770">
        <v>0</v>
      </c>
      <c r="AY527" s="726">
        <f>+IF(AX527=0,0,AX527/AX511*100)</f>
        <v>0</v>
      </c>
      <c r="AZ527" s="770">
        <f>+AT527+AV527+AX527</f>
        <v>0</v>
      </c>
      <c r="BA527" s="726">
        <f>+IF(AZ527=0,0,AZ527/AZ511*100)</f>
        <v>0</v>
      </c>
      <c r="BB527" s="770">
        <v>0</v>
      </c>
      <c r="BC527" s="726">
        <f>+IF(BB527=0,0,BB527/BB511*100)</f>
        <v>0</v>
      </c>
      <c r="BD527" s="770">
        <v>0</v>
      </c>
      <c r="BE527" s="726">
        <f>+IF(BD527=0,0,BD527/BD511*100)</f>
        <v>0</v>
      </c>
      <c r="BF527" s="770">
        <v>0</v>
      </c>
      <c r="BG527" s="726">
        <f>+IF(BF527=0,0,BF527/BF511*100)</f>
        <v>0</v>
      </c>
      <c r="BH527" s="770">
        <f>+BB527+BD527+BF527</f>
        <v>0</v>
      </c>
      <c r="BI527" s="726">
        <f>+IF(BH527=0,0,BH527/BH511*100)</f>
        <v>0</v>
      </c>
      <c r="BJ527" s="770">
        <f t="shared" si="513"/>
        <v>0</v>
      </c>
      <c r="BK527" s="726">
        <f>+IF(BJ527=0,0,BJ527/BJ511*100)</f>
        <v>0</v>
      </c>
      <c r="BL527" s="770">
        <v>0</v>
      </c>
      <c r="BM527" s="726">
        <f>+IF(BL527=0,0,BL527/BL511*100)</f>
        <v>0</v>
      </c>
      <c r="BN527" s="770">
        <v>0</v>
      </c>
      <c r="BO527" s="726">
        <f>+IF(BN527=0,0,BN527/BN511*100)</f>
        <v>0</v>
      </c>
      <c r="BP527" s="770">
        <v>0</v>
      </c>
      <c r="BQ527" s="726">
        <f>+IF(BP527=0,0,BP527/BP511*100)</f>
        <v>0</v>
      </c>
      <c r="BR527" s="770">
        <f>+BL527+BN527+BP527</f>
        <v>0</v>
      </c>
      <c r="BS527" s="726">
        <f>+IF(BR527=0,0,BR527/BR511*100)</f>
        <v>0</v>
      </c>
      <c r="BT527" s="770">
        <v>0</v>
      </c>
      <c r="BU527" s="726">
        <f>+IF(BT527=0,0,BT527/BT511*100)</f>
        <v>0</v>
      </c>
      <c r="BV527" s="770">
        <v>0</v>
      </c>
      <c r="BW527" s="726">
        <f>+IF(BV527=0,0,BV527/BV511*100)</f>
        <v>0</v>
      </c>
      <c r="BX527" s="770">
        <v>0</v>
      </c>
      <c r="BY527" s="726">
        <f>+IF(BX527=0,0,BX527/BX511*100)</f>
        <v>0</v>
      </c>
      <c r="BZ527" s="770">
        <f>+BT527+BV527+BX527</f>
        <v>0</v>
      </c>
      <c r="CA527" s="726">
        <f>+IF(BZ527=0,0,BZ527/BZ511*100)</f>
        <v>0</v>
      </c>
      <c r="CB527" s="770">
        <f t="shared" si="514"/>
        <v>0</v>
      </c>
      <c r="CC527" s="726">
        <f>+IF(CB527=0,0,CB527/CB511*100)</f>
        <v>0</v>
      </c>
      <c r="CE527" s="770">
        <f>+CG527</f>
        <v>0</v>
      </c>
      <c r="CF527" s="726">
        <f>+IF(CE527=0,0,CE527/CE511*100)</f>
        <v>0</v>
      </c>
      <c r="CG527" s="770">
        <v>0</v>
      </c>
      <c r="CH527" s="726">
        <f>+IF(CG527=0,0,CG527/CG511*100)</f>
        <v>0</v>
      </c>
      <c r="CI527" s="770">
        <v>0</v>
      </c>
      <c r="CJ527" s="726">
        <f>+IF(CI527=0,0,CI527/CI511*100)</f>
        <v>0</v>
      </c>
      <c r="CK527" s="770">
        <v>0</v>
      </c>
      <c r="CL527" s="726">
        <f>+IF(CK527=0,0,CK527/CK511*100)</f>
        <v>0</v>
      </c>
      <c r="CM527" s="770">
        <f>+CG527+CI527+CK527</f>
        <v>0</v>
      </c>
      <c r="CN527" s="726">
        <f>+IF(CM527=0,0,CM527/CM511*100)</f>
        <v>0</v>
      </c>
      <c r="CO527" s="770">
        <v>0</v>
      </c>
      <c r="CP527" s="726">
        <f>+IF(CO527=0,0,CO527/CO511*100)</f>
        <v>0</v>
      </c>
      <c r="CQ527" s="770">
        <v>0</v>
      </c>
      <c r="CR527" s="726">
        <f>+IF(CQ527=0,0,CQ527/CQ511*100)</f>
        <v>0</v>
      </c>
      <c r="CS527" s="770">
        <v>0</v>
      </c>
      <c r="CT527" s="726">
        <f>+IF(CS527=0,0,CS527/CS511*100)</f>
        <v>0</v>
      </c>
      <c r="CU527" s="770">
        <f>+CO527+CQ527+CS527</f>
        <v>0</v>
      </c>
      <c r="CV527" s="726">
        <f>+IF(CU527=0,0,CU527/CU511*100)</f>
        <v>0</v>
      </c>
      <c r="CW527" s="770">
        <f t="shared" si="515"/>
        <v>0</v>
      </c>
      <c r="CX527" s="726">
        <f>+IF(CW527=0,0,CW527/CW511*100)</f>
        <v>0</v>
      </c>
      <c r="CY527" s="770">
        <v>0</v>
      </c>
      <c r="CZ527" s="726">
        <f>+IF(CY527=0,0,CY527/CY511*100)</f>
        <v>0</v>
      </c>
      <c r="DA527" s="770">
        <v>0</v>
      </c>
      <c r="DB527" s="726">
        <f>+IF(DA527=0,0,DA527/DA511*100)</f>
        <v>0</v>
      </c>
      <c r="DC527" s="770">
        <v>0</v>
      </c>
      <c r="DD527" s="726">
        <f>+IF(DC527=0,0,DC527/DC511*100)</f>
        <v>0</v>
      </c>
      <c r="DE527" s="770">
        <f>+CY527+DA527+DC527</f>
        <v>0</v>
      </c>
      <c r="DF527" s="726">
        <f>+IF(DE527=0,0,DE527/DE511*100)</f>
        <v>0</v>
      </c>
      <c r="DG527" s="770">
        <v>0</v>
      </c>
      <c r="DH527" s="726">
        <f>+IF(DG527=0,0,DG527/DG511*100)</f>
        <v>0</v>
      </c>
      <c r="DI527" s="770">
        <v>0</v>
      </c>
      <c r="DJ527" s="726">
        <f>+IF(DI527=0,0,DI527/DI511*100)</f>
        <v>0</v>
      </c>
      <c r="DK527" s="770">
        <v>0</v>
      </c>
      <c r="DL527" s="726">
        <f>+IF(DK527=0,0,DK527/DK511*100)</f>
        <v>0</v>
      </c>
      <c r="DM527" s="770">
        <f>+DG527+DI527+DK527</f>
        <v>0</v>
      </c>
      <c r="DN527" s="726">
        <f>+IF(DM527=0,0,DM527/DM511*100)</f>
        <v>0</v>
      </c>
      <c r="DO527" s="770">
        <f t="shared" si="516"/>
        <v>0</v>
      </c>
      <c r="DP527" s="726">
        <f>+IF(DO527=0,0,DO527/DO511*100)</f>
        <v>0</v>
      </c>
      <c r="DR527" s="770">
        <f>+DT527</f>
        <v>0</v>
      </c>
      <c r="DS527" s="726">
        <f>+IF(DR527=0,0,DR527/DR511*100)</f>
        <v>0</v>
      </c>
      <c r="DT527" s="770">
        <v>0</v>
      </c>
      <c r="DU527" s="726">
        <f>+IF(DT527=0,0,DT527/DT511*100)</f>
        <v>0</v>
      </c>
      <c r="DV527" s="770">
        <v>0</v>
      </c>
      <c r="DW527" s="726">
        <f>+IF(DV527=0,0,DV527/DV511*100)</f>
        <v>0</v>
      </c>
      <c r="DX527" s="770">
        <v>0</v>
      </c>
      <c r="DY527" s="726">
        <f>+IF(DX527=0,0,DX527/DX511*100)</f>
        <v>0</v>
      </c>
      <c r="DZ527" s="770">
        <f>+DT527+DV527+DX527</f>
        <v>0</v>
      </c>
      <c r="EA527" s="726">
        <f>+IF(DZ527=0,0,DZ527/DZ511*100)</f>
        <v>0</v>
      </c>
      <c r="EB527" s="770">
        <v>0</v>
      </c>
      <c r="EC527" s="726">
        <f>+IF(EB527=0,0,EB527/EB511*100)</f>
        <v>0</v>
      </c>
      <c r="ED527" s="770">
        <v>0</v>
      </c>
      <c r="EE527" s="726">
        <f>+IF(ED527=0,0,ED527/ED511*100)</f>
        <v>0</v>
      </c>
      <c r="EF527" s="770">
        <v>0</v>
      </c>
      <c r="EG527" s="726">
        <f>+IF(EF527=0,0,EF527/EF511*100)</f>
        <v>0</v>
      </c>
      <c r="EH527" s="770">
        <f>+EB527+ED527+EF527</f>
        <v>0</v>
      </c>
      <c r="EI527" s="726">
        <f>+IF(EH527=0,0,EH527/EH511*100)</f>
        <v>0</v>
      </c>
      <c r="EJ527" s="770">
        <f t="shared" si="517"/>
        <v>0</v>
      </c>
      <c r="EK527" s="726">
        <f>+IF(EJ527=0,0,EJ527/EJ511*100)</f>
        <v>0</v>
      </c>
      <c r="EL527" s="770">
        <v>0</v>
      </c>
      <c r="EM527" s="726">
        <f>+IF(EL527=0,0,EL527/EL511*100)</f>
        <v>0</v>
      </c>
      <c r="EN527" s="770">
        <v>0</v>
      </c>
      <c r="EO527" s="726">
        <f>+IF(EN527=0,0,EN527/EN511*100)</f>
        <v>0</v>
      </c>
      <c r="EP527" s="770">
        <v>0</v>
      </c>
      <c r="EQ527" s="726">
        <f>+IF(EP527=0,0,EP527/EP511*100)</f>
        <v>0</v>
      </c>
      <c r="ER527" s="770">
        <f>+EL527+EN527+EP527</f>
        <v>0</v>
      </c>
      <c r="ES527" s="726">
        <f>+IF(ER527=0,0,ER527/ER511*100)</f>
        <v>0</v>
      </c>
      <c r="ET527" s="770">
        <v>0</v>
      </c>
      <c r="EU527" s="726">
        <f>+IF(ET527=0,0,ET527/ET511*100)</f>
        <v>0</v>
      </c>
      <c r="EV527" s="770">
        <v>0</v>
      </c>
      <c r="EW527" s="726">
        <f>+IF(EV527=0,0,EV527/EV511*100)</f>
        <v>0</v>
      </c>
      <c r="EX527" s="770">
        <v>0</v>
      </c>
      <c r="EY527" s="726">
        <f>+IF(EX527=0,0,EX527/EX511*100)</f>
        <v>0</v>
      </c>
      <c r="EZ527" s="770">
        <f>+ET527+EV527+EX527</f>
        <v>0</v>
      </c>
      <c r="FA527" s="726">
        <f>+IF(EZ527=0,0,EZ527/EZ511*100)</f>
        <v>0</v>
      </c>
      <c r="FB527" s="770">
        <f t="shared" si="518"/>
        <v>0</v>
      </c>
      <c r="FC527" s="726">
        <f>+IF(FB527=0,0,FB527/FB511*100)</f>
        <v>0</v>
      </c>
      <c r="FD527" s="770">
        <v>0</v>
      </c>
      <c r="FE527" s="726">
        <f>+IF(FD527=0,0,FD527/FD511*100)</f>
        <v>0</v>
      </c>
      <c r="FF527" s="770">
        <v>0</v>
      </c>
      <c r="FG527" s="726">
        <f>+IF(FF527=0,0,FF527/FF511*100)</f>
        <v>0</v>
      </c>
      <c r="FH527" s="770">
        <v>0</v>
      </c>
      <c r="FI527" s="726">
        <f>+IF(FH527=0,0,FH527/FH511*100)</f>
        <v>0</v>
      </c>
      <c r="FJ527" s="770">
        <v>0</v>
      </c>
      <c r="FK527" s="726">
        <f>+IF(FJ527=0,0,FJ527/FJ511*100)</f>
        <v>0</v>
      </c>
    </row>
    <row r="528" spans="2:167" s="648" customFormat="1" ht="13.5" customHeight="1">
      <c r="B528" s="771"/>
      <c r="C528" s="769"/>
      <c r="D528" s="771" t="s">
        <v>4848</v>
      </c>
      <c r="E528" s="772">
        <f>+W528+AO528</f>
        <v>0</v>
      </c>
      <c r="F528" s="737">
        <f>+IF(E528=0,0,E528/E511*100)</f>
        <v>0</v>
      </c>
      <c r="G528" s="772">
        <v>0</v>
      </c>
      <c r="H528" s="737">
        <f>+IF(G528=0,0,G528/G511*100)</f>
        <v>0</v>
      </c>
      <c r="I528" s="772">
        <v>0</v>
      </c>
      <c r="J528" s="737">
        <f>+IF(I528=0,0,I528/I511*100)</f>
        <v>0</v>
      </c>
      <c r="K528" s="772">
        <v>0</v>
      </c>
      <c r="L528" s="737">
        <f>+IF(K528=0,0,K528/K511*100)</f>
        <v>0</v>
      </c>
      <c r="M528" s="772">
        <f>+G528+I528+K528</f>
        <v>0</v>
      </c>
      <c r="N528" s="737">
        <f>+IF(M528=0,0,M528/M511*100)</f>
        <v>0</v>
      </c>
      <c r="O528" s="772">
        <v>0</v>
      </c>
      <c r="P528" s="737">
        <f>+IF(O528=0,0,O528/O511*100)</f>
        <v>0</v>
      </c>
      <c r="Q528" s="772">
        <v>0</v>
      </c>
      <c r="R528" s="737">
        <f>+IF(Q528=0,0,Q528/Q511*100)</f>
        <v>0</v>
      </c>
      <c r="S528" s="772">
        <v>0</v>
      </c>
      <c r="T528" s="737">
        <f>+IF(S528=0,0,S528/S511*100)</f>
        <v>0</v>
      </c>
      <c r="U528" s="772">
        <f>+O528+Q528+S528</f>
        <v>0</v>
      </c>
      <c r="V528" s="737">
        <f>+IF(U528=0,0,U528/U511*100)</f>
        <v>0</v>
      </c>
      <c r="W528" s="772">
        <f t="shared" si="511"/>
        <v>0</v>
      </c>
      <c r="X528" s="737">
        <f>+IF(W528=0,0,W528/W511*100)</f>
        <v>0</v>
      </c>
      <c r="Y528" s="772">
        <v>0</v>
      </c>
      <c r="Z528" s="737">
        <f>+IF(Y528=0,0,Y528/Y511*100)</f>
        <v>0</v>
      </c>
      <c r="AA528" s="772">
        <v>0</v>
      </c>
      <c r="AB528" s="737">
        <f>+IF(AA528=0,0,AA528/AA511*100)</f>
        <v>0</v>
      </c>
      <c r="AC528" s="772">
        <v>0</v>
      </c>
      <c r="AD528" s="737">
        <f>+IF(AC528=0,0,AC528/AC511*100)</f>
        <v>0</v>
      </c>
      <c r="AE528" s="772">
        <f>+Y528+AA528+AC528</f>
        <v>0</v>
      </c>
      <c r="AF528" s="737">
        <f>+IF(AE528=0,0,AE528/AE511*100)</f>
        <v>0</v>
      </c>
      <c r="AG528" s="772">
        <v>0</v>
      </c>
      <c r="AH528" s="737">
        <f>+IF(AG528=0,0,AG528/AG511*100)</f>
        <v>0</v>
      </c>
      <c r="AI528" s="772">
        <v>0</v>
      </c>
      <c r="AJ528" s="737">
        <f>+IF(AI528=0,0,AI528/AI511*100)</f>
        <v>0</v>
      </c>
      <c r="AK528" s="772">
        <v>0</v>
      </c>
      <c r="AL528" s="737">
        <f>+IF(AK528=0,0,AK528/AK511*100)</f>
        <v>0</v>
      </c>
      <c r="AM528" s="772">
        <f>+AG528+AI528+AK528</f>
        <v>0</v>
      </c>
      <c r="AN528" s="737">
        <f>+IF(AM528=0,0,AM528/AM511*100)</f>
        <v>0</v>
      </c>
      <c r="AO528" s="772">
        <f t="shared" si="512"/>
        <v>0</v>
      </c>
      <c r="AP528" s="737">
        <f>+IF(AO528=0,0,AO528/AO511*100)</f>
        <v>0</v>
      </c>
      <c r="AQ528" s="805"/>
      <c r="AR528" s="772">
        <v>0</v>
      </c>
      <c r="AS528" s="737">
        <f>+IF(AR528=0,0,AR528/AR511*100)</f>
        <v>0</v>
      </c>
      <c r="AT528" s="772">
        <v>0</v>
      </c>
      <c r="AU528" s="737">
        <f>+IF(AT528=0,0,AT528/AT511*100)</f>
        <v>0</v>
      </c>
      <c r="AV528" s="772">
        <v>0</v>
      </c>
      <c r="AW528" s="737">
        <f>+IF(AV528=0,0,AV528/AV511*100)</f>
        <v>0</v>
      </c>
      <c r="AX528" s="772">
        <v>0</v>
      </c>
      <c r="AY528" s="737">
        <f>+IF(AX528=0,0,AX528/AX511*100)</f>
        <v>0</v>
      </c>
      <c r="AZ528" s="772">
        <f>+AT528+AV528+AX528</f>
        <v>0</v>
      </c>
      <c r="BA528" s="737">
        <f>+IF(AZ528=0,0,AZ528/AZ511*100)</f>
        <v>0</v>
      </c>
      <c r="BB528" s="772">
        <v>0</v>
      </c>
      <c r="BC528" s="737">
        <f>+IF(BB528=0,0,BB528/BB511*100)</f>
        <v>0</v>
      </c>
      <c r="BD528" s="772">
        <v>0</v>
      </c>
      <c r="BE528" s="737">
        <f>+IF(BD528=0,0,BD528/BD511*100)</f>
        <v>0</v>
      </c>
      <c r="BF528" s="772">
        <v>0</v>
      </c>
      <c r="BG528" s="737">
        <f>+IF(BF528=0,0,BF528/BF511*100)</f>
        <v>0</v>
      </c>
      <c r="BH528" s="772">
        <f>+BB528+BD528+BF528</f>
        <v>0</v>
      </c>
      <c r="BI528" s="737">
        <f>+IF(BH528=0,0,BH528/BH511*100)</f>
        <v>0</v>
      </c>
      <c r="BJ528" s="772">
        <f t="shared" si="513"/>
        <v>0</v>
      </c>
      <c r="BK528" s="737">
        <f>+IF(BJ528=0,0,BJ528/BJ511*100)</f>
        <v>0</v>
      </c>
      <c r="BL528" s="772">
        <v>0</v>
      </c>
      <c r="BM528" s="737">
        <f>+IF(BL528=0,0,BL528/BL511*100)</f>
        <v>0</v>
      </c>
      <c r="BN528" s="772">
        <v>0</v>
      </c>
      <c r="BO528" s="737">
        <f>+IF(BN528=0,0,BN528/BN511*100)</f>
        <v>0</v>
      </c>
      <c r="BP528" s="772">
        <v>0</v>
      </c>
      <c r="BQ528" s="737">
        <f>+IF(BP528=0,0,BP528/BP511*100)</f>
        <v>0</v>
      </c>
      <c r="BR528" s="772">
        <f>+BL528+BN528+BP528</f>
        <v>0</v>
      </c>
      <c r="BS528" s="737">
        <f>+IF(BR528=0,0,BR528/BR511*100)</f>
        <v>0</v>
      </c>
      <c r="BT528" s="772">
        <v>0</v>
      </c>
      <c r="BU528" s="737">
        <f>+IF(BT528=0,0,BT528/BT511*100)</f>
        <v>0</v>
      </c>
      <c r="BV528" s="772">
        <v>0</v>
      </c>
      <c r="BW528" s="737">
        <f>+IF(BV528=0,0,BV528/BV511*100)</f>
        <v>0</v>
      </c>
      <c r="BX528" s="772">
        <v>0</v>
      </c>
      <c r="BY528" s="737">
        <f>+IF(BX528=0,0,BX528/BX511*100)</f>
        <v>0</v>
      </c>
      <c r="BZ528" s="772">
        <f>+BT528+BV528+BX528</f>
        <v>0</v>
      </c>
      <c r="CA528" s="737">
        <f>+IF(BZ528=0,0,BZ528/BZ511*100)</f>
        <v>0</v>
      </c>
      <c r="CB528" s="772">
        <f t="shared" si="514"/>
        <v>0</v>
      </c>
      <c r="CC528" s="737">
        <f>+IF(CB528=0,0,CB528/CB511*100)</f>
        <v>0</v>
      </c>
      <c r="CE528" s="772">
        <f>+CW528+DO528</f>
        <v>0</v>
      </c>
      <c r="CF528" s="737">
        <f>+IF(CE528=0,0,CE528/CE511*100)</f>
        <v>0</v>
      </c>
      <c r="CG528" s="772">
        <v>0</v>
      </c>
      <c r="CH528" s="737">
        <f>+IF(CG528=0,0,CG528/CG511*100)</f>
        <v>0</v>
      </c>
      <c r="CI528" s="772">
        <v>0</v>
      </c>
      <c r="CJ528" s="737">
        <f>+IF(CI528=0,0,CI528/CI511*100)</f>
        <v>0</v>
      </c>
      <c r="CK528" s="772">
        <v>0</v>
      </c>
      <c r="CL528" s="737">
        <f>+IF(CK528=0,0,CK528/CK511*100)</f>
        <v>0</v>
      </c>
      <c r="CM528" s="772">
        <f>+CG528+CI528+CK528</f>
        <v>0</v>
      </c>
      <c r="CN528" s="737">
        <f>+IF(CM528=0,0,CM528/CM511*100)</f>
        <v>0</v>
      </c>
      <c r="CO528" s="772">
        <v>0</v>
      </c>
      <c r="CP528" s="737">
        <f>+IF(CO528=0,0,CO528/CO511*100)</f>
        <v>0</v>
      </c>
      <c r="CQ528" s="772">
        <v>0</v>
      </c>
      <c r="CR528" s="737">
        <f>+IF(CQ528=0,0,CQ528/CQ511*100)</f>
        <v>0</v>
      </c>
      <c r="CS528" s="772">
        <v>0</v>
      </c>
      <c r="CT528" s="737">
        <f>+IF(CS528=0,0,CS528/CS511*100)</f>
        <v>0</v>
      </c>
      <c r="CU528" s="772">
        <f>+CO528+CQ528+CS528</f>
        <v>0</v>
      </c>
      <c r="CV528" s="737">
        <f>+IF(CU528=0,0,CU528/CU511*100)</f>
        <v>0</v>
      </c>
      <c r="CW528" s="772">
        <f t="shared" si="515"/>
        <v>0</v>
      </c>
      <c r="CX528" s="737">
        <f>+IF(CW528=0,0,CW528/CW511*100)</f>
        <v>0</v>
      </c>
      <c r="CY528" s="772">
        <v>0</v>
      </c>
      <c r="CZ528" s="737">
        <f>+IF(CY528=0,0,CY528/CY511*100)</f>
        <v>0</v>
      </c>
      <c r="DA528" s="772">
        <v>0</v>
      </c>
      <c r="DB528" s="737">
        <f>+IF(DA528=0,0,DA528/DA511*100)</f>
        <v>0</v>
      </c>
      <c r="DC528" s="772">
        <v>0</v>
      </c>
      <c r="DD528" s="737">
        <f>+IF(DC528=0,0,DC528/DC511*100)</f>
        <v>0</v>
      </c>
      <c r="DE528" s="772">
        <f>+CY528+DA528+DC528</f>
        <v>0</v>
      </c>
      <c r="DF528" s="737">
        <f>+IF(DE528=0,0,DE528/DE511*100)</f>
        <v>0</v>
      </c>
      <c r="DG528" s="772">
        <v>0</v>
      </c>
      <c r="DH528" s="737">
        <f>+IF(DG528=0,0,DG528/DG511*100)</f>
        <v>0</v>
      </c>
      <c r="DI528" s="772">
        <v>0</v>
      </c>
      <c r="DJ528" s="737">
        <f>+IF(DI528=0,0,DI528/DI511*100)</f>
        <v>0</v>
      </c>
      <c r="DK528" s="772">
        <v>0</v>
      </c>
      <c r="DL528" s="737">
        <f>+IF(DK528=0,0,DK528/DK511*100)</f>
        <v>0</v>
      </c>
      <c r="DM528" s="772">
        <f>+DG528+DI528+DK528</f>
        <v>0</v>
      </c>
      <c r="DN528" s="737">
        <f>+IF(DM528=0,0,DM528/DM511*100)</f>
        <v>0</v>
      </c>
      <c r="DO528" s="772">
        <f t="shared" si="516"/>
        <v>0</v>
      </c>
      <c r="DP528" s="737">
        <f>+IF(DO528=0,0,DO528/DO511*100)</f>
        <v>0</v>
      </c>
      <c r="DR528" s="772">
        <f>+EJ528+FB528</f>
        <v>0</v>
      </c>
      <c r="DS528" s="737">
        <f>+IF(DR528=0,0,DR528/DR511*100)</f>
        <v>0</v>
      </c>
      <c r="DT528" s="772">
        <v>0</v>
      </c>
      <c r="DU528" s="737">
        <f>+IF(DT528=0,0,DT528/DT511*100)</f>
        <v>0</v>
      </c>
      <c r="DV528" s="772">
        <v>0</v>
      </c>
      <c r="DW528" s="737">
        <f>+IF(DV528=0,0,DV528/DV511*100)</f>
        <v>0</v>
      </c>
      <c r="DX528" s="772">
        <v>0</v>
      </c>
      <c r="DY528" s="737">
        <f>+IF(DX528=0,0,DX528/DX511*100)</f>
        <v>0</v>
      </c>
      <c r="DZ528" s="772">
        <f>+DT528+DV528+DX528</f>
        <v>0</v>
      </c>
      <c r="EA528" s="737">
        <f>+IF(DZ528=0,0,DZ528/DZ511*100)</f>
        <v>0</v>
      </c>
      <c r="EB528" s="772">
        <v>0</v>
      </c>
      <c r="EC528" s="737">
        <f>+IF(EB528=0,0,EB528/EB511*100)</f>
        <v>0</v>
      </c>
      <c r="ED528" s="772">
        <v>0</v>
      </c>
      <c r="EE528" s="737">
        <f>+IF(ED528=0,0,ED528/ED511*100)</f>
        <v>0</v>
      </c>
      <c r="EF528" s="772">
        <v>0</v>
      </c>
      <c r="EG528" s="737">
        <f>+IF(EF528=0,0,EF528/EF511*100)</f>
        <v>0</v>
      </c>
      <c r="EH528" s="772">
        <f>+EB528+ED528+EF528</f>
        <v>0</v>
      </c>
      <c r="EI528" s="737">
        <f>+IF(EH528=0,0,EH528/EH511*100)</f>
        <v>0</v>
      </c>
      <c r="EJ528" s="772">
        <f t="shared" si="517"/>
        <v>0</v>
      </c>
      <c r="EK528" s="737">
        <f>+IF(EJ528=0,0,EJ528/EJ511*100)</f>
        <v>0</v>
      </c>
      <c r="EL528" s="772">
        <v>0</v>
      </c>
      <c r="EM528" s="737">
        <f>+IF(EL528=0,0,EL528/EL511*100)</f>
        <v>0</v>
      </c>
      <c r="EN528" s="772">
        <v>0</v>
      </c>
      <c r="EO528" s="737">
        <f>+IF(EN528=0,0,EN528/EN511*100)</f>
        <v>0</v>
      </c>
      <c r="EP528" s="772">
        <v>0</v>
      </c>
      <c r="EQ528" s="737">
        <f>+IF(EP528=0,0,EP528/EP511*100)</f>
        <v>0</v>
      </c>
      <c r="ER528" s="772">
        <f>+EL528+EN528+EP528</f>
        <v>0</v>
      </c>
      <c r="ES528" s="737">
        <f>+IF(ER528=0,0,ER528/ER511*100)</f>
        <v>0</v>
      </c>
      <c r="ET528" s="772">
        <v>0</v>
      </c>
      <c r="EU528" s="737">
        <f>+IF(ET528=0,0,ET528/ET511*100)</f>
        <v>0</v>
      </c>
      <c r="EV528" s="772">
        <v>0</v>
      </c>
      <c r="EW528" s="737">
        <f>+IF(EV528=0,0,EV528/EV511*100)</f>
        <v>0</v>
      </c>
      <c r="EX528" s="772">
        <v>0</v>
      </c>
      <c r="EY528" s="737">
        <f>+IF(EX528=0,0,EX528/EX511*100)</f>
        <v>0</v>
      </c>
      <c r="EZ528" s="772">
        <f>+ET528+EV528+EX528</f>
        <v>0</v>
      </c>
      <c r="FA528" s="737">
        <f>+IF(EZ528=0,0,EZ528/EZ511*100)</f>
        <v>0</v>
      </c>
      <c r="FB528" s="772">
        <f t="shared" si="518"/>
        <v>0</v>
      </c>
      <c r="FC528" s="737">
        <f>+IF(FB528=0,0,FB528/FB511*100)</f>
        <v>0</v>
      </c>
      <c r="FD528" s="772">
        <v>0</v>
      </c>
      <c r="FE528" s="737">
        <f>+IF(FD528=0,0,FD528/FD511*100)</f>
        <v>0</v>
      </c>
      <c r="FF528" s="772">
        <v>0</v>
      </c>
      <c r="FG528" s="737">
        <f>+IF(FF528=0,0,FF528/FF511*100)</f>
        <v>0</v>
      </c>
      <c r="FH528" s="772">
        <v>0</v>
      </c>
      <c r="FI528" s="737">
        <f>+IF(FH528=0,0,FH528/FH511*100)</f>
        <v>0</v>
      </c>
      <c r="FJ528" s="772">
        <v>0</v>
      </c>
      <c r="FK528" s="737">
        <f>+IF(FJ528=0,0,FJ528/FJ511*100)</f>
        <v>0</v>
      </c>
    </row>
    <row r="529" spans="2:167" s="648" customFormat="1" ht="13.5" customHeight="1">
      <c r="B529" s="771"/>
      <c r="C529" s="769"/>
      <c r="D529" s="806" t="s">
        <v>4849</v>
      </c>
      <c r="E529" s="807">
        <f>+AK529</f>
        <v>0</v>
      </c>
      <c r="F529" s="808">
        <f>+IF(E529=0,0,E529/E511*100)</f>
        <v>0</v>
      </c>
      <c r="G529" s="807">
        <v>0</v>
      </c>
      <c r="H529" s="808">
        <f>+IF(G529=0,0,G529/G511*100)</f>
        <v>0</v>
      </c>
      <c r="I529" s="807">
        <v>0</v>
      </c>
      <c r="J529" s="808">
        <f>+IF(I529=0,0,I529/I511*100)</f>
        <v>0</v>
      </c>
      <c r="K529" s="807">
        <v>0</v>
      </c>
      <c r="L529" s="808">
        <f>+IF(K529=0,0,K529/K511*100)</f>
        <v>0</v>
      </c>
      <c r="M529" s="807">
        <f>+G529+I529+K529</f>
        <v>0</v>
      </c>
      <c r="N529" s="808">
        <f>+IF(M529=0,0,M529/M511*100)</f>
        <v>0</v>
      </c>
      <c r="O529" s="807">
        <v>0</v>
      </c>
      <c r="P529" s="808">
        <f>+IF(O529=0,0,O529/O511*100)</f>
        <v>0</v>
      </c>
      <c r="Q529" s="807">
        <v>0</v>
      </c>
      <c r="R529" s="808">
        <f>+IF(Q529=0,0,Q529/Q511*100)</f>
        <v>0</v>
      </c>
      <c r="S529" s="807">
        <v>0</v>
      </c>
      <c r="T529" s="808">
        <f>+IF(S529=0,0,S529/S511*100)</f>
        <v>0</v>
      </c>
      <c r="U529" s="807">
        <f>+O529+Q529+S529</f>
        <v>0</v>
      </c>
      <c r="V529" s="808">
        <f>+IF(U529=0,0,U529/U511*100)</f>
        <v>0</v>
      </c>
      <c r="W529" s="807">
        <f t="shared" si="511"/>
        <v>0</v>
      </c>
      <c r="X529" s="808">
        <f>+IF(W529=0,0,W529/W511*100)</f>
        <v>0</v>
      </c>
      <c r="Y529" s="807">
        <v>0</v>
      </c>
      <c r="Z529" s="808">
        <f>+IF(Y529=0,0,Y529/Y511*100)</f>
        <v>0</v>
      </c>
      <c r="AA529" s="807">
        <v>0</v>
      </c>
      <c r="AB529" s="808">
        <f>+IF(AA529=0,0,AA529/AA511*100)</f>
        <v>0</v>
      </c>
      <c r="AC529" s="807">
        <v>0</v>
      </c>
      <c r="AD529" s="808">
        <f>+IF(AC529=0,0,AC529/AC511*100)</f>
        <v>0</v>
      </c>
      <c r="AE529" s="807">
        <f>+Y529+AA529+AC529</f>
        <v>0</v>
      </c>
      <c r="AF529" s="808">
        <f>+IF(AE529=0,0,AE529/AE511*100)</f>
        <v>0</v>
      </c>
      <c r="AG529" s="807">
        <v>0</v>
      </c>
      <c r="AH529" s="808">
        <f>+IF(AG529=0,0,AG529/AG511*100)</f>
        <v>0</v>
      </c>
      <c r="AI529" s="807">
        <v>0</v>
      </c>
      <c r="AJ529" s="808">
        <f>+IF(AI529=0,0,AI529/AI511*100)</f>
        <v>0</v>
      </c>
      <c r="AK529" s="807">
        <v>0</v>
      </c>
      <c r="AL529" s="808">
        <f>+IF(AK529=0,0,AK529/AK511*100)</f>
        <v>0</v>
      </c>
      <c r="AM529" s="807">
        <f>+AG529+AI529+AK529</f>
        <v>0</v>
      </c>
      <c r="AN529" s="808">
        <f>+IF(AM529=0,0,AM529/AM511*100)</f>
        <v>0</v>
      </c>
      <c r="AO529" s="807">
        <f t="shared" si="512"/>
        <v>0</v>
      </c>
      <c r="AP529" s="808">
        <f>+IF(AO529=0,0,AO529/AO511*100)</f>
        <v>0</v>
      </c>
      <c r="AQ529" s="651"/>
      <c r="AR529" s="807">
        <v>0</v>
      </c>
      <c r="AS529" s="808">
        <f>+IF(AR529=0,0,AR529/AR511*100)</f>
        <v>0</v>
      </c>
      <c r="AT529" s="807">
        <v>0</v>
      </c>
      <c r="AU529" s="808">
        <f>+IF(AT529=0,0,AT529/AT511*100)</f>
        <v>0</v>
      </c>
      <c r="AV529" s="807">
        <v>0</v>
      </c>
      <c r="AW529" s="808">
        <f>+IF(AV529=0,0,AV529/AV511*100)</f>
        <v>0</v>
      </c>
      <c r="AX529" s="807">
        <v>0</v>
      </c>
      <c r="AY529" s="808">
        <f>+IF(AX529=0,0,AX529/AX511*100)</f>
        <v>0</v>
      </c>
      <c r="AZ529" s="807">
        <f>+AT529+AV529+AX529</f>
        <v>0</v>
      </c>
      <c r="BA529" s="808">
        <f>+IF(AZ529=0,0,AZ529/AZ511*100)</f>
        <v>0</v>
      </c>
      <c r="BB529" s="807">
        <v>0</v>
      </c>
      <c r="BC529" s="808">
        <f>+IF(BB529=0,0,BB529/BB511*100)</f>
        <v>0</v>
      </c>
      <c r="BD529" s="807">
        <v>0</v>
      </c>
      <c r="BE529" s="808">
        <f>+IF(BD529=0,0,BD529/BD511*100)</f>
        <v>0</v>
      </c>
      <c r="BF529" s="807">
        <v>0</v>
      </c>
      <c r="BG529" s="808">
        <f>+IF(BF529=0,0,BF529/BF511*100)</f>
        <v>0</v>
      </c>
      <c r="BH529" s="807">
        <f>+BB529+BD529+BF529</f>
        <v>0</v>
      </c>
      <c r="BI529" s="808">
        <f>+IF(BH529=0,0,BH529/BH511*100)</f>
        <v>0</v>
      </c>
      <c r="BJ529" s="807">
        <f t="shared" si="513"/>
        <v>0</v>
      </c>
      <c r="BK529" s="808">
        <f>+IF(BJ529=0,0,BJ529/BJ511*100)</f>
        <v>0</v>
      </c>
      <c r="BL529" s="807">
        <v>0</v>
      </c>
      <c r="BM529" s="808">
        <f>+IF(BL529=0,0,BL529/BL511*100)</f>
        <v>0</v>
      </c>
      <c r="BN529" s="807">
        <v>0</v>
      </c>
      <c r="BO529" s="808">
        <f>+IF(BN529=0,0,BN529/BN511*100)</f>
        <v>0</v>
      </c>
      <c r="BP529" s="807">
        <v>0</v>
      </c>
      <c r="BQ529" s="808">
        <f>+IF(BP529=0,0,BP529/BP511*100)</f>
        <v>0</v>
      </c>
      <c r="BR529" s="807">
        <f>+BL529+BN529+BP529</f>
        <v>0</v>
      </c>
      <c r="BS529" s="808">
        <f>+IF(BR529=0,0,BR529/BR511*100)</f>
        <v>0</v>
      </c>
      <c r="BT529" s="807">
        <v>0</v>
      </c>
      <c r="BU529" s="808">
        <f>+IF(BT529=0,0,BT529/BT511*100)</f>
        <v>0</v>
      </c>
      <c r="BV529" s="807">
        <v>0</v>
      </c>
      <c r="BW529" s="808">
        <f>+IF(BV529=0,0,BV529/BV511*100)</f>
        <v>0</v>
      </c>
      <c r="BX529" s="807">
        <v>0</v>
      </c>
      <c r="BY529" s="808">
        <f>+IF(BX529=0,0,BX529/BX511*100)</f>
        <v>0</v>
      </c>
      <c r="BZ529" s="807">
        <f>+BT529+BV529+BX529</f>
        <v>0</v>
      </c>
      <c r="CA529" s="808">
        <f>+IF(BZ529=0,0,BZ529/BZ511*100)</f>
        <v>0</v>
      </c>
      <c r="CB529" s="807">
        <f t="shared" si="514"/>
        <v>0</v>
      </c>
      <c r="CC529" s="808">
        <f>+IF(CB529=0,0,CB529/CB511*100)</f>
        <v>0</v>
      </c>
      <c r="CE529" s="807">
        <f>+DK529</f>
        <v>0</v>
      </c>
      <c r="CF529" s="808">
        <f>+IF(CE529=0,0,CE529/CE511*100)</f>
        <v>0</v>
      </c>
      <c r="CG529" s="807">
        <v>0</v>
      </c>
      <c r="CH529" s="808">
        <f>+IF(CG529=0,0,CG529/CG511*100)</f>
        <v>0</v>
      </c>
      <c r="CI529" s="807">
        <v>0</v>
      </c>
      <c r="CJ529" s="808">
        <f>+IF(CI529=0,0,CI529/CI511*100)</f>
        <v>0</v>
      </c>
      <c r="CK529" s="807">
        <v>0</v>
      </c>
      <c r="CL529" s="808">
        <f>+IF(CK529=0,0,CK529/CK511*100)</f>
        <v>0</v>
      </c>
      <c r="CM529" s="807">
        <f>+CG529+CI529+CK529</f>
        <v>0</v>
      </c>
      <c r="CN529" s="808">
        <f>+IF(CM529=0,0,CM529/CM511*100)</f>
        <v>0</v>
      </c>
      <c r="CO529" s="807">
        <v>0</v>
      </c>
      <c r="CP529" s="808">
        <f>+IF(CO529=0,0,CO529/CO511*100)</f>
        <v>0</v>
      </c>
      <c r="CQ529" s="807">
        <v>0</v>
      </c>
      <c r="CR529" s="808">
        <f>+IF(CQ529=0,0,CQ529/CQ511*100)</f>
        <v>0</v>
      </c>
      <c r="CS529" s="807">
        <v>0</v>
      </c>
      <c r="CT529" s="808">
        <f>+IF(CS529=0,0,CS529/CS511*100)</f>
        <v>0</v>
      </c>
      <c r="CU529" s="807">
        <f>+CO529+CQ529+CS529</f>
        <v>0</v>
      </c>
      <c r="CV529" s="808">
        <f>+IF(CU529=0,0,CU529/CU511*100)</f>
        <v>0</v>
      </c>
      <c r="CW529" s="807">
        <f t="shared" si="515"/>
        <v>0</v>
      </c>
      <c r="CX529" s="808">
        <f>+IF(CW529=0,0,CW529/CW511*100)</f>
        <v>0</v>
      </c>
      <c r="CY529" s="807">
        <v>0</v>
      </c>
      <c r="CZ529" s="808">
        <f>+IF(CY529=0,0,CY529/CY511*100)</f>
        <v>0</v>
      </c>
      <c r="DA529" s="807">
        <v>0</v>
      </c>
      <c r="DB529" s="808">
        <f>+IF(DA529=0,0,DA529/DA511*100)</f>
        <v>0</v>
      </c>
      <c r="DC529" s="807">
        <v>0</v>
      </c>
      <c r="DD529" s="808">
        <f>+IF(DC529=0,0,DC529/DC511*100)</f>
        <v>0</v>
      </c>
      <c r="DE529" s="807">
        <f>+CY529+DA529+DC529</f>
        <v>0</v>
      </c>
      <c r="DF529" s="808">
        <f>+IF(DE529=0,0,DE529/DE511*100)</f>
        <v>0</v>
      </c>
      <c r="DG529" s="807">
        <v>0</v>
      </c>
      <c r="DH529" s="808">
        <f>+IF(DG529=0,0,DG529/DG511*100)</f>
        <v>0</v>
      </c>
      <c r="DI529" s="807">
        <v>0</v>
      </c>
      <c r="DJ529" s="808">
        <f>+IF(DI529=0,0,DI529/DI511*100)</f>
        <v>0</v>
      </c>
      <c r="DK529" s="807">
        <v>0</v>
      </c>
      <c r="DL529" s="808">
        <f>+IF(DK529=0,0,DK529/DK511*100)</f>
        <v>0</v>
      </c>
      <c r="DM529" s="807">
        <f>+DG529+DI529+DK529</f>
        <v>0</v>
      </c>
      <c r="DN529" s="808">
        <f>+IF(DM529=0,0,DM529/DM511*100)</f>
        <v>0</v>
      </c>
      <c r="DO529" s="807">
        <f t="shared" si="516"/>
        <v>0</v>
      </c>
      <c r="DP529" s="808">
        <f>+IF(DO529=0,0,DO529/DO511*100)</f>
        <v>0</v>
      </c>
      <c r="DR529" s="807">
        <f>+EX529</f>
        <v>0</v>
      </c>
      <c r="DS529" s="808">
        <f>+IF(DR529=0,0,DR529/DR511*100)</f>
        <v>0</v>
      </c>
      <c r="DT529" s="807">
        <v>0</v>
      </c>
      <c r="DU529" s="808">
        <f>+IF(DT529=0,0,DT529/DT511*100)</f>
        <v>0</v>
      </c>
      <c r="DV529" s="807">
        <v>0</v>
      </c>
      <c r="DW529" s="808">
        <f>+IF(DV529=0,0,DV529/DV511*100)</f>
        <v>0</v>
      </c>
      <c r="DX529" s="807">
        <v>0</v>
      </c>
      <c r="DY529" s="808">
        <f>+IF(DX529=0,0,DX529/DX511*100)</f>
        <v>0</v>
      </c>
      <c r="DZ529" s="807">
        <f>+DT529+DV529+DX529</f>
        <v>0</v>
      </c>
      <c r="EA529" s="808">
        <f>+IF(DZ529=0,0,DZ529/DZ511*100)</f>
        <v>0</v>
      </c>
      <c r="EB529" s="807">
        <v>0</v>
      </c>
      <c r="EC529" s="808">
        <f>+IF(EB529=0,0,EB529/EB511*100)</f>
        <v>0</v>
      </c>
      <c r="ED529" s="807">
        <v>0</v>
      </c>
      <c r="EE529" s="808">
        <f>+IF(ED529=0,0,ED529/ED511*100)</f>
        <v>0</v>
      </c>
      <c r="EF529" s="807">
        <v>0</v>
      </c>
      <c r="EG529" s="808">
        <f>+IF(EF529=0,0,EF529/EF511*100)</f>
        <v>0</v>
      </c>
      <c r="EH529" s="807">
        <f>+EB529+ED529+EF529</f>
        <v>0</v>
      </c>
      <c r="EI529" s="808">
        <f>+IF(EH529=0,0,EH529/EH511*100)</f>
        <v>0</v>
      </c>
      <c r="EJ529" s="807">
        <f t="shared" si="517"/>
        <v>0</v>
      </c>
      <c r="EK529" s="808">
        <f>+IF(EJ529=0,0,EJ529/EJ511*100)</f>
        <v>0</v>
      </c>
      <c r="EL529" s="807">
        <v>0</v>
      </c>
      <c r="EM529" s="808">
        <f>+IF(EL529=0,0,EL529/EL511*100)</f>
        <v>0</v>
      </c>
      <c r="EN529" s="807">
        <v>0</v>
      </c>
      <c r="EO529" s="808">
        <f>+IF(EN529=0,0,EN529/EN511*100)</f>
        <v>0</v>
      </c>
      <c r="EP529" s="807">
        <v>0</v>
      </c>
      <c r="EQ529" s="808">
        <f>+IF(EP529=0,0,EP529/EP511*100)</f>
        <v>0</v>
      </c>
      <c r="ER529" s="807">
        <f>+EL529+EN529+EP529</f>
        <v>0</v>
      </c>
      <c r="ES529" s="808">
        <f>+IF(ER529=0,0,ER529/ER511*100)</f>
        <v>0</v>
      </c>
      <c r="ET529" s="807">
        <v>0</v>
      </c>
      <c r="EU529" s="808">
        <f>+IF(ET529=0,0,ET529/ET511*100)</f>
        <v>0</v>
      </c>
      <c r="EV529" s="807">
        <v>0</v>
      </c>
      <c r="EW529" s="808">
        <f>+IF(EV529=0,0,EV529/EV511*100)</f>
        <v>0</v>
      </c>
      <c r="EX529" s="807">
        <v>0</v>
      </c>
      <c r="EY529" s="808">
        <f>+IF(EX529=0,0,EX529/EX511*100)</f>
        <v>0</v>
      </c>
      <c r="EZ529" s="807">
        <f>+ET529+EV529+EX529</f>
        <v>0</v>
      </c>
      <c r="FA529" s="808">
        <f>+IF(EZ529=0,0,EZ529/EZ511*100)</f>
        <v>0</v>
      </c>
      <c r="FB529" s="807">
        <f t="shared" si="518"/>
        <v>0</v>
      </c>
      <c r="FC529" s="808">
        <f>+IF(FB529=0,0,FB529/FB511*100)</f>
        <v>0</v>
      </c>
      <c r="FD529" s="807">
        <v>0</v>
      </c>
      <c r="FE529" s="808">
        <f>+IF(FD529=0,0,FD529/FD511*100)</f>
        <v>0</v>
      </c>
      <c r="FF529" s="807">
        <v>0</v>
      </c>
      <c r="FG529" s="808">
        <f>+IF(FF529=0,0,FF529/FF511*100)</f>
        <v>0</v>
      </c>
      <c r="FH529" s="807">
        <v>0</v>
      </c>
      <c r="FI529" s="808">
        <f>+IF(FH529=0,0,FH529/FH511*100)</f>
        <v>0</v>
      </c>
      <c r="FJ529" s="807">
        <v>0</v>
      </c>
      <c r="FK529" s="808">
        <f>+IF(FJ529=0,0,FJ529/FJ511*100)</f>
        <v>0</v>
      </c>
    </row>
    <row r="530" spans="2:167" s="648" customFormat="1" ht="13.5" customHeight="1">
      <c r="B530" s="771"/>
      <c r="C530" s="769"/>
      <c r="D530" s="781" t="s">
        <v>4850</v>
      </c>
      <c r="E530" s="785">
        <f t="shared" ref="E530:E552" si="519">+W530+AO530</f>
        <v>0</v>
      </c>
      <c r="F530" s="786">
        <f>+IF(E530=0,0,E530/E511*100)</f>
        <v>0</v>
      </c>
      <c r="G530" s="785">
        <v>0</v>
      </c>
      <c r="H530" s="786">
        <f>+IF(G530=0,0,G530/G511*100)</f>
        <v>0</v>
      </c>
      <c r="I530" s="785">
        <v>0</v>
      </c>
      <c r="J530" s="786">
        <f>+IF(I530=0,0,I530/I511*100)</f>
        <v>0</v>
      </c>
      <c r="K530" s="785">
        <v>0</v>
      </c>
      <c r="L530" s="786">
        <f>+IF(K530=0,0,K530/K511*100)</f>
        <v>0</v>
      </c>
      <c r="M530" s="785">
        <f>+G530+I530+K530</f>
        <v>0</v>
      </c>
      <c r="N530" s="786">
        <f>+IF(M530=0,0,M530/M511*100)</f>
        <v>0</v>
      </c>
      <c r="O530" s="785">
        <v>0</v>
      </c>
      <c r="P530" s="786">
        <f>+IF(O530=0,0,O530/O511*100)</f>
        <v>0</v>
      </c>
      <c r="Q530" s="785">
        <v>0</v>
      </c>
      <c r="R530" s="786">
        <f>+IF(Q530=0,0,Q530/Q511*100)</f>
        <v>0</v>
      </c>
      <c r="S530" s="785">
        <v>0</v>
      </c>
      <c r="T530" s="786">
        <f>+IF(S530=0,0,S530/S511*100)</f>
        <v>0</v>
      </c>
      <c r="U530" s="785">
        <f>+O530+Q530+S530</f>
        <v>0</v>
      </c>
      <c r="V530" s="786">
        <f>+IF(U530=0,0,U530/U511*100)</f>
        <v>0</v>
      </c>
      <c r="W530" s="785">
        <f t="shared" si="511"/>
        <v>0</v>
      </c>
      <c r="X530" s="786">
        <f>+IF(W530=0,0,W530/W511*100)</f>
        <v>0</v>
      </c>
      <c r="Y530" s="785">
        <v>0</v>
      </c>
      <c r="Z530" s="786">
        <f>+IF(Y530=0,0,Y530/Y511*100)</f>
        <v>0</v>
      </c>
      <c r="AA530" s="785">
        <v>0</v>
      </c>
      <c r="AB530" s="786">
        <f>+IF(AA530=0,0,AA530/AA511*100)</f>
        <v>0</v>
      </c>
      <c r="AC530" s="785">
        <v>0</v>
      </c>
      <c r="AD530" s="786">
        <f>+IF(AC530=0,0,AC530/AC511*100)</f>
        <v>0</v>
      </c>
      <c r="AE530" s="785">
        <f>+Y530+AA530+AC530</f>
        <v>0</v>
      </c>
      <c r="AF530" s="786">
        <f>+IF(AE530=0,0,AE530/AE511*100)</f>
        <v>0</v>
      </c>
      <c r="AG530" s="785">
        <v>0</v>
      </c>
      <c r="AH530" s="786">
        <f>+IF(AG530=0,0,AG530/AG511*100)</f>
        <v>0</v>
      </c>
      <c r="AI530" s="785">
        <v>0</v>
      </c>
      <c r="AJ530" s="786">
        <f>+IF(AI530=0,0,AI530/AI511*100)</f>
        <v>0</v>
      </c>
      <c r="AK530" s="785">
        <v>0</v>
      </c>
      <c r="AL530" s="786">
        <f>+IF(AK530=0,0,AK530/AK511*100)</f>
        <v>0</v>
      </c>
      <c r="AM530" s="785">
        <f>+AG530+AI530+AK530</f>
        <v>0</v>
      </c>
      <c r="AN530" s="786">
        <f>+IF(AM530=0,0,AM530/AM511*100)</f>
        <v>0</v>
      </c>
      <c r="AO530" s="785">
        <f t="shared" si="512"/>
        <v>0</v>
      </c>
      <c r="AP530" s="786">
        <f>+IF(AO530=0,0,AO530/AO511*100)</f>
        <v>0</v>
      </c>
      <c r="AQ530" s="651"/>
      <c r="AR530" s="785">
        <v>0</v>
      </c>
      <c r="AS530" s="786">
        <f>+IF(AR530=0,0,AR530/AR511*100)</f>
        <v>0</v>
      </c>
      <c r="AT530" s="785">
        <v>0</v>
      </c>
      <c r="AU530" s="786">
        <f>+IF(AT530=0,0,AT530/AT511*100)</f>
        <v>0</v>
      </c>
      <c r="AV530" s="785">
        <v>0</v>
      </c>
      <c r="AW530" s="786">
        <f>+IF(AV530=0,0,AV530/AV511*100)</f>
        <v>0</v>
      </c>
      <c r="AX530" s="785">
        <v>0</v>
      </c>
      <c r="AY530" s="786">
        <f>+IF(AX530=0,0,AX530/AX511*100)</f>
        <v>0</v>
      </c>
      <c r="AZ530" s="785">
        <f>+AT530+AV530+AX530</f>
        <v>0</v>
      </c>
      <c r="BA530" s="786">
        <f>+IF(AZ530=0,0,AZ530/AZ511*100)</f>
        <v>0</v>
      </c>
      <c r="BB530" s="785">
        <v>0</v>
      </c>
      <c r="BC530" s="786">
        <f>+IF(BB530=0,0,BB530/BB511*100)</f>
        <v>0</v>
      </c>
      <c r="BD530" s="785">
        <v>0</v>
      </c>
      <c r="BE530" s="786">
        <f>+IF(BD530=0,0,BD530/BD511*100)</f>
        <v>0</v>
      </c>
      <c r="BF530" s="785">
        <v>0</v>
      </c>
      <c r="BG530" s="786">
        <f>+IF(BF530=0,0,BF530/BF511*100)</f>
        <v>0</v>
      </c>
      <c r="BH530" s="785">
        <f>+BB530+BD530+BF530</f>
        <v>0</v>
      </c>
      <c r="BI530" s="786">
        <f>+IF(BH530=0,0,BH530/BH511*100)</f>
        <v>0</v>
      </c>
      <c r="BJ530" s="785">
        <f t="shared" si="513"/>
        <v>0</v>
      </c>
      <c r="BK530" s="786">
        <f>+IF(BJ530=0,0,BJ530/BJ511*100)</f>
        <v>0</v>
      </c>
      <c r="BL530" s="785">
        <v>0</v>
      </c>
      <c r="BM530" s="786">
        <f>+IF(BL530=0,0,BL530/BL511*100)</f>
        <v>0</v>
      </c>
      <c r="BN530" s="785">
        <v>0</v>
      </c>
      <c r="BO530" s="786">
        <f>+IF(BN530=0,0,BN530/BN511*100)</f>
        <v>0</v>
      </c>
      <c r="BP530" s="785">
        <v>0</v>
      </c>
      <c r="BQ530" s="786">
        <f>+IF(BP530=0,0,BP530/BP511*100)</f>
        <v>0</v>
      </c>
      <c r="BR530" s="785">
        <f>+BL530+BN530+BP530</f>
        <v>0</v>
      </c>
      <c r="BS530" s="786">
        <f>+IF(BR530=0,0,BR530/BR511*100)</f>
        <v>0</v>
      </c>
      <c r="BT530" s="785">
        <v>0</v>
      </c>
      <c r="BU530" s="786">
        <f>+IF(BT530=0,0,BT530/BT511*100)</f>
        <v>0</v>
      </c>
      <c r="BV530" s="785">
        <v>0</v>
      </c>
      <c r="BW530" s="786">
        <f>+IF(BV530=0,0,BV530/BV511*100)</f>
        <v>0</v>
      </c>
      <c r="BX530" s="785">
        <v>0</v>
      </c>
      <c r="BY530" s="786">
        <f>+IF(BX530=0,0,BX530/BX511*100)</f>
        <v>0</v>
      </c>
      <c r="BZ530" s="785">
        <f>+BT530+BV530+BX530</f>
        <v>0</v>
      </c>
      <c r="CA530" s="786">
        <f>+IF(BZ530=0,0,BZ530/BZ511*100)</f>
        <v>0</v>
      </c>
      <c r="CB530" s="785">
        <f t="shared" si="514"/>
        <v>0</v>
      </c>
      <c r="CC530" s="786">
        <f>+IF(CB530=0,0,CB530/CB511*100)</f>
        <v>0</v>
      </c>
      <c r="CE530" s="785">
        <f t="shared" ref="CE530:CE552" si="520">+CW530+DO530</f>
        <v>0</v>
      </c>
      <c r="CF530" s="786">
        <f>+IF(CE530=0,0,CE530/CE511*100)</f>
        <v>0</v>
      </c>
      <c r="CG530" s="785">
        <v>0</v>
      </c>
      <c r="CH530" s="786">
        <f>+IF(CG530=0,0,CG530/CG511*100)</f>
        <v>0</v>
      </c>
      <c r="CI530" s="785">
        <v>0</v>
      </c>
      <c r="CJ530" s="786">
        <f>+IF(CI530=0,0,CI530/CI511*100)</f>
        <v>0</v>
      </c>
      <c r="CK530" s="785">
        <v>0</v>
      </c>
      <c r="CL530" s="786">
        <f>+IF(CK530=0,0,CK530/CK511*100)</f>
        <v>0</v>
      </c>
      <c r="CM530" s="785">
        <f>+CG530+CI530+CK530</f>
        <v>0</v>
      </c>
      <c r="CN530" s="786">
        <f>+IF(CM530=0,0,CM530/CM511*100)</f>
        <v>0</v>
      </c>
      <c r="CO530" s="785">
        <v>0</v>
      </c>
      <c r="CP530" s="786">
        <f>+IF(CO530=0,0,CO530/CO511*100)</f>
        <v>0</v>
      </c>
      <c r="CQ530" s="785">
        <v>0</v>
      </c>
      <c r="CR530" s="786">
        <f>+IF(CQ530=0,0,CQ530/CQ511*100)</f>
        <v>0</v>
      </c>
      <c r="CS530" s="785">
        <v>0</v>
      </c>
      <c r="CT530" s="786">
        <f>+IF(CS530=0,0,CS530/CS511*100)</f>
        <v>0</v>
      </c>
      <c r="CU530" s="785">
        <f>+CO530+CQ530+CS530</f>
        <v>0</v>
      </c>
      <c r="CV530" s="786">
        <f>+IF(CU530=0,0,CU530/CU511*100)</f>
        <v>0</v>
      </c>
      <c r="CW530" s="785">
        <f t="shared" si="515"/>
        <v>0</v>
      </c>
      <c r="CX530" s="786">
        <f>+IF(CW530=0,0,CW530/CW511*100)</f>
        <v>0</v>
      </c>
      <c r="CY530" s="785">
        <v>0</v>
      </c>
      <c r="CZ530" s="786">
        <f>+IF(CY530=0,0,CY530/CY511*100)</f>
        <v>0</v>
      </c>
      <c r="DA530" s="785">
        <v>0</v>
      </c>
      <c r="DB530" s="786">
        <f>+IF(DA530=0,0,DA530/DA511*100)</f>
        <v>0</v>
      </c>
      <c r="DC530" s="785">
        <v>0</v>
      </c>
      <c r="DD530" s="786">
        <f>+IF(DC530=0,0,DC530/DC511*100)</f>
        <v>0</v>
      </c>
      <c r="DE530" s="785">
        <f>+CY530+DA530+DC530</f>
        <v>0</v>
      </c>
      <c r="DF530" s="786">
        <f>+IF(DE530=0,0,DE530/DE511*100)</f>
        <v>0</v>
      </c>
      <c r="DG530" s="785">
        <v>0</v>
      </c>
      <c r="DH530" s="786">
        <f>+IF(DG530=0,0,DG530/DG511*100)</f>
        <v>0</v>
      </c>
      <c r="DI530" s="785">
        <v>0</v>
      </c>
      <c r="DJ530" s="786">
        <f>+IF(DI530=0,0,DI530/DI511*100)</f>
        <v>0</v>
      </c>
      <c r="DK530" s="785">
        <v>0</v>
      </c>
      <c r="DL530" s="786">
        <f>+IF(DK530=0,0,DK530/DK511*100)</f>
        <v>0</v>
      </c>
      <c r="DM530" s="785">
        <f>+DG530+DI530+DK530</f>
        <v>0</v>
      </c>
      <c r="DN530" s="786">
        <f>+IF(DM530=0,0,DM530/DM511*100)</f>
        <v>0</v>
      </c>
      <c r="DO530" s="785">
        <f t="shared" si="516"/>
        <v>0</v>
      </c>
      <c r="DP530" s="786">
        <f>+IF(DO530=0,0,DO530/DO511*100)</f>
        <v>0</v>
      </c>
      <c r="DR530" s="785">
        <f t="shared" ref="DR530:DR552" si="521">+EJ530+FB530</f>
        <v>0</v>
      </c>
      <c r="DS530" s="786">
        <f>+IF(DR530=0,0,DR530/DR511*100)</f>
        <v>0</v>
      </c>
      <c r="DT530" s="785">
        <v>0</v>
      </c>
      <c r="DU530" s="786">
        <f>+IF(DT530=0,0,DT530/DT511*100)</f>
        <v>0</v>
      </c>
      <c r="DV530" s="785">
        <v>0</v>
      </c>
      <c r="DW530" s="786">
        <f>+IF(DV530=0,0,DV530/DV511*100)</f>
        <v>0</v>
      </c>
      <c r="DX530" s="785">
        <v>0</v>
      </c>
      <c r="DY530" s="786">
        <f>+IF(DX530=0,0,DX530/DX511*100)</f>
        <v>0</v>
      </c>
      <c r="DZ530" s="785">
        <f>+DT530+DV530+DX530</f>
        <v>0</v>
      </c>
      <c r="EA530" s="786">
        <f>+IF(DZ530=0,0,DZ530/DZ511*100)</f>
        <v>0</v>
      </c>
      <c r="EB530" s="785">
        <v>0</v>
      </c>
      <c r="EC530" s="786">
        <f>+IF(EB530=0,0,EB530/EB511*100)</f>
        <v>0</v>
      </c>
      <c r="ED530" s="785">
        <v>0</v>
      </c>
      <c r="EE530" s="786">
        <f>+IF(ED530=0,0,ED530/ED511*100)</f>
        <v>0</v>
      </c>
      <c r="EF530" s="785">
        <v>0</v>
      </c>
      <c r="EG530" s="786">
        <f>+IF(EF530=0,0,EF530/EF511*100)</f>
        <v>0</v>
      </c>
      <c r="EH530" s="785">
        <f>+EB530+ED530+EF530</f>
        <v>0</v>
      </c>
      <c r="EI530" s="786">
        <f>+IF(EH530=0,0,EH530/EH511*100)</f>
        <v>0</v>
      </c>
      <c r="EJ530" s="785">
        <f t="shared" si="517"/>
        <v>0</v>
      </c>
      <c r="EK530" s="786">
        <f>+IF(EJ530=0,0,EJ530/EJ511*100)</f>
        <v>0</v>
      </c>
      <c r="EL530" s="785">
        <v>0</v>
      </c>
      <c r="EM530" s="786">
        <f>+IF(EL530=0,0,EL530/EL511*100)</f>
        <v>0</v>
      </c>
      <c r="EN530" s="785">
        <v>0</v>
      </c>
      <c r="EO530" s="786">
        <f>+IF(EN530=0,0,EN530/EN511*100)</f>
        <v>0</v>
      </c>
      <c r="EP530" s="785">
        <v>0</v>
      </c>
      <c r="EQ530" s="786">
        <f>+IF(EP530=0,0,EP530/EP511*100)</f>
        <v>0</v>
      </c>
      <c r="ER530" s="785">
        <f>+EL530+EN530+EP530</f>
        <v>0</v>
      </c>
      <c r="ES530" s="786">
        <f>+IF(ER530=0,0,ER530/ER511*100)</f>
        <v>0</v>
      </c>
      <c r="ET530" s="785">
        <v>0</v>
      </c>
      <c r="EU530" s="786">
        <f>+IF(ET530=0,0,ET530/ET511*100)</f>
        <v>0</v>
      </c>
      <c r="EV530" s="785">
        <v>0</v>
      </c>
      <c r="EW530" s="786">
        <f>+IF(EV530=0,0,EV530/EV511*100)</f>
        <v>0</v>
      </c>
      <c r="EX530" s="785">
        <v>0</v>
      </c>
      <c r="EY530" s="786">
        <f>+IF(EX530=0,0,EX530/EX511*100)</f>
        <v>0</v>
      </c>
      <c r="EZ530" s="785">
        <f>+ET530+EV530+EX530</f>
        <v>0</v>
      </c>
      <c r="FA530" s="786">
        <f>+IF(EZ530=0,0,EZ530/EZ511*100)</f>
        <v>0</v>
      </c>
      <c r="FB530" s="785">
        <f t="shared" si="518"/>
        <v>0</v>
      </c>
      <c r="FC530" s="786">
        <f>+IF(FB530=0,0,FB530/FB511*100)</f>
        <v>0</v>
      </c>
      <c r="FD530" s="785">
        <v>0</v>
      </c>
      <c r="FE530" s="786">
        <f>+IF(FD530=0,0,FD530/FD511*100)</f>
        <v>0</v>
      </c>
      <c r="FF530" s="785">
        <v>0</v>
      </c>
      <c r="FG530" s="786">
        <f>+IF(FF530=0,0,FF530/FF511*100)</f>
        <v>0</v>
      </c>
      <c r="FH530" s="785">
        <v>0</v>
      </c>
      <c r="FI530" s="786">
        <f>+IF(FH530=0,0,FH530/FH511*100)</f>
        <v>0</v>
      </c>
      <c r="FJ530" s="785">
        <v>0</v>
      </c>
      <c r="FK530" s="786">
        <f>+IF(FJ530=0,0,FJ530/FJ511*100)</f>
        <v>0</v>
      </c>
    </row>
    <row r="531" spans="2:167" s="648" customFormat="1" ht="13.5" customHeight="1">
      <c r="B531" s="771"/>
      <c r="C531" s="728" t="s">
        <v>4851</v>
      </c>
      <c r="D531" s="787"/>
      <c r="E531" s="797">
        <f t="shared" si="519"/>
        <v>4050.409791</v>
      </c>
      <c r="F531" s="727">
        <f>+IF(E531=0,0,E531/E514*100)</f>
        <v>101.30126659628158</v>
      </c>
      <c r="G531" s="797">
        <f>SUM(G532:G535)</f>
        <v>20.407499999999999</v>
      </c>
      <c r="H531" s="727">
        <f>+IF(G531=0,0,G531/G514*100)</f>
        <v>-99.279423305131303</v>
      </c>
      <c r="I531" s="797">
        <f>SUM(I532:I535)</f>
        <v>141.015154</v>
      </c>
      <c r="J531" s="727">
        <f>+IF(I531=0,0,I531/I514*100)</f>
        <v>98.559750176624888</v>
      </c>
      <c r="K531" s="797">
        <f>SUM(K532:K535)</f>
        <v>115.613703</v>
      </c>
      <c r="L531" s="727">
        <f>+IF(K531=0,0,K531/K514*100)</f>
        <v>154.44099553743803</v>
      </c>
      <c r="M531" s="797">
        <f>SUM(M532:M535)</f>
        <v>277.03635700000001</v>
      </c>
      <c r="N531" s="727">
        <f>+IF(M531=0,0,M531/M514*100)</f>
        <v>140.35710287436979</v>
      </c>
      <c r="O531" s="797">
        <f>SUM(O532:O535)</f>
        <v>23.950796</v>
      </c>
      <c r="P531" s="727">
        <f>+IF(O531=0,0,O531/O514*100)</f>
        <v>100</v>
      </c>
      <c r="Q531" s="797">
        <f>SUM(Q532:Q535)</f>
        <v>50.394809000000002</v>
      </c>
      <c r="R531" s="727">
        <f>+IF(Q531=0,0,Q531/Q514*100)</f>
        <v>97.078168188221909</v>
      </c>
      <c r="S531" s="797">
        <f>SUM(S532:S535)</f>
        <v>256.59767299999999</v>
      </c>
      <c r="T531" s="727">
        <f>+IF(S531=0,0,S531/S514*100)</f>
        <v>99.113318265500254</v>
      </c>
      <c r="U531" s="797">
        <f>SUM(U532:U535)</f>
        <v>330.94327799999996</v>
      </c>
      <c r="V531" s="727">
        <f>+IF(U531=0,0,U531/U514*100)</f>
        <v>98.861160819514396</v>
      </c>
      <c r="W531" s="797">
        <f t="shared" si="511"/>
        <v>607.97963499999992</v>
      </c>
      <c r="X531" s="727">
        <f>+IF(W531=0,0,W531/W514*100)</f>
        <v>114.25283878250087</v>
      </c>
      <c r="Y531" s="797">
        <f>SUM(Y532:Y535)</f>
        <v>532.64841899999999</v>
      </c>
      <c r="Z531" s="727">
        <f>+IF(Y531=0,0,Y531/Y514*100)</f>
        <v>98.366865114826709</v>
      </c>
      <c r="AA531" s="797">
        <f>SUM(AA532:AA535)</f>
        <v>218.62248199999999</v>
      </c>
      <c r="AB531" s="727">
        <f>+IF(AA531=0,0,AA531/AA514*100)</f>
        <v>98.487216232368596</v>
      </c>
      <c r="AC531" s="797">
        <f>SUM(AC532:AC535)</f>
        <v>684.28412200000002</v>
      </c>
      <c r="AD531" s="727">
        <f>+IF(AC531=0,0,AC531/AC514*100)</f>
        <v>98.331161198402299</v>
      </c>
      <c r="AE531" s="797">
        <f>SUM(AE532:AE535)</f>
        <v>1435.5550229999999</v>
      </c>
      <c r="AF531" s="727">
        <f>+IF(AE531=0,0,AE531/AE514*100)</f>
        <v>98.368146039079988</v>
      </c>
      <c r="AG531" s="797">
        <f>SUM(AG532:AG535)</f>
        <v>973.27028299999995</v>
      </c>
      <c r="AH531" s="727">
        <f>+IF(AG531=0,0,AG531/AG514*100)</f>
        <v>100.00000010274638</v>
      </c>
      <c r="AI531" s="797">
        <f>SUM(AI532:AI535)</f>
        <v>105.719961</v>
      </c>
      <c r="AJ531" s="727">
        <f>+IF(AI531=0,0,AI531/AI514*100)</f>
        <v>100</v>
      </c>
      <c r="AK531" s="797">
        <f>SUM(AK532:AK535)</f>
        <v>927.88488900000004</v>
      </c>
      <c r="AL531" s="727">
        <f>+IF(AK531=0,0,AK531/AK514*100)</f>
        <v>99.999998814508146</v>
      </c>
      <c r="AM531" s="797">
        <f>SUM(AM532:AM535)</f>
        <v>2006.875133</v>
      </c>
      <c r="AN531" s="727">
        <f>+IF(AM531=0,0,AM531/AM514*100)</f>
        <v>99.999999501712892</v>
      </c>
      <c r="AO531" s="797">
        <f t="shared" si="512"/>
        <v>3442.4301559999999</v>
      </c>
      <c r="AP531" s="727">
        <f>+IF(AO531=0,0,AO531/AO514*100)</f>
        <v>99.312951209636807</v>
      </c>
      <c r="AQ531" s="651"/>
      <c r="AR531" s="797">
        <f>SUM(AR532:AR535)</f>
        <v>3388.0306689999998</v>
      </c>
      <c r="AS531" s="727">
        <f>+IF(AR531=0,0,AR531/AR514*100)</f>
        <v>99.99999994096865</v>
      </c>
      <c r="AT531" s="797">
        <f>SUM(AT532:AT535)</f>
        <v>179.38863699999999</v>
      </c>
      <c r="AU531" s="727">
        <f>+IF(AT531=0,0,AT531/AT514*100)</f>
        <v>100</v>
      </c>
      <c r="AV531" s="797">
        <f>SUM(AV532:AV535)</f>
        <v>973.47275999999999</v>
      </c>
      <c r="AW531" s="727">
        <f>+IF(AV531=0,0,AV531/AV514*100)</f>
        <v>99.999999897274989</v>
      </c>
      <c r="AX531" s="797">
        <f>SUM(AX532:AX535)</f>
        <v>181.830828</v>
      </c>
      <c r="AY531" s="727">
        <f>+IF(AX531=0,0,AX531/AX514*100)</f>
        <v>100</v>
      </c>
      <c r="AZ531" s="797">
        <f>SUM(AZ532:AZ535)</f>
        <v>1334.6922249999998</v>
      </c>
      <c r="BA531" s="727">
        <f>+IF(AZ531=0,0,AZ531/AZ514*100)</f>
        <v>99.999999925076338</v>
      </c>
      <c r="BB531" s="797">
        <f>SUM(BB532:BB535)</f>
        <v>629.75990999999999</v>
      </c>
      <c r="BC531" s="727">
        <f>+IF(BB531=0,0,BB531/BB514*100)</f>
        <v>99.99999984120933</v>
      </c>
      <c r="BD531" s="797">
        <f>SUM(BD532:BD535)</f>
        <v>144.93170699999999</v>
      </c>
      <c r="BE531" s="727">
        <f>+IF(BD531=0,0,BD531/BD514*100)</f>
        <v>100</v>
      </c>
      <c r="BF531" s="797">
        <f>SUM(BF532:BF535)</f>
        <v>165.503005</v>
      </c>
      <c r="BG531" s="727">
        <f>+IF(BF531=0,0,BF531/BF514*100)</f>
        <v>100</v>
      </c>
      <c r="BH531" s="797">
        <f>SUM(BH532:BH535)</f>
        <v>940.19462199999998</v>
      </c>
      <c r="BI531" s="727">
        <f>+IF(BH531=0,0,BH531/BH514*100)</f>
        <v>99.999999893639043</v>
      </c>
      <c r="BJ531" s="797">
        <f t="shared" si="513"/>
        <v>2274.8868469999998</v>
      </c>
      <c r="BK531" s="727">
        <f>+IF(BJ531=0,0,BJ531/BJ514*100)</f>
        <v>99.999999912083524</v>
      </c>
      <c r="BL531" s="797">
        <f>SUM(BL532:BL535)</f>
        <v>53.519663000000001</v>
      </c>
      <c r="BM531" s="727">
        <f>+IF(BL531=0,0,BL531/BL514*100)</f>
        <v>100</v>
      </c>
      <c r="BN531" s="797">
        <f>SUM(BN532:BN535)</f>
        <v>565.00957800000003</v>
      </c>
      <c r="BO531" s="727">
        <f>+IF(BN531=0,0,BN531/BN514*100)</f>
        <v>100.00000017698815</v>
      </c>
      <c r="BP531" s="797">
        <f>SUM(BP532:BP535)</f>
        <v>64.344031999999999</v>
      </c>
      <c r="BQ531" s="727">
        <f>+IF(BP531=0,0,BP531/BP514*100)</f>
        <v>100</v>
      </c>
      <c r="BR531" s="797">
        <f>SUM(BR532:BR535)</f>
        <v>682.87327300000004</v>
      </c>
      <c r="BS531" s="727">
        <f>+IF(BR531=0,0,BR531/BR514*100)</f>
        <v>100.00000014644006</v>
      </c>
      <c r="BT531" s="797">
        <f>SUM(BT532:BT535)</f>
        <v>27.786666</v>
      </c>
      <c r="BU531" s="727">
        <f>+IF(BT531=0,0,BT531/BT514*100)</f>
        <v>100</v>
      </c>
      <c r="BV531" s="797">
        <f>SUM(BV532:BV535)</f>
        <v>160.09063900000001</v>
      </c>
      <c r="BW531" s="727">
        <f>+IF(BV531=0,0,BV531/BV514*100)</f>
        <v>100</v>
      </c>
      <c r="BX531" s="797">
        <f>SUM(BX532:BX535)</f>
        <v>242.39324400000001</v>
      </c>
      <c r="BY531" s="727">
        <f>+IF(BX531=0,0,BX531/BX514*100)</f>
        <v>99.999999587447249</v>
      </c>
      <c r="BZ531" s="797">
        <f>SUM(BZ532:BZ535)</f>
        <v>430.27054900000002</v>
      </c>
      <c r="CA531" s="727">
        <f>+IF(BZ531=0,0,BZ531/BZ514*100)</f>
        <v>99.999999767588093</v>
      </c>
      <c r="CB531" s="797">
        <f t="shared" si="514"/>
        <v>1113.143822</v>
      </c>
      <c r="CC531" s="727">
        <f>+IF(CB531=0,0,CB531/CB514*100)</f>
        <v>100</v>
      </c>
      <c r="CE531" s="797">
        <f t="shared" si="520"/>
        <v>4466.8384339999993</v>
      </c>
      <c r="CF531" s="727">
        <f>+IF(CE531=0,0,CE531/CE514*100)</f>
        <v>94.134426813996228</v>
      </c>
      <c r="CG531" s="797">
        <f>SUM(CG532:CG535)</f>
        <v>81.601414000000005</v>
      </c>
      <c r="CH531" s="727">
        <f>+IF(CG531=0,0,CG531/CG514*100)</f>
        <v>100</v>
      </c>
      <c r="CI531" s="797">
        <f>SUM(CI532:CI535)</f>
        <v>151.38468599999999</v>
      </c>
      <c r="CJ531" s="727">
        <f>+IF(CI531=0,0,CI531/CI514*100)</f>
        <v>89.391298995410011</v>
      </c>
      <c r="CK531" s="797">
        <f>SUM(CK532:CK535)</f>
        <v>732.75719700000002</v>
      </c>
      <c r="CL531" s="727">
        <f>+IF(CK531=0,0,CK531/CK514*100)</f>
        <v>100</v>
      </c>
      <c r="CM531" s="797">
        <f>SUM(CM532:CM535)</f>
        <v>965.74329699999998</v>
      </c>
      <c r="CN531" s="727">
        <f>+IF(CM531=0,0,CM531/CM514*100)</f>
        <v>98.173657712098191</v>
      </c>
      <c r="CO531" s="797">
        <f>SUM(CO532:CO535)</f>
        <v>685.01723700000002</v>
      </c>
      <c r="CP531" s="727">
        <f>+IF(CO531=0,0,CO531/CO514*100)</f>
        <v>100</v>
      </c>
      <c r="CQ531" s="797">
        <f>SUM(CQ532:CQ535)</f>
        <v>1102.9144759999999</v>
      </c>
      <c r="CR531" s="727">
        <f>+IF(CQ531=0,0,CQ531/CQ514*100)</f>
        <v>99.636959898733252</v>
      </c>
      <c r="CS531" s="797">
        <f>SUM(CS532:CS535)</f>
        <v>333.61224399999998</v>
      </c>
      <c r="CT531" s="727">
        <f>+IF(CS531=0,0,CS531/CS514*100)</f>
        <v>57.382515495024002</v>
      </c>
      <c r="CU531" s="797">
        <f>SUM(CU532:CU535)</f>
        <v>2121.5439569999999</v>
      </c>
      <c r="CV531" s="727">
        <f>+IF(CU531=0,0,CU531/CU514*100)</f>
        <v>89.390893875661931</v>
      </c>
      <c r="CW531" s="797">
        <f t="shared" si="515"/>
        <v>3087.2872539999998</v>
      </c>
      <c r="CX531" s="727">
        <f>+IF(CW531=0,0,CW531/CW514*100)</f>
        <v>91.964494074762726</v>
      </c>
      <c r="CY531" s="797">
        <f>SUM(CY532:CY535)</f>
        <v>239.33425199999999</v>
      </c>
      <c r="CZ531" s="727">
        <f>+IF(CY531=0,0,CY531/CY514*100)</f>
        <v>100</v>
      </c>
      <c r="DA531" s="797">
        <f>SUM(DA532:DA535)</f>
        <v>370.232508</v>
      </c>
      <c r="DB531" s="727">
        <f>+IF(DA531=0,0,DA531/DA514*100)</f>
        <v>98.885622697295076</v>
      </c>
      <c r="DC531" s="797">
        <f>SUM(DC532:DC535)</f>
        <v>769.98442</v>
      </c>
      <c r="DD531" s="727">
        <f>+IF(DC531=0,0,DC531/DC514*100)</f>
        <v>99.431322680682925</v>
      </c>
      <c r="DE531" s="797">
        <f>SUM(DE532:DE535)</f>
        <v>1379.5511799999999</v>
      </c>
      <c r="DF531" s="727">
        <f>+IF(DE531=0,0,DE531/DE514*100)</f>
        <v>99.38218545085067</v>
      </c>
      <c r="DG531" s="797">
        <f>SUM(DG532:DG535)</f>
        <v>0</v>
      </c>
      <c r="DH531" s="727">
        <f>+IF(DG531=0,0,DG531/DG514*100)</f>
        <v>0</v>
      </c>
      <c r="DI531" s="797">
        <f>SUM(DI532:DI535)</f>
        <v>0</v>
      </c>
      <c r="DJ531" s="727">
        <f>+IF(DI531=0,0,DI531/DI514*100)</f>
        <v>0</v>
      </c>
      <c r="DK531" s="797">
        <f>SUM(DK532:DK535)</f>
        <v>0</v>
      </c>
      <c r="DL531" s="727">
        <f>+IF(DK531=0,0,DK531/DK514*100)</f>
        <v>0</v>
      </c>
      <c r="DM531" s="797">
        <f>SUM(DM532:DM535)</f>
        <v>0</v>
      </c>
      <c r="DN531" s="727">
        <f>+IF(DM531=0,0,DM531/DM514*100)</f>
        <v>0</v>
      </c>
      <c r="DO531" s="797">
        <f t="shared" si="516"/>
        <v>1379.5511799999999</v>
      </c>
      <c r="DP531" s="727">
        <f>+IF(DO531=0,0,DO531/DO514*100)</f>
        <v>99.38218545085067</v>
      </c>
      <c r="DR531" s="797">
        <f t="shared" si="521"/>
        <v>624</v>
      </c>
      <c r="DS531" s="727">
        <f>+IF(DR531=0,0,DR531/DR514*100)</f>
        <v>100</v>
      </c>
      <c r="DT531" s="797">
        <f>SUM(DT532:DT535)</f>
        <v>0</v>
      </c>
      <c r="DU531" s="727">
        <f>+IF(DT531=0,0,DT531/DT514*100)</f>
        <v>0</v>
      </c>
      <c r="DV531" s="797">
        <f>SUM(DV532:DV535)</f>
        <v>0</v>
      </c>
      <c r="DW531" s="727">
        <f>+IF(DV531=0,0,DV531/DV514*100)</f>
        <v>0</v>
      </c>
      <c r="DX531" s="797">
        <f>SUM(DX532:DX535)</f>
        <v>0</v>
      </c>
      <c r="DY531" s="727">
        <f>+IF(DX531=0,0,DX531/DX514*100)</f>
        <v>0</v>
      </c>
      <c r="DZ531" s="797">
        <f>SUM(DZ532:DZ535)</f>
        <v>0</v>
      </c>
      <c r="EA531" s="727">
        <f>+IF(DZ531=0,0,DZ531/DZ514*100)</f>
        <v>0</v>
      </c>
      <c r="EB531" s="797">
        <f>SUM(EB532:EB535)</f>
        <v>0</v>
      </c>
      <c r="EC531" s="727">
        <f>+IF(EB531=0,0,EB531/EB514*100)</f>
        <v>0</v>
      </c>
      <c r="ED531" s="797">
        <f>SUM(ED532:ED535)</f>
        <v>0</v>
      </c>
      <c r="EE531" s="727">
        <f>+IF(ED531=0,0,ED531/ED514*100)</f>
        <v>0</v>
      </c>
      <c r="EF531" s="797">
        <f>SUM(EF532:EF535)</f>
        <v>624</v>
      </c>
      <c r="EG531" s="727">
        <f>+IF(EF531=0,0,EF531/EF514*100)</f>
        <v>100</v>
      </c>
      <c r="EH531" s="797">
        <f>SUM(EH532:EH535)</f>
        <v>624</v>
      </c>
      <c r="EI531" s="727">
        <f>+IF(EH531=0,0,EH531/EH514*100)</f>
        <v>100</v>
      </c>
      <c r="EJ531" s="797">
        <f t="shared" si="517"/>
        <v>624</v>
      </c>
      <c r="EK531" s="727">
        <f>+IF(EJ531=0,0,EJ531/EJ514*100)</f>
        <v>100</v>
      </c>
      <c r="EL531" s="797">
        <f>SUM(EL532:EL535)</f>
        <v>0</v>
      </c>
      <c r="EM531" s="727">
        <f>+IF(EL531=0,0,EL531/EL514*100)</f>
        <v>0</v>
      </c>
      <c r="EN531" s="797">
        <f>SUM(EN532:EN535)</f>
        <v>0</v>
      </c>
      <c r="EO531" s="727">
        <f>+IF(EN531=0,0,EN531/EN514*100)</f>
        <v>0</v>
      </c>
      <c r="EP531" s="797">
        <f>SUM(EP532:EP535)</f>
        <v>0</v>
      </c>
      <c r="EQ531" s="727">
        <f>+IF(EP531=0,0,EP531/EP514*100)</f>
        <v>0</v>
      </c>
      <c r="ER531" s="797">
        <f>SUM(ER532:ER535)</f>
        <v>0</v>
      </c>
      <c r="ES531" s="727">
        <f>+IF(ER531=0,0,ER531/ER514*100)</f>
        <v>0</v>
      </c>
      <c r="ET531" s="797">
        <f>SUM(ET532:ET535)</f>
        <v>0</v>
      </c>
      <c r="EU531" s="727">
        <f>+IF(ET531=0,0,ET531/ET514*100)</f>
        <v>0</v>
      </c>
      <c r="EV531" s="797">
        <f>SUM(EV532:EV535)</f>
        <v>0</v>
      </c>
      <c r="EW531" s="727">
        <f>+IF(EV531=0,0,EV531/EV514*100)</f>
        <v>0</v>
      </c>
      <c r="EX531" s="797">
        <f>SUM(EX532:EX535)</f>
        <v>0</v>
      </c>
      <c r="EY531" s="727">
        <f>+IF(EX531=0,0,EX531/EX514*100)</f>
        <v>0</v>
      </c>
      <c r="EZ531" s="797">
        <f>SUM(EZ532:EZ535)</f>
        <v>0</v>
      </c>
      <c r="FA531" s="727">
        <f>+IF(EZ531=0,0,EZ531/EZ514*100)</f>
        <v>0</v>
      </c>
      <c r="FB531" s="797">
        <f t="shared" si="518"/>
        <v>0</v>
      </c>
      <c r="FC531" s="727">
        <f>+IF(FB531=0,0,FB531/FB514*100)</f>
        <v>0</v>
      </c>
      <c r="FD531" s="797">
        <f>SUM(FD532:FD535)</f>
        <v>0</v>
      </c>
      <c r="FE531" s="727">
        <f>+IF(FD531=0,0,FD531/FD514*100)</f>
        <v>0</v>
      </c>
      <c r="FF531" s="797">
        <f>SUM(FF532:FF535)</f>
        <v>0</v>
      </c>
      <c r="FG531" s="727">
        <f>+IF(FF531=0,0,FF531/FF514*100)</f>
        <v>0</v>
      </c>
      <c r="FH531" s="797">
        <f>SUM(FH532:FH535)</f>
        <v>0</v>
      </c>
      <c r="FI531" s="727">
        <f>+IF(FH531=0,0,FH531/FH514*100)</f>
        <v>0</v>
      </c>
      <c r="FJ531" s="797">
        <f>SUM(FJ532:FJ535)</f>
        <v>0</v>
      </c>
      <c r="FK531" s="727">
        <f>+IF(FJ531=0,0,FJ531/FJ514*100)</f>
        <v>0</v>
      </c>
    </row>
    <row r="532" spans="2:167" s="648" customFormat="1" ht="13.5" customHeight="1">
      <c r="B532" s="771"/>
      <c r="C532" s="769"/>
      <c r="D532" s="728" t="s">
        <v>4836</v>
      </c>
      <c r="E532" s="770">
        <f t="shared" si="519"/>
        <v>0</v>
      </c>
      <c r="F532" s="726">
        <f>+IF(E532=0,0,E532/E514*100)</f>
        <v>0</v>
      </c>
      <c r="G532" s="770">
        <v>0</v>
      </c>
      <c r="H532" s="726">
        <f>+IF(G532=0,0,G532/G514*100)</f>
        <v>0</v>
      </c>
      <c r="I532" s="770">
        <v>0</v>
      </c>
      <c r="J532" s="726">
        <f>+IF(I532=0,0,I532/I514*100)</f>
        <v>0</v>
      </c>
      <c r="K532" s="770">
        <v>0</v>
      </c>
      <c r="L532" s="726">
        <f>+IF(K532=0,0,K532/K514*100)</f>
        <v>0</v>
      </c>
      <c r="M532" s="770">
        <f t="shared" ref="M532:M537" si="522">+G532+I532+K532</f>
        <v>0</v>
      </c>
      <c r="N532" s="726">
        <f>+IF(M532=0,0,M532/M514*100)</f>
        <v>0</v>
      </c>
      <c r="O532" s="770">
        <v>0</v>
      </c>
      <c r="P532" s="726">
        <f>+IF(O532=0,0,O532/O514*100)</f>
        <v>0</v>
      </c>
      <c r="Q532" s="770">
        <v>0</v>
      </c>
      <c r="R532" s="726">
        <f>+IF(Q532=0,0,Q532/Q514*100)</f>
        <v>0</v>
      </c>
      <c r="S532" s="770">
        <v>0</v>
      </c>
      <c r="T532" s="726">
        <f>+IF(S532=0,0,S532/S514*100)</f>
        <v>0</v>
      </c>
      <c r="U532" s="770">
        <f t="shared" ref="U532:U537" si="523">+O532+Q532+S532</f>
        <v>0</v>
      </c>
      <c r="V532" s="726">
        <f>+IF(U532=0,0,U532/U514*100)</f>
        <v>0</v>
      </c>
      <c r="W532" s="770">
        <f t="shared" si="511"/>
        <v>0</v>
      </c>
      <c r="X532" s="726">
        <f>+IF(W532=0,0,W532/W514*100)</f>
        <v>0</v>
      </c>
      <c r="Y532" s="770">
        <v>0</v>
      </c>
      <c r="Z532" s="726">
        <f>+IF(Y532=0,0,Y532/Y514*100)</f>
        <v>0</v>
      </c>
      <c r="AA532" s="770">
        <v>0</v>
      </c>
      <c r="AB532" s="726">
        <f>+IF(AA532=0,0,AA532/AA514*100)</f>
        <v>0</v>
      </c>
      <c r="AC532" s="770">
        <v>0</v>
      </c>
      <c r="AD532" s="726">
        <f>+IF(AC532=0,0,AC532/AC514*100)</f>
        <v>0</v>
      </c>
      <c r="AE532" s="770">
        <f t="shared" ref="AE532:AE537" si="524">+Y532+AA532+AC532</f>
        <v>0</v>
      </c>
      <c r="AF532" s="726">
        <f>+IF(AE532=0,0,AE532/AE514*100)</f>
        <v>0</v>
      </c>
      <c r="AG532" s="770">
        <v>0</v>
      </c>
      <c r="AH532" s="726">
        <f>+IF(AG532=0,0,AG532/AG514*100)</f>
        <v>0</v>
      </c>
      <c r="AI532" s="770">
        <v>0</v>
      </c>
      <c r="AJ532" s="726">
        <f>+IF(AI532=0,0,AI532/AI514*100)</f>
        <v>0</v>
      </c>
      <c r="AK532" s="770">
        <v>0</v>
      </c>
      <c r="AL532" s="726">
        <f>+IF(AK532=0,0,AK532/AK514*100)</f>
        <v>0</v>
      </c>
      <c r="AM532" s="770">
        <f t="shared" ref="AM532:AM537" si="525">+AG532+AI532+AK532</f>
        <v>0</v>
      </c>
      <c r="AN532" s="726">
        <f>+IF(AM532=0,0,AM532/AM514*100)</f>
        <v>0</v>
      </c>
      <c r="AO532" s="770">
        <f t="shared" si="512"/>
        <v>0</v>
      </c>
      <c r="AP532" s="726">
        <f>+IF(AO532=0,0,AO532/AO514*100)</f>
        <v>0</v>
      </c>
      <c r="AQ532" s="651"/>
      <c r="AR532" s="770">
        <v>0</v>
      </c>
      <c r="AS532" s="726">
        <f>+IF(AR532=0,0,AR532/AR514*100)</f>
        <v>0</v>
      </c>
      <c r="AT532" s="770">
        <v>0</v>
      </c>
      <c r="AU532" s="726">
        <f>+IF(AT532=0,0,AT532/AT514*100)</f>
        <v>0</v>
      </c>
      <c r="AV532" s="770">
        <v>0</v>
      </c>
      <c r="AW532" s="726">
        <f>+IF(AV532=0,0,AV532/AV514*100)</f>
        <v>0</v>
      </c>
      <c r="AX532" s="770">
        <v>0</v>
      </c>
      <c r="AY532" s="726">
        <f>+IF(AX532=0,0,AX532/AX514*100)</f>
        <v>0</v>
      </c>
      <c r="AZ532" s="770">
        <f t="shared" ref="AZ532:AZ537" si="526">+AT532+AV532+AX532</f>
        <v>0</v>
      </c>
      <c r="BA532" s="726">
        <f>+IF(AZ532=0,0,AZ532/AZ514*100)</f>
        <v>0</v>
      </c>
      <c r="BB532" s="770">
        <v>0</v>
      </c>
      <c r="BC532" s="726">
        <f>+IF(BB532=0,0,BB532/BB514*100)</f>
        <v>0</v>
      </c>
      <c r="BD532" s="770">
        <v>0</v>
      </c>
      <c r="BE532" s="726">
        <f>+IF(BD532=0,0,BD532/BD514*100)</f>
        <v>0</v>
      </c>
      <c r="BF532" s="770">
        <v>0</v>
      </c>
      <c r="BG532" s="726">
        <f>+IF(BF532=0,0,BF532/BF514*100)</f>
        <v>0</v>
      </c>
      <c r="BH532" s="770">
        <f t="shared" ref="BH532:BH537" si="527">+BB532+BD532+BF532</f>
        <v>0</v>
      </c>
      <c r="BI532" s="726">
        <f>+IF(BH532=0,0,BH532/BH514*100)</f>
        <v>0</v>
      </c>
      <c r="BJ532" s="770">
        <f t="shared" si="513"/>
        <v>0</v>
      </c>
      <c r="BK532" s="726">
        <f>+IF(BJ532=0,0,BJ532/BJ514*100)</f>
        <v>0</v>
      </c>
      <c r="BL532" s="770">
        <v>0</v>
      </c>
      <c r="BM532" s="726">
        <f>+IF(BL532=0,0,BL532/BL514*100)</f>
        <v>0</v>
      </c>
      <c r="BN532" s="770">
        <v>0</v>
      </c>
      <c r="BO532" s="726">
        <f>+IF(BN532=0,0,BN532/BN514*100)</f>
        <v>0</v>
      </c>
      <c r="BP532" s="770">
        <v>0</v>
      </c>
      <c r="BQ532" s="726">
        <f>+IF(BP532=0,0,BP532/BP514*100)</f>
        <v>0</v>
      </c>
      <c r="BR532" s="770">
        <f t="shared" ref="BR532:BR537" si="528">+BL532+BN532+BP532</f>
        <v>0</v>
      </c>
      <c r="BS532" s="726">
        <f>+IF(BR532=0,0,BR532/BR514*100)</f>
        <v>0</v>
      </c>
      <c r="BT532" s="770">
        <v>0</v>
      </c>
      <c r="BU532" s="726">
        <f>+IF(BT532=0,0,BT532/BT514*100)</f>
        <v>0</v>
      </c>
      <c r="BV532" s="770">
        <v>0</v>
      </c>
      <c r="BW532" s="726">
        <f>+IF(BV532=0,0,BV532/BV514*100)</f>
        <v>0</v>
      </c>
      <c r="BX532" s="770">
        <v>0</v>
      </c>
      <c r="BY532" s="726">
        <f>+IF(BX532=0,0,BX532/BX514*100)</f>
        <v>0</v>
      </c>
      <c r="BZ532" s="770">
        <f t="shared" ref="BZ532:BZ537" si="529">+BT532+BV532+BX532</f>
        <v>0</v>
      </c>
      <c r="CA532" s="726">
        <f>+IF(BZ532=0,0,BZ532/BZ514*100)</f>
        <v>0</v>
      </c>
      <c r="CB532" s="770">
        <f t="shared" si="514"/>
        <v>0</v>
      </c>
      <c r="CC532" s="726">
        <f>+IF(CB532=0,0,CB532/CB514*100)</f>
        <v>0</v>
      </c>
      <c r="CE532" s="770">
        <f t="shared" si="520"/>
        <v>0</v>
      </c>
      <c r="CF532" s="726">
        <f>+IF(CE532=0,0,CE532/CE514*100)</f>
        <v>0</v>
      </c>
      <c r="CG532" s="770">
        <v>0</v>
      </c>
      <c r="CH532" s="726">
        <f>+IF(CG532=0,0,CG532/CG514*100)</f>
        <v>0</v>
      </c>
      <c r="CI532" s="770">
        <v>0</v>
      </c>
      <c r="CJ532" s="726">
        <f>+IF(CI532=0,0,CI532/CI514*100)</f>
        <v>0</v>
      </c>
      <c r="CK532" s="770">
        <v>0</v>
      </c>
      <c r="CL532" s="726">
        <f>+IF(CK532=0,0,CK532/CK514*100)</f>
        <v>0</v>
      </c>
      <c r="CM532" s="770">
        <f t="shared" ref="CM532:CM537" si="530">+CG532+CI532+CK532</f>
        <v>0</v>
      </c>
      <c r="CN532" s="726">
        <f>+IF(CM532=0,0,CM532/CM514*100)</f>
        <v>0</v>
      </c>
      <c r="CO532" s="770">
        <v>0</v>
      </c>
      <c r="CP532" s="726">
        <f>+IF(CO532=0,0,CO532/CO514*100)</f>
        <v>0</v>
      </c>
      <c r="CQ532" s="770">
        <v>0</v>
      </c>
      <c r="CR532" s="726">
        <f>+IF(CQ532=0,0,CQ532/CQ514*100)</f>
        <v>0</v>
      </c>
      <c r="CS532" s="770">
        <v>0</v>
      </c>
      <c r="CT532" s="726">
        <f>+IF(CS532=0,0,CS532/CS514*100)</f>
        <v>0</v>
      </c>
      <c r="CU532" s="770">
        <f t="shared" ref="CU532:CU537" si="531">+CO532+CQ532+CS532</f>
        <v>0</v>
      </c>
      <c r="CV532" s="726">
        <f>+IF(CU532=0,0,CU532/CU514*100)</f>
        <v>0</v>
      </c>
      <c r="CW532" s="770">
        <f t="shared" si="515"/>
        <v>0</v>
      </c>
      <c r="CX532" s="726">
        <f>+IF(CW532=0,0,CW532/CW514*100)</f>
        <v>0</v>
      </c>
      <c r="CY532" s="770">
        <v>0</v>
      </c>
      <c r="CZ532" s="726">
        <f>+IF(CY532=0,0,CY532/CY514*100)</f>
        <v>0</v>
      </c>
      <c r="DA532" s="770">
        <v>0</v>
      </c>
      <c r="DB532" s="726">
        <f>+IF(DA532=0,0,DA532/DA514*100)</f>
        <v>0</v>
      </c>
      <c r="DC532" s="770">
        <v>0</v>
      </c>
      <c r="DD532" s="726">
        <f>+IF(DC532=0,0,DC532/DC514*100)</f>
        <v>0</v>
      </c>
      <c r="DE532" s="770">
        <f t="shared" ref="DE532:DE537" si="532">+CY532+DA532+DC532</f>
        <v>0</v>
      </c>
      <c r="DF532" s="726">
        <f>+IF(DE532=0,0,DE532/DE514*100)</f>
        <v>0</v>
      </c>
      <c r="DG532" s="770">
        <v>0</v>
      </c>
      <c r="DH532" s="726">
        <f>+IF(DG532=0,0,DG532/DG514*100)</f>
        <v>0</v>
      </c>
      <c r="DI532" s="770">
        <v>0</v>
      </c>
      <c r="DJ532" s="726">
        <f>+IF(DI532=0,0,DI532/DI514*100)</f>
        <v>0</v>
      </c>
      <c r="DK532" s="770">
        <v>0</v>
      </c>
      <c r="DL532" s="726">
        <f>+IF(DK532=0,0,DK532/DK514*100)</f>
        <v>0</v>
      </c>
      <c r="DM532" s="770">
        <f t="shared" ref="DM532:DM537" si="533">+DG532+DI532+DK532</f>
        <v>0</v>
      </c>
      <c r="DN532" s="726">
        <f>+IF(DM532=0,0,DM532/DM514*100)</f>
        <v>0</v>
      </c>
      <c r="DO532" s="770">
        <f t="shared" si="516"/>
        <v>0</v>
      </c>
      <c r="DP532" s="726">
        <f>+IF(DO532=0,0,DO532/DO514*100)</f>
        <v>0</v>
      </c>
      <c r="DR532" s="770">
        <f t="shared" si="521"/>
        <v>0</v>
      </c>
      <c r="DS532" s="726">
        <f>+IF(DR532=0,0,DR532/DR514*100)</f>
        <v>0</v>
      </c>
      <c r="DT532" s="770">
        <v>0</v>
      </c>
      <c r="DU532" s="726">
        <f>+IF(DT532=0,0,DT532/DT514*100)</f>
        <v>0</v>
      </c>
      <c r="DV532" s="770">
        <v>0</v>
      </c>
      <c r="DW532" s="726">
        <f>+IF(DV532=0,0,DV532/DV514*100)</f>
        <v>0</v>
      </c>
      <c r="DX532" s="770">
        <v>0</v>
      </c>
      <c r="DY532" s="726">
        <f>+IF(DX532=0,0,DX532/DX514*100)</f>
        <v>0</v>
      </c>
      <c r="DZ532" s="770">
        <f t="shared" ref="DZ532:DZ537" si="534">+DT532+DV532+DX532</f>
        <v>0</v>
      </c>
      <c r="EA532" s="726">
        <f>+IF(DZ532=0,0,DZ532/DZ514*100)</f>
        <v>0</v>
      </c>
      <c r="EB532" s="770">
        <v>0</v>
      </c>
      <c r="EC532" s="726">
        <f>+IF(EB532=0,0,EB532/EB514*100)</f>
        <v>0</v>
      </c>
      <c r="ED532" s="770">
        <v>0</v>
      </c>
      <c r="EE532" s="726">
        <f>+IF(ED532=0,0,ED532/ED514*100)</f>
        <v>0</v>
      </c>
      <c r="EF532" s="770">
        <v>0</v>
      </c>
      <c r="EG532" s="726">
        <f>+IF(EF532=0,0,EF532/EF514*100)</f>
        <v>0</v>
      </c>
      <c r="EH532" s="770">
        <f t="shared" ref="EH532:EH537" si="535">+EB532+ED532+EF532</f>
        <v>0</v>
      </c>
      <c r="EI532" s="726">
        <f>+IF(EH532=0,0,EH532/EH514*100)</f>
        <v>0</v>
      </c>
      <c r="EJ532" s="770">
        <f t="shared" si="517"/>
        <v>0</v>
      </c>
      <c r="EK532" s="726">
        <f>+IF(EJ532=0,0,EJ532/EJ514*100)</f>
        <v>0</v>
      </c>
      <c r="EL532" s="770">
        <v>0</v>
      </c>
      <c r="EM532" s="726">
        <f>+IF(EL532=0,0,EL532/EL514*100)</f>
        <v>0</v>
      </c>
      <c r="EN532" s="770">
        <v>0</v>
      </c>
      <c r="EO532" s="726">
        <f>+IF(EN532=0,0,EN532/EN514*100)</f>
        <v>0</v>
      </c>
      <c r="EP532" s="770">
        <v>0</v>
      </c>
      <c r="EQ532" s="726">
        <f>+IF(EP532=0,0,EP532/EP514*100)</f>
        <v>0</v>
      </c>
      <c r="ER532" s="770">
        <f t="shared" ref="ER532:ER537" si="536">+EL532+EN532+EP532</f>
        <v>0</v>
      </c>
      <c r="ES532" s="726">
        <f>+IF(ER532=0,0,ER532/ER514*100)</f>
        <v>0</v>
      </c>
      <c r="ET532" s="770">
        <v>0</v>
      </c>
      <c r="EU532" s="726">
        <f>+IF(ET532=0,0,ET532/ET514*100)</f>
        <v>0</v>
      </c>
      <c r="EV532" s="770">
        <v>0</v>
      </c>
      <c r="EW532" s="726">
        <f>+IF(EV532=0,0,EV532/EV514*100)</f>
        <v>0</v>
      </c>
      <c r="EX532" s="770">
        <v>0</v>
      </c>
      <c r="EY532" s="726">
        <f>+IF(EX532=0,0,EX532/EX514*100)</f>
        <v>0</v>
      </c>
      <c r="EZ532" s="770">
        <f t="shared" ref="EZ532:EZ537" si="537">+ET532+EV532+EX532</f>
        <v>0</v>
      </c>
      <c r="FA532" s="726">
        <f>+IF(EZ532=0,0,EZ532/EZ514*100)</f>
        <v>0</v>
      </c>
      <c r="FB532" s="770">
        <f t="shared" si="518"/>
        <v>0</v>
      </c>
      <c r="FC532" s="726">
        <f>+IF(FB532=0,0,FB532/FB514*100)</f>
        <v>0</v>
      </c>
      <c r="FD532" s="770">
        <v>0</v>
      </c>
      <c r="FE532" s="726">
        <f>+IF(FD532=0,0,FD532/FD514*100)</f>
        <v>0</v>
      </c>
      <c r="FF532" s="770">
        <v>0</v>
      </c>
      <c r="FG532" s="726">
        <f>+IF(FF532=0,0,FF532/FF514*100)</f>
        <v>0</v>
      </c>
      <c r="FH532" s="770">
        <v>0</v>
      </c>
      <c r="FI532" s="726">
        <f>+IF(FH532=0,0,FH532/FH514*100)</f>
        <v>0</v>
      </c>
      <c r="FJ532" s="770">
        <v>0</v>
      </c>
      <c r="FK532" s="726">
        <f>+IF(FJ532=0,0,FJ532/FJ514*100)</f>
        <v>0</v>
      </c>
    </row>
    <row r="533" spans="2:167" s="648" customFormat="1" ht="13.5" customHeight="1">
      <c r="B533" s="771"/>
      <c r="C533" s="769"/>
      <c r="D533" s="769" t="s">
        <v>4837</v>
      </c>
      <c r="E533" s="772">
        <f t="shared" si="519"/>
        <v>0</v>
      </c>
      <c r="F533" s="737">
        <f>+IF(E533=0,0,E533/E514*100)</f>
        <v>0</v>
      </c>
      <c r="G533" s="772">
        <v>0</v>
      </c>
      <c r="H533" s="737">
        <f>+IF(G533=0,0,G533/G514*100)</f>
        <v>0</v>
      </c>
      <c r="I533" s="772">
        <v>0</v>
      </c>
      <c r="J533" s="737">
        <f>+IF(I533=0,0,I533/I514*100)</f>
        <v>0</v>
      </c>
      <c r="K533" s="772">
        <v>0</v>
      </c>
      <c r="L533" s="737">
        <f>+IF(K533=0,0,K533/K514*100)</f>
        <v>0</v>
      </c>
      <c r="M533" s="772">
        <f t="shared" si="522"/>
        <v>0</v>
      </c>
      <c r="N533" s="737">
        <f>+IF(M533=0,0,M533/M514*100)</f>
        <v>0</v>
      </c>
      <c r="O533" s="772">
        <v>0</v>
      </c>
      <c r="P533" s="737">
        <f>+IF(O533=0,0,O533/O514*100)</f>
        <v>0</v>
      </c>
      <c r="Q533" s="772">
        <v>0</v>
      </c>
      <c r="R533" s="737">
        <f>+IF(Q533=0,0,Q533/Q514*100)</f>
        <v>0</v>
      </c>
      <c r="S533" s="772">
        <v>0</v>
      </c>
      <c r="T533" s="737">
        <f>+IF(S533=0,0,S533/S514*100)</f>
        <v>0</v>
      </c>
      <c r="U533" s="772">
        <f t="shared" si="523"/>
        <v>0</v>
      </c>
      <c r="V533" s="737">
        <f>+IF(U533=0,0,U533/U514*100)</f>
        <v>0</v>
      </c>
      <c r="W533" s="772">
        <f t="shared" si="511"/>
        <v>0</v>
      </c>
      <c r="X533" s="737">
        <f>+IF(W533=0,0,W533/W514*100)</f>
        <v>0</v>
      </c>
      <c r="Y533" s="772">
        <v>0</v>
      </c>
      <c r="Z533" s="737">
        <f>+IF(Y533=0,0,Y533/Y514*100)</f>
        <v>0</v>
      </c>
      <c r="AA533" s="772">
        <v>0</v>
      </c>
      <c r="AB533" s="737">
        <f>+IF(AA533=0,0,AA533/AA514*100)</f>
        <v>0</v>
      </c>
      <c r="AC533" s="772">
        <v>0</v>
      </c>
      <c r="AD533" s="737">
        <f>+IF(AC533=0,0,AC533/AC514*100)</f>
        <v>0</v>
      </c>
      <c r="AE533" s="772">
        <f t="shared" si="524"/>
        <v>0</v>
      </c>
      <c r="AF533" s="737">
        <f>+IF(AE533=0,0,AE533/AE514*100)</f>
        <v>0</v>
      </c>
      <c r="AG533" s="772">
        <v>0</v>
      </c>
      <c r="AH533" s="737">
        <f>+IF(AG533=0,0,AG533/AG514*100)</f>
        <v>0</v>
      </c>
      <c r="AI533" s="772">
        <v>0</v>
      </c>
      <c r="AJ533" s="737">
        <f>+IF(AI533=0,0,AI533/AI514*100)</f>
        <v>0</v>
      </c>
      <c r="AK533" s="772">
        <v>0</v>
      </c>
      <c r="AL533" s="737">
        <f>+IF(AK533=0,0,AK533/AK514*100)</f>
        <v>0</v>
      </c>
      <c r="AM533" s="772">
        <f t="shared" si="525"/>
        <v>0</v>
      </c>
      <c r="AN533" s="737">
        <f>+IF(AM533=0,0,AM533/AM514*100)</f>
        <v>0</v>
      </c>
      <c r="AO533" s="772">
        <f t="shared" si="512"/>
        <v>0</v>
      </c>
      <c r="AP533" s="737">
        <f>+IF(AO533=0,0,AO533/AO514*100)</f>
        <v>0</v>
      </c>
      <c r="AQ533" s="651"/>
      <c r="AR533" s="772">
        <v>0</v>
      </c>
      <c r="AS533" s="737">
        <f>+IF(AR533=0,0,AR533/AR514*100)</f>
        <v>0</v>
      </c>
      <c r="AT533" s="772">
        <v>0</v>
      </c>
      <c r="AU533" s="737">
        <f>+IF(AT533=0,0,AT533/AT514*100)</f>
        <v>0</v>
      </c>
      <c r="AV533" s="772">
        <v>0</v>
      </c>
      <c r="AW533" s="737">
        <f>+IF(AV533=0,0,AV533/AV514*100)</f>
        <v>0</v>
      </c>
      <c r="AX533" s="772">
        <v>0</v>
      </c>
      <c r="AY533" s="737">
        <f>+IF(AX533=0,0,AX533/AX514*100)</f>
        <v>0</v>
      </c>
      <c r="AZ533" s="772">
        <f t="shared" si="526"/>
        <v>0</v>
      </c>
      <c r="BA533" s="737">
        <f>+IF(AZ533=0,0,AZ533/AZ514*100)</f>
        <v>0</v>
      </c>
      <c r="BB533" s="772">
        <v>0</v>
      </c>
      <c r="BC533" s="737">
        <f>+IF(BB533=0,0,BB533/BB514*100)</f>
        <v>0</v>
      </c>
      <c r="BD533" s="772">
        <v>0</v>
      </c>
      <c r="BE533" s="737">
        <f>+IF(BD533=0,0,BD533/BD514*100)</f>
        <v>0</v>
      </c>
      <c r="BF533" s="772">
        <v>0</v>
      </c>
      <c r="BG533" s="737">
        <f>+IF(BF533=0,0,BF533/BF514*100)</f>
        <v>0</v>
      </c>
      <c r="BH533" s="772">
        <f t="shared" si="527"/>
        <v>0</v>
      </c>
      <c r="BI533" s="737">
        <f>+IF(BH533=0,0,BH533/BH514*100)</f>
        <v>0</v>
      </c>
      <c r="BJ533" s="772">
        <f t="shared" si="513"/>
        <v>0</v>
      </c>
      <c r="BK533" s="737">
        <f>+IF(BJ533=0,0,BJ533/BJ514*100)</f>
        <v>0</v>
      </c>
      <c r="BL533" s="772">
        <v>0</v>
      </c>
      <c r="BM533" s="737">
        <f>+IF(BL533=0,0,BL533/BL514*100)</f>
        <v>0</v>
      </c>
      <c r="BN533" s="772">
        <v>0</v>
      </c>
      <c r="BO533" s="737">
        <f>+IF(BN533=0,0,BN533/BN514*100)</f>
        <v>0</v>
      </c>
      <c r="BP533" s="772">
        <v>0</v>
      </c>
      <c r="BQ533" s="737">
        <f>+IF(BP533=0,0,BP533/BP514*100)</f>
        <v>0</v>
      </c>
      <c r="BR533" s="772">
        <f t="shared" si="528"/>
        <v>0</v>
      </c>
      <c r="BS533" s="737">
        <f>+IF(BR533=0,0,BR533/BR514*100)</f>
        <v>0</v>
      </c>
      <c r="BT533" s="772">
        <v>0</v>
      </c>
      <c r="BU533" s="737">
        <f>+IF(BT533=0,0,BT533/BT514*100)</f>
        <v>0</v>
      </c>
      <c r="BV533" s="772">
        <v>0</v>
      </c>
      <c r="BW533" s="737">
        <f>+IF(BV533=0,0,BV533/BV514*100)</f>
        <v>0</v>
      </c>
      <c r="BX533" s="772">
        <v>0</v>
      </c>
      <c r="BY533" s="737">
        <f>+IF(BX533=0,0,BX533/BX514*100)</f>
        <v>0</v>
      </c>
      <c r="BZ533" s="772">
        <f t="shared" si="529"/>
        <v>0</v>
      </c>
      <c r="CA533" s="737">
        <f>+IF(BZ533=0,0,BZ533/BZ514*100)</f>
        <v>0</v>
      </c>
      <c r="CB533" s="772">
        <f t="shared" si="514"/>
        <v>0</v>
      </c>
      <c r="CC533" s="737">
        <f>+IF(CB533=0,0,CB533/CB514*100)</f>
        <v>0</v>
      </c>
      <c r="CE533" s="772">
        <f t="shared" si="520"/>
        <v>0</v>
      </c>
      <c r="CF533" s="737">
        <f>+IF(CE533=0,0,CE533/CE514*100)</f>
        <v>0</v>
      </c>
      <c r="CG533" s="772">
        <v>0</v>
      </c>
      <c r="CH533" s="737">
        <f>+IF(CG533=0,0,CG533/CG514*100)</f>
        <v>0</v>
      </c>
      <c r="CI533" s="772">
        <v>0</v>
      </c>
      <c r="CJ533" s="737">
        <f>+IF(CI533=0,0,CI533/CI514*100)</f>
        <v>0</v>
      </c>
      <c r="CK533" s="772">
        <v>0</v>
      </c>
      <c r="CL533" s="737">
        <f>+IF(CK533=0,0,CK533/CK514*100)</f>
        <v>0</v>
      </c>
      <c r="CM533" s="772">
        <f t="shared" si="530"/>
        <v>0</v>
      </c>
      <c r="CN533" s="737">
        <f>+IF(CM533=0,0,CM533/CM514*100)</f>
        <v>0</v>
      </c>
      <c r="CO533" s="772">
        <v>0</v>
      </c>
      <c r="CP533" s="737">
        <f>+IF(CO533=0,0,CO533/CO514*100)</f>
        <v>0</v>
      </c>
      <c r="CQ533" s="772">
        <v>0</v>
      </c>
      <c r="CR533" s="737">
        <f>+IF(CQ533=0,0,CQ533/CQ514*100)</f>
        <v>0</v>
      </c>
      <c r="CS533" s="772">
        <v>0</v>
      </c>
      <c r="CT533" s="737">
        <f>+IF(CS533=0,0,CS533/CS514*100)</f>
        <v>0</v>
      </c>
      <c r="CU533" s="772">
        <f t="shared" si="531"/>
        <v>0</v>
      </c>
      <c r="CV533" s="737">
        <f>+IF(CU533=0,0,CU533/CU514*100)</f>
        <v>0</v>
      </c>
      <c r="CW533" s="772">
        <f t="shared" si="515"/>
        <v>0</v>
      </c>
      <c r="CX533" s="737">
        <f>+IF(CW533=0,0,CW533/CW514*100)</f>
        <v>0</v>
      </c>
      <c r="CY533" s="772">
        <v>0</v>
      </c>
      <c r="CZ533" s="737">
        <f>+IF(CY533=0,0,CY533/CY514*100)</f>
        <v>0</v>
      </c>
      <c r="DA533" s="772">
        <v>0</v>
      </c>
      <c r="DB533" s="737">
        <f>+IF(DA533=0,0,DA533/DA514*100)</f>
        <v>0</v>
      </c>
      <c r="DC533" s="772">
        <v>0</v>
      </c>
      <c r="DD533" s="737">
        <f>+IF(DC533=0,0,DC533/DC514*100)</f>
        <v>0</v>
      </c>
      <c r="DE533" s="772">
        <f t="shared" si="532"/>
        <v>0</v>
      </c>
      <c r="DF533" s="737">
        <f>+IF(DE533=0,0,DE533/DE514*100)</f>
        <v>0</v>
      </c>
      <c r="DG533" s="772">
        <v>0</v>
      </c>
      <c r="DH533" s="737">
        <f>+IF(DG533=0,0,DG533/DG514*100)</f>
        <v>0</v>
      </c>
      <c r="DI533" s="772">
        <v>0</v>
      </c>
      <c r="DJ533" s="737">
        <f>+IF(DI533=0,0,DI533/DI514*100)</f>
        <v>0</v>
      </c>
      <c r="DK533" s="772">
        <v>0</v>
      </c>
      <c r="DL533" s="737">
        <f>+IF(DK533=0,0,DK533/DK514*100)</f>
        <v>0</v>
      </c>
      <c r="DM533" s="772">
        <f t="shared" si="533"/>
        <v>0</v>
      </c>
      <c r="DN533" s="737">
        <f>+IF(DM533=0,0,DM533/DM514*100)</f>
        <v>0</v>
      </c>
      <c r="DO533" s="772">
        <f t="shared" si="516"/>
        <v>0</v>
      </c>
      <c r="DP533" s="737">
        <f>+IF(DO533=0,0,DO533/DO514*100)</f>
        <v>0</v>
      </c>
      <c r="DR533" s="772">
        <f t="shared" si="521"/>
        <v>0</v>
      </c>
      <c r="DS533" s="737">
        <f>+IF(DR533=0,0,DR533/DR514*100)</f>
        <v>0</v>
      </c>
      <c r="DT533" s="772">
        <v>0</v>
      </c>
      <c r="DU533" s="737">
        <f>+IF(DT533=0,0,DT533/DT514*100)</f>
        <v>0</v>
      </c>
      <c r="DV533" s="772">
        <v>0</v>
      </c>
      <c r="DW533" s="737">
        <f>+IF(DV533=0,0,DV533/DV514*100)</f>
        <v>0</v>
      </c>
      <c r="DX533" s="772">
        <v>0</v>
      </c>
      <c r="DY533" s="737">
        <f>+IF(DX533=0,0,DX533/DX514*100)</f>
        <v>0</v>
      </c>
      <c r="DZ533" s="772">
        <f t="shared" si="534"/>
        <v>0</v>
      </c>
      <c r="EA533" s="737">
        <f>+IF(DZ533=0,0,DZ533/DZ514*100)</f>
        <v>0</v>
      </c>
      <c r="EB533" s="772">
        <v>0</v>
      </c>
      <c r="EC533" s="737">
        <f>+IF(EB533=0,0,EB533/EB514*100)</f>
        <v>0</v>
      </c>
      <c r="ED533" s="772">
        <v>0</v>
      </c>
      <c r="EE533" s="737">
        <f>+IF(ED533=0,0,ED533/ED514*100)</f>
        <v>0</v>
      </c>
      <c r="EF533" s="772">
        <v>0</v>
      </c>
      <c r="EG533" s="737">
        <f>+IF(EF533=0,0,EF533/EF514*100)</f>
        <v>0</v>
      </c>
      <c r="EH533" s="772">
        <f t="shared" si="535"/>
        <v>0</v>
      </c>
      <c r="EI533" s="737">
        <f>+IF(EH533=0,0,EH533/EH514*100)</f>
        <v>0</v>
      </c>
      <c r="EJ533" s="772">
        <f t="shared" si="517"/>
        <v>0</v>
      </c>
      <c r="EK533" s="737">
        <f>+IF(EJ533=0,0,EJ533/EJ514*100)</f>
        <v>0</v>
      </c>
      <c r="EL533" s="772">
        <v>0</v>
      </c>
      <c r="EM533" s="737">
        <f>+IF(EL533=0,0,EL533/EL514*100)</f>
        <v>0</v>
      </c>
      <c r="EN533" s="772">
        <v>0</v>
      </c>
      <c r="EO533" s="737">
        <f>+IF(EN533=0,0,EN533/EN514*100)</f>
        <v>0</v>
      </c>
      <c r="EP533" s="772">
        <v>0</v>
      </c>
      <c r="EQ533" s="737">
        <f>+IF(EP533=0,0,EP533/EP514*100)</f>
        <v>0</v>
      </c>
      <c r="ER533" s="772">
        <f t="shared" si="536"/>
        <v>0</v>
      </c>
      <c r="ES533" s="737">
        <f>+IF(ER533=0,0,ER533/ER514*100)</f>
        <v>0</v>
      </c>
      <c r="ET533" s="772">
        <v>0</v>
      </c>
      <c r="EU533" s="737">
        <f>+IF(ET533=0,0,ET533/ET514*100)</f>
        <v>0</v>
      </c>
      <c r="EV533" s="772">
        <v>0</v>
      </c>
      <c r="EW533" s="737">
        <f>+IF(EV533=0,0,EV533/EV514*100)</f>
        <v>0</v>
      </c>
      <c r="EX533" s="772">
        <v>0</v>
      </c>
      <c r="EY533" s="737">
        <f>+IF(EX533=0,0,EX533/EX514*100)</f>
        <v>0</v>
      </c>
      <c r="EZ533" s="772">
        <f t="shared" si="537"/>
        <v>0</v>
      </c>
      <c r="FA533" s="737">
        <f>+IF(EZ533=0,0,EZ533/EZ514*100)</f>
        <v>0</v>
      </c>
      <c r="FB533" s="772">
        <f t="shared" si="518"/>
        <v>0</v>
      </c>
      <c r="FC533" s="737">
        <f>+IF(FB533=0,0,FB533/FB514*100)</f>
        <v>0</v>
      </c>
      <c r="FD533" s="772">
        <v>0</v>
      </c>
      <c r="FE533" s="737">
        <f>+IF(FD533=0,0,FD533/FD514*100)</f>
        <v>0</v>
      </c>
      <c r="FF533" s="772">
        <v>0</v>
      </c>
      <c r="FG533" s="737">
        <f>+IF(FF533=0,0,FF533/FF514*100)</f>
        <v>0</v>
      </c>
      <c r="FH533" s="772">
        <v>0</v>
      </c>
      <c r="FI533" s="737">
        <f>+IF(FH533=0,0,FH533/FH514*100)</f>
        <v>0</v>
      </c>
      <c r="FJ533" s="772">
        <v>0</v>
      </c>
      <c r="FK533" s="737">
        <f>+IF(FJ533=0,0,FJ533/FJ514*100)</f>
        <v>0</v>
      </c>
    </row>
    <row r="534" spans="2:167" s="648" customFormat="1" ht="13.5" customHeight="1">
      <c r="B534" s="771"/>
      <c r="C534" s="769"/>
      <c r="D534" s="769" t="s">
        <v>4838</v>
      </c>
      <c r="E534" s="772">
        <f t="shared" si="519"/>
        <v>0</v>
      </c>
      <c r="F534" s="737">
        <f>+IF(E534=0,0,E534/E514*100)</f>
        <v>0</v>
      </c>
      <c r="G534" s="772">
        <v>0</v>
      </c>
      <c r="H534" s="737">
        <f>+IF(G534=0,0,G534/G514*100)</f>
        <v>0</v>
      </c>
      <c r="I534" s="772">
        <v>0</v>
      </c>
      <c r="J534" s="737">
        <f>+IF(I534=0,0,I534/I514*100)</f>
        <v>0</v>
      </c>
      <c r="K534" s="772">
        <v>0</v>
      </c>
      <c r="L534" s="737">
        <f>+IF(K534=0,0,K534/K514*100)</f>
        <v>0</v>
      </c>
      <c r="M534" s="772">
        <f t="shared" si="522"/>
        <v>0</v>
      </c>
      <c r="N534" s="737">
        <f>+IF(M534=0,0,M534/M514*100)</f>
        <v>0</v>
      </c>
      <c r="O534" s="772">
        <v>0</v>
      </c>
      <c r="P534" s="737">
        <f>+IF(O534=0,0,O534/O514*100)</f>
        <v>0</v>
      </c>
      <c r="Q534" s="772">
        <v>0</v>
      </c>
      <c r="R534" s="737">
        <f>+IF(Q534=0,0,Q534/Q514*100)</f>
        <v>0</v>
      </c>
      <c r="S534" s="772">
        <v>0</v>
      </c>
      <c r="T534" s="737">
        <f>+IF(S534=0,0,S534/S514*100)</f>
        <v>0</v>
      </c>
      <c r="U534" s="772">
        <f t="shared" si="523"/>
        <v>0</v>
      </c>
      <c r="V534" s="737">
        <f>+IF(U534=0,0,U534/U514*100)</f>
        <v>0</v>
      </c>
      <c r="W534" s="772">
        <f t="shared" si="511"/>
        <v>0</v>
      </c>
      <c r="X534" s="737">
        <f>+IF(W534=0,0,W534/W514*100)</f>
        <v>0</v>
      </c>
      <c r="Y534" s="772">
        <v>0</v>
      </c>
      <c r="Z534" s="737">
        <f>+IF(Y534=0,0,Y534/Y514*100)</f>
        <v>0</v>
      </c>
      <c r="AA534" s="772">
        <v>0</v>
      </c>
      <c r="AB534" s="737">
        <f>+IF(AA534=0,0,AA534/AA514*100)</f>
        <v>0</v>
      </c>
      <c r="AC534" s="772">
        <v>0</v>
      </c>
      <c r="AD534" s="737">
        <f>+IF(AC534=0,0,AC534/AC514*100)</f>
        <v>0</v>
      </c>
      <c r="AE534" s="772">
        <f t="shared" si="524"/>
        <v>0</v>
      </c>
      <c r="AF534" s="737">
        <f>+IF(AE534=0,0,AE534/AE514*100)</f>
        <v>0</v>
      </c>
      <c r="AG534" s="772">
        <v>0</v>
      </c>
      <c r="AH534" s="737">
        <f>+IF(AG534=0,0,AG534/AG514*100)</f>
        <v>0</v>
      </c>
      <c r="AI534" s="772">
        <v>0</v>
      </c>
      <c r="AJ534" s="737">
        <f>+IF(AI534=0,0,AI534/AI514*100)</f>
        <v>0</v>
      </c>
      <c r="AK534" s="772">
        <v>0</v>
      </c>
      <c r="AL534" s="737">
        <f>+IF(AK534=0,0,AK534/AK514*100)</f>
        <v>0</v>
      </c>
      <c r="AM534" s="772">
        <f t="shared" si="525"/>
        <v>0</v>
      </c>
      <c r="AN534" s="737">
        <f>+IF(AM534=0,0,AM534/AM514*100)</f>
        <v>0</v>
      </c>
      <c r="AO534" s="772">
        <f t="shared" si="512"/>
        <v>0</v>
      </c>
      <c r="AP534" s="737">
        <f>+IF(AO534=0,0,AO534/AO514*100)</f>
        <v>0</v>
      </c>
      <c r="AQ534" s="651"/>
      <c r="AR534" s="772">
        <v>0</v>
      </c>
      <c r="AS534" s="737">
        <f>+IF(AR534=0,0,AR534/AR514*100)</f>
        <v>0</v>
      </c>
      <c r="AT534" s="772">
        <v>0</v>
      </c>
      <c r="AU534" s="737">
        <f>+IF(AT534=0,0,AT534/AT514*100)</f>
        <v>0</v>
      </c>
      <c r="AV534" s="772">
        <v>0</v>
      </c>
      <c r="AW534" s="737">
        <f>+IF(AV534=0,0,AV534/AV514*100)</f>
        <v>0</v>
      </c>
      <c r="AX534" s="772">
        <v>0</v>
      </c>
      <c r="AY534" s="737">
        <f>+IF(AX534=0,0,AX534/AX514*100)</f>
        <v>0</v>
      </c>
      <c r="AZ534" s="772">
        <f t="shared" si="526"/>
        <v>0</v>
      </c>
      <c r="BA534" s="737">
        <f>+IF(AZ534=0,0,AZ534/AZ514*100)</f>
        <v>0</v>
      </c>
      <c r="BB534" s="772">
        <v>0</v>
      </c>
      <c r="BC534" s="737">
        <f>+IF(BB534=0,0,BB534/BB514*100)</f>
        <v>0</v>
      </c>
      <c r="BD534" s="772">
        <v>0</v>
      </c>
      <c r="BE534" s="737">
        <f>+IF(BD534=0,0,BD534/BD514*100)</f>
        <v>0</v>
      </c>
      <c r="BF534" s="772">
        <v>0</v>
      </c>
      <c r="BG534" s="737">
        <f>+IF(BF534=0,0,BF534/BF514*100)</f>
        <v>0</v>
      </c>
      <c r="BH534" s="772">
        <f t="shared" si="527"/>
        <v>0</v>
      </c>
      <c r="BI534" s="737">
        <f>+IF(BH534=0,0,BH534/BH514*100)</f>
        <v>0</v>
      </c>
      <c r="BJ534" s="772">
        <f t="shared" si="513"/>
        <v>0</v>
      </c>
      <c r="BK534" s="737">
        <f>+IF(BJ534=0,0,BJ534/BJ514*100)</f>
        <v>0</v>
      </c>
      <c r="BL534" s="772">
        <v>0</v>
      </c>
      <c r="BM534" s="737">
        <f>+IF(BL534=0,0,BL534/BL514*100)</f>
        <v>0</v>
      </c>
      <c r="BN534" s="772">
        <v>0</v>
      </c>
      <c r="BO534" s="737">
        <f>+IF(BN534=0,0,BN534/BN514*100)</f>
        <v>0</v>
      </c>
      <c r="BP534" s="772">
        <v>0</v>
      </c>
      <c r="BQ534" s="737">
        <f>+IF(BP534=0,0,BP534/BP514*100)</f>
        <v>0</v>
      </c>
      <c r="BR534" s="772">
        <f t="shared" si="528"/>
        <v>0</v>
      </c>
      <c r="BS534" s="737">
        <f>+IF(BR534=0,0,BR534/BR514*100)</f>
        <v>0</v>
      </c>
      <c r="BT534" s="772">
        <v>0</v>
      </c>
      <c r="BU534" s="737">
        <f>+IF(BT534=0,0,BT534/BT514*100)</f>
        <v>0</v>
      </c>
      <c r="BV534" s="772">
        <v>0</v>
      </c>
      <c r="BW534" s="737">
        <f>+IF(BV534=0,0,BV534/BV514*100)</f>
        <v>0</v>
      </c>
      <c r="BX534" s="772">
        <v>0</v>
      </c>
      <c r="BY534" s="737">
        <f>+IF(BX534=0,0,BX534/BX514*100)</f>
        <v>0</v>
      </c>
      <c r="BZ534" s="772">
        <f t="shared" si="529"/>
        <v>0</v>
      </c>
      <c r="CA534" s="737">
        <f>+IF(BZ534=0,0,BZ534/BZ514*100)</f>
        <v>0</v>
      </c>
      <c r="CB534" s="772">
        <f t="shared" si="514"/>
        <v>0</v>
      </c>
      <c r="CC534" s="737">
        <f>+IF(CB534=0,0,CB534/CB514*100)</f>
        <v>0</v>
      </c>
      <c r="CE534" s="772">
        <f t="shared" si="520"/>
        <v>0</v>
      </c>
      <c r="CF534" s="737">
        <f>+IF(CE534=0,0,CE534/CE514*100)</f>
        <v>0</v>
      </c>
      <c r="CG534" s="772">
        <v>0</v>
      </c>
      <c r="CH534" s="737">
        <f>+IF(CG534=0,0,CG534/CG514*100)</f>
        <v>0</v>
      </c>
      <c r="CI534" s="772">
        <v>0</v>
      </c>
      <c r="CJ534" s="737">
        <f>+IF(CI534=0,0,CI534/CI514*100)</f>
        <v>0</v>
      </c>
      <c r="CK534" s="772">
        <v>0</v>
      </c>
      <c r="CL534" s="737">
        <f>+IF(CK534=0,0,CK534/CK514*100)</f>
        <v>0</v>
      </c>
      <c r="CM534" s="772">
        <f t="shared" si="530"/>
        <v>0</v>
      </c>
      <c r="CN534" s="737">
        <f>+IF(CM534=0,0,CM534/CM514*100)</f>
        <v>0</v>
      </c>
      <c r="CO534" s="772">
        <v>0</v>
      </c>
      <c r="CP534" s="737">
        <f>+IF(CO534=0,0,CO534/CO514*100)</f>
        <v>0</v>
      </c>
      <c r="CQ534" s="772">
        <v>0</v>
      </c>
      <c r="CR534" s="737">
        <f>+IF(CQ534=0,0,CQ534/CQ514*100)</f>
        <v>0</v>
      </c>
      <c r="CS534" s="772">
        <v>0</v>
      </c>
      <c r="CT534" s="737">
        <f>+IF(CS534=0,0,CS534/CS514*100)</f>
        <v>0</v>
      </c>
      <c r="CU534" s="772">
        <f t="shared" si="531"/>
        <v>0</v>
      </c>
      <c r="CV534" s="737">
        <f>+IF(CU534=0,0,CU534/CU514*100)</f>
        <v>0</v>
      </c>
      <c r="CW534" s="772">
        <f t="shared" si="515"/>
        <v>0</v>
      </c>
      <c r="CX534" s="737">
        <f>+IF(CW534=0,0,CW534/CW514*100)</f>
        <v>0</v>
      </c>
      <c r="CY534" s="772">
        <v>0</v>
      </c>
      <c r="CZ534" s="737">
        <f>+IF(CY534=0,0,CY534/CY514*100)</f>
        <v>0</v>
      </c>
      <c r="DA534" s="772">
        <v>0</v>
      </c>
      <c r="DB534" s="737">
        <f>+IF(DA534=0,0,DA534/DA514*100)</f>
        <v>0</v>
      </c>
      <c r="DC534" s="772">
        <v>0</v>
      </c>
      <c r="DD534" s="737">
        <f>+IF(DC534=0,0,DC534/DC514*100)</f>
        <v>0</v>
      </c>
      <c r="DE534" s="772">
        <f t="shared" si="532"/>
        <v>0</v>
      </c>
      <c r="DF534" s="737">
        <f>+IF(DE534=0,0,DE534/DE514*100)</f>
        <v>0</v>
      </c>
      <c r="DG534" s="772">
        <v>0</v>
      </c>
      <c r="DH534" s="737">
        <f>+IF(DG534=0,0,DG534/DG514*100)</f>
        <v>0</v>
      </c>
      <c r="DI534" s="772">
        <v>0</v>
      </c>
      <c r="DJ534" s="737">
        <f>+IF(DI534=0,0,DI534/DI514*100)</f>
        <v>0</v>
      </c>
      <c r="DK534" s="772">
        <v>0</v>
      </c>
      <c r="DL534" s="737">
        <f>+IF(DK534=0,0,DK534/DK514*100)</f>
        <v>0</v>
      </c>
      <c r="DM534" s="772">
        <f t="shared" si="533"/>
        <v>0</v>
      </c>
      <c r="DN534" s="737">
        <f>+IF(DM534=0,0,DM534/DM514*100)</f>
        <v>0</v>
      </c>
      <c r="DO534" s="772">
        <f t="shared" si="516"/>
        <v>0</v>
      </c>
      <c r="DP534" s="737">
        <f>+IF(DO534=0,0,DO534/DO514*100)</f>
        <v>0</v>
      </c>
      <c r="DR534" s="772">
        <f t="shared" si="521"/>
        <v>0</v>
      </c>
      <c r="DS534" s="737">
        <f>+IF(DR534=0,0,DR534/DR514*100)</f>
        <v>0</v>
      </c>
      <c r="DT534" s="772">
        <v>0</v>
      </c>
      <c r="DU534" s="737">
        <f>+IF(DT534=0,0,DT534/DT514*100)</f>
        <v>0</v>
      </c>
      <c r="DV534" s="772">
        <v>0</v>
      </c>
      <c r="DW534" s="737">
        <f>+IF(DV534=0,0,DV534/DV514*100)</f>
        <v>0</v>
      </c>
      <c r="DX534" s="772">
        <v>0</v>
      </c>
      <c r="DY534" s="737">
        <f>+IF(DX534=0,0,DX534/DX514*100)</f>
        <v>0</v>
      </c>
      <c r="DZ534" s="772">
        <f t="shared" si="534"/>
        <v>0</v>
      </c>
      <c r="EA534" s="737">
        <f>+IF(DZ534=0,0,DZ534/DZ514*100)</f>
        <v>0</v>
      </c>
      <c r="EB534" s="772">
        <v>0</v>
      </c>
      <c r="EC534" s="737">
        <f>+IF(EB534=0,0,EB534/EB514*100)</f>
        <v>0</v>
      </c>
      <c r="ED534" s="772">
        <v>0</v>
      </c>
      <c r="EE534" s="737">
        <f>+IF(ED534=0,0,ED534/ED514*100)</f>
        <v>0</v>
      </c>
      <c r="EF534" s="772">
        <v>0</v>
      </c>
      <c r="EG534" s="737">
        <f>+IF(EF534=0,0,EF534/EF514*100)</f>
        <v>0</v>
      </c>
      <c r="EH534" s="772">
        <f t="shared" si="535"/>
        <v>0</v>
      </c>
      <c r="EI534" s="737">
        <f>+IF(EH534=0,0,EH534/EH514*100)</f>
        <v>0</v>
      </c>
      <c r="EJ534" s="772">
        <f t="shared" si="517"/>
        <v>0</v>
      </c>
      <c r="EK534" s="737">
        <f>+IF(EJ534=0,0,EJ534/EJ514*100)</f>
        <v>0</v>
      </c>
      <c r="EL534" s="772">
        <v>0</v>
      </c>
      <c r="EM534" s="737">
        <f>+IF(EL534=0,0,EL534/EL514*100)</f>
        <v>0</v>
      </c>
      <c r="EN534" s="772">
        <v>0</v>
      </c>
      <c r="EO534" s="737">
        <f>+IF(EN534=0,0,EN534/EN514*100)</f>
        <v>0</v>
      </c>
      <c r="EP534" s="772">
        <v>0</v>
      </c>
      <c r="EQ534" s="737">
        <f>+IF(EP534=0,0,EP534/EP514*100)</f>
        <v>0</v>
      </c>
      <c r="ER534" s="772">
        <f t="shared" si="536"/>
        <v>0</v>
      </c>
      <c r="ES534" s="737">
        <f>+IF(ER534=0,0,ER534/ER514*100)</f>
        <v>0</v>
      </c>
      <c r="ET534" s="772">
        <v>0</v>
      </c>
      <c r="EU534" s="737">
        <f>+IF(ET534=0,0,ET534/ET514*100)</f>
        <v>0</v>
      </c>
      <c r="EV534" s="772">
        <v>0</v>
      </c>
      <c r="EW534" s="737">
        <f>+IF(EV534=0,0,EV534/EV514*100)</f>
        <v>0</v>
      </c>
      <c r="EX534" s="772">
        <v>0</v>
      </c>
      <c r="EY534" s="737">
        <f>+IF(EX534=0,0,EX534/EX514*100)</f>
        <v>0</v>
      </c>
      <c r="EZ534" s="772">
        <f t="shared" si="537"/>
        <v>0</v>
      </c>
      <c r="FA534" s="737">
        <f>+IF(EZ534=0,0,EZ534/EZ514*100)</f>
        <v>0</v>
      </c>
      <c r="FB534" s="772">
        <f t="shared" si="518"/>
        <v>0</v>
      </c>
      <c r="FC534" s="737">
        <f>+IF(FB534=0,0,FB534/FB514*100)</f>
        <v>0</v>
      </c>
      <c r="FD534" s="772">
        <v>0</v>
      </c>
      <c r="FE534" s="737">
        <f>+IF(FD534=0,0,FD534/FD514*100)</f>
        <v>0</v>
      </c>
      <c r="FF534" s="772">
        <v>0</v>
      </c>
      <c r="FG534" s="737">
        <f>+IF(FF534=0,0,FF534/FF514*100)</f>
        <v>0</v>
      </c>
      <c r="FH534" s="772">
        <v>0</v>
      </c>
      <c r="FI534" s="737">
        <f>+IF(FH534=0,0,FH534/FH514*100)</f>
        <v>0</v>
      </c>
      <c r="FJ534" s="772">
        <v>0</v>
      </c>
      <c r="FK534" s="737">
        <f>+IF(FJ534=0,0,FJ534/FJ514*100)</f>
        <v>0</v>
      </c>
    </row>
    <row r="535" spans="2:167" s="648" customFormat="1" ht="13.5" customHeight="1">
      <c r="B535" s="771"/>
      <c r="C535" s="784"/>
      <c r="D535" s="784" t="s">
        <v>4821</v>
      </c>
      <c r="E535" s="785">
        <f t="shared" si="519"/>
        <v>4050.409791</v>
      </c>
      <c r="F535" s="786">
        <f>+IF(E535=0,0,E535/E514*100)</f>
        <v>101.30126659628158</v>
      </c>
      <c r="G535" s="785">
        <v>20.407499999999999</v>
      </c>
      <c r="H535" s="786">
        <f>+IF(G535=0,0,G535/G514*100)</f>
        <v>-99.279423305131303</v>
      </c>
      <c r="I535" s="785">
        <v>141.015154</v>
      </c>
      <c r="J535" s="786">
        <f>+IF(I535=0,0,I535/I514*100)</f>
        <v>98.559750176624888</v>
      </c>
      <c r="K535" s="785">
        <v>115.613703</v>
      </c>
      <c r="L535" s="786">
        <f>+IF(K535=0,0,K535/K514*100)</f>
        <v>154.44099553743803</v>
      </c>
      <c r="M535" s="785">
        <f t="shared" si="522"/>
        <v>277.03635700000001</v>
      </c>
      <c r="N535" s="786">
        <f>+IF(M535=0,0,M535/M514*100)</f>
        <v>140.35710287436979</v>
      </c>
      <c r="O535" s="785">
        <v>23.950796</v>
      </c>
      <c r="P535" s="786">
        <f>+IF(O535=0,0,O535/O514*100)</f>
        <v>100</v>
      </c>
      <c r="Q535" s="785">
        <v>50.394809000000002</v>
      </c>
      <c r="R535" s="786">
        <f>+IF(Q535=0,0,Q535/Q514*100)</f>
        <v>97.078168188221909</v>
      </c>
      <c r="S535" s="785">
        <v>256.59767299999999</v>
      </c>
      <c r="T535" s="786">
        <f>+IF(S535=0,0,S535/S514*100)</f>
        <v>99.113318265500254</v>
      </c>
      <c r="U535" s="785">
        <f t="shared" si="523"/>
        <v>330.94327799999996</v>
      </c>
      <c r="V535" s="786">
        <f>+IF(U535=0,0,U535/U514*100)</f>
        <v>98.861160819514396</v>
      </c>
      <c r="W535" s="785">
        <f t="shared" si="511"/>
        <v>607.97963499999992</v>
      </c>
      <c r="X535" s="786">
        <f>+IF(W535=0,0,W535/W514*100)</f>
        <v>114.25283878250087</v>
      </c>
      <c r="Y535" s="785">
        <v>532.64841899999999</v>
      </c>
      <c r="Z535" s="786">
        <f>+IF(Y535=0,0,Y535/Y514*100)</f>
        <v>98.366865114826709</v>
      </c>
      <c r="AA535" s="785">
        <v>218.62248199999999</v>
      </c>
      <c r="AB535" s="786">
        <f>+IF(AA535=0,0,AA535/AA514*100)</f>
        <v>98.487216232368596</v>
      </c>
      <c r="AC535" s="785">
        <v>684.28412200000002</v>
      </c>
      <c r="AD535" s="786">
        <f>+IF(AC535=0,0,AC535/AC514*100)</f>
        <v>98.331161198402299</v>
      </c>
      <c r="AE535" s="785">
        <f t="shared" si="524"/>
        <v>1435.5550229999999</v>
      </c>
      <c r="AF535" s="786">
        <f>+IF(AE535=0,0,AE535/AE514*100)</f>
        <v>98.368146039079988</v>
      </c>
      <c r="AG535" s="785">
        <v>973.27028299999995</v>
      </c>
      <c r="AH535" s="786">
        <f>+IF(AG535=0,0,AG535/AG514*100)</f>
        <v>100.00000010274638</v>
      </c>
      <c r="AI535" s="785">
        <v>105.719961</v>
      </c>
      <c r="AJ535" s="786">
        <f>+IF(AI535=0,0,AI535/AI514*100)</f>
        <v>100</v>
      </c>
      <c r="AK535" s="785">
        <v>927.88488900000004</v>
      </c>
      <c r="AL535" s="786">
        <f>+IF(AK535=0,0,AK535/AK514*100)</f>
        <v>99.999998814508146</v>
      </c>
      <c r="AM535" s="785">
        <f t="shared" si="525"/>
        <v>2006.875133</v>
      </c>
      <c r="AN535" s="786">
        <f>+IF(AM535=0,0,AM535/AM514*100)</f>
        <v>99.999999501712892</v>
      </c>
      <c r="AO535" s="785">
        <f t="shared" si="512"/>
        <v>3442.4301559999999</v>
      </c>
      <c r="AP535" s="786">
        <f>+IF(AO535=0,0,AO535/AO514*100)</f>
        <v>99.312951209636807</v>
      </c>
      <c r="AQ535" s="651"/>
      <c r="AR535" s="785">
        <v>3388.0306689999998</v>
      </c>
      <c r="AS535" s="786">
        <f>+IF(AR535=0,0,AR535/AR514*100)</f>
        <v>99.99999994096865</v>
      </c>
      <c r="AT535" s="785">
        <v>179.38863699999999</v>
      </c>
      <c r="AU535" s="786">
        <f>+IF(AT535=0,0,AT535/AT514*100)</f>
        <v>100</v>
      </c>
      <c r="AV535" s="785">
        <v>973.47275999999999</v>
      </c>
      <c r="AW535" s="786">
        <f>+IF(AV535=0,0,AV535/AV514*100)</f>
        <v>99.999999897274989</v>
      </c>
      <c r="AX535" s="785">
        <v>181.830828</v>
      </c>
      <c r="AY535" s="786">
        <f>+IF(AX535=0,0,AX535/AX514*100)</f>
        <v>100</v>
      </c>
      <c r="AZ535" s="785">
        <f t="shared" si="526"/>
        <v>1334.6922249999998</v>
      </c>
      <c r="BA535" s="786">
        <f>+IF(AZ535=0,0,AZ535/AZ514*100)</f>
        <v>99.999999925076338</v>
      </c>
      <c r="BB535" s="785">
        <v>629.75990999999999</v>
      </c>
      <c r="BC535" s="786">
        <f>+IF(BB535=0,0,BB535/BB514*100)</f>
        <v>99.99999984120933</v>
      </c>
      <c r="BD535" s="785">
        <v>144.93170699999999</v>
      </c>
      <c r="BE535" s="786">
        <f>+IF(BD535=0,0,BD535/BD514*100)</f>
        <v>100</v>
      </c>
      <c r="BF535" s="785">
        <v>165.503005</v>
      </c>
      <c r="BG535" s="786">
        <f>+IF(BF535=0,0,BF535/BF514*100)</f>
        <v>100</v>
      </c>
      <c r="BH535" s="785">
        <f t="shared" si="527"/>
        <v>940.19462199999998</v>
      </c>
      <c r="BI535" s="786">
        <f>+IF(BH535=0,0,BH535/BH514*100)</f>
        <v>99.999999893639043</v>
      </c>
      <c r="BJ535" s="785">
        <f t="shared" si="513"/>
        <v>2274.8868469999998</v>
      </c>
      <c r="BK535" s="786">
        <f>+IF(BJ535=0,0,BJ535/BJ514*100)</f>
        <v>99.999999912083524</v>
      </c>
      <c r="BL535" s="785">
        <v>53.519663000000001</v>
      </c>
      <c r="BM535" s="786">
        <f>+IF(BL535=0,0,BL535/BL514*100)</f>
        <v>100</v>
      </c>
      <c r="BN535" s="785">
        <v>565.00957800000003</v>
      </c>
      <c r="BO535" s="786">
        <f>+IF(BN535=0,0,BN535/BN514*100)</f>
        <v>100.00000017698815</v>
      </c>
      <c r="BP535" s="785">
        <v>64.344031999999999</v>
      </c>
      <c r="BQ535" s="786">
        <f>+IF(BP535=0,0,BP535/BP514*100)</f>
        <v>100</v>
      </c>
      <c r="BR535" s="785">
        <f t="shared" si="528"/>
        <v>682.87327300000004</v>
      </c>
      <c r="BS535" s="786">
        <f>+IF(BR535=0,0,BR535/BR514*100)</f>
        <v>100.00000014644006</v>
      </c>
      <c r="BT535" s="785">
        <v>27.786666</v>
      </c>
      <c r="BU535" s="786">
        <f>+IF(BT535=0,0,BT535/BT514*100)</f>
        <v>100</v>
      </c>
      <c r="BV535" s="785">
        <v>160.09063900000001</v>
      </c>
      <c r="BW535" s="786">
        <f>+IF(BV535=0,0,BV535/BV514*100)</f>
        <v>100</v>
      </c>
      <c r="BX535" s="785">
        <v>242.39324400000001</v>
      </c>
      <c r="BY535" s="786">
        <f>+IF(BX535=0,0,BX535/BX514*100)</f>
        <v>99.999999587447249</v>
      </c>
      <c r="BZ535" s="785">
        <f t="shared" si="529"/>
        <v>430.27054900000002</v>
      </c>
      <c r="CA535" s="786">
        <f>+IF(BZ535=0,0,BZ535/BZ514*100)</f>
        <v>99.999999767588093</v>
      </c>
      <c r="CB535" s="785">
        <f t="shared" si="514"/>
        <v>1113.143822</v>
      </c>
      <c r="CC535" s="786">
        <f>+IF(CB535=0,0,CB535/CB514*100)</f>
        <v>100</v>
      </c>
      <c r="CE535" s="785">
        <f t="shared" si="520"/>
        <v>4466.8384339999993</v>
      </c>
      <c r="CF535" s="786">
        <f>+IF(CE535=0,0,CE535/CE514*100)</f>
        <v>94.134426813996228</v>
      </c>
      <c r="CG535" s="785">
        <v>81.601414000000005</v>
      </c>
      <c r="CH535" s="786">
        <f>+IF(CG535=0,0,CG535/CG514*100)</f>
        <v>100</v>
      </c>
      <c r="CI535" s="785">
        <v>151.38468599999999</v>
      </c>
      <c r="CJ535" s="786">
        <f>+IF(CI535=0,0,CI535/CI514*100)</f>
        <v>89.391298995410011</v>
      </c>
      <c r="CK535" s="785">
        <v>732.75719700000002</v>
      </c>
      <c r="CL535" s="786">
        <f>+IF(CK535=0,0,CK535/CK514*100)</f>
        <v>100</v>
      </c>
      <c r="CM535" s="785">
        <f t="shared" si="530"/>
        <v>965.74329699999998</v>
      </c>
      <c r="CN535" s="786">
        <f>+IF(CM535=0,0,CM535/CM514*100)</f>
        <v>98.173657712098191</v>
      </c>
      <c r="CO535" s="785">
        <v>685.01723700000002</v>
      </c>
      <c r="CP535" s="786">
        <f>+IF(CO535=0,0,CO535/CO514*100)</f>
        <v>100</v>
      </c>
      <c r="CQ535" s="785">
        <v>1102.9144759999999</v>
      </c>
      <c r="CR535" s="786">
        <f>+IF(CQ535=0,0,CQ535/CQ514*100)</f>
        <v>99.636959898733252</v>
      </c>
      <c r="CS535" s="785">
        <v>333.61224399999998</v>
      </c>
      <c r="CT535" s="786">
        <f>+IF(CS535=0,0,CS535/CS514*100)</f>
        <v>57.382515495024002</v>
      </c>
      <c r="CU535" s="785">
        <f t="shared" si="531"/>
        <v>2121.5439569999999</v>
      </c>
      <c r="CV535" s="786">
        <f>+IF(CU535=0,0,CU535/CU514*100)</f>
        <v>89.390893875661931</v>
      </c>
      <c r="CW535" s="785">
        <f t="shared" si="515"/>
        <v>3087.2872539999998</v>
      </c>
      <c r="CX535" s="786">
        <f>+IF(CW535=0,0,CW535/CW514*100)</f>
        <v>91.964494074762726</v>
      </c>
      <c r="CY535" s="785">
        <v>239.33425199999999</v>
      </c>
      <c r="CZ535" s="786">
        <f>+IF(CY535=0,0,CY535/CY514*100)</f>
        <v>100</v>
      </c>
      <c r="DA535" s="785">
        <v>370.232508</v>
      </c>
      <c r="DB535" s="786">
        <f>+IF(DA535=0,0,DA535/DA514*100)</f>
        <v>98.885622697295076</v>
      </c>
      <c r="DC535" s="785">
        <v>769.98442</v>
      </c>
      <c r="DD535" s="786">
        <f>+IF(DC535=0,0,DC535/DC514*100)</f>
        <v>99.431322680682925</v>
      </c>
      <c r="DE535" s="785">
        <f t="shared" si="532"/>
        <v>1379.5511799999999</v>
      </c>
      <c r="DF535" s="786">
        <f>+IF(DE535=0,0,DE535/DE514*100)</f>
        <v>99.38218545085067</v>
      </c>
      <c r="DG535" s="785">
        <v>0</v>
      </c>
      <c r="DH535" s="786">
        <f>+IF(DG535=0,0,DG535/DG514*100)</f>
        <v>0</v>
      </c>
      <c r="DI535" s="785">
        <v>0</v>
      </c>
      <c r="DJ535" s="786">
        <f>+IF(DI535=0,0,DI535/DI514*100)</f>
        <v>0</v>
      </c>
      <c r="DK535" s="785">
        <v>0</v>
      </c>
      <c r="DL535" s="786">
        <f>+IF(DK535=0,0,DK535/DK514*100)</f>
        <v>0</v>
      </c>
      <c r="DM535" s="785">
        <f t="shared" si="533"/>
        <v>0</v>
      </c>
      <c r="DN535" s="786">
        <f>+IF(DM535=0,0,DM535/DM514*100)</f>
        <v>0</v>
      </c>
      <c r="DO535" s="785">
        <f t="shared" si="516"/>
        <v>1379.5511799999999</v>
      </c>
      <c r="DP535" s="786">
        <f>+IF(DO535=0,0,DO535/DO514*100)</f>
        <v>99.38218545085067</v>
      </c>
      <c r="DR535" s="785">
        <f t="shared" si="521"/>
        <v>624</v>
      </c>
      <c r="DS535" s="786">
        <f>+IF(DR535=0,0,DR535/DR514*100)</f>
        <v>100</v>
      </c>
      <c r="DT535" s="785">
        <v>0</v>
      </c>
      <c r="DU535" s="786">
        <f>+IF(DT535=0,0,DT535/DT514*100)</f>
        <v>0</v>
      </c>
      <c r="DV535" s="785">
        <v>0</v>
      </c>
      <c r="DW535" s="786">
        <f>+IF(DV535=0,0,DV535/DV514*100)</f>
        <v>0</v>
      </c>
      <c r="DX535" s="785">
        <v>0</v>
      </c>
      <c r="DY535" s="786">
        <f>+IF(DX535=0,0,DX535/DX514*100)</f>
        <v>0</v>
      </c>
      <c r="DZ535" s="785">
        <f t="shared" si="534"/>
        <v>0</v>
      </c>
      <c r="EA535" s="786">
        <f>+IF(DZ535=0,0,DZ535/DZ514*100)</f>
        <v>0</v>
      </c>
      <c r="EB535" s="785">
        <v>0</v>
      </c>
      <c r="EC535" s="786">
        <f>+IF(EB535=0,0,EB535/EB514*100)</f>
        <v>0</v>
      </c>
      <c r="ED535" s="785">
        <v>0</v>
      </c>
      <c r="EE535" s="786">
        <f>+IF(ED535=0,0,ED535/ED514*100)</f>
        <v>0</v>
      </c>
      <c r="EF535" s="785">
        <v>624</v>
      </c>
      <c r="EG535" s="786">
        <f>+IF(EF535=0,0,EF535/EF514*100)</f>
        <v>100</v>
      </c>
      <c r="EH535" s="785">
        <f t="shared" si="535"/>
        <v>624</v>
      </c>
      <c r="EI535" s="786">
        <f>+IF(EH535=0,0,EH535/EH514*100)</f>
        <v>100</v>
      </c>
      <c r="EJ535" s="785">
        <f t="shared" si="517"/>
        <v>624</v>
      </c>
      <c r="EK535" s="786">
        <f>+IF(EJ535=0,0,EJ535/EJ514*100)</f>
        <v>100</v>
      </c>
      <c r="EL535" s="785">
        <v>0</v>
      </c>
      <c r="EM535" s="786">
        <f>+IF(EL535=0,0,EL535/EL514*100)</f>
        <v>0</v>
      </c>
      <c r="EN535" s="785">
        <v>0</v>
      </c>
      <c r="EO535" s="786">
        <f>+IF(EN535=0,0,EN535/EN514*100)</f>
        <v>0</v>
      </c>
      <c r="EP535" s="785">
        <v>0</v>
      </c>
      <c r="EQ535" s="786">
        <f>+IF(EP535=0,0,EP535/EP514*100)</f>
        <v>0</v>
      </c>
      <c r="ER535" s="785">
        <f t="shared" si="536"/>
        <v>0</v>
      </c>
      <c r="ES535" s="786">
        <f>+IF(ER535=0,0,ER535/ER514*100)</f>
        <v>0</v>
      </c>
      <c r="ET535" s="785">
        <v>0</v>
      </c>
      <c r="EU535" s="786">
        <f>+IF(ET535=0,0,ET535/ET514*100)</f>
        <v>0</v>
      </c>
      <c r="EV535" s="785">
        <v>0</v>
      </c>
      <c r="EW535" s="786">
        <f>+IF(EV535=0,0,EV535/EV514*100)</f>
        <v>0</v>
      </c>
      <c r="EX535" s="785">
        <v>0</v>
      </c>
      <c r="EY535" s="786">
        <f>+IF(EX535=0,0,EX535/EX514*100)</f>
        <v>0</v>
      </c>
      <c r="EZ535" s="785">
        <f t="shared" si="537"/>
        <v>0</v>
      </c>
      <c r="FA535" s="786">
        <f>+IF(EZ535=0,0,EZ535/EZ514*100)</f>
        <v>0</v>
      </c>
      <c r="FB535" s="785">
        <f t="shared" si="518"/>
        <v>0</v>
      </c>
      <c r="FC535" s="786">
        <f>+IF(FB535=0,0,FB535/FB514*100)</f>
        <v>0</v>
      </c>
      <c r="FD535" s="785">
        <v>0</v>
      </c>
      <c r="FE535" s="786">
        <f>+IF(FD535=0,0,FD535/FD514*100)</f>
        <v>0</v>
      </c>
      <c r="FF535" s="785">
        <v>0</v>
      </c>
      <c r="FG535" s="786">
        <f>+IF(FF535=0,0,FF535/FF514*100)</f>
        <v>0</v>
      </c>
      <c r="FH535" s="785">
        <v>0</v>
      </c>
      <c r="FI535" s="786">
        <f>+IF(FH535=0,0,FH535/FH514*100)</f>
        <v>0</v>
      </c>
      <c r="FJ535" s="785">
        <v>0</v>
      </c>
      <c r="FK535" s="786">
        <f>+IF(FJ535=0,0,FJ535/FJ514*100)</f>
        <v>0</v>
      </c>
    </row>
    <row r="536" spans="2:167" s="648" customFormat="1" ht="13.5" customHeight="1">
      <c r="B536" s="771"/>
      <c r="C536" s="796" t="s">
        <v>4852</v>
      </c>
      <c r="D536" s="809"/>
      <c r="E536" s="797">
        <f t="shared" si="519"/>
        <v>0</v>
      </c>
      <c r="F536" s="727">
        <f>+IF(E536=0,0,E536/E509*100)</f>
        <v>0</v>
      </c>
      <c r="G536" s="797">
        <v>0</v>
      </c>
      <c r="H536" s="727">
        <f>+IF(G536=0,0,G536/G509*100)</f>
        <v>0</v>
      </c>
      <c r="I536" s="797">
        <v>0</v>
      </c>
      <c r="J536" s="727">
        <f>+IF(I536=0,0,I536/I509*100)</f>
        <v>0</v>
      </c>
      <c r="K536" s="797">
        <v>0</v>
      </c>
      <c r="L536" s="727">
        <f>+IF(K536=0,0,K536/K509*100)</f>
        <v>0</v>
      </c>
      <c r="M536" s="797">
        <f t="shared" si="522"/>
        <v>0</v>
      </c>
      <c r="N536" s="727">
        <f>+IF(M536=0,0,M536/M509*100)</f>
        <v>0</v>
      </c>
      <c r="O536" s="797">
        <v>0</v>
      </c>
      <c r="P536" s="727">
        <f>+IF(O536=0,0,O536/O509*100)</f>
        <v>0</v>
      </c>
      <c r="Q536" s="797">
        <v>0</v>
      </c>
      <c r="R536" s="727">
        <f>+IF(Q536=0,0,Q536/Q509*100)</f>
        <v>0</v>
      </c>
      <c r="S536" s="797">
        <v>0</v>
      </c>
      <c r="T536" s="727">
        <f>+IF(S536=0,0,S536/S509*100)</f>
        <v>0</v>
      </c>
      <c r="U536" s="797">
        <f t="shared" si="523"/>
        <v>0</v>
      </c>
      <c r="V536" s="727">
        <f>+IF(U536=0,0,U536/U509*100)</f>
        <v>0</v>
      </c>
      <c r="W536" s="797">
        <f t="shared" si="511"/>
        <v>0</v>
      </c>
      <c r="X536" s="727">
        <f>+IF(W536=0,0,W536/W509*100)</f>
        <v>0</v>
      </c>
      <c r="Y536" s="797">
        <v>0</v>
      </c>
      <c r="Z536" s="727">
        <f>+IF(Y536=0,0,Y536/Y509*100)</f>
        <v>0</v>
      </c>
      <c r="AA536" s="797">
        <v>0</v>
      </c>
      <c r="AB536" s="727">
        <f>+IF(AA536=0,0,AA536/AA509*100)</f>
        <v>0</v>
      </c>
      <c r="AC536" s="797">
        <v>0</v>
      </c>
      <c r="AD536" s="727">
        <f>+IF(AC536=0,0,AC536/AC509*100)</f>
        <v>0</v>
      </c>
      <c r="AE536" s="797">
        <f t="shared" si="524"/>
        <v>0</v>
      </c>
      <c r="AF536" s="727">
        <f>+IF(AE536=0,0,AE536/AE509*100)</f>
        <v>0</v>
      </c>
      <c r="AG536" s="797">
        <v>0</v>
      </c>
      <c r="AH536" s="727">
        <f>+IF(AG536=0,0,AG536/AG509*100)</f>
        <v>0</v>
      </c>
      <c r="AI536" s="797">
        <v>0</v>
      </c>
      <c r="AJ536" s="727">
        <f>+IF(AI536=0,0,AI536/AI509*100)</f>
        <v>0</v>
      </c>
      <c r="AK536" s="797">
        <v>0</v>
      </c>
      <c r="AL536" s="727">
        <f>+IF(AK536=0,0,AK536/AK509*100)</f>
        <v>0</v>
      </c>
      <c r="AM536" s="797">
        <f t="shared" si="525"/>
        <v>0</v>
      </c>
      <c r="AN536" s="727">
        <f>+IF(AM536=0,0,AM536/AM509*100)</f>
        <v>0</v>
      </c>
      <c r="AO536" s="797">
        <f t="shared" si="512"/>
        <v>0</v>
      </c>
      <c r="AP536" s="727">
        <f>+IF(AO536=0,0,AO536/AO509*100)</f>
        <v>0</v>
      </c>
      <c r="AQ536" s="651"/>
      <c r="AR536" s="797">
        <v>0</v>
      </c>
      <c r="AS536" s="727">
        <f>+IF(AR536=0,0,AR536/AR509*100)</f>
        <v>0</v>
      </c>
      <c r="AT536" s="797">
        <v>0</v>
      </c>
      <c r="AU536" s="727">
        <f>+IF(AT536=0,0,AT536/AT509*100)</f>
        <v>0</v>
      </c>
      <c r="AV536" s="797">
        <v>0</v>
      </c>
      <c r="AW536" s="727">
        <f>+IF(AV536=0,0,AV536/AV509*100)</f>
        <v>0</v>
      </c>
      <c r="AX536" s="797">
        <v>0</v>
      </c>
      <c r="AY536" s="727">
        <f>+IF(AX536=0,0,AX536/AX509*100)</f>
        <v>0</v>
      </c>
      <c r="AZ536" s="797">
        <f t="shared" si="526"/>
        <v>0</v>
      </c>
      <c r="BA536" s="727">
        <f>+IF(AZ536=0,0,AZ536/AZ509*100)</f>
        <v>0</v>
      </c>
      <c r="BB536" s="797">
        <v>0</v>
      </c>
      <c r="BC536" s="727">
        <f>+IF(BB536=0,0,BB536/BB509*100)</f>
        <v>0</v>
      </c>
      <c r="BD536" s="797">
        <v>0</v>
      </c>
      <c r="BE536" s="727">
        <f>+IF(BD536=0,0,BD536/BD509*100)</f>
        <v>0</v>
      </c>
      <c r="BF536" s="797">
        <v>0</v>
      </c>
      <c r="BG536" s="727">
        <f>+IF(BF536=0,0,BF536/BF509*100)</f>
        <v>0</v>
      </c>
      <c r="BH536" s="797">
        <f t="shared" si="527"/>
        <v>0</v>
      </c>
      <c r="BI536" s="727">
        <f>+IF(BH536=0,0,BH536/BH509*100)</f>
        <v>0</v>
      </c>
      <c r="BJ536" s="797">
        <f t="shared" si="513"/>
        <v>0</v>
      </c>
      <c r="BK536" s="727">
        <f>+IF(BJ536=0,0,BJ536/BJ509*100)</f>
        <v>0</v>
      </c>
      <c r="BL536" s="797">
        <v>0</v>
      </c>
      <c r="BM536" s="727">
        <f>+IF(BL536=0,0,BL536/BL509*100)</f>
        <v>0</v>
      </c>
      <c r="BN536" s="797">
        <v>0</v>
      </c>
      <c r="BO536" s="727">
        <f>+IF(BN536=0,0,BN536/BN509*100)</f>
        <v>0</v>
      </c>
      <c r="BP536" s="797">
        <v>0</v>
      </c>
      <c r="BQ536" s="727">
        <f>+IF(BP536=0,0,BP536/BP509*100)</f>
        <v>0</v>
      </c>
      <c r="BR536" s="797">
        <f t="shared" si="528"/>
        <v>0</v>
      </c>
      <c r="BS536" s="727">
        <f>+IF(BR536=0,0,BR536/BR509*100)</f>
        <v>0</v>
      </c>
      <c r="BT536" s="797">
        <v>0</v>
      </c>
      <c r="BU536" s="727">
        <f>+IF(BT536=0,0,BT536/BT509*100)</f>
        <v>0</v>
      </c>
      <c r="BV536" s="797">
        <v>0</v>
      </c>
      <c r="BW536" s="727">
        <f>+IF(BV536=0,0,BV536/BV509*100)</f>
        <v>0</v>
      </c>
      <c r="BX536" s="797">
        <v>0</v>
      </c>
      <c r="BY536" s="727">
        <f>+IF(BX536=0,0,BX536/BX509*100)</f>
        <v>0</v>
      </c>
      <c r="BZ536" s="797">
        <f t="shared" si="529"/>
        <v>0</v>
      </c>
      <c r="CA536" s="727">
        <f>+IF(BZ536=0,0,BZ536/BZ509*100)</f>
        <v>0</v>
      </c>
      <c r="CB536" s="797">
        <f t="shared" si="514"/>
        <v>0</v>
      </c>
      <c r="CC536" s="727">
        <f>+IF(CB536=0,0,CB536/CB509*100)</f>
        <v>0</v>
      </c>
      <c r="CE536" s="797">
        <f t="shared" si="520"/>
        <v>0</v>
      </c>
      <c r="CF536" s="727">
        <f>+IF(CE536=0,0,CE536/CE509*100)</f>
        <v>0</v>
      </c>
      <c r="CG536" s="797">
        <v>0</v>
      </c>
      <c r="CH536" s="727">
        <f>+IF(CG536=0,0,CG536/CG509*100)</f>
        <v>0</v>
      </c>
      <c r="CI536" s="797">
        <v>0</v>
      </c>
      <c r="CJ536" s="727">
        <f>+IF(CI536=0,0,CI536/CI509*100)</f>
        <v>0</v>
      </c>
      <c r="CK536" s="797">
        <v>0</v>
      </c>
      <c r="CL536" s="727">
        <f>+IF(CK536=0,0,CK536/CK509*100)</f>
        <v>0</v>
      </c>
      <c r="CM536" s="797">
        <f t="shared" si="530"/>
        <v>0</v>
      </c>
      <c r="CN536" s="727">
        <f>+IF(CM536=0,0,CM536/CM509*100)</f>
        <v>0</v>
      </c>
      <c r="CO536" s="797">
        <v>0</v>
      </c>
      <c r="CP536" s="727">
        <f>+IF(CO536=0,0,CO536/CO509*100)</f>
        <v>0</v>
      </c>
      <c r="CQ536" s="797">
        <v>0</v>
      </c>
      <c r="CR536" s="727">
        <f>+IF(CQ536=0,0,CQ536/CQ509*100)</f>
        <v>0</v>
      </c>
      <c r="CS536" s="797">
        <v>0</v>
      </c>
      <c r="CT536" s="727">
        <f>+IF(CS536=0,0,CS536/CS509*100)</f>
        <v>0</v>
      </c>
      <c r="CU536" s="797">
        <f t="shared" si="531"/>
        <v>0</v>
      </c>
      <c r="CV536" s="727">
        <f>+IF(CU536=0,0,CU536/CU509*100)</f>
        <v>0</v>
      </c>
      <c r="CW536" s="797">
        <f t="shared" si="515"/>
        <v>0</v>
      </c>
      <c r="CX536" s="727">
        <f>+IF(CW536=0,0,CW536/CW509*100)</f>
        <v>0</v>
      </c>
      <c r="CY536" s="797">
        <v>0</v>
      </c>
      <c r="CZ536" s="727">
        <f>+IF(CY536=0,0,CY536/CY509*100)</f>
        <v>0</v>
      </c>
      <c r="DA536" s="797">
        <v>0</v>
      </c>
      <c r="DB536" s="727">
        <f>+IF(DA536=0,0,DA536/DA509*100)</f>
        <v>0</v>
      </c>
      <c r="DC536" s="797">
        <v>0</v>
      </c>
      <c r="DD536" s="727">
        <f>+IF(DC536=0,0,DC536/DC509*100)</f>
        <v>0</v>
      </c>
      <c r="DE536" s="797">
        <f t="shared" si="532"/>
        <v>0</v>
      </c>
      <c r="DF536" s="727">
        <f>+IF(DE536=0,0,DE536/DE509*100)</f>
        <v>0</v>
      </c>
      <c r="DG536" s="797">
        <v>0</v>
      </c>
      <c r="DH536" s="727">
        <f>+IF(DG536=0,0,DG536/DG509*100)</f>
        <v>0</v>
      </c>
      <c r="DI536" s="797">
        <v>0</v>
      </c>
      <c r="DJ536" s="727">
        <f>+IF(DI536=0,0,DI536/DI509*100)</f>
        <v>0</v>
      </c>
      <c r="DK536" s="797">
        <v>0</v>
      </c>
      <c r="DL536" s="727">
        <f>+IF(DK536=0,0,DK536/DK509*100)</f>
        <v>0</v>
      </c>
      <c r="DM536" s="797">
        <f t="shared" si="533"/>
        <v>0</v>
      </c>
      <c r="DN536" s="727">
        <f>+IF(DM536=0,0,DM536/DM509*100)</f>
        <v>0</v>
      </c>
      <c r="DO536" s="797">
        <f t="shared" si="516"/>
        <v>0</v>
      </c>
      <c r="DP536" s="727">
        <f>+IF(DO536=0,0,DO536/DO509*100)</f>
        <v>0</v>
      </c>
      <c r="DR536" s="797">
        <f t="shared" si="521"/>
        <v>0</v>
      </c>
      <c r="DS536" s="727">
        <f>+IF(DR536=0,0,DR536/DR509*100)</f>
        <v>0</v>
      </c>
      <c r="DT536" s="797">
        <v>0</v>
      </c>
      <c r="DU536" s="727">
        <f>+IF(DT536=0,0,DT536/DT509*100)</f>
        <v>0</v>
      </c>
      <c r="DV536" s="797">
        <v>0</v>
      </c>
      <c r="DW536" s="727">
        <f>+IF(DV536=0,0,DV536/DV509*100)</f>
        <v>0</v>
      </c>
      <c r="DX536" s="797">
        <v>0</v>
      </c>
      <c r="DY536" s="727">
        <f>+IF(DX536=0,0,DX536/DX509*100)</f>
        <v>0</v>
      </c>
      <c r="DZ536" s="797">
        <f t="shared" si="534"/>
        <v>0</v>
      </c>
      <c r="EA536" s="727">
        <f>+IF(DZ536=0,0,DZ536/DZ509*100)</f>
        <v>0</v>
      </c>
      <c r="EB536" s="797">
        <v>0</v>
      </c>
      <c r="EC536" s="727">
        <f>+IF(EB536=0,0,EB536/EB509*100)</f>
        <v>0</v>
      </c>
      <c r="ED536" s="797">
        <v>0</v>
      </c>
      <c r="EE536" s="727">
        <f>+IF(ED536=0,0,ED536/ED509*100)</f>
        <v>0</v>
      </c>
      <c r="EF536" s="797">
        <v>0</v>
      </c>
      <c r="EG536" s="727">
        <f>+IF(EF536=0,0,EF536/EF509*100)</f>
        <v>0</v>
      </c>
      <c r="EH536" s="797">
        <f t="shared" si="535"/>
        <v>0</v>
      </c>
      <c r="EI536" s="727">
        <f>+IF(EH536=0,0,EH536/EH509*100)</f>
        <v>0</v>
      </c>
      <c r="EJ536" s="797">
        <f t="shared" si="517"/>
        <v>0</v>
      </c>
      <c r="EK536" s="727">
        <f>+IF(EJ536=0,0,EJ536/EJ509*100)</f>
        <v>0</v>
      </c>
      <c r="EL536" s="797">
        <v>0</v>
      </c>
      <c r="EM536" s="727">
        <f>+IF(EL536=0,0,EL536/EL509*100)</f>
        <v>0</v>
      </c>
      <c r="EN536" s="797">
        <v>0</v>
      </c>
      <c r="EO536" s="727">
        <f>+IF(EN536=0,0,EN536/EN509*100)</f>
        <v>0</v>
      </c>
      <c r="EP536" s="797">
        <v>0</v>
      </c>
      <c r="EQ536" s="727">
        <f>+IF(EP536=0,0,EP536/EP509*100)</f>
        <v>0</v>
      </c>
      <c r="ER536" s="797">
        <f t="shared" si="536"/>
        <v>0</v>
      </c>
      <c r="ES536" s="727">
        <f>+IF(ER536=0,0,ER536/ER509*100)</f>
        <v>0</v>
      </c>
      <c r="ET536" s="797">
        <v>0</v>
      </c>
      <c r="EU536" s="727">
        <f>+IF(ET536=0,0,ET536/ET509*100)</f>
        <v>0</v>
      </c>
      <c r="EV536" s="797">
        <v>0</v>
      </c>
      <c r="EW536" s="727">
        <f>+IF(EV536=0,0,EV536/EV509*100)</f>
        <v>0</v>
      </c>
      <c r="EX536" s="797">
        <v>0</v>
      </c>
      <c r="EY536" s="727">
        <f>+IF(EX536=0,0,EX536/EX509*100)</f>
        <v>0</v>
      </c>
      <c r="EZ536" s="797">
        <f t="shared" si="537"/>
        <v>0</v>
      </c>
      <c r="FA536" s="727">
        <f>+IF(EZ536=0,0,EZ536/EZ509*100)</f>
        <v>0</v>
      </c>
      <c r="FB536" s="797">
        <f t="shared" si="518"/>
        <v>0</v>
      </c>
      <c r="FC536" s="727">
        <f>+IF(FB536=0,0,FB536/FB509*100)</f>
        <v>0</v>
      </c>
      <c r="FD536" s="797">
        <v>0</v>
      </c>
      <c r="FE536" s="727">
        <f>+IF(FD536=0,0,FD536/FD509*100)</f>
        <v>0</v>
      </c>
      <c r="FF536" s="797">
        <v>0</v>
      </c>
      <c r="FG536" s="727">
        <f>+IF(FF536=0,0,FF536/FF509*100)</f>
        <v>0</v>
      </c>
      <c r="FH536" s="797">
        <v>0</v>
      </c>
      <c r="FI536" s="727">
        <f>+IF(FH536=0,0,FH536/FH509*100)</f>
        <v>0</v>
      </c>
      <c r="FJ536" s="797">
        <v>0</v>
      </c>
      <c r="FK536" s="727">
        <f>+IF(FJ536=0,0,FJ536/FJ509*100)</f>
        <v>0</v>
      </c>
    </row>
    <row r="537" spans="2:167" s="648" customFormat="1" ht="13.5" customHeight="1">
      <c r="B537" s="771"/>
      <c r="C537" s="796" t="s">
        <v>4853</v>
      </c>
      <c r="D537" s="809"/>
      <c r="E537" s="797">
        <f t="shared" si="519"/>
        <v>-946.93819265005106</v>
      </c>
      <c r="F537" s="727">
        <f>+IF(E537=0,0,E537/E509*100)</f>
        <v>-4.1551015161639171</v>
      </c>
      <c r="G537" s="797">
        <v>-361.46692419080432</v>
      </c>
      <c r="H537" s="727">
        <f>+IF(G537=0,0,G537/G509*100)</f>
        <v>-14.592688743761165</v>
      </c>
      <c r="I537" s="797">
        <v>-186.83614840739341</v>
      </c>
      <c r="J537" s="727">
        <f>+IF(I537=0,0,I537/I509*100)</f>
        <v>-9.6229400402962284</v>
      </c>
      <c r="K537" s="797">
        <v>57.316087859971063</v>
      </c>
      <c r="L537" s="727">
        <f>+IF(K537=0,0,K537/K509*100)</f>
        <v>2.7633570931491871</v>
      </c>
      <c r="M537" s="797">
        <f t="shared" si="522"/>
        <v>-490.98698473822674</v>
      </c>
      <c r="N537" s="727">
        <f>+IF(M537=0,0,M537/M509*100)</f>
        <v>-7.5620705379674966</v>
      </c>
      <c r="O537" s="797">
        <v>30.594729698964702</v>
      </c>
      <c r="P537" s="727">
        <f>+IF(O537=0,0,O537/O509*100)</f>
        <v>48.832527879142205</v>
      </c>
      <c r="Q537" s="797">
        <v>6.5588386741885003</v>
      </c>
      <c r="R537" s="727">
        <f>+IF(Q537=0,0,Q537/Q509*100)</f>
        <v>16.623623477879622</v>
      </c>
      <c r="S537" s="797">
        <v>111.45210398858057</v>
      </c>
      <c r="T537" s="727">
        <f>+IF(S537=0,0,S537/S509*100)</f>
        <v>18.322257745327356</v>
      </c>
      <c r="U537" s="797">
        <f t="shared" si="523"/>
        <v>148.60567236173378</v>
      </c>
      <c r="V537" s="727">
        <f>+IF(U537=0,0,U537/U509*100)</f>
        <v>20.918728693525047</v>
      </c>
      <c r="W537" s="797">
        <f t="shared" si="511"/>
        <v>-342.38131237649293</v>
      </c>
      <c r="X537" s="727">
        <f>+IF(W537=0,0,W537/W509*100)</f>
        <v>-4.7532138816737648</v>
      </c>
      <c r="Y537" s="797">
        <v>82.897996220675282</v>
      </c>
      <c r="Z537" s="727">
        <f>+IF(Y537=0,0,Y537/Y509*100)</f>
        <v>6.6063653414935324</v>
      </c>
      <c r="AA537" s="797">
        <v>-294.60640501603166</v>
      </c>
      <c r="AB537" s="727">
        <f>+IF(AA537=0,0,AA537/AA509*100)</f>
        <v>-18.658354594915771</v>
      </c>
      <c r="AC537" s="797">
        <v>16.708886795300259</v>
      </c>
      <c r="AD537" s="727">
        <f>+IF(AC537=0,0,AC537/AC509*100)</f>
        <v>0.78372622722125318</v>
      </c>
      <c r="AE537" s="797">
        <f t="shared" si="524"/>
        <v>-194.99952200005612</v>
      </c>
      <c r="AF537" s="727">
        <f>+IF(AE537=0,0,AE537/AE509*100)</f>
        <v>-3.9268882287519973</v>
      </c>
      <c r="AG537" s="797">
        <v>1039.2161458998803</v>
      </c>
      <c r="AH537" s="727">
        <f>+IF(AG537=0,0,AG537/AG509*100)</f>
        <v>38.831884597026701</v>
      </c>
      <c r="AI537" s="797">
        <v>-1085.7300878310841</v>
      </c>
      <c r="AJ537" s="727">
        <f>+IF(AI537=0,0,AI537/AI509*100)</f>
        <v>-31.671156144678243</v>
      </c>
      <c r="AK537" s="797">
        <v>-363.0434163422982</v>
      </c>
      <c r="AL537" s="727">
        <f>+IF(AK537=0,0,AK537/AK509*100)</f>
        <v>-8.0380891673237631</v>
      </c>
      <c r="AM537" s="797">
        <f t="shared" si="525"/>
        <v>-409.55735827350202</v>
      </c>
      <c r="AN537" s="727">
        <f>+IF(AM537=0,0,AM537/AM509*100)</f>
        <v>-3.8561574764591753</v>
      </c>
      <c r="AO537" s="797">
        <f t="shared" si="512"/>
        <v>-604.55688027355814</v>
      </c>
      <c r="AP537" s="727">
        <f>+IF(AO537=0,0,AO537/AO509*100)</f>
        <v>-3.8786916362471655</v>
      </c>
      <c r="AQ537" s="651"/>
      <c r="AR537" s="797">
        <v>4707.7625336565006</v>
      </c>
      <c r="AS537" s="727">
        <f>+IF(AR537=0,0,AR537/AR509*100)</f>
        <v>9.5411172381437446</v>
      </c>
      <c r="AT537" s="797">
        <v>314.46463652970033</v>
      </c>
      <c r="AU537" s="727">
        <f>+IF(AT537=0,0,AT537/AT509*100)</f>
        <v>8.5031484796813519</v>
      </c>
      <c r="AV537" s="797">
        <v>1031.2884670532007</v>
      </c>
      <c r="AW537" s="727">
        <f>+IF(AV537=0,0,AV537/AV509*100)</f>
        <v>29.098270262215646</v>
      </c>
      <c r="AX537" s="797">
        <v>211.036887344001</v>
      </c>
      <c r="AY537" s="727">
        <f>+IF(AX537=0,0,AX537/AX509*100)</f>
        <v>4.8818071742746145</v>
      </c>
      <c r="AZ537" s="797">
        <f t="shared" si="526"/>
        <v>1556.7899909269022</v>
      </c>
      <c r="BA537" s="727">
        <f>+IF(AZ537=0,0,AZ537/AZ509*100)</f>
        <v>13.460873545986546</v>
      </c>
      <c r="BB537" s="797">
        <v>1069.2927796759998</v>
      </c>
      <c r="BC537" s="727">
        <f>+IF(BB537=0,0,BB537/BB509*100)</f>
        <v>27.682625935117994</v>
      </c>
      <c r="BD537" s="797">
        <v>231.31123754959961</v>
      </c>
      <c r="BE537" s="727">
        <f>+IF(BD537=0,0,BD537/BD509*100)</f>
        <v>8.7433566724999459</v>
      </c>
      <c r="BF537" s="797">
        <v>132.62349437099917</v>
      </c>
      <c r="BG537" s="727">
        <f>+IF(BF537=0,0,BF537/BF509*100)</f>
        <v>4.5975270616270656</v>
      </c>
      <c r="BH537" s="797">
        <f t="shared" si="527"/>
        <v>1433.2275115965986</v>
      </c>
      <c r="BI537" s="727">
        <f>+IF(BH537=0,0,BH537/BH509*100)</f>
        <v>15.258591642038569</v>
      </c>
      <c r="BJ537" s="797">
        <f t="shared" si="513"/>
        <v>2990.0175025235008</v>
      </c>
      <c r="BK537" s="727">
        <f>+IF(BJ537=0,0,BJ537/BJ509*100)</f>
        <v>14.266563442011574</v>
      </c>
      <c r="BL537" s="797">
        <v>-23.865455843000781</v>
      </c>
      <c r="BM537" s="727">
        <f>+IF(BL537=0,0,BL537/BL509*100)</f>
        <v>-0.58061396131742737</v>
      </c>
      <c r="BN537" s="797">
        <v>609.93084885939913</v>
      </c>
      <c r="BO537" s="727">
        <f>+IF(BN537=0,0,BN537/BN509*100)</f>
        <v>14.030711717320003</v>
      </c>
      <c r="BP537" s="797">
        <v>190.87843057159992</v>
      </c>
      <c r="BQ537" s="727">
        <f>+IF(BP537=0,0,BP537/BP509*100)</f>
        <v>5.5651732838488934</v>
      </c>
      <c r="BR537" s="797">
        <f t="shared" si="528"/>
        <v>776.94382358799828</v>
      </c>
      <c r="BS537" s="727">
        <f>+IF(BR537=0,0,BR537/BR509*100)</f>
        <v>6.5358768561364275</v>
      </c>
      <c r="BT537" s="797">
        <v>399.65245901359964</v>
      </c>
      <c r="BU537" s="727">
        <f>+IF(BT537=0,0,BT537/BT509*100)</f>
        <v>7.6862163978204823</v>
      </c>
      <c r="BV537" s="797">
        <v>270.77239824840126</v>
      </c>
      <c r="BW537" s="727">
        <f>+IF(BV537=0,0,BV537/BV509*100)</f>
        <v>4.9565207633189869</v>
      </c>
      <c r="BX537" s="797">
        <v>270.37635028300076</v>
      </c>
      <c r="BY537" s="727">
        <f>+IF(BX537=0,0,BX537/BX509*100)</f>
        <v>4.634734018434207</v>
      </c>
      <c r="BZ537" s="797">
        <f t="shared" si="529"/>
        <v>940.8012075450016</v>
      </c>
      <c r="CA537" s="727">
        <f>+IF(BZ537=0,0,BZ537/BZ509*100)</f>
        <v>5.7031218129479448</v>
      </c>
      <c r="CB537" s="797">
        <f t="shared" si="514"/>
        <v>1717.7450311329999</v>
      </c>
      <c r="CC537" s="727">
        <f>+IF(CB537=0,0,CB537/CB509*100)</f>
        <v>6.0518887131450549</v>
      </c>
      <c r="CE537" s="797">
        <f t="shared" si="520"/>
        <v>7140.849016499199</v>
      </c>
      <c r="CF537" s="727">
        <f>+IF(CE537=0,0,CE537/CE509*100)</f>
        <v>9.2940547021670792</v>
      </c>
      <c r="CG537" s="797">
        <v>190.74821193489905</v>
      </c>
      <c r="CH537" s="727">
        <f>+IF(CG537=0,0,CG537/CG509*100)</f>
        <v>3.388752565411874</v>
      </c>
      <c r="CI537" s="797">
        <v>268.34238360279926</v>
      </c>
      <c r="CJ537" s="727">
        <f>+IF(CI537=0,0,CI537/CI509*100)</f>
        <v>5.3729524399608968</v>
      </c>
      <c r="CK537" s="797">
        <v>976.6699849755006</v>
      </c>
      <c r="CL537" s="727">
        <f>+IF(CK537=0,0,CK537/CK509*100)</f>
        <v>16.440601653900693</v>
      </c>
      <c r="CM537" s="797">
        <f t="shared" si="530"/>
        <v>1435.7605805131989</v>
      </c>
      <c r="CN537" s="727">
        <f>+IF(CM537=0,0,CM537/CM509*100)</f>
        <v>8.6680738816702156</v>
      </c>
      <c r="CO537" s="797">
        <v>1009.5022106209999</v>
      </c>
      <c r="CP537" s="727">
        <f>+IF(CO537=0,0,CO537/CO509*100)</f>
        <v>16.044596566893297</v>
      </c>
      <c r="CQ537" s="797">
        <v>1456.9836625039998</v>
      </c>
      <c r="CR537" s="727">
        <f>+IF(CQ537=0,0,CQ537/CQ509*100)</f>
        <v>20.639072223903309</v>
      </c>
      <c r="CS537" s="797">
        <v>427.95067396900146</v>
      </c>
      <c r="CT537" s="727">
        <f>+IF(CS537=0,0,CS537/CS509*100)</f>
        <v>6.1834291179504337</v>
      </c>
      <c r="CU537" s="797">
        <f t="shared" si="531"/>
        <v>2894.4365470940011</v>
      </c>
      <c r="CV537" s="727">
        <f>+IF(CU537=0,0,CU537/CU509*100)</f>
        <v>14.277912974696669</v>
      </c>
      <c r="CW537" s="797">
        <f t="shared" si="515"/>
        <v>4330.1971276071999</v>
      </c>
      <c r="CX537" s="727">
        <f>+IF(CW537=0,0,CW537/CW509*100)</f>
        <v>11.75537053850865</v>
      </c>
      <c r="CY537" s="797">
        <v>406.39750147600023</v>
      </c>
      <c r="CZ537" s="727">
        <f>+IF(CY537=0,0,CY537/CY509*100)</f>
        <v>7.8917523088410517</v>
      </c>
      <c r="DA537" s="797">
        <v>520.57321087880064</v>
      </c>
      <c r="DB537" s="727">
        <f>+IF(DA537=0,0,DA537/DA509*100)</f>
        <v>7.1267610456490535</v>
      </c>
      <c r="DC537" s="797">
        <v>2006.3713257371985</v>
      </c>
      <c r="DD537" s="727">
        <f>+IF(DC537=0,0,DC537/DC509*100)</f>
        <v>25.495461668147261</v>
      </c>
      <c r="DE537" s="797">
        <f t="shared" si="532"/>
        <v>2933.3420380919993</v>
      </c>
      <c r="DF537" s="727">
        <f>+IF(DE537=0,0,DE537/DE509*100)</f>
        <v>14.433140731447198</v>
      </c>
      <c r="DG537" s="797">
        <v>-40.896716399999995</v>
      </c>
      <c r="DH537" s="727">
        <f>+IF(DG537=0,0,DG537/DG509*100)</f>
        <v>-0.55925622470588499</v>
      </c>
      <c r="DI537" s="797">
        <v>-40.896716399999995</v>
      </c>
      <c r="DJ537" s="727">
        <f>+IF(DI537=0,0,DI537/DI509*100)</f>
        <v>-0.55253638068104993</v>
      </c>
      <c r="DK537" s="797">
        <v>-40.896716399999995</v>
      </c>
      <c r="DL537" s="727">
        <f>+IF(DK537=0,0,DK537/DK509*100)</f>
        <v>-0.82477215864475562</v>
      </c>
      <c r="DM537" s="797">
        <f t="shared" si="533"/>
        <v>-122.69014919999998</v>
      </c>
      <c r="DN537" s="727">
        <f>+IF(DM537=0,0,DM537/DM509*100)</f>
        <v>-0.62365124914898895</v>
      </c>
      <c r="DO537" s="797">
        <f t="shared" si="516"/>
        <v>2810.6518888919991</v>
      </c>
      <c r="DP537" s="727">
        <f>+IF(DO537=0,0,DO537/DO509*100)</f>
        <v>7.0272384359509807</v>
      </c>
      <c r="DR537" s="797">
        <f t="shared" si="521"/>
        <v>-490.76059679999992</v>
      </c>
      <c r="DS537" s="727">
        <f>+IF(DR537=0,0,DR537/DR509*100)</f>
        <v>-0.53187765490364569</v>
      </c>
      <c r="DT537" s="797">
        <v>-40.896716399999995</v>
      </c>
      <c r="DU537" s="727">
        <f>+IF(DT537=0,0,DT537/DT509*100)</f>
        <v>-0.55390668537915644</v>
      </c>
      <c r="DV537" s="797">
        <v>-40.896716399999995</v>
      </c>
      <c r="DW537" s="727">
        <f>+IF(DV537=0,0,DV537/DV509*100)</f>
        <v>-0.55533179314609293</v>
      </c>
      <c r="DX537" s="797">
        <v>-40.896716399999995</v>
      </c>
      <c r="DY537" s="727">
        <f>+IF(DX537=0,0,DX537/DX509*100)</f>
        <v>-0.55533179314609293</v>
      </c>
      <c r="DZ537" s="797">
        <f t="shared" si="534"/>
        <v>-122.69014919999998</v>
      </c>
      <c r="EA537" s="727">
        <f>+IF(DZ537=0,0,DZ537/DZ509*100)</f>
        <v>-0.55485594313082331</v>
      </c>
      <c r="EB537" s="797">
        <v>-40.896716399999995</v>
      </c>
      <c r="EC537" s="727">
        <f>+IF(EB537=0,0,EB537/EB509*100)</f>
        <v>-0.56180319385806077</v>
      </c>
      <c r="ED537" s="797">
        <v>-40.896716399999995</v>
      </c>
      <c r="EE537" s="727">
        <f>+IF(ED537=0,0,ED537/ED509*100)</f>
        <v>-0.55992397156231599</v>
      </c>
      <c r="EF537" s="797">
        <v>-40.896716399999995</v>
      </c>
      <c r="EG537" s="727">
        <f>+IF(EF537=0,0,EF537/EF509*100)</f>
        <v>-0.51517273158405164</v>
      </c>
      <c r="EH537" s="797">
        <f t="shared" si="535"/>
        <v>-122.69014919999998</v>
      </c>
      <c r="EI537" s="727">
        <f>+IF(EH537=0,0,EH537/EH509*100)</f>
        <v>-0.54475764751093381</v>
      </c>
      <c r="EJ537" s="797">
        <f t="shared" si="517"/>
        <v>-245.38029839999996</v>
      </c>
      <c r="EK537" s="727">
        <f>+IF(EJ537=0,0,EJ537/EJ509*100)</f>
        <v>-0.54976042649855117</v>
      </c>
      <c r="EL537" s="797">
        <v>-40.896716399999995</v>
      </c>
      <c r="EM537" s="727">
        <f>+IF(EL537=0,0,EL537/EL509*100)</f>
        <v>-0.55912243362051084</v>
      </c>
      <c r="EN537" s="797">
        <v>-40.896716399999995</v>
      </c>
      <c r="EO537" s="727">
        <f>+IF(EN537=0,0,EN537/EN509*100)</f>
        <v>-0.55754990188184428</v>
      </c>
      <c r="EP537" s="797">
        <v>-40.896716399999995</v>
      </c>
      <c r="EQ537" s="727">
        <f>+IF(EP537=0,0,EP537/EP509*100)</f>
        <v>-0.55349961467152708</v>
      </c>
      <c r="ER537" s="797">
        <f t="shared" si="536"/>
        <v>-122.69014919999998</v>
      </c>
      <c r="ES537" s="727">
        <f>+IF(ER537=0,0,ER537/ER509*100)</f>
        <v>-0.55671388513177045</v>
      </c>
      <c r="ET537" s="797">
        <v>-40.896716399999995</v>
      </c>
      <c r="EU537" s="727">
        <f>+IF(ET537=0,0,ET537/ET509*100)</f>
        <v>-0.47931207633905387</v>
      </c>
      <c r="EV537" s="797">
        <v>-40.896716399999995</v>
      </c>
      <c r="EW537" s="727">
        <f>+IF(EV537=0,0,EV537/EV509*100)</f>
        <v>-0.47931207633905387</v>
      </c>
      <c r="EX537" s="797">
        <v>-40.896716399999995</v>
      </c>
      <c r="EY537" s="727">
        <f>+IF(EX537=0,0,EX537/EX509*100)</f>
        <v>-0.47931207633905387</v>
      </c>
      <c r="EZ537" s="797">
        <f t="shared" si="537"/>
        <v>-122.69014919999998</v>
      </c>
      <c r="FA537" s="727">
        <f>+IF(EZ537=0,0,EZ537/EZ509*100)</f>
        <v>-0.47931207633905382</v>
      </c>
      <c r="FB537" s="797">
        <f t="shared" si="518"/>
        <v>-245.38029839999996</v>
      </c>
      <c r="FC537" s="727">
        <f>+IF(FB537=0,0,FB537/FB509*100)</f>
        <v>-0.51512162461732847</v>
      </c>
      <c r="FD537" s="797">
        <v>-490.76059679999992</v>
      </c>
      <c r="FE537" s="727">
        <f>+IF(FD537=0,0,FD537/FD509*100)</f>
        <v>-0.66229040833807995</v>
      </c>
      <c r="FF537" s="797">
        <v>-490.76059679999992</v>
      </c>
      <c r="FG537" s="727">
        <f>+IF(FF537=0,0,FF537/FF509*100)</f>
        <v>-0.48144666295873256</v>
      </c>
      <c r="FH537" s="797">
        <v>-490.76059679999992</v>
      </c>
      <c r="FI537" s="727">
        <f>+IF(FH537=0,0,FH537/FH509*100)</f>
        <v>-0.40114893341208935</v>
      </c>
      <c r="FJ537" s="797">
        <v>-490.76059679999992</v>
      </c>
      <c r="FK537" s="727">
        <f>+IF(FJ537=0,0,FJ537/FJ509*100)</f>
        <v>-0.33470627515716422</v>
      </c>
    </row>
    <row r="538" spans="2:167" s="758" customFormat="1" ht="13.5" customHeight="1">
      <c r="B538" s="810" t="s">
        <v>4766</v>
      </c>
      <c r="C538" s="799"/>
      <c r="D538" s="799"/>
      <c r="E538" s="800">
        <f t="shared" si="519"/>
        <v>-6153.2083870000006</v>
      </c>
      <c r="F538" s="801">
        <f>+IF(E538=0,0,E538/E509*100)</f>
        <v>-26.999867252735054</v>
      </c>
      <c r="G538" s="800">
        <f>+G509-G520</f>
        <v>-363.6143890000003</v>
      </c>
      <c r="H538" s="801">
        <f>+IF(G538=0,0,G538/G509*100)</f>
        <v>-14.679383496314058</v>
      </c>
      <c r="I538" s="800">
        <f>+I509-I520</f>
        <v>-171.79505999999992</v>
      </c>
      <c r="J538" s="801">
        <f>+IF(I538=0,0,I538/I509*100)</f>
        <v>-8.8482532726716894</v>
      </c>
      <c r="K538" s="800">
        <f>+K509-K520</f>
        <v>-407.19508000000042</v>
      </c>
      <c r="L538" s="801">
        <f>+IF(K538=0,0,K538/K509*100)</f>
        <v>-19.631929788412812</v>
      </c>
      <c r="M538" s="800">
        <f>+M509-M520</f>
        <v>-942.60452900000018</v>
      </c>
      <c r="N538" s="801">
        <f>+IF(M538=0,0,M538/M509*100)</f>
        <v>-14.517781854250163</v>
      </c>
      <c r="O538" s="800">
        <f>+O509-O520</f>
        <v>-872.3906649999999</v>
      </c>
      <c r="P538" s="801">
        <f>+IF(O538=0,0,O538/O509*100)</f>
        <v>-1392.4307189273022</v>
      </c>
      <c r="Q538" s="800">
        <f>+Q509-Q520</f>
        <v>-366.767357</v>
      </c>
      <c r="R538" s="801">
        <f>+IF(Q538=0,0,Q538/Q509*100)</f>
        <v>-929.58567051497346</v>
      </c>
      <c r="S538" s="800">
        <f>+S509-S520</f>
        <v>-867.54994500000009</v>
      </c>
      <c r="T538" s="801">
        <f>+IF(S538=0,0,S538/S509*100)</f>
        <v>-142.6215668468962</v>
      </c>
      <c r="U538" s="800">
        <f>+U509-U520</f>
        <v>-2106.7079669999998</v>
      </c>
      <c r="V538" s="801">
        <f>+IF(U538=0,0,U538/U509*100)</f>
        <v>-296.55430844447847</v>
      </c>
      <c r="W538" s="800">
        <f>+W509-W520</f>
        <v>-3049.3124959999986</v>
      </c>
      <c r="X538" s="801">
        <f>+IF(W538=0,0,W538/W509*100)</f>
        <v>-42.333018659646896</v>
      </c>
      <c r="Y538" s="800">
        <f>+Y509-Y520</f>
        <v>-95.749955999999656</v>
      </c>
      <c r="Z538" s="801">
        <f>+IF(Y538=0,0,Y538/Y509*100)</f>
        <v>-7.6305727473080243</v>
      </c>
      <c r="AA538" s="800">
        <f>+AA509-AA520</f>
        <v>-483.34269099999983</v>
      </c>
      <c r="AB538" s="801">
        <f>+IF(AA538=0,0,AA538/AA509*100)</f>
        <v>-30.611619998716744</v>
      </c>
      <c r="AC538" s="800">
        <f>+AC509-AC520</f>
        <v>-546.65233900000021</v>
      </c>
      <c r="AD538" s="801">
        <f>+IF(AC538=0,0,AC538/AC509*100)</f>
        <v>-25.640593565254616</v>
      </c>
      <c r="AE538" s="800">
        <f>+AE509-AE520</f>
        <v>-1125.7449860000006</v>
      </c>
      <c r="AF538" s="801">
        <f>+IF(AE538=0,0,AE538/AE509*100)</f>
        <v>-22.670182412543106</v>
      </c>
      <c r="AG538" s="800">
        <f>+AG509-AG520</f>
        <v>320.30133599999999</v>
      </c>
      <c r="AH538" s="801">
        <f>+IF(AG538=0,0,AG538/AG509*100)</f>
        <v>11.968544334975874</v>
      </c>
      <c r="AI538" s="800">
        <f>+AI509-AI520</f>
        <v>-1455.2634360000002</v>
      </c>
      <c r="AJ538" s="801">
        <f>+IF(AI538=0,0,AI538/AI509*100)</f>
        <v>-42.450583280112205</v>
      </c>
      <c r="AK538" s="800">
        <f>+AK509-AK520</f>
        <v>-843.18880499999977</v>
      </c>
      <c r="AL538" s="801">
        <f>+IF(AK538=0,0,AK538/AK509*100)</f>
        <v>-18.668915326338904</v>
      </c>
      <c r="AM538" s="800">
        <f>+AM509-AM520</f>
        <v>-1978.1509050000004</v>
      </c>
      <c r="AN538" s="801">
        <f>+IF(AM538=0,0,AM538/AM509*100)</f>
        <v>-18.625135766175696</v>
      </c>
      <c r="AO538" s="800">
        <f>+AO509-AO520</f>
        <v>-3103.8958910000019</v>
      </c>
      <c r="AP538" s="801">
        <f>+IF(AO538=0,0,AO538/AO509*100)</f>
        <v>-19.913850003255369</v>
      </c>
      <c r="AQ538" s="734"/>
      <c r="AR538" s="800">
        <f>+AR509-AR520</f>
        <v>617.86949034401187</v>
      </c>
      <c r="AS538" s="801">
        <f>+IF(AR538=0,0,AR538/AR509*100)</f>
        <v>1.2522223037162392</v>
      </c>
      <c r="AT538" s="800">
        <f>+AT509-AT520</f>
        <v>70.408875999999964</v>
      </c>
      <c r="AU538" s="801">
        <f>+IF(AT538=0,0,AT538/AT509*100)</f>
        <v>1.9038615391620586</v>
      </c>
      <c r="AV538" s="800">
        <f>+AV509-AV520</f>
        <v>200.61094099999991</v>
      </c>
      <c r="AW538" s="801">
        <f>+IF(AV538=0,0,AV538/AV509*100)</f>
        <v>5.6603283807247902</v>
      </c>
      <c r="AX538" s="800">
        <f>+AX509-AX520</f>
        <v>-20.38579799999934</v>
      </c>
      <c r="AY538" s="801">
        <f>+IF(AX538=0,0,AX538/AX509*100)</f>
        <v>-0.47157412233572182</v>
      </c>
      <c r="AZ538" s="800">
        <f>+AZ509-AZ520</f>
        <v>250.63401900000281</v>
      </c>
      <c r="BA538" s="801">
        <f>+IF(AZ538=0,0,AZ538/AZ509*100)</f>
        <v>2.1671213559593334</v>
      </c>
      <c r="BB538" s="800">
        <f>+BB509-BB520</f>
        <v>980.1583969999997</v>
      </c>
      <c r="BC538" s="801">
        <f>+IF(BB538=0,0,BB538/BB509*100)</f>
        <v>25.375050479193728</v>
      </c>
      <c r="BD538" s="800">
        <f>+BD509-BD520</f>
        <v>-33.928269</v>
      </c>
      <c r="BE538" s="801">
        <f>+IF(BD538=0,0,BD538/BD509*100)</f>
        <v>-1.2824580435004316</v>
      </c>
      <c r="BF538" s="800">
        <f>+BF509-BF520</f>
        <v>-234.56512800000019</v>
      </c>
      <c r="BG538" s="801">
        <f>+IF(BF538=0,0,BF538/BF509*100)</f>
        <v>-8.1314365060934168</v>
      </c>
      <c r="BH538" s="800">
        <f>+BH509-BH520</f>
        <v>711.66499999999905</v>
      </c>
      <c r="BI538" s="801">
        <f>+IF(BH538=0,0,BH538/BH509*100)</f>
        <v>7.5766098076323978</v>
      </c>
      <c r="BJ538" s="800">
        <f>+BJ509-BJ520</f>
        <v>962.29901900000186</v>
      </c>
      <c r="BK538" s="801">
        <f>+IF(BJ538=0,0,BJ538/BJ509*100)</f>
        <v>4.5915115858560505</v>
      </c>
      <c r="BL538" s="800">
        <f>+BL509-BL520</f>
        <v>-83.973349000000781</v>
      </c>
      <c r="BM538" s="801">
        <f>+IF(BL538=0,0,BL538/BL509*100)</f>
        <v>-2.0429569470084261</v>
      </c>
      <c r="BN538" s="800">
        <f>+BN509-BN520</f>
        <v>403.55774400000018</v>
      </c>
      <c r="BO538" s="801">
        <f>+IF(BN538=0,0,BN538/BN509*100)</f>
        <v>9.2833513470332356</v>
      </c>
      <c r="BP538" s="800">
        <f>+BP509-BP520</f>
        <v>-391.53979500000014</v>
      </c>
      <c r="BQ538" s="801">
        <f>+IF(BP538=0,0,BP538/BP509*100)</f>
        <v>-11.41557377736464</v>
      </c>
      <c r="BR538" s="800">
        <f>+BR509-BR520</f>
        <v>-71.955399999998917</v>
      </c>
      <c r="BS538" s="801">
        <f>+IF(BR538=0,0,BR538/BR509*100)</f>
        <v>-0.60530970097964343</v>
      </c>
      <c r="BT538" s="800">
        <f>+BT509-BT520</f>
        <v>-423.99159799999961</v>
      </c>
      <c r="BU538" s="801">
        <f>+IF(BT538=0,0,BT538/BT509*100)</f>
        <v>-8.1543128275230021</v>
      </c>
      <c r="BV538" s="800">
        <f>+BV509-BV520</f>
        <v>-380.72877599999993</v>
      </c>
      <c r="BW538" s="801">
        <f>+IF(BV538=0,0,BV538/BV509*100)</f>
        <v>-6.9692852581888491</v>
      </c>
      <c r="BX538" s="800">
        <f>+BX509-BX520</f>
        <v>532.24624534400027</v>
      </c>
      <c r="BY538" s="801">
        <f>+IF(BX538=0,0,BX538/BX509*100)</f>
        <v>9.1236521866565496</v>
      </c>
      <c r="BZ538" s="800">
        <f>+BZ509-BZ520</f>
        <v>-272.47412865599836</v>
      </c>
      <c r="CA538" s="801">
        <f>+IF(BZ538=0,0,BZ538/BZ509*100)</f>
        <v>-1.651733792579851</v>
      </c>
      <c r="CB538" s="800">
        <f>+CB509-CB520</f>
        <v>-344.42952865599727</v>
      </c>
      <c r="CC538" s="801">
        <f>+IF(CB538=0,0,CB538/CB509*100)</f>
        <v>-1.2134799630724173</v>
      </c>
      <c r="CE538" s="800">
        <f t="shared" si="520"/>
        <v>7014.2745333912972</v>
      </c>
      <c r="CF538" s="801">
        <f>+IF(CE538=0,0,CE538/CE509*100)</f>
        <v>9.1293137634936414</v>
      </c>
      <c r="CG538" s="800">
        <f>+CG509-CG520</f>
        <v>-326.46559300000081</v>
      </c>
      <c r="CH538" s="801">
        <f>+IF(CG538=0,0,CG538/CG509*100)</f>
        <v>-5.7998505179961395</v>
      </c>
      <c r="CI538" s="800">
        <f>+CI509-CI520</f>
        <v>129.6139060000005</v>
      </c>
      <c r="CJ538" s="801">
        <f>+IF(CI538=0,0,CI538/CI509*100)</f>
        <v>2.5952268260625986</v>
      </c>
      <c r="CK538" s="800">
        <f>+CK509-CK520</f>
        <v>533.44849400000021</v>
      </c>
      <c r="CL538" s="801">
        <f>+IF(CK538=0,0,CK538/CK509*100)</f>
        <v>8.979710984921109</v>
      </c>
      <c r="CM538" s="800">
        <f>+CM509-CM520</f>
        <v>336.5968069999999</v>
      </c>
      <c r="CN538" s="801">
        <f>+IF(CM538=0,0,CM538/CM509*100)</f>
        <v>2.0321257116332063</v>
      </c>
      <c r="CO538" s="800">
        <f>+CO509-CO520</f>
        <v>576.63135800000055</v>
      </c>
      <c r="CP538" s="801">
        <f>+IF(CO538=0,0,CO538/CO509*100)</f>
        <v>9.164732290421167</v>
      </c>
      <c r="CQ538" s="800">
        <f>+CQ509-CQ520</f>
        <v>1351.5672399999994</v>
      </c>
      <c r="CR538" s="801">
        <f>+IF(CQ538=0,0,CQ538/CQ509*100)</f>
        <v>19.145783579948048</v>
      </c>
      <c r="CS538" s="800">
        <f>+CS509-CS520</f>
        <v>790.31115799999952</v>
      </c>
      <c r="CT538" s="801">
        <f>+IF(CS538=0,0,CS538/CS509*100)</f>
        <v>11.419150205549858</v>
      </c>
      <c r="CU538" s="800">
        <f>+CU509-CU520</f>
        <v>2718.5097560000067</v>
      </c>
      <c r="CV538" s="801">
        <f>+IF(CU538=0,0,CU538/CU509*100)</f>
        <v>13.410086932464168</v>
      </c>
      <c r="CW538" s="800">
        <f>+CW509-CW520</f>
        <v>3055.1065630000012</v>
      </c>
      <c r="CX538" s="801">
        <f>+IF(CW538=0,0,CW538/CW509*100)</f>
        <v>8.2938278845841147</v>
      </c>
      <c r="CY538" s="800">
        <f>+CY509-CY520</f>
        <v>192.00506299999961</v>
      </c>
      <c r="CZ538" s="801">
        <f>+IF(CY538=0,0,CY538/CY509*100)</f>
        <v>3.7285081570042622</v>
      </c>
      <c r="DA538" s="800">
        <f>+DA509-DA520</f>
        <v>817.40160399999968</v>
      </c>
      <c r="DB538" s="801">
        <f>+IF(DA538=0,0,DA538/DA509*100)</f>
        <v>11.190406629269521</v>
      </c>
      <c r="DC538" s="800">
        <f>+DC509-DC520</f>
        <v>2215.4924089999995</v>
      </c>
      <c r="DD538" s="801">
        <f>+IF(DC538=0,0,DC538/DC509*100)</f>
        <v>28.15281551583006</v>
      </c>
      <c r="DE538" s="800">
        <f>+DE509-DE520</f>
        <v>3224.8990760000015</v>
      </c>
      <c r="DF538" s="801">
        <f>+IF(DE538=0,0,DE538/DE509*100)</f>
        <v>15.867710483192631</v>
      </c>
      <c r="DG538" s="800">
        <f>+DG509-DG520</f>
        <v>283.02964836042338</v>
      </c>
      <c r="DH538" s="801">
        <f>+IF(DG538=0,0,DG538/DG509*100)</f>
        <v>3.8703863428479202</v>
      </c>
      <c r="DI538" s="800">
        <f>+DI509-DI520</f>
        <v>453.80443215438663</v>
      </c>
      <c r="DJ538" s="801">
        <f>+IF(DI538=0,0,DI538/DI509*100)</f>
        <v>6.1311391366276995</v>
      </c>
      <c r="DK538" s="800">
        <f>+DK509-DK520</f>
        <v>-2.5651861235046454</v>
      </c>
      <c r="DL538" s="801">
        <f>+IF(DK538=0,0,DK538/DK509*100)</f>
        <v>-5.1732615296432437E-2</v>
      </c>
      <c r="DM538" s="800">
        <f>+DM509-DM520</f>
        <v>734.26889439130173</v>
      </c>
      <c r="DN538" s="801">
        <f>+IF(DM538=0,0,DM538/DM509*100)</f>
        <v>3.7323918520296524</v>
      </c>
      <c r="DO538" s="800">
        <f>+DO509-DO520</f>
        <v>3959.167970391296</v>
      </c>
      <c r="DP538" s="801">
        <f>+IF(DO538=0,0,DO538/DO509*100)</f>
        <v>9.8987773782571153</v>
      </c>
      <c r="DR538" s="800">
        <f t="shared" si="521"/>
        <v>5440.6584893316176</v>
      </c>
      <c r="DS538" s="801">
        <f>+IF(DR538=0,0,DR538/DR509*100)</f>
        <v>5.8964894437452369</v>
      </c>
      <c r="DT538" s="800">
        <f>+DT509-DT520</f>
        <v>224.45408080511515</v>
      </c>
      <c r="DU538" s="801">
        <f>+IF(DT538=0,0,DT538/DT509*100)</f>
        <v>3.0400146237311776</v>
      </c>
      <c r="DV538" s="800">
        <f>+DV509-DV520</f>
        <v>168.83467250039121</v>
      </c>
      <c r="DW538" s="801">
        <f>+IF(DV538=0,0,DV538/DV509*100)</f>
        <v>2.2925865369689093</v>
      </c>
      <c r="DX538" s="800">
        <f>+DX509-DX520</f>
        <v>282.70221523851978</v>
      </c>
      <c r="DY538" s="801">
        <f>+IF(DX538=0,0,DX538/DX509*100)</f>
        <v>3.8387807612539753</v>
      </c>
      <c r="DZ538" s="800">
        <f>+DZ509-DZ520</f>
        <v>675.9909685440216</v>
      </c>
      <c r="EA538" s="801">
        <f>+IF(DZ538=0,0,DZ538/DZ509*100)</f>
        <v>3.0571126438846319</v>
      </c>
      <c r="EB538" s="800">
        <f>+EB509-EB520</f>
        <v>283.207774584238</v>
      </c>
      <c r="EC538" s="801">
        <f>+IF(EB538=0,0,EB538/EB509*100)</f>
        <v>3.8904598288692602</v>
      </c>
      <c r="ED538" s="800">
        <f>+ED509-ED520</f>
        <v>327.39571286569844</v>
      </c>
      <c r="EE538" s="801">
        <f>+IF(ED538=0,0,ED538/ED509*100)</f>
        <v>4.4824309616269717</v>
      </c>
      <c r="EF538" s="800">
        <f>+EF509-EF520</f>
        <v>352.6241056083727</v>
      </c>
      <c r="EG538" s="801">
        <f>+IF(EF538=0,0,EF538/EF509*100)</f>
        <v>4.4419782246539601</v>
      </c>
      <c r="EH538" s="800">
        <f>+EH509-EH520</f>
        <v>963.22759305830914</v>
      </c>
      <c r="EI538" s="801">
        <f>+IF(EH538=0,0,EH538/EH509*100)</f>
        <v>4.2768355979150092</v>
      </c>
      <c r="EJ538" s="800">
        <f>+EJ509-EJ520</f>
        <v>1639.2185616023271</v>
      </c>
      <c r="EK538" s="801">
        <f>+IF(EJ538=0,0,EJ538/EJ509*100)</f>
        <v>3.6725747805628925</v>
      </c>
      <c r="EL538" s="800">
        <f>+EL509-EL520</f>
        <v>428.74253954391042</v>
      </c>
      <c r="EM538" s="801">
        <f>+IF(EL538=0,0,EL538/EL509*100)</f>
        <v>5.8615848216711433</v>
      </c>
      <c r="EN538" s="800">
        <f>+EN509-EN520</f>
        <v>477.56712759824677</v>
      </c>
      <c r="EO538" s="801">
        <f>+IF(EN538=0,0,EN538/EN509*100)</f>
        <v>6.510730654512809</v>
      </c>
      <c r="EP538" s="800">
        <f>+EP509-EP520</f>
        <v>483.8479347346547</v>
      </c>
      <c r="EQ538" s="801">
        <f>+IF(EP538=0,0,EP538/EP509*100)</f>
        <v>6.548438823691126</v>
      </c>
      <c r="ER538" s="800">
        <f>+ER509-ER520</f>
        <v>1390.1576018768064</v>
      </c>
      <c r="ES538" s="801">
        <f>+IF(ER538=0,0,ER538/ER509*100)</f>
        <v>6.3079232076302825</v>
      </c>
      <c r="ET538" s="800">
        <f>+ET509-ET520</f>
        <v>789.58251177913826</v>
      </c>
      <c r="EU538" s="801">
        <f>+IF(ET538=0,0,ET538/ET509*100)</f>
        <v>9.2539564658512354</v>
      </c>
      <c r="EV538" s="800">
        <f>+EV509-EV520</f>
        <v>835.15952035801547</v>
      </c>
      <c r="EW538" s="801">
        <f>+IF(EV538=0,0,EV538/EV509*100)</f>
        <v>9.788121859512632</v>
      </c>
      <c r="EX538" s="800">
        <f>+EX509-EX520</f>
        <v>786.54029371532852</v>
      </c>
      <c r="EY538" s="801">
        <f>+IF(EX538=0,0,EX538/EX509*100)</f>
        <v>9.2183014797007878</v>
      </c>
      <c r="EZ538" s="800">
        <f>+EZ509-EZ520</f>
        <v>2411.2823258524841</v>
      </c>
      <c r="FA538" s="801">
        <f>+IF(EZ538=0,0,EZ538/EZ509*100)</f>
        <v>9.4201266016882244</v>
      </c>
      <c r="FB538" s="800">
        <f>+FB509-FB520</f>
        <v>3801.4399277292905</v>
      </c>
      <c r="FC538" s="801">
        <f>+IF(FB538=0,0,FB538/FB509*100)</f>
        <v>7.9802817268767825</v>
      </c>
      <c r="FD538" s="800">
        <f>+FD509-FD520</f>
        <v>3711.7809272151499</v>
      </c>
      <c r="FE538" s="801">
        <f>+IF(FD538=0,0,FD538/FD509*100)</f>
        <v>5.0091163022785263</v>
      </c>
      <c r="FF538" s="800">
        <f>+FF509-FF520</f>
        <v>8739.5785281089047</v>
      </c>
      <c r="FG538" s="801">
        <f>+IF(FF538=0,0,FF538/FF509*100)</f>
        <v>8.5737138341173047</v>
      </c>
      <c r="FH538" s="800">
        <f>+FH509-FH520</f>
        <v>12095.73066366525</v>
      </c>
      <c r="FI538" s="801">
        <f>+IF(FH538=0,0,FH538/FH509*100)</f>
        <v>9.8870803528398099</v>
      </c>
      <c r="FJ538" s="800">
        <f>+FJ509-FJ520</f>
        <v>16176.312281586244</v>
      </c>
      <c r="FK538" s="801">
        <f>+IF(FJ538=0,0,FJ538/FJ509*100)</f>
        <v>11.032493775687783</v>
      </c>
    </row>
    <row r="539" spans="2:167" s="758" customFormat="1" ht="13.5" customHeight="1">
      <c r="B539" s="811" t="s">
        <v>4854</v>
      </c>
      <c r="C539" s="778"/>
      <c r="D539" s="778"/>
      <c r="E539" s="779">
        <f t="shared" si="519"/>
        <v>2396.5837959999999</v>
      </c>
      <c r="F539" s="733">
        <f>+IF(E539=0,0,E539/E509*100)</f>
        <v>10.516049560220406</v>
      </c>
      <c r="G539" s="779">
        <f>+G540+G544+G548</f>
        <v>339.92571699999996</v>
      </c>
      <c r="H539" s="733">
        <f>+IF(G539=0,0,G539/G509*100)</f>
        <v>13.723054177876659</v>
      </c>
      <c r="I539" s="779">
        <f>+I540+I544+I548</f>
        <v>194.98378300000002</v>
      </c>
      <c r="J539" s="733">
        <f>+IF(I539=0,0,I539/I509*100)</f>
        <v>10.042581527359737</v>
      </c>
      <c r="K539" s="779">
        <f>+K540+K544+K548</f>
        <v>359.70246900000001</v>
      </c>
      <c r="L539" s="733">
        <f>+IF(K539=0,0,K539/K509*100)</f>
        <v>17.342187965843614</v>
      </c>
      <c r="M539" s="779">
        <f>+M540+M544+M548</f>
        <v>894.61196900000004</v>
      </c>
      <c r="N539" s="733">
        <f>+IF(M539=0,0,M539/M509*100)</f>
        <v>13.778611295154523</v>
      </c>
      <c r="O539" s="779">
        <f>+O540+O544+O548</f>
        <v>-12.714135999999996</v>
      </c>
      <c r="P539" s="733">
        <f>+IF(O539=0,0,O539/O509*100)</f>
        <v>-20.29314874777975</v>
      </c>
      <c r="Q539" s="779">
        <f>+Q540+Q544+Q548</f>
        <v>307.05726400000003</v>
      </c>
      <c r="R539" s="733">
        <f>+IF(Q539=0,0,Q539/Q509*100)</f>
        <v>778.24819246913864</v>
      </c>
      <c r="S539" s="779">
        <f>+S540+S544+S548</f>
        <v>155.40945000000002</v>
      </c>
      <c r="T539" s="733">
        <f>+IF(S539=0,0,S539/S509*100)</f>
        <v>25.548660788416484</v>
      </c>
      <c r="U539" s="779">
        <f t="shared" ref="U539:U551" si="538">+O539+Q539+S539</f>
        <v>449.75257800000009</v>
      </c>
      <c r="V539" s="733">
        <f>+IF(U539=0,0,U539/U509*100)</f>
        <v>63.310181965961775</v>
      </c>
      <c r="W539" s="779">
        <f t="shared" ref="W539:W551" si="539">+M539+U539</f>
        <v>1344.3645470000001</v>
      </c>
      <c r="X539" s="733">
        <f>+IF(W539=0,0,W539/W509*100)</f>
        <v>18.663554335009284</v>
      </c>
      <c r="Y539" s="779">
        <f>+Y540+Y544+Y548</f>
        <v>1.6049649999999929</v>
      </c>
      <c r="Z539" s="733">
        <f>+IF(Y539=0,0,Y539/Y509*100)</f>
        <v>0.12790399809043476</v>
      </c>
      <c r="AA539" s="779">
        <f>+AA540+AA544+AA548</f>
        <v>165.23675800000001</v>
      </c>
      <c r="AB539" s="733">
        <f>+IF(AA539=0,0,AA539/AA509*100)</f>
        <v>10.464966037349102</v>
      </c>
      <c r="AC539" s="779">
        <f>+AC540+AC544+AC548</f>
        <v>197.966432</v>
      </c>
      <c r="AD539" s="733">
        <f>+IF(AC539=0,0,AC539/AC509*100)</f>
        <v>9.2855668225277874</v>
      </c>
      <c r="AE539" s="779">
        <f t="shared" ref="AE539:AE551" si="540">+Y539+AA539+AC539</f>
        <v>364.808155</v>
      </c>
      <c r="AF539" s="733">
        <f>+IF(AE539=0,0,AE539/AE509*100)</f>
        <v>7.3464839038006557</v>
      </c>
      <c r="AG539" s="779">
        <f>+AG540+AG544+AG548</f>
        <v>220.32274200000001</v>
      </c>
      <c r="AH539" s="733">
        <f>+IF(AG539=0,0,AG539/AG509*100)</f>
        <v>8.2326928090941571</v>
      </c>
      <c r="AI539" s="779">
        <f>+AI540+AI544+AI548</f>
        <v>234.074625</v>
      </c>
      <c r="AJ539" s="733">
        <f>+IF(AI539=0,0,AI539/AI509*100)</f>
        <v>6.8280450923962706</v>
      </c>
      <c r="AK539" s="779">
        <f>+AK540+AK544+AK548</f>
        <v>233.01372700000002</v>
      </c>
      <c r="AL539" s="733">
        <f>+IF(AK539=0,0,AK539/AK509*100)</f>
        <v>5.1591215555069549</v>
      </c>
      <c r="AM539" s="779">
        <f t="shared" ref="AM539:AM552" si="541">+AG539+AI539+AK539</f>
        <v>687.41109400000005</v>
      </c>
      <c r="AN539" s="733">
        <f>+IF(AM539=0,0,AM539/AM509*100)</f>
        <v>6.4722690875423181</v>
      </c>
      <c r="AO539" s="779">
        <f t="shared" ref="AO539:AO551" si="542">+AE539+AM539</f>
        <v>1052.219249</v>
      </c>
      <c r="AP539" s="733">
        <f>+IF(AO539=0,0,AO539/AO509*100)</f>
        <v>6.7507857966116287</v>
      </c>
      <c r="AQ539" s="734"/>
      <c r="AR539" s="779">
        <f>+AR540+AR544+AR548</f>
        <v>7706.2757629999996</v>
      </c>
      <c r="AS539" s="733">
        <f>+IF(AR539=0,0,AR539/AR509*100)</f>
        <v>15.618137065877219</v>
      </c>
      <c r="AT539" s="779">
        <f>+AT540+AT544+AT548</f>
        <v>313.502365</v>
      </c>
      <c r="AU539" s="733">
        <f>+IF(AT539=0,0,AT539/AT509*100)</f>
        <v>8.477128581911261</v>
      </c>
      <c r="AV539" s="779">
        <f>+AV540+AV544+AV548</f>
        <v>334.96561499999996</v>
      </c>
      <c r="AW539" s="733">
        <f>+IF(AV539=0,0,AV539/AV509*100)</f>
        <v>9.4512062388034668</v>
      </c>
      <c r="AX539" s="779">
        <f>+AX540+AX544+AX548</f>
        <v>240.03910100000002</v>
      </c>
      <c r="AY539" s="733">
        <f>+IF(AX539=0,0,AX539/AX509*100)</f>
        <v>5.5527003838816782</v>
      </c>
      <c r="AZ539" s="779">
        <f>+AZ540+AZ544+AZ548</f>
        <v>888.50708099999997</v>
      </c>
      <c r="BA539" s="733">
        <f>+IF(AZ539=0,0,AZ539/AZ509*100)</f>
        <v>7.6825272077537408</v>
      </c>
      <c r="BB539" s="779">
        <f>+BB540+BB544+BB548</f>
        <v>320.78513699999996</v>
      </c>
      <c r="BC539" s="733">
        <f>+IF(BB539=0,0,BB539/BB509*100)</f>
        <v>8.3047179611624315</v>
      </c>
      <c r="BD539" s="779">
        <f>+BD540+BD544+BD548</f>
        <v>242.931127</v>
      </c>
      <c r="BE539" s="733">
        <f>+IF(BD539=0,0,BD539/BD509*100)</f>
        <v>9.1825780395037206</v>
      </c>
      <c r="BF539" s="779">
        <f>+BF540+BF544+BF548</f>
        <v>241.82429999999999</v>
      </c>
      <c r="BG539" s="733">
        <f>+IF(BF539=0,0,BF539/BF509*100)</f>
        <v>8.3830830176959825</v>
      </c>
      <c r="BH539" s="779">
        <f>+BH540+BH544+BH548</f>
        <v>805.54056400000002</v>
      </c>
      <c r="BI539" s="733">
        <f>+IF(BH539=0,0,BH539/BH509*100)</f>
        <v>8.5760386384719514</v>
      </c>
      <c r="BJ539" s="779">
        <f t="shared" ref="BJ539:BJ551" si="543">+AZ539+BH539</f>
        <v>1694.0476450000001</v>
      </c>
      <c r="BK539" s="733">
        <f>+IF(BJ539=0,0,BJ539/BJ509*100)</f>
        <v>8.0829754945532617</v>
      </c>
      <c r="BL539" s="779">
        <f>+BL540+BL544+BL548</f>
        <v>608.23954700000002</v>
      </c>
      <c r="BM539" s="733">
        <f>+IF(BL539=0,0,BL539/BL509*100)</f>
        <v>14.797637855183035</v>
      </c>
      <c r="BN539" s="779">
        <f>+BN540+BN544+BN548</f>
        <v>306.04340999999999</v>
      </c>
      <c r="BO539" s="733">
        <f>+IF(BN539=0,0,BN539/BN509*100)</f>
        <v>7.0401535956503505</v>
      </c>
      <c r="BP539" s="779">
        <f>+BP540+BP544+BP548</f>
        <v>1844.273686</v>
      </c>
      <c r="BQ539" s="733">
        <f>+IF(BP539=0,0,BP539/BP509*100)</f>
        <v>53.770887651880237</v>
      </c>
      <c r="BR539" s="779">
        <f>+BR540+BR544+BR548</f>
        <v>2758.5566430000003</v>
      </c>
      <c r="BS539" s="733">
        <f>+IF(BR539=0,0,BR539/BR509*100)</f>
        <v>23.205778811732884</v>
      </c>
      <c r="BT539" s="779">
        <f>+BT540+BT544+BT548</f>
        <v>225.18937700000001</v>
      </c>
      <c r="BU539" s="733">
        <f>+IF(BT539=0,0,BT539/BT509*100)</f>
        <v>4.3308986172245216</v>
      </c>
      <c r="BV539" s="779">
        <f>+BV540+BV544+BV548</f>
        <v>288.03643</v>
      </c>
      <c r="BW539" s="733">
        <f>+IF(BV539=0,0,BV539/BV509*100)</f>
        <v>5.2725409056560117</v>
      </c>
      <c r="BX539" s="779">
        <f>+BX540+BX544+BX548</f>
        <v>2740.4456679999998</v>
      </c>
      <c r="BY539" s="733">
        <f>+IF(BX539=0,0,BX539/BX509*100)</f>
        <v>46.976138075153287</v>
      </c>
      <c r="BZ539" s="779">
        <f>+BZ540+BZ544+BZ548</f>
        <v>3253.6714749999996</v>
      </c>
      <c r="CA539" s="733">
        <f>+IF(BZ539=0,0,BZ539/BZ509*100)</f>
        <v>19.723704234671079</v>
      </c>
      <c r="CB539" s="779">
        <f t="shared" ref="CB539:CB551" si="544">+BR539+BZ539</f>
        <v>6012.228118</v>
      </c>
      <c r="CC539" s="733">
        <f>+IF(CB539=0,0,CB539/CB509*100)</f>
        <v>21.182035068486442</v>
      </c>
      <c r="CE539" s="779">
        <f t="shared" si="520"/>
        <v>5481.0645210022521</v>
      </c>
      <c r="CF539" s="733">
        <f>+IF(CE539=0,0,CE539/CE509*100)</f>
        <v>7.1337894648942042</v>
      </c>
      <c r="CG539" s="779">
        <f>+CG540+CG544+CG548</f>
        <v>476.03373199999999</v>
      </c>
      <c r="CH539" s="733">
        <f>+IF(CG539=0,0,CG539/CG509*100)</f>
        <v>8.4570152148432634</v>
      </c>
      <c r="CI539" s="779">
        <f>+CI540+CI544+CI548</f>
        <v>549.68588799999998</v>
      </c>
      <c r="CJ539" s="733">
        <f>+IF(CI539=0,0,CI539/CI509*100)</f>
        <v>11.006223070274848</v>
      </c>
      <c r="CK539" s="779">
        <f>+CK540+CK544+CK548</f>
        <v>517.21012700000006</v>
      </c>
      <c r="CL539" s="733">
        <f>+IF(CK539=0,0,CK539/CK509*100)</f>
        <v>8.7063653026909478</v>
      </c>
      <c r="CM539" s="779">
        <f>+CM540+CM544+CM548</f>
        <v>1542.9297469999999</v>
      </c>
      <c r="CN539" s="733">
        <f>+IF(CM539=0,0,CM539/CM509*100)</f>
        <v>9.3150830456998914</v>
      </c>
      <c r="CO539" s="779">
        <f>+CO540+CO544+CO548</f>
        <v>770.99131299999999</v>
      </c>
      <c r="CP539" s="733">
        <f>+IF(CO539=0,0,CO539/CO509*100)</f>
        <v>12.253806325054743</v>
      </c>
      <c r="CQ539" s="779">
        <f>+CQ540+CQ544+CQ548</f>
        <v>-278.09685100000002</v>
      </c>
      <c r="CR539" s="733">
        <f>+IF(CQ539=0,0,CQ539/CQ509*100)</f>
        <v>-3.9394134201647724</v>
      </c>
      <c r="CS539" s="779">
        <f>+CS540+CS544+CS548</f>
        <v>354.38074599999999</v>
      </c>
      <c r="CT539" s="733">
        <f>+IF(CS539=0,0,CS539/CS509*100)</f>
        <v>5.1204224153555664</v>
      </c>
      <c r="CU539" s="779">
        <f>+CU540+CU544+CU548</f>
        <v>847.27520800000002</v>
      </c>
      <c r="CV539" s="733">
        <f>+IF(CU539=0,0,CU539/CU509*100)</f>
        <v>4.1795083390539913</v>
      </c>
      <c r="CW539" s="779">
        <f t="shared" ref="CW539:CW551" si="545">+CM539+CU539</f>
        <v>2390.2049550000002</v>
      </c>
      <c r="CX539" s="733">
        <f>+IF(CW539=0,0,CW539/CW509*100)</f>
        <v>6.4887911753178722</v>
      </c>
      <c r="CY539" s="779">
        <f>+CY540+CY544+CY548</f>
        <v>489.92817200000002</v>
      </c>
      <c r="CZ539" s="733">
        <f>+IF(CY539=0,0,CY539/CY509*100)</f>
        <v>9.5138177978577119</v>
      </c>
      <c r="DA539" s="779">
        <f>+DA540+DA544+DA548</f>
        <v>518.52752899999996</v>
      </c>
      <c r="DB539" s="733">
        <f>+IF(DA539=0,0,DA539/DA509*100)</f>
        <v>7.0987552135759522</v>
      </c>
      <c r="DC539" s="779">
        <f>+DC540+DC544+DC548</f>
        <v>717.92048899999998</v>
      </c>
      <c r="DD539" s="733">
        <f>+IF(DC539=0,0,DC539/DC509*100)</f>
        <v>9.1227950047340958</v>
      </c>
      <c r="DE539" s="779">
        <f>+DE540+DE544+DE548</f>
        <v>1726.37619</v>
      </c>
      <c r="DF539" s="733">
        <f>+IF(DE539=0,0,DE539/DE509*100)</f>
        <v>8.4944170103998449</v>
      </c>
      <c r="DG539" s="779">
        <f>+DG540+DG544+DG548</f>
        <v>338.36532546366806</v>
      </c>
      <c r="DH539" s="733">
        <f>+IF(DG539=0,0,DG539/DG509*100)</f>
        <v>4.6270931054550157</v>
      </c>
      <c r="DI539" s="779">
        <f>+DI540+DI544+DI548</f>
        <v>510.09308790841879</v>
      </c>
      <c r="DJ539" s="733">
        <f>+IF(DI539=0,0,DI539/DI509*100)</f>
        <v>6.8916288008721001</v>
      </c>
      <c r="DK539" s="779">
        <f>+DK540+DK544+DK548</f>
        <v>516.02496263016565</v>
      </c>
      <c r="DL539" s="733">
        <f>+IF(DK539=0,0,DK539/DK509*100)</f>
        <v>10.406777360322774</v>
      </c>
      <c r="DM539" s="779">
        <f>+DM540+DM544+DM548</f>
        <v>1364.4833760022525</v>
      </c>
      <c r="DN539" s="733">
        <f>+IF(DM539=0,0,DM539/DM509*100)</f>
        <v>6.9358605188397178</v>
      </c>
      <c r="DO539" s="779">
        <f t="shared" ref="DO539:DO551" si="546">+DE539+DM539</f>
        <v>3090.8595660022524</v>
      </c>
      <c r="DP539" s="733">
        <f>+IF(DO539=0,0,DO539/DO509*100)</f>
        <v>7.7278183143840788</v>
      </c>
      <c r="DR539" s="779">
        <f t="shared" si="521"/>
        <v>5113.078939021836</v>
      </c>
      <c r="DS539" s="733">
        <f>+IF(DR539=0,0,DR539/DR509*100)</f>
        <v>5.5414645209025375</v>
      </c>
      <c r="DT539" s="779">
        <f>+DT540+DT544+DT548</f>
        <v>538.48341030439087</v>
      </c>
      <c r="DU539" s="733">
        <f>+IF(DT539=0,0,DT539/DT509*100)</f>
        <v>7.2932398292340519</v>
      </c>
      <c r="DV539" s="779">
        <f>+DV540+DV544+DV548</f>
        <v>663.04992798664205</v>
      </c>
      <c r="DW539" s="733">
        <f>+IF(DV539=0,0,DV539/DV509*100)</f>
        <v>9.003478466408362</v>
      </c>
      <c r="DX539" s="779">
        <f>+DX540+DX544+DX548</f>
        <v>409.53196971488529</v>
      </c>
      <c r="DY539" s="733">
        <f>+IF(DX539=0,0,DX539/DX509*100)</f>
        <v>5.5609873630934992</v>
      </c>
      <c r="DZ539" s="779">
        <f>+DZ540+DZ544+DZ548</f>
        <v>1611.065308005918</v>
      </c>
      <c r="EA539" s="733">
        <f>+IF(DZ539=0,0,DZ539/DZ509*100)</f>
        <v>7.2859081739463258</v>
      </c>
      <c r="EB539" s="779">
        <f>+EB540+EB544+EB548</f>
        <v>441.82355669031415</v>
      </c>
      <c r="EC539" s="733">
        <f>+IF(EB539=0,0,EB539/EB509*100)</f>
        <v>6.0693842225031673</v>
      </c>
      <c r="ED539" s="779">
        <f>+ED540+ED544+ED548</f>
        <v>380.50171446697505</v>
      </c>
      <c r="EE539" s="733">
        <f>+IF(ED539=0,0,ED539/ED509*100)</f>
        <v>5.2095143548155143</v>
      </c>
      <c r="EF539" s="779">
        <f>+EF540+EF544+EF548</f>
        <v>367.26113971960723</v>
      </c>
      <c r="EG539" s="733">
        <f>+IF(EF539=0,0,EF539/EF509*100)</f>
        <v>4.6263597963092726</v>
      </c>
      <c r="EH539" s="779">
        <f>+EH540+EH544+EH548</f>
        <v>1189.5864108768965</v>
      </c>
      <c r="EI539" s="733">
        <f>+IF(EH539=0,0,EH539/EH509*100)</f>
        <v>5.2818934439789018</v>
      </c>
      <c r="EJ539" s="779">
        <f t="shared" ref="EJ539:EJ551" si="547">+DZ539+EH539</f>
        <v>2800.6517188828147</v>
      </c>
      <c r="EK539" s="733">
        <f>+IF(EJ539=0,0,EJ539/EJ509*100)</f>
        <v>6.2746988796021324</v>
      </c>
      <c r="EL539" s="779">
        <f>+EL540+EL544+EL548</f>
        <v>364.41078836612979</v>
      </c>
      <c r="EM539" s="733">
        <f>+IF(EL539=0,0,EL539/EL509*100)</f>
        <v>4.9820686051176333</v>
      </c>
      <c r="EN539" s="779">
        <f>+EN540+EN544+EN548</f>
        <v>346.41746146653253</v>
      </c>
      <c r="EO539" s="733">
        <f>+IF(EN539=0,0,EN539/EN509*100)</f>
        <v>4.7227513270679795</v>
      </c>
      <c r="EP539" s="779">
        <f>+EP540+EP544+EP548</f>
        <v>372.09402179753897</v>
      </c>
      <c r="EQ539" s="733">
        <f>+IF(EP539=0,0,EP539/EP509*100)</f>
        <v>5.0359519251407834</v>
      </c>
      <c r="ER539" s="779">
        <f>+ER540+ER544+ER548</f>
        <v>1082.9222716302013</v>
      </c>
      <c r="ES539" s="733">
        <f>+IF(ER539=0,0,ER539/ER509*100)</f>
        <v>4.9138245333144628</v>
      </c>
      <c r="ET539" s="779">
        <f>+ET540+ET544+ET548</f>
        <v>407.37620073004507</v>
      </c>
      <c r="EU539" s="733">
        <f>+IF(ET539=0,0,ET539/ET509*100)</f>
        <v>4.7744745742724986</v>
      </c>
      <c r="EV539" s="779">
        <f>+EV540+EV544+EV548</f>
        <v>411.74680073004504</v>
      </c>
      <c r="EW539" s="733">
        <f>+IF(EV539=0,0,EV539/EV509*100)</f>
        <v>4.8256982798716956</v>
      </c>
      <c r="EX539" s="779">
        <f>+EX540+EX544+EX548</f>
        <v>410.38194704873013</v>
      </c>
      <c r="EY539" s="733">
        <f>+IF(EX539=0,0,EX539/EX509*100)</f>
        <v>4.8097021092869578</v>
      </c>
      <c r="EZ539" s="779">
        <f>+EZ540+EZ544+EZ548</f>
        <v>1229.5049485088202</v>
      </c>
      <c r="FA539" s="733">
        <f>+IF(EZ539=0,0,EZ539/EZ509*100)</f>
        <v>4.8032916544770501</v>
      </c>
      <c r="FB539" s="779">
        <f t="shared" ref="FB539:FB551" si="548">+ER539+EZ539</f>
        <v>2312.4272201390213</v>
      </c>
      <c r="FC539" s="733">
        <f>+IF(FB539=0,0,FB539/FB509*100)</f>
        <v>4.8544291217120206</v>
      </c>
      <c r="FD539" s="779">
        <f>+FD540+FD544+FD548</f>
        <v>3979.110706197629</v>
      </c>
      <c r="FE539" s="733">
        <f>+IF(FD539=0,0,FD539/FD509*100)</f>
        <v>5.3698827322602476</v>
      </c>
      <c r="FF539" s="779">
        <f>+FF540+FF544+FF548</f>
        <v>4924.1658955799321</v>
      </c>
      <c r="FG539" s="733">
        <f>+IF(FF539=0,0,FF539/FF509*100)</f>
        <v>4.8307122734393033</v>
      </c>
      <c r="FH539" s="779">
        <f>+FH540+FH544+FH548</f>
        <v>5600.1701905218342</v>
      </c>
      <c r="FI539" s="733">
        <f>+IF(FH539=0,0,FH539/FH509*100)</f>
        <v>4.5775930535220413</v>
      </c>
      <c r="FJ539" s="779">
        <f>+FJ540+FJ544+FJ548</f>
        <v>6018.4229100001339</v>
      </c>
      <c r="FK539" s="733">
        <f>+IF(FJ539=0,0,FJ539/FJ509*100)</f>
        <v>4.1046569909271211</v>
      </c>
    </row>
    <row r="540" spans="2:167" s="648" customFormat="1" ht="13.5" customHeight="1">
      <c r="B540" s="769"/>
      <c r="C540" s="731" t="s">
        <v>4855</v>
      </c>
      <c r="D540" s="731"/>
      <c r="E540" s="797">
        <f t="shared" si="519"/>
        <v>728.29752499999995</v>
      </c>
      <c r="F540" s="727">
        <f>+IF(E540=0,0,E540/E509*100)</f>
        <v>3.1957208758019404</v>
      </c>
      <c r="G540" s="797">
        <f>+G541+G542+G543</f>
        <v>210.36055099999999</v>
      </c>
      <c r="H540" s="727">
        <f>+IF(G540=0,0,G540/G509*100)</f>
        <v>8.4924120002988346</v>
      </c>
      <c r="I540" s="797">
        <f>+I541+I542+I543</f>
        <v>47.492057000000003</v>
      </c>
      <c r="J540" s="727">
        <f>+IF(I540=0,0,I540/I509*100)</f>
        <v>2.4460642161431223</v>
      </c>
      <c r="K540" s="797">
        <f>+K541+K542+K543</f>
        <v>191.48147399999999</v>
      </c>
      <c r="L540" s="727">
        <f>+IF(K540=0,0,K540/K509*100)</f>
        <v>9.2318179614296643</v>
      </c>
      <c r="M540" s="797">
        <f>+M541+M542+M543</f>
        <v>449.33408199999997</v>
      </c>
      <c r="N540" s="727">
        <f>+IF(M540=0,0,M540/M509*100)</f>
        <v>6.9205419467656242</v>
      </c>
      <c r="O540" s="797">
        <f>+O541+O542+O543</f>
        <v>-182.62438</v>
      </c>
      <c r="P540" s="727">
        <f>+IF(O540=0,0,O540/O509*100)</f>
        <v>-291.48844312433454</v>
      </c>
      <c r="Q540" s="797">
        <f>+Q541+Q542+Q543</f>
        <v>158.75289900000001</v>
      </c>
      <c r="R540" s="727">
        <f>+IF(Q540=0,0,Q540/Q509*100)</f>
        <v>402.36519757430563</v>
      </c>
      <c r="S540" s="797">
        <f>+S541+S542+S543</f>
        <v>10.142388</v>
      </c>
      <c r="T540" s="727">
        <f>+IF(S540=0,0,S540/S509*100)</f>
        <v>1.667365984478459</v>
      </c>
      <c r="U540" s="797">
        <f t="shared" si="538"/>
        <v>-13.729092999999988</v>
      </c>
      <c r="V540" s="727">
        <f>+IF(U540=0,0,U540/U509*100)</f>
        <v>-1.9325989856974455</v>
      </c>
      <c r="W540" s="797">
        <f t="shared" si="539"/>
        <v>435.60498899999999</v>
      </c>
      <c r="X540" s="727">
        <f>+IF(W540=0,0,W540/W509*100)</f>
        <v>6.0474202469448342</v>
      </c>
      <c r="Y540" s="797">
        <f>+Y541+Y542+Y543</f>
        <v>-132.15199100000001</v>
      </c>
      <c r="Z540" s="727">
        <f>+IF(Y540=0,0,Y540/Y509*100)</f>
        <v>-10.5315492889323</v>
      </c>
      <c r="AA540" s="797">
        <f>+AA541+AA542+AA543</f>
        <v>37.572038999999997</v>
      </c>
      <c r="AB540" s="727">
        <f>+IF(AA540=0,0,AA540/AA509*100)</f>
        <v>2.3795559586623929</v>
      </c>
      <c r="AC540" s="797">
        <f>+AC541+AC542+AC543</f>
        <v>74.136076000000003</v>
      </c>
      <c r="AD540" s="727">
        <f>+IF(AC540=0,0,AC540/AC509*100)</f>
        <v>3.4773344182815733</v>
      </c>
      <c r="AE540" s="797">
        <f t="shared" si="540"/>
        <v>-20.443876000000017</v>
      </c>
      <c r="AF540" s="727">
        <f>+IF(AE540=0,0,AE540/AE509*100)</f>
        <v>-0.41169750156845225</v>
      </c>
      <c r="AG540" s="797">
        <f>+AG541+AG542+AG543</f>
        <v>104.291783</v>
      </c>
      <c r="AH540" s="727">
        <f>+IF(AG540=0,0,AG540/AG509*100)</f>
        <v>3.8970203627536013</v>
      </c>
      <c r="AI540" s="797">
        <f>+AI541+AI542+AI543</f>
        <v>140.220463</v>
      </c>
      <c r="AJ540" s="727">
        <f>+IF(AI540=0,0,AI540/AI509*100)</f>
        <v>4.090283789798586</v>
      </c>
      <c r="AK540" s="797">
        <f>+AK541+AK542+AK543</f>
        <v>68.624166000000002</v>
      </c>
      <c r="AL540" s="727">
        <f>+IF(AK540=0,0,AK540/AK509*100)</f>
        <v>1.5193972415165373</v>
      </c>
      <c r="AM540" s="797">
        <f t="shared" si="541"/>
        <v>313.13641200000001</v>
      </c>
      <c r="AN540" s="727">
        <f>+IF(AM540=0,0,AM540/AM509*100)</f>
        <v>2.9483130797006241</v>
      </c>
      <c r="AO540" s="797">
        <f t="shared" si="542"/>
        <v>292.69253600000002</v>
      </c>
      <c r="AP540" s="727">
        <f>+IF(AO540=0,0,AO540/AO509*100)</f>
        <v>1.8778449611911991</v>
      </c>
      <c r="AQ540" s="651"/>
      <c r="AR540" s="797">
        <f>+AR541+AR542+AR543</f>
        <v>6046.3578669999997</v>
      </c>
      <c r="AS540" s="727">
        <f>+IF(AR540=0,0,AR540/AR509*100)</f>
        <v>12.254018519496759</v>
      </c>
      <c r="AT540" s="797">
        <f>+AT541+AT542+AT543</f>
        <v>181.509514</v>
      </c>
      <c r="AU540" s="727">
        <f>+IF(AT540=0,0,AT540/AT509*100)</f>
        <v>4.9080315200117299</v>
      </c>
      <c r="AV540" s="797">
        <f>+AV541+AV542+AV543</f>
        <v>249.70485199999999</v>
      </c>
      <c r="AW540" s="727">
        <f>+IF(AV540=0,0,AV540/AV509*100)</f>
        <v>7.0455352710811727</v>
      </c>
      <c r="AX540" s="797">
        <f>+AX541+AX542+AX543</f>
        <v>110.300588</v>
      </c>
      <c r="AY540" s="727">
        <f>+IF(AX540=0,0,AX540/AX509*100)</f>
        <v>2.5515264587246342</v>
      </c>
      <c r="AZ540" s="797">
        <f>+AZ541+AZ542+AZ543</f>
        <v>541.51495399999999</v>
      </c>
      <c r="BA540" s="727">
        <f>+IF(AZ540=0,0,AZ540/AZ509*100)</f>
        <v>4.6822399691269485</v>
      </c>
      <c r="BB540" s="797">
        <f>+BB541+BB542+BB543</f>
        <v>195.302053</v>
      </c>
      <c r="BC540" s="727">
        <f>+IF(BB540=0,0,BB540/BB509*100)</f>
        <v>5.0561209991502727</v>
      </c>
      <c r="BD540" s="797">
        <f>+BD541+BD542+BD543</f>
        <v>114.072534</v>
      </c>
      <c r="BE540" s="727">
        <f>+IF(BD540=0,0,BD540/BD509*100)</f>
        <v>4.3118391560375935</v>
      </c>
      <c r="BF540" s="797">
        <f>+BF541+BF542+BF543</f>
        <v>101.166219</v>
      </c>
      <c r="BG540" s="727">
        <f>+IF(BF540=0,0,BF540/BF509*100)</f>
        <v>3.5070289150569764</v>
      </c>
      <c r="BH540" s="797">
        <f>+BH541+BH542+BH543</f>
        <v>410.54080600000003</v>
      </c>
      <c r="BI540" s="727">
        <f>+IF(BH540=0,0,BH540/BH509*100)</f>
        <v>4.3707467659262633</v>
      </c>
      <c r="BJ540" s="797">
        <f t="shared" si="543"/>
        <v>952.05575999999996</v>
      </c>
      <c r="BK540" s="727">
        <f>+IF(BJ540=0,0,BJ540/BJ509*100)</f>
        <v>4.5426369206565491</v>
      </c>
      <c r="BL540" s="797">
        <f>+BL541+BL542+BL543</f>
        <v>468.92025100000001</v>
      </c>
      <c r="BM540" s="727">
        <f>+IF(BL540=0,0,BL540/BL509*100)</f>
        <v>11.408189571829224</v>
      </c>
      <c r="BN540" s="797">
        <f>+BN541+BN542+BN543</f>
        <v>166.346586</v>
      </c>
      <c r="BO540" s="727">
        <f>+IF(BN540=0,0,BN540/BN509*100)</f>
        <v>3.8265993557974678</v>
      </c>
      <c r="BP540" s="797">
        <f>+BP541+BP542+BP543</f>
        <v>1707.5682360000001</v>
      </c>
      <c r="BQ540" s="727">
        <f>+IF(BP540=0,0,BP540/BP509*100)</f>
        <v>49.785159584972426</v>
      </c>
      <c r="BR540" s="797">
        <f>+BR541+BR542+BR543</f>
        <v>2342.8350730000002</v>
      </c>
      <c r="BS540" s="727">
        <f>+IF(BR540=0,0,BR540/BR509*100)</f>
        <v>19.708608352983546</v>
      </c>
      <c r="BT540" s="797">
        <f>+BT541+BT542+BT543</f>
        <v>71.783287999999999</v>
      </c>
      <c r="BU540" s="727">
        <f>+IF(BT540=0,0,BT540/BT509*100)</f>
        <v>1.3805542112185407</v>
      </c>
      <c r="BV540" s="797">
        <f>+BV541+BV542+BV543</f>
        <v>144.16528700000001</v>
      </c>
      <c r="BW540" s="727">
        <f>+IF(BV540=0,0,BV540/BV509*100)</f>
        <v>2.6389626231763073</v>
      </c>
      <c r="BX540" s="797">
        <f>+BX541+BX542+BX543</f>
        <v>2535.5184589999999</v>
      </c>
      <c r="BY540" s="727">
        <f>+IF(BX540=0,0,BX540/BX509*100)</f>
        <v>43.463319347254391</v>
      </c>
      <c r="BZ540" s="797">
        <f>+BZ541+BZ542+BZ543</f>
        <v>2751.4670339999998</v>
      </c>
      <c r="CA540" s="727">
        <f>+IF(BZ540=0,0,BZ540/BZ509*100)</f>
        <v>16.679348977623402</v>
      </c>
      <c r="CB540" s="797">
        <f t="shared" si="544"/>
        <v>5094.3021069999995</v>
      </c>
      <c r="CC540" s="727">
        <f>+IF(CB540=0,0,CB540/CB509*100)</f>
        <v>17.948035863255704</v>
      </c>
      <c r="CE540" s="797">
        <f t="shared" si="520"/>
        <v>2132.3466012480521</v>
      </c>
      <c r="CF540" s="727">
        <f>+IF(CE540=0,0,CE540/CE509*100)</f>
        <v>2.7753206810827229</v>
      </c>
      <c r="CG540" s="797">
        <f>+CG541+CG542+CG543</f>
        <v>311.64740399999999</v>
      </c>
      <c r="CH540" s="727">
        <f>+IF(CG540=0,0,CG540/CG509*100)</f>
        <v>5.5365968000234185</v>
      </c>
      <c r="CI540" s="797">
        <f>+CI541+CI542+CI543</f>
        <v>247.80544499999999</v>
      </c>
      <c r="CJ540" s="727">
        <f>+IF(CI540=0,0,CI540/CI509*100)</f>
        <v>4.9617464541835297</v>
      </c>
      <c r="CK540" s="797">
        <f>+CK541+CK542+CK543</f>
        <v>305.53505200000001</v>
      </c>
      <c r="CL540" s="727">
        <f>+IF(CK540=0,0,CK540/CK509*100)</f>
        <v>5.1431703221245595</v>
      </c>
      <c r="CM540" s="797">
        <f>+CM541+CM542+CM543</f>
        <v>864.98790099999997</v>
      </c>
      <c r="CN540" s="727">
        <f>+IF(CM540=0,0,CM540/CM509*100)</f>
        <v>5.2221652651438815</v>
      </c>
      <c r="CO540" s="797">
        <f>+CO541+CO542+CO543</f>
        <v>474.49954000000002</v>
      </c>
      <c r="CP540" s="727">
        <f>+IF(CO540=0,0,CO540/CO509*100)</f>
        <v>7.5414928371411714</v>
      </c>
      <c r="CQ540" s="797">
        <f>+CQ541+CQ542+CQ543</f>
        <v>-509.411157</v>
      </c>
      <c r="CR540" s="727">
        <f>+IF(CQ540=0,0,CQ540/CQ509*100)</f>
        <v>-7.2161232356689418</v>
      </c>
      <c r="CS540" s="797">
        <f>+CS541+CS542+CS543</f>
        <v>135.398819</v>
      </c>
      <c r="CT540" s="727">
        <f>+IF(CS540=0,0,CS540/CS509*100)</f>
        <v>1.9563679902075466</v>
      </c>
      <c r="CU540" s="797">
        <f>+CU541+CU542+CU543</f>
        <v>100.48720200000002</v>
      </c>
      <c r="CV540" s="727">
        <f>+IF(CU540=0,0,CU540/CU509*100)</f>
        <v>0.49569147634873678</v>
      </c>
      <c r="CW540" s="797">
        <f t="shared" si="545"/>
        <v>965.47510299999999</v>
      </c>
      <c r="CX540" s="727">
        <f>+IF(CW540=0,0,CW540/CW509*100)</f>
        <v>2.6210163757005152</v>
      </c>
      <c r="CY540" s="797">
        <f>+CY541+CY542+CY543</f>
        <v>133.105087</v>
      </c>
      <c r="CZ540" s="727">
        <f>+IF(CY540=0,0,CY540/CY509*100)</f>
        <v>2.5847412295490511</v>
      </c>
      <c r="DA540" s="797">
        <f>+DA541+DA542+DA543</f>
        <v>188.62115399999999</v>
      </c>
      <c r="DB540" s="727">
        <f>+IF(DA540=0,0,DA540/DA509*100)</f>
        <v>2.5822648277334039</v>
      </c>
      <c r="DC540" s="797">
        <f>+DC541+DC542+DC543</f>
        <v>370.34091000000001</v>
      </c>
      <c r="DD540" s="727">
        <f>+IF(DC540=0,0,DC540/DC509*100)</f>
        <v>4.7060144619952196</v>
      </c>
      <c r="DE540" s="797">
        <f>+DE541+DE542+DE543</f>
        <v>692.06715099999997</v>
      </c>
      <c r="DF540" s="727">
        <f>+IF(DE540=0,0,DE540/DE509*100)</f>
        <v>3.405229412827663</v>
      </c>
      <c r="DG540" s="797">
        <f>+DG541+DG542+DG543</f>
        <v>41.984915393358449</v>
      </c>
      <c r="DH540" s="727">
        <f>+IF(DG540=0,0,DG540/DG509*100)</f>
        <v>0.57413717638919404</v>
      </c>
      <c r="DI540" s="797">
        <f>+DI541+DI542+DI543</f>
        <v>228.67169248347739</v>
      </c>
      <c r="DJ540" s="727">
        <f>+IF(DI540=0,0,DI540/DI509*100)</f>
        <v>3.0894761352779572</v>
      </c>
      <c r="DK540" s="797">
        <f>+DK541+DK542+DK543</f>
        <v>204.14773937121618</v>
      </c>
      <c r="DL540" s="727">
        <f>+IF(DK540=0,0,DK540/DK509*100)</f>
        <v>4.1170877885845369</v>
      </c>
      <c r="DM540" s="797">
        <f>+DM541+DM542+DM543</f>
        <v>474.80434724805201</v>
      </c>
      <c r="DN540" s="727">
        <f>+IF(DM540=0,0,DM540/DM509*100)</f>
        <v>2.4134971405073324</v>
      </c>
      <c r="DO540" s="797">
        <f t="shared" si="546"/>
        <v>1166.8714982480519</v>
      </c>
      <c r="DP540" s="727">
        <f>+IF(DO540=0,0,DO540/DO509*100)</f>
        <v>2.9174314594814286</v>
      </c>
      <c r="DR540" s="797">
        <f t="shared" si="521"/>
        <v>2104.4413676532945</v>
      </c>
      <c r="DS540" s="727">
        <f>+IF(DR540=0,0,DR540/DR509*100)</f>
        <v>2.2807563337563681</v>
      </c>
      <c r="DT540" s="797">
        <f>+DT541+DT542+DT543</f>
        <v>163.57282132002769</v>
      </c>
      <c r="DU540" s="727">
        <f>+IF(DT540=0,0,DT540/DT509*100)</f>
        <v>2.2154365252534931</v>
      </c>
      <c r="DV540" s="797">
        <f>+DV541+DV542+DV543</f>
        <v>172.14487803032605</v>
      </c>
      <c r="DW540" s="727">
        <f>+IF(DV540=0,0,DV540/DV509*100)</f>
        <v>2.3375354359132956</v>
      </c>
      <c r="DX540" s="797">
        <f>+DX541+DX542+DX543</f>
        <v>165.37057803032604</v>
      </c>
      <c r="DY540" s="727">
        <f>+IF(DX540=0,0,DX540/DX509*100)</f>
        <v>2.2455479978629005</v>
      </c>
      <c r="DZ540" s="797">
        <f>+DZ541+DZ542+DZ543</f>
        <v>501.08827738067981</v>
      </c>
      <c r="EA540" s="727">
        <f>+IF(DZ540=0,0,DZ540/DZ509*100)</f>
        <v>2.2661298445780744</v>
      </c>
      <c r="EB540" s="797">
        <f>+EB541+EB542+EB543</f>
        <v>162.36921539023271</v>
      </c>
      <c r="EC540" s="727">
        <f>+IF(EB540=0,0,EB540/EB509*100)</f>
        <v>2.2304857656117387</v>
      </c>
      <c r="ED540" s="797">
        <f>+ED541+ED542+ED543</f>
        <v>159.89144961061666</v>
      </c>
      <c r="EE540" s="727">
        <f>+IF(ED540=0,0,ED540/ED509*100)</f>
        <v>2.1891013109510284</v>
      </c>
      <c r="EF540" s="797">
        <f>+EF541+EF542+EF543</f>
        <v>160.48742141935264</v>
      </c>
      <c r="EG540" s="727">
        <f>+IF(EF540=0,0,EF540/EF509*100)</f>
        <v>2.0216474708832308</v>
      </c>
      <c r="EH540" s="797">
        <f>+EH541+EH542+EH543</f>
        <v>482.74808642020201</v>
      </c>
      <c r="EI540" s="727">
        <f>+IF(EH540=0,0,EH540/EH509*100)</f>
        <v>2.1434541698207852</v>
      </c>
      <c r="EJ540" s="797">
        <f t="shared" si="547"/>
        <v>983.83636380088183</v>
      </c>
      <c r="EK540" s="727">
        <f>+IF(EJ540=0,0,EJ540/EJ509*100)</f>
        <v>2.2042287114928243</v>
      </c>
      <c r="EL540" s="797">
        <f>+EL541+EL542+EL543</f>
        <v>160.66162141935263</v>
      </c>
      <c r="EM540" s="727">
        <f>+IF(EL540=0,0,EL540/EL509*100)</f>
        <v>2.1964970458460975</v>
      </c>
      <c r="EN540" s="797">
        <f>+EN541+EN542+EN543</f>
        <v>163.20487348296291</v>
      </c>
      <c r="EO540" s="727">
        <f>+IF(EN540=0,0,EN540/EN509*100)</f>
        <v>2.2249918626001182</v>
      </c>
      <c r="EP540" s="797">
        <f>+EP541+EP542+EP543</f>
        <v>185.58692108646503</v>
      </c>
      <c r="EQ540" s="727">
        <f>+IF(EP540=0,0,EP540/EP509*100)</f>
        <v>2.5117490681827332</v>
      </c>
      <c r="ER540" s="797">
        <f>+ER541+ER542+ER543</f>
        <v>509.45341598878053</v>
      </c>
      <c r="ES540" s="727">
        <f>+IF(ER540=0,0,ER540/ER509*100)</f>
        <v>2.3116753248578332</v>
      </c>
      <c r="ET540" s="797">
        <f>+ET541+ET542+ET543</f>
        <v>202.57102928787737</v>
      </c>
      <c r="EU540" s="727">
        <f>+IF(ET540=0,0,ET540/ET509*100)</f>
        <v>2.3741451441835513</v>
      </c>
      <c r="EV540" s="797">
        <f>+EV541+EV542+EV543</f>
        <v>206.94162928787736</v>
      </c>
      <c r="EW540" s="727">
        <f>+IF(EV540=0,0,EV540/EV509*100)</f>
        <v>2.4253688497827488</v>
      </c>
      <c r="EX540" s="797">
        <f>+EX541+EX542+EX543</f>
        <v>201.63892928787737</v>
      </c>
      <c r="EY540" s="727">
        <f>+IF(EX540=0,0,EX540/EX509*100)</f>
        <v>2.3632208738341687</v>
      </c>
      <c r="EZ540" s="797">
        <f>+EZ541+EZ542+EZ543</f>
        <v>611.15158786363213</v>
      </c>
      <c r="FA540" s="727">
        <f>+IF(EZ540=0,0,EZ540/EZ509*100)</f>
        <v>2.3875782892668225</v>
      </c>
      <c r="FB540" s="797">
        <f t="shared" si="548"/>
        <v>1120.6050038524127</v>
      </c>
      <c r="FC540" s="727">
        <f>+IF(FB540=0,0,FB540/FB509*100)</f>
        <v>2.3524621736247862</v>
      </c>
      <c r="FD540" s="797">
        <f>+FD541+FD542+FD543</f>
        <v>1729.9966307345651</v>
      </c>
      <c r="FE540" s="727">
        <f>+IF(FD540=0,0,FD540/FD509*100)</f>
        <v>2.3346621192973043</v>
      </c>
      <c r="FF540" s="797">
        <f>+FF541+FF542+FF543</f>
        <v>2059.5282536152617</v>
      </c>
      <c r="FG540" s="727">
        <f>+IF(FF540=0,0,FF540/FF509*100)</f>
        <v>2.0204413545783964</v>
      </c>
      <c r="FH540" s="797">
        <f>+FH541+FH542+FH543</f>
        <v>2193.1403275308776</v>
      </c>
      <c r="FI540" s="727">
        <f>+IF(FH540=0,0,FH540/FH509*100)</f>
        <v>1.7926783628282768</v>
      </c>
      <c r="FJ540" s="797">
        <f>+FJ541+FJ542+FJ543</f>
        <v>2569.3080953906529</v>
      </c>
      <c r="FK540" s="727">
        <f>+IF(FJ540=0,0,FJ540/FJ509*100)</f>
        <v>1.7523076382797191</v>
      </c>
    </row>
    <row r="541" spans="2:167" s="648" customFormat="1" ht="13.5" customHeight="1">
      <c r="B541" s="769"/>
      <c r="C541" s="771"/>
      <c r="D541" s="731" t="s">
        <v>4856</v>
      </c>
      <c r="E541" s="770">
        <f t="shared" si="519"/>
        <v>0</v>
      </c>
      <c r="F541" s="726">
        <f>+IF(E541=0,0,E541/E509*100)</f>
        <v>0</v>
      </c>
      <c r="G541" s="770">
        <v>0</v>
      </c>
      <c r="H541" s="726">
        <f>+IF(G541=0,0,G541/G509*100)</f>
        <v>0</v>
      </c>
      <c r="I541" s="770">
        <v>0</v>
      </c>
      <c r="J541" s="726">
        <f>+IF(I541=0,0,I541/I509*100)</f>
        <v>0</v>
      </c>
      <c r="K541" s="770">
        <v>0</v>
      </c>
      <c r="L541" s="726">
        <f>+IF(K541=0,0,K541/K509*100)</f>
        <v>0</v>
      </c>
      <c r="M541" s="770">
        <f t="shared" ref="M541:M547" si="549">+G541+I541+K541</f>
        <v>0</v>
      </c>
      <c r="N541" s="726">
        <f>+IF(M541=0,0,M541/M509*100)</f>
        <v>0</v>
      </c>
      <c r="O541" s="770">
        <v>0</v>
      </c>
      <c r="P541" s="726">
        <f>+IF(O541=0,0,O541/O509*100)</f>
        <v>0</v>
      </c>
      <c r="Q541" s="770">
        <v>0</v>
      </c>
      <c r="R541" s="726">
        <f>+IF(Q541=0,0,Q541/Q509*100)</f>
        <v>0</v>
      </c>
      <c r="S541" s="770">
        <v>0</v>
      </c>
      <c r="T541" s="726">
        <f>+IF(S541=0,0,S541/S509*100)</f>
        <v>0</v>
      </c>
      <c r="U541" s="770">
        <f t="shared" si="538"/>
        <v>0</v>
      </c>
      <c r="V541" s="726">
        <f>+IF(U541=0,0,U541/U509*100)</f>
        <v>0</v>
      </c>
      <c r="W541" s="770">
        <f t="shared" si="539"/>
        <v>0</v>
      </c>
      <c r="X541" s="726">
        <f>+IF(W541=0,0,W541/W509*100)</f>
        <v>0</v>
      </c>
      <c r="Y541" s="770">
        <v>0</v>
      </c>
      <c r="Z541" s="726">
        <f>+IF(Y541=0,0,Y541/Y509*100)</f>
        <v>0</v>
      </c>
      <c r="AA541" s="770">
        <v>0</v>
      </c>
      <c r="AB541" s="726">
        <f>+IF(AA541=0,0,AA541/AA509*100)</f>
        <v>0</v>
      </c>
      <c r="AC541" s="770">
        <v>0</v>
      </c>
      <c r="AD541" s="726">
        <f>+IF(AC541=0,0,AC541/AC509*100)</f>
        <v>0</v>
      </c>
      <c r="AE541" s="770">
        <f t="shared" si="540"/>
        <v>0</v>
      </c>
      <c r="AF541" s="726">
        <f>+IF(AE541=0,0,AE541/AE509*100)</f>
        <v>0</v>
      </c>
      <c r="AG541" s="770">
        <v>0</v>
      </c>
      <c r="AH541" s="726">
        <f>+IF(AG541=0,0,AG541/AG509*100)</f>
        <v>0</v>
      </c>
      <c r="AI541" s="770">
        <v>0</v>
      </c>
      <c r="AJ541" s="726">
        <f>+IF(AI541=0,0,AI541/AI509*100)</f>
        <v>0</v>
      </c>
      <c r="AK541" s="770">
        <v>0</v>
      </c>
      <c r="AL541" s="726">
        <f>+IF(AK541=0,0,AK541/AK509*100)</f>
        <v>0</v>
      </c>
      <c r="AM541" s="770">
        <f t="shared" si="541"/>
        <v>0</v>
      </c>
      <c r="AN541" s="726">
        <f>+IF(AM541=0,0,AM541/AM509*100)</f>
        <v>0</v>
      </c>
      <c r="AO541" s="770">
        <f t="shared" si="542"/>
        <v>0</v>
      </c>
      <c r="AP541" s="726">
        <f>+IF(AO541=0,0,AO541/AO509*100)</f>
        <v>0</v>
      </c>
      <c r="AQ541" s="651"/>
      <c r="AR541" s="770">
        <v>0</v>
      </c>
      <c r="AS541" s="726">
        <f>+IF(AR541=0,0,AR541/AR509*100)</f>
        <v>0</v>
      </c>
      <c r="AT541" s="770">
        <v>0</v>
      </c>
      <c r="AU541" s="726">
        <f>+IF(AT541=0,0,AT541/AT509*100)</f>
        <v>0</v>
      </c>
      <c r="AV541" s="770">
        <v>0</v>
      </c>
      <c r="AW541" s="726">
        <f>+IF(AV541=0,0,AV541/AV509*100)</f>
        <v>0</v>
      </c>
      <c r="AX541" s="770">
        <v>0</v>
      </c>
      <c r="AY541" s="726">
        <f>+IF(AX541=0,0,AX541/AX509*100)</f>
        <v>0</v>
      </c>
      <c r="AZ541" s="770">
        <f t="shared" ref="AZ541:AZ547" si="550">+AT541+AV541+AX541</f>
        <v>0</v>
      </c>
      <c r="BA541" s="726">
        <f>+IF(AZ541=0,0,AZ541/AZ509*100)</f>
        <v>0</v>
      </c>
      <c r="BB541" s="770">
        <v>0</v>
      </c>
      <c r="BC541" s="726">
        <f>+IF(BB541=0,0,BB541/BB509*100)</f>
        <v>0</v>
      </c>
      <c r="BD541" s="770">
        <v>0</v>
      </c>
      <c r="BE541" s="726">
        <f>+IF(BD541=0,0,BD541/BD509*100)</f>
        <v>0</v>
      </c>
      <c r="BF541" s="770">
        <v>0</v>
      </c>
      <c r="BG541" s="726">
        <f>+IF(BF541=0,0,BF541/BF509*100)</f>
        <v>0</v>
      </c>
      <c r="BH541" s="770">
        <f t="shared" ref="BH541:BH547" si="551">+BB541+BD541+BF541</f>
        <v>0</v>
      </c>
      <c r="BI541" s="726">
        <f>+IF(BH541=0,0,BH541/BH509*100)</f>
        <v>0</v>
      </c>
      <c r="BJ541" s="770">
        <f t="shared" si="543"/>
        <v>0</v>
      </c>
      <c r="BK541" s="726">
        <f>+IF(BJ541=0,0,BJ541/BJ509*100)</f>
        <v>0</v>
      </c>
      <c r="BL541" s="770">
        <v>0</v>
      </c>
      <c r="BM541" s="726">
        <f>+IF(BL541=0,0,BL541/BL509*100)</f>
        <v>0</v>
      </c>
      <c r="BN541" s="770">
        <v>0</v>
      </c>
      <c r="BO541" s="726">
        <f>+IF(BN541=0,0,BN541/BN509*100)</f>
        <v>0</v>
      </c>
      <c r="BP541" s="770">
        <v>0</v>
      </c>
      <c r="BQ541" s="726">
        <f>+IF(BP541=0,0,BP541/BP509*100)</f>
        <v>0</v>
      </c>
      <c r="BR541" s="770">
        <f t="shared" ref="BR541:BR547" si="552">+BL541+BN541+BP541</f>
        <v>0</v>
      </c>
      <c r="BS541" s="726">
        <f>+IF(BR541=0,0,BR541/BR509*100)</f>
        <v>0</v>
      </c>
      <c r="BT541" s="770">
        <v>0</v>
      </c>
      <c r="BU541" s="726">
        <f>+IF(BT541=0,0,BT541/BT509*100)</f>
        <v>0</v>
      </c>
      <c r="BV541" s="770">
        <v>0</v>
      </c>
      <c r="BW541" s="726">
        <f>+IF(BV541=0,0,BV541/BV509*100)</f>
        <v>0</v>
      </c>
      <c r="BX541" s="770">
        <v>0</v>
      </c>
      <c r="BY541" s="726">
        <f>+IF(BX541=0,0,BX541/BX509*100)</f>
        <v>0</v>
      </c>
      <c r="BZ541" s="770">
        <f t="shared" ref="BZ541:BZ547" si="553">+BT541+BV541+BX541</f>
        <v>0</v>
      </c>
      <c r="CA541" s="726">
        <f>+IF(BZ541=0,0,BZ541/BZ509*100)</f>
        <v>0</v>
      </c>
      <c r="CB541" s="770">
        <f t="shared" si="544"/>
        <v>0</v>
      </c>
      <c r="CC541" s="726">
        <f>+IF(CB541=0,0,CB541/CB509*100)</f>
        <v>0</v>
      </c>
      <c r="CE541" s="770">
        <f t="shared" si="520"/>
        <v>0</v>
      </c>
      <c r="CF541" s="726">
        <f>+IF(CE541=0,0,CE541/CE509*100)</f>
        <v>0</v>
      </c>
      <c r="CG541" s="770">
        <v>0</v>
      </c>
      <c r="CH541" s="726">
        <f>+IF(CG541=0,0,CG541/CG509*100)</f>
        <v>0</v>
      </c>
      <c r="CI541" s="770">
        <v>0</v>
      </c>
      <c r="CJ541" s="726">
        <f>+IF(CI541=0,0,CI541/CI509*100)</f>
        <v>0</v>
      </c>
      <c r="CK541" s="770">
        <v>0</v>
      </c>
      <c r="CL541" s="726">
        <f>+IF(CK541=0,0,CK541/CK509*100)</f>
        <v>0</v>
      </c>
      <c r="CM541" s="770">
        <f t="shared" ref="CM541:CM547" si="554">+CG541+CI541+CK541</f>
        <v>0</v>
      </c>
      <c r="CN541" s="726">
        <f>+IF(CM541=0,0,CM541/CM509*100)</f>
        <v>0</v>
      </c>
      <c r="CO541" s="770">
        <v>0</v>
      </c>
      <c r="CP541" s="726">
        <f>+IF(CO541=0,0,CO541/CO509*100)</f>
        <v>0</v>
      </c>
      <c r="CQ541" s="770">
        <v>0</v>
      </c>
      <c r="CR541" s="726">
        <f>+IF(CQ541=0,0,CQ541/CQ509*100)</f>
        <v>0</v>
      </c>
      <c r="CS541" s="770">
        <v>0</v>
      </c>
      <c r="CT541" s="726">
        <f>+IF(CS541=0,0,CS541/CS509*100)</f>
        <v>0</v>
      </c>
      <c r="CU541" s="770">
        <f t="shared" ref="CU541:CU547" si="555">+CO541+CQ541+CS541</f>
        <v>0</v>
      </c>
      <c r="CV541" s="726">
        <f>+IF(CU541=0,0,CU541/CU509*100)</f>
        <v>0</v>
      </c>
      <c r="CW541" s="770">
        <f t="shared" si="545"/>
        <v>0</v>
      </c>
      <c r="CX541" s="726">
        <f>+IF(CW541=0,0,CW541/CW509*100)</f>
        <v>0</v>
      </c>
      <c r="CY541" s="770">
        <v>0</v>
      </c>
      <c r="CZ541" s="726">
        <f>+IF(CY541=0,0,CY541/CY509*100)</f>
        <v>0</v>
      </c>
      <c r="DA541" s="770">
        <v>0</v>
      </c>
      <c r="DB541" s="726">
        <f>+IF(DA541=0,0,DA541/DA509*100)</f>
        <v>0</v>
      </c>
      <c r="DC541" s="770">
        <v>0</v>
      </c>
      <c r="DD541" s="726">
        <f>+IF(DC541=0,0,DC541/DC509*100)</f>
        <v>0</v>
      </c>
      <c r="DE541" s="770">
        <f t="shared" ref="DE541:DE547" si="556">+CY541+DA541+DC541</f>
        <v>0</v>
      </c>
      <c r="DF541" s="726">
        <f>+IF(DE541=0,0,DE541/DE509*100)</f>
        <v>0</v>
      </c>
      <c r="DG541" s="770">
        <v>0</v>
      </c>
      <c r="DH541" s="726">
        <f>+IF(DG541=0,0,DG541/DG509*100)</f>
        <v>0</v>
      </c>
      <c r="DI541" s="770">
        <v>0</v>
      </c>
      <c r="DJ541" s="726">
        <f>+IF(DI541=0,0,DI541/DI509*100)</f>
        <v>0</v>
      </c>
      <c r="DK541" s="770">
        <v>0</v>
      </c>
      <c r="DL541" s="726">
        <f>+IF(DK541=0,0,DK541/DK509*100)</f>
        <v>0</v>
      </c>
      <c r="DM541" s="770">
        <f t="shared" ref="DM541:DM547" si="557">+DG541+DI541+DK541</f>
        <v>0</v>
      </c>
      <c r="DN541" s="726">
        <f>+IF(DM541=0,0,DM541/DM509*100)</f>
        <v>0</v>
      </c>
      <c r="DO541" s="770">
        <f t="shared" si="546"/>
        <v>0</v>
      </c>
      <c r="DP541" s="726">
        <f>+IF(DO541=0,0,DO541/DO509*100)</f>
        <v>0</v>
      </c>
      <c r="DR541" s="770">
        <f t="shared" si="521"/>
        <v>0</v>
      </c>
      <c r="DS541" s="726">
        <f>+IF(DR541=0,0,DR541/DR509*100)</f>
        <v>0</v>
      </c>
      <c r="DT541" s="770">
        <v>0</v>
      </c>
      <c r="DU541" s="726">
        <f>+IF(DT541=0,0,DT541/DT509*100)</f>
        <v>0</v>
      </c>
      <c r="DV541" s="770">
        <v>0</v>
      </c>
      <c r="DW541" s="726">
        <f>+IF(DV541=0,0,DV541/DV509*100)</f>
        <v>0</v>
      </c>
      <c r="DX541" s="770">
        <v>0</v>
      </c>
      <c r="DY541" s="726">
        <f>+IF(DX541=0,0,DX541/DX509*100)</f>
        <v>0</v>
      </c>
      <c r="DZ541" s="770">
        <f t="shared" ref="DZ541:DZ547" si="558">+DT541+DV541+DX541</f>
        <v>0</v>
      </c>
      <c r="EA541" s="726">
        <f>+IF(DZ541=0,0,DZ541/DZ509*100)</f>
        <v>0</v>
      </c>
      <c r="EB541" s="770">
        <v>0</v>
      </c>
      <c r="EC541" s="726">
        <f>+IF(EB541=0,0,EB541/EB509*100)</f>
        <v>0</v>
      </c>
      <c r="ED541" s="770">
        <v>0</v>
      </c>
      <c r="EE541" s="726">
        <f>+IF(ED541=0,0,ED541/ED509*100)</f>
        <v>0</v>
      </c>
      <c r="EF541" s="770">
        <v>0</v>
      </c>
      <c r="EG541" s="726">
        <f>+IF(EF541=0,0,EF541/EF509*100)</f>
        <v>0</v>
      </c>
      <c r="EH541" s="770">
        <f t="shared" ref="EH541:EH547" si="559">+EB541+ED541+EF541</f>
        <v>0</v>
      </c>
      <c r="EI541" s="726">
        <f>+IF(EH541=0,0,EH541/EH509*100)</f>
        <v>0</v>
      </c>
      <c r="EJ541" s="770">
        <f t="shared" si="547"/>
        <v>0</v>
      </c>
      <c r="EK541" s="726">
        <f>+IF(EJ541=0,0,EJ541/EJ509*100)</f>
        <v>0</v>
      </c>
      <c r="EL541" s="770">
        <v>0</v>
      </c>
      <c r="EM541" s="726">
        <f>+IF(EL541=0,0,EL541/EL509*100)</f>
        <v>0</v>
      </c>
      <c r="EN541" s="770">
        <v>0</v>
      </c>
      <c r="EO541" s="726">
        <f>+IF(EN541=0,0,EN541/EN509*100)</f>
        <v>0</v>
      </c>
      <c r="EP541" s="770">
        <v>0</v>
      </c>
      <c r="EQ541" s="726">
        <f>+IF(EP541=0,0,EP541/EP509*100)</f>
        <v>0</v>
      </c>
      <c r="ER541" s="770">
        <f t="shared" ref="ER541:ER547" si="560">+EL541+EN541+EP541</f>
        <v>0</v>
      </c>
      <c r="ES541" s="726">
        <f>+IF(ER541=0,0,ER541/ER509*100)</f>
        <v>0</v>
      </c>
      <c r="ET541" s="770">
        <v>0</v>
      </c>
      <c r="EU541" s="726">
        <f>+IF(ET541=0,0,ET541/ET509*100)</f>
        <v>0</v>
      </c>
      <c r="EV541" s="770">
        <v>0</v>
      </c>
      <c r="EW541" s="726">
        <f>+IF(EV541=0,0,EV541/EV509*100)</f>
        <v>0</v>
      </c>
      <c r="EX541" s="770">
        <v>0</v>
      </c>
      <c r="EY541" s="726">
        <f>+IF(EX541=0,0,EX541/EX509*100)</f>
        <v>0</v>
      </c>
      <c r="EZ541" s="770">
        <f t="shared" ref="EZ541:EZ547" si="561">+ET541+EV541+EX541</f>
        <v>0</v>
      </c>
      <c r="FA541" s="726">
        <f>+IF(EZ541=0,0,EZ541/EZ509*100)</f>
        <v>0</v>
      </c>
      <c r="FB541" s="770">
        <f t="shared" si="548"/>
        <v>0</v>
      </c>
      <c r="FC541" s="726">
        <f>+IF(FB541=0,0,FB541/FB509*100)</f>
        <v>0</v>
      </c>
      <c r="FD541" s="770">
        <v>0</v>
      </c>
      <c r="FE541" s="726">
        <f>+IF(FD541=0,0,FD541/FD509*100)</f>
        <v>0</v>
      </c>
      <c r="FF541" s="770">
        <v>448.23641728433398</v>
      </c>
      <c r="FG541" s="726">
        <f>+IF(FF541=0,0,FF541/FF509*100)</f>
        <v>0.43972953151751604</v>
      </c>
      <c r="FH541" s="770">
        <v>783.95016018340425</v>
      </c>
      <c r="FI541" s="726">
        <f>+IF(FH541=0,0,FH541/FH509*100)</f>
        <v>0.64080281232107517</v>
      </c>
      <c r="FJ541" s="770">
        <v>914.17346406131389</v>
      </c>
      <c r="FK541" s="726">
        <f>+IF(FJ541=0,0,FJ541/FJ509*100)</f>
        <v>0.62348036292771125</v>
      </c>
    </row>
    <row r="542" spans="2:167" s="648" customFormat="1" ht="13.5" customHeight="1">
      <c r="B542" s="769"/>
      <c r="C542" s="771"/>
      <c r="D542" s="771" t="s">
        <v>4857</v>
      </c>
      <c r="E542" s="772">
        <f t="shared" si="519"/>
        <v>728.29752499999995</v>
      </c>
      <c r="F542" s="737">
        <f>+IF(E542=0,0,E542/E509*100)</f>
        <v>3.1957208758019404</v>
      </c>
      <c r="G542" s="772">
        <v>210.36055099999999</v>
      </c>
      <c r="H542" s="737">
        <f>+IF(G542=0,0,G542/G509*100)</f>
        <v>8.4924120002988346</v>
      </c>
      <c r="I542" s="772">
        <v>47.492057000000003</v>
      </c>
      <c r="J542" s="737">
        <f>+IF(I542=0,0,I542/I509*100)</f>
        <v>2.4460642161431223</v>
      </c>
      <c r="K542" s="772">
        <v>191.48147399999999</v>
      </c>
      <c r="L542" s="737">
        <f>+IF(K542=0,0,K542/K509*100)</f>
        <v>9.2318179614296643</v>
      </c>
      <c r="M542" s="772">
        <f t="shared" si="549"/>
        <v>449.33408199999997</v>
      </c>
      <c r="N542" s="737">
        <f>+IF(M542=0,0,M542/M509*100)</f>
        <v>6.9205419467656242</v>
      </c>
      <c r="O542" s="772">
        <v>-182.62438</v>
      </c>
      <c r="P542" s="737">
        <f>+IF(O542=0,0,O542/O509*100)</f>
        <v>-291.48844312433454</v>
      </c>
      <c r="Q542" s="772">
        <v>158.75289900000001</v>
      </c>
      <c r="R542" s="737">
        <f>+IF(Q542=0,0,Q542/Q509*100)</f>
        <v>402.36519757430563</v>
      </c>
      <c r="S542" s="772">
        <v>10.142388</v>
      </c>
      <c r="T542" s="737">
        <f>+IF(S542=0,0,S542/S509*100)</f>
        <v>1.667365984478459</v>
      </c>
      <c r="U542" s="772">
        <f t="shared" si="538"/>
        <v>-13.729092999999988</v>
      </c>
      <c r="V542" s="737">
        <f>+IF(U542=0,0,U542/U509*100)</f>
        <v>-1.9325989856974455</v>
      </c>
      <c r="W542" s="772">
        <f t="shared" si="539"/>
        <v>435.60498899999999</v>
      </c>
      <c r="X542" s="737">
        <f>+IF(W542=0,0,W542/W509*100)</f>
        <v>6.0474202469448342</v>
      </c>
      <c r="Y542" s="772">
        <v>-132.15199100000001</v>
      </c>
      <c r="Z542" s="737">
        <f>+IF(Y542=0,0,Y542/Y509*100)</f>
        <v>-10.5315492889323</v>
      </c>
      <c r="AA542" s="772">
        <v>37.572038999999997</v>
      </c>
      <c r="AB542" s="737">
        <f>+IF(AA542=0,0,AA542/AA509*100)</f>
        <v>2.3795559586623929</v>
      </c>
      <c r="AC542" s="772">
        <v>74.136076000000003</v>
      </c>
      <c r="AD542" s="737">
        <f>+IF(AC542=0,0,AC542/AC509*100)</f>
        <v>3.4773344182815733</v>
      </c>
      <c r="AE542" s="772">
        <f t="shared" si="540"/>
        <v>-20.443876000000017</v>
      </c>
      <c r="AF542" s="737">
        <f>+IF(AE542=0,0,AE542/AE509*100)</f>
        <v>-0.41169750156845225</v>
      </c>
      <c r="AG542" s="772">
        <v>104.291783</v>
      </c>
      <c r="AH542" s="737">
        <f>+IF(AG542=0,0,AG542/AG509*100)</f>
        <v>3.8970203627536013</v>
      </c>
      <c r="AI542" s="772">
        <v>140.220463</v>
      </c>
      <c r="AJ542" s="737">
        <f>+IF(AI542=0,0,AI542/AI509*100)</f>
        <v>4.090283789798586</v>
      </c>
      <c r="AK542" s="772">
        <v>68.624166000000002</v>
      </c>
      <c r="AL542" s="737">
        <f>+IF(AK542=0,0,AK542/AK509*100)</f>
        <v>1.5193972415165373</v>
      </c>
      <c r="AM542" s="772">
        <f t="shared" si="541"/>
        <v>313.13641200000001</v>
      </c>
      <c r="AN542" s="737">
        <f>+IF(AM542=0,0,AM542/AM509*100)</f>
        <v>2.9483130797006241</v>
      </c>
      <c r="AO542" s="772">
        <f t="shared" si="542"/>
        <v>292.69253600000002</v>
      </c>
      <c r="AP542" s="737">
        <f>+IF(AO542=0,0,AO542/AO509*100)</f>
        <v>1.8778449611911991</v>
      </c>
      <c r="AQ542" s="651"/>
      <c r="AR542" s="772">
        <v>6046.3578669999997</v>
      </c>
      <c r="AS542" s="737">
        <f>+IF(AR542=0,0,AR542/AR509*100)</f>
        <v>12.254018519496759</v>
      </c>
      <c r="AT542" s="772">
        <v>181.509514</v>
      </c>
      <c r="AU542" s="737">
        <f>+IF(AT542=0,0,AT542/AT509*100)</f>
        <v>4.9080315200117299</v>
      </c>
      <c r="AV542" s="772">
        <v>249.70485199999999</v>
      </c>
      <c r="AW542" s="737">
        <f>+IF(AV542=0,0,AV542/AV509*100)</f>
        <v>7.0455352710811727</v>
      </c>
      <c r="AX542" s="772">
        <v>110.300588</v>
      </c>
      <c r="AY542" s="737">
        <f>+IF(AX542=0,0,AX542/AX509*100)</f>
        <v>2.5515264587246342</v>
      </c>
      <c r="AZ542" s="772">
        <f t="shared" si="550"/>
        <v>541.51495399999999</v>
      </c>
      <c r="BA542" s="737">
        <f>+IF(AZ542=0,0,AZ542/AZ509*100)</f>
        <v>4.6822399691269485</v>
      </c>
      <c r="BB542" s="772">
        <v>195.302053</v>
      </c>
      <c r="BC542" s="737">
        <f>+IF(BB542=0,0,BB542/BB509*100)</f>
        <v>5.0561209991502727</v>
      </c>
      <c r="BD542" s="772">
        <v>114.072534</v>
      </c>
      <c r="BE542" s="737">
        <f>+IF(BD542=0,0,BD542/BD509*100)</f>
        <v>4.3118391560375935</v>
      </c>
      <c r="BF542" s="772">
        <v>101.166219</v>
      </c>
      <c r="BG542" s="737">
        <f>+IF(BF542=0,0,BF542/BF509*100)</f>
        <v>3.5070289150569764</v>
      </c>
      <c r="BH542" s="772">
        <f t="shared" si="551"/>
        <v>410.54080600000003</v>
      </c>
      <c r="BI542" s="737">
        <f>+IF(BH542=0,0,BH542/BH509*100)</f>
        <v>4.3707467659262633</v>
      </c>
      <c r="BJ542" s="772">
        <f t="shared" si="543"/>
        <v>952.05575999999996</v>
      </c>
      <c r="BK542" s="737">
        <f>+IF(BJ542=0,0,BJ542/BJ509*100)</f>
        <v>4.5426369206565491</v>
      </c>
      <c r="BL542" s="772">
        <v>468.92025100000001</v>
      </c>
      <c r="BM542" s="737">
        <f>+IF(BL542=0,0,BL542/BL509*100)</f>
        <v>11.408189571829224</v>
      </c>
      <c r="BN542" s="772">
        <v>166.346586</v>
      </c>
      <c r="BO542" s="737">
        <f>+IF(BN542=0,0,BN542/BN509*100)</f>
        <v>3.8265993557974678</v>
      </c>
      <c r="BP542" s="772">
        <v>1707.5682360000001</v>
      </c>
      <c r="BQ542" s="737">
        <f>+IF(BP542=0,0,BP542/BP509*100)</f>
        <v>49.785159584972426</v>
      </c>
      <c r="BR542" s="772">
        <f t="shared" si="552"/>
        <v>2342.8350730000002</v>
      </c>
      <c r="BS542" s="737">
        <f>+IF(BR542=0,0,BR542/BR509*100)</f>
        <v>19.708608352983546</v>
      </c>
      <c r="BT542" s="772">
        <v>71.783287999999999</v>
      </c>
      <c r="BU542" s="737">
        <f>+IF(BT542=0,0,BT542/BT509*100)</f>
        <v>1.3805542112185407</v>
      </c>
      <c r="BV542" s="772">
        <v>144.16528700000001</v>
      </c>
      <c r="BW542" s="737">
        <f>+IF(BV542=0,0,BV542/BV509*100)</f>
        <v>2.6389626231763073</v>
      </c>
      <c r="BX542" s="772">
        <v>2535.5184589999999</v>
      </c>
      <c r="BY542" s="737">
        <f>+IF(BX542=0,0,BX542/BX509*100)</f>
        <v>43.463319347254391</v>
      </c>
      <c r="BZ542" s="772">
        <f t="shared" si="553"/>
        <v>2751.4670339999998</v>
      </c>
      <c r="CA542" s="737">
        <f>+IF(BZ542=0,0,BZ542/BZ509*100)</f>
        <v>16.679348977623402</v>
      </c>
      <c r="CB542" s="772">
        <f t="shared" si="544"/>
        <v>5094.3021069999995</v>
      </c>
      <c r="CC542" s="737">
        <f>+IF(CB542=0,0,CB542/CB509*100)</f>
        <v>17.948035863255704</v>
      </c>
      <c r="CE542" s="772">
        <f t="shared" si="520"/>
        <v>2132.3466012480521</v>
      </c>
      <c r="CF542" s="737">
        <f>+IF(CE542=0,0,CE542/CE509*100)</f>
        <v>2.7753206810827229</v>
      </c>
      <c r="CG542" s="772">
        <v>311.64740399999999</v>
      </c>
      <c r="CH542" s="737">
        <f>+IF(CG542=0,0,CG542/CG509*100)</f>
        <v>5.5365968000234185</v>
      </c>
      <c r="CI542" s="772">
        <v>247.80544499999999</v>
      </c>
      <c r="CJ542" s="737">
        <f>+IF(CI542=0,0,CI542/CI509*100)</f>
        <v>4.9617464541835297</v>
      </c>
      <c r="CK542" s="772">
        <v>305.53505200000001</v>
      </c>
      <c r="CL542" s="737">
        <f>+IF(CK542=0,0,CK542/CK509*100)</f>
        <v>5.1431703221245595</v>
      </c>
      <c r="CM542" s="772">
        <f t="shared" si="554"/>
        <v>864.98790099999997</v>
      </c>
      <c r="CN542" s="737">
        <f>+IF(CM542=0,0,CM542/CM509*100)</f>
        <v>5.2221652651438815</v>
      </c>
      <c r="CO542" s="772">
        <v>474.49954000000002</v>
      </c>
      <c r="CP542" s="737">
        <f>+IF(CO542=0,0,CO542/CO509*100)</f>
        <v>7.5414928371411714</v>
      </c>
      <c r="CQ542" s="772">
        <v>-509.411157</v>
      </c>
      <c r="CR542" s="737">
        <f>+IF(CQ542=0,0,CQ542/CQ509*100)</f>
        <v>-7.2161232356689418</v>
      </c>
      <c r="CS542" s="772">
        <v>135.398819</v>
      </c>
      <c r="CT542" s="737">
        <f>+IF(CS542=0,0,CS542/CS509*100)</f>
        <v>1.9563679902075466</v>
      </c>
      <c r="CU542" s="772">
        <f t="shared" si="555"/>
        <v>100.48720200000002</v>
      </c>
      <c r="CV542" s="737">
        <f>+IF(CU542=0,0,CU542/CU509*100)</f>
        <v>0.49569147634873678</v>
      </c>
      <c r="CW542" s="772">
        <f t="shared" si="545"/>
        <v>965.47510299999999</v>
      </c>
      <c r="CX542" s="737">
        <f>+IF(CW542=0,0,CW542/CW509*100)</f>
        <v>2.6210163757005152</v>
      </c>
      <c r="CY542" s="772">
        <v>133.105087</v>
      </c>
      <c r="CZ542" s="737">
        <f>+IF(CY542=0,0,CY542/CY509*100)</f>
        <v>2.5847412295490511</v>
      </c>
      <c r="DA542" s="772">
        <v>188.62115399999999</v>
      </c>
      <c r="DB542" s="737">
        <f>+IF(DA542=0,0,DA542/DA509*100)</f>
        <v>2.5822648277334039</v>
      </c>
      <c r="DC542" s="772">
        <v>370.34091000000001</v>
      </c>
      <c r="DD542" s="737">
        <f>+IF(DC542=0,0,DC542/DC509*100)</f>
        <v>4.7060144619952196</v>
      </c>
      <c r="DE542" s="772">
        <f t="shared" si="556"/>
        <v>692.06715099999997</v>
      </c>
      <c r="DF542" s="737">
        <f>+IF(DE542=0,0,DE542/DE509*100)</f>
        <v>3.405229412827663</v>
      </c>
      <c r="DG542" s="772">
        <v>41.984915393358449</v>
      </c>
      <c r="DH542" s="737">
        <f>+IF(DG542=0,0,DG542/DG509*100)</f>
        <v>0.57413717638919404</v>
      </c>
      <c r="DI542" s="772">
        <v>228.67169248347739</v>
      </c>
      <c r="DJ542" s="737">
        <f>+IF(DI542=0,0,DI542/DI509*100)</f>
        <v>3.0894761352779572</v>
      </c>
      <c r="DK542" s="772">
        <v>204.14773937121618</v>
      </c>
      <c r="DL542" s="737">
        <f>+IF(DK542=0,0,DK542/DK509*100)</f>
        <v>4.1170877885845369</v>
      </c>
      <c r="DM542" s="772">
        <f t="shared" si="557"/>
        <v>474.80434724805201</v>
      </c>
      <c r="DN542" s="737">
        <f>+IF(DM542=0,0,DM542/DM509*100)</f>
        <v>2.4134971405073324</v>
      </c>
      <c r="DO542" s="772">
        <f t="shared" si="546"/>
        <v>1166.8714982480519</v>
      </c>
      <c r="DP542" s="737">
        <f>+IF(DO542=0,0,DO542/DO509*100)</f>
        <v>2.9174314594814286</v>
      </c>
      <c r="DR542" s="772">
        <f t="shared" si="521"/>
        <v>2104.4413676532945</v>
      </c>
      <c r="DS542" s="737">
        <f>+IF(DR542=0,0,DR542/DR509*100)</f>
        <v>2.2807563337563681</v>
      </c>
      <c r="DT542" s="772">
        <v>163.57282132002769</v>
      </c>
      <c r="DU542" s="737">
        <f>+IF(DT542=0,0,DT542/DT509*100)</f>
        <v>2.2154365252534931</v>
      </c>
      <c r="DV542" s="772">
        <v>172.14487803032605</v>
      </c>
      <c r="DW542" s="737">
        <f>+IF(DV542=0,0,DV542/DV509*100)</f>
        <v>2.3375354359132956</v>
      </c>
      <c r="DX542" s="772">
        <v>165.37057803032604</v>
      </c>
      <c r="DY542" s="737">
        <f>+IF(DX542=0,0,DX542/DX509*100)</f>
        <v>2.2455479978629005</v>
      </c>
      <c r="DZ542" s="772">
        <f t="shared" si="558"/>
        <v>501.08827738067981</v>
      </c>
      <c r="EA542" s="737">
        <f>+IF(DZ542=0,0,DZ542/DZ509*100)</f>
        <v>2.2661298445780744</v>
      </c>
      <c r="EB542" s="772">
        <v>162.36921539023271</v>
      </c>
      <c r="EC542" s="737">
        <f>+IF(EB542=0,0,EB542/EB509*100)</f>
        <v>2.2304857656117387</v>
      </c>
      <c r="ED542" s="772">
        <v>159.89144961061666</v>
      </c>
      <c r="EE542" s="737">
        <f>+IF(ED542=0,0,ED542/ED509*100)</f>
        <v>2.1891013109510284</v>
      </c>
      <c r="EF542" s="772">
        <v>160.48742141935264</v>
      </c>
      <c r="EG542" s="737">
        <f>+IF(EF542=0,0,EF542/EF509*100)</f>
        <v>2.0216474708832308</v>
      </c>
      <c r="EH542" s="772">
        <f t="shared" si="559"/>
        <v>482.74808642020201</v>
      </c>
      <c r="EI542" s="737">
        <f>+IF(EH542=0,0,EH542/EH509*100)</f>
        <v>2.1434541698207852</v>
      </c>
      <c r="EJ542" s="772">
        <f t="shared" si="547"/>
        <v>983.83636380088183</v>
      </c>
      <c r="EK542" s="737">
        <f>+IF(EJ542=0,0,EJ542/EJ509*100)</f>
        <v>2.2042287114928243</v>
      </c>
      <c r="EL542" s="772">
        <v>160.66162141935263</v>
      </c>
      <c r="EM542" s="737">
        <f>+IF(EL542=0,0,EL542/EL509*100)</f>
        <v>2.1964970458460975</v>
      </c>
      <c r="EN542" s="772">
        <v>163.20487348296291</v>
      </c>
      <c r="EO542" s="737">
        <f>+IF(EN542=0,0,EN542/EN509*100)</f>
        <v>2.2249918626001182</v>
      </c>
      <c r="EP542" s="772">
        <v>185.58692108646503</v>
      </c>
      <c r="EQ542" s="737">
        <f>+IF(EP542=0,0,EP542/EP509*100)</f>
        <v>2.5117490681827332</v>
      </c>
      <c r="ER542" s="772">
        <f t="shared" si="560"/>
        <v>509.45341598878053</v>
      </c>
      <c r="ES542" s="737">
        <f>+IF(ER542=0,0,ER542/ER509*100)</f>
        <v>2.3116753248578332</v>
      </c>
      <c r="ET542" s="772">
        <v>202.57102928787737</v>
      </c>
      <c r="EU542" s="737">
        <f>+IF(ET542=0,0,ET542/ET509*100)</f>
        <v>2.3741451441835513</v>
      </c>
      <c r="EV542" s="772">
        <v>206.94162928787736</v>
      </c>
      <c r="EW542" s="737">
        <f>+IF(EV542=0,0,EV542/EV509*100)</f>
        <v>2.4253688497827488</v>
      </c>
      <c r="EX542" s="772">
        <v>201.63892928787737</v>
      </c>
      <c r="EY542" s="737">
        <f>+IF(EX542=0,0,EX542/EX509*100)</f>
        <v>2.3632208738341687</v>
      </c>
      <c r="EZ542" s="772">
        <f t="shared" si="561"/>
        <v>611.15158786363213</v>
      </c>
      <c r="FA542" s="737">
        <f>+IF(EZ542=0,0,EZ542/EZ509*100)</f>
        <v>2.3875782892668225</v>
      </c>
      <c r="FB542" s="772">
        <f t="shared" si="548"/>
        <v>1120.6050038524127</v>
      </c>
      <c r="FC542" s="737">
        <f>+IF(FB542=0,0,FB542/FB509*100)</f>
        <v>2.3524621736247862</v>
      </c>
      <c r="FD542" s="772">
        <v>1729.9966307345651</v>
      </c>
      <c r="FE542" s="737">
        <f>+IF(FD542=0,0,FD542/FD509*100)</f>
        <v>2.3346621192973043</v>
      </c>
      <c r="FF542" s="772">
        <v>1611.2918363309279</v>
      </c>
      <c r="FG542" s="737">
        <f>+IF(FF542=0,0,FF542/FF509*100)</f>
        <v>1.5807118230608805</v>
      </c>
      <c r="FH542" s="772">
        <v>1409.1901673474731</v>
      </c>
      <c r="FI542" s="737">
        <f>+IF(FH542=0,0,FH542/FH509*100)</f>
        <v>1.1518755505072011</v>
      </c>
      <c r="FJ542" s="772">
        <v>1655.1346313293388</v>
      </c>
      <c r="FK542" s="737">
        <f>+IF(FJ542=0,0,FJ542/FJ509*100)</f>
        <v>1.1288272753520079</v>
      </c>
    </row>
    <row r="543" spans="2:167" s="648" customFormat="1" ht="13.5" customHeight="1">
      <c r="B543" s="769"/>
      <c r="C543" s="771"/>
      <c r="D543" s="802" t="s">
        <v>4858</v>
      </c>
      <c r="E543" s="803">
        <f t="shared" si="519"/>
        <v>0</v>
      </c>
      <c r="F543" s="804">
        <f>+IF(E543=0,0,E543/E509*100)</f>
        <v>0</v>
      </c>
      <c r="G543" s="803">
        <v>0</v>
      </c>
      <c r="H543" s="804">
        <f>+IF(G543=0,0,G543/G509*100)</f>
        <v>0</v>
      </c>
      <c r="I543" s="803">
        <v>0</v>
      </c>
      <c r="J543" s="804">
        <f>+IF(I543=0,0,I543/I509*100)</f>
        <v>0</v>
      </c>
      <c r="K543" s="803">
        <v>0</v>
      </c>
      <c r="L543" s="804">
        <f>+IF(K543=0,0,K543/K509*100)</f>
        <v>0</v>
      </c>
      <c r="M543" s="803">
        <f t="shared" si="549"/>
        <v>0</v>
      </c>
      <c r="N543" s="804">
        <f>+IF(M543=0,0,M543/M509*100)</f>
        <v>0</v>
      </c>
      <c r="O543" s="803">
        <v>0</v>
      </c>
      <c r="P543" s="804">
        <f>+IF(O543=0,0,O543/O509*100)</f>
        <v>0</v>
      </c>
      <c r="Q543" s="803">
        <v>0</v>
      </c>
      <c r="R543" s="804">
        <f>+IF(Q543=0,0,Q543/Q509*100)</f>
        <v>0</v>
      </c>
      <c r="S543" s="803">
        <v>0</v>
      </c>
      <c r="T543" s="804">
        <f>+IF(S543=0,0,S543/S509*100)</f>
        <v>0</v>
      </c>
      <c r="U543" s="803">
        <f t="shared" si="538"/>
        <v>0</v>
      </c>
      <c r="V543" s="804">
        <f>+IF(U543=0,0,U543/U509*100)</f>
        <v>0</v>
      </c>
      <c r="W543" s="803">
        <f t="shared" si="539"/>
        <v>0</v>
      </c>
      <c r="X543" s="804">
        <f>+IF(W543=0,0,W543/W509*100)</f>
        <v>0</v>
      </c>
      <c r="Y543" s="803">
        <v>0</v>
      </c>
      <c r="Z543" s="804">
        <f>+IF(Y543=0,0,Y543/Y509*100)</f>
        <v>0</v>
      </c>
      <c r="AA543" s="803">
        <v>0</v>
      </c>
      <c r="AB543" s="804">
        <f>+IF(AA543=0,0,AA543/AA509*100)</f>
        <v>0</v>
      </c>
      <c r="AC543" s="803">
        <v>0</v>
      </c>
      <c r="AD543" s="804">
        <f>+IF(AC543=0,0,AC543/AC509*100)</f>
        <v>0</v>
      </c>
      <c r="AE543" s="803">
        <f t="shared" si="540"/>
        <v>0</v>
      </c>
      <c r="AF543" s="804">
        <f>+IF(AE543=0,0,AE543/AE509*100)</f>
        <v>0</v>
      </c>
      <c r="AG543" s="803">
        <v>0</v>
      </c>
      <c r="AH543" s="804">
        <f>+IF(AG543=0,0,AG543/AG509*100)</f>
        <v>0</v>
      </c>
      <c r="AI543" s="803">
        <v>0</v>
      </c>
      <c r="AJ543" s="804">
        <f>+IF(AI543=0,0,AI543/AI509*100)</f>
        <v>0</v>
      </c>
      <c r="AK543" s="803">
        <v>0</v>
      </c>
      <c r="AL543" s="804">
        <f>+IF(AK543=0,0,AK543/AK509*100)</f>
        <v>0</v>
      </c>
      <c r="AM543" s="803">
        <f t="shared" si="541"/>
        <v>0</v>
      </c>
      <c r="AN543" s="804">
        <f>+IF(AM543=0,0,AM543/AM509*100)</f>
        <v>0</v>
      </c>
      <c r="AO543" s="803">
        <f t="shared" si="542"/>
        <v>0</v>
      </c>
      <c r="AP543" s="804">
        <f>+IF(AO543=0,0,AO543/AO509*100)</f>
        <v>0</v>
      </c>
      <c r="AQ543" s="651"/>
      <c r="AR543" s="803">
        <v>0</v>
      </c>
      <c r="AS543" s="804">
        <f>+IF(AR543=0,0,AR543/AR509*100)</f>
        <v>0</v>
      </c>
      <c r="AT543" s="803">
        <v>0</v>
      </c>
      <c r="AU543" s="804">
        <f>+IF(AT543=0,0,AT543/AT509*100)</f>
        <v>0</v>
      </c>
      <c r="AV543" s="803">
        <v>0</v>
      </c>
      <c r="AW543" s="804">
        <f>+IF(AV543=0,0,AV543/AV509*100)</f>
        <v>0</v>
      </c>
      <c r="AX543" s="803">
        <v>0</v>
      </c>
      <c r="AY543" s="804">
        <f>+IF(AX543=0,0,AX543/AX509*100)</f>
        <v>0</v>
      </c>
      <c r="AZ543" s="803">
        <f t="shared" si="550"/>
        <v>0</v>
      </c>
      <c r="BA543" s="804">
        <f>+IF(AZ543=0,0,AZ543/AZ509*100)</f>
        <v>0</v>
      </c>
      <c r="BB543" s="803">
        <v>0</v>
      </c>
      <c r="BC543" s="804">
        <f>+IF(BB543=0,0,BB543/BB509*100)</f>
        <v>0</v>
      </c>
      <c r="BD543" s="803">
        <v>0</v>
      </c>
      <c r="BE543" s="804">
        <f>+IF(BD543=0,0,BD543/BD509*100)</f>
        <v>0</v>
      </c>
      <c r="BF543" s="803">
        <v>0</v>
      </c>
      <c r="BG543" s="804">
        <f>+IF(BF543=0,0,BF543/BF509*100)</f>
        <v>0</v>
      </c>
      <c r="BH543" s="803">
        <f t="shared" si="551"/>
        <v>0</v>
      </c>
      <c r="BI543" s="804">
        <f>+IF(BH543=0,0,BH543/BH509*100)</f>
        <v>0</v>
      </c>
      <c r="BJ543" s="803">
        <f t="shared" si="543"/>
        <v>0</v>
      </c>
      <c r="BK543" s="804">
        <f>+IF(BJ543=0,0,BJ543/BJ509*100)</f>
        <v>0</v>
      </c>
      <c r="BL543" s="803">
        <v>0</v>
      </c>
      <c r="BM543" s="804">
        <f>+IF(BL543=0,0,BL543/BL509*100)</f>
        <v>0</v>
      </c>
      <c r="BN543" s="803">
        <v>0</v>
      </c>
      <c r="BO543" s="804">
        <f>+IF(BN543=0,0,BN543/BN509*100)</f>
        <v>0</v>
      </c>
      <c r="BP543" s="803">
        <v>0</v>
      </c>
      <c r="BQ543" s="804">
        <f>+IF(BP543=0,0,BP543/BP509*100)</f>
        <v>0</v>
      </c>
      <c r="BR543" s="803">
        <f t="shared" si="552"/>
        <v>0</v>
      </c>
      <c r="BS543" s="804">
        <f>+IF(BR543=0,0,BR543/BR509*100)</f>
        <v>0</v>
      </c>
      <c r="BT543" s="803">
        <v>0</v>
      </c>
      <c r="BU543" s="804">
        <f>+IF(BT543=0,0,BT543/BT509*100)</f>
        <v>0</v>
      </c>
      <c r="BV543" s="803">
        <v>0</v>
      </c>
      <c r="BW543" s="804">
        <f>+IF(BV543=0,0,BV543/BV509*100)</f>
        <v>0</v>
      </c>
      <c r="BX543" s="803">
        <v>0</v>
      </c>
      <c r="BY543" s="804">
        <f>+IF(BX543=0,0,BX543/BX509*100)</f>
        <v>0</v>
      </c>
      <c r="BZ543" s="803">
        <f t="shared" si="553"/>
        <v>0</v>
      </c>
      <c r="CA543" s="804">
        <f>+IF(BZ543=0,0,BZ543/BZ509*100)</f>
        <v>0</v>
      </c>
      <c r="CB543" s="803">
        <f t="shared" si="544"/>
        <v>0</v>
      </c>
      <c r="CC543" s="804">
        <f>+IF(CB543=0,0,CB543/CB509*100)</f>
        <v>0</v>
      </c>
      <c r="CE543" s="803">
        <f t="shared" si="520"/>
        <v>0</v>
      </c>
      <c r="CF543" s="804">
        <f>+IF(CE543=0,0,CE543/CE509*100)</f>
        <v>0</v>
      </c>
      <c r="CG543" s="803">
        <v>0</v>
      </c>
      <c r="CH543" s="804">
        <f>+IF(CG543=0,0,CG543/CG509*100)</f>
        <v>0</v>
      </c>
      <c r="CI543" s="803">
        <v>0</v>
      </c>
      <c r="CJ543" s="804">
        <f>+IF(CI543=0,0,CI543/CI509*100)</f>
        <v>0</v>
      </c>
      <c r="CK543" s="803">
        <v>0</v>
      </c>
      <c r="CL543" s="804">
        <f>+IF(CK543=0,0,CK543/CK509*100)</f>
        <v>0</v>
      </c>
      <c r="CM543" s="803">
        <f t="shared" si="554"/>
        <v>0</v>
      </c>
      <c r="CN543" s="804">
        <f>+IF(CM543=0,0,CM543/CM509*100)</f>
        <v>0</v>
      </c>
      <c r="CO543" s="803">
        <v>0</v>
      </c>
      <c r="CP543" s="804">
        <f>+IF(CO543=0,0,CO543/CO509*100)</f>
        <v>0</v>
      </c>
      <c r="CQ543" s="803">
        <v>0</v>
      </c>
      <c r="CR543" s="804">
        <f>+IF(CQ543=0,0,CQ543/CQ509*100)</f>
        <v>0</v>
      </c>
      <c r="CS543" s="803">
        <v>0</v>
      </c>
      <c r="CT543" s="804">
        <f>+IF(CS543=0,0,CS543/CS509*100)</f>
        <v>0</v>
      </c>
      <c r="CU543" s="803">
        <f t="shared" si="555"/>
        <v>0</v>
      </c>
      <c r="CV543" s="804">
        <f>+IF(CU543=0,0,CU543/CU509*100)</f>
        <v>0</v>
      </c>
      <c r="CW543" s="803">
        <f t="shared" si="545"/>
        <v>0</v>
      </c>
      <c r="CX543" s="804">
        <f>+IF(CW543=0,0,CW543/CW509*100)</f>
        <v>0</v>
      </c>
      <c r="CY543" s="803">
        <v>0</v>
      </c>
      <c r="CZ543" s="804">
        <f>+IF(CY543=0,0,CY543/CY509*100)</f>
        <v>0</v>
      </c>
      <c r="DA543" s="803">
        <v>0</v>
      </c>
      <c r="DB543" s="804">
        <f>+IF(DA543=0,0,DA543/DA509*100)</f>
        <v>0</v>
      </c>
      <c r="DC543" s="803">
        <v>0</v>
      </c>
      <c r="DD543" s="804">
        <f>+IF(DC543=0,0,DC543/DC509*100)</f>
        <v>0</v>
      </c>
      <c r="DE543" s="803">
        <f t="shared" si="556"/>
        <v>0</v>
      </c>
      <c r="DF543" s="804">
        <f>+IF(DE543=0,0,DE543/DE509*100)</f>
        <v>0</v>
      </c>
      <c r="DG543" s="803">
        <v>0</v>
      </c>
      <c r="DH543" s="804">
        <f>+IF(DG543=0,0,DG543/DG509*100)</f>
        <v>0</v>
      </c>
      <c r="DI543" s="803">
        <v>0</v>
      </c>
      <c r="DJ543" s="804">
        <f>+IF(DI543=0,0,DI543/DI509*100)</f>
        <v>0</v>
      </c>
      <c r="DK543" s="803">
        <v>0</v>
      </c>
      <c r="DL543" s="804">
        <f>+IF(DK543=0,0,DK543/DK509*100)</f>
        <v>0</v>
      </c>
      <c r="DM543" s="803">
        <f t="shared" si="557"/>
        <v>0</v>
      </c>
      <c r="DN543" s="804">
        <f>+IF(DM543=0,0,DM543/DM509*100)</f>
        <v>0</v>
      </c>
      <c r="DO543" s="803">
        <f t="shared" si="546"/>
        <v>0</v>
      </c>
      <c r="DP543" s="804">
        <f>+IF(DO543=0,0,DO543/DO509*100)</f>
        <v>0</v>
      </c>
      <c r="DR543" s="803">
        <f t="shared" si="521"/>
        <v>0</v>
      </c>
      <c r="DS543" s="804">
        <f>+IF(DR543=0,0,DR543/DR509*100)</f>
        <v>0</v>
      </c>
      <c r="DT543" s="803">
        <v>0</v>
      </c>
      <c r="DU543" s="804">
        <f>+IF(DT543=0,0,DT543/DT509*100)</f>
        <v>0</v>
      </c>
      <c r="DV543" s="803">
        <v>0</v>
      </c>
      <c r="DW543" s="804">
        <f>+IF(DV543=0,0,DV543/DV509*100)</f>
        <v>0</v>
      </c>
      <c r="DX543" s="803">
        <v>0</v>
      </c>
      <c r="DY543" s="804">
        <f>+IF(DX543=0,0,DX543/DX509*100)</f>
        <v>0</v>
      </c>
      <c r="DZ543" s="803">
        <f t="shared" si="558"/>
        <v>0</v>
      </c>
      <c r="EA543" s="804">
        <f>+IF(DZ543=0,0,DZ543/DZ509*100)</f>
        <v>0</v>
      </c>
      <c r="EB543" s="803">
        <v>0</v>
      </c>
      <c r="EC543" s="804">
        <f>+IF(EB543=0,0,EB543/EB509*100)</f>
        <v>0</v>
      </c>
      <c r="ED543" s="803">
        <v>0</v>
      </c>
      <c r="EE543" s="804">
        <f>+IF(ED543=0,0,ED543/ED509*100)</f>
        <v>0</v>
      </c>
      <c r="EF543" s="803">
        <v>0</v>
      </c>
      <c r="EG543" s="804">
        <f>+IF(EF543=0,0,EF543/EF509*100)</f>
        <v>0</v>
      </c>
      <c r="EH543" s="803">
        <f t="shared" si="559"/>
        <v>0</v>
      </c>
      <c r="EI543" s="804">
        <f>+IF(EH543=0,0,EH543/EH509*100)</f>
        <v>0</v>
      </c>
      <c r="EJ543" s="803">
        <f t="shared" si="547"/>
        <v>0</v>
      </c>
      <c r="EK543" s="804">
        <f>+IF(EJ543=0,0,EJ543/EJ509*100)</f>
        <v>0</v>
      </c>
      <c r="EL543" s="803">
        <v>0</v>
      </c>
      <c r="EM543" s="804">
        <f>+IF(EL543=0,0,EL543/EL509*100)</f>
        <v>0</v>
      </c>
      <c r="EN543" s="803">
        <v>0</v>
      </c>
      <c r="EO543" s="804">
        <f>+IF(EN543=0,0,EN543/EN509*100)</f>
        <v>0</v>
      </c>
      <c r="EP543" s="803">
        <v>0</v>
      </c>
      <c r="EQ543" s="804">
        <f>+IF(EP543=0,0,EP543/EP509*100)</f>
        <v>0</v>
      </c>
      <c r="ER543" s="803">
        <f t="shared" si="560"/>
        <v>0</v>
      </c>
      <c r="ES543" s="804">
        <f>+IF(ER543=0,0,ER543/ER509*100)</f>
        <v>0</v>
      </c>
      <c r="ET543" s="803">
        <v>0</v>
      </c>
      <c r="EU543" s="804">
        <f>+IF(ET543=0,0,ET543/ET509*100)</f>
        <v>0</v>
      </c>
      <c r="EV543" s="803">
        <v>0</v>
      </c>
      <c r="EW543" s="804">
        <f>+IF(EV543=0,0,EV543/EV509*100)</f>
        <v>0</v>
      </c>
      <c r="EX543" s="803">
        <v>0</v>
      </c>
      <c r="EY543" s="804">
        <f>+IF(EX543=0,0,EX543/EX509*100)</f>
        <v>0</v>
      </c>
      <c r="EZ543" s="803">
        <f t="shared" si="561"/>
        <v>0</v>
      </c>
      <c r="FA543" s="804">
        <f>+IF(EZ543=0,0,EZ543/EZ509*100)</f>
        <v>0</v>
      </c>
      <c r="FB543" s="803">
        <f t="shared" si="548"/>
        <v>0</v>
      </c>
      <c r="FC543" s="804">
        <f>+IF(FB543=0,0,FB543/FB509*100)</f>
        <v>0</v>
      </c>
      <c r="FD543" s="803">
        <v>0</v>
      </c>
      <c r="FE543" s="804">
        <f>+IF(FD543=0,0,FD543/FD509*100)</f>
        <v>0</v>
      </c>
      <c r="FF543" s="803">
        <v>0</v>
      </c>
      <c r="FG543" s="804">
        <f>+IF(FF543=0,0,FF543/FF509*100)</f>
        <v>0</v>
      </c>
      <c r="FH543" s="803">
        <v>0</v>
      </c>
      <c r="FI543" s="804">
        <f>+IF(FH543=0,0,FH543/FH509*100)</f>
        <v>0</v>
      </c>
      <c r="FJ543" s="803">
        <v>0</v>
      </c>
      <c r="FK543" s="804">
        <f>+IF(FJ543=0,0,FJ543/FJ509*100)</f>
        <v>0</v>
      </c>
    </row>
    <row r="544" spans="2:167" s="648" customFormat="1" ht="13.5" customHeight="1">
      <c r="B544" s="769"/>
      <c r="C544" s="731" t="s">
        <v>4859</v>
      </c>
      <c r="D544" s="771"/>
      <c r="E544" s="727">
        <f t="shared" si="519"/>
        <v>1668.2862709999999</v>
      </c>
      <c r="F544" s="727">
        <f>+IF(E544=0,0,E544/E509*100)</f>
        <v>7.320328684418465</v>
      </c>
      <c r="G544" s="797">
        <f>SUM(G545:G547)</f>
        <v>129.565166</v>
      </c>
      <c r="H544" s="727">
        <f>+IF(G544=0,0,G544/G509*100)</f>
        <v>5.230642177577824</v>
      </c>
      <c r="I544" s="797">
        <f>SUM(I545:I547)</f>
        <v>147.491726</v>
      </c>
      <c r="J544" s="727">
        <f>+IF(I544=0,0,I544/I509*100)</f>
        <v>7.5965173112166138</v>
      </c>
      <c r="K544" s="797">
        <f>SUM(K545:K547)</f>
        <v>168.22099500000002</v>
      </c>
      <c r="L544" s="727">
        <f>+IF(K544=0,0,K544/K509*100)</f>
        <v>8.1103700044139515</v>
      </c>
      <c r="M544" s="785">
        <f t="shared" si="549"/>
        <v>445.27788700000002</v>
      </c>
      <c r="N544" s="727">
        <f>+IF(M544=0,0,M544/M509*100)</f>
        <v>6.8580693483888986</v>
      </c>
      <c r="O544" s="797">
        <f>SUM(O545:O547)</f>
        <v>169.91024400000001</v>
      </c>
      <c r="P544" s="727">
        <f>+IF(O544=0,0,O544/O509*100)</f>
        <v>271.19529437655478</v>
      </c>
      <c r="Q544" s="797">
        <f>SUM(Q545:Q547)</f>
        <v>148.30436499999999</v>
      </c>
      <c r="R544" s="727">
        <f>+IF(Q544=0,0,Q544/Q509*100)</f>
        <v>375.8829948948329</v>
      </c>
      <c r="S544" s="797">
        <f>SUM(S545:S547)</f>
        <v>145.26706200000001</v>
      </c>
      <c r="T544" s="727">
        <f>+IF(S544=0,0,S544/S509*100)</f>
        <v>23.881294803938019</v>
      </c>
      <c r="U544" s="797">
        <f t="shared" si="538"/>
        <v>463.48167100000001</v>
      </c>
      <c r="V544" s="727">
        <f>+IF(U544=0,0,U544/U509*100)</f>
        <v>65.242780951659213</v>
      </c>
      <c r="W544" s="797">
        <f t="shared" si="539"/>
        <v>908.75955799999997</v>
      </c>
      <c r="X544" s="727">
        <f>+IF(W544=0,0,W544/W509*100)</f>
        <v>12.616134088064445</v>
      </c>
      <c r="Y544" s="797">
        <f>SUM(Y545:Y547)</f>
        <v>133.756956</v>
      </c>
      <c r="Z544" s="727">
        <f>+IF(Y544=0,0,Y544/Y509*100)</f>
        <v>10.659453287022735</v>
      </c>
      <c r="AA544" s="797">
        <f>SUM(AA545:AA547)</f>
        <v>127.66471900000001</v>
      </c>
      <c r="AB544" s="727">
        <f>+IF(AA544=0,0,AA544/AA509*100)</f>
        <v>8.0854100786867082</v>
      </c>
      <c r="AC544" s="797">
        <f>SUM(AC545:AC547)</f>
        <v>123.83035599999999</v>
      </c>
      <c r="AD544" s="727">
        <f>+IF(AC544=0,0,AC544/AC509*100)</f>
        <v>5.8082324042462146</v>
      </c>
      <c r="AE544" s="797">
        <f t="shared" si="540"/>
        <v>385.25203099999999</v>
      </c>
      <c r="AF544" s="727">
        <f>+IF(AE544=0,0,AE544/AE509*100)</f>
        <v>7.7581814053691076</v>
      </c>
      <c r="AG544" s="797">
        <f>SUM(AG545:AG547)</f>
        <v>116.030959</v>
      </c>
      <c r="AH544" s="727">
        <f>+IF(AG544=0,0,AG544/AG509*100)</f>
        <v>4.3356724463405545</v>
      </c>
      <c r="AI544" s="797">
        <f>SUM(AI545:AI547)</f>
        <v>93.854162000000002</v>
      </c>
      <c r="AJ544" s="727">
        <f>+IF(AI544=0,0,AI544/AI509*100)</f>
        <v>2.7377613025976846</v>
      </c>
      <c r="AK544" s="797">
        <f>SUM(AK545:AK547)</f>
        <v>164.38956100000001</v>
      </c>
      <c r="AL544" s="727">
        <f>+IF(AK544=0,0,AK544/AK509*100)</f>
        <v>3.6397243139904183</v>
      </c>
      <c r="AM544" s="797">
        <f t="shared" si="541"/>
        <v>374.27468199999998</v>
      </c>
      <c r="AN544" s="727">
        <f>+IF(AM544=0,0,AM544/AM509*100)</f>
        <v>3.5239560078416936</v>
      </c>
      <c r="AO544" s="797">
        <f t="shared" si="542"/>
        <v>759.52671299999997</v>
      </c>
      <c r="AP544" s="727">
        <f>+IF(AO544=0,0,AO544/AO509*100)</f>
        <v>4.8729408354204296</v>
      </c>
      <c r="AQ544" s="651"/>
      <c r="AR544" s="797">
        <f>SUM(AR545:AR547)</f>
        <v>1659.9178959999999</v>
      </c>
      <c r="AS544" s="727">
        <f>+IF(AR544=0,0,AR544/AR509*100)</f>
        <v>3.3641185463804595</v>
      </c>
      <c r="AT544" s="797">
        <f>SUM(AT545:AT547)</f>
        <v>131.992851</v>
      </c>
      <c r="AU544" s="727">
        <f>+IF(AT544=0,0,AT544/AT509*100)</f>
        <v>3.569097061899531</v>
      </c>
      <c r="AV544" s="797">
        <f>SUM(AV545:AV547)</f>
        <v>85.260762999999997</v>
      </c>
      <c r="AW544" s="727">
        <f>+IF(AV544=0,0,AV544/AV509*100)</f>
        <v>2.4056709677222958</v>
      </c>
      <c r="AX544" s="797">
        <f>SUM(AX545:AX547)</f>
        <v>129.73851300000001</v>
      </c>
      <c r="AY544" s="727">
        <f>+IF(AX544=0,0,AX544/AX509*100)</f>
        <v>3.0011739251570444</v>
      </c>
      <c r="AZ544" s="785">
        <f t="shared" si="550"/>
        <v>346.99212699999998</v>
      </c>
      <c r="BA544" s="727">
        <f>+IF(AZ544=0,0,AZ544/AZ509*100)</f>
        <v>3.0002872386267918</v>
      </c>
      <c r="BB544" s="797">
        <f>SUM(BB545:BB547)</f>
        <v>125.48308399999999</v>
      </c>
      <c r="BC544" s="727">
        <f>+IF(BB544=0,0,BB544/BB509*100)</f>
        <v>3.2485969620121589</v>
      </c>
      <c r="BD544" s="797">
        <f>SUM(BD545:BD547)</f>
        <v>128.85859299999998</v>
      </c>
      <c r="BE544" s="727">
        <f>+IF(BD544=0,0,BD544/BD509*100)</f>
        <v>4.8707388834661263</v>
      </c>
      <c r="BF544" s="797">
        <f>SUM(BF545:BF547)</f>
        <v>140.65808100000001</v>
      </c>
      <c r="BG544" s="727">
        <f>+IF(BF544=0,0,BF544/BF509*100)</f>
        <v>4.8760541026390074</v>
      </c>
      <c r="BH544" s="785">
        <f t="shared" si="551"/>
        <v>394.99975799999999</v>
      </c>
      <c r="BI544" s="727">
        <f>+IF(BH544=0,0,BH544/BH509*100)</f>
        <v>4.205291872545688</v>
      </c>
      <c r="BJ544" s="797">
        <f t="shared" si="543"/>
        <v>741.99188499999991</v>
      </c>
      <c r="BK544" s="727">
        <f>+IF(BJ544=0,0,BJ544/BJ509*100)</f>
        <v>3.5403385738967099</v>
      </c>
      <c r="BL544" s="797">
        <f>SUM(BL545:BL547)</f>
        <v>139.31929600000001</v>
      </c>
      <c r="BM544" s="727">
        <f>+IF(BL544=0,0,BL544/BL509*100)</f>
        <v>3.3894482833538122</v>
      </c>
      <c r="BN544" s="797">
        <f>SUM(BN545:BN547)</f>
        <v>139.69682399999999</v>
      </c>
      <c r="BO544" s="727">
        <f>+IF(BN544=0,0,BN544/BN509*100)</f>
        <v>3.2135542398528822</v>
      </c>
      <c r="BP544" s="797">
        <f>SUM(BP545:BP547)</f>
        <v>136.70545000000001</v>
      </c>
      <c r="BQ544" s="727">
        <f>+IF(BP544=0,0,BP544/BP509*100)</f>
        <v>3.9857280669078161</v>
      </c>
      <c r="BR544" s="785">
        <f t="shared" si="552"/>
        <v>415.72157000000004</v>
      </c>
      <c r="BS544" s="727">
        <f>+IF(BR544=0,0,BR544/BR509*100)</f>
        <v>3.4971704587493324</v>
      </c>
      <c r="BT544" s="797">
        <f>SUM(BT545:BT547)</f>
        <v>153.40608900000001</v>
      </c>
      <c r="BU544" s="727">
        <f>+IF(BT544=0,0,BT544/BT509*100)</f>
        <v>2.9503444060059807</v>
      </c>
      <c r="BV544" s="797">
        <f>SUM(BV545:BV547)</f>
        <v>143.87114299999999</v>
      </c>
      <c r="BW544" s="727">
        <f>+IF(BV544=0,0,BV544/BV509*100)</f>
        <v>2.633578282479704</v>
      </c>
      <c r="BX544" s="797">
        <f>SUM(BX545:BX547)</f>
        <v>204.927209</v>
      </c>
      <c r="BY544" s="727">
        <f>+IF(BX544=0,0,BX544/BX509*100)</f>
        <v>3.5128187278988947</v>
      </c>
      <c r="BZ544" s="785">
        <f t="shared" si="553"/>
        <v>502.20444100000003</v>
      </c>
      <c r="CA544" s="727">
        <f>+IF(BZ544=0,0,BZ544/BZ509*100)</f>
        <v>3.0443552570476782</v>
      </c>
      <c r="CB544" s="797">
        <f t="shared" si="544"/>
        <v>917.92601100000002</v>
      </c>
      <c r="CC544" s="727">
        <f>+IF(CB544=0,0,CB544/CB509*100)</f>
        <v>3.2339992052307336</v>
      </c>
      <c r="CE544" s="727">
        <f t="shared" si="520"/>
        <v>3348.7179197542005</v>
      </c>
      <c r="CF544" s="727">
        <f>+IF(CE544=0,0,CE544/CE509*100)</f>
        <v>4.3584687838114826</v>
      </c>
      <c r="CG544" s="797">
        <f>SUM(CG545:CG547)</f>
        <v>164.38632799999999</v>
      </c>
      <c r="CH544" s="727">
        <f>+IF(CG544=0,0,CG544/CG509*100)</f>
        <v>2.9204184148198453</v>
      </c>
      <c r="CI544" s="797">
        <f>SUM(CI545:CI547)</f>
        <v>301.88044300000001</v>
      </c>
      <c r="CJ544" s="727">
        <f>+IF(CI544=0,0,CI544/CI509*100)</f>
        <v>6.0444766160913179</v>
      </c>
      <c r="CK544" s="797">
        <f>SUM(CK545:CK547)</f>
        <v>211.67507499999999</v>
      </c>
      <c r="CL544" s="727">
        <f>+IF(CK544=0,0,CK544/CK509*100)</f>
        <v>3.5631949805663878</v>
      </c>
      <c r="CM544" s="785">
        <f t="shared" si="554"/>
        <v>677.94184599999994</v>
      </c>
      <c r="CN544" s="727">
        <f>+IF(CM544=0,0,CM544/CM509*100)</f>
        <v>4.0929177805560109</v>
      </c>
      <c r="CO544" s="797">
        <f>SUM(CO545:CO547)</f>
        <v>296.49177299999997</v>
      </c>
      <c r="CP544" s="727">
        <f>+IF(CO544=0,0,CO544/CO509*100)</f>
        <v>4.7123134879135726</v>
      </c>
      <c r="CQ544" s="797">
        <f>SUM(CQ545:CQ547)</f>
        <v>231.31430599999999</v>
      </c>
      <c r="CR544" s="727">
        <f>+IF(CQ544=0,0,CQ544/CQ509*100)</f>
        <v>3.2767098155041694</v>
      </c>
      <c r="CS544" s="797">
        <f>SUM(CS545:CS547)</f>
        <v>218.98192699999998</v>
      </c>
      <c r="CT544" s="727">
        <f>+IF(CS544=0,0,CS544/CS509*100)</f>
        <v>3.1640544251480192</v>
      </c>
      <c r="CU544" s="785">
        <f t="shared" si="555"/>
        <v>746.788006</v>
      </c>
      <c r="CV544" s="727">
        <f>+IF(CU544=0,0,CU544/CU509*100)</f>
        <v>3.6838168627052545</v>
      </c>
      <c r="CW544" s="797">
        <f t="shared" si="545"/>
        <v>1424.7298519999999</v>
      </c>
      <c r="CX544" s="727">
        <f>+IF(CW544=0,0,CW544/CW509*100)</f>
        <v>3.8677747996173557</v>
      </c>
      <c r="CY544" s="797">
        <f>SUM(CY545:CY547)</f>
        <v>356.82308499999999</v>
      </c>
      <c r="CZ544" s="727">
        <f>+IF(CY544=0,0,CY544/CY509*100)</f>
        <v>6.929076568308659</v>
      </c>
      <c r="DA544" s="797">
        <f>SUM(DA545:DA547)</f>
        <v>329.90637500000003</v>
      </c>
      <c r="DB544" s="727">
        <f>+IF(DA544=0,0,DA544/DA509*100)</f>
        <v>4.5164903858425491</v>
      </c>
      <c r="DC544" s="797">
        <f>SUM(DC545:DC547)</f>
        <v>347.57957899999997</v>
      </c>
      <c r="DD544" s="727">
        <f>+IF(DC544=0,0,DC544/DC509*100)</f>
        <v>4.4167805427388771</v>
      </c>
      <c r="DE544" s="785">
        <f t="shared" si="556"/>
        <v>1034.309039</v>
      </c>
      <c r="DF544" s="727">
        <f>+IF(DE544=0,0,DE544/DE509*100)</f>
        <v>5.0891875975721819</v>
      </c>
      <c r="DG544" s="797">
        <f>SUM(DG545:DG547)</f>
        <v>296.38041007030961</v>
      </c>
      <c r="DH544" s="727">
        <f>+IF(DG544=0,0,DG544/DG509*100)</f>
        <v>4.0529559290658224</v>
      </c>
      <c r="DI544" s="797">
        <f>SUM(DI545:DI547)</f>
        <v>281.42139542494141</v>
      </c>
      <c r="DJ544" s="727">
        <f>+IF(DI544=0,0,DI544/DI509*100)</f>
        <v>3.8021526655941433</v>
      </c>
      <c r="DK544" s="797">
        <f>SUM(DK545:DK547)</f>
        <v>311.87722325894953</v>
      </c>
      <c r="DL544" s="727">
        <f>+IF(DK544=0,0,DK544/DK509*100)</f>
        <v>6.2896895717382399</v>
      </c>
      <c r="DM544" s="785">
        <f t="shared" si="557"/>
        <v>889.67902875420054</v>
      </c>
      <c r="DN544" s="727">
        <f>+IF(DM544=0,0,DM544/DM509*100)</f>
        <v>4.5223633783323862</v>
      </c>
      <c r="DO544" s="797">
        <f t="shared" si="546"/>
        <v>1923.9880677542005</v>
      </c>
      <c r="DP544" s="727">
        <f>+IF(DO544=0,0,DO544/DO509*100)</f>
        <v>4.8103868549026503</v>
      </c>
      <c r="DR544" s="797">
        <f t="shared" si="521"/>
        <v>3008.6375713685416</v>
      </c>
      <c r="DS544" s="727">
        <f>+IF(DR544=0,0,DR544/DR509*100)</f>
        <v>3.2607081871461689</v>
      </c>
      <c r="DT544" s="797">
        <f>SUM(DT545:DT547)</f>
        <v>374.91058898436313</v>
      </c>
      <c r="DU544" s="727">
        <f>+IF(DT544=0,0,DT544/DT509*100)</f>
        <v>5.0778033039805583</v>
      </c>
      <c r="DV544" s="797">
        <f>SUM(DV545:DV547)</f>
        <v>490.90504995631596</v>
      </c>
      <c r="DW544" s="727">
        <f>+IF(DV544=0,0,DV544/DV509*100)</f>
        <v>6.6659430304950664</v>
      </c>
      <c r="DX544" s="797">
        <f>SUM(DX545:DX547)</f>
        <v>244.16139168455925</v>
      </c>
      <c r="DY544" s="727">
        <f>+IF(DX544=0,0,DX544/DX509*100)</f>
        <v>3.3154393652305991</v>
      </c>
      <c r="DZ544" s="785">
        <f t="shared" si="558"/>
        <v>1109.9770306252383</v>
      </c>
      <c r="EA544" s="727">
        <f>+IF(DZ544=0,0,DZ544/DZ509*100)</f>
        <v>5.0197783293682523</v>
      </c>
      <c r="EB544" s="797">
        <f>SUM(EB545:EB547)</f>
        <v>279.45434130008147</v>
      </c>
      <c r="EC544" s="727">
        <f>+IF(EB544=0,0,EB544/EB509*100)</f>
        <v>3.8388984568914286</v>
      </c>
      <c r="ED544" s="797">
        <f>SUM(ED545:ED547)</f>
        <v>220.61026485635841</v>
      </c>
      <c r="EE544" s="727">
        <f>+IF(ED544=0,0,ED544/ED509*100)</f>
        <v>3.0204130438644863</v>
      </c>
      <c r="EF544" s="797">
        <f>SUM(EF545:EF547)</f>
        <v>206.77371830025459</v>
      </c>
      <c r="EG544" s="727">
        <f>+IF(EF544=0,0,EF544/EF509*100)</f>
        <v>2.6047123254260423</v>
      </c>
      <c r="EH544" s="785">
        <f t="shared" si="559"/>
        <v>706.83832445669441</v>
      </c>
      <c r="EI544" s="727">
        <f>+IF(EH544=0,0,EH544/EH509*100)</f>
        <v>3.1384392741581166</v>
      </c>
      <c r="EJ544" s="797">
        <f t="shared" si="547"/>
        <v>1816.8153550819327</v>
      </c>
      <c r="EK544" s="727">
        <f>+IF(EJ544=0,0,EJ544/EJ509*100)</f>
        <v>4.0704701681093081</v>
      </c>
      <c r="EL544" s="797">
        <f>SUM(EL545:EL547)</f>
        <v>203.74916694677717</v>
      </c>
      <c r="EM544" s="727">
        <f>+IF(EL544=0,0,EL544/EL509*100)</f>
        <v>2.7855715592715362</v>
      </c>
      <c r="EN544" s="797">
        <f>SUM(EN545:EN547)</f>
        <v>183.21258798356962</v>
      </c>
      <c r="EO544" s="727">
        <f>+IF(EN544=0,0,EN544/EN509*100)</f>
        <v>2.4977594644678618</v>
      </c>
      <c r="EP544" s="797">
        <f>SUM(EP545:EP547)</f>
        <v>186.50710071107392</v>
      </c>
      <c r="EQ544" s="727">
        <f>+IF(EP544=0,0,EP544/EP509*100)</f>
        <v>2.5242028569580492</v>
      </c>
      <c r="ER544" s="785">
        <f t="shared" si="560"/>
        <v>573.46885564142076</v>
      </c>
      <c r="ES544" s="727">
        <f>+IF(ER544=0,0,ER544/ER509*100)</f>
        <v>2.6021492084566296</v>
      </c>
      <c r="ET544" s="797">
        <f>SUM(ET545:ET547)</f>
        <v>204.8051714421677</v>
      </c>
      <c r="EU544" s="727">
        <f>+IF(ET544=0,0,ET544/ET509*100)</f>
        <v>2.4003294300889473</v>
      </c>
      <c r="EV544" s="797">
        <f>SUM(EV545:EV547)</f>
        <v>204.8051714421677</v>
      </c>
      <c r="EW544" s="727">
        <f>+IF(EV544=0,0,EV544/EV509*100)</f>
        <v>2.4003294300889473</v>
      </c>
      <c r="EX544" s="797">
        <f>SUM(EX545:EX547)</f>
        <v>208.74301776085275</v>
      </c>
      <c r="EY544" s="727">
        <f>+IF(EX544=0,0,EX544/EX509*100)</f>
        <v>2.4464812354527887</v>
      </c>
      <c r="EZ544" s="785">
        <f t="shared" si="561"/>
        <v>618.3533606451881</v>
      </c>
      <c r="FA544" s="727">
        <f>+IF(EZ544=0,0,EZ544/EZ509*100)</f>
        <v>2.4157133652102276</v>
      </c>
      <c r="FB544" s="797">
        <f t="shared" si="548"/>
        <v>1191.8222162866089</v>
      </c>
      <c r="FC544" s="727">
        <f>+IF(FB544=0,0,FB544/FB509*100)</f>
        <v>2.5019669480872353</v>
      </c>
      <c r="FD544" s="797">
        <f>SUM(FD545:FD547)</f>
        <v>2249.1140754630642</v>
      </c>
      <c r="FE544" s="727">
        <f>+IF(FD544=0,0,FD544/FD509*100)</f>
        <v>3.0352206129629438</v>
      </c>
      <c r="FF544" s="797">
        <f>SUM(FF545:FF547)</f>
        <v>2864.6376419646699</v>
      </c>
      <c r="FG544" s="727">
        <f>+IF(FF544=0,0,FF544/FF509*100)</f>
        <v>2.810270918860907</v>
      </c>
      <c r="FH544" s="797">
        <f>SUM(FH545:FH547)</f>
        <v>3407.0298629909566</v>
      </c>
      <c r="FI544" s="727">
        <f>+IF(FH544=0,0,FH544/FH509*100)</f>
        <v>2.784914690693765</v>
      </c>
      <c r="FJ544" s="797">
        <f>SUM(FJ545:FJ547)</f>
        <v>3449.1148146094815</v>
      </c>
      <c r="FK544" s="727">
        <f>+IF(FJ544=0,0,FJ544/FJ509*100)</f>
        <v>2.3523493526474022</v>
      </c>
    </row>
    <row r="545" spans="2:167" s="648" customFormat="1" ht="13.5" customHeight="1">
      <c r="B545" s="771"/>
      <c r="C545" s="771"/>
      <c r="D545" s="731" t="s">
        <v>4856</v>
      </c>
      <c r="E545" s="772">
        <f t="shared" si="519"/>
        <v>1122.952861</v>
      </c>
      <c r="F545" s="737">
        <f>+IF(E545=0,0,E545/E509*100)</f>
        <v>4.9274421198111522</v>
      </c>
      <c r="G545" s="772">
        <v>94.118707000000001</v>
      </c>
      <c r="H545" s="737">
        <f>+IF(G545=0,0,G545/G509*100)</f>
        <v>3.7996422474640226</v>
      </c>
      <c r="I545" s="772">
        <v>108.390068</v>
      </c>
      <c r="J545" s="737">
        <f>+IF(I545=0,0,I545/I509*100)</f>
        <v>5.5825980904579406</v>
      </c>
      <c r="K545" s="772">
        <v>112.796003</v>
      </c>
      <c r="L545" s="737">
        <f>+IF(K545=0,0,K545/K509*100)</f>
        <v>5.438187542220791</v>
      </c>
      <c r="M545" s="772">
        <f t="shared" si="549"/>
        <v>315.304778</v>
      </c>
      <c r="N545" s="737">
        <f>+IF(M545=0,0,M545/M509*100)</f>
        <v>4.8562529075295533</v>
      </c>
      <c r="O545" s="772">
        <v>121.773222</v>
      </c>
      <c r="P545" s="737">
        <f>+IF(O545=0,0,O545/O509*100)</f>
        <v>194.36335332124855</v>
      </c>
      <c r="Q545" s="772">
        <v>110.250034</v>
      </c>
      <c r="R545" s="737">
        <f>+IF(Q545=0,0,Q545/Q509*100)</f>
        <v>279.43286070627227</v>
      </c>
      <c r="S545" s="772">
        <v>88.384683999999993</v>
      </c>
      <c r="T545" s="737">
        <f>+IF(S545=0,0,S545/S509*100)</f>
        <v>14.530070793039812</v>
      </c>
      <c r="U545" s="772">
        <f t="shared" si="538"/>
        <v>320.40794</v>
      </c>
      <c r="V545" s="737">
        <f>+IF(U545=0,0,U545/U509*100)</f>
        <v>45.102765335875318</v>
      </c>
      <c r="W545" s="772">
        <f t="shared" si="539"/>
        <v>635.712718</v>
      </c>
      <c r="X545" s="737">
        <f>+IF(W545=0,0,W545/W509*100)</f>
        <v>8.8254773456543951</v>
      </c>
      <c r="Y545" s="772">
        <v>94.258632000000006</v>
      </c>
      <c r="Z545" s="737">
        <f>+IF(Y545=0,0,Y545/Y509*100)</f>
        <v>7.5117251076098528</v>
      </c>
      <c r="AA545" s="772">
        <v>87.453766000000002</v>
      </c>
      <c r="AB545" s="737">
        <f>+IF(AA545=0,0,AA545/AA509*100)</f>
        <v>5.5387233573553623</v>
      </c>
      <c r="AC545" s="772">
        <v>75.305998000000002</v>
      </c>
      <c r="AD545" s="737">
        <f>+IF(AC545=0,0,AC545/AC509*100)</f>
        <v>3.532209322063975</v>
      </c>
      <c r="AE545" s="772">
        <f t="shared" si="540"/>
        <v>257.018396</v>
      </c>
      <c r="AF545" s="737">
        <f>+IF(AE545=0,0,AE545/AE509*100)</f>
        <v>5.175820450600022</v>
      </c>
      <c r="AG545" s="772">
        <v>69.110720000000001</v>
      </c>
      <c r="AH545" s="737">
        <f>+IF(AG545=0,0,AG545/AG509*100)</f>
        <v>2.5824266819233745</v>
      </c>
      <c r="AI545" s="772">
        <v>53.252800000000001</v>
      </c>
      <c r="AJ545" s="737">
        <f>+IF(AI545=0,0,AI545/AI509*100)</f>
        <v>1.5534042602710998</v>
      </c>
      <c r="AK545" s="772">
        <v>107.858227</v>
      </c>
      <c r="AL545" s="737">
        <f>+IF(AK545=0,0,AK545/AK509*100)</f>
        <v>2.3880726299633936</v>
      </c>
      <c r="AM545" s="772">
        <f t="shared" si="541"/>
        <v>230.22174699999999</v>
      </c>
      <c r="AN545" s="737">
        <f>+IF(AM545=0,0,AM545/AM509*100)</f>
        <v>2.1676360905343324</v>
      </c>
      <c r="AO545" s="772">
        <f t="shared" si="542"/>
        <v>487.24014299999999</v>
      </c>
      <c r="AP545" s="737">
        <f>+IF(AO545=0,0,AO545/AO509*100)</f>
        <v>3.1260156474322578</v>
      </c>
      <c r="AQ545" s="651"/>
      <c r="AR545" s="772">
        <v>955.23636999999997</v>
      </c>
      <c r="AS545" s="737">
        <f>+IF(AR545=0,0,AR545/AR509*100)</f>
        <v>1.9359562278579994</v>
      </c>
      <c r="AT545" s="772">
        <v>78.530019999999993</v>
      </c>
      <c r="AU545" s="737">
        <f>+IF(AT545=0,0,AT545/AT509*100)</f>
        <v>2.1234579110114939</v>
      </c>
      <c r="AV545" s="772">
        <v>36.190365999999997</v>
      </c>
      <c r="AW545" s="737">
        <f>+IF(AV545=0,0,AV545/AV509*100)</f>
        <v>1.021127535504744</v>
      </c>
      <c r="AX545" s="772">
        <v>87.728797999999998</v>
      </c>
      <c r="AY545" s="737">
        <f>+IF(AX545=0,0,AX545/AX509*100)</f>
        <v>2.0293849139689879</v>
      </c>
      <c r="AZ545" s="772">
        <f t="shared" si="550"/>
        <v>202.449184</v>
      </c>
      <c r="BA545" s="737">
        <f>+IF(AZ545=0,0,AZ545/AZ509*100)</f>
        <v>1.750488428878985</v>
      </c>
      <c r="BB545" s="772">
        <v>74.441924999999998</v>
      </c>
      <c r="BC545" s="737">
        <f>+IF(BB545=0,0,BB545/BB509*100)</f>
        <v>1.9272064703266059</v>
      </c>
      <c r="BD545" s="772">
        <v>73.603449999999995</v>
      </c>
      <c r="BE545" s="737">
        <f>+IF(BD545=0,0,BD545/BD509*100)</f>
        <v>2.782144190199678</v>
      </c>
      <c r="BF545" s="772">
        <v>74.885304000000005</v>
      </c>
      <c r="BG545" s="737">
        <f>+IF(BF545=0,0,BF545/BF509*100)</f>
        <v>2.5959745163633317</v>
      </c>
      <c r="BH545" s="772">
        <f t="shared" si="551"/>
        <v>222.930679</v>
      </c>
      <c r="BI545" s="737">
        <f>+IF(BH545=0,0,BH545/BH509*100)</f>
        <v>2.373390245317041</v>
      </c>
      <c r="BJ545" s="772">
        <f t="shared" si="543"/>
        <v>425.379863</v>
      </c>
      <c r="BK545" s="737">
        <f>+IF(BJ545=0,0,BJ545/BJ509*100)</f>
        <v>2.0296566148264521</v>
      </c>
      <c r="BL545" s="772">
        <v>77.648329000000004</v>
      </c>
      <c r="BM545" s="737">
        <f>+IF(BL545=0,0,BL545/BL509*100)</f>
        <v>1.8890778448546142</v>
      </c>
      <c r="BN545" s="772">
        <v>78.675715999999994</v>
      </c>
      <c r="BO545" s="737">
        <f>+IF(BN545=0,0,BN545/BN509*100)</f>
        <v>1.8098384307238171</v>
      </c>
      <c r="BP545" s="772">
        <v>80.999007000000006</v>
      </c>
      <c r="BQ545" s="737">
        <f>+IF(BP545=0,0,BP545/BP509*100)</f>
        <v>2.3615738479450719</v>
      </c>
      <c r="BR545" s="772">
        <f t="shared" si="552"/>
        <v>237.32305200000002</v>
      </c>
      <c r="BS545" s="737">
        <f>+IF(BR545=0,0,BR545/BR509*100)</f>
        <v>1.9964303671676973</v>
      </c>
      <c r="BT545" s="772">
        <v>97.905702000000005</v>
      </c>
      <c r="BU545" s="737">
        <f>+IF(BT545=0,0,BT545/BT509*100)</f>
        <v>1.8829470335547671</v>
      </c>
      <c r="BV545" s="772">
        <v>79.633061999999995</v>
      </c>
      <c r="BW545" s="737">
        <f>+IF(BV545=0,0,BV545/BV509*100)</f>
        <v>1.4576926149155554</v>
      </c>
      <c r="BX545" s="772">
        <v>114.994691</v>
      </c>
      <c r="BY545" s="737">
        <f>+IF(BX545=0,0,BX545/BX509*100)</f>
        <v>1.9712145894386648</v>
      </c>
      <c r="BZ545" s="772">
        <f t="shared" si="553"/>
        <v>292.533455</v>
      </c>
      <c r="CA545" s="737">
        <f>+IF(BZ545=0,0,BZ545/BZ509*100)</f>
        <v>1.7733331067687041</v>
      </c>
      <c r="CB545" s="772">
        <f t="shared" si="544"/>
        <v>529.85650699999997</v>
      </c>
      <c r="CC545" s="737">
        <f>+IF(CB545=0,0,CB545/CB509*100)</f>
        <v>1.8667686741522489</v>
      </c>
      <c r="CE545" s="772">
        <f t="shared" si="520"/>
        <v>1752.5617144829453</v>
      </c>
      <c r="CF545" s="737">
        <f>+IF(CE545=0,0,CE545/CE509*100)</f>
        <v>2.2810179021700705</v>
      </c>
      <c r="CG545" s="772">
        <v>118.935419</v>
      </c>
      <c r="CH545" s="737">
        <f>+IF(CG545=0,0,CG545/CG509*100)</f>
        <v>2.112956667673203</v>
      </c>
      <c r="CI545" s="772">
        <v>103.99252</v>
      </c>
      <c r="CJ545" s="737">
        <f>+IF(CI545=0,0,CI545/CI509*100)</f>
        <v>2.0822162215669224</v>
      </c>
      <c r="CK545" s="772">
        <v>148.971755</v>
      </c>
      <c r="CL545" s="737">
        <f>+IF(CK545=0,0,CK545/CK509*100)</f>
        <v>2.5076897204933819</v>
      </c>
      <c r="CM545" s="772">
        <f t="shared" si="554"/>
        <v>371.89969399999995</v>
      </c>
      <c r="CN545" s="737">
        <f>+IF(CM545=0,0,CM545/CM509*100)</f>
        <v>2.2452587624395433</v>
      </c>
      <c r="CO545" s="772">
        <v>141.06735399999999</v>
      </c>
      <c r="CP545" s="737">
        <f>+IF(CO545=0,0,CO545/CO509*100)</f>
        <v>2.2420642172708067</v>
      </c>
      <c r="CQ545" s="772">
        <v>135.24299500000001</v>
      </c>
      <c r="CR545" s="737">
        <f>+IF(CQ545=0,0,CQ545/CQ509*100)</f>
        <v>1.9158004399203972</v>
      </c>
      <c r="CS545" s="772">
        <v>134.314515</v>
      </c>
      <c r="CT545" s="737">
        <f>+IF(CS545=0,0,CS545/CS509*100)</f>
        <v>1.9407009581542316</v>
      </c>
      <c r="CU545" s="772">
        <f t="shared" si="555"/>
        <v>410.624864</v>
      </c>
      <c r="CV545" s="737">
        <f>+IF(CU545=0,0,CU545/CU509*100)</f>
        <v>2.0255638629649497</v>
      </c>
      <c r="CW545" s="772">
        <f t="shared" si="545"/>
        <v>782.52455799999996</v>
      </c>
      <c r="CX545" s="737">
        <f>+IF(CW545=0,0,CW545/CW509*100)</f>
        <v>2.1243527404619234</v>
      </c>
      <c r="CY545" s="772">
        <v>147.06369799999999</v>
      </c>
      <c r="CZ545" s="737">
        <f>+IF(CY545=0,0,CY545/CY509*100)</f>
        <v>2.8558007222560193</v>
      </c>
      <c r="DA545" s="772">
        <v>159.27949799999999</v>
      </c>
      <c r="DB545" s="737">
        <f>+IF(DA545=0,0,DA545/DA509*100)</f>
        <v>2.1805711434913237</v>
      </c>
      <c r="DC545" s="772">
        <v>148.10066</v>
      </c>
      <c r="DD545" s="737">
        <f>+IF(DC545=0,0,DC545/DC509*100)</f>
        <v>1.8819520851505085</v>
      </c>
      <c r="DE545" s="772">
        <f t="shared" si="556"/>
        <v>454.44385599999998</v>
      </c>
      <c r="DF545" s="737">
        <f>+IF(DE545=0,0,DE545/DE509*100)</f>
        <v>2.2360338627458116</v>
      </c>
      <c r="DG545" s="772">
        <v>169.14161479905454</v>
      </c>
      <c r="DH545" s="737">
        <f>+IF(DG545=0,0,DG545/DG509*100)</f>
        <v>2.3129852286423733</v>
      </c>
      <c r="DI545" s="772">
        <v>163.10084284194545</v>
      </c>
      <c r="DJ545" s="737">
        <f>+IF(DI545=0,0,DI545/DI509*100)</f>
        <v>2.2035790968762781</v>
      </c>
      <c r="DK545" s="772">
        <v>183.35084284194545</v>
      </c>
      <c r="DL545" s="737">
        <f>+IF(DK545=0,0,DK545/DK509*100)</f>
        <v>3.6976726679232055</v>
      </c>
      <c r="DM545" s="772">
        <f t="shared" si="557"/>
        <v>515.59330048294544</v>
      </c>
      <c r="DN545" s="737">
        <f>+IF(DM545=0,0,DM545/DM509*100)</f>
        <v>2.6208331149298085</v>
      </c>
      <c r="DO545" s="772">
        <f t="shared" si="546"/>
        <v>970.03715648294542</v>
      </c>
      <c r="DP545" s="737">
        <f>+IF(DO545=0,0,DO545/DO509*100)</f>
        <v>2.4253029758960256</v>
      </c>
      <c r="DR545" s="772">
        <f t="shared" si="521"/>
        <v>1795.3767221422615</v>
      </c>
      <c r="DS545" s="737">
        <f>+IF(DR545=0,0,DR545/DR509*100)</f>
        <v>1.9457975372680132</v>
      </c>
      <c r="DT545" s="772">
        <v>233.53830704231882</v>
      </c>
      <c r="DU545" s="737">
        <f>+IF(DT545=0,0,DT545/DT509*100)</f>
        <v>3.1630517300618917</v>
      </c>
      <c r="DV545" s="772">
        <v>233.53830704231882</v>
      </c>
      <c r="DW545" s="737">
        <f>+IF(DV545=0,0,DV545/DV509*100)</f>
        <v>3.1711897246135323</v>
      </c>
      <c r="DX545" s="772">
        <v>161.2445803738083</v>
      </c>
      <c r="DY545" s="737">
        <f>+IF(DX545=0,0,DX545/DX509*100)</f>
        <v>2.1895215517614584</v>
      </c>
      <c r="DZ545" s="772">
        <f t="shared" si="558"/>
        <v>628.32119445844592</v>
      </c>
      <c r="EA545" s="737">
        <f>+IF(DZ545=0,0,DZ545/DZ509*100)</f>
        <v>2.8415300756707085</v>
      </c>
      <c r="EB545" s="772">
        <v>152.66005500780651</v>
      </c>
      <c r="EC545" s="737">
        <f>+IF(EB545=0,0,EB545/EB509*100)</f>
        <v>2.0971098422447665</v>
      </c>
      <c r="ED545" s="772">
        <v>141.39436858017007</v>
      </c>
      <c r="EE545" s="737">
        <f>+IF(ED545=0,0,ED545/ED509*100)</f>
        <v>1.935854596188431</v>
      </c>
      <c r="EF545" s="772">
        <v>135.18055479212248</v>
      </c>
      <c r="EG545" s="737">
        <f>+IF(EF545=0,0,EF545/EF509*100)</f>
        <v>1.7028588551746247</v>
      </c>
      <c r="EH545" s="772">
        <f t="shared" si="559"/>
        <v>429.23497838009905</v>
      </c>
      <c r="EI545" s="737">
        <f>+IF(EH545=0,0,EH545/EH509*100)</f>
        <v>1.905850132031214</v>
      </c>
      <c r="EJ545" s="772">
        <f t="shared" si="547"/>
        <v>1057.5561728385451</v>
      </c>
      <c r="EK545" s="737">
        <f>+IF(EJ545=0,0,EJ545/EJ509*100)</f>
        <v>2.3693936979330621</v>
      </c>
      <c r="EL545" s="772">
        <v>127.89445098921396</v>
      </c>
      <c r="EM545" s="737">
        <f>+IF(EL545=0,0,EL545/EL509*100)</f>
        <v>1.7485182914012254</v>
      </c>
      <c r="EN545" s="772">
        <v>115.63933256290345</v>
      </c>
      <c r="EO545" s="737">
        <f>+IF(EN545=0,0,EN545/EN509*100)</f>
        <v>1.5765250660595524</v>
      </c>
      <c r="EP545" s="772">
        <v>116.1318294611541</v>
      </c>
      <c r="EQ545" s="737">
        <f>+IF(EP545=0,0,EP545/EP509*100)</f>
        <v>1.5717379906287121</v>
      </c>
      <c r="ER545" s="772">
        <f t="shared" si="560"/>
        <v>359.66561301327152</v>
      </c>
      <c r="ES545" s="737">
        <f>+IF(ER545=0,0,ER545/ER509*100)</f>
        <v>1.632004216104729</v>
      </c>
      <c r="ET545" s="772">
        <v>126.0516454301483</v>
      </c>
      <c r="EU545" s="737">
        <f>+IF(ET545=0,0,ET545/ET509*100)</f>
        <v>1.477333175263885</v>
      </c>
      <c r="EV545" s="772">
        <v>126.0516454301483</v>
      </c>
      <c r="EW545" s="737">
        <f>+IF(EV545=0,0,EV545/EV509*100)</f>
        <v>1.477333175263885</v>
      </c>
      <c r="EX545" s="772">
        <v>126.0516454301483</v>
      </c>
      <c r="EY545" s="737">
        <f>+IF(EX545=0,0,EX545/EX509*100)</f>
        <v>1.477333175263885</v>
      </c>
      <c r="EZ545" s="772">
        <f t="shared" si="561"/>
        <v>378.15493629044488</v>
      </c>
      <c r="FA545" s="737">
        <f>+IF(EZ545=0,0,EZ545/EZ509*100)</f>
        <v>1.4773331752638847</v>
      </c>
      <c r="FB545" s="772">
        <f t="shared" si="548"/>
        <v>737.82054930371646</v>
      </c>
      <c r="FC545" s="737">
        <f>+IF(FB545=0,0,FB545/FB509*100)</f>
        <v>1.5488909358722185</v>
      </c>
      <c r="FD545" s="772">
        <v>1356.75498945156</v>
      </c>
      <c r="FE545" s="737">
        <f>+IF(FD545=0,0,FD545/FD509*100)</f>
        <v>1.8309656925142144</v>
      </c>
      <c r="FF545" s="772">
        <v>1963.5772241282266</v>
      </c>
      <c r="FG545" s="737">
        <f>+IF(FF545=0,0,FF545/FF509*100)</f>
        <v>1.9263113383236194</v>
      </c>
      <c r="FH545" s="772">
        <v>2480.7283062434849</v>
      </c>
      <c r="FI545" s="737">
        <f>+IF(FH545=0,0,FH545/FH509*100)</f>
        <v>2.0277534924840426</v>
      </c>
      <c r="FJ545" s="772">
        <v>2578.8431110426454</v>
      </c>
      <c r="FK545" s="737">
        <f>+IF(FJ545=0,0,FJ545/FJ509*100)</f>
        <v>1.7588106656076126</v>
      </c>
    </row>
    <row r="546" spans="2:167" s="648" customFormat="1" ht="13.5" customHeight="1">
      <c r="B546" s="771"/>
      <c r="C546" s="771"/>
      <c r="D546" s="806" t="s">
        <v>4857</v>
      </c>
      <c r="E546" s="807">
        <f t="shared" si="519"/>
        <v>545.33340999999996</v>
      </c>
      <c r="F546" s="808">
        <f>+IF(E546=0,0,E546/E509*100)</f>
        <v>2.3928865646073132</v>
      </c>
      <c r="G546" s="807">
        <v>35.446458999999997</v>
      </c>
      <c r="H546" s="808">
        <f>+IF(G546=0,0,G546/G509*100)</f>
        <v>1.430999930113801</v>
      </c>
      <c r="I546" s="807">
        <v>39.101658</v>
      </c>
      <c r="J546" s="808">
        <f>+IF(I546=0,0,I546/I509*100)</f>
        <v>2.0139192207586722</v>
      </c>
      <c r="K546" s="807">
        <v>55.424992000000003</v>
      </c>
      <c r="L546" s="808">
        <f>+IF(K546=0,0,K546/K509*100)</f>
        <v>2.6721824621931596</v>
      </c>
      <c r="M546" s="807">
        <f t="shared" si="549"/>
        <v>129.97310899999999</v>
      </c>
      <c r="N546" s="808">
        <f>+IF(M546=0,0,M546/M509*100)</f>
        <v>2.001816440859344</v>
      </c>
      <c r="O546" s="807">
        <v>48.137022000000002</v>
      </c>
      <c r="P546" s="808">
        <f>+IF(O546=0,0,O546/O509*100)</f>
        <v>76.831941055306203</v>
      </c>
      <c r="Q546" s="807">
        <v>38.054330999999998</v>
      </c>
      <c r="R546" s="808">
        <f>+IF(Q546=0,0,Q546/Q509*100)</f>
        <v>96.450134188560682</v>
      </c>
      <c r="S546" s="807">
        <v>56.882378000000003</v>
      </c>
      <c r="T546" s="808">
        <f>+IF(S546=0,0,S546/S509*100)</f>
        <v>9.3512240108982052</v>
      </c>
      <c r="U546" s="807">
        <f t="shared" si="538"/>
        <v>143.07373100000001</v>
      </c>
      <c r="V546" s="808">
        <f>+IF(U546=0,0,U546/U509*100)</f>
        <v>20.140015615783899</v>
      </c>
      <c r="W546" s="807">
        <f t="shared" si="539"/>
        <v>273.04683999999997</v>
      </c>
      <c r="X546" s="808">
        <f>+IF(W546=0,0,W546/W509*100)</f>
        <v>3.7906567424100519</v>
      </c>
      <c r="Y546" s="807">
        <v>39.498323999999997</v>
      </c>
      <c r="Z546" s="808">
        <f>+IF(Y546=0,0,Y546/Y509*100)</f>
        <v>3.1477281794128822</v>
      </c>
      <c r="AA546" s="807">
        <v>40.210953000000003</v>
      </c>
      <c r="AB546" s="808">
        <f>+IF(AA546=0,0,AA546/AA509*100)</f>
        <v>2.5466867213313455</v>
      </c>
      <c r="AC546" s="807">
        <v>48.524357999999999</v>
      </c>
      <c r="AD546" s="808">
        <f>+IF(AC546=0,0,AC546/AC509*100)</f>
        <v>2.27602308218224</v>
      </c>
      <c r="AE546" s="807">
        <f t="shared" si="540"/>
        <v>128.23363499999999</v>
      </c>
      <c r="AF546" s="808">
        <f>+IF(AE546=0,0,AE546/AE509*100)</f>
        <v>2.5823609547690851</v>
      </c>
      <c r="AG546" s="807">
        <v>46.920239000000002</v>
      </c>
      <c r="AH546" s="808">
        <f>+IF(AG546=0,0,AG546/AG509*100)</f>
        <v>1.7532457644171804</v>
      </c>
      <c r="AI546" s="807">
        <v>40.601362000000002</v>
      </c>
      <c r="AJ546" s="808">
        <f>+IF(AI546=0,0,AI546/AI509*100)</f>
        <v>1.1843570423265846</v>
      </c>
      <c r="AK546" s="807">
        <v>56.531334000000001</v>
      </c>
      <c r="AL546" s="808">
        <f>+IF(AK546=0,0,AK546/AK509*100)</f>
        <v>1.251651684027024</v>
      </c>
      <c r="AM546" s="807">
        <f t="shared" si="541"/>
        <v>144.05293499999999</v>
      </c>
      <c r="AN546" s="808">
        <f>+IF(AM546=0,0,AM546/AM509*100)</f>
        <v>1.3563199173073612</v>
      </c>
      <c r="AO546" s="807">
        <f t="shared" si="542"/>
        <v>272.28656999999998</v>
      </c>
      <c r="AP546" s="808">
        <f>+IF(AO546=0,0,AO546/AO509*100)</f>
        <v>1.7469251879881718</v>
      </c>
      <c r="AQ546" s="651"/>
      <c r="AR546" s="807">
        <v>704.68152600000008</v>
      </c>
      <c r="AS546" s="808">
        <f>+IF(AR546=0,0,AR546/AR509*100)</f>
        <v>1.4281623185224603</v>
      </c>
      <c r="AT546" s="807">
        <v>53.462831000000001</v>
      </c>
      <c r="AU546" s="808">
        <f>+IF(AT546=0,0,AT546/AT509*100)</f>
        <v>1.4456391508880369</v>
      </c>
      <c r="AV546" s="807">
        <v>49.070397</v>
      </c>
      <c r="AW546" s="808">
        <f>+IF(AV546=0,0,AV546/AV509*100)</f>
        <v>1.3845434322175518</v>
      </c>
      <c r="AX546" s="807">
        <v>42.009715</v>
      </c>
      <c r="AY546" s="808">
        <f>+IF(AX546=0,0,AX546/AX509*100)</f>
        <v>0.97178901118805605</v>
      </c>
      <c r="AZ546" s="807">
        <f t="shared" si="550"/>
        <v>144.54294300000001</v>
      </c>
      <c r="BA546" s="808">
        <f>+IF(AZ546=0,0,AZ546/AZ509*100)</f>
        <v>1.2497988097478068</v>
      </c>
      <c r="BB546" s="807">
        <v>51.041159</v>
      </c>
      <c r="BC546" s="808">
        <f>+IF(BB546=0,0,BB546/BB509*100)</f>
        <v>1.321390491685553</v>
      </c>
      <c r="BD546" s="807">
        <v>55.255142999999997</v>
      </c>
      <c r="BE546" s="808">
        <f>+IF(BD546=0,0,BD546/BD509*100)</f>
        <v>2.0885946932664488</v>
      </c>
      <c r="BF546" s="807">
        <v>65.772777000000005</v>
      </c>
      <c r="BG546" s="808">
        <f>+IF(BF546=0,0,BF546/BF509*100)</f>
        <v>2.2800795862756762</v>
      </c>
      <c r="BH546" s="807">
        <f t="shared" si="551"/>
        <v>172.06907899999999</v>
      </c>
      <c r="BI546" s="808">
        <f>+IF(BH546=0,0,BH546/BH509*100)</f>
        <v>1.8319016272286475</v>
      </c>
      <c r="BJ546" s="807">
        <f t="shared" si="543"/>
        <v>316.61202200000002</v>
      </c>
      <c r="BK546" s="808">
        <f>+IF(BJ546=0,0,BJ546/BJ509*100)</f>
        <v>1.5106819590702587</v>
      </c>
      <c r="BL546" s="807">
        <v>61.670966999999997</v>
      </c>
      <c r="BM546" s="808">
        <f>+IF(BL546=0,0,BL546/BL509*100)</f>
        <v>1.5003704384991983</v>
      </c>
      <c r="BN546" s="807">
        <v>61.021107999999998</v>
      </c>
      <c r="BO546" s="808">
        <f>+IF(BN546=0,0,BN546/BN509*100)</f>
        <v>1.4037158091290656</v>
      </c>
      <c r="BP546" s="807">
        <v>55.706443</v>
      </c>
      <c r="BQ546" s="808">
        <f>+IF(BP546=0,0,BP546/BP509*100)</f>
        <v>1.6241542189627436</v>
      </c>
      <c r="BR546" s="807">
        <f t="shared" si="552"/>
        <v>178.398518</v>
      </c>
      <c r="BS546" s="808">
        <f>+IF(BR546=0,0,BR546/BR509*100)</f>
        <v>1.5007400915816345</v>
      </c>
      <c r="BT546" s="807">
        <v>55.500387000000003</v>
      </c>
      <c r="BU546" s="808">
        <f>+IF(BT546=0,0,BT546/BT509*100)</f>
        <v>1.067397372451214</v>
      </c>
      <c r="BV546" s="807">
        <v>64.238080999999994</v>
      </c>
      <c r="BW546" s="808">
        <f>+IF(BV546=0,0,BV546/BV509*100)</f>
        <v>1.1758856675641487</v>
      </c>
      <c r="BX546" s="807">
        <v>89.932518000000002</v>
      </c>
      <c r="BY546" s="808">
        <f>+IF(BX546=0,0,BX546/BX509*100)</f>
        <v>1.5416041384602297</v>
      </c>
      <c r="BZ546" s="807">
        <f t="shared" si="553"/>
        <v>209.670986</v>
      </c>
      <c r="CA546" s="808">
        <f>+IF(BZ546=0,0,BZ546/BZ509*100)</f>
        <v>1.271022150278974</v>
      </c>
      <c r="CB546" s="807">
        <f t="shared" si="544"/>
        <v>388.06950399999999</v>
      </c>
      <c r="CC546" s="808">
        <f>+IF(CB546=0,0,CB546/CB509*100)</f>
        <v>1.3672305310784847</v>
      </c>
      <c r="CE546" s="807">
        <f t="shared" si="520"/>
        <v>1596.1562052712552</v>
      </c>
      <c r="CF546" s="808">
        <f>+IF(CE546=0,0,CE546/CE509*100)</f>
        <v>2.0774508816414117</v>
      </c>
      <c r="CG546" s="807">
        <v>45.450909000000003</v>
      </c>
      <c r="CH546" s="808">
        <f>+IF(CG546=0,0,CG546/CG509*100)</f>
        <v>0.80746174714664254</v>
      </c>
      <c r="CI546" s="807">
        <v>197.887923</v>
      </c>
      <c r="CJ546" s="808">
        <f>+IF(CI546=0,0,CI546/CI509*100)</f>
        <v>3.962260394524395</v>
      </c>
      <c r="CK546" s="807">
        <v>62.703319999999998</v>
      </c>
      <c r="CL546" s="808">
        <f>+IF(CK546=0,0,CK546/CK509*100)</f>
        <v>1.0555052600730057</v>
      </c>
      <c r="CM546" s="807">
        <f t="shared" si="554"/>
        <v>306.04215199999999</v>
      </c>
      <c r="CN546" s="808">
        <f>+IF(CM546=0,0,CM546/CM509*100)</f>
        <v>1.8476590181164674</v>
      </c>
      <c r="CO546" s="807">
        <v>155.424419</v>
      </c>
      <c r="CP546" s="808">
        <f>+IF(CO546=0,0,CO546/CO509*100)</f>
        <v>2.4702492706427663</v>
      </c>
      <c r="CQ546" s="807">
        <v>96.071310999999994</v>
      </c>
      <c r="CR546" s="808">
        <f>+IF(CQ546=0,0,CQ546/CQ509*100)</f>
        <v>1.3609093755837727</v>
      </c>
      <c r="CS546" s="807">
        <v>84.667411999999999</v>
      </c>
      <c r="CT546" s="808">
        <f>+IF(CS546=0,0,CS546/CS509*100)</f>
        <v>1.2233534669937878</v>
      </c>
      <c r="CU546" s="807">
        <f t="shared" si="555"/>
        <v>336.16314199999999</v>
      </c>
      <c r="CV546" s="808">
        <f>+IF(CU546=0,0,CU546/CU509*100)</f>
        <v>1.658252999740305</v>
      </c>
      <c r="CW546" s="807">
        <f t="shared" si="545"/>
        <v>642.20529399999998</v>
      </c>
      <c r="CX546" s="808">
        <f>+IF(CW546=0,0,CW546/CW509*100)</f>
        <v>1.743422059155433</v>
      </c>
      <c r="CY546" s="807">
        <v>209.759387</v>
      </c>
      <c r="CZ546" s="808">
        <f>+IF(CY546=0,0,CY546/CY509*100)</f>
        <v>4.0732758460526401</v>
      </c>
      <c r="DA546" s="807">
        <v>170.62687700000001</v>
      </c>
      <c r="DB546" s="808">
        <f>+IF(DA546=0,0,DA546/DA509*100)</f>
        <v>2.3359192423512249</v>
      </c>
      <c r="DC546" s="807">
        <v>199.47891899999999</v>
      </c>
      <c r="DD546" s="808">
        <f>+IF(DC546=0,0,DC546/DC509*100)</f>
        <v>2.5348284575883682</v>
      </c>
      <c r="DE546" s="807">
        <f t="shared" si="556"/>
        <v>579.865183</v>
      </c>
      <c r="DF546" s="808">
        <f>+IF(DE546=0,0,DE546/DE509*100)</f>
        <v>2.8531537348263698</v>
      </c>
      <c r="DG546" s="807">
        <v>127.23879527125506</v>
      </c>
      <c r="DH546" s="808">
        <f>+IF(DG546=0,0,DG546/DG509*100)</f>
        <v>1.7399707004234481</v>
      </c>
      <c r="DI546" s="807">
        <v>118.32055258299596</v>
      </c>
      <c r="DJ546" s="808">
        <f>+IF(DI546=0,0,DI546/DI509*100)</f>
        <v>1.5985735687178653</v>
      </c>
      <c r="DK546" s="807">
        <v>128.52638041700408</v>
      </c>
      <c r="DL546" s="808">
        <f>+IF(DK546=0,0,DK546/DK509*100)</f>
        <v>2.5920169038150336</v>
      </c>
      <c r="DM546" s="807">
        <f t="shared" si="557"/>
        <v>374.08572827125511</v>
      </c>
      <c r="DN546" s="808">
        <f>+IF(DM546=0,0,DM546/DM509*100)</f>
        <v>1.9015302634025775</v>
      </c>
      <c r="DO546" s="807">
        <f t="shared" si="546"/>
        <v>953.95091127125511</v>
      </c>
      <c r="DP546" s="808">
        <f>+IF(DO546=0,0,DO546/DO509*100)</f>
        <v>2.3850838790066256</v>
      </c>
      <c r="DR546" s="807">
        <f t="shared" si="521"/>
        <v>1213.2608492262802</v>
      </c>
      <c r="DS546" s="808">
        <f>+IF(DR546=0,0,DR546/DR509*100)</f>
        <v>1.3149106498781558</v>
      </c>
      <c r="DT546" s="807">
        <v>141.37228194204434</v>
      </c>
      <c r="DU546" s="808">
        <f>+IF(DT546=0,0,DT546/DT509*100)</f>
        <v>1.9147515739186671</v>
      </c>
      <c r="DV546" s="807">
        <v>257.36674291399714</v>
      </c>
      <c r="DW546" s="808">
        <f>+IF(DV546=0,0,DV546/DV509*100)</f>
        <v>3.4947533058815345</v>
      </c>
      <c r="DX546" s="807">
        <v>82.916811310750944</v>
      </c>
      <c r="DY546" s="808">
        <f>+IF(DX546=0,0,DX546/DX509*100)</f>
        <v>1.125917813469141</v>
      </c>
      <c r="DZ546" s="807">
        <f t="shared" si="558"/>
        <v>481.65583616679248</v>
      </c>
      <c r="EA546" s="808">
        <f>+IF(DZ546=0,0,DZ546/DZ509*100)</f>
        <v>2.1782482536975434</v>
      </c>
      <c r="EB546" s="807">
        <v>126.79428629227498</v>
      </c>
      <c r="EC546" s="808">
        <f>+IF(EB546=0,0,EB546/EB509*100)</f>
        <v>1.7417886146466621</v>
      </c>
      <c r="ED546" s="807">
        <v>79.215896276188332</v>
      </c>
      <c r="EE546" s="808">
        <f>+IF(ED546=0,0,ED546/ED509*100)</f>
        <v>1.084558447676055</v>
      </c>
      <c r="EF546" s="807">
        <v>71.593163508132108</v>
      </c>
      <c r="EG546" s="808">
        <f>+IF(EF546=0,0,EF546/EF509*100)</f>
        <v>0.90185347025141771</v>
      </c>
      <c r="EH546" s="807">
        <f t="shared" si="559"/>
        <v>277.60334607659541</v>
      </c>
      <c r="EI546" s="808">
        <f>+IF(EH546=0,0,EH546/EH509*100)</f>
        <v>1.2325891421269033</v>
      </c>
      <c r="EJ546" s="807">
        <f t="shared" si="547"/>
        <v>759.25918224338784</v>
      </c>
      <c r="EK546" s="808">
        <f>+IF(EJ546=0,0,EJ546/EJ509*100)</f>
        <v>1.7010764701762469</v>
      </c>
      <c r="EL546" s="807">
        <v>75.854715957563187</v>
      </c>
      <c r="EM546" s="808">
        <f>+IF(EL546=0,0,EL546/EL509*100)</f>
        <v>1.0370532678703108</v>
      </c>
      <c r="EN546" s="807">
        <v>67.573255420666172</v>
      </c>
      <c r="EO546" s="808">
        <f>+IF(EN546=0,0,EN546/EN509*100)</f>
        <v>0.92123439840830923</v>
      </c>
      <c r="EP546" s="807">
        <v>70.37527124991982</v>
      </c>
      <c r="EQ546" s="808">
        <f>+IF(EP546=0,0,EP546/EP509*100)</f>
        <v>0.95246486632933736</v>
      </c>
      <c r="ER546" s="807">
        <f t="shared" si="560"/>
        <v>213.80324262814918</v>
      </c>
      <c r="ES546" s="808">
        <f>+IF(ER546=0,0,ER546/ER509*100)</f>
        <v>0.97014499235190021</v>
      </c>
      <c r="ET546" s="807">
        <v>78.753526012019421</v>
      </c>
      <c r="EU546" s="808">
        <f>+IF(ET546=0,0,ET546/ET509*100)</f>
        <v>0.92299625482506265</v>
      </c>
      <c r="EV546" s="807">
        <v>78.753526012019421</v>
      </c>
      <c r="EW546" s="808">
        <f>+IF(EV546=0,0,EV546/EV509*100)</f>
        <v>0.92299625482506265</v>
      </c>
      <c r="EX546" s="807">
        <v>82.691372330704453</v>
      </c>
      <c r="EY546" s="808">
        <f>+IF(EX546=0,0,EX546/EX509*100)</f>
        <v>0.96914806018890409</v>
      </c>
      <c r="EZ546" s="807">
        <f t="shared" si="561"/>
        <v>240.19842435474328</v>
      </c>
      <c r="FA546" s="808">
        <f>+IF(EZ546=0,0,EZ546/EZ509*100)</f>
        <v>0.93838018994634298</v>
      </c>
      <c r="FB546" s="807">
        <f t="shared" si="548"/>
        <v>454.00166698289246</v>
      </c>
      <c r="FC546" s="808">
        <f>+IF(FB546=0,0,FB546/FB509*100)</f>
        <v>0.95307601221501714</v>
      </c>
      <c r="FD546" s="807">
        <v>892.35908601150425</v>
      </c>
      <c r="FE546" s="808">
        <f>+IF(FD546=0,0,FD546/FD509*100)</f>
        <v>1.2042549204487294</v>
      </c>
      <c r="FF546" s="807">
        <v>901.06041783644321</v>
      </c>
      <c r="FG546" s="808">
        <f>+IF(FF546=0,0,FF546/FF509*100)</f>
        <v>0.88395958053728751</v>
      </c>
      <c r="FH546" s="807">
        <v>926.30155674747152</v>
      </c>
      <c r="FI546" s="808">
        <f>+IF(FH546=0,0,FH546/FH509*100)</f>
        <v>0.75716119820972194</v>
      </c>
      <c r="FJ546" s="807">
        <v>870.27170356683621</v>
      </c>
      <c r="FK546" s="808">
        <f>+IF(FJ546=0,0,FJ546/FJ509*100)</f>
        <v>0.59353868703978974</v>
      </c>
    </row>
    <row r="547" spans="2:167" s="648" customFormat="1" ht="13.5" customHeight="1">
      <c r="B547" s="771"/>
      <c r="C547" s="781"/>
      <c r="D547" s="781" t="s">
        <v>4858</v>
      </c>
      <c r="E547" s="785">
        <f t="shared" si="519"/>
        <v>0</v>
      </c>
      <c r="F547" s="786">
        <f>+IF(E547=0,0,E547/E509*100)</f>
        <v>0</v>
      </c>
      <c r="G547" s="814">
        <v>0</v>
      </c>
      <c r="H547" s="786">
        <f>+IF(G547=0,0,G547/G509*100)</f>
        <v>0</v>
      </c>
      <c r="I547" s="814">
        <v>0</v>
      </c>
      <c r="J547" s="786">
        <f>+IF(I547=0,0,I547/I509*100)</f>
        <v>0</v>
      </c>
      <c r="K547" s="814">
        <v>0</v>
      </c>
      <c r="L547" s="786">
        <f>+IF(K547=0,0,K547/K509*100)</f>
        <v>0</v>
      </c>
      <c r="M547" s="814">
        <f t="shared" si="549"/>
        <v>0</v>
      </c>
      <c r="N547" s="786">
        <f>+IF(M547=0,0,M547/M509*100)</f>
        <v>0</v>
      </c>
      <c r="O547" s="814">
        <v>0</v>
      </c>
      <c r="P547" s="786">
        <f>+IF(O547=0,0,O547/O509*100)</f>
        <v>0</v>
      </c>
      <c r="Q547" s="814">
        <v>0</v>
      </c>
      <c r="R547" s="786">
        <f>+IF(Q547=0,0,Q547/Q509*100)</f>
        <v>0</v>
      </c>
      <c r="S547" s="814">
        <v>0</v>
      </c>
      <c r="T547" s="786">
        <f>+IF(S547=0,0,S547/S509*100)</f>
        <v>0</v>
      </c>
      <c r="U547" s="785">
        <f t="shared" si="538"/>
        <v>0</v>
      </c>
      <c r="V547" s="786">
        <f>+IF(U547=0,0,U547/U509*100)</f>
        <v>0</v>
      </c>
      <c r="W547" s="785">
        <f t="shared" si="539"/>
        <v>0</v>
      </c>
      <c r="X547" s="786">
        <f>+IF(W547=0,0,W547/W509*100)</f>
        <v>0</v>
      </c>
      <c r="Y547" s="814">
        <v>0</v>
      </c>
      <c r="Z547" s="786">
        <f>+IF(Y547=0,0,Y547/Y509*100)</f>
        <v>0</v>
      </c>
      <c r="AA547" s="814">
        <v>0</v>
      </c>
      <c r="AB547" s="786">
        <f>+IF(AA547=0,0,AA547/AA509*100)</f>
        <v>0</v>
      </c>
      <c r="AC547" s="814">
        <v>0</v>
      </c>
      <c r="AD547" s="786">
        <f>+IF(AC547=0,0,AC547/AC509*100)</f>
        <v>0</v>
      </c>
      <c r="AE547" s="785">
        <f t="shared" si="540"/>
        <v>0</v>
      </c>
      <c r="AF547" s="786">
        <f>+IF(AE547=0,0,AE547/AE509*100)</f>
        <v>0</v>
      </c>
      <c r="AG547" s="814">
        <v>0</v>
      </c>
      <c r="AH547" s="786">
        <f>+IF(AG547=0,0,AG547/AG509*100)</f>
        <v>0</v>
      </c>
      <c r="AI547" s="814">
        <v>0</v>
      </c>
      <c r="AJ547" s="786">
        <f>+IF(AI547=0,0,AI547/AI509*100)</f>
        <v>0</v>
      </c>
      <c r="AK547" s="814">
        <v>0</v>
      </c>
      <c r="AL547" s="786">
        <f>+IF(AK547=0,0,AK547/AK509*100)</f>
        <v>0</v>
      </c>
      <c r="AM547" s="785">
        <f t="shared" si="541"/>
        <v>0</v>
      </c>
      <c r="AN547" s="786">
        <f>+IF(AM547=0,0,AM547/AM509*100)</f>
        <v>0</v>
      </c>
      <c r="AO547" s="785">
        <f t="shared" si="542"/>
        <v>0</v>
      </c>
      <c r="AP547" s="786">
        <f>+IF(AO547=0,0,AO547/AO509*100)</f>
        <v>0</v>
      </c>
      <c r="AQ547" s="651"/>
      <c r="AR547" s="814">
        <v>0</v>
      </c>
      <c r="AS547" s="786">
        <f>+IF(AR547=0,0,AR547/AR509*100)</f>
        <v>0</v>
      </c>
      <c r="AT547" s="814">
        <v>0</v>
      </c>
      <c r="AU547" s="786">
        <f>+IF(AT547=0,0,AT547/AT509*100)</f>
        <v>0</v>
      </c>
      <c r="AV547" s="814">
        <v>0</v>
      </c>
      <c r="AW547" s="786">
        <f>+IF(AV547=0,0,AV547/AV509*100)</f>
        <v>0</v>
      </c>
      <c r="AX547" s="814">
        <v>0</v>
      </c>
      <c r="AY547" s="786">
        <f>+IF(AX547=0,0,AX547/AX509*100)</f>
        <v>0</v>
      </c>
      <c r="AZ547" s="814">
        <f t="shared" si="550"/>
        <v>0</v>
      </c>
      <c r="BA547" s="786">
        <f>+IF(AZ547=0,0,AZ547/AZ509*100)</f>
        <v>0</v>
      </c>
      <c r="BB547" s="814">
        <v>0</v>
      </c>
      <c r="BC547" s="786">
        <f>+IF(BB547=0,0,BB547/BB509*100)</f>
        <v>0</v>
      </c>
      <c r="BD547" s="814">
        <v>0</v>
      </c>
      <c r="BE547" s="786">
        <f>+IF(BD547=0,0,BD547/BD509*100)</f>
        <v>0</v>
      </c>
      <c r="BF547" s="814">
        <v>0</v>
      </c>
      <c r="BG547" s="786">
        <f>+IF(BF547=0,0,BF547/BF509*100)</f>
        <v>0</v>
      </c>
      <c r="BH547" s="814">
        <f t="shared" si="551"/>
        <v>0</v>
      </c>
      <c r="BI547" s="786">
        <f>+IF(BH547=0,0,BH547/BH509*100)</f>
        <v>0</v>
      </c>
      <c r="BJ547" s="785">
        <f t="shared" si="543"/>
        <v>0</v>
      </c>
      <c r="BK547" s="786">
        <f>+IF(BJ547=0,0,BJ547/BJ509*100)</f>
        <v>0</v>
      </c>
      <c r="BL547" s="814">
        <v>0</v>
      </c>
      <c r="BM547" s="786">
        <f>+IF(BL547=0,0,BL547/BL509*100)</f>
        <v>0</v>
      </c>
      <c r="BN547" s="814">
        <v>0</v>
      </c>
      <c r="BO547" s="786">
        <f>+IF(BN547=0,0,BN547/BN509*100)</f>
        <v>0</v>
      </c>
      <c r="BP547" s="814">
        <v>0</v>
      </c>
      <c r="BQ547" s="786">
        <f>+IF(BP547=0,0,BP547/BP509*100)</f>
        <v>0</v>
      </c>
      <c r="BR547" s="814">
        <f t="shared" si="552"/>
        <v>0</v>
      </c>
      <c r="BS547" s="786">
        <f>+IF(BR547=0,0,BR547/BR509*100)</f>
        <v>0</v>
      </c>
      <c r="BT547" s="814">
        <v>0</v>
      </c>
      <c r="BU547" s="786">
        <f>+IF(BT547=0,0,BT547/BT509*100)</f>
        <v>0</v>
      </c>
      <c r="BV547" s="814">
        <v>0</v>
      </c>
      <c r="BW547" s="786">
        <f>+IF(BV547=0,0,BV547/BV509*100)</f>
        <v>0</v>
      </c>
      <c r="BX547" s="814">
        <v>0</v>
      </c>
      <c r="BY547" s="786">
        <f>+IF(BX547=0,0,BX547/BX509*100)</f>
        <v>0</v>
      </c>
      <c r="BZ547" s="814">
        <f t="shared" si="553"/>
        <v>0</v>
      </c>
      <c r="CA547" s="786">
        <f>+IF(BZ547=0,0,BZ547/BZ509*100)</f>
        <v>0</v>
      </c>
      <c r="CB547" s="785">
        <f t="shared" si="544"/>
        <v>0</v>
      </c>
      <c r="CC547" s="786">
        <f>+IF(CB547=0,0,CB547/CB509*100)</f>
        <v>0</v>
      </c>
      <c r="CE547" s="785">
        <f t="shared" si="520"/>
        <v>0</v>
      </c>
      <c r="CF547" s="786">
        <f>+IF(CE547=0,0,CE547/CE509*100)</f>
        <v>0</v>
      </c>
      <c r="CG547" s="814">
        <v>0</v>
      </c>
      <c r="CH547" s="786">
        <f>+IF(CG547=0,0,CG547/CG509*100)</f>
        <v>0</v>
      </c>
      <c r="CI547" s="814">
        <v>0</v>
      </c>
      <c r="CJ547" s="786">
        <f>+IF(CI547=0,0,CI547/CI509*100)</f>
        <v>0</v>
      </c>
      <c r="CK547" s="814">
        <v>0</v>
      </c>
      <c r="CL547" s="786">
        <f>+IF(CK547=0,0,CK547/CK509*100)</f>
        <v>0</v>
      </c>
      <c r="CM547" s="814">
        <f t="shared" si="554"/>
        <v>0</v>
      </c>
      <c r="CN547" s="786">
        <f>+IF(CM547=0,0,CM547/CM509*100)</f>
        <v>0</v>
      </c>
      <c r="CO547" s="814">
        <v>0</v>
      </c>
      <c r="CP547" s="786">
        <f>+IF(CO547=0,0,CO547/CO509*100)</f>
        <v>0</v>
      </c>
      <c r="CQ547" s="814">
        <v>0</v>
      </c>
      <c r="CR547" s="786">
        <f>+IF(CQ547=0,0,CQ547/CQ509*100)</f>
        <v>0</v>
      </c>
      <c r="CS547" s="814">
        <v>0</v>
      </c>
      <c r="CT547" s="786">
        <f>+IF(CS547=0,0,CS547/CS509*100)</f>
        <v>0</v>
      </c>
      <c r="CU547" s="814">
        <f t="shared" si="555"/>
        <v>0</v>
      </c>
      <c r="CV547" s="786">
        <f>+IF(CU547=0,0,CU547/CU509*100)</f>
        <v>0</v>
      </c>
      <c r="CW547" s="785">
        <f t="shared" si="545"/>
        <v>0</v>
      </c>
      <c r="CX547" s="786">
        <f>+IF(CW547=0,0,CW547/CW509*100)</f>
        <v>0</v>
      </c>
      <c r="CY547" s="814">
        <v>0</v>
      </c>
      <c r="CZ547" s="786">
        <f>+IF(CY547=0,0,CY547/CY509*100)</f>
        <v>0</v>
      </c>
      <c r="DA547" s="814">
        <v>0</v>
      </c>
      <c r="DB547" s="786">
        <f>+IF(DA547=0,0,DA547/DA509*100)</f>
        <v>0</v>
      </c>
      <c r="DC547" s="814">
        <v>0</v>
      </c>
      <c r="DD547" s="786">
        <f>+IF(DC547=0,0,DC547/DC509*100)</f>
        <v>0</v>
      </c>
      <c r="DE547" s="814">
        <f t="shared" si="556"/>
        <v>0</v>
      </c>
      <c r="DF547" s="786">
        <f>+IF(DE547=0,0,DE547/DE509*100)</f>
        <v>0</v>
      </c>
      <c r="DG547" s="814">
        <v>0</v>
      </c>
      <c r="DH547" s="786">
        <f>+IF(DG547=0,0,DG547/DG509*100)</f>
        <v>0</v>
      </c>
      <c r="DI547" s="814">
        <v>0</v>
      </c>
      <c r="DJ547" s="786">
        <f>+IF(DI547=0,0,DI547/DI509*100)</f>
        <v>0</v>
      </c>
      <c r="DK547" s="814">
        <v>0</v>
      </c>
      <c r="DL547" s="786">
        <f>+IF(DK547=0,0,DK547/DK509*100)</f>
        <v>0</v>
      </c>
      <c r="DM547" s="814">
        <f t="shared" si="557"/>
        <v>0</v>
      </c>
      <c r="DN547" s="786">
        <f>+IF(DM547=0,0,DM547/DM509*100)</f>
        <v>0</v>
      </c>
      <c r="DO547" s="785">
        <f t="shared" si="546"/>
        <v>0</v>
      </c>
      <c r="DP547" s="786">
        <f>+IF(DO547=0,0,DO547/DO509*100)</f>
        <v>0</v>
      </c>
      <c r="DR547" s="814">
        <f t="shared" si="521"/>
        <v>0</v>
      </c>
      <c r="DS547" s="786">
        <f>+IF(DR547=0,0,DR547/DR509*100)</f>
        <v>0</v>
      </c>
      <c r="DT547" s="814">
        <v>0</v>
      </c>
      <c r="DU547" s="786">
        <f>+IF(DT547=0,0,DT547/DT509*100)</f>
        <v>0</v>
      </c>
      <c r="DV547" s="814">
        <v>0</v>
      </c>
      <c r="DW547" s="786">
        <f>+IF(DV547=0,0,DV547/DV509*100)</f>
        <v>0</v>
      </c>
      <c r="DX547" s="814">
        <v>0</v>
      </c>
      <c r="DY547" s="786">
        <f>+IF(DX547=0,0,DX547/DX509*100)</f>
        <v>0</v>
      </c>
      <c r="DZ547" s="814">
        <f t="shared" si="558"/>
        <v>0</v>
      </c>
      <c r="EA547" s="786">
        <f>+IF(DZ547=0,0,DZ547/DZ509*100)</f>
        <v>0</v>
      </c>
      <c r="EB547" s="814">
        <v>0</v>
      </c>
      <c r="EC547" s="786">
        <f>+IF(EB547=0,0,EB547/EB509*100)</f>
        <v>0</v>
      </c>
      <c r="ED547" s="814">
        <v>0</v>
      </c>
      <c r="EE547" s="786">
        <f>+IF(ED547=0,0,ED547/ED509*100)</f>
        <v>0</v>
      </c>
      <c r="EF547" s="814">
        <v>0</v>
      </c>
      <c r="EG547" s="786">
        <f>+IF(EF547=0,0,EF547/EF509*100)</f>
        <v>0</v>
      </c>
      <c r="EH547" s="814">
        <f t="shared" si="559"/>
        <v>0</v>
      </c>
      <c r="EI547" s="786">
        <f>+IF(EH547=0,0,EH547/EH509*100)</f>
        <v>0</v>
      </c>
      <c r="EJ547" s="785">
        <f t="shared" si="547"/>
        <v>0</v>
      </c>
      <c r="EK547" s="786">
        <f>+IF(EJ547=0,0,EJ547/EJ509*100)</f>
        <v>0</v>
      </c>
      <c r="EL547" s="814">
        <v>0</v>
      </c>
      <c r="EM547" s="786">
        <f>+IF(EL547=0,0,EL547/EL509*100)</f>
        <v>0</v>
      </c>
      <c r="EN547" s="814">
        <v>0</v>
      </c>
      <c r="EO547" s="786">
        <f>+IF(EN547=0,0,EN547/EN509*100)</f>
        <v>0</v>
      </c>
      <c r="EP547" s="814">
        <v>0</v>
      </c>
      <c r="EQ547" s="786">
        <f>+IF(EP547=0,0,EP547/EP509*100)</f>
        <v>0</v>
      </c>
      <c r="ER547" s="814">
        <f t="shared" si="560"/>
        <v>0</v>
      </c>
      <c r="ES547" s="786">
        <f>+IF(ER547=0,0,ER547/ER509*100)</f>
        <v>0</v>
      </c>
      <c r="ET547" s="814">
        <v>0</v>
      </c>
      <c r="EU547" s="786">
        <f>+IF(ET547=0,0,ET547/ET509*100)</f>
        <v>0</v>
      </c>
      <c r="EV547" s="814">
        <v>0</v>
      </c>
      <c r="EW547" s="786">
        <f>+IF(EV547=0,0,EV547/EV509*100)</f>
        <v>0</v>
      </c>
      <c r="EX547" s="814">
        <v>0</v>
      </c>
      <c r="EY547" s="786">
        <f>+IF(EX547=0,0,EX547/EX509*100)</f>
        <v>0</v>
      </c>
      <c r="EZ547" s="814">
        <f t="shared" si="561"/>
        <v>0</v>
      </c>
      <c r="FA547" s="786">
        <f>+IF(EZ547=0,0,EZ547/EZ509*100)</f>
        <v>0</v>
      </c>
      <c r="FB547" s="785">
        <f t="shared" si="548"/>
        <v>0</v>
      </c>
      <c r="FC547" s="786">
        <f>+IF(FB547=0,0,FB547/FB509*100)</f>
        <v>0</v>
      </c>
      <c r="FD547" s="814">
        <v>0</v>
      </c>
      <c r="FE547" s="786">
        <f>+IF(FD547=0,0,FD547/FD509*100)</f>
        <v>0</v>
      </c>
      <c r="FF547" s="814">
        <v>0</v>
      </c>
      <c r="FG547" s="786">
        <f>+IF(FF547=0,0,FF547/FF509*100)</f>
        <v>0</v>
      </c>
      <c r="FH547" s="814">
        <v>0</v>
      </c>
      <c r="FI547" s="786">
        <f>+IF(FH547=0,0,FH547/FH509*100)</f>
        <v>0</v>
      </c>
      <c r="FJ547" s="814">
        <v>0</v>
      </c>
      <c r="FK547" s="786">
        <f>+IF(FJ547=0,0,FJ547/FJ509*100)</f>
        <v>0</v>
      </c>
    </row>
    <row r="548" spans="2:167" s="648" customFormat="1" ht="13.5" customHeight="1">
      <c r="B548" s="769"/>
      <c r="C548" s="771" t="s">
        <v>4860</v>
      </c>
      <c r="D548" s="798"/>
      <c r="E548" s="785">
        <f t="shared" si="519"/>
        <v>0</v>
      </c>
      <c r="F548" s="727">
        <f>+IF(E548=0,0,E548/E509*100)</f>
        <v>0</v>
      </c>
      <c r="G548" s="797">
        <f>SUM(G549:G551)</f>
        <v>0</v>
      </c>
      <c r="H548" s="727">
        <f>+IF(G548=0,0,G548/G509*100)</f>
        <v>0</v>
      </c>
      <c r="I548" s="797">
        <f>SUM(I549:I551)</f>
        <v>0</v>
      </c>
      <c r="J548" s="727">
        <f>+IF(I548=0,0,I548/I509*100)</f>
        <v>0</v>
      </c>
      <c r="K548" s="797">
        <f>SUM(K549:K551)</f>
        <v>0</v>
      </c>
      <c r="L548" s="727">
        <f>+IF(K548=0,0,K548/K509*100)</f>
        <v>0</v>
      </c>
      <c r="M548" s="797">
        <f>SUM(M549:M551)</f>
        <v>0</v>
      </c>
      <c r="N548" s="727">
        <f>+IF(M548=0,0,M548/M509*100)</f>
        <v>0</v>
      </c>
      <c r="O548" s="797">
        <f>SUM(O549:O551)</f>
        <v>0</v>
      </c>
      <c r="P548" s="727">
        <f>+IF(O548=0,0,O548/O509*100)</f>
        <v>0</v>
      </c>
      <c r="Q548" s="797">
        <f>SUM(Q549:Q551)</f>
        <v>0</v>
      </c>
      <c r="R548" s="727">
        <f>+IF(Q548=0,0,Q548/Q509*100)</f>
        <v>0</v>
      </c>
      <c r="S548" s="797">
        <f>SUM(S549:S551)</f>
        <v>0</v>
      </c>
      <c r="T548" s="727">
        <f>+IF(S548=0,0,S548/S509*100)</f>
        <v>0</v>
      </c>
      <c r="U548" s="797">
        <f t="shared" si="538"/>
        <v>0</v>
      </c>
      <c r="V548" s="727">
        <f>+IF(U548=0,0,U548/U509*100)</f>
        <v>0</v>
      </c>
      <c r="W548" s="797">
        <f t="shared" si="539"/>
        <v>0</v>
      </c>
      <c r="X548" s="727">
        <f>+IF(W548=0,0,W548/W509*100)</f>
        <v>0</v>
      </c>
      <c r="Y548" s="797">
        <f>SUM(Y549:Y551)</f>
        <v>0</v>
      </c>
      <c r="Z548" s="727">
        <f>+IF(Y548=0,0,Y548/Y509*100)</f>
        <v>0</v>
      </c>
      <c r="AA548" s="797">
        <f>SUM(AA549:AA551)</f>
        <v>0</v>
      </c>
      <c r="AB548" s="727">
        <f>+IF(AA548=0,0,AA548/AA509*100)</f>
        <v>0</v>
      </c>
      <c r="AC548" s="797">
        <f>SUM(AC549:AC551)</f>
        <v>0</v>
      </c>
      <c r="AD548" s="727">
        <f>+IF(AC548=0,0,AC548/AC509*100)</f>
        <v>0</v>
      </c>
      <c r="AE548" s="797">
        <f t="shared" si="540"/>
        <v>0</v>
      </c>
      <c r="AF548" s="727">
        <f>+IF(AE548=0,0,AE548/AE509*100)</f>
        <v>0</v>
      </c>
      <c r="AG548" s="797">
        <f>SUM(AG549:AG551)</f>
        <v>0</v>
      </c>
      <c r="AH548" s="727">
        <f>+IF(AG548=0,0,AG548/AG509*100)</f>
        <v>0</v>
      </c>
      <c r="AI548" s="797">
        <f>SUM(AI549:AI551)</f>
        <v>0</v>
      </c>
      <c r="AJ548" s="727">
        <f>+IF(AI548=0,0,AI548/AI509*100)</f>
        <v>0</v>
      </c>
      <c r="AK548" s="797">
        <f>SUM(AK549:AK551)</f>
        <v>0</v>
      </c>
      <c r="AL548" s="727">
        <f>+IF(AK548=0,0,AK548/AK509*100)</f>
        <v>0</v>
      </c>
      <c r="AM548" s="797">
        <f t="shared" si="541"/>
        <v>0</v>
      </c>
      <c r="AN548" s="727">
        <f>+IF(AM548=0,0,AM548/AM509*100)</f>
        <v>0</v>
      </c>
      <c r="AO548" s="797">
        <f t="shared" si="542"/>
        <v>0</v>
      </c>
      <c r="AP548" s="727">
        <f>+IF(AO548=0,0,AO548/AO509*100)</f>
        <v>0</v>
      </c>
      <c r="AQ548" s="651"/>
      <c r="AR548" s="797">
        <f>SUM(AR549:AR551)</f>
        <v>0</v>
      </c>
      <c r="AS548" s="727">
        <f>+IF(AR548=0,0,AR548/AR509*100)</f>
        <v>0</v>
      </c>
      <c r="AT548" s="797">
        <f>SUM(AT549:AT551)</f>
        <v>0</v>
      </c>
      <c r="AU548" s="727">
        <f>+IF(AT548=0,0,AT548/AT509*100)</f>
        <v>0</v>
      </c>
      <c r="AV548" s="797">
        <f>SUM(AV549:AV551)</f>
        <v>0</v>
      </c>
      <c r="AW548" s="727">
        <f>+IF(AV548=0,0,AV548/AV509*100)</f>
        <v>0</v>
      </c>
      <c r="AX548" s="797">
        <f>SUM(AX549:AX551)</f>
        <v>0</v>
      </c>
      <c r="AY548" s="727">
        <f>+IF(AX548=0,0,AX548/AX509*100)</f>
        <v>0</v>
      </c>
      <c r="AZ548" s="797">
        <f>SUM(AZ549:AZ551)</f>
        <v>0</v>
      </c>
      <c r="BA548" s="727">
        <f>+IF(AZ548=0,0,AZ548/AZ509*100)</f>
        <v>0</v>
      </c>
      <c r="BB548" s="797">
        <f>SUM(BB549:BB551)</f>
        <v>0</v>
      </c>
      <c r="BC548" s="727">
        <f>+IF(BB548=0,0,BB548/BB509*100)</f>
        <v>0</v>
      </c>
      <c r="BD548" s="797">
        <f>SUM(BD549:BD551)</f>
        <v>0</v>
      </c>
      <c r="BE548" s="727">
        <f>+IF(BD548=0,0,BD548/BD509*100)</f>
        <v>0</v>
      </c>
      <c r="BF548" s="797">
        <f>SUM(BF549:BF551)</f>
        <v>0</v>
      </c>
      <c r="BG548" s="727">
        <f>+IF(BF548=0,0,BF548/BF509*100)</f>
        <v>0</v>
      </c>
      <c r="BH548" s="797">
        <f>SUM(BH549:BH551)</f>
        <v>0</v>
      </c>
      <c r="BI548" s="727">
        <f>+IF(BH548=0,0,BH548/BH509*100)</f>
        <v>0</v>
      </c>
      <c r="BJ548" s="797">
        <f t="shared" si="543"/>
        <v>0</v>
      </c>
      <c r="BK548" s="727">
        <f>+IF(BJ548=0,0,BJ548/BJ509*100)</f>
        <v>0</v>
      </c>
      <c r="BL548" s="797">
        <f>SUM(BL549:BL551)</f>
        <v>0</v>
      </c>
      <c r="BM548" s="727">
        <f>+IF(BL548=0,0,BL548/BL509*100)</f>
        <v>0</v>
      </c>
      <c r="BN548" s="797">
        <f>SUM(BN549:BN551)</f>
        <v>0</v>
      </c>
      <c r="BO548" s="727">
        <f>+IF(BN548=0,0,BN548/BN509*100)</f>
        <v>0</v>
      </c>
      <c r="BP548" s="797">
        <f>SUM(BP549:BP551)</f>
        <v>0</v>
      </c>
      <c r="BQ548" s="727">
        <f>+IF(BP548=0,0,BP548/BP509*100)</f>
        <v>0</v>
      </c>
      <c r="BR548" s="797">
        <f>SUM(BR549:BR551)</f>
        <v>0</v>
      </c>
      <c r="BS548" s="727">
        <f>+IF(BR548=0,0,BR548/BR509*100)</f>
        <v>0</v>
      </c>
      <c r="BT548" s="797">
        <f>SUM(BT549:BT551)</f>
        <v>0</v>
      </c>
      <c r="BU548" s="727">
        <f>+IF(BT548=0,0,BT548/BT509*100)</f>
        <v>0</v>
      </c>
      <c r="BV548" s="797">
        <f>SUM(BV549:BV551)</f>
        <v>0</v>
      </c>
      <c r="BW548" s="727">
        <f>+IF(BV548=0,0,BV548/BV509*100)</f>
        <v>0</v>
      </c>
      <c r="BX548" s="797">
        <f>SUM(BX549:BX551)</f>
        <v>0</v>
      </c>
      <c r="BY548" s="727">
        <f>+IF(BX548=0,0,BX548/BX509*100)</f>
        <v>0</v>
      </c>
      <c r="BZ548" s="797">
        <f>SUM(BZ549:BZ551)</f>
        <v>0</v>
      </c>
      <c r="CA548" s="727">
        <f>+IF(BZ548=0,0,BZ548/BZ509*100)</f>
        <v>0</v>
      </c>
      <c r="CB548" s="797">
        <f t="shared" si="544"/>
        <v>0</v>
      </c>
      <c r="CC548" s="727">
        <f>+IF(CB548=0,0,CB548/CB509*100)</f>
        <v>0</v>
      </c>
      <c r="CE548" s="785">
        <f t="shared" si="520"/>
        <v>0</v>
      </c>
      <c r="CF548" s="727">
        <f>+IF(CE548=0,0,CE548/CE509*100)</f>
        <v>0</v>
      </c>
      <c r="CG548" s="797">
        <f>SUM(CG549:CG551)</f>
        <v>0</v>
      </c>
      <c r="CH548" s="727">
        <f>+IF(CG548=0,0,CG548/CG509*100)</f>
        <v>0</v>
      </c>
      <c r="CI548" s="797">
        <f>SUM(CI549:CI551)</f>
        <v>0</v>
      </c>
      <c r="CJ548" s="727">
        <f>+IF(CI548=0,0,CI548/CI509*100)</f>
        <v>0</v>
      </c>
      <c r="CK548" s="797">
        <f>SUM(CK549:CK551)</f>
        <v>0</v>
      </c>
      <c r="CL548" s="727">
        <f>+IF(CK548=0,0,CK548/CK509*100)</f>
        <v>0</v>
      </c>
      <c r="CM548" s="797">
        <f>SUM(CM549:CM551)</f>
        <v>0</v>
      </c>
      <c r="CN548" s="727">
        <f>+IF(CM548=0,0,CM548/CM509*100)</f>
        <v>0</v>
      </c>
      <c r="CO548" s="797">
        <f>SUM(CO549:CO551)</f>
        <v>0</v>
      </c>
      <c r="CP548" s="727">
        <f>+IF(CO548=0,0,CO548/CO509*100)</f>
        <v>0</v>
      </c>
      <c r="CQ548" s="797">
        <f>SUM(CQ549:CQ551)</f>
        <v>0</v>
      </c>
      <c r="CR548" s="727">
        <f>+IF(CQ548=0,0,CQ548/CQ509*100)</f>
        <v>0</v>
      </c>
      <c r="CS548" s="797">
        <f>SUM(CS549:CS551)</f>
        <v>0</v>
      </c>
      <c r="CT548" s="727">
        <f>+IF(CS548=0,0,CS548/CS509*100)</f>
        <v>0</v>
      </c>
      <c r="CU548" s="797">
        <f>SUM(CU549:CU551)</f>
        <v>0</v>
      </c>
      <c r="CV548" s="727">
        <f>+IF(CU548=0,0,CU548/CU509*100)</f>
        <v>0</v>
      </c>
      <c r="CW548" s="797">
        <f t="shared" si="545"/>
        <v>0</v>
      </c>
      <c r="CX548" s="727">
        <f>+IF(CW548=0,0,CW548/CW509*100)</f>
        <v>0</v>
      </c>
      <c r="CY548" s="797">
        <f>SUM(CY549:CY551)</f>
        <v>0</v>
      </c>
      <c r="CZ548" s="727">
        <f>+IF(CY548=0,0,CY548/CY509*100)</f>
        <v>0</v>
      </c>
      <c r="DA548" s="797">
        <f>SUM(DA549:DA551)</f>
        <v>0</v>
      </c>
      <c r="DB548" s="727">
        <f>+IF(DA548=0,0,DA548/DA509*100)</f>
        <v>0</v>
      </c>
      <c r="DC548" s="797">
        <f>SUM(DC549:DC551)</f>
        <v>0</v>
      </c>
      <c r="DD548" s="727">
        <f>+IF(DC548=0,0,DC548/DC509*100)</f>
        <v>0</v>
      </c>
      <c r="DE548" s="797">
        <f>SUM(DE549:DE551)</f>
        <v>0</v>
      </c>
      <c r="DF548" s="727">
        <f>+IF(DE548=0,0,DE548/DE509*100)</f>
        <v>0</v>
      </c>
      <c r="DG548" s="797">
        <f>SUM(DG549:DG551)</f>
        <v>0</v>
      </c>
      <c r="DH548" s="727">
        <f>+IF(DG548=0,0,DG548/DG509*100)</f>
        <v>0</v>
      </c>
      <c r="DI548" s="797">
        <f>SUM(DI549:DI551)</f>
        <v>0</v>
      </c>
      <c r="DJ548" s="727">
        <f>+IF(DI548=0,0,DI548/DI509*100)</f>
        <v>0</v>
      </c>
      <c r="DK548" s="797">
        <f>SUM(DK549:DK551)</f>
        <v>0</v>
      </c>
      <c r="DL548" s="727">
        <f>+IF(DK548=0,0,DK548/DK509*100)</f>
        <v>0</v>
      </c>
      <c r="DM548" s="797">
        <f>SUM(DM549:DM551)</f>
        <v>0</v>
      </c>
      <c r="DN548" s="727">
        <f>+IF(DM548=0,0,DM548/DM509*100)</f>
        <v>0</v>
      </c>
      <c r="DO548" s="797">
        <f t="shared" si="546"/>
        <v>0</v>
      </c>
      <c r="DP548" s="727">
        <f>+IF(DO548=0,0,DO548/DO509*100)</f>
        <v>0</v>
      </c>
      <c r="DR548" s="797">
        <f t="shared" si="521"/>
        <v>0</v>
      </c>
      <c r="DS548" s="727">
        <f>+IF(DR548=0,0,DR548/DR509*100)</f>
        <v>0</v>
      </c>
      <c r="DT548" s="797">
        <f>SUM(DT549:DT551)</f>
        <v>0</v>
      </c>
      <c r="DU548" s="727">
        <f>+IF(DT548=0,0,DT548/DT509*100)</f>
        <v>0</v>
      </c>
      <c r="DV548" s="797">
        <f>SUM(DV549:DV551)</f>
        <v>0</v>
      </c>
      <c r="DW548" s="727">
        <f>+IF(DV548=0,0,DV548/DV509*100)</f>
        <v>0</v>
      </c>
      <c r="DX548" s="797">
        <f>SUM(DX549:DX551)</f>
        <v>0</v>
      </c>
      <c r="DY548" s="727">
        <f>+IF(DX548=0,0,DX548/DX509*100)</f>
        <v>0</v>
      </c>
      <c r="DZ548" s="797">
        <f>SUM(DZ549:DZ551)</f>
        <v>0</v>
      </c>
      <c r="EA548" s="727">
        <f>+IF(DZ548=0,0,DZ548/DZ509*100)</f>
        <v>0</v>
      </c>
      <c r="EB548" s="797">
        <f>SUM(EB549:EB551)</f>
        <v>0</v>
      </c>
      <c r="EC548" s="727">
        <f>+IF(EB548=0,0,EB548/EB509*100)</f>
        <v>0</v>
      </c>
      <c r="ED548" s="797">
        <f>SUM(ED549:ED551)</f>
        <v>0</v>
      </c>
      <c r="EE548" s="727">
        <f>+IF(ED548=0,0,ED548/ED509*100)</f>
        <v>0</v>
      </c>
      <c r="EF548" s="797">
        <f>SUM(EF549:EF551)</f>
        <v>0</v>
      </c>
      <c r="EG548" s="727">
        <f>+IF(EF548=0,0,EF548/EF509*100)</f>
        <v>0</v>
      </c>
      <c r="EH548" s="797">
        <f>SUM(EH549:EH551)</f>
        <v>0</v>
      </c>
      <c r="EI548" s="727">
        <f>+IF(EH548=0,0,EH548/EH509*100)</f>
        <v>0</v>
      </c>
      <c r="EJ548" s="797">
        <f t="shared" si="547"/>
        <v>0</v>
      </c>
      <c r="EK548" s="727">
        <f>+IF(EJ548=0,0,EJ548/EJ509*100)</f>
        <v>0</v>
      </c>
      <c r="EL548" s="797">
        <f>SUM(EL549:EL551)</f>
        <v>0</v>
      </c>
      <c r="EM548" s="727">
        <f>+IF(EL548=0,0,EL548/EL509*100)</f>
        <v>0</v>
      </c>
      <c r="EN548" s="797">
        <f>SUM(EN549:EN551)</f>
        <v>0</v>
      </c>
      <c r="EO548" s="727">
        <f>+IF(EN548=0,0,EN548/EN509*100)</f>
        <v>0</v>
      </c>
      <c r="EP548" s="797">
        <f>SUM(EP549:EP551)</f>
        <v>0</v>
      </c>
      <c r="EQ548" s="727">
        <f>+IF(EP548=0,0,EP548/EP509*100)</f>
        <v>0</v>
      </c>
      <c r="ER548" s="797">
        <f>SUM(ER549:ER551)</f>
        <v>0</v>
      </c>
      <c r="ES548" s="727">
        <f>+IF(ER548=0,0,ER548/ER509*100)</f>
        <v>0</v>
      </c>
      <c r="ET548" s="797">
        <f>SUM(ET549:ET551)</f>
        <v>0</v>
      </c>
      <c r="EU548" s="727">
        <f>+IF(ET548=0,0,ET548/ET509*100)</f>
        <v>0</v>
      </c>
      <c r="EV548" s="797">
        <f>SUM(EV549:EV551)</f>
        <v>0</v>
      </c>
      <c r="EW548" s="727">
        <f>+IF(EV548=0,0,EV548/EV509*100)</f>
        <v>0</v>
      </c>
      <c r="EX548" s="797">
        <f>SUM(EX549:EX551)</f>
        <v>0</v>
      </c>
      <c r="EY548" s="727">
        <f>+IF(EX548=0,0,EX548/EX509*100)</f>
        <v>0</v>
      </c>
      <c r="EZ548" s="797">
        <f>SUM(EZ549:EZ551)</f>
        <v>0</v>
      </c>
      <c r="FA548" s="727">
        <f>+IF(EZ548=0,0,EZ548/EZ509*100)</f>
        <v>0</v>
      </c>
      <c r="FB548" s="797">
        <f t="shared" si="548"/>
        <v>0</v>
      </c>
      <c r="FC548" s="727">
        <f>+IF(FB548=0,0,FB548/FB509*100)</f>
        <v>0</v>
      </c>
      <c r="FD548" s="797">
        <f>SUM(FD549:FD551)</f>
        <v>0</v>
      </c>
      <c r="FE548" s="727">
        <f>+IF(FD548=0,0,FD548/FD509*100)</f>
        <v>0</v>
      </c>
      <c r="FF548" s="797">
        <f>SUM(FF549:FF551)</f>
        <v>0</v>
      </c>
      <c r="FG548" s="727">
        <f>+IF(FF548=0,0,FF548/FF509*100)</f>
        <v>0</v>
      </c>
      <c r="FH548" s="797">
        <f>SUM(FH549:FH551)</f>
        <v>0</v>
      </c>
      <c r="FI548" s="727">
        <f>+IF(FH548=0,0,FH548/FH509*100)</f>
        <v>0</v>
      </c>
      <c r="FJ548" s="797">
        <f>SUM(FJ549:FJ551)</f>
        <v>0</v>
      </c>
      <c r="FK548" s="727">
        <f>+IF(FJ548=0,0,FJ548/FJ509*100)</f>
        <v>0</v>
      </c>
    </row>
    <row r="549" spans="2:167" s="648" customFormat="1" ht="13.5" customHeight="1">
      <c r="B549" s="771"/>
      <c r="C549" s="771"/>
      <c r="D549" s="731" t="s">
        <v>4856</v>
      </c>
      <c r="E549" s="772">
        <f t="shared" si="519"/>
        <v>0</v>
      </c>
      <c r="F549" s="737">
        <f>+IF(E549=0,0,E549/E509*100)</f>
        <v>0</v>
      </c>
      <c r="G549" s="772">
        <v>0</v>
      </c>
      <c r="H549" s="737">
        <f>+IF(G549=0,0,G549/G509*100)</f>
        <v>0</v>
      </c>
      <c r="I549" s="772">
        <v>0</v>
      </c>
      <c r="J549" s="737">
        <f>+IF(I549=0,0,I549/I509*100)</f>
        <v>0</v>
      </c>
      <c r="K549" s="772">
        <v>0</v>
      </c>
      <c r="L549" s="737">
        <f>+IF(K549=0,0,K549/K509*100)</f>
        <v>0</v>
      </c>
      <c r="M549" s="772">
        <f>+G549+I549+K549</f>
        <v>0</v>
      </c>
      <c r="N549" s="737">
        <f>+IF(M549=0,0,M549/M509*100)</f>
        <v>0</v>
      </c>
      <c r="O549" s="772">
        <v>0</v>
      </c>
      <c r="P549" s="737">
        <f>+IF(O549=0,0,O549/O509*100)</f>
        <v>0</v>
      </c>
      <c r="Q549" s="772">
        <v>0</v>
      </c>
      <c r="R549" s="737">
        <f>+IF(Q549=0,0,Q549/Q509*100)</f>
        <v>0</v>
      </c>
      <c r="S549" s="772">
        <v>0</v>
      </c>
      <c r="T549" s="737">
        <f>+IF(S549=0,0,S549/S509*100)</f>
        <v>0</v>
      </c>
      <c r="U549" s="772">
        <f t="shared" si="538"/>
        <v>0</v>
      </c>
      <c r="V549" s="737">
        <f>+IF(U549=0,0,U549/U509*100)</f>
        <v>0</v>
      </c>
      <c r="W549" s="772">
        <f t="shared" si="539"/>
        <v>0</v>
      </c>
      <c r="X549" s="737">
        <f>+IF(W549=0,0,W549/W509*100)</f>
        <v>0</v>
      </c>
      <c r="Y549" s="772">
        <v>0</v>
      </c>
      <c r="Z549" s="737">
        <f>+IF(Y549=0,0,Y549/Y509*100)</f>
        <v>0</v>
      </c>
      <c r="AA549" s="772">
        <v>0</v>
      </c>
      <c r="AB549" s="737">
        <f>+IF(AA549=0,0,AA549/AA509*100)</f>
        <v>0</v>
      </c>
      <c r="AC549" s="772">
        <v>0</v>
      </c>
      <c r="AD549" s="737">
        <f>+IF(AC549=0,0,AC549/AC509*100)</f>
        <v>0</v>
      </c>
      <c r="AE549" s="772">
        <f t="shared" si="540"/>
        <v>0</v>
      </c>
      <c r="AF549" s="737">
        <f>+IF(AE549=0,0,AE549/AE509*100)</f>
        <v>0</v>
      </c>
      <c r="AG549" s="772">
        <v>0</v>
      </c>
      <c r="AH549" s="737">
        <f>+IF(AG549=0,0,AG549/AG509*100)</f>
        <v>0</v>
      </c>
      <c r="AI549" s="772">
        <v>0</v>
      </c>
      <c r="AJ549" s="737">
        <f>+IF(AI549=0,0,AI549/AI509*100)</f>
        <v>0</v>
      </c>
      <c r="AK549" s="772">
        <v>0</v>
      </c>
      <c r="AL549" s="737">
        <f>+IF(AK549=0,0,AK549/AK509*100)</f>
        <v>0</v>
      </c>
      <c r="AM549" s="772">
        <f t="shared" si="541"/>
        <v>0</v>
      </c>
      <c r="AN549" s="737">
        <f>+IF(AM549=0,0,AM549/AM509*100)</f>
        <v>0</v>
      </c>
      <c r="AO549" s="772">
        <f t="shared" si="542"/>
        <v>0</v>
      </c>
      <c r="AP549" s="737">
        <f>+IF(AO549=0,0,AO549/AO509*100)</f>
        <v>0</v>
      </c>
      <c r="AQ549" s="651"/>
      <c r="AR549" s="772">
        <v>0</v>
      </c>
      <c r="AS549" s="737">
        <f>+IF(AR549=0,0,AR549/AR509*100)</f>
        <v>0</v>
      </c>
      <c r="AT549" s="772">
        <v>0</v>
      </c>
      <c r="AU549" s="737">
        <f>+IF(AT549=0,0,AT549/AT509*100)</f>
        <v>0</v>
      </c>
      <c r="AV549" s="772">
        <v>0</v>
      </c>
      <c r="AW549" s="737">
        <f>+IF(AV549=0,0,AV549/AV509*100)</f>
        <v>0</v>
      </c>
      <c r="AX549" s="772">
        <v>0</v>
      </c>
      <c r="AY549" s="737">
        <f>+IF(AX549=0,0,AX549/AX509*100)</f>
        <v>0</v>
      </c>
      <c r="AZ549" s="772">
        <f>+AT549+AV549+AX549</f>
        <v>0</v>
      </c>
      <c r="BA549" s="737">
        <f>+IF(AZ549=0,0,AZ549/AZ509*100)</f>
        <v>0</v>
      </c>
      <c r="BB549" s="772">
        <v>0</v>
      </c>
      <c r="BC549" s="737">
        <f>+IF(BB549=0,0,BB549/BB509*100)</f>
        <v>0</v>
      </c>
      <c r="BD549" s="772">
        <v>0</v>
      </c>
      <c r="BE549" s="737">
        <f>+IF(BD549=0,0,BD549/BD509*100)</f>
        <v>0</v>
      </c>
      <c r="BF549" s="772">
        <v>0</v>
      </c>
      <c r="BG549" s="737">
        <f>+IF(BF549=0,0,BF549/BF509*100)</f>
        <v>0</v>
      </c>
      <c r="BH549" s="772">
        <f>+BB549+BD549+BF549</f>
        <v>0</v>
      </c>
      <c r="BI549" s="737">
        <f>+IF(BH549=0,0,BH549/BH509*100)</f>
        <v>0</v>
      </c>
      <c r="BJ549" s="772">
        <f t="shared" si="543"/>
        <v>0</v>
      </c>
      <c r="BK549" s="737">
        <f>+IF(BJ549=0,0,BJ549/BJ509*100)</f>
        <v>0</v>
      </c>
      <c r="BL549" s="772">
        <v>0</v>
      </c>
      <c r="BM549" s="737">
        <f>+IF(BL549=0,0,BL549/BL509*100)</f>
        <v>0</v>
      </c>
      <c r="BN549" s="772">
        <v>0</v>
      </c>
      <c r="BO549" s="737">
        <f>+IF(BN549=0,0,BN549/BN509*100)</f>
        <v>0</v>
      </c>
      <c r="BP549" s="772">
        <v>0</v>
      </c>
      <c r="BQ549" s="737">
        <f>+IF(BP549=0,0,BP549/BP509*100)</f>
        <v>0</v>
      </c>
      <c r="BR549" s="772">
        <f>+BL549+BN549+BP549</f>
        <v>0</v>
      </c>
      <c r="BS549" s="737">
        <f>+IF(BR549=0,0,BR549/BR509*100)</f>
        <v>0</v>
      </c>
      <c r="BT549" s="772">
        <v>0</v>
      </c>
      <c r="BU549" s="737">
        <f>+IF(BT549=0,0,BT549/BT509*100)</f>
        <v>0</v>
      </c>
      <c r="BV549" s="772">
        <v>0</v>
      </c>
      <c r="BW549" s="737">
        <f>+IF(BV549=0,0,BV549/BV509*100)</f>
        <v>0</v>
      </c>
      <c r="BX549" s="772">
        <v>0</v>
      </c>
      <c r="BY549" s="737">
        <f>+IF(BX549=0,0,BX549/BX509*100)</f>
        <v>0</v>
      </c>
      <c r="BZ549" s="772">
        <f>+BT549+BV549+BX549</f>
        <v>0</v>
      </c>
      <c r="CA549" s="737">
        <f>+IF(BZ549=0,0,BZ549/BZ509*100)</f>
        <v>0</v>
      </c>
      <c r="CB549" s="772">
        <f t="shared" si="544"/>
        <v>0</v>
      </c>
      <c r="CC549" s="737">
        <f>+IF(CB549=0,0,CB549/CB509*100)</f>
        <v>0</v>
      </c>
      <c r="CE549" s="772">
        <f t="shared" si="520"/>
        <v>0</v>
      </c>
      <c r="CF549" s="737">
        <f>+IF(CE549=0,0,CE549/CE509*100)</f>
        <v>0</v>
      </c>
      <c r="CG549" s="772">
        <v>0</v>
      </c>
      <c r="CH549" s="737">
        <f>+IF(CG549=0,0,CG549/CG509*100)</f>
        <v>0</v>
      </c>
      <c r="CI549" s="772">
        <v>0</v>
      </c>
      <c r="CJ549" s="737">
        <f>+IF(CI549=0,0,CI549/CI509*100)</f>
        <v>0</v>
      </c>
      <c r="CK549" s="772">
        <v>0</v>
      </c>
      <c r="CL549" s="737">
        <f>+IF(CK549=0,0,CK549/CK509*100)</f>
        <v>0</v>
      </c>
      <c r="CM549" s="772">
        <f>+CG549+CI549+CK549</f>
        <v>0</v>
      </c>
      <c r="CN549" s="737">
        <f>+IF(CM549=0,0,CM549/CM509*100)</f>
        <v>0</v>
      </c>
      <c r="CO549" s="772">
        <v>0</v>
      </c>
      <c r="CP549" s="737">
        <f>+IF(CO549=0,0,CO549/CO509*100)</f>
        <v>0</v>
      </c>
      <c r="CQ549" s="772">
        <v>0</v>
      </c>
      <c r="CR549" s="737">
        <f>+IF(CQ549=0,0,CQ549/CQ509*100)</f>
        <v>0</v>
      </c>
      <c r="CS549" s="772">
        <v>0</v>
      </c>
      <c r="CT549" s="737">
        <f>+IF(CS549=0,0,CS549/CS509*100)</f>
        <v>0</v>
      </c>
      <c r="CU549" s="772">
        <f>+CO549+CQ549+CS549</f>
        <v>0</v>
      </c>
      <c r="CV549" s="737">
        <f>+IF(CU549=0,0,CU549/CU509*100)</f>
        <v>0</v>
      </c>
      <c r="CW549" s="772">
        <f t="shared" si="545"/>
        <v>0</v>
      </c>
      <c r="CX549" s="737">
        <f>+IF(CW549=0,0,CW549/CW509*100)</f>
        <v>0</v>
      </c>
      <c r="CY549" s="772">
        <v>0</v>
      </c>
      <c r="CZ549" s="737">
        <f>+IF(CY549=0,0,CY549/CY509*100)</f>
        <v>0</v>
      </c>
      <c r="DA549" s="772">
        <v>0</v>
      </c>
      <c r="DB549" s="737">
        <f>+IF(DA549=0,0,DA549/DA509*100)</f>
        <v>0</v>
      </c>
      <c r="DC549" s="772">
        <v>0</v>
      </c>
      <c r="DD549" s="737">
        <f>+IF(DC549=0,0,DC549/DC509*100)</f>
        <v>0</v>
      </c>
      <c r="DE549" s="772">
        <f>+CY549+DA549+DC549</f>
        <v>0</v>
      </c>
      <c r="DF549" s="737">
        <f>+IF(DE549=0,0,DE549/DE509*100)</f>
        <v>0</v>
      </c>
      <c r="DG549" s="772">
        <v>0</v>
      </c>
      <c r="DH549" s="737">
        <f>+IF(DG549=0,0,DG549/DG509*100)</f>
        <v>0</v>
      </c>
      <c r="DI549" s="772">
        <v>0</v>
      </c>
      <c r="DJ549" s="737">
        <f>+IF(DI549=0,0,DI549/DI509*100)</f>
        <v>0</v>
      </c>
      <c r="DK549" s="772">
        <v>0</v>
      </c>
      <c r="DL549" s="737">
        <f>+IF(DK549=0,0,DK549/DK509*100)</f>
        <v>0</v>
      </c>
      <c r="DM549" s="772">
        <f>+DG549+DI549+DK549</f>
        <v>0</v>
      </c>
      <c r="DN549" s="737">
        <f>+IF(DM549=0,0,DM549/DM509*100)</f>
        <v>0</v>
      </c>
      <c r="DO549" s="772">
        <f t="shared" si="546"/>
        <v>0</v>
      </c>
      <c r="DP549" s="737">
        <f>+IF(DO549=0,0,DO549/DO509*100)</f>
        <v>0</v>
      </c>
      <c r="DR549" s="772">
        <f t="shared" si="521"/>
        <v>0</v>
      </c>
      <c r="DS549" s="737">
        <f>+IF(DR549=0,0,DR549/DR509*100)</f>
        <v>0</v>
      </c>
      <c r="DT549" s="772">
        <v>0</v>
      </c>
      <c r="DU549" s="737">
        <f>+IF(DT549=0,0,DT549/DT509*100)</f>
        <v>0</v>
      </c>
      <c r="DV549" s="772">
        <v>0</v>
      </c>
      <c r="DW549" s="737">
        <f>+IF(DV549=0,0,DV549/DV509*100)</f>
        <v>0</v>
      </c>
      <c r="DX549" s="772">
        <v>0</v>
      </c>
      <c r="DY549" s="737">
        <f>+IF(DX549=0,0,DX549/DX509*100)</f>
        <v>0</v>
      </c>
      <c r="DZ549" s="772">
        <f>+DT549+DV549+DX549</f>
        <v>0</v>
      </c>
      <c r="EA549" s="737">
        <f>+IF(DZ549=0,0,DZ549/DZ509*100)</f>
        <v>0</v>
      </c>
      <c r="EB549" s="772">
        <v>0</v>
      </c>
      <c r="EC549" s="737">
        <f>+IF(EB549=0,0,EB549/EB509*100)</f>
        <v>0</v>
      </c>
      <c r="ED549" s="772">
        <v>0</v>
      </c>
      <c r="EE549" s="737">
        <f>+IF(ED549=0,0,ED549/ED509*100)</f>
        <v>0</v>
      </c>
      <c r="EF549" s="772">
        <v>0</v>
      </c>
      <c r="EG549" s="737">
        <f>+IF(EF549=0,0,EF549/EF509*100)</f>
        <v>0</v>
      </c>
      <c r="EH549" s="772">
        <f>+EB549+ED549+EF549</f>
        <v>0</v>
      </c>
      <c r="EI549" s="737">
        <f>+IF(EH549=0,0,EH549/EH509*100)</f>
        <v>0</v>
      </c>
      <c r="EJ549" s="772">
        <f t="shared" si="547"/>
        <v>0</v>
      </c>
      <c r="EK549" s="737">
        <f>+IF(EJ549=0,0,EJ549/EJ509*100)</f>
        <v>0</v>
      </c>
      <c r="EL549" s="772">
        <v>0</v>
      </c>
      <c r="EM549" s="737">
        <f>+IF(EL549=0,0,EL549/EL509*100)</f>
        <v>0</v>
      </c>
      <c r="EN549" s="772">
        <v>0</v>
      </c>
      <c r="EO549" s="737">
        <f>+IF(EN549=0,0,EN549/EN509*100)</f>
        <v>0</v>
      </c>
      <c r="EP549" s="772">
        <v>0</v>
      </c>
      <c r="EQ549" s="737">
        <f>+IF(EP549=0,0,EP549/EP509*100)</f>
        <v>0</v>
      </c>
      <c r="ER549" s="772">
        <f>+EL549+EN549+EP549</f>
        <v>0</v>
      </c>
      <c r="ES549" s="737">
        <f>+IF(ER549=0,0,ER549/ER509*100)</f>
        <v>0</v>
      </c>
      <c r="ET549" s="772">
        <v>0</v>
      </c>
      <c r="EU549" s="737">
        <f>+IF(ET549=0,0,ET549/ET509*100)</f>
        <v>0</v>
      </c>
      <c r="EV549" s="772">
        <v>0</v>
      </c>
      <c r="EW549" s="737">
        <f>+IF(EV549=0,0,EV549/EV509*100)</f>
        <v>0</v>
      </c>
      <c r="EX549" s="772">
        <v>0</v>
      </c>
      <c r="EY549" s="737">
        <f>+IF(EX549=0,0,EX549/EX509*100)</f>
        <v>0</v>
      </c>
      <c r="EZ549" s="772">
        <f>+ET549+EV549+EX549</f>
        <v>0</v>
      </c>
      <c r="FA549" s="737">
        <f>+IF(EZ549=0,0,EZ549/EZ509*100)</f>
        <v>0</v>
      </c>
      <c r="FB549" s="772">
        <f t="shared" si="548"/>
        <v>0</v>
      </c>
      <c r="FC549" s="737">
        <f>+IF(FB549=0,0,FB549/FB509*100)</f>
        <v>0</v>
      </c>
      <c r="FD549" s="772">
        <v>0</v>
      </c>
      <c r="FE549" s="737">
        <f>+IF(FD549=0,0,FD549/FD509*100)</f>
        <v>0</v>
      </c>
      <c r="FF549" s="772">
        <v>0</v>
      </c>
      <c r="FG549" s="737">
        <f>+IF(FF549=0,0,FF549/FF509*100)</f>
        <v>0</v>
      </c>
      <c r="FH549" s="772">
        <v>0</v>
      </c>
      <c r="FI549" s="737">
        <f>+IF(FH549=0,0,FH549/FH509*100)</f>
        <v>0</v>
      </c>
      <c r="FJ549" s="772">
        <v>0</v>
      </c>
      <c r="FK549" s="737">
        <f>+IF(FJ549=0,0,FJ549/FJ509*100)</f>
        <v>0</v>
      </c>
    </row>
    <row r="550" spans="2:167" s="648" customFormat="1" ht="13.5" customHeight="1">
      <c r="B550" s="771"/>
      <c r="C550" s="771"/>
      <c r="D550" s="771" t="s">
        <v>4857</v>
      </c>
      <c r="E550" s="772">
        <f t="shared" si="519"/>
        <v>0</v>
      </c>
      <c r="F550" s="737">
        <f>+IF(E550=0,0,E550/E509*100)</f>
        <v>0</v>
      </c>
      <c r="G550" s="772">
        <v>0</v>
      </c>
      <c r="H550" s="737">
        <f>+IF(G550=0,0,G550/G509*100)</f>
        <v>0</v>
      </c>
      <c r="I550" s="772">
        <v>0</v>
      </c>
      <c r="J550" s="737">
        <f>+IF(I550=0,0,I550/I509*100)</f>
        <v>0</v>
      </c>
      <c r="K550" s="772">
        <v>0</v>
      </c>
      <c r="L550" s="737">
        <f>+IF(K550=0,0,K550/K509*100)</f>
        <v>0</v>
      </c>
      <c r="M550" s="772">
        <f>+G550+I550+K550</f>
        <v>0</v>
      </c>
      <c r="N550" s="737">
        <f>+IF(M550=0,0,M550/M509*100)</f>
        <v>0</v>
      </c>
      <c r="O550" s="772">
        <v>0</v>
      </c>
      <c r="P550" s="737">
        <f>+IF(O550=0,0,O550/O509*100)</f>
        <v>0</v>
      </c>
      <c r="Q550" s="772">
        <v>0</v>
      </c>
      <c r="R550" s="737">
        <f>+IF(Q550=0,0,Q550/Q509*100)</f>
        <v>0</v>
      </c>
      <c r="S550" s="772">
        <v>0</v>
      </c>
      <c r="T550" s="737">
        <f>+IF(S550=0,0,S550/S509*100)</f>
        <v>0</v>
      </c>
      <c r="U550" s="772">
        <f t="shared" si="538"/>
        <v>0</v>
      </c>
      <c r="V550" s="737">
        <f>+IF(U550=0,0,U550/U509*100)</f>
        <v>0</v>
      </c>
      <c r="W550" s="772">
        <f t="shared" si="539"/>
        <v>0</v>
      </c>
      <c r="X550" s="737">
        <f>+IF(W550=0,0,W550/W509*100)</f>
        <v>0</v>
      </c>
      <c r="Y550" s="772">
        <v>0</v>
      </c>
      <c r="Z550" s="737">
        <f>+IF(Y550=0,0,Y550/Y509*100)</f>
        <v>0</v>
      </c>
      <c r="AA550" s="772">
        <v>0</v>
      </c>
      <c r="AB550" s="737">
        <f>+IF(AA550=0,0,AA550/AA509*100)</f>
        <v>0</v>
      </c>
      <c r="AC550" s="772">
        <v>0</v>
      </c>
      <c r="AD550" s="737">
        <f>+IF(AC550=0,0,AC550/AC509*100)</f>
        <v>0</v>
      </c>
      <c r="AE550" s="772">
        <f t="shared" si="540"/>
        <v>0</v>
      </c>
      <c r="AF550" s="737">
        <f>+IF(AE550=0,0,AE550/AE509*100)</f>
        <v>0</v>
      </c>
      <c r="AG550" s="772">
        <v>0</v>
      </c>
      <c r="AH550" s="737">
        <f>+IF(AG550=0,0,AG550/AG509*100)</f>
        <v>0</v>
      </c>
      <c r="AI550" s="772">
        <v>0</v>
      </c>
      <c r="AJ550" s="737">
        <f>+IF(AI550=0,0,AI550/AI509*100)</f>
        <v>0</v>
      </c>
      <c r="AK550" s="772">
        <v>0</v>
      </c>
      <c r="AL550" s="737">
        <f>+IF(AK550=0,0,AK550/AK509*100)</f>
        <v>0</v>
      </c>
      <c r="AM550" s="772">
        <f t="shared" si="541"/>
        <v>0</v>
      </c>
      <c r="AN550" s="737">
        <f>+IF(AM550=0,0,AM550/AM509*100)</f>
        <v>0</v>
      </c>
      <c r="AO550" s="772">
        <f t="shared" si="542"/>
        <v>0</v>
      </c>
      <c r="AP550" s="737">
        <f>+IF(AO550=0,0,AO550/AO509*100)</f>
        <v>0</v>
      </c>
      <c r="AQ550" s="651"/>
      <c r="AR550" s="772">
        <v>0</v>
      </c>
      <c r="AS550" s="737">
        <f>+IF(AR550=0,0,AR550/AR509*100)</f>
        <v>0</v>
      </c>
      <c r="AT550" s="772">
        <v>0</v>
      </c>
      <c r="AU550" s="737">
        <f>+IF(AT550=0,0,AT550/AT509*100)</f>
        <v>0</v>
      </c>
      <c r="AV550" s="772">
        <v>0</v>
      </c>
      <c r="AW550" s="737">
        <f>+IF(AV550=0,0,AV550/AV509*100)</f>
        <v>0</v>
      </c>
      <c r="AX550" s="772">
        <v>0</v>
      </c>
      <c r="AY550" s="737">
        <f>+IF(AX550=0,0,AX550/AX509*100)</f>
        <v>0</v>
      </c>
      <c r="AZ550" s="772">
        <f>+AT550+AV550+AX550</f>
        <v>0</v>
      </c>
      <c r="BA550" s="737">
        <f>+IF(AZ550=0,0,AZ550/AZ509*100)</f>
        <v>0</v>
      </c>
      <c r="BB550" s="772">
        <v>0</v>
      </c>
      <c r="BC550" s="737">
        <f>+IF(BB550=0,0,BB550/BB509*100)</f>
        <v>0</v>
      </c>
      <c r="BD550" s="772">
        <v>0</v>
      </c>
      <c r="BE550" s="737">
        <f>+IF(BD550=0,0,BD550/BD509*100)</f>
        <v>0</v>
      </c>
      <c r="BF550" s="772">
        <v>0</v>
      </c>
      <c r="BG550" s="737">
        <f>+IF(BF550=0,0,BF550/BF509*100)</f>
        <v>0</v>
      </c>
      <c r="BH550" s="772">
        <f>+BB550+BD550+BF550</f>
        <v>0</v>
      </c>
      <c r="BI550" s="737">
        <f>+IF(BH550=0,0,BH550/BH509*100)</f>
        <v>0</v>
      </c>
      <c r="BJ550" s="772">
        <f t="shared" si="543"/>
        <v>0</v>
      </c>
      <c r="BK550" s="737">
        <f>+IF(BJ550=0,0,BJ550/BJ509*100)</f>
        <v>0</v>
      </c>
      <c r="BL550" s="772">
        <v>0</v>
      </c>
      <c r="BM550" s="737">
        <f>+IF(BL550=0,0,BL550/BL509*100)</f>
        <v>0</v>
      </c>
      <c r="BN550" s="772">
        <v>0</v>
      </c>
      <c r="BO550" s="737">
        <f>+IF(BN550=0,0,BN550/BN509*100)</f>
        <v>0</v>
      </c>
      <c r="BP550" s="772">
        <v>0</v>
      </c>
      <c r="BQ550" s="737">
        <f>+IF(BP550=0,0,BP550/BP509*100)</f>
        <v>0</v>
      </c>
      <c r="BR550" s="772">
        <f>+BL550+BN550+BP550</f>
        <v>0</v>
      </c>
      <c r="BS550" s="737">
        <f>+IF(BR550=0,0,BR550/BR509*100)</f>
        <v>0</v>
      </c>
      <c r="BT550" s="772">
        <v>0</v>
      </c>
      <c r="BU550" s="737">
        <f>+IF(BT550=0,0,BT550/BT509*100)</f>
        <v>0</v>
      </c>
      <c r="BV550" s="772">
        <v>0</v>
      </c>
      <c r="BW550" s="737">
        <f>+IF(BV550=0,0,BV550/BV509*100)</f>
        <v>0</v>
      </c>
      <c r="BX550" s="772">
        <v>0</v>
      </c>
      <c r="BY550" s="737">
        <f>+IF(BX550=0,0,BX550/BX509*100)</f>
        <v>0</v>
      </c>
      <c r="BZ550" s="772">
        <f>+BT550+BV550+BX550</f>
        <v>0</v>
      </c>
      <c r="CA550" s="737">
        <f>+IF(BZ550=0,0,BZ550/BZ509*100)</f>
        <v>0</v>
      </c>
      <c r="CB550" s="772">
        <f t="shared" si="544"/>
        <v>0</v>
      </c>
      <c r="CC550" s="737">
        <f>+IF(CB550=0,0,CB550/CB509*100)</f>
        <v>0</v>
      </c>
      <c r="CE550" s="772">
        <f t="shared" si="520"/>
        <v>0</v>
      </c>
      <c r="CF550" s="737">
        <f>+IF(CE550=0,0,CE550/CE509*100)</f>
        <v>0</v>
      </c>
      <c r="CG550" s="772">
        <v>0</v>
      </c>
      <c r="CH550" s="737">
        <f>+IF(CG550=0,0,CG550/CG509*100)</f>
        <v>0</v>
      </c>
      <c r="CI550" s="772">
        <v>0</v>
      </c>
      <c r="CJ550" s="737">
        <f>+IF(CI550=0,0,CI550/CI509*100)</f>
        <v>0</v>
      </c>
      <c r="CK550" s="772">
        <v>0</v>
      </c>
      <c r="CL550" s="737">
        <f>+IF(CK550=0,0,CK550/CK509*100)</f>
        <v>0</v>
      </c>
      <c r="CM550" s="772">
        <f>+CG550+CI550+CK550</f>
        <v>0</v>
      </c>
      <c r="CN550" s="737">
        <f>+IF(CM550=0,0,CM550/CM509*100)</f>
        <v>0</v>
      </c>
      <c r="CO550" s="772">
        <v>0</v>
      </c>
      <c r="CP550" s="737">
        <f>+IF(CO550=0,0,CO550/CO509*100)</f>
        <v>0</v>
      </c>
      <c r="CQ550" s="772">
        <v>0</v>
      </c>
      <c r="CR550" s="737">
        <f>+IF(CQ550=0,0,CQ550/CQ509*100)</f>
        <v>0</v>
      </c>
      <c r="CS550" s="772">
        <v>0</v>
      </c>
      <c r="CT550" s="737">
        <f>+IF(CS550=0,0,CS550/CS509*100)</f>
        <v>0</v>
      </c>
      <c r="CU550" s="772">
        <f>+CO550+CQ550+CS550</f>
        <v>0</v>
      </c>
      <c r="CV550" s="737">
        <f>+IF(CU550=0,0,CU550/CU509*100)</f>
        <v>0</v>
      </c>
      <c r="CW550" s="772">
        <f t="shared" si="545"/>
        <v>0</v>
      </c>
      <c r="CX550" s="737">
        <f>+IF(CW550=0,0,CW550/CW509*100)</f>
        <v>0</v>
      </c>
      <c r="CY550" s="772">
        <v>0</v>
      </c>
      <c r="CZ550" s="737">
        <f>+IF(CY550=0,0,CY550/CY509*100)</f>
        <v>0</v>
      </c>
      <c r="DA550" s="772">
        <v>0</v>
      </c>
      <c r="DB550" s="737">
        <f>+IF(DA550=0,0,DA550/DA509*100)</f>
        <v>0</v>
      </c>
      <c r="DC550" s="772">
        <v>0</v>
      </c>
      <c r="DD550" s="737">
        <f>+IF(DC550=0,0,DC550/DC509*100)</f>
        <v>0</v>
      </c>
      <c r="DE550" s="772">
        <f>+CY550+DA550+DC550</f>
        <v>0</v>
      </c>
      <c r="DF550" s="737">
        <f>+IF(DE550=0,0,DE550/DE509*100)</f>
        <v>0</v>
      </c>
      <c r="DG550" s="772">
        <v>0</v>
      </c>
      <c r="DH550" s="737">
        <f>+IF(DG550=0,0,DG550/DG509*100)</f>
        <v>0</v>
      </c>
      <c r="DI550" s="772">
        <v>0</v>
      </c>
      <c r="DJ550" s="737">
        <f>+IF(DI550=0,0,DI550/DI509*100)</f>
        <v>0</v>
      </c>
      <c r="DK550" s="772">
        <v>0</v>
      </c>
      <c r="DL550" s="737">
        <f>+IF(DK550=0,0,DK550/DK509*100)</f>
        <v>0</v>
      </c>
      <c r="DM550" s="772">
        <f>+DG550+DI550+DK550</f>
        <v>0</v>
      </c>
      <c r="DN550" s="737">
        <f>+IF(DM550=0,0,DM550/DM509*100)</f>
        <v>0</v>
      </c>
      <c r="DO550" s="772">
        <f t="shared" si="546"/>
        <v>0</v>
      </c>
      <c r="DP550" s="737">
        <f>+IF(DO550=0,0,DO550/DO509*100)</f>
        <v>0</v>
      </c>
      <c r="DR550" s="772">
        <f t="shared" si="521"/>
        <v>0</v>
      </c>
      <c r="DS550" s="737">
        <f>+IF(DR550=0,0,DR550/DR509*100)</f>
        <v>0</v>
      </c>
      <c r="DT550" s="772">
        <v>0</v>
      </c>
      <c r="DU550" s="737">
        <f>+IF(DT550=0,0,DT550/DT509*100)</f>
        <v>0</v>
      </c>
      <c r="DV550" s="772">
        <v>0</v>
      </c>
      <c r="DW550" s="737">
        <f>+IF(DV550=0,0,DV550/DV509*100)</f>
        <v>0</v>
      </c>
      <c r="DX550" s="772">
        <v>0</v>
      </c>
      <c r="DY550" s="737">
        <f>+IF(DX550=0,0,DX550/DX509*100)</f>
        <v>0</v>
      </c>
      <c r="DZ550" s="772">
        <f>+DT550+DV550+DX550</f>
        <v>0</v>
      </c>
      <c r="EA550" s="737">
        <f>+IF(DZ550=0,0,DZ550/DZ509*100)</f>
        <v>0</v>
      </c>
      <c r="EB550" s="772">
        <v>0</v>
      </c>
      <c r="EC550" s="737">
        <f>+IF(EB550=0,0,EB550/EB509*100)</f>
        <v>0</v>
      </c>
      <c r="ED550" s="772">
        <v>0</v>
      </c>
      <c r="EE550" s="737">
        <f>+IF(ED550=0,0,ED550/ED509*100)</f>
        <v>0</v>
      </c>
      <c r="EF550" s="772">
        <v>0</v>
      </c>
      <c r="EG550" s="737">
        <f>+IF(EF550=0,0,EF550/EF509*100)</f>
        <v>0</v>
      </c>
      <c r="EH550" s="772">
        <f>+EB550+ED550+EF550</f>
        <v>0</v>
      </c>
      <c r="EI550" s="737">
        <f>+IF(EH550=0,0,EH550/EH509*100)</f>
        <v>0</v>
      </c>
      <c r="EJ550" s="772">
        <f t="shared" si="547"/>
        <v>0</v>
      </c>
      <c r="EK550" s="737">
        <f>+IF(EJ550=0,0,EJ550/EJ509*100)</f>
        <v>0</v>
      </c>
      <c r="EL550" s="772">
        <v>0</v>
      </c>
      <c r="EM550" s="737">
        <f>+IF(EL550=0,0,EL550/EL509*100)</f>
        <v>0</v>
      </c>
      <c r="EN550" s="772">
        <v>0</v>
      </c>
      <c r="EO550" s="737">
        <f>+IF(EN550=0,0,EN550/EN509*100)</f>
        <v>0</v>
      </c>
      <c r="EP550" s="772">
        <v>0</v>
      </c>
      <c r="EQ550" s="737">
        <f>+IF(EP550=0,0,EP550/EP509*100)</f>
        <v>0</v>
      </c>
      <c r="ER550" s="772">
        <f>+EL550+EN550+EP550</f>
        <v>0</v>
      </c>
      <c r="ES550" s="737">
        <f>+IF(ER550=0,0,ER550/ER509*100)</f>
        <v>0</v>
      </c>
      <c r="ET550" s="772">
        <v>0</v>
      </c>
      <c r="EU550" s="737">
        <f>+IF(ET550=0,0,ET550/ET509*100)</f>
        <v>0</v>
      </c>
      <c r="EV550" s="772">
        <v>0</v>
      </c>
      <c r="EW550" s="737">
        <f>+IF(EV550=0,0,EV550/EV509*100)</f>
        <v>0</v>
      </c>
      <c r="EX550" s="772">
        <v>0</v>
      </c>
      <c r="EY550" s="737">
        <f>+IF(EX550=0,0,EX550/EX509*100)</f>
        <v>0</v>
      </c>
      <c r="EZ550" s="772">
        <f>+ET550+EV550+EX550</f>
        <v>0</v>
      </c>
      <c r="FA550" s="737">
        <f>+IF(EZ550=0,0,EZ550/EZ509*100)</f>
        <v>0</v>
      </c>
      <c r="FB550" s="772">
        <f t="shared" si="548"/>
        <v>0</v>
      </c>
      <c r="FC550" s="737">
        <f>+IF(FB550=0,0,FB550/FB509*100)</f>
        <v>0</v>
      </c>
      <c r="FD550" s="772">
        <v>0</v>
      </c>
      <c r="FE550" s="737">
        <f>+IF(FD550=0,0,FD550/FD509*100)</f>
        <v>0</v>
      </c>
      <c r="FF550" s="772">
        <v>0</v>
      </c>
      <c r="FG550" s="737">
        <f>+IF(FF550=0,0,FF550/FF509*100)</f>
        <v>0</v>
      </c>
      <c r="FH550" s="772">
        <v>0</v>
      </c>
      <c r="FI550" s="737">
        <f>+IF(FH550=0,0,FH550/FH509*100)</f>
        <v>0</v>
      </c>
      <c r="FJ550" s="772">
        <v>0</v>
      </c>
      <c r="FK550" s="737">
        <f>+IF(FJ550=0,0,FJ550/FJ509*100)</f>
        <v>0</v>
      </c>
    </row>
    <row r="551" spans="2:167" s="648" customFormat="1" ht="13.5" customHeight="1">
      <c r="B551" s="781"/>
      <c r="C551" s="781"/>
      <c r="D551" s="802" t="s">
        <v>4858</v>
      </c>
      <c r="E551" s="803">
        <f t="shared" si="519"/>
        <v>0</v>
      </c>
      <c r="F551" s="804">
        <f>+IF(E551=0,0,E551/E509*100)</f>
        <v>0</v>
      </c>
      <c r="G551" s="815">
        <v>0</v>
      </c>
      <c r="H551" s="804">
        <f>+IF(G551=0,0,G551/G509*100)</f>
        <v>0</v>
      </c>
      <c r="I551" s="815">
        <v>0</v>
      </c>
      <c r="J551" s="804">
        <f>+IF(I551=0,0,I551/I509*100)</f>
        <v>0</v>
      </c>
      <c r="K551" s="815">
        <v>0</v>
      </c>
      <c r="L551" s="804">
        <f>+IF(K551=0,0,K551/K509*100)</f>
        <v>0</v>
      </c>
      <c r="M551" s="815">
        <f>+G551+I551+K551</f>
        <v>0</v>
      </c>
      <c r="N551" s="804">
        <f>+IF(M551=0,0,M551/M509*100)</f>
        <v>0</v>
      </c>
      <c r="O551" s="815">
        <v>0</v>
      </c>
      <c r="P551" s="804">
        <f>+IF(O551=0,0,O551/O509*100)</f>
        <v>0</v>
      </c>
      <c r="Q551" s="815">
        <v>0</v>
      </c>
      <c r="R551" s="804">
        <f>+IF(Q551=0,0,Q551/Q509*100)</f>
        <v>0</v>
      </c>
      <c r="S551" s="815">
        <v>0</v>
      </c>
      <c r="T551" s="804">
        <f>+IF(S551=0,0,S551/S509*100)</f>
        <v>0</v>
      </c>
      <c r="U551" s="803">
        <f t="shared" si="538"/>
        <v>0</v>
      </c>
      <c r="V551" s="804">
        <f>+IF(U551=0,0,U551/U509*100)</f>
        <v>0</v>
      </c>
      <c r="W551" s="803">
        <f t="shared" si="539"/>
        <v>0</v>
      </c>
      <c r="X551" s="804">
        <f>+IF(W551=0,0,W551/W509*100)</f>
        <v>0</v>
      </c>
      <c r="Y551" s="815">
        <v>0</v>
      </c>
      <c r="Z551" s="804">
        <f>+IF(Y551=0,0,Y551/Y509*100)</f>
        <v>0</v>
      </c>
      <c r="AA551" s="815">
        <v>0</v>
      </c>
      <c r="AB551" s="804">
        <f>+IF(AA551=0,0,AA551/AA509*100)</f>
        <v>0</v>
      </c>
      <c r="AC551" s="815">
        <v>0</v>
      </c>
      <c r="AD551" s="804">
        <f>+IF(AC551=0,0,AC551/AC509*100)</f>
        <v>0</v>
      </c>
      <c r="AE551" s="803">
        <f t="shared" si="540"/>
        <v>0</v>
      </c>
      <c r="AF551" s="804">
        <f>+IF(AE551=0,0,AE551/AE509*100)</f>
        <v>0</v>
      </c>
      <c r="AG551" s="815">
        <v>0</v>
      </c>
      <c r="AH551" s="804">
        <f>+IF(AG551=0,0,AG551/AG509*100)</f>
        <v>0</v>
      </c>
      <c r="AI551" s="815">
        <v>0</v>
      </c>
      <c r="AJ551" s="804">
        <f>+IF(AI551=0,0,AI551/AI509*100)</f>
        <v>0</v>
      </c>
      <c r="AK551" s="815">
        <v>0</v>
      </c>
      <c r="AL551" s="804">
        <f>+IF(AK551=0,0,AK551/AK509*100)</f>
        <v>0</v>
      </c>
      <c r="AM551" s="803">
        <f t="shared" si="541"/>
        <v>0</v>
      </c>
      <c r="AN551" s="804">
        <f>+IF(AM551=0,0,AM551/AM509*100)</f>
        <v>0</v>
      </c>
      <c r="AO551" s="803">
        <f t="shared" si="542"/>
        <v>0</v>
      </c>
      <c r="AP551" s="804">
        <f>+IF(AO551=0,0,AO551/AO509*100)</f>
        <v>0</v>
      </c>
      <c r="AQ551" s="651"/>
      <c r="AR551" s="815">
        <v>0</v>
      </c>
      <c r="AS551" s="804">
        <f>+IF(AR551=0,0,AR551/AR509*100)</f>
        <v>0</v>
      </c>
      <c r="AT551" s="815">
        <v>0</v>
      </c>
      <c r="AU551" s="804">
        <f>+IF(AT551=0,0,AT551/AT509*100)</f>
        <v>0</v>
      </c>
      <c r="AV551" s="815">
        <v>0</v>
      </c>
      <c r="AW551" s="804">
        <f>+IF(AV551=0,0,AV551/AV509*100)</f>
        <v>0</v>
      </c>
      <c r="AX551" s="815">
        <v>0</v>
      </c>
      <c r="AY551" s="804">
        <f>+IF(AX551=0,0,AX551/AX509*100)</f>
        <v>0</v>
      </c>
      <c r="AZ551" s="815">
        <f>+AT551+AV551+AX551</f>
        <v>0</v>
      </c>
      <c r="BA551" s="804">
        <f>+IF(AZ551=0,0,AZ551/AZ509*100)</f>
        <v>0</v>
      </c>
      <c r="BB551" s="815">
        <v>0</v>
      </c>
      <c r="BC551" s="804">
        <f>+IF(BB551=0,0,BB551/BB509*100)</f>
        <v>0</v>
      </c>
      <c r="BD551" s="815">
        <v>0</v>
      </c>
      <c r="BE551" s="804">
        <f>+IF(BD551=0,0,BD551/BD509*100)</f>
        <v>0</v>
      </c>
      <c r="BF551" s="815">
        <v>0</v>
      </c>
      <c r="BG551" s="804">
        <f>+IF(BF551=0,0,BF551/BF509*100)</f>
        <v>0</v>
      </c>
      <c r="BH551" s="815">
        <f>+BB551+BD551+BF551</f>
        <v>0</v>
      </c>
      <c r="BI551" s="804">
        <f>+IF(BH551=0,0,BH551/BH509*100)</f>
        <v>0</v>
      </c>
      <c r="BJ551" s="803">
        <f t="shared" si="543"/>
        <v>0</v>
      </c>
      <c r="BK551" s="804">
        <f>+IF(BJ551=0,0,BJ551/BJ509*100)</f>
        <v>0</v>
      </c>
      <c r="BL551" s="815">
        <v>0</v>
      </c>
      <c r="BM551" s="804">
        <f>+IF(BL551=0,0,BL551/BL509*100)</f>
        <v>0</v>
      </c>
      <c r="BN551" s="815">
        <v>0</v>
      </c>
      <c r="BO551" s="804">
        <f>+IF(BN551=0,0,BN551/BN509*100)</f>
        <v>0</v>
      </c>
      <c r="BP551" s="815">
        <v>0</v>
      </c>
      <c r="BQ551" s="804">
        <f>+IF(BP551=0,0,BP551/BP509*100)</f>
        <v>0</v>
      </c>
      <c r="BR551" s="815">
        <f>+BL551+BN551+BP551</f>
        <v>0</v>
      </c>
      <c r="BS551" s="804">
        <f>+IF(BR551=0,0,BR551/BR509*100)</f>
        <v>0</v>
      </c>
      <c r="BT551" s="815">
        <v>0</v>
      </c>
      <c r="BU551" s="804">
        <f>+IF(BT551=0,0,BT551/BT509*100)</f>
        <v>0</v>
      </c>
      <c r="BV551" s="815">
        <v>0</v>
      </c>
      <c r="BW551" s="804">
        <f>+IF(BV551=0,0,BV551/BV509*100)</f>
        <v>0</v>
      </c>
      <c r="BX551" s="815">
        <v>0</v>
      </c>
      <c r="BY551" s="804">
        <f>+IF(BX551=0,0,BX551/BX509*100)</f>
        <v>0</v>
      </c>
      <c r="BZ551" s="815">
        <f>+BT551+BV551+BX551</f>
        <v>0</v>
      </c>
      <c r="CA551" s="804">
        <f>+IF(BZ551=0,0,BZ551/BZ509*100)</f>
        <v>0</v>
      </c>
      <c r="CB551" s="803">
        <f t="shared" si="544"/>
        <v>0</v>
      </c>
      <c r="CC551" s="804">
        <f>+IF(CB551=0,0,CB551/CB509*100)</f>
        <v>0</v>
      </c>
      <c r="CE551" s="803">
        <f t="shared" si="520"/>
        <v>0</v>
      </c>
      <c r="CF551" s="804">
        <f>+IF(CE551=0,0,CE551/CE509*100)</f>
        <v>0</v>
      </c>
      <c r="CG551" s="815">
        <v>0</v>
      </c>
      <c r="CH551" s="804">
        <f>+IF(CG551=0,0,CG551/CG509*100)</f>
        <v>0</v>
      </c>
      <c r="CI551" s="815">
        <v>0</v>
      </c>
      <c r="CJ551" s="804">
        <f>+IF(CI551=0,0,CI551/CI509*100)</f>
        <v>0</v>
      </c>
      <c r="CK551" s="815">
        <v>0</v>
      </c>
      <c r="CL551" s="804">
        <f>+IF(CK551=0,0,CK551/CK509*100)</f>
        <v>0</v>
      </c>
      <c r="CM551" s="815">
        <f>+CG551+CI551+CK551</f>
        <v>0</v>
      </c>
      <c r="CN551" s="804">
        <f>+IF(CM551=0,0,CM551/CM509*100)</f>
        <v>0</v>
      </c>
      <c r="CO551" s="815">
        <v>0</v>
      </c>
      <c r="CP551" s="804">
        <f>+IF(CO551=0,0,CO551/CO509*100)</f>
        <v>0</v>
      </c>
      <c r="CQ551" s="815">
        <v>0</v>
      </c>
      <c r="CR551" s="804">
        <f>+IF(CQ551=0,0,CQ551/CQ509*100)</f>
        <v>0</v>
      </c>
      <c r="CS551" s="815">
        <v>0</v>
      </c>
      <c r="CT551" s="804">
        <f>+IF(CS551=0,0,CS551/CS509*100)</f>
        <v>0</v>
      </c>
      <c r="CU551" s="815">
        <f>+CO551+CQ551+CS551</f>
        <v>0</v>
      </c>
      <c r="CV551" s="804">
        <f>+IF(CU551=0,0,CU551/CU509*100)</f>
        <v>0</v>
      </c>
      <c r="CW551" s="803">
        <f t="shared" si="545"/>
        <v>0</v>
      </c>
      <c r="CX551" s="804">
        <f>+IF(CW551=0,0,CW551/CW509*100)</f>
        <v>0</v>
      </c>
      <c r="CY551" s="815">
        <v>0</v>
      </c>
      <c r="CZ551" s="804">
        <f>+IF(CY551=0,0,CY551/CY509*100)</f>
        <v>0</v>
      </c>
      <c r="DA551" s="815">
        <v>0</v>
      </c>
      <c r="DB551" s="804">
        <f>+IF(DA551=0,0,DA551/DA509*100)</f>
        <v>0</v>
      </c>
      <c r="DC551" s="815">
        <v>0</v>
      </c>
      <c r="DD551" s="804">
        <f>+IF(DC551=0,0,DC551/DC509*100)</f>
        <v>0</v>
      </c>
      <c r="DE551" s="815">
        <f>+CY551+DA551+DC551</f>
        <v>0</v>
      </c>
      <c r="DF551" s="804">
        <f>+IF(DE551=0,0,DE551/DE509*100)</f>
        <v>0</v>
      </c>
      <c r="DG551" s="815">
        <v>0</v>
      </c>
      <c r="DH551" s="804">
        <f>+IF(DG551=0,0,DG551/DG509*100)</f>
        <v>0</v>
      </c>
      <c r="DI551" s="815">
        <v>0</v>
      </c>
      <c r="DJ551" s="804">
        <f>+IF(DI551=0,0,DI551/DI509*100)</f>
        <v>0</v>
      </c>
      <c r="DK551" s="815">
        <v>0</v>
      </c>
      <c r="DL551" s="804">
        <f>+IF(DK551=0,0,DK551/DK509*100)</f>
        <v>0</v>
      </c>
      <c r="DM551" s="815">
        <f>+DG551+DI551+DK551</f>
        <v>0</v>
      </c>
      <c r="DN551" s="804">
        <f>+IF(DM551=0,0,DM551/DM509*100)</f>
        <v>0</v>
      </c>
      <c r="DO551" s="803">
        <f t="shared" si="546"/>
        <v>0</v>
      </c>
      <c r="DP551" s="804">
        <f>+IF(DO551=0,0,DO551/DO509*100)</f>
        <v>0</v>
      </c>
      <c r="DR551" s="815">
        <f t="shared" si="521"/>
        <v>0</v>
      </c>
      <c r="DS551" s="804">
        <f>+IF(DR551=0,0,DR551/DR509*100)</f>
        <v>0</v>
      </c>
      <c r="DT551" s="815">
        <v>0</v>
      </c>
      <c r="DU551" s="804">
        <f>+IF(DT551=0,0,DT551/DT509*100)</f>
        <v>0</v>
      </c>
      <c r="DV551" s="815">
        <v>0</v>
      </c>
      <c r="DW551" s="804">
        <f>+IF(DV551=0,0,DV551/DV509*100)</f>
        <v>0</v>
      </c>
      <c r="DX551" s="815">
        <v>0</v>
      </c>
      <c r="DY551" s="804">
        <f>+IF(DX551=0,0,DX551/DX509*100)</f>
        <v>0</v>
      </c>
      <c r="DZ551" s="815">
        <f>+DT551+DV551+DX551</f>
        <v>0</v>
      </c>
      <c r="EA551" s="804">
        <f>+IF(DZ551=0,0,DZ551/DZ509*100)</f>
        <v>0</v>
      </c>
      <c r="EB551" s="815">
        <v>0</v>
      </c>
      <c r="EC551" s="804">
        <f>+IF(EB551=0,0,EB551/EB509*100)</f>
        <v>0</v>
      </c>
      <c r="ED551" s="815">
        <v>0</v>
      </c>
      <c r="EE551" s="804">
        <f>+IF(ED551=0,0,ED551/ED509*100)</f>
        <v>0</v>
      </c>
      <c r="EF551" s="815">
        <v>0</v>
      </c>
      <c r="EG551" s="804">
        <f>+IF(EF551=0,0,EF551/EF509*100)</f>
        <v>0</v>
      </c>
      <c r="EH551" s="815">
        <f>+EB551+ED551+EF551</f>
        <v>0</v>
      </c>
      <c r="EI551" s="804">
        <f>+IF(EH551=0,0,EH551/EH509*100)</f>
        <v>0</v>
      </c>
      <c r="EJ551" s="803">
        <f t="shared" si="547"/>
        <v>0</v>
      </c>
      <c r="EK551" s="804">
        <f>+IF(EJ551=0,0,EJ551/EJ509*100)</f>
        <v>0</v>
      </c>
      <c r="EL551" s="815">
        <v>0</v>
      </c>
      <c r="EM551" s="804">
        <f>+IF(EL551=0,0,EL551/EL509*100)</f>
        <v>0</v>
      </c>
      <c r="EN551" s="815">
        <v>0</v>
      </c>
      <c r="EO551" s="804">
        <f>+IF(EN551=0,0,EN551/EN509*100)</f>
        <v>0</v>
      </c>
      <c r="EP551" s="815">
        <v>0</v>
      </c>
      <c r="EQ551" s="804">
        <f>+IF(EP551=0,0,EP551/EP509*100)</f>
        <v>0</v>
      </c>
      <c r="ER551" s="815">
        <f>+EL551+EN551+EP551</f>
        <v>0</v>
      </c>
      <c r="ES551" s="804">
        <f>+IF(ER551=0,0,ER551/ER509*100)</f>
        <v>0</v>
      </c>
      <c r="ET551" s="815">
        <v>0</v>
      </c>
      <c r="EU551" s="804">
        <f>+IF(ET551=0,0,ET551/ET509*100)</f>
        <v>0</v>
      </c>
      <c r="EV551" s="815">
        <v>0</v>
      </c>
      <c r="EW551" s="804">
        <f>+IF(EV551=0,0,EV551/EV509*100)</f>
        <v>0</v>
      </c>
      <c r="EX551" s="815">
        <v>0</v>
      </c>
      <c r="EY551" s="804">
        <f>+IF(EX551=0,0,EX551/EX509*100)</f>
        <v>0</v>
      </c>
      <c r="EZ551" s="815">
        <f>+ET551+EV551+EX551</f>
        <v>0</v>
      </c>
      <c r="FA551" s="804">
        <f>+IF(EZ551=0,0,EZ551/EZ509*100)</f>
        <v>0</v>
      </c>
      <c r="FB551" s="803">
        <f t="shared" si="548"/>
        <v>0</v>
      </c>
      <c r="FC551" s="804">
        <f>+IF(FB551=0,0,FB551/FB509*100)</f>
        <v>0</v>
      </c>
      <c r="FD551" s="815">
        <v>0</v>
      </c>
      <c r="FE551" s="804">
        <f>+IF(FD551=0,0,FD551/FD509*100)</f>
        <v>0</v>
      </c>
      <c r="FF551" s="815">
        <v>0</v>
      </c>
      <c r="FG551" s="804">
        <f>+IF(FF551=0,0,FF551/FF509*100)</f>
        <v>0</v>
      </c>
      <c r="FH551" s="815">
        <v>0</v>
      </c>
      <c r="FI551" s="804">
        <f>+IF(FH551=0,0,FH551/FH509*100)</f>
        <v>0</v>
      </c>
      <c r="FJ551" s="815">
        <v>0</v>
      </c>
      <c r="FK551" s="804">
        <f>+IF(FJ551=0,0,FJ551/FJ509*100)</f>
        <v>0</v>
      </c>
    </row>
    <row r="552" spans="2:167" s="758" customFormat="1" ht="13.5" customHeight="1">
      <c r="B552" s="810" t="s">
        <v>4861</v>
      </c>
      <c r="C552" s="799"/>
      <c r="D552" s="799"/>
      <c r="E552" s="800">
        <f t="shared" si="519"/>
        <v>-8549.7921830000014</v>
      </c>
      <c r="F552" s="801">
        <f>+IF(E552=0,0,E552/E509*100)</f>
        <v>-37.51591681295546</v>
      </c>
      <c r="G552" s="800">
        <f>+G538-G539</f>
        <v>-703.54010600000026</v>
      </c>
      <c r="H552" s="801">
        <f>+IF(G552=0,0,G552/G509*100)</f>
        <v>-28.402437674190718</v>
      </c>
      <c r="I552" s="800">
        <f>+I538-I539</f>
        <v>-366.77884299999994</v>
      </c>
      <c r="J552" s="801">
        <f>+IF(I552=0,0,I552/I509*100)</f>
        <v>-18.890834800031424</v>
      </c>
      <c r="K552" s="800">
        <f>+K538-K539</f>
        <v>-766.89754900000048</v>
      </c>
      <c r="L552" s="801">
        <f>+IF(K552=0,0,K552/K509*100)</f>
        <v>-36.974117754256426</v>
      </c>
      <c r="M552" s="800">
        <f>+M538-M539</f>
        <v>-1837.2164980000002</v>
      </c>
      <c r="N552" s="801">
        <f>+IF(M552=0,0,M552/M509*100)</f>
        <v>-28.296393149404686</v>
      </c>
      <c r="O552" s="800">
        <f>+O538-O539</f>
        <v>-859.67652899999985</v>
      </c>
      <c r="P552" s="801">
        <f>+IF(O552=0,0,O552/O509*100)</f>
        <v>-1372.1375701795225</v>
      </c>
      <c r="Q552" s="800">
        <f>+Q538-Q539</f>
        <v>-673.82462099999998</v>
      </c>
      <c r="R552" s="801">
        <f>+IF(Q552=0,0,Q552/Q509*100)</f>
        <v>-1707.8338629841121</v>
      </c>
      <c r="S552" s="800">
        <f>+S538-S539</f>
        <v>-1022.9593950000001</v>
      </c>
      <c r="T552" s="801">
        <f>+IF(S552=0,0,S552/S509*100)</f>
        <v>-168.1702276353127</v>
      </c>
      <c r="U552" s="800">
        <f>+U538-U539</f>
        <v>-2556.4605449999999</v>
      </c>
      <c r="V552" s="801">
        <f>+IF(U552=0,0,U552/U509*100)</f>
        <v>-359.86449041044028</v>
      </c>
      <c r="W552" s="800">
        <f>+W538-W539</f>
        <v>-4393.6770429999988</v>
      </c>
      <c r="X552" s="801">
        <f>+IF(W552=0,0,W552/W509*100)</f>
        <v>-60.996572994656184</v>
      </c>
      <c r="Y552" s="800">
        <f>+Y538-Y539</f>
        <v>-97.354920999999649</v>
      </c>
      <c r="Z552" s="801">
        <f>+IF(Y552=0,0,Y552/Y509*100)</f>
        <v>-7.7584767453984602</v>
      </c>
      <c r="AA552" s="800">
        <f>+AA538-AA539</f>
        <v>-648.57944899999984</v>
      </c>
      <c r="AB552" s="801">
        <f>+IF(AA552=0,0,AA552/AA509*100)</f>
        <v>-41.076586036065848</v>
      </c>
      <c r="AC552" s="800">
        <f>+AC538-AC539</f>
        <v>-744.61877100000015</v>
      </c>
      <c r="AD552" s="801">
        <f>+IF(AC552=0,0,AC552/AC509*100)</f>
        <v>-34.926160387782403</v>
      </c>
      <c r="AE552" s="800">
        <f>+AE538-AE539</f>
        <v>-1490.5531410000006</v>
      </c>
      <c r="AF552" s="801">
        <f>+IF(AE552=0,0,AE552/AE509*100)</f>
        <v>-30.016666316343759</v>
      </c>
      <c r="AG552" s="800">
        <f>+AG538-AG539</f>
        <v>99.978593999999987</v>
      </c>
      <c r="AH552" s="801">
        <f>+IF(AG552=0,0,AG552/AG509*100)</f>
        <v>3.735851525881718</v>
      </c>
      <c r="AI552" s="800">
        <f>+AI538-AI539</f>
        <v>-1689.3380610000002</v>
      </c>
      <c r="AJ552" s="801">
        <f>+IF(AI552=0,0,AI552/AI509*100)</f>
        <v>-49.278628372508479</v>
      </c>
      <c r="AK552" s="800">
        <f>+AK538-AK539</f>
        <v>-1076.2025319999998</v>
      </c>
      <c r="AL552" s="801">
        <f>+IF(AK552=0,0,AK552/AK509*100)</f>
        <v>-23.828036881845861</v>
      </c>
      <c r="AM552" s="800">
        <f t="shared" si="541"/>
        <v>-2665.561999</v>
      </c>
      <c r="AN552" s="801">
        <f>+IF(AM552=0,0,AM552/AM509*100)</f>
        <v>-25.097404853718007</v>
      </c>
      <c r="AO552" s="800">
        <f>+AO538-AO539</f>
        <v>-4156.1151400000017</v>
      </c>
      <c r="AP552" s="801">
        <f>+IF(AO552=0,0,AO552/AO509*100)</f>
        <v>-26.664635799866993</v>
      </c>
      <c r="AQ552" s="734"/>
      <c r="AR552" s="800">
        <f>+AR538-AR539</f>
        <v>-7088.4062726559878</v>
      </c>
      <c r="AS552" s="801">
        <f>+IF(AR552=0,0,AR552/AR509*100)</f>
        <v>-14.36591476216098</v>
      </c>
      <c r="AT552" s="800">
        <f>+AT538-AT539</f>
        <v>-243.09348900000003</v>
      </c>
      <c r="AU552" s="801">
        <f>+IF(AT552=0,0,AT552/AT509*100)</f>
        <v>-6.5732670427492019</v>
      </c>
      <c r="AV552" s="800">
        <f>+AV538-AV539</f>
        <v>-134.35467400000005</v>
      </c>
      <c r="AW552" s="801">
        <f>+IF(AV552=0,0,AV552/AV509*100)</f>
        <v>-3.7908778580786762</v>
      </c>
      <c r="AX552" s="800">
        <f>+AX538-AX539</f>
        <v>-260.42489899999936</v>
      </c>
      <c r="AY552" s="801">
        <f>+IF(AX552=0,0,AX552/AX509*100)</f>
        <v>-6.0242745062174006</v>
      </c>
      <c r="AZ552" s="800">
        <f>+AZ538-AZ539</f>
        <v>-637.87306199999716</v>
      </c>
      <c r="BA552" s="801">
        <f>+IF(AZ552=0,0,AZ552/AZ509*100)</f>
        <v>-5.5154058517944069</v>
      </c>
      <c r="BB552" s="800">
        <f>+BB538-BB539</f>
        <v>659.37325999999973</v>
      </c>
      <c r="BC552" s="801">
        <f>+IF(BB552=0,0,BB552/BB509*100)</f>
        <v>17.070332518031293</v>
      </c>
      <c r="BD552" s="800">
        <f>+BD538-BD539</f>
        <v>-276.859396</v>
      </c>
      <c r="BE552" s="801">
        <f>+IF(BD552=0,0,BD552/BD509*100)</f>
        <v>-10.465036083004152</v>
      </c>
      <c r="BF552" s="800">
        <f>+BF538-BF539</f>
        <v>-476.38942800000018</v>
      </c>
      <c r="BG552" s="801">
        <f>+IF(BF552=0,0,BF552/BF509*100)</f>
        <v>-16.514519523789399</v>
      </c>
      <c r="BH552" s="800">
        <f>+BH538-BH539</f>
        <v>-93.875564000000963</v>
      </c>
      <c r="BI552" s="801">
        <f>+IF(BH552=0,0,BH552/BH509*100)</f>
        <v>-0.99942883083955392</v>
      </c>
      <c r="BJ552" s="800">
        <f>+BJ538-BJ539</f>
        <v>-731.74862599999824</v>
      </c>
      <c r="BK552" s="801">
        <f>+IF(BJ552=0,0,BJ552/BJ509*100)</f>
        <v>-3.4914639086972108</v>
      </c>
      <c r="BL552" s="800">
        <f>+BL538-BL539</f>
        <v>-692.2128960000008</v>
      </c>
      <c r="BM552" s="801">
        <f>+IF(BL552=0,0,BL552/BL509*100)</f>
        <v>-16.840594802191461</v>
      </c>
      <c r="BN552" s="800">
        <f>+BN538-BN539</f>
        <v>97.51433400000019</v>
      </c>
      <c r="BO552" s="801">
        <f>+IF(BN552=0,0,BN552/BN509*100)</f>
        <v>2.2431977513828856</v>
      </c>
      <c r="BP552" s="800">
        <f>+BP538-BP539</f>
        <v>-2235.8134810000001</v>
      </c>
      <c r="BQ552" s="801">
        <f>+IF(BP552=0,0,BP552/BP509*100)</f>
        <v>-65.186461429244886</v>
      </c>
      <c r="BR552" s="800">
        <f>+BR538-BR539</f>
        <v>-2830.5120429999993</v>
      </c>
      <c r="BS552" s="801">
        <f>+IF(BR552=0,0,BR552/BR509*100)</f>
        <v>-23.811088512712526</v>
      </c>
      <c r="BT552" s="800">
        <f>+BT538-BT539</f>
        <v>-649.18097499999965</v>
      </c>
      <c r="BU552" s="801">
        <f>+IF(BT552=0,0,BT552/BT509*100)</f>
        <v>-12.485211444747526</v>
      </c>
      <c r="BV552" s="800">
        <f>+BV538-BV539</f>
        <v>-668.76520599999992</v>
      </c>
      <c r="BW552" s="801">
        <f>+IF(BV552=0,0,BV552/BV509*100)</f>
        <v>-12.241826163844861</v>
      </c>
      <c r="BX552" s="800">
        <f>+BX538-BX539</f>
        <v>-2208.1994226559996</v>
      </c>
      <c r="BY552" s="801">
        <f>+IF(BX552=0,0,BX552/BX509*100)</f>
        <v>-37.852485888496737</v>
      </c>
      <c r="BZ552" s="800">
        <f>+BZ538-BZ539</f>
        <v>-3526.145603655998</v>
      </c>
      <c r="CA552" s="801">
        <f>+IF(BZ552=0,0,BZ552/BZ509*100)</f>
        <v>-21.375438027250929</v>
      </c>
      <c r="CB552" s="800">
        <f>+CB538-CB539</f>
        <v>-6356.6576466559973</v>
      </c>
      <c r="CC552" s="801">
        <f>+IF(CB552=0,0,CB552/CB509*100)</f>
        <v>-22.395515031558858</v>
      </c>
      <c r="CE552" s="800">
        <f t="shared" si="520"/>
        <v>1533.2100123890446</v>
      </c>
      <c r="CF552" s="801">
        <f>+IF(CE552=0,0,CE552/CE509*100)</f>
        <v>1.995524298599437</v>
      </c>
      <c r="CG552" s="800">
        <f>+CG538-CG539</f>
        <v>-802.49932500000079</v>
      </c>
      <c r="CH552" s="801">
        <f>+IF(CG552=0,0,CG552/CG509*100)</f>
        <v>-14.256865732839403</v>
      </c>
      <c r="CI552" s="800">
        <f>+CI538-CI539</f>
        <v>-420.07198199999948</v>
      </c>
      <c r="CJ552" s="801">
        <f>+IF(CI552=0,0,CI552/CI509*100)</f>
        <v>-8.4109962442122495</v>
      </c>
      <c r="CK552" s="800">
        <f>+CK538-CK539</f>
        <v>16.238367000000153</v>
      </c>
      <c r="CL552" s="801">
        <f>+IF(CK552=0,0,CK552/CK509*100)</f>
        <v>0.27334568223016059</v>
      </c>
      <c r="CM552" s="800">
        <f>+CM538-CM539</f>
        <v>-1206.33294</v>
      </c>
      <c r="CN552" s="801">
        <f>+IF(CM552=0,0,CM552/CM509*100)</f>
        <v>-7.2829573340666851</v>
      </c>
      <c r="CO552" s="800">
        <f>+CO538-CO539</f>
        <v>-194.35995499999945</v>
      </c>
      <c r="CP552" s="801">
        <f>+IF(CO552=0,0,CO552/CO509*100)</f>
        <v>-3.0890740346335765</v>
      </c>
      <c r="CQ552" s="800">
        <f>+CQ538-CQ539</f>
        <v>1629.6640909999994</v>
      </c>
      <c r="CR552" s="801">
        <f>+IF(CQ552=0,0,CQ552/CQ509*100)</f>
        <v>23.085197000112821</v>
      </c>
      <c r="CS552" s="800">
        <f>+CS538-CS539</f>
        <v>435.93041199999954</v>
      </c>
      <c r="CT552" s="801">
        <f>+IF(CS552=0,0,CS552/CS509*100)</f>
        <v>6.2987277901942917</v>
      </c>
      <c r="CU552" s="800">
        <f>+CU538-CU539</f>
        <v>1871.2345480000067</v>
      </c>
      <c r="CV552" s="801">
        <f>+IF(CU552=0,0,CU552/CU509*100)</f>
        <v>9.2305785934101774</v>
      </c>
      <c r="CW552" s="800">
        <f>+CW538-CW539</f>
        <v>664.90160800000103</v>
      </c>
      <c r="CX552" s="801">
        <f>+IF(CW552=0,0,CW552/CW509*100)</f>
        <v>1.8050367092662434</v>
      </c>
      <c r="CY552" s="800">
        <f>+CY538-CY539</f>
        <v>-297.92310900000041</v>
      </c>
      <c r="CZ552" s="801">
        <f>+IF(CY552=0,0,CY552/CY509*100)</f>
        <v>-5.7853096408534483</v>
      </c>
      <c r="DA552" s="800">
        <f>+DA538-DA539</f>
        <v>298.87407499999972</v>
      </c>
      <c r="DB552" s="801">
        <f>+IF(DA552=0,0,DA552/DA509*100)</f>
        <v>4.091651415693569</v>
      </c>
      <c r="DC552" s="800">
        <f>+DC538-DC539</f>
        <v>1497.5719199999994</v>
      </c>
      <c r="DD552" s="801">
        <f>+IF(DC552=0,0,DC552/DC509*100)</f>
        <v>19.030020511095962</v>
      </c>
      <c r="DE552" s="800">
        <f>+DE538-DE539</f>
        <v>1498.5228860000016</v>
      </c>
      <c r="DF552" s="801">
        <f>+IF(DE552=0,0,DE552/DE509*100)</f>
        <v>7.3732934727927875</v>
      </c>
      <c r="DG552" s="800">
        <f>+DG538-DG539</f>
        <v>-55.335677103244677</v>
      </c>
      <c r="DH552" s="801">
        <f>+IF(DG552=0,0,DG552/DG509*100)</f>
        <v>-0.75670676260709535</v>
      </c>
      <c r="DI552" s="800">
        <f>+DI538-DI539</f>
        <v>-56.288655754032163</v>
      </c>
      <c r="DJ552" s="801">
        <f>+IF(DI552=0,0,DI552/DI509*100)</f>
        <v>-0.76048966424440101</v>
      </c>
      <c r="DK552" s="800">
        <f>+DK538-DK539</f>
        <v>-518.59014875367029</v>
      </c>
      <c r="DL552" s="801">
        <f>+IF(DK552=0,0,DK552/DK509*100)</f>
        <v>-10.458509975619206</v>
      </c>
      <c r="DM552" s="800">
        <f>+DM538-DM539</f>
        <v>-630.21448161095077</v>
      </c>
      <c r="DN552" s="801">
        <f>+IF(DM552=0,0,DM552/DM509*100)</f>
        <v>-3.2034686668100658</v>
      </c>
      <c r="DO552" s="800">
        <f>+DO538-DO539</f>
        <v>868.30840438904352</v>
      </c>
      <c r="DP552" s="801">
        <f>+IF(DO552=0,0,DO552/DO509*100)</f>
        <v>2.1709590638730356</v>
      </c>
      <c r="DR552" s="800">
        <f t="shared" si="521"/>
        <v>327.57955030978155</v>
      </c>
      <c r="DS552" s="801">
        <f>+IF(DR552=0,0,DR552/DR509*100)</f>
        <v>0.3550249228427001</v>
      </c>
      <c r="DT552" s="800">
        <f>+DT538-DT539</f>
        <v>-314.02932949927572</v>
      </c>
      <c r="DU552" s="801">
        <f>+IF(DT552=0,0,DT552/DT509*100)</f>
        <v>-4.2532252055028748</v>
      </c>
      <c r="DV552" s="800">
        <f>+DV538-DV539</f>
        <v>-494.21525548625084</v>
      </c>
      <c r="DW552" s="801">
        <f>+IF(DV552=0,0,DV552/DV509*100)</f>
        <v>-6.7108919294394536</v>
      </c>
      <c r="DX552" s="800">
        <f>+DX538-DX539</f>
        <v>-126.82975447636551</v>
      </c>
      <c r="DY552" s="801">
        <f>+IF(DX552=0,0,DX552/DX509*100)</f>
        <v>-1.7222066018395248</v>
      </c>
      <c r="DZ552" s="800">
        <f>+DZ538-DZ539</f>
        <v>-935.07433946189644</v>
      </c>
      <c r="EA552" s="801">
        <f>+IF(DZ552=0,0,DZ552/DZ509*100)</f>
        <v>-4.228795530061694</v>
      </c>
      <c r="EB552" s="800">
        <f>+EB538-EB539</f>
        <v>-158.61578210607615</v>
      </c>
      <c r="EC552" s="801">
        <f>+IF(EB552=0,0,EB552/EB509*100)</f>
        <v>-2.1789243936339067</v>
      </c>
      <c r="ED552" s="800">
        <f>+ED538-ED539</f>
        <v>-53.106001601276603</v>
      </c>
      <c r="EE552" s="801">
        <f>+IF(ED552=0,0,ED552/ED509*100)</f>
        <v>-0.72708339318854243</v>
      </c>
      <c r="EF552" s="800">
        <f>+EF538-EF539</f>
        <v>-14.637034111234527</v>
      </c>
      <c r="EG552" s="801">
        <f>+IF(EF552=0,0,EF552/EF509*100)</f>
        <v>-0.18438157165531346</v>
      </c>
      <c r="EH552" s="800">
        <f>+EH538-EH539</f>
        <v>-226.35881781858734</v>
      </c>
      <c r="EI552" s="801">
        <f>+IF(EH552=0,0,EH552/EH509*100)</f>
        <v>-1.0050578460638935</v>
      </c>
      <c r="EJ552" s="800">
        <f>+EJ538-EJ539</f>
        <v>-1161.4331572804876</v>
      </c>
      <c r="EK552" s="801">
        <f>+IF(EJ552=0,0,EJ552/EJ509*100)</f>
        <v>-2.6021240990392402</v>
      </c>
      <c r="EL552" s="800">
        <f>+EL538-EL539</f>
        <v>64.331751177780632</v>
      </c>
      <c r="EM552" s="801">
        <f>+IF(EL552=0,0,EL552/EL509*100)</f>
        <v>0.87951621655350987</v>
      </c>
      <c r="EN552" s="800">
        <f>+EN538-EN539</f>
        <v>131.14966613171424</v>
      </c>
      <c r="EO552" s="801">
        <f>+IF(EN552=0,0,EN552/EN509*100)</f>
        <v>1.7879793274448292</v>
      </c>
      <c r="EP552" s="800">
        <f>+EP538-EP539</f>
        <v>111.75391293711573</v>
      </c>
      <c r="EQ552" s="801">
        <f>+IF(EP552=0,0,EP552/EP509*100)</f>
        <v>1.512486898550343</v>
      </c>
      <c r="ER552" s="800">
        <f>+ER538-ER539</f>
        <v>307.23533024660514</v>
      </c>
      <c r="ES552" s="801">
        <f>+IF(ER552=0,0,ER552/ER509*100)</f>
        <v>1.3940986743158195</v>
      </c>
      <c r="ET552" s="800">
        <f>+ET538-ET539</f>
        <v>382.20631104909319</v>
      </c>
      <c r="EU552" s="801">
        <f>+IF(ET552=0,0,ET552/ET509*100)</f>
        <v>4.479481891578736</v>
      </c>
      <c r="EV552" s="800">
        <f>+EV538-EV539</f>
        <v>423.41271962797043</v>
      </c>
      <c r="EW552" s="801">
        <f>+IF(EV552=0,0,EV552/EV509*100)</f>
        <v>4.9624235796409364</v>
      </c>
      <c r="EX552" s="800">
        <f>+EX538-EX539</f>
        <v>376.15834666659839</v>
      </c>
      <c r="EY552" s="801">
        <f>+IF(EX552=0,0,EX552/EX509*100)</f>
        <v>4.4085993704138282</v>
      </c>
      <c r="EZ552" s="800">
        <f>+EZ538-EZ539</f>
        <v>1181.7773773436638</v>
      </c>
      <c r="FA552" s="801">
        <f>+IF(EZ552=0,0,EZ552/EZ509*100)</f>
        <v>4.6168349472111743</v>
      </c>
      <c r="FB552" s="800">
        <f>+FB538-FB539</f>
        <v>1489.0127075902692</v>
      </c>
      <c r="FC552" s="801">
        <f>+IF(FB552=0,0,FB552/FB509*100)</f>
        <v>3.1258526051647619</v>
      </c>
      <c r="FD552" s="800">
        <f>+FD538-FD539</f>
        <v>-267.32977898247918</v>
      </c>
      <c r="FE552" s="801">
        <f>+IF(FD552=0,0,FD552/FD509*100)</f>
        <v>-0.36076642998172104</v>
      </c>
      <c r="FF552" s="800">
        <f>+FF538-FF539</f>
        <v>3815.4126325289726</v>
      </c>
      <c r="FG552" s="801">
        <f>+IF(FF552=0,0,FF552/FF509*100)</f>
        <v>3.7430015606780005</v>
      </c>
      <c r="FH552" s="800">
        <f>+FH538-FH539</f>
        <v>6495.5604731434159</v>
      </c>
      <c r="FI552" s="801">
        <f>+IF(FH552=0,0,FH552/FH509*100)</f>
        <v>5.3094872993177678</v>
      </c>
      <c r="FJ552" s="800">
        <f>+FJ538-FJ539</f>
        <v>10157.88937158611</v>
      </c>
      <c r="FK552" s="801">
        <f>+IF(FJ552=0,0,FJ552/FJ509*100)</f>
        <v>6.9278367847606619</v>
      </c>
    </row>
    <row r="554" spans="2:167" s="646" customFormat="1" ht="12.75">
      <c r="D554" s="647"/>
      <c r="E554" s="648"/>
      <c r="F554" s="649"/>
      <c r="G554" s="648"/>
      <c r="H554" s="649"/>
      <c r="I554" s="648"/>
      <c r="J554" s="649"/>
      <c r="K554" s="648"/>
      <c r="L554" s="649"/>
      <c r="O554" s="648"/>
      <c r="Q554" s="648"/>
      <c r="R554" s="649"/>
      <c r="S554" s="648"/>
      <c r="T554" s="650"/>
      <c r="U554" s="648"/>
      <c r="V554" s="649"/>
      <c r="W554" s="648"/>
      <c r="X554" s="649"/>
      <c r="Y554" s="648"/>
      <c r="Z554" s="649"/>
      <c r="AA554" s="648"/>
      <c r="AB554" s="649"/>
      <c r="AC554" s="648"/>
      <c r="AD554" s="649"/>
      <c r="AE554" s="648"/>
      <c r="AF554" s="649"/>
      <c r="AG554" s="648"/>
      <c r="AH554" s="649"/>
      <c r="AI554" s="648"/>
      <c r="AJ554" s="649"/>
      <c r="AK554" s="648"/>
      <c r="AL554" s="649"/>
      <c r="AM554" s="648"/>
      <c r="AN554" s="649"/>
      <c r="AO554" s="648"/>
      <c r="AP554" s="649"/>
      <c r="BJ554" s="648"/>
      <c r="BK554" s="649"/>
      <c r="CB554" s="648"/>
      <c r="CC554" s="649"/>
      <c r="CW554" s="648"/>
      <c r="CX554" s="649"/>
      <c r="DO554" s="648"/>
      <c r="DP554" s="649"/>
      <c r="EJ554" s="648"/>
      <c r="EK554" s="649"/>
      <c r="FB554" s="648"/>
      <c r="FC554" s="649"/>
    </row>
    <row r="555" spans="2:167" s="648" customFormat="1" ht="20.100000000000001" customHeight="1" thickBot="1">
      <c r="B555" s="754" t="s">
        <v>4774</v>
      </c>
      <c r="C555" s="754"/>
      <c r="D555" s="754"/>
      <c r="E555" s="755"/>
      <c r="F555" s="755"/>
      <c r="G555" s="756"/>
      <c r="H555" s="755"/>
      <c r="I555" s="755"/>
      <c r="J555" s="755"/>
      <c r="K555" s="755"/>
      <c r="L555" s="755"/>
      <c r="M555" s="755"/>
      <c r="N555" s="755"/>
      <c r="O555" s="755"/>
      <c r="P555" s="755"/>
      <c r="Q555" s="755"/>
      <c r="R555" s="755"/>
      <c r="S555" s="755"/>
      <c r="T555" s="755"/>
      <c r="U555" s="755"/>
      <c r="V555" s="755"/>
      <c r="W555" s="755"/>
      <c r="X555" s="755"/>
      <c r="Y555" s="755"/>
      <c r="Z555" s="755"/>
      <c r="AA555" s="755"/>
      <c r="AB555" s="755"/>
      <c r="AC555" s="755"/>
      <c r="AD555" s="755"/>
      <c r="AE555" s="756"/>
      <c r="AF555" s="755"/>
      <c r="AG555" s="755"/>
      <c r="AH555" s="755"/>
      <c r="AI555" s="755"/>
      <c r="AJ555" s="755"/>
      <c r="AK555" s="755"/>
      <c r="AL555" s="755"/>
      <c r="AM555" s="756"/>
      <c r="AN555" s="755"/>
      <c r="AO555" s="756"/>
      <c r="AP555" s="755"/>
      <c r="AR555" s="754" t="s">
        <v>4775</v>
      </c>
      <c r="AS555" s="754"/>
      <c r="AT555" s="754"/>
      <c r="AU555" s="755"/>
      <c r="AV555" s="755"/>
      <c r="AW555" s="756"/>
      <c r="AX555" s="755"/>
      <c r="AY555" s="755"/>
      <c r="AZ555" s="755"/>
      <c r="BA555" s="755"/>
      <c r="BB555" s="755"/>
      <c r="BC555" s="755"/>
      <c r="BD555" s="755"/>
      <c r="BE555" s="755"/>
      <c r="BF555" s="755"/>
      <c r="BG555" s="755"/>
      <c r="BH555" s="755"/>
      <c r="BI555" s="755"/>
      <c r="BJ555" s="755"/>
      <c r="BK555" s="755"/>
      <c r="BL555" s="755"/>
      <c r="BM555" s="755"/>
      <c r="BN555" s="755"/>
      <c r="BO555" s="755"/>
      <c r="BP555" s="755"/>
      <c r="BQ555" s="755"/>
      <c r="BR555" s="755"/>
      <c r="BS555" s="755"/>
      <c r="BT555" s="755"/>
      <c r="BU555" s="756"/>
      <c r="BV555" s="755"/>
      <c r="BW555" s="755"/>
      <c r="BX555" s="755"/>
      <c r="BY555" s="755"/>
      <c r="BZ555" s="755"/>
      <c r="CA555" s="755"/>
      <c r="CB555" s="755"/>
      <c r="CC555" s="755"/>
      <c r="CE555" s="754" t="s">
        <v>4776</v>
      </c>
      <c r="CF555" s="754"/>
      <c r="CG555" s="754"/>
      <c r="CH555" s="755"/>
      <c r="CI555" s="755"/>
      <c r="CJ555" s="756"/>
      <c r="CK555" s="755"/>
      <c r="CL555" s="755"/>
      <c r="CM555" s="755"/>
      <c r="CN555" s="755"/>
      <c r="CO555" s="755"/>
      <c r="CP555" s="755"/>
      <c r="CQ555" s="755"/>
      <c r="CR555" s="755"/>
      <c r="CS555" s="755"/>
      <c r="CT555" s="755"/>
      <c r="CU555" s="755"/>
      <c r="CV555" s="755"/>
      <c r="CW555" s="755"/>
      <c r="CX555" s="755"/>
      <c r="CY555" s="755"/>
      <c r="CZ555" s="755"/>
      <c r="DA555" s="755"/>
      <c r="DB555" s="755"/>
      <c r="DC555" s="755"/>
      <c r="DD555" s="755"/>
      <c r="DE555" s="755"/>
      <c r="DF555" s="755"/>
      <c r="DG555" s="755"/>
      <c r="DH555" s="756"/>
      <c r="DI555" s="755"/>
      <c r="DJ555" s="755"/>
      <c r="DK555" s="755"/>
      <c r="DL555" s="755"/>
      <c r="DM555" s="755"/>
      <c r="DN555" s="755"/>
      <c r="DO555" s="755"/>
      <c r="DP555" s="755"/>
      <c r="DR555" s="754" t="s">
        <v>4777</v>
      </c>
      <c r="DS555" s="754"/>
      <c r="DT555" s="754"/>
      <c r="DU555" s="755"/>
      <c r="DV555" s="755"/>
      <c r="DW555" s="756"/>
      <c r="DX555" s="755"/>
      <c r="DY555" s="755"/>
      <c r="DZ555" s="755"/>
      <c r="EA555" s="755"/>
      <c r="EB555" s="755"/>
      <c r="EC555" s="755"/>
      <c r="ED555" s="755"/>
      <c r="EE555" s="755"/>
      <c r="EF555" s="755"/>
      <c r="EG555" s="755"/>
      <c r="EH555" s="755"/>
      <c r="EI555" s="755"/>
      <c r="EJ555" s="755"/>
      <c r="EK555" s="755"/>
      <c r="EL555" s="755"/>
      <c r="EM555" s="755"/>
      <c r="EN555" s="755"/>
      <c r="EO555" s="755"/>
      <c r="EP555" s="755"/>
      <c r="EQ555" s="755"/>
      <c r="ER555" s="755"/>
      <c r="ES555" s="755"/>
      <c r="ET555" s="755"/>
      <c r="EU555" s="756"/>
      <c r="EV555" s="755"/>
      <c r="EW555" s="755"/>
      <c r="EX555" s="755"/>
      <c r="EY555" s="755"/>
      <c r="EZ555" s="755"/>
      <c r="FA555" s="755"/>
      <c r="FB555" s="755"/>
      <c r="FC555" s="755"/>
      <c r="FD555" s="755"/>
      <c r="FE555" s="755"/>
      <c r="FF555" s="755"/>
      <c r="FG555" s="755"/>
      <c r="FH555" s="755"/>
      <c r="FI555" s="755"/>
      <c r="FJ555" s="755"/>
      <c r="FK555" s="755"/>
    </row>
    <row r="556" spans="2:167" s="648" customFormat="1" ht="20.100000000000001" customHeight="1">
      <c r="G556" s="649"/>
      <c r="Q556" s="649"/>
      <c r="R556" s="649"/>
      <c r="S556" s="650"/>
      <c r="Y556" s="650"/>
      <c r="AE556" s="649"/>
      <c r="AM556" s="649"/>
      <c r="AO556" s="649"/>
    </row>
    <row r="557" spans="2:167" s="648" customFormat="1" ht="12" customHeight="1">
      <c r="B557" s="672" t="s">
        <v>4778</v>
      </c>
      <c r="C557" s="672"/>
      <c r="D557" s="672"/>
      <c r="E557" s="672" t="s">
        <v>4871</v>
      </c>
      <c r="G557" s="760"/>
      <c r="Q557" s="761"/>
      <c r="X557" s="675"/>
      <c r="Z557" s="675"/>
      <c r="AA557" s="650"/>
      <c r="AB557" s="675"/>
      <c r="AC557" s="816"/>
      <c r="AE557" s="649"/>
      <c r="AH557" s="675"/>
      <c r="AJ557" s="675"/>
      <c r="AM557" s="649"/>
      <c r="AO557" s="649"/>
      <c r="AP557" s="675" t="s">
        <v>4780</v>
      </c>
      <c r="AR557" s="672" t="s">
        <v>4871</v>
      </c>
      <c r="BK557" s="675"/>
      <c r="CC557" s="675"/>
      <c r="CE557" s="672" t="s">
        <v>4871</v>
      </c>
      <c r="CX557" s="675"/>
      <c r="DP557" s="675"/>
      <c r="DR557" s="672" t="s">
        <v>4872</v>
      </c>
      <c r="EK557" s="675"/>
      <c r="FC557" s="675"/>
    </row>
    <row r="558" spans="2:167" s="763" customFormat="1" ht="13.5" customHeight="1">
      <c r="B558" s="888" t="s">
        <v>4719</v>
      </c>
      <c r="C558" s="889"/>
      <c r="D558" s="890"/>
      <c r="E558" s="678" t="s">
        <v>4782</v>
      </c>
      <c r="F558" s="679"/>
      <c r="G558" s="678" t="s">
        <v>4721</v>
      </c>
      <c r="H558" s="679"/>
      <c r="I558" s="678" t="s">
        <v>4722</v>
      </c>
      <c r="J558" s="679"/>
      <c r="K558" s="678" t="s">
        <v>4723</v>
      </c>
      <c r="L558" s="679"/>
      <c r="M558" s="678" t="s">
        <v>4724</v>
      </c>
      <c r="N558" s="679"/>
      <c r="O558" s="678" t="s">
        <v>4725</v>
      </c>
      <c r="P558" s="679"/>
      <c r="Q558" s="678" t="s">
        <v>4726</v>
      </c>
      <c r="R558" s="679"/>
      <c r="S558" s="678" t="s">
        <v>4727</v>
      </c>
      <c r="T558" s="679"/>
      <c r="U558" s="680" t="s">
        <v>4728</v>
      </c>
      <c r="V558" s="681"/>
      <c r="W558" s="678" t="s">
        <v>4729</v>
      </c>
      <c r="X558" s="679"/>
      <c r="Y558" s="678" t="s">
        <v>4730</v>
      </c>
      <c r="Z558" s="679"/>
      <c r="AA558" s="678" t="s">
        <v>4731</v>
      </c>
      <c r="AB558" s="679"/>
      <c r="AC558" s="680" t="s">
        <v>4732</v>
      </c>
      <c r="AD558" s="679"/>
      <c r="AE558" s="678" t="s">
        <v>4733</v>
      </c>
      <c r="AF558" s="679"/>
      <c r="AG558" s="678" t="s">
        <v>4734</v>
      </c>
      <c r="AH558" s="679"/>
      <c r="AI558" s="678" t="s">
        <v>4735</v>
      </c>
      <c r="AJ558" s="679"/>
      <c r="AK558" s="678" t="s">
        <v>4736</v>
      </c>
      <c r="AL558" s="679"/>
      <c r="AM558" s="680" t="s">
        <v>4737</v>
      </c>
      <c r="AN558" s="679"/>
      <c r="AO558" s="678" t="s">
        <v>4738</v>
      </c>
      <c r="AP558" s="679"/>
      <c r="AQ558" s="762"/>
      <c r="AR558" s="678" t="s">
        <v>4739</v>
      </c>
      <c r="AS558" s="679"/>
      <c r="AT558" s="678" t="s">
        <v>4721</v>
      </c>
      <c r="AU558" s="679"/>
      <c r="AV558" s="678" t="s">
        <v>4722</v>
      </c>
      <c r="AW558" s="679"/>
      <c r="AX558" s="678" t="s">
        <v>4723</v>
      </c>
      <c r="AY558" s="679"/>
      <c r="AZ558" s="678" t="s">
        <v>4724</v>
      </c>
      <c r="BA558" s="679"/>
      <c r="BB558" s="678" t="s">
        <v>4725</v>
      </c>
      <c r="BC558" s="679"/>
      <c r="BD558" s="678" t="s">
        <v>4726</v>
      </c>
      <c r="BE558" s="679"/>
      <c r="BF558" s="678" t="s">
        <v>4727</v>
      </c>
      <c r="BG558" s="679"/>
      <c r="BH558" s="680" t="s">
        <v>4728</v>
      </c>
      <c r="BI558" s="681"/>
      <c r="BJ558" s="678" t="s">
        <v>4729</v>
      </c>
      <c r="BK558" s="679"/>
      <c r="BL558" s="678" t="s">
        <v>4730</v>
      </c>
      <c r="BM558" s="679"/>
      <c r="BN558" s="678" t="s">
        <v>4731</v>
      </c>
      <c r="BO558" s="679"/>
      <c r="BP558" s="680" t="s">
        <v>4732</v>
      </c>
      <c r="BQ558" s="679"/>
      <c r="BR558" s="678" t="s">
        <v>4733</v>
      </c>
      <c r="BS558" s="679"/>
      <c r="BT558" s="678" t="s">
        <v>4734</v>
      </c>
      <c r="BU558" s="679"/>
      <c r="BV558" s="678" t="s">
        <v>4735</v>
      </c>
      <c r="BW558" s="679"/>
      <c r="BX558" s="678" t="s">
        <v>4736</v>
      </c>
      <c r="BY558" s="679"/>
      <c r="BZ558" s="680" t="s">
        <v>4737</v>
      </c>
      <c r="CA558" s="679"/>
      <c r="CB558" s="678" t="s">
        <v>4738</v>
      </c>
      <c r="CC558" s="682"/>
      <c r="CE558" s="678" t="str">
        <f>+CE$5</f>
        <v>22년</v>
      </c>
      <c r="CF558" s="679"/>
      <c r="CG558" s="678" t="s">
        <v>4721</v>
      </c>
      <c r="CH558" s="679"/>
      <c r="CI558" s="678" t="s">
        <v>4722</v>
      </c>
      <c r="CJ558" s="679"/>
      <c r="CK558" s="678" t="s">
        <v>4723</v>
      </c>
      <c r="CL558" s="679"/>
      <c r="CM558" s="678" t="s">
        <v>4724</v>
      </c>
      <c r="CN558" s="679"/>
      <c r="CO558" s="678" t="s">
        <v>4725</v>
      </c>
      <c r="CP558" s="679"/>
      <c r="CQ558" s="678" t="s">
        <v>4741</v>
      </c>
      <c r="CR558" s="679"/>
      <c r="CS558" s="678" t="s">
        <v>4727</v>
      </c>
      <c r="CT558" s="679"/>
      <c r="CU558" s="680" t="s">
        <v>4728</v>
      </c>
      <c r="CV558" s="681"/>
      <c r="CW558" s="678" t="s">
        <v>4729</v>
      </c>
      <c r="CX558" s="679"/>
      <c r="CY558" s="678" t="s">
        <v>4730</v>
      </c>
      <c r="CZ558" s="679"/>
      <c r="DA558" s="678" t="s">
        <v>4731</v>
      </c>
      <c r="DB558" s="679"/>
      <c r="DC558" s="680" t="s">
        <v>4732</v>
      </c>
      <c r="DD558" s="679"/>
      <c r="DE558" s="678" t="s">
        <v>4733</v>
      </c>
      <c r="DF558" s="679"/>
      <c r="DG558" s="678" t="s">
        <v>4734</v>
      </c>
      <c r="DH558" s="679"/>
      <c r="DI558" s="678" t="s">
        <v>4735</v>
      </c>
      <c r="DJ558" s="679"/>
      <c r="DK558" s="678" t="s">
        <v>4736</v>
      </c>
      <c r="DL558" s="679"/>
      <c r="DM558" s="680" t="s">
        <v>4737</v>
      </c>
      <c r="DN558" s="679"/>
      <c r="DO558" s="678" t="s">
        <v>4738</v>
      </c>
      <c r="DP558" s="682"/>
      <c r="DR558" s="678" t="str">
        <f>+DR$5</f>
        <v>23년</v>
      </c>
      <c r="DS558" s="679"/>
      <c r="DT558" s="678" t="s">
        <v>4721</v>
      </c>
      <c r="DU558" s="679"/>
      <c r="DV558" s="678" t="s">
        <v>4722</v>
      </c>
      <c r="DW558" s="679"/>
      <c r="DX558" s="678" t="s">
        <v>4723</v>
      </c>
      <c r="DY558" s="679"/>
      <c r="DZ558" s="678" t="s">
        <v>4724</v>
      </c>
      <c r="EA558" s="679"/>
      <c r="EB558" s="678" t="s">
        <v>4725</v>
      </c>
      <c r="EC558" s="679"/>
      <c r="ED558" s="678" t="s">
        <v>4741</v>
      </c>
      <c r="EE558" s="679"/>
      <c r="EF558" s="678" t="s">
        <v>4727</v>
      </c>
      <c r="EG558" s="679"/>
      <c r="EH558" s="680" t="s">
        <v>4728</v>
      </c>
      <c r="EI558" s="681"/>
      <c r="EJ558" s="678" t="s">
        <v>4729</v>
      </c>
      <c r="EK558" s="679"/>
      <c r="EL558" s="678" t="s">
        <v>4730</v>
      </c>
      <c r="EM558" s="679"/>
      <c r="EN558" s="678" t="s">
        <v>4731</v>
      </c>
      <c r="EO558" s="679"/>
      <c r="EP558" s="680" t="s">
        <v>4732</v>
      </c>
      <c r="EQ558" s="679"/>
      <c r="ER558" s="678" t="s">
        <v>4733</v>
      </c>
      <c r="ES558" s="679"/>
      <c r="ET558" s="678" t="s">
        <v>4734</v>
      </c>
      <c r="EU558" s="679"/>
      <c r="EV558" s="678" t="s">
        <v>4735</v>
      </c>
      <c r="EW558" s="679"/>
      <c r="EX558" s="678" t="s">
        <v>4736</v>
      </c>
      <c r="EY558" s="679"/>
      <c r="EZ558" s="680" t="s">
        <v>4737</v>
      </c>
      <c r="FA558" s="679"/>
      <c r="FB558" s="678" t="s">
        <v>4738</v>
      </c>
      <c r="FC558" s="682"/>
      <c r="FD558" s="678" t="s">
        <v>4743</v>
      </c>
      <c r="FE558" s="679"/>
      <c r="FF558" s="678" t="s">
        <v>4744</v>
      </c>
      <c r="FG558" s="679"/>
      <c r="FH558" s="678" t="s">
        <v>4745</v>
      </c>
      <c r="FI558" s="679"/>
      <c r="FJ558" s="678" t="s">
        <v>4746</v>
      </c>
      <c r="FK558" s="679"/>
    </row>
    <row r="559" spans="2:167" s="758" customFormat="1" ht="13.5" customHeight="1">
      <c r="B559" s="891"/>
      <c r="C559" s="892"/>
      <c r="D559" s="893"/>
      <c r="E559" s="684" t="s">
        <v>4747</v>
      </c>
      <c r="F559" s="685" t="s">
        <v>4748</v>
      </c>
      <c r="G559" s="684" t="s">
        <v>4747</v>
      </c>
      <c r="H559" s="685" t="s">
        <v>4748</v>
      </c>
      <c r="I559" s="684" t="s">
        <v>4747</v>
      </c>
      <c r="J559" s="685" t="s">
        <v>4748</v>
      </c>
      <c r="K559" s="684" t="s">
        <v>4747</v>
      </c>
      <c r="L559" s="685" t="s">
        <v>4748</v>
      </c>
      <c r="M559" s="684" t="s">
        <v>4747</v>
      </c>
      <c r="N559" s="685" t="s">
        <v>4748</v>
      </c>
      <c r="O559" s="684" t="s">
        <v>4747</v>
      </c>
      <c r="P559" s="685" t="s">
        <v>4748</v>
      </c>
      <c r="Q559" s="684" t="s">
        <v>4747</v>
      </c>
      <c r="R559" s="685" t="s">
        <v>4748</v>
      </c>
      <c r="S559" s="684" t="s">
        <v>4747</v>
      </c>
      <c r="T559" s="685" t="s">
        <v>4748</v>
      </c>
      <c r="U559" s="686" t="s">
        <v>4747</v>
      </c>
      <c r="V559" s="687" t="s">
        <v>4748</v>
      </c>
      <c r="W559" s="684" t="s">
        <v>4747</v>
      </c>
      <c r="X559" s="685" t="s">
        <v>4748</v>
      </c>
      <c r="Y559" s="684" t="s">
        <v>4747</v>
      </c>
      <c r="Z559" s="685" t="s">
        <v>4748</v>
      </c>
      <c r="AA559" s="684" t="s">
        <v>4747</v>
      </c>
      <c r="AB559" s="685" t="s">
        <v>4748</v>
      </c>
      <c r="AC559" s="686" t="s">
        <v>4747</v>
      </c>
      <c r="AD559" s="685" t="s">
        <v>4748</v>
      </c>
      <c r="AE559" s="684" t="s">
        <v>4747</v>
      </c>
      <c r="AF559" s="685" t="s">
        <v>4748</v>
      </c>
      <c r="AG559" s="684" t="s">
        <v>4747</v>
      </c>
      <c r="AH559" s="685" t="s">
        <v>4748</v>
      </c>
      <c r="AI559" s="684" t="s">
        <v>4747</v>
      </c>
      <c r="AJ559" s="685" t="s">
        <v>4748</v>
      </c>
      <c r="AK559" s="684" t="s">
        <v>4747</v>
      </c>
      <c r="AL559" s="685" t="s">
        <v>4748</v>
      </c>
      <c r="AM559" s="686" t="s">
        <v>4747</v>
      </c>
      <c r="AN559" s="685" t="s">
        <v>4748</v>
      </c>
      <c r="AO559" s="684" t="s">
        <v>4747</v>
      </c>
      <c r="AP559" s="685" t="s">
        <v>4748</v>
      </c>
      <c r="AQ559" s="764"/>
      <c r="AR559" s="684" t="s">
        <v>4747</v>
      </c>
      <c r="AS559" s="685" t="s">
        <v>4748</v>
      </c>
      <c r="AT559" s="684" t="s">
        <v>4747</v>
      </c>
      <c r="AU559" s="685" t="s">
        <v>4748</v>
      </c>
      <c r="AV559" s="684" t="s">
        <v>4747</v>
      </c>
      <c r="AW559" s="685" t="s">
        <v>4748</v>
      </c>
      <c r="AX559" s="684" t="s">
        <v>4747</v>
      </c>
      <c r="AY559" s="685" t="s">
        <v>4748</v>
      </c>
      <c r="AZ559" s="684" t="s">
        <v>4747</v>
      </c>
      <c r="BA559" s="685" t="s">
        <v>4748</v>
      </c>
      <c r="BB559" s="684" t="s">
        <v>4747</v>
      </c>
      <c r="BC559" s="685" t="s">
        <v>4748</v>
      </c>
      <c r="BD559" s="684" t="s">
        <v>4747</v>
      </c>
      <c r="BE559" s="685" t="s">
        <v>4748</v>
      </c>
      <c r="BF559" s="684" t="s">
        <v>4747</v>
      </c>
      <c r="BG559" s="685" t="s">
        <v>4748</v>
      </c>
      <c r="BH559" s="684" t="s">
        <v>4747</v>
      </c>
      <c r="BI559" s="685" t="s">
        <v>4748</v>
      </c>
      <c r="BJ559" s="684" t="s">
        <v>4747</v>
      </c>
      <c r="BK559" s="685" t="s">
        <v>4748</v>
      </c>
      <c r="BL559" s="684" t="s">
        <v>4747</v>
      </c>
      <c r="BM559" s="685" t="s">
        <v>4748</v>
      </c>
      <c r="BN559" s="684" t="s">
        <v>4747</v>
      </c>
      <c r="BO559" s="685" t="s">
        <v>4748</v>
      </c>
      <c r="BP559" s="686" t="s">
        <v>4747</v>
      </c>
      <c r="BQ559" s="685" t="s">
        <v>4748</v>
      </c>
      <c r="BR559" s="684" t="s">
        <v>4747</v>
      </c>
      <c r="BS559" s="685" t="s">
        <v>4748</v>
      </c>
      <c r="BT559" s="684" t="s">
        <v>4747</v>
      </c>
      <c r="BU559" s="685" t="s">
        <v>4748</v>
      </c>
      <c r="BV559" s="684" t="s">
        <v>4747</v>
      </c>
      <c r="BW559" s="685" t="s">
        <v>4748</v>
      </c>
      <c r="BX559" s="684" t="s">
        <v>4747</v>
      </c>
      <c r="BY559" s="685" t="s">
        <v>4748</v>
      </c>
      <c r="BZ559" s="684" t="s">
        <v>4747</v>
      </c>
      <c r="CA559" s="685" t="s">
        <v>4748</v>
      </c>
      <c r="CB559" s="684" t="s">
        <v>4747</v>
      </c>
      <c r="CC559" s="685" t="s">
        <v>4748</v>
      </c>
      <c r="CE559" s="684" t="s">
        <v>4747</v>
      </c>
      <c r="CF559" s="685" t="s">
        <v>4748</v>
      </c>
      <c r="CG559" s="684" t="s">
        <v>4747</v>
      </c>
      <c r="CH559" s="685" t="s">
        <v>4748</v>
      </c>
      <c r="CI559" s="684" t="s">
        <v>4747</v>
      </c>
      <c r="CJ559" s="685" t="s">
        <v>4748</v>
      </c>
      <c r="CK559" s="684" t="s">
        <v>4747</v>
      </c>
      <c r="CL559" s="685" t="s">
        <v>4748</v>
      </c>
      <c r="CM559" s="684" t="s">
        <v>4747</v>
      </c>
      <c r="CN559" s="685" t="s">
        <v>4748</v>
      </c>
      <c r="CO559" s="684" t="s">
        <v>4747</v>
      </c>
      <c r="CP559" s="685" t="s">
        <v>4748</v>
      </c>
      <c r="CQ559" s="684" t="s">
        <v>4747</v>
      </c>
      <c r="CR559" s="685" t="s">
        <v>4748</v>
      </c>
      <c r="CS559" s="684" t="s">
        <v>4747</v>
      </c>
      <c r="CT559" s="685" t="s">
        <v>4748</v>
      </c>
      <c r="CU559" s="684" t="s">
        <v>4747</v>
      </c>
      <c r="CV559" s="685" t="s">
        <v>4748</v>
      </c>
      <c r="CW559" s="684" t="s">
        <v>4747</v>
      </c>
      <c r="CX559" s="685" t="s">
        <v>4748</v>
      </c>
      <c r="CY559" s="684" t="s">
        <v>4747</v>
      </c>
      <c r="CZ559" s="685" t="s">
        <v>4748</v>
      </c>
      <c r="DA559" s="684" t="s">
        <v>4747</v>
      </c>
      <c r="DB559" s="685" t="s">
        <v>4748</v>
      </c>
      <c r="DC559" s="686" t="s">
        <v>4747</v>
      </c>
      <c r="DD559" s="685" t="s">
        <v>4748</v>
      </c>
      <c r="DE559" s="684" t="s">
        <v>4747</v>
      </c>
      <c r="DF559" s="685" t="s">
        <v>4748</v>
      </c>
      <c r="DG559" s="684" t="s">
        <v>4747</v>
      </c>
      <c r="DH559" s="685" t="s">
        <v>4748</v>
      </c>
      <c r="DI559" s="684" t="s">
        <v>4747</v>
      </c>
      <c r="DJ559" s="685" t="s">
        <v>4748</v>
      </c>
      <c r="DK559" s="684" t="s">
        <v>4747</v>
      </c>
      <c r="DL559" s="685" t="s">
        <v>4748</v>
      </c>
      <c r="DM559" s="684" t="s">
        <v>4747</v>
      </c>
      <c r="DN559" s="685" t="s">
        <v>4748</v>
      </c>
      <c r="DO559" s="684" t="s">
        <v>4747</v>
      </c>
      <c r="DP559" s="685" t="s">
        <v>4748</v>
      </c>
      <c r="DR559" s="684" t="s">
        <v>4749</v>
      </c>
      <c r="DS559" s="685" t="s">
        <v>4750</v>
      </c>
      <c r="DT559" s="684" t="s">
        <v>4747</v>
      </c>
      <c r="DU559" s="685" t="s">
        <v>4748</v>
      </c>
      <c r="DV559" s="684" t="s">
        <v>4747</v>
      </c>
      <c r="DW559" s="685" t="s">
        <v>4748</v>
      </c>
      <c r="DX559" s="684" t="s">
        <v>4747</v>
      </c>
      <c r="DY559" s="685" t="s">
        <v>4748</v>
      </c>
      <c r="DZ559" s="684" t="s">
        <v>4747</v>
      </c>
      <c r="EA559" s="685" t="s">
        <v>4748</v>
      </c>
      <c r="EB559" s="684" t="s">
        <v>4747</v>
      </c>
      <c r="EC559" s="685" t="s">
        <v>4748</v>
      </c>
      <c r="ED559" s="684" t="s">
        <v>4747</v>
      </c>
      <c r="EE559" s="685" t="s">
        <v>4748</v>
      </c>
      <c r="EF559" s="684" t="s">
        <v>4747</v>
      </c>
      <c r="EG559" s="685" t="s">
        <v>4748</v>
      </c>
      <c r="EH559" s="684" t="s">
        <v>4747</v>
      </c>
      <c r="EI559" s="685" t="s">
        <v>4748</v>
      </c>
      <c r="EJ559" s="684" t="s">
        <v>4747</v>
      </c>
      <c r="EK559" s="685" t="s">
        <v>4748</v>
      </c>
      <c r="EL559" s="684" t="s">
        <v>4747</v>
      </c>
      <c r="EM559" s="685" t="s">
        <v>4748</v>
      </c>
      <c r="EN559" s="684" t="s">
        <v>4747</v>
      </c>
      <c r="EO559" s="685" t="s">
        <v>4748</v>
      </c>
      <c r="EP559" s="686" t="s">
        <v>4747</v>
      </c>
      <c r="EQ559" s="685" t="s">
        <v>4748</v>
      </c>
      <c r="ER559" s="684" t="s">
        <v>4747</v>
      </c>
      <c r="ES559" s="685" t="s">
        <v>4748</v>
      </c>
      <c r="ET559" s="684" t="s">
        <v>4747</v>
      </c>
      <c r="EU559" s="685" t="s">
        <v>4748</v>
      </c>
      <c r="EV559" s="684" t="s">
        <v>4747</v>
      </c>
      <c r="EW559" s="685" t="s">
        <v>4748</v>
      </c>
      <c r="EX559" s="684" t="s">
        <v>4747</v>
      </c>
      <c r="EY559" s="685" t="s">
        <v>4748</v>
      </c>
      <c r="EZ559" s="684" t="s">
        <v>4747</v>
      </c>
      <c r="FA559" s="685" t="s">
        <v>4748</v>
      </c>
      <c r="FB559" s="684" t="s">
        <v>4747</v>
      </c>
      <c r="FC559" s="685" t="s">
        <v>4748</v>
      </c>
      <c r="FD559" s="684" t="s">
        <v>4747</v>
      </c>
      <c r="FE559" s="685" t="s">
        <v>4748</v>
      </c>
      <c r="FF559" s="684" t="s">
        <v>4747</v>
      </c>
      <c r="FG559" s="685" t="s">
        <v>4748</v>
      </c>
      <c r="FH559" s="684" t="s">
        <v>4747</v>
      </c>
      <c r="FI559" s="685" t="s">
        <v>4748</v>
      </c>
      <c r="FJ559" s="684" t="s">
        <v>4747</v>
      </c>
      <c r="FK559" s="685" t="s">
        <v>4748</v>
      </c>
    </row>
    <row r="560" spans="2:167" s="758" customFormat="1" ht="13.5" customHeight="1">
      <c r="B560" s="765" t="s">
        <v>4783</v>
      </c>
      <c r="C560" s="766"/>
      <c r="D560" s="766"/>
      <c r="E560" s="767">
        <f t="shared" ref="E560:E603" si="562">+W560+AO560</f>
        <v>0</v>
      </c>
      <c r="F560" s="768">
        <f>+IF(E560=0,0,E560/E560*100)</f>
        <v>0</v>
      </c>
      <c r="G560" s="767">
        <f>SUM(G561:G562)</f>
        <v>0</v>
      </c>
      <c r="H560" s="768">
        <f>+IF(G560=0,0,G560/G560*100)</f>
        <v>0</v>
      </c>
      <c r="I560" s="767">
        <f>SUM(I561:I562)</f>
        <v>0</v>
      </c>
      <c r="J560" s="768">
        <f>+IF(I560=0,0,I560/I560*100)</f>
        <v>0</v>
      </c>
      <c r="K560" s="767">
        <f>SUM(K561:K562)</f>
        <v>0</v>
      </c>
      <c r="L560" s="768">
        <f>+IF(K560=0,0,K560/K560*100)</f>
        <v>0</v>
      </c>
      <c r="M560" s="767">
        <f>SUM(M561:M562)</f>
        <v>0</v>
      </c>
      <c r="N560" s="768">
        <f>+IF(M560=0,0,M560/M560*100)</f>
        <v>0</v>
      </c>
      <c r="O560" s="767">
        <f>SUM(O561:O562)</f>
        <v>0</v>
      </c>
      <c r="P560" s="768">
        <f>+IF(O560=0,0,O560/O560*100)</f>
        <v>0</v>
      </c>
      <c r="Q560" s="767">
        <f>SUM(Q561:Q562)</f>
        <v>0</v>
      </c>
      <c r="R560" s="768">
        <f>+IF(Q560=0,0,Q560/Q560*100)</f>
        <v>0</v>
      </c>
      <c r="S560" s="767">
        <f>SUM(S561:S562)</f>
        <v>0</v>
      </c>
      <c r="T560" s="768">
        <f>+IF(S560=0,0,S560/S560*100)</f>
        <v>0</v>
      </c>
      <c r="U560" s="767">
        <f t="shared" ref="U560:U565" si="563">+O560+Q560+S560</f>
        <v>0</v>
      </c>
      <c r="V560" s="768">
        <f>+IF(U560=0,0,U560/U560*100)</f>
        <v>0</v>
      </c>
      <c r="W560" s="767">
        <f t="shared" ref="W560:W598" si="564">+M560+U560</f>
        <v>0</v>
      </c>
      <c r="X560" s="768">
        <f>+IF(W560=0,0,W560/W560*100)</f>
        <v>0</v>
      </c>
      <c r="Y560" s="767">
        <f>SUM(Y561:Y562)</f>
        <v>0</v>
      </c>
      <c r="Z560" s="768">
        <f>+IF(Y560=0,0,Y560/Y560*100)</f>
        <v>0</v>
      </c>
      <c r="AA560" s="767">
        <f>SUM(AA561:AA562)</f>
        <v>0</v>
      </c>
      <c r="AB560" s="768">
        <f>+IF(AA560=0,0,AA560/AA560*100)</f>
        <v>0</v>
      </c>
      <c r="AC560" s="767">
        <f>SUM(AC561:AC562)</f>
        <v>0</v>
      </c>
      <c r="AD560" s="768">
        <f>+IF(AC560=0,0,AC560/AC560*100)</f>
        <v>0</v>
      </c>
      <c r="AE560" s="767">
        <f t="shared" ref="AE560:AE565" si="565">+Y560+AA560+AC560</f>
        <v>0</v>
      </c>
      <c r="AF560" s="768">
        <f>+IF(AE560=0,0,AE560/AE560*100)</f>
        <v>0</v>
      </c>
      <c r="AG560" s="767">
        <f>SUM(AG561:AG562)</f>
        <v>0</v>
      </c>
      <c r="AH560" s="768">
        <f>+IF(AG560=0,0,AG560/AG560*100)</f>
        <v>0</v>
      </c>
      <c r="AI560" s="767">
        <f>SUM(AI561:AI562)</f>
        <v>0</v>
      </c>
      <c r="AJ560" s="768">
        <f>+IF(AI560=0,0,AI560/AI560*100)</f>
        <v>0</v>
      </c>
      <c r="AK560" s="767">
        <f>SUM(AK561:AK562)</f>
        <v>0</v>
      </c>
      <c r="AL560" s="768">
        <f>+IF(AK560=0,0,AK560/AK560*100)</f>
        <v>0</v>
      </c>
      <c r="AM560" s="767">
        <f t="shared" ref="AM560:AM565" si="566">+AG560+AI560+AK560</f>
        <v>0</v>
      </c>
      <c r="AN560" s="768">
        <f>+IF(AM560=0,0,AM560/AM560*100)</f>
        <v>0</v>
      </c>
      <c r="AO560" s="767">
        <f t="shared" ref="AO560:AO598" si="567">+AE560+AM560</f>
        <v>0</v>
      </c>
      <c r="AP560" s="768">
        <f>+IF(AO560=0,0,AO560/AO560*100)</f>
        <v>0</v>
      </c>
      <c r="AQ560" s="734"/>
      <c r="AR560" s="767">
        <f>SUM(AR561:AR562)</f>
        <v>0</v>
      </c>
      <c r="AS560" s="768">
        <f>+IF(AR560=0,0,AR560/AR560*100)</f>
        <v>0</v>
      </c>
      <c r="AT560" s="767">
        <f>SUM(AT561:AT562)</f>
        <v>0</v>
      </c>
      <c r="AU560" s="768">
        <f>+IF(AT560=0,0,AT560/AT560*100)</f>
        <v>0</v>
      </c>
      <c r="AV560" s="767">
        <f>SUM(AV561:AV562)</f>
        <v>0</v>
      </c>
      <c r="AW560" s="768">
        <f>+IF(AV560=0,0,AV560/AV560*100)</f>
        <v>0</v>
      </c>
      <c r="AX560" s="767">
        <f>SUM(AX561:AX562)</f>
        <v>0</v>
      </c>
      <c r="AY560" s="768">
        <f>+IF(AX560=0,0,AX560/AX560*100)</f>
        <v>0</v>
      </c>
      <c r="AZ560" s="767">
        <f>SUM(AZ561:AZ562)</f>
        <v>0</v>
      </c>
      <c r="BA560" s="768">
        <f>+IF(AZ560=0,0,AZ560/AZ560*100)</f>
        <v>0</v>
      </c>
      <c r="BB560" s="767">
        <f>SUM(BB561:BB562)</f>
        <v>0</v>
      </c>
      <c r="BC560" s="768">
        <f>+IF(BB560=0,0,BB560/BB560*100)</f>
        <v>0</v>
      </c>
      <c r="BD560" s="767">
        <f>SUM(BD561:BD562)</f>
        <v>0</v>
      </c>
      <c r="BE560" s="768">
        <f>+IF(BD560=0,0,BD560/BD560*100)</f>
        <v>0</v>
      </c>
      <c r="BF560" s="767">
        <f>SUM(BF561:BF562)</f>
        <v>0</v>
      </c>
      <c r="BG560" s="768">
        <f>+IF(BF560=0,0,BF560/BF560*100)</f>
        <v>0</v>
      </c>
      <c r="BH560" s="767">
        <f>SUM(BH561:BH562)</f>
        <v>0</v>
      </c>
      <c r="BI560" s="768">
        <f>+IF(BH560=0,0,BH560/BH560*100)</f>
        <v>0</v>
      </c>
      <c r="BJ560" s="767">
        <f t="shared" ref="BJ560:BJ598" si="568">+AZ560+BH560</f>
        <v>0</v>
      </c>
      <c r="BK560" s="768">
        <f>+IF(BJ560=0,0,BJ560/BJ560*100)</f>
        <v>0</v>
      </c>
      <c r="BL560" s="767">
        <f>SUM(BL561:BL562)</f>
        <v>0</v>
      </c>
      <c r="BM560" s="768">
        <f>+IF(BL560=0,0,BL560/BL560*100)</f>
        <v>0</v>
      </c>
      <c r="BN560" s="767">
        <f>SUM(BN561:BN562)</f>
        <v>0</v>
      </c>
      <c r="BO560" s="768">
        <f>+IF(BN560=0,0,BN560/BN560*100)</f>
        <v>0</v>
      </c>
      <c r="BP560" s="767">
        <f>SUM(BP561:BP562)</f>
        <v>0</v>
      </c>
      <c r="BQ560" s="768">
        <f>+IF(BP560=0,0,BP560/BP560*100)</f>
        <v>0</v>
      </c>
      <c r="BR560" s="767">
        <f>SUM(BR561:BR562)</f>
        <v>0</v>
      </c>
      <c r="BS560" s="768">
        <f>+IF(BR560=0,0,BR560/BR560*100)</f>
        <v>0</v>
      </c>
      <c r="BT560" s="767">
        <f>SUM(BT561:BT562)</f>
        <v>0</v>
      </c>
      <c r="BU560" s="768">
        <f>+IF(BT560=0,0,BT560/BT560*100)</f>
        <v>0</v>
      </c>
      <c r="BV560" s="767">
        <f>SUM(BV561:BV562)</f>
        <v>0</v>
      </c>
      <c r="BW560" s="768">
        <f>+IF(BV560=0,0,BV560/BV560*100)</f>
        <v>0</v>
      </c>
      <c r="BX560" s="767">
        <f>SUM(BX561:BX562)</f>
        <v>0</v>
      </c>
      <c r="BY560" s="768">
        <f>+IF(BX560=0,0,BX560/BX560*100)</f>
        <v>0</v>
      </c>
      <c r="BZ560" s="767">
        <f>SUM(BZ561:BZ562)</f>
        <v>0</v>
      </c>
      <c r="CA560" s="768">
        <f>+IF(BZ560=0,0,BZ560/BZ560*100)</f>
        <v>0</v>
      </c>
      <c r="CB560" s="767">
        <f t="shared" ref="CB560:CB598" si="569">+BR560+BZ560</f>
        <v>0</v>
      </c>
      <c r="CC560" s="768">
        <f>+IF(CB560=0,0,CB560/CB560*100)</f>
        <v>0</v>
      </c>
      <c r="CE560" s="767">
        <f t="shared" ref="CE560:CE603" si="570">+CW560+DO560</f>
        <v>0</v>
      </c>
      <c r="CF560" s="768">
        <f>+IF(CE560=0,0,CE560/CE560*100)</f>
        <v>0</v>
      </c>
      <c r="CG560" s="767">
        <f>SUM(CG561:CG562)</f>
        <v>0</v>
      </c>
      <c r="CH560" s="768">
        <f>+IF(CG560=0,0,CG560/CG560*100)</f>
        <v>0</v>
      </c>
      <c r="CI560" s="767">
        <f>SUM(CI561:CI562)</f>
        <v>0</v>
      </c>
      <c r="CJ560" s="768">
        <f>+IF(CI560=0,0,CI560/CI560*100)</f>
        <v>0</v>
      </c>
      <c r="CK560" s="767">
        <f>SUM(CK561:CK562)</f>
        <v>0</v>
      </c>
      <c r="CL560" s="768">
        <f>+IF(CK560=0,0,CK560/CK560*100)</f>
        <v>0</v>
      </c>
      <c r="CM560" s="767">
        <f>SUM(CM561:CM562)</f>
        <v>0</v>
      </c>
      <c r="CN560" s="768">
        <f>+IF(CM560=0,0,CM560/CM560*100)</f>
        <v>0</v>
      </c>
      <c r="CO560" s="767">
        <f>SUM(CO561:CO562)</f>
        <v>0</v>
      </c>
      <c r="CP560" s="768">
        <f>+IF(CO560=0,0,CO560/CO560*100)</f>
        <v>0</v>
      </c>
      <c r="CQ560" s="767">
        <f>SUM(CQ561:CQ562)</f>
        <v>0</v>
      </c>
      <c r="CR560" s="768">
        <f>+IF(CQ560=0,0,CQ560/CQ560*100)</f>
        <v>0</v>
      </c>
      <c r="CS560" s="767">
        <f>SUM(CS561:CS562)</f>
        <v>0</v>
      </c>
      <c r="CT560" s="768">
        <f>+IF(CS560=0,0,CS560/CS560*100)</f>
        <v>0</v>
      </c>
      <c r="CU560" s="767">
        <f>SUM(CU561:CU562)</f>
        <v>0</v>
      </c>
      <c r="CV560" s="768">
        <f>+IF(CU560=0,0,CU560/CU560*100)</f>
        <v>0</v>
      </c>
      <c r="CW560" s="767">
        <f t="shared" ref="CW560:CW598" si="571">+CM560+CU560</f>
        <v>0</v>
      </c>
      <c r="CX560" s="768">
        <f>+IF(CW560=0,0,CW560/CW560*100)</f>
        <v>0</v>
      </c>
      <c r="CY560" s="767">
        <f>SUM(CY561:CY562)</f>
        <v>0</v>
      </c>
      <c r="CZ560" s="768">
        <f>+IF(CY560=0,0,CY560/CY560*100)</f>
        <v>0</v>
      </c>
      <c r="DA560" s="767">
        <f>SUM(DA561:DA562)</f>
        <v>0</v>
      </c>
      <c r="DB560" s="768">
        <f>+IF(DA560=0,0,DA560/DA560*100)</f>
        <v>0</v>
      </c>
      <c r="DC560" s="767">
        <f>SUM(DC561:DC562)</f>
        <v>0</v>
      </c>
      <c r="DD560" s="768">
        <f>+IF(DC560=0,0,DC560/DC560*100)</f>
        <v>0</v>
      </c>
      <c r="DE560" s="767">
        <f>SUM(DE561:DE562)</f>
        <v>0</v>
      </c>
      <c r="DF560" s="768">
        <f>+IF(DE560=0,0,DE560/DE560*100)</f>
        <v>0</v>
      </c>
      <c r="DG560" s="767">
        <f>SUM(DG561:DG562)</f>
        <v>0</v>
      </c>
      <c r="DH560" s="768">
        <f>+IF(DG560=0,0,DG560/DG560*100)</f>
        <v>0</v>
      </c>
      <c r="DI560" s="767">
        <f>SUM(DI561:DI562)</f>
        <v>0</v>
      </c>
      <c r="DJ560" s="768">
        <f>+IF(DI560=0,0,DI560/DI560*100)</f>
        <v>0</v>
      </c>
      <c r="DK560" s="767">
        <f>SUM(DK561:DK562)</f>
        <v>0</v>
      </c>
      <c r="DL560" s="768">
        <f>+IF(DK560=0,0,DK560/DK560*100)</f>
        <v>0</v>
      </c>
      <c r="DM560" s="767">
        <f>SUM(DM561:DM562)</f>
        <v>0</v>
      </c>
      <c r="DN560" s="768">
        <f>+IF(DM560=0,0,DM560/DM560*100)</f>
        <v>0</v>
      </c>
      <c r="DO560" s="767">
        <f t="shared" ref="DO560:DO598" si="572">+DE560+DM560</f>
        <v>0</v>
      </c>
      <c r="DP560" s="768">
        <f>+IF(DO560=0,0,DO560/DO560*100)</f>
        <v>0</v>
      </c>
      <c r="DR560" s="767">
        <f t="shared" ref="DR560:DR603" si="573">+EJ560+FB560</f>
        <v>0</v>
      </c>
      <c r="DS560" s="768">
        <f>+IF(DR560=0,0,DR560/DR560*100)</f>
        <v>0</v>
      </c>
      <c r="DT560" s="767">
        <f>SUM(DT561:DT562)</f>
        <v>0</v>
      </c>
      <c r="DU560" s="768">
        <f>+IF(DT560=0,0,DT560/DT560*100)</f>
        <v>0</v>
      </c>
      <c r="DV560" s="767">
        <f>SUM(DV561:DV562)</f>
        <v>0</v>
      </c>
      <c r="DW560" s="768">
        <f>+IF(DV560=0,0,DV560/DV560*100)</f>
        <v>0</v>
      </c>
      <c r="DX560" s="767">
        <f>SUM(DX561:DX562)</f>
        <v>0</v>
      </c>
      <c r="DY560" s="768">
        <f>+IF(DX560=0,0,DX560/DX560*100)</f>
        <v>0</v>
      </c>
      <c r="DZ560" s="767">
        <f>SUM(DZ561:DZ562)</f>
        <v>0</v>
      </c>
      <c r="EA560" s="768">
        <f>+IF(DZ560=0,0,DZ560/DZ560*100)</f>
        <v>0</v>
      </c>
      <c r="EB560" s="767">
        <f>SUM(EB561:EB562)</f>
        <v>0</v>
      </c>
      <c r="EC560" s="768">
        <f>+IF(EB560=0,0,EB560/EB560*100)</f>
        <v>0</v>
      </c>
      <c r="ED560" s="767">
        <f>SUM(ED561:ED562)</f>
        <v>0</v>
      </c>
      <c r="EE560" s="768">
        <f>+IF(ED560=0,0,ED560/ED560*100)</f>
        <v>0</v>
      </c>
      <c r="EF560" s="767">
        <f>SUM(EF561:EF562)</f>
        <v>0</v>
      </c>
      <c r="EG560" s="768">
        <f>+IF(EF560=0,0,EF560/EF560*100)</f>
        <v>0</v>
      </c>
      <c r="EH560" s="767">
        <f>SUM(EH561:EH562)</f>
        <v>0</v>
      </c>
      <c r="EI560" s="768">
        <f>+IF(EH560=0,0,EH560/EH560*100)</f>
        <v>0</v>
      </c>
      <c r="EJ560" s="767">
        <f t="shared" ref="EJ560:EJ598" si="574">+DZ560+EH560</f>
        <v>0</v>
      </c>
      <c r="EK560" s="768">
        <f>+IF(EJ560=0,0,EJ560/EJ560*100)</f>
        <v>0</v>
      </c>
      <c r="EL560" s="767">
        <f>SUM(EL561:EL562)</f>
        <v>0</v>
      </c>
      <c r="EM560" s="768">
        <f>+IF(EL560=0,0,EL560/EL560*100)</f>
        <v>0</v>
      </c>
      <c r="EN560" s="767">
        <f>SUM(EN561:EN562)</f>
        <v>0</v>
      </c>
      <c r="EO560" s="768">
        <f>+IF(EN560=0,0,EN560/EN560*100)</f>
        <v>0</v>
      </c>
      <c r="EP560" s="767">
        <f>SUM(EP561:EP562)</f>
        <v>0</v>
      </c>
      <c r="EQ560" s="768">
        <f>+IF(EP560=0,0,EP560/EP560*100)</f>
        <v>0</v>
      </c>
      <c r="ER560" s="767">
        <f>SUM(ER561:ER562)</f>
        <v>0</v>
      </c>
      <c r="ES560" s="768">
        <f>+IF(ER560=0,0,ER560/ER560*100)</f>
        <v>0</v>
      </c>
      <c r="ET560" s="767">
        <f>SUM(ET561:ET562)</f>
        <v>0</v>
      </c>
      <c r="EU560" s="768">
        <f>+IF(ET560=0,0,ET560/ET560*100)</f>
        <v>0</v>
      </c>
      <c r="EV560" s="767">
        <f>SUM(EV561:EV562)</f>
        <v>0</v>
      </c>
      <c r="EW560" s="768">
        <f>+IF(EV560=0,0,EV560/EV560*100)</f>
        <v>0</v>
      </c>
      <c r="EX560" s="767">
        <f>SUM(EX561:EX562)</f>
        <v>0</v>
      </c>
      <c r="EY560" s="768">
        <f>+IF(EX560=0,0,EX560/EX560*100)</f>
        <v>0</v>
      </c>
      <c r="EZ560" s="767">
        <f>SUM(EZ561:EZ562)</f>
        <v>0</v>
      </c>
      <c r="FA560" s="768">
        <f>+IF(EZ560=0,0,EZ560/EZ560*100)</f>
        <v>0</v>
      </c>
      <c r="FB560" s="767">
        <f t="shared" ref="FB560:FB598" si="575">+ER560+EZ560</f>
        <v>0</v>
      </c>
      <c r="FC560" s="768">
        <f>+IF(FB560=0,0,FB560/FB560*100)</f>
        <v>0</v>
      </c>
      <c r="FD560" s="767">
        <f>SUM(FD561:FD562)</f>
        <v>0</v>
      </c>
      <c r="FE560" s="768">
        <f>+IF(FD560=0,0,FD560/FD560*100)</f>
        <v>0</v>
      </c>
      <c r="FF560" s="767">
        <f>SUM(FF561:FF562)</f>
        <v>0</v>
      </c>
      <c r="FG560" s="768">
        <f>+IF(FF560=0,0,FF560/FF560*100)</f>
        <v>0</v>
      </c>
      <c r="FH560" s="767">
        <f>SUM(FH561:FH562)</f>
        <v>0</v>
      </c>
      <c r="FI560" s="768">
        <f>+IF(FH560=0,0,FH560/FH560*100)</f>
        <v>0</v>
      </c>
      <c r="FJ560" s="767">
        <f>SUM(FJ561:FJ562)</f>
        <v>0</v>
      </c>
      <c r="FK560" s="768">
        <f>+IF(FJ560=0,0,FJ560/FJ560*100)</f>
        <v>0</v>
      </c>
    </row>
    <row r="561" spans="2:167" s="648" customFormat="1" ht="13.5" customHeight="1">
      <c r="B561" s="769"/>
      <c r="C561" s="731" t="s">
        <v>4784</v>
      </c>
      <c r="D561" s="731"/>
      <c r="E561" s="770">
        <f t="shared" si="562"/>
        <v>0</v>
      </c>
      <c r="F561" s="726">
        <f>+IF(E560=0,0,E561/E560*100)</f>
        <v>0</v>
      </c>
      <c r="G561" s="770">
        <v>0</v>
      </c>
      <c r="H561" s="726">
        <f>+IF(G560=0,0,G561/G560*100)</f>
        <v>0</v>
      </c>
      <c r="I561" s="770">
        <v>0</v>
      </c>
      <c r="J561" s="726">
        <f>+IF(I560=0,0,I561/I560*100)</f>
        <v>0</v>
      </c>
      <c r="K561" s="770">
        <v>0</v>
      </c>
      <c r="L561" s="726">
        <f>+IF(K560=0,0,K561/K560*100)</f>
        <v>0</v>
      </c>
      <c r="M561" s="770">
        <f>+G561+I561+K561</f>
        <v>0</v>
      </c>
      <c r="N561" s="726">
        <f>+IF(M560=0,0,M561/M560*100)</f>
        <v>0</v>
      </c>
      <c r="O561" s="770">
        <v>0</v>
      </c>
      <c r="P561" s="726">
        <f>+IF(O560=0,0,O561/O560*100)</f>
        <v>0</v>
      </c>
      <c r="Q561" s="770">
        <v>0</v>
      </c>
      <c r="R561" s="726">
        <f>+IF(Q560=0,0,Q561/Q560*100)</f>
        <v>0</v>
      </c>
      <c r="S561" s="770">
        <v>0</v>
      </c>
      <c r="T561" s="726">
        <f>+IF(S560=0,0,S561/S560*100)</f>
        <v>0</v>
      </c>
      <c r="U561" s="770">
        <f t="shared" si="563"/>
        <v>0</v>
      </c>
      <c r="V561" s="726">
        <f>+IF(U560=0,0,U561/U560*100)</f>
        <v>0</v>
      </c>
      <c r="W561" s="770">
        <f t="shared" si="564"/>
        <v>0</v>
      </c>
      <c r="X561" s="726">
        <f>+IF(W560=0,0,W561/W560*100)</f>
        <v>0</v>
      </c>
      <c r="Y561" s="770">
        <v>0</v>
      </c>
      <c r="Z561" s="726">
        <f>+IF(Y560=0,0,Y561/Y560*100)</f>
        <v>0</v>
      </c>
      <c r="AA561" s="770">
        <v>0</v>
      </c>
      <c r="AB561" s="726">
        <f>+IF(AA560=0,0,AA561/AA560*100)</f>
        <v>0</v>
      </c>
      <c r="AC561" s="770">
        <v>0</v>
      </c>
      <c r="AD561" s="726">
        <f>+IF(AC560=0,0,AC561/AC560*100)</f>
        <v>0</v>
      </c>
      <c r="AE561" s="770">
        <f t="shared" si="565"/>
        <v>0</v>
      </c>
      <c r="AF561" s="726">
        <f>+IF(AE560=0,0,AE561/AE560*100)</f>
        <v>0</v>
      </c>
      <c r="AG561" s="770">
        <v>0</v>
      </c>
      <c r="AH561" s="726">
        <f>+IF(AG560=0,0,AG561/AG560*100)</f>
        <v>0</v>
      </c>
      <c r="AI561" s="770">
        <v>0</v>
      </c>
      <c r="AJ561" s="726">
        <f>+IF(AI560=0,0,AI561/AI560*100)</f>
        <v>0</v>
      </c>
      <c r="AK561" s="770">
        <v>0</v>
      </c>
      <c r="AL561" s="726">
        <f>+IF(AK560=0,0,AK561/AK560*100)</f>
        <v>0</v>
      </c>
      <c r="AM561" s="770">
        <f t="shared" si="566"/>
        <v>0</v>
      </c>
      <c r="AN561" s="726">
        <f>+IF(AM560=0,0,AM561/AM560*100)</f>
        <v>0</v>
      </c>
      <c r="AO561" s="770">
        <f t="shared" si="567"/>
        <v>0</v>
      </c>
      <c r="AP561" s="726">
        <f>+IF(AO560=0,0,AO561/AO560*100)</f>
        <v>0</v>
      </c>
      <c r="AQ561" s="651"/>
      <c r="AR561" s="770">
        <v>0</v>
      </c>
      <c r="AS561" s="726">
        <f>+IF(AR560=0,0,AR561/AR560*100)</f>
        <v>0</v>
      </c>
      <c r="AT561" s="770">
        <v>0</v>
      </c>
      <c r="AU561" s="726">
        <f>+IF(AT560=0,0,AT561/AT560*100)</f>
        <v>0</v>
      </c>
      <c r="AV561" s="770">
        <v>0</v>
      </c>
      <c r="AW561" s="726">
        <f>+IF(AV560=0,0,AV561/AV560*100)</f>
        <v>0</v>
      </c>
      <c r="AX561" s="770">
        <v>0</v>
      </c>
      <c r="AY561" s="726">
        <f>+IF(AX560=0,0,AX561/AX560*100)</f>
        <v>0</v>
      </c>
      <c r="AZ561" s="770">
        <f>+AT561+AV561+AX561</f>
        <v>0</v>
      </c>
      <c r="BA561" s="726">
        <f>+IF(AZ560=0,0,AZ561/AZ560*100)</f>
        <v>0</v>
      </c>
      <c r="BB561" s="770">
        <v>0</v>
      </c>
      <c r="BC561" s="726">
        <f>+IF(BB560=0,0,BB561/BB560*100)</f>
        <v>0</v>
      </c>
      <c r="BD561" s="770">
        <v>0</v>
      </c>
      <c r="BE561" s="726">
        <f>+IF(BD560=0,0,BD561/BD560*100)</f>
        <v>0</v>
      </c>
      <c r="BF561" s="770">
        <v>0</v>
      </c>
      <c r="BG561" s="726">
        <f>+IF(BF560=0,0,BF561/BF560*100)</f>
        <v>0</v>
      </c>
      <c r="BH561" s="770">
        <f>+BB561+BD561+BF561</f>
        <v>0</v>
      </c>
      <c r="BI561" s="726">
        <f>+IF(BH560=0,0,BH561/BH560*100)</f>
        <v>0</v>
      </c>
      <c r="BJ561" s="770">
        <f t="shared" si="568"/>
        <v>0</v>
      </c>
      <c r="BK561" s="726">
        <f>+IF(BJ560=0,0,BJ561/BJ560*100)</f>
        <v>0</v>
      </c>
      <c r="BL561" s="770">
        <v>0</v>
      </c>
      <c r="BM561" s="726">
        <f>+IF(BL560=0,0,BL561/BL560*100)</f>
        <v>0</v>
      </c>
      <c r="BN561" s="770">
        <v>0</v>
      </c>
      <c r="BO561" s="726">
        <f>+IF(BN560=0,0,BN561/BN560*100)</f>
        <v>0</v>
      </c>
      <c r="BP561" s="770">
        <v>0</v>
      </c>
      <c r="BQ561" s="726">
        <f>+IF(BP560=0,0,BP561/BP560*100)</f>
        <v>0</v>
      </c>
      <c r="BR561" s="770">
        <f>+BL561+BN561+BP561</f>
        <v>0</v>
      </c>
      <c r="BS561" s="726">
        <f>+IF(BR560=0,0,BR561/BR560*100)</f>
        <v>0</v>
      </c>
      <c r="BT561" s="770">
        <v>0</v>
      </c>
      <c r="BU561" s="726">
        <f>+IF(BT560=0,0,BT561/BT560*100)</f>
        <v>0</v>
      </c>
      <c r="BV561" s="770">
        <v>0</v>
      </c>
      <c r="BW561" s="726">
        <f>+IF(BV560=0,0,BV561/BV560*100)</f>
        <v>0</v>
      </c>
      <c r="BX561" s="770">
        <v>0</v>
      </c>
      <c r="BY561" s="726">
        <f>+IF(BX560=0,0,BX561/BX560*100)</f>
        <v>0</v>
      </c>
      <c r="BZ561" s="770">
        <f>+BT561+BV561+BX561</f>
        <v>0</v>
      </c>
      <c r="CA561" s="726">
        <f>+IF(BZ560=0,0,BZ561/BZ560*100)</f>
        <v>0</v>
      </c>
      <c r="CB561" s="770">
        <f t="shared" si="569"/>
        <v>0</v>
      </c>
      <c r="CC561" s="726">
        <f>+IF(CB560=0,0,CB561/CB560*100)</f>
        <v>0</v>
      </c>
      <c r="CE561" s="770">
        <f t="shared" si="570"/>
        <v>0</v>
      </c>
      <c r="CF561" s="726">
        <f>+IF(CE560=0,0,CE561/CE560*100)</f>
        <v>0</v>
      </c>
      <c r="CG561" s="770">
        <v>0</v>
      </c>
      <c r="CH561" s="726">
        <f>+IF(CG560=0,0,CG561/CG560*100)</f>
        <v>0</v>
      </c>
      <c r="CI561" s="770">
        <v>0</v>
      </c>
      <c r="CJ561" s="726">
        <f>+IF(CI560=0,0,CI561/CI560*100)</f>
        <v>0</v>
      </c>
      <c r="CK561" s="770">
        <v>0</v>
      </c>
      <c r="CL561" s="726">
        <f>+IF(CK560=0,0,CK561/CK560*100)</f>
        <v>0</v>
      </c>
      <c r="CM561" s="770">
        <f>+CG561+CI561+CK561</f>
        <v>0</v>
      </c>
      <c r="CN561" s="726">
        <f>+IF(CM560=0,0,CM561/CM560*100)</f>
        <v>0</v>
      </c>
      <c r="CO561" s="770">
        <v>0</v>
      </c>
      <c r="CP561" s="726">
        <f>+IF(CO560=0,0,CO561/CO560*100)</f>
        <v>0</v>
      </c>
      <c r="CQ561" s="770">
        <v>0</v>
      </c>
      <c r="CR561" s="726">
        <f>+IF(CQ560=0,0,CQ561/CQ560*100)</f>
        <v>0</v>
      </c>
      <c r="CS561" s="770">
        <v>0</v>
      </c>
      <c r="CT561" s="726">
        <f>+IF(CS560=0,0,CS561/CS560*100)</f>
        <v>0</v>
      </c>
      <c r="CU561" s="770">
        <f>+CO561+CQ561+CS561</f>
        <v>0</v>
      </c>
      <c r="CV561" s="726">
        <f>+IF(CU560=0,0,CU561/CU560*100)</f>
        <v>0</v>
      </c>
      <c r="CW561" s="770">
        <f t="shared" si="571"/>
        <v>0</v>
      </c>
      <c r="CX561" s="726">
        <f>+IF(CW560=0,0,CW561/CW560*100)</f>
        <v>0</v>
      </c>
      <c r="CY561" s="770">
        <v>0</v>
      </c>
      <c r="CZ561" s="726">
        <f>+IF(CY560=0,0,CY561/CY560*100)</f>
        <v>0</v>
      </c>
      <c r="DA561" s="770">
        <v>0</v>
      </c>
      <c r="DB561" s="726">
        <f>+IF(DA560=0,0,DA561/DA560*100)</f>
        <v>0</v>
      </c>
      <c r="DC561" s="770">
        <v>0</v>
      </c>
      <c r="DD561" s="726">
        <f>+IF(DC560=0,0,DC561/DC560*100)</f>
        <v>0</v>
      </c>
      <c r="DE561" s="770">
        <f>+CY561+DA561+DC561</f>
        <v>0</v>
      </c>
      <c r="DF561" s="726">
        <f>+IF(DE560=0,0,DE561/DE560*100)</f>
        <v>0</v>
      </c>
      <c r="DG561" s="770">
        <v>0</v>
      </c>
      <c r="DH561" s="726">
        <f>+IF(DG560=0,0,DG561/DG560*100)</f>
        <v>0</v>
      </c>
      <c r="DI561" s="770">
        <v>0</v>
      </c>
      <c r="DJ561" s="726">
        <f>+IF(DI560=0,0,DI561/DI560*100)</f>
        <v>0</v>
      </c>
      <c r="DK561" s="770">
        <v>0</v>
      </c>
      <c r="DL561" s="726">
        <f>+IF(DK560=0,0,DK561/DK560*100)</f>
        <v>0</v>
      </c>
      <c r="DM561" s="770">
        <f>+DG561+DI561+DK561</f>
        <v>0</v>
      </c>
      <c r="DN561" s="726">
        <f>+IF(DM560=0,0,DM561/DM560*100)</f>
        <v>0</v>
      </c>
      <c r="DO561" s="770">
        <f t="shared" si="572"/>
        <v>0</v>
      </c>
      <c r="DP561" s="726">
        <f>+IF(DO560=0,0,DO561/DO560*100)</f>
        <v>0</v>
      </c>
      <c r="DR561" s="770">
        <f t="shared" si="573"/>
        <v>0</v>
      </c>
      <c r="DS561" s="726">
        <f>+IF(DR560=0,0,DR561/DR560*100)</f>
        <v>0</v>
      </c>
      <c r="DT561" s="770">
        <v>0</v>
      </c>
      <c r="DU561" s="726">
        <f>+IF(DT560=0,0,DT561/DT560*100)</f>
        <v>0</v>
      </c>
      <c r="DV561" s="770">
        <v>0</v>
      </c>
      <c r="DW561" s="726">
        <f>+IF(DV560=0,0,DV561/DV560*100)</f>
        <v>0</v>
      </c>
      <c r="DX561" s="770">
        <v>0</v>
      </c>
      <c r="DY561" s="726">
        <f>+IF(DX560=0,0,DX561/DX560*100)</f>
        <v>0</v>
      </c>
      <c r="DZ561" s="770">
        <f>+DT561+DV561+DX561</f>
        <v>0</v>
      </c>
      <c r="EA561" s="726">
        <f>+IF(DZ560=0,0,DZ561/DZ560*100)</f>
        <v>0</v>
      </c>
      <c r="EB561" s="770">
        <v>0</v>
      </c>
      <c r="EC561" s="726">
        <f>+IF(EB560=0,0,EB561/EB560*100)</f>
        <v>0</v>
      </c>
      <c r="ED561" s="770">
        <v>0</v>
      </c>
      <c r="EE561" s="726">
        <f>+IF(ED560=0,0,ED561/ED560*100)</f>
        <v>0</v>
      </c>
      <c r="EF561" s="770">
        <v>0</v>
      </c>
      <c r="EG561" s="726">
        <f>+IF(EF560=0,0,EF561/EF560*100)</f>
        <v>0</v>
      </c>
      <c r="EH561" s="770">
        <f>+EB561+ED561+EF561</f>
        <v>0</v>
      </c>
      <c r="EI561" s="726">
        <f>+IF(EH560=0,0,EH561/EH560*100)</f>
        <v>0</v>
      </c>
      <c r="EJ561" s="770">
        <f t="shared" si="574"/>
        <v>0</v>
      </c>
      <c r="EK561" s="726">
        <f>+IF(EJ560=0,0,EJ561/EJ560*100)</f>
        <v>0</v>
      </c>
      <c r="EL561" s="770">
        <v>0</v>
      </c>
      <c r="EM561" s="726">
        <f>+IF(EL560=0,0,EL561/EL560*100)</f>
        <v>0</v>
      </c>
      <c r="EN561" s="770">
        <v>0</v>
      </c>
      <c r="EO561" s="726">
        <f>+IF(EN560=0,0,EN561/EN560*100)</f>
        <v>0</v>
      </c>
      <c r="EP561" s="770">
        <v>0</v>
      </c>
      <c r="EQ561" s="726">
        <f>+IF(EP560=0,0,EP561/EP560*100)</f>
        <v>0</v>
      </c>
      <c r="ER561" s="770">
        <f>+EL561+EN561+EP561</f>
        <v>0</v>
      </c>
      <c r="ES561" s="726">
        <f>+IF(ER560=0,0,ER561/ER560*100)</f>
        <v>0</v>
      </c>
      <c r="ET561" s="770">
        <v>0</v>
      </c>
      <c r="EU561" s="726">
        <f>+IF(ET560=0,0,ET561/ET560*100)</f>
        <v>0</v>
      </c>
      <c r="EV561" s="770">
        <v>0</v>
      </c>
      <c r="EW561" s="726">
        <f>+IF(EV560=0,0,EV561/EV560*100)</f>
        <v>0</v>
      </c>
      <c r="EX561" s="770">
        <v>0</v>
      </c>
      <c r="EY561" s="726">
        <f>+IF(EX560=0,0,EX561/EX560*100)</f>
        <v>0</v>
      </c>
      <c r="EZ561" s="770">
        <f>+ET561+EV561+EX561</f>
        <v>0</v>
      </c>
      <c r="FA561" s="726">
        <f>+IF(EZ560=0,0,EZ561/EZ560*100)</f>
        <v>0</v>
      </c>
      <c r="FB561" s="770">
        <f t="shared" si="575"/>
        <v>0</v>
      </c>
      <c r="FC561" s="726">
        <f>+IF(FB560=0,0,FB561/FB560*100)</f>
        <v>0</v>
      </c>
      <c r="FD561" s="770">
        <v>0</v>
      </c>
      <c r="FE561" s="726">
        <f>+IF(FD560=0,0,FD561/FD560*100)</f>
        <v>0</v>
      </c>
      <c r="FF561" s="770">
        <v>0</v>
      </c>
      <c r="FG561" s="726">
        <f>+IF(FF560=0,0,FF561/FF560*100)</f>
        <v>0</v>
      </c>
      <c r="FH561" s="770">
        <v>0</v>
      </c>
      <c r="FI561" s="726">
        <f>+IF(FH560=0,0,FH561/FH560*100)</f>
        <v>0</v>
      </c>
      <c r="FJ561" s="770">
        <v>0</v>
      </c>
      <c r="FK561" s="726">
        <f>+IF(FJ560=0,0,FJ561/FJ560*100)</f>
        <v>0</v>
      </c>
    </row>
    <row r="562" spans="2:167" s="648" customFormat="1" ht="13.5" customHeight="1">
      <c r="B562" s="769"/>
      <c r="C562" s="771" t="s">
        <v>4785</v>
      </c>
      <c r="D562" s="769"/>
      <c r="E562" s="772">
        <f t="shared" si="562"/>
        <v>0</v>
      </c>
      <c r="F562" s="737">
        <f>+IF(E560=0,0,E562/E560*100)</f>
        <v>0</v>
      </c>
      <c r="G562" s="772">
        <v>0</v>
      </c>
      <c r="H562" s="737">
        <f>+IF(G560=0,0,G562/G560*100)</f>
        <v>0</v>
      </c>
      <c r="I562" s="772">
        <v>0</v>
      </c>
      <c r="J562" s="737">
        <f>+IF(I560=0,0,I562/I560*100)</f>
        <v>0</v>
      </c>
      <c r="K562" s="772">
        <v>0</v>
      </c>
      <c r="L562" s="737">
        <f>+IF(K560=0,0,K562/K560*100)</f>
        <v>0</v>
      </c>
      <c r="M562" s="772">
        <f>+G562+I562+K562</f>
        <v>0</v>
      </c>
      <c r="N562" s="737">
        <f>+IF(M560=0,0,M562/M560*100)</f>
        <v>0</v>
      </c>
      <c r="O562" s="772">
        <v>0</v>
      </c>
      <c r="P562" s="737">
        <f>+IF(O560=0,0,O562/O560*100)</f>
        <v>0</v>
      </c>
      <c r="Q562" s="772">
        <v>0</v>
      </c>
      <c r="R562" s="737">
        <f>+IF(Q560=0,0,Q562/Q560*100)</f>
        <v>0</v>
      </c>
      <c r="S562" s="772">
        <v>0</v>
      </c>
      <c r="T562" s="737">
        <f>+IF(S560=0,0,S562/S560*100)</f>
        <v>0</v>
      </c>
      <c r="U562" s="772">
        <f t="shared" si="563"/>
        <v>0</v>
      </c>
      <c r="V562" s="737">
        <f>+IF(U560=0,0,U562/U560*100)</f>
        <v>0</v>
      </c>
      <c r="W562" s="772">
        <f t="shared" si="564"/>
        <v>0</v>
      </c>
      <c r="X562" s="737">
        <f>+IF(W560=0,0,W562/W560*100)</f>
        <v>0</v>
      </c>
      <c r="Y562" s="772">
        <v>0</v>
      </c>
      <c r="Z562" s="737">
        <f>+IF(Y560=0,0,Y562/Y560*100)</f>
        <v>0</v>
      </c>
      <c r="AA562" s="772">
        <v>0</v>
      </c>
      <c r="AB562" s="737">
        <f>+IF(AA560=0,0,AA562/AA560*100)</f>
        <v>0</v>
      </c>
      <c r="AC562" s="772">
        <v>0</v>
      </c>
      <c r="AD562" s="737">
        <f>+IF(AC560=0,0,AC562/AC560*100)</f>
        <v>0</v>
      </c>
      <c r="AE562" s="772">
        <f t="shared" si="565"/>
        <v>0</v>
      </c>
      <c r="AF562" s="737">
        <f>+IF(AE560=0,0,AE562/AE560*100)</f>
        <v>0</v>
      </c>
      <c r="AG562" s="772">
        <v>0</v>
      </c>
      <c r="AH562" s="737">
        <f>+IF(AG560=0,0,AG562/AG560*100)</f>
        <v>0</v>
      </c>
      <c r="AI562" s="772">
        <v>0</v>
      </c>
      <c r="AJ562" s="737">
        <f>+IF(AI560=0,0,AI562/AI560*100)</f>
        <v>0</v>
      </c>
      <c r="AK562" s="772">
        <v>0</v>
      </c>
      <c r="AL562" s="737">
        <f>+IF(AK560=0,0,AK562/AK560*100)</f>
        <v>0</v>
      </c>
      <c r="AM562" s="772">
        <f t="shared" si="566"/>
        <v>0</v>
      </c>
      <c r="AN562" s="737">
        <f>+IF(AM560=0,0,AM562/AM560*100)</f>
        <v>0</v>
      </c>
      <c r="AO562" s="772">
        <f t="shared" si="567"/>
        <v>0</v>
      </c>
      <c r="AP562" s="737">
        <f>+IF(AO560=0,0,AO562/AO560*100)</f>
        <v>0</v>
      </c>
      <c r="AQ562" s="651"/>
      <c r="AR562" s="772">
        <v>0</v>
      </c>
      <c r="AS562" s="737">
        <f>+IF(AR560=0,0,AR562/AR560*100)</f>
        <v>0</v>
      </c>
      <c r="AT562" s="772">
        <v>0</v>
      </c>
      <c r="AU562" s="737">
        <f>+IF(AT560=0,0,AT562/AT560*100)</f>
        <v>0</v>
      </c>
      <c r="AV562" s="772">
        <v>0</v>
      </c>
      <c r="AW562" s="737">
        <f>+IF(AV560=0,0,AV562/AV560*100)</f>
        <v>0</v>
      </c>
      <c r="AX562" s="772">
        <v>0</v>
      </c>
      <c r="AY562" s="737">
        <f>+IF(AX560=0,0,AX562/AX560*100)</f>
        <v>0</v>
      </c>
      <c r="AZ562" s="772">
        <f>+AT562+AV562+AX562</f>
        <v>0</v>
      </c>
      <c r="BA562" s="737">
        <f>+IF(AZ560=0,0,AZ562/AZ560*100)</f>
        <v>0</v>
      </c>
      <c r="BB562" s="772">
        <v>0</v>
      </c>
      <c r="BC562" s="737">
        <f>+IF(BB560=0,0,BB562/BB560*100)</f>
        <v>0</v>
      </c>
      <c r="BD562" s="772">
        <v>0</v>
      </c>
      <c r="BE562" s="737">
        <f>+IF(BD560=0,0,BD562/BD560*100)</f>
        <v>0</v>
      </c>
      <c r="BF562" s="772">
        <v>0</v>
      </c>
      <c r="BG562" s="737">
        <f>+IF(BF560=0,0,BF562/BF560*100)</f>
        <v>0</v>
      </c>
      <c r="BH562" s="772">
        <f>+BB562+BD562+BF562</f>
        <v>0</v>
      </c>
      <c r="BI562" s="737">
        <f>+IF(BH560=0,0,BH562/BH560*100)</f>
        <v>0</v>
      </c>
      <c r="BJ562" s="772">
        <f t="shared" si="568"/>
        <v>0</v>
      </c>
      <c r="BK562" s="737">
        <f>+IF(BJ560=0,0,BJ562/BJ560*100)</f>
        <v>0</v>
      </c>
      <c r="BL562" s="772">
        <v>0</v>
      </c>
      <c r="BM562" s="737">
        <f>+IF(BL560=0,0,BL562/BL560*100)</f>
        <v>0</v>
      </c>
      <c r="BN562" s="772">
        <v>0</v>
      </c>
      <c r="BO562" s="737">
        <f>+IF(BN560=0,0,BN562/BN560*100)</f>
        <v>0</v>
      </c>
      <c r="BP562" s="772">
        <v>0</v>
      </c>
      <c r="BQ562" s="737">
        <f>+IF(BP560=0,0,BP562/BP560*100)</f>
        <v>0</v>
      </c>
      <c r="BR562" s="772">
        <f>+BL562+BN562+BP562</f>
        <v>0</v>
      </c>
      <c r="BS562" s="737">
        <f>+IF(BR560=0,0,BR562/BR560*100)</f>
        <v>0</v>
      </c>
      <c r="BT562" s="772">
        <v>0</v>
      </c>
      <c r="BU562" s="737">
        <f>+IF(BT560=0,0,BT562/BT560*100)</f>
        <v>0</v>
      </c>
      <c r="BV562" s="772">
        <v>0</v>
      </c>
      <c r="BW562" s="737">
        <f>+IF(BV560=0,0,BV562/BV560*100)</f>
        <v>0</v>
      </c>
      <c r="BX562" s="772">
        <v>0</v>
      </c>
      <c r="BY562" s="737">
        <f>+IF(BX560=0,0,BX562/BX560*100)</f>
        <v>0</v>
      </c>
      <c r="BZ562" s="772">
        <f>+BT562+BV562+BX562</f>
        <v>0</v>
      </c>
      <c r="CA562" s="737">
        <f>+IF(BZ560=0,0,BZ562/BZ560*100)</f>
        <v>0</v>
      </c>
      <c r="CB562" s="772">
        <f t="shared" si="569"/>
        <v>0</v>
      </c>
      <c r="CC562" s="737">
        <f>+IF(CB560=0,0,CB562/CB560*100)</f>
        <v>0</v>
      </c>
      <c r="CE562" s="772">
        <f t="shared" si="570"/>
        <v>0</v>
      </c>
      <c r="CF562" s="737">
        <f>+IF(CE560=0,0,CE562/CE560*100)</f>
        <v>0</v>
      </c>
      <c r="CG562" s="772">
        <v>0</v>
      </c>
      <c r="CH562" s="737">
        <f>+IF(CG560=0,0,CG562/CG560*100)</f>
        <v>0</v>
      </c>
      <c r="CI562" s="772">
        <v>0</v>
      </c>
      <c r="CJ562" s="737">
        <f>+IF(CI560=0,0,CI562/CI560*100)</f>
        <v>0</v>
      </c>
      <c r="CK562" s="772">
        <v>0</v>
      </c>
      <c r="CL562" s="737">
        <f>+IF(CK560=0,0,CK562/CK560*100)</f>
        <v>0</v>
      </c>
      <c r="CM562" s="772">
        <f>+CG562+CI562+CK562</f>
        <v>0</v>
      </c>
      <c r="CN562" s="737">
        <f>+IF(CM560=0,0,CM562/CM560*100)</f>
        <v>0</v>
      </c>
      <c r="CO562" s="772">
        <v>0</v>
      </c>
      <c r="CP562" s="737">
        <f>+IF(CO560=0,0,CO562/CO560*100)</f>
        <v>0</v>
      </c>
      <c r="CQ562" s="772">
        <v>0</v>
      </c>
      <c r="CR562" s="737">
        <f>+IF(CQ560=0,0,CQ562/CQ560*100)</f>
        <v>0</v>
      </c>
      <c r="CS562" s="772">
        <v>0</v>
      </c>
      <c r="CT562" s="737">
        <f>+IF(CS560=0,0,CS562/CS560*100)</f>
        <v>0</v>
      </c>
      <c r="CU562" s="772">
        <f>+CO562+CQ562+CS562</f>
        <v>0</v>
      </c>
      <c r="CV562" s="737">
        <f>+IF(CU560=0,0,CU562/CU560*100)</f>
        <v>0</v>
      </c>
      <c r="CW562" s="772">
        <f t="shared" si="571"/>
        <v>0</v>
      </c>
      <c r="CX562" s="737">
        <f>+IF(CW560=0,0,CW562/CW560*100)</f>
        <v>0</v>
      </c>
      <c r="CY562" s="772">
        <v>0</v>
      </c>
      <c r="CZ562" s="737">
        <f>+IF(CY560=0,0,CY562/CY560*100)</f>
        <v>0</v>
      </c>
      <c r="DA562" s="772">
        <v>0</v>
      </c>
      <c r="DB562" s="737">
        <f>+IF(DA560=0,0,DA562/DA560*100)</f>
        <v>0</v>
      </c>
      <c r="DC562" s="772">
        <v>0</v>
      </c>
      <c r="DD562" s="737">
        <f>+IF(DC560=0,0,DC562/DC560*100)</f>
        <v>0</v>
      </c>
      <c r="DE562" s="772">
        <f>+CY562+DA562+DC562</f>
        <v>0</v>
      </c>
      <c r="DF562" s="737">
        <f>+IF(DE560=0,0,DE562/DE560*100)</f>
        <v>0</v>
      </c>
      <c r="DG562" s="772">
        <v>0</v>
      </c>
      <c r="DH562" s="737">
        <f>+IF(DG560=0,0,DG562/DG560*100)</f>
        <v>0</v>
      </c>
      <c r="DI562" s="772">
        <v>0</v>
      </c>
      <c r="DJ562" s="737">
        <f>+IF(DI560=0,0,DI562/DI560*100)</f>
        <v>0</v>
      </c>
      <c r="DK562" s="772">
        <v>0</v>
      </c>
      <c r="DL562" s="737">
        <f>+IF(DK560=0,0,DK562/DK560*100)</f>
        <v>0</v>
      </c>
      <c r="DM562" s="772">
        <f>+DG562+DI562+DK562</f>
        <v>0</v>
      </c>
      <c r="DN562" s="737">
        <f>+IF(DM560=0,0,DM562/DM560*100)</f>
        <v>0</v>
      </c>
      <c r="DO562" s="772">
        <f t="shared" si="572"/>
        <v>0</v>
      </c>
      <c r="DP562" s="737">
        <f>+IF(DO560=0,0,DO562/DO560*100)</f>
        <v>0</v>
      </c>
      <c r="DR562" s="772">
        <f t="shared" si="573"/>
        <v>0</v>
      </c>
      <c r="DS562" s="737">
        <f>+IF(DR560=0,0,DR562/DR560*100)</f>
        <v>0</v>
      </c>
      <c r="DT562" s="772">
        <v>0</v>
      </c>
      <c r="DU562" s="737">
        <f>+IF(DT560=0,0,DT562/DT560*100)</f>
        <v>0</v>
      </c>
      <c r="DV562" s="772">
        <v>0</v>
      </c>
      <c r="DW562" s="737">
        <f>+IF(DV560=0,0,DV562/DV560*100)</f>
        <v>0</v>
      </c>
      <c r="DX562" s="772">
        <v>0</v>
      </c>
      <c r="DY562" s="737">
        <f>+IF(DX560=0,0,DX562/DX560*100)</f>
        <v>0</v>
      </c>
      <c r="DZ562" s="772">
        <f>+DT562+DV562+DX562</f>
        <v>0</v>
      </c>
      <c r="EA562" s="737">
        <f>+IF(DZ560=0,0,DZ562/DZ560*100)</f>
        <v>0</v>
      </c>
      <c r="EB562" s="772">
        <v>0</v>
      </c>
      <c r="EC562" s="737">
        <f>+IF(EB560=0,0,EB562/EB560*100)</f>
        <v>0</v>
      </c>
      <c r="ED562" s="772">
        <v>0</v>
      </c>
      <c r="EE562" s="737">
        <f>+IF(ED560=0,0,ED562/ED560*100)</f>
        <v>0</v>
      </c>
      <c r="EF562" s="772">
        <v>0</v>
      </c>
      <c r="EG562" s="737">
        <f>+IF(EF560=0,0,EF562/EF560*100)</f>
        <v>0</v>
      </c>
      <c r="EH562" s="772">
        <f>+EB562+ED562+EF562</f>
        <v>0</v>
      </c>
      <c r="EI562" s="737">
        <f>+IF(EH560=0,0,EH562/EH560*100)</f>
        <v>0</v>
      </c>
      <c r="EJ562" s="772">
        <f t="shared" si="574"/>
        <v>0</v>
      </c>
      <c r="EK562" s="737">
        <f>+IF(EJ560=0,0,EJ562/EJ560*100)</f>
        <v>0</v>
      </c>
      <c r="EL562" s="772">
        <v>0</v>
      </c>
      <c r="EM562" s="737">
        <f>+IF(EL560=0,0,EL562/EL560*100)</f>
        <v>0</v>
      </c>
      <c r="EN562" s="772">
        <v>0</v>
      </c>
      <c r="EO562" s="737">
        <f>+IF(EN560=0,0,EN562/EN560*100)</f>
        <v>0</v>
      </c>
      <c r="EP562" s="772">
        <v>0</v>
      </c>
      <c r="EQ562" s="737">
        <f>+IF(EP560=0,0,EP562/EP560*100)</f>
        <v>0</v>
      </c>
      <c r="ER562" s="772">
        <f>+EL562+EN562+EP562</f>
        <v>0</v>
      </c>
      <c r="ES562" s="737">
        <f>+IF(ER560=0,0,ER562/ER560*100)</f>
        <v>0</v>
      </c>
      <c r="ET562" s="772">
        <v>0</v>
      </c>
      <c r="EU562" s="737">
        <f>+IF(ET560=0,0,ET562/ET560*100)</f>
        <v>0</v>
      </c>
      <c r="EV562" s="772">
        <v>0</v>
      </c>
      <c r="EW562" s="737">
        <f>+IF(EV560=0,0,EV562/EV560*100)</f>
        <v>0</v>
      </c>
      <c r="EX562" s="772">
        <v>0</v>
      </c>
      <c r="EY562" s="737">
        <f>+IF(EX560=0,0,EX562/EX560*100)</f>
        <v>0</v>
      </c>
      <c r="EZ562" s="772">
        <f>+ET562+EV562+EX562</f>
        <v>0</v>
      </c>
      <c r="FA562" s="737">
        <f>+IF(EZ560=0,0,EZ562/EZ560*100)</f>
        <v>0</v>
      </c>
      <c r="FB562" s="772">
        <f t="shared" si="575"/>
        <v>0</v>
      </c>
      <c r="FC562" s="737">
        <f>+IF(FB560=0,0,FB562/FB560*100)</f>
        <v>0</v>
      </c>
      <c r="FD562" s="772">
        <v>0</v>
      </c>
      <c r="FE562" s="737">
        <f>+IF(FD560=0,0,FD562/FD560*100)</f>
        <v>0</v>
      </c>
      <c r="FF562" s="772">
        <v>0</v>
      </c>
      <c r="FG562" s="737">
        <f>+IF(FF560=0,0,FF562/FF560*100)</f>
        <v>0</v>
      </c>
      <c r="FH562" s="772">
        <v>0</v>
      </c>
      <c r="FI562" s="737">
        <f>+IF(FH560=0,0,FH562/FH560*100)</f>
        <v>0</v>
      </c>
      <c r="FJ562" s="772">
        <v>0</v>
      </c>
      <c r="FK562" s="737">
        <f>+IF(FJ560=0,0,FJ562/FJ560*100)</f>
        <v>0</v>
      </c>
    </row>
    <row r="563" spans="2:167" s="758" customFormat="1" ht="13.5" customHeight="1">
      <c r="B563" s="765" t="s">
        <v>4786</v>
      </c>
      <c r="C563" s="773"/>
      <c r="D563" s="773"/>
      <c r="E563" s="774">
        <f t="shared" si="562"/>
        <v>1029</v>
      </c>
      <c r="F563" s="775">
        <f>+IF(E560=0,0,E563/E560*100)</f>
        <v>0</v>
      </c>
      <c r="G563" s="767">
        <f>SUM(G564:G565)</f>
        <v>0</v>
      </c>
      <c r="H563" s="775">
        <f>+IF(G560=0,0,G563/G560*100)</f>
        <v>0</v>
      </c>
      <c r="I563" s="767">
        <f>SUM(I564:I565)</f>
        <v>0</v>
      </c>
      <c r="J563" s="775">
        <f>+IF(I560=0,0,I563/I560*100)</f>
        <v>0</v>
      </c>
      <c r="K563" s="767">
        <f>SUM(K564:K565)</f>
        <v>0</v>
      </c>
      <c r="L563" s="775">
        <f>+IF(K560=0,0,K563/K560*100)</f>
        <v>0</v>
      </c>
      <c r="M563" s="774">
        <f>+G563+I563+K563</f>
        <v>0</v>
      </c>
      <c r="N563" s="775">
        <f>+IF(M560=0,0,M563/M560*100)</f>
        <v>0</v>
      </c>
      <c r="O563" s="767">
        <f>SUM(O564:O565)</f>
        <v>0</v>
      </c>
      <c r="P563" s="775">
        <f>+IF(O560=0,0,O563/O560*100)</f>
        <v>0</v>
      </c>
      <c r="Q563" s="767">
        <f>SUM(Q564:Q565)</f>
        <v>0</v>
      </c>
      <c r="R563" s="775">
        <f>+IF(Q560=0,0,Q563/Q560*100)</f>
        <v>0</v>
      </c>
      <c r="S563" s="767">
        <f>SUM(S564:S565)</f>
        <v>0</v>
      </c>
      <c r="T563" s="775">
        <f>+IF(S560=0,0,S563/S560*100)</f>
        <v>0</v>
      </c>
      <c r="U563" s="774">
        <f t="shared" si="563"/>
        <v>0</v>
      </c>
      <c r="V563" s="775">
        <f>+IF(U560=0,0,U563/U560*100)</f>
        <v>0</v>
      </c>
      <c r="W563" s="774">
        <f t="shared" si="564"/>
        <v>0</v>
      </c>
      <c r="X563" s="775">
        <f>+IF(W560=0,0,W563/W560*100)</f>
        <v>0</v>
      </c>
      <c r="Y563" s="767">
        <f>SUM(Y564:Y565)</f>
        <v>0</v>
      </c>
      <c r="Z563" s="775">
        <f>+IF(Y560=0,0,Y563/Y560*100)</f>
        <v>0</v>
      </c>
      <c r="AA563" s="767">
        <f>SUM(AA564:AA565)</f>
        <v>0</v>
      </c>
      <c r="AB563" s="775">
        <f>+IF(AA560=0,0,AA563/AA560*100)</f>
        <v>0</v>
      </c>
      <c r="AC563" s="767">
        <f>SUM(AC564:AC565)</f>
        <v>156</v>
      </c>
      <c r="AD563" s="775">
        <f>+IF(AC560=0,0,AC563/AC560*100)</f>
        <v>0</v>
      </c>
      <c r="AE563" s="774">
        <f t="shared" si="565"/>
        <v>156</v>
      </c>
      <c r="AF563" s="775">
        <f>+IF(AE560=0,0,AE563/AE560*100)</f>
        <v>0</v>
      </c>
      <c r="AG563" s="767">
        <f>SUM(AG564:AG565)</f>
        <v>240</v>
      </c>
      <c r="AH563" s="775">
        <f>+IF(AG560=0,0,AG563/AG560*100)</f>
        <v>0</v>
      </c>
      <c r="AI563" s="767">
        <f>SUM(AI564:AI565)</f>
        <v>343</v>
      </c>
      <c r="AJ563" s="775">
        <f>+IF(AI560=0,0,AI563/AI560*100)</f>
        <v>0</v>
      </c>
      <c r="AK563" s="767">
        <f>SUM(AK564:AK565)</f>
        <v>290</v>
      </c>
      <c r="AL563" s="775">
        <f>+IF(AK560=0,0,AK563/AK560*100)</f>
        <v>0</v>
      </c>
      <c r="AM563" s="774">
        <f t="shared" si="566"/>
        <v>873</v>
      </c>
      <c r="AN563" s="775">
        <f>+IF(AM560=0,0,AM563/AM560*100)</f>
        <v>0</v>
      </c>
      <c r="AO563" s="774">
        <f t="shared" si="567"/>
        <v>1029</v>
      </c>
      <c r="AP563" s="775">
        <f>+IF(AO560=0,0,AO563/AO560*100)</f>
        <v>0</v>
      </c>
      <c r="AQ563" s="734"/>
      <c r="AR563" s="767">
        <f>SUM(AR564:AR565)</f>
        <v>0</v>
      </c>
      <c r="AS563" s="775">
        <f>+IF(AR560=0,0,AR563/AR560*100)</f>
        <v>0</v>
      </c>
      <c r="AT563" s="767">
        <f>SUM(AT564:AT565)</f>
        <v>0</v>
      </c>
      <c r="AU563" s="775">
        <f>+IF(AT560=0,0,AT563/AT560*100)</f>
        <v>0</v>
      </c>
      <c r="AV563" s="767">
        <f>SUM(AV564:AV565)</f>
        <v>0</v>
      </c>
      <c r="AW563" s="775">
        <f>+IF(AV560=0,0,AV563/AV560*100)</f>
        <v>0</v>
      </c>
      <c r="AX563" s="767">
        <f>SUM(AX564:AX565)</f>
        <v>0</v>
      </c>
      <c r="AY563" s="775">
        <f>+IF(AX560=0,0,AX563/AX560*100)</f>
        <v>0</v>
      </c>
      <c r="AZ563" s="774">
        <f>+AT563+AV563+AX563</f>
        <v>0</v>
      </c>
      <c r="BA563" s="775">
        <f>+IF(AZ560=0,0,AZ563/AZ560*100)</f>
        <v>0</v>
      </c>
      <c r="BB563" s="767">
        <f>SUM(BB564:BB565)</f>
        <v>0</v>
      </c>
      <c r="BC563" s="775">
        <f>+IF(BB560=0,0,BB563/BB560*100)</f>
        <v>0</v>
      </c>
      <c r="BD563" s="767">
        <f>SUM(BD564:BD565)</f>
        <v>0</v>
      </c>
      <c r="BE563" s="775">
        <f>+IF(BD560=0,0,BD563/BD560*100)</f>
        <v>0</v>
      </c>
      <c r="BF563" s="767">
        <f>SUM(BF564:BF565)</f>
        <v>0</v>
      </c>
      <c r="BG563" s="775">
        <f>+IF(BF560=0,0,BF563/BF560*100)</f>
        <v>0</v>
      </c>
      <c r="BH563" s="774">
        <f>+BB563+BD563+BF563</f>
        <v>0</v>
      </c>
      <c r="BI563" s="775">
        <f>+IF(BH560=0,0,BH563/BH560*100)</f>
        <v>0</v>
      </c>
      <c r="BJ563" s="774">
        <f t="shared" si="568"/>
        <v>0</v>
      </c>
      <c r="BK563" s="775">
        <f>+IF(BJ560=0,0,BJ563/BJ560*100)</f>
        <v>0</v>
      </c>
      <c r="BL563" s="767">
        <f>SUM(BL564:BL565)</f>
        <v>0</v>
      </c>
      <c r="BM563" s="775">
        <f>+IF(BL560=0,0,BL563/BL560*100)</f>
        <v>0</v>
      </c>
      <c r="BN563" s="767">
        <f>SUM(BN564:BN565)</f>
        <v>0</v>
      </c>
      <c r="BO563" s="775">
        <f>+IF(BN560=0,0,BN563/BN560*100)</f>
        <v>0</v>
      </c>
      <c r="BP563" s="767">
        <f>SUM(BP564:BP565)</f>
        <v>0</v>
      </c>
      <c r="BQ563" s="775">
        <f>+IF(BP560=0,0,BP563/BP560*100)</f>
        <v>0</v>
      </c>
      <c r="BR563" s="774">
        <f>+BL563+BN563+BP563</f>
        <v>0</v>
      </c>
      <c r="BS563" s="775">
        <f>+IF(BR560=0,0,BR563/BR560*100)</f>
        <v>0</v>
      </c>
      <c r="BT563" s="767">
        <f>SUM(BT564:BT565)</f>
        <v>0</v>
      </c>
      <c r="BU563" s="775">
        <f>+IF(BT560=0,0,BT563/BT560*100)</f>
        <v>0</v>
      </c>
      <c r="BV563" s="767">
        <f>SUM(BV564:BV565)</f>
        <v>0</v>
      </c>
      <c r="BW563" s="775">
        <f>+IF(BV560=0,0,BV563/BV560*100)</f>
        <v>0</v>
      </c>
      <c r="BX563" s="767">
        <f>SUM(BX564:BX565)</f>
        <v>0</v>
      </c>
      <c r="BY563" s="775">
        <f>+IF(BX560=0,0,BX563/BX560*100)</f>
        <v>0</v>
      </c>
      <c r="BZ563" s="774">
        <f>+BT563+BV563+BX563</f>
        <v>0</v>
      </c>
      <c r="CA563" s="775">
        <f>+IF(BZ560=0,0,BZ563/BZ560*100)</f>
        <v>0</v>
      </c>
      <c r="CB563" s="774">
        <f t="shared" si="569"/>
        <v>0</v>
      </c>
      <c r="CC563" s="775">
        <f>+IF(CB560=0,0,CB563/CB560*100)</f>
        <v>0</v>
      </c>
      <c r="CE563" s="774">
        <f t="shared" si="570"/>
        <v>0</v>
      </c>
      <c r="CF563" s="775">
        <f>+IF(CE560=0,0,CE563/CE560*100)</f>
        <v>0</v>
      </c>
      <c r="CG563" s="767">
        <f>SUM(CG564:CG565)</f>
        <v>0</v>
      </c>
      <c r="CH563" s="775">
        <f>+IF(CG560=0,0,CG563/CG560*100)</f>
        <v>0</v>
      </c>
      <c r="CI563" s="767">
        <f>SUM(CI564:CI565)</f>
        <v>0</v>
      </c>
      <c r="CJ563" s="775">
        <f>+IF(CI560=0,0,CI563/CI560*100)</f>
        <v>0</v>
      </c>
      <c r="CK563" s="767">
        <f>SUM(CK564:CK565)</f>
        <v>0</v>
      </c>
      <c r="CL563" s="775">
        <f>+IF(CK560=0,0,CK563/CK560*100)</f>
        <v>0</v>
      </c>
      <c r="CM563" s="774">
        <f>+CG563+CI563+CK563</f>
        <v>0</v>
      </c>
      <c r="CN563" s="775">
        <f>+IF(CM560=0,0,CM563/CM560*100)</f>
        <v>0</v>
      </c>
      <c r="CO563" s="767">
        <f>SUM(CO564:CO565)</f>
        <v>0</v>
      </c>
      <c r="CP563" s="775">
        <f>+IF(CO560=0,0,CO563/CO560*100)</f>
        <v>0</v>
      </c>
      <c r="CQ563" s="767">
        <f>SUM(CQ564:CQ565)</f>
        <v>0</v>
      </c>
      <c r="CR563" s="775">
        <f>+IF(CQ560=0,0,CQ563/CQ560*100)</f>
        <v>0</v>
      </c>
      <c r="CS563" s="767">
        <f>SUM(CS564:CS565)</f>
        <v>0</v>
      </c>
      <c r="CT563" s="775">
        <f>+IF(CS560=0,0,CS563/CS560*100)</f>
        <v>0</v>
      </c>
      <c r="CU563" s="774">
        <f>+CO563+CQ563+CS563</f>
        <v>0</v>
      </c>
      <c r="CV563" s="775">
        <f>+IF(CU560=0,0,CU563/CU560*100)</f>
        <v>0</v>
      </c>
      <c r="CW563" s="774">
        <f t="shared" si="571"/>
        <v>0</v>
      </c>
      <c r="CX563" s="775">
        <f>+IF(CW560=0,0,CW563/CW560*100)</f>
        <v>0</v>
      </c>
      <c r="CY563" s="767">
        <f>SUM(CY564:CY565)</f>
        <v>0</v>
      </c>
      <c r="CZ563" s="775">
        <f>+IF(CY560=0,0,CY563/CY560*100)</f>
        <v>0</v>
      </c>
      <c r="DA563" s="767">
        <f>SUM(DA564:DA565)</f>
        <v>0</v>
      </c>
      <c r="DB563" s="775">
        <f>+IF(DA560=0,0,DA563/DA560*100)</f>
        <v>0</v>
      </c>
      <c r="DC563" s="767">
        <f>SUM(DC564:DC565)</f>
        <v>0</v>
      </c>
      <c r="DD563" s="775">
        <f>+IF(DC560=0,0,DC563/DC560*100)</f>
        <v>0</v>
      </c>
      <c r="DE563" s="774">
        <f>+CY563+DA563+DC563</f>
        <v>0</v>
      </c>
      <c r="DF563" s="775">
        <f>+IF(DE560=0,0,DE563/DE560*100)</f>
        <v>0</v>
      </c>
      <c r="DG563" s="767">
        <f>SUM(DG564:DG565)</f>
        <v>0</v>
      </c>
      <c r="DH563" s="775">
        <f>+IF(DG560=0,0,DG563/DG560*100)</f>
        <v>0</v>
      </c>
      <c r="DI563" s="767">
        <f>SUM(DI564:DI565)</f>
        <v>0</v>
      </c>
      <c r="DJ563" s="775">
        <f>+IF(DI560=0,0,DI563/DI560*100)</f>
        <v>0</v>
      </c>
      <c r="DK563" s="767">
        <f>SUM(DK564:DK565)</f>
        <v>0</v>
      </c>
      <c r="DL563" s="775">
        <f>+IF(DK560=0,0,DK563/DK560*100)</f>
        <v>0</v>
      </c>
      <c r="DM563" s="774">
        <f>+DG563+DI563+DK563</f>
        <v>0</v>
      </c>
      <c r="DN563" s="775">
        <f>+IF(DM560=0,0,DM563/DM560*100)</f>
        <v>0</v>
      </c>
      <c r="DO563" s="774">
        <f t="shared" si="572"/>
        <v>0</v>
      </c>
      <c r="DP563" s="775">
        <f>+IF(DO560=0,0,DO563/DO560*100)</f>
        <v>0</v>
      </c>
      <c r="DR563" s="767">
        <f t="shared" si="573"/>
        <v>0</v>
      </c>
      <c r="DS563" s="775">
        <f>+IF(DR560=0,0,DR563/DR560*100)</f>
        <v>0</v>
      </c>
      <c r="DT563" s="767">
        <f>SUM(DT564:DT565)</f>
        <v>0</v>
      </c>
      <c r="DU563" s="775">
        <f>+IF(DT560=0,0,DT563/DT560*100)</f>
        <v>0</v>
      </c>
      <c r="DV563" s="767">
        <f>SUM(DV564:DV565)</f>
        <v>0</v>
      </c>
      <c r="DW563" s="775">
        <f>+IF(DV560=0,0,DV563/DV560*100)</f>
        <v>0</v>
      </c>
      <c r="DX563" s="767">
        <f>SUM(DX564:DX565)</f>
        <v>0</v>
      </c>
      <c r="DY563" s="775">
        <f>+IF(DX560=0,0,DX563/DX560*100)</f>
        <v>0</v>
      </c>
      <c r="DZ563" s="774">
        <f>+DT563+DV563+DX563</f>
        <v>0</v>
      </c>
      <c r="EA563" s="775">
        <f>+IF(DZ560=0,0,DZ563/DZ560*100)</f>
        <v>0</v>
      </c>
      <c r="EB563" s="767">
        <f>SUM(EB564:EB565)</f>
        <v>0</v>
      </c>
      <c r="EC563" s="775">
        <f>+IF(EB560=0,0,EB563/EB560*100)</f>
        <v>0</v>
      </c>
      <c r="ED563" s="767">
        <f>SUM(ED564:ED565)</f>
        <v>0</v>
      </c>
      <c r="EE563" s="775">
        <f>+IF(ED560=0,0,ED563/ED560*100)</f>
        <v>0</v>
      </c>
      <c r="EF563" s="767">
        <f>SUM(EF564:EF565)</f>
        <v>0</v>
      </c>
      <c r="EG563" s="775">
        <f>+IF(EF560=0,0,EF563/EF560*100)</f>
        <v>0</v>
      </c>
      <c r="EH563" s="774">
        <f>+EB563+ED563+EF563</f>
        <v>0</v>
      </c>
      <c r="EI563" s="775">
        <f>+IF(EH560=0,0,EH563/EH560*100)</f>
        <v>0</v>
      </c>
      <c r="EJ563" s="774">
        <f t="shared" si="574"/>
        <v>0</v>
      </c>
      <c r="EK563" s="775">
        <f>+IF(EJ560=0,0,EJ563/EJ560*100)</f>
        <v>0</v>
      </c>
      <c r="EL563" s="767">
        <f>SUM(EL564:EL565)</f>
        <v>0</v>
      </c>
      <c r="EM563" s="775">
        <f>+IF(EL560=0,0,EL563/EL560*100)</f>
        <v>0</v>
      </c>
      <c r="EN563" s="767">
        <f>SUM(EN564:EN565)</f>
        <v>0</v>
      </c>
      <c r="EO563" s="775">
        <f>+IF(EN560=0,0,EN563/EN560*100)</f>
        <v>0</v>
      </c>
      <c r="EP563" s="767">
        <f>SUM(EP564:EP565)</f>
        <v>0</v>
      </c>
      <c r="EQ563" s="775">
        <f>+IF(EP560=0,0,EP563/EP560*100)</f>
        <v>0</v>
      </c>
      <c r="ER563" s="774">
        <f>+EL563+EN563+EP563</f>
        <v>0</v>
      </c>
      <c r="ES563" s="775">
        <f>+IF(ER560=0,0,ER563/ER560*100)</f>
        <v>0</v>
      </c>
      <c r="ET563" s="767">
        <f>SUM(ET564:ET565)</f>
        <v>0</v>
      </c>
      <c r="EU563" s="775">
        <f>+IF(ET560=0,0,ET563/ET560*100)</f>
        <v>0</v>
      </c>
      <c r="EV563" s="767">
        <f>SUM(EV564:EV565)</f>
        <v>0</v>
      </c>
      <c r="EW563" s="775">
        <f>+IF(EV560=0,0,EV563/EV560*100)</f>
        <v>0</v>
      </c>
      <c r="EX563" s="767">
        <f>SUM(EX564:EX565)</f>
        <v>0</v>
      </c>
      <c r="EY563" s="775">
        <f>+IF(EX560=0,0,EX563/EX560*100)</f>
        <v>0</v>
      </c>
      <c r="EZ563" s="774">
        <f>+ET563+EV563+EX563</f>
        <v>0</v>
      </c>
      <c r="FA563" s="775">
        <f>+IF(EZ560=0,0,EZ563/EZ560*100)</f>
        <v>0</v>
      </c>
      <c r="FB563" s="774">
        <f t="shared" si="575"/>
        <v>0</v>
      </c>
      <c r="FC563" s="775">
        <f>+IF(FB560=0,0,FB563/FB560*100)</f>
        <v>0</v>
      </c>
      <c r="FD563" s="767">
        <f>SUM(FD564:FD565)</f>
        <v>0</v>
      </c>
      <c r="FE563" s="775">
        <f>+IF(FD560=0,0,FD563/FD560*100)</f>
        <v>0</v>
      </c>
      <c r="FF563" s="767">
        <f>SUM(FF564:FF565)</f>
        <v>0</v>
      </c>
      <c r="FG563" s="775">
        <f>+IF(FF560=0,0,FF563/FF560*100)</f>
        <v>0</v>
      </c>
      <c r="FH563" s="767">
        <f>SUM(FH564:FH565)</f>
        <v>0</v>
      </c>
      <c r="FI563" s="775">
        <f>+IF(FH560=0,0,FH563/FH560*100)</f>
        <v>0</v>
      </c>
      <c r="FJ563" s="767">
        <f>SUM(FJ564:FJ565)</f>
        <v>0</v>
      </c>
      <c r="FK563" s="775">
        <f>+IF(FJ560=0,0,FJ563/FJ560*100)</f>
        <v>0</v>
      </c>
    </row>
    <row r="564" spans="2:167" s="758" customFormat="1" ht="13.5" customHeight="1">
      <c r="B564" s="771"/>
      <c r="C564" s="731" t="s">
        <v>4787</v>
      </c>
      <c r="D564" s="731"/>
      <c r="E564" s="770">
        <f t="shared" si="562"/>
        <v>0</v>
      </c>
      <c r="F564" s="726">
        <f>+IF(E560=0,0,E564/E560*100)</f>
        <v>0</v>
      </c>
      <c r="G564" s="770">
        <v>0</v>
      </c>
      <c r="H564" s="726">
        <f>+IF(G560=0,0,G564/G560*100)</f>
        <v>0</v>
      </c>
      <c r="I564" s="770">
        <v>0</v>
      </c>
      <c r="J564" s="726">
        <f>+IF(I560=0,0,I564/I560*100)</f>
        <v>0</v>
      </c>
      <c r="K564" s="770">
        <v>0</v>
      </c>
      <c r="L564" s="726">
        <f>+IF(K560=0,0,K564/K560*100)</f>
        <v>0</v>
      </c>
      <c r="M564" s="770">
        <f>+G564+I564+K564</f>
        <v>0</v>
      </c>
      <c r="N564" s="726">
        <f>+IF(M560=0,0,M564/M560*100)</f>
        <v>0</v>
      </c>
      <c r="O564" s="770">
        <v>0</v>
      </c>
      <c r="P564" s="726">
        <f>+IF(O560=0,0,O564/O560*100)</f>
        <v>0</v>
      </c>
      <c r="Q564" s="770">
        <v>0</v>
      </c>
      <c r="R564" s="726">
        <f>+IF(Q560=0,0,Q564/Q560*100)</f>
        <v>0</v>
      </c>
      <c r="S564" s="770">
        <v>0</v>
      </c>
      <c r="T564" s="726">
        <f>+IF(S560=0,0,S564/S560*100)</f>
        <v>0</v>
      </c>
      <c r="U564" s="770">
        <f t="shared" si="563"/>
        <v>0</v>
      </c>
      <c r="V564" s="726">
        <f>+IF(U560=0,0,U564/U560*100)</f>
        <v>0</v>
      </c>
      <c r="W564" s="770">
        <f t="shared" si="564"/>
        <v>0</v>
      </c>
      <c r="X564" s="726">
        <f>+IF(W560=0,0,W564/W560*100)</f>
        <v>0</v>
      </c>
      <c r="Y564" s="770">
        <v>0</v>
      </c>
      <c r="Z564" s="726">
        <f>+IF(Y560=0,0,Y564/Y560*100)</f>
        <v>0</v>
      </c>
      <c r="AA564" s="770">
        <v>0</v>
      </c>
      <c r="AB564" s="726">
        <f>+IF(AA560=0,0,AA564/AA560*100)</f>
        <v>0</v>
      </c>
      <c r="AC564" s="770">
        <v>0</v>
      </c>
      <c r="AD564" s="726">
        <f>+IF(AC560=0,0,AC564/AC560*100)</f>
        <v>0</v>
      </c>
      <c r="AE564" s="770">
        <f t="shared" si="565"/>
        <v>0</v>
      </c>
      <c r="AF564" s="726">
        <f>+IF(AE560=0,0,AE564/AE560*100)</f>
        <v>0</v>
      </c>
      <c r="AG564" s="770">
        <v>0</v>
      </c>
      <c r="AH564" s="726">
        <f>+IF(AG560=0,0,AG564/AG560*100)</f>
        <v>0</v>
      </c>
      <c r="AI564" s="770">
        <v>0</v>
      </c>
      <c r="AJ564" s="726">
        <f>+IF(AI560=0,0,AI564/AI560*100)</f>
        <v>0</v>
      </c>
      <c r="AK564" s="770">
        <v>0</v>
      </c>
      <c r="AL564" s="726">
        <f>+IF(AK560=0,0,AK564/AK560*100)</f>
        <v>0</v>
      </c>
      <c r="AM564" s="770">
        <f t="shared" si="566"/>
        <v>0</v>
      </c>
      <c r="AN564" s="726">
        <f>+IF(AM560=0,0,AM564/AM560*100)</f>
        <v>0</v>
      </c>
      <c r="AO564" s="770">
        <f t="shared" si="567"/>
        <v>0</v>
      </c>
      <c r="AP564" s="726">
        <f>+IF(AO560=0,0,AO564/AO560*100)</f>
        <v>0</v>
      </c>
      <c r="AQ564" s="651"/>
      <c r="AR564" s="770">
        <v>0</v>
      </c>
      <c r="AS564" s="726">
        <f>+IF(AR560=0,0,AR564/AR560*100)</f>
        <v>0</v>
      </c>
      <c r="AT564" s="770">
        <v>0</v>
      </c>
      <c r="AU564" s="726">
        <f>+IF(AT560=0,0,AT564/AT560*100)</f>
        <v>0</v>
      </c>
      <c r="AV564" s="770">
        <v>0</v>
      </c>
      <c r="AW564" s="726">
        <f>+IF(AV560=0,0,AV564/AV560*100)</f>
        <v>0</v>
      </c>
      <c r="AX564" s="770">
        <v>0</v>
      </c>
      <c r="AY564" s="726">
        <f>+IF(AX560=0,0,AX564/AX560*100)</f>
        <v>0</v>
      </c>
      <c r="AZ564" s="770">
        <f>+AT564+AV564+AX564</f>
        <v>0</v>
      </c>
      <c r="BA564" s="726">
        <f>+IF(AZ560=0,0,AZ564/AZ560*100)</f>
        <v>0</v>
      </c>
      <c r="BB564" s="770">
        <v>0</v>
      </c>
      <c r="BC564" s="726">
        <f>+IF(BB560=0,0,BB564/BB560*100)</f>
        <v>0</v>
      </c>
      <c r="BD564" s="770">
        <v>0</v>
      </c>
      <c r="BE564" s="726">
        <f>+IF(BD560=0,0,BD564/BD560*100)</f>
        <v>0</v>
      </c>
      <c r="BF564" s="770">
        <v>0</v>
      </c>
      <c r="BG564" s="726">
        <f>+IF(BF560=0,0,BF564/BF560*100)</f>
        <v>0</v>
      </c>
      <c r="BH564" s="770">
        <f>+BB564+BD564+BF564</f>
        <v>0</v>
      </c>
      <c r="BI564" s="726">
        <f>+IF(BH560=0,0,BH564/BH560*100)</f>
        <v>0</v>
      </c>
      <c r="BJ564" s="770">
        <f t="shared" si="568"/>
        <v>0</v>
      </c>
      <c r="BK564" s="726">
        <f>+IF(BJ560=0,0,BJ564/BJ560*100)</f>
        <v>0</v>
      </c>
      <c r="BL564" s="770">
        <v>0</v>
      </c>
      <c r="BM564" s="726">
        <f>+IF(BL560=0,0,BL564/BL560*100)</f>
        <v>0</v>
      </c>
      <c r="BN564" s="770">
        <v>0</v>
      </c>
      <c r="BO564" s="726">
        <f>+IF(BN560=0,0,BN564/BN560*100)</f>
        <v>0</v>
      </c>
      <c r="BP564" s="770">
        <v>0</v>
      </c>
      <c r="BQ564" s="726">
        <f>+IF(BP560=0,0,BP564/BP560*100)</f>
        <v>0</v>
      </c>
      <c r="BR564" s="770">
        <f>+BL564+BN564+BP564</f>
        <v>0</v>
      </c>
      <c r="BS564" s="726">
        <f>+IF(BR560=0,0,BR564/BR560*100)</f>
        <v>0</v>
      </c>
      <c r="BT564" s="770">
        <v>0</v>
      </c>
      <c r="BU564" s="726">
        <f>+IF(BT560=0,0,BT564/BT560*100)</f>
        <v>0</v>
      </c>
      <c r="BV564" s="770">
        <v>0</v>
      </c>
      <c r="BW564" s="726">
        <f>+IF(BV560=0,0,BV564/BV560*100)</f>
        <v>0</v>
      </c>
      <c r="BX564" s="770">
        <v>0</v>
      </c>
      <c r="BY564" s="726">
        <f>+IF(BX560=0,0,BX564/BX560*100)</f>
        <v>0</v>
      </c>
      <c r="BZ564" s="770">
        <f>+BT564+BV564+BX564</f>
        <v>0</v>
      </c>
      <c r="CA564" s="726">
        <f>+IF(BZ560=0,0,BZ564/BZ560*100)</f>
        <v>0</v>
      </c>
      <c r="CB564" s="770">
        <f t="shared" si="569"/>
        <v>0</v>
      </c>
      <c r="CC564" s="726">
        <f>+IF(CB560=0,0,CB564/CB560*100)</f>
        <v>0</v>
      </c>
      <c r="CE564" s="770">
        <f t="shared" si="570"/>
        <v>0</v>
      </c>
      <c r="CF564" s="726">
        <f>+IF(CE560=0,0,CE564/CE560*100)</f>
        <v>0</v>
      </c>
      <c r="CG564" s="770">
        <v>0</v>
      </c>
      <c r="CH564" s="726">
        <f>+IF(CG560=0,0,CG564/CG560*100)</f>
        <v>0</v>
      </c>
      <c r="CI564" s="770">
        <v>0</v>
      </c>
      <c r="CJ564" s="726">
        <f>+IF(CI560=0,0,CI564/CI560*100)</f>
        <v>0</v>
      </c>
      <c r="CK564" s="770">
        <v>0</v>
      </c>
      <c r="CL564" s="726">
        <f>+IF(CK560=0,0,CK564/CK560*100)</f>
        <v>0</v>
      </c>
      <c r="CM564" s="770">
        <f>+CG564+CI564+CK564</f>
        <v>0</v>
      </c>
      <c r="CN564" s="726">
        <f>+IF(CM560=0,0,CM564/CM560*100)</f>
        <v>0</v>
      </c>
      <c r="CO564" s="770">
        <v>0</v>
      </c>
      <c r="CP564" s="726">
        <f>+IF(CO560=0,0,CO564/CO560*100)</f>
        <v>0</v>
      </c>
      <c r="CQ564" s="770">
        <v>0</v>
      </c>
      <c r="CR564" s="726">
        <f>+IF(CQ560=0,0,CQ564/CQ560*100)</f>
        <v>0</v>
      </c>
      <c r="CS564" s="770">
        <v>0</v>
      </c>
      <c r="CT564" s="726">
        <f>+IF(CS560=0,0,CS564/CS560*100)</f>
        <v>0</v>
      </c>
      <c r="CU564" s="770">
        <f>+CO564+CQ564+CS564</f>
        <v>0</v>
      </c>
      <c r="CV564" s="726">
        <f>+IF(CU560=0,0,CU564/CU560*100)</f>
        <v>0</v>
      </c>
      <c r="CW564" s="770">
        <f t="shared" si="571"/>
        <v>0</v>
      </c>
      <c r="CX564" s="726">
        <f>+IF(CW560=0,0,CW564/CW560*100)</f>
        <v>0</v>
      </c>
      <c r="CY564" s="770">
        <v>0</v>
      </c>
      <c r="CZ564" s="726">
        <f>+IF(CY560=0,0,CY564/CY560*100)</f>
        <v>0</v>
      </c>
      <c r="DA564" s="770">
        <v>0</v>
      </c>
      <c r="DB564" s="726">
        <f>+IF(DA560=0,0,DA564/DA560*100)</f>
        <v>0</v>
      </c>
      <c r="DC564" s="770">
        <v>0</v>
      </c>
      <c r="DD564" s="726">
        <f>+IF(DC560=0,0,DC564/DC560*100)</f>
        <v>0</v>
      </c>
      <c r="DE564" s="770">
        <f>+CY564+DA564+DC564</f>
        <v>0</v>
      </c>
      <c r="DF564" s="726">
        <f>+IF(DE560=0,0,DE564/DE560*100)</f>
        <v>0</v>
      </c>
      <c r="DG564" s="770">
        <v>0</v>
      </c>
      <c r="DH564" s="726">
        <f>+IF(DG560=0,0,DG564/DG560*100)</f>
        <v>0</v>
      </c>
      <c r="DI564" s="770">
        <v>0</v>
      </c>
      <c r="DJ564" s="726">
        <f>+IF(DI560=0,0,DI564/DI560*100)</f>
        <v>0</v>
      </c>
      <c r="DK564" s="770">
        <v>0</v>
      </c>
      <c r="DL564" s="726">
        <f>+IF(DK560=0,0,DK564/DK560*100)</f>
        <v>0</v>
      </c>
      <c r="DM564" s="770">
        <f>+DG564+DI564+DK564</f>
        <v>0</v>
      </c>
      <c r="DN564" s="726">
        <f>+IF(DM560=0,0,DM564/DM560*100)</f>
        <v>0</v>
      </c>
      <c r="DO564" s="770">
        <f t="shared" si="572"/>
        <v>0</v>
      </c>
      <c r="DP564" s="726">
        <f>+IF(DO560=0,0,DO564/DO560*100)</f>
        <v>0</v>
      </c>
      <c r="DR564" s="770">
        <f t="shared" si="573"/>
        <v>0</v>
      </c>
      <c r="DS564" s="726">
        <f>+IF(DR560=0,0,DR564/DR560*100)</f>
        <v>0</v>
      </c>
      <c r="DT564" s="770">
        <v>0</v>
      </c>
      <c r="DU564" s="726">
        <f>+IF(DT560=0,0,DT564/DT560*100)</f>
        <v>0</v>
      </c>
      <c r="DV564" s="770">
        <v>0</v>
      </c>
      <c r="DW564" s="726">
        <f>+IF(DV560=0,0,DV564/DV560*100)</f>
        <v>0</v>
      </c>
      <c r="DX564" s="770">
        <v>0</v>
      </c>
      <c r="DY564" s="726">
        <f>+IF(DX560=0,0,DX564/DX560*100)</f>
        <v>0</v>
      </c>
      <c r="DZ564" s="770">
        <f>+DT564+DV564+DX564</f>
        <v>0</v>
      </c>
      <c r="EA564" s="726">
        <f>+IF(DZ560=0,0,DZ564/DZ560*100)</f>
        <v>0</v>
      </c>
      <c r="EB564" s="770">
        <v>0</v>
      </c>
      <c r="EC564" s="726">
        <f>+IF(EB560=0,0,EB564/EB560*100)</f>
        <v>0</v>
      </c>
      <c r="ED564" s="770">
        <v>0</v>
      </c>
      <c r="EE564" s="726">
        <f>+IF(ED560=0,0,ED564/ED560*100)</f>
        <v>0</v>
      </c>
      <c r="EF564" s="770">
        <v>0</v>
      </c>
      <c r="EG564" s="726">
        <f>+IF(EF560=0,0,EF564/EF560*100)</f>
        <v>0</v>
      </c>
      <c r="EH564" s="770">
        <f>+EB564+ED564+EF564</f>
        <v>0</v>
      </c>
      <c r="EI564" s="726">
        <f>+IF(EH560=0,0,EH564/EH560*100)</f>
        <v>0</v>
      </c>
      <c r="EJ564" s="770">
        <f t="shared" si="574"/>
        <v>0</v>
      </c>
      <c r="EK564" s="726">
        <f>+IF(EJ560=0,0,EJ564/EJ560*100)</f>
        <v>0</v>
      </c>
      <c r="EL564" s="770">
        <v>0</v>
      </c>
      <c r="EM564" s="726">
        <f>+IF(EL560=0,0,EL564/EL560*100)</f>
        <v>0</v>
      </c>
      <c r="EN564" s="770">
        <v>0</v>
      </c>
      <c r="EO564" s="726">
        <f>+IF(EN560=0,0,EN564/EN560*100)</f>
        <v>0</v>
      </c>
      <c r="EP564" s="770">
        <v>0</v>
      </c>
      <c r="EQ564" s="726">
        <f>+IF(EP560=0,0,EP564/EP560*100)</f>
        <v>0</v>
      </c>
      <c r="ER564" s="770">
        <f>+EL564+EN564+EP564</f>
        <v>0</v>
      </c>
      <c r="ES564" s="726">
        <f>+IF(ER560=0,0,ER564/ER560*100)</f>
        <v>0</v>
      </c>
      <c r="ET564" s="770">
        <v>0</v>
      </c>
      <c r="EU564" s="726">
        <f>+IF(ET560=0,0,ET564/ET560*100)</f>
        <v>0</v>
      </c>
      <c r="EV564" s="770">
        <v>0</v>
      </c>
      <c r="EW564" s="726">
        <f>+IF(EV560=0,0,EV564/EV560*100)</f>
        <v>0</v>
      </c>
      <c r="EX564" s="770">
        <v>0</v>
      </c>
      <c r="EY564" s="726">
        <f>+IF(EX560=0,0,EX564/EX560*100)</f>
        <v>0</v>
      </c>
      <c r="EZ564" s="770">
        <f>+ET564+EV564+EX564</f>
        <v>0</v>
      </c>
      <c r="FA564" s="726">
        <f>+IF(EZ560=0,0,EZ564/EZ560*100)</f>
        <v>0</v>
      </c>
      <c r="FB564" s="770">
        <f t="shared" si="575"/>
        <v>0</v>
      </c>
      <c r="FC564" s="726">
        <f>+IF(FB560=0,0,FB564/FB560*100)</f>
        <v>0</v>
      </c>
      <c r="FD564" s="770">
        <v>0</v>
      </c>
      <c r="FE564" s="726">
        <f>+IF(FD560=0,0,FD564/FD560*100)</f>
        <v>0</v>
      </c>
      <c r="FF564" s="770">
        <v>0</v>
      </c>
      <c r="FG564" s="726">
        <f>+IF(FF560=0,0,FF564/FF560*100)</f>
        <v>0</v>
      </c>
      <c r="FH564" s="770">
        <v>0</v>
      </c>
      <c r="FI564" s="726">
        <f>+IF(FH560=0,0,FH564/FH560*100)</f>
        <v>0</v>
      </c>
      <c r="FJ564" s="770">
        <v>0</v>
      </c>
      <c r="FK564" s="726">
        <f>+IF(FJ560=0,0,FJ564/FJ560*100)</f>
        <v>0</v>
      </c>
    </row>
    <row r="565" spans="2:167" s="758" customFormat="1" ht="13.5" customHeight="1">
      <c r="B565" s="769"/>
      <c r="C565" s="771" t="s">
        <v>4788</v>
      </c>
      <c r="D565" s="769"/>
      <c r="E565" s="772">
        <f t="shared" si="562"/>
        <v>1029</v>
      </c>
      <c r="F565" s="737">
        <f>+IF(E560=0,0,E565/E560*100)</f>
        <v>0</v>
      </c>
      <c r="G565" s="772">
        <v>0</v>
      </c>
      <c r="H565" s="737">
        <f>+IF(G560=0,0,G565/G560*100)</f>
        <v>0</v>
      </c>
      <c r="I565" s="772">
        <v>0</v>
      </c>
      <c r="J565" s="737">
        <f>+IF(I560=0,0,I565/I560*100)</f>
        <v>0</v>
      </c>
      <c r="K565" s="772">
        <v>0</v>
      </c>
      <c r="L565" s="737">
        <f>+IF(K560=0,0,K565/K560*100)</f>
        <v>0</v>
      </c>
      <c r="M565" s="772">
        <f>+G565+I565+K565</f>
        <v>0</v>
      </c>
      <c r="N565" s="737">
        <f>+IF(M560=0,0,M565/M560*100)</f>
        <v>0</v>
      </c>
      <c r="O565" s="772">
        <v>0</v>
      </c>
      <c r="P565" s="737">
        <f>+IF(O560=0,0,O565/O560*100)</f>
        <v>0</v>
      </c>
      <c r="Q565" s="772">
        <v>0</v>
      </c>
      <c r="R565" s="737">
        <f>+IF(Q560=0,0,Q565/Q560*100)</f>
        <v>0</v>
      </c>
      <c r="S565" s="772">
        <v>0</v>
      </c>
      <c r="T565" s="737">
        <f>+IF(S560=0,0,S565/S560*100)</f>
        <v>0</v>
      </c>
      <c r="U565" s="772">
        <f t="shared" si="563"/>
        <v>0</v>
      </c>
      <c r="V565" s="737">
        <f>+IF(U560=0,0,U565/U560*100)</f>
        <v>0</v>
      </c>
      <c r="W565" s="772">
        <f t="shared" si="564"/>
        <v>0</v>
      </c>
      <c r="X565" s="737">
        <f>+IF(W560=0,0,W565/W560*100)</f>
        <v>0</v>
      </c>
      <c r="Y565" s="772">
        <v>0</v>
      </c>
      <c r="Z565" s="737">
        <f>+IF(Y560=0,0,Y565/Y560*100)</f>
        <v>0</v>
      </c>
      <c r="AA565" s="772">
        <v>0</v>
      </c>
      <c r="AB565" s="737">
        <f>+IF(AA560=0,0,AA565/AA560*100)</f>
        <v>0</v>
      </c>
      <c r="AC565" s="772">
        <v>156</v>
      </c>
      <c r="AD565" s="737">
        <f>+IF(AC560=0,0,AC565/AC560*100)</f>
        <v>0</v>
      </c>
      <c r="AE565" s="772">
        <f t="shared" si="565"/>
        <v>156</v>
      </c>
      <c r="AF565" s="737">
        <f>+IF(AE560=0,0,AE565/AE560*100)</f>
        <v>0</v>
      </c>
      <c r="AG565" s="772">
        <v>240</v>
      </c>
      <c r="AH565" s="737">
        <f>+IF(AG560=0,0,AG565/AG560*100)</f>
        <v>0</v>
      </c>
      <c r="AI565" s="772">
        <v>343</v>
      </c>
      <c r="AJ565" s="737">
        <f>+IF(AI560=0,0,AI565/AI560*100)</f>
        <v>0</v>
      </c>
      <c r="AK565" s="772">
        <v>290</v>
      </c>
      <c r="AL565" s="737">
        <f>+IF(AK560=0,0,AK565/AK560*100)</f>
        <v>0</v>
      </c>
      <c r="AM565" s="772">
        <f t="shared" si="566"/>
        <v>873</v>
      </c>
      <c r="AN565" s="737">
        <f>+IF(AM560=0,0,AM565/AM560*100)</f>
        <v>0</v>
      </c>
      <c r="AO565" s="772">
        <f t="shared" si="567"/>
        <v>1029</v>
      </c>
      <c r="AP565" s="737">
        <f>+IF(AO560=0,0,AO565/AO560*100)</f>
        <v>0</v>
      </c>
      <c r="AQ565" s="651"/>
      <c r="AR565" s="772">
        <v>0</v>
      </c>
      <c r="AS565" s="737">
        <f>+IF(AR560=0,0,AR565/AR560*100)</f>
        <v>0</v>
      </c>
      <c r="AT565" s="772">
        <v>0</v>
      </c>
      <c r="AU565" s="737">
        <f>+IF(AT560=0,0,AT565/AT560*100)</f>
        <v>0</v>
      </c>
      <c r="AV565" s="772">
        <v>0</v>
      </c>
      <c r="AW565" s="737">
        <f>+IF(AV560=0,0,AV565/AV560*100)</f>
        <v>0</v>
      </c>
      <c r="AX565" s="772">
        <v>0</v>
      </c>
      <c r="AY565" s="737">
        <f>+IF(AX560=0,0,AX565/AX560*100)</f>
        <v>0</v>
      </c>
      <c r="AZ565" s="772">
        <f>+AT565+AV565+AX565</f>
        <v>0</v>
      </c>
      <c r="BA565" s="737">
        <f>+IF(AZ560=0,0,AZ565/AZ560*100)</f>
        <v>0</v>
      </c>
      <c r="BB565" s="772">
        <v>0</v>
      </c>
      <c r="BC565" s="737">
        <f>+IF(BB560=0,0,BB565/BB560*100)</f>
        <v>0</v>
      </c>
      <c r="BD565" s="772">
        <v>0</v>
      </c>
      <c r="BE565" s="737">
        <f>+IF(BD560=0,0,BD565/BD560*100)</f>
        <v>0</v>
      </c>
      <c r="BF565" s="772">
        <v>0</v>
      </c>
      <c r="BG565" s="737">
        <f>+IF(BF560=0,0,BF565/BF560*100)</f>
        <v>0</v>
      </c>
      <c r="BH565" s="772">
        <f>+BB565+BD565+BF565</f>
        <v>0</v>
      </c>
      <c r="BI565" s="737">
        <f>+IF(BH560=0,0,BH565/BH560*100)</f>
        <v>0</v>
      </c>
      <c r="BJ565" s="772">
        <f t="shared" si="568"/>
        <v>0</v>
      </c>
      <c r="BK565" s="737">
        <f>+IF(BJ560=0,0,BJ565/BJ560*100)</f>
        <v>0</v>
      </c>
      <c r="BL565" s="772">
        <v>0</v>
      </c>
      <c r="BM565" s="737">
        <f>+IF(BL560=0,0,BL565/BL560*100)</f>
        <v>0</v>
      </c>
      <c r="BN565" s="772">
        <v>0</v>
      </c>
      <c r="BO565" s="737">
        <f>+IF(BN560=0,0,BN565/BN560*100)</f>
        <v>0</v>
      </c>
      <c r="BP565" s="772">
        <v>0</v>
      </c>
      <c r="BQ565" s="737">
        <f>+IF(BP560=0,0,BP565/BP560*100)</f>
        <v>0</v>
      </c>
      <c r="BR565" s="772">
        <f>+BL565+BN565+BP565</f>
        <v>0</v>
      </c>
      <c r="BS565" s="737">
        <f>+IF(BR560=0,0,BR565/BR560*100)</f>
        <v>0</v>
      </c>
      <c r="BT565" s="772">
        <v>0</v>
      </c>
      <c r="BU565" s="737">
        <f>+IF(BT560=0,0,BT565/BT560*100)</f>
        <v>0</v>
      </c>
      <c r="BV565" s="772">
        <v>0</v>
      </c>
      <c r="BW565" s="737">
        <f>+IF(BV560=0,0,BV565/BV560*100)</f>
        <v>0</v>
      </c>
      <c r="BX565" s="772">
        <v>0</v>
      </c>
      <c r="BY565" s="737">
        <f>+IF(BX560=0,0,BX565/BX560*100)</f>
        <v>0</v>
      </c>
      <c r="BZ565" s="772">
        <f>+BT565+BV565+BX565</f>
        <v>0</v>
      </c>
      <c r="CA565" s="737">
        <f>+IF(BZ560=0,0,BZ565/BZ560*100)</f>
        <v>0</v>
      </c>
      <c r="CB565" s="772">
        <f t="shared" si="569"/>
        <v>0</v>
      </c>
      <c r="CC565" s="737">
        <f>+IF(CB560=0,0,CB565/CB560*100)</f>
        <v>0</v>
      </c>
      <c r="CE565" s="772">
        <f t="shared" si="570"/>
        <v>0</v>
      </c>
      <c r="CF565" s="737">
        <f>+IF(CE560=0,0,CE565/CE560*100)</f>
        <v>0</v>
      </c>
      <c r="CG565" s="772">
        <v>0</v>
      </c>
      <c r="CH565" s="737">
        <f>+IF(CG560=0,0,CG565/CG560*100)</f>
        <v>0</v>
      </c>
      <c r="CI565" s="772">
        <v>0</v>
      </c>
      <c r="CJ565" s="737">
        <f>+IF(CI560=0,0,CI565/CI560*100)</f>
        <v>0</v>
      </c>
      <c r="CK565" s="772">
        <v>0</v>
      </c>
      <c r="CL565" s="737">
        <f>+IF(CK560=0,0,CK565/CK560*100)</f>
        <v>0</v>
      </c>
      <c r="CM565" s="772">
        <f>+CG565+CI565+CK565</f>
        <v>0</v>
      </c>
      <c r="CN565" s="737">
        <f>+IF(CM560=0,0,CM565/CM560*100)</f>
        <v>0</v>
      </c>
      <c r="CO565" s="772">
        <v>0</v>
      </c>
      <c r="CP565" s="737">
        <f>+IF(CO560=0,0,CO565/CO560*100)</f>
        <v>0</v>
      </c>
      <c r="CQ565" s="772">
        <v>0</v>
      </c>
      <c r="CR565" s="737">
        <f>+IF(CQ560=0,0,CQ565/CQ560*100)</f>
        <v>0</v>
      </c>
      <c r="CS565" s="772">
        <v>0</v>
      </c>
      <c r="CT565" s="737">
        <f>+IF(CS560=0,0,CS565/CS560*100)</f>
        <v>0</v>
      </c>
      <c r="CU565" s="772">
        <f>+CO565+CQ565+CS565</f>
        <v>0</v>
      </c>
      <c r="CV565" s="737">
        <f>+IF(CU560=0,0,CU565/CU560*100)</f>
        <v>0</v>
      </c>
      <c r="CW565" s="772">
        <f t="shared" si="571"/>
        <v>0</v>
      </c>
      <c r="CX565" s="737">
        <f>+IF(CW560=0,0,CW565/CW560*100)</f>
        <v>0</v>
      </c>
      <c r="CY565" s="772">
        <v>0</v>
      </c>
      <c r="CZ565" s="737">
        <f>+IF(CY560=0,0,CY565/CY560*100)</f>
        <v>0</v>
      </c>
      <c r="DA565" s="772">
        <v>0</v>
      </c>
      <c r="DB565" s="737">
        <f>+IF(DA560=0,0,DA565/DA560*100)</f>
        <v>0</v>
      </c>
      <c r="DC565" s="772">
        <v>0</v>
      </c>
      <c r="DD565" s="737">
        <f>+IF(DC560=0,0,DC565/DC560*100)</f>
        <v>0</v>
      </c>
      <c r="DE565" s="772">
        <f>+CY565+DA565+DC565</f>
        <v>0</v>
      </c>
      <c r="DF565" s="737">
        <f>+IF(DE560=0,0,DE565/DE560*100)</f>
        <v>0</v>
      </c>
      <c r="DG565" s="772">
        <v>0</v>
      </c>
      <c r="DH565" s="737">
        <f>+IF(DG560=0,0,DG565/DG560*100)</f>
        <v>0</v>
      </c>
      <c r="DI565" s="772">
        <v>0</v>
      </c>
      <c r="DJ565" s="737">
        <f>+IF(DI560=0,0,DI565/DI560*100)</f>
        <v>0</v>
      </c>
      <c r="DK565" s="772">
        <v>0</v>
      </c>
      <c r="DL565" s="737">
        <f>+IF(DK560=0,0,DK565/DK560*100)</f>
        <v>0</v>
      </c>
      <c r="DM565" s="772">
        <f>+DG565+DI565+DK565</f>
        <v>0</v>
      </c>
      <c r="DN565" s="737">
        <f>+IF(DM560=0,0,DM565/DM560*100)</f>
        <v>0</v>
      </c>
      <c r="DO565" s="772">
        <f t="shared" si="572"/>
        <v>0</v>
      </c>
      <c r="DP565" s="737">
        <f>+IF(DO560=0,0,DO565/DO560*100)</f>
        <v>0</v>
      </c>
      <c r="DR565" s="772">
        <f t="shared" si="573"/>
        <v>0</v>
      </c>
      <c r="DS565" s="737">
        <f>+IF(DR560=0,0,DR565/DR560*100)</f>
        <v>0</v>
      </c>
      <c r="DT565" s="772">
        <v>0</v>
      </c>
      <c r="DU565" s="737">
        <f>+IF(DT560=0,0,DT565/DT560*100)</f>
        <v>0</v>
      </c>
      <c r="DV565" s="772">
        <v>0</v>
      </c>
      <c r="DW565" s="737">
        <f>+IF(DV560=0,0,DV565/DV560*100)</f>
        <v>0</v>
      </c>
      <c r="DX565" s="772">
        <v>0</v>
      </c>
      <c r="DY565" s="737">
        <f>+IF(DX560=0,0,DX565/DX560*100)</f>
        <v>0</v>
      </c>
      <c r="DZ565" s="772">
        <f>+DT565+DV565+DX565</f>
        <v>0</v>
      </c>
      <c r="EA565" s="737">
        <f>+IF(DZ560=0,0,DZ565/DZ560*100)</f>
        <v>0</v>
      </c>
      <c r="EB565" s="772">
        <v>0</v>
      </c>
      <c r="EC565" s="737">
        <f>+IF(EB560=0,0,EB565/EB560*100)</f>
        <v>0</v>
      </c>
      <c r="ED565" s="772">
        <v>0</v>
      </c>
      <c r="EE565" s="737">
        <f>+IF(ED560=0,0,ED565/ED560*100)</f>
        <v>0</v>
      </c>
      <c r="EF565" s="772">
        <v>0</v>
      </c>
      <c r="EG565" s="737">
        <f>+IF(EF560=0,0,EF565/EF560*100)</f>
        <v>0</v>
      </c>
      <c r="EH565" s="772">
        <f>+EB565+ED565+EF565</f>
        <v>0</v>
      </c>
      <c r="EI565" s="737">
        <f>+IF(EH560=0,0,EH565/EH560*100)</f>
        <v>0</v>
      </c>
      <c r="EJ565" s="772">
        <f t="shared" si="574"/>
        <v>0</v>
      </c>
      <c r="EK565" s="737">
        <f>+IF(EJ560=0,0,EJ565/EJ560*100)</f>
        <v>0</v>
      </c>
      <c r="EL565" s="772">
        <v>0</v>
      </c>
      <c r="EM565" s="737">
        <f>+IF(EL560=0,0,EL565/EL560*100)</f>
        <v>0</v>
      </c>
      <c r="EN565" s="772">
        <v>0</v>
      </c>
      <c r="EO565" s="737">
        <f>+IF(EN560=0,0,EN565/EN560*100)</f>
        <v>0</v>
      </c>
      <c r="EP565" s="772">
        <v>0</v>
      </c>
      <c r="EQ565" s="737">
        <f>+IF(EP560=0,0,EP565/EP560*100)</f>
        <v>0</v>
      </c>
      <c r="ER565" s="772">
        <f>+EL565+EN565+EP565</f>
        <v>0</v>
      </c>
      <c r="ES565" s="737">
        <f>+IF(ER560=0,0,ER565/ER560*100)</f>
        <v>0</v>
      </c>
      <c r="ET565" s="772">
        <v>0</v>
      </c>
      <c r="EU565" s="737">
        <f>+IF(ET560=0,0,ET565/ET560*100)</f>
        <v>0</v>
      </c>
      <c r="EV565" s="772">
        <v>0</v>
      </c>
      <c r="EW565" s="737">
        <f>+IF(EV560=0,0,EV565/EV560*100)</f>
        <v>0</v>
      </c>
      <c r="EX565" s="772">
        <v>0</v>
      </c>
      <c r="EY565" s="737">
        <f>+IF(EX560=0,0,EX565/EX560*100)</f>
        <v>0</v>
      </c>
      <c r="EZ565" s="772">
        <f>+ET565+EV565+EX565</f>
        <v>0</v>
      </c>
      <c r="FA565" s="737">
        <f>+IF(EZ560=0,0,EZ565/EZ560*100)</f>
        <v>0</v>
      </c>
      <c r="FB565" s="772">
        <f t="shared" si="575"/>
        <v>0</v>
      </c>
      <c r="FC565" s="737">
        <f>+IF(FB560=0,0,FB565/FB560*100)</f>
        <v>0</v>
      </c>
      <c r="FD565" s="772">
        <v>0</v>
      </c>
      <c r="FE565" s="737">
        <f>+IF(FD560=0,0,FD565/FD560*100)</f>
        <v>0</v>
      </c>
      <c r="FF565" s="772">
        <v>0</v>
      </c>
      <c r="FG565" s="737">
        <f>+IF(FF560=0,0,FF565/FF560*100)</f>
        <v>0</v>
      </c>
      <c r="FH565" s="772">
        <v>0</v>
      </c>
      <c r="FI565" s="737">
        <f>+IF(FH560=0,0,FH565/FH560*100)</f>
        <v>0</v>
      </c>
      <c r="FJ565" s="772">
        <v>0</v>
      </c>
      <c r="FK565" s="737">
        <f>+IF(FJ560=0,0,FJ565/FJ560*100)</f>
        <v>0</v>
      </c>
    </row>
    <row r="566" spans="2:167" s="758" customFormat="1" ht="13.5" customHeight="1">
      <c r="B566" s="776" t="s">
        <v>4789</v>
      </c>
      <c r="C566" s="766"/>
      <c r="D566" s="766"/>
      <c r="E566" s="767">
        <f t="shared" si="562"/>
        <v>0</v>
      </c>
      <c r="F566" s="768">
        <f>+IF(E560=0,0,E566/E560*100)</f>
        <v>0</v>
      </c>
      <c r="G566" s="767">
        <f>G567+G574</f>
        <v>0</v>
      </c>
      <c r="H566" s="768">
        <f>+IF(G560=0,0,G566/G560*100)</f>
        <v>0</v>
      </c>
      <c r="I566" s="767">
        <f>I567+I574</f>
        <v>0</v>
      </c>
      <c r="J566" s="768">
        <f>+IF(I560=0,0,I566/I560*100)</f>
        <v>0</v>
      </c>
      <c r="K566" s="767">
        <f>K567+K574</f>
        <v>0</v>
      </c>
      <c r="L566" s="768">
        <f>+IF(K560=0,0,K566/K560*100)</f>
        <v>0</v>
      </c>
      <c r="M566" s="767">
        <f>+M567+M574</f>
        <v>0</v>
      </c>
      <c r="N566" s="768">
        <f>+IF(M560=0,0,M566/M560*100)</f>
        <v>0</v>
      </c>
      <c r="O566" s="767">
        <f>O567+O574</f>
        <v>0</v>
      </c>
      <c r="P566" s="768">
        <f>+IF(O560=0,0,O566/O560*100)</f>
        <v>0</v>
      </c>
      <c r="Q566" s="767">
        <f>Q567+Q574</f>
        <v>0</v>
      </c>
      <c r="R566" s="768">
        <f>+IF(Q560=0,0,Q566/Q560*100)</f>
        <v>0</v>
      </c>
      <c r="S566" s="767">
        <f>S567+S574</f>
        <v>0</v>
      </c>
      <c r="T566" s="768">
        <f>+IF(S560=0,0,S566/S560*100)</f>
        <v>0</v>
      </c>
      <c r="U566" s="767">
        <f>+U567+U574</f>
        <v>0</v>
      </c>
      <c r="V566" s="768">
        <f>+IF(U560=0,0,U566/U560*100)</f>
        <v>0</v>
      </c>
      <c r="W566" s="767">
        <f t="shared" si="564"/>
        <v>0</v>
      </c>
      <c r="X566" s="768">
        <f>+IF(W560=0,0,W566/W560*100)</f>
        <v>0</v>
      </c>
      <c r="Y566" s="767">
        <f>Y567+Y574</f>
        <v>0</v>
      </c>
      <c r="Z566" s="768">
        <f>+IF(Y560=0,0,Y566/Y560*100)</f>
        <v>0</v>
      </c>
      <c r="AA566" s="767">
        <f>AA567+AA574</f>
        <v>0</v>
      </c>
      <c r="AB566" s="768">
        <f>+IF(AA560=0,0,AA566/AA560*100)</f>
        <v>0</v>
      </c>
      <c r="AC566" s="767">
        <f>AC567+AC574</f>
        <v>0</v>
      </c>
      <c r="AD566" s="768">
        <f>+IF(AC560=0,0,AC566/AC560*100)</f>
        <v>0</v>
      </c>
      <c r="AE566" s="767">
        <f>+AE567+AE574</f>
        <v>0</v>
      </c>
      <c r="AF566" s="768">
        <f>+IF(AE560=0,0,AE566/AE560*100)</f>
        <v>0</v>
      </c>
      <c r="AG566" s="767">
        <f>AG567+AG574</f>
        <v>0</v>
      </c>
      <c r="AH566" s="768">
        <f>+IF(AG560=0,0,AG566/AG560*100)</f>
        <v>0</v>
      </c>
      <c r="AI566" s="767">
        <f>AI567+AI574</f>
        <v>0</v>
      </c>
      <c r="AJ566" s="768">
        <f>+IF(AI560=0,0,AI566/AI560*100)</f>
        <v>0</v>
      </c>
      <c r="AK566" s="767">
        <f>AK567+AK574</f>
        <v>0</v>
      </c>
      <c r="AL566" s="768">
        <f>+IF(AK560=0,0,AK566/AK560*100)</f>
        <v>0</v>
      </c>
      <c r="AM566" s="767">
        <f>+AM567+AM574</f>
        <v>0</v>
      </c>
      <c r="AN566" s="768">
        <f>+IF(AM560=0,0,AM566/AM560*100)</f>
        <v>0</v>
      </c>
      <c r="AO566" s="767">
        <f t="shared" si="567"/>
        <v>0</v>
      </c>
      <c r="AP566" s="768">
        <f>+IF(AO560=0,0,AO566/AO560*100)</f>
        <v>0</v>
      </c>
      <c r="AQ566" s="734"/>
      <c r="AR566" s="767">
        <f>AR567+AR574</f>
        <v>0</v>
      </c>
      <c r="AS566" s="768">
        <f>+IF(AR560=0,0,AR566/AR560*100)</f>
        <v>0</v>
      </c>
      <c r="AT566" s="767">
        <f>AT567+AT574</f>
        <v>0</v>
      </c>
      <c r="AU566" s="768">
        <f>+IF(AT560=0,0,AT566/AT560*100)</f>
        <v>0</v>
      </c>
      <c r="AV566" s="767">
        <f>AV567+AV574</f>
        <v>0</v>
      </c>
      <c r="AW566" s="768">
        <f>+IF(AV560=0,0,AV566/AV560*100)</f>
        <v>0</v>
      </c>
      <c r="AX566" s="767">
        <f>AX567+AX574</f>
        <v>0</v>
      </c>
      <c r="AY566" s="768">
        <f>+IF(AX560=0,0,AX566/AX560*100)</f>
        <v>0</v>
      </c>
      <c r="AZ566" s="767">
        <f>+AZ567+AZ574</f>
        <v>0</v>
      </c>
      <c r="BA566" s="768">
        <f>+IF(AZ560=0,0,AZ566/AZ560*100)</f>
        <v>0</v>
      </c>
      <c r="BB566" s="767">
        <f>BB567+BB574</f>
        <v>0</v>
      </c>
      <c r="BC566" s="768">
        <f>+IF(BB560=0,0,BB566/BB560*100)</f>
        <v>0</v>
      </c>
      <c r="BD566" s="767">
        <f>BD567+BD574</f>
        <v>0</v>
      </c>
      <c r="BE566" s="768">
        <f>+IF(BD560=0,0,BD566/BD560*100)</f>
        <v>0</v>
      </c>
      <c r="BF566" s="767">
        <f>BF567+BF574</f>
        <v>0</v>
      </c>
      <c r="BG566" s="768">
        <f>+IF(BF560=0,0,BF566/BF560*100)</f>
        <v>0</v>
      </c>
      <c r="BH566" s="767">
        <f>+BH567+BH574</f>
        <v>0</v>
      </c>
      <c r="BI566" s="768">
        <f>+IF(BH560=0,0,BH566/BH560*100)</f>
        <v>0</v>
      </c>
      <c r="BJ566" s="767">
        <f t="shared" si="568"/>
        <v>0</v>
      </c>
      <c r="BK566" s="768">
        <f>+IF(BJ560=0,0,BJ566/BJ560*100)</f>
        <v>0</v>
      </c>
      <c r="BL566" s="767">
        <f>BL567+BL574</f>
        <v>0</v>
      </c>
      <c r="BM566" s="768">
        <f>+IF(BL560=0,0,BL566/BL560*100)</f>
        <v>0</v>
      </c>
      <c r="BN566" s="767">
        <f>BN567+BN574</f>
        <v>0</v>
      </c>
      <c r="BO566" s="768">
        <f>+IF(BN560=0,0,BN566/BN560*100)</f>
        <v>0</v>
      </c>
      <c r="BP566" s="767">
        <f>BP567+BP574</f>
        <v>0</v>
      </c>
      <c r="BQ566" s="768">
        <f>+IF(BP560=0,0,BP566/BP560*100)</f>
        <v>0</v>
      </c>
      <c r="BR566" s="767">
        <f>+BR567+BR574</f>
        <v>0</v>
      </c>
      <c r="BS566" s="768">
        <f>+IF(BR560=0,0,BR566/BR560*100)</f>
        <v>0</v>
      </c>
      <c r="BT566" s="767">
        <f>BT567+BT574</f>
        <v>0</v>
      </c>
      <c r="BU566" s="768">
        <f>+IF(BT560=0,0,BT566/BT560*100)</f>
        <v>0</v>
      </c>
      <c r="BV566" s="767">
        <f>BV567+BV574</f>
        <v>0</v>
      </c>
      <c r="BW566" s="768">
        <f>+IF(BV560=0,0,BV566/BV560*100)</f>
        <v>0</v>
      </c>
      <c r="BX566" s="767">
        <f>BX567+BX574</f>
        <v>0</v>
      </c>
      <c r="BY566" s="768">
        <f>+IF(BX560=0,0,BX566/BX560*100)</f>
        <v>0</v>
      </c>
      <c r="BZ566" s="767">
        <f>+BZ567+BZ574</f>
        <v>0</v>
      </c>
      <c r="CA566" s="768">
        <f>+IF(BZ560=0,0,BZ566/BZ560*100)</f>
        <v>0</v>
      </c>
      <c r="CB566" s="767">
        <f t="shared" si="569"/>
        <v>0</v>
      </c>
      <c r="CC566" s="768">
        <f>+IF(CB560=0,0,CB566/CB560*100)</f>
        <v>0</v>
      </c>
      <c r="CE566" s="767">
        <f t="shared" si="570"/>
        <v>0</v>
      </c>
      <c r="CF566" s="768">
        <f>+IF(CE560=0,0,CE566/CE560*100)</f>
        <v>0</v>
      </c>
      <c r="CG566" s="767">
        <f>CG567+CG574</f>
        <v>0</v>
      </c>
      <c r="CH566" s="768">
        <f>+IF(CG560=0,0,CG566/CG560*100)</f>
        <v>0</v>
      </c>
      <c r="CI566" s="767">
        <f>CI567+CI574</f>
        <v>0</v>
      </c>
      <c r="CJ566" s="768">
        <f>+IF(CI560=0,0,CI566/CI560*100)</f>
        <v>0</v>
      </c>
      <c r="CK566" s="767">
        <f>CK567+CK574</f>
        <v>0</v>
      </c>
      <c r="CL566" s="768">
        <f>+IF(CK560=0,0,CK566/CK560*100)</f>
        <v>0</v>
      </c>
      <c r="CM566" s="767">
        <f>+CM567+CM574</f>
        <v>0</v>
      </c>
      <c r="CN566" s="768">
        <f>+IF(CM560=0,0,CM566/CM560*100)</f>
        <v>0</v>
      </c>
      <c r="CO566" s="767">
        <f>CO567+CO574</f>
        <v>0</v>
      </c>
      <c r="CP566" s="768">
        <f>+IF(CO560=0,0,CO566/CO560*100)</f>
        <v>0</v>
      </c>
      <c r="CQ566" s="767">
        <f>CQ567+CQ574</f>
        <v>0</v>
      </c>
      <c r="CR566" s="768">
        <f>+IF(CQ560=0,0,CQ566/CQ560*100)</f>
        <v>0</v>
      </c>
      <c r="CS566" s="767">
        <f>CS567+CS574</f>
        <v>0</v>
      </c>
      <c r="CT566" s="768">
        <f>+IF(CS560=0,0,CS566/CS560*100)</f>
        <v>0</v>
      </c>
      <c r="CU566" s="767">
        <f>+CU567+CU574</f>
        <v>0</v>
      </c>
      <c r="CV566" s="768">
        <f>+IF(CU560=0,0,CU566/CU560*100)</f>
        <v>0</v>
      </c>
      <c r="CW566" s="767">
        <f t="shared" si="571"/>
        <v>0</v>
      </c>
      <c r="CX566" s="768">
        <f>+IF(CW560=0,0,CW566/CW560*100)</f>
        <v>0</v>
      </c>
      <c r="CY566" s="767">
        <f>CY567+CY574</f>
        <v>0</v>
      </c>
      <c r="CZ566" s="768">
        <f>+IF(CY560=0,0,CY566/CY560*100)</f>
        <v>0</v>
      </c>
      <c r="DA566" s="767">
        <f>DA567+DA574</f>
        <v>0</v>
      </c>
      <c r="DB566" s="768">
        <f>+IF(DA560=0,0,DA566/DA560*100)</f>
        <v>0</v>
      </c>
      <c r="DC566" s="767">
        <f>DC567+DC574</f>
        <v>0</v>
      </c>
      <c r="DD566" s="768">
        <f>+IF(DC560=0,0,DC566/DC560*100)</f>
        <v>0</v>
      </c>
      <c r="DE566" s="767">
        <f>+DE567+DE574</f>
        <v>0</v>
      </c>
      <c r="DF566" s="768">
        <f>+IF(DE560=0,0,DE566/DE560*100)</f>
        <v>0</v>
      </c>
      <c r="DG566" s="767">
        <f>DG567+DG574</f>
        <v>0</v>
      </c>
      <c r="DH566" s="768">
        <f>+IF(DG560=0,0,DG566/DG560*100)</f>
        <v>0</v>
      </c>
      <c r="DI566" s="767">
        <f>DI567+DI574</f>
        <v>0</v>
      </c>
      <c r="DJ566" s="768">
        <f>+IF(DI560=0,0,DI566/DI560*100)</f>
        <v>0</v>
      </c>
      <c r="DK566" s="767">
        <f>DK567+DK574</f>
        <v>0</v>
      </c>
      <c r="DL566" s="768">
        <f>+IF(DK560=0,0,DK566/DK560*100)</f>
        <v>0</v>
      </c>
      <c r="DM566" s="767">
        <f>+DM567+DM574</f>
        <v>0</v>
      </c>
      <c r="DN566" s="768">
        <f>+IF(DM560=0,0,DM566/DM560*100)</f>
        <v>0</v>
      </c>
      <c r="DO566" s="767">
        <f t="shared" si="572"/>
        <v>0</v>
      </c>
      <c r="DP566" s="768">
        <f>+IF(DO560=0,0,DO566/DO560*100)</f>
        <v>0</v>
      </c>
      <c r="DR566" s="767">
        <f t="shared" si="573"/>
        <v>0</v>
      </c>
      <c r="DS566" s="768">
        <f>+IF(DR560=0,0,DR566/DR560*100)</f>
        <v>0</v>
      </c>
      <c r="DT566" s="767">
        <f>DT567+DT574</f>
        <v>0</v>
      </c>
      <c r="DU566" s="768">
        <f>+IF(DT560=0,0,DT566/DT560*100)</f>
        <v>0</v>
      </c>
      <c r="DV566" s="767">
        <f>DV567+DV574</f>
        <v>0</v>
      </c>
      <c r="DW566" s="768">
        <f>+IF(DV560=0,0,DV566/DV560*100)</f>
        <v>0</v>
      </c>
      <c r="DX566" s="767">
        <f>DX567+DX574</f>
        <v>0</v>
      </c>
      <c r="DY566" s="768">
        <f>+IF(DX560=0,0,DX566/DX560*100)</f>
        <v>0</v>
      </c>
      <c r="DZ566" s="767">
        <f>+DZ567+DZ574</f>
        <v>0</v>
      </c>
      <c r="EA566" s="768">
        <f>+IF(DZ560=0,0,DZ566/DZ560*100)</f>
        <v>0</v>
      </c>
      <c r="EB566" s="767">
        <f>EB567+EB574</f>
        <v>0</v>
      </c>
      <c r="EC566" s="768">
        <f>+IF(EB560=0,0,EB566/EB560*100)</f>
        <v>0</v>
      </c>
      <c r="ED566" s="767">
        <f>ED567+ED574</f>
        <v>0</v>
      </c>
      <c r="EE566" s="768">
        <f>+IF(ED560=0,0,ED566/ED560*100)</f>
        <v>0</v>
      </c>
      <c r="EF566" s="767">
        <f>EF567+EF574</f>
        <v>0</v>
      </c>
      <c r="EG566" s="768">
        <f>+IF(EF560=0,0,EF566/EF560*100)</f>
        <v>0</v>
      </c>
      <c r="EH566" s="767">
        <f>+EH567+EH574</f>
        <v>0</v>
      </c>
      <c r="EI566" s="768">
        <f>+IF(EH560=0,0,EH566/EH560*100)</f>
        <v>0</v>
      </c>
      <c r="EJ566" s="767">
        <f t="shared" si="574"/>
        <v>0</v>
      </c>
      <c r="EK566" s="768">
        <f>+IF(EJ560=0,0,EJ566/EJ560*100)</f>
        <v>0</v>
      </c>
      <c r="EL566" s="767">
        <f>EL567+EL574</f>
        <v>0</v>
      </c>
      <c r="EM566" s="768">
        <f>+IF(EL560=0,0,EL566/EL560*100)</f>
        <v>0</v>
      </c>
      <c r="EN566" s="767">
        <f>EN567+EN574</f>
        <v>0</v>
      </c>
      <c r="EO566" s="768">
        <f>+IF(EN560=0,0,EN566/EN560*100)</f>
        <v>0</v>
      </c>
      <c r="EP566" s="767">
        <f>EP567+EP574</f>
        <v>0</v>
      </c>
      <c r="EQ566" s="768">
        <f>+IF(EP560=0,0,EP566/EP560*100)</f>
        <v>0</v>
      </c>
      <c r="ER566" s="767">
        <f>+ER567+ER574</f>
        <v>0</v>
      </c>
      <c r="ES566" s="768">
        <f>+IF(ER560=0,0,ER566/ER560*100)</f>
        <v>0</v>
      </c>
      <c r="ET566" s="767">
        <f>ET567+ET574</f>
        <v>0</v>
      </c>
      <c r="EU566" s="768">
        <f>+IF(ET560=0,0,ET566/ET560*100)</f>
        <v>0</v>
      </c>
      <c r="EV566" s="767">
        <f>EV567+EV574</f>
        <v>0</v>
      </c>
      <c r="EW566" s="768">
        <f>+IF(EV560=0,0,EV566/EV560*100)</f>
        <v>0</v>
      </c>
      <c r="EX566" s="767">
        <f>EX567+EX574</f>
        <v>0</v>
      </c>
      <c r="EY566" s="768">
        <f>+IF(EX560=0,0,EX566/EX560*100)</f>
        <v>0</v>
      </c>
      <c r="EZ566" s="767">
        <f>+EZ567+EZ574</f>
        <v>0</v>
      </c>
      <c r="FA566" s="768">
        <f>+IF(EZ560=0,0,EZ566/EZ560*100)</f>
        <v>0</v>
      </c>
      <c r="FB566" s="767">
        <f t="shared" si="575"/>
        <v>0</v>
      </c>
      <c r="FC566" s="768">
        <f>+IF(FB560=0,0,FB566/FB560*100)</f>
        <v>0</v>
      </c>
      <c r="FD566" s="767">
        <f>FD567+FD574</f>
        <v>0</v>
      </c>
      <c r="FE566" s="768">
        <f>+IF(FD560=0,0,FD566/FD560*100)</f>
        <v>0</v>
      </c>
      <c r="FF566" s="767">
        <f>FF567+FF574</f>
        <v>0</v>
      </c>
      <c r="FG566" s="768">
        <f>+IF(FF560=0,0,FF566/FF560*100)</f>
        <v>0</v>
      </c>
      <c r="FH566" s="767">
        <f>FH567+FH574</f>
        <v>0</v>
      </c>
      <c r="FI566" s="768">
        <f>+IF(FH560=0,0,FH566/FH560*100)</f>
        <v>0</v>
      </c>
      <c r="FJ566" s="767">
        <f>FJ567+FJ574</f>
        <v>0</v>
      </c>
      <c r="FK566" s="768">
        <f>+IF(FJ560=0,0,FJ566/FJ560*100)</f>
        <v>0</v>
      </c>
    </row>
    <row r="567" spans="2:167" s="758" customFormat="1" ht="13.5" customHeight="1">
      <c r="B567" s="777"/>
      <c r="C567" s="778" t="s">
        <v>4790</v>
      </c>
      <c r="D567" s="778"/>
      <c r="E567" s="779">
        <f t="shared" si="562"/>
        <v>0</v>
      </c>
      <c r="F567" s="733">
        <f>+IF(E560=0,0,E567/E560*100)</f>
        <v>0</v>
      </c>
      <c r="G567" s="779">
        <f>SUM(G568:G573)</f>
        <v>0</v>
      </c>
      <c r="H567" s="733">
        <f>+IF(G560=0,0,G567/G560*100)</f>
        <v>0</v>
      </c>
      <c r="I567" s="779">
        <f>SUM(I568:I573)</f>
        <v>0</v>
      </c>
      <c r="J567" s="733">
        <f>+IF(I560=0,0,I567/I560*100)</f>
        <v>0</v>
      </c>
      <c r="K567" s="779">
        <f>SUM(K568:K573)</f>
        <v>0</v>
      </c>
      <c r="L567" s="733">
        <f>+IF(K560=0,0,K567/K560*100)</f>
        <v>0</v>
      </c>
      <c r="M567" s="779">
        <f>SUM(M568:M573)</f>
        <v>0</v>
      </c>
      <c r="N567" s="733">
        <f>+IF(M560=0,0,M567/M560*100)</f>
        <v>0</v>
      </c>
      <c r="O567" s="779">
        <f>SUM(O568:O573)</f>
        <v>0</v>
      </c>
      <c r="P567" s="733">
        <f>+IF(O560=0,0,O567/O560*100)</f>
        <v>0</v>
      </c>
      <c r="Q567" s="779">
        <f>SUM(Q568:Q573)</f>
        <v>0</v>
      </c>
      <c r="R567" s="733">
        <f>+IF(Q560=0,0,Q567/Q560*100)</f>
        <v>0</v>
      </c>
      <c r="S567" s="779">
        <f>SUM(S568:S573)</f>
        <v>0</v>
      </c>
      <c r="T567" s="733">
        <f>+IF(S560=0,0,S567/S560*100)</f>
        <v>0</v>
      </c>
      <c r="U567" s="779">
        <f>SUM(U568:U573)</f>
        <v>0</v>
      </c>
      <c r="V567" s="733">
        <f>+IF(U560=0,0,U567/U560*100)</f>
        <v>0</v>
      </c>
      <c r="W567" s="779">
        <f t="shared" si="564"/>
        <v>0</v>
      </c>
      <c r="X567" s="733">
        <f>+IF(W560=0,0,W567/W560*100)</f>
        <v>0</v>
      </c>
      <c r="Y567" s="779">
        <f>SUM(Y568:Y573)</f>
        <v>0</v>
      </c>
      <c r="Z567" s="733">
        <f>+IF(Y560=0,0,Y567/Y560*100)</f>
        <v>0</v>
      </c>
      <c r="AA567" s="779">
        <f>SUM(AA568:AA573)</f>
        <v>0</v>
      </c>
      <c r="AB567" s="733">
        <f>+IF(AA560=0,0,AA567/AA560*100)</f>
        <v>0</v>
      </c>
      <c r="AC567" s="779">
        <f>SUM(AC568:AC573)</f>
        <v>0</v>
      </c>
      <c r="AD567" s="733">
        <f>+IF(AC560=0,0,AC567/AC560*100)</f>
        <v>0</v>
      </c>
      <c r="AE567" s="779">
        <f>SUM(AE568:AE573)</f>
        <v>0</v>
      </c>
      <c r="AF567" s="733">
        <f>+IF(AE560=0,0,AE567/AE560*100)</f>
        <v>0</v>
      </c>
      <c r="AG567" s="779">
        <f>SUM(AG568:AG573)</f>
        <v>0</v>
      </c>
      <c r="AH567" s="733">
        <f>+IF(AG560=0,0,AG567/AG560*100)</f>
        <v>0</v>
      </c>
      <c r="AI567" s="779">
        <f>SUM(AI568:AI573)</f>
        <v>0</v>
      </c>
      <c r="AJ567" s="733">
        <f>+IF(AI560=0,0,AI567/AI560*100)</f>
        <v>0</v>
      </c>
      <c r="AK567" s="779">
        <f>SUM(AK568:AK573)</f>
        <v>0</v>
      </c>
      <c r="AL567" s="733">
        <f>+IF(AK560=0,0,AK567/AK560*100)</f>
        <v>0</v>
      </c>
      <c r="AM567" s="779">
        <f>SUM(AM568:AM573)</f>
        <v>0</v>
      </c>
      <c r="AN567" s="733">
        <f>+IF(AM560=0,0,AM567/AM560*100)</f>
        <v>0</v>
      </c>
      <c r="AO567" s="779">
        <f t="shared" si="567"/>
        <v>0</v>
      </c>
      <c r="AP567" s="733">
        <f>+IF(AO560=0,0,AO567/AO560*100)</f>
        <v>0</v>
      </c>
      <c r="AQ567" s="734"/>
      <c r="AR567" s="779">
        <f>SUM(AR568:AR573)</f>
        <v>0</v>
      </c>
      <c r="AS567" s="733">
        <f>+IF(AR560=0,0,AR567/AR560*100)</f>
        <v>0</v>
      </c>
      <c r="AT567" s="779">
        <f>SUM(AT568:AT573)</f>
        <v>0</v>
      </c>
      <c r="AU567" s="733">
        <f>+IF(AT560=0,0,AT567/AT560*100)</f>
        <v>0</v>
      </c>
      <c r="AV567" s="779">
        <f>SUM(AV568:AV573)</f>
        <v>0</v>
      </c>
      <c r="AW567" s="733">
        <f>+IF(AV560=0,0,AV567/AV560*100)</f>
        <v>0</v>
      </c>
      <c r="AX567" s="779">
        <f>SUM(AX568:AX573)</f>
        <v>0</v>
      </c>
      <c r="AY567" s="733">
        <f>+IF(AX560=0,0,AX567/AX560*100)</f>
        <v>0</v>
      </c>
      <c r="AZ567" s="779">
        <f>SUM(AZ568:AZ573)</f>
        <v>0</v>
      </c>
      <c r="BA567" s="733">
        <f>+IF(AZ560=0,0,AZ567/AZ560*100)</f>
        <v>0</v>
      </c>
      <c r="BB567" s="779">
        <f>SUM(BB568:BB573)</f>
        <v>0</v>
      </c>
      <c r="BC567" s="733">
        <f>+IF(BB560=0,0,BB567/BB560*100)</f>
        <v>0</v>
      </c>
      <c r="BD567" s="779">
        <f>SUM(BD568:BD573)</f>
        <v>0</v>
      </c>
      <c r="BE567" s="733">
        <f>+IF(BD560=0,0,BD567/BD560*100)</f>
        <v>0</v>
      </c>
      <c r="BF567" s="779">
        <f>SUM(BF568:BF573)</f>
        <v>0</v>
      </c>
      <c r="BG567" s="733">
        <f>+IF(BF560=0,0,BF567/BF560*100)</f>
        <v>0</v>
      </c>
      <c r="BH567" s="779">
        <f>SUM(BH568:BH573)</f>
        <v>0</v>
      </c>
      <c r="BI567" s="733">
        <f>+IF(BH560=0,0,BH567/BH560*100)</f>
        <v>0</v>
      </c>
      <c r="BJ567" s="779">
        <f t="shared" si="568"/>
        <v>0</v>
      </c>
      <c r="BK567" s="733">
        <f>+IF(BJ560=0,0,BJ567/BJ560*100)</f>
        <v>0</v>
      </c>
      <c r="BL567" s="779">
        <f>SUM(BL568:BL573)</f>
        <v>0</v>
      </c>
      <c r="BM567" s="733">
        <f>+IF(BL560=0,0,BL567/BL560*100)</f>
        <v>0</v>
      </c>
      <c r="BN567" s="779">
        <f>SUM(BN568:BN573)</f>
        <v>0</v>
      </c>
      <c r="BO567" s="733">
        <f>+IF(BN560=0,0,BN567/BN560*100)</f>
        <v>0</v>
      </c>
      <c r="BP567" s="779">
        <f>SUM(BP568:BP573)</f>
        <v>0</v>
      </c>
      <c r="BQ567" s="733">
        <f>+IF(BP560=0,0,BP567/BP560*100)</f>
        <v>0</v>
      </c>
      <c r="BR567" s="779">
        <f>SUM(BR568:BR573)</f>
        <v>0</v>
      </c>
      <c r="BS567" s="733">
        <f>+IF(BR560=0,0,BR567/BR560*100)</f>
        <v>0</v>
      </c>
      <c r="BT567" s="779">
        <f>SUM(BT568:BT573)</f>
        <v>0</v>
      </c>
      <c r="BU567" s="733">
        <f>+IF(BT560=0,0,BT567/BT560*100)</f>
        <v>0</v>
      </c>
      <c r="BV567" s="779">
        <f>SUM(BV568:BV573)</f>
        <v>0</v>
      </c>
      <c r="BW567" s="733">
        <f>+IF(BV560=0,0,BV567/BV560*100)</f>
        <v>0</v>
      </c>
      <c r="BX567" s="779">
        <f>SUM(BX568:BX573)</f>
        <v>0</v>
      </c>
      <c r="BY567" s="733">
        <f>+IF(BX560=0,0,BX567/BX560*100)</f>
        <v>0</v>
      </c>
      <c r="BZ567" s="779">
        <f>SUM(BZ568:BZ573)</f>
        <v>0</v>
      </c>
      <c r="CA567" s="733">
        <f>+IF(BZ560=0,0,BZ567/BZ560*100)</f>
        <v>0</v>
      </c>
      <c r="CB567" s="779">
        <f t="shared" si="569"/>
        <v>0</v>
      </c>
      <c r="CC567" s="733">
        <f>+IF(CB560=0,0,CB567/CB560*100)</f>
        <v>0</v>
      </c>
      <c r="CE567" s="779">
        <f t="shared" si="570"/>
        <v>0</v>
      </c>
      <c r="CF567" s="733">
        <f>+IF(CE560=0,0,CE567/CE560*100)</f>
        <v>0</v>
      </c>
      <c r="CG567" s="779">
        <f>SUM(CG568:CG573)</f>
        <v>0</v>
      </c>
      <c r="CH567" s="733">
        <f>+IF(CG560=0,0,CG567/CG560*100)</f>
        <v>0</v>
      </c>
      <c r="CI567" s="779">
        <f>SUM(CI568:CI573)</f>
        <v>0</v>
      </c>
      <c r="CJ567" s="733">
        <f>+IF(CI560=0,0,CI567/CI560*100)</f>
        <v>0</v>
      </c>
      <c r="CK567" s="779">
        <f>SUM(CK568:CK573)</f>
        <v>0</v>
      </c>
      <c r="CL567" s="733">
        <f>+IF(CK560=0,0,CK567/CK560*100)</f>
        <v>0</v>
      </c>
      <c r="CM567" s="779">
        <f>SUM(CM568:CM573)</f>
        <v>0</v>
      </c>
      <c r="CN567" s="733">
        <f>+IF(CM560=0,0,CM567/CM560*100)</f>
        <v>0</v>
      </c>
      <c r="CO567" s="779">
        <f>SUM(CO568:CO573)</f>
        <v>0</v>
      </c>
      <c r="CP567" s="733">
        <f>+IF(CO560=0,0,CO567/CO560*100)</f>
        <v>0</v>
      </c>
      <c r="CQ567" s="779">
        <f>SUM(CQ568:CQ573)</f>
        <v>0</v>
      </c>
      <c r="CR567" s="733">
        <f>+IF(CQ560=0,0,CQ567/CQ560*100)</f>
        <v>0</v>
      </c>
      <c r="CS567" s="779">
        <f>SUM(CS568:CS573)</f>
        <v>0</v>
      </c>
      <c r="CT567" s="733">
        <f>+IF(CS560=0,0,CS567/CS560*100)</f>
        <v>0</v>
      </c>
      <c r="CU567" s="779">
        <f>SUM(CU568:CU573)</f>
        <v>0</v>
      </c>
      <c r="CV567" s="733">
        <f>+IF(CU560=0,0,CU567/CU560*100)</f>
        <v>0</v>
      </c>
      <c r="CW567" s="779">
        <f t="shared" si="571"/>
        <v>0</v>
      </c>
      <c r="CX567" s="733">
        <f>+IF(CW560=0,0,CW567/CW560*100)</f>
        <v>0</v>
      </c>
      <c r="CY567" s="779">
        <f>SUM(CY568:CY573)</f>
        <v>0</v>
      </c>
      <c r="CZ567" s="733">
        <f>+IF(CY560=0,0,CY567/CY560*100)</f>
        <v>0</v>
      </c>
      <c r="DA567" s="779">
        <f>SUM(DA568:DA573)</f>
        <v>0</v>
      </c>
      <c r="DB567" s="733">
        <f>+IF(DA560=0,0,DA567/DA560*100)</f>
        <v>0</v>
      </c>
      <c r="DC567" s="779">
        <f>SUM(DC568:DC573)</f>
        <v>0</v>
      </c>
      <c r="DD567" s="733">
        <f>+IF(DC560=0,0,DC567/DC560*100)</f>
        <v>0</v>
      </c>
      <c r="DE567" s="779">
        <f>SUM(DE568:DE573)</f>
        <v>0</v>
      </c>
      <c r="DF567" s="733">
        <f>+IF(DE560=0,0,DE567/DE560*100)</f>
        <v>0</v>
      </c>
      <c r="DG567" s="779">
        <f>SUM(DG568:DG573)</f>
        <v>0</v>
      </c>
      <c r="DH567" s="733">
        <f>+IF(DG560=0,0,DG567/DG560*100)</f>
        <v>0</v>
      </c>
      <c r="DI567" s="779">
        <f>SUM(DI568:DI573)</f>
        <v>0</v>
      </c>
      <c r="DJ567" s="733">
        <f>+IF(DI560=0,0,DI567/DI560*100)</f>
        <v>0</v>
      </c>
      <c r="DK567" s="779">
        <f>SUM(DK568:DK573)</f>
        <v>0</v>
      </c>
      <c r="DL567" s="733">
        <f>+IF(DK560=0,0,DK567/DK560*100)</f>
        <v>0</v>
      </c>
      <c r="DM567" s="779">
        <f>SUM(DM568:DM573)</f>
        <v>0</v>
      </c>
      <c r="DN567" s="733">
        <f>+IF(DM560=0,0,DM567/DM560*100)</f>
        <v>0</v>
      </c>
      <c r="DO567" s="779">
        <f t="shared" si="572"/>
        <v>0</v>
      </c>
      <c r="DP567" s="733">
        <f>+IF(DO560=0,0,DO567/DO560*100)</f>
        <v>0</v>
      </c>
      <c r="DR567" s="779">
        <f t="shared" si="573"/>
        <v>0</v>
      </c>
      <c r="DS567" s="733">
        <f>+IF(DR560=0,0,DR567/DR560*100)</f>
        <v>0</v>
      </c>
      <c r="DT567" s="779">
        <f>SUM(DT568:DT573)</f>
        <v>0</v>
      </c>
      <c r="DU567" s="733">
        <f>+IF(DT560=0,0,DT567/DT560*100)</f>
        <v>0</v>
      </c>
      <c r="DV567" s="779">
        <f>SUM(DV568:DV573)</f>
        <v>0</v>
      </c>
      <c r="DW567" s="733">
        <f>+IF(DV560=0,0,DV567/DV560*100)</f>
        <v>0</v>
      </c>
      <c r="DX567" s="779">
        <f>SUM(DX568:DX573)</f>
        <v>0</v>
      </c>
      <c r="DY567" s="733">
        <f>+IF(DX560=0,0,DX567/DX560*100)</f>
        <v>0</v>
      </c>
      <c r="DZ567" s="779">
        <f>SUM(DZ568:DZ573)</f>
        <v>0</v>
      </c>
      <c r="EA567" s="733">
        <f>+IF(DZ560=0,0,DZ567/DZ560*100)</f>
        <v>0</v>
      </c>
      <c r="EB567" s="779">
        <f>SUM(EB568:EB573)</f>
        <v>0</v>
      </c>
      <c r="EC567" s="733">
        <f>+IF(EB560=0,0,EB567/EB560*100)</f>
        <v>0</v>
      </c>
      <c r="ED567" s="779">
        <f>SUM(ED568:ED573)</f>
        <v>0</v>
      </c>
      <c r="EE567" s="733">
        <f>+IF(ED560=0,0,ED567/ED560*100)</f>
        <v>0</v>
      </c>
      <c r="EF567" s="779">
        <f>SUM(EF568:EF573)</f>
        <v>0</v>
      </c>
      <c r="EG567" s="733">
        <f>+IF(EF560=0,0,EF567/EF560*100)</f>
        <v>0</v>
      </c>
      <c r="EH567" s="779">
        <f>SUM(EH568:EH573)</f>
        <v>0</v>
      </c>
      <c r="EI567" s="733">
        <f>+IF(EH560=0,0,EH567/EH560*100)</f>
        <v>0</v>
      </c>
      <c r="EJ567" s="779">
        <f t="shared" si="574"/>
        <v>0</v>
      </c>
      <c r="EK567" s="733">
        <f>+IF(EJ560=0,0,EJ567/EJ560*100)</f>
        <v>0</v>
      </c>
      <c r="EL567" s="779">
        <f>SUM(EL568:EL573)</f>
        <v>0</v>
      </c>
      <c r="EM567" s="733">
        <f>+IF(EL560=0,0,EL567/EL560*100)</f>
        <v>0</v>
      </c>
      <c r="EN567" s="779">
        <f>SUM(EN568:EN573)</f>
        <v>0</v>
      </c>
      <c r="EO567" s="733">
        <f>+IF(EN560=0,0,EN567/EN560*100)</f>
        <v>0</v>
      </c>
      <c r="EP567" s="779">
        <f>SUM(EP568:EP573)</f>
        <v>0</v>
      </c>
      <c r="EQ567" s="733">
        <f>+IF(EP560=0,0,EP567/EP560*100)</f>
        <v>0</v>
      </c>
      <c r="ER567" s="779">
        <f>SUM(ER568:ER573)</f>
        <v>0</v>
      </c>
      <c r="ES567" s="733">
        <f>+IF(ER560=0,0,ER567/ER560*100)</f>
        <v>0</v>
      </c>
      <c r="ET567" s="779">
        <f>SUM(ET568:ET573)</f>
        <v>0</v>
      </c>
      <c r="EU567" s="733">
        <f>+IF(ET560=0,0,ET567/ET560*100)</f>
        <v>0</v>
      </c>
      <c r="EV567" s="779">
        <f>SUM(EV568:EV573)</f>
        <v>0</v>
      </c>
      <c r="EW567" s="733">
        <f>+IF(EV560=0,0,EV567/EV560*100)</f>
        <v>0</v>
      </c>
      <c r="EX567" s="779">
        <f>SUM(EX568:EX573)</f>
        <v>0</v>
      </c>
      <c r="EY567" s="733">
        <f>+IF(EX560=0,0,EX567/EX560*100)</f>
        <v>0</v>
      </c>
      <c r="EZ567" s="779">
        <f>SUM(EZ568:EZ573)</f>
        <v>0</v>
      </c>
      <c r="FA567" s="733">
        <f>+IF(EZ560=0,0,EZ567/EZ560*100)</f>
        <v>0</v>
      </c>
      <c r="FB567" s="779">
        <f t="shared" si="575"/>
        <v>0</v>
      </c>
      <c r="FC567" s="733">
        <f>+IF(FB560=0,0,FB567/FB560*100)</f>
        <v>0</v>
      </c>
      <c r="FD567" s="779">
        <f>SUM(FD568:FD573)</f>
        <v>0</v>
      </c>
      <c r="FE567" s="733">
        <f>+IF(FD560=0,0,FD567/FD560*100)</f>
        <v>0</v>
      </c>
      <c r="FF567" s="779">
        <f>SUM(FF568:FF573)</f>
        <v>0</v>
      </c>
      <c r="FG567" s="733">
        <f>+IF(FF560=0,0,FF567/FF560*100)</f>
        <v>0</v>
      </c>
      <c r="FH567" s="779">
        <f>SUM(FH568:FH573)</f>
        <v>0</v>
      </c>
      <c r="FI567" s="733">
        <f>+IF(FH560=0,0,FH567/FH560*100)</f>
        <v>0</v>
      </c>
      <c r="FJ567" s="779">
        <f>SUM(FJ568:FJ573)</f>
        <v>0</v>
      </c>
      <c r="FK567" s="733">
        <f>+IF(FJ560=0,0,FJ567/FJ560*100)</f>
        <v>0</v>
      </c>
    </row>
    <row r="568" spans="2:167" s="648" customFormat="1" ht="13.5" customHeight="1">
      <c r="B568" s="769"/>
      <c r="C568" s="731" t="s">
        <v>4791</v>
      </c>
      <c r="D568" s="731"/>
      <c r="E568" s="770">
        <f t="shared" si="562"/>
        <v>0</v>
      </c>
      <c r="F568" s="726">
        <f>+IF(E560=0,0,E568/E560*100)</f>
        <v>0</v>
      </c>
      <c r="G568" s="770">
        <v>0</v>
      </c>
      <c r="H568" s="726">
        <f>+IF(G560=0,0,G568/G560*100)</f>
        <v>0</v>
      </c>
      <c r="I568" s="770">
        <v>0</v>
      </c>
      <c r="J568" s="726">
        <f>+IF(I560=0,0,I568/I560*100)</f>
        <v>0</v>
      </c>
      <c r="K568" s="770">
        <v>0</v>
      </c>
      <c r="L568" s="726">
        <f>+IF(K560=0,0,K568/K560*100)</f>
        <v>0</v>
      </c>
      <c r="M568" s="770">
        <f t="shared" ref="M568:M573" si="576">+G568+I568+K568</f>
        <v>0</v>
      </c>
      <c r="N568" s="726">
        <f>+IF(M560=0,0,M568/M560*100)</f>
        <v>0</v>
      </c>
      <c r="O568" s="770">
        <v>0</v>
      </c>
      <c r="P568" s="726">
        <f>+IF(O560=0,0,O568/O560*100)</f>
        <v>0</v>
      </c>
      <c r="Q568" s="770">
        <v>0</v>
      </c>
      <c r="R568" s="726">
        <f>+IF(Q560=0,0,Q568/Q560*100)</f>
        <v>0</v>
      </c>
      <c r="S568" s="770">
        <v>0</v>
      </c>
      <c r="T568" s="726">
        <f>+IF(S560=0,0,S568/S560*100)</f>
        <v>0</v>
      </c>
      <c r="U568" s="770">
        <f t="shared" ref="U568:U573" si="577">+O568+Q568+S568</f>
        <v>0</v>
      </c>
      <c r="V568" s="726">
        <f>+IF(U560=0,0,U568/U560*100)</f>
        <v>0</v>
      </c>
      <c r="W568" s="770">
        <f t="shared" si="564"/>
        <v>0</v>
      </c>
      <c r="X568" s="726">
        <f>+IF(W560=0,0,W568/W560*100)</f>
        <v>0</v>
      </c>
      <c r="Y568" s="770">
        <v>0</v>
      </c>
      <c r="Z568" s="726">
        <f>+IF(Y560=0,0,Y568/Y560*100)</f>
        <v>0</v>
      </c>
      <c r="AA568" s="770">
        <v>0</v>
      </c>
      <c r="AB568" s="726">
        <f>+IF(AA560=0,0,AA568/AA560*100)</f>
        <v>0</v>
      </c>
      <c r="AC568" s="770">
        <v>0</v>
      </c>
      <c r="AD568" s="726">
        <f>+IF(AC560=0,0,AC568/AC560*100)</f>
        <v>0</v>
      </c>
      <c r="AE568" s="770">
        <f t="shared" ref="AE568:AE573" si="578">+Y568+AA568+AC568</f>
        <v>0</v>
      </c>
      <c r="AF568" s="726">
        <f>+IF(AE560=0,0,AE568/AE560*100)</f>
        <v>0</v>
      </c>
      <c r="AG568" s="770">
        <v>0</v>
      </c>
      <c r="AH568" s="726">
        <f>+IF(AG560=0,0,AG568/AG560*100)</f>
        <v>0</v>
      </c>
      <c r="AI568" s="770">
        <v>0</v>
      </c>
      <c r="AJ568" s="726">
        <f>+IF(AI560=0,0,AI568/AI560*100)</f>
        <v>0</v>
      </c>
      <c r="AK568" s="770">
        <v>0</v>
      </c>
      <c r="AL568" s="726">
        <f>+IF(AK560=0,0,AK568/AK560*100)</f>
        <v>0</v>
      </c>
      <c r="AM568" s="770">
        <f t="shared" ref="AM568:AM573" si="579">+AG568+AI568+AK568</f>
        <v>0</v>
      </c>
      <c r="AN568" s="726">
        <f>+IF(AM560=0,0,AM568/AM560*100)</f>
        <v>0</v>
      </c>
      <c r="AO568" s="770">
        <f t="shared" si="567"/>
        <v>0</v>
      </c>
      <c r="AP568" s="726">
        <f>+IF(AO560=0,0,AO568/AO560*100)</f>
        <v>0</v>
      </c>
      <c r="AQ568" s="651"/>
      <c r="AR568" s="770">
        <v>0</v>
      </c>
      <c r="AS568" s="726">
        <f>+IF(AR560=0,0,AR568/AR560*100)</f>
        <v>0</v>
      </c>
      <c r="AT568" s="770">
        <v>0</v>
      </c>
      <c r="AU568" s="726">
        <f>+IF(AT560=0,0,AT568/AT560*100)</f>
        <v>0</v>
      </c>
      <c r="AV568" s="770">
        <v>0</v>
      </c>
      <c r="AW568" s="726">
        <f>+IF(AV560=0,0,AV568/AV560*100)</f>
        <v>0</v>
      </c>
      <c r="AX568" s="770">
        <v>0</v>
      </c>
      <c r="AY568" s="726">
        <f>+IF(AX560=0,0,AX568/AX560*100)</f>
        <v>0</v>
      </c>
      <c r="AZ568" s="770">
        <f t="shared" ref="AZ568:AZ573" si="580">+AT568+AV568+AX568</f>
        <v>0</v>
      </c>
      <c r="BA568" s="726">
        <f>+IF(AZ560=0,0,AZ568/AZ560*100)</f>
        <v>0</v>
      </c>
      <c r="BB568" s="770">
        <v>0</v>
      </c>
      <c r="BC568" s="726">
        <f>+IF(BB560=0,0,BB568/BB560*100)</f>
        <v>0</v>
      </c>
      <c r="BD568" s="770">
        <v>0</v>
      </c>
      <c r="BE568" s="726">
        <f>+IF(BD560=0,0,BD568/BD560*100)</f>
        <v>0</v>
      </c>
      <c r="BF568" s="770">
        <v>0</v>
      </c>
      <c r="BG568" s="726">
        <f>+IF(BF560=0,0,BF568/BF560*100)</f>
        <v>0</v>
      </c>
      <c r="BH568" s="770">
        <f t="shared" ref="BH568:BH573" si="581">+BB568+BD568+BF568</f>
        <v>0</v>
      </c>
      <c r="BI568" s="726">
        <f>+IF(BH560=0,0,BH568/BH560*100)</f>
        <v>0</v>
      </c>
      <c r="BJ568" s="770">
        <f t="shared" si="568"/>
        <v>0</v>
      </c>
      <c r="BK568" s="726">
        <f>+IF(BJ560=0,0,BJ568/BJ560*100)</f>
        <v>0</v>
      </c>
      <c r="BL568" s="770">
        <v>0</v>
      </c>
      <c r="BM568" s="726">
        <f>+IF(BL560=0,0,BL568/BL560*100)</f>
        <v>0</v>
      </c>
      <c r="BN568" s="770">
        <v>0</v>
      </c>
      <c r="BO568" s="726">
        <f>+IF(BN560=0,0,BN568/BN560*100)</f>
        <v>0</v>
      </c>
      <c r="BP568" s="770">
        <v>0</v>
      </c>
      <c r="BQ568" s="726">
        <f>+IF(BP560=0,0,BP568/BP560*100)</f>
        <v>0</v>
      </c>
      <c r="BR568" s="770">
        <f t="shared" ref="BR568:BR573" si="582">+BL568+BN568+BP568</f>
        <v>0</v>
      </c>
      <c r="BS568" s="726">
        <f>+IF(BR560=0,0,BR568/BR560*100)</f>
        <v>0</v>
      </c>
      <c r="BT568" s="770">
        <v>0</v>
      </c>
      <c r="BU568" s="726">
        <f>+IF(BT560=0,0,BT568/BT560*100)</f>
        <v>0</v>
      </c>
      <c r="BV568" s="770">
        <v>0</v>
      </c>
      <c r="BW568" s="726">
        <f>+IF(BV560=0,0,BV568/BV560*100)</f>
        <v>0</v>
      </c>
      <c r="BX568" s="770">
        <v>0</v>
      </c>
      <c r="BY568" s="726">
        <f>+IF(BX560=0,0,BX568/BX560*100)</f>
        <v>0</v>
      </c>
      <c r="BZ568" s="770">
        <f t="shared" ref="BZ568:BZ573" si="583">+BT568+BV568+BX568</f>
        <v>0</v>
      </c>
      <c r="CA568" s="726">
        <f>+IF(BZ560=0,0,BZ568/BZ560*100)</f>
        <v>0</v>
      </c>
      <c r="CB568" s="770">
        <f t="shared" si="569"/>
        <v>0</v>
      </c>
      <c r="CC568" s="726">
        <f>+IF(CB560=0,0,CB568/CB560*100)</f>
        <v>0</v>
      </c>
      <c r="CE568" s="770">
        <f t="shared" si="570"/>
        <v>0</v>
      </c>
      <c r="CF568" s="726">
        <f>+IF(CE560=0,0,CE568/CE560*100)</f>
        <v>0</v>
      </c>
      <c r="CG568" s="770">
        <v>0</v>
      </c>
      <c r="CH568" s="726">
        <f>+IF(CG560=0,0,CG568/CG560*100)</f>
        <v>0</v>
      </c>
      <c r="CI568" s="770">
        <v>0</v>
      </c>
      <c r="CJ568" s="726">
        <f>+IF(CI560=0,0,CI568/CI560*100)</f>
        <v>0</v>
      </c>
      <c r="CK568" s="770">
        <v>0</v>
      </c>
      <c r="CL568" s="726">
        <f>+IF(CK560=0,0,CK568/CK560*100)</f>
        <v>0</v>
      </c>
      <c r="CM568" s="770">
        <f t="shared" ref="CM568:CM573" si="584">+CG568+CI568+CK568</f>
        <v>0</v>
      </c>
      <c r="CN568" s="726">
        <f>+IF(CM560=0,0,CM568/CM560*100)</f>
        <v>0</v>
      </c>
      <c r="CO568" s="770">
        <v>0</v>
      </c>
      <c r="CP568" s="726">
        <f>+IF(CO560=0,0,CO568/CO560*100)</f>
        <v>0</v>
      </c>
      <c r="CQ568" s="770">
        <v>0</v>
      </c>
      <c r="CR568" s="726">
        <f>+IF(CQ560=0,0,CQ568/CQ560*100)</f>
        <v>0</v>
      </c>
      <c r="CS568" s="770">
        <v>0</v>
      </c>
      <c r="CT568" s="726">
        <f>+IF(CS560=0,0,CS568/CS560*100)</f>
        <v>0</v>
      </c>
      <c r="CU568" s="770">
        <f t="shared" ref="CU568:CU573" si="585">+CO568+CQ568+CS568</f>
        <v>0</v>
      </c>
      <c r="CV568" s="726">
        <f>+IF(CU560=0,0,CU568/CU560*100)</f>
        <v>0</v>
      </c>
      <c r="CW568" s="770">
        <f t="shared" si="571"/>
        <v>0</v>
      </c>
      <c r="CX568" s="726">
        <f>+IF(CW560=0,0,CW568/CW560*100)</f>
        <v>0</v>
      </c>
      <c r="CY568" s="770">
        <v>0</v>
      </c>
      <c r="CZ568" s="726">
        <f>+IF(CY560=0,0,CY568/CY560*100)</f>
        <v>0</v>
      </c>
      <c r="DA568" s="770">
        <v>0</v>
      </c>
      <c r="DB568" s="726">
        <f>+IF(DA560=0,0,DA568/DA560*100)</f>
        <v>0</v>
      </c>
      <c r="DC568" s="770">
        <v>0</v>
      </c>
      <c r="DD568" s="726">
        <f>+IF(DC560=0,0,DC568/DC560*100)</f>
        <v>0</v>
      </c>
      <c r="DE568" s="770">
        <f t="shared" ref="DE568:DE573" si="586">+CY568+DA568+DC568</f>
        <v>0</v>
      </c>
      <c r="DF568" s="726">
        <f>+IF(DE560=0,0,DE568/DE560*100)</f>
        <v>0</v>
      </c>
      <c r="DG568" s="770">
        <v>0</v>
      </c>
      <c r="DH568" s="726">
        <f>+IF(DG560=0,0,DG568/DG560*100)</f>
        <v>0</v>
      </c>
      <c r="DI568" s="770">
        <v>0</v>
      </c>
      <c r="DJ568" s="726">
        <f>+IF(DI560=0,0,DI568/DI560*100)</f>
        <v>0</v>
      </c>
      <c r="DK568" s="770">
        <v>0</v>
      </c>
      <c r="DL568" s="726">
        <f>+IF(DK560=0,0,DK568/DK560*100)</f>
        <v>0</v>
      </c>
      <c r="DM568" s="770">
        <f t="shared" ref="DM568:DM573" si="587">+DG568+DI568+DK568</f>
        <v>0</v>
      </c>
      <c r="DN568" s="726">
        <f>+IF(DM560=0,0,DM568/DM560*100)</f>
        <v>0</v>
      </c>
      <c r="DO568" s="770">
        <f t="shared" si="572"/>
        <v>0</v>
      </c>
      <c r="DP568" s="726">
        <f>+IF(DO560=0,0,DO568/DO560*100)</f>
        <v>0</v>
      </c>
      <c r="DR568" s="770">
        <f t="shared" si="573"/>
        <v>0</v>
      </c>
      <c r="DS568" s="726">
        <f>+IF(DR560=0,0,DR568/DR560*100)</f>
        <v>0</v>
      </c>
      <c r="DT568" s="770">
        <v>0</v>
      </c>
      <c r="DU568" s="726">
        <f>+IF(DT560=0,0,DT568/DT560*100)</f>
        <v>0</v>
      </c>
      <c r="DV568" s="770">
        <v>0</v>
      </c>
      <c r="DW568" s="726">
        <f>+IF(DV560=0,0,DV568/DV560*100)</f>
        <v>0</v>
      </c>
      <c r="DX568" s="770">
        <v>0</v>
      </c>
      <c r="DY568" s="726">
        <f>+IF(DX560=0,0,DX568/DX560*100)</f>
        <v>0</v>
      </c>
      <c r="DZ568" s="770">
        <f t="shared" ref="DZ568:DZ573" si="588">+DT568+DV568+DX568</f>
        <v>0</v>
      </c>
      <c r="EA568" s="726">
        <f>+IF(DZ560=0,0,DZ568/DZ560*100)</f>
        <v>0</v>
      </c>
      <c r="EB568" s="770">
        <v>0</v>
      </c>
      <c r="EC568" s="726">
        <f>+IF(EB560=0,0,EB568/EB560*100)</f>
        <v>0</v>
      </c>
      <c r="ED568" s="770">
        <v>0</v>
      </c>
      <c r="EE568" s="726">
        <f>+IF(ED560=0,0,ED568/ED560*100)</f>
        <v>0</v>
      </c>
      <c r="EF568" s="770">
        <v>0</v>
      </c>
      <c r="EG568" s="726">
        <f>+IF(EF560=0,0,EF568/EF560*100)</f>
        <v>0</v>
      </c>
      <c r="EH568" s="770">
        <f t="shared" ref="EH568:EH573" si="589">+EB568+ED568+EF568</f>
        <v>0</v>
      </c>
      <c r="EI568" s="726">
        <f>+IF(EH560=0,0,EH568/EH560*100)</f>
        <v>0</v>
      </c>
      <c r="EJ568" s="770">
        <f t="shared" si="574"/>
        <v>0</v>
      </c>
      <c r="EK568" s="726">
        <f>+IF(EJ560=0,0,EJ568/EJ560*100)</f>
        <v>0</v>
      </c>
      <c r="EL568" s="770">
        <v>0</v>
      </c>
      <c r="EM568" s="726">
        <f>+IF(EL560=0,0,EL568/EL560*100)</f>
        <v>0</v>
      </c>
      <c r="EN568" s="770">
        <v>0</v>
      </c>
      <c r="EO568" s="726">
        <f>+IF(EN560=0,0,EN568/EN560*100)</f>
        <v>0</v>
      </c>
      <c r="EP568" s="770">
        <v>0</v>
      </c>
      <c r="EQ568" s="726">
        <f>+IF(EP560=0,0,EP568/EP560*100)</f>
        <v>0</v>
      </c>
      <c r="ER568" s="770">
        <f t="shared" ref="ER568:ER573" si="590">+EL568+EN568+EP568</f>
        <v>0</v>
      </c>
      <c r="ES568" s="726">
        <f>+IF(ER560=0,0,ER568/ER560*100)</f>
        <v>0</v>
      </c>
      <c r="ET568" s="770">
        <v>0</v>
      </c>
      <c r="EU568" s="726">
        <f>+IF(ET560=0,0,ET568/ET560*100)</f>
        <v>0</v>
      </c>
      <c r="EV568" s="770">
        <v>0</v>
      </c>
      <c r="EW568" s="726">
        <f>+IF(EV560=0,0,EV568/EV560*100)</f>
        <v>0</v>
      </c>
      <c r="EX568" s="770">
        <v>0</v>
      </c>
      <c r="EY568" s="726">
        <f>+IF(EX560=0,0,EX568/EX560*100)</f>
        <v>0</v>
      </c>
      <c r="EZ568" s="770">
        <f t="shared" ref="EZ568:EZ573" si="591">+ET568+EV568+EX568</f>
        <v>0</v>
      </c>
      <c r="FA568" s="726">
        <f>+IF(EZ560=0,0,EZ568/EZ560*100)</f>
        <v>0</v>
      </c>
      <c r="FB568" s="770">
        <f t="shared" si="575"/>
        <v>0</v>
      </c>
      <c r="FC568" s="726">
        <f>+IF(FB560=0,0,FB568/FB560*100)</f>
        <v>0</v>
      </c>
      <c r="FD568" s="770">
        <v>0</v>
      </c>
      <c r="FE568" s="726">
        <f>+IF(FD560=0,0,FD568/FD560*100)</f>
        <v>0</v>
      </c>
      <c r="FF568" s="770">
        <v>0</v>
      </c>
      <c r="FG568" s="726">
        <f>+IF(FF560=0,0,FF568/FF560*100)</f>
        <v>0</v>
      </c>
      <c r="FH568" s="770">
        <v>0</v>
      </c>
      <c r="FI568" s="726">
        <f>+IF(FH560=0,0,FH568/FH560*100)</f>
        <v>0</v>
      </c>
      <c r="FJ568" s="770">
        <v>0</v>
      </c>
      <c r="FK568" s="726">
        <f>+IF(FJ560=0,0,FJ568/FJ560*100)</f>
        <v>0</v>
      </c>
    </row>
    <row r="569" spans="2:167" s="648" customFormat="1" ht="13.5" customHeight="1">
      <c r="B569" s="769"/>
      <c r="C569" s="771" t="s">
        <v>4792</v>
      </c>
      <c r="D569" s="769"/>
      <c r="E569" s="772">
        <f t="shared" si="562"/>
        <v>0</v>
      </c>
      <c r="F569" s="737">
        <f>+IF(E560=0,0,E569/E560*100)</f>
        <v>0</v>
      </c>
      <c r="G569" s="772">
        <v>0</v>
      </c>
      <c r="H569" s="737">
        <f>+IF(G560=0,0,G569/G560*100)</f>
        <v>0</v>
      </c>
      <c r="I569" s="772">
        <v>0</v>
      </c>
      <c r="J569" s="737">
        <f>+IF(I560=0,0,I569/I560*100)</f>
        <v>0</v>
      </c>
      <c r="K569" s="772">
        <v>0</v>
      </c>
      <c r="L569" s="737">
        <f>+IF(K560=0,0,K569/K560*100)</f>
        <v>0</v>
      </c>
      <c r="M569" s="772">
        <f t="shared" si="576"/>
        <v>0</v>
      </c>
      <c r="N569" s="737">
        <f>+IF(M560=0,0,M569/M560*100)</f>
        <v>0</v>
      </c>
      <c r="O569" s="772">
        <v>0</v>
      </c>
      <c r="P569" s="737">
        <f>+IF(O560=0,0,O569/O560*100)</f>
        <v>0</v>
      </c>
      <c r="Q569" s="772">
        <v>0</v>
      </c>
      <c r="R569" s="737">
        <f>+IF(Q560=0,0,Q569/Q560*100)</f>
        <v>0</v>
      </c>
      <c r="S569" s="772">
        <v>0</v>
      </c>
      <c r="T569" s="737">
        <f>+IF(S560=0,0,S569/S560*100)</f>
        <v>0</v>
      </c>
      <c r="U569" s="772">
        <f t="shared" si="577"/>
        <v>0</v>
      </c>
      <c r="V569" s="737">
        <f>+IF(U560=0,0,U569/U560*100)</f>
        <v>0</v>
      </c>
      <c r="W569" s="772">
        <f t="shared" si="564"/>
        <v>0</v>
      </c>
      <c r="X569" s="737">
        <f>+IF(W560=0,0,W569/W560*100)</f>
        <v>0</v>
      </c>
      <c r="Y569" s="772">
        <v>0</v>
      </c>
      <c r="Z569" s="737">
        <f>+IF(Y560=0,0,Y569/Y560*100)</f>
        <v>0</v>
      </c>
      <c r="AA569" s="772">
        <v>0</v>
      </c>
      <c r="AB569" s="737">
        <f>+IF(AA560=0,0,AA569/AA560*100)</f>
        <v>0</v>
      </c>
      <c r="AC569" s="772">
        <v>0</v>
      </c>
      <c r="AD569" s="737">
        <f>+IF(AC560=0,0,AC569/AC560*100)</f>
        <v>0</v>
      </c>
      <c r="AE569" s="772">
        <f t="shared" si="578"/>
        <v>0</v>
      </c>
      <c r="AF569" s="737">
        <f>+IF(AE560=0,0,AE569/AE560*100)</f>
        <v>0</v>
      </c>
      <c r="AG569" s="772">
        <v>0</v>
      </c>
      <c r="AH569" s="737">
        <f>+IF(AG560=0,0,AG569/AG560*100)</f>
        <v>0</v>
      </c>
      <c r="AI569" s="772">
        <v>0</v>
      </c>
      <c r="AJ569" s="737">
        <f>+IF(AI560=0,0,AI569/AI560*100)</f>
        <v>0</v>
      </c>
      <c r="AK569" s="772">
        <v>0</v>
      </c>
      <c r="AL569" s="737">
        <f>+IF(AK560=0,0,AK569/AK560*100)</f>
        <v>0</v>
      </c>
      <c r="AM569" s="772">
        <f t="shared" si="579"/>
        <v>0</v>
      </c>
      <c r="AN569" s="737">
        <f>+IF(AM560=0,0,AM569/AM560*100)</f>
        <v>0</v>
      </c>
      <c r="AO569" s="772">
        <f t="shared" si="567"/>
        <v>0</v>
      </c>
      <c r="AP569" s="737">
        <f>+IF(AO560=0,0,AO569/AO560*100)</f>
        <v>0</v>
      </c>
      <c r="AQ569" s="651"/>
      <c r="AR569" s="772">
        <v>0</v>
      </c>
      <c r="AS569" s="737">
        <f>+IF(AR560=0,0,AR569/AR560*100)</f>
        <v>0</v>
      </c>
      <c r="AT569" s="772">
        <v>0</v>
      </c>
      <c r="AU569" s="737">
        <f>+IF(AT560=0,0,AT569/AT560*100)</f>
        <v>0</v>
      </c>
      <c r="AV569" s="772">
        <v>0</v>
      </c>
      <c r="AW569" s="737">
        <f>+IF(AV560=0,0,AV569/AV560*100)</f>
        <v>0</v>
      </c>
      <c r="AX569" s="772">
        <v>0</v>
      </c>
      <c r="AY569" s="737">
        <f>+IF(AX560=0,0,AX569/AX560*100)</f>
        <v>0</v>
      </c>
      <c r="AZ569" s="772">
        <f t="shared" si="580"/>
        <v>0</v>
      </c>
      <c r="BA569" s="737">
        <f>+IF(AZ560=0,0,AZ569/AZ560*100)</f>
        <v>0</v>
      </c>
      <c r="BB569" s="772">
        <v>0</v>
      </c>
      <c r="BC569" s="737">
        <f>+IF(BB560=0,0,BB569/BB560*100)</f>
        <v>0</v>
      </c>
      <c r="BD569" s="772">
        <v>0</v>
      </c>
      <c r="BE569" s="737">
        <f>+IF(BD560=0,0,BD569/BD560*100)</f>
        <v>0</v>
      </c>
      <c r="BF569" s="772">
        <v>0</v>
      </c>
      <c r="BG569" s="737">
        <f>+IF(BF560=0,0,BF569/BF560*100)</f>
        <v>0</v>
      </c>
      <c r="BH569" s="772">
        <f t="shared" si="581"/>
        <v>0</v>
      </c>
      <c r="BI569" s="737">
        <f>+IF(BH560=0,0,BH569/BH560*100)</f>
        <v>0</v>
      </c>
      <c r="BJ569" s="772">
        <f t="shared" si="568"/>
        <v>0</v>
      </c>
      <c r="BK569" s="737">
        <f>+IF(BJ560=0,0,BJ569/BJ560*100)</f>
        <v>0</v>
      </c>
      <c r="BL569" s="772">
        <v>0</v>
      </c>
      <c r="BM569" s="737">
        <f>+IF(BL560=0,0,BL569/BL560*100)</f>
        <v>0</v>
      </c>
      <c r="BN569" s="772">
        <v>0</v>
      </c>
      <c r="BO569" s="737">
        <f>+IF(BN560=0,0,BN569/BN560*100)</f>
        <v>0</v>
      </c>
      <c r="BP569" s="772">
        <v>0</v>
      </c>
      <c r="BQ569" s="737">
        <f>+IF(BP560=0,0,BP569/BP560*100)</f>
        <v>0</v>
      </c>
      <c r="BR569" s="772">
        <f t="shared" si="582"/>
        <v>0</v>
      </c>
      <c r="BS569" s="737">
        <f>+IF(BR560=0,0,BR569/BR560*100)</f>
        <v>0</v>
      </c>
      <c r="BT569" s="772">
        <v>0</v>
      </c>
      <c r="BU569" s="737">
        <f>+IF(BT560=0,0,BT569/BT560*100)</f>
        <v>0</v>
      </c>
      <c r="BV569" s="772">
        <v>0</v>
      </c>
      <c r="BW569" s="737">
        <f>+IF(BV560=0,0,BV569/BV560*100)</f>
        <v>0</v>
      </c>
      <c r="BX569" s="772">
        <v>0</v>
      </c>
      <c r="BY569" s="737">
        <f>+IF(BX560=0,0,BX569/BX560*100)</f>
        <v>0</v>
      </c>
      <c r="BZ569" s="772">
        <f t="shared" si="583"/>
        <v>0</v>
      </c>
      <c r="CA569" s="737">
        <f>+IF(BZ560=0,0,BZ569/BZ560*100)</f>
        <v>0</v>
      </c>
      <c r="CB569" s="772">
        <f t="shared" si="569"/>
        <v>0</v>
      </c>
      <c r="CC569" s="737">
        <f>+IF(CB560=0,0,CB569/CB560*100)</f>
        <v>0</v>
      </c>
      <c r="CE569" s="772">
        <f t="shared" si="570"/>
        <v>0</v>
      </c>
      <c r="CF569" s="737">
        <f>+IF(CE560=0,0,CE569/CE560*100)</f>
        <v>0</v>
      </c>
      <c r="CG569" s="772">
        <v>0</v>
      </c>
      <c r="CH569" s="737">
        <f>+IF(CG560=0,0,CG569/CG560*100)</f>
        <v>0</v>
      </c>
      <c r="CI569" s="772">
        <v>0</v>
      </c>
      <c r="CJ569" s="737">
        <f>+IF(CI560=0,0,CI569/CI560*100)</f>
        <v>0</v>
      </c>
      <c r="CK569" s="772">
        <v>0</v>
      </c>
      <c r="CL569" s="737">
        <f>+IF(CK560=0,0,CK569/CK560*100)</f>
        <v>0</v>
      </c>
      <c r="CM569" s="772">
        <f t="shared" si="584"/>
        <v>0</v>
      </c>
      <c r="CN569" s="737">
        <f>+IF(CM560=0,0,CM569/CM560*100)</f>
        <v>0</v>
      </c>
      <c r="CO569" s="772">
        <v>0</v>
      </c>
      <c r="CP569" s="737">
        <f>+IF(CO560=0,0,CO569/CO560*100)</f>
        <v>0</v>
      </c>
      <c r="CQ569" s="772">
        <v>0</v>
      </c>
      <c r="CR569" s="737">
        <f>+IF(CQ560=0,0,CQ569/CQ560*100)</f>
        <v>0</v>
      </c>
      <c r="CS569" s="772">
        <v>0</v>
      </c>
      <c r="CT569" s="737">
        <f>+IF(CS560=0,0,CS569/CS560*100)</f>
        <v>0</v>
      </c>
      <c r="CU569" s="772">
        <f t="shared" si="585"/>
        <v>0</v>
      </c>
      <c r="CV569" s="737">
        <f>+IF(CU560=0,0,CU569/CU560*100)</f>
        <v>0</v>
      </c>
      <c r="CW569" s="772">
        <f t="shared" si="571"/>
        <v>0</v>
      </c>
      <c r="CX569" s="737">
        <f>+IF(CW560=0,0,CW569/CW560*100)</f>
        <v>0</v>
      </c>
      <c r="CY569" s="772">
        <v>0</v>
      </c>
      <c r="CZ569" s="737">
        <f>+IF(CY560=0,0,CY569/CY560*100)</f>
        <v>0</v>
      </c>
      <c r="DA569" s="772">
        <v>0</v>
      </c>
      <c r="DB569" s="737">
        <f>+IF(DA560=0,0,DA569/DA560*100)</f>
        <v>0</v>
      </c>
      <c r="DC569" s="772">
        <v>0</v>
      </c>
      <c r="DD569" s="737">
        <f>+IF(DC560=0,0,DC569/DC560*100)</f>
        <v>0</v>
      </c>
      <c r="DE569" s="772">
        <f t="shared" si="586"/>
        <v>0</v>
      </c>
      <c r="DF569" s="737">
        <f>+IF(DE560=0,0,DE569/DE560*100)</f>
        <v>0</v>
      </c>
      <c r="DG569" s="772">
        <v>0</v>
      </c>
      <c r="DH569" s="737">
        <f>+IF(DG560=0,0,DG569/DG560*100)</f>
        <v>0</v>
      </c>
      <c r="DI569" s="772">
        <v>0</v>
      </c>
      <c r="DJ569" s="737">
        <f>+IF(DI560=0,0,DI569/DI560*100)</f>
        <v>0</v>
      </c>
      <c r="DK569" s="772">
        <v>0</v>
      </c>
      <c r="DL569" s="737">
        <f>+IF(DK560=0,0,DK569/DK560*100)</f>
        <v>0</v>
      </c>
      <c r="DM569" s="772">
        <f t="shared" si="587"/>
        <v>0</v>
      </c>
      <c r="DN569" s="737">
        <f>+IF(DM560=0,0,DM569/DM560*100)</f>
        <v>0</v>
      </c>
      <c r="DO569" s="772">
        <f t="shared" si="572"/>
        <v>0</v>
      </c>
      <c r="DP569" s="737">
        <f>+IF(DO560=0,0,DO569/DO560*100)</f>
        <v>0</v>
      </c>
      <c r="DR569" s="772">
        <f t="shared" si="573"/>
        <v>0</v>
      </c>
      <c r="DS569" s="737">
        <f>+IF(DR560=0,0,DR569/DR560*100)</f>
        <v>0</v>
      </c>
      <c r="DT569" s="772">
        <v>0</v>
      </c>
      <c r="DU569" s="737">
        <f>+IF(DT560=0,0,DT569/DT560*100)</f>
        <v>0</v>
      </c>
      <c r="DV569" s="772">
        <v>0</v>
      </c>
      <c r="DW569" s="737">
        <f>+IF(DV560=0,0,DV569/DV560*100)</f>
        <v>0</v>
      </c>
      <c r="DX569" s="772">
        <v>0</v>
      </c>
      <c r="DY569" s="737">
        <f>+IF(DX560=0,0,DX569/DX560*100)</f>
        <v>0</v>
      </c>
      <c r="DZ569" s="772">
        <f t="shared" si="588"/>
        <v>0</v>
      </c>
      <c r="EA569" s="737">
        <f>+IF(DZ560=0,0,DZ569/DZ560*100)</f>
        <v>0</v>
      </c>
      <c r="EB569" s="772">
        <v>0</v>
      </c>
      <c r="EC569" s="737">
        <f>+IF(EB560=0,0,EB569/EB560*100)</f>
        <v>0</v>
      </c>
      <c r="ED569" s="772">
        <v>0</v>
      </c>
      <c r="EE569" s="737">
        <f>+IF(ED560=0,0,ED569/ED560*100)</f>
        <v>0</v>
      </c>
      <c r="EF569" s="772">
        <v>0</v>
      </c>
      <c r="EG569" s="737">
        <f>+IF(EF560=0,0,EF569/EF560*100)</f>
        <v>0</v>
      </c>
      <c r="EH569" s="772">
        <f t="shared" si="589"/>
        <v>0</v>
      </c>
      <c r="EI569" s="737">
        <f>+IF(EH560=0,0,EH569/EH560*100)</f>
        <v>0</v>
      </c>
      <c r="EJ569" s="772">
        <f t="shared" si="574"/>
        <v>0</v>
      </c>
      <c r="EK569" s="737">
        <f>+IF(EJ560=0,0,EJ569/EJ560*100)</f>
        <v>0</v>
      </c>
      <c r="EL569" s="772">
        <v>0</v>
      </c>
      <c r="EM569" s="737">
        <f>+IF(EL560=0,0,EL569/EL560*100)</f>
        <v>0</v>
      </c>
      <c r="EN569" s="772">
        <v>0</v>
      </c>
      <c r="EO569" s="737">
        <f>+IF(EN560=0,0,EN569/EN560*100)</f>
        <v>0</v>
      </c>
      <c r="EP569" s="772">
        <v>0</v>
      </c>
      <c r="EQ569" s="737">
        <f>+IF(EP560=0,0,EP569/EP560*100)</f>
        <v>0</v>
      </c>
      <c r="ER569" s="772">
        <f t="shared" si="590"/>
        <v>0</v>
      </c>
      <c r="ES569" s="737">
        <f>+IF(ER560=0,0,ER569/ER560*100)</f>
        <v>0</v>
      </c>
      <c r="ET569" s="772">
        <v>0</v>
      </c>
      <c r="EU569" s="737">
        <f>+IF(ET560=0,0,ET569/ET560*100)</f>
        <v>0</v>
      </c>
      <c r="EV569" s="772">
        <v>0</v>
      </c>
      <c r="EW569" s="737">
        <f>+IF(EV560=0,0,EV569/EV560*100)</f>
        <v>0</v>
      </c>
      <c r="EX569" s="772">
        <v>0</v>
      </c>
      <c r="EY569" s="737">
        <f>+IF(EX560=0,0,EX569/EX560*100)</f>
        <v>0</v>
      </c>
      <c r="EZ569" s="772">
        <f t="shared" si="591"/>
        <v>0</v>
      </c>
      <c r="FA569" s="737">
        <f>+IF(EZ560=0,0,EZ569/EZ560*100)</f>
        <v>0</v>
      </c>
      <c r="FB569" s="772">
        <f t="shared" si="575"/>
        <v>0</v>
      </c>
      <c r="FC569" s="737">
        <f>+IF(FB560=0,0,FB569/FB560*100)</f>
        <v>0</v>
      </c>
      <c r="FD569" s="772">
        <v>0</v>
      </c>
      <c r="FE569" s="737">
        <f>+IF(FD560=0,0,FD569/FD560*100)</f>
        <v>0</v>
      </c>
      <c r="FF569" s="772">
        <v>0</v>
      </c>
      <c r="FG569" s="737">
        <f>+IF(FF560=0,0,FF569/FF560*100)</f>
        <v>0</v>
      </c>
      <c r="FH569" s="772">
        <v>0</v>
      </c>
      <c r="FI569" s="737">
        <f>+IF(FH560=0,0,FH569/FH560*100)</f>
        <v>0</v>
      </c>
      <c r="FJ569" s="772">
        <v>0</v>
      </c>
      <c r="FK569" s="737">
        <f>+IF(FJ560=0,0,FJ569/FJ560*100)</f>
        <v>0</v>
      </c>
    </row>
    <row r="570" spans="2:167" s="648" customFormat="1" ht="13.5" customHeight="1">
      <c r="B570" s="769"/>
      <c r="C570" s="771" t="s">
        <v>4793</v>
      </c>
      <c r="D570" s="769"/>
      <c r="E570" s="772">
        <f t="shared" si="562"/>
        <v>0</v>
      </c>
      <c r="F570" s="737">
        <f>+IF(E560=0,0,E570/E560*100)</f>
        <v>0</v>
      </c>
      <c r="G570" s="772">
        <v>0</v>
      </c>
      <c r="H570" s="737">
        <f>+IF(G560=0,0,G570/G560*100)</f>
        <v>0</v>
      </c>
      <c r="I570" s="772">
        <v>0</v>
      </c>
      <c r="J570" s="737">
        <f>+IF(I560=0,0,I570/I560*100)</f>
        <v>0</v>
      </c>
      <c r="K570" s="772">
        <v>0</v>
      </c>
      <c r="L570" s="737">
        <f>+IF(K560=0,0,K570/K560*100)</f>
        <v>0</v>
      </c>
      <c r="M570" s="772">
        <f t="shared" si="576"/>
        <v>0</v>
      </c>
      <c r="N570" s="737">
        <f>+IF(M560=0,0,M570/M560*100)</f>
        <v>0</v>
      </c>
      <c r="O570" s="772">
        <v>0</v>
      </c>
      <c r="P570" s="737">
        <f>+IF(O560=0,0,O570/O560*100)</f>
        <v>0</v>
      </c>
      <c r="Q570" s="772">
        <v>0</v>
      </c>
      <c r="R570" s="737">
        <f>+IF(Q560=0,0,Q570/Q560*100)</f>
        <v>0</v>
      </c>
      <c r="S570" s="772">
        <v>0</v>
      </c>
      <c r="T570" s="737">
        <f>+IF(S560=0,0,S570/S560*100)</f>
        <v>0</v>
      </c>
      <c r="U570" s="772">
        <f t="shared" si="577"/>
        <v>0</v>
      </c>
      <c r="V570" s="737">
        <f>+IF(U560=0,0,U570/U560*100)</f>
        <v>0</v>
      </c>
      <c r="W570" s="772">
        <f t="shared" si="564"/>
        <v>0</v>
      </c>
      <c r="X570" s="737">
        <f>+IF(W560=0,0,W570/W560*100)</f>
        <v>0</v>
      </c>
      <c r="Y570" s="772">
        <v>0</v>
      </c>
      <c r="Z570" s="737">
        <f>+IF(Y560=0,0,Y570/Y560*100)</f>
        <v>0</v>
      </c>
      <c r="AA570" s="772">
        <v>0</v>
      </c>
      <c r="AB570" s="737">
        <f>+IF(AA560=0,0,AA570/AA560*100)</f>
        <v>0</v>
      </c>
      <c r="AC570" s="772">
        <v>0</v>
      </c>
      <c r="AD570" s="737">
        <f>+IF(AC560=0,0,AC570/AC560*100)</f>
        <v>0</v>
      </c>
      <c r="AE570" s="772">
        <f t="shared" si="578"/>
        <v>0</v>
      </c>
      <c r="AF570" s="737">
        <f>+IF(AE560=0,0,AE570/AE560*100)</f>
        <v>0</v>
      </c>
      <c r="AG570" s="772">
        <v>0</v>
      </c>
      <c r="AH570" s="737">
        <f>+IF(AG560=0,0,AG570/AG560*100)</f>
        <v>0</v>
      </c>
      <c r="AI570" s="772">
        <v>0</v>
      </c>
      <c r="AJ570" s="737">
        <f>+IF(AI560=0,0,AI570/AI560*100)</f>
        <v>0</v>
      </c>
      <c r="AK570" s="772">
        <v>0</v>
      </c>
      <c r="AL570" s="737">
        <f>+IF(AK560=0,0,AK570/AK560*100)</f>
        <v>0</v>
      </c>
      <c r="AM570" s="772">
        <f t="shared" si="579"/>
        <v>0</v>
      </c>
      <c r="AN570" s="737">
        <f>+IF(AM560=0,0,AM570/AM560*100)</f>
        <v>0</v>
      </c>
      <c r="AO570" s="772">
        <f t="shared" si="567"/>
        <v>0</v>
      </c>
      <c r="AP570" s="737">
        <f>+IF(AO560=0,0,AO570/AO560*100)</f>
        <v>0</v>
      </c>
      <c r="AQ570" s="651"/>
      <c r="AR570" s="772">
        <v>0</v>
      </c>
      <c r="AS570" s="737">
        <f>+IF(AR560=0,0,AR570/AR560*100)</f>
        <v>0</v>
      </c>
      <c r="AT570" s="772">
        <v>0</v>
      </c>
      <c r="AU570" s="737">
        <f>+IF(AT560=0,0,AT570/AT560*100)</f>
        <v>0</v>
      </c>
      <c r="AV570" s="772">
        <v>0</v>
      </c>
      <c r="AW570" s="737">
        <f>+IF(AV560=0,0,AV570/AV560*100)</f>
        <v>0</v>
      </c>
      <c r="AX570" s="772">
        <v>0</v>
      </c>
      <c r="AY570" s="737">
        <f>+IF(AX560=0,0,AX570/AX560*100)</f>
        <v>0</v>
      </c>
      <c r="AZ570" s="772">
        <f t="shared" si="580"/>
        <v>0</v>
      </c>
      <c r="BA570" s="737">
        <f>+IF(AZ560=0,0,AZ570/AZ560*100)</f>
        <v>0</v>
      </c>
      <c r="BB570" s="772">
        <v>0</v>
      </c>
      <c r="BC570" s="737">
        <f>+IF(BB560=0,0,BB570/BB560*100)</f>
        <v>0</v>
      </c>
      <c r="BD570" s="772">
        <v>0</v>
      </c>
      <c r="BE570" s="737">
        <f>+IF(BD560=0,0,BD570/BD560*100)</f>
        <v>0</v>
      </c>
      <c r="BF570" s="772">
        <v>0</v>
      </c>
      <c r="BG570" s="737">
        <f>+IF(BF560=0,0,BF570/BF560*100)</f>
        <v>0</v>
      </c>
      <c r="BH570" s="772">
        <f t="shared" si="581"/>
        <v>0</v>
      </c>
      <c r="BI570" s="737">
        <f>+IF(BH560=0,0,BH570/BH560*100)</f>
        <v>0</v>
      </c>
      <c r="BJ570" s="772">
        <f t="shared" si="568"/>
        <v>0</v>
      </c>
      <c r="BK570" s="737">
        <f>+IF(BJ560=0,0,BJ570/BJ560*100)</f>
        <v>0</v>
      </c>
      <c r="BL570" s="772">
        <v>0</v>
      </c>
      <c r="BM570" s="737">
        <f>+IF(BL560=0,0,BL570/BL560*100)</f>
        <v>0</v>
      </c>
      <c r="BN570" s="772">
        <v>0</v>
      </c>
      <c r="BO570" s="737">
        <f>+IF(BN560=0,0,BN570/BN560*100)</f>
        <v>0</v>
      </c>
      <c r="BP570" s="772">
        <v>0</v>
      </c>
      <c r="BQ570" s="737">
        <f>+IF(BP560=0,0,BP570/BP560*100)</f>
        <v>0</v>
      </c>
      <c r="BR570" s="772">
        <f t="shared" si="582"/>
        <v>0</v>
      </c>
      <c r="BS570" s="737">
        <f>+IF(BR560=0,0,BR570/BR560*100)</f>
        <v>0</v>
      </c>
      <c r="BT570" s="772">
        <v>0</v>
      </c>
      <c r="BU570" s="737">
        <f>+IF(BT560=0,0,BT570/BT560*100)</f>
        <v>0</v>
      </c>
      <c r="BV570" s="772">
        <v>0</v>
      </c>
      <c r="BW570" s="737">
        <f>+IF(BV560=0,0,BV570/BV560*100)</f>
        <v>0</v>
      </c>
      <c r="BX570" s="772">
        <v>0</v>
      </c>
      <c r="BY570" s="737">
        <f>+IF(BX560=0,0,BX570/BX560*100)</f>
        <v>0</v>
      </c>
      <c r="BZ570" s="772">
        <f t="shared" si="583"/>
        <v>0</v>
      </c>
      <c r="CA570" s="737">
        <f>+IF(BZ560=0,0,BZ570/BZ560*100)</f>
        <v>0</v>
      </c>
      <c r="CB570" s="772">
        <f t="shared" si="569"/>
        <v>0</v>
      </c>
      <c r="CC570" s="737">
        <f>+IF(CB560=0,0,CB570/CB560*100)</f>
        <v>0</v>
      </c>
      <c r="CE570" s="772">
        <f t="shared" si="570"/>
        <v>0</v>
      </c>
      <c r="CF570" s="737">
        <f>+IF(CE560=0,0,CE570/CE560*100)</f>
        <v>0</v>
      </c>
      <c r="CG570" s="772">
        <v>0</v>
      </c>
      <c r="CH570" s="737">
        <f>+IF(CG560=0,0,CG570/CG560*100)</f>
        <v>0</v>
      </c>
      <c r="CI570" s="772">
        <v>0</v>
      </c>
      <c r="CJ570" s="737">
        <f>+IF(CI560=0,0,CI570/CI560*100)</f>
        <v>0</v>
      </c>
      <c r="CK570" s="772">
        <v>0</v>
      </c>
      <c r="CL570" s="737">
        <f>+IF(CK560=0,0,CK570/CK560*100)</f>
        <v>0</v>
      </c>
      <c r="CM570" s="772">
        <f t="shared" si="584"/>
        <v>0</v>
      </c>
      <c r="CN570" s="737">
        <f>+IF(CM560=0,0,CM570/CM560*100)</f>
        <v>0</v>
      </c>
      <c r="CO570" s="772">
        <v>0</v>
      </c>
      <c r="CP570" s="737">
        <f>+IF(CO560=0,0,CO570/CO560*100)</f>
        <v>0</v>
      </c>
      <c r="CQ570" s="772">
        <v>0</v>
      </c>
      <c r="CR570" s="737">
        <f>+IF(CQ560=0,0,CQ570/CQ560*100)</f>
        <v>0</v>
      </c>
      <c r="CS570" s="772">
        <v>0</v>
      </c>
      <c r="CT570" s="737">
        <f>+IF(CS560=0,0,CS570/CS560*100)</f>
        <v>0</v>
      </c>
      <c r="CU570" s="772">
        <f t="shared" si="585"/>
        <v>0</v>
      </c>
      <c r="CV570" s="737">
        <f>+IF(CU560=0,0,CU570/CU560*100)</f>
        <v>0</v>
      </c>
      <c r="CW570" s="772">
        <f t="shared" si="571"/>
        <v>0</v>
      </c>
      <c r="CX570" s="737">
        <f>+IF(CW560=0,0,CW570/CW560*100)</f>
        <v>0</v>
      </c>
      <c r="CY570" s="772">
        <v>0</v>
      </c>
      <c r="CZ570" s="737">
        <f>+IF(CY560=0,0,CY570/CY560*100)</f>
        <v>0</v>
      </c>
      <c r="DA570" s="772">
        <v>0</v>
      </c>
      <c r="DB570" s="737">
        <f>+IF(DA560=0,0,DA570/DA560*100)</f>
        <v>0</v>
      </c>
      <c r="DC570" s="772">
        <v>0</v>
      </c>
      <c r="DD570" s="737">
        <f>+IF(DC560=0,0,DC570/DC560*100)</f>
        <v>0</v>
      </c>
      <c r="DE570" s="772">
        <f t="shared" si="586"/>
        <v>0</v>
      </c>
      <c r="DF570" s="737">
        <f>+IF(DE560=0,0,DE570/DE560*100)</f>
        <v>0</v>
      </c>
      <c r="DG570" s="772">
        <v>0</v>
      </c>
      <c r="DH570" s="737">
        <f>+IF(DG560=0,0,DG570/DG560*100)</f>
        <v>0</v>
      </c>
      <c r="DI570" s="772">
        <v>0</v>
      </c>
      <c r="DJ570" s="737">
        <f>+IF(DI560=0,0,DI570/DI560*100)</f>
        <v>0</v>
      </c>
      <c r="DK570" s="772">
        <v>0</v>
      </c>
      <c r="DL570" s="737">
        <f>+IF(DK560=0,0,DK570/DK560*100)</f>
        <v>0</v>
      </c>
      <c r="DM570" s="772">
        <f t="shared" si="587"/>
        <v>0</v>
      </c>
      <c r="DN570" s="737">
        <f>+IF(DM560=0,0,DM570/DM560*100)</f>
        <v>0</v>
      </c>
      <c r="DO570" s="772">
        <f t="shared" si="572"/>
        <v>0</v>
      </c>
      <c r="DP570" s="737">
        <f>+IF(DO560=0,0,DO570/DO560*100)</f>
        <v>0</v>
      </c>
      <c r="DR570" s="772">
        <f t="shared" si="573"/>
        <v>0</v>
      </c>
      <c r="DS570" s="737">
        <f>+IF(DR560=0,0,DR570/DR560*100)</f>
        <v>0</v>
      </c>
      <c r="DT570" s="772">
        <v>0</v>
      </c>
      <c r="DU570" s="737">
        <f>+IF(DT560=0,0,DT570/DT560*100)</f>
        <v>0</v>
      </c>
      <c r="DV570" s="772">
        <v>0</v>
      </c>
      <c r="DW570" s="737">
        <f>+IF(DV560=0,0,DV570/DV560*100)</f>
        <v>0</v>
      </c>
      <c r="DX570" s="772">
        <v>0</v>
      </c>
      <c r="DY570" s="737">
        <f>+IF(DX560=0,0,DX570/DX560*100)</f>
        <v>0</v>
      </c>
      <c r="DZ570" s="772">
        <f t="shared" si="588"/>
        <v>0</v>
      </c>
      <c r="EA570" s="737">
        <f>+IF(DZ560=0,0,DZ570/DZ560*100)</f>
        <v>0</v>
      </c>
      <c r="EB570" s="772">
        <v>0</v>
      </c>
      <c r="EC570" s="737">
        <f>+IF(EB560=0,0,EB570/EB560*100)</f>
        <v>0</v>
      </c>
      <c r="ED570" s="772">
        <v>0</v>
      </c>
      <c r="EE570" s="737">
        <f>+IF(ED560=0,0,ED570/ED560*100)</f>
        <v>0</v>
      </c>
      <c r="EF570" s="772">
        <v>0</v>
      </c>
      <c r="EG570" s="737">
        <f>+IF(EF560=0,0,EF570/EF560*100)</f>
        <v>0</v>
      </c>
      <c r="EH570" s="772">
        <f t="shared" si="589"/>
        <v>0</v>
      </c>
      <c r="EI570" s="737">
        <f>+IF(EH560=0,0,EH570/EH560*100)</f>
        <v>0</v>
      </c>
      <c r="EJ570" s="772">
        <f t="shared" si="574"/>
        <v>0</v>
      </c>
      <c r="EK570" s="737">
        <f>+IF(EJ560=0,0,EJ570/EJ560*100)</f>
        <v>0</v>
      </c>
      <c r="EL570" s="772">
        <v>0</v>
      </c>
      <c r="EM570" s="737">
        <f>+IF(EL560=0,0,EL570/EL560*100)</f>
        <v>0</v>
      </c>
      <c r="EN570" s="772">
        <v>0</v>
      </c>
      <c r="EO570" s="737">
        <f>+IF(EN560=0,0,EN570/EN560*100)</f>
        <v>0</v>
      </c>
      <c r="EP570" s="772">
        <v>0</v>
      </c>
      <c r="EQ570" s="737">
        <f>+IF(EP560=0,0,EP570/EP560*100)</f>
        <v>0</v>
      </c>
      <c r="ER570" s="772">
        <f t="shared" si="590"/>
        <v>0</v>
      </c>
      <c r="ES570" s="737">
        <f>+IF(ER560=0,0,ER570/ER560*100)</f>
        <v>0</v>
      </c>
      <c r="ET570" s="772">
        <v>0</v>
      </c>
      <c r="EU570" s="737">
        <f>+IF(ET560=0,0,ET570/ET560*100)</f>
        <v>0</v>
      </c>
      <c r="EV570" s="772">
        <v>0</v>
      </c>
      <c r="EW570" s="737">
        <f>+IF(EV560=0,0,EV570/EV560*100)</f>
        <v>0</v>
      </c>
      <c r="EX570" s="772">
        <v>0</v>
      </c>
      <c r="EY570" s="737">
        <f>+IF(EX560=0,0,EX570/EX560*100)</f>
        <v>0</v>
      </c>
      <c r="EZ570" s="772">
        <f t="shared" si="591"/>
        <v>0</v>
      </c>
      <c r="FA570" s="737">
        <f>+IF(EZ560=0,0,EZ570/EZ560*100)</f>
        <v>0</v>
      </c>
      <c r="FB570" s="772">
        <f t="shared" si="575"/>
        <v>0</v>
      </c>
      <c r="FC570" s="737">
        <f>+IF(FB560=0,0,FB570/FB560*100)</f>
        <v>0</v>
      </c>
      <c r="FD570" s="772">
        <v>0</v>
      </c>
      <c r="FE570" s="737">
        <f>+IF(FD560=0,0,FD570/FD560*100)</f>
        <v>0</v>
      </c>
      <c r="FF570" s="772">
        <v>0</v>
      </c>
      <c r="FG570" s="737">
        <f>+IF(FF560=0,0,FF570/FF560*100)</f>
        <v>0</v>
      </c>
      <c r="FH570" s="772">
        <v>0</v>
      </c>
      <c r="FI570" s="737">
        <f>+IF(FH560=0,0,FH570/FH560*100)</f>
        <v>0</v>
      </c>
      <c r="FJ570" s="772">
        <v>0</v>
      </c>
      <c r="FK570" s="737">
        <f>+IF(FJ560=0,0,FJ570/FJ560*100)</f>
        <v>0</v>
      </c>
    </row>
    <row r="571" spans="2:167" s="648" customFormat="1" ht="13.5" customHeight="1">
      <c r="B571" s="769"/>
      <c r="C571" s="771" t="s">
        <v>4794</v>
      </c>
      <c r="D571" s="769"/>
      <c r="E571" s="772">
        <f t="shared" si="562"/>
        <v>0</v>
      </c>
      <c r="F571" s="737">
        <f>+IF(E560=0,0,E571/E560*100)</f>
        <v>0</v>
      </c>
      <c r="G571" s="772">
        <v>0</v>
      </c>
      <c r="H571" s="737">
        <f>+IF(G560=0,0,G571/G560*100)</f>
        <v>0</v>
      </c>
      <c r="I571" s="772">
        <v>0</v>
      </c>
      <c r="J571" s="737">
        <f>+IF(I560=0,0,I571/I560*100)</f>
        <v>0</v>
      </c>
      <c r="K571" s="772">
        <v>0</v>
      </c>
      <c r="L571" s="737">
        <f>+IF(K560=0,0,K571/K560*100)</f>
        <v>0</v>
      </c>
      <c r="M571" s="772">
        <f t="shared" si="576"/>
        <v>0</v>
      </c>
      <c r="N571" s="737">
        <f>+IF(M560=0,0,M571/M560*100)</f>
        <v>0</v>
      </c>
      <c r="O571" s="772">
        <v>0</v>
      </c>
      <c r="P571" s="737">
        <f>+IF(O560=0,0,O571/O560*100)</f>
        <v>0</v>
      </c>
      <c r="Q571" s="772">
        <v>0</v>
      </c>
      <c r="R571" s="737">
        <f>+IF(Q560=0,0,Q571/Q560*100)</f>
        <v>0</v>
      </c>
      <c r="S571" s="772">
        <v>0</v>
      </c>
      <c r="T571" s="737">
        <f>+IF(S560=0,0,S571/S560*100)</f>
        <v>0</v>
      </c>
      <c r="U571" s="772">
        <f t="shared" si="577"/>
        <v>0</v>
      </c>
      <c r="V571" s="737">
        <f>+IF(U560=0,0,U571/U560*100)</f>
        <v>0</v>
      </c>
      <c r="W571" s="772">
        <f t="shared" si="564"/>
        <v>0</v>
      </c>
      <c r="X571" s="737">
        <f>+IF(W560=0,0,W571/W560*100)</f>
        <v>0</v>
      </c>
      <c r="Y571" s="772">
        <v>0</v>
      </c>
      <c r="Z571" s="737">
        <f>+IF(Y560=0,0,Y571/Y560*100)</f>
        <v>0</v>
      </c>
      <c r="AA571" s="772">
        <v>0</v>
      </c>
      <c r="AB571" s="737">
        <f>+IF(AA560=0,0,AA571/AA560*100)</f>
        <v>0</v>
      </c>
      <c r="AC571" s="772">
        <v>0</v>
      </c>
      <c r="AD571" s="737">
        <f>+IF(AC560=0,0,AC571/AC560*100)</f>
        <v>0</v>
      </c>
      <c r="AE571" s="772">
        <f t="shared" si="578"/>
        <v>0</v>
      </c>
      <c r="AF571" s="737">
        <f>+IF(AE560=0,0,AE571/AE560*100)</f>
        <v>0</v>
      </c>
      <c r="AG571" s="772">
        <v>0</v>
      </c>
      <c r="AH571" s="737">
        <f>+IF(AG560=0,0,AG571/AG560*100)</f>
        <v>0</v>
      </c>
      <c r="AI571" s="772">
        <v>0</v>
      </c>
      <c r="AJ571" s="737">
        <f>+IF(AI560=0,0,AI571/AI560*100)</f>
        <v>0</v>
      </c>
      <c r="AK571" s="772">
        <v>0</v>
      </c>
      <c r="AL571" s="737">
        <f>+IF(AK560=0,0,AK571/AK560*100)</f>
        <v>0</v>
      </c>
      <c r="AM571" s="772">
        <f t="shared" si="579"/>
        <v>0</v>
      </c>
      <c r="AN571" s="737">
        <f>+IF(AM560=0,0,AM571/AM560*100)</f>
        <v>0</v>
      </c>
      <c r="AO571" s="772">
        <f t="shared" si="567"/>
        <v>0</v>
      </c>
      <c r="AP571" s="737">
        <f>+IF(AO560=0,0,AO571/AO560*100)</f>
        <v>0</v>
      </c>
      <c r="AQ571" s="651"/>
      <c r="AR571" s="772">
        <v>0</v>
      </c>
      <c r="AS571" s="737">
        <f>+IF(AR560=0,0,AR571/AR560*100)</f>
        <v>0</v>
      </c>
      <c r="AT571" s="772">
        <v>0</v>
      </c>
      <c r="AU571" s="737">
        <f>+IF(AT560=0,0,AT571/AT560*100)</f>
        <v>0</v>
      </c>
      <c r="AV571" s="772">
        <v>0</v>
      </c>
      <c r="AW571" s="737">
        <f>+IF(AV560=0,0,AV571/AV560*100)</f>
        <v>0</v>
      </c>
      <c r="AX571" s="772">
        <v>0</v>
      </c>
      <c r="AY571" s="737">
        <f>+IF(AX560=0,0,AX571/AX560*100)</f>
        <v>0</v>
      </c>
      <c r="AZ571" s="772">
        <f t="shared" si="580"/>
        <v>0</v>
      </c>
      <c r="BA571" s="737">
        <f>+IF(AZ560=0,0,AZ571/AZ560*100)</f>
        <v>0</v>
      </c>
      <c r="BB571" s="772">
        <v>0</v>
      </c>
      <c r="BC571" s="737">
        <f>+IF(BB560=0,0,BB571/BB560*100)</f>
        <v>0</v>
      </c>
      <c r="BD571" s="772">
        <v>0</v>
      </c>
      <c r="BE571" s="737">
        <f>+IF(BD560=0,0,BD571/BD560*100)</f>
        <v>0</v>
      </c>
      <c r="BF571" s="772">
        <v>0</v>
      </c>
      <c r="BG571" s="737">
        <f>+IF(BF560=0,0,BF571/BF560*100)</f>
        <v>0</v>
      </c>
      <c r="BH571" s="772">
        <f t="shared" si="581"/>
        <v>0</v>
      </c>
      <c r="BI571" s="737">
        <f>+IF(BH560=0,0,BH571/BH560*100)</f>
        <v>0</v>
      </c>
      <c r="BJ571" s="772">
        <f t="shared" si="568"/>
        <v>0</v>
      </c>
      <c r="BK571" s="737">
        <f>+IF(BJ560=0,0,BJ571/BJ560*100)</f>
        <v>0</v>
      </c>
      <c r="BL571" s="772">
        <v>0</v>
      </c>
      <c r="BM571" s="737">
        <f>+IF(BL560=0,0,BL571/BL560*100)</f>
        <v>0</v>
      </c>
      <c r="BN571" s="772">
        <v>0</v>
      </c>
      <c r="BO571" s="737">
        <f>+IF(BN560=0,0,BN571/BN560*100)</f>
        <v>0</v>
      </c>
      <c r="BP571" s="772">
        <v>0</v>
      </c>
      <c r="BQ571" s="737">
        <f>+IF(BP560=0,0,BP571/BP560*100)</f>
        <v>0</v>
      </c>
      <c r="BR571" s="772">
        <f t="shared" si="582"/>
        <v>0</v>
      </c>
      <c r="BS571" s="737">
        <f>+IF(BR560=0,0,BR571/BR560*100)</f>
        <v>0</v>
      </c>
      <c r="BT571" s="772">
        <v>0</v>
      </c>
      <c r="BU571" s="737">
        <f>+IF(BT560=0,0,BT571/BT560*100)</f>
        <v>0</v>
      </c>
      <c r="BV571" s="772">
        <v>0</v>
      </c>
      <c r="BW571" s="737">
        <f>+IF(BV560=0,0,BV571/BV560*100)</f>
        <v>0</v>
      </c>
      <c r="BX571" s="772">
        <v>0</v>
      </c>
      <c r="BY571" s="737">
        <f>+IF(BX560=0,0,BX571/BX560*100)</f>
        <v>0</v>
      </c>
      <c r="BZ571" s="772">
        <f t="shared" si="583"/>
        <v>0</v>
      </c>
      <c r="CA571" s="737">
        <f>+IF(BZ560=0,0,BZ571/BZ560*100)</f>
        <v>0</v>
      </c>
      <c r="CB571" s="772">
        <f t="shared" si="569"/>
        <v>0</v>
      </c>
      <c r="CC571" s="737">
        <f>+IF(CB560=0,0,CB571/CB560*100)</f>
        <v>0</v>
      </c>
      <c r="CE571" s="772">
        <f t="shared" si="570"/>
        <v>0</v>
      </c>
      <c r="CF571" s="737">
        <f>+IF(CE560=0,0,CE571/CE560*100)</f>
        <v>0</v>
      </c>
      <c r="CG571" s="772">
        <v>0</v>
      </c>
      <c r="CH571" s="737">
        <f>+IF(CG560=0,0,CG571/CG560*100)</f>
        <v>0</v>
      </c>
      <c r="CI571" s="772">
        <v>0</v>
      </c>
      <c r="CJ571" s="737">
        <f>+IF(CI560=0,0,CI571/CI560*100)</f>
        <v>0</v>
      </c>
      <c r="CK571" s="772">
        <v>0</v>
      </c>
      <c r="CL571" s="737">
        <f>+IF(CK560=0,0,CK571/CK560*100)</f>
        <v>0</v>
      </c>
      <c r="CM571" s="772">
        <f t="shared" si="584"/>
        <v>0</v>
      </c>
      <c r="CN571" s="737">
        <f>+IF(CM560=0,0,CM571/CM560*100)</f>
        <v>0</v>
      </c>
      <c r="CO571" s="772">
        <v>0</v>
      </c>
      <c r="CP571" s="737">
        <f>+IF(CO560=0,0,CO571/CO560*100)</f>
        <v>0</v>
      </c>
      <c r="CQ571" s="772">
        <v>0</v>
      </c>
      <c r="CR571" s="737">
        <f>+IF(CQ560=0,0,CQ571/CQ560*100)</f>
        <v>0</v>
      </c>
      <c r="CS571" s="772">
        <v>0</v>
      </c>
      <c r="CT571" s="737">
        <f>+IF(CS560=0,0,CS571/CS560*100)</f>
        <v>0</v>
      </c>
      <c r="CU571" s="772">
        <f t="shared" si="585"/>
        <v>0</v>
      </c>
      <c r="CV571" s="737">
        <f>+IF(CU560=0,0,CU571/CU560*100)</f>
        <v>0</v>
      </c>
      <c r="CW571" s="772">
        <f t="shared" si="571"/>
        <v>0</v>
      </c>
      <c r="CX571" s="737">
        <f>+IF(CW560=0,0,CW571/CW560*100)</f>
        <v>0</v>
      </c>
      <c r="CY571" s="772">
        <v>0</v>
      </c>
      <c r="CZ571" s="737">
        <f>+IF(CY560=0,0,CY571/CY560*100)</f>
        <v>0</v>
      </c>
      <c r="DA571" s="772">
        <v>0</v>
      </c>
      <c r="DB571" s="737">
        <f>+IF(DA560=0,0,DA571/DA560*100)</f>
        <v>0</v>
      </c>
      <c r="DC571" s="772">
        <v>0</v>
      </c>
      <c r="DD571" s="737">
        <f>+IF(DC560=0,0,DC571/DC560*100)</f>
        <v>0</v>
      </c>
      <c r="DE571" s="772">
        <f t="shared" si="586"/>
        <v>0</v>
      </c>
      <c r="DF571" s="737">
        <f>+IF(DE560=0,0,DE571/DE560*100)</f>
        <v>0</v>
      </c>
      <c r="DG571" s="772">
        <v>0</v>
      </c>
      <c r="DH571" s="737">
        <f>+IF(DG560=0,0,DG571/DG560*100)</f>
        <v>0</v>
      </c>
      <c r="DI571" s="772">
        <v>0</v>
      </c>
      <c r="DJ571" s="737">
        <f>+IF(DI560=0,0,DI571/DI560*100)</f>
        <v>0</v>
      </c>
      <c r="DK571" s="772">
        <v>0</v>
      </c>
      <c r="DL571" s="737">
        <f>+IF(DK560=0,0,DK571/DK560*100)</f>
        <v>0</v>
      </c>
      <c r="DM571" s="772">
        <f t="shared" si="587"/>
        <v>0</v>
      </c>
      <c r="DN571" s="737">
        <f>+IF(DM560=0,0,DM571/DM560*100)</f>
        <v>0</v>
      </c>
      <c r="DO571" s="772">
        <f t="shared" si="572"/>
        <v>0</v>
      </c>
      <c r="DP571" s="737">
        <f>+IF(DO560=0,0,DO571/DO560*100)</f>
        <v>0</v>
      </c>
      <c r="DR571" s="772">
        <f t="shared" si="573"/>
        <v>0</v>
      </c>
      <c r="DS571" s="737">
        <f>+IF(DR560=0,0,DR571/DR560*100)</f>
        <v>0</v>
      </c>
      <c r="DT571" s="772">
        <v>0</v>
      </c>
      <c r="DU571" s="737">
        <f>+IF(DT560=0,0,DT571/DT560*100)</f>
        <v>0</v>
      </c>
      <c r="DV571" s="772">
        <v>0</v>
      </c>
      <c r="DW571" s="737">
        <f>+IF(DV560=0,0,DV571/DV560*100)</f>
        <v>0</v>
      </c>
      <c r="DX571" s="772">
        <v>0</v>
      </c>
      <c r="DY571" s="737">
        <f>+IF(DX560=0,0,DX571/DX560*100)</f>
        <v>0</v>
      </c>
      <c r="DZ571" s="772">
        <f t="shared" si="588"/>
        <v>0</v>
      </c>
      <c r="EA571" s="737">
        <f>+IF(DZ560=0,0,DZ571/DZ560*100)</f>
        <v>0</v>
      </c>
      <c r="EB571" s="772">
        <v>0</v>
      </c>
      <c r="EC571" s="737">
        <f>+IF(EB560=0,0,EB571/EB560*100)</f>
        <v>0</v>
      </c>
      <c r="ED571" s="772">
        <v>0</v>
      </c>
      <c r="EE571" s="737">
        <f>+IF(ED560=0,0,ED571/ED560*100)</f>
        <v>0</v>
      </c>
      <c r="EF571" s="772">
        <v>0</v>
      </c>
      <c r="EG571" s="737">
        <f>+IF(EF560=0,0,EF571/EF560*100)</f>
        <v>0</v>
      </c>
      <c r="EH571" s="772">
        <f t="shared" si="589"/>
        <v>0</v>
      </c>
      <c r="EI571" s="737">
        <f>+IF(EH560=0,0,EH571/EH560*100)</f>
        <v>0</v>
      </c>
      <c r="EJ571" s="772">
        <f t="shared" si="574"/>
        <v>0</v>
      </c>
      <c r="EK571" s="737">
        <f>+IF(EJ560=0,0,EJ571/EJ560*100)</f>
        <v>0</v>
      </c>
      <c r="EL571" s="772">
        <v>0</v>
      </c>
      <c r="EM571" s="737">
        <f>+IF(EL560=0,0,EL571/EL560*100)</f>
        <v>0</v>
      </c>
      <c r="EN571" s="772">
        <v>0</v>
      </c>
      <c r="EO571" s="737">
        <f>+IF(EN560=0,0,EN571/EN560*100)</f>
        <v>0</v>
      </c>
      <c r="EP571" s="772">
        <v>0</v>
      </c>
      <c r="EQ571" s="737">
        <f>+IF(EP560=0,0,EP571/EP560*100)</f>
        <v>0</v>
      </c>
      <c r="ER571" s="772">
        <f t="shared" si="590"/>
        <v>0</v>
      </c>
      <c r="ES571" s="737">
        <f>+IF(ER560=0,0,ER571/ER560*100)</f>
        <v>0</v>
      </c>
      <c r="ET571" s="772">
        <v>0</v>
      </c>
      <c r="EU571" s="737">
        <f>+IF(ET560=0,0,ET571/ET560*100)</f>
        <v>0</v>
      </c>
      <c r="EV571" s="772">
        <v>0</v>
      </c>
      <c r="EW571" s="737">
        <f>+IF(EV560=0,0,EV571/EV560*100)</f>
        <v>0</v>
      </c>
      <c r="EX571" s="772">
        <v>0</v>
      </c>
      <c r="EY571" s="737">
        <f>+IF(EX560=0,0,EX571/EX560*100)</f>
        <v>0</v>
      </c>
      <c r="EZ571" s="772">
        <f t="shared" si="591"/>
        <v>0</v>
      </c>
      <c r="FA571" s="737">
        <f>+IF(EZ560=0,0,EZ571/EZ560*100)</f>
        <v>0</v>
      </c>
      <c r="FB571" s="772">
        <f t="shared" si="575"/>
        <v>0</v>
      </c>
      <c r="FC571" s="737">
        <f>+IF(FB560=0,0,FB571/FB560*100)</f>
        <v>0</v>
      </c>
      <c r="FD571" s="772">
        <v>0</v>
      </c>
      <c r="FE571" s="737">
        <f>+IF(FD560=0,0,FD571/FD560*100)</f>
        <v>0</v>
      </c>
      <c r="FF571" s="772">
        <v>0</v>
      </c>
      <c r="FG571" s="737">
        <f>+IF(FF560=0,0,FF571/FF560*100)</f>
        <v>0</v>
      </c>
      <c r="FH571" s="772">
        <v>0</v>
      </c>
      <c r="FI571" s="737">
        <f>+IF(FH560=0,0,FH571/FH560*100)</f>
        <v>0</v>
      </c>
      <c r="FJ571" s="772">
        <v>0</v>
      </c>
      <c r="FK571" s="737">
        <f>+IF(FJ560=0,0,FJ571/FJ560*100)</f>
        <v>0</v>
      </c>
    </row>
    <row r="572" spans="2:167" s="648" customFormat="1" ht="13.5" customHeight="1">
      <c r="B572" s="769"/>
      <c r="C572" s="771" t="s">
        <v>4795</v>
      </c>
      <c r="D572" s="769"/>
      <c r="E572" s="772">
        <f t="shared" si="562"/>
        <v>0</v>
      </c>
      <c r="F572" s="737">
        <f>+IF(E560=0,0,E572/E560*100)</f>
        <v>0</v>
      </c>
      <c r="G572" s="772">
        <v>0</v>
      </c>
      <c r="H572" s="737">
        <f>+IF(G560=0,0,G572/G560*100)</f>
        <v>0</v>
      </c>
      <c r="I572" s="772">
        <v>0</v>
      </c>
      <c r="J572" s="737">
        <f>+IF(I560=0,0,I572/I560*100)</f>
        <v>0</v>
      </c>
      <c r="K572" s="772">
        <v>0</v>
      </c>
      <c r="L572" s="737">
        <f>+IF(K560=0,0,K572/K560*100)</f>
        <v>0</v>
      </c>
      <c r="M572" s="772">
        <f t="shared" si="576"/>
        <v>0</v>
      </c>
      <c r="N572" s="737">
        <f>+IF(M560=0,0,M572/M560*100)</f>
        <v>0</v>
      </c>
      <c r="O572" s="772">
        <v>0</v>
      </c>
      <c r="P572" s="737">
        <f>+IF(O560=0,0,O572/O560*100)</f>
        <v>0</v>
      </c>
      <c r="Q572" s="772">
        <v>0</v>
      </c>
      <c r="R572" s="737">
        <f>+IF(Q560=0,0,Q572/Q560*100)</f>
        <v>0</v>
      </c>
      <c r="S572" s="772">
        <v>0</v>
      </c>
      <c r="T572" s="737">
        <f>+IF(S560=0,0,S572/S560*100)</f>
        <v>0</v>
      </c>
      <c r="U572" s="772">
        <f t="shared" si="577"/>
        <v>0</v>
      </c>
      <c r="V572" s="737">
        <f>+IF(U560=0,0,U572/U560*100)</f>
        <v>0</v>
      </c>
      <c r="W572" s="772">
        <f t="shared" si="564"/>
        <v>0</v>
      </c>
      <c r="X572" s="737">
        <f>+IF(W560=0,0,W572/W560*100)</f>
        <v>0</v>
      </c>
      <c r="Y572" s="772">
        <v>0</v>
      </c>
      <c r="Z572" s="737">
        <f>+IF(Y560=0,0,Y572/Y560*100)</f>
        <v>0</v>
      </c>
      <c r="AA572" s="772">
        <v>0</v>
      </c>
      <c r="AB572" s="737">
        <f>+IF(AA560=0,0,AA572/AA560*100)</f>
        <v>0</v>
      </c>
      <c r="AC572" s="772">
        <v>0</v>
      </c>
      <c r="AD572" s="737">
        <f>+IF(AC560=0,0,AC572/AC560*100)</f>
        <v>0</v>
      </c>
      <c r="AE572" s="772">
        <f t="shared" si="578"/>
        <v>0</v>
      </c>
      <c r="AF572" s="737">
        <f>+IF(AE560=0,0,AE572/AE560*100)</f>
        <v>0</v>
      </c>
      <c r="AG572" s="772">
        <v>0</v>
      </c>
      <c r="AH572" s="737">
        <f>+IF(AG560=0,0,AG572/AG560*100)</f>
        <v>0</v>
      </c>
      <c r="AI572" s="772">
        <v>0</v>
      </c>
      <c r="AJ572" s="737">
        <f>+IF(AI560=0,0,AI572/AI560*100)</f>
        <v>0</v>
      </c>
      <c r="AK572" s="772">
        <v>0</v>
      </c>
      <c r="AL572" s="737">
        <f>+IF(AK560=0,0,AK572/AK560*100)</f>
        <v>0</v>
      </c>
      <c r="AM572" s="772">
        <f t="shared" si="579"/>
        <v>0</v>
      </c>
      <c r="AN572" s="737">
        <f>+IF(AM560=0,0,AM572/AM560*100)</f>
        <v>0</v>
      </c>
      <c r="AO572" s="772">
        <f t="shared" si="567"/>
        <v>0</v>
      </c>
      <c r="AP572" s="737">
        <f>+IF(AO560=0,0,AO572/AO560*100)</f>
        <v>0</v>
      </c>
      <c r="AQ572" s="651"/>
      <c r="AR572" s="772">
        <v>0</v>
      </c>
      <c r="AS572" s="737">
        <f>+IF(AR560=0,0,AR572/AR560*100)</f>
        <v>0</v>
      </c>
      <c r="AT572" s="772">
        <v>0</v>
      </c>
      <c r="AU572" s="737">
        <f>+IF(AT560=0,0,AT572/AT560*100)</f>
        <v>0</v>
      </c>
      <c r="AV572" s="772">
        <v>0</v>
      </c>
      <c r="AW572" s="737">
        <f>+IF(AV560=0,0,AV572/AV560*100)</f>
        <v>0</v>
      </c>
      <c r="AX572" s="772">
        <v>0</v>
      </c>
      <c r="AY572" s="737">
        <f>+IF(AX560=0,0,AX572/AX560*100)</f>
        <v>0</v>
      </c>
      <c r="AZ572" s="772">
        <f t="shared" si="580"/>
        <v>0</v>
      </c>
      <c r="BA572" s="737">
        <f>+IF(AZ560=0,0,AZ572/AZ560*100)</f>
        <v>0</v>
      </c>
      <c r="BB572" s="772">
        <v>0</v>
      </c>
      <c r="BC572" s="737">
        <f>+IF(BB560=0,0,BB572/BB560*100)</f>
        <v>0</v>
      </c>
      <c r="BD572" s="772">
        <v>0</v>
      </c>
      <c r="BE572" s="737">
        <f>+IF(BD560=0,0,BD572/BD560*100)</f>
        <v>0</v>
      </c>
      <c r="BF572" s="772">
        <v>0</v>
      </c>
      <c r="BG572" s="737">
        <f>+IF(BF560=0,0,BF572/BF560*100)</f>
        <v>0</v>
      </c>
      <c r="BH572" s="772">
        <f t="shared" si="581"/>
        <v>0</v>
      </c>
      <c r="BI572" s="737">
        <f>+IF(BH560=0,0,BH572/BH560*100)</f>
        <v>0</v>
      </c>
      <c r="BJ572" s="772">
        <f t="shared" si="568"/>
        <v>0</v>
      </c>
      <c r="BK572" s="737">
        <f>+IF(BJ560=0,0,BJ572/BJ560*100)</f>
        <v>0</v>
      </c>
      <c r="BL572" s="772">
        <v>0</v>
      </c>
      <c r="BM572" s="737">
        <f>+IF(BL560=0,0,BL572/BL560*100)</f>
        <v>0</v>
      </c>
      <c r="BN572" s="772">
        <v>0</v>
      </c>
      <c r="BO572" s="737">
        <f>+IF(BN560=0,0,BN572/BN560*100)</f>
        <v>0</v>
      </c>
      <c r="BP572" s="772">
        <v>0</v>
      </c>
      <c r="BQ572" s="737">
        <f>+IF(BP560=0,0,BP572/BP560*100)</f>
        <v>0</v>
      </c>
      <c r="BR572" s="772">
        <f t="shared" si="582"/>
        <v>0</v>
      </c>
      <c r="BS572" s="737">
        <f>+IF(BR560=0,0,BR572/BR560*100)</f>
        <v>0</v>
      </c>
      <c r="BT572" s="772">
        <v>0</v>
      </c>
      <c r="BU572" s="737">
        <f>+IF(BT560=0,0,BT572/BT560*100)</f>
        <v>0</v>
      </c>
      <c r="BV572" s="772">
        <v>0</v>
      </c>
      <c r="BW572" s="737">
        <f>+IF(BV560=0,0,BV572/BV560*100)</f>
        <v>0</v>
      </c>
      <c r="BX572" s="772">
        <v>0</v>
      </c>
      <c r="BY572" s="737">
        <f>+IF(BX560=0,0,BX572/BX560*100)</f>
        <v>0</v>
      </c>
      <c r="BZ572" s="772">
        <f t="shared" si="583"/>
        <v>0</v>
      </c>
      <c r="CA572" s="737">
        <f>+IF(BZ560=0,0,BZ572/BZ560*100)</f>
        <v>0</v>
      </c>
      <c r="CB572" s="772">
        <f t="shared" si="569"/>
        <v>0</v>
      </c>
      <c r="CC572" s="737">
        <f>+IF(CB560=0,0,CB572/CB560*100)</f>
        <v>0</v>
      </c>
      <c r="CE572" s="772">
        <f t="shared" si="570"/>
        <v>0</v>
      </c>
      <c r="CF572" s="737">
        <f>+IF(CE560=0,0,CE572/CE560*100)</f>
        <v>0</v>
      </c>
      <c r="CG572" s="772">
        <v>0</v>
      </c>
      <c r="CH572" s="737">
        <f>+IF(CG560=0,0,CG572/CG560*100)</f>
        <v>0</v>
      </c>
      <c r="CI572" s="772">
        <v>0</v>
      </c>
      <c r="CJ572" s="737">
        <f>+IF(CI560=0,0,CI572/CI560*100)</f>
        <v>0</v>
      </c>
      <c r="CK572" s="772">
        <v>0</v>
      </c>
      <c r="CL572" s="737">
        <f>+IF(CK560=0,0,CK572/CK560*100)</f>
        <v>0</v>
      </c>
      <c r="CM572" s="772">
        <f t="shared" si="584"/>
        <v>0</v>
      </c>
      <c r="CN572" s="737">
        <f>+IF(CM560=0,0,CM572/CM560*100)</f>
        <v>0</v>
      </c>
      <c r="CO572" s="772">
        <v>0</v>
      </c>
      <c r="CP572" s="737">
        <f>+IF(CO560=0,0,CO572/CO560*100)</f>
        <v>0</v>
      </c>
      <c r="CQ572" s="772">
        <v>0</v>
      </c>
      <c r="CR572" s="737">
        <f>+IF(CQ560=0,0,CQ572/CQ560*100)</f>
        <v>0</v>
      </c>
      <c r="CS572" s="772">
        <v>0</v>
      </c>
      <c r="CT572" s="737">
        <f>+IF(CS560=0,0,CS572/CS560*100)</f>
        <v>0</v>
      </c>
      <c r="CU572" s="772">
        <f t="shared" si="585"/>
        <v>0</v>
      </c>
      <c r="CV572" s="737">
        <f>+IF(CU560=0,0,CU572/CU560*100)</f>
        <v>0</v>
      </c>
      <c r="CW572" s="772">
        <f t="shared" si="571"/>
        <v>0</v>
      </c>
      <c r="CX572" s="737">
        <f>+IF(CW560=0,0,CW572/CW560*100)</f>
        <v>0</v>
      </c>
      <c r="CY572" s="772">
        <v>0</v>
      </c>
      <c r="CZ572" s="737">
        <f>+IF(CY560=0,0,CY572/CY560*100)</f>
        <v>0</v>
      </c>
      <c r="DA572" s="772">
        <v>0</v>
      </c>
      <c r="DB572" s="737">
        <f>+IF(DA560=0,0,DA572/DA560*100)</f>
        <v>0</v>
      </c>
      <c r="DC572" s="772">
        <v>0</v>
      </c>
      <c r="DD572" s="737">
        <f>+IF(DC560=0,0,DC572/DC560*100)</f>
        <v>0</v>
      </c>
      <c r="DE572" s="772">
        <f t="shared" si="586"/>
        <v>0</v>
      </c>
      <c r="DF572" s="737">
        <f>+IF(DE560=0,0,DE572/DE560*100)</f>
        <v>0</v>
      </c>
      <c r="DG572" s="772">
        <v>0</v>
      </c>
      <c r="DH572" s="737">
        <f>+IF(DG560=0,0,DG572/DG560*100)</f>
        <v>0</v>
      </c>
      <c r="DI572" s="772">
        <v>0</v>
      </c>
      <c r="DJ572" s="737">
        <f>+IF(DI560=0,0,DI572/DI560*100)</f>
        <v>0</v>
      </c>
      <c r="DK572" s="772">
        <v>0</v>
      </c>
      <c r="DL572" s="737">
        <f>+IF(DK560=0,0,DK572/DK560*100)</f>
        <v>0</v>
      </c>
      <c r="DM572" s="772">
        <f t="shared" si="587"/>
        <v>0</v>
      </c>
      <c r="DN572" s="737">
        <f>+IF(DM560=0,0,DM572/DM560*100)</f>
        <v>0</v>
      </c>
      <c r="DO572" s="772">
        <f t="shared" si="572"/>
        <v>0</v>
      </c>
      <c r="DP572" s="737">
        <f>+IF(DO560=0,0,DO572/DO560*100)</f>
        <v>0</v>
      </c>
      <c r="DR572" s="772">
        <f t="shared" si="573"/>
        <v>0</v>
      </c>
      <c r="DS572" s="737">
        <f>+IF(DR560=0,0,DR572/DR560*100)</f>
        <v>0</v>
      </c>
      <c r="DT572" s="772">
        <v>0</v>
      </c>
      <c r="DU572" s="737">
        <f>+IF(DT560=0,0,DT572/DT560*100)</f>
        <v>0</v>
      </c>
      <c r="DV572" s="772">
        <v>0</v>
      </c>
      <c r="DW572" s="737">
        <f>+IF(DV560=0,0,DV572/DV560*100)</f>
        <v>0</v>
      </c>
      <c r="DX572" s="772">
        <v>0</v>
      </c>
      <c r="DY572" s="737">
        <f>+IF(DX560=0,0,DX572/DX560*100)</f>
        <v>0</v>
      </c>
      <c r="DZ572" s="772">
        <f t="shared" si="588"/>
        <v>0</v>
      </c>
      <c r="EA572" s="737">
        <f>+IF(DZ560=0,0,DZ572/DZ560*100)</f>
        <v>0</v>
      </c>
      <c r="EB572" s="772">
        <v>0</v>
      </c>
      <c r="EC572" s="737">
        <f>+IF(EB560=0,0,EB572/EB560*100)</f>
        <v>0</v>
      </c>
      <c r="ED572" s="772">
        <v>0</v>
      </c>
      <c r="EE572" s="737">
        <f>+IF(ED560=0,0,ED572/ED560*100)</f>
        <v>0</v>
      </c>
      <c r="EF572" s="772">
        <v>0</v>
      </c>
      <c r="EG572" s="737">
        <f>+IF(EF560=0,0,EF572/EF560*100)</f>
        <v>0</v>
      </c>
      <c r="EH572" s="772">
        <f t="shared" si="589"/>
        <v>0</v>
      </c>
      <c r="EI572" s="737">
        <f>+IF(EH560=0,0,EH572/EH560*100)</f>
        <v>0</v>
      </c>
      <c r="EJ572" s="772">
        <f t="shared" si="574"/>
        <v>0</v>
      </c>
      <c r="EK572" s="737">
        <f>+IF(EJ560=0,0,EJ572/EJ560*100)</f>
        <v>0</v>
      </c>
      <c r="EL572" s="772">
        <v>0</v>
      </c>
      <c r="EM572" s="737">
        <f>+IF(EL560=0,0,EL572/EL560*100)</f>
        <v>0</v>
      </c>
      <c r="EN572" s="772">
        <v>0</v>
      </c>
      <c r="EO572" s="737">
        <f>+IF(EN560=0,0,EN572/EN560*100)</f>
        <v>0</v>
      </c>
      <c r="EP572" s="772">
        <v>0</v>
      </c>
      <c r="EQ572" s="737">
        <f>+IF(EP560=0,0,EP572/EP560*100)</f>
        <v>0</v>
      </c>
      <c r="ER572" s="772">
        <f t="shared" si="590"/>
        <v>0</v>
      </c>
      <c r="ES572" s="737">
        <f>+IF(ER560=0,0,ER572/ER560*100)</f>
        <v>0</v>
      </c>
      <c r="ET572" s="772">
        <v>0</v>
      </c>
      <c r="EU572" s="737">
        <f>+IF(ET560=0,0,ET572/ET560*100)</f>
        <v>0</v>
      </c>
      <c r="EV572" s="772">
        <v>0</v>
      </c>
      <c r="EW572" s="737">
        <f>+IF(EV560=0,0,EV572/EV560*100)</f>
        <v>0</v>
      </c>
      <c r="EX572" s="772">
        <v>0</v>
      </c>
      <c r="EY572" s="737">
        <f>+IF(EX560=0,0,EX572/EX560*100)</f>
        <v>0</v>
      </c>
      <c r="EZ572" s="772">
        <f t="shared" si="591"/>
        <v>0</v>
      </c>
      <c r="FA572" s="737">
        <f>+IF(EZ560=0,0,EZ572/EZ560*100)</f>
        <v>0</v>
      </c>
      <c r="FB572" s="772">
        <f t="shared" si="575"/>
        <v>0</v>
      </c>
      <c r="FC572" s="737">
        <f>+IF(FB560=0,0,FB572/FB560*100)</f>
        <v>0</v>
      </c>
      <c r="FD572" s="772">
        <v>0</v>
      </c>
      <c r="FE572" s="737">
        <f>+IF(FD560=0,0,FD572/FD560*100)</f>
        <v>0</v>
      </c>
      <c r="FF572" s="772">
        <v>0</v>
      </c>
      <c r="FG572" s="737">
        <f>+IF(FF560=0,0,FF572/FF560*100)</f>
        <v>0</v>
      </c>
      <c r="FH572" s="772">
        <v>0</v>
      </c>
      <c r="FI572" s="737">
        <f>+IF(FH560=0,0,FH572/FH560*100)</f>
        <v>0</v>
      </c>
      <c r="FJ572" s="772">
        <v>0</v>
      </c>
      <c r="FK572" s="737">
        <f>+IF(FJ560=0,0,FJ572/FJ560*100)</f>
        <v>0</v>
      </c>
    </row>
    <row r="573" spans="2:167" s="648" customFormat="1" ht="13.5" customHeight="1">
      <c r="B573" s="781"/>
      <c r="C573" s="771" t="s">
        <v>4796</v>
      </c>
      <c r="D573" s="769"/>
      <c r="E573" s="772">
        <f t="shared" si="562"/>
        <v>0</v>
      </c>
      <c r="F573" s="737">
        <f>+IF(E560=0,0,E573/E560*100)</f>
        <v>0</v>
      </c>
      <c r="G573" s="772">
        <v>0</v>
      </c>
      <c r="H573" s="737">
        <f>+IF(G560=0,0,G573/G560*100)</f>
        <v>0</v>
      </c>
      <c r="I573" s="772">
        <v>0</v>
      </c>
      <c r="J573" s="737">
        <f>+IF(I560=0,0,I573/I560*100)</f>
        <v>0</v>
      </c>
      <c r="K573" s="772">
        <v>0</v>
      </c>
      <c r="L573" s="737">
        <f>+IF(K560=0,0,K573/K560*100)</f>
        <v>0</v>
      </c>
      <c r="M573" s="772">
        <f t="shared" si="576"/>
        <v>0</v>
      </c>
      <c r="N573" s="737">
        <f>+IF(M560=0,0,M573/M560*100)</f>
        <v>0</v>
      </c>
      <c r="O573" s="772">
        <v>0</v>
      </c>
      <c r="P573" s="737">
        <f>+IF(O560=0,0,O573/O560*100)</f>
        <v>0</v>
      </c>
      <c r="Q573" s="772">
        <v>0</v>
      </c>
      <c r="R573" s="737">
        <f>+IF(Q560=0,0,Q573/Q560*100)</f>
        <v>0</v>
      </c>
      <c r="S573" s="772">
        <v>0</v>
      </c>
      <c r="T573" s="737">
        <f>+IF(S560=0,0,S573/S560*100)</f>
        <v>0</v>
      </c>
      <c r="U573" s="772">
        <f t="shared" si="577"/>
        <v>0</v>
      </c>
      <c r="V573" s="737">
        <f>+IF(U560=0,0,U573/U560*100)</f>
        <v>0</v>
      </c>
      <c r="W573" s="772">
        <f t="shared" si="564"/>
        <v>0</v>
      </c>
      <c r="X573" s="737">
        <f>+IF(W560=0,0,W573/W560*100)</f>
        <v>0</v>
      </c>
      <c r="Y573" s="772">
        <v>0</v>
      </c>
      <c r="Z573" s="737">
        <f>+IF(Y560=0,0,Y573/Y560*100)</f>
        <v>0</v>
      </c>
      <c r="AA573" s="772">
        <v>0</v>
      </c>
      <c r="AB573" s="737">
        <f>+IF(AA560=0,0,AA573/AA560*100)</f>
        <v>0</v>
      </c>
      <c r="AC573" s="772">
        <v>0</v>
      </c>
      <c r="AD573" s="737">
        <f>+IF(AC560=0,0,AC573/AC560*100)</f>
        <v>0</v>
      </c>
      <c r="AE573" s="772">
        <f t="shared" si="578"/>
        <v>0</v>
      </c>
      <c r="AF573" s="737">
        <f>+IF(AE560=0,0,AE573/AE560*100)</f>
        <v>0</v>
      </c>
      <c r="AG573" s="772">
        <v>0</v>
      </c>
      <c r="AH573" s="737">
        <f>+IF(AG560=0,0,AG573/AG560*100)</f>
        <v>0</v>
      </c>
      <c r="AI573" s="772">
        <v>0</v>
      </c>
      <c r="AJ573" s="737">
        <f>+IF(AI560=0,0,AI573/AI560*100)</f>
        <v>0</v>
      </c>
      <c r="AK573" s="772">
        <v>0</v>
      </c>
      <c r="AL573" s="737">
        <f>+IF(AK560=0,0,AK573/AK560*100)</f>
        <v>0</v>
      </c>
      <c r="AM573" s="772">
        <f t="shared" si="579"/>
        <v>0</v>
      </c>
      <c r="AN573" s="737">
        <f>+IF(AM560=0,0,AM573/AM560*100)</f>
        <v>0</v>
      </c>
      <c r="AO573" s="772">
        <f t="shared" si="567"/>
        <v>0</v>
      </c>
      <c r="AP573" s="737">
        <f>+IF(AO560=0,0,AO573/AO560*100)</f>
        <v>0</v>
      </c>
      <c r="AQ573" s="651"/>
      <c r="AR573" s="772">
        <v>0</v>
      </c>
      <c r="AS573" s="737">
        <f>+IF(AR560=0,0,AR573/AR560*100)</f>
        <v>0</v>
      </c>
      <c r="AT573" s="772">
        <v>0</v>
      </c>
      <c r="AU573" s="737">
        <f>+IF(AT560=0,0,AT573/AT560*100)</f>
        <v>0</v>
      </c>
      <c r="AV573" s="772">
        <v>0</v>
      </c>
      <c r="AW573" s="737">
        <f>+IF(AV560=0,0,AV573/AV560*100)</f>
        <v>0</v>
      </c>
      <c r="AX573" s="772">
        <v>0</v>
      </c>
      <c r="AY573" s="737">
        <f>+IF(AX560=0,0,AX573/AX560*100)</f>
        <v>0</v>
      </c>
      <c r="AZ573" s="772">
        <f t="shared" si="580"/>
        <v>0</v>
      </c>
      <c r="BA573" s="737">
        <f>+IF(AZ560=0,0,AZ573/AZ560*100)</f>
        <v>0</v>
      </c>
      <c r="BB573" s="772">
        <v>0</v>
      </c>
      <c r="BC573" s="737">
        <f>+IF(BB560=0,0,BB573/BB560*100)</f>
        <v>0</v>
      </c>
      <c r="BD573" s="772">
        <v>0</v>
      </c>
      <c r="BE573" s="737">
        <f>+IF(BD560=0,0,BD573/BD560*100)</f>
        <v>0</v>
      </c>
      <c r="BF573" s="772">
        <v>0</v>
      </c>
      <c r="BG573" s="737">
        <f>+IF(BF560=0,0,BF573/BF560*100)</f>
        <v>0</v>
      </c>
      <c r="BH573" s="772">
        <f t="shared" si="581"/>
        <v>0</v>
      </c>
      <c r="BI573" s="737">
        <f>+IF(BH560=0,0,BH573/BH560*100)</f>
        <v>0</v>
      </c>
      <c r="BJ573" s="772">
        <f t="shared" si="568"/>
        <v>0</v>
      </c>
      <c r="BK573" s="737">
        <f>+IF(BJ560=0,0,BJ573/BJ560*100)</f>
        <v>0</v>
      </c>
      <c r="BL573" s="772">
        <v>0</v>
      </c>
      <c r="BM573" s="737">
        <f>+IF(BL560=0,0,BL573/BL560*100)</f>
        <v>0</v>
      </c>
      <c r="BN573" s="772">
        <v>0</v>
      </c>
      <c r="BO573" s="737">
        <f>+IF(BN560=0,0,BN573/BN560*100)</f>
        <v>0</v>
      </c>
      <c r="BP573" s="772">
        <v>0</v>
      </c>
      <c r="BQ573" s="737">
        <f>+IF(BP560=0,0,BP573/BP560*100)</f>
        <v>0</v>
      </c>
      <c r="BR573" s="772">
        <f t="shared" si="582"/>
        <v>0</v>
      </c>
      <c r="BS573" s="737">
        <f>+IF(BR560=0,0,BR573/BR560*100)</f>
        <v>0</v>
      </c>
      <c r="BT573" s="772">
        <v>0</v>
      </c>
      <c r="BU573" s="737">
        <f>+IF(BT560=0,0,BT573/BT560*100)</f>
        <v>0</v>
      </c>
      <c r="BV573" s="772">
        <v>0</v>
      </c>
      <c r="BW573" s="737">
        <f>+IF(BV560=0,0,BV573/BV560*100)</f>
        <v>0</v>
      </c>
      <c r="BX573" s="772">
        <v>0</v>
      </c>
      <c r="BY573" s="737">
        <f>+IF(BX560=0,0,BX573/BX560*100)</f>
        <v>0</v>
      </c>
      <c r="BZ573" s="772">
        <f t="shared" si="583"/>
        <v>0</v>
      </c>
      <c r="CA573" s="737">
        <f>+IF(BZ560=0,0,BZ573/BZ560*100)</f>
        <v>0</v>
      </c>
      <c r="CB573" s="772">
        <f t="shared" si="569"/>
        <v>0</v>
      </c>
      <c r="CC573" s="737">
        <f>+IF(CB560=0,0,CB573/CB560*100)</f>
        <v>0</v>
      </c>
      <c r="CE573" s="772">
        <f t="shared" si="570"/>
        <v>0</v>
      </c>
      <c r="CF573" s="737">
        <f>+IF(CE560=0,0,CE573/CE560*100)</f>
        <v>0</v>
      </c>
      <c r="CG573" s="772">
        <v>0</v>
      </c>
      <c r="CH573" s="737">
        <f>+IF(CG560=0,0,CG573/CG560*100)</f>
        <v>0</v>
      </c>
      <c r="CI573" s="772">
        <v>0</v>
      </c>
      <c r="CJ573" s="737">
        <f>+IF(CI560=0,0,CI573/CI560*100)</f>
        <v>0</v>
      </c>
      <c r="CK573" s="772">
        <v>0</v>
      </c>
      <c r="CL573" s="737">
        <f>+IF(CK560=0,0,CK573/CK560*100)</f>
        <v>0</v>
      </c>
      <c r="CM573" s="772">
        <f t="shared" si="584"/>
        <v>0</v>
      </c>
      <c r="CN573" s="737">
        <f>+IF(CM560=0,0,CM573/CM560*100)</f>
        <v>0</v>
      </c>
      <c r="CO573" s="772">
        <v>0</v>
      </c>
      <c r="CP573" s="737">
        <f>+IF(CO560=0,0,CO573/CO560*100)</f>
        <v>0</v>
      </c>
      <c r="CQ573" s="772">
        <v>0</v>
      </c>
      <c r="CR573" s="737">
        <f>+IF(CQ560=0,0,CQ573/CQ560*100)</f>
        <v>0</v>
      </c>
      <c r="CS573" s="772">
        <v>0</v>
      </c>
      <c r="CT573" s="737">
        <f>+IF(CS560=0,0,CS573/CS560*100)</f>
        <v>0</v>
      </c>
      <c r="CU573" s="772">
        <f t="shared" si="585"/>
        <v>0</v>
      </c>
      <c r="CV573" s="737">
        <f>+IF(CU560=0,0,CU573/CU560*100)</f>
        <v>0</v>
      </c>
      <c r="CW573" s="772">
        <f t="shared" si="571"/>
        <v>0</v>
      </c>
      <c r="CX573" s="737">
        <f>+IF(CW560=0,0,CW573/CW560*100)</f>
        <v>0</v>
      </c>
      <c r="CY573" s="772">
        <v>0</v>
      </c>
      <c r="CZ573" s="737">
        <f>+IF(CY560=0,0,CY573/CY560*100)</f>
        <v>0</v>
      </c>
      <c r="DA573" s="772">
        <v>0</v>
      </c>
      <c r="DB573" s="737">
        <f>+IF(DA560=0,0,DA573/DA560*100)</f>
        <v>0</v>
      </c>
      <c r="DC573" s="772">
        <v>0</v>
      </c>
      <c r="DD573" s="737">
        <f>+IF(DC560=0,0,DC573/DC560*100)</f>
        <v>0</v>
      </c>
      <c r="DE573" s="772">
        <f t="shared" si="586"/>
        <v>0</v>
      </c>
      <c r="DF573" s="737">
        <f>+IF(DE560=0,0,DE573/DE560*100)</f>
        <v>0</v>
      </c>
      <c r="DG573" s="772">
        <v>0</v>
      </c>
      <c r="DH573" s="737">
        <f>+IF(DG560=0,0,DG573/DG560*100)</f>
        <v>0</v>
      </c>
      <c r="DI573" s="772">
        <v>0</v>
      </c>
      <c r="DJ573" s="737">
        <f>+IF(DI560=0,0,DI573/DI560*100)</f>
        <v>0</v>
      </c>
      <c r="DK573" s="772">
        <v>0</v>
      </c>
      <c r="DL573" s="737">
        <f>+IF(DK560=0,0,DK573/DK560*100)</f>
        <v>0</v>
      </c>
      <c r="DM573" s="772">
        <f t="shared" si="587"/>
        <v>0</v>
      </c>
      <c r="DN573" s="737">
        <f>+IF(DM560=0,0,DM573/DM560*100)</f>
        <v>0</v>
      </c>
      <c r="DO573" s="772">
        <f t="shared" si="572"/>
        <v>0</v>
      </c>
      <c r="DP573" s="737">
        <f>+IF(DO560=0,0,DO573/DO560*100)</f>
        <v>0</v>
      </c>
      <c r="DR573" s="772">
        <f t="shared" si="573"/>
        <v>0</v>
      </c>
      <c r="DS573" s="737">
        <f>+IF(DR560=0,0,DR573/DR560*100)</f>
        <v>0</v>
      </c>
      <c r="DT573" s="772">
        <v>0</v>
      </c>
      <c r="DU573" s="737">
        <f>+IF(DT560=0,0,DT573/DT560*100)</f>
        <v>0</v>
      </c>
      <c r="DV573" s="772">
        <v>0</v>
      </c>
      <c r="DW573" s="737">
        <f>+IF(DV560=0,0,DV573/DV560*100)</f>
        <v>0</v>
      </c>
      <c r="DX573" s="772">
        <v>0</v>
      </c>
      <c r="DY573" s="737">
        <f>+IF(DX560=0,0,DX573/DX560*100)</f>
        <v>0</v>
      </c>
      <c r="DZ573" s="772">
        <f t="shared" si="588"/>
        <v>0</v>
      </c>
      <c r="EA573" s="737">
        <f>+IF(DZ560=0,0,DZ573/DZ560*100)</f>
        <v>0</v>
      </c>
      <c r="EB573" s="772">
        <v>0</v>
      </c>
      <c r="EC573" s="737">
        <f>+IF(EB560=0,0,EB573/EB560*100)</f>
        <v>0</v>
      </c>
      <c r="ED573" s="772">
        <v>0</v>
      </c>
      <c r="EE573" s="737">
        <f>+IF(ED560=0,0,ED573/ED560*100)</f>
        <v>0</v>
      </c>
      <c r="EF573" s="772">
        <v>0</v>
      </c>
      <c r="EG573" s="737">
        <f>+IF(EF560=0,0,EF573/EF560*100)</f>
        <v>0</v>
      </c>
      <c r="EH573" s="772">
        <f t="shared" si="589"/>
        <v>0</v>
      </c>
      <c r="EI573" s="737">
        <f>+IF(EH560=0,0,EH573/EH560*100)</f>
        <v>0</v>
      </c>
      <c r="EJ573" s="772">
        <f t="shared" si="574"/>
        <v>0</v>
      </c>
      <c r="EK573" s="737">
        <f>+IF(EJ560=0,0,EJ573/EJ560*100)</f>
        <v>0</v>
      </c>
      <c r="EL573" s="772">
        <v>0</v>
      </c>
      <c r="EM573" s="737">
        <f>+IF(EL560=0,0,EL573/EL560*100)</f>
        <v>0</v>
      </c>
      <c r="EN573" s="772">
        <v>0</v>
      </c>
      <c r="EO573" s="737">
        <f>+IF(EN560=0,0,EN573/EN560*100)</f>
        <v>0</v>
      </c>
      <c r="EP573" s="772">
        <v>0</v>
      </c>
      <c r="EQ573" s="737">
        <f>+IF(EP560=0,0,EP573/EP560*100)</f>
        <v>0</v>
      </c>
      <c r="ER573" s="772">
        <f t="shared" si="590"/>
        <v>0</v>
      </c>
      <c r="ES573" s="737">
        <f>+IF(ER560=0,0,ER573/ER560*100)</f>
        <v>0</v>
      </c>
      <c r="ET573" s="772">
        <v>0</v>
      </c>
      <c r="EU573" s="737">
        <f>+IF(ET560=0,0,ET573/ET560*100)</f>
        <v>0</v>
      </c>
      <c r="EV573" s="772">
        <v>0</v>
      </c>
      <c r="EW573" s="737">
        <f>+IF(EV560=0,0,EV573/EV560*100)</f>
        <v>0</v>
      </c>
      <c r="EX573" s="772">
        <v>0</v>
      </c>
      <c r="EY573" s="737">
        <f>+IF(EX560=0,0,EX573/EX560*100)</f>
        <v>0</v>
      </c>
      <c r="EZ573" s="772">
        <f t="shared" si="591"/>
        <v>0</v>
      </c>
      <c r="FA573" s="737">
        <f>+IF(EZ560=0,0,EZ573/EZ560*100)</f>
        <v>0</v>
      </c>
      <c r="FB573" s="772">
        <f t="shared" si="575"/>
        <v>0</v>
      </c>
      <c r="FC573" s="737">
        <f>+IF(FB560=0,0,FB573/FB560*100)</f>
        <v>0</v>
      </c>
      <c r="FD573" s="772">
        <v>0</v>
      </c>
      <c r="FE573" s="737">
        <f>+IF(FD560=0,0,FD573/FD560*100)</f>
        <v>0</v>
      </c>
      <c r="FF573" s="772">
        <v>0</v>
      </c>
      <c r="FG573" s="737">
        <f>+IF(FF560=0,0,FF573/FF560*100)</f>
        <v>0</v>
      </c>
      <c r="FH573" s="772">
        <v>0</v>
      </c>
      <c r="FI573" s="737">
        <f>+IF(FH560=0,0,FH573/FH560*100)</f>
        <v>0</v>
      </c>
      <c r="FJ573" s="772">
        <v>0</v>
      </c>
      <c r="FK573" s="737">
        <f>+IF(FJ560=0,0,FJ573/FJ560*100)</f>
        <v>0</v>
      </c>
    </row>
    <row r="574" spans="2:167" s="758" customFormat="1" ht="13.5" customHeight="1">
      <c r="B574" s="777"/>
      <c r="C574" s="782" t="s">
        <v>4797</v>
      </c>
      <c r="D574" s="782"/>
      <c r="E574" s="783">
        <f t="shared" si="562"/>
        <v>0</v>
      </c>
      <c r="F574" s="741">
        <f>+IF(E560=0,0,E574/E560*100)</f>
        <v>0</v>
      </c>
      <c r="G574" s="783">
        <f>SUM(G575:G576)</f>
        <v>0</v>
      </c>
      <c r="H574" s="741">
        <f>+IF(G560=0,0,G574/G560*100)</f>
        <v>0</v>
      </c>
      <c r="I574" s="783">
        <f>SUM(I575:I576)</f>
        <v>0</v>
      </c>
      <c r="J574" s="741">
        <f>+IF(I560=0,0,I574/I560*100)</f>
        <v>0</v>
      </c>
      <c r="K574" s="783">
        <f>SUM(K575:K576)</f>
        <v>0</v>
      </c>
      <c r="L574" s="741">
        <f>+IF(K560=0,0,K574/K560*100)</f>
        <v>0</v>
      </c>
      <c r="M574" s="783">
        <f>SUM(M575:M576)</f>
        <v>0</v>
      </c>
      <c r="N574" s="741">
        <f>+IF(M560=0,0,M574/M560*100)</f>
        <v>0</v>
      </c>
      <c r="O574" s="783">
        <f>SUM(O575:O576)</f>
        <v>0</v>
      </c>
      <c r="P574" s="741">
        <f>+IF(O560=0,0,O574/O560*100)</f>
        <v>0</v>
      </c>
      <c r="Q574" s="783">
        <f>SUM(Q575:Q576)</f>
        <v>0</v>
      </c>
      <c r="R574" s="741">
        <f>+IF(Q560=0,0,Q574/Q560*100)</f>
        <v>0</v>
      </c>
      <c r="S574" s="783">
        <f>SUM(S575:S576)</f>
        <v>0</v>
      </c>
      <c r="T574" s="741">
        <f>+IF(S560=0,0,S574/S560*100)</f>
        <v>0</v>
      </c>
      <c r="U574" s="783">
        <f>SUM(U575:U576)</f>
        <v>0</v>
      </c>
      <c r="V574" s="741">
        <f>+IF(U560=0,0,U574/U560*100)</f>
        <v>0</v>
      </c>
      <c r="W574" s="783">
        <f t="shared" si="564"/>
        <v>0</v>
      </c>
      <c r="X574" s="741">
        <f>+IF(W560=0,0,W574/W560*100)</f>
        <v>0</v>
      </c>
      <c r="Y574" s="783">
        <f>SUM(Y575:Y576)</f>
        <v>0</v>
      </c>
      <c r="Z574" s="741">
        <f>+IF(Y560=0,0,Y574/Y560*100)</f>
        <v>0</v>
      </c>
      <c r="AA574" s="783">
        <f>SUM(AA575:AA576)</f>
        <v>0</v>
      </c>
      <c r="AB574" s="741">
        <f>+IF(AA560=0,0,AA574/AA560*100)</f>
        <v>0</v>
      </c>
      <c r="AC574" s="783">
        <f>SUM(AC575:AC576)</f>
        <v>0</v>
      </c>
      <c r="AD574" s="741">
        <f>+IF(AC560=0,0,AC574/AC560*100)</f>
        <v>0</v>
      </c>
      <c r="AE574" s="783">
        <f>SUM(AE575:AE576)</f>
        <v>0</v>
      </c>
      <c r="AF574" s="741">
        <f>+IF(AE560=0,0,AE574/AE560*100)</f>
        <v>0</v>
      </c>
      <c r="AG574" s="783">
        <f>SUM(AG575:AG576)</f>
        <v>0</v>
      </c>
      <c r="AH574" s="741">
        <f>+IF(AG560=0,0,AG574/AG560*100)</f>
        <v>0</v>
      </c>
      <c r="AI574" s="783">
        <f>SUM(AI575:AI576)</f>
        <v>0</v>
      </c>
      <c r="AJ574" s="741">
        <f>+IF(AI560=0,0,AI574/AI560*100)</f>
        <v>0</v>
      </c>
      <c r="AK574" s="783">
        <f>SUM(AK575:AK576)</f>
        <v>0</v>
      </c>
      <c r="AL574" s="741">
        <f>+IF(AK560=0,0,AK574/AK560*100)</f>
        <v>0</v>
      </c>
      <c r="AM574" s="783">
        <f>SUM(AM575:AM576)</f>
        <v>0</v>
      </c>
      <c r="AN574" s="741">
        <f>+IF(AM560=0,0,AM574/AM560*100)</f>
        <v>0</v>
      </c>
      <c r="AO574" s="783">
        <f t="shared" si="567"/>
        <v>0</v>
      </c>
      <c r="AP574" s="741">
        <f>+IF(AO560=0,0,AO574/AO560*100)</f>
        <v>0</v>
      </c>
      <c r="AQ574" s="734"/>
      <c r="AR574" s="783">
        <f>SUM(AR575:AR576)</f>
        <v>0</v>
      </c>
      <c r="AS574" s="741">
        <f>+IF(AR560=0,0,AR574/AR560*100)</f>
        <v>0</v>
      </c>
      <c r="AT574" s="783">
        <f>SUM(AT575:AT576)</f>
        <v>0</v>
      </c>
      <c r="AU574" s="741">
        <f>+IF(AT560=0,0,AT574/AT560*100)</f>
        <v>0</v>
      </c>
      <c r="AV574" s="783">
        <f>SUM(AV575:AV576)</f>
        <v>0</v>
      </c>
      <c r="AW574" s="741">
        <f>+IF(AV560=0,0,AV574/AV560*100)</f>
        <v>0</v>
      </c>
      <c r="AX574" s="783">
        <f>SUM(AX575:AX576)</f>
        <v>0</v>
      </c>
      <c r="AY574" s="741">
        <f>+IF(AX560=0,0,AX574/AX560*100)</f>
        <v>0</v>
      </c>
      <c r="AZ574" s="783">
        <f>SUM(AZ575:AZ576)</f>
        <v>0</v>
      </c>
      <c r="BA574" s="741">
        <f>+IF(AZ560=0,0,AZ574/AZ560*100)</f>
        <v>0</v>
      </c>
      <c r="BB574" s="783">
        <f>SUM(BB575:BB576)</f>
        <v>0</v>
      </c>
      <c r="BC574" s="741">
        <f>+IF(BB560=0,0,BB574/BB560*100)</f>
        <v>0</v>
      </c>
      <c r="BD574" s="783">
        <f>SUM(BD575:BD576)</f>
        <v>0</v>
      </c>
      <c r="BE574" s="741">
        <f>+IF(BD560=0,0,BD574/BD560*100)</f>
        <v>0</v>
      </c>
      <c r="BF574" s="783">
        <f>SUM(BF575:BF576)</f>
        <v>0</v>
      </c>
      <c r="BG574" s="741">
        <f>+IF(BF560=0,0,BF574/BF560*100)</f>
        <v>0</v>
      </c>
      <c r="BH574" s="783">
        <f>SUM(BH575:BH576)</f>
        <v>0</v>
      </c>
      <c r="BI574" s="741">
        <f>+IF(BH560=0,0,BH574/BH560*100)</f>
        <v>0</v>
      </c>
      <c r="BJ574" s="783">
        <f t="shared" si="568"/>
        <v>0</v>
      </c>
      <c r="BK574" s="741">
        <f>+IF(BJ560=0,0,BJ574/BJ560*100)</f>
        <v>0</v>
      </c>
      <c r="BL574" s="783">
        <f>SUM(BL575:BL576)</f>
        <v>0</v>
      </c>
      <c r="BM574" s="741">
        <f>+IF(BL560=0,0,BL574/BL560*100)</f>
        <v>0</v>
      </c>
      <c r="BN574" s="783">
        <f>SUM(BN575:BN576)</f>
        <v>0</v>
      </c>
      <c r="BO574" s="741">
        <f>+IF(BN560=0,0,BN574/BN560*100)</f>
        <v>0</v>
      </c>
      <c r="BP574" s="783">
        <f>SUM(BP575:BP576)</f>
        <v>0</v>
      </c>
      <c r="BQ574" s="741">
        <f>+IF(BP560=0,0,BP574/BP560*100)</f>
        <v>0</v>
      </c>
      <c r="BR574" s="783">
        <f>SUM(BR575:BR576)</f>
        <v>0</v>
      </c>
      <c r="BS574" s="741">
        <f>+IF(BR560=0,0,BR574/BR560*100)</f>
        <v>0</v>
      </c>
      <c r="BT574" s="783">
        <f>SUM(BT575:BT576)</f>
        <v>0</v>
      </c>
      <c r="BU574" s="741">
        <f>+IF(BT560=0,0,BT574/BT560*100)</f>
        <v>0</v>
      </c>
      <c r="BV574" s="783">
        <f>SUM(BV575:BV576)</f>
        <v>0</v>
      </c>
      <c r="BW574" s="741">
        <f>+IF(BV560=0,0,BV574/BV560*100)</f>
        <v>0</v>
      </c>
      <c r="BX574" s="783">
        <f>SUM(BX575:BX576)</f>
        <v>0</v>
      </c>
      <c r="BY574" s="741">
        <f>+IF(BX560=0,0,BX574/BX560*100)</f>
        <v>0</v>
      </c>
      <c r="BZ574" s="783">
        <f>SUM(BZ575:BZ576)</f>
        <v>0</v>
      </c>
      <c r="CA574" s="741">
        <f>+IF(BZ560=0,0,BZ574/BZ560*100)</f>
        <v>0</v>
      </c>
      <c r="CB574" s="783">
        <f t="shared" si="569"/>
        <v>0</v>
      </c>
      <c r="CC574" s="741">
        <f>+IF(CB560=0,0,CB574/CB560*100)</f>
        <v>0</v>
      </c>
      <c r="CE574" s="783">
        <f t="shared" si="570"/>
        <v>0</v>
      </c>
      <c r="CF574" s="741">
        <f>+IF(CE560=0,0,CE574/CE560*100)</f>
        <v>0</v>
      </c>
      <c r="CG574" s="783">
        <f>SUM(CG575:CG576)</f>
        <v>0</v>
      </c>
      <c r="CH574" s="741">
        <f>+IF(CG560=0,0,CG574/CG560*100)</f>
        <v>0</v>
      </c>
      <c r="CI574" s="783">
        <f>SUM(CI575:CI576)</f>
        <v>0</v>
      </c>
      <c r="CJ574" s="741">
        <f>+IF(CI560=0,0,CI574/CI560*100)</f>
        <v>0</v>
      </c>
      <c r="CK574" s="783">
        <f>SUM(CK575:CK576)</f>
        <v>0</v>
      </c>
      <c r="CL574" s="741">
        <f>+IF(CK560=0,0,CK574/CK560*100)</f>
        <v>0</v>
      </c>
      <c r="CM574" s="783">
        <f>SUM(CM575:CM576)</f>
        <v>0</v>
      </c>
      <c r="CN574" s="741">
        <f>+IF(CM560=0,0,CM574/CM560*100)</f>
        <v>0</v>
      </c>
      <c r="CO574" s="783">
        <f>SUM(CO575:CO576)</f>
        <v>0</v>
      </c>
      <c r="CP574" s="741">
        <f>+IF(CO560=0,0,CO574/CO560*100)</f>
        <v>0</v>
      </c>
      <c r="CQ574" s="783">
        <f>SUM(CQ575:CQ576)</f>
        <v>0</v>
      </c>
      <c r="CR574" s="741">
        <f>+IF(CQ560=0,0,CQ574/CQ560*100)</f>
        <v>0</v>
      </c>
      <c r="CS574" s="783">
        <f>SUM(CS575:CS576)</f>
        <v>0</v>
      </c>
      <c r="CT574" s="741">
        <f>+IF(CS560=0,0,CS574/CS560*100)</f>
        <v>0</v>
      </c>
      <c r="CU574" s="783">
        <f>SUM(CU575:CU576)</f>
        <v>0</v>
      </c>
      <c r="CV574" s="741">
        <f>+IF(CU560=0,0,CU574/CU560*100)</f>
        <v>0</v>
      </c>
      <c r="CW574" s="783">
        <f t="shared" si="571"/>
        <v>0</v>
      </c>
      <c r="CX574" s="741">
        <f>+IF(CW560=0,0,CW574/CW560*100)</f>
        <v>0</v>
      </c>
      <c r="CY574" s="783">
        <f>SUM(CY575:CY576)</f>
        <v>0</v>
      </c>
      <c r="CZ574" s="741">
        <f>+IF(CY560=0,0,CY574/CY560*100)</f>
        <v>0</v>
      </c>
      <c r="DA574" s="783">
        <f>SUM(DA575:DA576)</f>
        <v>0</v>
      </c>
      <c r="DB574" s="741">
        <f>+IF(DA560=0,0,DA574/DA560*100)</f>
        <v>0</v>
      </c>
      <c r="DC574" s="783">
        <f>SUM(DC575:DC576)</f>
        <v>0</v>
      </c>
      <c r="DD574" s="741">
        <f>+IF(DC560=0,0,DC574/DC560*100)</f>
        <v>0</v>
      </c>
      <c r="DE574" s="783">
        <f>SUM(DE575:DE576)</f>
        <v>0</v>
      </c>
      <c r="DF574" s="741">
        <f>+IF(DE560=0,0,DE574/DE560*100)</f>
        <v>0</v>
      </c>
      <c r="DG574" s="783">
        <f>SUM(DG575:DG576)</f>
        <v>0</v>
      </c>
      <c r="DH574" s="741">
        <f>+IF(DG560=0,0,DG574/DG560*100)</f>
        <v>0</v>
      </c>
      <c r="DI574" s="783">
        <f>SUM(DI575:DI576)</f>
        <v>0</v>
      </c>
      <c r="DJ574" s="741">
        <f>+IF(DI560=0,0,DI574/DI560*100)</f>
        <v>0</v>
      </c>
      <c r="DK574" s="783">
        <f>SUM(DK575:DK576)</f>
        <v>0</v>
      </c>
      <c r="DL574" s="741">
        <f>+IF(DK560=0,0,DK574/DK560*100)</f>
        <v>0</v>
      </c>
      <c r="DM574" s="783">
        <f>SUM(DM575:DM576)</f>
        <v>0</v>
      </c>
      <c r="DN574" s="741">
        <f>+IF(DM560=0,0,DM574/DM560*100)</f>
        <v>0</v>
      </c>
      <c r="DO574" s="783">
        <f t="shared" si="572"/>
        <v>0</v>
      </c>
      <c r="DP574" s="741">
        <f>+IF(DO560=0,0,DO574/DO560*100)</f>
        <v>0</v>
      </c>
      <c r="DR574" s="783">
        <f t="shared" si="573"/>
        <v>0</v>
      </c>
      <c r="DS574" s="741">
        <f>+IF(DR560=0,0,DR574/DR560*100)</f>
        <v>0</v>
      </c>
      <c r="DT574" s="783">
        <f>SUM(DT575:DT576)</f>
        <v>0</v>
      </c>
      <c r="DU574" s="741">
        <f>+IF(DT560=0,0,DT574/DT560*100)</f>
        <v>0</v>
      </c>
      <c r="DV574" s="783">
        <f>SUM(DV575:DV576)</f>
        <v>0</v>
      </c>
      <c r="DW574" s="741">
        <f>+IF(DV560=0,0,DV574/DV560*100)</f>
        <v>0</v>
      </c>
      <c r="DX574" s="783">
        <f>SUM(DX575:DX576)</f>
        <v>0</v>
      </c>
      <c r="DY574" s="741">
        <f>+IF(DX560=0,0,DX574/DX560*100)</f>
        <v>0</v>
      </c>
      <c r="DZ574" s="783">
        <f>SUM(DZ575:DZ576)</f>
        <v>0</v>
      </c>
      <c r="EA574" s="741">
        <f>+IF(DZ560=0,0,DZ574/DZ560*100)</f>
        <v>0</v>
      </c>
      <c r="EB574" s="783">
        <f>SUM(EB575:EB576)</f>
        <v>0</v>
      </c>
      <c r="EC574" s="741">
        <f>+IF(EB560=0,0,EB574/EB560*100)</f>
        <v>0</v>
      </c>
      <c r="ED574" s="783">
        <f>SUM(ED575:ED576)</f>
        <v>0</v>
      </c>
      <c r="EE574" s="741">
        <f>+IF(ED560=0,0,ED574/ED560*100)</f>
        <v>0</v>
      </c>
      <c r="EF574" s="783">
        <f>SUM(EF575:EF576)</f>
        <v>0</v>
      </c>
      <c r="EG574" s="741">
        <f>+IF(EF560=0,0,EF574/EF560*100)</f>
        <v>0</v>
      </c>
      <c r="EH574" s="783">
        <f>SUM(EH575:EH576)</f>
        <v>0</v>
      </c>
      <c r="EI574" s="741">
        <f>+IF(EH560=0,0,EH574/EH560*100)</f>
        <v>0</v>
      </c>
      <c r="EJ574" s="783">
        <f t="shared" si="574"/>
        <v>0</v>
      </c>
      <c r="EK574" s="741">
        <f>+IF(EJ560=0,0,EJ574/EJ560*100)</f>
        <v>0</v>
      </c>
      <c r="EL574" s="783">
        <f>SUM(EL575:EL576)</f>
        <v>0</v>
      </c>
      <c r="EM574" s="741">
        <f>+IF(EL560=0,0,EL574/EL560*100)</f>
        <v>0</v>
      </c>
      <c r="EN574" s="783">
        <f>SUM(EN575:EN576)</f>
        <v>0</v>
      </c>
      <c r="EO574" s="741">
        <f>+IF(EN560=0,0,EN574/EN560*100)</f>
        <v>0</v>
      </c>
      <c r="EP574" s="783">
        <f>SUM(EP575:EP576)</f>
        <v>0</v>
      </c>
      <c r="EQ574" s="741">
        <f>+IF(EP560=0,0,EP574/EP560*100)</f>
        <v>0</v>
      </c>
      <c r="ER574" s="783">
        <f>SUM(ER575:ER576)</f>
        <v>0</v>
      </c>
      <c r="ES574" s="741">
        <f>+IF(ER560=0,0,ER574/ER560*100)</f>
        <v>0</v>
      </c>
      <c r="ET574" s="783">
        <f>SUM(ET575:ET576)</f>
        <v>0</v>
      </c>
      <c r="EU574" s="741">
        <f>+IF(ET560=0,0,ET574/ET560*100)</f>
        <v>0</v>
      </c>
      <c r="EV574" s="783">
        <f>SUM(EV575:EV576)</f>
        <v>0</v>
      </c>
      <c r="EW574" s="741">
        <f>+IF(EV560=0,0,EV574/EV560*100)</f>
        <v>0</v>
      </c>
      <c r="EX574" s="783">
        <f>SUM(EX575:EX576)</f>
        <v>0</v>
      </c>
      <c r="EY574" s="741">
        <f>+IF(EX560=0,0,EX574/EX560*100)</f>
        <v>0</v>
      </c>
      <c r="EZ574" s="783">
        <f>SUM(EZ575:EZ576)</f>
        <v>0</v>
      </c>
      <c r="FA574" s="741">
        <f>+IF(EZ560=0,0,EZ574/EZ560*100)</f>
        <v>0</v>
      </c>
      <c r="FB574" s="783">
        <f t="shared" si="575"/>
        <v>0</v>
      </c>
      <c r="FC574" s="741">
        <f>+IF(FB560=0,0,FB574/FB560*100)</f>
        <v>0</v>
      </c>
      <c r="FD574" s="783">
        <f>SUM(FD575:FD576)</f>
        <v>0</v>
      </c>
      <c r="FE574" s="741">
        <f>+IF(FD560=0,0,FD574/FD560*100)</f>
        <v>0</v>
      </c>
      <c r="FF574" s="783">
        <f>SUM(FF575:FF576)</f>
        <v>0</v>
      </c>
      <c r="FG574" s="741">
        <f>+IF(FF560=0,0,FF574/FF560*100)</f>
        <v>0</v>
      </c>
      <c r="FH574" s="783">
        <f>SUM(FH575:FH576)</f>
        <v>0</v>
      </c>
      <c r="FI574" s="741">
        <f>+IF(FH560=0,0,FH574/FH560*100)</f>
        <v>0</v>
      </c>
      <c r="FJ574" s="783">
        <f>SUM(FJ575:FJ576)</f>
        <v>0</v>
      </c>
      <c r="FK574" s="741">
        <f>+IF(FJ560=0,0,FJ574/FJ560*100)</f>
        <v>0</v>
      </c>
    </row>
    <row r="575" spans="2:167" s="648" customFormat="1" ht="13.5" customHeight="1">
      <c r="B575" s="769"/>
      <c r="C575" s="771" t="s">
        <v>4798</v>
      </c>
      <c r="D575" s="769"/>
      <c r="E575" s="772">
        <f t="shared" si="562"/>
        <v>0</v>
      </c>
      <c r="F575" s="737">
        <f>+IF(E560=0,0,E575/E560*100)</f>
        <v>0</v>
      </c>
      <c r="G575" s="772">
        <v>0</v>
      </c>
      <c r="H575" s="737">
        <f>+IF(G560=0,0,G575/G560*100)</f>
        <v>0</v>
      </c>
      <c r="I575" s="772">
        <v>0</v>
      </c>
      <c r="J575" s="737">
        <f>+IF(I560=0,0,I575/I560*100)</f>
        <v>0</v>
      </c>
      <c r="K575" s="772">
        <v>0</v>
      </c>
      <c r="L575" s="737">
        <f>+IF(K560=0,0,K575/K560*100)</f>
        <v>0</v>
      </c>
      <c r="M575" s="772">
        <f t="shared" ref="M575:M598" si="592">+G575+I575+K575</f>
        <v>0</v>
      </c>
      <c r="N575" s="737">
        <f>+IF(M560=0,0,M575/M560*100)</f>
        <v>0</v>
      </c>
      <c r="O575" s="772">
        <v>0</v>
      </c>
      <c r="P575" s="737">
        <f>+IF(O560=0,0,O575/O560*100)</f>
        <v>0</v>
      </c>
      <c r="Q575" s="772">
        <v>0</v>
      </c>
      <c r="R575" s="737">
        <f>+IF(Q560=0,0,Q575/Q560*100)</f>
        <v>0</v>
      </c>
      <c r="S575" s="772">
        <v>0</v>
      </c>
      <c r="T575" s="737">
        <f>+IF(S560=0,0,S575/S560*100)</f>
        <v>0</v>
      </c>
      <c r="U575" s="772">
        <f t="shared" ref="U575:U598" si="593">+O575+Q575+S575</f>
        <v>0</v>
      </c>
      <c r="V575" s="737">
        <f>+IF(U560=0,0,U575/U560*100)</f>
        <v>0</v>
      </c>
      <c r="W575" s="772">
        <f t="shared" si="564"/>
        <v>0</v>
      </c>
      <c r="X575" s="737">
        <f>+IF(W560=0,0,W575/W560*100)</f>
        <v>0</v>
      </c>
      <c r="Y575" s="772">
        <v>0</v>
      </c>
      <c r="Z575" s="737">
        <f>+IF(Y560=0,0,Y575/Y560*100)</f>
        <v>0</v>
      </c>
      <c r="AA575" s="772">
        <v>0</v>
      </c>
      <c r="AB575" s="737">
        <f>+IF(AA560=0,0,AA575/AA560*100)</f>
        <v>0</v>
      </c>
      <c r="AC575" s="772">
        <v>0</v>
      </c>
      <c r="AD575" s="737">
        <f>+IF(AC560=0,0,AC575/AC560*100)</f>
        <v>0</v>
      </c>
      <c r="AE575" s="772">
        <f t="shared" ref="AE575:AE598" si="594">+Y575+AA575+AC575</f>
        <v>0</v>
      </c>
      <c r="AF575" s="737">
        <f>+IF(AE560=0,0,AE575/AE560*100)</f>
        <v>0</v>
      </c>
      <c r="AG575" s="772">
        <v>0</v>
      </c>
      <c r="AH575" s="737">
        <f>+IF(AG560=0,0,AG575/AG560*100)</f>
        <v>0</v>
      </c>
      <c r="AI575" s="772">
        <v>0</v>
      </c>
      <c r="AJ575" s="737">
        <f>+IF(AI560=0,0,AI575/AI560*100)</f>
        <v>0</v>
      </c>
      <c r="AK575" s="772">
        <v>0</v>
      </c>
      <c r="AL575" s="737">
        <f>+IF(AK560=0,0,AK575/AK560*100)</f>
        <v>0</v>
      </c>
      <c r="AM575" s="772">
        <f t="shared" ref="AM575:AM598" si="595">+AG575+AI575+AK575</f>
        <v>0</v>
      </c>
      <c r="AN575" s="737">
        <f>+IF(AM560=0,0,AM575/AM560*100)</f>
        <v>0</v>
      </c>
      <c r="AO575" s="772">
        <f t="shared" si="567"/>
        <v>0</v>
      </c>
      <c r="AP575" s="737">
        <f>+IF(AO560=0,0,AO575/AO560*100)</f>
        <v>0</v>
      </c>
      <c r="AQ575" s="651"/>
      <c r="AR575" s="772">
        <v>0</v>
      </c>
      <c r="AS575" s="737">
        <f>+IF(AR560=0,0,AR575/AR560*100)</f>
        <v>0</v>
      </c>
      <c r="AT575" s="772">
        <v>0</v>
      </c>
      <c r="AU575" s="737">
        <f>+IF(AT560=0,0,AT575/AT560*100)</f>
        <v>0</v>
      </c>
      <c r="AV575" s="772">
        <v>0</v>
      </c>
      <c r="AW575" s="737">
        <f>+IF(AV560=0,0,AV575/AV560*100)</f>
        <v>0</v>
      </c>
      <c r="AX575" s="772">
        <v>0</v>
      </c>
      <c r="AY575" s="737">
        <f>+IF(AX560=0,0,AX575/AX560*100)</f>
        <v>0</v>
      </c>
      <c r="AZ575" s="772">
        <f t="shared" ref="AZ575:AZ598" si="596">+AT575+AV575+AX575</f>
        <v>0</v>
      </c>
      <c r="BA575" s="737">
        <f>+IF(AZ560=0,0,AZ575/AZ560*100)</f>
        <v>0</v>
      </c>
      <c r="BB575" s="772">
        <v>0</v>
      </c>
      <c r="BC575" s="737">
        <f>+IF(BB560=0,0,BB575/BB560*100)</f>
        <v>0</v>
      </c>
      <c r="BD575" s="772">
        <v>0</v>
      </c>
      <c r="BE575" s="737">
        <f>+IF(BD560=0,0,BD575/BD560*100)</f>
        <v>0</v>
      </c>
      <c r="BF575" s="772">
        <v>0</v>
      </c>
      <c r="BG575" s="737">
        <f>+IF(BF560=0,0,BF575/BF560*100)</f>
        <v>0</v>
      </c>
      <c r="BH575" s="772">
        <f t="shared" ref="BH575:BH598" si="597">+BB575+BD575+BF575</f>
        <v>0</v>
      </c>
      <c r="BI575" s="737">
        <f>+IF(BH560=0,0,BH575/BH560*100)</f>
        <v>0</v>
      </c>
      <c r="BJ575" s="772">
        <f t="shared" si="568"/>
        <v>0</v>
      </c>
      <c r="BK575" s="737">
        <f>+IF(BJ560=0,0,BJ575/BJ560*100)</f>
        <v>0</v>
      </c>
      <c r="BL575" s="772">
        <v>0</v>
      </c>
      <c r="BM575" s="737">
        <f>+IF(BL560=0,0,BL575/BL560*100)</f>
        <v>0</v>
      </c>
      <c r="BN575" s="772">
        <v>0</v>
      </c>
      <c r="BO575" s="737">
        <f>+IF(BN560=0,0,BN575/BN560*100)</f>
        <v>0</v>
      </c>
      <c r="BP575" s="772">
        <v>0</v>
      </c>
      <c r="BQ575" s="737">
        <f>+IF(BP560=0,0,BP575/BP560*100)</f>
        <v>0</v>
      </c>
      <c r="BR575" s="772">
        <f t="shared" ref="BR575:BR598" si="598">+BL575+BN575+BP575</f>
        <v>0</v>
      </c>
      <c r="BS575" s="737">
        <f>+IF(BR560=0,0,BR575/BR560*100)</f>
        <v>0</v>
      </c>
      <c r="BT575" s="772">
        <v>0</v>
      </c>
      <c r="BU575" s="737">
        <f>+IF(BT560=0,0,BT575/BT560*100)</f>
        <v>0</v>
      </c>
      <c r="BV575" s="772">
        <v>0</v>
      </c>
      <c r="BW575" s="737">
        <f>+IF(BV560=0,0,BV575/BV560*100)</f>
        <v>0</v>
      </c>
      <c r="BX575" s="772">
        <v>0</v>
      </c>
      <c r="BY575" s="737">
        <f>+IF(BX560=0,0,BX575/BX560*100)</f>
        <v>0</v>
      </c>
      <c r="BZ575" s="772">
        <f t="shared" ref="BZ575:BZ598" si="599">+BT575+BV575+BX575</f>
        <v>0</v>
      </c>
      <c r="CA575" s="737">
        <f>+IF(BZ560=0,0,BZ575/BZ560*100)</f>
        <v>0</v>
      </c>
      <c r="CB575" s="772">
        <f t="shared" si="569"/>
        <v>0</v>
      </c>
      <c r="CC575" s="737">
        <f>+IF(CB560=0,0,CB575/CB560*100)</f>
        <v>0</v>
      </c>
      <c r="CE575" s="772">
        <f t="shared" si="570"/>
        <v>0</v>
      </c>
      <c r="CF575" s="737">
        <f>+IF(CE560=0,0,CE575/CE560*100)</f>
        <v>0</v>
      </c>
      <c r="CG575" s="772">
        <v>0</v>
      </c>
      <c r="CH575" s="737">
        <f>+IF(CG560=0,0,CG575/CG560*100)</f>
        <v>0</v>
      </c>
      <c r="CI575" s="772">
        <v>0</v>
      </c>
      <c r="CJ575" s="737">
        <f>+IF(CI560=0,0,CI575/CI560*100)</f>
        <v>0</v>
      </c>
      <c r="CK575" s="772">
        <v>0</v>
      </c>
      <c r="CL575" s="737">
        <f>+IF(CK560=0,0,CK575/CK560*100)</f>
        <v>0</v>
      </c>
      <c r="CM575" s="772">
        <f t="shared" ref="CM575:CM598" si="600">+CG575+CI575+CK575</f>
        <v>0</v>
      </c>
      <c r="CN575" s="737">
        <f>+IF(CM560=0,0,CM575/CM560*100)</f>
        <v>0</v>
      </c>
      <c r="CO575" s="772">
        <v>0</v>
      </c>
      <c r="CP575" s="737">
        <f>+IF(CO560=0,0,CO575/CO560*100)</f>
        <v>0</v>
      </c>
      <c r="CQ575" s="772">
        <v>0</v>
      </c>
      <c r="CR575" s="737">
        <f>+IF(CQ560=0,0,CQ575/CQ560*100)</f>
        <v>0</v>
      </c>
      <c r="CS575" s="772">
        <v>0</v>
      </c>
      <c r="CT575" s="737">
        <f>+IF(CS560=0,0,CS575/CS560*100)</f>
        <v>0</v>
      </c>
      <c r="CU575" s="772">
        <f t="shared" ref="CU575:CU598" si="601">+CO575+CQ575+CS575</f>
        <v>0</v>
      </c>
      <c r="CV575" s="737">
        <f>+IF(CU560=0,0,CU575/CU560*100)</f>
        <v>0</v>
      </c>
      <c r="CW575" s="772">
        <f t="shared" si="571"/>
        <v>0</v>
      </c>
      <c r="CX575" s="737">
        <f>+IF(CW560=0,0,CW575/CW560*100)</f>
        <v>0</v>
      </c>
      <c r="CY575" s="772">
        <v>0</v>
      </c>
      <c r="CZ575" s="737">
        <f>+IF(CY560=0,0,CY575/CY560*100)</f>
        <v>0</v>
      </c>
      <c r="DA575" s="772">
        <v>0</v>
      </c>
      <c r="DB575" s="737">
        <f>+IF(DA560=0,0,DA575/DA560*100)</f>
        <v>0</v>
      </c>
      <c r="DC575" s="772">
        <v>0</v>
      </c>
      <c r="DD575" s="737">
        <f>+IF(DC560=0,0,DC575/DC560*100)</f>
        <v>0</v>
      </c>
      <c r="DE575" s="772">
        <f t="shared" ref="DE575:DE598" si="602">+CY575+DA575+DC575</f>
        <v>0</v>
      </c>
      <c r="DF575" s="737">
        <f>+IF(DE560=0,0,DE575/DE560*100)</f>
        <v>0</v>
      </c>
      <c r="DG575" s="772">
        <v>0</v>
      </c>
      <c r="DH575" s="737">
        <f>+IF(DG560=0,0,DG575/DG560*100)</f>
        <v>0</v>
      </c>
      <c r="DI575" s="772">
        <v>0</v>
      </c>
      <c r="DJ575" s="737">
        <f>+IF(DI560=0,0,DI575/DI560*100)</f>
        <v>0</v>
      </c>
      <c r="DK575" s="772">
        <v>0</v>
      </c>
      <c r="DL575" s="737">
        <f>+IF(DK560=0,0,DK575/DK560*100)</f>
        <v>0</v>
      </c>
      <c r="DM575" s="772">
        <f t="shared" ref="DM575:DM598" si="603">+DG575+DI575+DK575</f>
        <v>0</v>
      </c>
      <c r="DN575" s="737">
        <f>+IF(DM560=0,0,DM575/DM560*100)</f>
        <v>0</v>
      </c>
      <c r="DO575" s="772">
        <f t="shared" si="572"/>
        <v>0</v>
      </c>
      <c r="DP575" s="737">
        <f>+IF(DO560=0,0,DO575/DO560*100)</f>
        <v>0</v>
      </c>
      <c r="DR575" s="772">
        <f t="shared" si="573"/>
        <v>0</v>
      </c>
      <c r="DS575" s="737">
        <f>+IF(DR560=0,0,DR575/DR560*100)</f>
        <v>0</v>
      </c>
      <c r="DT575" s="772">
        <v>0</v>
      </c>
      <c r="DU575" s="737">
        <f>+IF(DT560=0,0,DT575/DT560*100)</f>
        <v>0</v>
      </c>
      <c r="DV575" s="772">
        <v>0</v>
      </c>
      <c r="DW575" s="737">
        <f>+IF(DV560=0,0,DV575/DV560*100)</f>
        <v>0</v>
      </c>
      <c r="DX575" s="772">
        <v>0</v>
      </c>
      <c r="DY575" s="737">
        <f>+IF(DX560=0,0,DX575/DX560*100)</f>
        <v>0</v>
      </c>
      <c r="DZ575" s="772">
        <f t="shared" ref="DZ575:DZ598" si="604">+DT575+DV575+DX575</f>
        <v>0</v>
      </c>
      <c r="EA575" s="737">
        <f>+IF(DZ560=0,0,DZ575/DZ560*100)</f>
        <v>0</v>
      </c>
      <c r="EB575" s="772">
        <v>0</v>
      </c>
      <c r="EC575" s="737">
        <f>+IF(EB560=0,0,EB575/EB560*100)</f>
        <v>0</v>
      </c>
      <c r="ED575" s="772">
        <v>0</v>
      </c>
      <c r="EE575" s="737">
        <f>+IF(ED560=0,0,ED575/ED560*100)</f>
        <v>0</v>
      </c>
      <c r="EF575" s="772">
        <v>0</v>
      </c>
      <c r="EG575" s="737">
        <f>+IF(EF560=0,0,EF575/EF560*100)</f>
        <v>0</v>
      </c>
      <c r="EH575" s="772">
        <f t="shared" ref="EH575:EH598" si="605">+EB575+ED575+EF575</f>
        <v>0</v>
      </c>
      <c r="EI575" s="737">
        <f>+IF(EH560=0,0,EH575/EH560*100)</f>
        <v>0</v>
      </c>
      <c r="EJ575" s="772">
        <f t="shared" si="574"/>
        <v>0</v>
      </c>
      <c r="EK575" s="737">
        <f>+IF(EJ560=0,0,EJ575/EJ560*100)</f>
        <v>0</v>
      </c>
      <c r="EL575" s="772">
        <v>0</v>
      </c>
      <c r="EM575" s="737">
        <f>+IF(EL560=0,0,EL575/EL560*100)</f>
        <v>0</v>
      </c>
      <c r="EN575" s="772">
        <v>0</v>
      </c>
      <c r="EO575" s="737">
        <f>+IF(EN560=0,0,EN575/EN560*100)</f>
        <v>0</v>
      </c>
      <c r="EP575" s="772">
        <v>0</v>
      </c>
      <c r="EQ575" s="737">
        <f>+IF(EP560=0,0,EP575/EP560*100)</f>
        <v>0</v>
      </c>
      <c r="ER575" s="772">
        <f t="shared" ref="ER575:ER598" si="606">+EL575+EN575+EP575</f>
        <v>0</v>
      </c>
      <c r="ES575" s="737">
        <f>+IF(ER560=0,0,ER575/ER560*100)</f>
        <v>0</v>
      </c>
      <c r="ET575" s="772">
        <v>0</v>
      </c>
      <c r="EU575" s="737">
        <f>+IF(ET560=0,0,ET575/ET560*100)</f>
        <v>0</v>
      </c>
      <c r="EV575" s="772">
        <v>0</v>
      </c>
      <c r="EW575" s="737">
        <f>+IF(EV560=0,0,EV575/EV560*100)</f>
        <v>0</v>
      </c>
      <c r="EX575" s="772">
        <v>0</v>
      </c>
      <c r="EY575" s="737">
        <f>+IF(EX560=0,0,EX575/EX560*100)</f>
        <v>0</v>
      </c>
      <c r="EZ575" s="772">
        <f t="shared" ref="EZ575:EZ598" si="607">+ET575+EV575+EX575</f>
        <v>0</v>
      </c>
      <c r="FA575" s="737">
        <f>+IF(EZ560=0,0,EZ575/EZ560*100)</f>
        <v>0</v>
      </c>
      <c r="FB575" s="772">
        <f t="shared" si="575"/>
        <v>0</v>
      </c>
      <c r="FC575" s="737">
        <f>+IF(FB560=0,0,FB575/FB560*100)</f>
        <v>0</v>
      </c>
      <c r="FD575" s="772">
        <v>0</v>
      </c>
      <c r="FE575" s="737">
        <f>+IF(FD560=0,0,FD575/FD560*100)</f>
        <v>0</v>
      </c>
      <c r="FF575" s="772">
        <v>0</v>
      </c>
      <c r="FG575" s="737">
        <f>+IF(FF560=0,0,FF575/FF560*100)</f>
        <v>0</v>
      </c>
      <c r="FH575" s="772">
        <v>0</v>
      </c>
      <c r="FI575" s="737">
        <f>+IF(FH560=0,0,FH575/FH560*100)</f>
        <v>0</v>
      </c>
      <c r="FJ575" s="772">
        <v>0</v>
      </c>
      <c r="FK575" s="737">
        <f>+IF(FJ560=0,0,FJ575/FJ560*100)</f>
        <v>0</v>
      </c>
    </row>
    <row r="576" spans="2:167" s="648" customFormat="1" ht="13.5" customHeight="1">
      <c r="B576" s="784"/>
      <c r="C576" s="771" t="s">
        <v>4799</v>
      </c>
      <c r="D576" s="784"/>
      <c r="E576" s="785">
        <f t="shared" si="562"/>
        <v>0</v>
      </c>
      <c r="F576" s="786">
        <f>+IF(E560=0,0,E576/E560*100)</f>
        <v>0</v>
      </c>
      <c r="G576" s="785">
        <v>0</v>
      </c>
      <c r="H576" s="786">
        <f>+IF(G560=0,0,G576/G560*100)</f>
        <v>0</v>
      </c>
      <c r="I576" s="785">
        <v>0</v>
      </c>
      <c r="J576" s="786">
        <f>+IF(I560=0,0,I576/I560*100)</f>
        <v>0</v>
      </c>
      <c r="K576" s="785">
        <v>0</v>
      </c>
      <c r="L576" s="786">
        <f>+IF(K560=0,0,K576/K560*100)</f>
        <v>0</v>
      </c>
      <c r="M576" s="785">
        <f t="shared" si="592"/>
        <v>0</v>
      </c>
      <c r="N576" s="786">
        <f>+IF(M560=0,0,M576/M560*100)</f>
        <v>0</v>
      </c>
      <c r="O576" s="785">
        <v>0</v>
      </c>
      <c r="P576" s="786">
        <f>+IF(O560=0,0,O576/O560*100)</f>
        <v>0</v>
      </c>
      <c r="Q576" s="785">
        <v>0</v>
      </c>
      <c r="R576" s="786">
        <f>+IF(Q560=0,0,Q576/Q560*100)</f>
        <v>0</v>
      </c>
      <c r="S576" s="785">
        <v>0</v>
      </c>
      <c r="T576" s="786">
        <f>+IF(S560=0,0,S576/S560*100)</f>
        <v>0</v>
      </c>
      <c r="U576" s="785">
        <f t="shared" si="593"/>
        <v>0</v>
      </c>
      <c r="V576" s="786">
        <f>+IF(U560=0,0,U576/U560*100)</f>
        <v>0</v>
      </c>
      <c r="W576" s="785">
        <f t="shared" si="564"/>
        <v>0</v>
      </c>
      <c r="X576" s="786">
        <f>+IF(W560=0,0,W576/W560*100)</f>
        <v>0</v>
      </c>
      <c r="Y576" s="785">
        <v>0</v>
      </c>
      <c r="Z576" s="786">
        <f>+IF(Y560=0,0,Y576/Y560*100)</f>
        <v>0</v>
      </c>
      <c r="AA576" s="785">
        <v>0</v>
      </c>
      <c r="AB576" s="786">
        <f>+IF(AA560=0,0,AA576/AA560*100)</f>
        <v>0</v>
      </c>
      <c r="AC576" s="785">
        <v>0</v>
      </c>
      <c r="AD576" s="786">
        <f>+IF(AC560=0,0,AC576/AC560*100)</f>
        <v>0</v>
      </c>
      <c r="AE576" s="785">
        <f t="shared" si="594"/>
        <v>0</v>
      </c>
      <c r="AF576" s="786">
        <f>+IF(AE560=0,0,AE576/AE560*100)</f>
        <v>0</v>
      </c>
      <c r="AG576" s="785">
        <v>0</v>
      </c>
      <c r="AH576" s="786">
        <f>+IF(AG560=0,0,AG576/AG560*100)</f>
        <v>0</v>
      </c>
      <c r="AI576" s="785">
        <v>0</v>
      </c>
      <c r="AJ576" s="786">
        <f>+IF(AI560=0,0,AI576/AI560*100)</f>
        <v>0</v>
      </c>
      <c r="AK576" s="785">
        <v>0</v>
      </c>
      <c r="AL576" s="786">
        <f>+IF(AK560=0,0,AK576/AK560*100)</f>
        <v>0</v>
      </c>
      <c r="AM576" s="785">
        <f t="shared" si="595"/>
        <v>0</v>
      </c>
      <c r="AN576" s="786">
        <f>+IF(AM560=0,0,AM576/AM560*100)</f>
        <v>0</v>
      </c>
      <c r="AO576" s="785">
        <f t="shared" si="567"/>
        <v>0</v>
      </c>
      <c r="AP576" s="786">
        <f>+IF(AO560=0,0,AO576/AO560*100)</f>
        <v>0</v>
      </c>
      <c r="AQ576" s="651"/>
      <c r="AR576" s="785">
        <v>0</v>
      </c>
      <c r="AS576" s="786">
        <f>+IF(AR560=0,0,AR576/AR560*100)</f>
        <v>0</v>
      </c>
      <c r="AT576" s="785">
        <v>0</v>
      </c>
      <c r="AU576" s="786">
        <f>+IF(AT560=0,0,AT576/AT560*100)</f>
        <v>0</v>
      </c>
      <c r="AV576" s="785">
        <v>0</v>
      </c>
      <c r="AW576" s="786">
        <f>+IF(AV560=0,0,AV576/AV560*100)</f>
        <v>0</v>
      </c>
      <c r="AX576" s="785">
        <v>0</v>
      </c>
      <c r="AY576" s="786">
        <f>+IF(AX560=0,0,AX576/AX560*100)</f>
        <v>0</v>
      </c>
      <c r="AZ576" s="785">
        <f t="shared" si="596"/>
        <v>0</v>
      </c>
      <c r="BA576" s="786">
        <f>+IF(AZ560=0,0,AZ576/AZ560*100)</f>
        <v>0</v>
      </c>
      <c r="BB576" s="785">
        <v>0</v>
      </c>
      <c r="BC576" s="786">
        <f>+IF(BB560=0,0,BB576/BB560*100)</f>
        <v>0</v>
      </c>
      <c r="BD576" s="785">
        <v>0</v>
      </c>
      <c r="BE576" s="786">
        <f>+IF(BD560=0,0,BD576/BD560*100)</f>
        <v>0</v>
      </c>
      <c r="BF576" s="785">
        <v>0</v>
      </c>
      <c r="BG576" s="786">
        <f>+IF(BF560=0,0,BF576/BF560*100)</f>
        <v>0</v>
      </c>
      <c r="BH576" s="785">
        <f t="shared" si="597"/>
        <v>0</v>
      </c>
      <c r="BI576" s="786">
        <f>+IF(BH560=0,0,BH576/BH560*100)</f>
        <v>0</v>
      </c>
      <c r="BJ576" s="785">
        <f t="shared" si="568"/>
        <v>0</v>
      </c>
      <c r="BK576" s="786">
        <f>+IF(BJ560=0,0,BJ576/BJ560*100)</f>
        <v>0</v>
      </c>
      <c r="BL576" s="785">
        <v>0</v>
      </c>
      <c r="BM576" s="786">
        <f>+IF(BL560=0,0,BL576/BL560*100)</f>
        <v>0</v>
      </c>
      <c r="BN576" s="785">
        <v>0</v>
      </c>
      <c r="BO576" s="786">
        <f>+IF(BN560=0,0,BN576/BN560*100)</f>
        <v>0</v>
      </c>
      <c r="BP576" s="785">
        <v>0</v>
      </c>
      <c r="BQ576" s="786">
        <f>+IF(BP560=0,0,BP576/BP560*100)</f>
        <v>0</v>
      </c>
      <c r="BR576" s="785">
        <f t="shared" si="598"/>
        <v>0</v>
      </c>
      <c r="BS576" s="786">
        <f>+IF(BR560=0,0,BR576/BR560*100)</f>
        <v>0</v>
      </c>
      <c r="BT576" s="785">
        <v>0</v>
      </c>
      <c r="BU576" s="786">
        <f>+IF(BT560=0,0,BT576/BT560*100)</f>
        <v>0</v>
      </c>
      <c r="BV576" s="785">
        <v>0</v>
      </c>
      <c r="BW576" s="786">
        <f>+IF(BV560=0,0,BV576/BV560*100)</f>
        <v>0</v>
      </c>
      <c r="BX576" s="785">
        <v>0</v>
      </c>
      <c r="BY576" s="786">
        <f>+IF(BX560=0,0,BX576/BX560*100)</f>
        <v>0</v>
      </c>
      <c r="BZ576" s="785">
        <f t="shared" si="599"/>
        <v>0</v>
      </c>
      <c r="CA576" s="786">
        <f>+IF(BZ560=0,0,BZ576/BZ560*100)</f>
        <v>0</v>
      </c>
      <c r="CB576" s="785">
        <f t="shared" si="569"/>
        <v>0</v>
      </c>
      <c r="CC576" s="786">
        <f>+IF(CB560=0,0,CB576/CB560*100)</f>
        <v>0</v>
      </c>
      <c r="CE576" s="785">
        <f t="shared" si="570"/>
        <v>0</v>
      </c>
      <c r="CF576" s="786">
        <f>+IF(CE560=0,0,CE576/CE560*100)</f>
        <v>0</v>
      </c>
      <c r="CG576" s="785">
        <v>0</v>
      </c>
      <c r="CH576" s="786">
        <f>+IF(CG560=0,0,CG576/CG560*100)</f>
        <v>0</v>
      </c>
      <c r="CI576" s="785">
        <v>0</v>
      </c>
      <c r="CJ576" s="786">
        <f>+IF(CI560=0,0,CI576/CI560*100)</f>
        <v>0</v>
      </c>
      <c r="CK576" s="785">
        <v>0</v>
      </c>
      <c r="CL576" s="786">
        <f>+IF(CK560=0,0,CK576/CK560*100)</f>
        <v>0</v>
      </c>
      <c r="CM576" s="785">
        <f t="shared" si="600"/>
        <v>0</v>
      </c>
      <c r="CN576" s="786">
        <f>+IF(CM560=0,0,CM576/CM560*100)</f>
        <v>0</v>
      </c>
      <c r="CO576" s="785">
        <v>0</v>
      </c>
      <c r="CP576" s="786">
        <f>+IF(CO560=0,0,CO576/CO560*100)</f>
        <v>0</v>
      </c>
      <c r="CQ576" s="785">
        <v>0</v>
      </c>
      <c r="CR576" s="786">
        <f>+IF(CQ560=0,0,CQ576/CQ560*100)</f>
        <v>0</v>
      </c>
      <c r="CS576" s="785">
        <v>0</v>
      </c>
      <c r="CT576" s="786">
        <f>+IF(CS560=0,0,CS576/CS560*100)</f>
        <v>0</v>
      </c>
      <c r="CU576" s="785">
        <f t="shared" si="601"/>
        <v>0</v>
      </c>
      <c r="CV576" s="786">
        <f>+IF(CU560=0,0,CU576/CU560*100)</f>
        <v>0</v>
      </c>
      <c r="CW576" s="785">
        <f t="shared" si="571"/>
        <v>0</v>
      </c>
      <c r="CX576" s="786">
        <f>+IF(CW560=0,0,CW576/CW560*100)</f>
        <v>0</v>
      </c>
      <c r="CY576" s="785">
        <v>0</v>
      </c>
      <c r="CZ576" s="786">
        <f>+IF(CY560=0,0,CY576/CY560*100)</f>
        <v>0</v>
      </c>
      <c r="DA576" s="785">
        <v>0</v>
      </c>
      <c r="DB576" s="786">
        <f>+IF(DA560=0,0,DA576/DA560*100)</f>
        <v>0</v>
      </c>
      <c r="DC576" s="785">
        <v>0</v>
      </c>
      <c r="DD576" s="786">
        <f>+IF(DC560=0,0,DC576/DC560*100)</f>
        <v>0</v>
      </c>
      <c r="DE576" s="785">
        <f t="shared" si="602"/>
        <v>0</v>
      </c>
      <c r="DF576" s="786">
        <f>+IF(DE560=0,0,DE576/DE560*100)</f>
        <v>0</v>
      </c>
      <c r="DG576" s="785">
        <v>0</v>
      </c>
      <c r="DH576" s="786">
        <f>+IF(DG560=0,0,DG576/DG560*100)</f>
        <v>0</v>
      </c>
      <c r="DI576" s="785">
        <v>0</v>
      </c>
      <c r="DJ576" s="786">
        <f>+IF(DI560=0,0,DI576/DI560*100)</f>
        <v>0</v>
      </c>
      <c r="DK576" s="785">
        <v>0</v>
      </c>
      <c r="DL576" s="786">
        <f>+IF(DK560=0,0,DK576/DK560*100)</f>
        <v>0</v>
      </c>
      <c r="DM576" s="785">
        <f t="shared" si="603"/>
        <v>0</v>
      </c>
      <c r="DN576" s="786">
        <f>+IF(DM560=0,0,DM576/DM560*100)</f>
        <v>0</v>
      </c>
      <c r="DO576" s="785">
        <f t="shared" si="572"/>
        <v>0</v>
      </c>
      <c r="DP576" s="786">
        <f>+IF(DO560=0,0,DO576/DO560*100)</f>
        <v>0</v>
      </c>
      <c r="DR576" s="785">
        <f t="shared" si="573"/>
        <v>0</v>
      </c>
      <c r="DS576" s="786">
        <f>+IF(DR560=0,0,DR576/DR560*100)</f>
        <v>0</v>
      </c>
      <c r="DT576" s="785">
        <v>0</v>
      </c>
      <c r="DU576" s="786">
        <f>+IF(DT560=0,0,DT576/DT560*100)</f>
        <v>0</v>
      </c>
      <c r="DV576" s="785">
        <v>0</v>
      </c>
      <c r="DW576" s="786">
        <f>+IF(DV560=0,0,DV576/DV560*100)</f>
        <v>0</v>
      </c>
      <c r="DX576" s="785">
        <v>0</v>
      </c>
      <c r="DY576" s="786">
        <f>+IF(DX560=0,0,DX576/DX560*100)</f>
        <v>0</v>
      </c>
      <c r="DZ576" s="785">
        <f t="shared" si="604"/>
        <v>0</v>
      </c>
      <c r="EA576" s="786">
        <f>+IF(DZ560=0,0,DZ576/DZ560*100)</f>
        <v>0</v>
      </c>
      <c r="EB576" s="785">
        <v>0</v>
      </c>
      <c r="EC576" s="786">
        <f>+IF(EB560=0,0,EB576/EB560*100)</f>
        <v>0</v>
      </c>
      <c r="ED576" s="785">
        <v>0</v>
      </c>
      <c r="EE576" s="786">
        <f>+IF(ED560=0,0,ED576/ED560*100)</f>
        <v>0</v>
      </c>
      <c r="EF576" s="785">
        <v>0</v>
      </c>
      <c r="EG576" s="786">
        <f>+IF(EF560=0,0,EF576/EF560*100)</f>
        <v>0</v>
      </c>
      <c r="EH576" s="785">
        <f t="shared" si="605"/>
        <v>0</v>
      </c>
      <c r="EI576" s="786">
        <f>+IF(EH560=0,0,EH576/EH560*100)</f>
        <v>0</v>
      </c>
      <c r="EJ576" s="785">
        <f t="shared" si="574"/>
        <v>0</v>
      </c>
      <c r="EK576" s="786">
        <f>+IF(EJ560=0,0,EJ576/EJ560*100)</f>
        <v>0</v>
      </c>
      <c r="EL576" s="785">
        <v>0</v>
      </c>
      <c r="EM576" s="786">
        <f>+IF(EL560=0,0,EL576/EL560*100)</f>
        <v>0</v>
      </c>
      <c r="EN576" s="785">
        <v>0</v>
      </c>
      <c r="EO576" s="786">
        <f>+IF(EN560=0,0,EN576/EN560*100)</f>
        <v>0</v>
      </c>
      <c r="EP576" s="785">
        <v>0</v>
      </c>
      <c r="EQ576" s="786">
        <f>+IF(EP560=0,0,EP576/EP560*100)</f>
        <v>0</v>
      </c>
      <c r="ER576" s="785">
        <f t="shared" si="606"/>
        <v>0</v>
      </c>
      <c r="ES576" s="786">
        <f>+IF(ER560=0,0,ER576/ER560*100)</f>
        <v>0</v>
      </c>
      <c r="ET576" s="785">
        <v>0</v>
      </c>
      <c r="EU576" s="786">
        <f>+IF(ET560=0,0,ET576/ET560*100)</f>
        <v>0</v>
      </c>
      <c r="EV576" s="785">
        <v>0</v>
      </c>
      <c r="EW576" s="786">
        <f>+IF(EV560=0,0,EV576/EV560*100)</f>
        <v>0</v>
      </c>
      <c r="EX576" s="785">
        <v>0</v>
      </c>
      <c r="EY576" s="786">
        <f>+IF(EX560=0,0,EX576/EX560*100)</f>
        <v>0</v>
      </c>
      <c r="EZ576" s="785">
        <f t="shared" si="607"/>
        <v>0</v>
      </c>
      <c r="FA576" s="786">
        <f>+IF(EZ560=0,0,EZ576/EZ560*100)</f>
        <v>0</v>
      </c>
      <c r="FB576" s="785">
        <f t="shared" si="575"/>
        <v>0</v>
      </c>
      <c r="FC576" s="786">
        <f>+IF(FB560=0,0,FB576/FB560*100)</f>
        <v>0</v>
      </c>
      <c r="FD576" s="785">
        <v>0</v>
      </c>
      <c r="FE576" s="786">
        <f>+IF(FD560=0,0,FD576/FD560*100)</f>
        <v>0</v>
      </c>
      <c r="FF576" s="785">
        <v>0</v>
      </c>
      <c r="FG576" s="786">
        <f>+IF(FF560=0,0,FF576/FF560*100)</f>
        <v>0</v>
      </c>
      <c r="FH576" s="785">
        <v>0</v>
      </c>
      <c r="FI576" s="786">
        <f>+IF(FH560=0,0,FH576/FH560*100)</f>
        <v>0</v>
      </c>
      <c r="FJ576" s="785">
        <v>0</v>
      </c>
      <c r="FK576" s="786">
        <f>+IF(FJ560=0,0,FJ576/FJ560*100)</f>
        <v>0</v>
      </c>
    </row>
    <row r="577" spans="2:167" s="758" customFormat="1" ht="13.5" customHeight="1">
      <c r="B577" s="765" t="s">
        <v>4800</v>
      </c>
      <c r="C577" s="766"/>
      <c r="D577" s="766"/>
      <c r="E577" s="767">
        <f t="shared" si="562"/>
        <v>-383.39470541179287</v>
      </c>
      <c r="F577" s="768">
        <f>+IF(E560=0,0,E577/E560*100)</f>
        <v>0</v>
      </c>
      <c r="G577" s="767">
        <f>SUM(G578:G598)</f>
        <v>-27.850636234470468</v>
      </c>
      <c r="H577" s="768">
        <f>+IF(G560=0,0,G577/G560*100)</f>
        <v>0</v>
      </c>
      <c r="I577" s="767">
        <f>SUM(I578:I598)</f>
        <v>-29.70047167090307</v>
      </c>
      <c r="J577" s="768">
        <f>+IF(I560=0,0,I577/I560*100)</f>
        <v>0</v>
      </c>
      <c r="K577" s="767">
        <f>SUM(K578:K598)</f>
        <v>-27.012137255876958</v>
      </c>
      <c r="L577" s="768">
        <f>+IF(K560=0,0,K577/K560*100)</f>
        <v>0</v>
      </c>
      <c r="M577" s="767">
        <f t="shared" si="592"/>
        <v>-84.563245161250506</v>
      </c>
      <c r="N577" s="768">
        <f>+IF(M560=0,0,M577/M560*100)</f>
        <v>0</v>
      </c>
      <c r="O577" s="767">
        <f>SUM(O578:O598)</f>
        <v>-25.198327064543417</v>
      </c>
      <c r="P577" s="768">
        <f>+IF(O560=0,0,O577/O560*100)</f>
        <v>0</v>
      </c>
      <c r="Q577" s="767">
        <f>SUM(Q578:Q598)</f>
        <v>-70.073042530444411</v>
      </c>
      <c r="R577" s="768">
        <f>+IF(Q560=0,0,Q577/Q560*100)</f>
        <v>0</v>
      </c>
      <c r="S577" s="767">
        <f>SUM(S578:S598)</f>
        <v>-27.506915839361064</v>
      </c>
      <c r="T577" s="768">
        <f>+IF(S560=0,0,S577/S560*100)</f>
        <v>0</v>
      </c>
      <c r="U577" s="767">
        <f t="shared" si="593"/>
        <v>-122.7782854343489</v>
      </c>
      <c r="V577" s="768">
        <f>+IF(U560=0,0,U577/U560*100)</f>
        <v>0</v>
      </c>
      <c r="W577" s="767">
        <f t="shared" si="564"/>
        <v>-207.34153059559941</v>
      </c>
      <c r="X577" s="768">
        <f>+IF(W560=0,0,W577/W560*100)</f>
        <v>0</v>
      </c>
      <c r="Y577" s="767">
        <f>SUM(Y578:Y598)</f>
        <v>-24.768763598622222</v>
      </c>
      <c r="Z577" s="768">
        <f>+IF(Y560=0,0,Y577/Y560*100)</f>
        <v>0</v>
      </c>
      <c r="AA577" s="767">
        <f>SUM(AA578:AA598)</f>
        <v>-24.195280360995902</v>
      </c>
      <c r="AB577" s="768">
        <f>+IF(AA560=0,0,AA577/AA560*100)</f>
        <v>0</v>
      </c>
      <c r="AC577" s="767">
        <f>SUM(AC578:AC598)</f>
        <v>-24.469450539766008</v>
      </c>
      <c r="AD577" s="768">
        <f>+IF(AC560=0,0,AC577/AC560*100)</f>
        <v>0</v>
      </c>
      <c r="AE577" s="767">
        <f t="shared" si="594"/>
        <v>-73.433494499384125</v>
      </c>
      <c r="AF577" s="768">
        <f>+IF(AE560=0,0,AE577/AE560*100)</f>
        <v>0</v>
      </c>
      <c r="AG577" s="767">
        <f>SUM(AG578:AG598)</f>
        <v>-29.687206215948432</v>
      </c>
      <c r="AH577" s="768">
        <f>+IF(AG560=0,0,AG577/AG560*100)</f>
        <v>0</v>
      </c>
      <c r="AI577" s="767">
        <f>SUM(AI578:AI598)</f>
        <v>-35.906076684256426</v>
      </c>
      <c r="AJ577" s="768">
        <f>+IF(AI560=0,0,AI577/AI560*100)</f>
        <v>0</v>
      </c>
      <c r="AK577" s="767">
        <f>SUM(AK578:AK598)</f>
        <v>-37.026397416604475</v>
      </c>
      <c r="AL577" s="768">
        <f>+IF(AK560=0,0,AK577/AK560*100)</f>
        <v>0</v>
      </c>
      <c r="AM577" s="767">
        <f t="shared" si="595"/>
        <v>-102.61968031680934</v>
      </c>
      <c r="AN577" s="768">
        <f>+IF(AM560=0,0,AM577/AM560*100)</f>
        <v>0</v>
      </c>
      <c r="AO577" s="767">
        <f t="shared" si="567"/>
        <v>-176.05317481619346</v>
      </c>
      <c r="AP577" s="768">
        <f>+IF(AO560=0,0,AO577/AO560*100)</f>
        <v>0</v>
      </c>
      <c r="AQ577" s="734"/>
      <c r="AR577" s="767">
        <f>SUM(AR578:AR598)</f>
        <v>0</v>
      </c>
      <c r="AS577" s="768">
        <f>+IF(AR560=0,0,AR577/AR560*100)</f>
        <v>0</v>
      </c>
      <c r="AT577" s="767">
        <f>SUM(AT578:AT598)</f>
        <v>0</v>
      </c>
      <c r="AU577" s="768">
        <f>+IF(AT560=0,0,AT577/AT560*100)</f>
        <v>0</v>
      </c>
      <c r="AV577" s="767">
        <f>SUM(AV578:AV598)</f>
        <v>0</v>
      </c>
      <c r="AW577" s="768">
        <f>+IF(AV560=0,0,AV577/AV560*100)</f>
        <v>0</v>
      </c>
      <c r="AX577" s="767">
        <f>SUM(AX578:AX598)</f>
        <v>0</v>
      </c>
      <c r="AY577" s="768">
        <f>+IF(AX560=0,0,AX577/AX560*100)</f>
        <v>0</v>
      </c>
      <c r="AZ577" s="767">
        <f t="shared" si="596"/>
        <v>0</v>
      </c>
      <c r="BA577" s="768">
        <f>+IF(AZ560=0,0,AZ577/AZ560*100)</f>
        <v>0</v>
      </c>
      <c r="BB577" s="767">
        <f>SUM(BB578:BB598)</f>
        <v>0</v>
      </c>
      <c r="BC577" s="768">
        <f>+IF(BB560=0,0,BB577/BB560*100)</f>
        <v>0</v>
      </c>
      <c r="BD577" s="767">
        <f>SUM(BD578:BD598)</f>
        <v>0</v>
      </c>
      <c r="BE577" s="768">
        <f>+IF(BD560=0,0,BD577/BD560*100)</f>
        <v>0</v>
      </c>
      <c r="BF577" s="767">
        <f>SUM(BF578:BF598)</f>
        <v>0</v>
      </c>
      <c r="BG577" s="768">
        <f>+IF(BF560=0,0,BF577/BF560*100)</f>
        <v>0</v>
      </c>
      <c r="BH577" s="767">
        <f t="shared" si="597"/>
        <v>0</v>
      </c>
      <c r="BI577" s="768">
        <f>+IF(BH560=0,0,BH577/BH560*100)</f>
        <v>0</v>
      </c>
      <c r="BJ577" s="767">
        <f t="shared" si="568"/>
        <v>0</v>
      </c>
      <c r="BK577" s="768">
        <f>+IF(BJ560=0,0,BJ577/BJ560*100)</f>
        <v>0</v>
      </c>
      <c r="BL577" s="767">
        <f>SUM(BL578:BL598)</f>
        <v>0</v>
      </c>
      <c r="BM577" s="768">
        <f>+IF(BL560=0,0,BL577/BL560*100)</f>
        <v>0</v>
      </c>
      <c r="BN577" s="767">
        <f>SUM(BN578:BN598)</f>
        <v>0</v>
      </c>
      <c r="BO577" s="768">
        <f>+IF(BN560=0,0,BN577/BN560*100)</f>
        <v>0</v>
      </c>
      <c r="BP577" s="767">
        <f>SUM(BP578:BP598)</f>
        <v>0</v>
      </c>
      <c r="BQ577" s="768">
        <f>+IF(BP560=0,0,BP577/BP560*100)</f>
        <v>0</v>
      </c>
      <c r="BR577" s="767">
        <f t="shared" si="598"/>
        <v>0</v>
      </c>
      <c r="BS577" s="768">
        <f>+IF(BR560=0,0,BR577/BR560*100)</f>
        <v>0</v>
      </c>
      <c r="BT577" s="767">
        <f>SUM(BT578:BT598)</f>
        <v>0</v>
      </c>
      <c r="BU577" s="768">
        <f>+IF(BT560=0,0,BT577/BT560*100)</f>
        <v>0</v>
      </c>
      <c r="BV577" s="767">
        <f>SUM(BV578:BV598)</f>
        <v>0</v>
      </c>
      <c r="BW577" s="768">
        <f>+IF(BV560=0,0,BV577/BV560*100)</f>
        <v>0</v>
      </c>
      <c r="BX577" s="767">
        <f>SUM(BX578:BX598)</f>
        <v>0</v>
      </c>
      <c r="BY577" s="768">
        <f>+IF(BX560=0,0,BX577/BX560*100)</f>
        <v>0</v>
      </c>
      <c r="BZ577" s="767">
        <f t="shared" si="599"/>
        <v>0</v>
      </c>
      <c r="CA577" s="768">
        <f>+IF(BZ560=0,0,BZ577/BZ560*100)</f>
        <v>0</v>
      </c>
      <c r="CB577" s="767">
        <f t="shared" si="569"/>
        <v>0</v>
      </c>
      <c r="CC577" s="768">
        <f>+IF(CB560=0,0,CB577/CB560*100)</f>
        <v>0</v>
      </c>
      <c r="CE577" s="767">
        <f t="shared" si="570"/>
        <v>0</v>
      </c>
      <c r="CF577" s="768">
        <f>+IF(CE560=0,0,CE577/CE560*100)</f>
        <v>0</v>
      </c>
      <c r="CG577" s="767">
        <f>SUM(CG578:CG598)</f>
        <v>0</v>
      </c>
      <c r="CH577" s="768">
        <f>+IF(CG560=0,0,CG577/CG560*100)</f>
        <v>0</v>
      </c>
      <c r="CI577" s="767">
        <f>SUM(CI578:CI598)</f>
        <v>0</v>
      </c>
      <c r="CJ577" s="768">
        <f>+IF(CI560=0,0,CI577/CI560*100)</f>
        <v>0</v>
      </c>
      <c r="CK577" s="767">
        <f>SUM(CK578:CK598)</f>
        <v>0</v>
      </c>
      <c r="CL577" s="768">
        <f>+IF(CK560=0,0,CK577/CK560*100)</f>
        <v>0</v>
      </c>
      <c r="CM577" s="767">
        <f t="shared" si="600"/>
        <v>0</v>
      </c>
      <c r="CN577" s="768">
        <f>+IF(CM560=0,0,CM577/CM560*100)</f>
        <v>0</v>
      </c>
      <c r="CO577" s="767">
        <f>SUM(CO578:CO598)</f>
        <v>0</v>
      </c>
      <c r="CP577" s="768">
        <f>+IF(CO560=0,0,CO577/CO560*100)</f>
        <v>0</v>
      </c>
      <c r="CQ577" s="767">
        <f>SUM(CQ578:CQ598)</f>
        <v>0</v>
      </c>
      <c r="CR577" s="768">
        <f>+IF(CQ560=0,0,CQ577/CQ560*100)</f>
        <v>0</v>
      </c>
      <c r="CS577" s="767">
        <f>SUM(CS578:CS598)</f>
        <v>0</v>
      </c>
      <c r="CT577" s="768">
        <f>+IF(CS560=0,0,CS577/CS560*100)</f>
        <v>0</v>
      </c>
      <c r="CU577" s="767">
        <f t="shared" si="601"/>
        <v>0</v>
      </c>
      <c r="CV577" s="768">
        <f>+IF(CU560=0,0,CU577/CU560*100)</f>
        <v>0</v>
      </c>
      <c r="CW577" s="767">
        <f t="shared" si="571"/>
        <v>0</v>
      </c>
      <c r="CX577" s="768">
        <f>+IF(CW560=0,0,CW577/CW560*100)</f>
        <v>0</v>
      </c>
      <c r="CY577" s="767">
        <f>SUM(CY578:CY598)</f>
        <v>0</v>
      </c>
      <c r="CZ577" s="768">
        <f>+IF(CY560=0,0,CY577/CY560*100)</f>
        <v>0</v>
      </c>
      <c r="DA577" s="767">
        <f>SUM(DA578:DA598)</f>
        <v>0</v>
      </c>
      <c r="DB577" s="768">
        <f>+IF(DA560=0,0,DA577/DA560*100)</f>
        <v>0</v>
      </c>
      <c r="DC577" s="767">
        <f>SUM(DC578:DC598)</f>
        <v>0</v>
      </c>
      <c r="DD577" s="768">
        <f>+IF(DC560=0,0,DC577/DC560*100)</f>
        <v>0</v>
      </c>
      <c r="DE577" s="767">
        <f t="shared" si="602"/>
        <v>0</v>
      </c>
      <c r="DF577" s="768">
        <f>+IF(DE560=0,0,DE577/DE560*100)</f>
        <v>0</v>
      </c>
      <c r="DG577" s="767">
        <f>SUM(DG578:DG598)</f>
        <v>0</v>
      </c>
      <c r="DH577" s="768">
        <f>+IF(DG560=0,0,DG577/DG560*100)</f>
        <v>0</v>
      </c>
      <c r="DI577" s="767">
        <f>SUM(DI578:DI598)</f>
        <v>0</v>
      </c>
      <c r="DJ577" s="768">
        <f>+IF(DI560=0,0,DI577/DI560*100)</f>
        <v>0</v>
      </c>
      <c r="DK577" s="767">
        <f>SUM(DK578:DK598)</f>
        <v>0</v>
      </c>
      <c r="DL577" s="768">
        <f>+IF(DK560=0,0,DK577/DK560*100)</f>
        <v>0</v>
      </c>
      <c r="DM577" s="767">
        <f t="shared" si="603"/>
        <v>0</v>
      </c>
      <c r="DN577" s="768">
        <f>+IF(DM560=0,0,DM577/DM560*100)</f>
        <v>0</v>
      </c>
      <c r="DO577" s="767">
        <f t="shared" si="572"/>
        <v>0</v>
      </c>
      <c r="DP577" s="768">
        <f>+IF(DO560=0,0,DO577/DO560*100)</f>
        <v>0</v>
      </c>
      <c r="DR577" s="767">
        <f t="shared" si="573"/>
        <v>0</v>
      </c>
      <c r="DS577" s="768">
        <f>+IF(DR560=0,0,DR577/DR560*100)</f>
        <v>0</v>
      </c>
      <c r="DT577" s="767">
        <f>SUM(DT578:DT598)</f>
        <v>0</v>
      </c>
      <c r="DU577" s="768">
        <f>+IF(DT560=0,0,DT577/DT560*100)</f>
        <v>0</v>
      </c>
      <c r="DV577" s="767">
        <f>SUM(DV578:DV598)</f>
        <v>0</v>
      </c>
      <c r="DW577" s="768">
        <f>+IF(DV560=0,0,DV577/DV560*100)</f>
        <v>0</v>
      </c>
      <c r="DX577" s="767">
        <f>SUM(DX578:DX598)</f>
        <v>0</v>
      </c>
      <c r="DY577" s="768">
        <f>+IF(DX560=0,0,DX577/DX560*100)</f>
        <v>0</v>
      </c>
      <c r="DZ577" s="767">
        <f t="shared" si="604"/>
        <v>0</v>
      </c>
      <c r="EA577" s="768">
        <f>+IF(DZ560=0,0,DZ577/DZ560*100)</f>
        <v>0</v>
      </c>
      <c r="EB577" s="767">
        <f>SUM(EB578:EB598)</f>
        <v>0</v>
      </c>
      <c r="EC577" s="768">
        <f>+IF(EB560=0,0,EB577/EB560*100)</f>
        <v>0</v>
      </c>
      <c r="ED577" s="767">
        <f>SUM(ED578:ED598)</f>
        <v>0</v>
      </c>
      <c r="EE577" s="768">
        <f>+IF(ED560=0,0,ED577/ED560*100)</f>
        <v>0</v>
      </c>
      <c r="EF577" s="767">
        <f>SUM(EF578:EF598)</f>
        <v>0</v>
      </c>
      <c r="EG577" s="768">
        <f>+IF(EF560=0,0,EF577/EF560*100)</f>
        <v>0</v>
      </c>
      <c r="EH577" s="767">
        <f t="shared" si="605"/>
        <v>0</v>
      </c>
      <c r="EI577" s="768">
        <f>+IF(EH560=0,0,EH577/EH560*100)</f>
        <v>0</v>
      </c>
      <c r="EJ577" s="767">
        <f t="shared" si="574"/>
        <v>0</v>
      </c>
      <c r="EK577" s="768">
        <f>+IF(EJ560=0,0,EJ577/EJ560*100)</f>
        <v>0</v>
      </c>
      <c r="EL577" s="767">
        <f>SUM(EL578:EL598)</f>
        <v>0</v>
      </c>
      <c r="EM577" s="768">
        <f>+IF(EL560=0,0,EL577/EL560*100)</f>
        <v>0</v>
      </c>
      <c r="EN577" s="767">
        <f>SUM(EN578:EN598)</f>
        <v>0</v>
      </c>
      <c r="EO577" s="768">
        <f>+IF(EN560=0,0,EN577/EN560*100)</f>
        <v>0</v>
      </c>
      <c r="EP577" s="767">
        <f>SUM(EP578:EP598)</f>
        <v>0</v>
      </c>
      <c r="EQ577" s="768">
        <f>+IF(EP560=0,0,EP577/EP560*100)</f>
        <v>0</v>
      </c>
      <c r="ER577" s="767">
        <f t="shared" si="606"/>
        <v>0</v>
      </c>
      <c r="ES577" s="768">
        <f>+IF(ER560=0,0,ER577/ER560*100)</f>
        <v>0</v>
      </c>
      <c r="ET577" s="767">
        <f>SUM(ET578:ET598)</f>
        <v>0</v>
      </c>
      <c r="EU577" s="768">
        <f>+IF(ET560=0,0,ET577/ET560*100)</f>
        <v>0</v>
      </c>
      <c r="EV577" s="767">
        <f>SUM(EV578:EV598)</f>
        <v>0</v>
      </c>
      <c r="EW577" s="768">
        <f>+IF(EV560=0,0,EV577/EV560*100)</f>
        <v>0</v>
      </c>
      <c r="EX577" s="767">
        <f>SUM(EX578:EX598)</f>
        <v>0</v>
      </c>
      <c r="EY577" s="768">
        <f>+IF(EX560=0,0,EX577/EX560*100)</f>
        <v>0</v>
      </c>
      <c r="EZ577" s="767">
        <f t="shared" si="607"/>
        <v>0</v>
      </c>
      <c r="FA577" s="768">
        <f>+IF(EZ560=0,0,EZ577/EZ560*100)</f>
        <v>0</v>
      </c>
      <c r="FB577" s="767">
        <f t="shared" si="575"/>
        <v>0</v>
      </c>
      <c r="FC577" s="768">
        <f>+IF(FB560=0,0,FB577/FB560*100)</f>
        <v>0</v>
      </c>
      <c r="FD577" s="767">
        <f>SUM(FD578:FD598)</f>
        <v>0</v>
      </c>
      <c r="FE577" s="768">
        <f>+IF(FD560=0,0,FD577/FD560*100)</f>
        <v>0</v>
      </c>
      <c r="FF577" s="767">
        <f>SUM(FF578:FF598)</f>
        <v>0</v>
      </c>
      <c r="FG577" s="768">
        <f>+IF(FF560=0,0,FF577/FF560*100)</f>
        <v>0</v>
      </c>
      <c r="FH577" s="767">
        <f>SUM(FH578:FH598)</f>
        <v>0</v>
      </c>
      <c r="FI577" s="768">
        <f>+IF(FH560=0,0,FH577/FH560*100)</f>
        <v>0</v>
      </c>
      <c r="FJ577" s="767">
        <f>SUM(FJ578:FJ598)</f>
        <v>0</v>
      </c>
      <c r="FK577" s="768">
        <f>+IF(FJ560=0,0,FJ577/FJ560*100)</f>
        <v>0</v>
      </c>
    </row>
    <row r="578" spans="2:167" s="648" customFormat="1" ht="13.5" customHeight="1">
      <c r="B578" s="769"/>
      <c r="C578" s="731" t="s">
        <v>4801</v>
      </c>
      <c r="D578" s="728"/>
      <c r="E578" s="770">
        <f t="shared" si="562"/>
        <v>0</v>
      </c>
      <c r="F578" s="726">
        <f>+IF(E560=0,0,E578/E560*100)</f>
        <v>0</v>
      </c>
      <c r="G578" s="770">
        <v>0</v>
      </c>
      <c r="H578" s="726">
        <f>+IF(G560=0,0,G578/G560*100)</f>
        <v>0</v>
      </c>
      <c r="I578" s="770">
        <v>0</v>
      </c>
      <c r="J578" s="726">
        <f>+IF(I560=0,0,I578/I560*100)</f>
        <v>0</v>
      </c>
      <c r="K578" s="770">
        <v>0</v>
      </c>
      <c r="L578" s="726">
        <f>+IF(K560=0,0,K578/K560*100)</f>
        <v>0</v>
      </c>
      <c r="M578" s="770">
        <f t="shared" si="592"/>
        <v>0</v>
      </c>
      <c r="N578" s="726">
        <f>+IF(M560=0,0,M578/M560*100)</f>
        <v>0</v>
      </c>
      <c r="O578" s="770">
        <v>0</v>
      </c>
      <c r="P578" s="726">
        <f>+IF(O560=0,0,O578/O560*100)</f>
        <v>0</v>
      </c>
      <c r="Q578" s="770">
        <v>0</v>
      </c>
      <c r="R578" s="726">
        <f>+IF(Q560=0,0,Q578/Q560*100)</f>
        <v>0</v>
      </c>
      <c r="S578" s="770">
        <v>0</v>
      </c>
      <c r="T578" s="726">
        <f>+IF(S560=0,0,S578/S560*100)</f>
        <v>0</v>
      </c>
      <c r="U578" s="770">
        <f t="shared" si="593"/>
        <v>0</v>
      </c>
      <c r="V578" s="726">
        <f>+IF(U560=0,0,U578/U560*100)</f>
        <v>0</v>
      </c>
      <c r="W578" s="770">
        <f t="shared" si="564"/>
        <v>0</v>
      </c>
      <c r="X578" s="726">
        <f>+IF(W560=0,0,W578/W560*100)</f>
        <v>0</v>
      </c>
      <c r="Y578" s="770">
        <v>0</v>
      </c>
      <c r="Z578" s="726">
        <f>+IF(Y560=0,0,Y578/Y560*100)</f>
        <v>0</v>
      </c>
      <c r="AA578" s="770">
        <v>0</v>
      </c>
      <c r="AB578" s="726">
        <f>+IF(AA560=0,0,AA578/AA560*100)</f>
        <v>0</v>
      </c>
      <c r="AC578" s="770">
        <v>0</v>
      </c>
      <c r="AD578" s="726">
        <f>+IF(AC560=0,0,AC578/AC560*100)</f>
        <v>0</v>
      </c>
      <c r="AE578" s="770">
        <f t="shared" si="594"/>
        <v>0</v>
      </c>
      <c r="AF578" s="726">
        <f>+IF(AE560=0,0,AE578/AE560*100)</f>
        <v>0</v>
      </c>
      <c r="AG578" s="770">
        <v>0</v>
      </c>
      <c r="AH578" s="726">
        <f>+IF(AG560=0,0,AG578/AG560*100)</f>
        <v>0</v>
      </c>
      <c r="AI578" s="770">
        <v>0</v>
      </c>
      <c r="AJ578" s="726">
        <f>+IF(AI560=0,0,AI578/AI560*100)</f>
        <v>0</v>
      </c>
      <c r="AK578" s="770">
        <v>0</v>
      </c>
      <c r="AL578" s="726">
        <f>+IF(AK560=0,0,AK578/AK560*100)</f>
        <v>0</v>
      </c>
      <c r="AM578" s="770">
        <f t="shared" si="595"/>
        <v>0</v>
      </c>
      <c r="AN578" s="726">
        <f>+IF(AM560=0,0,AM578/AM560*100)</f>
        <v>0</v>
      </c>
      <c r="AO578" s="770">
        <f t="shared" si="567"/>
        <v>0</v>
      </c>
      <c r="AP578" s="726">
        <f>+IF(AO560=0,0,AO578/AO560*100)</f>
        <v>0</v>
      </c>
      <c r="AQ578" s="651"/>
      <c r="AR578" s="770">
        <v>0</v>
      </c>
      <c r="AS578" s="726">
        <f>+IF(AR560=0,0,AR578/AR560*100)</f>
        <v>0</v>
      </c>
      <c r="AT578" s="770">
        <v>0</v>
      </c>
      <c r="AU578" s="726">
        <f>+IF(AT560=0,0,AT578/AT560*100)</f>
        <v>0</v>
      </c>
      <c r="AV578" s="770">
        <v>0</v>
      </c>
      <c r="AW578" s="726">
        <f>+IF(AV560=0,0,AV578/AV560*100)</f>
        <v>0</v>
      </c>
      <c r="AX578" s="770">
        <v>0</v>
      </c>
      <c r="AY578" s="726">
        <f>+IF(AX560=0,0,AX578/AX560*100)</f>
        <v>0</v>
      </c>
      <c r="AZ578" s="770">
        <f t="shared" si="596"/>
        <v>0</v>
      </c>
      <c r="BA578" s="726">
        <f>+IF(AZ560=0,0,AZ578/AZ560*100)</f>
        <v>0</v>
      </c>
      <c r="BB578" s="770">
        <v>0</v>
      </c>
      <c r="BC578" s="726">
        <f>+IF(BB560=0,0,BB578/BB560*100)</f>
        <v>0</v>
      </c>
      <c r="BD578" s="770">
        <v>0</v>
      </c>
      <c r="BE578" s="726">
        <f>+IF(BD560=0,0,BD578/BD560*100)</f>
        <v>0</v>
      </c>
      <c r="BF578" s="770">
        <v>0</v>
      </c>
      <c r="BG578" s="726">
        <f>+IF(BF560=0,0,BF578/BF560*100)</f>
        <v>0</v>
      </c>
      <c r="BH578" s="770">
        <f t="shared" si="597"/>
        <v>0</v>
      </c>
      <c r="BI578" s="726">
        <f>+IF(BH560=0,0,BH578/BH560*100)</f>
        <v>0</v>
      </c>
      <c r="BJ578" s="770">
        <f t="shared" si="568"/>
        <v>0</v>
      </c>
      <c r="BK578" s="726">
        <f>+IF(BJ560=0,0,BJ578/BJ560*100)</f>
        <v>0</v>
      </c>
      <c r="BL578" s="770">
        <v>0</v>
      </c>
      <c r="BM578" s="726">
        <f>+IF(BL560=0,0,BL578/BL560*100)</f>
        <v>0</v>
      </c>
      <c r="BN578" s="770">
        <v>0</v>
      </c>
      <c r="BO578" s="726">
        <f>+IF(BN560=0,0,BN578/BN560*100)</f>
        <v>0</v>
      </c>
      <c r="BP578" s="770">
        <v>0</v>
      </c>
      <c r="BQ578" s="726">
        <f>+IF(BP560=0,0,BP578/BP560*100)</f>
        <v>0</v>
      </c>
      <c r="BR578" s="770">
        <f t="shared" si="598"/>
        <v>0</v>
      </c>
      <c r="BS578" s="726">
        <f>+IF(BR560=0,0,BR578/BR560*100)</f>
        <v>0</v>
      </c>
      <c r="BT578" s="770">
        <v>0</v>
      </c>
      <c r="BU578" s="726">
        <f>+IF(BT560=0,0,BT578/BT560*100)</f>
        <v>0</v>
      </c>
      <c r="BV578" s="770">
        <v>0</v>
      </c>
      <c r="BW578" s="726">
        <f>+IF(BV560=0,0,BV578/BV560*100)</f>
        <v>0</v>
      </c>
      <c r="BX578" s="770">
        <v>0</v>
      </c>
      <c r="BY578" s="726">
        <f>+IF(BX560=0,0,BX578/BX560*100)</f>
        <v>0</v>
      </c>
      <c r="BZ578" s="770">
        <f t="shared" si="599"/>
        <v>0</v>
      </c>
      <c r="CA578" s="726">
        <f>+IF(BZ560=0,0,BZ578/BZ560*100)</f>
        <v>0</v>
      </c>
      <c r="CB578" s="770">
        <f t="shared" si="569"/>
        <v>0</v>
      </c>
      <c r="CC578" s="726">
        <f>+IF(CB560=0,0,CB578/CB560*100)</f>
        <v>0</v>
      </c>
      <c r="CE578" s="770">
        <f t="shared" si="570"/>
        <v>0</v>
      </c>
      <c r="CF578" s="726">
        <f>+IF(CE560=0,0,CE578/CE560*100)</f>
        <v>0</v>
      </c>
      <c r="CG578" s="770">
        <v>0</v>
      </c>
      <c r="CH578" s="726">
        <f>+IF(CG560=0,0,CG578/CG560*100)</f>
        <v>0</v>
      </c>
      <c r="CI578" s="770">
        <v>0</v>
      </c>
      <c r="CJ578" s="726">
        <f>+IF(CI560=0,0,CI578/CI560*100)</f>
        <v>0</v>
      </c>
      <c r="CK578" s="770">
        <v>0</v>
      </c>
      <c r="CL578" s="726">
        <f>+IF(CK560=0,0,CK578/CK560*100)</f>
        <v>0</v>
      </c>
      <c r="CM578" s="770">
        <f t="shared" si="600"/>
        <v>0</v>
      </c>
      <c r="CN578" s="726">
        <f>+IF(CM560=0,0,CM578/CM560*100)</f>
        <v>0</v>
      </c>
      <c r="CO578" s="770">
        <v>0</v>
      </c>
      <c r="CP578" s="726">
        <f>+IF(CO560=0,0,CO578/CO560*100)</f>
        <v>0</v>
      </c>
      <c r="CQ578" s="770">
        <v>0</v>
      </c>
      <c r="CR578" s="726">
        <f>+IF(CQ560=0,0,CQ578/CQ560*100)</f>
        <v>0</v>
      </c>
      <c r="CS578" s="770">
        <v>0</v>
      </c>
      <c r="CT578" s="726">
        <f>+IF(CS560=0,0,CS578/CS560*100)</f>
        <v>0</v>
      </c>
      <c r="CU578" s="770">
        <f t="shared" si="601"/>
        <v>0</v>
      </c>
      <c r="CV578" s="726">
        <f>+IF(CU560=0,0,CU578/CU560*100)</f>
        <v>0</v>
      </c>
      <c r="CW578" s="770">
        <f t="shared" si="571"/>
        <v>0</v>
      </c>
      <c r="CX578" s="726">
        <f>+IF(CW560=0,0,CW578/CW560*100)</f>
        <v>0</v>
      </c>
      <c r="CY578" s="770">
        <v>0</v>
      </c>
      <c r="CZ578" s="726">
        <f>+IF(CY560=0,0,CY578/CY560*100)</f>
        <v>0</v>
      </c>
      <c r="DA578" s="770">
        <v>0</v>
      </c>
      <c r="DB578" s="726">
        <f>+IF(DA560=0,0,DA578/DA560*100)</f>
        <v>0</v>
      </c>
      <c r="DC578" s="770">
        <v>0</v>
      </c>
      <c r="DD578" s="726">
        <f>+IF(DC560=0,0,DC578/DC560*100)</f>
        <v>0</v>
      </c>
      <c r="DE578" s="770">
        <f t="shared" si="602"/>
        <v>0</v>
      </c>
      <c r="DF578" s="726">
        <f>+IF(DE560=0,0,DE578/DE560*100)</f>
        <v>0</v>
      </c>
      <c r="DG578" s="770">
        <v>0</v>
      </c>
      <c r="DH578" s="726">
        <f>+IF(DG560=0,0,DG578/DG560*100)</f>
        <v>0</v>
      </c>
      <c r="DI578" s="770">
        <v>0</v>
      </c>
      <c r="DJ578" s="726">
        <f>+IF(DI560=0,0,DI578/DI560*100)</f>
        <v>0</v>
      </c>
      <c r="DK578" s="770">
        <v>0</v>
      </c>
      <c r="DL578" s="726">
        <f>+IF(DK560=0,0,DK578/DK560*100)</f>
        <v>0</v>
      </c>
      <c r="DM578" s="770">
        <f t="shared" si="603"/>
        <v>0</v>
      </c>
      <c r="DN578" s="726">
        <f>+IF(DM560=0,0,DM578/DM560*100)</f>
        <v>0</v>
      </c>
      <c r="DO578" s="770">
        <f t="shared" si="572"/>
        <v>0</v>
      </c>
      <c r="DP578" s="726">
        <f>+IF(DO560=0,0,DO578/DO560*100)</f>
        <v>0</v>
      </c>
      <c r="DR578" s="770">
        <f t="shared" si="573"/>
        <v>0</v>
      </c>
      <c r="DS578" s="726">
        <f>+IF(DR560=0,0,DR578/DR560*100)</f>
        <v>0</v>
      </c>
      <c r="DT578" s="770">
        <v>0</v>
      </c>
      <c r="DU578" s="726">
        <f>+IF(DT560=0,0,DT578/DT560*100)</f>
        <v>0</v>
      </c>
      <c r="DV578" s="770">
        <v>0</v>
      </c>
      <c r="DW578" s="726">
        <f>+IF(DV560=0,0,DV578/DV560*100)</f>
        <v>0</v>
      </c>
      <c r="DX578" s="770">
        <v>0</v>
      </c>
      <c r="DY578" s="726">
        <f>+IF(DX560=0,0,DX578/DX560*100)</f>
        <v>0</v>
      </c>
      <c r="DZ578" s="770">
        <f t="shared" si="604"/>
        <v>0</v>
      </c>
      <c r="EA578" s="726">
        <f>+IF(DZ560=0,0,DZ578/DZ560*100)</f>
        <v>0</v>
      </c>
      <c r="EB578" s="770">
        <v>0</v>
      </c>
      <c r="EC578" s="726">
        <f>+IF(EB560=0,0,EB578/EB560*100)</f>
        <v>0</v>
      </c>
      <c r="ED578" s="770">
        <v>0</v>
      </c>
      <c r="EE578" s="726">
        <f>+IF(ED560=0,0,ED578/ED560*100)</f>
        <v>0</v>
      </c>
      <c r="EF578" s="770">
        <v>0</v>
      </c>
      <c r="EG578" s="726">
        <f>+IF(EF560=0,0,EF578/EF560*100)</f>
        <v>0</v>
      </c>
      <c r="EH578" s="770">
        <f t="shared" si="605"/>
        <v>0</v>
      </c>
      <c r="EI578" s="726">
        <f>+IF(EH560=0,0,EH578/EH560*100)</f>
        <v>0</v>
      </c>
      <c r="EJ578" s="770">
        <f t="shared" si="574"/>
        <v>0</v>
      </c>
      <c r="EK578" s="726">
        <f>+IF(EJ560=0,0,EJ578/EJ560*100)</f>
        <v>0</v>
      </c>
      <c r="EL578" s="770">
        <v>0</v>
      </c>
      <c r="EM578" s="726">
        <f>+IF(EL560=0,0,EL578/EL560*100)</f>
        <v>0</v>
      </c>
      <c r="EN578" s="770">
        <v>0</v>
      </c>
      <c r="EO578" s="726">
        <f>+IF(EN560=0,0,EN578/EN560*100)</f>
        <v>0</v>
      </c>
      <c r="EP578" s="770">
        <v>0</v>
      </c>
      <c r="EQ578" s="726">
        <f>+IF(EP560=0,0,EP578/EP560*100)</f>
        <v>0</v>
      </c>
      <c r="ER578" s="770">
        <f t="shared" si="606"/>
        <v>0</v>
      </c>
      <c r="ES578" s="726">
        <f>+IF(ER560=0,0,ER578/ER560*100)</f>
        <v>0</v>
      </c>
      <c r="ET578" s="770">
        <v>0</v>
      </c>
      <c r="EU578" s="726">
        <f>+IF(ET560=0,0,ET578/ET560*100)</f>
        <v>0</v>
      </c>
      <c r="EV578" s="770">
        <v>0</v>
      </c>
      <c r="EW578" s="726">
        <f>+IF(EV560=0,0,EV578/EV560*100)</f>
        <v>0</v>
      </c>
      <c r="EX578" s="770">
        <v>0</v>
      </c>
      <c r="EY578" s="726">
        <f>+IF(EX560=0,0,EX578/EX560*100)</f>
        <v>0</v>
      </c>
      <c r="EZ578" s="770">
        <f t="shared" si="607"/>
        <v>0</v>
      </c>
      <c r="FA578" s="726">
        <f>+IF(EZ560=0,0,EZ578/EZ560*100)</f>
        <v>0</v>
      </c>
      <c r="FB578" s="770">
        <f t="shared" si="575"/>
        <v>0</v>
      </c>
      <c r="FC578" s="726">
        <f>+IF(FB560=0,0,FB578/FB560*100)</f>
        <v>0</v>
      </c>
      <c r="FD578" s="770">
        <v>0</v>
      </c>
      <c r="FE578" s="726">
        <f>+IF(FD560=0,0,FD578/FD560*100)</f>
        <v>0</v>
      </c>
      <c r="FF578" s="770">
        <v>0</v>
      </c>
      <c r="FG578" s="726">
        <f>+IF(FF560=0,0,FF578/FF560*100)</f>
        <v>0</v>
      </c>
      <c r="FH578" s="770">
        <v>0</v>
      </c>
      <c r="FI578" s="726">
        <f>+IF(FH560=0,0,FH578/FH560*100)</f>
        <v>0</v>
      </c>
      <c r="FJ578" s="770">
        <v>0</v>
      </c>
      <c r="FK578" s="726">
        <f>+IF(FJ560=0,0,FJ578/FJ560*100)</f>
        <v>0</v>
      </c>
    </row>
    <row r="579" spans="2:167" s="648" customFormat="1" ht="13.5" customHeight="1">
      <c r="B579" s="769"/>
      <c r="C579" s="771" t="s">
        <v>4802</v>
      </c>
      <c r="D579" s="769"/>
      <c r="E579" s="772">
        <f t="shared" si="562"/>
        <v>0</v>
      </c>
      <c r="F579" s="737">
        <f>+IF(E560=0,0,E579/E560*100)</f>
        <v>0</v>
      </c>
      <c r="G579" s="772">
        <v>0</v>
      </c>
      <c r="H579" s="737">
        <f>+IF(G560=0,0,G579/G560*100)</f>
        <v>0</v>
      </c>
      <c r="I579" s="772">
        <v>0</v>
      </c>
      <c r="J579" s="737">
        <f>+IF(I560=0,0,I579/I560*100)</f>
        <v>0</v>
      </c>
      <c r="K579" s="772">
        <v>0</v>
      </c>
      <c r="L579" s="737">
        <f>+IF(K560=0,0,K579/K560*100)</f>
        <v>0</v>
      </c>
      <c r="M579" s="772">
        <f t="shared" si="592"/>
        <v>0</v>
      </c>
      <c r="N579" s="737">
        <f>+IF(M560=0,0,M579/M560*100)</f>
        <v>0</v>
      </c>
      <c r="O579" s="772">
        <v>0</v>
      </c>
      <c r="P579" s="737">
        <f>+IF(O560=0,0,O579/O560*100)</f>
        <v>0</v>
      </c>
      <c r="Q579" s="772">
        <v>0</v>
      </c>
      <c r="R579" s="737">
        <f>+IF(Q560=0,0,Q579/Q560*100)</f>
        <v>0</v>
      </c>
      <c r="S579" s="772">
        <v>0</v>
      </c>
      <c r="T579" s="737">
        <f>+IF(S560=0,0,S579/S560*100)</f>
        <v>0</v>
      </c>
      <c r="U579" s="772">
        <f t="shared" si="593"/>
        <v>0</v>
      </c>
      <c r="V579" s="737">
        <f>+IF(U560=0,0,U579/U560*100)</f>
        <v>0</v>
      </c>
      <c r="W579" s="772">
        <f t="shared" si="564"/>
        <v>0</v>
      </c>
      <c r="X579" s="737">
        <f>+IF(W560=0,0,W579/W560*100)</f>
        <v>0</v>
      </c>
      <c r="Y579" s="772">
        <v>0</v>
      </c>
      <c r="Z579" s="737">
        <f>+IF(Y560=0,0,Y579/Y560*100)</f>
        <v>0</v>
      </c>
      <c r="AA579" s="772">
        <v>0</v>
      </c>
      <c r="AB579" s="737">
        <f>+IF(AA560=0,0,AA579/AA560*100)</f>
        <v>0</v>
      </c>
      <c r="AC579" s="772">
        <v>0</v>
      </c>
      <c r="AD579" s="737">
        <f>+IF(AC560=0,0,AC579/AC560*100)</f>
        <v>0</v>
      </c>
      <c r="AE579" s="772">
        <f t="shared" si="594"/>
        <v>0</v>
      </c>
      <c r="AF579" s="737">
        <f>+IF(AE560=0,0,AE579/AE560*100)</f>
        <v>0</v>
      </c>
      <c r="AG579" s="772">
        <v>0</v>
      </c>
      <c r="AH579" s="737">
        <f>+IF(AG560=0,0,AG579/AG560*100)</f>
        <v>0</v>
      </c>
      <c r="AI579" s="772">
        <v>0</v>
      </c>
      <c r="AJ579" s="737">
        <f>+IF(AI560=0,0,AI579/AI560*100)</f>
        <v>0</v>
      </c>
      <c r="AK579" s="772">
        <v>0</v>
      </c>
      <c r="AL579" s="737">
        <f>+IF(AK560=0,0,AK579/AK560*100)</f>
        <v>0</v>
      </c>
      <c r="AM579" s="772">
        <f t="shared" si="595"/>
        <v>0</v>
      </c>
      <c r="AN579" s="737">
        <f>+IF(AM560=0,0,AM579/AM560*100)</f>
        <v>0</v>
      </c>
      <c r="AO579" s="772">
        <f t="shared" si="567"/>
        <v>0</v>
      </c>
      <c r="AP579" s="737">
        <f>+IF(AO560=0,0,AO579/AO560*100)</f>
        <v>0</v>
      </c>
      <c r="AQ579" s="651"/>
      <c r="AR579" s="772">
        <v>0</v>
      </c>
      <c r="AS579" s="737">
        <f>+IF(AR560=0,0,AR579/AR560*100)</f>
        <v>0</v>
      </c>
      <c r="AT579" s="772">
        <v>0</v>
      </c>
      <c r="AU579" s="737">
        <f>+IF(AT560=0,0,AT579/AT560*100)</f>
        <v>0</v>
      </c>
      <c r="AV579" s="772">
        <v>0</v>
      </c>
      <c r="AW579" s="737">
        <f>+IF(AV560=0,0,AV579/AV560*100)</f>
        <v>0</v>
      </c>
      <c r="AX579" s="772">
        <v>0</v>
      </c>
      <c r="AY579" s="737">
        <f>+IF(AX560=0,0,AX579/AX560*100)</f>
        <v>0</v>
      </c>
      <c r="AZ579" s="772">
        <f t="shared" si="596"/>
        <v>0</v>
      </c>
      <c r="BA579" s="737">
        <f>+IF(AZ560=0,0,AZ579/AZ560*100)</f>
        <v>0</v>
      </c>
      <c r="BB579" s="772">
        <v>0</v>
      </c>
      <c r="BC579" s="737">
        <f>+IF(BB560=0,0,BB579/BB560*100)</f>
        <v>0</v>
      </c>
      <c r="BD579" s="772">
        <v>0</v>
      </c>
      <c r="BE579" s="737">
        <f>+IF(BD560=0,0,BD579/BD560*100)</f>
        <v>0</v>
      </c>
      <c r="BF579" s="772">
        <v>0</v>
      </c>
      <c r="BG579" s="737">
        <f>+IF(BF560=0,0,BF579/BF560*100)</f>
        <v>0</v>
      </c>
      <c r="BH579" s="772">
        <f t="shared" si="597"/>
        <v>0</v>
      </c>
      <c r="BI579" s="737">
        <f>+IF(BH560=0,0,BH579/BH560*100)</f>
        <v>0</v>
      </c>
      <c r="BJ579" s="772">
        <f t="shared" si="568"/>
        <v>0</v>
      </c>
      <c r="BK579" s="737">
        <f>+IF(BJ560=0,0,BJ579/BJ560*100)</f>
        <v>0</v>
      </c>
      <c r="BL579" s="772">
        <v>0</v>
      </c>
      <c r="BM579" s="737">
        <f>+IF(BL560=0,0,BL579/BL560*100)</f>
        <v>0</v>
      </c>
      <c r="BN579" s="772">
        <v>0</v>
      </c>
      <c r="BO579" s="737">
        <f>+IF(BN560=0,0,BN579/BN560*100)</f>
        <v>0</v>
      </c>
      <c r="BP579" s="772">
        <v>0</v>
      </c>
      <c r="BQ579" s="737">
        <f>+IF(BP560=0,0,BP579/BP560*100)</f>
        <v>0</v>
      </c>
      <c r="BR579" s="772">
        <f t="shared" si="598"/>
        <v>0</v>
      </c>
      <c r="BS579" s="737">
        <f>+IF(BR560=0,0,BR579/BR560*100)</f>
        <v>0</v>
      </c>
      <c r="BT579" s="772">
        <v>0</v>
      </c>
      <c r="BU579" s="737">
        <f>+IF(BT560=0,0,BT579/BT560*100)</f>
        <v>0</v>
      </c>
      <c r="BV579" s="772">
        <v>0</v>
      </c>
      <c r="BW579" s="737">
        <f>+IF(BV560=0,0,BV579/BV560*100)</f>
        <v>0</v>
      </c>
      <c r="BX579" s="772">
        <v>0</v>
      </c>
      <c r="BY579" s="737">
        <f>+IF(BX560=0,0,BX579/BX560*100)</f>
        <v>0</v>
      </c>
      <c r="BZ579" s="772">
        <f t="shared" si="599"/>
        <v>0</v>
      </c>
      <c r="CA579" s="737">
        <f>+IF(BZ560=0,0,BZ579/BZ560*100)</f>
        <v>0</v>
      </c>
      <c r="CB579" s="772">
        <f t="shared" si="569"/>
        <v>0</v>
      </c>
      <c r="CC579" s="737">
        <f>+IF(CB560=0,0,CB579/CB560*100)</f>
        <v>0</v>
      </c>
      <c r="CE579" s="772">
        <f t="shared" si="570"/>
        <v>0</v>
      </c>
      <c r="CF579" s="737">
        <f>+IF(CE560=0,0,CE579/CE560*100)</f>
        <v>0</v>
      </c>
      <c r="CG579" s="772">
        <v>0</v>
      </c>
      <c r="CH579" s="737">
        <f>+IF(CG560=0,0,CG579/CG560*100)</f>
        <v>0</v>
      </c>
      <c r="CI579" s="772">
        <v>0</v>
      </c>
      <c r="CJ579" s="737">
        <f>+IF(CI560=0,0,CI579/CI560*100)</f>
        <v>0</v>
      </c>
      <c r="CK579" s="772">
        <v>0</v>
      </c>
      <c r="CL579" s="737">
        <f>+IF(CK560=0,0,CK579/CK560*100)</f>
        <v>0</v>
      </c>
      <c r="CM579" s="772">
        <f t="shared" si="600"/>
        <v>0</v>
      </c>
      <c r="CN579" s="737">
        <f>+IF(CM560=0,0,CM579/CM560*100)</f>
        <v>0</v>
      </c>
      <c r="CO579" s="772">
        <v>0</v>
      </c>
      <c r="CP579" s="737">
        <f>+IF(CO560=0,0,CO579/CO560*100)</f>
        <v>0</v>
      </c>
      <c r="CQ579" s="772">
        <v>0</v>
      </c>
      <c r="CR579" s="737">
        <f>+IF(CQ560=0,0,CQ579/CQ560*100)</f>
        <v>0</v>
      </c>
      <c r="CS579" s="772">
        <v>0</v>
      </c>
      <c r="CT579" s="737">
        <f>+IF(CS560=0,0,CS579/CS560*100)</f>
        <v>0</v>
      </c>
      <c r="CU579" s="772">
        <f t="shared" si="601"/>
        <v>0</v>
      </c>
      <c r="CV579" s="737">
        <f>+IF(CU560=0,0,CU579/CU560*100)</f>
        <v>0</v>
      </c>
      <c r="CW579" s="772">
        <f t="shared" si="571"/>
        <v>0</v>
      </c>
      <c r="CX579" s="737">
        <f>+IF(CW560=0,0,CW579/CW560*100)</f>
        <v>0</v>
      </c>
      <c r="CY579" s="772">
        <v>0</v>
      </c>
      <c r="CZ579" s="737">
        <f>+IF(CY560=0,0,CY579/CY560*100)</f>
        <v>0</v>
      </c>
      <c r="DA579" s="772">
        <v>0</v>
      </c>
      <c r="DB579" s="737">
        <f>+IF(DA560=0,0,DA579/DA560*100)</f>
        <v>0</v>
      </c>
      <c r="DC579" s="772">
        <v>0</v>
      </c>
      <c r="DD579" s="737">
        <f>+IF(DC560=0,0,DC579/DC560*100)</f>
        <v>0</v>
      </c>
      <c r="DE579" s="772">
        <f t="shared" si="602"/>
        <v>0</v>
      </c>
      <c r="DF579" s="737">
        <f>+IF(DE560=0,0,DE579/DE560*100)</f>
        <v>0</v>
      </c>
      <c r="DG579" s="772">
        <v>0</v>
      </c>
      <c r="DH579" s="737">
        <f>+IF(DG560=0,0,DG579/DG560*100)</f>
        <v>0</v>
      </c>
      <c r="DI579" s="772">
        <v>0</v>
      </c>
      <c r="DJ579" s="737">
        <f>+IF(DI560=0,0,DI579/DI560*100)</f>
        <v>0</v>
      </c>
      <c r="DK579" s="772">
        <v>0</v>
      </c>
      <c r="DL579" s="737">
        <f>+IF(DK560=0,0,DK579/DK560*100)</f>
        <v>0</v>
      </c>
      <c r="DM579" s="772">
        <f t="shared" si="603"/>
        <v>0</v>
      </c>
      <c r="DN579" s="737">
        <f>+IF(DM560=0,0,DM579/DM560*100)</f>
        <v>0</v>
      </c>
      <c r="DO579" s="772">
        <f t="shared" si="572"/>
        <v>0</v>
      </c>
      <c r="DP579" s="737">
        <f>+IF(DO560=0,0,DO579/DO560*100)</f>
        <v>0</v>
      </c>
      <c r="DR579" s="772">
        <f t="shared" si="573"/>
        <v>0</v>
      </c>
      <c r="DS579" s="737">
        <f>+IF(DR560=0,0,DR579/DR560*100)</f>
        <v>0</v>
      </c>
      <c r="DT579" s="772">
        <v>0</v>
      </c>
      <c r="DU579" s="737">
        <f>+IF(DT560=0,0,DT579/DT560*100)</f>
        <v>0</v>
      </c>
      <c r="DV579" s="772">
        <v>0</v>
      </c>
      <c r="DW579" s="737">
        <f>+IF(DV560=0,0,DV579/DV560*100)</f>
        <v>0</v>
      </c>
      <c r="DX579" s="772">
        <v>0</v>
      </c>
      <c r="DY579" s="737">
        <f>+IF(DX560=0,0,DX579/DX560*100)</f>
        <v>0</v>
      </c>
      <c r="DZ579" s="772">
        <f t="shared" si="604"/>
        <v>0</v>
      </c>
      <c r="EA579" s="737">
        <f>+IF(DZ560=0,0,DZ579/DZ560*100)</f>
        <v>0</v>
      </c>
      <c r="EB579" s="772">
        <v>0</v>
      </c>
      <c r="EC579" s="737">
        <f>+IF(EB560=0,0,EB579/EB560*100)</f>
        <v>0</v>
      </c>
      <c r="ED579" s="772">
        <v>0</v>
      </c>
      <c r="EE579" s="737">
        <f>+IF(ED560=0,0,ED579/ED560*100)</f>
        <v>0</v>
      </c>
      <c r="EF579" s="772">
        <v>0</v>
      </c>
      <c r="EG579" s="737">
        <f>+IF(EF560=0,0,EF579/EF560*100)</f>
        <v>0</v>
      </c>
      <c r="EH579" s="772">
        <f t="shared" si="605"/>
        <v>0</v>
      </c>
      <c r="EI579" s="737">
        <f>+IF(EH560=0,0,EH579/EH560*100)</f>
        <v>0</v>
      </c>
      <c r="EJ579" s="772">
        <f t="shared" si="574"/>
        <v>0</v>
      </c>
      <c r="EK579" s="737">
        <f>+IF(EJ560=0,0,EJ579/EJ560*100)</f>
        <v>0</v>
      </c>
      <c r="EL579" s="772">
        <v>0</v>
      </c>
      <c r="EM579" s="737">
        <f>+IF(EL560=0,0,EL579/EL560*100)</f>
        <v>0</v>
      </c>
      <c r="EN579" s="772">
        <v>0</v>
      </c>
      <c r="EO579" s="737">
        <f>+IF(EN560=0,0,EN579/EN560*100)</f>
        <v>0</v>
      </c>
      <c r="EP579" s="772">
        <v>0</v>
      </c>
      <c r="EQ579" s="737">
        <f>+IF(EP560=0,0,EP579/EP560*100)</f>
        <v>0</v>
      </c>
      <c r="ER579" s="772">
        <f t="shared" si="606"/>
        <v>0</v>
      </c>
      <c r="ES579" s="737">
        <f>+IF(ER560=0,0,ER579/ER560*100)</f>
        <v>0</v>
      </c>
      <c r="ET579" s="772">
        <v>0</v>
      </c>
      <c r="EU579" s="737">
        <f>+IF(ET560=0,0,ET579/ET560*100)</f>
        <v>0</v>
      </c>
      <c r="EV579" s="772">
        <v>0</v>
      </c>
      <c r="EW579" s="737">
        <f>+IF(EV560=0,0,EV579/EV560*100)</f>
        <v>0</v>
      </c>
      <c r="EX579" s="772">
        <v>0</v>
      </c>
      <c r="EY579" s="737">
        <f>+IF(EX560=0,0,EX579/EX560*100)</f>
        <v>0</v>
      </c>
      <c r="EZ579" s="772">
        <f t="shared" si="607"/>
        <v>0</v>
      </c>
      <c r="FA579" s="737">
        <f>+IF(EZ560=0,0,EZ579/EZ560*100)</f>
        <v>0</v>
      </c>
      <c r="FB579" s="772">
        <f t="shared" si="575"/>
        <v>0</v>
      </c>
      <c r="FC579" s="737">
        <f>+IF(FB560=0,0,FB579/FB560*100)</f>
        <v>0</v>
      </c>
      <c r="FD579" s="772">
        <v>0</v>
      </c>
      <c r="FE579" s="737">
        <f>+IF(FD560=0,0,FD579/FD560*100)</f>
        <v>0</v>
      </c>
      <c r="FF579" s="772">
        <v>0</v>
      </c>
      <c r="FG579" s="737">
        <f>+IF(FF560=0,0,FF579/FF560*100)</f>
        <v>0</v>
      </c>
      <c r="FH579" s="772">
        <v>0</v>
      </c>
      <c r="FI579" s="737">
        <f>+IF(FH560=0,0,FH579/FH560*100)</f>
        <v>0</v>
      </c>
      <c r="FJ579" s="772">
        <v>0</v>
      </c>
      <c r="FK579" s="737">
        <f>+IF(FJ560=0,0,FJ579/FJ560*100)</f>
        <v>0</v>
      </c>
    </row>
    <row r="580" spans="2:167" s="648" customFormat="1" ht="13.5" customHeight="1">
      <c r="B580" s="769"/>
      <c r="C580" s="771" t="s">
        <v>4803</v>
      </c>
      <c r="D580" s="769"/>
      <c r="E580" s="772">
        <f t="shared" si="562"/>
        <v>0</v>
      </c>
      <c r="F580" s="737">
        <f>+IF(E560=0,0,E580/E560*100)</f>
        <v>0</v>
      </c>
      <c r="G580" s="772">
        <v>0</v>
      </c>
      <c r="H580" s="737">
        <f>+IF(G560=0,0,G580/G560*100)</f>
        <v>0</v>
      </c>
      <c r="I580" s="772">
        <v>0</v>
      </c>
      <c r="J580" s="737">
        <f>+IF(I560=0,0,I580/I560*100)</f>
        <v>0</v>
      </c>
      <c r="K580" s="772">
        <v>0</v>
      </c>
      <c r="L580" s="737">
        <f>+IF(K560=0,0,K580/K560*100)</f>
        <v>0</v>
      </c>
      <c r="M580" s="772">
        <f t="shared" si="592"/>
        <v>0</v>
      </c>
      <c r="N580" s="737">
        <f>+IF(M560=0,0,M580/M560*100)</f>
        <v>0</v>
      </c>
      <c r="O580" s="772">
        <v>0</v>
      </c>
      <c r="P580" s="737">
        <f>+IF(O560=0,0,O580/O560*100)</f>
        <v>0</v>
      </c>
      <c r="Q580" s="772">
        <v>0</v>
      </c>
      <c r="R580" s="737">
        <f>+IF(Q560=0,0,Q580/Q560*100)</f>
        <v>0</v>
      </c>
      <c r="S580" s="772">
        <v>0</v>
      </c>
      <c r="T580" s="737">
        <f>+IF(S560=0,0,S580/S560*100)</f>
        <v>0</v>
      </c>
      <c r="U580" s="772">
        <f t="shared" si="593"/>
        <v>0</v>
      </c>
      <c r="V580" s="737">
        <f>+IF(U560=0,0,U580/U560*100)</f>
        <v>0</v>
      </c>
      <c r="W580" s="772">
        <f t="shared" si="564"/>
        <v>0</v>
      </c>
      <c r="X580" s="737">
        <f>+IF(W560=0,0,W580/W560*100)</f>
        <v>0</v>
      </c>
      <c r="Y580" s="772">
        <v>0</v>
      </c>
      <c r="Z580" s="737">
        <f>+IF(Y560=0,0,Y580/Y560*100)</f>
        <v>0</v>
      </c>
      <c r="AA580" s="772">
        <v>0</v>
      </c>
      <c r="AB580" s="737">
        <f>+IF(AA560=0,0,AA580/AA560*100)</f>
        <v>0</v>
      </c>
      <c r="AC580" s="772">
        <v>0</v>
      </c>
      <c r="AD580" s="737">
        <f>+IF(AC560=0,0,AC580/AC560*100)</f>
        <v>0</v>
      </c>
      <c r="AE580" s="772">
        <f t="shared" si="594"/>
        <v>0</v>
      </c>
      <c r="AF580" s="737">
        <f>+IF(AE560=0,0,AE580/AE560*100)</f>
        <v>0</v>
      </c>
      <c r="AG580" s="772">
        <v>0</v>
      </c>
      <c r="AH580" s="737">
        <f>+IF(AG560=0,0,AG580/AG560*100)</f>
        <v>0</v>
      </c>
      <c r="AI580" s="772">
        <v>0</v>
      </c>
      <c r="AJ580" s="737">
        <f>+IF(AI560=0,0,AI580/AI560*100)</f>
        <v>0</v>
      </c>
      <c r="AK580" s="772">
        <v>0</v>
      </c>
      <c r="AL580" s="737">
        <f>+IF(AK560=0,0,AK580/AK560*100)</f>
        <v>0</v>
      </c>
      <c r="AM580" s="772">
        <f t="shared" si="595"/>
        <v>0</v>
      </c>
      <c r="AN580" s="737">
        <f>+IF(AM560=0,0,AM580/AM560*100)</f>
        <v>0</v>
      </c>
      <c r="AO580" s="772">
        <f t="shared" si="567"/>
        <v>0</v>
      </c>
      <c r="AP580" s="737">
        <f>+IF(AO560=0,0,AO580/AO560*100)</f>
        <v>0</v>
      </c>
      <c r="AQ580" s="651"/>
      <c r="AR580" s="772">
        <v>0</v>
      </c>
      <c r="AS580" s="737">
        <f>+IF(AR560=0,0,AR580/AR560*100)</f>
        <v>0</v>
      </c>
      <c r="AT580" s="772">
        <v>0</v>
      </c>
      <c r="AU580" s="737">
        <f>+IF(AT560=0,0,AT580/AT560*100)</f>
        <v>0</v>
      </c>
      <c r="AV580" s="772">
        <v>0</v>
      </c>
      <c r="AW580" s="737">
        <f>+IF(AV560=0,0,AV580/AV560*100)</f>
        <v>0</v>
      </c>
      <c r="AX580" s="772">
        <v>0</v>
      </c>
      <c r="AY580" s="737">
        <f>+IF(AX560=0,0,AX580/AX560*100)</f>
        <v>0</v>
      </c>
      <c r="AZ580" s="772">
        <f t="shared" si="596"/>
        <v>0</v>
      </c>
      <c r="BA580" s="737">
        <f>+IF(AZ560=0,0,AZ580/AZ560*100)</f>
        <v>0</v>
      </c>
      <c r="BB580" s="772">
        <v>0</v>
      </c>
      <c r="BC580" s="737">
        <f>+IF(BB560=0,0,BB580/BB560*100)</f>
        <v>0</v>
      </c>
      <c r="BD580" s="772">
        <v>0</v>
      </c>
      <c r="BE580" s="737">
        <f>+IF(BD560=0,0,BD580/BD560*100)</f>
        <v>0</v>
      </c>
      <c r="BF580" s="772">
        <v>0</v>
      </c>
      <c r="BG580" s="737">
        <f>+IF(BF560=0,0,BF580/BF560*100)</f>
        <v>0</v>
      </c>
      <c r="BH580" s="772">
        <f t="shared" si="597"/>
        <v>0</v>
      </c>
      <c r="BI580" s="737">
        <f>+IF(BH560=0,0,BH580/BH560*100)</f>
        <v>0</v>
      </c>
      <c r="BJ580" s="772">
        <f t="shared" si="568"/>
        <v>0</v>
      </c>
      <c r="BK580" s="737">
        <f>+IF(BJ560=0,0,BJ580/BJ560*100)</f>
        <v>0</v>
      </c>
      <c r="BL580" s="772">
        <v>0</v>
      </c>
      <c r="BM580" s="737">
        <f>+IF(BL560=0,0,BL580/BL560*100)</f>
        <v>0</v>
      </c>
      <c r="BN580" s="772">
        <v>0</v>
      </c>
      <c r="BO580" s="737">
        <f>+IF(BN560=0,0,BN580/BN560*100)</f>
        <v>0</v>
      </c>
      <c r="BP580" s="772">
        <v>0</v>
      </c>
      <c r="BQ580" s="737">
        <f>+IF(BP560=0,0,BP580/BP560*100)</f>
        <v>0</v>
      </c>
      <c r="BR580" s="772">
        <f t="shared" si="598"/>
        <v>0</v>
      </c>
      <c r="BS580" s="737">
        <f>+IF(BR560=0,0,BR580/BR560*100)</f>
        <v>0</v>
      </c>
      <c r="BT580" s="772">
        <v>0</v>
      </c>
      <c r="BU580" s="737">
        <f>+IF(BT560=0,0,BT580/BT560*100)</f>
        <v>0</v>
      </c>
      <c r="BV580" s="772">
        <v>0</v>
      </c>
      <c r="BW580" s="737">
        <f>+IF(BV560=0,0,BV580/BV560*100)</f>
        <v>0</v>
      </c>
      <c r="BX580" s="772">
        <v>0</v>
      </c>
      <c r="BY580" s="737">
        <f>+IF(BX560=0,0,BX580/BX560*100)</f>
        <v>0</v>
      </c>
      <c r="BZ580" s="772">
        <f t="shared" si="599"/>
        <v>0</v>
      </c>
      <c r="CA580" s="737">
        <f>+IF(BZ560=0,0,BZ580/BZ560*100)</f>
        <v>0</v>
      </c>
      <c r="CB580" s="772">
        <f t="shared" si="569"/>
        <v>0</v>
      </c>
      <c r="CC580" s="737">
        <f>+IF(CB560=0,0,CB580/CB560*100)</f>
        <v>0</v>
      </c>
      <c r="CE580" s="772">
        <f t="shared" si="570"/>
        <v>0</v>
      </c>
      <c r="CF580" s="737">
        <f>+IF(CE560=0,0,CE580/CE560*100)</f>
        <v>0</v>
      </c>
      <c r="CG580" s="772">
        <v>0</v>
      </c>
      <c r="CH580" s="737">
        <f>+IF(CG560=0,0,CG580/CG560*100)</f>
        <v>0</v>
      </c>
      <c r="CI580" s="772">
        <v>0</v>
      </c>
      <c r="CJ580" s="737">
        <f>+IF(CI560=0,0,CI580/CI560*100)</f>
        <v>0</v>
      </c>
      <c r="CK580" s="772">
        <v>0</v>
      </c>
      <c r="CL580" s="737">
        <f>+IF(CK560=0,0,CK580/CK560*100)</f>
        <v>0</v>
      </c>
      <c r="CM580" s="772">
        <f t="shared" si="600"/>
        <v>0</v>
      </c>
      <c r="CN580" s="737">
        <f>+IF(CM560=0,0,CM580/CM560*100)</f>
        <v>0</v>
      </c>
      <c r="CO580" s="772">
        <v>0</v>
      </c>
      <c r="CP580" s="737">
        <f>+IF(CO560=0,0,CO580/CO560*100)</f>
        <v>0</v>
      </c>
      <c r="CQ580" s="772">
        <v>0</v>
      </c>
      <c r="CR580" s="737">
        <f>+IF(CQ560=0,0,CQ580/CQ560*100)</f>
        <v>0</v>
      </c>
      <c r="CS580" s="772">
        <v>0</v>
      </c>
      <c r="CT580" s="737">
        <f>+IF(CS560=0,0,CS580/CS560*100)</f>
        <v>0</v>
      </c>
      <c r="CU580" s="772">
        <f t="shared" si="601"/>
        <v>0</v>
      </c>
      <c r="CV580" s="737">
        <f>+IF(CU560=0,0,CU580/CU560*100)</f>
        <v>0</v>
      </c>
      <c r="CW580" s="772">
        <f t="shared" si="571"/>
        <v>0</v>
      </c>
      <c r="CX580" s="737">
        <f>+IF(CW560=0,0,CW580/CW560*100)</f>
        <v>0</v>
      </c>
      <c r="CY580" s="772">
        <v>0</v>
      </c>
      <c r="CZ580" s="737">
        <f>+IF(CY560=0,0,CY580/CY560*100)</f>
        <v>0</v>
      </c>
      <c r="DA580" s="772">
        <v>0</v>
      </c>
      <c r="DB580" s="737">
        <f>+IF(DA560=0,0,DA580/DA560*100)</f>
        <v>0</v>
      </c>
      <c r="DC580" s="772">
        <v>0</v>
      </c>
      <c r="DD580" s="737">
        <f>+IF(DC560=0,0,DC580/DC560*100)</f>
        <v>0</v>
      </c>
      <c r="DE580" s="772">
        <f t="shared" si="602"/>
        <v>0</v>
      </c>
      <c r="DF580" s="737">
        <f>+IF(DE560=0,0,DE580/DE560*100)</f>
        <v>0</v>
      </c>
      <c r="DG580" s="772">
        <v>0</v>
      </c>
      <c r="DH580" s="737">
        <f>+IF(DG560=0,0,DG580/DG560*100)</f>
        <v>0</v>
      </c>
      <c r="DI580" s="772">
        <v>0</v>
      </c>
      <c r="DJ580" s="737">
        <f>+IF(DI560=0,0,DI580/DI560*100)</f>
        <v>0</v>
      </c>
      <c r="DK580" s="772">
        <v>0</v>
      </c>
      <c r="DL580" s="737">
        <f>+IF(DK560=0,0,DK580/DK560*100)</f>
        <v>0</v>
      </c>
      <c r="DM580" s="772">
        <f t="shared" si="603"/>
        <v>0</v>
      </c>
      <c r="DN580" s="737">
        <f>+IF(DM560=0,0,DM580/DM560*100)</f>
        <v>0</v>
      </c>
      <c r="DO580" s="772">
        <f t="shared" si="572"/>
        <v>0</v>
      </c>
      <c r="DP580" s="737">
        <f>+IF(DO560=0,0,DO580/DO560*100)</f>
        <v>0</v>
      </c>
      <c r="DR580" s="772">
        <f t="shared" si="573"/>
        <v>0</v>
      </c>
      <c r="DS580" s="737">
        <f>+IF(DR560=0,0,DR580/DR560*100)</f>
        <v>0</v>
      </c>
      <c r="DT580" s="772">
        <v>0</v>
      </c>
      <c r="DU580" s="737">
        <f>+IF(DT560=0,0,DT580/DT560*100)</f>
        <v>0</v>
      </c>
      <c r="DV580" s="772">
        <v>0</v>
      </c>
      <c r="DW580" s="737">
        <f>+IF(DV560=0,0,DV580/DV560*100)</f>
        <v>0</v>
      </c>
      <c r="DX580" s="772">
        <v>0</v>
      </c>
      <c r="DY580" s="737">
        <f>+IF(DX560=0,0,DX580/DX560*100)</f>
        <v>0</v>
      </c>
      <c r="DZ580" s="772">
        <f t="shared" si="604"/>
        <v>0</v>
      </c>
      <c r="EA580" s="737">
        <f>+IF(DZ560=0,0,DZ580/DZ560*100)</f>
        <v>0</v>
      </c>
      <c r="EB580" s="772">
        <v>0</v>
      </c>
      <c r="EC580" s="737">
        <f>+IF(EB560=0,0,EB580/EB560*100)</f>
        <v>0</v>
      </c>
      <c r="ED580" s="772">
        <v>0</v>
      </c>
      <c r="EE580" s="737">
        <f>+IF(ED560=0,0,ED580/ED560*100)</f>
        <v>0</v>
      </c>
      <c r="EF580" s="772">
        <v>0</v>
      </c>
      <c r="EG580" s="737">
        <f>+IF(EF560=0,0,EF580/EF560*100)</f>
        <v>0</v>
      </c>
      <c r="EH580" s="772">
        <f t="shared" si="605"/>
        <v>0</v>
      </c>
      <c r="EI580" s="737">
        <f>+IF(EH560=0,0,EH580/EH560*100)</f>
        <v>0</v>
      </c>
      <c r="EJ580" s="772">
        <f t="shared" si="574"/>
        <v>0</v>
      </c>
      <c r="EK580" s="737">
        <f>+IF(EJ560=0,0,EJ580/EJ560*100)</f>
        <v>0</v>
      </c>
      <c r="EL580" s="772">
        <v>0</v>
      </c>
      <c r="EM580" s="737">
        <f>+IF(EL560=0,0,EL580/EL560*100)</f>
        <v>0</v>
      </c>
      <c r="EN580" s="772">
        <v>0</v>
      </c>
      <c r="EO580" s="737">
        <f>+IF(EN560=0,0,EN580/EN560*100)</f>
        <v>0</v>
      </c>
      <c r="EP580" s="772">
        <v>0</v>
      </c>
      <c r="EQ580" s="737">
        <f>+IF(EP560=0,0,EP580/EP560*100)</f>
        <v>0</v>
      </c>
      <c r="ER580" s="772">
        <f t="shared" si="606"/>
        <v>0</v>
      </c>
      <c r="ES580" s="737">
        <f>+IF(ER560=0,0,ER580/ER560*100)</f>
        <v>0</v>
      </c>
      <c r="ET580" s="772">
        <v>0</v>
      </c>
      <c r="EU580" s="737">
        <f>+IF(ET560=0,0,ET580/ET560*100)</f>
        <v>0</v>
      </c>
      <c r="EV580" s="772">
        <v>0</v>
      </c>
      <c r="EW580" s="737">
        <f>+IF(EV560=0,0,EV580/EV560*100)</f>
        <v>0</v>
      </c>
      <c r="EX580" s="772">
        <v>0</v>
      </c>
      <c r="EY580" s="737">
        <f>+IF(EX560=0,0,EX580/EX560*100)</f>
        <v>0</v>
      </c>
      <c r="EZ580" s="772">
        <f t="shared" si="607"/>
        <v>0</v>
      </c>
      <c r="FA580" s="737">
        <f>+IF(EZ560=0,0,EZ580/EZ560*100)</f>
        <v>0</v>
      </c>
      <c r="FB580" s="772">
        <f t="shared" si="575"/>
        <v>0</v>
      </c>
      <c r="FC580" s="737">
        <f>+IF(FB560=0,0,FB580/FB560*100)</f>
        <v>0</v>
      </c>
      <c r="FD580" s="772">
        <v>0</v>
      </c>
      <c r="FE580" s="737">
        <f>+IF(FD560=0,0,FD580/FD560*100)</f>
        <v>0</v>
      </c>
      <c r="FF580" s="772">
        <v>0</v>
      </c>
      <c r="FG580" s="737">
        <f>+IF(FF560=0,0,FF580/FF560*100)</f>
        <v>0</v>
      </c>
      <c r="FH580" s="772">
        <v>0</v>
      </c>
      <c r="FI580" s="737">
        <f>+IF(FH560=0,0,FH580/FH560*100)</f>
        <v>0</v>
      </c>
      <c r="FJ580" s="772">
        <v>0</v>
      </c>
      <c r="FK580" s="737">
        <f>+IF(FJ560=0,0,FJ580/FJ560*100)</f>
        <v>0</v>
      </c>
    </row>
    <row r="581" spans="2:167" s="648" customFormat="1" ht="13.5" customHeight="1">
      <c r="B581" s="769"/>
      <c r="C581" s="771" t="s">
        <v>4804</v>
      </c>
      <c r="D581" s="769"/>
      <c r="E581" s="772">
        <f t="shared" si="562"/>
        <v>0</v>
      </c>
      <c r="F581" s="737">
        <f>+IF(E560=0,0,E581/E560*100)</f>
        <v>0</v>
      </c>
      <c r="G581" s="772">
        <v>0</v>
      </c>
      <c r="H581" s="737">
        <f>+IF(G560=0,0,G581/G560*100)</f>
        <v>0</v>
      </c>
      <c r="I581" s="772">
        <v>0</v>
      </c>
      <c r="J581" s="737">
        <f>+IF(I560=0,0,I581/I560*100)</f>
        <v>0</v>
      </c>
      <c r="K581" s="772">
        <v>0</v>
      </c>
      <c r="L581" s="737">
        <f>+IF(K560=0,0,K581/K560*100)</f>
        <v>0</v>
      </c>
      <c r="M581" s="772">
        <f t="shared" si="592"/>
        <v>0</v>
      </c>
      <c r="N581" s="737">
        <f>+IF(M560=0,0,M581/M560*100)</f>
        <v>0</v>
      </c>
      <c r="O581" s="772">
        <v>0</v>
      </c>
      <c r="P581" s="737">
        <f>+IF(O560=0,0,O581/O560*100)</f>
        <v>0</v>
      </c>
      <c r="Q581" s="772">
        <v>0</v>
      </c>
      <c r="R581" s="737">
        <f>+IF(Q560=0,0,Q581/Q560*100)</f>
        <v>0</v>
      </c>
      <c r="S581" s="772">
        <v>0</v>
      </c>
      <c r="T581" s="737">
        <f>+IF(S560=0,0,S581/S560*100)</f>
        <v>0</v>
      </c>
      <c r="U581" s="772">
        <f t="shared" si="593"/>
        <v>0</v>
      </c>
      <c r="V581" s="737">
        <f>+IF(U560=0,0,U581/U560*100)</f>
        <v>0</v>
      </c>
      <c r="W581" s="772">
        <f t="shared" si="564"/>
        <v>0</v>
      </c>
      <c r="X581" s="737">
        <f>+IF(W560=0,0,W581/W560*100)</f>
        <v>0</v>
      </c>
      <c r="Y581" s="772">
        <v>0</v>
      </c>
      <c r="Z581" s="737">
        <f>+IF(Y560=0,0,Y581/Y560*100)</f>
        <v>0</v>
      </c>
      <c r="AA581" s="772">
        <v>0</v>
      </c>
      <c r="AB581" s="737">
        <f>+IF(AA560=0,0,AA581/AA560*100)</f>
        <v>0</v>
      </c>
      <c r="AC581" s="772">
        <v>0</v>
      </c>
      <c r="AD581" s="737">
        <f>+IF(AC560=0,0,AC581/AC560*100)</f>
        <v>0</v>
      </c>
      <c r="AE581" s="772">
        <f t="shared" si="594"/>
        <v>0</v>
      </c>
      <c r="AF581" s="737">
        <f>+IF(AE560=0,0,AE581/AE560*100)</f>
        <v>0</v>
      </c>
      <c r="AG581" s="772">
        <v>0</v>
      </c>
      <c r="AH581" s="737">
        <f>+IF(AG560=0,0,AG581/AG560*100)</f>
        <v>0</v>
      </c>
      <c r="AI581" s="772">
        <v>0</v>
      </c>
      <c r="AJ581" s="737">
        <f>+IF(AI560=0,0,AI581/AI560*100)</f>
        <v>0</v>
      </c>
      <c r="AK581" s="772">
        <v>0</v>
      </c>
      <c r="AL581" s="737">
        <f>+IF(AK560=0,0,AK581/AK560*100)</f>
        <v>0</v>
      </c>
      <c r="AM581" s="772">
        <f t="shared" si="595"/>
        <v>0</v>
      </c>
      <c r="AN581" s="737">
        <f>+IF(AM560=0,0,AM581/AM560*100)</f>
        <v>0</v>
      </c>
      <c r="AO581" s="772">
        <f t="shared" si="567"/>
        <v>0</v>
      </c>
      <c r="AP581" s="737">
        <f>+IF(AO560=0,0,AO581/AO560*100)</f>
        <v>0</v>
      </c>
      <c r="AQ581" s="651"/>
      <c r="AR581" s="772">
        <v>0</v>
      </c>
      <c r="AS581" s="737">
        <f>+IF(AR560=0,0,AR581/AR560*100)</f>
        <v>0</v>
      </c>
      <c r="AT581" s="772">
        <v>0</v>
      </c>
      <c r="AU581" s="737">
        <f>+IF(AT560=0,0,AT581/AT560*100)</f>
        <v>0</v>
      </c>
      <c r="AV581" s="772">
        <v>0</v>
      </c>
      <c r="AW581" s="737">
        <f>+IF(AV560=0,0,AV581/AV560*100)</f>
        <v>0</v>
      </c>
      <c r="AX581" s="772">
        <v>0</v>
      </c>
      <c r="AY581" s="737">
        <f>+IF(AX560=0,0,AX581/AX560*100)</f>
        <v>0</v>
      </c>
      <c r="AZ581" s="772">
        <f t="shared" si="596"/>
        <v>0</v>
      </c>
      <c r="BA581" s="737">
        <f>+IF(AZ560=0,0,AZ581/AZ560*100)</f>
        <v>0</v>
      </c>
      <c r="BB581" s="772">
        <v>0</v>
      </c>
      <c r="BC581" s="737">
        <f>+IF(BB560=0,0,BB581/BB560*100)</f>
        <v>0</v>
      </c>
      <c r="BD581" s="772">
        <v>0</v>
      </c>
      <c r="BE581" s="737">
        <f>+IF(BD560=0,0,BD581/BD560*100)</f>
        <v>0</v>
      </c>
      <c r="BF581" s="772">
        <v>0</v>
      </c>
      <c r="BG581" s="737">
        <f>+IF(BF560=0,0,BF581/BF560*100)</f>
        <v>0</v>
      </c>
      <c r="BH581" s="772">
        <f t="shared" si="597"/>
        <v>0</v>
      </c>
      <c r="BI581" s="737">
        <f>+IF(BH560=0,0,BH581/BH560*100)</f>
        <v>0</v>
      </c>
      <c r="BJ581" s="772">
        <f t="shared" si="568"/>
        <v>0</v>
      </c>
      <c r="BK581" s="737">
        <f>+IF(BJ560=0,0,BJ581/BJ560*100)</f>
        <v>0</v>
      </c>
      <c r="BL581" s="772">
        <v>0</v>
      </c>
      <c r="BM581" s="737">
        <f>+IF(BL560=0,0,BL581/BL560*100)</f>
        <v>0</v>
      </c>
      <c r="BN581" s="772">
        <v>0</v>
      </c>
      <c r="BO581" s="737">
        <f>+IF(BN560=0,0,BN581/BN560*100)</f>
        <v>0</v>
      </c>
      <c r="BP581" s="772">
        <v>0</v>
      </c>
      <c r="BQ581" s="737">
        <f>+IF(BP560=0,0,BP581/BP560*100)</f>
        <v>0</v>
      </c>
      <c r="BR581" s="772">
        <f t="shared" si="598"/>
        <v>0</v>
      </c>
      <c r="BS581" s="737">
        <f>+IF(BR560=0,0,BR581/BR560*100)</f>
        <v>0</v>
      </c>
      <c r="BT581" s="772">
        <v>0</v>
      </c>
      <c r="BU581" s="737">
        <f>+IF(BT560=0,0,BT581/BT560*100)</f>
        <v>0</v>
      </c>
      <c r="BV581" s="772">
        <v>0</v>
      </c>
      <c r="BW581" s="737">
        <f>+IF(BV560=0,0,BV581/BV560*100)</f>
        <v>0</v>
      </c>
      <c r="BX581" s="772">
        <v>0</v>
      </c>
      <c r="BY581" s="737">
        <f>+IF(BX560=0,0,BX581/BX560*100)</f>
        <v>0</v>
      </c>
      <c r="BZ581" s="772">
        <f t="shared" si="599"/>
        <v>0</v>
      </c>
      <c r="CA581" s="737">
        <f>+IF(BZ560=0,0,BZ581/BZ560*100)</f>
        <v>0</v>
      </c>
      <c r="CB581" s="772">
        <f t="shared" si="569"/>
        <v>0</v>
      </c>
      <c r="CC581" s="737">
        <f>+IF(CB560=0,0,CB581/CB560*100)</f>
        <v>0</v>
      </c>
      <c r="CE581" s="772">
        <f t="shared" si="570"/>
        <v>0</v>
      </c>
      <c r="CF581" s="737">
        <f>+IF(CE560=0,0,CE581/CE560*100)</f>
        <v>0</v>
      </c>
      <c r="CG581" s="772">
        <v>0</v>
      </c>
      <c r="CH581" s="737">
        <f>+IF(CG560=0,0,CG581/CG560*100)</f>
        <v>0</v>
      </c>
      <c r="CI581" s="772">
        <v>0</v>
      </c>
      <c r="CJ581" s="737">
        <f>+IF(CI560=0,0,CI581/CI560*100)</f>
        <v>0</v>
      </c>
      <c r="CK581" s="772">
        <v>0</v>
      </c>
      <c r="CL581" s="737">
        <f>+IF(CK560=0,0,CK581/CK560*100)</f>
        <v>0</v>
      </c>
      <c r="CM581" s="772">
        <f t="shared" si="600"/>
        <v>0</v>
      </c>
      <c r="CN581" s="737">
        <f>+IF(CM560=0,0,CM581/CM560*100)</f>
        <v>0</v>
      </c>
      <c r="CO581" s="772">
        <v>0</v>
      </c>
      <c r="CP581" s="737">
        <f>+IF(CO560=0,0,CO581/CO560*100)</f>
        <v>0</v>
      </c>
      <c r="CQ581" s="772">
        <v>0</v>
      </c>
      <c r="CR581" s="737">
        <f>+IF(CQ560=0,0,CQ581/CQ560*100)</f>
        <v>0</v>
      </c>
      <c r="CS581" s="772">
        <v>0</v>
      </c>
      <c r="CT581" s="737">
        <f>+IF(CS560=0,0,CS581/CS560*100)</f>
        <v>0</v>
      </c>
      <c r="CU581" s="772">
        <f t="shared" si="601"/>
        <v>0</v>
      </c>
      <c r="CV581" s="737">
        <f>+IF(CU560=0,0,CU581/CU560*100)</f>
        <v>0</v>
      </c>
      <c r="CW581" s="772">
        <f t="shared" si="571"/>
        <v>0</v>
      </c>
      <c r="CX581" s="737">
        <f>+IF(CW560=0,0,CW581/CW560*100)</f>
        <v>0</v>
      </c>
      <c r="CY581" s="772">
        <v>0</v>
      </c>
      <c r="CZ581" s="737">
        <f>+IF(CY560=0,0,CY581/CY560*100)</f>
        <v>0</v>
      </c>
      <c r="DA581" s="772">
        <v>0</v>
      </c>
      <c r="DB581" s="737">
        <f>+IF(DA560=0,0,DA581/DA560*100)</f>
        <v>0</v>
      </c>
      <c r="DC581" s="772">
        <v>0</v>
      </c>
      <c r="DD581" s="737">
        <f>+IF(DC560=0,0,DC581/DC560*100)</f>
        <v>0</v>
      </c>
      <c r="DE581" s="772">
        <f t="shared" si="602"/>
        <v>0</v>
      </c>
      <c r="DF581" s="737">
        <f>+IF(DE560=0,0,DE581/DE560*100)</f>
        <v>0</v>
      </c>
      <c r="DG581" s="772">
        <v>0</v>
      </c>
      <c r="DH581" s="737">
        <f>+IF(DG560=0,0,DG581/DG560*100)</f>
        <v>0</v>
      </c>
      <c r="DI581" s="772">
        <v>0</v>
      </c>
      <c r="DJ581" s="737">
        <f>+IF(DI560=0,0,DI581/DI560*100)</f>
        <v>0</v>
      </c>
      <c r="DK581" s="772">
        <v>0</v>
      </c>
      <c r="DL581" s="737">
        <f>+IF(DK560=0,0,DK581/DK560*100)</f>
        <v>0</v>
      </c>
      <c r="DM581" s="772">
        <f t="shared" si="603"/>
        <v>0</v>
      </c>
      <c r="DN581" s="737">
        <f>+IF(DM560=0,0,DM581/DM560*100)</f>
        <v>0</v>
      </c>
      <c r="DO581" s="772">
        <f t="shared" si="572"/>
        <v>0</v>
      </c>
      <c r="DP581" s="737">
        <f>+IF(DO560=0,0,DO581/DO560*100)</f>
        <v>0</v>
      </c>
      <c r="DR581" s="772">
        <f t="shared" si="573"/>
        <v>0</v>
      </c>
      <c r="DS581" s="737">
        <f>+IF(DR560=0,0,DR581/DR560*100)</f>
        <v>0</v>
      </c>
      <c r="DT581" s="772">
        <v>0</v>
      </c>
      <c r="DU581" s="737">
        <f>+IF(DT560=0,0,DT581/DT560*100)</f>
        <v>0</v>
      </c>
      <c r="DV581" s="772">
        <v>0</v>
      </c>
      <c r="DW581" s="737">
        <f>+IF(DV560=0,0,DV581/DV560*100)</f>
        <v>0</v>
      </c>
      <c r="DX581" s="772">
        <v>0</v>
      </c>
      <c r="DY581" s="737">
        <f>+IF(DX560=0,0,DX581/DX560*100)</f>
        <v>0</v>
      </c>
      <c r="DZ581" s="772">
        <f t="shared" si="604"/>
        <v>0</v>
      </c>
      <c r="EA581" s="737">
        <f>+IF(DZ560=0,0,DZ581/DZ560*100)</f>
        <v>0</v>
      </c>
      <c r="EB581" s="772">
        <v>0</v>
      </c>
      <c r="EC581" s="737">
        <f>+IF(EB560=0,0,EB581/EB560*100)</f>
        <v>0</v>
      </c>
      <c r="ED581" s="772">
        <v>0</v>
      </c>
      <c r="EE581" s="737">
        <f>+IF(ED560=0,0,ED581/ED560*100)</f>
        <v>0</v>
      </c>
      <c r="EF581" s="772">
        <v>0</v>
      </c>
      <c r="EG581" s="737">
        <f>+IF(EF560=0,0,EF581/EF560*100)</f>
        <v>0</v>
      </c>
      <c r="EH581" s="772">
        <f t="shared" si="605"/>
        <v>0</v>
      </c>
      <c r="EI581" s="737">
        <f>+IF(EH560=0,0,EH581/EH560*100)</f>
        <v>0</v>
      </c>
      <c r="EJ581" s="772">
        <f t="shared" si="574"/>
        <v>0</v>
      </c>
      <c r="EK581" s="737">
        <f>+IF(EJ560=0,0,EJ581/EJ560*100)</f>
        <v>0</v>
      </c>
      <c r="EL581" s="772">
        <v>0</v>
      </c>
      <c r="EM581" s="737">
        <f>+IF(EL560=0,0,EL581/EL560*100)</f>
        <v>0</v>
      </c>
      <c r="EN581" s="772">
        <v>0</v>
      </c>
      <c r="EO581" s="737">
        <f>+IF(EN560=0,0,EN581/EN560*100)</f>
        <v>0</v>
      </c>
      <c r="EP581" s="772">
        <v>0</v>
      </c>
      <c r="EQ581" s="737">
        <f>+IF(EP560=0,0,EP581/EP560*100)</f>
        <v>0</v>
      </c>
      <c r="ER581" s="772">
        <f t="shared" si="606"/>
        <v>0</v>
      </c>
      <c r="ES581" s="737">
        <f>+IF(ER560=0,0,ER581/ER560*100)</f>
        <v>0</v>
      </c>
      <c r="ET581" s="772">
        <v>0</v>
      </c>
      <c r="EU581" s="737">
        <f>+IF(ET560=0,0,ET581/ET560*100)</f>
        <v>0</v>
      </c>
      <c r="EV581" s="772">
        <v>0</v>
      </c>
      <c r="EW581" s="737">
        <f>+IF(EV560=0,0,EV581/EV560*100)</f>
        <v>0</v>
      </c>
      <c r="EX581" s="772">
        <v>0</v>
      </c>
      <c r="EY581" s="737">
        <f>+IF(EX560=0,0,EX581/EX560*100)</f>
        <v>0</v>
      </c>
      <c r="EZ581" s="772">
        <f t="shared" si="607"/>
        <v>0</v>
      </c>
      <c r="FA581" s="737">
        <f>+IF(EZ560=0,0,EZ581/EZ560*100)</f>
        <v>0</v>
      </c>
      <c r="FB581" s="772">
        <f t="shared" si="575"/>
        <v>0</v>
      </c>
      <c r="FC581" s="737">
        <f>+IF(FB560=0,0,FB581/FB560*100)</f>
        <v>0</v>
      </c>
      <c r="FD581" s="772">
        <v>0</v>
      </c>
      <c r="FE581" s="737">
        <f>+IF(FD560=0,0,FD581/FD560*100)</f>
        <v>0</v>
      </c>
      <c r="FF581" s="772">
        <v>0</v>
      </c>
      <c r="FG581" s="737">
        <f>+IF(FF560=0,0,FF581/FF560*100)</f>
        <v>0</v>
      </c>
      <c r="FH581" s="772">
        <v>0</v>
      </c>
      <c r="FI581" s="737">
        <f>+IF(FH560=0,0,FH581/FH560*100)</f>
        <v>0</v>
      </c>
      <c r="FJ581" s="772">
        <v>0</v>
      </c>
      <c r="FK581" s="737">
        <f>+IF(FJ560=0,0,FJ581/FJ560*100)</f>
        <v>0</v>
      </c>
    </row>
    <row r="582" spans="2:167" s="648" customFormat="1" ht="13.5" customHeight="1">
      <c r="B582" s="769"/>
      <c r="C582" s="771" t="s">
        <v>4805</v>
      </c>
      <c r="D582" s="769"/>
      <c r="E582" s="772">
        <f t="shared" si="562"/>
        <v>0</v>
      </c>
      <c r="F582" s="737">
        <f>+IF(E560=0,0,E582/E560*100)</f>
        <v>0</v>
      </c>
      <c r="G582" s="772">
        <v>0</v>
      </c>
      <c r="H582" s="737">
        <f>+IF(G560=0,0,G582/G560*100)</f>
        <v>0</v>
      </c>
      <c r="I582" s="772">
        <v>0</v>
      </c>
      <c r="J582" s="737">
        <f>+IF(I560=0,0,I582/I560*100)</f>
        <v>0</v>
      </c>
      <c r="K582" s="772">
        <v>0</v>
      </c>
      <c r="L582" s="737">
        <f>+IF(K560=0,0,K582/K560*100)</f>
        <v>0</v>
      </c>
      <c r="M582" s="772">
        <f t="shared" si="592"/>
        <v>0</v>
      </c>
      <c r="N582" s="737">
        <f>+IF(M560=0,0,M582/M560*100)</f>
        <v>0</v>
      </c>
      <c r="O582" s="772">
        <v>0</v>
      </c>
      <c r="P582" s="737">
        <f>+IF(O560=0,0,O582/O560*100)</f>
        <v>0</v>
      </c>
      <c r="Q582" s="772">
        <v>0</v>
      </c>
      <c r="R582" s="737">
        <f>+IF(Q560=0,0,Q582/Q560*100)</f>
        <v>0</v>
      </c>
      <c r="S582" s="772">
        <v>0</v>
      </c>
      <c r="T582" s="737">
        <f>+IF(S560=0,0,S582/S560*100)</f>
        <v>0</v>
      </c>
      <c r="U582" s="772">
        <f t="shared" si="593"/>
        <v>0</v>
      </c>
      <c r="V582" s="737">
        <f>+IF(U560=0,0,U582/U560*100)</f>
        <v>0</v>
      </c>
      <c r="W582" s="772">
        <f t="shared" si="564"/>
        <v>0</v>
      </c>
      <c r="X582" s="737">
        <f>+IF(W560=0,0,W582/W560*100)</f>
        <v>0</v>
      </c>
      <c r="Y582" s="772">
        <v>0</v>
      </c>
      <c r="Z582" s="737">
        <f>+IF(Y560=0,0,Y582/Y560*100)</f>
        <v>0</v>
      </c>
      <c r="AA582" s="772">
        <v>0</v>
      </c>
      <c r="AB582" s="737">
        <f>+IF(AA560=0,0,AA582/AA560*100)</f>
        <v>0</v>
      </c>
      <c r="AC582" s="772">
        <v>0</v>
      </c>
      <c r="AD582" s="737">
        <f>+IF(AC560=0,0,AC582/AC560*100)</f>
        <v>0</v>
      </c>
      <c r="AE582" s="772">
        <f t="shared" si="594"/>
        <v>0</v>
      </c>
      <c r="AF582" s="737">
        <f>+IF(AE560=0,0,AE582/AE560*100)</f>
        <v>0</v>
      </c>
      <c r="AG582" s="772">
        <v>0</v>
      </c>
      <c r="AH582" s="737">
        <f>+IF(AG560=0,0,AG582/AG560*100)</f>
        <v>0</v>
      </c>
      <c r="AI582" s="772">
        <v>0</v>
      </c>
      <c r="AJ582" s="737">
        <f>+IF(AI560=0,0,AI582/AI560*100)</f>
        <v>0</v>
      </c>
      <c r="AK582" s="772">
        <v>0</v>
      </c>
      <c r="AL582" s="737">
        <f>+IF(AK560=0,0,AK582/AK560*100)</f>
        <v>0</v>
      </c>
      <c r="AM582" s="772">
        <f t="shared" si="595"/>
        <v>0</v>
      </c>
      <c r="AN582" s="737">
        <f>+IF(AM560=0,0,AM582/AM560*100)</f>
        <v>0</v>
      </c>
      <c r="AO582" s="772">
        <f t="shared" si="567"/>
        <v>0</v>
      </c>
      <c r="AP582" s="737">
        <f>+IF(AO560=0,0,AO582/AO560*100)</f>
        <v>0</v>
      </c>
      <c r="AQ582" s="651"/>
      <c r="AR582" s="772">
        <v>0</v>
      </c>
      <c r="AS582" s="737">
        <f>+IF(AR560=0,0,AR582/AR560*100)</f>
        <v>0</v>
      </c>
      <c r="AT582" s="772">
        <v>0</v>
      </c>
      <c r="AU582" s="737">
        <f>+IF(AT560=0,0,AT582/AT560*100)</f>
        <v>0</v>
      </c>
      <c r="AV582" s="772">
        <v>0</v>
      </c>
      <c r="AW582" s="737">
        <f>+IF(AV560=0,0,AV582/AV560*100)</f>
        <v>0</v>
      </c>
      <c r="AX582" s="772">
        <v>0</v>
      </c>
      <c r="AY582" s="737">
        <f>+IF(AX560=0,0,AX582/AX560*100)</f>
        <v>0</v>
      </c>
      <c r="AZ582" s="772">
        <f t="shared" si="596"/>
        <v>0</v>
      </c>
      <c r="BA582" s="737">
        <f>+IF(AZ560=0,0,AZ582/AZ560*100)</f>
        <v>0</v>
      </c>
      <c r="BB582" s="772">
        <v>0</v>
      </c>
      <c r="BC582" s="737">
        <f>+IF(BB560=0,0,BB582/BB560*100)</f>
        <v>0</v>
      </c>
      <c r="BD582" s="772">
        <v>0</v>
      </c>
      <c r="BE582" s="737">
        <f>+IF(BD560=0,0,BD582/BD560*100)</f>
        <v>0</v>
      </c>
      <c r="BF582" s="772">
        <v>0</v>
      </c>
      <c r="BG582" s="737">
        <f>+IF(BF560=0,0,BF582/BF560*100)</f>
        <v>0</v>
      </c>
      <c r="BH582" s="772">
        <f t="shared" si="597"/>
        <v>0</v>
      </c>
      <c r="BI582" s="737">
        <f>+IF(BH560=0,0,BH582/BH560*100)</f>
        <v>0</v>
      </c>
      <c r="BJ582" s="772">
        <f t="shared" si="568"/>
        <v>0</v>
      </c>
      <c r="BK582" s="737">
        <f>+IF(BJ560=0,0,BJ582/BJ560*100)</f>
        <v>0</v>
      </c>
      <c r="BL582" s="772">
        <v>0</v>
      </c>
      <c r="BM582" s="737">
        <f>+IF(BL560=0,0,BL582/BL560*100)</f>
        <v>0</v>
      </c>
      <c r="BN582" s="772">
        <v>0</v>
      </c>
      <c r="BO582" s="737">
        <f>+IF(BN560=0,0,BN582/BN560*100)</f>
        <v>0</v>
      </c>
      <c r="BP582" s="772">
        <v>0</v>
      </c>
      <c r="BQ582" s="737">
        <f>+IF(BP560=0,0,BP582/BP560*100)</f>
        <v>0</v>
      </c>
      <c r="BR582" s="772">
        <f t="shared" si="598"/>
        <v>0</v>
      </c>
      <c r="BS582" s="737">
        <f>+IF(BR560=0,0,BR582/BR560*100)</f>
        <v>0</v>
      </c>
      <c r="BT582" s="772">
        <v>0</v>
      </c>
      <c r="BU582" s="737">
        <f>+IF(BT560=0,0,BT582/BT560*100)</f>
        <v>0</v>
      </c>
      <c r="BV582" s="772">
        <v>0</v>
      </c>
      <c r="BW582" s="737">
        <f>+IF(BV560=0,0,BV582/BV560*100)</f>
        <v>0</v>
      </c>
      <c r="BX582" s="772">
        <v>0</v>
      </c>
      <c r="BY582" s="737">
        <f>+IF(BX560=0,0,BX582/BX560*100)</f>
        <v>0</v>
      </c>
      <c r="BZ582" s="772">
        <f t="shared" si="599"/>
        <v>0</v>
      </c>
      <c r="CA582" s="737">
        <f>+IF(BZ560=0,0,BZ582/BZ560*100)</f>
        <v>0</v>
      </c>
      <c r="CB582" s="772">
        <f t="shared" si="569"/>
        <v>0</v>
      </c>
      <c r="CC582" s="737">
        <f>+IF(CB560=0,0,CB582/CB560*100)</f>
        <v>0</v>
      </c>
      <c r="CE582" s="772">
        <f t="shared" si="570"/>
        <v>0</v>
      </c>
      <c r="CF582" s="737">
        <f>+IF(CE560=0,0,CE582/CE560*100)</f>
        <v>0</v>
      </c>
      <c r="CG582" s="772">
        <v>0</v>
      </c>
      <c r="CH582" s="737">
        <f>+IF(CG560=0,0,CG582/CG560*100)</f>
        <v>0</v>
      </c>
      <c r="CI582" s="772">
        <v>0</v>
      </c>
      <c r="CJ582" s="737">
        <f>+IF(CI560=0,0,CI582/CI560*100)</f>
        <v>0</v>
      </c>
      <c r="CK582" s="772">
        <v>0</v>
      </c>
      <c r="CL582" s="737">
        <f>+IF(CK560=0,0,CK582/CK560*100)</f>
        <v>0</v>
      </c>
      <c r="CM582" s="772">
        <f t="shared" si="600"/>
        <v>0</v>
      </c>
      <c r="CN582" s="737">
        <f>+IF(CM560=0,0,CM582/CM560*100)</f>
        <v>0</v>
      </c>
      <c r="CO582" s="772">
        <v>0</v>
      </c>
      <c r="CP582" s="737">
        <f>+IF(CO560=0,0,CO582/CO560*100)</f>
        <v>0</v>
      </c>
      <c r="CQ582" s="772">
        <v>0</v>
      </c>
      <c r="CR582" s="737">
        <f>+IF(CQ560=0,0,CQ582/CQ560*100)</f>
        <v>0</v>
      </c>
      <c r="CS582" s="772">
        <v>0</v>
      </c>
      <c r="CT582" s="737">
        <f>+IF(CS560=0,0,CS582/CS560*100)</f>
        <v>0</v>
      </c>
      <c r="CU582" s="772">
        <f t="shared" si="601"/>
        <v>0</v>
      </c>
      <c r="CV582" s="737">
        <f>+IF(CU560=0,0,CU582/CU560*100)</f>
        <v>0</v>
      </c>
      <c r="CW582" s="772">
        <f t="shared" si="571"/>
        <v>0</v>
      </c>
      <c r="CX582" s="737">
        <f>+IF(CW560=0,0,CW582/CW560*100)</f>
        <v>0</v>
      </c>
      <c r="CY582" s="772">
        <v>0</v>
      </c>
      <c r="CZ582" s="737">
        <f>+IF(CY560=0,0,CY582/CY560*100)</f>
        <v>0</v>
      </c>
      <c r="DA582" s="772">
        <v>0</v>
      </c>
      <c r="DB582" s="737">
        <f>+IF(DA560=0,0,DA582/DA560*100)</f>
        <v>0</v>
      </c>
      <c r="DC582" s="772">
        <v>0</v>
      </c>
      <c r="DD582" s="737">
        <f>+IF(DC560=0,0,DC582/DC560*100)</f>
        <v>0</v>
      </c>
      <c r="DE582" s="772">
        <f t="shared" si="602"/>
        <v>0</v>
      </c>
      <c r="DF582" s="737">
        <f>+IF(DE560=0,0,DE582/DE560*100)</f>
        <v>0</v>
      </c>
      <c r="DG582" s="772">
        <v>0</v>
      </c>
      <c r="DH582" s="737">
        <f>+IF(DG560=0,0,DG582/DG560*100)</f>
        <v>0</v>
      </c>
      <c r="DI582" s="772">
        <v>0</v>
      </c>
      <c r="DJ582" s="737">
        <f>+IF(DI560=0,0,DI582/DI560*100)</f>
        <v>0</v>
      </c>
      <c r="DK582" s="772">
        <v>0</v>
      </c>
      <c r="DL582" s="737">
        <f>+IF(DK560=0,0,DK582/DK560*100)</f>
        <v>0</v>
      </c>
      <c r="DM582" s="772">
        <f t="shared" si="603"/>
        <v>0</v>
      </c>
      <c r="DN582" s="737">
        <f>+IF(DM560=0,0,DM582/DM560*100)</f>
        <v>0</v>
      </c>
      <c r="DO582" s="772">
        <f t="shared" si="572"/>
        <v>0</v>
      </c>
      <c r="DP582" s="737">
        <f>+IF(DO560=0,0,DO582/DO560*100)</f>
        <v>0</v>
      </c>
      <c r="DR582" s="772">
        <f t="shared" si="573"/>
        <v>0</v>
      </c>
      <c r="DS582" s="737">
        <f>+IF(DR560=0,0,DR582/DR560*100)</f>
        <v>0</v>
      </c>
      <c r="DT582" s="772">
        <v>0</v>
      </c>
      <c r="DU582" s="737">
        <f>+IF(DT560=0,0,DT582/DT560*100)</f>
        <v>0</v>
      </c>
      <c r="DV582" s="772">
        <v>0</v>
      </c>
      <c r="DW582" s="737">
        <f>+IF(DV560=0,0,DV582/DV560*100)</f>
        <v>0</v>
      </c>
      <c r="DX582" s="772">
        <v>0</v>
      </c>
      <c r="DY582" s="737">
        <f>+IF(DX560=0,0,DX582/DX560*100)</f>
        <v>0</v>
      </c>
      <c r="DZ582" s="772">
        <f t="shared" si="604"/>
        <v>0</v>
      </c>
      <c r="EA582" s="737">
        <f>+IF(DZ560=0,0,DZ582/DZ560*100)</f>
        <v>0</v>
      </c>
      <c r="EB582" s="772">
        <v>0</v>
      </c>
      <c r="EC582" s="737">
        <f>+IF(EB560=0,0,EB582/EB560*100)</f>
        <v>0</v>
      </c>
      <c r="ED582" s="772">
        <v>0</v>
      </c>
      <c r="EE582" s="737">
        <f>+IF(ED560=0,0,ED582/ED560*100)</f>
        <v>0</v>
      </c>
      <c r="EF582" s="772">
        <v>0</v>
      </c>
      <c r="EG582" s="737">
        <f>+IF(EF560=0,0,EF582/EF560*100)</f>
        <v>0</v>
      </c>
      <c r="EH582" s="772">
        <f t="shared" si="605"/>
        <v>0</v>
      </c>
      <c r="EI582" s="737">
        <f>+IF(EH560=0,0,EH582/EH560*100)</f>
        <v>0</v>
      </c>
      <c r="EJ582" s="772">
        <f t="shared" si="574"/>
        <v>0</v>
      </c>
      <c r="EK582" s="737">
        <f>+IF(EJ560=0,0,EJ582/EJ560*100)</f>
        <v>0</v>
      </c>
      <c r="EL582" s="772">
        <v>0</v>
      </c>
      <c r="EM582" s="737">
        <f>+IF(EL560=0,0,EL582/EL560*100)</f>
        <v>0</v>
      </c>
      <c r="EN582" s="772">
        <v>0</v>
      </c>
      <c r="EO582" s="737">
        <f>+IF(EN560=0,0,EN582/EN560*100)</f>
        <v>0</v>
      </c>
      <c r="EP582" s="772">
        <v>0</v>
      </c>
      <c r="EQ582" s="737">
        <f>+IF(EP560=0,0,EP582/EP560*100)</f>
        <v>0</v>
      </c>
      <c r="ER582" s="772">
        <f t="shared" si="606"/>
        <v>0</v>
      </c>
      <c r="ES582" s="737">
        <f>+IF(ER560=0,0,ER582/ER560*100)</f>
        <v>0</v>
      </c>
      <c r="ET582" s="772">
        <v>0</v>
      </c>
      <c r="EU582" s="737">
        <f>+IF(ET560=0,0,ET582/ET560*100)</f>
        <v>0</v>
      </c>
      <c r="EV582" s="772">
        <v>0</v>
      </c>
      <c r="EW582" s="737">
        <f>+IF(EV560=0,0,EV582/EV560*100)</f>
        <v>0</v>
      </c>
      <c r="EX582" s="772">
        <v>0</v>
      </c>
      <c r="EY582" s="737">
        <f>+IF(EX560=0,0,EX582/EX560*100)</f>
        <v>0</v>
      </c>
      <c r="EZ582" s="772">
        <f t="shared" si="607"/>
        <v>0</v>
      </c>
      <c r="FA582" s="737">
        <f>+IF(EZ560=0,0,EZ582/EZ560*100)</f>
        <v>0</v>
      </c>
      <c r="FB582" s="772">
        <f t="shared" si="575"/>
        <v>0</v>
      </c>
      <c r="FC582" s="737">
        <f>+IF(FB560=0,0,FB582/FB560*100)</f>
        <v>0</v>
      </c>
      <c r="FD582" s="772">
        <v>0</v>
      </c>
      <c r="FE582" s="737">
        <f>+IF(FD560=0,0,FD582/FD560*100)</f>
        <v>0</v>
      </c>
      <c r="FF582" s="772">
        <v>0</v>
      </c>
      <c r="FG582" s="737">
        <f>+IF(FF560=0,0,FF582/FF560*100)</f>
        <v>0</v>
      </c>
      <c r="FH582" s="772">
        <v>0</v>
      </c>
      <c r="FI582" s="737">
        <f>+IF(FH560=0,0,FH582/FH560*100)</f>
        <v>0</v>
      </c>
      <c r="FJ582" s="772">
        <v>0</v>
      </c>
      <c r="FK582" s="737">
        <f>+IF(FJ560=0,0,FJ582/FJ560*100)</f>
        <v>0</v>
      </c>
    </row>
    <row r="583" spans="2:167" s="648" customFormat="1" ht="13.5" customHeight="1">
      <c r="B583" s="769"/>
      <c r="C583" s="771" t="s">
        <v>4806</v>
      </c>
      <c r="D583" s="769"/>
      <c r="E583" s="772">
        <f t="shared" si="562"/>
        <v>0</v>
      </c>
      <c r="F583" s="737">
        <f>+IF(E560=0,0,E583/E560*100)</f>
        <v>0</v>
      </c>
      <c r="G583" s="772">
        <v>0</v>
      </c>
      <c r="H583" s="737">
        <f>+IF(G560=0,0,G583/G560*100)</f>
        <v>0</v>
      </c>
      <c r="I583" s="772">
        <v>0</v>
      </c>
      <c r="J583" s="737">
        <f>+IF(I560=0,0,I583/I560*100)</f>
        <v>0</v>
      </c>
      <c r="K583" s="772">
        <v>0</v>
      </c>
      <c r="L583" s="737">
        <f>+IF(K560=0,0,K583/K560*100)</f>
        <v>0</v>
      </c>
      <c r="M583" s="772">
        <f t="shared" si="592"/>
        <v>0</v>
      </c>
      <c r="N583" s="737">
        <f>+IF(M560=0,0,M583/M560*100)</f>
        <v>0</v>
      </c>
      <c r="O583" s="772">
        <v>0</v>
      </c>
      <c r="P583" s="737">
        <f>+IF(O560=0,0,O583/O560*100)</f>
        <v>0</v>
      </c>
      <c r="Q583" s="772">
        <v>0</v>
      </c>
      <c r="R583" s="737">
        <f>+IF(Q560=0,0,Q583/Q560*100)</f>
        <v>0</v>
      </c>
      <c r="S583" s="772">
        <v>0</v>
      </c>
      <c r="T583" s="737">
        <f>+IF(S560=0,0,S583/S560*100)</f>
        <v>0</v>
      </c>
      <c r="U583" s="772">
        <f t="shared" si="593"/>
        <v>0</v>
      </c>
      <c r="V583" s="737">
        <f>+IF(U560=0,0,U583/U560*100)</f>
        <v>0</v>
      </c>
      <c r="W583" s="772">
        <f t="shared" si="564"/>
        <v>0</v>
      </c>
      <c r="X583" s="737">
        <f>+IF(W560=0,0,W583/W560*100)</f>
        <v>0</v>
      </c>
      <c r="Y583" s="772">
        <v>0</v>
      </c>
      <c r="Z583" s="737">
        <f>+IF(Y560=0,0,Y583/Y560*100)</f>
        <v>0</v>
      </c>
      <c r="AA583" s="772">
        <v>0</v>
      </c>
      <c r="AB583" s="737">
        <f>+IF(AA560=0,0,AA583/AA560*100)</f>
        <v>0</v>
      </c>
      <c r="AC583" s="772">
        <v>0</v>
      </c>
      <c r="AD583" s="737">
        <f>+IF(AC560=0,0,AC583/AC560*100)</f>
        <v>0</v>
      </c>
      <c r="AE583" s="772">
        <f t="shared" si="594"/>
        <v>0</v>
      </c>
      <c r="AF583" s="737">
        <f>+IF(AE560=0,0,AE583/AE560*100)</f>
        <v>0</v>
      </c>
      <c r="AG583" s="772">
        <v>0</v>
      </c>
      <c r="AH583" s="737">
        <f>+IF(AG560=0,0,AG583/AG560*100)</f>
        <v>0</v>
      </c>
      <c r="AI583" s="772">
        <v>0</v>
      </c>
      <c r="AJ583" s="737">
        <f>+IF(AI560=0,0,AI583/AI560*100)</f>
        <v>0</v>
      </c>
      <c r="AK583" s="772">
        <v>0</v>
      </c>
      <c r="AL583" s="737">
        <f>+IF(AK560=0,0,AK583/AK560*100)</f>
        <v>0</v>
      </c>
      <c r="AM583" s="772">
        <f t="shared" si="595"/>
        <v>0</v>
      </c>
      <c r="AN583" s="737">
        <f>+IF(AM560=0,0,AM583/AM560*100)</f>
        <v>0</v>
      </c>
      <c r="AO583" s="772">
        <f t="shared" si="567"/>
        <v>0</v>
      </c>
      <c r="AP583" s="737">
        <f>+IF(AO560=0,0,AO583/AO560*100)</f>
        <v>0</v>
      </c>
      <c r="AQ583" s="651"/>
      <c r="AR583" s="772">
        <v>0</v>
      </c>
      <c r="AS583" s="737">
        <f>+IF(AR560=0,0,AR583/AR560*100)</f>
        <v>0</v>
      </c>
      <c r="AT583" s="772">
        <v>0</v>
      </c>
      <c r="AU583" s="737">
        <f>+IF(AT560=0,0,AT583/AT560*100)</f>
        <v>0</v>
      </c>
      <c r="AV583" s="772">
        <v>0</v>
      </c>
      <c r="AW583" s="737">
        <f>+IF(AV560=0,0,AV583/AV560*100)</f>
        <v>0</v>
      </c>
      <c r="AX583" s="772">
        <v>0</v>
      </c>
      <c r="AY583" s="737">
        <f>+IF(AX560=0,0,AX583/AX560*100)</f>
        <v>0</v>
      </c>
      <c r="AZ583" s="772">
        <f t="shared" si="596"/>
        <v>0</v>
      </c>
      <c r="BA583" s="737">
        <f>+IF(AZ560=0,0,AZ583/AZ560*100)</f>
        <v>0</v>
      </c>
      <c r="BB583" s="772">
        <v>0</v>
      </c>
      <c r="BC583" s="737">
        <f>+IF(BB560=0,0,BB583/BB560*100)</f>
        <v>0</v>
      </c>
      <c r="BD583" s="772">
        <v>0</v>
      </c>
      <c r="BE583" s="737">
        <f>+IF(BD560=0,0,BD583/BD560*100)</f>
        <v>0</v>
      </c>
      <c r="BF583" s="772">
        <v>0</v>
      </c>
      <c r="BG583" s="737">
        <f>+IF(BF560=0,0,BF583/BF560*100)</f>
        <v>0</v>
      </c>
      <c r="BH583" s="772">
        <f t="shared" si="597"/>
        <v>0</v>
      </c>
      <c r="BI583" s="737">
        <f>+IF(BH560=0,0,BH583/BH560*100)</f>
        <v>0</v>
      </c>
      <c r="BJ583" s="772">
        <f t="shared" si="568"/>
        <v>0</v>
      </c>
      <c r="BK583" s="737">
        <f>+IF(BJ560=0,0,BJ583/BJ560*100)</f>
        <v>0</v>
      </c>
      <c r="BL583" s="772">
        <v>0</v>
      </c>
      <c r="BM583" s="737">
        <f>+IF(BL560=0,0,BL583/BL560*100)</f>
        <v>0</v>
      </c>
      <c r="BN583" s="772">
        <v>0</v>
      </c>
      <c r="BO583" s="737">
        <f>+IF(BN560=0,0,BN583/BN560*100)</f>
        <v>0</v>
      </c>
      <c r="BP583" s="772">
        <v>0</v>
      </c>
      <c r="BQ583" s="737">
        <f>+IF(BP560=0,0,BP583/BP560*100)</f>
        <v>0</v>
      </c>
      <c r="BR583" s="772">
        <f t="shared" si="598"/>
        <v>0</v>
      </c>
      <c r="BS583" s="737">
        <f>+IF(BR560=0,0,BR583/BR560*100)</f>
        <v>0</v>
      </c>
      <c r="BT583" s="772">
        <v>0</v>
      </c>
      <c r="BU583" s="737">
        <f>+IF(BT560=0,0,BT583/BT560*100)</f>
        <v>0</v>
      </c>
      <c r="BV583" s="772">
        <v>0</v>
      </c>
      <c r="BW583" s="737">
        <f>+IF(BV560=0,0,BV583/BV560*100)</f>
        <v>0</v>
      </c>
      <c r="BX583" s="772">
        <v>0</v>
      </c>
      <c r="BY583" s="737">
        <f>+IF(BX560=0,0,BX583/BX560*100)</f>
        <v>0</v>
      </c>
      <c r="BZ583" s="772">
        <f t="shared" si="599"/>
        <v>0</v>
      </c>
      <c r="CA583" s="737">
        <f>+IF(BZ560=0,0,BZ583/BZ560*100)</f>
        <v>0</v>
      </c>
      <c r="CB583" s="772">
        <f t="shared" si="569"/>
        <v>0</v>
      </c>
      <c r="CC583" s="737">
        <f>+IF(CB560=0,0,CB583/CB560*100)</f>
        <v>0</v>
      </c>
      <c r="CE583" s="772">
        <f t="shared" si="570"/>
        <v>0</v>
      </c>
      <c r="CF583" s="737">
        <f>+IF(CE560=0,0,CE583/CE560*100)</f>
        <v>0</v>
      </c>
      <c r="CG583" s="772">
        <v>0</v>
      </c>
      <c r="CH583" s="737">
        <f>+IF(CG560=0,0,CG583/CG560*100)</f>
        <v>0</v>
      </c>
      <c r="CI583" s="772">
        <v>0</v>
      </c>
      <c r="CJ583" s="737">
        <f>+IF(CI560=0,0,CI583/CI560*100)</f>
        <v>0</v>
      </c>
      <c r="CK583" s="772">
        <v>0</v>
      </c>
      <c r="CL583" s="737">
        <f>+IF(CK560=0,0,CK583/CK560*100)</f>
        <v>0</v>
      </c>
      <c r="CM583" s="772">
        <f t="shared" si="600"/>
        <v>0</v>
      </c>
      <c r="CN583" s="737">
        <f>+IF(CM560=0,0,CM583/CM560*100)</f>
        <v>0</v>
      </c>
      <c r="CO583" s="772">
        <v>0</v>
      </c>
      <c r="CP583" s="737">
        <f>+IF(CO560=0,0,CO583/CO560*100)</f>
        <v>0</v>
      </c>
      <c r="CQ583" s="772">
        <v>0</v>
      </c>
      <c r="CR583" s="737">
        <f>+IF(CQ560=0,0,CQ583/CQ560*100)</f>
        <v>0</v>
      </c>
      <c r="CS583" s="772">
        <v>0</v>
      </c>
      <c r="CT583" s="737">
        <f>+IF(CS560=0,0,CS583/CS560*100)</f>
        <v>0</v>
      </c>
      <c r="CU583" s="772">
        <f t="shared" si="601"/>
        <v>0</v>
      </c>
      <c r="CV583" s="737">
        <f>+IF(CU560=0,0,CU583/CU560*100)</f>
        <v>0</v>
      </c>
      <c r="CW583" s="772">
        <f t="shared" si="571"/>
        <v>0</v>
      </c>
      <c r="CX583" s="737">
        <f>+IF(CW560=0,0,CW583/CW560*100)</f>
        <v>0</v>
      </c>
      <c r="CY583" s="772">
        <v>0</v>
      </c>
      <c r="CZ583" s="737">
        <f>+IF(CY560=0,0,CY583/CY560*100)</f>
        <v>0</v>
      </c>
      <c r="DA583" s="772">
        <v>0</v>
      </c>
      <c r="DB583" s="737">
        <f>+IF(DA560=0,0,DA583/DA560*100)</f>
        <v>0</v>
      </c>
      <c r="DC583" s="772">
        <v>0</v>
      </c>
      <c r="DD583" s="737">
        <f>+IF(DC560=0,0,DC583/DC560*100)</f>
        <v>0</v>
      </c>
      <c r="DE583" s="772">
        <f t="shared" si="602"/>
        <v>0</v>
      </c>
      <c r="DF583" s="737">
        <f>+IF(DE560=0,0,DE583/DE560*100)</f>
        <v>0</v>
      </c>
      <c r="DG583" s="772">
        <v>0</v>
      </c>
      <c r="DH583" s="737">
        <f>+IF(DG560=0,0,DG583/DG560*100)</f>
        <v>0</v>
      </c>
      <c r="DI583" s="772">
        <v>0</v>
      </c>
      <c r="DJ583" s="737">
        <f>+IF(DI560=0,0,DI583/DI560*100)</f>
        <v>0</v>
      </c>
      <c r="DK583" s="772">
        <v>0</v>
      </c>
      <c r="DL583" s="737">
        <f>+IF(DK560=0,0,DK583/DK560*100)</f>
        <v>0</v>
      </c>
      <c r="DM583" s="772">
        <f t="shared" si="603"/>
        <v>0</v>
      </c>
      <c r="DN583" s="737">
        <f>+IF(DM560=0,0,DM583/DM560*100)</f>
        <v>0</v>
      </c>
      <c r="DO583" s="772">
        <f t="shared" si="572"/>
        <v>0</v>
      </c>
      <c r="DP583" s="737">
        <f>+IF(DO560=0,0,DO583/DO560*100)</f>
        <v>0</v>
      </c>
      <c r="DR583" s="772">
        <f t="shared" si="573"/>
        <v>0</v>
      </c>
      <c r="DS583" s="737">
        <f>+IF(DR560=0,0,DR583/DR560*100)</f>
        <v>0</v>
      </c>
      <c r="DT583" s="772">
        <v>0</v>
      </c>
      <c r="DU583" s="737">
        <f>+IF(DT560=0,0,DT583/DT560*100)</f>
        <v>0</v>
      </c>
      <c r="DV583" s="772">
        <v>0</v>
      </c>
      <c r="DW583" s="737">
        <f>+IF(DV560=0,0,DV583/DV560*100)</f>
        <v>0</v>
      </c>
      <c r="DX583" s="772">
        <v>0</v>
      </c>
      <c r="DY583" s="737">
        <f>+IF(DX560=0,0,DX583/DX560*100)</f>
        <v>0</v>
      </c>
      <c r="DZ583" s="772">
        <f t="shared" si="604"/>
        <v>0</v>
      </c>
      <c r="EA583" s="737">
        <f>+IF(DZ560=0,0,DZ583/DZ560*100)</f>
        <v>0</v>
      </c>
      <c r="EB583" s="772">
        <v>0</v>
      </c>
      <c r="EC583" s="737">
        <f>+IF(EB560=0,0,EB583/EB560*100)</f>
        <v>0</v>
      </c>
      <c r="ED583" s="772">
        <v>0</v>
      </c>
      <c r="EE583" s="737">
        <f>+IF(ED560=0,0,ED583/ED560*100)</f>
        <v>0</v>
      </c>
      <c r="EF583" s="772">
        <v>0</v>
      </c>
      <c r="EG583" s="737">
        <f>+IF(EF560=0,0,EF583/EF560*100)</f>
        <v>0</v>
      </c>
      <c r="EH583" s="772">
        <f t="shared" si="605"/>
        <v>0</v>
      </c>
      <c r="EI583" s="737">
        <f>+IF(EH560=0,0,EH583/EH560*100)</f>
        <v>0</v>
      </c>
      <c r="EJ583" s="772">
        <f t="shared" si="574"/>
        <v>0</v>
      </c>
      <c r="EK583" s="737">
        <f>+IF(EJ560=0,0,EJ583/EJ560*100)</f>
        <v>0</v>
      </c>
      <c r="EL583" s="772">
        <v>0</v>
      </c>
      <c r="EM583" s="737">
        <f>+IF(EL560=0,0,EL583/EL560*100)</f>
        <v>0</v>
      </c>
      <c r="EN583" s="772">
        <v>0</v>
      </c>
      <c r="EO583" s="737">
        <f>+IF(EN560=0,0,EN583/EN560*100)</f>
        <v>0</v>
      </c>
      <c r="EP583" s="772">
        <v>0</v>
      </c>
      <c r="EQ583" s="737">
        <f>+IF(EP560=0,0,EP583/EP560*100)</f>
        <v>0</v>
      </c>
      <c r="ER583" s="772">
        <f t="shared" si="606"/>
        <v>0</v>
      </c>
      <c r="ES583" s="737">
        <f>+IF(ER560=0,0,ER583/ER560*100)</f>
        <v>0</v>
      </c>
      <c r="ET583" s="772">
        <v>0</v>
      </c>
      <c r="EU583" s="737">
        <f>+IF(ET560=0,0,ET583/ET560*100)</f>
        <v>0</v>
      </c>
      <c r="EV583" s="772">
        <v>0</v>
      </c>
      <c r="EW583" s="737">
        <f>+IF(EV560=0,0,EV583/EV560*100)</f>
        <v>0</v>
      </c>
      <c r="EX583" s="772">
        <v>0</v>
      </c>
      <c r="EY583" s="737">
        <f>+IF(EX560=0,0,EX583/EX560*100)</f>
        <v>0</v>
      </c>
      <c r="EZ583" s="772">
        <f t="shared" si="607"/>
        <v>0</v>
      </c>
      <c r="FA583" s="737">
        <f>+IF(EZ560=0,0,EZ583/EZ560*100)</f>
        <v>0</v>
      </c>
      <c r="FB583" s="772">
        <f t="shared" si="575"/>
        <v>0</v>
      </c>
      <c r="FC583" s="737">
        <f>+IF(FB560=0,0,FB583/FB560*100)</f>
        <v>0</v>
      </c>
      <c r="FD583" s="772">
        <v>0</v>
      </c>
      <c r="FE583" s="737">
        <f>+IF(FD560=0,0,FD583/FD560*100)</f>
        <v>0</v>
      </c>
      <c r="FF583" s="772">
        <v>0</v>
      </c>
      <c r="FG583" s="737">
        <f>+IF(FF560=0,0,FF583/FF560*100)</f>
        <v>0</v>
      </c>
      <c r="FH583" s="772">
        <v>0</v>
      </c>
      <c r="FI583" s="737">
        <f>+IF(FH560=0,0,FH583/FH560*100)</f>
        <v>0</v>
      </c>
      <c r="FJ583" s="772">
        <v>0</v>
      </c>
      <c r="FK583" s="737">
        <f>+IF(FJ560=0,0,FJ583/FJ560*100)</f>
        <v>0</v>
      </c>
    </row>
    <row r="584" spans="2:167" s="648" customFormat="1" ht="13.5" customHeight="1">
      <c r="B584" s="769"/>
      <c r="C584" s="771" t="s">
        <v>4807</v>
      </c>
      <c r="D584" s="769"/>
      <c r="E584" s="772">
        <f t="shared" si="562"/>
        <v>0</v>
      </c>
      <c r="F584" s="737">
        <f>+IF(E560=0,0,E584/E560*100)</f>
        <v>0</v>
      </c>
      <c r="G584" s="772">
        <v>0</v>
      </c>
      <c r="H584" s="737">
        <f>+IF(G560=0,0,G584/G560*100)</f>
        <v>0</v>
      </c>
      <c r="I584" s="772">
        <v>0</v>
      </c>
      <c r="J584" s="737">
        <f>+IF(I560=0,0,I584/I560*100)</f>
        <v>0</v>
      </c>
      <c r="K584" s="772">
        <v>0</v>
      </c>
      <c r="L584" s="737">
        <f>+IF(K560=0,0,K584/K560*100)</f>
        <v>0</v>
      </c>
      <c r="M584" s="772">
        <f t="shared" si="592"/>
        <v>0</v>
      </c>
      <c r="N584" s="737">
        <f>+IF(M560=0,0,M584/M560*100)</f>
        <v>0</v>
      </c>
      <c r="O584" s="772">
        <v>0</v>
      </c>
      <c r="P584" s="737">
        <f>+IF(O560=0,0,O584/O560*100)</f>
        <v>0</v>
      </c>
      <c r="Q584" s="772">
        <v>0</v>
      </c>
      <c r="R584" s="737">
        <f>+IF(Q560=0,0,Q584/Q560*100)</f>
        <v>0</v>
      </c>
      <c r="S584" s="772">
        <v>0</v>
      </c>
      <c r="T584" s="737">
        <f>+IF(S560=0,0,S584/S560*100)</f>
        <v>0</v>
      </c>
      <c r="U584" s="772">
        <f t="shared" si="593"/>
        <v>0</v>
      </c>
      <c r="V584" s="737">
        <f>+IF(U560=0,0,U584/U560*100)</f>
        <v>0</v>
      </c>
      <c r="W584" s="772">
        <f t="shared" si="564"/>
        <v>0</v>
      </c>
      <c r="X584" s="737">
        <f>+IF(W560=0,0,W584/W560*100)</f>
        <v>0</v>
      </c>
      <c r="Y584" s="772">
        <v>0</v>
      </c>
      <c r="Z584" s="737">
        <f>+IF(Y560=0,0,Y584/Y560*100)</f>
        <v>0</v>
      </c>
      <c r="AA584" s="772">
        <v>0</v>
      </c>
      <c r="AB584" s="737">
        <f>+IF(AA560=0,0,AA584/AA560*100)</f>
        <v>0</v>
      </c>
      <c r="AC584" s="772">
        <v>0</v>
      </c>
      <c r="AD584" s="737">
        <f>+IF(AC560=0,0,AC584/AC560*100)</f>
        <v>0</v>
      </c>
      <c r="AE584" s="772">
        <f t="shared" si="594"/>
        <v>0</v>
      </c>
      <c r="AF584" s="737">
        <f>+IF(AE560=0,0,AE584/AE560*100)</f>
        <v>0</v>
      </c>
      <c r="AG584" s="772">
        <v>0</v>
      </c>
      <c r="AH584" s="737">
        <f>+IF(AG560=0,0,AG584/AG560*100)</f>
        <v>0</v>
      </c>
      <c r="AI584" s="772">
        <v>0</v>
      </c>
      <c r="AJ584" s="737">
        <f>+IF(AI560=0,0,AI584/AI560*100)</f>
        <v>0</v>
      </c>
      <c r="AK584" s="772">
        <v>0</v>
      </c>
      <c r="AL584" s="737">
        <f>+IF(AK560=0,0,AK584/AK560*100)</f>
        <v>0</v>
      </c>
      <c r="AM584" s="772">
        <f t="shared" si="595"/>
        <v>0</v>
      </c>
      <c r="AN584" s="737">
        <f>+IF(AM560=0,0,AM584/AM560*100)</f>
        <v>0</v>
      </c>
      <c r="AO584" s="772">
        <f t="shared" si="567"/>
        <v>0</v>
      </c>
      <c r="AP584" s="737">
        <f>+IF(AO560=0,0,AO584/AO560*100)</f>
        <v>0</v>
      </c>
      <c r="AQ584" s="651"/>
      <c r="AR584" s="772">
        <v>0</v>
      </c>
      <c r="AS584" s="737">
        <f>+IF(AR560=0,0,AR584/AR560*100)</f>
        <v>0</v>
      </c>
      <c r="AT584" s="772">
        <v>0</v>
      </c>
      <c r="AU584" s="737">
        <f>+IF(AT560=0,0,AT584/AT560*100)</f>
        <v>0</v>
      </c>
      <c r="AV584" s="772">
        <v>0</v>
      </c>
      <c r="AW584" s="737">
        <f>+IF(AV560=0,0,AV584/AV560*100)</f>
        <v>0</v>
      </c>
      <c r="AX584" s="772">
        <v>0</v>
      </c>
      <c r="AY584" s="737">
        <f>+IF(AX560=0,0,AX584/AX560*100)</f>
        <v>0</v>
      </c>
      <c r="AZ584" s="772">
        <f t="shared" si="596"/>
        <v>0</v>
      </c>
      <c r="BA584" s="737">
        <f>+IF(AZ560=0,0,AZ584/AZ560*100)</f>
        <v>0</v>
      </c>
      <c r="BB584" s="772">
        <v>0</v>
      </c>
      <c r="BC584" s="737">
        <f>+IF(BB560=0,0,BB584/BB560*100)</f>
        <v>0</v>
      </c>
      <c r="BD584" s="772">
        <v>0</v>
      </c>
      <c r="BE584" s="737">
        <f>+IF(BD560=0,0,BD584/BD560*100)</f>
        <v>0</v>
      </c>
      <c r="BF584" s="772">
        <v>0</v>
      </c>
      <c r="BG584" s="737">
        <f>+IF(BF560=0,0,BF584/BF560*100)</f>
        <v>0</v>
      </c>
      <c r="BH584" s="772">
        <f t="shared" si="597"/>
        <v>0</v>
      </c>
      <c r="BI584" s="737">
        <f>+IF(BH560=0,0,BH584/BH560*100)</f>
        <v>0</v>
      </c>
      <c r="BJ584" s="772">
        <f t="shared" si="568"/>
        <v>0</v>
      </c>
      <c r="BK584" s="737">
        <f>+IF(BJ560=0,0,BJ584/BJ560*100)</f>
        <v>0</v>
      </c>
      <c r="BL584" s="772">
        <v>0</v>
      </c>
      <c r="BM584" s="737">
        <f>+IF(BL560=0,0,BL584/BL560*100)</f>
        <v>0</v>
      </c>
      <c r="BN584" s="772">
        <v>0</v>
      </c>
      <c r="BO584" s="737">
        <f>+IF(BN560=0,0,BN584/BN560*100)</f>
        <v>0</v>
      </c>
      <c r="BP584" s="772">
        <v>0</v>
      </c>
      <c r="BQ584" s="737">
        <f>+IF(BP560=0,0,BP584/BP560*100)</f>
        <v>0</v>
      </c>
      <c r="BR584" s="772">
        <f t="shared" si="598"/>
        <v>0</v>
      </c>
      <c r="BS584" s="737">
        <f>+IF(BR560=0,0,BR584/BR560*100)</f>
        <v>0</v>
      </c>
      <c r="BT584" s="772">
        <v>0</v>
      </c>
      <c r="BU584" s="737">
        <f>+IF(BT560=0,0,BT584/BT560*100)</f>
        <v>0</v>
      </c>
      <c r="BV584" s="772">
        <v>0</v>
      </c>
      <c r="BW584" s="737">
        <f>+IF(BV560=0,0,BV584/BV560*100)</f>
        <v>0</v>
      </c>
      <c r="BX584" s="772">
        <v>0</v>
      </c>
      <c r="BY584" s="737">
        <f>+IF(BX560=0,0,BX584/BX560*100)</f>
        <v>0</v>
      </c>
      <c r="BZ584" s="772">
        <f t="shared" si="599"/>
        <v>0</v>
      </c>
      <c r="CA584" s="737">
        <f>+IF(BZ560=0,0,BZ584/BZ560*100)</f>
        <v>0</v>
      </c>
      <c r="CB584" s="772">
        <f t="shared" si="569"/>
        <v>0</v>
      </c>
      <c r="CC584" s="737">
        <f>+IF(CB560=0,0,CB584/CB560*100)</f>
        <v>0</v>
      </c>
      <c r="CE584" s="772">
        <f t="shared" si="570"/>
        <v>0</v>
      </c>
      <c r="CF584" s="737">
        <f>+IF(CE560=0,0,CE584/CE560*100)</f>
        <v>0</v>
      </c>
      <c r="CG584" s="772">
        <v>0</v>
      </c>
      <c r="CH584" s="737">
        <f>+IF(CG560=0,0,CG584/CG560*100)</f>
        <v>0</v>
      </c>
      <c r="CI584" s="772">
        <v>0</v>
      </c>
      <c r="CJ584" s="737">
        <f>+IF(CI560=0,0,CI584/CI560*100)</f>
        <v>0</v>
      </c>
      <c r="CK584" s="772">
        <v>0</v>
      </c>
      <c r="CL584" s="737">
        <f>+IF(CK560=0,0,CK584/CK560*100)</f>
        <v>0</v>
      </c>
      <c r="CM584" s="772">
        <f t="shared" si="600"/>
        <v>0</v>
      </c>
      <c r="CN584" s="737">
        <f>+IF(CM560=0,0,CM584/CM560*100)</f>
        <v>0</v>
      </c>
      <c r="CO584" s="772">
        <v>0</v>
      </c>
      <c r="CP584" s="737">
        <f>+IF(CO560=0,0,CO584/CO560*100)</f>
        <v>0</v>
      </c>
      <c r="CQ584" s="772">
        <v>0</v>
      </c>
      <c r="CR584" s="737">
        <f>+IF(CQ560=0,0,CQ584/CQ560*100)</f>
        <v>0</v>
      </c>
      <c r="CS584" s="772">
        <v>0</v>
      </c>
      <c r="CT584" s="737">
        <f>+IF(CS560=0,0,CS584/CS560*100)</f>
        <v>0</v>
      </c>
      <c r="CU584" s="772">
        <f t="shared" si="601"/>
        <v>0</v>
      </c>
      <c r="CV584" s="737">
        <f>+IF(CU560=0,0,CU584/CU560*100)</f>
        <v>0</v>
      </c>
      <c r="CW584" s="772">
        <f t="shared" si="571"/>
        <v>0</v>
      </c>
      <c r="CX584" s="737">
        <f>+IF(CW560=0,0,CW584/CW560*100)</f>
        <v>0</v>
      </c>
      <c r="CY584" s="772">
        <v>0</v>
      </c>
      <c r="CZ584" s="737">
        <f>+IF(CY560=0,0,CY584/CY560*100)</f>
        <v>0</v>
      </c>
      <c r="DA584" s="772">
        <v>0</v>
      </c>
      <c r="DB584" s="737">
        <f>+IF(DA560=0,0,DA584/DA560*100)</f>
        <v>0</v>
      </c>
      <c r="DC584" s="772">
        <v>0</v>
      </c>
      <c r="DD584" s="737">
        <f>+IF(DC560=0,0,DC584/DC560*100)</f>
        <v>0</v>
      </c>
      <c r="DE584" s="772">
        <f t="shared" si="602"/>
        <v>0</v>
      </c>
      <c r="DF584" s="737">
        <f>+IF(DE560=0,0,DE584/DE560*100)</f>
        <v>0</v>
      </c>
      <c r="DG584" s="772">
        <v>0</v>
      </c>
      <c r="DH584" s="737">
        <f>+IF(DG560=0,0,DG584/DG560*100)</f>
        <v>0</v>
      </c>
      <c r="DI584" s="772">
        <v>0</v>
      </c>
      <c r="DJ584" s="737">
        <f>+IF(DI560=0,0,DI584/DI560*100)</f>
        <v>0</v>
      </c>
      <c r="DK584" s="772">
        <v>0</v>
      </c>
      <c r="DL584" s="737">
        <f>+IF(DK560=0,0,DK584/DK560*100)</f>
        <v>0</v>
      </c>
      <c r="DM584" s="772">
        <f t="shared" si="603"/>
        <v>0</v>
      </c>
      <c r="DN584" s="737">
        <f>+IF(DM560=0,0,DM584/DM560*100)</f>
        <v>0</v>
      </c>
      <c r="DO584" s="772">
        <f t="shared" si="572"/>
        <v>0</v>
      </c>
      <c r="DP584" s="737">
        <f>+IF(DO560=0,0,DO584/DO560*100)</f>
        <v>0</v>
      </c>
      <c r="DR584" s="772">
        <f t="shared" si="573"/>
        <v>0</v>
      </c>
      <c r="DS584" s="737">
        <f>+IF(DR560=0,0,DR584/DR560*100)</f>
        <v>0</v>
      </c>
      <c r="DT584" s="772">
        <v>0</v>
      </c>
      <c r="DU584" s="737">
        <f>+IF(DT560=0,0,DT584/DT560*100)</f>
        <v>0</v>
      </c>
      <c r="DV584" s="772">
        <v>0</v>
      </c>
      <c r="DW584" s="737">
        <f>+IF(DV560=0,0,DV584/DV560*100)</f>
        <v>0</v>
      </c>
      <c r="DX584" s="772">
        <v>0</v>
      </c>
      <c r="DY584" s="737">
        <f>+IF(DX560=0,0,DX584/DX560*100)</f>
        <v>0</v>
      </c>
      <c r="DZ584" s="772">
        <f t="shared" si="604"/>
        <v>0</v>
      </c>
      <c r="EA584" s="737">
        <f>+IF(DZ560=0,0,DZ584/DZ560*100)</f>
        <v>0</v>
      </c>
      <c r="EB584" s="772">
        <v>0</v>
      </c>
      <c r="EC584" s="737">
        <f>+IF(EB560=0,0,EB584/EB560*100)</f>
        <v>0</v>
      </c>
      <c r="ED584" s="772">
        <v>0</v>
      </c>
      <c r="EE584" s="737">
        <f>+IF(ED560=0,0,ED584/ED560*100)</f>
        <v>0</v>
      </c>
      <c r="EF584" s="772">
        <v>0</v>
      </c>
      <c r="EG584" s="737">
        <f>+IF(EF560=0,0,EF584/EF560*100)</f>
        <v>0</v>
      </c>
      <c r="EH584" s="772">
        <f t="shared" si="605"/>
        <v>0</v>
      </c>
      <c r="EI584" s="737">
        <f>+IF(EH560=0,0,EH584/EH560*100)</f>
        <v>0</v>
      </c>
      <c r="EJ584" s="772">
        <f t="shared" si="574"/>
        <v>0</v>
      </c>
      <c r="EK584" s="737">
        <f>+IF(EJ560=0,0,EJ584/EJ560*100)</f>
        <v>0</v>
      </c>
      <c r="EL584" s="772">
        <v>0</v>
      </c>
      <c r="EM584" s="737">
        <f>+IF(EL560=0,0,EL584/EL560*100)</f>
        <v>0</v>
      </c>
      <c r="EN584" s="772">
        <v>0</v>
      </c>
      <c r="EO584" s="737">
        <f>+IF(EN560=0,0,EN584/EN560*100)</f>
        <v>0</v>
      </c>
      <c r="EP584" s="772">
        <v>0</v>
      </c>
      <c r="EQ584" s="737">
        <f>+IF(EP560=0,0,EP584/EP560*100)</f>
        <v>0</v>
      </c>
      <c r="ER584" s="772">
        <f t="shared" si="606"/>
        <v>0</v>
      </c>
      <c r="ES584" s="737">
        <f>+IF(ER560=0,0,ER584/ER560*100)</f>
        <v>0</v>
      </c>
      <c r="ET584" s="772">
        <v>0</v>
      </c>
      <c r="EU584" s="737">
        <f>+IF(ET560=0,0,ET584/ET560*100)</f>
        <v>0</v>
      </c>
      <c r="EV584" s="772">
        <v>0</v>
      </c>
      <c r="EW584" s="737">
        <f>+IF(EV560=0,0,EV584/EV560*100)</f>
        <v>0</v>
      </c>
      <c r="EX584" s="772">
        <v>0</v>
      </c>
      <c r="EY584" s="737">
        <f>+IF(EX560=0,0,EX584/EX560*100)</f>
        <v>0</v>
      </c>
      <c r="EZ584" s="772">
        <f t="shared" si="607"/>
        <v>0</v>
      </c>
      <c r="FA584" s="737">
        <f>+IF(EZ560=0,0,EZ584/EZ560*100)</f>
        <v>0</v>
      </c>
      <c r="FB584" s="772">
        <f t="shared" si="575"/>
        <v>0</v>
      </c>
      <c r="FC584" s="737">
        <f>+IF(FB560=0,0,FB584/FB560*100)</f>
        <v>0</v>
      </c>
      <c r="FD584" s="772">
        <v>0</v>
      </c>
      <c r="FE584" s="737">
        <f>+IF(FD560=0,0,FD584/FD560*100)</f>
        <v>0</v>
      </c>
      <c r="FF584" s="772">
        <v>0</v>
      </c>
      <c r="FG584" s="737">
        <f>+IF(FF560=0,0,FF584/FF560*100)</f>
        <v>0</v>
      </c>
      <c r="FH584" s="772">
        <v>0</v>
      </c>
      <c r="FI584" s="737">
        <f>+IF(FH560=0,0,FH584/FH560*100)</f>
        <v>0</v>
      </c>
      <c r="FJ584" s="772">
        <v>0</v>
      </c>
      <c r="FK584" s="737">
        <f>+IF(FJ560=0,0,FJ584/FJ560*100)</f>
        <v>0</v>
      </c>
    </row>
    <row r="585" spans="2:167" s="648" customFormat="1" ht="13.5" customHeight="1">
      <c r="B585" s="769"/>
      <c r="C585" s="771" t="s">
        <v>4808</v>
      </c>
      <c r="D585" s="769"/>
      <c r="E585" s="772">
        <f t="shared" si="562"/>
        <v>0</v>
      </c>
      <c r="F585" s="737">
        <f>+IF(E560=0,0,E585/E560*100)</f>
        <v>0</v>
      </c>
      <c r="G585" s="772">
        <v>0</v>
      </c>
      <c r="H585" s="737">
        <f>+IF(G560=0,0,G585/G560*100)</f>
        <v>0</v>
      </c>
      <c r="I585" s="772">
        <v>0</v>
      </c>
      <c r="J585" s="737">
        <f>+IF(I560=0,0,I585/I560*100)</f>
        <v>0</v>
      </c>
      <c r="K585" s="772">
        <v>0</v>
      </c>
      <c r="L585" s="737">
        <f>+IF(K560=0,0,K585/K560*100)</f>
        <v>0</v>
      </c>
      <c r="M585" s="772">
        <f t="shared" si="592"/>
        <v>0</v>
      </c>
      <c r="N585" s="737">
        <f>+IF(M560=0,0,M585/M560*100)</f>
        <v>0</v>
      </c>
      <c r="O585" s="772">
        <v>0</v>
      </c>
      <c r="P585" s="737">
        <f>+IF(O560=0,0,O585/O560*100)</f>
        <v>0</v>
      </c>
      <c r="Q585" s="772">
        <v>0</v>
      </c>
      <c r="R585" s="737">
        <f>+IF(Q560=0,0,Q585/Q560*100)</f>
        <v>0</v>
      </c>
      <c r="S585" s="772">
        <v>0</v>
      </c>
      <c r="T585" s="737">
        <f>+IF(S560=0,0,S585/S560*100)</f>
        <v>0</v>
      </c>
      <c r="U585" s="772">
        <f t="shared" si="593"/>
        <v>0</v>
      </c>
      <c r="V585" s="737">
        <f>+IF(U560=0,0,U585/U560*100)</f>
        <v>0</v>
      </c>
      <c r="W585" s="772">
        <f t="shared" si="564"/>
        <v>0</v>
      </c>
      <c r="X585" s="737">
        <f>+IF(W560=0,0,W585/W560*100)</f>
        <v>0</v>
      </c>
      <c r="Y585" s="772">
        <v>0</v>
      </c>
      <c r="Z585" s="737">
        <f>+IF(Y560=0,0,Y585/Y560*100)</f>
        <v>0</v>
      </c>
      <c r="AA585" s="772">
        <v>0</v>
      </c>
      <c r="AB585" s="737">
        <f>+IF(AA560=0,0,AA585/AA560*100)</f>
        <v>0</v>
      </c>
      <c r="AC585" s="772">
        <v>0</v>
      </c>
      <c r="AD585" s="737">
        <f>+IF(AC560=0,0,AC585/AC560*100)</f>
        <v>0</v>
      </c>
      <c r="AE585" s="772">
        <f t="shared" si="594"/>
        <v>0</v>
      </c>
      <c r="AF585" s="737">
        <f>+IF(AE560=0,0,AE585/AE560*100)</f>
        <v>0</v>
      </c>
      <c r="AG585" s="772">
        <v>0</v>
      </c>
      <c r="AH585" s="737">
        <f>+IF(AG560=0,0,AG585/AG560*100)</f>
        <v>0</v>
      </c>
      <c r="AI585" s="772">
        <v>0</v>
      </c>
      <c r="AJ585" s="737">
        <f>+IF(AI560=0,0,AI585/AI560*100)</f>
        <v>0</v>
      </c>
      <c r="AK585" s="772">
        <v>0</v>
      </c>
      <c r="AL585" s="737">
        <f>+IF(AK560=0,0,AK585/AK560*100)</f>
        <v>0</v>
      </c>
      <c r="AM585" s="772">
        <f t="shared" si="595"/>
        <v>0</v>
      </c>
      <c r="AN585" s="737">
        <f>+IF(AM560=0,0,AM585/AM560*100)</f>
        <v>0</v>
      </c>
      <c r="AO585" s="772">
        <f t="shared" si="567"/>
        <v>0</v>
      </c>
      <c r="AP585" s="737">
        <f>+IF(AO560=0,0,AO585/AO560*100)</f>
        <v>0</v>
      </c>
      <c r="AQ585" s="651"/>
      <c r="AR585" s="772">
        <v>0</v>
      </c>
      <c r="AS585" s="737">
        <f>+IF(AR560=0,0,AR585/AR560*100)</f>
        <v>0</v>
      </c>
      <c r="AT585" s="772">
        <v>0</v>
      </c>
      <c r="AU585" s="737">
        <f>+IF(AT560=0,0,AT585/AT560*100)</f>
        <v>0</v>
      </c>
      <c r="AV585" s="772">
        <v>0</v>
      </c>
      <c r="AW585" s="737">
        <f>+IF(AV560=0,0,AV585/AV560*100)</f>
        <v>0</v>
      </c>
      <c r="AX585" s="772">
        <v>0</v>
      </c>
      <c r="AY585" s="737">
        <f>+IF(AX560=0,0,AX585/AX560*100)</f>
        <v>0</v>
      </c>
      <c r="AZ585" s="772">
        <f t="shared" si="596"/>
        <v>0</v>
      </c>
      <c r="BA585" s="737">
        <f>+IF(AZ560=0,0,AZ585/AZ560*100)</f>
        <v>0</v>
      </c>
      <c r="BB585" s="772">
        <v>0</v>
      </c>
      <c r="BC585" s="737">
        <f>+IF(BB560=0,0,BB585/BB560*100)</f>
        <v>0</v>
      </c>
      <c r="BD585" s="772">
        <v>0</v>
      </c>
      <c r="BE585" s="737">
        <f>+IF(BD560=0,0,BD585/BD560*100)</f>
        <v>0</v>
      </c>
      <c r="BF585" s="772">
        <v>0</v>
      </c>
      <c r="BG585" s="737">
        <f>+IF(BF560=0,0,BF585/BF560*100)</f>
        <v>0</v>
      </c>
      <c r="BH585" s="772">
        <f t="shared" si="597"/>
        <v>0</v>
      </c>
      <c r="BI585" s="737">
        <f>+IF(BH560=0,0,BH585/BH560*100)</f>
        <v>0</v>
      </c>
      <c r="BJ585" s="772">
        <f t="shared" si="568"/>
        <v>0</v>
      </c>
      <c r="BK585" s="737">
        <f>+IF(BJ560=0,0,BJ585/BJ560*100)</f>
        <v>0</v>
      </c>
      <c r="BL585" s="772">
        <v>0</v>
      </c>
      <c r="BM585" s="737">
        <f>+IF(BL560=0,0,BL585/BL560*100)</f>
        <v>0</v>
      </c>
      <c r="BN585" s="772">
        <v>0</v>
      </c>
      <c r="BO585" s="737">
        <f>+IF(BN560=0,0,BN585/BN560*100)</f>
        <v>0</v>
      </c>
      <c r="BP585" s="772">
        <v>0</v>
      </c>
      <c r="BQ585" s="737">
        <f>+IF(BP560=0,0,BP585/BP560*100)</f>
        <v>0</v>
      </c>
      <c r="BR585" s="772">
        <f t="shared" si="598"/>
        <v>0</v>
      </c>
      <c r="BS585" s="737">
        <f>+IF(BR560=0,0,BR585/BR560*100)</f>
        <v>0</v>
      </c>
      <c r="BT585" s="772">
        <v>0</v>
      </c>
      <c r="BU585" s="737">
        <f>+IF(BT560=0,0,BT585/BT560*100)</f>
        <v>0</v>
      </c>
      <c r="BV585" s="772">
        <v>0</v>
      </c>
      <c r="BW585" s="737">
        <f>+IF(BV560=0,0,BV585/BV560*100)</f>
        <v>0</v>
      </c>
      <c r="BX585" s="772">
        <v>0</v>
      </c>
      <c r="BY585" s="737">
        <f>+IF(BX560=0,0,BX585/BX560*100)</f>
        <v>0</v>
      </c>
      <c r="BZ585" s="772">
        <f t="shared" si="599"/>
        <v>0</v>
      </c>
      <c r="CA585" s="737">
        <f>+IF(BZ560=0,0,BZ585/BZ560*100)</f>
        <v>0</v>
      </c>
      <c r="CB585" s="772">
        <f t="shared" si="569"/>
        <v>0</v>
      </c>
      <c r="CC585" s="737">
        <f>+IF(CB560=0,0,CB585/CB560*100)</f>
        <v>0</v>
      </c>
      <c r="CE585" s="772">
        <f t="shared" si="570"/>
        <v>0</v>
      </c>
      <c r="CF585" s="737">
        <f>+IF(CE560=0,0,CE585/CE560*100)</f>
        <v>0</v>
      </c>
      <c r="CG585" s="772">
        <v>0</v>
      </c>
      <c r="CH585" s="737">
        <f>+IF(CG560=0,0,CG585/CG560*100)</f>
        <v>0</v>
      </c>
      <c r="CI585" s="772">
        <v>0</v>
      </c>
      <c r="CJ585" s="737">
        <f>+IF(CI560=0,0,CI585/CI560*100)</f>
        <v>0</v>
      </c>
      <c r="CK585" s="772">
        <v>0</v>
      </c>
      <c r="CL585" s="737">
        <f>+IF(CK560=0,0,CK585/CK560*100)</f>
        <v>0</v>
      </c>
      <c r="CM585" s="772">
        <f t="shared" si="600"/>
        <v>0</v>
      </c>
      <c r="CN585" s="737">
        <f>+IF(CM560=0,0,CM585/CM560*100)</f>
        <v>0</v>
      </c>
      <c r="CO585" s="772">
        <v>0</v>
      </c>
      <c r="CP585" s="737">
        <f>+IF(CO560=0,0,CO585/CO560*100)</f>
        <v>0</v>
      </c>
      <c r="CQ585" s="772">
        <v>0</v>
      </c>
      <c r="CR585" s="737">
        <f>+IF(CQ560=0,0,CQ585/CQ560*100)</f>
        <v>0</v>
      </c>
      <c r="CS585" s="772">
        <v>0</v>
      </c>
      <c r="CT585" s="737">
        <f>+IF(CS560=0,0,CS585/CS560*100)</f>
        <v>0</v>
      </c>
      <c r="CU585" s="772">
        <f t="shared" si="601"/>
        <v>0</v>
      </c>
      <c r="CV585" s="737">
        <f>+IF(CU560=0,0,CU585/CU560*100)</f>
        <v>0</v>
      </c>
      <c r="CW585" s="772">
        <f t="shared" si="571"/>
        <v>0</v>
      </c>
      <c r="CX585" s="737">
        <f>+IF(CW560=0,0,CW585/CW560*100)</f>
        <v>0</v>
      </c>
      <c r="CY585" s="772">
        <v>0</v>
      </c>
      <c r="CZ585" s="737">
        <f>+IF(CY560=0,0,CY585/CY560*100)</f>
        <v>0</v>
      </c>
      <c r="DA585" s="772">
        <v>0</v>
      </c>
      <c r="DB585" s="737">
        <f>+IF(DA560=0,0,DA585/DA560*100)</f>
        <v>0</v>
      </c>
      <c r="DC585" s="772">
        <v>0</v>
      </c>
      <c r="DD585" s="737">
        <f>+IF(DC560=0,0,DC585/DC560*100)</f>
        <v>0</v>
      </c>
      <c r="DE585" s="772">
        <f t="shared" si="602"/>
        <v>0</v>
      </c>
      <c r="DF585" s="737">
        <f>+IF(DE560=0,0,DE585/DE560*100)</f>
        <v>0</v>
      </c>
      <c r="DG585" s="772">
        <v>0</v>
      </c>
      <c r="DH585" s="737">
        <f>+IF(DG560=0,0,DG585/DG560*100)</f>
        <v>0</v>
      </c>
      <c r="DI585" s="772">
        <v>0</v>
      </c>
      <c r="DJ585" s="737">
        <f>+IF(DI560=0,0,DI585/DI560*100)</f>
        <v>0</v>
      </c>
      <c r="DK585" s="772">
        <v>0</v>
      </c>
      <c r="DL585" s="737">
        <f>+IF(DK560=0,0,DK585/DK560*100)</f>
        <v>0</v>
      </c>
      <c r="DM585" s="772">
        <f t="shared" si="603"/>
        <v>0</v>
      </c>
      <c r="DN585" s="737">
        <f>+IF(DM560=0,0,DM585/DM560*100)</f>
        <v>0</v>
      </c>
      <c r="DO585" s="772">
        <f t="shared" si="572"/>
        <v>0</v>
      </c>
      <c r="DP585" s="737">
        <f>+IF(DO560=0,0,DO585/DO560*100)</f>
        <v>0</v>
      </c>
      <c r="DR585" s="772">
        <f t="shared" si="573"/>
        <v>0</v>
      </c>
      <c r="DS585" s="737">
        <f>+IF(DR560=0,0,DR585/DR560*100)</f>
        <v>0</v>
      </c>
      <c r="DT585" s="772">
        <v>0</v>
      </c>
      <c r="DU585" s="737">
        <f>+IF(DT560=0,0,DT585/DT560*100)</f>
        <v>0</v>
      </c>
      <c r="DV585" s="772">
        <v>0</v>
      </c>
      <c r="DW585" s="737">
        <f>+IF(DV560=0,0,DV585/DV560*100)</f>
        <v>0</v>
      </c>
      <c r="DX585" s="772">
        <v>0</v>
      </c>
      <c r="DY585" s="737">
        <f>+IF(DX560=0,0,DX585/DX560*100)</f>
        <v>0</v>
      </c>
      <c r="DZ585" s="772">
        <f t="shared" si="604"/>
        <v>0</v>
      </c>
      <c r="EA585" s="737">
        <f>+IF(DZ560=0,0,DZ585/DZ560*100)</f>
        <v>0</v>
      </c>
      <c r="EB585" s="772">
        <v>0</v>
      </c>
      <c r="EC585" s="737">
        <f>+IF(EB560=0,0,EB585/EB560*100)</f>
        <v>0</v>
      </c>
      <c r="ED585" s="772">
        <v>0</v>
      </c>
      <c r="EE585" s="737">
        <f>+IF(ED560=0,0,ED585/ED560*100)</f>
        <v>0</v>
      </c>
      <c r="EF585" s="772">
        <v>0</v>
      </c>
      <c r="EG585" s="737">
        <f>+IF(EF560=0,0,EF585/EF560*100)</f>
        <v>0</v>
      </c>
      <c r="EH585" s="772">
        <f t="shared" si="605"/>
        <v>0</v>
      </c>
      <c r="EI585" s="737">
        <f>+IF(EH560=0,0,EH585/EH560*100)</f>
        <v>0</v>
      </c>
      <c r="EJ585" s="772">
        <f t="shared" si="574"/>
        <v>0</v>
      </c>
      <c r="EK585" s="737">
        <f>+IF(EJ560=0,0,EJ585/EJ560*100)</f>
        <v>0</v>
      </c>
      <c r="EL585" s="772">
        <v>0</v>
      </c>
      <c r="EM585" s="737">
        <f>+IF(EL560=0,0,EL585/EL560*100)</f>
        <v>0</v>
      </c>
      <c r="EN585" s="772">
        <v>0</v>
      </c>
      <c r="EO585" s="737">
        <f>+IF(EN560=0,0,EN585/EN560*100)</f>
        <v>0</v>
      </c>
      <c r="EP585" s="772">
        <v>0</v>
      </c>
      <c r="EQ585" s="737">
        <f>+IF(EP560=0,0,EP585/EP560*100)</f>
        <v>0</v>
      </c>
      <c r="ER585" s="772">
        <f t="shared" si="606"/>
        <v>0</v>
      </c>
      <c r="ES585" s="737">
        <f>+IF(ER560=0,0,ER585/ER560*100)</f>
        <v>0</v>
      </c>
      <c r="ET585" s="772">
        <v>0</v>
      </c>
      <c r="EU585" s="737">
        <f>+IF(ET560=0,0,ET585/ET560*100)</f>
        <v>0</v>
      </c>
      <c r="EV585" s="772">
        <v>0</v>
      </c>
      <c r="EW585" s="737">
        <f>+IF(EV560=0,0,EV585/EV560*100)</f>
        <v>0</v>
      </c>
      <c r="EX585" s="772">
        <v>0</v>
      </c>
      <c r="EY585" s="737">
        <f>+IF(EX560=0,0,EX585/EX560*100)</f>
        <v>0</v>
      </c>
      <c r="EZ585" s="772">
        <f t="shared" si="607"/>
        <v>0</v>
      </c>
      <c r="FA585" s="737">
        <f>+IF(EZ560=0,0,EZ585/EZ560*100)</f>
        <v>0</v>
      </c>
      <c r="FB585" s="772">
        <f t="shared" si="575"/>
        <v>0</v>
      </c>
      <c r="FC585" s="737">
        <f>+IF(FB560=0,0,FB585/FB560*100)</f>
        <v>0</v>
      </c>
      <c r="FD585" s="772">
        <v>0</v>
      </c>
      <c r="FE585" s="737">
        <f>+IF(FD560=0,0,FD585/FD560*100)</f>
        <v>0</v>
      </c>
      <c r="FF585" s="772">
        <v>0</v>
      </c>
      <c r="FG585" s="737">
        <f>+IF(FF560=0,0,FF585/FF560*100)</f>
        <v>0</v>
      </c>
      <c r="FH585" s="772">
        <v>0</v>
      </c>
      <c r="FI585" s="737">
        <f>+IF(FH560=0,0,FH585/FH560*100)</f>
        <v>0</v>
      </c>
      <c r="FJ585" s="772">
        <v>0</v>
      </c>
      <c r="FK585" s="737">
        <f>+IF(FJ560=0,0,FJ585/FJ560*100)</f>
        <v>0</v>
      </c>
    </row>
    <row r="586" spans="2:167" s="648" customFormat="1" ht="13.5" customHeight="1">
      <c r="B586" s="769"/>
      <c r="C586" s="771" t="s">
        <v>4809</v>
      </c>
      <c r="D586" s="769"/>
      <c r="E586" s="772">
        <f t="shared" si="562"/>
        <v>0</v>
      </c>
      <c r="F586" s="737">
        <f>+IF(E560=0,0,E586/E560*100)</f>
        <v>0</v>
      </c>
      <c r="G586" s="772">
        <v>0</v>
      </c>
      <c r="H586" s="737">
        <f>+IF(G560=0,0,G586/G560*100)</f>
        <v>0</v>
      </c>
      <c r="I586" s="772">
        <v>0</v>
      </c>
      <c r="J586" s="737">
        <f>+IF(I560=0,0,I586/I560*100)</f>
        <v>0</v>
      </c>
      <c r="K586" s="772">
        <v>0</v>
      </c>
      <c r="L586" s="737">
        <f>+IF(K560=0,0,K586/K560*100)</f>
        <v>0</v>
      </c>
      <c r="M586" s="772">
        <f t="shared" si="592"/>
        <v>0</v>
      </c>
      <c r="N586" s="737">
        <f>+IF(M560=0,0,M586/M560*100)</f>
        <v>0</v>
      </c>
      <c r="O586" s="772">
        <v>0</v>
      </c>
      <c r="P586" s="737">
        <f>+IF(O560=0,0,O586/O560*100)</f>
        <v>0</v>
      </c>
      <c r="Q586" s="772">
        <v>0</v>
      </c>
      <c r="R586" s="737">
        <f>+IF(Q560=0,0,Q586/Q560*100)</f>
        <v>0</v>
      </c>
      <c r="S586" s="772">
        <v>0</v>
      </c>
      <c r="T586" s="737">
        <f>+IF(S560=0,0,S586/S560*100)</f>
        <v>0</v>
      </c>
      <c r="U586" s="772">
        <f t="shared" si="593"/>
        <v>0</v>
      </c>
      <c r="V586" s="737">
        <f>+IF(U560=0,0,U586/U560*100)</f>
        <v>0</v>
      </c>
      <c r="W586" s="772">
        <f t="shared" si="564"/>
        <v>0</v>
      </c>
      <c r="X586" s="737">
        <f>+IF(W560=0,0,W586/W560*100)</f>
        <v>0</v>
      </c>
      <c r="Y586" s="772">
        <v>0</v>
      </c>
      <c r="Z586" s="737">
        <f>+IF(Y560=0,0,Y586/Y560*100)</f>
        <v>0</v>
      </c>
      <c r="AA586" s="772">
        <v>0</v>
      </c>
      <c r="AB586" s="737">
        <f>+IF(AA560=0,0,AA586/AA560*100)</f>
        <v>0</v>
      </c>
      <c r="AC586" s="772">
        <v>0</v>
      </c>
      <c r="AD586" s="737">
        <f>+IF(AC560=0,0,AC586/AC560*100)</f>
        <v>0</v>
      </c>
      <c r="AE586" s="772">
        <f t="shared" si="594"/>
        <v>0</v>
      </c>
      <c r="AF586" s="737">
        <f>+IF(AE560=0,0,AE586/AE560*100)</f>
        <v>0</v>
      </c>
      <c r="AG586" s="772">
        <v>0</v>
      </c>
      <c r="AH586" s="737">
        <f>+IF(AG560=0,0,AG586/AG560*100)</f>
        <v>0</v>
      </c>
      <c r="AI586" s="772">
        <v>0</v>
      </c>
      <c r="AJ586" s="737">
        <f>+IF(AI560=0,0,AI586/AI560*100)</f>
        <v>0</v>
      </c>
      <c r="AK586" s="772">
        <v>0</v>
      </c>
      <c r="AL586" s="737">
        <f>+IF(AK560=0,0,AK586/AK560*100)</f>
        <v>0</v>
      </c>
      <c r="AM586" s="772">
        <f t="shared" si="595"/>
        <v>0</v>
      </c>
      <c r="AN586" s="737">
        <f>+IF(AM560=0,0,AM586/AM560*100)</f>
        <v>0</v>
      </c>
      <c r="AO586" s="772">
        <f t="shared" si="567"/>
        <v>0</v>
      </c>
      <c r="AP586" s="737">
        <f>+IF(AO560=0,0,AO586/AO560*100)</f>
        <v>0</v>
      </c>
      <c r="AQ586" s="651"/>
      <c r="AR586" s="772">
        <v>0</v>
      </c>
      <c r="AS586" s="737">
        <f>+IF(AR560=0,0,AR586/AR560*100)</f>
        <v>0</v>
      </c>
      <c r="AT586" s="772">
        <v>0</v>
      </c>
      <c r="AU586" s="737">
        <f>+IF(AT560=0,0,AT586/AT560*100)</f>
        <v>0</v>
      </c>
      <c r="AV586" s="772">
        <v>0</v>
      </c>
      <c r="AW586" s="737">
        <f>+IF(AV560=0,0,AV586/AV560*100)</f>
        <v>0</v>
      </c>
      <c r="AX586" s="772">
        <v>0</v>
      </c>
      <c r="AY586" s="737">
        <f>+IF(AX560=0,0,AX586/AX560*100)</f>
        <v>0</v>
      </c>
      <c r="AZ586" s="772">
        <f t="shared" si="596"/>
        <v>0</v>
      </c>
      <c r="BA586" s="737">
        <f>+IF(AZ560=0,0,AZ586/AZ560*100)</f>
        <v>0</v>
      </c>
      <c r="BB586" s="772">
        <v>0</v>
      </c>
      <c r="BC586" s="737">
        <f>+IF(BB560=0,0,BB586/BB560*100)</f>
        <v>0</v>
      </c>
      <c r="BD586" s="772">
        <v>0</v>
      </c>
      <c r="BE586" s="737">
        <f>+IF(BD560=0,0,BD586/BD560*100)</f>
        <v>0</v>
      </c>
      <c r="BF586" s="772">
        <v>0</v>
      </c>
      <c r="BG586" s="737">
        <f>+IF(BF560=0,0,BF586/BF560*100)</f>
        <v>0</v>
      </c>
      <c r="BH586" s="772">
        <f t="shared" si="597"/>
        <v>0</v>
      </c>
      <c r="BI586" s="737">
        <f>+IF(BH560=0,0,BH586/BH560*100)</f>
        <v>0</v>
      </c>
      <c r="BJ586" s="772">
        <f t="shared" si="568"/>
        <v>0</v>
      </c>
      <c r="BK586" s="737">
        <f>+IF(BJ560=0,0,BJ586/BJ560*100)</f>
        <v>0</v>
      </c>
      <c r="BL586" s="772">
        <v>0</v>
      </c>
      <c r="BM586" s="737">
        <f>+IF(BL560=0,0,BL586/BL560*100)</f>
        <v>0</v>
      </c>
      <c r="BN586" s="772">
        <v>0</v>
      </c>
      <c r="BO586" s="737">
        <f>+IF(BN560=0,0,BN586/BN560*100)</f>
        <v>0</v>
      </c>
      <c r="BP586" s="772">
        <v>0</v>
      </c>
      <c r="BQ586" s="737">
        <f>+IF(BP560=0,0,BP586/BP560*100)</f>
        <v>0</v>
      </c>
      <c r="BR586" s="772">
        <f t="shared" si="598"/>
        <v>0</v>
      </c>
      <c r="BS586" s="737">
        <f>+IF(BR560=0,0,BR586/BR560*100)</f>
        <v>0</v>
      </c>
      <c r="BT586" s="772">
        <v>0</v>
      </c>
      <c r="BU586" s="737">
        <f>+IF(BT560=0,0,BT586/BT560*100)</f>
        <v>0</v>
      </c>
      <c r="BV586" s="772">
        <v>0</v>
      </c>
      <c r="BW586" s="737">
        <f>+IF(BV560=0,0,BV586/BV560*100)</f>
        <v>0</v>
      </c>
      <c r="BX586" s="772">
        <v>0</v>
      </c>
      <c r="BY586" s="737">
        <f>+IF(BX560=0,0,BX586/BX560*100)</f>
        <v>0</v>
      </c>
      <c r="BZ586" s="772">
        <f t="shared" si="599"/>
        <v>0</v>
      </c>
      <c r="CA586" s="737">
        <f>+IF(BZ560=0,0,BZ586/BZ560*100)</f>
        <v>0</v>
      </c>
      <c r="CB586" s="772">
        <f t="shared" si="569"/>
        <v>0</v>
      </c>
      <c r="CC586" s="737">
        <f>+IF(CB560=0,0,CB586/CB560*100)</f>
        <v>0</v>
      </c>
      <c r="CE586" s="772">
        <f t="shared" si="570"/>
        <v>0</v>
      </c>
      <c r="CF586" s="737">
        <f>+IF(CE560=0,0,CE586/CE560*100)</f>
        <v>0</v>
      </c>
      <c r="CG586" s="772">
        <v>0</v>
      </c>
      <c r="CH586" s="737">
        <f>+IF(CG560=0,0,CG586/CG560*100)</f>
        <v>0</v>
      </c>
      <c r="CI586" s="772">
        <v>0</v>
      </c>
      <c r="CJ586" s="737">
        <f>+IF(CI560=0,0,CI586/CI560*100)</f>
        <v>0</v>
      </c>
      <c r="CK586" s="772">
        <v>0</v>
      </c>
      <c r="CL586" s="737">
        <f>+IF(CK560=0,0,CK586/CK560*100)</f>
        <v>0</v>
      </c>
      <c r="CM586" s="772">
        <f t="shared" si="600"/>
        <v>0</v>
      </c>
      <c r="CN586" s="737">
        <f>+IF(CM560=0,0,CM586/CM560*100)</f>
        <v>0</v>
      </c>
      <c r="CO586" s="772">
        <v>0</v>
      </c>
      <c r="CP586" s="737">
        <f>+IF(CO560=0,0,CO586/CO560*100)</f>
        <v>0</v>
      </c>
      <c r="CQ586" s="772">
        <v>0</v>
      </c>
      <c r="CR586" s="737">
        <f>+IF(CQ560=0,0,CQ586/CQ560*100)</f>
        <v>0</v>
      </c>
      <c r="CS586" s="772">
        <v>0</v>
      </c>
      <c r="CT586" s="737">
        <f>+IF(CS560=0,0,CS586/CS560*100)</f>
        <v>0</v>
      </c>
      <c r="CU586" s="772">
        <f t="shared" si="601"/>
        <v>0</v>
      </c>
      <c r="CV586" s="737">
        <f>+IF(CU560=0,0,CU586/CU560*100)</f>
        <v>0</v>
      </c>
      <c r="CW586" s="772">
        <f t="shared" si="571"/>
        <v>0</v>
      </c>
      <c r="CX586" s="737">
        <f>+IF(CW560=0,0,CW586/CW560*100)</f>
        <v>0</v>
      </c>
      <c r="CY586" s="772">
        <v>0</v>
      </c>
      <c r="CZ586" s="737">
        <f>+IF(CY560=0,0,CY586/CY560*100)</f>
        <v>0</v>
      </c>
      <c r="DA586" s="772">
        <v>0</v>
      </c>
      <c r="DB586" s="737">
        <f>+IF(DA560=0,0,DA586/DA560*100)</f>
        <v>0</v>
      </c>
      <c r="DC586" s="772">
        <v>0</v>
      </c>
      <c r="DD586" s="737">
        <f>+IF(DC560=0,0,DC586/DC560*100)</f>
        <v>0</v>
      </c>
      <c r="DE586" s="772">
        <f t="shared" si="602"/>
        <v>0</v>
      </c>
      <c r="DF586" s="737">
        <f>+IF(DE560=0,0,DE586/DE560*100)</f>
        <v>0</v>
      </c>
      <c r="DG586" s="772">
        <v>0</v>
      </c>
      <c r="DH586" s="737">
        <f>+IF(DG560=0,0,DG586/DG560*100)</f>
        <v>0</v>
      </c>
      <c r="DI586" s="772">
        <v>0</v>
      </c>
      <c r="DJ586" s="737">
        <f>+IF(DI560=0,0,DI586/DI560*100)</f>
        <v>0</v>
      </c>
      <c r="DK586" s="772">
        <v>0</v>
      </c>
      <c r="DL586" s="737">
        <f>+IF(DK560=0,0,DK586/DK560*100)</f>
        <v>0</v>
      </c>
      <c r="DM586" s="772">
        <f t="shared" si="603"/>
        <v>0</v>
      </c>
      <c r="DN586" s="737">
        <f>+IF(DM560=0,0,DM586/DM560*100)</f>
        <v>0</v>
      </c>
      <c r="DO586" s="772">
        <f t="shared" si="572"/>
        <v>0</v>
      </c>
      <c r="DP586" s="737">
        <f>+IF(DO560=0,0,DO586/DO560*100)</f>
        <v>0</v>
      </c>
      <c r="DR586" s="772">
        <f t="shared" si="573"/>
        <v>0</v>
      </c>
      <c r="DS586" s="737">
        <f>+IF(DR560=0,0,DR586/DR560*100)</f>
        <v>0</v>
      </c>
      <c r="DT586" s="772">
        <v>0</v>
      </c>
      <c r="DU586" s="737">
        <f>+IF(DT560=0,0,DT586/DT560*100)</f>
        <v>0</v>
      </c>
      <c r="DV586" s="772">
        <v>0</v>
      </c>
      <c r="DW586" s="737">
        <f>+IF(DV560=0,0,DV586/DV560*100)</f>
        <v>0</v>
      </c>
      <c r="DX586" s="772">
        <v>0</v>
      </c>
      <c r="DY586" s="737">
        <f>+IF(DX560=0,0,DX586/DX560*100)</f>
        <v>0</v>
      </c>
      <c r="DZ586" s="772">
        <f t="shared" si="604"/>
        <v>0</v>
      </c>
      <c r="EA586" s="737">
        <f>+IF(DZ560=0,0,DZ586/DZ560*100)</f>
        <v>0</v>
      </c>
      <c r="EB586" s="772">
        <v>0</v>
      </c>
      <c r="EC586" s="737">
        <f>+IF(EB560=0,0,EB586/EB560*100)</f>
        <v>0</v>
      </c>
      <c r="ED586" s="772">
        <v>0</v>
      </c>
      <c r="EE586" s="737">
        <f>+IF(ED560=0,0,ED586/ED560*100)</f>
        <v>0</v>
      </c>
      <c r="EF586" s="772">
        <v>0</v>
      </c>
      <c r="EG586" s="737">
        <f>+IF(EF560=0,0,EF586/EF560*100)</f>
        <v>0</v>
      </c>
      <c r="EH586" s="772">
        <f t="shared" si="605"/>
        <v>0</v>
      </c>
      <c r="EI586" s="737">
        <f>+IF(EH560=0,0,EH586/EH560*100)</f>
        <v>0</v>
      </c>
      <c r="EJ586" s="772">
        <f t="shared" si="574"/>
        <v>0</v>
      </c>
      <c r="EK586" s="737">
        <f>+IF(EJ560=0,0,EJ586/EJ560*100)</f>
        <v>0</v>
      </c>
      <c r="EL586" s="772">
        <v>0</v>
      </c>
      <c r="EM586" s="737">
        <f>+IF(EL560=0,0,EL586/EL560*100)</f>
        <v>0</v>
      </c>
      <c r="EN586" s="772">
        <v>0</v>
      </c>
      <c r="EO586" s="737">
        <f>+IF(EN560=0,0,EN586/EN560*100)</f>
        <v>0</v>
      </c>
      <c r="EP586" s="772">
        <v>0</v>
      </c>
      <c r="EQ586" s="737">
        <f>+IF(EP560=0,0,EP586/EP560*100)</f>
        <v>0</v>
      </c>
      <c r="ER586" s="772">
        <f t="shared" si="606"/>
        <v>0</v>
      </c>
      <c r="ES586" s="737">
        <f>+IF(ER560=0,0,ER586/ER560*100)</f>
        <v>0</v>
      </c>
      <c r="ET586" s="772">
        <v>0</v>
      </c>
      <c r="EU586" s="737">
        <f>+IF(ET560=0,0,ET586/ET560*100)</f>
        <v>0</v>
      </c>
      <c r="EV586" s="772">
        <v>0</v>
      </c>
      <c r="EW586" s="737">
        <f>+IF(EV560=0,0,EV586/EV560*100)</f>
        <v>0</v>
      </c>
      <c r="EX586" s="772">
        <v>0</v>
      </c>
      <c r="EY586" s="737">
        <f>+IF(EX560=0,0,EX586/EX560*100)</f>
        <v>0</v>
      </c>
      <c r="EZ586" s="772">
        <f t="shared" si="607"/>
        <v>0</v>
      </c>
      <c r="FA586" s="737">
        <f>+IF(EZ560=0,0,EZ586/EZ560*100)</f>
        <v>0</v>
      </c>
      <c r="FB586" s="772">
        <f t="shared" si="575"/>
        <v>0</v>
      </c>
      <c r="FC586" s="737">
        <f>+IF(FB560=0,0,FB586/FB560*100)</f>
        <v>0</v>
      </c>
      <c r="FD586" s="772">
        <v>0</v>
      </c>
      <c r="FE586" s="737">
        <f>+IF(FD560=0,0,FD586/FD560*100)</f>
        <v>0</v>
      </c>
      <c r="FF586" s="772">
        <v>0</v>
      </c>
      <c r="FG586" s="737">
        <f>+IF(FF560=0,0,FF586/FF560*100)</f>
        <v>0</v>
      </c>
      <c r="FH586" s="772">
        <v>0</v>
      </c>
      <c r="FI586" s="737">
        <f>+IF(FH560=0,0,FH586/FH560*100)</f>
        <v>0</v>
      </c>
      <c r="FJ586" s="772">
        <v>0</v>
      </c>
      <c r="FK586" s="737">
        <f>+IF(FJ560=0,0,FJ586/FJ560*100)</f>
        <v>0</v>
      </c>
    </row>
    <row r="587" spans="2:167" s="648" customFormat="1" ht="13.5" customHeight="1">
      <c r="B587" s="769"/>
      <c r="C587" s="771" t="s">
        <v>4810</v>
      </c>
      <c r="D587" s="769"/>
      <c r="E587" s="772">
        <f t="shared" si="562"/>
        <v>0</v>
      </c>
      <c r="F587" s="737">
        <f>+IF(E560=0,0,E587/E560*100)</f>
        <v>0</v>
      </c>
      <c r="G587" s="772">
        <v>0</v>
      </c>
      <c r="H587" s="737">
        <f>+IF(G560=0,0,G587/G560*100)</f>
        <v>0</v>
      </c>
      <c r="I587" s="772">
        <v>0</v>
      </c>
      <c r="J587" s="737">
        <f>+IF(I560=0,0,I587/I560*100)</f>
        <v>0</v>
      </c>
      <c r="K587" s="772">
        <v>0</v>
      </c>
      <c r="L587" s="737">
        <f>+IF(K560=0,0,K587/K560*100)</f>
        <v>0</v>
      </c>
      <c r="M587" s="772">
        <f t="shared" si="592"/>
        <v>0</v>
      </c>
      <c r="N587" s="737">
        <f>+IF(M560=0,0,M587/M560*100)</f>
        <v>0</v>
      </c>
      <c r="O587" s="772">
        <v>0</v>
      </c>
      <c r="P587" s="737">
        <f>+IF(O560=0,0,O587/O560*100)</f>
        <v>0</v>
      </c>
      <c r="Q587" s="772">
        <v>0</v>
      </c>
      <c r="R587" s="737">
        <f>+IF(Q560=0,0,Q587/Q560*100)</f>
        <v>0</v>
      </c>
      <c r="S587" s="772">
        <v>0</v>
      </c>
      <c r="T587" s="737">
        <f>+IF(S560=0,0,S587/S560*100)</f>
        <v>0</v>
      </c>
      <c r="U587" s="772">
        <f t="shared" si="593"/>
        <v>0</v>
      </c>
      <c r="V587" s="737">
        <f>+IF(U560=0,0,U587/U560*100)</f>
        <v>0</v>
      </c>
      <c r="W587" s="772">
        <f t="shared" si="564"/>
        <v>0</v>
      </c>
      <c r="X587" s="737">
        <f>+IF(W560=0,0,W587/W560*100)</f>
        <v>0</v>
      </c>
      <c r="Y587" s="772">
        <v>0</v>
      </c>
      <c r="Z587" s="737">
        <f>+IF(Y560=0,0,Y587/Y560*100)</f>
        <v>0</v>
      </c>
      <c r="AA587" s="772">
        <v>0</v>
      </c>
      <c r="AB587" s="737">
        <f>+IF(AA560=0,0,AA587/AA560*100)</f>
        <v>0</v>
      </c>
      <c r="AC587" s="772">
        <v>0</v>
      </c>
      <c r="AD587" s="737">
        <f>+IF(AC560=0,0,AC587/AC560*100)</f>
        <v>0</v>
      </c>
      <c r="AE587" s="772">
        <f t="shared" si="594"/>
        <v>0</v>
      </c>
      <c r="AF587" s="737">
        <f>+IF(AE560=0,0,AE587/AE560*100)</f>
        <v>0</v>
      </c>
      <c r="AG587" s="772">
        <v>0</v>
      </c>
      <c r="AH587" s="737">
        <f>+IF(AG560=0,0,AG587/AG560*100)</f>
        <v>0</v>
      </c>
      <c r="AI587" s="772">
        <v>0</v>
      </c>
      <c r="AJ587" s="737">
        <f>+IF(AI560=0,0,AI587/AI560*100)</f>
        <v>0</v>
      </c>
      <c r="AK587" s="772">
        <v>0</v>
      </c>
      <c r="AL587" s="737">
        <f>+IF(AK560=0,0,AK587/AK560*100)</f>
        <v>0</v>
      </c>
      <c r="AM587" s="772">
        <f t="shared" si="595"/>
        <v>0</v>
      </c>
      <c r="AN587" s="737">
        <f>+IF(AM560=0,0,AM587/AM560*100)</f>
        <v>0</v>
      </c>
      <c r="AO587" s="772">
        <f t="shared" si="567"/>
        <v>0</v>
      </c>
      <c r="AP587" s="737">
        <f>+IF(AO560=0,0,AO587/AO560*100)</f>
        <v>0</v>
      </c>
      <c r="AQ587" s="651"/>
      <c r="AR587" s="772">
        <v>0</v>
      </c>
      <c r="AS587" s="737">
        <f>+IF(AR560=0,0,AR587/AR560*100)</f>
        <v>0</v>
      </c>
      <c r="AT587" s="772">
        <v>0</v>
      </c>
      <c r="AU587" s="737">
        <f>+IF(AT560=0,0,AT587/AT560*100)</f>
        <v>0</v>
      </c>
      <c r="AV587" s="772">
        <v>0</v>
      </c>
      <c r="AW587" s="737">
        <f>+IF(AV560=0,0,AV587/AV560*100)</f>
        <v>0</v>
      </c>
      <c r="AX587" s="772">
        <v>0</v>
      </c>
      <c r="AY587" s="737">
        <f>+IF(AX560=0,0,AX587/AX560*100)</f>
        <v>0</v>
      </c>
      <c r="AZ587" s="772">
        <f t="shared" si="596"/>
        <v>0</v>
      </c>
      <c r="BA587" s="737">
        <f>+IF(AZ560=0,0,AZ587/AZ560*100)</f>
        <v>0</v>
      </c>
      <c r="BB587" s="772">
        <v>0</v>
      </c>
      <c r="BC587" s="737">
        <f>+IF(BB560=0,0,BB587/BB560*100)</f>
        <v>0</v>
      </c>
      <c r="BD587" s="772">
        <v>0</v>
      </c>
      <c r="BE587" s="737">
        <f>+IF(BD560=0,0,BD587/BD560*100)</f>
        <v>0</v>
      </c>
      <c r="BF587" s="772">
        <v>0</v>
      </c>
      <c r="BG587" s="737">
        <f>+IF(BF560=0,0,BF587/BF560*100)</f>
        <v>0</v>
      </c>
      <c r="BH587" s="772">
        <f t="shared" si="597"/>
        <v>0</v>
      </c>
      <c r="BI587" s="737">
        <f>+IF(BH560=0,0,BH587/BH560*100)</f>
        <v>0</v>
      </c>
      <c r="BJ587" s="772">
        <f t="shared" si="568"/>
        <v>0</v>
      </c>
      <c r="BK587" s="737">
        <f>+IF(BJ560=0,0,BJ587/BJ560*100)</f>
        <v>0</v>
      </c>
      <c r="BL587" s="772">
        <v>0</v>
      </c>
      <c r="BM587" s="737">
        <f>+IF(BL560=0,0,BL587/BL560*100)</f>
        <v>0</v>
      </c>
      <c r="BN587" s="772">
        <v>0</v>
      </c>
      <c r="BO587" s="737">
        <f>+IF(BN560=0,0,BN587/BN560*100)</f>
        <v>0</v>
      </c>
      <c r="BP587" s="772">
        <v>0</v>
      </c>
      <c r="BQ587" s="737">
        <f>+IF(BP560=0,0,BP587/BP560*100)</f>
        <v>0</v>
      </c>
      <c r="BR587" s="772">
        <f t="shared" si="598"/>
        <v>0</v>
      </c>
      <c r="BS587" s="737">
        <f>+IF(BR560=0,0,BR587/BR560*100)</f>
        <v>0</v>
      </c>
      <c r="BT587" s="772">
        <v>0</v>
      </c>
      <c r="BU587" s="737">
        <f>+IF(BT560=0,0,BT587/BT560*100)</f>
        <v>0</v>
      </c>
      <c r="BV587" s="772">
        <v>0</v>
      </c>
      <c r="BW587" s="737">
        <f>+IF(BV560=0,0,BV587/BV560*100)</f>
        <v>0</v>
      </c>
      <c r="BX587" s="772">
        <v>0</v>
      </c>
      <c r="BY587" s="737">
        <f>+IF(BX560=0,0,BX587/BX560*100)</f>
        <v>0</v>
      </c>
      <c r="BZ587" s="772">
        <f t="shared" si="599"/>
        <v>0</v>
      </c>
      <c r="CA587" s="737">
        <f>+IF(BZ560=0,0,BZ587/BZ560*100)</f>
        <v>0</v>
      </c>
      <c r="CB587" s="772">
        <f t="shared" si="569"/>
        <v>0</v>
      </c>
      <c r="CC587" s="737">
        <f>+IF(CB560=0,0,CB587/CB560*100)</f>
        <v>0</v>
      </c>
      <c r="CE587" s="772">
        <f t="shared" si="570"/>
        <v>0</v>
      </c>
      <c r="CF587" s="737">
        <f>+IF(CE560=0,0,CE587/CE560*100)</f>
        <v>0</v>
      </c>
      <c r="CG587" s="772">
        <v>0</v>
      </c>
      <c r="CH587" s="737">
        <f>+IF(CG560=0,0,CG587/CG560*100)</f>
        <v>0</v>
      </c>
      <c r="CI587" s="772">
        <v>0</v>
      </c>
      <c r="CJ587" s="737">
        <f>+IF(CI560=0,0,CI587/CI560*100)</f>
        <v>0</v>
      </c>
      <c r="CK587" s="772">
        <v>0</v>
      </c>
      <c r="CL587" s="737">
        <f>+IF(CK560=0,0,CK587/CK560*100)</f>
        <v>0</v>
      </c>
      <c r="CM587" s="772">
        <f t="shared" si="600"/>
        <v>0</v>
      </c>
      <c r="CN587" s="737">
        <f>+IF(CM560=0,0,CM587/CM560*100)</f>
        <v>0</v>
      </c>
      <c r="CO587" s="772">
        <v>0</v>
      </c>
      <c r="CP587" s="737">
        <f>+IF(CO560=0,0,CO587/CO560*100)</f>
        <v>0</v>
      </c>
      <c r="CQ587" s="772">
        <v>0</v>
      </c>
      <c r="CR587" s="737">
        <f>+IF(CQ560=0,0,CQ587/CQ560*100)</f>
        <v>0</v>
      </c>
      <c r="CS587" s="772">
        <v>0</v>
      </c>
      <c r="CT587" s="737">
        <f>+IF(CS560=0,0,CS587/CS560*100)</f>
        <v>0</v>
      </c>
      <c r="CU587" s="772">
        <f t="shared" si="601"/>
        <v>0</v>
      </c>
      <c r="CV587" s="737">
        <f>+IF(CU560=0,0,CU587/CU560*100)</f>
        <v>0</v>
      </c>
      <c r="CW587" s="772">
        <f t="shared" si="571"/>
        <v>0</v>
      </c>
      <c r="CX587" s="737">
        <f>+IF(CW560=0,0,CW587/CW560*100)</f>
        <v>0</v>
      </c>
      <c r="CY587" s="772">
        <v>0</v>
      </c>
      <c r="CZ587" s="737">
        <f>+IF(CY560=0,0,CY587/CY560*100)</f>
        <v>0</v>
      </c>
      <c r="DA587" s="772">
        <v>0</v>
      </c>
      <c r="DB587" s="737">
        <f>+IF(DA560=0,0,DA587/DA560*100)</f>
        <v>0</v>
      </c>
      <c r="DC587" s="772">
        <v>0</v>
      </c>
      <c r="DD587" s="737">
        <f>+IF(DC560=0,0,DC587/DC560*100)</f>
        <v>0</v>
      </c>
      <c r="DE587" s="772">
        <f t="shared" si="602"/>
        <v>0</v>
      </c>
      <c r="DF587" s="737">
        <f>+IF(DE560=0,0,DE587/DE560*100)</f>
        <v>0</v>
      </c>
      <c r="DG587" s="772">
        <v>0</v>
      </c>
      <c r="DH587" s="737">
        <f>+IF(DG560=0,0,DG587/DG560*100)</f>
        <v>0</v>
      </c>
      <c r="DI587" s="772">
        <v>0</v>
      </c>
      <c r="DJ587" s="737">
        <f>+IF(DI560=0,0,DI587/DI560*100)</f>
        <v>0</v>
      </c>
      <c r="DK587" s="772">
        <v>0</v>
      </c>
      <c r="DL587" s="737">
        <f>+IF(DK560=0,0,DK587/DK560*100)</f>
        <v>0</v>
      </c>
      <c r="DM587" s="772">
        <f t="shared" si="603"/>
        <v>0</v>
      </c>
      <c r="DN587" s="737">
        <f>+IF(DM560=0,0,DM587/DM560*100)</f>
        <v>0</v>
      </c>
      <c r="DO587" s="772">
        <f t="shared" si="572"/>
        <v>0</v>
      </c>
      <c r="DP587" s="737">
        <f>+IF(DO560=0,0,DO587/DO560*100)</f>
        <v>0</v>
      </c>
      <c r="DR587" s="772">
        <f t="shared" si="573"/>
        <v>0</v>
      </c>
      <c r="DS587" s="737">
        <f>+IF(DR560=0,0,DR587/DR560*100)</f>
        <v>0</v>
      </c>
      <c r="DT587" s="772">
        <v>0</v>
      </c>
      <c r="DU587" s="737">
        <f>+IF(DT560=0,0,DT587/DT560*100)</f>
        <v>0</v>
      </c>
      <c r="DV587" s="772">
        <v>0</v>
      </c>
      <c r="DW587" s="737">
        <f>+IF(DV560=0,0,DV587/DV560*100)</f>
        <v>0</v>
      </c>
      <c r="DX587" s="772">
        <v>0</v>
      </c>
      <c r="DY587" s="737">
        <f>+IF(DX560=0,0,DX587/DX560*100)</f>
        <v>0</v>
      </c>
      <c r="DZ587" s="772">
        <f t="shared" si="604"/>
        <v>0</v>
      </c>
      <c r="EA587" s="737">
        <f>+IF(DZ560=0,0,DZ587/DZ560*100)</f>
        <v>0</v>
      </c>
      <c r="EB587" s="772">
        <v>0</v>
      </c>
      <c r="EC587" s="737">
        <f>+IF(EB560=0,0,EB587/EB560*100)</f>
        <v>0</v>
      </c>
      <c r="ED587" s="772">
        <v>0</v>
      </c>
      <c r="EE587" s="737">
        <f>+IF(ED560=0,0,ED587/ED560*100)</f>
        <v>0</v>
      </c>
      <c r="EF587" s="772">
        <v>0</v>
      </c>
      <c r="EG587" s="737">
        <f>+IF(EF560=0,0,EF587/EF560*100)</f>
        <v>0</v>
      </c>
      <c r="EH587" s="772">
        <f t="shared" si="605"/>
        <v>0</v>
      </c>
      <c r="EI587" s="737">
        <f>+IF(EH560=0,0,EH587/EH560*100)</f>
        <v>0</v>
      </c>
      <c r="EJ587" s="772">
        <f t="shared" si="574"/>
        <v>0</v>
      </c>
      <c r="EK587" s="737">
        <f>+IF(EJ560=0,0,EJ587/EJ560*100)</f>
        <v>0</v>
      </c>
      <c r="EL587" s="772">
        <v>0</v>
      </c>
      <c r="EM587" s="737">
        <f>+IF(EL560=0,0,EL587/EL560*100)</f>
        <v>0</v>
      </c>
      <c r="EN587" s="772">
        <v>0</v>
      </c>
      <c r="EO587" s="737">
        <f>+IF(EN560=0,0,EN587/EN560*100)</f>
        <v>0</v>
      </c>
      <c r="EP587" s="772">
        <v>0</v>
      </c>
      <c r="EQ587" s="737">
        <f>+IF(EP560=0,0,EP587/EP560*100)</f>
        <v>0</v>
      </c>
      <c r="ER587" s="772">
        <f t="shared" si="606"/>
        <v>0</v>
      </c>
      <c r="ES587" s="737">
        <f>+IF(ER560=0,0,ER587/ER560*100)</f>
        <v>0</v>
      </c>
      <c r="ET587" s="772">
        <v>0</v>
      </c>
      <c r="EU587" s="737">
        <f>+IF(ET560=0,0,ET587/ET560*100)</f>
        <v>0</v>
      </c>
      <c r="EV587" s="772">
        <v>0</v>
      </c>
      <c r="EW587" s="737">
        <f>+IF(EV560=0,0,EV587/EV560*100)</f>
        <v>0</v>
      </c>
      <c r="EX587" s="772">
        <v>0</v>
      </c>
      <c r="EY587" s="737">
        <f>+IF(EX560=0,0,EX587/EX560*100)</f>
        <v>0</v>
      </c>
      <c r="EZ587" s="772">
        <f t="shared" si="607"/>
        <v>0</v>
      </c>
      <c r="FA587" s="737">
        <f>+IF(EZ560=0,0,EZ587/EZ560*100)</f>
        <v>0</v>
      </c>
      <c r="FB587" s="772">
        <f t="shared" si="575"/>
        <v>0</v>
      </c>
      <c r="FC587" s="737">
        <f>+IF(FB560=0,0,FB587/FB560*100)</f>
        <v>0</v>
      </c>
      <c r="FD587" s="772">
        <v>0</v>
      </c>
      <c r="FE587" s="737">
        <f>+IF(FD560=0,0,FD587/FD560*100)</f>
        <v>0</v>
      </c>
      <c r="FF587" s="772">
        <v>0</v>
      </c>
      <c r="FG587" s="737">
        <f>+IF(FF560=0,0,FF587/FF560*100)</f>
        <v>0</v>
      </c>
      <c r="FH587" s="772">
        <v>0</v>
      </c>
      <c r="FI587" s="737">
        <f>+IF(FH560=0,0,FH587/FH560*100)</f>
        <v>0</v>
      </c>
      <c r="FJ587" s="772">
        <v>0</v>
      </c>
      <c r="FK587" s="737">
        <f>+IF(FJ560=0,0,FJ587/FJ560*100)</f>
        <v>0</v>
      </c>
    </row>
    <row r="588" spans="2:167" s="648" customFormat="1" ht="13.5" customHeight="1">
      <c r="B588" s="769"/>
      <c r="C588" s="771" t="s">
        <v>4811</v>
      </c>
      <c r="D588" s="769"/>
      <c r="E588" s="772">
        <f t="shared" si="562"/>
        <v>0</v>
      </c>
      <c r="F588" s="737">
        <f>+IF(E560=0,0,E588/E560*100)</f>
        <v>0</v>
      </c>
      <c r="G588" s="772">
        <v>0</v>
      </c>
      <c r="H588" s="737">
        <f>+IF(G560=0,0,G588/G560*100)</f>
        <v>0</v>
      </c>
      <c r="I588" s="772">
        <v>0</v>
      </c>
      <c r="J588" s="737">
        <f>+IF(I560=0,0,I588/I560*100)</f>
        <v>0</v>
      </c>
      <c r="K588" s="772">
        <v>0</v>
      </c>
      <c r="L588" s="737">
        <f>+IF(K560=0,0,K588/K560*100)</f>
        <v>0</v>
      </c>
      <c r="M588" s="772">
        <f t="shared" si="592"/>
        <v>0</v>
      </c>
      <c r="N588" s="737">
        <f>+IF(M560=0,0,M588/M560*100)</f>
        <v>0</v>
      </c>
      <c r="O588" s="772">
        <v>0</v>
      </c>
      <c r="P588" s="737">
        <f>+IF(O560=0,0,O588/O560*100)</f>
        <v>0</v>
      </c>
      <c r="Q588" s="772">
        <v>0</v>
      </c>
      <c r="R588" s="737">
        <f>+IF(Q560=0,0,Q588/Q560*100)</f>
        <v>0</v>
      </c>
      <c r="S588" s="772">
        <v>0</v>
      </c>
      <c r="T588" s="737">
        <f>+IF(S560=0,0,S588/S560*100)</f>
        <v>0</v>
      </c>
      <c r="U588" s="772">
        <f t="shared" si="593"/>
        <v>0</v>
      </c>
      <c r="V588" s="737">
        <f>+IF(U560=0,0,U588/U560*100)</f>
        <v>0</v>
      </c>
      <c r="W588" s="772">
        <f t="shared" si="564"/>
        <v>0</v>
      </c>
      <c r="X588" s="737">
        <f>+IF(W560=0,0,W588/W560*100)</f>
        <v>0</v>
      </c>
      <c r="Y588" s="772">
        <v>0</v>
      </c>
      <c r="Z588" s="737">
        <f>+IF(Y560=0,0,Y588/Y560*100)</f>
        <v>0</v>
      </c>
      <c r="AA588" s="772">
        <v>0</v>
      </c>
      <c r="AB588" s="737">
        <f>+IF(AA560=0,0,AA588/AA560*100)</f>
        <v>0</v>
      </c>
      <c r="AC588" s="772">
        <v>0</v>
      </c>
      <c r="AD588" s="737">
        <f>+IF(AC560=0,0,AC588/AC560*100)</f>
        <v>0</v>
      </c>
      <c r="AE588" s="772">
        <f t="shared" si="594"/>
        <v>0</v>
      </c>
      <c r="AF588" s="737">
        <f>+IF(AE560=0,0,AE588/AE560*100)</f>
        <v>0</v>
      </c>
      <c r="AG588" s="772">
        <v>0</v>
      </c>
      <c r="AH588" s="737">
        <f>+IF(AG560=0,0,AG588/AG560*100)</f>
        <v>0</v>
      </c>
      <c r="AI588" s="772">
        <v>0</v>
      </c>
      <c r="AJ588" s="737">
        <f>+IF(AI560=0,0,AI588/AI560*100)</f>
        <v>0</v>
      </c>
      <c r="AK588" s="772">
        <v>0</v>
      </c>
      <c r="AL588" s="737">
        <f>+IF(AK560=0,0,AK588/AK560*100)</f>
        <v>0</v>
      </c>
      <c r="AM588" s="772">
        <f t="shared" si="595"/>
        <v>0</v>
      </c>
      <c r="AN588" s="737">
        <f>+IF(AM560=0,0,AM588/AM560*100)</f>
        <v>0</v>
      </c>
      <c r="AO588" s="772">
        <f t="shared" si="567"/>
        <v>0</v>
      </c>
      <c r="AP588" s="737">
        <f>+IF(AO560=0,0,AO588/AO560*100)</f>
        <v>0</v>
      </c>
      <c r="AQ588" s="651"/>
      <c r="AR588" s="772">
        <v>0</v>
      </c>
      <c r="AS588" s="737">
        <f>+IF(AR560=0,0,AR588/AR560*100)</f>
        <v>0</v>
      </c>
      <c r="AT588" s="772">
        <v>0</v>
      </c>
      <c r="AU588" s="737">
        <f>+IF(AT560=0,0,AT588/AT560*100)</f>
        <v>0</v>
      </c>
      <c r="AV588" s="772">
        <v>0</v>
      </c>
      <c r="AW588" s="737">
        <f>+IF(AV560=0,0,AV588/AV560*100)</f>
        <v>0</v>
      </c>
      <c r="AX588" s="772">
        <v>0</v>
      </c>
      <c r="AY588" s="737">
        <f>+IF(AX560=0,0,AX588/AX560*100)</f>
        <v>0</v>
      </c>
      <c r="AZ588" s="772">
        <f t="shared" si="596"/>
        <v>0</v>
      </c>
      <c r="BA588" s="737">
        <f>+IF(AZ560=0,0,AZ588/AZ560*100)</f>
        <v>0</v>
      </c>
      <c r="BB588" s="772">
        <v>0</v>
      </c>
      <c r="BC588" s="737">
        <f>+IF(BB560=0,0,BB588/BB560*100)</f>
        <v>0</v>
      </c>
      <c r="BD588" s="772">
        <v>0</v>
      </c>
      <c r="BE588" s="737">
        <f>+IF(BD560=0,0,BD588/BD560*100)</f>
        <v>0</v>
      </c>
      <c r="BF588" s="772">
        <v>0</v>
      </c>
      <c r="BG588" s="737">
        <f>+IF(BF560=0,0,BF588/BF560*100)</f>
        <v>0</v>
      </c>
      <c r="BH588" s="772">
        <f t="shared" si="597"/>
        <v>0</v>
      </c>
      <c r="BI588" s="737">
        <f>+IF(BH560=0,0,BH588/BH560*100)</f>
        <v>0</v>
      </c>
      <c r="BJ588" s="772">
        <f t="shared" si="568"/>
        <v>0</v>
      </c>
      <c r="BK588" s="737">
        <f>+IF(BJ560=0,0,BJ588/BJ560*100)</f>
        <v>0</v>
      </c>
      <c r="BL588" s="772">
        <v>0</v>
      </c>
      <c r="BM588" s="737">
        <f>+IF(BL560=0,0,BL588/BL560*100)</f>
        <v>0</v>
      </c>
      <c r="BN588" s="772">
        <v>0</v>
      </c>
      <c r="BO588" s="737">
        <f>+IF(BN560=0,0,BN588/BN560*100)</f>
        <v>0</v>
      </c>
      <c r="BP588" s="772">
        <v>0</v>
      </c>
      <c r="BQ588" s="737">
        <f>+IF(BP560=0,0,BP588/BP560*100)</f>
        <v>0</v>
      </c>
      <c r="BR588" s="772">
        <f t="shared" si="598"/>
        <v>0</v>
      </c>
      <c r="BS588" s="737">
        <f>+IF(BR560=0,0,BR588/BR560*100)</f>
        <v>0</v>
      </c>
      <c r="BT588" s="772">
        <v>0</v>
      </c>
      <c r="BU588" s="737">
        <f>+IF(BT560=0,0,BT588/BT560*100)</f>
        <v>0</v>
      </c>
      <c r="BV588" s="772">
        <v>0</v>
      </c>
      <c r="BW588" s="737">
        <f>+IF(BV560=0,0,BV588/BV560*100)</f>
        <v>0</v>
      </c>
      <c r="BX588" s="772">
        <v>0</v>
      </c>
      <c r="BY588" s="737">
        <f>+IF(BX560=0,0,BX588/BX560*100)</f>
        <v>0</v>
      </c>
      <c r="BZ588" s="772">
        <f t="shared" si="599"/>
        <v>0</v>
      </c>
      <c r="CA588" s="737">
        <f>+IF(BZ560=0,0,BZ588/BZ560*100)</f>
        <v>0</v>
      </c>
      <c r="CB588" s="772">
        <f t="shared" si="569"/>
        <v>0</v>
      </c>
      <c r="CC588" s="737">
        <f>+IF(CB560=0,0,CB588/CB560*100)</f>
        <v>0</v>
      </c>
      <c r="CE588" s="772">
        <f t="shared" si="570"/>
        <v>0</v>
      </c>
      <c r="CF588" s="737">
        <f>+IF(CE560=0,0,CE588/CE560*100)</f>
        <v>0</v>
      </c>
      <c r="CG588" s="772">
        <v>0</v>
      </c>
      <c r="CH588" s="737">
        <f>+IF(CG560=0,0,CG588/CG560*100)</f>
        <v>0</v>
      </c>
      <c r="CI588" s="772">
        <v>0</v>
      </c>
      <c r="CJ588" s="737">
        <f>+IF(CI560=0,0,CI588/CI560*100)</f>
        <v>0</v>
      </c>
      <c r="CK588" s="772">
        <v>0</v>
      </c>
      <c r="CL588" s="737">
        <f>+IF(CK560=0,0,CK588/CK560*100)</f>
        <v>0</v>
      </c>
      <c r="CM588" s="772">
        <f t="shared" si="600"/>
        <v>0</v>
      </c>
      <c r="CN588" s="737">
        <f>+IF(CM560=0,0,CM588/CM560*100)</f>
        <v>0</v>
      </c>
      <c r="CO588" s="772">
        <v>0</v>
      </c>
      <c r="CP588" s="737">
        <f>+IF(CO560=0,0,CO588/CO560*100)</f>
        <v>0</v>
      </c>
      <c r="CQ588" s="772">
        <v>0</v>
      </c>
      <c r="CR588" s="737">
        <f>+IF(CQ560=0,0,CQ588/CQ560*100)</f>
        <v>0</v>
      </c>
      <c r="CS588" s="772">
        <v>0</v>
      </c>
      <c r="CT588" s="737">
        <f>+IF(CS560=0,0,CS588/CS560*100)</f>
        <v>0</v>
      </c>
      <c r="CU588" s="772">
        <f t="shared" si="601"/>
        <v>0</v>
      </c>
      <c r="CV588" s="737">
        <f>+IF(CU560=0,0,CU588/CU560*100)</f>
        <v>0</v>
      </c>
      <c r="CW588" s="772">
        <f t="shared" si="571"/>
        <v>0</v>
      </c>
      <c r="CX588" s="737">
        <f>+IF(CW560=0,0,CW588/CW560*100)</f>
        <v>0</v>
      </c>
      <c r="CY588" s="772">
        <v>0</v>
      </c>
      <c r="CZ588" s="737">
        <f>+IF(CY560=0,0,CY588/CY560*100)</f>
        <v>0</v>
      </c>
      <c r="DA588" s="772">
        <v>0</v>
      </c>
      <c r="DB588" s="737">
        <f>+IF(DA560=0,0,DA588/DA560*100)</f>
        <v>0</v>
      </c>
      <c r="DC588" s="772">
        <v>0</v>
      </c>
      <c r="DD588" s="737">
        <f>+IF(DC560=0,0,DC588/DC560*100)</f>
        <v>0</v>
      </c>
      <c r="DE588" s="772">
        <f t="shared" si="602"/>
        <v>0</v>
      </c>
      <c r="DF588" s="737">
        <f>+IF(DE560=0,0,DE588/DE560*100)</f>
        <v>0</v>
      </c>
      <c r="DG588" s="772">
        <v>0</v>
      </c>
      <c r="DH588" s="737">
        <f>+IF(DG560=0,0,DG588/DG560*100)</f>
        <v>0</v>
      </c>
      <c r="DI588" s="772">
        <v>0</v>
      </c>
      <c r="DJ588" s="737">
        <f>+IF(DI560=0,0,DI588/DI560*100)</f>
        <v>0</v>
      </c>
      <c r="DK588" s="772">
        <v>0</v>
      </c>
      <c r="DL588" s="737">
        <f>+IF(DK560=0,0,DK588/DK560*100)</f>
        <v>0</v>
      </c>
      <c r="DM588" s="772">
        <f t="shared" si="603"/>
        <v>0</v>
      </c>
      <c r="DN588" s="737">
        <f>+IF(DM560=0,0,DM588/DM560*100)</f>
        <v>0</v>
      </c>
      <c r="DO588" s="772">
        <f t="shared" si="572"/>
        <v>0</v>
      </c>
      <c r="DP588" s="737">
        <f>+IF(DO560=0,0,DO588/DO560*100)</f>
        <v>0</v>
      </c>
      <c r="DR588" s="772">
        <f t="shared" si="573"/>
        <v>0</v>
      </c>
      <c r="DS588" s="737">
        <f>+IF(DR560=0,0,DR588/DR560*100)</f>
        <v>0</v>
      </c>
      <c r="DT588" s="772">
        <v>0</v>
      </c>
      <c r="DU588" s="737">
        <f>+IF(DT560=0,0,DT588/DT560*100)</f>
        <v>0</v>
      </c>
      <c r="DV588" s="772">
        <v>0</v>
      </c>
      <c r="DW588" s="737">
        <f>+IF(DV560=0,0,DV588/DV560*100)</f>
        <v>0</v>
      </c>
      <c r="DX588" s="772">
        <v>0</v>
      </c>
      <c r="DY588" s="737">
        <f>+IF(DX560=0,0,DX588/DX560*100)</f>
        <v>0</v>
      </c>
      <c r="DZ588" s="772">
        <f t="shared" si="604"/>
        <v>0</v>
      </c>
      <c r="EA588" s="737">
        <f>+IF(DZ560=0,0,DZ588/DZ560*100)</f>
        <v>0</v>
      </c>
      <c r="EB588" s="772">
        <v>0</v>
      </c>
      <c r="EC588" s="737">
        <f>+IF(EB560=0,0,EB588/EB560*100)</f>
        <v>0</v>
      </c>
      <c r="ED588" s="772">
        <v>0</v>
      </c>
      <c r="EE588" s="737">
        <f>+IF(ED560=0,0,ED588/ED560*100)</f>
        <v>0</v>
      </c>
      <c r="EF588" s="772">
        <v>0</v>
      </c>
      <c r="EG588" s="737">
        <f>+IF(EF560=0,0,EF588/EF560*100)</f>
        <v>0</v>
      </c>
      <c r="EH588" s="772">
        <f t="shared" si="605"/>
        <v>0</v>
      </c>
      <c r="EI588" s="737">
        <f>+IF(EH560=0,0,EH588/EH560*100)</f>
        <v>0</v>
      </c>
      <c r="EJ588" s="772">
        <f t="shared" si="574"/>
        <v>0</v>
      </c>
      <c r="EK588" s="737">
        <f>+IF(EJ560=0,0,EJ588/EJ560*100)</f>
        <v>0</v>
      </c>
      <c r="EL588" s="772">
        <v>0</v>
      </c>
      <c r="EM588" s="737">
        <f>+IF(EL560=0,0,EL588/EL560*100)</f>
        <v>0</v>
      </c>
      <c r="EN588" s="772">
        <v>0</v>
      </c>
      <c r="EO588" s="737">
        <f>+IF(EN560=0,0,EN588/EN560*100)</f>
        <v>0</v>
      </c>
      <c r="EP588" s="772">
        <v>0</v>
      </c>
      <c r="EQ588" s="737">
        <f>+IF(EP560=0,0,EP588/EP560*100)</f>
        <v>0</v>
      </c>
      <c r="ER588" s="772">
        <f t="shared" si="606"/>
        <v>0</v>
      </c>
      <c r="ES588" s="737">
        <f>+IF(ER560=0,0,ER588/ER560*100)</f>
        <v>0</v>
      </c>
      <c r="ET588" s="772">
        <v>0</v>
      </c>
      <c r="EU588" s="737">
        <f>+IF(ET560=0,0,ET588/ET560*100)</f>
        <v>0</v>
      </c>
      <c r="EV588" s="772">
        <v>0</v>
      </c>
      <c r="EW588" s="737">
        <f>+IF(EV560=0,0,EV588/EV560*100)</f>
        <v>0</v>
      </c>
      <c r="EX588" s="772">
        <v>0</v>
      </c>
      <c r="EY588" s="737">
        <f>+IF(EX560=0,0,EX588/EX560*100)</f>
        <v>0</v>
      </c>
      <c r="EZ588" s="772">
        <f t="shared" si="607"/>
        <v>0</v>
      </c>
      <c r="FA588" s="737">
        <f>+IF(EZ560=0,0,EZ588/EZ560*100)</f>
        <v>0</v>
      </c>
      <c r="FB588" s="772">
        <f t="shared" si="575"/>
        <v>0</v>
      </c>
      <c r="FC588" s="737">
        <f>+IF(FB560=0,0,FB588/FB560*100)</f>
        <v>0</v>
      </c>
      <c r="FD588" s="772">
        <v>0</v>
      </c>
      <c r="FE588" s="737">
        <f>+IF(FD560=0,0,FD588/FD560*100)</f>
        <v>0</v>
      </c>
      <c r="FF588" s="772">
        <v>0</v>
      </c>
      <c r="FG588" s="737">
        <f>+IF(FF560=0,0,FF588/FF560*100)</f>
        <v>0</v>
      </c>
      <c r="FH588" s="772">
        <v>0</v>
      </c>
      <c r="FI588" s="737">
        <f>+IF(FH560=0,0,FH588/FH560*100)</f>
        <v>0</v>
      </c>
      <c r="FJ588" s="772">
        <v>0</v>
      </c>
      <c r="FK588" s="737">
        <f>+IF(FJ560=0,0,FJ588/FJ560*100)</f>
        <v>0</v>
      </c>
    </row>
    <row r="589" spans="2:167" s="648" customFormat="1" ht="13.5" customHeight="1">
      <c r="B589" s="769"/>
      <c r="C589" s="771" t="s">
        <v>4812</v>
      </c>
      <c r="D589" s="769"/>
      <c r="E589" s="772">
        <f t="shared" si="562"/>
        <v>0</v>
      </c>
      <c r="F589" s="737">
        <f>+IF(E560=0,0,E589/E560*100)</f>
        <v>0</v>
      </c>
      <c r="G589" s="772">
        <v>0</v>
      </c>
      <c r="H589" s="737">
        <f>+IF(G560=0,0,G589/G560*100)</f>
        <v>0</v>
      </c>
      <c r="I589" s="772">
        <v>0</v>
      </c>
      <c r="J589" s="737">
        <f>+IF(I560=0,0,I589/I560*100)</f>
        <v>0</v>
      </c>
      <c r="K589" s="772">
        <v>0</v>
      </c>
      <c r="L589" s="737">
        <f>+IF(K560=0,0,K589/K560*100)</f>
        <v>0</v>
      </c>
      <c r="M589" s="772">
        <f t="shared" si="592"/>
        <v>0</v>
      </c>
      <c r="N589" s="737">
        <f>+IF(M560=0,0,M589/M560*100)</f>
        <v>0</v>
      </c>
      <c r="O589" s="772">
        <v>0</v>
      </c>
      <c r="P589" s="737">
        <f>+IF(O560=0,0,O589/O560*100)</f>
        <v>0</v>
      </c>
      <c r="Q589" s="772">
        <v>0</v>
      </c>
      <c r="R589" s="737">
        <f>+IF(Q560=0,0,Q589/Q560*100)</f>
        <v>0</v>
      </c>
      <c r="S589" s="772">
        <v>0</v>
      </c>
      <c r="T589" s="737">
        <f>+IF(S560=0,0,S589/S560*100)</f>
        <v>0</v>
      </c>
      <c r="U589" s="772">
        <f t="shared" si="593"/>
        <v>0</v>
      </c>
      <c r="V589" s="737">
        <f>+IF(U560=0,0,U589/U560*100)</f>
        <v>0</v>
      </c>
      <c r="W589" s="772">
        <f t="shared" si="564"/>
        <v>0</v>
      </c>
      <c r="X589" s="737">
        <f>+IF(W560=0,0,W589/W560*100)</f>
        <v>0</v>
      </c>
      <c r="Y589" s="772">
        <v>0</v>
      </c>
      <c r="Z589" s="737">
        <f>+IF(Y560=0,0,Y589/Y560*100)</f>
        <v>0</v>
      </c>
      <c r="AA589" s="772">
        <v>0</v>
      </c>
      <c r="AB589" s="737">
        <f>+IF(AA560=0,0,AA589/AA560*100)</f>
        <v>0</v>
      </c>
      <c r="AC589" s="772">
        <v>0</v>
      </c>
      <c r="AD589" s="737">
        <f>+IF(AC560=0,0,AC589/AC560*100)</f>
        <v>0</v>
      </c>
      <c r="AE589" s="772">
        <f t="shared" si="594"/>
        <v>0</v>
      </c>
      <c r="AF589" s="737">
        <f>+IF(AE560=0,0,AE589/AE560*100)</f>
        <v>0</v>
      </c>
      <c r="AG589" s="772">
        <v>0</v>
      </c>
      <c r="AH589" s="737">
        <f>+IF(AG560=0,0,AG589/AG560*100)</f>
        <v>0</v>
      </c>
      <c r="AI589" s="772">
        <v>0</v>
      </c>
      <c r="AJ589" s="737">
        <f>+IF(AI560=0,0,AI589/AI560*100)</f>
        <v>0</v>
      </c>
      <c r="AK589" s="772">
        <v>0</v>
      </c>
      <c r="AL589" s="737">
        <f>+IF(AK560=0,0,AK589/AK560*100)</f>
        <v>0</v>
      </c>
      <c r="AM589" s="772">
        <f t="shared" si="595"/>
        <v>0</v>
      </c>
      <c r="AN589" s="737">
        <f>+IF(AM560=0,0,AM589/AM560*100)</f>
        <v>0</v>
      </c>
      <c r="AO589" s="772">
        <f t="shared" si="567"/>
        <v>0</v>
      </c>
      <c r="AP589" s="737">
        <f>+IF(AO560=0,0,AO589/AO560*100)</f>
        <v>0</v>
      </c>
      <c r="AQ589" s="651"/>
      <c r="AR589" s="772">
        <v>0</v>
      </c>
      <c r="AS589" s="737">
        <f>+IF(AR560=0,0,AR589/AR560*100)</f>
        <v>0</v>
      </c>
      <c r="AT589" s="772">
        <v>0</v>
      </c>
      <c r="AU589" s="737">
        <f>+IF(AT560=0,0,AT589/AT560*100)</f>
        <v>0</v>
      </c>
      <c r="AV589" s="772">
        <v>0</v>
      </c>
      <c r="AW589" s="737">
        <f>+IF(AV560=0,0,AV589/AV560*100)</f>
        <v>0</v>
      </c>
      <c r="AX589" s="772">
        <v>0</v>
      </c>
      <c r="AY589" s="737">
        <f>+IF(AX560=0,0,AX589/AX560*100)</f>
        <v>0</v>
      </c>
      <c r="AZ589" s="772">
        <f t="shared" si="596"/>
        <v>0</v>
      </c>
      <c r="BA589" s="737">
        <f>+IF(AZ560=0,0,AZ589/AZ560*100)</f>
        <v>0</v>
      </c>
      <c r="BB589" s="772">
        <v>0</v>
      </c>
      <c r="BC589" s="737">
        <f>+IF(BB560=0,0,BB589/BB560*100)</f>
        <v>0</v>
      </c>
      <c r="BD589" s="772">
        <v>0</v>
      </c>
      <c r="BE589" s="737">
        <f>+IF(BD560=0,0,BD589/BD560*100)</f>
        <v>0</v>
      </c>
      <c r="BF589" s="772">
        <v>0</v>
      </c>
      <c r="BG589" s="737">
        <f>+IF(BF560=0,0,BF589/BF560*100)</f>
        <v>0</v>
      </c>
      <c r="BH589" s="772">
        <f t="shared" si="597"/>
        <v>0</v>
      </c>
      <c r="BI589" s="737">
        <f>+IF(BH560=0,0,BH589/BH560*100)</f>
        <v>0</v>
      </c>
      <c r="BJ589" s="772">
        <f t="shared" si="568"/>
        <v>0</v>
      </c>
      <c r="BK589" s="737">
        <f>+IF(BJ560=0,0,BJ589/BJ560*100)</f>
        <v>0</v>
      </c>
      <c r="BL589" s="772">
        <v>0</v>
      </c>
      <c r="BM589" s="737">
        <f>+IF(BL560=0,0,BL589/BL560*100)</f>
        <v>0</v>
      </c>
      <c r="BN589" s="772">
        <v>0</v>
      </c>
      <c r="BO589" s="737">
        <f>+IF(BN560=0,0,BN589/BN560*100)</f>
        <v>0</v>
      </c>
      <c r="BP589" s="772">
        <v>0</v>
      </c>
      <c r="BQ589" s="737">
        <f>+IF(BP560=0,0,BP589/BP560*100)</f>
        <v>0</v>
      </c>
      <c r="BR589" s="772">
        <f t="shared" si="598"/>
        <v>0</v>
      </c>
      <c r="BS589" s="737">
        <f>+IF(BR560=0,0,BR589/BR560*100)</f>
        <v>0</v>
      </c>
      <c r="BT589" s="772">
        <v>0</v>
      </c>
      <c r="BU589" s="737">
        <f>+IF(BT560=0,0,BT589/BT560*100)</f>
        <v>0</v>
      </c>
      <c r="BV589" s="772">
        <v>0</v>
      </c>
      <c r="BW589" s="737">
        <f>+IF(BV560=0,0,BV589/BV560*100)</f>
        <v>0</v>
      </c>
      <c r="BX589" s="772">
        <v>0</v>
      </c>
      <c r="BY589" s="737">
        <f>+IF(BX560=0,0,BX589/BX560*100)</f>
        <v>0</v>
      </c>
      <c r="BZ589" s="772">
        <f t="shared" si="599"/>
        <v>0</v>
      </c>
      <c r="CA589" s="737">
        <f>+IF(BZ560=0,0,BZ589/BZ560*100)</f>
        <v>0</v>
      </c>
      <c r="CB589" s="772">
        <f t="shared" si="569"/>
        <v>0</v>
      </c>
      <c r="CC589" s="737">
        <f>+IF(CB560=0,0,CB589/CB560*100)</f>
        <v>0</v>
      </c>
      <c r="CE589" s="772">
        <f t="shared" si="570"/>
        <v>0</v>
      </c>
      <c r="CF589" s="737">
        <f>+IF(CE560=0,0,CE589/CE560*100)</f>
        <v>0</v>
      </c>
      <c r="CG589" s="772">
        <v>0</v>
      </c>
      <c r="CH589" s="737">
        <f>+IF(CG560=0,0,CG589/CG560*100)</f>
        <v>0</v>
      </c>
      <c r="CI589" s="772">
        <v>0</v>
      </c>
      <c r="CJ589" s="737">
        <f>+IF(CI560=0,0,CI589/CI560*100)</f>
        <v>0</v>
      </c>
      <c r="CK589" s="772">
        <v>0</v>
      </c>
      <c r="CL589" s="737">
        <f>+IF(CK560=0,0,CK589/CK560*100)</f>
        <v>0</v>
      </c>
      <c r="CM589" s="772">
        <f t="shared" si="600"/>
        <v>0</v>
      </c>
      <c r="CN589" s="737">
        <f>+IF(CM560=0,0,CM589/CM560*100)</f>
        <v>0</v>
      </c>
      <c r="CO589" s="772">
        <v>0</v>
      </c>
      <c r="CP589" s="737">
        <f>+IF(CO560=0,0,CO589/CO560*100)</f>
        <v>0</v>
      </c>
      <c r="CQ589" s="772">
        <v>0</v>
      </c>
      <c r="CR589" s="737">
        <f>+IF(CQ560=0,0,CQ589/CQ560*100)</f>
        <v>0</v>
      </c>
      <c r="CS589" s="772">
        <v>0</v>
      </c>
      <c r="CT589" s="737">
        <f>+IF(CS560=0,0,CS589/CS560*100)</f>
        <v>0</v>
      </c>
      <c r="CU589" s="772">
        <f t="shared" si="601"/>
        <v>0</v>
      </c>
      <c r="CV589" s="737">
        <f>+IF(CU560=0,0,CU589/CU560*100)</f>
        <v>0</v>
      </c>
      <c r="CW589" s="772">
        <f t="shared" si="571"/>
        <v>0</v>
      </c>
      <c r="CX589" s="737">
        <f>+IF(CW560=0,0,CW589/CW560*100)</f>
        <v>0</v>
      </c>
      <c r="CY589" s="772">
        <v>0</v>
      </c>
      <c r="CZ589" s="737">
        <f>+IF(CY560=0,0,CY589/CY560*100)</f>
        <v>0</v>
      </c>
      <c r="DA589" s="772">
        <v>0</v>
      </c>
      <c r="DB589" s="737">
        <f>+IF(DA560=0,0,DA589/DA560*100)</f>
        <v>0</v>
      </c>
      <c r="DC589" s="772">
        <v>0</v>
      </c>
      <c r="DD589" s="737">
        <f>+IF(DC560=0,0,DC589/DC560*100)</f>
        <v>0</v>
      </c>
      <c r="DE589" s="772">
        <f t="shared" si="602"/>
        <v>0</v>
      </c>
      <c r="DF589" s="737">
        <f>+IF(DE560=0,0,DE589/DE560*100)</f>
        <v>0</v>
      </c>
      <c r="DG589" s="772">
        <v>0</v>
      </c>
      <c r="DH589" s="737">
        <f>+IF(DG560=0,0,DG589/DG560*100)</f>
        <v>0</v>
      </c>
      <c r="DI589" s="772">
        <v>0</v>
      </c>
      <c r="DJ589" s="737">
        <f>+IF(DI560=0,0,DI589/DI560*100)</f>
        <v>0</v>
      </c>
      <c r="DK589" s="772">
        <v>0</v>
      </c>
      <c r="DL589" s="737">
        <f>+IF(DK560=0,0,DK589/DK560*100)</f>
        <v>0</v>
      </c>
      <c r="DM589" s="772">
        <f t="shared" si="603"/>
        <v>0</v>
      </c>
      <c r="DN589" s="737">
        <f>+IF(DM560=0,0,DM589/DM560*100)</f>
        <v>0</v>
      </c>
      <c r="DO589" s="772">
        <f t="shared" si="572"/>
        <v>0</v>
      </c>
      <c r="DP589" s="737">
        <f>+IF(DO560=0,0,DO589/DO560*100)</f>
        <v>0</v>
      </c>
      <c r="DR589" s="772">
        <f t="shared" si="573"/>
        <v>0</v>
      </c>
      <c r="DS589" s="737">
        <f>+IF(DR560=0,0,DR589/DR560*100)</f>
        <v>0</v>
      </c>
      <c r="DT589" s="772">
        <v>0</v>
      </c>
      <c r="DU589" s="737">
        <f>+IF(DT560=0,0,DT589/DT560*100)</f>
        <v>0</v>
      </c>
      <c r="DV589" s="772">
        <v>0</v>
      </c>
      <c r="DW589" s="737">
        <f>+IF(DV560=0,0,DV589/DV560*100)</f>
        <v>0</v>
      </c>
      <c r="DX589" s="772">
        <v>0</v>
      </c>
      <c r="DY589" s="737">
        <f>+IF(DX560=0,0,DX589/DX560*100)</f>
        <v>0</v>
      </c>
      <c r="DZ589" s="772">
        <f t="shared" si="604"/>
        <v>0</v>
      </c>
      <c r="EA589" s="737">
        <f>+IF(DZ560=0,0,DZ589/DZ560*100)</f>
        <v>0</v>
      </c>
      <c r="EB589" s="772">
        <v>0</v>
      </c>
      <c r="EC589" s="737">
        <f>+IF(EB560=0,0,EB589/EB560*100)</f>
        <v>0</v>
      </c>
      <c r="ED589" s="772">
        <v>0</v>
      </c>
      <c r="EE589" s="737">
        <f>+IF(ED560=0,0,ED589/ED560*100)</f>
        <v>0</v>
      </c>
      <c r="EF589" s="772">
        <v>0</v>
      </c>
      <c r="EG589" s="737">
        <f>+IF(EF560=0,0,EF589/EF560*100)</f>
        <v>0</v>
      </c>
      <c r="EH589" s="772">
        <f t="shared" si="605"/>
        <v>0</v>
      </c>
      <c r="EI589" s="737">
        <f>+IF(EH560=0,0,EH589/EH560*100)</f>
        <v>0</v>
      </c>
      <c r="EJ589" s="772">
        <f t="shared" si="574"/>
        <v>0</v>
      </c>
      <c r="EK589" s="737">
        <f>+IF(EJ560=0,0,EJ589/EJ560*100)</f>
        <v>0</v>
      </c>
      <c r="EL589" s="772">
        <v>0</v>
      </c>
      <c r="EM589" s="737">
        <f>+IF(EL560=0,0,EL589/EL560*100)</f>
        <v>0</v>
      </c>
      <c r="EN589" s="772">
        <v>0</v>
      </c>
      <c r="EO589" s="737">
        <f>+IF(EN560=0,0,EN589/EN560*100)</f>
        <v>0</v>
      </c>
      <c r="EP589" s="772">
        <v>0</v>
      </c>
      <c r="EQ589" s="737">
        <f>+IF(EP560=0,0,EP589/EP560*100)</f>
        <v>0</v>
      </c>
      <c r="ER589" s="772">
        <f t="shared" si="606"/>
        <v>0</v>
      </c>
      <c r="ES589" s="737">
        <f>+IF(ER560=0,0,ER589/ER560*100)</f>
        <v>0</v>
      </c>
      <c r="ET589" s="772">
        <v>0</v>
      </c>
      <c r="EU589" s="737">
        <f>+IF(ET560=0,0,ET589/ET560*100)</f>
        <v>0</v>
      </c>
      <c r="EV589" s="772">
        <v>0</v>
      </c>
      <c r="EW589" s="737">
        <f>+IF(EV560=0,0,EV589/EV560*100)</f>
        <v>0</v>
      </c>
      <c r="EX589" s="772">
        <v>0</v>
      </c>
      <c r="EY589" s="737">
        <f>+IF(EX560=0,0,EX589/EX560*100)</f>
        <v>0</v>
      </c>
      <c r="EZ589" s="772">
        <f t="shared" si="607"/>
        <v>0</v>
      </c>
      <c r="FA589" s="737">
        <f>+IF(EZ560=0,0,EZ589/EZ560*100)</f>
        <v>0</v>
      </c>
      <c r="FB589" s="772">
        <f t="shared" si="575"/>
        <v>0</v>
      </c>
      <c r="FC589" s="737">
        <f>+IF(FB560=0,0,FB589/FB560*100)</f>
        <v>0</v>
      </c>
      <c r="FD589" s="772">
        <v>0</v>
      </c>
      <c r="FE589" s="737">
        <f>+IF(FD560=0,0,FD589/FD560*100)</f>
        <v>0</v>
      </c>
      <c r="FF589" s="772">
        <v>0</v>
      </c>
      <c r="FG589" s="737">
        <f>+IF(FF560=0,0,FF589/FF560*100)</f>
        <v>0</v>
      </c>
      <c r="FH589" s="772">
        <v>0</v>
      </c>
      <c r="FI589" s="737">
        <f>+IF(FH560=0,0,FH589/FH560*100)</f>
        <v>0</v>
      </c>
      <c r="FJ589" s="772">
        <v>0</v>
      </c>
      <c r="FK589" s="737">
        <f>+IF(FJ560=0,0,FJ589/FJ560*100)</f>
        <v>0</v>
      </c>
    </row>
    <row r="590" spans="2:167" s="648" customFormat="1" ht="13.5" customHeight="1">
      <c r="B590" s="769"/>
      <c r="C590" s="771" t="s">
        <v>4813</v>
      </c>
      <c r="D590" s="769"/>
      <c r="E590" s="772">
        <f t="shared" si="562"/>
        <v>-286.43623079892649</v>
      </c>
      <c r="F590" s="737">
        <f>+IF(E560=0,0,E590/E560*100)</f>
        <v>0</v>
      </c>
      <c r="G590" s="772">
        <v>-23.620219918620123</v>
      </c>
      <c r="H590" s="737">
        <f>+IF(G560=0,0,G590/G560*100)</f>
        <v>0</v>
      </c>
      <c r="I590" s="772">
        <v>-24.550244038778942</v>
      </c>
      <c r="J590" s="737">
        <f>+IF(I560=0,0,I590/I560*100)</f>
        <v>0</v>
      </c>
      <c r="K590" s="772">
        <v>-19.643271078378703</v>
      </c>
      <c r="L590" s="737">
        <f>+IF(K560=0,0,K590/K560*100)</f>
        <v>0</v>
      </c>
      <c r="M590" s="772">
        <f t="shared" si="592"/>
        <v>-67.813735035777768</v>
      </c>
      <c r="N590" s="737">
        <f>+IF(M560=0,0,M590/M560*100)</f>
        <v>0</v>
      </c>
      <c r="O590" s="772">
        <v>-17.336594814875873</v>
      </c>
      <c r="P590" s="737">
        <f>+IF(O560=0,0,O590/O560*100)</f>
        <v>0</v>
      </c>
      <c r="Q590" s="772">
        <v>-48.914564703830706</v>
      </c>
      <c r="R590" s="737">
        <f>+IF(Q560=0,0,Q590/Q560*100)</f>
        <v>0</v>
      </c>
      <c r="S590" s="772">
        <v>-18.288202903862175</v>
      </c>
      <c r="T590" s="737">
        <f>+IF(S560=0,0,S590/S560*100)</f>
        <v>0</v>
      </c>
      <c r="U590" s="772">
        <f t="shared" si="593"/>
        <v>-84.539362422568743</v>
      </c>
      <c r="V590" s="737">
        <f>+IF(U560=0,0,U590/U560*100)</f>
        <v>0</v>
      </c>
      <c r="W590" s="772">
        <f t="shared" si="564"/>
        <v>-152.3530974583465</v>
      </c>
      <c r="X590" s="737">
        <f>+IF(W560=0,0,W590/W560*100)</f>
        <v>0</v>
      </c>
      <c r="Y590" s="772">
        <v>-19.16681625528242</v>
      </c>
      <c r="Z590" s="737">
        <f>+IF(Y560=0,0,Y590/Y560*100)</f>
        <v>0</v>
      </c>
      <c r="AA590" s="772">
        <v>-18.807077876353674</v>
      </c>
      <c r="AB590" s="737">
        <f>+IF(AA560=0,0,AA590/AA560*100)</f>
        <v>0</v>
      </c>
      <c r="AC590" s="772">
        <v>-18.792651103245493</v>
      </c>
      <c r="AD590" s="737">
        <f>+IF(AC560=0,0,AC590/AC560*100)</f>
        <v>0</v>
      </c>
      <c r="AE590" s="772">
        <f t="shared" si="594"/>
        <v>-56.76654523488159</v>
      </c>
      <c r="AF590" s="737">
        <f>+IF(AE560=0,0,AE590/AE560*100)</f>
        <v>0</v>
      </c>
      <c r="AG590" s="772">
        <v>-23.620219918620123</v>
      </c>
      <c r="AH590" s="737">
        <f>+IF(AG560=0,0,AG590/AG560*100)</f>
        <v>0</v>
      </c>
      <c r="AI590" s="772">
        <v>-24.556141274541162</v>
      </c>
      <c r="AJ590" s="737">
        <f>+IF(AI560=0,0,AI590/AI560*100)</f>
        <v>0</v>
      </c>
      <c r="AK590" s="772">
        <v>-29.140226912537109</v>
      </c>
      <c r="AL590" s="737">
        <f>+IF(AK560=0,0,AK590/AK560*100)</f>
        <v>0</v>
      </c>
      <c r="AM590" s="772">
        <f t="shared" si="595"/>
        <v>-77.316588105698401</v>
      </c>
      <c r="AN590" s="737">
        <f>+IF(AM560=0,0,AM590/AM560*100)</f>
        <v>0</v>
      </c>
      <c r="AO590" s="772">
        <f t="shared" si="567"/>
        <v>-134.08313334057999</v>
      </c>
      <c r="AP590" s="737">
        <f>+IF(AO560=0,0,AO590/AO560*100)</f>
        <v>0</v>
      </c>
      <c r="AQ590" s="651"/>
      <c r="AR590" s="772">
        <v>0</v>
      </c>
      <c r="AS590" s="737">
        <f>+IF(AR560=0,0,AR590/AR560*100)</f>
        <v>0</v>
      </c>
      <c r="AT590" s="772">
        <v>0</v>
      </c>
      <c r="AU590" s="737">
        <f>+IF(AT560=0,0,AT590/AT560*100)</f>
        <v>0</v>
      </c>
      <c r="AV590" s="772">
        <v>0</v>
      </c>
      <c r="AW590" s="737">
        <f>+IF(AV560=0,0,AV590/AV560*100)</f>
        <v>0</v>
      </c>
      <c r="AX590" s="772">
        <v>0</v>
      </c>
      <c r="AY590" s="737">
        <f>+IF(AX560=0,0,AX590/AX560*100)</f>
        <v>0</v>
      </c>
      <c r="AZ590" s="772">
        <f t="shared" si="596"/>
        <v>0</v>
      </c>
      <c r="BA590" s="737">
        <f>+IF(AZ560=0,0,AZ590/AZ560*100)</f>
        <v>0</v>
      </c>
      <c r="BB590" s="772">
        <v>0</v>
      </c>
      <c r="BC590" s="737">
        <f>+IF(BB560=0,0,BB590/BB560*100)</f>
        <v>0</v>
      </c>
      <c r="BD590" s="772">
        <v>0</v>
      </c>
      <c r="BE590" s="737">
        <f>+IF(BD560=0,0,BD590/BD560*100)</f>
        <v>0</v>
      </c>
      <c r="BF590" s="772">
        <v>0</v>
      </c>
      <c r="BG590" s="737">
        <f>+IF(BF560=0,0,BF590/BF560*100)</f>
        <v>0</v>
      </c>
      <c r="BH590" s="772">
        <f t="shared" si="597"/>
        <v>0</v>
      </c>
      <c r="BI590" s="737">
        <f>+IF(BH560=0,0,BH590/BH560*100)</f>
        <v>0</v>
      </c>
      <c r="BJ590" s="772">
        <f t="shared" si="568"/>
        <v>0</v>
      </c>
      <c r="BK590" s="737">
        <f>+IF(BJ560=0,0,BJ590/BJ560*100)</f>
        <v>0</v>
      </c>
      <c r="BL590" s="772">
        <v>0</v>
      </c>
      <c r="BM590" s="737">
        <f>+IF(BL560=0,0,BL590/BL560*100)</f>
        <v>0</v>
      </c>
      <c r="BN590" s="772">
        <v>0</v>
      </c>
      <c r="BO590" s="737">
        <f>+IF(BN560=0,0,BN590/BN560*100)</f>
        <v>0</v>
      </c>
      <c r="BP590" s="772">
        <v>0</v>
      </c>
      <c r="BQ590" s="737">
        <f>+IF(BP560=0,0,BP590/BP560*100)</f>
        <v>0</v>
      </c>
      <c r="BR590" s="772">
        <f t="shared" si="598"/>
        <v>0</v>
      </c>
      <c r="BS590" s="737">
        <f>+IF(BR560=0,0,BR590/BR560*100)</f>
        <v>0</v>
      </c>
      <c r="BT590" s="772">
        <v>0</v>
      </c>
      <c r="BU590" s="737">
        <f>+IF(BT560=0,0,BT590/BT560*100)</f>
        <v>0</v>
      </c>
      <c r="BV590" s="772">
        <v>0</v>
      </c>
      <c r="BW590" s="737">
        <f>+IF(BV560=0,0,BV590/BV560*100)</f>
        <v>0</v>
      </c>
      <c r="BX590" s="772">
        <v>0</v>
      </c>
      <c r="BY590" s="737">
        <f>+IF(BX560=0,0,BX590/BX560*100)</f>
        <v>0</v>
      </c>
      <c r="BZ590" s="772">
        <f t="shared" si="599"/>
        <v>0</v>
      </c>
      <c r="CA590" s="737">
        <f>+IF(BZ560=0,0,BZ590/BZ560*100)</f>
        <v>0</v>
      </c>
      <c r="CB590" s="772">
        <f t="shared" si="569"/>
        <v>0</v>
      </c>
      <c r="CC590" s="737">
        <f>+IF(CB560=0,0,CB590/CB560*100)</f>
        <v>0</v>
      </c>
      <c r="CE590" s="772">
        <f t="shared" si="570"/>
        <v>0</v>
      </c>
      <c r="CF590" s="737">
        <f>+IF(CE560=0,0,CE590/CE560*100)</f>
        <v>0</v>
      </c>
      <c r="CG590" s="772">
        <v>0</v>
      </c>
      <c r="CH590" s="737">
        <f>+IF(CG560=0,0,CG590/CG560*100)</f>
        <v>0</v>
      </c>
      <c r="CI590" s="772">
        <v>0</v>
      </c>
      <c r="CJ590" s="737">
        <f>+IF(CI560=0,0,CI590/CI560*100)</f>
        <v>0</v>
      </c>
      <c r="CK590" s="772">
        <v>0</v>
      </c>
      <c r="CL590" s="737">
        <f>+IF(CK560=0,0,CK590/CK560*100)</f>
        <v>0</v>
      </c>
      <c r="CM590" s="772">
        <f t="shared" si="600"/>
        <v>0</v>
      </c>
      <c r="CN590" s="737">
        <f>+IF(CM560=0,0,CM590/CM560*100)</f>
        <v>0</v>
      </c>
      <c r="CO590" s="772">
        <v>0</v>
      </c>
      <c r="CP590" s="737">
        <f>+IF(CO560=0,0,CO590/CO560*100)</f>
        <v>0</v>
      </c>
      <c r="CQ590" s="772">
        <v>0</v>
      </c>
      <c r="CR590" s="737">
        <f>+IF(CQ560=0,0,CQ590/CQ560*100)</f>
        <v>0</v>
      </c>
      <c r="CS590" s="772">
        <v>0</v>
      </c>
      <c r="CT590" s="737">
        <f>+IF(CS560=0,0,CS590/CS560*100)</f>
        <v>0</v>
      </c>
      <c r="CU590" s="772">
        <f t="shared" si="601"/>
        <v>0</v>
      </c>
      <c r="CV590" s="737">
        <f>+IF(CU560=0,0,CU590/CU560*100)</f>
        <v>0</v>
      </c>
      <c r="CW590" s="772">
        <f t="shared" si="571"/>
        <v>0</v>
      </c>
      <c r="CX590" s="737">
        <f>+IF(CW560=0,0,CW590/CW560*100)</f>
        <v>0</v>
      </c>
      <c r="CY590" s="772">
        <v>0</v>
      </c>
      <c r="CZ590" s="737">
        <f>+IF(CY560=0,0,CY590/CY560*100)</f>
        <v>0</v>
      </c>
      <c r="DA590" s="772">
        <v>0</v>
      </c>
      <c r="DB590" s="737">
        <f>+IF(DA560=0,0,DA590/DA560*100)</f>
        <v>0</v>
      </c>
      <c r="DC590" s="772">
        <v>0</v>
      </c>
      <c r="DD590" s="737">
        <f>+IF(DC560=0,0,DC590/DC560*100)</f>
        <v>0</v>
      </c>
      <c r="DE590" s="772">
        <f t="shared" si="602"/>
        <v>0</v>
      </c>
      <c r="DF590" s="737">
        <f>+IF(DE560=0,0,DE590/DE560*100)</f>
        <v>0</v>
      </c>
      <c r="DG590" s="772">
        <v>0</v>
      </c>
      <c r="DH590" s="737">
        <f>+IF(DG560=0,0,DG590/DG560*100)</f>
        <v>0</v>
      </c>
      <c r="DI590" s="772">
        <v>0</v>
      </c>
      <c r="DJ590" s="737">
        <f>+IF(DI560=0,0,DI590/DI560*100)</f>
        <v>0</v>
      </c>
      <c r="DK590" s="772">
        <v>0</v>
      </c>
      <c r="DL590" s="737">
        <f>+IF(DK560=0,0,DK590/DK560*100)</f>
        <v>0</v>
      </c>
      <c r="DM590" s="772">
        <f t="shared" si="603"/>
        <v>0</v>
      </c>
      <c r="DN590" s="737">
        <f>+IF(DM560=0,0,DM590/DM560*100)</f>
        <v>0</v>
      </c>
      <c r="DO590" s="772">
        <f t="shared" si="572"/>
        <v>0</v>
      </c>
      <c r="DP590" s="737">
        <f>+IF(DO560=0,0,DO590/DO560*100)</f>
        <v>0</v>
      </c>
      <c r="DR590" s="772">
        <f t="shared" si="573"/>
        <v>0</v>
      </c>
      <c r="DS590" s="737">
        <f>+IF(DR560=0,0,DR590/DR560*100)</f>
        <v>0</v>
      </c>
      <c r="DT590" s="772">
        <v>0</v>
      </c>
      <c r="DU590" s="737">
        <f>+IF(DT560=0,0,DT590/DT560*100)</f>
        <v>0</v>
      </c>
      <c r="DV590" s="772">
        <v>0</v>
      </c>
      <c r="DW590" s="737">
        <f>+IF(DV560=0,0,DV590/DV560*100)</f>
        <v>0</v>
      </c>
      <c r="DX590" s="772">
        <v>0</v>
      </c>
      <c r="DY590" s="737">
        <f>+IF(DX560=0,0,DX590/DX560*100)</f>
        <v>0</v>
      </c>
      <c r="DZ590" s="772">
        <f t="shared" si="604"/>
        <v>0</v>
      </c>
      <c r="EA590" s="737">
        <f>+IF(DZ560=0,0,DZ590/DZ560*100)</f>
        <v>0</v>
      </c>
      <c r="EB590" s="772">
        <v>0</v>
      </c>
      <c r="EC590" s="737">
        <f>+IF(EB560=0,0,EB590/EB560*100)</f>
        <v>0</v>
      </c>
      <c r="ED590" s="772">
        <v>0</v>
      </c>
      <c r="EE590" s="737">
        <f>+IF(ED560=0,0,ED590/ED560*100)</f>
        <v>0</v>
      </c>
      <c r="EF590" s="772">
        <v>0</v>
      </c>
      <c r="EG590" s="737">
        <f>+IF(EF560=0,0,EF590/EF560*100)</f>
        <v>0</v>
      </c>
      <c r="EH590" s="772">
        <f t="shared" si="605"/>
        <v>0</v>
      </c>
      <c r="EI590" s="737">
        <f>+IF(EH560=0,0,EH590/EH560*100)</f>
        <v>0</v>
      </c>
      <c r="EJ590" s="772">
        <f t="shared" si="574"/>
        <v>0</v>
      </c>
      <c r="EK590" s="737">
        <f>+IF(EJ560=0,0,EJ590/EJ560*100)</f>
        <v>0</v>
      </c>
      <c r="EL590" s="772">
        <v>0</v>
      </c>
      <c r="EM590" s="737">
        <f>+IF(EL560=0,0,EL590/EL560*100)</f>
        <v>0</v>
      </c>
      <c r="EN590" s="772">
        <v>0</v>
      </c>
      <c r="EO590" s="737">
        <f>+IF(EN560=0,0,EN590/EN560*100)</f>
        <v>0</v>
      </c>
      <c r="EP590" s="772">
        <v>0</v>
      </c>
      <c r="EQ590" s="737">
        <f>+IF(EP560=0,0,EP590/EP560*100)</f>
        <v>0</v>
      </c>
      <c r="ER590" s="772">
        <f t="shared" si="606"/>
        <v>0</v>
      </c>
      <c r="ES590" s="737">
        <f>+IF(ER560=0,0,ER590/ER560*100)</f>
        <v>0</v>
      </c>
      <c r="ET590" s="772">
        <v>0</v>
      </c>
      <c r="EU590" s="737">
        <f>+IF(ET560=0,0,ET590/ET560*100)</f>
        <v>0</v>
      </c>
      <c r="EV590" s="772">
        <v>0</v>
      </c>
      <c r="EW590" s="737">
        <f>+IF(EV560=0,0,EV590/EV560*100)</f>
        <v>0</v>
      </c>
      <c r="EX590" s="772">
        <v>0</v>
      </c>
      <c r="EY590" s="737">
        <f>+IF(EX560=0,0,EX590/EX560*100)</f>
        <v>0</v>
      </c>
      <c r="EZ590" s="772">
        <f t="shared" si="607"/>
        <v>0</v>
      </c>
      <c r="FA590" s="737">
        <f>+IF(EZ560=0,0,EZ590/EZ560*100)</f>
        <v>0</v>
      </c>
      <c r="FB590" s="772">
        <f t="shared" si="575"/>
        <v>0</v>
      </c>
      <c r="FC590" s="737">
        <f>+IF(FB560=0,0,FB590/FB560*100)</f>
        <v>0</v>
      </c>
      <c r="FD590" s="772">
        <v>0</v>
      </c>
      <c r="FE590" s="737">
        <f>+IF(FD560=0,0,FD590/FD560*100)</f>
        <v>0</v>
      </c>
      <c r="FF590" s="772">
        <v>0</v>
      </c>
      <c r="FG590" s="737">
        <f>+IF(FF560=0,0,FF590/FF560*100)</f>
        <v>0</v>
      </c>
      <c r="FH590" s="772">
        <v>0</v>
      </c>
      <c r="FI590" s="737">
        <f>+IF(FH560=0,0,FH590/FH560*100)</f>
        <v>0</v>
      </c>
      <c r="FJ590" s="772">
        <v>0</v>
      </c>
      <c r="FK590" s="737">
        <f>+IF(FJ560=0,0,FJ590/FJ560*100)</f>
        <v>0</v>
      </c>
    </row>
    <row r="591" spans="2:167" s="648" customFormat="1" ht="13.5" customHeight="1">
      <c r="B591" s="769"/>
      <c r="C591" s="771" t="s">
        <v>4814</v>
      </c>
      <c r="D591" s="769"/>
      <c r="E591" s="772">
        <f t="shared" si="562"/>
        <v>0</v>
      </c>
      <c r="F591" s="737">
        <f>+IF(E560=0,0,E591/E560*100)</f>
        <v>0</v>
      </c>
      <c r="G591" s="772">
        <v>0</v>
      </c>
      <c r="H591" s="737">
        <f>+IF(G560=0,0,G591/G560*100)</f>
        <v>0</v>
      </c>
      <c r="I591" s="772">
        <v>0</v>
      </c>
      <c r="J591" s="737">
        <f>+IF(I560=0,0,I591/I560*100)</f>
        <v>0</v>
      </c>
      <c r="K591" s="772">
        <v>0</v>
      </c>
      <c r="L591" s="737">
        <f>+IF(K560=0,0,K591/K560*100)</f>
        <v>0</v>
      </c>
      <c r="M591" s="772">
        <f t="shared" si="592"/>
        <v>0</v>
      </c>
      <c r="N591" s="737">
        <f>+IF(M560=0,0,M591/M560*100)</f>
        <v>0</v>
      </c>
      <c r="O591" s="772">
        <v>0</v>
      </c>
      <c r="P591" s="737">
        <f>+IF(O560=0,0,O591/O560*100)</f>
        <v>0</v>
      </c>
      <c r="Q591" s="772">
        <v>0</v>
      </c>
      <c r="R591" s="737">
        <f>+IF(Q560=0,0,Q591/Q560*100)</f>
        <v>0</v>
      </c>
      <c r="S591" s="772">
        <v>0</v>
      </c>
      <c r="T591" s="737">
        <f>+IF(S560=0,0,S591/S560*100)</f>
        <v>0</v>
      </c>
      <c r="U591" s="772">
        <f t="shared" si="593"/>
        <v>0</v>
      </c>
      <c r="V591" s="737">
        <f>+IF(U560=0,0,U591/U560*100)</f>
        <v>0</v>
      </c>
      <c r="W591" s="772">
        <f t="shared" si="564"/>
        <v>0</v>
      </c>
      <c r="X591" s="737">
        <f>+IF(W560=0,0,W591/W560*100)</f>
        <v>0</v>
      </c>
      <c r="Y591" s="772">
        <v>0</v>
      </c>
      <c r="Z591" s="737">
        <f>+IF(Y560=0,0,Y591/Y560*100)</f>
        <v>0</v>
      </c>
      <c r="AA591" s="772">
        <v>0</v>
      </c>
      <c r="AB591" s="737">
        <f>+IF(AA560=0,0,AA591/AA560*100)</f>
        <v>0</v>
      </c>
      <c r="AC591" s="772">
        <v>0</v>
      </c>
      <c r="AD591" s="737">
        <f>+IF(AC560=0,0,AC591/AC560*100)</f>
        <v>0</v>
      </c>
      <c r="AE591" s="772">
        <f t="shared" si="594"/>
        <v>0</v>
      </c>
      <c r="AF591" s="737">
        <f>+IF(AE560=0,0,AE591/AE560*100)</f>
        <v>0</v>
      </c>
      <c r="AG591" s="772">
        <v>0</v>
      </c>
      <c r="AH591" s="737">
        <f>+IF(AG560=0,0,AG591/AG560*100)</f>
        <v>0</v>
      </c>
      <c r="AI591" s="772">
        <v>0</v>
      </c>
      <c r="AJ591" s="737">
        <f>+IF(AI560=0,0,AI591/AI560*100)</f>
        <v>0</v>
      </c>
      <c r="AK591" s="772">
        <v>0</v>
      </c>
      <c r="AL591" s="737">
        <f>+IF(AK560=0,0,AK591/AK560*100)</f>
        <v>0</v>
      </c>
      <c r="AM591" s="772">
        <f t="shared" si="595"/>
        <v>0</v>
      </c>
      <c r="AN591" s="737">
        <f>+IF(AM560=0,0,AM591/AM560*100)</f>
        <v>0</v>
      </c>
      <c r="AO591" s="772">
        <f t="shared" si="567"/>
        <v>0</v>
      </c>
      <c r="AP591" s="737">
        <f>+IF(AO560=0,0,AO591/AO560*100)</f>
        <v>0</v>
      </c>
      <c r="AQ591" s="651"/>
      <c r="AR591" s="772">
        <v>0</v>
      </c>
      <c r="AS591" s="737">
        <f>+IF(AR560=0,0,AR591/AR560*100)</f>
        <v>0</v>
      </c>
      <c r="AT591" s="772">
        <v>0</v>
      </c>
      <c r="AU591" s="737">
        <f>+IF(AT560=0,0,AT591/AT560*100)</f>
        <v>0</v>
      </c>
      <c r="AV591" s="772">
        <v>0</v>
      </c>
      <c r="AW591" s="737">
        <f>+IF(AV560=0,0,AV591/AV560*100)</f>
        <v>0</v>
      </c>
      <c r="AX591" s="772">
        <v>0</v>
      </c>
      <c r="AY591" s="737">
        <f>+IF(AX560=0,0,AX591/AX560*100)</f>
        <v>0</v>
      </c>
      <c r="AZ591" s="772">
        <f t="shared" si="596"/>
        <v>0</v>
      </c>
      <c r="BA591" s="737">
        <f>+IF(AZ560=0,0,AZ591/AZ560*100)</f>
        <v>0</v>
      </c>
      <c r="BB591" s="772">
        <v>0</v>
      </c>
      <c r="BC591" s="737">
        <f>+IF(BB560=0,0,BB591/BB560*100)</f>
        <v>0</v>
      </c>
      <c r="BD591" s="772">
        <v>0</v>
      </c>
      <c r="BE591" s="737">
        <f>+IF(BD560=0,0,BD591/BD560*100)</f>
        <v>0</v>
      </c>
      <c r="BF591" s="772">
        <v>0</v>
      </c>
      <c r="BG591" s="737">
        <f>+IF(BF560=0,0,BF591/BF560*100)</f>
        <v>0</v>
      </c>
      <c r="BH591" s="772">
        <f t="shared" si="597"/>
        <v>0</v>
      </c>
      <c r="BI591" s="737">
        <f>+IF(BH560=0,0,BH591/BH560*100)</f>
        <v>0</v>
      </c>
      <c r="BJ591" s="772">
        <f t="shared" si="568"/>
        <v>0</v>
      </c>
      <c r="BK591" s="737">
        <f>+IF(BJ560=0,0,BJ591/BJ560*100)</f>
        <v>0</v>
      </c>
      <c r="BL591" s="772">
        <v>0</v>
      </c>
      <c r="BM591" s="737">
        <f>+IF(BL560=0,0,BL591/BL560*100)</f>
        <v>0</v>
      </c>
      <c r="BN591" s="772">
        <v>0</v>
      </c>
      <c r="BO591" s="737">
        <f>+IF(BN560=0,0,BN591/BN560*100)</f>
        <v>0</v>
      </c>
      <c r="BP591" s="772">
        <v>0</v>
      </c>
      <c r="BQ591" s="737">
        <f>+IF(BP560=0,0,BP591/BP560*100)</f>
        <v>0</v>
      </c>
      <c r="BR591" s="772">
        <f t="shared" si="598"/>
        <v>0</v>
      </c>
      <c r="BS591" s="737">
        <f>+IF(BR560=0,0,BR591/BR560*100)</f>
        <v>0</v>
      </c>
      <c r="BT591" s="772">
        <v>0</v>
      </c>
      <c r="BU591" s="737">
        <f>+IF(BT560=0,0,BT591/BT560*100)</f>
        <v>0</v>
      </c>
      <c r="BV591" s="772">
        <v>0</v>
      </c>
      <c r="BW591" s="737">
        <f>+IF(BV560=0,0,BV591/BV560*100)</f>
        <v>0</v>
      </c>
      <c r="BX591" s="772">
        <v>0</v>
      </c>
      <c r="BY591" s="737">
        <f>+IF(BX560=0,0,BX591/BX560*100)</f>
        <v>0</v>
      </c>
      <c r="BZ591" s="772">
        <f t="shared" si="599"/>
        <v>0</v>
      </c>
      <c r="CA591" s="737">
        <f>+IF(BZ560=0,0,BZ591/BZ560*100)</f>
        <v>0</v>
      </c>
      <c r="CB591" s="772">
        <f t="shared" si="569"/>
        <v>0</v>
      </c>
      <c r="CC591" s="737">
        <f>+IF(CB560=0,0,CB591/CB560*100)</f>
        <v>0</v>
      </c>
      <c r="CE591" s="772">
        <f t="shared" si="570"/>
        <v>0</v>
      </c>
      <c r="CF591" s="737">
        <f>+IF(CE560=0,0,CE591/CE560*100)</f>
        <v>0</v>
      </c>
      <c r="CG591" s="772">
        <v>0</v>
      </c>
      <c r="CH591" s="737">
        <f>+IF(CG560=0,0,CG591/CG560*100)</f>
        <v>0</v>
      </c>
      <c r="CI591" s="772">
        <v>0</v>
      </c>
      <c r="CJ591" s="737">
        <f>+IF(CI560=0,0,CI591/CI560*100)</f>
        <v>0</v>
      </c>
      <c r="CK591" s="772">
        <v>0</v>
      </c>
      <c r="CL591" s="737">
        <f>+IF(CK560=0,0,CK591/CK560*100)</f>
        <v>0</v>
      </c>
      <c r="CM591" s="772">
        <f t="shared" si="600"/>
        <v>0</v>
      </c>
      <c r="CN591" s="737">
        <f>+IF(CM560=0,0,CM591/CM560*100)</f>
        <v>0</v>
      </c>
      <c r="CO591" s="772">
        <v>0</v>
      </c>
      <c r="CP591" s="737">
        <f>+IF(CO560=0,0,CO591/CO560*100)</f>
        <v>0</v>
      </c>
      <c r="CQ591" s="772">
        <v>0</v>
      </c>
      <c r="CR591" s="737">
        <f>+IF(CQ560=0,0,CQ591/CQ560*100)</f>
        <v>0</v>
      </c>
      <c r="CS591" s="772">
        <v>0</v>
      </c>
      <c r="CT591" s="737">
        <f>+IF(CS560=0,0,CS591/CS560*100)</f>
        <v>0</v>
      </c>
      <c r="CU591" s="772">
        <f t="shared" si="601"/>
        <v>0</v>
      </c>
      <c r="CV591" s="737">
        <f>+IF(CU560=0,0,CU591/CU560*100)</f>
        <v>0</v>
      </c>
      <c r="CW591" s="772">
        <f t="shared" si="571"/>
        <v>0</v>
      </c>
      <c r="CX591" s="737">
        <f>+IF(CW560=0,0,CW591/CW560*100)</f>
        <v>0</v>
      </c>
      <c r="CY591" s="772">
        <v>0</v>
      </c>
      <c r="CZ591" s="737">
        <f>+IF(CY560=0,0,CY591/CY560*100)</f>
        <v>0</v>
      </c>
      <c r="DA591" s="772">
        <v>0</v>
      </c>
      <c r="DB591" s="737">
        <f>+IF(DA560=0,0,DA591/DA560*100)</f>
        <v>0</v>
      </c>
      <c r="DC591" s="772">
        <v>0</v>
      </c>
      <c r="DD591" s="737">
        <f>+IF(DC560=0,0,DC591/DC560*100)</f>
        <v>0</v>
      </c>
      <c r="DE591" s="772">
        <f t="shared" si="602"/>
        <v>0</v>
      </c>
      <c r="DF591" s="737">
        <f>+IF(DE560=0,0,DE591/DE560*100)</f>
        <v>0</v>
      </c>
      <c r="DG591" s="772">
        <v>0</v>
      </c>
      <c r="DH591" s="737">
        <f>+IF(DG560=0,0,DG591/DG560*100)</f>
        <v>0</v>
      </c>
      <c r="DI591" s="772">
        <v>0</v>
      </c>
      <c r="DJ591" s="737">
        <f>+IF(DI560=0,0,DI591/DI560*100)</f>
        <v>0</v>
      </c>
      <c r="DK591" s="772">
        <v>0</v>
      </c>
      <c r="DL591" s="737">
        <f>+IF(DK560=0,0,DK591/DK560*100)</f>
        <v>0</v>
      </c>
      <c r="DM591" s="772">
        <f t="shared" si="603"/>
        <v>0</v>
      </c>
      <c r="DN591" s="737">
        <f>+IF(DM560=0,0,DM591/DM560*100)</f>
        <v>0</v>
      </c>
      <c r="DO591" s="772">
        <f t="shared" si="572"/>
        <v>0</v>
      </c>
      <c r="DP591" s="737">
        <f>+IF(DO560=0,0,DO591/DO560*100)</f>
        <v>0</v>
      </c>
      <c r="DR591" s="772">
        <f t="shared" si="573"/>
        <v>0</v>
      </c>
      <c r="DS591" s="737">
        <f>+IF(DR560=0,0,DR591/DR560*100)</f>
        <v>0</v>
      </c>
      <c r="DT591" s="772">
        <v>0</v>
      </c>
      <c r="DU591" s="737">
        <f>+IF(DT560=0,0,DT591/DT560*100)</f>
        <v>0</v>
      </c>
      <c r="DV591" s="772">
        <v>0</v>
      </c>
      <c r="DW591" s="737">
        <f>+IF(DV560=0,0,DV591/DV560*100)</f>
        <v>0</v>
      </c>
      <c r="DX591" s="772">
        <v>0</v>
      </c>
      <c r="DY591" s="737">
        <f>+IF(DX560=0,0,DX591/DX560*100)</f>
        <v>0</v>
      </c>
      <c r="DZ591" s="772">
        <f t="shared" si="604"/>
        <v>0</v>
      </c>
      <c r="EA591" s="737">
        <f>+IF(DZ560=0,0,DZ591/DZ560*100)</f>
        <v>0</v>
      </c>
      <c r="EB591" s="772">
        <v>0</v>
      </c>
      <c r="EC591" s="737">
        <f>+IF(EB560=0,0,EB591/EB560*100)</f>
        <v>0</v>
      </c>
      <c r="ED591" s="772">
        <v>0</v>
      </c>
      <c r="EE591" s="737">
        <f>+IF(ED560=0,0,ED591/ED560*100)</f>
        <v>0</v>
      </c>
      <c r="EF591" s="772">
        <v>0</v>
      </c>
      <c r="EG591" s="737">
        <f>+IF(EF560=0,0,EF591/EF560*100)</f>
        <v>0</v>
      </c>
      <c r="EH591" s="772">
        <f t="shared" si="605"/>
        <v>0</v>
      </c>
      <c r="EI591" s="737">
        <f>+IF(EH560=0,0,EH591/EH560*100)</f>
        <v>0</v>
      </c>
      <c r="EJ591" s="772">
        <f t="shared" si="574"/>
        <v>0</v>
      </c>
      <c r="EK591" s="737">
        <f>+IF(EJ560=0,0,EJ591/EJ560*100)</f>
        <v>0</v>
      </c>
      <c r="EL591" s="772">
        <v>0</v>
      </c>
      <c r="EM591" s="737">
        <f>+IF(EL560=0,0,EL591/EL560*100)</f>
        <v>0</v>
      </c>
      <c r="EN591" s="772">
        <v>0</v>
      </c>
      <c r="EO591" s="737">
        <f>+IF(EN560=0,0,EN591/EN560*100)</f>
        <v>0</v>
      </c>
      <c r="EP591" s="772">
        <v>0</v>
      </c>
      <c r="EQ591" s="737">
        <f>+IF(EP560=0,0,EP591/EP560*100)</f>
        <v>0</v>
      </c>
      <c r="ER591" s="772">
        <f t="shared" si="606"/>
        <v>0</v>
      </c>
      <c r="ES591" s="737">
        <f>+IF(ER560=0,0,ER591/ER560*100)</f>
        <v>0</v>
      </c>
      <c r="ET591" s="772">
        <v>0</v>
      </c>
      <c r="EU591" s="737">
        <f>+IF(ET560=0,0,ET591/ET560*100)</f>
        <v>0</v>
      </c>
      <c r="EV591" s="772">
        <v>0</v>
      </c>
      <c r="EW591" s="737">
        <f>+IF(EV560=0,0,EV591/EV560*100)</f>
        <v>0</v>
      </c>
      <c r="EX591" s="772">
        <v>0</v>
      </c>
      <c r="EY591" s="737">
        <f>+IF(EX560=0,0,EX591/EX560*100)</f>
        <v>0</v>
      </c>
      <c r="EZ591" s="772">
        <f t="shared" si="607"/>
        <v>0</v>
      </c>
      <c r="FA591" s="737">
        <f>+IF(EZ560=0,0,EZ591/EZ560*100)</f>
        <v>0</v>
      </c>
      <c r="FB591" s="772">
        <f t="shared" si="575"/>
        <v>0</v>
      </c>
      <c r="FC591" s="737">
        <f>+IF(FB560=0,0,FB591/FB560*100)</f>
        <v>0</v>
      </c>
      <c r="FD591" s="772">
        <v>0</v>
      </c>
      <c r="FE591" s="737">
        <f>+IF(FD560=0,0,FD591/FD560*100)</f>
        <v>0</v>
      </c>
      <c r="FF591" s="772">
        <v>0</v>
      </c>
      <c r="FG591" s="737">
        <f>+IF(FF560=0,0,FF591/FF560*100)</f>
        <v>0</v>
      </c>
      <c r="FH591" s="772">
        <v>0</v>
      </c>
      <c r="FI591" s="737">
        <f>+IF(FH560=0,0,FH591/FH560*100)</f>
        <v>0</v>
      </c>
      <c r="FJ591" s="772">
        <v>0</v>
      </c>
      <c r="FK591" s="737">
        <f>+IF(FJ560=0,0,FJ591/FJ560*100)</f>
        <v>0</v>
      </c>
    </row>
    <row r="592" spans="2:167" s="648" customFormat="1" ht="13.5" customHeight="1">
      <c r="B592" s="769"/>
      <c r="C592" s="771" t="s">
        <v>4815</v>
      </c>
      <c r="D592" s="769"/>
      <c r="E592" s="772">
        <f t="shared" si="562"/>
        <v>0</v>
      </c>
      <c r="F592" s="737">
        <f>+IF(E560=0,0,E592/E560*100)</f>
        <v>0</v>
      </c>
      <c r="G592" s="772">
        <v>0</v>
      </c>
      <c r="H592" s="737">
        <f>+IF(G560=0,0,G592/G560*100)</f>
        <v>0</v>
      </c>
      <c r="I592" s="772">
        <v>0</v>
      </c>
      <c r="J592" s="737">
        <f>+IF(I560=0,0,I592/I560*100)</f>
        <v>0</v>
      </c>
      <c r="K592" s="772">
        <v>0</v>
      </c>
      <c r="L592" s="737">
        <f>+IF(K560=0,0,K592/K560*100)</f>
        <v>0</v>
      </c>
      <c r="M592" s="772">
        <f t="shared" si="592"/>
        <v>0</v>
      </c>
      <c r="N592" s="737">
        <f>+IF(M560=0,0,M592/M560*100)</f>
        <v>0</v>
      </c>
      <c r="O592" s="772">
        <v>0</v>
      </c>
      <c r="P592" s="737">
        <f>+IF(O560=0,0,O592/O560*100)</f>
        <v>0</v>
      </c>
      <c r="Q592" s="772">
        <v>0</v>
      </c>
      <c r="R592" s="737">
        <f>+IF(Q560=0,0,Q592/Q560*100)</f>
        <v>0</v>
      </c>
      <c r="S592" s="772">
        <v>0</v>
      </c>
      <c r="T592" s="737">
        <f>+IF(S560=0,0,S592/S560*100)</f>
        <v>0</v>
      </c>
      <c r="U592" s="772">
        <f t="shared" si="593"/>
        <v>0</v>
      </c>
      <c r="V592" s="737">
        <f>+IF(U560=0,0,U592/U560*100)</f>
        <v>0</v>
      </c>
      <c r="W592" s="772">
        <f t="shared" si="564"/>
        <v>0</v>
      </c>
      <c r="X592" s="737">
        <f>+IF(W560=0,0,W592/W560*100)</f>
        <v>0</v>
      </c>
      <c r="Y592" s="772">
        <v>0</v>
      </c>
      <c r="Z592" s="737">
        <f>+IF(Y560=0,0,Y592/Y560*100)</f>
        <v>0</v>
      </c>
      <c r="AA592" s="772">
        <v>0</v>
      </c>
      <c r="AB592" s="737">
        <f>+IF(AA560=0,0,AA592/AA560*100)</f>
        <v>0</v>
      </c>
      <c r="AC592" s="772">
        <v>0</v>
      </c>
      <c r="AD592" s="737">
        <f>+IF(AC560=0,0,AC592/AC560*100)</f>
        <v>0</v>
      </c>
      <c r="AE592" s="772">
        <f t="shared" si="594"/>
        <v>0</v>
      </c>
      <c r="AF592" s="737">
        <f>+IF(AE560=0,0,AE592/AE560*100)</f>
        <v>0</v>
      </c>
      <c r="AG592" s="772">
        <v>0</v>
      </c>
      <c r="AH592" s="737">
        <f>+IF(AG560=0,0,AG592/AG560*100)</f>
        <v>0</v>
      </c>
      <c r="AI592" s="772">
        <v>0</v>
      </c>
      <c r="AJ592" s="737">
        <f>+IF(AI560=0,0,AI592/AI560*100)</f>
        <v>0</v>
      </c>
      <c r="AK592" s="772">
        <v>0</v>
      </c>
      <c r="AL592" s="737">
        <f>+IF(AK560=0,0,AK592/AK560*100)</f>
        <v>0</v>
      </c>
      <c r="AM592" s="772">
        <f t="shared" si="595"/>
        <v>0</v>
      </c>
      <c r="AN592" s="737">
        <f>+IF(AM560=0,0,AM592/AM560*100)</f>
        <v>0</v>
      </c>
      <c r="AO592" s="772">
        <f t="shared" si="567"/>
        <v>0</v>
      </c>
      <c r="AP592" s="737">
        <f>+IF(AO560=0,0,AO592/AO560*100)</f>
        <v>0</v>
      </c>
      <c r="AQ592" s="651"/>
      <c r="AR592" s="772">
        <v>0</v>
      </c>
      <c r="AS592" s="737">
        <f>+IF(AR560=0,0,AR592/AR560*100)</f>
        <v>0</v>
      </c>
      <c r="AT592" s="772">
        <v>0</v>
      </c>
      <c r="AU592" s="737">
        <f>+IF(AT560=0,0,AT592/AT560*100)</f>
        <v>0</v>
      </c>
      <c r="AV592" s="772">
        <v>0</v>
      </c>
      <c r="AW592" s="737">
        <f>+IF(AV560=0,0,AV592/AV560*100)</f>
        <v>0</v>
      </c>
      <c r="AX592" s="772">
        <v>0</v>
      </c>
      <c r="AY592" s="737">
        <f>+IF(AX560=0,0,AX592/AX560*100)</f>
        <v>0</v>
      </c>
      <c r="AZ592" s="772">
        <f t="shared" si="596"/>
        <v>0</v>
      </c>
      <c r="BA592" s="737">
        <f>+IF(AZ560=0,0,AZ592/AZ560*100)</f>
        <v>0</v>
      </c>
      <c r="BB592" s="772">
        <v>0</v>
      </c>
      <c r="BC592" s="737">
        <f>+IF(BB560=0,0,BB592/BB560*100)</f>
        <v>0</v>
      </c>
      <c r="BD592" s="772">
        <v>0</v>
      </c>
      <c r="BE592" s="737">
        <f>+IF(BD560=0,0,BD592/BD560*100)</f>
        <v>0</v>
      </c>
      <c r="BF592" s="772">
        <v>0</v>
      </c>
      <c r="BG592" s="737">
        <f>+IF(BF560=0,0,BF592/BF560*100)</f>
        <v>0</v>
      </c>
      <c r="BH592" s="772">
        <f t="shared" si="597"/>
        <v>0</v>
      </c>
      <c r="BI592" s="737">
        <f>+IF(BH560=0,0,BH592/BH560*100)</f>
        <v>0</v>
      </c>
      <c r="BJ592" s="772">
        <f t="shared" si="568"/>
        <v>0</v>
      </c>
      <c r="BK592" s="737">
        <f>+IF(BJ560=0,0,BJ592/BJ560*100)</f>
        <v>0</v>
      </c>
      <c r="BL592" s="772">
        <v>0</v>
      </c>
      <c r="BM592" s="737">
        <f>+IF(BL560=0,0,BL592/BL560*100)</f>
        <v>0</v>
      </c>
      <c r="BN592" s="772">
        <v>0</v>
      </c>
      <c r="BO592" s="737">
        <f>+IF(BN560=0,0,BN592/BN560*100)</f>
        <v>0</v>
      </c>
      <c r="BP592" s="772">
        <v>0</v>
      </c>
      <c r="BQ592" s="737">
        <f>+IF(BP560=0,0,BP592/BP560*100)</f>
        <v>0</v>
      </c>
      <c r="BR592" s="772">
        <f t="shared" si="598"/>
        <v>0</v>
      </c>
      <c r="BS592" s="737">
        <f>+IF(BR560=0,0,BR592/BR560*100)</f>
        <v>0</v>
      </c>
      <c r="BT592" s="772">
        <v>0</v>
      </c>
      <c r="BU592" s="737">
        <f>+IF(BT560=0,0,BT592/BT560*100)</f>
        <v>0</v>
      </c>
      <c r="BV592" s="772">
        <v>0</v>
      </c>
      <c r="BW592" s="737">
        <f>+IF(BV560=0,0,BV592/BV560*100)</f>
        <v>0</v>
      </c>
      <c r="BX592" s="772">
        <v>0</v>
      </c>
      <c r="BY592" s="737">
        <f>+IF(BX560=0,0,BX592/BX560*100)</f>
        <v>0</v>
      </c>
      <c r="BZ592" s="772">
        <f t="shared" si="599"/>
        <v>0</v>
      </c>
      <c r="CA592" s="737">
        <f>+IF(BZ560=0,0,BZ592/BZ560*100)</f>
        <v>0</v>
      </c>
      <c r="CB592" s="772">
        <f t="shared" si="569"/>
        <v>0</v>
      </c>
      <c r="CC592" s="737">
        <f>+IF(CB560=0,0,CB592/CB560*100)</f>
        <v>0</v>
      </c>
      <c r="CE592" s="772">
        <f t="shared" si="570"/>
        <v>0</v>
      </c>
      <c r="CF592" s="737">
        <f>+IF(CE560=0,0,CE592/CE560*100)</f>
        <v>0</v>
      </c>
      <c r="CG592" s="772">
        <v>0</v>
      </c>
      <c r="CH592" s="737">
        <f>+IF(CG560=0,0,CG592/CG560*100)</f>
        <v>0</v>
      </c>
      <c r="CI592" s="772">
        <v>0</v>
      </c>
      <c r="CJ592" s="737">
        <f>+IF(CI560=0,0,CI592/CI560*100)</f>
        <v>0</v>
      </c>
      <c r="CK592" s="772">
        <v>0</v>
      </c>
      <c r="CL592" s="737">
        <f>+IF(CK560=0,0,CK592/CK560*100)</f>
        <v>0</v>
      </c>
      <c r="CM592" s="772">
        <f t="shared" si="600"/>
        <v>0</v>
      </c>
      <c r="CN592" s="737">
        <f>+IF(CM560=0,0,CM592/CM560*100)</f>
        <v>0</v>
      </c>
      <c r="CO592" s="772">
        <v>0</v>
      </c>
      <c r="CP592" s="737">
        <f>+IF(CO560=0,0,CO592/CO560*100)</f>
        <v>0</v>
      </c>
      <c r="CQ592" s="772">
        <v>0</v>
      </c>
      <c r="CR592" s="737">
        <f>+IF(CQ560=0,0,CQ592/CQ560*100)</f>
        <v>0</v>
      </c>
      <c r="CS592" s="772">
        <v>0</v>
      </c>
      <c r="CT592" s="737">
        <f>+IF(CS560=0,0,CS592/CS560*100)</f>
        <v>0</v>
      </c>
      <c r="CU592" s="772">
        <f t="shared" si="601"/>
        <v>0</v>
      </c>
      <c r="CV592" s="737">
        <f>+IF(CU560=0,0,CU592/CU560*100)</f>
        <v>0</v>
      </c>
      <c r="CW592" s="772">
        <f t="shared" si="571"/>
        <v>0</v>
      </c>
      <c r="CX592" s="737">
        <f>+IF(CW560=0,0,CW592/CW560*100)</f>
        <v>0</v>
      </c>
      <c r="CY592" s="772">
        <v>0</v>
      </c>
      <c r="CZ592" s="737">
        <f>+IF(CY560=0,0,CY592/CY560*100)</f>
        <v>0</v>
      </c>
      <c r="DA592" s="772">
        <v>0</v>
      </c>
      <c r="DB592" s="737">
        <f>+IF(DA560=0,0,DA592/DA560*100)</f>
        <v>0</v>
      </c>
      <c r="DC592" s="772">
        <v>0</v>
      </c>
      <c r="DD592" s="737">
        <f>+IF(DC560=0,0,DC592/DC560*100)</f>
        <v>0</v>
      </c>
      <c r="DE592" s="772">
        <f t="shared" si="602"/>
        <v>0</v>
      </c>
      <c r="DF592" s="737">
        <f>+IF(DE560=0,0,DE592/DE560*100)</f>
        <v>0</v>
      </c>
      <c r="DG592" s="772">
        <v>0</v>
      </c>
      <c r="DH592" s="737">
        <f>+IF(DG560=0,0,DG592/DG560*100)</f>
        <v>0</v>
      </c>
      <c r="DI592" s="772">
        <v>0</v>
      </c>
      <c r="DJ592" s="737">
        <f>+IF(DI560=0,0,DI592/DI560*100)</f>
        <v>0</v>
      </c>
      <c r="DK592" s="772">
        <v>0</v>
      </c>
      <c r="DL592" s="737">
        <f>+IF(DK560=0,0,DK592/DK560*100)</f>
        <v>0</v>
      </c>
      <c r="DM592" s="772">
        <f t="shared" si="603"/>
        <v>0</v>
      </c>
      <c r="DN592" s="737">
        <f>+IF(DM560=0,0,DM592/DM560*100)</f>
        <v>0</v>
      </c>
      <c r="DO592" s="772">
        <f t="shared" si="572"/>
        <v>0</v>
      </c>
      <c r="DP592" s="737">
        <f>+IF(DO560=0,0,DO592/DO560*100)</f>
        <v>0</v>
      </c>
      <c r="DR592" s="772">
        <f t="shared" si="573"/>
        <v>0</v>
      </c>
      <c r="DS592" s="737">
        <f>+IF(DR560=0,0,DR592/DR560*100)</f>
        <v>0</v>
      </c>
      <c r="DT592" s="772">
        <v>0</v>
      </c>
      <c r="DU592" s="737">
        <f>+IF(DT560=0,0,DT592/DT560*100)</f>
        <v>0</v>
      </c>
      <c r="DV592" s="772">
        <v>0</v>
      </c>
      <c r="DW592" s="737">
        <f>+IF(DV560=0,0,DV592/DV560*100)</f>
        <v>0</v>
      </c>
      <c r="DX592" s="772">
        <v>0</v>
      </c>
      <c r="DY592" s="737">
        <f>+IF(DX560=0,0,DX592/DX560*100)</f>
        <v>0</v>
      </c>
      <c r="DZ592" s="772">
        <f t="shared" si="604"/>
        <v>0</v>
      </c>
      <c r="EA592" s="737">
        <f>+IF(DZ560=0,0,DZ592/DZ560*100)</f>
        <v>0</v>
      </c>
      <c r="EB592" s="772">
        <v>0</v>
      </c>
      <c r="EC592" s="737">
        <f>+IF(EB560=0,0,EB592/EB560*100)</f>
        <v>0</v>
      </c>
      <c r="ED592" s="772">
        <v>0</v>
      </c>
      <c r="EE592" s="737">
        <f>+IF(ED560=0,0,ED592/ED560*100)</f>
        <v>0</v>
      </c>
      <c r="EF592" s="772">
        <v>0</v>
      </c>
      <c r="EG592" s="737">
        <f>+IF(EF560=0,0,EF592/EF560*100)</f>
        <v>0</v>
      </c>
      <c r="EH592" s="772">
        <f t="shared" si="605"/>
        <v>0</v>
      </c>
      <c r="EI592" s="737">
        <f>+IF(EH560=0,0,EH592/EH560*100)</f>
        <v>0</v>
      </c>
      <c r="EJ592" s="772">
        <f t="shared" si="574"/>
        <v>0</v>
      </c>
      <c r="EK592" s="737">
        <f>+IF(EJ560=0,0,EJ592/EJ560*100)</f>
        <v>0</v>
      </c>
      <c r="EL592" s="772">
        <v>0</v>
      </c>
      <c r="EM592" s="737">
        <f>+IF(EL560=0,0,EL592/EL560*100)</f>
        <v>0</v>
      </c>
      <c r="EN592" s="772">
        <v>0</v>
      </c>
      <c r="EO592" s="737">
        <f>+IF(EN560=0,0,EN592/EN560*100)</f>
        <v>0</v>
      </c>
      <c r="EP592" s="772">
        <v>0</v>
      </c>
      <c r="EQ592" s="737">
        <f>+IF(EP560=0,0,EP592/EP560*100)</f>
        <v>0</v>
      </c>
      <c r="ER592" s="772">
        <f t="shared" si="606"/>
        <v>0</v>
      </c>
      <c r="ES592" s="737">
        <f>+IF(ER560=0,0,ER592/ER560*100)</f>
        <v>0</v>
      </c>
      <c r="ET592" s="772">
        <v>0</v>
      </c>
      <c r="EU592" s="737">
        <f>+IF(ET560=0,0,ET592/ET560*100)</f>
        <v>0</v>
      </c>
      <c r="EV592" s="772">
        <v>0</v>
      </c>
      <c r="EW592" s="737">
        <f>+IF(EV560=0,0,EV592/EV560*100)</f>
        <v>0</v>
      </c>
      <c r="EX592" s="772">
        <v>0</v>
      </c>
      <c r="EY592" s="737">
        <f>+IF(EX560=0,0,EX592/EX560*100)</f>
        <v>0</v>
      </c>
      <c r="EZ592" s="772">
        <f t="shared" si="607"/>
        <v>0</v>
      </c>
      <c r="FA592" s="737">
        <f>+IF(EZ560=0,0,EZ592/EZ560*100)</f>
        <v>0</v>
      </c>
      <c r="FB592" s="772">
        <f t="shared" si="575"/>
        <v>0</v>
      </c>
      <c r="FC592" s="737">
        <f>+IF(FB560=0,0,FB592/FB560*100)</f>
        <v>0</v>
      </c>
      <c r="FD592" s="772">
        <v>0</v>
      </c>
      <c r="FE592" s="737">
        <f>+IF(FD560=0,0,FD592/FD560*100)</f>
        <v>0</v>
      </c>
      <c r="FF592" s="772">
        <v>0</v>
      </c>
      <c r="FG592" s="737">
        <f>+IF(FF560=0,0,FF592/FF560*100)</f>
        <v>0</v>
      </c>
      <c r="FH592" s="772">
        <v>0</v>
      </c>
      <c r="FI592" s="737">
        <f>+IF(FH560=0,0,FH592/FH560*100)</f>
        <v>0</v>
      </c>
      <c r="FJ592" s="772">
        <v>0</v>
      </c>
      <c r="FK592" s="737">
        <f>+IF(FJ560=0,0,FJ592/FJ560*100)</f>
        <v>0</v>
      </c>
    </row>
    <row r="593" spans="2:167" s="648" customFormat="1" ht="13.5" customHeight="1">
      <c r="B593" s="769"/>
      <c r="C593" s="771" t="s">
        <v>4816</v>
      </c>
      <c r="D593" s="769"/>
      <c r="E593" s="772">
        <f t="shared" si="562"/>
        <v>0</v>
      </c>
      <c r="F593" s="737">
        <f>+IF(E560=0,0,E593/E560*100)</f>
        <v>0</v>
      </c>
      <c r="G593" s="772">
        <v>0</v>
      </c>
      <c r="H593" s="737">
        <f>+IF(G560=0,0,G593/G560*100)</f>
        <v>0</v>
      </c>
      <c r="I593" s="772">
        <v>0</v>
      </c>
      <c r="J593" s="737">
        <f>+IF(I560=0,0,I593/I560*100)</f>
        <v>0</v>
      </c>
      <c r="K593" s="772">
        <v>0</v>
      </c>
      <c r="L593" s="737">
        <f>+IF(K560=0,0,K593/K560*100)</f>
        <v>0</v>
      </c>
      <c r="M593" s="772">
        <f t="shared" si="592"/>
        <v>0</v>
      </c>
      <c r="N593" s="737">
        <f>+IF(M560=0,0,M593/M560*100)</f>
        <v>0</v>
      </c>
      <c r="O593" s="772">
        <v>0</v>
      </c>
      <c r="P593" s="737">
        <f>+IF(O560=0,0,O593/O560*100)</f>
        <v>0</v>
      </c>
      <c r="Q593" s="772">
        <v>0</v>
      </c>
      <c r="R593" s="737">
        <f>+IF(Q560=0,0,Q593/Q560*100)</f>
        <v>0</v>
      </c>
      <c r="S593" s="772">
        <v>0</v>
      </c>
      <c r="T593" s="737">
        <f>+IF(S560=0,0,S593/S560*100)</f>
        <v>0</v>
      </c>
      <c r="U593" s="772">
        <f t="shared" si="593"/>
        <v>0</v>
      </c>
      <c r="V593" s="737">
        <f>+IF(U560=0,0,U593/U560*100)</f>
        <v>0</v>
      </c>
      <c r="W593" s="772">
        <f t="shared" si="564"/>
        <v>0</v>
      </c>
      <c r="X593" s="737">
        <f>+IF(W560=0,0,W593/W560*100)</f>
        <v>0</v>
      </c>
      <c r="Y593" s="772">
        <v>0</v>
      </c>
      <c r="Z593" s="737">
        <f>+IF(Y560=0,0,Y593/Y560*100)</f>
        <v>0</v>
      </c>
      <c r="AA593" s="772">
        <v>0</v>
      </c>
      <c r="AB593" s="737">
        <f>+IF(AA560=0,0,AA593/AA560*100)</f>
        <v>0</v>
      </c>
      <c r="AC593" s="772">
        <v>0</v>
      </c>
      <c r="AD593" s="737">
        <f>+IF(AC560=0,0,AC593/AC560*100)</f>
        <v>0</v>
      </c>
      <c r="AE593" s="772">
        <f t="shared" si="594"/>
        <v>0</v>
      </c>
      <c r="AF593" s="737">
        <f>+IF(AE560=0,0,AE593/AE560*100)</f>
        <v>0</v>
      </c>
      <c r="AG593" s="772">
        <v>0</v>
      </c>
      <c r="AH593" s="737">
        <f>+IF(AG560=0,0,AG593/AG560*100)</f>
        <v>0</v>
      </c>
      <c r="AI593" s="772">
        <v>0</v>
      </c>
      <c r="AJ593" s="737">
        <f>+IF(AI560=0,0,AI593/AI560*100)</f>
        <v>0</v>
      </c>
      <c r="AK593" s="772">
        <v>0</v>
      </c>
      <c r="AL593" s="737">
        <f>+IF(AK560=0,0,AK593/AK560*100)</f>
        <v>0</v>
      </c>
      <c r="AM593" s="772">
        <f t="shared" si="595"/>
        <v>0</v>
      </c>
      <c r="AN593" s="737">
        <f>+IF(AM560=0,0,AM593/AM560*100)</f>
        <v>0</v>
      </c>
      <c r="AO593" s="772">
        <f t="shared" si="567"/>
        <v>0</v>
      </c>
      <c r="AP593" s="737">
        <f>+IF(AO560=0,0,AO593/AO560*100)</f>
        <v>0</v>
      </c>
      <c r="AQ593" s="651"/>
      <c r="AR593" s="772">
        <v>0</v>
      </c>
      <c r="AS593" s="737">
        <f>+IF(AR560=0,0,AR593/AR560*100)</f>
        <v>0</v>
      </c>
      <c r="AT593" s="772">
        <v>0</v>
      </c>
      <c r="AU593" s="737">
        <f>+IF(AT560=0,0,AT593/AT560*100)</f>
        <v>0</v>
      </c>
      <c r="AV593" s="772">
        <v>0</v>
      </c>
      <c r="AW593" s="737">
        <f>+IF(AV560=0,0,AV593/AV560*100)</f>
        <v>0</v>
      </c>
      <c r="AX593" s="772">
        <v>0</v>
      </c>
      <c r="AY593" s="737">
        <f>+IF(AX560=0,0,AX593/AX560*100)</f>
        <v>0</v>
      </c>
      <c r="AZ593" s="772">
        <f t="shared" si="596"/>
        <v>0</v>
      </c>
      <c r="BA593" s="737">
        <f>+IF(AZ560=0,0,AZ593/AZ560*100)</f>
        <v>0</v>
      </c>
      <c r="BB593" s="772">
        <v>0</v>
      </c>
      <c r="BC593" s="737">
        <f>+IF(BB560=0,0,BB593/BB560*100)</f>
        <v>0</v>
      </c>
      <c r="BD593" s="772">
        <v>0</v>
      </c>
      <c r="BE593" s="737">
        <f>+IF(BD560=0,0,BD593/BD560*100)</f>
        <v>0</v>
      </c>
      <c r="BF593" s="772">
        <v>0</v>
      </c>
      <c r="BG593" s="737">
        <f>+IF(BF560=0,0,BF593/BF560*100)</f>
        <v>0</v>
      </c>
      <c r="BH593" s="772">
        <f t="shared" si="597"/>
        <v>0</v>
      </c>
      <c r="BI593" s="737">
        <f>+IF(BH560=0,0,BH593/BH560*100)</f>
        <v>0</v>
      </c>
      <c r="BJ593" s="772">
        <f t="shared" si="568"/>
        <v>0</v>
      </c>
      <c r="BK593" s="737">
        <f>+IF(BJ560=0,0,BJ593/BJ560*100)</f>
        <v>0</v>
      </c>
      <c r="BL593" s="772">
        <v>0</v>
      </c>
      <c r="BM593" s="737">
        <f>+IF(BL560=0,0,BL593/BL560*100)</f>
        <v>0</v>
      </c>
      <c r="BN593" s="772">
        <v>0</v>
      </c>
      <c r="BO593" s="737">
        <f>+IF(BN560=0,0,BN593/BN560*100)</f>
        <v>0</v>
      </c>
      <c r="BP593" s="772">
        <v>0</v>
      </c>
      <c r="BQ593" s="737">
        <f>+IF(BP560=0,0,BP593/BP560*100)</f>
        <v>0</v>
      </c>
      <c r="BR593" s="772">
        <f t="shared" si="598"/>
        <v>0</v>
      </c>
      <c r="BS593" s="737">
        <f>+IF(BR560=0,0,BR593/BR560*100)</f>
        <v>0</v>
      </c>
      <c r="BT593" s="772">
        <v>0</v>
      </c>
      <c r="BU593" s="737">
        <f>+IF(BT560=0,0,BT593/BT560*100)</f>
        <v>0</v>
      </c>
      <c r="BV593" s="772">
        <v>0</v>
      </c>
      <c r="BW593" s="737">
        <f>+IF(BV560=0,0,BV593/BV560*100)</f>
        <v>0</v>
      </c>
      <c r="BX593" s="772">
        <v>0</v>
      </c>
      <c r="BY593" s="737">
        <f>+IF(BX560=0,0,BX593/BX560*100)</f>
        <v>0</v>
      </c>
      <c r="BZ593" s="772">
        <f t="shared" si="599"/>
        <v>0</v>
      </c>
      <c r="CA593" s="737">
        <f>+IF(BZ560=0,0,BZ593/BZ560*100)</f>
        <v>0</v>
      </c>
      <c r="CB593" s="772">
        <f t="shared" si="569"/>
        <v>0</v>
      </c>
      <c r="CC593" s="737">
        <f>+IF(CB560=0,0,CB593/CB560*100)</f>
        <v>0</v>
      </c>
      <c r="CE593" s="772">
        <f t="shared" si="570"/>
        <v>0</v>
      </c>
      <c r="CF593" s="737">
        <f>+IF(CE560=0,0,CE593/CE560*100)</f>
        <v>0</v>
      </c>
      <c r="CG593" s="772">
        <v>0</v>
      </c>
      <c r="CH593" s="737">
        <f>+IF(CG560=0,0,CG593/CG560*100)</f>
        <v>0</v>
      </c>
      <c r="CI593" s="772">
        <v>0</v>
      </c>
      <c r="CJ593" s="737">
        <f>+IF(CI560=0,0,CI593/CI560*100)</f>
        <v>0</v>
      </c>
      <c r="CK593" s="772">
        <v>0</v>
      </c>
      <c r="CL593" s="737">
        <f>+IF(CK560=0,0,CK593/CK560*100)</f>
        <v>0</v>
      </c>
      <c r="CM593" s="772">
        <f t="shared" si="600"/>
        <v>0</v>
      </c>
      <c r="CN593" s="737">
        <f>+IF(CM560=0,0,CM593/CM560*100)</f>
        <v>0</v>
      </c>
      <c r="CO593" s="772">
        <v>0</v>
      </c>
      <c r="CP593" s="737">
        <f>+IF(CO560=0,0,CO593/CO560*100)</f>
        <v>0</v>
      </c>
      <c r="CQ593" s="772">
        <v>0</v>
      </c>
      <c r="CR593" s="737">
        <f>+IF(CQ560=0,0,CQ593/CQ560*100)</f>
        <v>0</v>
      </c>
      <c r="CS593" s="772">
        <v>0</v>
      </c>
      <c r="CT593" s="737">
        <f>+IF(CS560=0,0,CS593/CS560*100)</f>
        <v>0</v>
      </c>
      <c r="CU593" s="772">
        <f t="shared" si="601"/>
        <v>0</v>
      </c>
      <c r="CV593" s="737">
        <f>+IF(CU560=0,0,CU593/CU560*100)</f>
        <v>0</v>
      </c>
      <c r="CW593" s="772">
        <f t="shared" si="571"/>
        <v>0</v>
      </c>
      <c r="CX593" s="737">
        <f>+IF(CW560=0,0,CW593/CW560*100)</f>
        <v>0</v>
      </c>
      <c r="CY593" s="772">
        <v>0</v>
      </c>
      <c r="CZ593" s="737">
        <f>+IF(CY560=0,0,CY593/CY560*100)</f>
        <v>0</v>
      </c>
      <c r="DA593" s="772">
        <v>0</v>
      </c>
      <c r="DB593" s="737">
        <f>+IF(DA560=0,0,DA593/DA560*100)</f>
        <v>0</v>
      </c>
      <c r="DC593" s="772">
        <v>0</v>
      </c>
      <c r="DD593" s="737">
        <f>+IF(DC560=0,0,DC593/DC560*100)</f>
        <v>0</v>
      </c>
      <c r="DE593" s="772">
        <f t="shared" si="602"/>
        <v>0</v>
      </c>
      <c r="DF593" s="737">
        <f>+IF(DE560=0,0,DE593/DE560*100)</f>
        <v>0</v>
      </c>
      <c r="DG593" s="772">
        <v>0</v>
      </c>
      <c r="DH593" s="737">
        <f>+IF(DG560=0,0,DG593/DG560*100)</f>
        <v>0</v>
      </c>
      <c r="DI593" s="772">
        <v>0</v>
      </c>
      <c r="DJ593" s="737">
        <f>+IF(DI560=0,0,DI593/DI560*100)</f>
        <v>0</v>
      </c>
      <c r="DK593" s="772">
        <v>0</v>
      </c>
      <c r="DL593" s="737">
        <f>+IF(DK560=0,0,DK593/DK560*100)</f>
        <v>0</v>
      </c>
      <c r="DM593" s="772">
        <f t="shared" si="603"/>
        <v>0</v>
      </c>
      <c r="DN593" s="737">
        <f>+IF(DM560=0,0,DM593/DM560*100)</f>
        <v>0</v>
      </c>
      <c r="DO593" s="772">
        <f t="shared" si="572"/>
        <v>0</v>
      </c>
      <c r="DP593" s="737">
        <f>+IF(DO560=0,0,DO593/DO560*100)</f>
        <v>0</v>
      </c>
      <c r="DR593" s="772">
        <f t="shared" si="573"/>
        <v>0</v>
      </c>
      <c r="DS593" s="737">
        <f>+IF(DR560=0,0,DR593/DR560*100)</f>
        <v>0</v>
      </c>
      <c r="DT593" s="772">
        <v>0</v>
      </c>
      <c r="DU593" s="737">
        <f>+IF(DT560=0,0,DT593/DT560*100)</f>
        <v>0</v>
      </c>
      <c r="DV593" s="772">
        <v>0</v>
      </c>
      <c r="DW593" s="737">
        <f>+IF(DV560=0,0,DV593/DV560*100)</f>
        <v>0</v>
      </c>
      <c r="DX593" s="772">
        <v>0</v>
      </c>
      <c r="DY593" s="737">
        <f>+IF(DX560=0,0,DX593/DX560*100)</f>
        <v>0</v>
      </c>
      <c r="DZ593" s="772">
        <f t="shared" si="604"/>
        <v>0</v>
      </c>
      <c r="EA593" s="737">
        <f>+IF(DZ560=0,0,DZ593/DZ560*100)</f>
        <v>0</v>
      </c>
      <c r="EB593" s="772">
        <v>0</v>
      </c>
      <c r="EC593" s="737">
        <f>+IF(EB560=0,0,EB593/EB560*100)</f>
        <v>0</v>
      </c>
      <c r="ED593" s="772">
        <v>0</v>
      </c>
      <c r="EE593" s="737">
        <f>+IF(ED560=0,0,ED593/ED560*100)</f>
        <v>0</v>
      </c>
      <c r="EF593" s="772">
        <v>0</v>
      </c>
      <c r="EG593" s="737">
        <f>+IF(EF560=0,0,EF593/EF560*100)</f>
        <v>0</v>
      </c>
      <c r="EH593" s="772">
        <f t="shared" si="605"/>
        <v>0</v>
      </c>
      <c r="EI593" s="737">
        <f>+IF(EH560=0,0,EH593/EH560*100)</f>
        <v>0</v>
      </c>
      <c r="EJ593" s="772">
        <f t="shared" si="574"/>
        <v>0</v>
      </c>
      <c r="EK593" s="737">
        <f>+IF(EJ560=0,0,EJ593/EJ560*100)</f>
        <v>0</v>
      </c>
      <c r="EL593" s="772">
        <v>0</v>
      </c>
      <c r="EM593" s="737">
        <f>+IF(EL560=0,0,EL593/EL560*100)</f>
        <v>0</v>
      </c>
      <c r="EN593" s="772">
        <v>0</v>
      </c>
      <c r="EO593" s="737">
        <f>+IF(EN560=0,0,EN593/EN560*100)</f>
        <v>0</v>
      </c>
      <c r="EP593" s="772">
        <v>0</v>
      </c>
      <c r="EQ593" s="737">
        <f>+IF(EP560=0,0,EP593/EP560*100)</f>
        <v>0</v>
      </c>
      <c r="ER593" s="772">
        <f t="shared" si="606"/>
        <v>0</v>
      </c>
      <c r="ES593" s="737">
        <f>+IF(ER560=0,0,ER593/ER560*100)</f>
        <v>0</v>
      </c>
      <c r="ET593" s="772">
        <v>0</v>
      </c>
      <c r="EU593" s="737">
        <f>+IF(ET560=0,0,ET593/ET560*100)</f>
        <v>0</v>
      </c>
      <c r="EV593" s="772">
        <v>0</v>
      </c>
      <c r="EW593" s="737">
        <f>+IF(EV560=0,0,EV593/EV560*100)</f>
        <v>0</v>
      </c>
      <c r="EX593" s="772">
        <v>0</v>
      </c>
      <c r="EY593" s="737">
        <f>+IF(EX560=0,0,EX593/EX560*100)</f>
        <v>0</v>
      </c>
      <c r="EZ593" s="772">
        <f t="shared" si="607"/>
        <v>0</v>
      </c>
      <c r="FA593" s="737">
        <f>+IF(EZ560=0,0,EZ593/EZ560*100)</f>
        <v>0</v>
      </c>
      <c r="FB593" s="772">
        <f t="shared" si="575"/>
        <v>0</v>
      </c>
      <c r="FC593" s="737">
        <f>+IF(FB560=0,0,FB593/FB560*100)</f>
        <v>0</v>
      </c>
      <c r="FD593" s="772">
        <v>0</v>
      </c>
      <c r="FE593" s="737">
        <f>+IF(FD560=0,0,FD593/FD560*100)</f>
        <v>0</v>
      </c>
      <c r="FF593" s="772">
        <v>0</v>
      </c>
      <c r="FG593" s="737">
        <f>+IF(FF560=0,0,FF593/FF560*100)</f>
        <v>0</v>
      </c>
      <c r="FH593" s="772">
        <v>0</v>
      </c>
      <c r="FI593" s="737">
        <f>+IF(FH560=0,0,FH593/FH560*100)</f>
        <v>0</v>
      </c>
      <c r="FJ593" s="772">
        <v>0</v>
      </c>
      <c r="FK593" s="737">
        <f>+IF(FJ560=0,0,FJ593/FJ560*100)</f>
        <v>0</v>
      </c>
    </row>
    <row r="594" spans="2:167" s="648" customFormat="1" ht="13.5" customHeight="1">
      <c r="B594" s="769"/>
      <c r="C594" s="771" t="s">
        <v>4817</v>
      </c>
      <c r="D594" s="769"/>
      <c r="E594" s="772">
        <f t="shared" si="562"/>
        <v>0</v>
      </c>
      <c r="F594" s="737">
        <f>+IF(E560=0,0,E594/E560*100)</f>
        <v>0</v>
      </c>
      <c r="G594" s="772">
        <v>0</v>
      </c>
      <c r="H594" s="737">
        <f>+IF(G560=0,0,G594/G560*100)</f>
        <v>0</v>
      </c>
      <c r="I594" s="772">
        <v>0</v>
      </c>
      <c r="J594" s="737">
        <f>+IF(I560=0,0,I594/I560*100)</f>
        <v>0</v>
      </c>
      <c r="K594" s="772">
        <v>0</v>
      </c>
      <c r="L594" s="737">
        <f>+IF(K560=0,0,K594/K560*100)</f>
        <v>0</v>
      </c>
      <c r="M594" s="772">
        <f t="shared" si="592"/>
        <v>0</v>
      </c>
      <c r="N594" s="737">
        <f>+IF(M560=0,0,M594/M560*100)</f>
        <v>0</v>
      </c>
      <c r="O594" s="772">
        <v>0</v>
      </c>
      <c r="P594" s="737">
        <f>+IF(O560=0,0,O594/O560*100)</f>
        <v>0</v>
      </c>
      <c r="Q594" s="772">
        <v>0</v>
      </c>
      <c r="R594" s="737">
        <f>+IF(Q560=0,0,Q594/Q560*100)</f>
        <v>0</v>
      </c>
      <c r="S594" s="772">
        <v>0</v>
      </c>
      <c r="T594" s="737">
        <f>+IF(S560=0,0,S594/S560*100)</f>
        <v>0</v>
      </c>
      <c r="U594" s="772">
        <f t="shared" si="593"/>
        <v>0</v>
      </c>
      <c r="V594" s="737">
        <f>+IF(U560=0,0,U594/U560*100)</f>
        <v>0</v>
      </c>
      <c r="W594" s="772">
        <f t="shared" si="564"/>
        <v>0</v>
      </c>
      <c r="X594" s="737">
        <f>+IF(W560=0,0,W594/W560*100)</f>
        <v>0</v>
      </c>
      <c r="Y594" s="772">
        <v>0</v>
      </c>
      <c r="Z594" s="737">
        <f>+IF(Y560=0,0,Y594/Y560*100)</f>
        <v>0</v>
      </c>
      <c r="AA594" s="772">
        <v>0</v>
      </c>
      <c r="AB594" s="737">
        <f>+IF(AA560=0,0,AA594/AA560*100)</f>
        <v>0</v>
      </c>
      <c r="AC594" s="772">
        <v>0</v>
      </c>
      <c r="AD594" s="737">
        <f>+IF(AC560=0,0,AC594/AC560*100)</f>
        <v>0</v>
      </c>
      <c r="AE594" s="772">
        <f t="shared" si="594"/>
        <v>0</v>
      </c>
      <c r="AF594" s="737">
        <f>+IF(AE560=0,0,AE594/AE560*100)</f>
        <v>0</v>
      </c>
      <c r="AG594" s="772">
        <v>0</v>
      </c>
      <c r="AH594" s="737">
        <f>+IF(AG560=0,0,AG594/AG560*100)</f>
        <v>0</v>
      </c>
      <c r="AI594" s="772">
        <v>0</v>
      </c>
      <c r="AJ594" s="737">
        <f>+IF(AI560=0,0,AI594/AI560*100)</f>
        <v>0</v>
      </c>
      <c r="AK594" s="772">
        <v>0</v>
      </c>
      <c r="AL594" s="737">
        <f>+IF(AK560=0,0,AK594/AK560*100)</f>
        <v>0</v>
      </c>
      <c r="AM594" s="772">
        <f t="shared" si="595"/>
        <v>0</v>
      </c>
      <c r="AN594" s="737">
        <f>+IF(AM560=0,0,AM594/AM560*100)</f>
        <v>0</v>
      </c>
      <c r="AO594" s="772">
        <f t="shared" si="567"/>
        <v>0</v>
      </c>
      <c r="AP594" s="737">
        <f>+IF(AO560=0,0,AO594/AO560*100)</f>
        <v>0</v>
      </c>
      <c r="AQ594" s="651"/>
      <c r="AR594" s="772">
        <v>0</v>
      </c>
      <c r="AS594" s="737">
        <f>+IF(AR560=0,0,AR594/AR560*100)</f>
        <v>0</v>
      </c>
      <c r="AT594" s="772">
        <v>0</v>
      </c>
      <c r="AU594" s="737">
        <f>+IF(AT560=0,0,AT594/AT560*100)</f>
        <v>0</v>
      </c>
      <c r="AV594" s="772">
        <v>0</v>
      </c>
      <c r="AW594" s="737">
        <f>+IF(AV560=0,0,AV594/AV560*100)</f>
        <v>0</v>
      </c>
      <c r="AX594" s="772">
        <v>0</v>
      </c>
      <c r="AY594" s="737">
        <f>+IF(AX560=0,0,AX594/AX560*100)</f>
        <v>0</v>
      </c>
      <c r="AZ594" s="772">
        <f t="shared" si="596"/>
        <v>0</v>
      </c>
      <c r="BA594" s="737">
        <f>+IF(AZ560=0,0,AZ594/AZ560*100)</f>
        <v>0</v>
      </c>
      <c r="BB594" s="772">
        <v>0</v>
      </c>
      <c r="BC594" s="737">
        <f>+IF(BB560=0,0,BB594/BB560*100)</f>
        <v>0</v>
      </c>
      <c r="BD594" s="772">
        <v>0</v>
      </c>
      <c r="BE594" s="737">
        <f>+IF(BD560=0,0,BD594/BD560*100)</f>
        <v>0</v>
      </c>
      <c r="BF594" s="772">
        <v>0</v>
      </c>
      <c r="BG594" s="737">
        <f>+IF(BF560=0,0,BF594/BF560*100)</f>
        <v>0</v>
      </c>
      <c r="BH594" s="772">
        <f t="shared" si="597"/>
        <v>0</v>
      </c>
      <c r="BI594" s="737">
        <f>+IF(BH560=0,0,BH594/BH560*100)</f>
        <v>0</v>
      </c>
      <c r="BJ594" s="772">
        <f t="shared" si="568"/>
        <v>0</v>
      </c>
      <c r="BK594" s="737">
        <f>+IF(BJ560=0,0,BJ594/BJ560*100)</f>
        <v>0</v>
      </c>
      <c r="BL594" s="772">
        <v>0</v>
      </c>
      <c r="BM594" s="737">
        <f>+IF(BL560=0,0,BL594/BL560*100)</f>
        <v>0</v>
      </c>
      <c r="BN594" s="772">
        <v>0</v>
      </c>
      <c r="BO594" s="737">
        <f>+IF(BN560=0,0,BN594/BN560*100)</f>
        <v>0</v>
      </c>
      <c r="BP594" s="772">
        <v>0</v>
      </c>
      <c r="BQ594" s="737">
        <f>+IF(BP560=0,0,BP594/BP560*100)</f>
        <v>0</v>
      </c>
      <c r="BR594" s="772">
        <f t="shared" si="598"/>
        <v>0</v>
      </c>
      <c r="BS594" s="737">
        <f>+IF(BR560=0,0,BR594/BR560*100)</f>
        <v>0</v>
      </c>
      <c r="BT594" s="772">
        <v>0</v>
      </c>
      <c r="BU594" s="737">
        <f>+IF(BT560=0,0,BT594/BT560*100)</f>
        <v>0</v>
      </c>
      <c r="BV594" s="772">
        <v>0</v>
      </c>
      <c r="BW594" s="737">
        <f>+IF(BV560=0,0,BV594/BV560*100)</f>
        <v>0</v>
      </c>
      <c r="BX594" s="772">
        <v>0</v>
      </c>
      <c r="BY594" s="737">
        <f>+IF(BX560=0,0,BX594/BX560*100)</f>
        <v>0</v>
      </c>
      <c r="BZ594" s="772">
        <f t="shared" si="599"/>
        <v>0</v>
      </c>
      <c r="CA594" s="737">
        <f>+IF(BZ560=0,0,BZ594/BZ560*100)</f>
        <v>0</v>
      </c>
      <c r="CB594" s="772">
        <f t="shared" si="569"/>
        <v>0</v>
      </c>
      <c r="CC594" s="737">
        <f>+IF(CB560=0,0,CB594/CB560*100)</f>
        <v>0</v>
      </c>
      <c r="CE594" s="772">
        <f t="shared" si="570"/>
        <v>0</v>
      </c>
      <c r="CF594" s="737">
        <f>+IF(CE560=0,0,CE594/CE560*100)</f>
        <v>0</v>
      </c>
      <c r="CG594" s="772">
        <v>0</v>
      </c>
      <c r="CH594" s="737">
        <f>+IF(CG560=0,0,CG594/CG560*100)</f>
        <v>0</v>
      </c>
      <c r="CI594" s="772">
        <v>0</v>
      </c>
      <c r="CJ594" s="737">
        <f>+IF(CI560=0,0,CI594/CI560*100)</f>
        <v>0</v>
      </c>
      <c r="CK594" s="772">
        <v>0</v>
      </c>
      <c r="CL594" s="737">
        <f>+IF(CK560=0,0,CK594/CK560*100)</f>
        <v>0</v>
      </c>
      <c r="CM594" s="772">
        <f t="shared" si="600"/>
        <v>0</v>
      </c>
      <c r="CN594" s="737">
        <f>+IF(CM560=0,0,CM594/CM560*100)</f>
        <v>0</v>
      </c>
      <c r="CO594" s="772">
        <v>0</v>
      </c>
      <c r="CP594" s="737">
        <f>+IF(CO560=0,0,CO594/CO560*100)</f>
        <v>0</v>
      </c>
      <c r="CQ594" s="772">
        <v>0</v>
      </c>
      <c r="CR594" s="737">
        <f>+IF(CQ560=0,0,CQ594/CQ560*100)</f>
        <v>0</v>
      </c>
      <c r="CS594" s="772">
        <v>0</v>
      </c>
      <c r="CT594" s="737">
        <f>+IF(CS560=0,0,CS594/CS560*100)</f>
        <v>0</v>
      </c>
      <c r="CU594" s="772">
        <f t="shared" si="601"/>
        <v>0</v>
      </c>
      <c r="CV594" s="737">
        <f>+IF(CU560=0,0,CU594/CU560*100)</f>
        <v>0</v>
      </c>
      <c r="CW594" s="772">
        <f t="shared" si="571"/>
        <v>0</v>
      </c>
      <c r="CX594" s="737">
        <f>+IF(CW560=0,0,CW594/CW560*100)</f>
        <v>0</v>
      </c>
      <c r="CY594" s="772">
        <v>0</v>
      </c>
      <c r="CZ594" s="737">
        <f>+IF(CY560=0,0,CY594/CY560*100)</f>
        <v>0</v>
      </c>
      <c r="DA594" s="772">
        <v>0</v>
      </c>
      <c r="DB594" s="737">
        <f>+IF(DA560=0,0,DA594/DA560*100)</f>
        <v>0</v>
      </c>
      <c r="DC594" s="772">
        <v>0</v>
      </c>
      <c r="DD594" s="737">
        <f>+IF(DC560=0,0,DC594/DC560*100)</f>
        <v>0</v>
      </c>
      <c r="DE594" s="772">
        <f t="shared" si="602"/>
        <v>0</v>
      </c>
      <c r="DF594" s="737">
        <f>+IF(DE560=0,0,DE594/DE560*100)</f>
        <v>0</v>
      </c>
      <c r="DG594" s="772">
        <v>0</v>
      </c>
      <c r="DH594" s="737">
        <f>+IF(DG560=0,0,DG594/DG560*100)</f>
        <v>0</v>
      </c>
      <c r="DI594" s="772">
        <v>0</v>
      </c>
      <c r="DJ594" s="737">
        <f>+IF(DI560=0,0,DI594/DI560*100)</f>
        <v>0</v>
      </c>
      <c r="DK594" s="772">
        <v>0</v>
      </c>
      <c r="DL594" s="737">
        <f>+IF(DK560=0,0,DK594/DK560*100)</f>
        <v>0</v>
      </c>
      <c r="DM594" s="772">
        <f t="shared" si="603"/>
        <v>0</v>
      </c>
      <c r="DN594" s="737">
        <f>+IF(DM560=0,0,DM594/DM560*100)</f>
        <v>0</v>
      </c>
      <c r="DO594" s="772">
        <f t="shared" si="572"/>
        <v>0</v>
      </c>
      <c r="DP594" s="737">
        <f>+IF(DO560=0,0,DO594/DO560*100)</f>
        <v>0</v>
      </c>
      <c r="DR594" s="772">
        <f t="shared" si="573"/>
        <v>0</v>
      </c>
      <c r="DS594" s="737">
        <f>+IF(DR560=0,0,DR594/DR560*100)</f>
        <v>0</v>
      </c>
      <c r="DT594" s="772">
        <v>0</v>
      </c>
      <c r="DU594" s="737">
        <f>+IF(DT560=0,0,DT594/DT560*100)</f>
        <v>0</v>
      </c>
      <c r="DV594" s="772">
        <v>0</v>
      </c>
      <c r="DW594" s="737">
        <f>+IF(DV560=0,0,DV594/DV560*100)</f>
        <v>0</v>
      </c>
      <c r="DX594" s="772">
        <v>0</v>
      </c>
      <c r="DY594" s="737">
        <f>+IF(DX560=0,0,DX594/DX560*100)</f>
        <v>0</v>
      </c>
      <c r="DZ594" s="772">
        <f t="shared" si="604"/>
        <v>0</v>
      </c>
      <c r="EA594" s="737">
        <f>+IF(DZ560=0,0,DZ594/DZ560*100)</f>
        <v>0</v>
      </c>
      <c r="EB594" s="772">
        <v>0</v>
      </c>
      <c r="EC594" s="737">
        <f>+IF(EB560=0,0,EB594/EB560*100)</f>
        <v>0</v>
      </c>
      <c r="ED594" s="772">
        <v>0</v>
      </c>
      <c r="EE594" s="737">
        <f>+IF(ED560=0,0,ED594/ED560*100)</f>
        <v>0</v>
      </c>
      <c r="EF594" s="772">
        <v>0</v>
      </c>
      <c r="EG594" s="737">
        <f>+IF(EF560=0,0,EF594/EF560*100)</f>
        <v>0</v>
      </c>
      <c r="EH594" s="772">
        <f t="shared" si="605"/>
        <v>0</v>
      </c>
      <c r="EI594" s="737">
        <f>+IF(EH560=0,0,EH594/EH560*100)</f>
        <v>0</v>
      </c>
      <c r="EJ594" s="772">
        <f t="shared" si="574"/>
        <v>0</v>
      </c>
      <c r="EK594" s="737">
        <f>+IF(EJ560=0,0,EJ594/EJ560*100)</f>
        <v>0</v>
      </c>
      <c r="EL594" s="772">
        <v>0</v>
      </c>
      <c r="EM594" s="737">
        <f>+IF(EL560=0,0,EL594/EL560*100)</f>
        <v>0</v>
      </c>
      <c r="EN594" s="772">
        <v>0</v>
      </c>
      <c r="EO594" s="737">
        <f>+IF(EN560=0,0,EN594/EN560*100)</f>
        <v>0</v>
      </c>
      <c r="EP594" s="772">
        <v>0</v>
      </c>
      <c r="EQ594" s="737">
        <f>+IF(EP560=0,0,EP594/EP560*100)</f>
        <v>0</v>
      </c>
      <c r="ER594" s="772">
        <f t="shared" si="606"/>
        <v>0</v>
      </c>
      <c r="ES594" s="737">
        <f>+IF(ER560=0,0,ER594/ER560*100)</f>
        <v>0</v>
      </c>
      <c r="ET594" s="772">
        <v>0</v>
      </c>
      <c r="EU594" s="737">
        <f>+IF(ET560=0,0,ET594/ET560*100)</f>
        <v>0</v>
      </c>
      <c r="EV594" s="772">
        <v>0</v>
      </c>
      <c r="EW594" s="737">
        <f>+IF(EV560=0,0,EV594/EV560*100)</f>
        <v>0</v>
      </c>
      <c r="EX594" s="772">
        <v>0</v>
      </c>
      <c r="EY594" s="737">
        <f>+IF(EX560=0,0,EX594/EX560*100)</f>
        <v>0</v>
      </c>
      <c r="EZ594" s="772">
        <f t="shared" si="607"/>
        <v>0</v>
      </c>
      <c r="FA594" s="737">
        <f>+IF(EZ560=0,0,EZ594/EZ560*100)</f>
        <v>0</v>
      </c>
      <c r="FB594" s="772">
        <f t="shared" si="575"/>
        <v>0</v>
      </c>
      <c r="FC594" s="737">
        <f>+IF(FB560=0,0,FB594/FB560*100)</f>
        <v>0</v>
      </c>
      <c r="FD594" s="772">
        <v>0</v>
      </c>
      <c r="FE594" s="737">
        <f>+IF(FD560=0,0,FD594/FD560*100)</f>
        <v>0</v>
      </c>
      <c r="FF594" s="772">
        <v>0</v>
      </c>
      <c r="FG594" s="737">
        <f>+IF(FF560=0,0,FF594/FF560*100)</f>
        <v>0</v>
      </c>
      <c r="FH594" s="772">
        <v>0</v>
      </c>
      <c r="FI594" s="737">
        <f>+IF(FH560=0,0,FH594/FH560*100)</f>
        <v>0</v>
      </c>
      <c r="FJ594" s="772">
        <v>0</v>
      </c>
      <c r="FK594" s="737">
        <f>+IF(FJ560=0,0,FJ594/FJ560*100)</f>
        <v>0</v>
      </c>
    </row>
    <row r="595" spans="2:167" s="648" customFormat="1" ht="13.5" customHeight="1">
      <c r="B595" s="769"/>
      <c r="C595" s="771" t="s">
        <v>4818</v>
      </c>
      <c r="D595" s="769"/>
      <c r="E595" s="772">
        <f t="shared" si="562"/>
        <v>0</v>
      </c>
      <c r="F595" s="737">
        <f>+IF(E560=0,0,E595/E560*100)</f>
        <v>0</v>
      </c>
      <c r="G595" s="772">
        <v>0</v>
      </c>
      <c r="H595" s="737">
        <f>+IF(G560=0,0,G595/G560*100)</f>
        <v>0</v>
      </c>
      <c r="I595" s="772">
        <v>0</v>
      </c>
      <c r="J595" s="737">
        <f>+IF(I560=0,0,I595/I560*100)</f>
        <v>0</v>
      </c>
      <c r="K595" s="772">
        <v>0</v>
      </c>
      <c r="L595" s="737">
        <f>+IF(K560=0,0,K595/K560*100)</f>
        <v>0</v>
      </c>
      <c r="M595" s="772">
        <f t="shared" si="592"/>
        <v>0</v>
      </c>
      <c r="N595" s="737">
        <f>+IF(M560=0,0,M595/M560*100)</f>
        <v>0</v>
      </c>
      <c r="O595" s="772">
        <v>0</v>
      </c>
      <c r="P595" s="737">
        <f>+IF(O560=0,0,O595/O560*100)</f>
        <v>0</v>
      </c>
      <c r="Q595" s="772">
        <v>0</v>
      </c>
      <c r="R595" s="737">
        <f>+IF(Q560=0,0,Q595/Q560*100)</f>
        <v>0</v>
      </c>
      <c r="S595" s="772">
        <v>0</v>
      </c>
      <c r="T595" s="737">
        <f>+IF(S560=0,0,S595/S560*100)</f>
        <v>0</v>
      </c>
      <c r="U595" s="772">
        <f t="shared" si="593"/>
        <v>0</v>
      </c>
      <c r="V595" s="737">
        <f>+IF(U560=0,0,U595/U560*100)</f>
        <v>0</v>
      </c>
      <c r="W595" s="772">
        <f t="shared" si="564"/>
        <v>0</v>
      </c>
      <c r="X595" s="737">
        <f>+IF(W560=0,0,W595/W560*100)</f>
        <v>0</v>
      </c>
      <c r="Y595" s="772">
        <v>0</v>
      </c>
      <c r="Z595" s="737">
        <f>+IF(Y560=0,0,Y595/Y560*100)</f>
        <v>0</v>
      </c>
      <c r="AA595" s="772">
        <v>0</v>
      </c>
      <c r="AB595" s="737">
        <f>+IF(AA560=0,0,AA595/AA560*100)</f>
        <v>0</v>
      </c>
      <c r="AC595" s="772">
        <v>0</v>
      </c>
      <c r="AD595" s="737">
        <f>+IF(AC560=0,0,AC595/AC560*100)</f>
        <v>0</v>
      </c>
      <c r="AE595" s="772">
        <f t="shared" si="594"/>
        <v>0</v>
      </c>
      <c r="AF595" s="737">
        <f>+IF(AE560=0,0,AE595/AE560*100)</f>
        <v>0</v>
      </c>
      <c r="AG595" s="772">
        <v>0</v>
      </c>
      <c r="AH595" s="737">
        <f>+IF(AG560=0,0,AG595/AG560*100)</f>
        <v>0</v>
      </c>
      <c r="AI595" s="772">
        <v>0</v>
      </c>
      <c r="AJ595" s="737">
        <f>+IF(AI560=0,0,AI595/AI560*100)</f>
        <v>0</v>
      </c>
      <c r="AK595" s="772">
        <v>0</v>
      </c>
      <c r="AL595" s="737">
        <f>+IF(AK560=0,0,AK595/AK560*100)</f>
        <v>0</v>
      </c>
      <c r="AM595" s="772">
        <f t="shared" si="595"/>
        <v>0</v>
      </c>
      <c r="AN595" s="737">
        <f>+IF(AM560=0,0,AM595/AM560*100)</f>
        <v>0</v>
      </c>
      <c r="AO595" s="772">
        <f t="shared" si="567"/>
        <v>0</v>
      </c>
      <c r="AP595" s="737">
        <f>+IF(AO560=0,0,AO595/AO560*100)</f>
        <v>0</v>
      </c>
      <c r="AQ595" s="651"/>
      <c r="AR595" s="772">
        <v>0</v>
      </c>
      <c r="AS595" s="737">
        <f>+IF(AR560=0,0,AR595/AR560*100)</f>
        <v>0</v>
      </c>
      <c r="AT595" s="772">
        <v>0</v>
      </c>
      <c r="AU595" s="737">
        <f>+IF(AT560=0,0,AT595/AT560*100)</f>
        <v>0</v>
      </c>
      <c r="AV595" s="772">
        <v>0</v>
      </c>
      <c r="AW595" s="737">
        <f>+IF(AV560=0,0,AV595/AV560*100)</f>
        <v>0</v>
      </c>
      <c r="AX595" s="772">
        <v>0</v>
      </c>
      <c r="AY595" s="737">
        <f>+IF(AX560=0,0,AX595/AX560*100)</f>
        <v>0</v>
      </c>
      <c r="AZ595" s="772">
        <f t="shared" si="596"/>
        <v>0</v>
      </c>
      <c r="BA595" s="737">
        <f>+IF(AZ560=0,0,AZ595/AZ560*100)</f>
        <v>0</v>
      </c>
      <c r="BB595" s="772">
        <v>0</v>
      </c>
      <c r="BC595" s="737">
        <f>+IF(BB560=0,0,BB595/BB560*100)</f>
        <v>0</v>
      </c>
      <c r="BD595" s="772">
        <v>0</v>
      </c>
      <c r="BE595" s="737">
        <f>+IF(BD560=0,0,BD595/BD560*100)</f>
        <v>0</v>
      </c>
      <c r="BF595" s="772">
        <v>0</v>
      </c>
      <c r="BG595" s="737">
        <f>+IF(BF560=0,0,BF595/BF560*100)</f>
        <v>0</v>
      </c>
      <c r="BH595" s="772">
        <f t="shared" si="597"/>
        <v>0</v>
      </c>
      <c r="BI595" s="737">
        <f>+IF(BH560=0,0,BH595/BH560*100)</f>
        <v>0</v>
      </c>
      <c r="BJ595" s="772">
        <f t="shared" si="568"/>
        <v>0</v>
      </c>
      <c r="BK595" s="737">
        <f>+IF(BJ560=0,0,BJ595/BJ560*100)</f>
        <v>0</v>
      </c>
      <c r="BL595" s="772">
        <v>0</v>
      </c>
      <c r="BM595" s="737">
        <f>+IF(BL560=0,0,BL595/BL560*100)</f>
        <v>0</v>
      </c>
      <c r="BN595" s="772">
        <v>0</v>
      </c>
      <c r="BO595" s="737">
        <f>+IF(BN560=0,0,BN595/BN560*100)</f>
        <v>0</v>
      </c>
      <c r="BP595" s="772">
        <v>0</v>
      </c>
      <c r="BQ595" s="737">
        <f>+IF(BP560=0,0,BP595/BP560*100)</f>
        <v>0</v>
      </c>
      <c r="BR595" s="772">
        <f t="shared" si="598"/>
        <v>0</v>
      </c>
      <c r="BS595" s="737">
        <f>+IF(BR560=0,0,BR595/BR560*100)</f>
        <v>0</v>
      </c>
      <c r="BT595" s="772">
        <v>0</v>
      </c>
      <c r="BU595" s="737">
        <f>+IF(BT560=0,0,BT595/BT560*100)</f>
        <v>0</v>
      </c>
      <c r="BV595" s="772">
        <v>0</v>
      </c>
      <c r="BW595" s="737">
        <f>+IF(BV560=0,0,BV595/BV560*100)</f>
        <v>0</v>
      </c>
      <c r="BX595" s="772">
        <v>0</v>
      </c>
      <c r="BY595" s="737">
        <f>+IF(BX560=0,0,BX595/BX560*100)</f>
        <v>0</v>
      </c>
      <c r="BZ595" s="772">
        <f t="shared" si="599"/>
        <v>0</v>
      </c>
      <c r="CA595" s="737">
        <f>+IF(BZ560=0,0,BZ595/BZ560*100)</f>
        <v>0</v>
      </c>
      <c r="CB595" s="772">
        <f t="shared" si="569"/>
        <v>0</v>
      </c>
      <c r="CC595" s="737">
        <f>+IF(CB560=0,0,CB595/CB560*100)</f>
        <v>0</v>
      </c>
      <c r="CE595" s="772">
        <f t="shared" si="570"/>
        <v>0</v>
      </c>
      <c r="CF595" s="737">
        <f>+IF(CE560=0,0,CE595/CE560*100)</f>
        <v>0</v>
      </c>
      <c r="CG595" s="772">
        <v>0</v>
      </c>
      <c r="CH595" s="737">
        <f>+IF(CG560=0,0,CG595/CG560*100)</f>
        <v>0</v>
      </c>
      <c r="CI595" s="772">
        <v>0</v>
      </c>
      <c r="CJ595" s="737">
        <f>+IF(CI560=0,0,CI595/CI560*100)</f>
        <v>0</v>
      </c>
      <c r="CK595" s="772">
        <v>0</v>
      </c>
      <c r="CL595" s="737">
        <f>+IF(CK560=0,0,CK595/CK560*100)</f>
        <v>0</v>
      </c>
      <c r="CM595" s="772">
        <f t="shared" si="600"/>
        <v>0</v>
      </c>
      <c r="CN595" s="737">
        <f>+IF(CM560=0,0,CM595/CM560*100)</f>
        <v>0</v>
      </c>
      <c r="CO595" s="772">
        <v>0</v>
      </c>
      <c r="CP595" s="737">
        <f>+IF(CO560=0,0,CO595/CO560*100)</f>
        <v>0</v>
      </c>
      <c r="CQ595" s="772">
        <v>0</v>
      </c>
      <c r="CR595" s="737">
        <f>+IF(CQ560=0,0,CQ595/CQ560*100)</f>
        <v>0</v>
      </c>
      <c r="CS595" s="772">
        <v>0</v>
      </c>
      <c r="CT595" s="737">
        <f>+IF(CS560=0,0,CS595/CS560*100)</f>
        <v>0</v>
      </c>
      <c r="CU595" s="772">
        <f t="shared" si="601"/>
        <v>0</v>
      </c>
      <c r="CV595" s="737">
        <f>+IF(CU560=0,0,CU595/CU560*100)</f>
        <v>0</v>
      </c>
      <c r="CW595" s="772">
        <f t="shared" si="571"/>
        <v>0</v>
      </c>
      <c r="CX595" s="737">
        <f>+IF(CW560=0,0,CW595/CW560*100)</f>
        <v>0</v>
      </c>
      <c r="CY595" s="772">
        <v>0</v>
      </c>
      <c r="CZ595" s="737">
        <f>+IF(CY560=0,0,CY595/CY560*100)</f>
        <v>0</v>
      </c>
      <c r="DA595" s="772">
        <v>0</v>
      </c>
      <c r="DB595" s="737">
        <f>+IF(DA560=0,0,DA595/DA560*100)</f>
        <v>0</v>
      </c>
      <c r="DC595" s="772">
        <v>0</v>
      </c>
      <c r="DD595" s="737">
        <f>+IF(DC560=0,0,DC595/DC560*100)</f>
        <v>0</v>
      </c>
      <c r="DE595" s="772">
        <f t="shared" si="602"/>
        <v>0</v>
      </c>
      <c r="DF595" s="737">
        <f>+IF(DE560=0,0,DE595/DE560*100)</f>
        <v>0</v>
      </c>
      <c r="DG595" s="772">
        <v>0</v>
      </c>
      <c r="DH595" s="737">
        <f>+IF(DG560=0,0,DG595/DG560*100)</f>
        <v>0</v>
      </c>
      <c r="DI595" s="772">
        <v>0</v>
      </c>
      <c r="DJ595" s="737">
        <f>+IF(DI560=0,0,DI595/DI560*100)</f>
        <v>0</v>
      </c>
      <c r="DK595" s="772">
        <v>0</v>
      </c>
      <c r="DL595" s="737">
        <f>+IF(DK560=0,0,DK595/DK560*100)</f>
        <v>0</v>
      </c>
      <c r="DM595" s="772">
        <f t="shared" si="603"/>
        <v>0</v>
      </c>
      <c r="DN595" s="737">
        <f>+IF(DM560=0,0,DM595/DM560*100)</f>
        <v>0</v>
      </c>
      <c r="DO595" s="772">
        <f t="shared" si="572"/>
        <v>0</v>
      </c>
      <c r="DP595" s="737">
        <f>+IF(DO560=0,0,DO595/DO560*100)</f>
        <v>0</v>
      </c>
      <c r="DR595" s="772">
        <f t="shared" si="573"/>
        <v>0</v>
      </c>
      <c r="DS595" s="737">
        <f>+IF(DR560=0,0,DR595/DR560*100)</f>
        <v>0</v>
      </c>
      <c r="DT595" s="772">
        <v>0</v>
      </c>
      <c r="DU595" s="737">
        <f>+IF(DT560=0,0,DT595/DT560*100)</f>
        <v>0</v>
      </c>
      <c r="DV595" s="772">
        <v>0</v>
      </c>
      <c r="DW595" s="737">
        <f>+IF(DV560=0,0,DV595/DV560*100)</f>
        <v>0</v>
      </c>
      <c r="DX595" s="772">
        <v>0</v>
      </c>
      <c r="DY595" s="737">
        <f>+IF(DX560=0,0,DX595/DX560*100)</f>
        <v>0</v>
      </c>
      <c r="DZ595" s="772">
        <f t="shared" si="604"/>
        <v>0</v>
      </c>
      <c r="EA595" s="737">
        <f>+IF(DZ560=0,0,DZ595/DZ560*100)</f>
        <v>0</v>
      </c>
      <c r="EB595" s="772">
        <v>0</v>
      </c>
      <c r="EC595" s="737">
        <f>+IF(EB560=0,0,EB595/EB560*100)</f>
        <v>0</v>
      </c>
      <c r="ED595" s="772">
        <v>0</v>
      </c>
      <c r="EE595" s="737">
        <f>+IF(ED560=0,0,ED595/ED560*100)</f>
        <v>0</v>
      </c>
      <c r="EF595" s="772">
        <v>0</v>
      </c>
      <c r="EG595" s="737">
        <f>+IF(EF560=0,0,EF595/EF560*100)</f>
        <v>0</v>
      </c>
      <c r="EH595" s="772">
        <f t="shared" si="605"/>
        <v>0</v>
      </c>
      <c r="EI595" s="737">
        <f>+IF(EH560=0,0,EH595/EH560*100)</f>
        <v>0</v>
      </c>
      <c r="EJ595" s="772">
        <f t="shared" si="574"/>
        <v>0</v>
      </c>
      <c r="EK595" s="737">
        <f>+IF(EJ560=0,0,EJ595/EJ560*100)</f>
        <v>0</v>
      </c>
      <c r="EL595" s="772">
        <v>0</v>
      </c>
      <c r="EM595" s="737">
        <f>+IF(EL560=0,0,EL595/EL560*100)</f>
        <v>0</v>
      </c>
      <c r="EN595" s="772">
        <v>0</v>
      </c>
      <c r="EO595" s="737">
        <f>+IF(EN560=0,0,EN595/EN560*100)</f>
        <v>0</v>
      </c>
      <c r="EP595" s="772">
        <v>0</v>
      </c>
      <c r="EQ595" s="737">
        <f>+IF(EP560=0,0,EP595/EP560*100)</f>
        <v>0</v>
      </c>
      <c r="ER595" s="772">
        <f t="shared" si="606"/>
        <v>0</v>
      </c>
      <c r="ES595" s="737">
        <f>+IF(ER560=0,0,ER595/ER560*100)</f>
        <v>0</v>
      </c>
      <c r="ET595" s="772">
        <v>0</v>
      </c>
      <c r="EU595" s="737">
        <f>+IF(ET560=0,0,ET595/ET560*100)</f>
        <v>0</v>
      </c>
      <c r="EV595" s="772">
        <v>0</v>
      </c>
      <c r="EW595" s="737">
        <f>+IF(EV560=0,0,EV595/EV560*100)</f>
        <v>0</v>
      </c>
      <c r="EX595" s="772">
        <v>0</v>
      </c>
      <c r="EY595" s="737">
        <f>+IF(EX560=0,0,EX595/EX560*100)</f>
        <v>0</v>
      </c>
      <c r="EZ595" s="772">
        <f t="shared" si="607"/>
        <v>0</v>
      </c>
      <c r="FA595" s="737">
        <f>+IF(EZ560=0,0,EZ595/EZ560*100)</f>
        <v>0</v>
      </c>
      <c r="FB595" s="772">
        <f t="shared" si="575"/>
        <v>0</v>
      </c>
      <c r="FC595" s="737">
        <f>+IF(FB560=0,0,FB595/FB560*100)</f>
        <v>0</v>
      </c>
      <c r="FD595" s="772">
        <v>0</v>
      </c>
      <c r="FE595" s="737">
        <f>+IF(FD560=0,0,FD595/FD560*100)</f>
        <v>0</v>
      </c>
      <c r="FF595" s="772">
        <v>0</v>
      </c>
      <c r="FG595" s="737">
        <f>+IF(FF560=0,0,FF595/FF560*100)</f>
        <v>0</v>
      </c>
      <c r="FH595" s="772">
        <v>0</v>
      </c>
      <c r="FI595" s="737">
        <f>+IF(FH560=0,0,FH595/FH560*100)</f>
        <v>0</v>
      </c>
      <c r="FJ595" s="772">
        <v>0</v>
      </c>
      <c r="FK595" s="737">
        <f>+IF(FJ560=0,0,FJ595/FJ560*100)</f>
        <v>0</v>
      </c>
    </row>
    <row r="596" spans="2:167" s="648" customFormat="1" ht="13.5" customHeight="1">
      <c r="B596" s="769"/>
      <c r="C596" s="771" t="s">
        <v>4819</v>
      </c>
      <c r="D596" s="769"/>
      <c r="E596" s="772">
        <f t="shared" si="562"/>
        <v>0</v>
      </c>
      <c r="F596" s="737">
        <f>+IF(E560=0,0,E596/E560*100)</f>
        <v>0</v>
      </c>
      <c r="G596" s="772">
        <v>0</v>
      </c>
      <c r="H596" s="737">
        <f>+IF(G560=0,0,G596/G560*100)</f>
        <v>0</v>
      </c>
      <c r="I596" s="772">
        <v>0</v>
      </c>
      <c r="J596" s="737">
        <f>+IF(I560=0,0,I596/I560*100)</f>
        <v>0</v>
      </c>
      <c r="K596" s="772">
        <v>0</v>
      </c>
      <c r="L596" s="737">
        <f>+IF(K560=0,0,K596/K560*100)</f>
        <v>0</v>
      </c>
      <c r="M596" s="772">
        <f t="shared" si="592"/>
        <v>0</v>
      </c>
      <c r="N596" s="737">
        <f>+IF(M560=0,0,M596/M560*100)</f>
        <v>0</v>
      </c>
      <c r="O596" s="772">
        <v>0</v>
      </c>
      <c r="P596" s="737">
        <f>+IF(O560=0,0,O596/O560*100)</f>
        <v>0</v>
      </c>
      <c r="Q596" s="772">
        <v>0</v>
      </c>
      <c r="R596" s="737">
        <f>+IF(Q560=0,0,Q596/Q560*100)</f>
        <v>0</v>
      </c>
      <c r="S596" s="772">
        <v>0</v>
      </c>
      <c r="T596" s="737">
        <f>+IF(S560=0,0,S596/S560*100)</f>
        <v>0</v>
      </c>
      <c r="U596" s="772">
        <f t="shared" si="593"/>
        <v>0</v>
      </c>
      <c r="V596" s="737">
        <f>+IF(U560=0,0,U596/U560*100)</f>
        <v>0</v>
      </c>
      <c r="W596" s="772">
        <f t="shared" si="564"/>
        <v>0</v>
      </c>
      <c r="X596" s="737">
        <f>+IF(W560=0,0,W596/W560*100)</f>
        <v>0</v>
      </c>
      <c r="Y596" s="772">
        <v>0</v>
      </c>
      <c r="Z596" s="737">
        <f>+IF(Y560=0,0,Y596/Y560*100)</f>
        <v>0</v>
      </c>
      <c r="AA596" s="772">
        <v>0</v>
      </c>
      <c r="AB596" s="737">
        <f>+IF(AA560=0,0,AA596/AA560*100)</f>
        <v>0</v>
      </c>
      <c r="AC596" s="772">
        <v>0</v>
      </c>
      <c r="AD596" s="737">
        <f>+IF(AC560=0,0,AC596/AC560*100)</f>
        <v>0</v>
      </c>
      <c r="AE596" s="772">
        <f t="shared" si="594"/>
        <v>0</v>
      </c>
      <c r="AF596" s="737">
        <f>+IF(AE560=0,0,AE596/AE560*100)</f>
        <v>0</v>
      </c>
      <c r="AG596" s="772">
        <v>0</v>
      </c>
      <c r="AH596" s="737">
        <f>+IF(AG560=0,0,AG596/AG560*100)</f>
        <v>0</v>
      </c>
      <c r="AI596" s="772">
        <v>0</v>
      </c>
      <c r="AJ596" s="737">
        <f>+IF(AI560=0,0,AI596/AI560*100)</f>
        <v>0</v>
      </c>
      <c r="AK596" s="772">
        <v>0</v>
      </c>
      <c r="AL596" s="737">
        <f>+IF(AK560=0,0,AK596/AK560*100)</f>
        <v>0</v>
      </c>
      <c r="AM596" s="772">
        <f t="shared" si="595"/>
        <v>0</v>
      </c>
      <c r="AN596" s="737">
        <f>+IF(AM560=0,0,AM596/AM560*100)</f>
        <v>0</v>
      </c>
      <c r="AO596" s="772">
        <f t="shared" si="567"/>
        <v>0</v>
      </c>
      <c r="AP596" s="737">
        <f>+IF(AO560=0,0,AO596/AO560*100)</f>
        <v>0</v>
      </c>
      <c r="AQ596" s="651"/>
      <c r="AR596" s="772">
        <v>0</v>
      </c>
      <c r="AS596" s="737">
        <f>+IF(AR560=0,0,AR596/AR560*100)</f>
        <v>0</v>
      </c>
      <c r="AT596" s="772">
        <v>0</v>
      </c>
      <c r="AU596" s="737">
        <f>+IF(AT560=0,0,AT596/AT560*100)</f>
        <v>0</v>
      </c>
      <c r="AV596" s="772">
        <v>0</v>
      </c>
      <c r="AW596" s="737">
        <f>+IF(AV560=0,0,AV596/AV560*100)</f>
        <v>0</v>
      </c>
      <c r="AX596" s="772">
        <v>0</v>
      </c>
      <c r="AY596" s="737">
        <f>+IF(AX560=0,0,AX596/AX560*100)</f>
        <v>0</v>
      </c>
      <c r="AZ596" s="772">
        <f t="shared" si="596"/>
        <v>0</v>
      </c>
      <c r="BA596" s="737">
        <f>+IF(AZ560=0,0,AZ596/AZ560*100)</f>
        <v>0</v>
      </c>
      <c r="BB596" s="772">
        <v>0</v>
      </c>
      <c r="BC596" s="737">
        <f>+IF(BB560=0,0,BB596/BB560*100)</f>
        <v>0</v>
      </c>
      <c r="BD596" s="772">
        <v>0</v>
      </c>
      <c r="BE596" s="737">
        <f>+IF(BD560=0,0,BD596/BD560*100)</f>
        <v>0</v>
      </c>
      <c r="BF596" s="772">
        <v>0</v>
      </c>
      <c r="BG596" s="737">
        <f>+IF(BF560=0,0,BF596/BF560*100)</f>
        <v>0</v>
      </c>
      <c r="BH596" s="772">
        <f t="shared" si="597"/>
        <v>0</v>
      </c>
      <c r="BI596" s="737">
        <f>+IF(BH560=0,0,BH596/BH560*100)</f>
        <v>0</v>
      </c>
      <c r="BJ596" s="772">
        <f t="shared" si="568"/>
        <v>0</v>
      </c>
      <c r="BK596" s="737">
        <f>+IF(BJ560=0,0,BJ596/BJ560*100)</f>
        <v>0</v>
      </c>
      <c r="BL596" s="772">
        <v>0</v>
      </c>
      <c r="BM596" s="737">
        <f>+IF(BL560=0,0,BL596/BL560*100)</f>
        <v>0</v>
      </c>
      <c r="BN596" s="772">
        <v>0</v>
      </c>
      <c r="BO596" s="737">
        <f>+IF(BN560=0,0,BN596/BN560*100)</f>
        <v>0</v>
      </c>
      <c r="BP596" s="772">
        <v>0</v>
      </c>
      <c r="BQ596" s="737">
        <f>+IF(BP560=0,0,BP596/BP560*100)</f>
        <v>0</v>
      </c>
      <c r="BR596" s="772">
        <f t="shared" si="598"/>
        <v>0</v>
      </c>
      <c r="BS596" s="737">
        <f>+IF(BR560=0,0,BR596/BR560*100)</f>
        <v>0</v>
      </c>
      <c r="BT596" s="772">
        <v>0</v>
      </c>
      <c r="BU596" s="737">
        <f>+IF(BT560=0,0,BT596/BT560*100)</f>
        <v>0</v>
      </c>
      <c r="BV596" s="772">
        <v>0</v>
      </c>
      <c r="BW596" s="737">
        <f>+IF(BV560=0,0,BV596/BV560*100)</f>
        <v>0</v>
      </c>
      <c r="BX596" s="772">
        <v>0</v>
      </c>
      <c r="BY596" s="737">
        <f>+IF(BX560=0,0,BX596/BX560*100)</f>
        <v>0</v>
      </c>
      <c r="BZ596" s="772">
        <f t="shared" si="599"/>
        <v>0</v>
      </c>
      <c r="CA596" s="737">
        <f>+IF(BZ560=0,0,BZ596/BZ560*100)</f>
        <v>0</v>
      </c>
      <c r="CB596" s="772">
        <f t="shared" si="569"/>
        <v>0</v>
      </c>
      <c r="CC596" s="737">
        <f>+IF(CB560=0,0,CB596/CB560*100)</f>
        <v>0</v>
      </c>
      <c r="CE596" s="772">
        <f t="shared" si="570"/>
        <v>0</v>
      </c>
      <c r="CF596" s="737">
        <f>+IF(CE560=0,0,CE596/CE560*100)</f>
        <v>0</v>
      </c>
      <c r="CG596" s="772">
        <v>0</v>
      </c>
      <c r="CH596" s="737">
        <f>+IF(CG560=0,0,CG596/CG560*100)</f>
        <v>0</v>
      </c>
      <c r="CI596" s="772">
        <v>0</v>
      </c>
      <c r="CJ596" s="737">
        <f>+IF(CI560=0,0,CI596/CI560*100)</f>
        <v>0</v>
      </c>
      <c r="CK596" s="772">
        <v>0</v>
      </c>
      <c r="CL596" s="737">
        <f>+IF(CK560=0,0,CK596/CK560*100)</f>
        <v>0</v>
      </c>
      <c r="CM596" s="772">
        <f t="shared" si="600"/>
        <v>0</v>
      </c>
      <c r="CN596" s="737">
        <f>+IF(CM560=0,0,CM596/CM560*100)</f>
        <v>0</v>
      </c>
      <c r="CO596" s="772">
        <v>0</v>
      </c>
      <c r="CP596" s="737">
        <f>+IF(CO560=0,0,CO596/CO560*100)</f>
        <v>0</v>
      </c>
      <c r="CQ596" s="772">
        <v>0</v>
      </c>
      <c r="CR596" s="737">
        <f>+IF(CQ560=0,0,CQ596/CQ560*100)</f>
        <v>0</v>
      </c>
      <c r="CS596" s="772">
        <v>0</v>
      </c>
      <c r="CT596" s="737">
        <f>+IF(CS560=0,0,CS596/CS560*100)</f>
        <v>0</v>
      </c>
      <c r="CU596" s="772">
        <f t="shared" si="601"/>
        <v>0</v>
      </c>
      <c r="CV596" s="737">
        <f>+IF(CU560=0,0,CU596/CU560*100)</f>
        <v>0</v>
      </c>
      <c r="CW596" s="772">
        <f t="shared" si="571"/>
        <v>0</v>
      </c>
      <c r="CX596" s="737">
        <f>+IF(CW560=0,0,CW596/CW560*100)</f>
        <v>0</v>
      </c>
      <c r="CY596" s="772">
        <v>0</v>
      </c>
      <c r="CZ596" s="737">
        <f>+IF(CY560=0,0,CY596/CY560*100)</f>
        <v>0</v>
      </c>
      <c r="DA596" s="772">
        <v>0</v>
      </c>
      <c r="DB596" s="737">
        <f>+IF(DA560=0,0,DA596/DA560*100)</f>
        <v>0</v>
      </c>
      <c r="DC596" s="772">
        <v>0</v>
      </c>
      <c r="DD596" s="737">
        <f>+IF(DC560=0,0,DC596/DC560*100)</f>
        <v>0</v>
      </c>
      <c r="DE596" s="772">
        <f t="shared" si="602"/>
        <v>0</v>
      </c>
      <c r="DF596" s="737">
        <f>+IF(DE560=0,0,DE596/DE560*100)</f>
        <v>0</v>
      </c>
      <c r="DG596" s="772">
        <v>0</v>
      </c>
      <c r="DH596" s="737">
        <f>+IF(DG560=0,0,DG596/DG560*100)</f>
        <v>0</v>
      </c>
      <c r="DI596" s="772">
        <v>0</v>
      </c>
      <c r="DJ596" s="737">
        <f>+IF(DI560=0,0,DI596/DI560*100)</f>
        <v>0</v>
      </c>
      <c r="DK596" s="772">
        <v>0</v>
      </c>
      <c r="DL596" s="737">
        <f>+IF(DK560=0,0,DK596/DK560*100)</f>
        <v>0</v>
      </c>
      <c r="DM596" s="772">
        <f t="shared" si="603"/>
        <v>0</v>
      </c>
      <c r="DN596" s="737">
        <f>+IF(DM560=0,0,DM596/DM560*100)</f>
        <v>0</v>
      </c>
      <c r="DO596" s="772">
        <f t="shared" si="572"/>
        <v>0</v>
      </c>
      <c r="DP596" s="737">
        <f>+IF(DO560=0,0,DO596/DO560*100)</f>
        <v>0</v>
      </c>
      <c r="DR596" s="772">
        <f t="shared" si="573"/>
        <v>0</v>
      </c>
      <c r="DS596" s="737">
        <f>+IF(DR560=0,0,DR596/DR560*100)</f>
        <v>0</v>
      </c>
      <c r="DT596" s="772">
        <v>0</v>
      </c>
      <c r="DU596" s="737">
        <f>+IF(DT560=0,0,DT596/DT560*100)</f>
        <v>0</v>
      </c>
      <c r="DV596" s="772">
        <v>0</v>
      </c>
      <c r="DW596" s="737">
        <f>+IF(DV560=0,0,DV596/DV560*100)</f>
        <v>0</v>
      </c>
      <c r="DX596" s="772">
        <v>0</v>
      </c>
      <c r="DY596" s="737">
        <f>+IF(DX560=0,0,DX596/DX560*100)</f>
        <v>0</v>
      </c>
      <c r="DZ596" s="772">
        <f t="shared" si="604"/>
        <v>0</v>
      </c>
      <c r="EA596" s="737">
        <f>+IF(DZ560=0,0,DZ596/DZ560*100)</f>
        <v>0</v>
      </c>
      <c r="EB596" s="772">
        <v>0</v>
      </c>
      <c r="EC596" s="737">
        <f>+IF(EB560=0,0,EB596/EB560*100)</f>
        <v>0</v>
      </c>
      <c r="ED596" s="772">
        <v>0</v>
      </c>
      <c r="EE596" s="737">
        <f>+IF(ED560=0,0,ED596/ED560*100)</f>
        <v>0</v>
      </c>
      <c r="EF596" s="772">
        <v>0</v>
      </c>
      <c r="EG596" s="737">
        <f>+IF(EF560=0,0,EF596/EF560*100)</f>
        <v>0</v>
      </c>
      <c r="EH596" s="772">
        <f t="shared" si="605"/>
        <v>0</v>
      </c>
      <c r="EI596" s="737">
        <f>+IF(EH560=0,0,EH596/EH560*100)</f>
        <v>0</v>
      </c>
      <c r="EJ596" s="772">
        <f t="shared" si="574"/>
        <v>0</v>
      </c>
      <c r="EK596" s="737">
        <f>+IF(EJ560=0,0,EJ596/EJ560*100)</f>
        <v>0</v>
      </c>
      <c r="EL596" s="772">
        <v>0</v>
      </c>
      <c r="EM596" s="737">
        <f>+IF(EL560=0,0,EL596/EL560*100)</f>
        <v>0</v>
      </c>
      <c r="EN596" s="772">
        <v>0</v>
      </c>
      <c r="EO596" s="737">
        <f>+IF(EN560=0,0,EN596/EN560*100)</f>
        <v>0</v>
      </c>
      <c r="EP596" s="772">
        <v>0</v>
      </c>
      <c r="EQ596" s="737">
        <f>+IF(EP560=0,0,EP596/EP560*100)</f>
        <v>0</v>
      </c>
      <c r="ER596" s="772">
        <f t="shared" si="606"/>
        <v>0</v>
      </c>
      <c r="ES596" s="737">
        <f>+IF(ER560=0,0,ER596/ER560*100)</f>
        <v>0</v>
      </c>
      <c r="ET596" s="772">
        <v>0</v>
      </c>
      <c r="EU596" s="737">
        <f>+IF(ET560=0,0,ET596/ET560*100)</f>
        <v>0</v>
      </c>
      <c r="EV596" s="772">
        <v>0</v>
      </c>
      <c r="EW596" s="737">
        <f>+IF(EV560=0,0,EV596/EV560*100)</f>
        <v>0</v>
      </c>
      <c r="EX596" s="772">
        <v>0</v>
      </c>
      <c r="EY596" s="737">
        <f>+IF(EX560=0,0,EX596/EX560*100)</f>
        <v>0</v>
      </c>
      <c r="EZ596" s="772">
        <f t="shared" si="607"/>
        <v>0</v>
      </c>
      <c r="FA596" s="737">
        <f>+IF(EZ560=0,0,EZ596/EZ560*100)</f>
        <v>0</v>
      </c>
      <c r="FB596" s="772">
        <f t="shared" si="575"/>
        <v>0</v>
      </c>
      <c r="FC596" s="737">
        <f>+IF(FB560=0,0,FB596/FB560*100)</f>
        <v>0</v>
      </c>
      <c r="FD596" s="772">
        <v>0</v>
      </c>
      <c r="FE596" s="737">
        <f>+IF(FD560=0,0,FD596/FD560*100)</f>
        <v>0</v>
      </c>
      <c r="FF596" s="772">
        <v>0</v>
      </c>
      <c r="FG596" s="737">
        <f>+IF(FF560=0,0,FF596/FF560*100)</f>
        <v>0</v>
      </c>
      <c r="FH596" s="772">
        <v>0</v>
      </c>
      <c r="FI596" s="737">
        <f>+IF(FH560=0,0,FH596/FH560*100)</f>
        <v>0</v>
      </c>
      <c r="FJ596" s="772">
        <v>0</v>
      </c>
      <c r="FK596" s="737">
        <f>+IF(FJ560=0,0,FJ596/FJ560*100)</f>
        <v>0</v>
      </c>
    </row>
    <row r="597" spans="2:167" s="648" customFormat="1" ht="13.5" customHeight="1">
      <c r="B597" s="771"/>
      <c r="C597" s="771" t="s">
        <v>4820</v>
      </c>
      <c r="D597" s="769"/>
      <c r="E597" s="772">
        <f t="shared" si="562"/>
        <v>-96.95847461286634</v>
      </c>
      <c r="F597" s="737">
        <f>+IF(E560=0,0,E597/E560*100)</f>
        <v>0</v>
      </c>
      <c r="G597" s="772">
        <v>-4.2304163158503441</v>
      </c>
      <c r="H597" s="737">
        <f>+IF(G560=0,0,G597/G560*100)</f>
        <v>0</v>
      </c>
      <c r="I597" s="772">
        <v>-5.1502276321241292</v>
      </c>
      <c r="J597" s="737">
        <f>+IF(I560=0,0,I597/I560*100)</f>
        <v>0</v>
      </c>
      <c r="K597" s="772">
        <v>-7.3688661774982531</v>
      </c>
      <c r="L597" s="737">
        <f>+IF(K560=0,0,K597/K560*100)</f>
        <v>0</v>
      </c>
      <c r="M597" s="772">
        <f t="shared" si="592"/>
        <v>-16.749510125472725</v>
      </c>
      <c r="N597" s="737">
        <f>+IF(M560=0,0,M597/M560*100)</f>
        <v>0</v>
      </c>
      <c r="O597" s="772">
        <v>-7.8617322496675435</v>
      </c>
      <c r="P597" s="737">
        <f>+IF(O560=0,0,O597/O560*100)</f>
        <v>0</v>
      </c>
      <c r="Q597" s="772">
        <v>-21.158477826613698</v>
      </c>
      <c r="R597" s="737">
        <f>+IF(Q560=0,0,Q597/Q560*100)</f>
        <v>0</v>
      </c>
      <c r="S597" s="772">
        <v>-9.2187129354988873</v>
      </c>
      <c r="T597" s="737">
        <f>+IF(S560=0,0,S597/S560*100)</f>
        <v>0</v>
      </c>
      <c r="U597" s="772">
        <f t="shared" si="593"/>
        <v>-38.23892301178013</v>
      </c>
      <c r="V597" s="737">
        <f>+IF(U560=0,0,U597/U560*100)</f>
        <v>0</v>
      </c>
      <c r="W597" s="772">
        <f t="shared" si="564"/>
        <v>-54.988433137252855</v>
      </c>
      <c r="X597" s="737">
        <f>+IF(W560=0,0,W597/W560*100)</f>
        <v>0</v>
      </c>
      <c r="Y597" s="772">
        <v>-5.601947343339801</v>
      </c>
      <c r="Z597" s="737">
        <f>+IF(Y560=0,0,Y597/Y560*100)</f>
        <v>0</v>
      </c>
      <c r="AA597" s="772">
        <v>-5.3882024846422283</v>
      </c>
      <c r="AB597" s="737">
        <f>+IF(AA560=0,0,AA597/AA560*100)</f>
        <v>0</v>
      </c>
      <c r="AC597" s="772">
        <v>-5.6767994365205148</v>
      </c>
      <c r="AD597" s="737">
        <f>+IF(AC560=0,0,AC597/AC560*100)</f>
        <v>0</v>
      </c>
      <c r="AE597" s="772">
        <f t="shared" si="594"/>
        <v>-16.666949264502545</v>
      </c>
      <c r="AF597" s="737">
        <f>+IF(AE560=0,0,AE597/AE560*100)</f>
        <v>0</v>
      </c>
      <c r="AG597" s="772">
        <v>-6.0669862973283086</v>
      </c>
      <c r="AH597" s="737">
        <f>+IF(AG560=0,0,AG597/AG560*100)</f>
        <v>0</v>
      </c>
      <c r="AI597" s="772">
        <v>-11.349935409715265</v>
      </c>
      <c r="AJ597" s="737">
        <f>+IF(AI560=0,0,AI597/AI560*100)</f>
        <v>0</v>
      </c>
      <c r="AK597" s="772">
        <v>-7.8861705040673638</v>
      </c>
      <c r="AL597" s="737">
        <f>+IF(AK560=0,0,AK597/AK560*100)</f>
        <v>0</v>
      </c>
      <c r="AM597" s="772">
        <f t="shared" si="595"/>
        <v>-25.303092211110936</v>
      </c>
      <c r="AN597" s="737">
        <f>+IF(AM560=0,0,AM597/AM560*100)</f>
        <v>0</v>
      </c>
      <c r="AO597" s="772">
        <f t="shared" si="567"/>
        <v>-41.970041475613485</v>
      </c>
      <c r="AP597" s="737">
        <f>+IF(AO560=0,0,AO597/AO560*100)</f>
        <v>0</v>
      </c>
      <c r="AQ597" s="651"/>
      <c r="AR597" s="772">
        <v>0</v>
      </c>
      <c r="AS597" s="737">
        <f>+IF(AR560=0,0,AR597/AR560*100)</f>
        <v>0</v>
      </c>
      <c r="AT597" s="772">
        <v>0</v>
      </c>
      <c r="AU597" s="737">
        <f>+IF(AT560=0,0,AT597/AT560*100)</f>
        <v>0</v>
      </c>
      <c r="AV597" s="772">
        <v>0</v>
      </c>
      <c r="AW597" s="737">
        <f>+IF(AV560=0,0,AV597/AV560*100)</f>
        <v>0</v>
      </c>
      <c r="AX597" s="772">
        <v>0</v>
      </c>
      <c r="AY597" s="737">
        <f>+IF(AX560=0,0,AX597/AX560*100)</f>
        <v>0</v>
      </c>
      <c r="AZ597" s="772">
        <f t="shared" si="596"/>
        <v>0</v>
      </c>
      <c r="BA597" s="737">
        <f>+IF(AZ560=0,0,AZ597/AZ560*100)</f>
        <v>0</v>
      </c>
      <c r="BB597" s="772">
        <v>0</v>
      </c>
      <c r="BC597" s="737">
        <f>+IF(BB560=0,0,BB597/BB560*100)</f>
        <v>0</v>
      </c>
      <c r="BD597" s="772">
        <v>0</v>
      </c>
      <c r="BE597" s="737">
        <f>+IF(BD560=0,0,BD597/BD560*100)</f>
        <v>0</v>
      </c>
      <c r="BF597" s="772">
        <v>0</v>
      </c>
      <c r="BG597" s="737">
        <f>+IF(BF560=0,0,BF597/BF560*100)</f>
        <v>0</v>
      </c>
      <c r="BH597" s="772">
        <f t="shared" si="597"/>
        <v>0</v>
      </c>
      <c r="BI597" s="737">
        <f>+IF(BH560=0,0,BH597/BH560*100)</f>
        <v>0</v>
      </c>
      <c r="BJ597" s="772">
        <f t="shared" si="568"/>
        <v>0</v>
      </c>
      <c r="BK597" s="737">
        <f>+IF(BJ560=0,0,BJ597/BJ560*100)</f>
        <v>0</v>
      </c>
      <c r="BL597" s="772">
        <v>0</v>
      </c>
      <c r="BM597" s="737">
        <f>+IF(BL560=0,0,BL597/BL560*100)</f>
        <v>0</v>
      </c>
      <c r="BN597" s="772">
        <v>0</v>
      </c>
      <c r="BO597" s="737">
        <f>+IF(BN560=0,0,BN597/BN560*100)</f>
        <v>0</v>
      </c>
      <c r="BP597" s="772">
        <v>0</v>
      </c>
      <c r="BQ597" s="737">
        <f>+IF(BP560=0,0,BP597/BP560*100)</f>
        <v>0</v>
      </c>
      <c r="BR597" s="772">
        <f t="shared" si="598"/>
        <v>0</v>
      </c>
      <c r="BS597" s="737">
        <f>+IF(BR560=0,0,BR597/BR560*100)</f>
        <v>0</v>
      </c>
      <c r="BT597" s="772">
        <v>0</v>
      </c>
      <c r="BU597" s="737">
        <f>+IF(BT560=0,0,BT597/BT560*100)</f>
        <v>0</v>
      </c>
      <c r="BV597" s="772">
        <v>0</v>
      </c>
      <c r="BW597" s="737">
        <f>+IF(BV560=0,0,BV597/BV560*100)</f>
        <v>0</v>
      </c>
      <c r="BX597" s="772">
        <v>0</v>
      </c>
      <c r="BY597" s="737">
        <f>+IF(BX560=0,0,BX597/BX560*100)</f>
        <v>0</v>
      </c>
      <c r="BZ597" s="772">
        <f t="shared" si="599"/>
        <v>0</v>
      </c>
      <c r="CA597" s="737">
        <f>+IF(BZ560=0,0,BZ597/BZ560*100)</f>
        <v>0</v>
      </c>
      <c r="CB597" s="772">
        <f t="shared" si="569"/>
        <v>0</v>
      </c>
      <c r="CC597" s="737">
        <f>+IF(CB560=0,0,CB597/CB560*100)</f>
        <v>0</v>
      </c>
      <c r="CE597" s="772">
        <f t="shared" si="570"/>
        <v>0</v>
      </c>
      <c r="CF597" s="737">
        <f>+IF(CE560=0,0,CE597/CE560*100)</f>
        <v>0</v>
      </c>
      <c r="CG597" s="772">
        <v>0</v>
      </c>
      <c r="CH597" s="737">
        <f>+IF(CG560=0,0,CG597/CG560*100)</f>
        <v>0</v>
      </c>
      <c r="CI597" s="772">
        <v>0</v>
      </c>
      <c r="CJ597" s="737">
        <f>+IF(CI560=0,0,CI597/CI560*100)</f>
        <v>0</v>
      </c>
      <c r="CK597" s="772">
        <v>0</v>
      </c>
      <c r="CL597" s="737">
        <f>+IF(CK560=0,0,CK597/CK560*100)</f>
        <v>0</v>
      </c>
      <c r="CM597" s="772">
        <f t="shared" si="600"/>
        <v>0</v>
      </c>
      <c r="CN597" s="737">
        <f>+IF(CM560=0,0,CM597/CM560*100)</f>
        <v>0</v>
      </c>
      <c r="CO597" s="772">
        <v>0</v>
      </c>
      <c r="CP597" s="737">
        <f>+IF(CO560=0,0,CO597/CO560*100)</f>
        <v>0</v>
      </c>
      <c r="CQ597" s="772">
        <v>0</v>
      </c>
      <c r="CR597" s="737">
        <f>+IF(CQ560=0,0,CQ597/CQ560*100)</f>
        <v>0</v>
      </c>
      <c r="CS597" s="772">
        <v>0</v>
      </c>
      <c r="CT597" s="737">
        <f>+IF(CS560=0,0,CS597/CS560*100)</f>
        <v>0</v>
      </c>
      <c r="CU597" s="772">
        <f t="shared" si="601"/>
        <v>0</v>
      </c>
      <c r="CV597" s="737">
        <f>+IF(CU560=0,0,CU597/CU560*100)</f>
        <v>0</v>
      </c>
      <c r="CW597" s="772">
        <f t="shared" si="571"/>
        <v>0</v>
      </c>
      <c r="CX597" s="737">
        <f>+IF(CW560=0,0,CW597/CW560*100)</f>
        <v>0</v>
      </c>
      <c r="CY597" s="772">
        <v>0</v>
      </c>
      <c r="CZ597" s="737">
        <f>+IF(CY560=0,0,CY597/CY560*100)</f>
        <v>0</v>
      </c>
      <c r="DA597" s="772">
        <v>0</v>
      </c>
      <c r="DB597" s="737">
        <f>+IF(DA560=0,0,DA597/DA560*100)</f>
        <v>0</v>
      </c>
      <c r="DC597" s="772">
        <v>0</v>
      </c>
      <c r="DD597" s="737">
        <f>+IF(DC560=0,0,DC597/DC560*100)</f>
        <v>0</v>
      </c>
      <c r="DE597" s="772">
        <f t="shared" si="602"/>
        <v>0</v>
      </c>
      <c r="DF597" s="737">
        <f>+IF(DE560=0,0,DE597/DE560*100)</f>
        <v>0</v>
      </c>
      <c r="DG597" s="772">
        <v>0</v>
      </c>
      <c r="DH597" s="737">
        <f>+IF(DG560=0,0,DG597/DG560*100)</f>
        <v>0</v>
      </c>
      <c r="DI597" s="772">
        <v>0</v>
      </c>
      <c r="DJ597" s="737">
        <f>+IF(DI560=0,0,DI597/DI560*100)</f>
        <v>0</v>
      </c>
      <c r="DK597" s="772">
        <v>0</v>
      </c>
      <c r="DL597" s="737">
        <f>+IF(DK560=0,0,DK597/DK560*100)</f>
        <v>0</v>
      </c>
      <c r="DM597" s="772">
        <f t="shared" si="603"/>
        <v>0</v>
      </c>
      <c r="DN597" s="737">
        <f>+IF(DM560=0,0,DM597/DM560*100)</f>
        <v>0</v>
      </c>
      <c r="DO597" s="772">
        <f t="shared" si="572"/>
        <v>0</v>
      </c>
      <c r="DP597" s="737">
        <f>+IF(DO560=0,0,DO597/DO560*100)</f>
        <v>0</v>
      </c>
      <c r="DR597" s="772">
        <f t="shared" si="573"/>
        <v>0</v>
      </c>
      <c r="DS597" s="737">
        <f>+IF(DR560=0,0,DR597/DR560*100)</f>
        <v>0</v>
      </c>
      <c r="DT597" s="772">
        <v>0</v>
      </c>
      <c r="DU597" s="737">
        <f>+IF(DT560=0,0,DT597/DT560*100)</f>
        <v>0</v>
      </c>
      <c r="DV597" s="772">
        <v>0</v>
      </c>
      <c r="DW597" s="737">
        <f>+IF(DV560=0,0,DV597/DV560*100)</f>
        <v>0</v>
      </c>
      <c r="DX597" s="772">
        <v>0</v>
      </c>
      <c r="DY597" s="737">
        <f>+IF(DX560=0,0,DX597/DX560*100)</f>
        <v>0</v>
      </c>
      <c r="DZ597" s="772">
        <f t="shared" si="604"/>
        <v>0</v>
      </c>
      <c r="EA597" s="737">
        <f>+IF(DZ560=0,0,DZ597/DZ560*100)</f>
        <v>0</v>
      </c>
      <c r="EB597" s="772">
        <v>0</v>
      </c>
      <c r="EC597" s="737">
        <f>+IF(EB560=0,0,EB597/EB560*100)</f>
        <v>0</v>
      </c>
      <c r="ED597" s="772">
        <v>0</v>
      </c>
      <c r="EE597" s="737">
        <f>+IF(ED560=0,0,ED597/ED560*100)</f>
        <v>0</v>
      </c>
      <c r="EF597" s="772">
        <v>0</v>
      </c>
      <c r="EG597" s="737">
        <f>+IF(EF560=0,0,EF597/EF560*100)</f>
        <v>0</v>
      </c>
      <c r="EH597" s="772">
        <f t="shared" si="605"/>
        <v>0</v>
      </c>
      <c r="EI597" s="737">
        <f>+IF(EH560=0,0,EH597/EH560*100)</f>
        <v>0</v>
      </c>
      <c r="EJ597" s="772">
        <f t="shared" si="574"/>
        <v>0</v>
      </c>
      <c r="EK597" s="737">
        <f>+IF(EJ560=0,0,EJ597/EJ560*100)</f>
        <v>0</v>
      </c>
      <c r="EL597" s="772">
        <v>0</v>
      </c>
      <c r="EM597" s="737">
        <f>+IF(EL560=0,0,EL597/EL560*100)</f>
        <v>0</v>
      </c>
      <c r="EN597" s="772">
        <v>0</v>
      </c>
      <c r="EO597" s="737">
        <f>+IF(EN560=0,0,EN597/EN560*100)</f>
        <v>0</v>
      </c>
      <c r="EP597" s="772">
        <v>0</v>
      </c>
      <c r="EQ597" s="737">
        <f>+IF(EP560=0,0,EP597/EP560*100)</f>
        <v>0</v>
      </c>
      <c r="ER597" s="772">
        <f t="shared" si="606"/>
        <v>0</v>
      </c>
      <c r="ES597" s="737">
        <f>+IF(ER560=0,0,ER597/ER560*100)</f>
        <v>0</v>
      </c>
      <c r="ET597" s="772">
        <v>0</v>
      </c>
      <c r="EU597" s="737">
        <f>+IF(ET560=0,0,ET597/ET560*100)</f>
        <v>0</v>
      </c>
      <c r="EV597" s="772">
        <v>0</v>
      </c>
      <c r="EW597" s="737">
        <f>+IF(EV560=0,0,EV597/EV560*100)</f>
        <v>0</v>
      </c>
      <c r="EX597" s="772">
        <v>0</v>
      </c>
      <c r="EY597" s="737">
        <f>+IF(EX560=0,0,EX597/EX560*100)</f>
        <v>0</v>
      </c>
      <c r="EZ597" s="772">
        <f t="shared" si="607"/>
        <v>0</v>
      </c>
      <c r="FA597" s="737">
        <f>+IF(EZ560=0,0,EZ597/EZ560*100)</f>
        <v>0</v>
      </c>
      <c r="FB597" s="772">
        <f t="shared" si="575"/>
        <v>0</v>
      </c>
      <c r="FC597" s="737">
        <f>+IF(FB560=0,0,FB597/FB560*100)</f>
        <v>0</v>
      </c>
      <c r="FD597" s="772">
        <v>0</v>
      </c>
      <c r="FE597" s="737">
        <f>+IF(FD560=0,0,FD597/FD560*100)</f>
        <v>0</v>
      </c>
      <c r="FF597" s="772">
        <v>0</v>
      </c>
      <c r="FG597" s="737">
        <f>+IF(FF560=0,0,FF597/FF560*100)</f>
        <v>0</v>
      </c>
      <c r="FH597" s="772">
        <v>0</v>
      </c>
      <c r="FI597" s="737">
        <f>+IF(FH560=0,0,FH597/FH560*100)</f>
        <v>0</v>
      </c>
      <c r="FJ597" s="772">
        <v>0</v>
      </c>
      <c r="FK597" s="737">
        <f>+IF(FJ560=0,0,FJ597/FJ560*100)</f>
        <v>0</v>
      </c>
    </row>
    <row r="598" spans="2:167" s="648" customFormat="1" ht="13.5" customHeight="1">
      <c r="B598" s="769"/>
      <c r="C598" s="781" t="s">
        <v>4821</v>
      </c>
      <c r="E598" s="772">
        <f t="shared" si="562"/>
        <v>0</v>
      </c>
      <c r="F598" s="737">
        <f>+IF(E560=0,0,E598/E560*100)</f>
        <v>0</v>
      </c>
      <c r="G598" s="772">
        <v>0</v>
      </c>
      <c r="H598" s="737">
        <f>+IF(G560=0,0,G598/G560*100)</f>
        <v>0</v>
      </c>
      <c r="I598" s="772">
        <v>0</v>
      </c>
      <c r="J598" s="737">
        <f>+IF(I560=0,0,I598/I560*100)</f>
        <v>0</v>
      </c>
      <c r="K598" s="772">
        <v>0</v>
      </c>
      <c r="L598" s="737">
        <f>+IF(K560=0,0,K598/K560*100)</f>
        <v>0</v>
      </c>
      <c r="M598" s="772">
        <f t="shared" si="592"/>
        <v>0</v>
      </c>
      <c r="N598" s="737">
        <f>+IF(M560=0,0,M598/M560*100)</f>
        <v>0</v>
      </c>
      <c r="O598" s="772">
        <v>0</v>
      </c>
      <c r="P598" s="737">
        <f>+IF(O560=0,0,O598/O560*100)</f>
        <v>0</v>
      </c>
      <c r="Q598" s="772">
        <v>0</v>
      </c>
      <c r="R598" s="737">
        <f>+IF(Q560=0,0,Q598/Q560*100)</f>
        <v>0</v>
      </c>
      <c r="S598" s="772">
        <v>0</v>
      </c>
      <c r="T598" s="737">
        <f>+IF(S560=0,0,S598/S560*100)</f>
        <v>0</v>
      </c>
      <c r="U598" s="772">
        <f t="shared" si="593"/>
        <v>0</v>
      </c>
      <c r="V598" s="737">
        <f>+IF(U560=0,0,U598/U560*100)</f>
        <v>0</v>
      </c>
      <c r="W598" s="772">
        <f t="shared" si="564"/>
        <v>0</v>
      </c>
      <c r="X598" s="737">
        <f>+IF(W560=0,0,W598/W560*100)</f>
        <v>0</v>
      </c>
      <c r="Y598" s="772">
        <v>0</v>
      </c>
      <c r="Z598" s="737">
        <f>+IF(Y560=0,0,Y598/Y560*100)</f>
        <v>0</v>
      </c>
      <c r="AA598" s="772">
        <v>0</v>
      </c>
      <c r="AB598" s="737">
        <f>+IF(AA560=0,0,AA598/AA560*100)</f>
        <v>0</v>
      </c>
      <c r="AC598" s="772">
        <v>0</v>
      </c>
      <c r="AD598" s="737">
        <f>+IF(AC560=0,0,AC598/AC560*100)</f>
        <v>0</v>
      </c>
      <c r="AE598" s="772">
        <f t="shared" si="594"/>
        <v>0</v>
      </c>
      <c r="AF598" s="737">
        <f>+IF(AE560=0,0,AE598/AE560*100)</f>
        <v>0</v>
      </c>
      <c r="AG598" s="772">
        <v>0</v>
      </c>
      <c r="AH598" s="737">
        <f>+IF(AG560=0,0,AG598/AG560*100)</f>
        <v>0</v>
      </c>
      <c r="AI598" s="772">
        <v>0</v>
      </c>
      <c r="AJ598" s="737">
        <f>+IF(AI560=0,0,AI598/AI560*100)</f>
        <v>0</v>
      </c>
      <c r="AK598" s="772">
        <v>0</v>
      </c>
      <c r="AL598" s="737">
        <f>+IF(AK560=0,0,AK598/AK560*100)</f>
        <v>0</v>
      </c>
      <c r="AM598" s="772">
        <f t="shared" si="595"/>
        <v>0</v>
      </c>
      <c r="AN598" s="737">
        <f>+IF(AM560=0,0,AM598/AM560*100)</f>
        <v>0</v>
      </c>
      <c r="AO598" s="772">
        <f t="shared" si="567"/>
        <v>0</v>
      </c>
      <c r="AP598" s="737">
        <f>+IF(AO560=0,0,AO598/AO560*100)</f>
        <v>0</v>
      </c>
      <c r="AQ598" s="651"/>
      <c r="AR598" s="772">
        <v>0</v>
      </c>
      <c r="AS598" s="737">
        <f>+IF(AR560=0,0,AR598/AR560*100)</f>
        <v>0</v>
      </c>
      <c r="AT598" s="772">
        <v>0</v>
      </c>
      <c r="AU598" s="737">
        <f>+IF(AT560=0,0,AT598/AT560*100)</f>
        <v>0</v>
      </c>
      <c r="AV598" s="772">
        <v>0</v>
      </c>
      <c r="AW598" s="737">
        <f>+IF(AV560=0,0,AV598/AV560*100)</f>
        <v>0</v>
      </c>
      <c r="AX598" s="772">
        <v>0</v>
      </c>
      <c r="AY598" s="737">
        <f>+IF(AX560=0,0,AX598/AX560*100)</f>
        <v>0</v>
      </c>
      <c r="AZ598" s="772">
        <f t="shared" si="596"/>
        <v>0</v>
      </c>
      <c r="BA598" s="737">
        <f>+IF(AZ560=0,0,AZ598/AZ560*100)</f>
        <v>0</v>
      </c>
      <c r="BB598" s="772">
        <v>0</v>
      </c>
      <c r="BC598" s="737">
        <f>+IF(BB560=0,0,BB598/BB560*100)</f>
        <v>0</v>
      </c>
      <c r="BD598" s="772">
        <v>0</v>
      </c>
      <c r="BE598" s="737">
        <f>+IF(BD560=0,0,BD598/BD560*100)</f>
        <v>0</v>
      </c>
      <c r="BF598" s="772">
        <v>0</v>
      </c>
      <c r="BG598" s="737">
        <f>+IF(BF560=0,0,BF598/BF560*100)</f>
        <v>0</v>
      </c>
      <c r="BH598" s="772">
        <f t="shared" si="597"/>
        <v>0</v>
      </c>
      <c r="BI598" s="737">
        <f>+IF(BH560=0,0,BH598/BH560*100)</f>
        <v>0</v>
      </c>
      <c r="BJ598" s="772">
        <f t="shared" si="568"/>
        <v>0</v>
      </c>
      <c r="BK598" s="737">
        <f>+IF(BJ560=0,0,BJ598/BJ560*100)</f>
        <v>0</v>
      </c>
      <c r="BL598" s="772">
        <v>0</v>
      </c>
      <c r="BM598" s="737">
        <f>+IF(BL560=0,0,BL598/BL560*100)</f>
        <v>0</v>
      </c>
      <c r="BN598" s="772">
        <v>0</v>
      </c>
      <c r="BO598" s="737">
        <f>+IF(BN560=0,0,BN598/BN560*100)</f>
        <v>0</v>
      </c>
      <c r="BP598" s="772">
        <v>0</v>
      </c>
      <c r="BQ598" s="737">
        <f>+IF(BP560=0,0,BP598/BP560*100)</f>
        <v>0</v>
      </c>
      <c r="BR598" s="772">
        <f t="shared" si="598"/>
        <v>0</v>
      </c>
      <c r="BS598" s="737">
        <f>+IF(BR560=0,0,BR598/BR560*100)</f>
        <v>0</v>
      </c>
      <c r="BT598" s="772">
        <v>0</v>
      </c>
      <c r="BU598" s="737">
        <f>+IF(BT560=0,0,BT598/BT560*100)</f>
        <v>0</v>
      </c>
      <c r="BV598" s="772">
        <v>0</v>
      </c>
      <c r="BW598" s="737">
        <f>+IF(BV560=0,0,BV598/BV560*100)</f>
        <v>0</v>
      </c>
      <c r="BX598" s="772">
        <v>0</v>
      </c>
      <c r="BY598" s="737">
        <f>+IF(BX560=0,0,BX598/BX560*100)</f>
        <v>0</v>
      </c>
      <c r="BZ598" s="772">
        <f t="shared" si="599"/>
        <v>0</v>
      </c>
      <c r="CA598" s="737">
        <f>+IF(BZ560=0,0,BZ598/BZ560*100)</f>
        <v>0</v>
      </c>
      <c r="CB598" s="772">
        <f t="shared" si="569"/>
        <v>0</v>
      </c>
      <c r="CC598" s="737">
        <f>+IF(CB560=0,0,CB598/CB560*100)</f>
        <v>0</v>
      </c>
      <c r="CE598" s="772">
        <f t="shared" si="570"/>
        <v>0</v>
      </c>
      <c r="CF598" s="737">
        <f>+IF(CE560=0,0,CE598/CE560*100)</f>
        <v>0</v>
      </c>
      <c r="CG598" s="772">
        <v>0</v>
      </c>
      <c r="CH598" s="737">
        <f>+IF(CG560=0,0,CG598/CG560*100)</f>
        <v>0</v>
      </c>
      <c r="CI598" s="772">
        <v>0</v>
      </c>
      <c r="CJ598" s="737">
        <f>+IF(CI560=0,0,CI598/CI560*100)</f>
        <v>0</v>
      </c>
      <c r="CK598" s="772">
        <v>0</v>
      </c>
      <c r="CL598" s="737">
        <f>+IF(CK560=0,0,CK598/CK560*100)</f>
        <v>0</v>
      </c>
      <c r="CM598" s="772">
        <f t="shared" si="600"/>
        <v>0</v>
      </c>
      <c r="CN598" s="737">
        <f>+IF(CM560=0,0,CM598/CM560*100)</f>
        <v>0</v>
      </c>
      <c r="CO598" s="772">
        <v>0</v>
      </c>
      <c r="CP598" s="737">
        <f>+IF(CO560=0,0,CO598/CO560*100)</f>
        <v>0</v>
      </c>
      <c r="CQ598" s="772">
        <v>0</v>
      </c>
      <c r="CR598" s="737">
        <f>+IF(CQ560=0,0,CQ598/CQ560*100)</f>
        <v>0</v>
      </c>
      <c r="CS598" s="772">
        <v>0</v>
      </c>
      <c r="CT598" s="737">
        <f>+IF(CS560=0,0,CS598/CS560*100)</f>
        <v>0</v>
      </c>
      <c r="CU598" s="772">
        <f t="shared" si="601"/>
        <v>0</v>
      </c>
      <c r="CV598" s="737">
        <f>+IF(CU560=0,0,CU598/CU560*100)</f>
        <v>0</v>
      </c>
      <c r="CW598" s="772">
        <f t="shared" si="571"/>
        <v>0</v>
      </c>
      <c r="CX598" s="737">
        <f>+IF(CW560=0,0,CW598/CW560*100)</f>
        <v>0</v>
      </c>
      <c r="CY598" s="772">
        <v>0</v>
      </c>
      <c r="CZ598" s="737">
        <f>+IF(CY560=0,0,CY598/CY560*100)</f>
        <v>0</v>
      </c>
      <c r="DA598" s="772">
        <v>0</v>
      </c>
      <c r="DB598" s="737">
        <f>+IF(DA560=0,0,DA598/DA560*100)</f>
        <v>0</v>
      </c>
      <c r="DC598" s="772">
        <v>0</v>
      </c>
      <c r="DD598" s="737">
        <f>+IF(DC560=0,0,DC598/DC560*100)</f>
        <v>0</v>
      </c>
      <c r="DE598" s="772">
        <f t="shared" si="602"/>
        <v>0</v>
      </c>
      <c r="DF598" s="737">
        <f>+IF(DE560=0,0,DE598/DE560*100)</f>
        <v>0</v>
      </c>
      <c r="DG598" s="772">
        <v>0</v>
      </c>
      <c r="DH598" s="737">
        <f>+IF(DG560=0,0,DG598/DG560*100)</f>
        <v>0</v>
      </c>
      <c r="DI598" s="772">
        <v>0</v>
      </c>
      <c r="DJ598" s="737">
        <f>+IF(DI560=0,0,DI598/DI560*100)</f>
        <v>0</v>
      </c>
      <c r="DK598" s="772">
        <v>0</v>
      </c>
      <c r="DL598" s="737">
        <f>+IF(DK560=0,0,DK598/DK560*100)</f>
        <v>0</v>
      </c>
      <c r="DM598" s="772">
        <f t="shared" si="603"/>
        <v>0</v>
      </c>
      <c r="DN598" s="737">
        <f>+IF(DM560=0,0,DM598/DM560*100)</f>
        <v>0</v>
      </c>
      <c r="DO598" s="772">
        <f t="shared" si="572"/>
        <v>0</v>
      </c>
      <c r="DP598" s="737">
        <f>+IF(DO560=0,0,DO598/DO560*100)</f>
        <v>0</v>
      </c>
      <c r="DR598" s="772">
        <f t="shared" si="573"/>
        <v>0</v>
      </c>
      <c r="DS598" s="737">
        <f>+IF(DR560=0,0,DR598/DR560*100)</f>
        <v>0</v>
      </c>
      <c r="DT598" s="772">
        <v>0</v>
      </c>
      <c r="DU598" s="737">
        <f>+IF(DT560=0,0,DT598/DT560*100)</f>
        <v>0</v>
      </c>
      <c r="DV598" s="772">
        <v>0</v>
      </c>
      <c r="DW598" s="737">
        <f>+IF(DV560=0,0,DV598/DV560*100)</f>
        <v>0</v>
      </c>
      <c r="DX598" s="772">
        <v>0</v>
      </c>
      <c r="DY598" s="737">
        <f>+IF(DX560=0,0,DX598/DX560*100)</f>
        <v>0</v>
      </c>
      <c r="DZ598" s="772">
        <f t="shared" si="604"/>
        <v>0</v>
      </c>
      <c r="EA598" s="737">
        <f>+IF(DZ560=0,0,DZ598/DZ560*100)</f>
        <v>0</v>
      </c>
      <c r="EB598" s="772">
        <v>0</v>
      </c>
      <c r="EC598" s="737">
        <f>+IF(EB560=0,0,EB598/EB560*100)</f>
        <v>0</v>
      </c>
      <c r="ED598" s="772">
        <v>0</v>
      </c>
      <c r="EE598" s="737">
        <f>+IF(ED560=0,0,ED598/ED560*100)</f>
        <v>0</v>
      </c>
      <c r="EF598" s="772">
        <v>0</v>
      </c>
      <c r="EG598" s="737">
        <f>+IF(EF560=0,0,EF598/EF560*100)</f>
        <v>0</v>
      </c>
      <c r="EH598" s="772">
        <f t="shared" si="605"/>
        <v>0</v>
      </c>
      <c r="EI598" s="737">
        <f>+IF(EH560=0,0,EH598/EH560*100)</f>
        <v>0</v>
      </c>
      <c r="EJ598" s="772">
        <f t="shared" si="574"/>
        <v>0</v>
      </c>
      <c r="EK598" s="737">
        <f>+IF(EJ560=0,0,EJ598/EJ560*100)</f>
        <v>0</v>
      </c>
      <c r="EL598" s="772">
        <v>0</v>
      </c>
      <c r="EM598" s="737">
        <f>+IF(EL560=0,0,EL598/EL560*100)</f>
        <v>0</v>
      </c>
      <c r="EN598" s="772">
        <v>0</v>
      </c>
      <c r="EO598" s="737">
        <f>+IF(EN560=0,0,EN598/EN560*100)</f>
        <v>0</v>
      </c>
      <c r="EP598" s="772">
        <v>0</v>
      </c>
      <c r="EQ598" s="737">
        <f>+IF(EP560=0,0,EP598/EP560*100)</f>
        <v>0</v>
      </c>
      <c r="ER598" s="772">
        <f t="shared" si="606"/>
        <v>0</v>
      </c>
      <c r="ES598" s="737">
        <f>+IF(ER560=0,0,ER598/ER560*100)</f>
        <v>0</v>
      </c>
      <c r="ET598" s="772">
        <v>0</v>
      </c>
      <c r="EU598" s="737">
        <f>+IF(ET560=0,0,ET598/ET560*100)</f>
        <v>0</v>
      </c>
      <c r="EV598" s="772">
        <v>0</v>
      </c>
      <c r="EW598" s="737">
        <f>+IF(EV560=0,0,EV598/EV560*100)</f>
        <v>0</v>
      </c>
      <c r="EX598" s="772">
        <v>0</v>
      </c>
      <c r="EY598" s="737">
        <f>+IF(EX560=0,0,EX598/EX560*100)</f>
        <v>0</v>
      </c>
      <c r="EZ598" s="772">
        <f t="shared" si="607"/>
        <v>0</v>
      </c>
      <c r="FA598" s="737">
        <f>+IF(EZ560=0,0,EZ598/EZ560*100)</f>
        <v>0</v>
      </c>
      <c r="FB598" s="772">
        <f t="shared" si="575"/>
        <v>0</v>
      </c>
      <c r="FC598" s="737">
        <f>+IF(FB560=0,0,FB598/FB560*100)</f>
        <v>0</v>
      </c>
      <c r="FD598" s="772">
        <v>0</v>
      </c>
      <c r="FE598" s="737">
        <f>+IF(FD560=0,0,FD598/FD560*100)</f>
        <v>0</v>
      </c>
      <c r="FF598" s="772">
        <v>0</v>
      </c>
      <c r="FG598" s="737">
        <f>+IF(FF560=0,0,FF598/FF560*100)</f>
        <v>0</v>
      </c>
      <c r="FH598" s="772">
        <v>0</v>
      </c>
      <c r="FI598" s="737">
        <f>+IF(FH560=0,0,FH598/FH560*100)</f>
        <v>0</v>
      </c>
      <c r="FJ598" s="772">
        <v>0</v>
      </c>
      <c r="FK598" s="737">
        <f>+IF(FJ560=0,0,FJ598/FJ560*100)</f>
        <v>0</v>
      </c>
    </row>
    <row r="599" spans="2:167" s="758" customFormat="1" ht="13.5" customHeight="1">
      <c r="B599" s="765" t="s">
        <v>4822</v>
      </c>
      <c r="C599" s="766"/>
      <c r="D599" s="766"/>
      <c r="E599" s="767">
        <f t="shared" si="562"/>
        <v>0</v>
      </c>
      <c r="F599" s="768">
        <f>+IF(E560=0,0,E599/E560*100)</f>
        <v>0</v>
      </c>
      <c r="G599" s="767">
        <f>G600-G601-G602</f>
        <v>0</v>
      </c>
      <c r="H599" s="768">
        <f>+IF(G560=0,0,G599/G560*100)</f>
        <v>0</v>
      </c>
      <c r="I599" s="767">
        <f>I600-I601-I602</f>
        <v>0</v>
      </c>
      <c r="J599" s="768">
        <f>+IF(I560=0,0,I599/I560*100)</f>
        <v>0</v>
      </c>
      <c r="K599" s="767">
        <f>K600-K601-K602</f>
        <v>0</v>
      </c>
      <c r="L599" s="768">
        <f>+IF(K560=0,0,K599/K560*100)</f>
        <v>0</v>
      </c>
      <c r="M599" s="767">
        <f>+M600-M601-M602</f>
        <v>0</v>
      </c>
      <c r="N599" s="768">
        <f>+IF(M560=0,0,M599/M560*100)</f>
        <v>0</v>
      </c>
      <c r="O599" s="767">
        <f>O600-O601-O602</f>
        <v>0</v>
      </c>
      <c r="P599" s="768">
        <f>+IF(O560=0,0,O599/O560*100)</f>
        <v>0</v>
      </c>
      <c r="Q599" s="767">
        <f>Q600-Q601-Q602</f>
        <v>0</v>
      </c>
      <c r="R599" s="768">
        <f>+IF(Q560=0,0,Q599/Q560*100)</f>
        <v>0</v>
      </c>
      <c r="S599" s="767">
        <f>S600-S601-S602</f>
        <v>0</v>
      </c>
      <c r="T599" s="768">
        <f>+IF(S560=0,0,S599/S560*100)</f>
        <v>0</v>
      </c>
      <c r="U599" s="767">
        <f>+U600-U601-U602</f>
        <v>0</v>
      </c>
      <c r="V599" s="768">
        <f>+IF(U560=0,0,U599/U560*100)</f>
        <v>0</v>
      </c>
      <c r="W599" s="767">
        <f>+W600-W601-W602</f>
        <v>0</v>
      </c>
      <c r="X599" s="768">
        <f>+IF(W560=0,0,W599/W560*100)</f>
        <v>0</v>
      </c>
      <c r="Y599" s="767">
        <f>Y600-Y601-Y602</f>
        <v>0</v>
      </c>
      <c r="Z599" s="768">
        <f>+IF(Y560=0,0,Y599/Y560*100)</f>
        <v>0</v>
      </c>
      <c r="AA599" s="767">
        <f>AA600-AA601-AA602</f>
        <v>0</v>
      </c>
      <c r="AB599" s="768">
        <f>+IF(AA560=0,0,AA599/AA560*100)</f>
        <v>0</v>
      </c>
      <c r="AC599" s="767">
        <f>AC600-AC601-AC602</f>
        <v>0</v>
      </c>
      <c r="AD599" s="768">
        <f>+IF(AC560=0,0,AC599/AC560*100)</f>
        <v>0</v>
      </c>
      <c r="AE599" s="767">
        <f>+AE600-AE601-AE602</f>
        <v>0</v>
      </c>
      <c r="AF599" s="768">
        <f>+IF(AE560=0,0,AE599/AE560*100)</f>
        <v>0</v>
      </c>
      <c r="AG599" s="767">
        <f>AG600-AG601-AG602</f>
        <v>0</v>
      </c>
      <c r="AH599" s="768">
        <f>+IF(AG560=0,0,AG599/AG560*100)</f>
        <v>0</v>
      </c>
      <c r="AI599" s="767">
        <f>AI600-AI601-AI602</f>
        <v>0</v>
      </c>
      <c r="AJ599" s="768">
        <f>+IF(AI560=0,0,AI599/AI560*100)</f>
        <v>0</v>
      </c>
      <c r="AK599" s="767">
        <f>AK600-AK601-AK602</f>
        <v>0</v>
      </c>
      <c r="AL599" s="768">
        <f>+IF(AK560=0,0,AK599/AK560*100)</f>
        <v>0</v>
      </c>
      <c r="AM599" s="767">
        <f>+AM600-AM601-AM602</f>
        <v>0</v>
      </c>
      <c r="AN599" s="768">
        <f>+IF(AM560=0,0,AM599/AM560*100)</f>
        <v>0</v>
      </c>
      <c r="AO599" s="767">
        <f>+AO600-AO601-AO602</f>
        <v>0</v>
      </c>
      <c r="AP599" s="768">
        <f>+IF(AO560=0,0,AO599/AO560*100)</f>
        <v>0</v>
      </c>
      <c r="AQ599" s="734"/>
      <c r="AR599" s="767">
        <f>AR600-AR601-AR602</f>
        <v>0</v>
      </c>
      <c r="AS599" s="768">
        <f>+IF(AR560=0,0,AR599/AR560*100)</f>
        <v>0</v>
      </c>
      <c r="AT599" s="767">
        <f>AT600-AT601-AT602</f>
        <v>0</v>
      </c>
      <c r="AU599" s="768">
        <f>+IF(AT560=0,0,AT599/AT560*100)</f>
        <v>0</v>
      </c>
      <c r="AV599" s="767">
        <f>AV600-AV601-AV602</f>
        <v>0</v>
      </c>
      <c r="AW599" s="768">
        <f>+IF(AV560=0,0,AV599/AV560*100)</f>
        <v>0</v>
      </c>
      <c r="AX599" s="767">
        <f>AX600-AX601-AX602</f>
        <v>0</v>
      </c>
      <c r="AY599" s="768">
        <f>+IF(AX560=0,0,AX599/AX560*100)</f>
        <v>0</v>
      </c>
      <c r="AZ599" s="767">
        <f>+AZ600-AZ601-AZ602</f>
        <v>0</v>
      </c>
      <c r="BA599" s="768">
        <f>+IF(AZ560=0,0,AZ599/AZ560*100)</f>
        <v>0</v>
      </c>
      <c r="BB599" s="767">
        <f>BB600-BB601-BB602</f>
        <v>0</v>
      </c>
      <c r="BC599" s="768">
        <f>+IF(BB560=0,0,BB599/BB560*100)</f>
        <v>0</v>
      </c>
      <c r="BD599" s="767">
        <f>BD600-BD601-BD602</f>
        <v>0</v>
      </c>
      <c r="BE599" s="768">
        <f>+IF(BD560=0,0,BD599/BD560*100)</f>
        <v>0</v>
      </c>
      <c r="BF599" s="767">
        <f>BF600-BF601-BF602</f>
        <v>0</v>
      </c>
      <c r="BG599" s="768">
        <f>+IF(BF560=0,0,BF599/BF560*100)</f>
        <v>0</v>
      </c>
      <c r="BH599" s="767">
        <f>+BH600-BH601-BH602</f>
        <v>0</v>
      </c>
      <c r="BI599" s="768">
        <f>+IF(BH560=0,0,BH599/BH560*100)</f>
        <v>0</v>
      </c>
      <c r="BJ599" s="767">
        <f>+BJ600-BJ601-BJ602</f>
        <v>0</v>
      </c>
      <c r="BK599" s="768">
        <f>+IF(BJ560=0,0,BJ599/BJ560*100)</f>
        <v>0</v>
      </c>
      <c r="BL599" s="767">
        <f>BL600-BL601-BL602</f>
        <v>0</v>
      </c>
      <c r="BM599" s="768">
        <f>+IF(BL560=0,0,BL599/BL560*100)</f>
        <v>0</v>
      </c>
      <c r="BN599" s="767">
        <f>BN600-BN601-BN602</f>
        <v>0</v>
      </c>
      <c r="BO599" s="768">
        <f>+IF(BN560=0,0,BN599/BN560*100)</f>
        <v>0</v>
      </c>
      <c r="BP599" s="767">
        <f>BP600-BP601-BP602</f>
        <v>0</v>
      </c>
      <c r="BQ599" s="768">
        <f>+IF(BP560=0,0,BP599/BP560*100)</f>
        <v>0</v>
      </c>
      <c r="BR599" s="767">
        <f>+BR600-BR601-BR602</f>
        <v>0</v>
      </c>
      <c r="BS599" s="768">
        <f>+IF(BR560=0,0,BR599/BR560*100)</f>
        <v>0</v>
      </c>
      <c r="BT599" s="767">
        <f>BT600-BT601-BT602</f>
        <v>0</v>
      </c>
      <c r="BU599" s="768">
        <f>+IF(BT560=0,0,BT599/BT560*100)</f>
        <v>0</v>
      </c>
      <c r="BV599" s="767">
        <f>BV600-BV601-BV602</f>
        <v>0</v>
      </c>
      <c r="BW599" s="768">
        <f>+IF(BV560=0,0,BV599/BV560*100)</f>
        <v>0</v>
      </c>
      <c r="BX599" s="767">
        <f>BX600-BX601-BX602</f>
        <v>0</v>
      </c>
      <c r="BY599" s="768">
        <f>+IF(BX560=0,0,BX599/BX560*100)</f>
        <v>0</v>
      </c>
      <c r="BZ599" s="767">
        <f>+BZ600-BZ601-BZ602</f>
        <v>0</v>
      </c>
      <c r="CA599" s="768">
        <f>+IF(BZ560=0,0,BZ599/BZ560*100)</f>
        <v>0</v>
      </c>
      <c r="CB599" s="767">
        <f>+CB600-CB601-CB602</f>
        <v>0</v>
      </c>
      <c r="CC599" s="768">
        <f>+IF(CB560=0,0,CB599/CB560*100)</f>
        <v>0</v>
      </c>
      <c r="CE599" s="767">
        <f t="shared" si="570"/>
        <v>0</v>
      </c>
      <c r="CF599" s="768">
        <f>+IF(CE560=0,0,CE599/CE560*100)</f>
        <v>0</v>
      </c>
      <c r="CG599" s="767">
        <f>CG600-CG601-CG602</f>
        <v>0</v>
      </c>
      <c r="CH599" s="768">
        <f>+IF(CG560=0,0,CG599/CG560*100)</f>
        <v>0</v>
      </c>
      <c r="CI599" s="767">
        <f>CI600-CI601-CI602</f>
        <v>0</v>
      </c>
      <c r="CJ599" s="768">
        <f>+IF(CI560=0,0,CI599/CI560*100)</f>
        <v>0</v>
      </c>
      <c r="CK599" s="767">
        <f>CK600-CK601-CK602</f>
        <v>0</v>
      </c>
      <c r="CL599" s="768">
        <f>+IF(CK560=0,0,CK599/CK560*100)</f>
        <v>0</v>
      </c>
      <c r="CM599" s="767">
        <f>+CM600-CM601-CM602</f>
        <v>0</v>
      </c>
      <c r="CN599" s="768">
        <f>+IF(CM560=0,0,CM599/CM560*100)</f>
        <v>0</v>
      </c>
      <c r="CO599" s="767">
        <f>CO600-CO601-CO602</f>
        <v>0</v>
      </c>
      <c r="CP599" s="768">
        <f>+IF(CO560=0,0,CO599/CO560*100)</f>
        <v>0</v>
      </c>
      <c r="CQ599" s="767">
        <f>CQ600-CQ601-CQ602</f>
        <v>0</v>
      </c>
      <c r="CR599" s="768">
        <f>+IF(CQ560=0,0,CQ599/CQ560*100)</f>
        <v>0</v>
      </c>
      <c r="CS599" s="767">
        <f>CS600-CS601-CS602</f>
        <v>0</v>
      </c>
      <c r="CT599" s="768">
        <f>+IF(CS560=0,0,CS599/CS560*100)</f>
        <v>0</v>
      </c>
      <c r="CU599" s="767">
        <f>+CU600-CU601-CU602</f>
        <v>0</v>
      </c>
      <c r="CV599" s="768">
        <f>+IF(CU560=0,0,CU599/CU560*100)</f>
        <v>0</v>
      </c>
      <c r="CW599" s="767">
        <f>+CW600-CW601-CW602</f>
        <v>0</v>
      </c>
      <c r="CX599" s="768">
        <f>+IF(CW560=0,0,CW599/CW560*100)</f>
        <v>0</v>
      </c>
      <c r="CY599" s="767">
        <f>CY600-CY601-CY602</f>
        <v>0</v>
      </c>
      <c r="CZ599" s="768">
        <f>+IF(CY560=0,0,CY599/CY560*100)</f>
        <v>0</v>
      </c>
      <c r="DA599" s="767">
        <f>DA600-DA601-DA602</f>
        <v>0</v>
      </c>
      <c r="DB599" s="768">
        <f>+IF(DA560=0,0,DA599/DA560*100)</f>
        <v>0</v>
      </c>
      <c r="DC599" s="767">
        <f>DC600-DC601-DC602</f>
        <v>0</v>
      </c>
      <c r="DD599" s="768">
        <f>+IF(DC560=0,0,DC599/DC560*100)</f>
        <v>0</v>
      </c>
      <c r="DE599" s="767">
        <f>+DE600-DE601-DE602</f>
        <v>0</v>
      </c>
      <c r="DF599" s="768">
        <f>+IF(DE560=0,0,DE599/DE560*100)</f>
        <v>0</v>
      </c>
      <c r="DG599" s="767">
        <f>DG600-DG601-DG602</f>
        <v>0</v>
      </c>
      <c r="DH599" s="768">
        <f>+IF(DG560=0,0,DG599/DG560*100)</f>
        <v>0</v>
      </c>
      <c r="DI599" s="767">
        <f>DI600-DI601-DI602</f>
        <v>0</v>
      </c>
      <c r="DJ599" s="768">
        <f>+IF(DI560=0,0,DI599/DI560*100)</f>
        <v>0</v>
      </c>
      <c r="DK599" s="767">
        <f>DK600-DK601-DK602</f>
        <v>0</v>
      </c>
      <c r="DL599" s="768">
        <f>+IF(DK560=0,0,DK599/DK560*100)</f>
        <v>0</v>
      </c>
      <c r="DM599" s="767">
        <f>+DM600-DM601-DM602</f>
        <v>0</v>
      </c>
      <c r="DN599" s="768">
        <f>+IF(DM560=0,0,DM599/DM560*100)</f>
        <v>0</v>
      </c>
      <c r="DO599" s="767">
        <f>+DO600-DO601-DO602</f>
        <v>0</v>
      </c>
      <c r="DP599" s="768">
        <f>+IF(DO560=0,0,DO599/DO560*100)</f>
        <v>0</v>
      </c>
      <c r="DR599" s="767">
        <f t="shared" si="573"/>
        <v>0</v>
      </c>
      <c r="DS599" s="768">
        <f>+IF(DR560=0,0,DR599/DR560*100)</f>
        <v>0</v>
      </c>
      <c r="DT599" s="767">
        <f>DT600-DT601-DT602</f>
        <v>0</v>
      </c>
      <c r="DU599" s="768">
        <f>+IF(DT560=0,0,DT599/DT560*100)</f>
        <v>0</v>
      </c>
      <c r="DV599" s="767">
        <f>DV600-DV601-DV602</f>
        <v>0</v>
      </c>
      <c r="DW599" s="768">
        <f>+IF(DV560=0,0,DV599/DV560*100)</f>
        <v>0</v>
      </c>
      <c r="DX599" s="767">
        <f>DX600-DX601-DX602</f>
        <v>0</v>
      </c>
      <c r="DY599" s="768">
        <f>+IF(DX560=0,0,DX599/DX560*100)</f>
        <v>0</v>
      </c>
      <c r="DZ599" s="767">
        <f>+DZ600-DZ601-DZ602</f>
        <v>0</v>
      </c>
      <c r="EA599" s="768">
        <f>+IF(DZ560=0,0,DZ599/DZ560*100)</f>
        <v>0</v>
      </c>
      <c r="EB599" s="767">
        <f>EB600-EB601-EB602</f>
        <v>0</v>
      </c>
      <c r="EC599" s="768">
        <f>+IF(EB560=0,0,EB599/EB560*100)</f>
        <v>0</v>
      </c>
      <c r="ED599" s="767">
        <f>ED600-ED601-ED602</f>
        <v>0</v>
      </c>
      <c r="EE599" s="768">
        <f>+IF(ED560=0,0,ED599/ED560*100)</f>
        <v>0</v>
      </c>
      <c r="EF599" s="767">
        <f>EF600-EF601-EF602</f>
        <v>0</v>
      </c>
      <c r="EG599" s="768">
        <f>+IF(EF560=0,0,EF599/EF560*100)</f>
        <v>0</v>
      </c>
      <c r="EH599" s="767">
        <f>+EH600-EH601-EH602</f>
        <v>0</v>
      </c>
      <c r="EI599" s="768">
        <f>+IF(EH560=0,0,EH599/EH560*100)</f>
        <v>0</v>
      </c>
      <c r="EJ599" s="767">
        <f>+EJ600-EJ601-EJ602</f>
        <v>0</v>
      </c>
      <c r="EK599" s="768">
        <f>+IF(EJ560=0,0,EJ599/EJ560*100)</f>
        <v>0</v>
      </c>
      <c r="EL599" s="767">
        <f>EL600-EL601-EL602</f>
        <v>0</v>
      </c>
      <c r="EM599" s="768">
        <f>+IF(EL560=0,0,EL599/EL560*100)</f>
        <v>0</v>
      </c>
      <c r="EN599" s="767">
        <f>EN600-EN601-EN602</f>
        <v>0</v>
      </c>
      <c r="EO599" s="768">
        <f>+IF(EN560=0,0,EN599/EN560*100)</f>
        <v>0</v>
      </c>
      <c r="EP599" s="767">
        <f>EP600-EP601-EP602</f>
        <v>0</v>
      </c>
      <c r="EQ599" s="768">
        <f>+IF(EP560=0,0,EP599/EP560*100)</f>
        <v>0</v>
      </c>
      <c r="ER599" s="767">
        <f>+ER600-ER601-ER602</f>
        <v>0</v>
      </c>
      <c r="ES599" s="768">
        <f>+IF(ER560=0,0,ER599/ER560*100)</f>
        <v>0</v>
      </c>
      <c r="ET599" s="767">
        <f>ET600-ET601-ET602</f>
        <v>0</v>
      </c>
      <c r="EU599" s="768">
        <f>+IF(ET560=0,0,ET599/ET560*100)</f>
        <v>0</v>
      </c>
      <c r="EV599" s="767">
        <f>EV600-EV601-EV602</f>
        <v>0</v>
      </c>
      <c r="EW599" s="768">
        <f>+IF(EV560=0,0,EV599/EV560*100)</f>
        <v>0</v>
      </c>
      <c r="EX599" s="767">
        <f>EX600-EX601-EX602</f>
        <v>0</v>
      </c>
      <c r="EY599" s="768">
        <f>+IF(EX560=0,0,EX599/EX560*100)</f>
        <v>0</v>
      </c>
      <c r="EZ599" s="767">
        <f>+EZ600-EZ601-EZ602</f>
        <v>0</v>
      </c>
      <c r="FA599" s="768">
        <f>+IF(EZ560=0,0,EZ599/EZ560*100)</f>
        <v>0</v>
      </c>
      <c r="FB599" s="767">
        <f>+FB600-FB601-FB602</f>
        <v>0</v>
      </c>
      <c r="FC599" s="768">
        <f>+IF(FB560=0,0,FB599/FB560*100)</f>
        <v>0</v>
      </c>
      <c r="FD599" s="767">
        <f>FD600-FD601-FD602</f>
        <v>0</v>
      </c>
      <c r="FE599" s="768">
        <f>+IF(FD560=0,0,FD599/FD560*100)</f>
        <v>0</v>
      </c>
      <c r="FF599" s="767">
        <f>FF600-FF601-FF602</f>
        <v>0</v>
      </c>
      <c r="FG599" s="768">
        <f>+IF(FF560=0,0,FF599/FF560*100)</f>
        <v>0</v>
      </c>
      <c r="FH599" s="767">
        <f>FH600-FH601-FH602</f>
        <v>0</v>
      </c>
      <c r="FI599" s="768">
        <f>+IF(FH560=0,0,FH599/FH560*100)</f>
        <v>0</v>
      </c>
      <c r="FJ599" s="767">
        <f>FJ600-FJ601-FJ602</f>
        <v>0</v>
      </c>
      <c r="FK599" s="768">
        <f>+IF(FJ560=0,0,FJ599/FJ560*100)</f>
        <v>0</v>
      </c>
    </row>
    <row r="600" spans="2:167" s="648" customFormat="1" ht="13.5" customHeight="1">
      <c r="B600" s="769"/>
      <c r="C600" s="728" t="s">
        <v>4823</v>
      </c>
      <c r="D600" s="787"/>
      <c r="E600" s="770">
        <f t="shared" si="562"/>
        <v>0</v>
      </c>
      <c r="F600" s="726">
        <f>+IF(E560=0,0,E600/E560*100)</f>
        <v>0</v>
      </c>
      <c r="G600" s="770">
        <v>0</v>
      </c>
      <c r="H600" s="726">
        <f>+IF(G560=0,0,G600/G560*100)</f>
        <v>0</v>
      </c>
      <c r="I600" s="770">
        <v>0</v>
      </c>
      <c r="J600" s="726">
        <f>+IF(I560=0,0,I600/I560*100)</f>
        <v>0</v>
      </c>
      <c r="K600" s="770">
        <v>0</v>
      </c>
      <c r="L600" s="726">
        <f>+IF(K560=0,0,K600/K560*100)</f>
        <v>0</v>
      </c>
      <c r="M600" s="770">
        <f>+G600+I600+K600</f>
        <v>0</v>
      </c>
      <c r="N600" s="726">
        <f>+IF(M560=0,0,M600/M560*100)</f>
        <v>0</v>
      </c>
      <c r="O600" s="770">
        <v>0</v>
      </c>
      <c r="P600" s="726">
        <f>+IF(O560=0,0,O600/O560*100)</f>
        <v>0</v>
      </c>
      <c r="Q600" s="770">
        <v>0</v>
      </c>
      <c r="R600" s="726">
        <f>+IF(Q560=0,0,Q600/Q560*100)</f>
        <v>0</v>
      </c>
      <c r="S600" s="770">
        <v>0</v>
      </c>
      <c r="T600" s="726">
        <f>+IF(S560=0,0,S600/S560*100)</f>
        <v>0</v>
      </c>
      <c r="U600" s="770">
        <f>+O600+Q600+S600</f>
        <v>0</v>
      </c>
      <c r="V600" s="726">
        <f>+IF(U560=0,0,U600/U560*100)</f>
        <v>0</v>
      </c>
      <c r="W600" s="770">
        <f>+M600+U600</f>
        <v>0</v>
      </c>
      <c r="X600" s="726">
        <f>+IF(W560=0,0,W600/W560*100)</f>
        <v>0</v>
      </c>
      <c r="Y600" s="770">
        <v>0</v>
      </c>
      <c r="Z600" s="726">
        <f>+IF(Y560=0,0,Y600/Y560*100)</f>
        <v>0</v>
      </c>
      <c r="AA600" s="770">
        <v>0</v>
      </c>
      <c r="AB600" s="726">
        <f>+IF(AA560=0,0,AA600/AA560*100)</f>
        <v>0</v>
      </c>
      <c r="AC600" s="770">
        <v>0</v>
      </c>
      <c r="AD600" s="726">
        <f>+IF(AC560=0,0,AC600/AC560*100)</f>
        <v>0</v>
      </c>
      <c r="AE600" s="770">
        <f>+Y600+AA600+AC600</f>
        <v>0</v>
      </c>
      <c r="AF600" s="726">
        <f>+IF(AE560=0,0,AE600/AE560*100)</f>
        <v>0</v>
      </c>
      <c r="AG600" s="770">
        <v>0</v>
      </c>
      <c r="AH600" s="726">
        <f>+IF(AG560=0,0,AG600/AG560*100)</f>
        <v>0</v>
      </c>
      <c r="AI600" s="770">
        <v>0</v>
      </c>
      <c r="AJ600" s="726">
        <f>+IF(AI560=0,0,AI600/AI560*100)</f>
        <v>0</v>
      </c>
      <c r="AK600" s="770">
        <v>0</v>
      </c>
      <c r="AL600" s="726">
        <f>+IF(AK560=0,0,AK600/AK560*100)</f>
        <v>0</v>
      </c>
      <c r="AM600" s="770">
        <f>+AG600+AI600+AK600</f>
        <v>0</v>
      </c>
      <c r="AN600" s="726">
        <f>+IF(AM560=0,0,AM600/AM560*100)</f>
        <v>0</v>
      </c>
      <c r="AO600" s="770">
        <f>+AE600+AM600</f>
        <v>0</v>
      </c>
      <c r="AP600" s="726">
        <f>+IF(AO560=0,0,AO600/AO560*100)</f>
        <v>0</v>
      </c>
      <c r="AQ600" s="651"/>
      <c r="AR600" s="770">
        <v>0</v>
      </c>
      <c r="AS600" s="726">
        <f>+IF(AR560=0,0,AR600/AR560*100)</f>
        <v>0</v>
      </c>
      <c r="AT600" s="770">
        <v>0</v>
      </c>
      <c r="AU600" s="726">
        <f>+IF(AT560=0,0,AT600/AT560*100)</f>
        <v>0</v>
      </c>
      <c r="AV600" s="770">
        <v>0</v>
      </c>
      <c r="AW600" s="726">
        <f>+IF(AV560=0,0,AV600/AV560*100)</f>
        <v>0</v>
      </c>
      <c r="AX600" s="770">
        <v>0</v>
      </c>
      <c r="AY600" s="726">
        <f>+IF(AX560=0,0,AX600/AX560*100)</f>
        <v>0</v>
      </c>
      <c r="AZ600" s="770">
        <f>+AT600+AV600+AX600</f>
        <v>0</v>
      </c>
      <c r="BA600" s="726">
        <f>+IF(AZ560=0,0,AZ600/AZ560*100)</f>
        <v>0</v>
      </c>
      <c r="BB600" s="770">
        <v>0</v>
      </c>
      <c r="BC600" s="726">
        <f>+IF(BB560=0,0,BB600/BB560*100)</f>
        <v>0</v>
      </c>
      <c r="BD600" s="770">
        <v>0</v>
      </c>
      <c r="BE600" s="726">
        <f>+IF(BD560=0,0,BD600/BD560*100)</f>
        <v>0</v>
      </c>
      <c r="BF600" s="770">
        <v>0</v>
      </c>
      <c r="BG600" s="726">
        <f>+IF(BF560=0,0,BF600/BF560*100)</f>
        <v>0</v>
      </c>
      <c r="BH600" s="770">
        <f>+BB600+BD600+BF600</f>
        <v>0</v>
      </c>
      <c r="BI600" s="726">
        <f>+IF(BH560=0,0,BH600/BH560*100)</f>
        <v>0</v>
      </c>
      <c r="BJ600" s="770">
        <f>+AZ600+BH600</f>
        <v>0</v>
      </c>
      <c r="BK600" s="726">
        <f>+IF(BJ560=0,0,BJ600/BJ560*100)</f>
        <v>0</v>
      </c>
      <c r="BL600" s="770">
        <v>0</v>
      </c>
      <c r="BM600" s="726">
        <f>+IF(BL560=0,0,BL600/BL560*100)</f>
        <v>0</v>
      </c>
      <c r="BN600" s="770">
        <v>0</v>
      </c>
      <c r="BO600" s="726">
        <f>+IF(BN560=0,0,BN600/BN560*100)</f>
        <v>0</v>
      </c>
      <c r="BP600" s="770">
        <v>0</v>
      </c>
      <c r="BQ600" s="726">
        <f>+IF(BP560=0,0,BP600/BP560*100)</f>
        <v>0</v>
      </c>
      <c r="BR600" s="770">
        <f>+BL600+BN600+BP600</f>
        <v>0</v>
      </c>
      <c r="BS600" s="726">
        <f>+IF(BR560=0,0,BR600/BR560*100)</f>
        <v>0</v>
      </c>
      <c r="BT600" s="770">
        <v>0</v>
      </c>
      <c r="BU600" s="726">
        <f>+IF(BT560=0,0,BT600/BT560*100)</f>
        <v>0</v>
      </c>
      <c r="BV600" s="770">
        <v>0</v>
      </c>
      <c r="BW600" s="726">
        <f>+IF(BV560=0,0,BV600/BV560*100)</f>
        <v>0</v>
      </c>
      <c r="BX600" s="770">
        <v>0</v>
      </c>
      <c r="BY600" s="726">
        <f>+IF(BX560=0,0,BX600/BX560*100)</f>
        <v>0</v>
      </c>
      <c r="BZ600" s="770">
        <f>+BT600+BV600+BX600</f>
        <v>0</v>
      </c>
      <c r="CA600" s="726">
        <f>+IF(BZ560=0,0,BZ600/BZ560*100)</f>
        <v>0</v>
      </c>
      <c r="CB600" s="770">
        <f>+BR600+BZ600</f>
        <v>0</v>
      </c>
      <c r="CC600" s="726">
        <f>+IF(CB560=0,0,CB600/CB560*100)</f>
        <v>0</v>
      </c>
      <c r="CE600" s="770">
        <f t="shared" si="570"/>
        <v>0</v>
      </c>
      <c r="CF600" s="726">
        <f>+IF(CE560=0,0,CE600/CE560*100)</f>
        <v>0</v>
      </c>
      <c r="CG600" s="770">
        <v>0</v>
      </c>
      <c r="CH600" s="726">
        <f>+IF(CG560=0,0,CG600/CG560*100)</f>
        <v>0</v>
      </c>
      <c r="CI600" s="770">
        <v>0</v>
      </c>
      <c r="CJ600" s="726">
        <f>+IF(CI560=0,0,CI600/CI560*100)</f>
        <v>0</v>
      </c>
      <c r="CK600" s="770">
        <v>0</v>
      </c>
      <c r="CL600" s="726">
        <f>+IF(CK560=0,0,CK600/CK560*100)</f>
        <v>0</v>
      </c>
      <c r="CM600" s="770">
        <f>+CG600+CI600+CK600</f>
        <v>0</v>
      </c>
      <c r="CN600" s="726">
        <f>+IF(CM560=0,0,CM600/CM560*100)</f>
        <v>0</v>
      </c>
      <c r="CO600" s="770">
        <v>0</v>
      </c>
      <c r="CP600" s="726">
        <f>+IF(CO560=0,0,CO600/CO560*100)</f>
        <v>0</v>
      </c>
      <c r="CQ600" s="770">
        <v>0</v>
      </c>
      <c r="CR600" s="726">
        <f>+IF(CQ560=0,0,CQ600/CQ560*100)</f>
        <v>0</v>
      </c>
      <c r="CS600" s="770">
        <v>0</v>
      </c>
      <c r="CT600" s="726">
        <f>+IF(CS560=0,0,CS600/CS560*100)</f>
        <v>0</v>
      </c>
      <c r="CU600" s="770">
        <f>+CO600+CQ600+CS600</f>
        <v>0</v>
      </c>
      <c r="CV600" s="726">
        <f>+IF(CU560=0,0,CU600/CU560*100)</f>
        <v>0</v>
      </c>
      <c r="CW600" s="770">
        <f>+CM600+CU600</f>
        <v>0</v>
      </c>
      <c r="CX600" s="726">
        <f>+IF(CW560=0,0,CW600/CW560*100)</f>
        <v>0</v>
      </c>
      <c r="CY600" s="770">
        <v>0</v>
      </c>
      <c r="CZ600" s="726">
        <f>+IF(CY560=0,0,CY600/CY560*100)</f>
        <v>0</v>
      </c>
      <c r="DA600" s="770">
        <v>0</v>
      </c>
      <c r="DB600" s="726">
        <f>+IF(DA560=0,0,DA600/DA560*100)</f>
        <v>0</v>
      </c>
      <c r="DC600" s="770">
        <v>0</v>
      </c>
      <c r="DD600" s="726">
        <f>+IF(DC560=0,0,DC600/DC560*100)</f>
        <v>0</v>
      </c>
      <c r="DE600" s="770">
        <f>+CY600+DA600+DC600</f>
        <v>0</v>
      </c>
      <c r="DF600" s="726">
        <f>+IF(DE560=0,0,DE600/DE560*100)</f>
        <v>0</v>
      </c>
      <c r="DG600" s="770">
        <v>0</v>
      </c>
      <c r="DH600" s="726">
        <f>+IF(DG560=0,0,DG600/DG560*100)</f>
        <v>0</v>
      </c>
      <c r="DI600" s="770">
        <v>0</v>
      </c>
      <c r="DJ600" s="726">
        <f>+IF(DI560=0,0,DI600/DI560*100)</f>
        <v>0</v>
      </c>
      <c r="DK600" s="770">
        <v>0</v>
      </c>
      <c r="DL600" s="726">
        <f>+IF(DK560=0,0,DK600/DK560*100)</f>
        <v>0</v>
      </c>
      <c r="DM600" s="770">
        <f>+DG600+DI600+DK600</f>
        <v>0</v>
      </c>
      <c r="DN600" s="726">
        <f>+IF(DM560=0,0,DM600/DM560*100)</f>
        <v>0</v>
      </c>
      <c r="DO600" s="770">
        <f>+DE600+DM600</f>
        <v>0</v>
      </c>
      <c r="DP600" s="726">
        <f>+IF(DO560=0,0,DO600/DO560*100)</f>
        <v>0</v>
      </c>
      <c r="DR600" s="770">
        <f t="shared" si="573"/>
        <v>0</v>
      </c>
      <c r="DS600" s="726">
        <f>+IF(DR560=0,0,DR600/DR560*100)</f>
        <v>0</v>
      </c>
      <c r="DT600" s="770">
        <v>0</v>
      </c>
      <c r="DU600" s="726">
        <f>+IF(DT560=0,0,DT600/DT560*100)</f>
        <v>0</v>
      </c>
      <c r="DV600" s="770">
        <v>0</v>
      </c>
      <c r="DW600" s="726">
        <f>+IF(DV560=0,0,DV600/DV560*100)</f>
        <v>0</v>
      </c>
      <c r="DX600" s="770">
        <v>0</v>
      </c>
      <c r="DY600" s="726">
        <f>+IF(DX560=0,0,DX600/DX560*100)</f>
        <v>0</v>
      </c>
      <c r="DZ600" s="770">
        <f>+DT600+DV600+DX600</f>
        <v>0</v>
      </c>
      <c r="EA600" s="726">
        <f>+IF(DZ560=0,0,DZ600/DZ560*100)</f>
        <v>0</v>
      </c>
      <c r="EB600" s="770">
        <v>0</v>
      </c>
      <c r="EC600" s="726">
        <f>+IF(EB560=0,0,EB600/EB560*100)</f>
        <v>0</v>
      </c>
      <c r="ED600" s="770">
        <v>0</v>
      </c>
      <c r="EE600" s="726">
        <f>+IF(ED560=0,0,ED600/ED560*100)</f>
        <v>0</v>
      </c>
      <c r="EF600" s="770">
        <v>0</v>
      </c>
      <c r="EG600" s="726">
        <f>+IF(EF560=0,0,EF600/EF560*100)</f>
        <v>0</v>
      </c>
      <c r="EH600" s="770">
        <f>+EB600+ED600+EF600</f>
        <v>0</v>
      </c>
      <c r="EI600" s="726">
        <f>+IF(EH560=0,0,EH600/EH560*100)</f>
        <v>0</v>
      </c>
      <c r="EJ600" s="770">
        <f>+DZ600+EH600</f>
        <v>0</v>
      </c>
      <c r="EK600" s="726">
        <f>+IF(EJ560=0,0,EJ600/EJ560*100)</f>
        <v>0</v>
      </c>
      <c r="EL600" s="770">
        <v>0</v>
      </c>
      <c r="EM600" s="726">
        <f>+IF(EL560=0,0,EL600/EL560*100)</f>
        <v>0</v>
      </c>
      <c r="EN600" s="770">
        <v>0</v>
      </c>
      <c r="EO600" s="726">
        <f>+IF(EN560=0,0,EN600/EN560*100)</f>
        <v>0</v>
      </c>
      <c r="EP600" s="770">
        <v>0</v>
      </c>
      <c r="EQ600" s="726">
        <f>+IF(EP560=0,0,EP600/EP560*100)</f>
        <v>0</v>
      </c>
      <c r="ER600" s="770">
        <f>+EL600+EN600+EP600</f>
        <v>0</v>
      </c>
      <c r="ES600" s="726">
        <f>+IF(ER560=0,0,ER600/ER560*100)</f>
        <v>0</v>
      </c>
      <c r="ET600" s="770">
        <v>0</v>
      </c>
      <c r="EU600" s="726">
        <f>+IF(ET560=0,0,ET600/ET560*100)</f>
        <v>0</v>
      </c>
      <c r="EV600" s="770">
        <v>0</v>
      </c>
      <c r="EW600" s="726">
        <f>+IF(EV560=0,0,EV600/EV560*100)</f>
        <v>0</v>
      </c>
      <c r="EX600" s="770">
        <v>0</v>
      </c>
      <c r="EY600" s="726">
        <f>+IF(EX560=0,0,EX600/EX560*100)</f>
        <v>0</v>
      </c>
      <c r="EZ600" s="770">
        <f>+ET600+EV600+EX600</f>
        <v>0</v>
      </c>
      <c r="FA600" s="726">
        <f>+IF(EZ560=0,0,EZ600/EZ560*100)</f>
        <v>0</v>
      </c>
      <c r="FB600" s="770">
        <f>+ER600+EZ600</f>
        <v>0</v>
      </c>
      <c r="FC600" s="726">
        <f>+IF(FB560=0,0,FB600/FB560*100)</f>
        <v>0</v>
      </c>
      <c r="FD600" s="770">
        <v>0</v>
      </c>
      <c r="FE600" s="726">
        <f>+IF(FD560=0,0,FD600/FD560*100)</f>
        <v>0</v>
      </c>
      <c r="FF600" s="770">
        <v>0</v>
      </c>
      <c r="FG600" s="726">
        <f>+IF(FF560=0,0,FF600/FF560*100)</f>
        <v>0</v>
      </c>
      <c r="FH600" s="770">
        <v>0</v>
      </c>
      <c r="FI600" s="726">
        <f>+IF(FH560=0,0,FH600/FH560*100)</f>
        <v>0</v>
      </c>
      <c r="FJ600" s="770">
        <v>0</v>
      </c>
      <c r="FK600" s="726">
        <f>+IF(FJ560=0,0,FJ600/FJ560*100)</f>
        <v>0</v>
      </c>
    </row>
    <row r="601" spans="2:167" s="648" customFormat="1" ht="13.5" customHeight="1">
      <c r="B601" s="769"/>
      <c r="C601" s="769" t="s">
        <v>4824</v>
      </c>
      <c r="E601" s="772">
        <f t="shared" si="562"/>
        <v>0</v>
      </c>
      <c r="F601" s="737">
        <f>+IF(E560=0,0,E601/E560*100)</f>
        <v>0</v>
      </c>
      <c r="G601" s="772">
        <v>0</v>
      </c>
      <c r="H601" s="737">
        <f>+IF(G560=0,0,G601/G560*100)</f>
        <v>0</v>
      </c>
      <c r="I601" s="772">
        <v>0</v>
      </c>
      <c r="J601" s="737">
        <f>+IF(I560=0,0,I601/I560*100)</f>
        <v>0</v>
      </c>
      <c r="K601" s="772">
        <v>0</v>
      </c>
      <c r="L601" s="737">
        <f>+IF(K560=0,0,K601/K560*100)</f>
        <v>0</v>
      </c>
      <c r="M601" s="772">
        <f>+G601+I601+K601</f>
        <v>0</v>
      </c>
      <c r="N601" s="737">
        <f>+IF(M560=0,0,M601/M560*100)</f>
        <v>0</v>
      </c>
      <c r="O601" s="772">
        <v>0</v>
      </c>
      <c r="P601" s="737">
        <f>+IF(O560=0,0,O601/O560*100)</f>
        <v>0</v>
      </c>
      <c r="Q601" s="772">
        <v>0</v>
      </c>
      <c r="R601" s="737">
        <f>+IF(Q560=0,0,Q601/Q560*100)</f>
        <v>0</v>
      </c>
      <c r="S601" s="772">
        <v>0</v>
      </c>
      <c r="T601" s="737">
        <f>+IF(S560=0,0,S601/S560*100)</f>
        <v>0</v>
      </c>
      <c r="U601" s="772">
        <f>+O601+Q601+S601</f>
        <v>0</v>
      </c>
      <c r="V601" s="737">
        <f>+IF(U560=0,0,U601/U560*100)</f>
        <v>0</v>
      </c>
      <c r="W601" s="772">
        <f>+M601+U601</f>
        <v>0</v>
      </c>
      <c r="X601" s="737">
        <f>+IF(W560=0,0,W601/W560*100)</f>
        <v>0</v>
      </c>
      <c r="Y601" s="772">
        <v>0</v>
      </c>
      <c r="Z601" s="737">
        <f>+IF(Y560=0,0,Y601/Y560*100)</f>
        <v>0</v>
      </c>
      <c r="AA601" s="772">
        <v>0</v>
      </c>
      <c r="AB601" s="737">
        <f>+IF(AA560=0,0,AA601/AA560*100)</f>
        <v>0</v>
      </c>
      <c r="AC601" s="772">
        <v>0</v>
      </c>
      <c r="AD601" s="737">
        <f>+IF(AC560=0,0,AC601/AC560*100)</f>
        <v>0</v>
      </c>
      <c r="AE601" s="772">
        <f>+Y601+AA601+AC601</f>
        <v>0</v>
      </c>
      <c r="AF601" s="737">
        <f>+IF(AE560=0,0,AE601/AE560*100)</f>
        <v>0</v>
      </c>
      <c r="AG601" s="772">
        <v>0</v>
      </c>
      <c r="AH601" s="737">
        <f>+IF(AG560=0,0,AG601/AG560*100)</f>
        <v>0</v>
      </c>
      <c r="AI601" s="772">
        <v>0</v>
      </c>
      <c r="AJ601" s="737">
        <f>+IF(AI560=0,0,AI601/AI560*100)</f>
        <v>0</v>
      </c>
      <c r="AK601" s="772">
        <v>0</v>
      </c>
      <c r="AL601" s="737">
        <f>+IF(AK560=0,0,AK601/AK560*100)</f>
        <v>0</v>
      </c>
      <c r="AM601" s="772">
        <f>+AG601+AI601+AK601</f>
        <v>0</v>
      </c>
      <c r="AN601" s="737">
        <f>+IF(AM560=0,0,AM601/AM560*100)</f>
        <v>0</v>
      </c>
      <c r="AO601" s="772">
        <f>+AE601+AM601</f>
        <v>0</v>
      </c>
      <c r="AP601" s="737">
        <f>+IF(AO560=0,0,AO601/AO560*100)</f>
        <v>0</v>
      </c>
      <c r="AQ601" s="651"/>
      <c r="AR601" s="772">
        <v>0</v>
      </c>
      <c r="AS601" s="737">
        <f>+IF(AR560=0,0,AR601/AR560*100)</f>
        <v>0</v>
      </c>
      <c r="AT601" s="772">
        <v>0</v>
      </c>
      <c r="AU601" s="737">
        <f>+IF(AT560=0,0,AT601/AT560*100)</f>
        <v>0</v>
      </c>
      <c r="AV601" s="772">
        <v>0</v>
      </c>
      <c r="AW601" s="737">
        <f>+IF(AV560=0,0,AV601/AV560*100)</f>
        <v>0</v>
      </c>
      <c r="AX601" s="772">
        <v>0</v>
      </c>
      <c r="AY601" s="737">
        <f>+IF(AX560=0,0,AX601/AX560*100)</f>
        <v>0</v>
      </c>
      <c r="AZ601" s="772">
        <f>+AT601+AV601+AX601</f>
        <v>0</v>
      </c>
      <c r="BA601" s="737">
        <f>+IF(AZ560=0,0,AZ601/AZ560*100)</f>
        <v>0</v>
      </c>
      <c r="BB601" s="772">
        <v>0</v>
      </c>
      <c r="BC601" s="737">
        <f>+IF(BB560=0,0,BB601/BB560*100)</f>
        <v>0</v>
      </c>
      <c r="BD601" s="772">
        <v>0</v>
      </c>
      <c r="BE601" s="737">
        <f>+IF(BD560=0,0,BD601/BD560*100)</f>
        <v>0</v>
      </c>
      <c r="BF601" s="772">
        <v>0</v>
      </c>
      <c r="BG601" s="737">
        <f>+IF(BF560=0,0,BF601/BF560*100)</f>
        <v>0</v>
      </c>
      <c r="BH601" s="772">
        <f>+BB601+BD601+BF601</f>
        <v>0</v>
      </c>
      <c r="BI601" s="737">
        <f>+IF(BH560=0,0,BH601/BH560*100)</f>
        <v>0</v>
      </c>
      <c r="BJ601" s="772">
        <f>+AZ601+BH601</f>
        <v>0</v>
      </c>
      <c r="BK601" s="737">
        <f>+IF(BJ560=0,0,BJ601/BJ560*100)</f>
        <v>0</v>
      </c>
      <c r="BL601" s="772">
        <v>0</v>
      </c>
      <c r="BM601" s="737">
        <f>+IF(BL560=0,0,BL601/BL560*100)</f>
        <v>0</v>
      </c>
      <c r="BN601" s="772">
        <v>0</v>
      </c>
      <c r="BO601" s="737">
        <f>+IF(BN560=0,0,BN601/BN560*100)</f>
        <v>0</v>
      </c>
      <c r="BP601" s="772">
        <v>0</v>
      </c>
      <c r="BQ601" s="737">
        <f>+IF(BP560=0,0,BP601/BP560*100)</f>
        <v>0</v>
      </c>
      <c r="BR601" s="772">
        <f>+BL601+BN601+BP601</f>
        <v>0</v>
      </c>
      <c r="BS601" s="737">
        <f>+IF(BR560=0,0,BR601/BR560*100)</f>
        <v>0</v>
      </c>
      <c r="BT601" s="772">
        <v>0</v>
      </c>
      <c r="BU601" s="737">
        <f>+IF(BT560=0,0,BT601/BT560*100)</f>
        <v>0</v>
      </c>
      <c r="BV601" s="772">
        <v>0</v>
      </c>
      <c r="BW601" s="737">
        <f>+IF(BV560=0,0,BV601/BV560*100)</f>
        <v>0</v>
      </c>
      <c r="BX601" s="772">
        <v>0</v>
      </c>
      <c r="BY601" s="737">
        <f>+IF(BX560=0,0,BX601/BX560*100)</f>
        <v>0</v>
      </c>
      <c r="BZ601" s="772">
        <f>+BT601+BV601+BX601</f>
        <v>0</v>
      </c>
      <c r="CA601" s="737">
        <f>+IF(BZ560=0,0,BZ601/BZ560*100)</f>
        <v>0</v>
      </c>
      <c r="CB601" s="772">
        <f>+BR601+BZ601</f>
        <v>0</v>
      </c>
      <c r="CC601" s="737">
        <f>+IF(CB560=0,0,CB601/CB560*100)</f>
        <v>0</v>
      </c>
      <c r="CE601" s="772">
        <f t="shared" si="570"/>
        <v>0</v>
      </c>
      <c r="CF601" s="737">
        <f>+IF(CE560=0,0,CE601/CE560*100)</f>
        <v>0</v>
      </c>
      <c r="CG601" s="772">
        <v>0</v>
      </c>
      <c r="CH601" s="737">
        <f>+IF(CG560=0,0,CG601/CG560*100)</f>
        <v>0</v>
      </c>
      <c r="CI601" s="772">
        <v>0</v>
      </c>
      <c r="CJ601" s="737">
        <f>+IF(CI560=0,0,CI601/CI560*100)</f>
        <v>0</v>
      </c>
      <c r="CK601" s="772">
        <v>0</v>
      </c>
      <c r="CL601" s="737">
        <f>+IF(CK560=0,0,CK601/CK560*100)</f>
        <v>0</v>
      </c>
      <c r="CM601" s="772">
        <f>+CG601+CI601+CK601</f>
        <v>0</v>
      </c>
      <c r="CN601" s="737">
        <f>+IF(CM560=0,0,CM601/CM560*100)</f>
        <v>0</v>
      </c>
      <c r="CO601" s="772">
        <v>0</v>
      </c>
      <c r="CP601" s="737">
        <f>+IF(CO560=0,0,CO601/CO560*100)</f>
        <v>0</v>
      </c>
      <c r="CQ601" s="772">
        <v>0</v>
      </c>
      <c r="CR601" s="737">
        <f>+IF(CQ560=0,0,CQ601/CQ560*100)</f>
        <v>0</v>
      </c>
      <c r="CS601" s="772">
        <v>0</v>
      </c>
      <c r="CT601" s="737">
        <f>+IF(CS560=0,0,CS601/CS560*100)</f>
        <v>0</v>
      </c>
      <c r="CU601" s="772">
        <f>+CO601+CQ601+CS601</f>
        <v>0</v>
      </c>
      <c r="CV601" s="737">
        <f>+IF(CU560=0,0,CU601/CU560*100)</f>
        <v>0</v>
      </c>
      <c r="CW601" s="772">
        <f>+CM601+CU601</f>
        <v>0</v>
      </c>
      <c r="CX601" s="737">
        <f>+IF(CW560=0,0,CW601/CW560*100)</f>
        <v>0</v>
      </c>
      <c r="CY601" s="772">
        <v>0</v>
      </c>
      <c r="CZ601" s="737">
        <f>+IF(CY560=0,0,CY601/CY560*100)</f>
        <v>0</v>
      </c>
      <c r="DA601" s="772">
        <v>0</v>
      </c>
      <c r="DB601" s="737">
        <f>+IF(DA560=0,0,DA601/DA560*100)</f>
        <v>0</v>
      </c>
      <c r="DC601" s="772">
        <v>0</v>
      </c>
      <c r="DD601" s="737">
        <f>+IF(DC560=0,0,DC601/DC560*100)</f>
        <v>0</v>
      </c>
      <c r="DE601" s="772">
        <f>+CY601+DA601+DC601</f>
        <v>0</v>
      </c>
      <c r="DF601" s="737">
        <f>+IF(DE560=0,0,DE601/DE560*100)</f>
        <v>0</v>
      </c>
      <c r="DG601" s="772">
        <v>0</v>
      </c>
      <c r="DH601" s="737">
        <f>+IF(DG560=0,0,DG601/DG560*100)</f>
        <v>0</v>
      </c>
      <c r="DI601" s="772">
        <v>0</v>
      </c>
      <c r="DJ601" s="737">
        <f>+IF(DI560=0,0,DI601/DI560*100)</f>
        <v>0</v>
      </c>
      <c r="DK601" s="772">
        <v>0</v>
      </c>
      <c r="DL601" s="737">
        <f>+IF(DK560=0,0,DK601/DK560*100)</f>
        <v>0</v>
      </c>
      <c r="DM601" s="772">
        <f>+DG601+DI601+DK601</f>
        <v>0</v>
      </c>
      <c r="DN601" s="737">
        <f>+IF(DM560=0,0,DM601/DM560*100)</f>
        <v>0</v>
      </c>
      <c r="DO601" s="772">
        <f>+DE601+DM601</f>
        <v>0</v>
      </c>
      <c r="DP601" s="737">
        <f>+IF(DO560=0,0,DO601/DO560*100)</f>
        <v>0</v>
      </c>
      <c r="DR601" s="772">
        <f t="shared" si="573"/>
        <v>0</v>
      </c>
      <c r="DS601" s="737">
        <f>+IF(DR560=0,0,DR601/DR560*100)</f>
        <v>0</v>
      </c>
      <c r="DT601" s="772">
        <v>0</v>
      </c>
      <c r="DU601" s="737">
        <f>+IF(DT560=0,0,DT601/DT560*100)</f>
        <v>0</v>
      </c>
      <c r="DV601" s="772">
        <v>0</v>
      </c>
      <c r="DW601" s="737">
        <f>+IF(DV560=0,0,DV601/DV560*100)</f>
        <v>0</v>
      </c>
      <c r="DX601" s="772">
        <v>0</v>
      </c>
      <c r="DY601" s="737">
        <f>+IF(DX560=0,0,DX601/DX560*100)</f>
        <v>0</v>
      </c>
      <c r="DZ601" s="772">
        <f>+DT601+DV601+DX601</f>
        <v>0</v>
      </c>
      <c r="EA601" s="737">
        <f>+IF(DZ560=0,0,DZ601/DZ560*100)</f>
        <v>0</v>
      </c>
      <c r="EB601" s="772">
        <v>0</v>
      </c>
      <c r="EC601" s="737">
        <f>+IF(EB560=0,0,EB601/EB560*100)</f>
        <v>0</v>
      </c>
      <c r="ED601" s="772">
        <v>0</v>
      </c>
      <c r="EE601" s="737">
        <f>+IF(ED560=0,0,ED601/ED560*100)</f>
        <v>0</v>
      </c>
      <c r="EF601" s="772">
        <v>0</v>
      </c>
      <c r="EG601" s="737">
        <f>+IF(EF560=0,0,EF601/EF560*100)</f>
        <v>0</v>
      </c>
      <c r="EH601" s="772">
        <f>+EB601+ED601+EF601</f>
        <v>0</v>
      </c>
      <c r="EI601" s="737">
        <f>+IF(EH560=0,0,EH601/EH560*100)</f>
        <v>0</v>
      </c>
      <c r="EJ601" s="772">
        <f>+DZ601+EH601</f>
        <v>0</v>
      </c>
      <c r="EK601" s="737">
        <f>+IF(EJ560=0,0,EJ601/EJ560*100)</f>
        <v>0</v>
      </c>
      <c r="EL601" s="772">
        <v>0</v>
      </c>
      <c r="EM601" s="737">
        <f>+IF(EL560=0,0,EL601/EL560*100)</f>
        <v>0</v>
      </c>
      <c r="EN601" s="772">
        <v>0</v>
      </c>
      <c r="EO601" s="737">
        <f>+IF(EN560=0,0,EN601/EN560*100)</f>
        <v>0</v>
      </c>
      <c r="EP601" s="772">
        <v>0</v>
      </c>
      <c r="EQ601" s="737">
        <f>+IF(EP560=0,0,EP601/EP560*100)</f>
        <v>0</v>
      </c>
      <c r="ER601" s="772">
        <f>+EL601+EN601+EP601</f>
        <v>0</v>
      </c>
      <c r="ES601" s="737">
        <f>+IF(ER560=0,0,ER601/ER560*100)</f>
        <v>0</v>
      </c>
      <c r="ET601" s="772">
        <v>0</v>
      </c>
      <c r="EU601" s="737">
        <f>+IF(ET560=0,0,ET601/ET560*100)</f>
        <v>0</v>
      </c>
      <c r="EV601" s="772">
        <v>0</v>
      </c>
      <c r="EW601" s="737">
        <f>+IF(EV560=0,0,EV601/EV560*100)</f>
        <v>0</v>
      </c>
      <c r="EX601" s="772">
        <v>0</v>
      </c>
      <c r="EY601" s="737">
        <f>+IF(EX560=0,0,EX601/EX560*100)</f>
        <v>0</v>
      </c>
      <c r="EZ601" s="772">
        <f>+ET601+EV601+EX601</f>
        <v>0</v>
      </c>
      <c r="FA601" s="737">
        <f>+IF(EZ560=0,0,EZ601/EZ560*100)</f>
        <v>0</v>
      </c>
      <c r="FB601" s="772">
        <f>+ER601+EZ601</f>
        <v>0</v>
      </c>
      <c r="FC601" s="737">
        <f>+IF(FB560=0,0,FB601/FB560*100)</f>
        <v>0</v>
      </c>
      <c r="FD601" s="772">
        <v>0</v>
      </c>
      <c r="FE601" s="737">
        <f>+IF(FD560=0,0,FD601/FD560*100)</f>
        <v>0</v>
      </c>
      <c r="FF601" s="772">
        <v>0</v>
      </c>
      <c r="FG601" s="737">
        <f>+IF(FF560=0,0,FF601/FF560*100)</f>
        <v>0</v>
      </c>
      <c r="FH601" s="772">
        <v>0</v>
      </c>
      <c r="FI601" s="737">
        <f>+IF(FH560=0,0,FH601/FH560*100)</f>
        <v>0</v>
      </c>
      <c r="FJ601" s="772">
        <v>0</v>
      </c>
      <c r="FK601" s="737">
        <f>+IF(FJ560=0,0,FJ601/FJ560*100)</f>
        <v>0</v>
      </c>
    </row>
    <row r="602" spans="2:167" s="648" customFormat="1" ht="13.5" customHeight="1">
      <c r="B602" s="784"/>
      <c r="C602" s="784" t="s">
        <v>4825</v>
      </c>
      <c r="D602" s="788"/>
      <c r="E602" s="785">
        <f t="shared" si="562"/>
        <v>0</v>
      </c>
      <c r="F602" s="786">
        <f>+IF(E560=0,0,E602/E560*100)</f>
        <v>0</v>
      </c>
      <c r="G602" s="785">
        <v>0</v>
      </c>
      <c r="H602" s="786">
        <f>+IF(G560=0,0,G602/G560*100)</f>
        <v>0</v>
      </c>
      <c r="I602" s="785">
        <v>0</v>
      </c>
      <c r="J602" s="786">
        <f>+IF(I560=0,0,I602/I560*100)</f>
        <v>0</v>
      </c>
      <c r="K602" s="785">
        <v>0</v>
      </c>
      <c r="L602" s="786">
        <f>+IF(K560=0,0,K602/K560*100)</f>
        <v>0</v>
      </c>
      <c r="M602" s="785">
        <f>+G602+I602+K602</f>
        <v>0</v>
      </c>
      <c r="N602" s="786">
        <f>+IF(M560=0,0,M602/M560*100)</f>
        <v>0</v>
      </c>
      <c r="O602" s="785">
        <v>0</v>
      </c>
      <c r="P602" s="786">
        <f>+IF(O560=0,0,O602/O560*100)</f>
        <v>0</v>
      </c>
      <c r="Q602" s="785">
        <v>0</v>
      </c>
      <c r="R602" s="786">
        <f>+IF(Q560=0,0,Q602/Q560*100)</f>
        <v>0</v>
      </c>
      <c r="S602" s="785">
        <v>0</v>
      </c>
      <c r="T602" s="786">
        <f>+IF(S560=0,0,S602/S560*100)</f>
        <v>0</v>
      </c>
      <c r="U602" s="785">
        <f>+O602+Q602+S602</f>
        <v>0</v>
      </c>
      <c r="V602" s="786">
        <f>+IF(U560=0,0,U602/U560*100)</f>
        <v>0</v>
      </c>
      <c r="W602" s="785">
        <f>+M602+U602</f>
        <v>0</v>
      </c>
      <c r="X602" s="786">
        <f>+IF(W560=0,0,W602/W560*100)</f>
        <v>0</v>
      </c>
      <c r="Y602" s="785">
        <v>0</v>
      </c>
      <c r="Z602" s="786">
        <f>+IF(Y560=0,0,Y602/Y560*100)</f>
        <v>0</v>
      </c>
      <c r="AA602" s="785">
        <v>0</v>
      </c>
      <c r="AB602" s="786">
        <f>+IF(AA560=0,0,AA602/AA560*100)</f>
        <v>0</v>
      </c>
      <c r="AC602" s="785">
        <v>0</v>
      </c>
      <c r="AD602" s="786">
        <f>+IF(AC560=0,0,AC602/AC560*100)</f>
        <v>0</v>
      </c>
      <c r="AE602" s="785">
        <f>+Y602+AA602+AC602</f>
        <v>0</v>
      </c>
      <c r="AF602" s="786">
        <f>+IF(AE560=0,0,AE602/AE560*100)</f>
        <v>0</v>
      </c>
      <c r="AG602" s="785">
        <v>0</v>
      </c>
      <c r="AH602" s="786">
        <f>+IF(AG560=0,0,AG602/AG560*100)</f>
        <v>0</v>
      </c>
      <c r="AI602" s="785">
        <v>0</v>
      </c>
      <c r="AJ602" s="786">
        <f>+IF(AI560=0,0,AI602/AI560*100)</f>
        <v>0</v>
      </c>
      <c r="AK602" s="785">
        <v>0</v>
      </c>
      <c r="AL602" s="786">
        <f>+IF(AK560=0,0,AK602/AK560*100)</f>
        <v>0</v>
      </c>
      <c r="AM602" s="785">
        <f>+AG602+AI602+AK602</f>
        <v>0</v>
      </c>
      <c r="AN602" s="786">
        <f>+IF(AM560=0,0,AM602/AM560*100)</f>
        <v>0</v>
      </c>
      <c r="AO602" s="785">
        <f>+AE602+AM602</f>
        <v>0</v>
      </c>
      <c r="AP602" s="786">
        <f>+IF(AO560=0,0,AO602/AO560*100)</f>
        <v>0</v>
      </c>
      <c r="AQ602" s="651"/>
      <c r="AR602" s="785">
        <v>0</v>
      </c>
      <c r="AS602" s="786">
        <f>+IF(AR560=0,0,AR602/AR560*100)</f>
        <v>0</v>
      </c>
      <c r="AT602" s="785">
        <v>0</v>
      </c>
      <c r="AU602" s="786">
        <f>+IF(AT560=0,0,AT602/AT560*100)</f>
        <v>0</v>
      </c>
      <c r="AV602" s="785">
        <v>0</v>
      </c>
      <c r="AW602" s="786">
        <f>+IF(AV560=0,0,AV602/AV560*100)</f>
        <v>0</v>
      </c>
      <c r="AX602" s="785">
        <v>0</v>
      </c>
      <c r="AY602" s="786">
        <f>+IF(AX560=0,0,AX602/AX560*100)</f>
        <v>0</v>
      </c>
      <c r="AZ602" s="785">
        <f>+AT602+AV602+AX602</f>
        <v>0</v>
      </c>
      <c r="BA602" s="786">
        <f>+IF(AZ560=0,0,AZ602/AZ560*100)</f>
        <v>0</v>
      </c>
      <c r="BB602" s="785">
        <v>0</v>
      </c>
      <c r="BC602" s="786">
        <f>+IF(BB560=0,0,BB602/BB560*100)</f>
        <v>0</v>
      </c>
      <c r="BD602" s="785">
        <v>0</v>
      </c>
      <c r="BE602" s="786">
        <f>+IF(BD560=0,0,BD602/BD560*100)</f>
        <v>0</v>
      </c>
      <c r="BF602" s="785">
        <v>0</v>
      </c>
      <c r="BG602" s="786">
        <f>+IF(BF560=0,0,BF602/BF560*100)</f>
        <v>0</v>
      </c>
      <c r="BH602" s="785">
        <f>+BB602+BD602+BF602</f>
        <v>0</v>
      </c>
      <c r="BI602" s="786">
        <f>+IF(BH560=0,0,BH602/BH560*100)</f>
        <v>0</v>
      </c>
      <c r="BJ602" s="785">
        <f>+AZ602+BH602</f>
        <v>0</v>
      </c>
      <c r="BK602" s="786">
        <f>+IF(BJ560=0,0,BJ602/BJ560*100)</f>
        <v>0</v>
      </c>
      <c r="BL602" s="785">
        <v>0</v>
      </c>
      <c r="BM602" s="786">
        <f>+IF(BL560=0,0,BL602/BL560*100)</f>
        <v>0</v>
      </c>
      <c r="BN602" s="785">
        <v>0</v>
      </c>
      <c r="BO602" s="786">
        <f>+IF(BN560=0,0,BN602/BN560*100)</f>
        <v>0</v>
      </c>
      <c r="BP602" s="785">
        <v>0</v>
      </c>
      <c r="BQ602" s="786">
        <f>+IF(BP560=0,0,BP602/BP560*100)</f>
        <v>0</v>
      </c>
      <c r="BR602" s="785">
        <f>+BL602+BN602+BP602</f>
        <v>0</v>
      </c>
      <c r="BS602" s="786">
        <f>+IF(BR560=0,0,BR602/BR560*100)</f>
        <v>0</v>
      </c>
      <c r="BT602" s="785">
        <v>0</v>
      </c>
      <c r="BU602" s="786">
        <f>+IF(BT560=0,0,BT602/BT560*100)</f>
        <v>0</v>
      </c>
      <c r="BV602" s="785">
        <v>0</v>
      </c>
      <c r="BW602" s="786">
        <f>+IF(BV560=0,0,BV602/BV560*100)</f>
        <v>0</v>
      </c>
      <c r="BX602" s="785">
        <v>0</v>
      </c>
      <c r="BY602" s="786">
        <f>+IF(BX560=0,0,BX602/BX560*100)</f>
        <v>0</v>
      </c>
      <c r="BZ602" s="785">
        <f>+BT602+BV602+BX602</f>
        <v>0</v>
      </c>
      <c r="CA602" s="786">
        <f>+IF(BZ560=0,0,BZ602/BZ560*100)</f>
        <v>0</v>
      </c>
      <c r="CB602" s="785">
        <f>+BR602+BZ602</f>
        <v>0</v>
      </c>
      <c r="CC602" s="786">
        <f>+IF(CB560=0,0,CB602/CB560*100)</f>
        <v>0</v>
      </c>
      <c r="CE602" s="785">
        <f t="shared" si="570"/>
        <v>0</v>
      </c>
      <c r="CF602" s="786">
        <f>+IF(CE560=0,0,CE602/CE560*100)</f>
        <v>0</v>
      </c>
      <c r="CG602" s="785">
        <v>0</v>
      </c>
      <c r="CH602" s="786">
        <f>+IF(CG560=0,0,CG602/CG560*100)</f>
        <v>0</v>
      </c>
      <c r="CI602" s="785">
        <v>0</v>
      </c>
      <c r="CJ602" s="786">
        <f>+IF(CI560=0,0,CI602/CI560*100)</f>
        <v>0</v>
      </c>
      <c r="CK602" s="785">
        <v>0</v>
      </c>
      <c r="CL602" s="786">
        <f>+IF(CK560=0,0,CK602/CK560*100)</f>
        <v>0</v>
      </c>
      <c r="CM602" s="785">
        <f>+CG602+CI602+CK602</f>
        <v>0</v>
      </c>
      <c r="CN602" s="786">
        <f>+IF(CM560=0,0,CM602/CM560*100)</f>
        <v>0</v>
      </c>
      <c r="CO602" s="785">
        <v>0</v>
      </c>
      <c r="CP602" s="786">
        <f>+IF(CO560=0,0,CO602/CO560*100)</f>
        <v>0</v>
      </c>
      <c r="CQ602" s="785">
        <v>0</v>
      </c>
      <c r="CR602" s="786">
        <f>+IF(CQ560=0,0,CQ602/CQ560*100)</f>
        <v>0</v>
      </c>
      <c r="CS602" s="785">
        <v>0</v>
      </c>
      <c r="CT602" s="786">
        <f>+IF(CS560=0,0,CS602/CS560*100)</f>
        <v>0</v>
      </c>
      <c r="CU602" s="785">
        <f>+CO602+CQ602+CS602</f>
        <v>0</v>
      </c>
      <c r="CV602" s="786">
        <f>+IF(CU560=0,0,CU602/CU560*100)</f>
        <v>0</v>
      </c>
      <c r="CW602" s="785">
        <f>+CM602+CU602</f>
        <v>0</v>
      </c>
      <c r="CX602" s="786">
        <f>+IF(CW560=0,0,CW602/CW560*100)</f>
        <v>0</v>
      </c>
      <c r="CY602" s="785">
        <v>0</v>
      </c>
      <c r="CZ602" s="786">
        <f>+IF(CY560=0,0,CY602/CY560*100)</f>
        <v>0</v>
      </c>
      <c r="DA602" s="785">
        <v>0</v>
      </c>
      <c r="DB602" s="786">
        <f>+IF(DA560=0,0,DA602/DA560*100)</f>
        <v>0</v>
      </c>
      <c r="DC602" s="785">
        <v>0</v>
      </c>
      <c r="DD602" s="786">
        <f>+IF(DC560=0,0,DC602/DC560*100)</f>
        <v>0</v>
      </c>
      <c r="DE602" s="785">
        <f>+CY602+DA602+DC602</f>
        <v>0</v>
      </c>
      <c r="DF602" s="786">
        <f>+IF(DE560=0,0,DE602/DE560*100)</f>
        <v>0</v>
      </c>
      <c r="DG602" s="785">
        <v>0</v>
      </c>
      <c r="DH602" s="786">
        <f>+IF(DG560=0,0,DG602/DG560*100)</f>
        <v>0</v>
      </c>
      <c r="DI602" s="785">
        <v>0</v>
      </c>
      <c r="DJ602" s="786">
        <f>+IF(DI560=0,0,DI602/DI560*100)</f>
        <v>0</v>
      </c>
      <c r="DK602" s="785">
        <v>0</v>
      </c>
      <c r="DL602" s="786">
        <f>+IF(DK560=0,0,DK602/DK560*100)</f>
        <v>0</v>
      </c>
      <c r="DM602" s="785">
        <f>+DG602+DI602+DK602</f>
        <v>0</v>
      </c>
      <c r="DN602" s="786">
        <f>+IF(DM560=0,0,DM602/DM560*100)</f>
        <v>0</v>
      </c>
      <c r="DO602" s="785">
        <f>+DE602+DM602</f>
        <v>0</v>
      </c>
      <c r="DP602" s="786">
        <f>+IF(DO560=0,0,DO602/DO560*100)</f>
        <v>0</v>
      </c>
      <c r="DR602" s="785">
        <f t="shared" si="573"/>
        <v>0</v>
      </c>
      <c r="DS602" s="786">
        <f>+IF(DR560=0,0,DR602/DR560*100)</f>
        <v>0</v>
      </c>
      <c r="DT602" s="785">
        <v>0</v>
      </c>
      <c r="DU602" s="786">
        <f>+IF(DT560=0,0,DT602/DT560*100)</f>
        <v>0</v>
      </c>
      <c r="DV602" s="785">
        <v>0</v>
      </c>
      <c r="DW602" s="786">
        <f>+IF(DV560=0,0,DV602/DV560*100)</f>
        <v>0</v>
      </c>
      <c r="DX602" s="785">
        <v>0</v>
      </c>
      <c r="DY602" s="786">
        <f>+IF(DX560=0,0,DX602/DX560*100)</f>
        <v>0</v>
      </c>
      <c r="DZ602" s="785">
        <f>+DT602+DV602+DX602</f>
        <v>0</v>
      </c>
      <c r="EA602" s="786">
        <f>+IF(DZ560=0,0,DZ602/DZ560*100)</f>
        <v>0</v>
      </c>
      <c r="EB602" s="785">
        <v>0</v>
      </c>
      <c r="EC602" s="786">
        <f>+IF(EB560=0,0,EB602/EB560*100)</f>
        <v>0</v>
      </c>
      <c r="ED602" s="785">
        <v>0</v>
      </c>
      <c r="EE602" s="786">
        <f>+IF(ED560=0,0,ED602/ED560*100)</f>
        <v>0</v>
      </c>
      <c r="EF602" s="785">
        <v>0</v>
      </c>
      <c r="EG602" s="786">
        <f>+IF(EF560=0,0,EF602/EF560*100)</f>
        <v>0</v>
      </c>
      <c r="EH602" s="785">
        <f>+EB602+ED602+EF602</f>
        <v>0</v>
      </c>
      <c r="EI602" s="786">
        <f>+IF(EH560=0,0,EH602/EH560*100)</f>
        <v>0</v>
      </c>
      <c r="EJ602" s="785">
        <f>+DZ602+EH602</f>
        <v>0</v>
      </c>
      <c r="EK602" s="786">
        <f>+IF(EJ560=0,0,EJ602/EJ560*100)</f>
        <v>0</v>
      </c>
      <c r="EL602" s="785">
        <v>0</v>
      </c>
      <c r="EM602" s="786">
        <f>+IF(EL560=0,0,EL602/EL560*100)</f>
        <v>0</v>
      </c>
      <c r="EN602" s="785">
        <v>0</v>
      </c>
      <c r="EO602" s="786">
        <f>+IF(EN560=0,0,EN602/EN560*100)</f>
        <v>0</v>
      </c>
      <c r="EP602" s="785">
        <v>0</v>
      </c>
      <c r="EQ602" s="786">
        <f>+IF(EP560=0,0,EP602/EP560*100)</f>
        <v>0</v>
      </c>
      <c r="ER602" s="785">
        <f>+EL602+EN602+EP602</f>
        <v>0</v>
      </c>
      <c r="ES602" s="786">
        <f>+IF(ER560=0,0,ER602/ER560*100)</f>
        <v>0</v>
      </c>
      <c r="ET602" s="785">
        <v>0</v>
      </c>
      <c r="EU602" s="786">
        <f>+IF(ET560=0,0,ET602/ET560*100)</f>
        <v>0</v>
      </c>
      <c r="EV602" s="785">
        <v>0</v>
      </c>
      <c r="EW602" s="786">
        <f>+IF(EV560=0,0,EV602/EV560*100)</f>
        <v>0</v>
      </c>
      <c r="EX602" s="785">
        <v>0</v>
      </c>
      <c r="EY602" s="786">
        <f>+IF(EX560=0,0,EX602/EX560*100)</f>
        <v>0</v>
      </c>
      <c r="EZ602" s="785">
        <f>+ET602+EV602+EX602</f>
        <v>0</v>
      </c>
      <c r="FA602" s="786">
        <f>+IF(EZ560=0,0,EZ602/EZ560*100)</f>
        <v>0</v>
      </c>
      <c r="FB602" s="785">
        <f>+ER602+EZ602</f>
        <v>0</v>
      </c>
      <c r="FC602" s="786">
        <f>+IF(FB560=0,0,FB602/FB560*100)</f>
        <v>0</v>
      </c>
      <c r="FD602" s="785">
        <v>0</v>
      </c>
      <c r="FE602" s="786">
        <f>+IF(FD560=0,0,FD602/FD560*100)</f>
        <v>0</v>
      </c>
      <c r="FF602" s="785">
        <v>0</v>
      </c>
      <c r="FG602" s="786">
        <f>+IF(FF560=0,0,FF602/FF560*100)</f>
        <v>0</v>
      </c>
      <c r="FH602" s="785">
        <v>0</v>
      </c>
      <c r="FI602" s="786">
        <f>+IF(FH560=0,0,FH602/FH560*100)</f>
        <v>0</v>
      </c>
      <c r="FJ602" s="785">
        <v>0</v>
      </c>
      <c r="FK602" s="786">
        <f>+IF(FJ560=0,0,FJ602/FJ560*100)</f>
        <v>0</v>
      </c>
    </row>
    <row r="603" spans="2:167" s="758" customFormat="1" ht="13.5" customHeight="1">
      <c r="B603" s="776" t="s">
        <v>4826</v>
      </c>
      <c r="C603" s="773"/>
      <c r="D603" s="773"/>
      <c r="E603" s="774">
        <f t="shared" si="562"/>
        <v>645.60529458820724</v>
      </c>
      <c r="F603" s="775">
        <f>+IF(E560=0,0,E603/E560*100)</f>
        <v>0</v>
      </c>
      <c r="G603" s="774">
        <f>G563+G566+G577+G599</f>
        <v>-27.850636234470468</v>
      </c>
      <c r="H603" s="775">
        <f>+IF(G560=0,0,G603/G560*100)</f>
        <v>0</v>
      </c>
      <c r="I603" s="774">
        <f>I563+I566+I577+I599</f>
        <v>-29.70047167090307</v>
      </c>
      <c r="J603" s="775">
        <f>+IF(I560=0,0,I603/I560*100)</f>
        <v>0</v>
      </c>
      <c r="K603" s="774">
        <f>K563+K566+K577+K599</f>
        <v>-27.012137255876958</v>
      </c>
      <c r="L603" s="775">
        <f>+IF(K560=0,0,K603/K560*100)</f>
        <v>0</v>
      </c>
      <c r="M603" s="774">
        <f>+M563+M566+M577+M599</f>
        <v>-84.563245161250506</v>
      </c>
      <c r="N603" s="775">
        <f>+IF(M560=0,0,M603/M560*100)</f>
        <v>0</v>
      </c>
      <c r="O603" s="774">
        <f>O563+O566+O577+O599</f>
        <v>-25.198327064543417</v>
      </c>
      <c r="P603" s="775">
        <f>+IF(O560=0,0,O603/O560*100)</f>
        <v>0</v>
      </c>
      <c r="Q603" s="774">
        <f>Q563+Q566+Q577+Q599</f>
        <v>-70.073042530444411</v>
      </c>
      <c r="R603" s="775">
        <f>+IF(Q560=0,0,Q603/Q560*100)</f>
        <v>0</v>
      </c>
      <c r="S603" s="774">
        <f>S563+S566+S577+S599</f>
        <v>-27.506915839361064</v>
      </c>
      <c r="T603" s="775">
        <f>+IF(S560=0,0,S603/S560*100)</f>
        <v>0</v>
      </c>
      <c r="U603" s="774">
        <f>+U563+U566+U577+U599</f>
        <v>-122.7782854343489</v>
      </c>
      <c r="V603" s="775">
        <f>+IF(U560=0,0,U603/U560*100)</f>
        <v>0</v>
      </c>
      <c r="W603" s="774">
        <f>+M603+U603</f>
        <v>-207.34153059559941</v>
      </c>
      <c r="X603" s="775">
        <f>+IF(W560=0,0,W603/W560*100)</f>
        <v>0</v>
      </c>
      <c r="Y603" s="774">
        <f>Y563+Y566+Y577+Y599</f>
        <v>-24.768763598622222</v>
      </c>
      <c r="Z603" s="775">
        <f>+IF(Y560=0,0,Y603/Y560*100)</f>
        <v>0</v>
      </c>
      <c r="AA603" s="774">
        <f>AA563+AA566+AA577+AA599</f>
        <v>-24.195280360995902</v>
      </c>
      <c r="AB603" s="775">
        <f>+IF(AA560=0,0,AA603/AA560*100)</f>
        <v>0</v>
      </c>
      <c r="AC603" s="774">
        <f>AC563+AC566+AC577+AC599</f>
        <v>131.530549460234</v>
      </c>
      <c r="AD603" s="775">
        <f>+IF(AC560=0,0,AC603/AC560*100)</f>
        <v>0</v>
      </c>
      <c r="AE603" s="774">
        <f>+AE563+AE566+AE577+AE599</f>
        <v>82.566505500615875</v>
      </c>
      <c r="AF603" s="775">
        <f>+IF(AE560=0,0,AE603/AE560*100)</f>
        <v>0</v>
      </c>
      <c r="AG603" s="774">
        <f>AG563+AG566+AG577+AG599</f>
        <v>210.31279378405156</v>
      </c>
      <c r="AH603" s="775">
        <f>+IF(AG560=0,0,AG603/AG560*100)</f>
        <v>0</v>
      </c>
      <c r="AI603" s="774">
        <f>AI563+AI566+AI577+AI599</f>
        <v>307.09392331574355</v>
      </c>
      <c r="AJ603" s="775">
        <f>+IF(AI560=0,0,AI603/AI560*100)</f>
        <v>0</v>
      </c>
      <c r="AK603" s="774">
        <f>AK563+AK566+AK577+AK599</f>
        <v>252.97360258339552</v>
      </c>
      <c r="AL603" s="775">
        <f>+IF(AK560=0,0,AK603/AK560*100)</f>
        <v>0</v>
      </c>
      <c r="AM603" s="774">
        <f>+AM563+AM566+AM577+AM599</f>
        <v>770.38031968319069</v>
      </c>
      <c r="AN603" s="775">
        <f>+IF(AM560=0,0,AM603/AM560*100)</f>
        <v>0</v>
      </c>
      <c r="AO603" s="774">
        <f>+AE603+AM603</f>
        <v>852.9468251838066</v>
      </c>
      <c r="AP603" s="775">
        <f>+IF(AO560=0,0,AO603/AO560*100)</f>
        <v>0</v>
      </c>
      <c r="AQ603" s="734"/>
      <c r="AR603" s="774">
        <f>AR563+AR566+AR577+AR599</f>
        <v>0</v>
      </c>
      <c r="AS603" s="775">
        <f>+IF(AR560=0,0,AR603/AR560*100)</f>
        <v>0</v>
      </c>
      <c r="AT603" s="774">
        <f>AT563+AT566+AT577+AT599</f>
        <v>0</v>
      </c>
      <c r="AU603" s="775">
        <f>+IF(AT560=0,0,AT603/AT560*100)</f>
        <v>0</v>
      </c>
      <c r="AV603" s="774">
        <f>AV563+AV566+AV577+AV599</f>
        <v>0</v>
      </c>
      <c r="AW603" s="775">
        <f>+IF(AV560=0,0,AV603/AV560*100)</f>
        <v>0</v>
      </c>
      <c r="AX603" s="774">
        <f>AX563+AX566+AX577+AX599</f>
        <v>0</v>
      </c>
      <c r="AY603" s="775">
        <f>+IF(AX560=0,0,AX603/AX560*100)</f>
        <v>0</v>
      </c>
      <c r="AZ603" s="774">
        <f>+AZ563+AZ566+AZ577+AZ599</f>
        <v>0</v>
      </c>
      <c r="BA603" s="775">
        <f>+IF(AZ560=0,0,AZ603/AZ560*100)</f>
        <v>0</v>
      </c>
      <c r="BB603" s="774">
        <f>BB563+BB566+BB577+BB599</f>
        <v>0</v>
      </c>
      <c r="BC603" s="775">
        <f>+IF(BB560=0,0,BB603/BB560*100)</f>
        <v>0</v>
      </c>
      <c r="BD603" s="774">
        <f>BD563+BD566+BD577+BD599</f>
        <v>0</v>
      </c>
      <c r="BE603" s="775">
        <f>+IF(BD560=0,0,BD603/BD560*100)</f>
        <v>0</v>
      </c>
      <c r="BF603" s="774">
        <f>BF563+BF566+BF577+BF599</f>
        <v>0</v>
      </c>
      <c r="BG603" s="775">
        <f>+IF(BF560=0,0,BF603/BF560*100)</f>
        <v>0</v>
      </c>
      <c r="BH603" s="774">
        <f>+BH563+BH566+BH577+BH599</f>
        <v>0</v>
      </c>
      <c r="BI603" s="775">
        <f>+IF(BH560=0,0,BH603/BH560*100)</f>
        <v>0</v>
      </c>
      <c r="BJ603" s="774">
        <f>+AZ603+BH603</f>
        <v>0</v>
      </c>
      <c r="BK603" s="775">
        <f>+IF(BJ560=0,0,BJ603/BJ560*100)</f>
        <v>0</v>
      </c>
      <c r="BL603" s="774">
        <f>BL563+BL566+BL577+BL599</f>
        <v>0</v>
      </c>
      <c r="BM603" s="775">
        <f>+IF(BL560=0,0,BL603/BL560*100)</f>
        <v>0</v>
      </c>
      <c r="BN603" s="774">
        <f>BN563+BN566+BN577+BN599</f>
        <v>0</v>
      </c>
      <c r="BO603" s="775">
        <f>+IF(BN560=0,0,BN603/BN560*100)</f>
        <v>0</v>
      </c>
      <c r="BP603" s="774">
        <f>BP563+BP566+BP577+BP599</f>
        <v>0</v>
      </c>
      <c r="BQ603" s="775">
        <f>+IF(BP560=0,0,BP603/BP560*100)</f>
        <v>0</v>
      </c>
      <c r="BR603" s="774">
        <f>+BR563+BR566+BR577+BR599</f>
        <v>0</v>
      </c>
      <c r="BS603" s="775">
        <f>+IF(BR560=0,0,BR603/BR560*100)</f>
        <v>0</v>
      </c>
      <c r="BT603" s="774">
        <f>BT563+BT566+BT577+BT599</f>
        <v>0</v>
      </c>
      <c r="BU603" s="775">
        <f>+IF(BT560=0,0,BT603/BT560*100)</f>
        <v>0</v>
      </c>
      <c r="BV603" s="774">
        <f>BV563+BV566+BV577+BV599</f>
        <v>0</v>
      </c>
      <c r="BW603" s="775">
        <f>+IF(BV560=0,0,BV603/BV560*100)</f>
        <v>0</v>
      </c>
      <c r="BX603" s="774">
        <f>BX563+BX566+BX577+BX599</f>
        <v>0</v>
      </c>
      <c r="BY603" s="775">
        <f>+IF(BX560=0,0,BX603/BX560*100)</f>
        <v>0</v>
      </c>
      <c r="BZ603" s="774">
        <f>+BZ563+BZ566+BZ577+BZ599</f>
        <v>0</v>
      </c>
      <c r="CA603" s="775">
        <f>+IF(BZ560=0,0,BZ603/BZ560*100)</f>
        <v>0</v>
      </c>
      <c r="CB603" s="774">
        <f>+BR603+BZ603</f>
        <v>0</v>
      </c>
      <c r="CC603" s="775">
        <f>+IF(CB560=0,0,CB603/CB560*100)</f>
        <v>0</v>
      </c>
      <c r="CE603" s="774">
        <f t="shared" si="570"/>
        <v>0</v>
      </c>
      <c r="CF603" s="775">
        <f>+IF(CE560=0,0,CE603/CE560*100)</f>
        <v>0</v>
      </c>
      <c r="CG603" s="774">
        <f>CG563+CG566+CG577+CG599</f>
        <v>0</v>
      </c>
      <c r="CH603" s="775">
        <f>+IF(CG560=0,0,CG603/CG560*100)</f>
        <v>0</v>
      </c>
      <c r="CI603" s="774">
        <f>CI563+CI566+CI577+CI599</f>
        <v>0</v>
      </c>
      <c r="CJ603" s="775">
        <f>+IF(CI560=0,0,CI603/CI560*100)</f>
        <v>0</v>
      </c>
      <c r="CK603" s="774">
        <f>CK563+CK566+CK577+CK599</f>
        <v>0</v>
      </c>
      <c r="CL603" s="775">
        <f>+IF(CK560=0,0,CK603/CK560*100)</f>
        <v>0</v>
      </c>
      <c r="CM603" s="774">
        <f>+CM563+CM566+CM577+CM599</f>
        <v>0</v>
      </c>
      <c r="CN603" s="775">
        <f>+IF(CM560=0,0,CM603/CM560*100)</f>
        <v>0</v>
      </c>
      <c r="CO603" s="774">
        <f>CO563+CO566+CO577+CO599</f>
        <v>0</v>
      </c>
      <c r="CP603" s="775">
        <f>+IF(CO560=0,0,CO603/CO560*100)</f>
        <v>0</v>
      </c>
      <c r="CQ603" s="774">
        <f>CQ563+CQ566+CQ577+CQ599</f>
        <v>0</v>
      </c>
      <c r="CR603" s="775">
        <f>+IF(CQ560=0,0,CQ603/CQ560*100)</f>
        <v>0</v>
      </c>
      <c r="CS603" s="774">
        <f>CS563+CS566+CS577+CS599</f>
        <v>0</v>
      </c>
      <c r="CT603" s="775">
        <f>+IF(CS560=0,0,CS603/CS560*100)</f>
        <v>0</v>
      </c>
      <c r="CU603" s="774">
        <f>+CU563+CU566+CU577+CU599</f>
        <v>0</v>
      </c>
      <c r="CV603" s="775">
        <f>+IF(CU560=0,0,CU603/CU560*100)</f>
        <v>0</v>
      </c>
      <c r="CW603" s="774">
        <f>+CM603+CU603</f>
        <v>0</v>
      </c>
      <c r="CX603" s="775">
        <f>+IF(CW560=0,0,CW603/CW560*100)</f>
        <v>0</v>
      </c>
      <c r="CY603" s="774">
        <f>CY563+CY566+CY577+CY599</f>
        <v>0</v>
      </c>
      <c r="CZ603" s="775">
        <f>+IF(CY560=0,0,CY603/CY560*100)</f>
        <v>0</v>
      </c>
      <c r="DA603" s="774">
        <f>DA563+DA566+DA577+DA599</f>
        <v>0</v>
      </c>
      <c r="DB603" s="775">
        <f>+IF(DA560=0,0,DA603/DA560*100)</f>
        <v>0</v>
      </c>
      <c r="DC603" s="774">
        <f>DC563+DC566+DC577+DC599</f>
        <v>0</v>
      </c>
      <c r="DD603" s="775">
        <f>+IF(DC560=0,0,DC603/DC560*100)</f>
        <v>0</v>
      </c>
      <c r="DE603" s="774">
        <f>+DE563+DE566+DE577+DE599</f>
        <v>0</v>
      </c>
      <c r="DF603" s="775">
        <f>+IF(DE560=0,0,DE603/DE560*100)</f>
        <v>0</v>
      </c>
      <c r="DG603" s="774">
        <f>DG563+DG566+DG577+DG599</f>
        <v>0</v>
      </c>
      <c r="DH603" s="775">
        <f>+IF(DG560=0,0,DG603/DG560*100)</f>
        <v>0</v>
      </c>
      <c r="DI603" s="774">
        <f>DI563+DI566+DI577+DI599</f>
        <v>0</v>
      </c>
      <c r="DJ603" s="775">
        <f>+IF(DI560=0,0,DI603/DI560*100)</f>
        <v>0</v>
      </c>
      <c r="DK603" s="774">
        <f>DK563+DK566+DK577+DK599</f>
        <v>0</v>
      </c>
      <c r="DL603" s="775">
        <f>+IF(DK560=0,0,DK603/DK560*100)</f>
        <v>0</v>
      </c>
      <c r="DM603" s="774">
        <f>+DM563+DM566+DM577+DM599</f>
        <v>0</v>
      </c>
      <c r="DN603" s="775">
        <f>+IF(DM560=0,0,DM603/DM560*100)</f>
        <v>0</v>
      </c>
      <c r="DO603" s="774">
        <f>+DE603+DM603</f>
        <v>0</v>
      </c>
      <c r="DP603" s="775">
        <f>+IF(DO560=0,0,DO603/DO560*100)</f>
        <v>0</v>
      </c>
      <c r="DR603" s="774">
        <f t="shared" si="573"/>
        <v>0</v>
      </c>
      <c r="DS603" s="775">
        <f>+IF(DR560=0,0,DR603/DR560*100)</f>
        <v>0</v>
      </c>
      <c r="DT603" s="774">
        <f>DT563+DT566+DT577+DT599</f>
        <v>0</v>
      </c>
      <c r="DU603" s="775">
        <f>+IF(DT560=0,0,DT603/DT560*100)</f>
        <v>0</v>
      </c>
      <c r="DV603" s="774">
        <f>DV563+DV566+DV577+DV599</f>
        <v>0</v>
      </c>
      <c r="DW603" s="775">
        <f>+IF(DV560=0,0,DV603/DV560*100)</f>
        <v>0</v>
      </c>
      <c r="DX603" s="774">
        <f>DX563+DX566+DX577+DX599</f>
        <v>0</v>
      </c>
      <c r="DY603" s="775">
        <f>+IF(DX560=0,0,DX603/DX560*100)</f>
        <v>0</v>
      </c>
      <c r="DZ603" s="774">
        <f>+DZ563+DZ566+DZ577+DZ599</f>
        <v>0</v>
      </c>
      <c r="EA603" s="775">
        <f>+IF(DZ560=0,0,DZ603/DZ560*100)</f>
        <v>0</v>
      </c>
      <c r="EB603" s="774">
        <f>EB563+EB566+EB577+EB599</f>
        <v>0</v>
      </c>
      <c r="EC603" s="775">
        <f>+IF(EB560=0,0,EB603/EB560*100)</f>
        <v>0</v>
      </c>
      <c r="ED603" s="774">
        <f>ED563+ED566+ED577+ED599</f>
        <v>0</v>
      </c>
      <c r="EE603" s="775">
        <f>+IF(ED560=0,0,ED603/ED560*100)</f>
        <v>0</v>
      </c>
      <c r="EF603" s="774">
        <f>EF563+EF566+EF577+EF599</f>
        <v>0</v>
      </c>
      <c r="EG603" s="775">
        <f>+IF(EF560=0,0,EF603/EF560*100)</f>
        <v>0</v>
      </c>
      <c r="EH603" s="774">
        <f>+EH563+EH566+EH577+EH599</f>
        <v>0</v>
      </c>
      <c r="EI603" s="775">
        <f>+IF(EH560=0,0,EH603/EH560*100)</f>
        <v>0</v>
      </c>
      <c r="EJ603" s="774">
        <f>+DZ603+EH603</f>
        <v>0</v>
      </c>
      <c r="EK603" s="775">
        <f>+IF(EJ560=0,0,EJ603/EJ560*100)</f>
        <v>0</v>
      </c>
      <c r="EL603" s="774">
        <f>EL563+EL566+EL577+EL599</f>
        <v>0</v>
      </c>
      <c r="EM603" s="775">
        <f>+IF(EL560=0,0,EL603/EL560*100)</f>
        <v>0</v>
      </c>
      <c r="EN603" s="774">
        <f>EN563+EN566+EN577+EN599</f>
        <v>0</v>
      </c>
      <c r="EO603" s="775">
        <f>+IF(EN560=0,0,EN603/EN560*100)</f>
        <v>0</v>
      </c>
      <c r="EP603" s="774">
        <f>EP563+EP566+EP577+EP599</f>
        <v>0</v>
      </c>
      <c r="EQ603" s="775">
        <f>+IF(EP560=0,0,EP603/EP560*100)</f>
        <v>0</v>
      </c>
      <c r="ER603" s="774">
        <f>+ER563+ER566+ER577+ER599</f>
        <v>0</v>
      </c>
      <c r="ES603" s="775">
        <f>+IF(ER560=0,0,ER603/ER560*100)</f>
        <v>0</v>
      </c>
      <c r="ET603" s="774">
        <f>ET563+ET566+ET577+ET599</f>
        <v>0</v>
      </c>
      <c r="EU603" s="775">
        <f>+IF(ET560=0,0,ET603/ET560*100)</f>
        <v>0</v>
      </c>
      <c r="EV603" s="774">
        <f>EV563+EV566+EV577+EV599</f>
        <v>0</v>
      </c>
      <c r="EW603" s="775">
        <f>+IF(EV560=0,0,EV603/EV560*100)</f>
        <v>0</v>
      </c>
      <c r="EX603" s="774">
        <f>EX563+EX566+EX577+EX599</f>
        <v>0</v>
      </c>
      <c r="EY603" s="775">
        <f>+IF(EX560=0,0,EX603/EX560*100)</f>
        <v>0</v>
      </c>
      <c r="EZ603" s="774">
        <f>+EZ563+EZ566+EZ577+EZ599</f>
        <v>0</v>
      </c>
      <c r="FA603" s="775">
        <f>+IF(EZ560=0,0,EZ603/EZ560*100)</f>
        <v>0</v>
      </c>
      <c r="FB603" s="774">
        <f>+ER603+EZ603</f>
        <v>0</v>
      </c>
      <c r="FC603" s="775">
        <f>+IF(FB560=0,0,FB603/FB560*100)</f>
        <v>0</v>
      </c>
      <c r="FD603" s="774">
        <f>FD563+FD566+FD577+FD599</f>
        <v>0</v>
      </c>
      <c r="FE603" s="775">
        <f>+IF(FD560=0,0,FD603/FD560*100)</f>
        <v>0</v>
      </c>
      <c r="FF603" s="774">
        <f>FF563+FF566+FF577+FF599</f>
        <v>0</v>
      </c>
      <c r="FG603" s="775">
        <f>+IF(FF560=0,0,FF603/FF560*100)</f>
        <v>0</v>
      </c>
      <c r="FH603" s="774">
        <f>FH563+FH566+FH577+FH599</f>
        <v>0</v>
      </c>
      <c r="FI603" s="775">
        <f>+IF(FH560=0,0,FH603/FH560*100)</f>
        <v>0</v>
      </c>
      <c r="FJ603" s="774">
        <f>FJ563+FJ566+FJ577+FJ599</f>
        <v>0</v>
      </c>
      <c r="FK603" s="775">
        <f>+IF(FJ560=0,0,FJ603/FJ560*100)</f>
        <v>0</v>
      </c>
    </row>
    <row r="604" spans="2:167" s="758" customFormat="1" ht="12" customHeight="1">
      <c r="E604" s="673"/>
      <c r="F604" s="673"/>
      <c r="G604" s="673"/>
      <c r="H604" s="673"/>
      <c r="I604" s="673"/>
      <c r="J604" s="673"/>
      <c r="K604" s="673"/>
      <c r="L604" s="673"/>
      <c r="M604" s="673"/>
      <c r="N604" s="673"/>
      <c r="O604" s="673"/>
      <c r="P604" s="673"/>
      <c r="Q604" s="673"/>
      <c r="R604" s="673"/>
      <c r="S604" s="673"/>
      <c r="T604" s="673"/>
      <c r="U604" s="673"/>
      <c r="V604" s="673"/>
      <c r="W604" s="673"/>
      <c r="X604" s="673"/>
      <c r="Y604" s="673"/>
      <c r="Z604" s="673"/>
      <c r="AA604" s="673"/>
      <c r="AB604" s="673"/>
      <c r="AC604" s="673"/>
      <c r="AD604" s="673"/>
      <c r="AE604" s="673"/>
      <c r="AF604" s="673"/>
      <c r="AG604" s="673"/>
      <c r="AH604" s="673"/>
      <c r="AI604" s="673"/>
      <c r="AJ604" s="673"/>
      <c r="AK604" s="673"/>
      <c r="AL604" s="673"/>
      <c r="AM604" s="673"/>
      <c r="AN604" s="673"/>
      <c r="AO604" s="673"/>
      <c r="AP604" s="673"/>
      <c r="AQ604" s="734"/>
      <c r="AR604" s="673"/>
      <c r="AS604" s="673"/>
      <c r="AT604" s="673"/>
      <c r="AU604" s="673"/>
      <c r="AV604" s="673"/>
      <c r="AW604" s="673"/>
      <c r="AX604" s="673"/>
      <c r="AY604" s="673"/>
      <c r="AZ604" s="673"/>
      <c r="BA604" s="673"/>
      <c r="BB604" s="673"/>
      <c r="BC604" s="673"/>
      <c r="BD604" s="673"/>
      <c r="BE604" s="673"/>
      <c r="BF604" s="673"/>
      <c r="BG604" s="673"/>
      <c r="BH604" s="673"/>
      <c r="BI604" s="673"/>
      <c r="BJ604" s="673"/>
      <c r="BK604" s="673"/>
      <c r="BL604" s="673"/>
      <c r="BM604" s="673"/>
      <c r="BN604" s="673"/>
      <c r="BO604" s="673"/>
      <c r="BP604" s="673"/>
      <c r="BQ604" s="673"/>
      <c r="BR604" s="673"/>
      <c r="BS604" s="673"/>
      <c r="BT604" s="673"/>
      <c r="BU604" s="673"/>
      <c r="BV604" s="673"/>
      <c r="BW604" s="673"/>
      <c r="BX604" s="673"/>
      <c r="BY604" s="673"/>
      <c r="BZ604" s="673"/>
      <c r="CA604" s="673"/>
      <c r="CB604" s="673"/>
      <c r="CC604" s="673"/>
      <c r="CE604" s="673"/>
      <c r="CF604" s="673"/>
      <c r="CG604" s="673"/>
      <c r="CH604" s="673"/>
      <c r="CI604" s="673"/>
      <c r="CJ604" s="673"/>
      <c r="CK604" s="673"/>
      <c r="CL604" s="673"/>
      <c r="CM604" s="673"/>
      <c r="CN604" s="673"/>
      <c r="CO604" s="673"/>
      <c r="CP604" s="673"/>
      <c r="CQ604" s="673"/>
      <c r="CR604" s="673"/>
      <c r="CS604" s="673"/>
      <c r="CT604" s="673"/>
      <c r="CU604" s="673"/>
      <c r="CV604" s="673"/>
      <c r="CW604" s="673"/>
      <c r="CX604" s="673"/>
      <c r="CY604" s="673"/>
      <c r="CZ604" s="673"/>
      <c r="DA604" s="673"/>
      <c r="DB604" s="673"/>
      <c r="DC604" s="673"/>
      <c r="DD604" s="673"/>
      <c r="DE604" s="673"/>
      <c r="DF604" s="673"/>
      <c r="DG604" s="673"/>
      <c r="DH604" s="673"/>
      <c r="DI604" s="673"/>
      <c r="DJ604" s="673"/>
      <c r="DK604" s="673"/>
      <c r="DL604" s="673"/>
      <c r="DM604" s="673"/>
      <c r="DN604" s="673"/>
      <c r="DO604" s="673"/>
      <c r="DP604" s="673"/>
      <c r="DR604" s="673"/>
      <c r="DS604" s="673"/>
      <c r="DT604" s="673"/>
      <c r="DU604" s="673"/>
      <c r="DV604" s="673"/>
      <c r="DW604" s="673"/>
      <c r="DX604" s="673"/>
      <c r="DY604" s="673"/>
      <c r="DZ604" s="673"/>
      <c r="EA604" s="673"/>
      <c r="EB604" s="673"/>
      <c r="EC604" s="673"/>
      <c r="ED604" s="673"/>
      <c r="EE604" s="673"/>
      <c r="EF604" s="673"/>
      <c r="EG604" s="673"/>
      <c r="EH604" s="673"/>
      <c r="EI604" s="673"/>
      <c r="EJ604" s="673"/>
      <c r="EK604" s="673"/>
      <c r="EL604" s="673"/>
      <c r="EM604" s="673"/>
      <c r="EN604" s="673"/>
      <c r="EO604" s="673"/>
      <c r="EP604" s="673"/>
      <c r="EQ604" s="673"/>
      <c r="ER604" s="673"/>
      <c r="ES604" s="673"/>
      <c r="ET604" s="673"/>
      <c r="EU604" s="673"/>
      <c r="EV604" s="673"/>
      <c r="EW604" s="673"/>
      <c r="EX604" s="673"/>
      <c r="EY604" s="673"/>
      <c r="EZ604" s="673"/>
      <c r="FA604" s="673"/>
      <c r="FB604" s="673"/>
      <c r="FC604" s="673"/>
      <c r="FD604" s="673"/>
      <c r="FE604" s="673"/>
      <c r="FF604" s="673"/>
      <c r="FG604" s="673"/>
      <c r="FH604" s="673"/>
      <c r="FI604" s="673"/>
      <c r="FJ604" s="673"/>
      <c r="FK604" s="673"/>
    </row>
    <row r="605" spans="2:167" s="648" customFormat="1" ht="12" customHeight="1">
      <c r="C605" s="789"/>
      <c r="D605" s="789"/>
      <c r="F605" s="675"/>
      <c r="G605" s="649"/>
      <c r="H605" s="649"/>
      <c r="I605" s="649"/>
      <c r="J605" s="649"/>
      <c r="K605" s="649"/>
      <c r="L605" s="649"/>
      <c r="M605" s="649"/>
      <c r="N605" s="649"/>
      <c r="O605" s="649"/>
      <c r="P605" s="649"/>
      <c r="Q605" s="649"/>
      <c r="R605" s="649"/>
      <c r="S605" s="649"/>
      <c r="T605" s="649"/>
      <c r="Y605" s="649"/>
      <c r="AA605" s="649"/>
      <c r="AB605" s="649"/>
      <c r="AC605" s="649"/>
      <c r="AD605" s="649"/>
      <c r="AE605" s="649"/>
      <c r="AF605" s="649"/>
      <c r="AG605" s="649"/>
      <c r="AI605" s="649"/>
      <c r="AJ605" s="649"/>
      <c r="AK605" s="649"/>
      <c r="AL605" s="649"/>
      <c r="AM605" s="649"/>
      <c r="AO605" s="649"/>
      <c r="AQ605" s="757"/>
      <c r="AR605" s="649"/>
      <c r="AS605" s="649"/>
      <c r="AT605" s="649"/>
      <c r="AU605" s="649"/>
      <c r="AV605" s="649"/>
      <c r="AW605" s="649"/>
      <c r="AX605" s="649"/>
      <c r="AY605" s="649"/>
      <c r="AZ605" s="649"/>
      <c r="BA605" s="649"/>
      <c r="BB605" s="649"/>
      <c r="BC605" s="649"/>
      <c r="BD605" s="649"/>
      <c r="BE605" s="649"/>
      <c r="BF605" s="649"/>
      <c r="BG605" s="649"/>
      <c r="BH605" s="649"/>
      <c r="BI605" s="649"/>
      <c r="BL605" s="649"/>
      <c r="BM605" s="649"/>
      <c r="BN605" s="649"/>
      <c r="BO605" s="649"/>
      <c r="BP605" s="649"/>
      <c r="BQ605" s="649"/>
      <c r="BR605" s="649"/>
      <c r="BS605" s="649"/>
      <c r="BT605" s="649"/>
      <c r="BU605" s="649"/>
      <c r="BV605" s="649"/>
      <c r="BW605" s="649"/>
      <c r="BX605" s="649"/>
      <c r="BY605" s="649"/>
      <c r="BZ605" s="649"/>
      <c r="CA605" s="649"/>
      <c r="CE605" s="649"/>
      <c r="CF605" s="649"/>
      <c r="CG605" s="649"/>
      <c r="CH605" s="649"/>
      <c r="CI605" s="649"/>
      <c r="CJ605" s="649"/>
      <c r="CK605" s="649"/>
      <c r="CL605" s="649"/>
      <c r="CM605" s="649"/>
      <c r="CN605" s="649"/>
      <c r="CO605" s="649"/>
      <c r="CP605" s="649"/>
      <c r="CQ605" s="649"/>
      <c r="CR605" s="649"/>
      <c r="CS605" s="649"/>
      <c r="CT605" s="649"/>
      <c r="CU605" s="649"/>
      <c r="CV605" s="649"/>
      <c r="CY605" s="649"/>
      <c r="CZ605" s="649"/>
      <c r="DA605" s="649"/>
      <c r="DB605" s="649"/>
      <c r="DC605" s="649"/>
      <c r="DD605" s="649"/>
      <c r="DE605" s="649"/>
      <c r="DF605" s="649"/>
      <c r="DG605" s="649"/>
      <c r="DH605" s="649"/>
      <c r="DI605" s="649"/>
      <c r="DJ605" s="649"/>
      <c r="DK605" s="649"/>
      <c r="DL605" s="649"/>
      <c r="DM605" s="649"/>
      <c r="DN605" s="649"/>
      <c r="DR605" s="649"/>
      <c r="DS605" s="649"/>
      <c r="DT605" s="649"/>
      <c r="DU605" s="649"/>
      <c r="DV605" s="649"/>
      <c r="DW605" s="649"/>
      <c r="DX605" s="649"/>
      <c r="DY605" s="649"/>
      <c r="DZ605" s="649"/>
      <c r="EA605" s="649"/>
      <c r="EB605" s="649"/>
      <c r="EC605" s="649"/>
      <c r="ED605" s="649"/>
      <c r="EE605" s="649"/>
      <c r="EF605" s="649"/>
      <c r="EG605" s="649"/>
      <c r="EH605" s="649"/>
      <c r="EI605" s="649"/>
      <c r="EL605" s="649"/>
      <c r="EM605" s="649"/>
      <c r="EN605" s="649"/>
      <c r="EO605" s="649"/>
      <c r="EP605" s="649"/>
      <c r="EQ605" s="649"/>
      <c r="ER605" s="649"/>
      <c r="ES605" s="649"/>
      <c r="ET605" s="649"/>
      <c r="EU605" s="649"/>
      <c r="EV605" s="649"/>
      <c r="EW605" s="649"/>
      <c r="EX605" s="649"/>
      <c r="EY605" s="649"/>
      <c r="EZ605" s="649"/>
      <c r="FA605" s="649"/>
      <c r="FD605" s="649"/>
      <c r="FE605" s="649"/>
      <c r="FF605" s="649"/>
      <c r="FG605" s="649"/>
      <c r="FH605" s="649"/>
      <c r="FI605" s="649"/>
      <c r="FJ605" s="649"/>
      <c r="FK605" s="649"/>
    </row>
    <row r="606" spans="2:167" s="648" customFormat="1" ht="12" customHeight="1">
      <c r="C606" s="789"/>
      <c r="D606" s="789"/>
      <c r="F606" s="675"/>
      <c r="G606" s="649"/>
      <c r="H606" s="649"/>
      <c r="I606" s="649"/>
      <c r="J606" s="649"/>
      <c r="K606" s="649"/>
      <c r="L606" s="649"/>
      <c r="M606" s="649"/>
      <c r="N606" s="649"/>
      <c r="O606" s="649"/>
      <c r="P606" s="649"/>
      <c r="Q606" s="649"/>
      <c r="R606" s="649"/>
      <c r="S606" s="649"/>
      <c r="T606" s="649"/>
      <c r="Y606" s="649"/>
      <c r="AA606" s="649"/>
      <c r="AB606" s="649"/>
      <c r="AC606" s="649"/>
      <c r="AD606" s="649"/>
      <c r="AE606" s="649"/>
      <c r="AF606" s="649"/>
      <c r="AG606" s="649"/>
      <c r="AI606" s="649"/>
      <c r="AJ606" s="649"/>
      <c r="AK606" s="649"/>
      <c r="AL606" s="649"/>
      <c r="AM606" s="649"/>
      <c r="AO606" s="649"/>
      <c r="AQ606" s="757"/>
      <c r="AR606" s="649"/>
      <c r="AS606" s="649"/>
      <c r="AT606" s="649"/>
      <c r="AU606" s="649"/>
      <c r="AV606" s="649"/>
      <c r="AW606" s="649"/>
      <c r="AX606" s="649"/>
      <c r="AY606" s="649"/>
      <c r="AZ606" s="649"/>
      <c r="BA606" s="649"/>
      <c r="BB606" s="649"/>
      <c r="BC606" s="649"/>
      <c r="BD606" s="649"/>
      <c r="BE606" s="649"/>
      <c r="BF606" s="649"/>
      <c r="BG606" s="649"/>
      <c r="BH606" s="649"/>
      <c r="BI606" s="649"/>
      <c r="BL606" s="649"/>
      <c r="BM606" s="649"/>
      <c r="BN606" s="649"/>
      <c r="BO606" s="649"/>
      <c r="BP606" s="649"/>
      <c r="BQ606" s="649"/>
      <c r="BR606" s="649"/>
      <c r="BS606" s="649"/>
      <c r="BT606" s="649"/>
      <c r="BU606" s="649"/>
      <c r="BV606" s="649"/>
      <c r="BW606" s="649"/>
      <c r="BX606" s="649"/>
      <c r="BY606" s="649"/>
      <c r="BZ606" s="649"/>
      <c r="CA606" s="649"/>
      <c r="CE606" s="649"/>
      <c r="CF606" s="649"/>
      <c r="CG606" s="649"/>
      <c r="CH606" s="649"/>
      <c r="CI606" s="649"/>
      <c r="CJ606" s="649"/>
      <c r="CK606" s="649"/>
      <c r="CL606" s="649"/>
      <c r="CM606" s="649"/>
      <c r="CN606" s="649"/>
      <c r="CO606" s="649"/>
      <c r="CP606" s="649"/>
      <c r="CQ606" s="649"/>
      <c r="CR606" s="649"/>
      <c r="CS606" s="649"/>
      <c r="CT606" s="649"/>
      <c r="CU606" s="649"/>
      <c r="CV606" s="649"/>
      <c r="CY606" s="649"/>
      <c r="CZ606" s="649"/>
      <c r="DA606" s="649"/>
      <c r="DB606" s="649"/>
      <c r="DC606" s="649"/>
      <c r="DD606" s="649"/>
      <c r="DE606" s="649"/>
      <c r="DF606" s="649"/>
      <c r="DG606" s="649"/>
      <c r="DH606" s="649"/>
      <c r="DI606" s="649"/>
      <c r="DJ606" s="649"/>
      <c r="DK606" s="649"/>
      <c r="DL606" s="649"/>
      <c r="DM606" s="649"/>
      <c r="DN606" s="649"/>
      <c r="DR606" s="649"/>
      <c r="DS606" s="649"/>
      <c r="DT606" s="649"/>
      <c r="DU606" s="649"/>
      <c r="DV606" s="649"/>
      <c r="DW606" s="649"/>
      <c r="DX606" s="649"/>
      <c r="DY606" s="649"/>
      <c r="DZ606" s="649"/>
      <c r="EA606" s="649"/>
      <c r="EB606" s="649"/>
      <c r="EC606" s="649"/>
      <c r="ED606" s="649"/>
      <c r="EE606" s="649"/>
      <c r="EF606" s="649"/>
      <c r="EG606" s="649"/>
      <c r="EH606" s="649"/>
      <c r="EI606" s="649"/>
      <c r="EL606" s="649"/>
      <c r="EM606" s="649"/>
      <c r="EN606" s="649"/>
      <c r="EO606" s="649"/>
      <c r="EP606" s="649"/>
      <c r="EQ606" s="649"/>
      <c r="ER606" s="649"/>
      <c r="ES606" s="649"/>
      <c r="ET606" s="649"/>
      <c r="EU606" s="649"/>
      <c r="EV606" s="649"/>
      <c r="EW606" s="649"/>
      <c r="EX606" s="649"/>
      <c r="EY606" s="649"/>
      <c r="EZ606" s="649"/>
      <c r="FA606" s="649"/>
      <c r="FD606" s="649"/>
      <c r="FE606" s="649"/>
      <c r="FF606" s="649"/>
      <c r="FG606" s="649"/>
      <c r="FH606" s="649"/>
      <c r="FI606" s="649"/>
      <c r="FJ606" s="649"/>
      <c r="FK606" s="649"/>
    </row>
    <row r="607" spans="2:167" s="648" customFormat="1" ht="20.100000000000001" customHeight="1" thickBot="1">
      <c r="B607" s="754" t="s">
        <v>4827</v>
      </c>
      <c r="C607" s="754"/>
      <c r="D607" s="754"/>
      <c r="E607" s="756"/>
      <c r="F607" s="755"/>
      <c r="G607" s="756"/>
      <c r="H607" s="755"/>
      <c r="I607" s="756"/>
      <c r="J607" s="755"/>
      <c r="K607" s="756"/>
      <c r="L607" s="755"/>
      <c r="M607" s="790"/>
      <c r="N607" s="755"/>
      <c r="O607" s="756"/>
      <c r="P607" s="755"/>
      <c r="Q607" s="756"/>
      <c r="R607" s="755"/>
      <c r="S607" s="756"/>
      <c r="T607" s="755"/>
      <c r="U607" s="755"/>
      <c r="V607" s="755"/>
      <c r="W607" s="755"/>
      <c r="X607" s="755"/>
      <c r="Y607" s="756"/>
      <c r="Z607" s="755"/>
      <c r="AA607" s="756"/>
      <c r="AB607" s="755"/>
      <c r="AC607" s="756"/>
      <c r="AD607" s="755"/>
      <c r="AE607" s="755"/>
      <c r="AF607" s="755"/>
      <c r="AG607" s="756"/>
      <c r="AH607" s="755"/>
      <c r="AI607" s="756"/>
      <c r="AJ607" s="755"/>
      <c r="AK607" s="756"/>
      <c r="AL607" s="755"/>
      <c r="AM607" s="755"/>
      <c r="AN607" s="755"/>
      <c r="AO607" s="755"/>
      <c r="AP607" s="755"/>
      <c r="AQ607" s="757"/>
      <c r="AR607" s="754" t="s">
        <v>4828</v>
      </c>
      <c r="AS607" s="755"/>
      <c r="AT607" s="755"/>
      <c r="AU607" s="755"/>
      <c r="AV607" s="755"/>
      <c r="AW607" s="755"/>
      <c r="AX607" s="755"/>
      <c r="AY607" s="755"/>
      <c r="AZ607" s="790"/>
      <c r="BA607" s="755"/>
      <c r="BB607" s="755"/>
      <c r="BC607" s="755"/>
      <c r="BD607" s="755"/>
      <c r="BE607" s="755"/>
      <c r="BF607" s="755"/>
      <c r="BG607" s="755"/>
      <c r="BH607" s="790"/>
      <c r="BI607" s="755"/>
      <c r="BJ607" s="755"/>
      <c r="BK607" s="755"/>
      <c r="BL607" s="755"/>
      <c r="BM607" s="755"/>
      <c r="BN607" s="755"/>
      <c r="BO607" s="755"/>
      <c r="BP607" s="755"/>
      <c r="BQ607" s="755"/>
      <c r="BR607" s="790"/>
      <c r="BS607" s="755"/>
      <c r="BT607" s="755"/>
      <c r="BU607" s="755"/>
      <c r="BV607" s="755"/>
      <c r="BW607" s="755"/>
      <c r="BX607" s="755"/>
      <c r="BY607" s="755"/>
      <c r="BZ607" s="790"/>
      <c r="CA607" s="755"/>
      <c r="CB607" s="755"/>
      <c r="CC607" s="755"/>
      <c r="CE607" s="754" t="s">
        <v>4829</v>
      </c>
      <c r="CF607" s="755"/>
      <c r="CG607" s="755"/>
      <c r="CH607" s="755"/>
      <c r="CI607" s="755"/>
      <c r="CJ607" s="755"/>
      <c r="CK607" s="755"/>
      <c r="CL607" s="755"/>
      <c r="CM607" s="790"/>
      <c r="CN607" s="755"/>
      <c r="CO607" s="755"/>
      <c r="CP607" s="755"/>
      <c r="CQ607" s="755"/>
      <c r="CR607" s="755"/>
      <c r="CS607" s="755"/>
      <c r="CT607" s="755"/>
      <c r="CU607" s="790"/>
      <c r="CV607" s="755"/>
      <c r="CW607" s="755"/>
      <c r="CX607" s="755"/>
      <c r="CY607" s="755"/>
      <c r="CZ607" s="755"/>
      <c r="DA607" s="755"/>
      <c r="DB607" s="755"/>
      <c r="DC607" s="755"/>
      <c r="DD607" s="755"/>
      <c r="DE607" s="790"/>
      <c r="DF607" s="755"/>
      <c r="DG607" s="755"/>
      <c r="DH607" s="755"/>
      <c r="DI607" s="755"/>
      <c r="DJ607" s="755"/>
      <c r="DK607" s="755"/>
      <c r="DL607" s="755"/>
      <c r="DM607" s="790"/>
      <c r="DN607" s="755"/>
      <c r="DO607" s="755"/>
      <c r="DP607" s="755"/>
      <c r="DR607" s="754" t="s">
        <v>4830</v>
      </c>
      <c r="DS607" s="755"/>
      <c r="DT607" s="755"/>
      <c r="DU607" s="755"/>
      <c r="DV607" s="755"/>
      <c r="DW607" s="755"/>
      <c r="DX607" s="755"/>
      <c r="DY607" s="755"/>
      <c r="DZ607" s="790"/>
      <c r="EA607" s="755"/>
      <c r="EB607" s="755"/>
      <c r="EC607" s="755"/>
      <c r="ED607" s="755"/>
      <c r="EE607" s="755"/>
      <c r="EF607" s="755"/>
      <c r="EG607" s="755"/>
      <c r="EH607" s="790"/>
      <c r="EI607" s="755"/>
      <c r="EJ607" s="755"/>
      <c r="EK607" s="755"/>
      <c r="EL607" s="755"/>
      <c r="EM607" s="755"/>
      <c r="EN607" s="755"/>
      <c r="EO607" s="755"/>
      <c r="EP607" s="755"/>
      <c r="EQ607" s="755"/>
      <c r="ER607" s="790"/>
      <c r="ES607" s="755"/>
      <c r="ET607" s="755"/>
      <c r="EU607" s="755"/>
      <c r="EV607" s="755"/>
      <c r="EW607" s="755"/>
      <c r="EX607" s="755"/>
      <c r="EY607" s="755"/>
      <c r="EZ607" s="790"/>
      <c r="FA607" s="755"/>
      <c r="FB607" s="755"/>
      <c r="FC607" s="755"/>
      <c r="FD607" s="755"/>
      <c r="FE607" s="755"/>
      <c r="FF607" s="755"/>
      <c r="FG607" s="755"/>
      <c r="FH607" s="755"/>
      <c r="FI607" s="755"/>
      <c r="FJ607" s="755"/>
      <c r="FK607" s="755"/>
    </row>
    <row r="608" spans="2:167" s="648" customFormat="1" ht="20.100000000000001" customHeight="1">
      <c r="B608" s="791"/>
      <c r="C608" s="791"/>
      <c r="D608" s="791"/>
      <c r="E608" s="649"/>
      <c r="G608" s="649"/>
      <c r="I608" s="649"/>
      <c r="K608" s="649"/>
      <c r="M608" s="650"/>
      <c r="O608" s="649"/>
      <c r="Q608" s="649"/>
      <c r="S608" s="649"/>
      <c r="Y608" s="649"/>
      <c r="AA608" s="649"/>
      <c r="AC608" s="649"/>
      <c r="AG608" s="649"/>
      <c r="AI608" s="649"/>
      <c r="AK608" s="649"/>
      <c r="AQ608" s="757"/>
      <c r="AR608" s="649"/>
      <c r="AZ608" s="650"/>
      <c r="BH608" s="650"/>
      <c r="BR608" s="650"/>
      <c r="BZ608" s="650"/>
      <c r="CE608" s="649"/>
      <c r="CM608" s="650"/>
      <c r="CU608" s="650"/>
      <c r="DE608" s="650"/>
      <c r="DM608" s="650"/>
      <c r="DR608" s="649"/>
      <c r="DZ608" s="650"/>
      <c r="EH608" s="650"/>
      <c r="ER608" s="650"/>
      <c r="EZ608" s="650"/>
    </row>
    <row r="609" spans="2:167" s="648" customFormat="1" ht="12" customHeight="1">
      <c r="B609" s="672" t="s">
        <v>4778</v>
      </c>
      <c r="C609" s="672"/>
      <c r="D609" s="672"/>
      <c r="E609" s="672" t="s">
        <v>4871</v>
      </c>
      <c r="F609" s="646"/>
      <c r="G609" s="649"/>
      <c r="I609" s="649"/>
      <c r="K609" s="649"/>
      <c r="M609" s="649"/>
      <c r="O609" s="649"/>
      <c r="Q609" s="649"/>
      <c r="S609" s="649"/>
      <c r="X609" s="675"/>
      <c r="Y609" s="649"/>
      <c r="AA609" s="649"/>
      <c r="AB609" s="649"/>
      <c r="AC609" s="649"/>
      <c r="AD609" s="649"/>
      <c r="AE609" s="649"/>
      <c r="AF609" s="647"/>
      <c r="AG609" s="649"/>
      <c r="AI609" s="649"/>
      <c r="AK609" s="649"/>
      <c r="AP609" s="675" t="s">
        <v>4780</v>
      </c>
      <c r="AQ609" s="676"/>
      <c r="AR609" s="672" t="s">
        <v>4871</v>
      </c>
      <c r="AZ609" s="649"/>
      <c r="BH609" s="649"/>
      <c r="BK609" s="675"/>
      <c r="BR609" s="649"/>
      <c r="BZ609" s="649"/>
      <c r="CC609" s="675"/>
      <c r="CE609" s="672" t="s">
        <v>4871</v>
      </c>
      <c r="CM609" s="649"/>
      <c r="CU609" s="649"/>
      <c r="CX609" s="675"/>
      <c r="DE609" s="649"/>
      <c r="DM609" s="649"/>
      <c r="DP609" s="675"/>
      <c r="DR609" s="672" t="s">
        <v>4872</v>
      </c>
      <c r="DZ609" s="649"/>
      <c r="EH609" s="649"/>
      <c r="EK609" s="675"/>
      <c r="ER609" s="649"/>
      <c r="EZ609" s="649"/>
      <c r="FC609" s="675"/>
    </row>
    <row r="610" spans="2:167" s="758" customFormat="1" ht="13.5" customHeight="1">
      <c r="B610" s="888" t="s">
        <v>4719</v>
      </c>
      <c r="C610" s="889"/>
      <c r="D610" s="890"/>
      <c r="E610" s="678" t="s">
        <v>4782</v>
      </c>
      <c r="F610" s="679"/>
      <c r="G610" s="678" t="s">
        <v>4721</v>
      </c>
      <c r="H610" s="679"/>
      <c r="I610" s="678" t="s">
        <v>4722</v>
      </c>
      <c r="J610" s="679"/>
      <c r="K610" s="678" t="s">
        <v>4723</v>
      </c>
      <c r="L610" s="679"/>
      <c r="M610" s="678" t="s">
        <v>4724</v>
      </c>
      <c r="N610" s="679"/>
      <c r="O610" s="678" t="s">
        <v>4725</v>
      </c>
      <c r="P610" s="679"/>
      <c r="Q610" s="678" t="s">
        <v>4726</v>
      </c>
      <c r="R610" s="679"/>
      <c r="S610" s="678" t="s">
        <v>4727</v>
      </c>
      <c r="T610" s="679"/>
      <c r="U610" s="680" t="s">
        <v>4728</v>
      </c>
      <c r="V610" s="681"/>
      <c r="W610" s="678" t="s">
        <v>4729</v>
      </c>
      <c r="X610" s="679"/>
      <c r="Y610" s="678" t="s">
        <v>4730</v>
      </c>
      <c r="Z610" s="679"/>
      <c r="AA610" s="678" t="s">
        <v>4731</v>
      </c>
      <c r="AB610" s="679"/>
      <c r="AC610" s="680" t="s">
        <v>4732</v>
      </c>
      <c r="AD610" s="679"/>
      <c r="AE610" s="678" t="s">
        <v>4733</v>
      </c>
      <c r="AF610" s="679"/>
      <c r="AG610" s="678" t="s">
        <v>4734</v>
      </c>
      <c r="AH610" s="679"/>
      <c r="AI610" s="678" t="s">
        <v>4735</v>
      </c>
      <c r="AJ610" s="679"/>
      <c r="AK610" s="678" t="s">
        <v>4736</v>
      </c>
      <c r="AL610" s="679"/>
      <c r="AM610" s="680" t="s">
        <v>4737</v>
      </c>
      <c r="AN610" s="679"/>
      <c r="AO610" s="678" t="s">
        <v>4738</v>
      </c>
      <c r="AP610" s="679"/>
      <c r="AQ610" s="762"/>
      <c r="AR610" s="678" t="s">
        <v>4739</v>
      </c>
      <c r="AS610" s="679"/>
      <c r="AT610" s="678" t="s">
        <v>4721</v>
      </c>
      <c r="AU610" s="679"/>
      <c r="AV610" s="678" t="s">
        <v>4722</v>
      </c>
      <c r="AW610" s="679"/>
      <c r="AX610" s="678" t="s">
        <v>4723</v>
      </c>
      <c r="AY610" s="679"/>
      <c r="AZ610" s="678" t="s">
        <v>4724</v>
      </c>
      <c r="BA610" s="679"/>
      <c r="BB610" s="678" t="s">
        <v>4725</v>
      </c>
      <c r="BC610" s="679"/>
      <c r="BD610" s="678" t="s">
        <v>4726</v>
      </c>
      <c r="BE610" s="679"/>
      <c r="BF610" s="678" t="s">
        <v>4727</v>
      </c>
      <c r="BG610" s="679"/>
      <c r="BH610" s="680" t="s">
        <v>4728</v>
      </c>
      <c r="BI610" s="681"/>
      <c r="BJ610" s="678" t="s">
        <v>4729</v>
      </c>
      <c r="BK610" s="679"/>
      <c r="BL610" s="678" t="s">
        <v>4730</v>
      </c>
      <c r="BM610" s="679"/>
      <c r="BN610" s="678" t="s">
        <v>4731</v>
      </c>
      <c r="BO610" s="679"/>
      <c r="BP610" s="680" t="s">
        <v>4732</v>
      </c>
      <c r="BQ610" s="679"/>
      <c r="BR610" s="678" t="s">
        <v>4733</v>
      </c>
      <c r="BS610" s="679"/>
      <c r="BT610" s="678" t="s">
        <v>4734</v>
      </c>
      <c r="BU610" s="679"/>
      <c r="BV610" s="678" t="s">
        <v>4735</v>
      </c>
      <c r="BW610" s="679"/>
      <c r="BX610" s="678" t="s">
        <v>4736</v>
      </c>
      <c r="BY610" s="679"/>
      <c r="BZ610" s="680" t="s">
        <v>4737</v>
      </c>
      <c r="CA610" s="679"/>
      <c r="CB610" s="678" t="s">
        <v>4738</v>
      </c>
      <c r="CC610" s="682"/>
      <c r="CE610" s="678" t="str">
        <f>+CE$5</f>
        <v>22년</v>
      </c>
      <c r="CF610" s="679"/>
      <c r="CG610" s="678" t="s">
        <v>4721</v>
      </c>
      <c r="CH610" s="679"/>
      <c r="CI610" s="678" t="s">
        <v>4722</v>
      </c>
      <c r="CJ610" s="679"/>
      <c r="CK610" s="678" t="s">
        <v>4723</v>
      </c>
      <c r="CL610" s="679"/>
      <c r="CM610" s="678" t="s">
        <v>4724</v>
      </c>
      <c r="CN610" s="679"/>
      <c r="CO610" s="678" t="s">
        <v>4725</v>
      </c>
      <c r="CP610" s="679"/>
      <c r="CQ610" s="678" t="s">
        <v>4741</v>
      </c>
      <c r="CR610" s="679"/>
      <c r="CS610" s="678" t="s">
        <v>4727</v>
      </c>
      <c r="CT610" s="679"/>
      <c r="CU610" s="680" t="s">
        <v>4728</v>
      </c>
      <c r="CV610" s="681"/>
      <c r="CW610" s="678" t="s">
        <v>4729</v>
      </c>
      <c r="CX610" s="679"/>
      <c r="CY610" s="678" t="s">
        <v>4730</v>
      </c>
      <c r="CZ610" s="679"/>
      <c r="DA610" s="678" t="s">
        <v>4731</v>
      </c>
      <c r="DB610" s="679"/>
      <c r="DC610" s="680" t="s">
        <v>4732</v>
      </c>
      <c r="DD610" s="679"/>
      <c r="DE610" s="678" t="s">
        <v>4733</v>
      </c>
      <c r="DF610" s="679"/>
      <c r="DG610" s="678" t="s">
        <v>4734</v>
      </c>
      <c r="DH610" s="679"/>
      <c r="DI610" s="678" t="s">
        <v>4735</v>
      </c>
      <c r="DJ610" s="679"/>
      <c r="DK610" s="678" t="s">
        <v>4736</v>
      </c>
      <c r="DL610" s="679"/>
      <c r="DM610" s="680" t="s">
        <v>4737</v>
      </c>
      <c r="DN610" s="679"/>
      <c r="DO610" s="678" t="s">
        <v>4738</v>
      </c>
      <c r="DP610" s="682"/>
      <c r="DR610" s="678" t="str">
        <f>+DR$5</f>
        <v>23년</v>
      </c>
      <c r="DS610" s="679"/>
      <c r="DT610" s="678" t="s">
        <v>4721</v>
      </c>
      <c r="DU610" s="679"/>
      <c r="DV610" s="678" t="s">
        <v>4722</v>
      </c>
      <c r="DW610" s="679"/>
      <c r="DX610" s="678" t="s">
        <v>4723</v>
      </c>
      <c r="DY610" s="679"/>
      <c r="DZ610" s="678" t="s">
        <v>4724</v>
      </c>
      <c r="EA610" s="679"/>
      <c r="EB610" s="678" t="s">
        <v>4725</v>
      </c>
      <c r="EC610" s="679"/>
      <c r="ED610" s="678" t="s">
        <v>4741</v>
      </c>
      <c r="EE610" s="679"/>
      <c r="EF610" s="678" t="s">
        <v>4727</v>
      </c>
      <c r="EG610" s="679"/>
      <c r="EH610" s="680" t="s">
        <v>4728</v>
      </c>
      <c r="EI610" s="681"/>
      <c r="EJ610" s="678" t="s">
        <v>4729</v>
      </c>
      <c r="EK610" s="679"/>
      <c r="EL610" s="678" t="s">
        <v>4730</v>
      </c>
      <c r="EM610" s="679"/>
      <c r="EN610" s="678" t="s">
        <v>4731</v>
      </c>
      <c r="EO610" s="679"/>
      <c r="EP610" s="680" t="s">
        <v>4732</v>
      </c>
      <c r="EQ610" s="679"/>
      <c r="ER610" s="678" t="s">
        <v>4733</v>
      </c>
      <c r="ES610" s="679"/>
      <c r="ET610" s="678" t="s">
        <v>4734</v>
      </c>
      <c r="EU610" s="679"/>
      <c r="EV610" s="678" t="s">
        <v>4735</v>
      </c>
      <c r="EW610" s="679"/>
      <c r="EX610" s="678" t="s">
        <v>4736</v>
      </c>
      <c r="EY610" s="679"/>
      <c r="EZ610" s="680" t="s">
        <v>4737</v>
      </c>
      <c r="FA610" s="679"/>
      <c r="FB610" s="678" t="s">
        <v>4738</v>
      </c>
      <c r="FC610" s="682"/>
      <c r="FD610" s="678" t="s">
        <v>4743</v>
      </c>
      <c r="FE610" s="679"/>
      <c r="FF610" s="678" t="s">
        <v>4744</v>
      </c>
      <c r="FG610" s="679"/>
      <c r="FH610" s="678" t="s">
        <v>4745</v>
      </c>
      <c r="FI610" s="679"/>
      <c r="FJ610" s="678" t="s">
        <v>4746</v>
      </c>
      <c r="FK610" s="679"/>
    </row>
    <row r="611" spans="2:167" s="758" customFormat="1" ht="13.5" customHeight="1">
      <c r="B611" s="891"/>
      <c r="C611" s="892"/>
      <c r="D611" s="893"/>
      <c r="E611" s="684" t="s">
        <v>4747</v>
      </c>
      <c r="F611" s="685" t="s">
        <v>4748</v>
      </c>
      <c r="G611" s="684" t="s">
        <v>4747</v>
      </c>
      <c r="H611" s="685" t="s">
        <v>4748</v>
      </c>
      <c r="I611" s="684" t="s">
        <v>4747</v>
      </c>
      <c r="J611" s="685" t="s">
        <v>4748</v>
      </c>
      <c r="K611" s="684" t="s">
        <v>4747</v>
      </c>
      <c r="L611" s="685" t="s">
        <v>4748</v>
      </c>
      <c r="M611" s="684" t="s">
        <v>4747</v>
      </c>
      <c r="N611" s="685" t="s">
        <v>4748</v>
      </c>
      <c r="O611" s="684" t="s">
        <v>4747</v>
      </c>
      <c r="P611" s="685" t="s">
        <v>4748</v>
      </c>
      <c r="Q611" s="684" t="s">
        <v>4747</v>
      </c>
      <c r="R611" s="685" t="s">
        <v>4748</v>
      </c>
      <c r="S611" s="684" t="s">
        <v>4747</v>
      </c>
      <c r="T611" s="685" t="s">
        <v>4748</v>
      </c>
      <c r="U611" s="686" t="s">
        <v>4747</v>
      </c>
      <c r="V611" s="687" t="s">
        <v>4748</v>
      </c>
      <c r="W611" s="684" t="s">
        <v>4747</v>
      </c>
      <c r="X611" s="685" t="s">
        <v>4748</v>
      </c>
      <c r="Y611" s="684" t="s">
        <v>4747</v>
      </c>
      <c r="Z611" s="685" t="s">
        <v>4748</v>
      </c>
      <c r="AA611" s="684" t="s">
        <v>4747</v>
      </c>
      <c r="AB611" s="685" t="s">
        <v>4748</v>
      </c>
      <c r="AC611" s="686" t="s">
        <v>4747</v>
      </c>
      <c r="AD611" s="685" t="s">
        <v>4748</v>
      </c>
      <c r="AE611" s="684" t="s">
        <v>4747</v>
      </c>
      <c r="AF611" s="685" t="s">
        <v>4748</v>
      </c>
      <c r="AG611" s="684" t="s">
        <v>4747</v>
      </c>
      <c r="AH611" s="685" t="s">
        <v>4748</v>
      </c>
      <c r="AI611" s="684" t="s">
        <v>4747</v>
      </c>
      <c r="AJ611" s="685" t="s">
        <v>4748</v>
      </c>
      <c r="AK611" s="684" t="s">
        <v>4747</v>
      </c>
      <c r="AL611" s="685" t="s">
        <v>4748</v>
      </c>
      <c r="AM611" s="686" t="s">
        <v>4747</v>
      </c>
      <c r="AN611" s="685" t="s">
        <v>4748</v>
      </c>
      <c r="AO611" s="684" t="s">
        <v>4747</v>
      </c>
      <c r="AP611" s="685" t="s">
        <v>4748</v>
      </c>
      <c r="AQ611" s="764"/>
      <c r="AR611" s="684" t="s">
        <v>4747</v>
      </c>
      <c r="AS611" s="685" t="s">
        <v>4748</v>
      </c>
      <c r="AT611" s="684" t="s">
        <v>4747</v>
      </c>
      <c r="AU611" s="685" t="s">
        <v>4748</v>
      </c>
      <c r="AV611" s="684" t="s">
        <v>4747</v>
      </c>
      <c r="AW611" s="685" t="s">
        <v>4748</v>
      </c>
      <c r="AX611" s="684" t="s">
        <v>4747</v>
      </c>
      <c r="AY611" s="685" t="s">
        <v>4748</v>
      </c>
      <c r="AZ611" s="684" t="s">
        <v>4747</v>
      </c>
      <c r="BA611" s="685" t="s">
        <v>4748</v>
      </c>
      <c r="BB611" s="684" t="s">
        <v>4747</v>
      </c>
      <c r="BC611" s="685" t="s">
        <v>4748</v>
      </c>
      <c r="BD611" s="684" t="s">
        <v>4747</v>
      </c>
      <c r="BE611" s="685" t="s">
        <v>4748</v>
      </c>
      <c r="BF611" s="684" t="s">
        <v>4747</v>
      </c>
      <c r="BG611" s="685" t="s">
        <v>4748</v>
      </c>
      <c r="BH611" s="684" t="s">
        <v>4747</v>
      </c>
      <c r="BI611" s="685" t="s">
        <v>4748</v>
      </c>
      <c r="BJ611" s="684" t="s">
        <v>4747</v>
      </c>
      <c r="BK611" s="685" t="s">
        <v>4748</v>
      </c>
      <c r="BL611" s="684" t="s">
        <v>4747</v>
      </c>
      <c r="BM611" s="685" t="s">
        <v>4748</v>
      </c>
      <c r="BN611" s="684" t="s">
        <v>4747</v>
      </c>
      <c r="BO611" s="685" t="s">
        <v>4748</v>
      </c>
      <c r="BP611" s="686" t="s">
        <v>4747</v>
      </c>
      <c r="BQ611" s="685" t="s">
        <v>4748</v>
      </c>
      <c r="BR611" s="684" t="s">
        <v>4747</v>
      </c>
      <c r="BS611" s="685" t="s">
        <v>4748</v>
      </c>
      <c r="BT611" s="684" t="s">
        <v>4747</v>
      </c>
      <c r="BU611" s="685" t="s">
        <v>4748</v>
      </c>
      <c r="BV611" s="684" t="s">
        <v>4747</v>
      </c>
      <c r="BW611" s="685" t="s">
        <v>4748</v>
      </c>
      <c r="BX611" s="684" t="s">
        <v>4747</v>
      </c>
      <c r="BY611" s="685" t="s">
        <v>4748</v>
      </c>
      <c r="BZ611" s="684" t="s">
        <v>4747</v>
      </c>
      <c r="CA611" s="685" t="s">
        <v>4748</v>
      </c>
      <c r="CB611" s="684" t="s">
        <v>4747</v>
      </c>
      <c r="CC611" s="685" t="s">
        <v>4748</v>
      </c>
      <c r="CE611" s="684" t="s">
        <v>4747</v>
      </c>
      <c r="CF611" s="685" t="s">
        <v>4748</v>
      </c>
      <c r="CG611" s="684" t="s">
        <v>4747</v>
      </c>
      <c r="CH611" s="685" t="s">
        <v>4748</v>
      </c>
      <c r="CI611" s="684" t="s">
        <v>4747</v>
      </c>
      <c r="CJ611" s="685" t="s">
        <v>4748</v>
      </c>
      <c r="CK611" s="684" t="s">
        <v>4747</v>
      </c>
      <c r="CL611" s="685" t="s">
        <v>4748</v>
      </c>
      <c r="CM611" s="684" t="s">
        <v>4747</v>
      </c>
      <c r="CN611" s="685" t="s">
        <v>4748</v>
      </c>
      <c r="CO611" s="684" t="s">
        <v>4747</v>
      </c>
      <c r="CP611" s="685" t="s">
        <v>4748</v>
      </c>
      <c r="CQ611" s="684" t="s">
        <v>4747</v>
      </c>
      <c r="CR611" s="685" t="s">
        <v>4748</v>
      </c>
      <c r="CS611" s="684" t="s">
        <v>4747</v>
      </c>
      <c r="CT611" s="685" t="s">
        <v>4748</v>
      </c>
      <c r="CU611" s="684" t="s">
        <v>4747</v>
      </c>
      <c r="CV611" s="685" t="s">
        <v>4748</v>
      </c>
      <c r="CW611" s="684" t="s">
        <v>4747</v>
      </c>
      <c r="CX611" s="685" t="s">
        <v>4748</v>
      </c>
      <c r="CY611" s="684" t="s">
        <v>4747</v>
      </c>
      <c r="CZ611" s="685" t="s">
        <v>4748</v>
      </c>
      <c r="DA611" s="684" t="s">
        <v>4747</v>
      </c>
      <c r="DB611" s="685" t="s">
        <v>4748</v>
      </c>
      <c r="DC611" s="686" t="s">
        <v>4747</v>
      </c>
      <c r="DD611" s="685" t="s">
        <v>4748</v>
      </c>
      <c r="DE611" s="684" t="s">
        <v>4747</v>
      </c>
      <c r="DF611" s="685" t="s">
        <v>4748</v>
      </c>
      <c r="DG611" s="684" t="s">
        <v>4747</v>
      </c>
      <c r="DH611" s="685" t="s">
        <v>4748</v>
      </c>
      <c r="DI611" s="684" t="s">
        <v>4747</v>
      </c>
      <c r="DJ611" s="685" t="s">
        <v>4748</v>
      </c>
      <c r="DK611" s="684" t="s">
        <v>4747</v>
      </c>
      <c r="DL611" s="685" t="s">
        <v>4748</v>
      </c>
      <c r="DM611" s="684" t="s">
        <v>4747</v>
      </c>
      <c r="DN611" s="685" t="s">
        <v>4748</v>
      </c>
      <c r="DO611" s="684" t="s">
        <v>4747</v>
      </c>
      <c r="DP611" s="685" t="s">
        <v>4748</v>
      </c>
      <c r="DR611" s="684" t="s">
        <v>4749</v>
      </c>
      <c r="DS611" s="685" t="s">
        <v>4750</v>
      </c>
      <c r="DT611" s="684" t="s">
        <v>4747</v>
      </c>
      <c r="DU611" s="685" t="s">
        <v>4748</v>
      </c>
      <c r="DV611" s="684" t="s">
        <v>4747</v>
      </c>
      <c r="DW611" s="685" t="s">
        <v>4748</v>
      </c>
      <c r="DX611" s="684" t="s">
        <v>4747</v>
      </c>
      <c r="DY611" s="685" t="s">
        <v>4748</v>
      </c>
      <c r="DZ611" s="684" t="s">
        <v>4747</v>
      </c>
      <c r="EA611" s="685" t="s">
        <v>4748</v>
      </c>
      <c r="EB611" s="684" t="s">
        <v>4747</v>
      </c>
      <c r="EC611" s="685" t="s">
        <v>4748</v>
      </c>
      <c r="ED611" s="684" t="s">
        <v>4747</v>
      </c>
      <c r="EE611" s="685" t="s">
        <v>4748</v>
      </c>
      <c r="EF611" s="684" t="s">
        <v>4747</v>
      </c>
      <c r="EG611" s="685" t="s">
        <v>4748</v>
      </c>
      <c r="EH611" s="684" t="s">
        <v>4747</v>
      </c>
      <c r="EI611" s="685" t="s">
        <v>4748</v>
      </c>
      <c r="EJ611" s="684" t="s">
        <v>4747</v>
      </c>
      <c r="EK611" s="685" t="s">
        <v>4748</v>
      </c>
      <c r="EL611" s="684" t="s">
        <v>4747</v>
      </c>
      <c r="EM611" s="685" t="s">
        <v>4748</v>
      </c>
      <c r="EN611" s="684" t="s">
        <v>4747</v>
      </c>
      <c r="EO611" s="685" t="s">
        <v>4748</v>
      </c>
      <c r="EP611" s="686" t="s">
        <v>4747</v>
      </c>
      <c r="EQ611" s="685" t="s">
        <v>4748</v>
      </c>
      <c r="ER611" s="684" t="s">
        <v>4747</v>
      </c>
      <c r="ES611" s="685" t="s">
        <v>4748</v>
      </c>
      <c r="ET611" s="684" t="s">
        <v>4747</v>
      </c>
      <c r="EU611" s="685" t="s">
        <v>4748</v>
      </c>
      <c r="EV611" s="684" t="s">
        <v>4747</v>
      </c>
      <c r="EW611" s="685" t="s">
        <v>4748</v>
      </c>
      <c r="EX611" s="684" t="s">
        <v>4747</v>
      </c>
      <c r="EY611" s="685" t="s">
        <v>4748</v>
      </c>
      <c r="EZ611" s="684" t="s">
        <v>4747</v>
      </c>
      <c r="FA611" s="685" t="s">
        <v>4748</v>
      </c>
      <c r="FB611" s="684" t="s">
        <v>4747</v>
      </c>
      <c r="FC611" s="685" t="s">
        <v>4748</v>
      </c>
      <c r="FD611" s="684" t="s">
        <v>4747</v>
      </c>
      <c r="FE611" s="685" t="s">
        <v>4748</v>
      </c>
      <c r="FF611" s="684" t="s">
        <v>4747</v>
      </c>
      <c r="FG611" s="685" t="s">
        <v>4748</v>
      </c>
      <c r="FH611" s="684" t="s">
        <v>4747</v>
      </c>
      <c r="FI611" s="685" t="s">
        <v>4748</v>
      </c>
      <c r="FJ611" s="684" t="s">
        <v>4747</v>
      </c>
      <c r="FK611" s="685" t="s">
        <v>4748</v>
      </c>
    </row>
    <row r="612" spans="2:167" s="758" customFormat="1" ht="13.5" customHeight="1">
      <c r="B612" s="792" t="s">
        <v>4764</v>
      </c>
      <c r="C612" s="793"/>
      <c r="D612" s="793"/>
      <c r="E612" s="794">
        <f t="shared" ref="E612:E624" si="608">+W612+AO612</f>
        <v>-23488.5145118808</v>
      </c>
      <c r="F612" s="795">
        <f>+IF(E612=0,0,E612/E612*100)</f>
        <v>100</v>
      </c>
      <c r="G612" s="794">
        <f>G613+G614+G617+G622</f>
        <v>-1447.1175940000001</v>
      </c>
      <c r="H612" s="795">
        <f>+IF(G612=0,0,G612/G612*100)</f>
        <v>100</v>
      </c>
      <c r="I612" s="794">
        <f>I613+I614+I617+I622</f>
        <v>-1311.7595739999999</v>
      </c>
      <c r="J612" s="795">
        <f>+IF(I612=0,0,I612/I612*100)</f>
        <v>100</v>
      </c>
      <c r="K612" s="794">
        <f>K613+K614+K617+K622</f>
        <v>-2259.3986049999999</v>
      </c>
      <c r="L612" s="795">
        <f>+IF(K612=0,0,K612/K612*100)</f>
        <v>100</v>
      </c>
      <c r="M612" s="794">
        <f>M613+M614+M617+M622</f>
        <v>-5018.2757729999994</v>
      </c>
      <c r="N612" s="795">
        <f>+IF(M612=0,0,M612/M612*100)</f>
        <v>100</v>
      </c>
      <c r="O612" s="794">
        <f>O613+O614+O617+O622</f>
        <v>-2533.8945638807995</v>
      </c>
      <c r="P612" s="795">
        <f>+IF(O612=0,0,O612/O612*100)</f>
        <v>100</v>
      </c>
      <c r="Q612" s="794">
        <f>Q613+Q614+Q617+Q622</f>
        <v>-1683.742344</v>
      </c>
      <c r="R612" s="795">
        <f>+IF(Q612=0,0,Q612/Q612*100)</f>
        <v>100</v>
      </c>
      <c r="S612" s="794">
        <f>S613+S614+S617+S622</f>
        <v>-726.84803899999997</v>
      </c>
      <c r="T612" s="795">
        <f>+IF(S612=0,0,S612/S612*100)</f>
        <v>100</v>
      </c>
      <c r="U612" s="794">
        <f t="shared" ref="U612:U622" si="609">+O612+Q612+S612</f>
        <v>-4944.4849468807988</v>
      </c>
      <c r="V612" s="795">
        <f>+IF(U612=0,0,U612/U612*100)</f>
        <v>100</v>
      </c>
      <c r="W612" s="794">
        <f t="shared" ref="W612:W622" si="610">+M612+U612</f>
        <v>-9962.7607198807982</v>
      </c>
      <c r="X612" s="795">
        <f>+IF(W612=0,0,W612/W612*100)</f>
        <v>100</v>
      </c>
      <c r="Y612" s="794">
        <f>Y613+Y614+Y617+Y622</f>
        <v>-2145.3520400000002</v>
      </c>
      <c r="Z612" s="795">
        <f>+IF(Y612=0,0,Y612/Y612*100)</f>
        <v>100</v>
      </c>
      <c r="AA612" s="794">
        <f>AA613+AA614+AA617+AA622</f>
        <v>-1920.752823</v>
      </c>
      <c r="AB612" s="795">
        <f>+IF(AA612=0,0,AA612/AA612*100)</f>
        <v>100</v>
      </c>
      <c r="AC612" s="794">
        <f>AC613+AC614+AC617+AC622</f>
        <v>-1928.5034089999999</v>
      </c>
      <c r="AD612" s="795">
        <f>+IF(AC612=0,0,AC612/AC612*100)</f>
        <v>100</v>
      </c>
      <c r="AE612" s="792">
        <f t="shared" ref="AE612:AE622" si="611">+Y612+AA612+AC612</f>
        <v>-5994.6082720000004</v>
      </c>
      <c r="AF612" s="795">
        <f>+IF(AE612=0,0,AE612/AE612*100)</f>
        <v>100</v>
      </c>
      <c r="AG612" s="794">
        <f>AG613+AG614+AG617+AG622</f>
        <v>-2120.2293019999993</v>
      </c>
      <c r="AH612" s="795">
        <f>+IF(AG612=0,0,AG612/AG612*100)</f>
        <v>100</v>
      </c>
      <c r="AI612" s="794">
        <f>AI613+AI614+AI617+AI622</f>
        <v>-2749.2257439999998</v>
      </c>
      <c r="AJ612" s="795">
        <f>+IF(AI612=0,0,AI612/AI612*100)</f>
        <v>100</v>
      </c>
      <c r="AK612" s="794">
        <f>AK613+AK614+AK617+AK622</f>
        <v>-2661.690474</v>
      </c>
      <c r="AL612" s="795">
        <f>+IF(AK612=0,0,AK612/AK612*100)</f>
        <v>100</v>
      </c>
      <c r="AM612" s="792">
        <f t="shared" ref="AM612:AM622" si="612">+AG612+AI612+AK612</f>
        <v>-7531.1455199999991</v>
      </c>
      <c r="AN612" s="795">
        <f>+IF(AM612=0,0,AM612/AM612*100)</f>
        <v>100</v>
      </c>
      <c r="AO612" s="792">
        <f t="shared" ref="AO612:AO622" si="613">+AE612+AM612</f>
        <v>-13525.753792</v>
      </c>
      <c r="AP612" s="795">
        <f>+IF(AO612=0,0,AO612/AO612*100)</f>
        <v>100</v>
      </c>
      <c r="AQ612" s="734"/>
      <c r="AR612" s="794">
        <f>AR613+AR614+AR617+AR622</f>
        <v>1073.468296</v>
      </c>
      <c r="AS612" s="795">
        <f>+IF(AR612=0,0,AR612/AR612*100)</f>
        <v>100</v>
      </c>
      <c r="AT612" s="794">
        <f>AT613+AT614+AT617+AT622</f>
        <v>93.025733000000002</v>
      </c>
      <c r="AU612" s="795">
        <f>+IF(AT612=0,0,AT612/AT612*100)</f>
        <v>100</v>
      </c>
      <c r="AV612" s="794">
        <f>AV613+AV614+AV617+AV622</f>
        <v>92.286733999999996</v>
      </c>
      <c r="AW612" s="795">
        <f>+IF(AV612=0,0,AV612/AV612*100)</f>
        <v>100</v>
      </c>
      <c r="AX612" s="794">
        <f>AX613+AX614+AX617+AX622</f>
        <v>112.279466</v>
      </c>
      <c r="AY612" s="795">
        <f>+IF(AX612=0,0,AX612/AX612*100)</f>
        <v>100</v>
      </c>
      <c r="AZ612" s="794">
        <f>AZ613+AZ614+AZ617+AZ622</f>
        <v>297.59193299999998</v>
      </c>
      <c r="BA612" s="795">
        <f>+IF(AZ612=0,0,AZ612/AZ612*100)</f>
        <v>100</v>
      </c>
      <c r="BB612" s="794">
        <f>BB613+BB614+BB617+BB622</f>
        <v>72.387927000000005</v>
      </c>
      <c r="BC612" s="795">
        <f>+IF(BB612=0,0,BB612/BB612*100)</f>
        <v>100</v>
      </c>
      <c r="BD612" s="794">
        <f>BD613+BD614+BD617+BD622</f>
        <v>76.984320999999994</v>
      </c>
      <c r="BE612" s="795">
        <f>+IF(BD612=0,0,BD612/BD612*100)</f>
        <v>100</v>
      </c>
      <c r="BF612" s="794">
        <f>BF613+BF614+BF617+BF622</f>
        <v>88.343975999999998</v>
      </c>
      <c r="BG612" s="795">
        <f>+IF(BF612=0,0,BF612/BF612*100)</f>
        <v>100</v>
      </c>
      <c r="BH612" s="794">
        <f>BH613+BH614+BH617+BH622</f>
        <v>237.71622400000001</v>
      </c>
      <c r="BI612" s="795">
        <f>+IF(BH612=0,0,BH612/BH612*100)</f>
        <v>100</v>
      </c>
      <c r="BJ612" s="794">
        <f t="shared" ref="BJ612:BJ622" si="614">+AZ612+BH612</f>
        <v>535.30815699999994</v>
      </c>
      <c r="BK612" s="795">
        <f>+IF(BJ612=0,0,BJ612/BJ612*100)</f>
        <v>100</v>
      </c>
      <c r="BL612" s="794">
        <f>BL613+BL614+BL617+BL622</f>
        <v>90.319908999999996</v>
      </c>
      <c r="BM612" s="795">
        <f>+IF(BL612=0,0,BL612/BL612*100)</f>
        <v>100</v>
      </c>
      <c r="BN612" s="794">
        <f>BN613+BN614+BN617+BN622</f>
        <v>74.908742000000004</v>
      </c>
      <c r="BO612" s="795">
        <f>+IF(BN612=0,0,BN612/BN612*100)</f>
        <v>100</v>
      </c>
      <c r="BP612" s="794">
        <f>BP613+BP614+BP617+BP622</f>
        <v>83.619596000000001</v>
      </c>
      <c r="BQ612" s="795">
        <f>+IF(BP612=0,0,BP612/BP612*100)</f>
        <v>100</v>
      </c>
      <c r="BR612" s="794">
        <f>BR613+BR614+BR617+BR622</f>
        <v>248.84824700000001</v>
      </c>
      <c r="BS612" s="795">
        <f>+IF(BR612=0,0,BR612/BR612*100)</f>
        <v>100</v>
      </c>
      <c r="BT612" s="794">
        <f>BT613+BT614+BT617+BT622</f>
        <v>83.236782000000005</v>
      </c>
      <c r="BU612" s="795">
        <f>+IF(BT612=0,0,BT612/BT612*100)</f>
        <v>100</v>
      </c>
      <c r="BV612" s="794">
        <f>BV613+BV614+BV617+BV622</f>
        <v>79.303445000000011</v>
      </c>
      <c r="BW612" s="795">
        <f>+IF(BV612=0,0,BV612/BV612*100)</f>
        <v>100</v>
      </c>
      <c r="BX612" s="794">
        <f>BX613+BX614+BX617+BX622</f>
        <v>126.771665</v>
      </c>
      <c r="BY612" s="795">
        <f>+IF(BX612=0,0,BX612/BX612*100)</f>
        <v>100</v>
      </c>
      <c r="BZ612" s="794">
        <f>BZ613+BZ614+BZ617+BZ622</f>
        <v>289.311892</v>
      </c>
      <c r="CA612" s="795">
        <f>+IF(BZ612=0,0,BZ612/BZ612*100)</f>
        <v>100</v>
      </c>
      <c r="CB612" s="794">
        <f t="shared" ref="CB612:CB622" si="615">+BR612+BZ612</f>
        <v>538.16013900000007</v>
      </c>
      <c r="CC612" s="795">
        <f>+IF(CB612=0,0,CB612/CB612*100)</f>
        <v>100</v>
      </c>
      <c r="CE612" s="794">
        <f t="shared" ref="CE612:CE624" si="616">+CW612+DO612</f>
        <v>1135.5431149999999</v>
      </c>
      <c r="CF612" s="795">
        <f>+IF(CE612=0,0,CE612/CE612*100)</f>
        <v>100</v>
      </c>
      <c r="CG612" s="794">
        <f>CG613+CG614+CG617+CG622</f>
        <v>141.52805899999998</v>
      </c>
      <c r="CH612" s="795">
        <f>+IF(CG612=0,0,CG612/CG612*100)</f>
        <v>100</v>
      </c>
      <c r="CI612" s="794">
        <f>CI613+CI614+CI617+CI622</f>
        <v>112.91423400000001</v>
      </c>
      <c r="CJ612" s="795">
        <f>+IF(CI612=0,0,CI612/CI612*100)</f>
        <v>100</v>
      </c>
      <c r="CK612" s="794">
        <f>CK613+CK614+CK617+CK622</f>
        <v>163.38299599999999</v>
      </c>
      <c r="CL612" s="795">
        <f>+IF(CK612=0,0,CK612/CK612*100)</f>
        <v>100</v>
      </c>
      <c r="CM612" s="794">
        <f>CM613+CM614+CM617+CM622</f>
        <v>417.825289</v>
      </c>
      <c r="CN612" s="795">
        <f>+IF(CM612=0,0,CM612/CM612*100)</f>
        <v>100</v>
      </c>
      <c r="CO612" s="794">
        <f>CO613+CO614+CO617+CO622</f>
        <v>135.27913799999999</v>
      </c>
      <c r="CP612" s="795">
        <f>+IF(CO612=0,0,CO612/CO612*100)</f>
        <v>100</v>
      </c>
      <c r="CQ612" s="794">
        <f>CQ613+CQ614+CQ617+CQ622</f>
        <v>111.830776</v>
      </c>
      <c r="CR612" s="795">
        <f>+IF(CQ612=0,0,CQ612/CQ612*100)</f>
        <v>100</v>
      </c>
      <c r="CS612" s="794">
        <f>CS613+CS614+CS617+CS622</f>
        <v>106.242794</v>
      </c>
      <c r="CT612" s="795">
        <f>+IF(CS612=0,0,CS612/CS612*100)</f>
        <v>100</v>
      </c>
      <c r="CU612" s="794">
        <f>CU613+CU614+CU617+CU622</f>
        <v>353.35270800000001</v>
      </c>
      <c r="CV612" s="795">
        <f>+IF(CU612=0,0,CU612/CU612*100)</f>
        <v>100</v>
      </c>
      <c r="CW612" s="794">
        <f t="shared" ref="CW612:CW622" si="617">+CM612+CU612</f>
        <v>771.177997</v>
      </c>
      <c r="CX612" s="795">
        <f>+IF(CW612=0,0,CW612/CW612*100)</f>
        <v>100</v>
      </c>
      <c r="CY612" s="794">
        <f>CY613+CY614+CY617+CY622</f>
        <v>120.28417400000001</v>
      </c>
      <c r="CZ612" s="795">
        <f>+IF(CY612=0,0,CY612/CY612*100)</f>
        <v>100</v>
      </c>
      <c r="DA612" s="794">
        <f>DA613+DA614+DA617+DA622</f>
        <v>106.087457</v>
      </c>
      <c r="DB612" s="795">
        <f>+IF(DA612=0,0,DA612/DA612*100)</f>
        <v>100</v>
      </c>
      <c r="DC612" s="794">
        <f>DC613+DC614+DC617+DC622</f>
        <v>137.99348699999999</v>
      </c>
      <c r="DD612" s="795">
        <f>+IF(DC612=0,0,DC612/DC612*100)</f>
        <v>100</v>
      </c>
      <c r="DE612" s="794">
        <f>DE613+DE614+DE617+DE622</f>
        <v>364.365118</v>
      </c>
      <c r="DF612" s="795">
        <f>+IF(DE612=0,0,DE612/DE612*100)</f>
        <v>100</v>
      </c>
      <c r="DG612" s="794">
        <f>DG613+DG614+DG617+DG622</f>
        <v>0</v>
      </c>
      <c r="DH612" s="795">
        <f>+IF(DG612=0,0,DG612/DG612*100)</f>
        <v>0</v>
      </c>
      <c r="DI612" s="794">
        <f>DI613+DI614+DI617+DI622</f>
        <v>0</v>
      </c>
      <c r="DJ612" s="795">
        <f>+IF(DI612=0,0,DI612/DI612*100)</f>
        <v>0</v>
      </c>
      <c r="DK612" s="794">
        <f>DK613+DK614+DK617+DK622</f>
        <v>0</v>
      </c>
      <c r="DL612" s="795">
        <f>+IF(DK612=0,0,DK612/DK612*100)</f>
        <v>0</v>
      </c>
      <c r="DM612" s="794">
        <f>DM613+DM614+DM617+DM622</f>
        <v>0</v>
      </c>
      <c r="DN612" s="795">
        <f>+IF(DM612=0,0,DM612/DM612*100)</f>
        <v>0</v>
      </c>
      <c r="DO612" s="794">
        <f t="shared" ref="DO612:DO622" si="618">+DE612+DM612</f>
        <v>364.365118</v>
      </c>
      <c r="DP612" s="795">
        <f>+IF(DO612=0,0,DO612/DO612*100)</f>
        <v>100</v>
      </c>
      <c r="DR612" s="794">
        <f t="shared" ref="DR612:DR624" si="619">+EJ612+FB612</f>
        <v>0</v>
      </c>
      <c r="DS612" s="795">
        <f>+IF(DR612=0,0,DR612/DR612*100)</f>
        <v>0</v>
      </c>
      <c r="DT612" s="794">
        <f>DT613+DT614+DT617+DT622</f>
        <v>0</v>
      </c>
      <c r="DU612" s="795">
        <f>+IF(DT612=0,0,DT612/DT612*100)</f>
        <v>0</v>
      </c>
      <c r="DV612" s="794">
        <f>DV613+DV614+DV617+DV622</f>
        <v>0</v>
      </c>
      <c r="DW612" s="795">
        <f>+IF(DV612=0,0,DV612/DV612*100)</f>
        <v>0</v>
      </c>
      <c r="DX612" s="794">
        <f>DX613+DX614+DX617+DX622</f>
        <v>0</v>
      </c>
      <c r="DY612" s="795">
        <f>+IF(DX612=0,0,DX612/DX612*100)</f>
        <v>0</v>
      </c>
      <c r="DZ612" s="794">
        <f>DZ613+DZ614+DZ617+DZ622</f>
        <v>0</v>
      </c>
      <c r="EA612" s="795">
        <f>+IF(DZ612=0,0,DZ612/DZ612*100)</f>
        <v>0</v>
      </c>
      <c r="EB612" s="794">
        <f>EB613+EB614+EB617+EB622</f>
        <v>0</v>
      </c>
      <c r="EC612" s="795">
        <f>+IF(EB612=0,0,EB612/EB612*100)</f>
        <v>0</v>
      </c>
      <c r="ED612" s="794">
        <f>ED613+ED614+ED617+ED622</f>
        <v>0</v>
      </c>
      <c r="EE612" s="795">
        <f>+IF(ED612=0,0,ED612/ED612*100)</f>
        <v>0</v>
      </c>
      <c r="EF612" s="794">
        <f>EF613+EF614+EF617+EF622</f>
        <v>0</v>
      </c>
      <c r="EG612" s="795">
        <f>+IF(EF612=0,0,EF612/EF612*100)</f>
        <v>0</v>
      </c>
      <c r="EH612" s="794">
        <f>EH613+EH614+EH617+EH622</f>
        <v>0</v>
      </c>
      <c r="EI612" s="795">
        <f>+IF(EH612=0,0,EH612/EH612*100)</f>
        <v>0</v>
      </c>
      <c r="EJ612" s="794">
        <f t="shared" ref="EJ612:EJ622" si="620">+DZ612+EH612</f>
        <v>0</v>
      </c>
      <c r="EK612" s="795">
        <f>+IF(EJ612=0,0,EJ612/EJ612*100)</f>
        <v>0</v>
      </c>
      <c r="EL612" s="794">
        <f>EL613+EL614+EL617+EL622</f>
        <v>0</v>
      </c>
      <c r="EM612" s="795">
        <f>+IF(EL612=0,0,EL612/EL612*100)</f>
        <v>0</v>
      </c>
      <c r="EN612" s="794">
        <f>EN613+EN614+EN617+EN622</f>
        <v>0</v>
      </c>
      <c r="EO612" s="795">
        <f>+IF(EN612=0,0,EN612/EN612*100)</f>
        <v>0</v>
      </c>
      <c r="EP612" s="794">
        <f>EP613+EP614+EP617+EP622</f>
        <v>0</v>
      </c>
      <c r="EQ612" s="795">
        <f>+IF(EP612=0,0,EP612/EP612*100)</f>
        <v>0</v>
      </c>
      <c r="ER612" s="794">
        <f>ER613+ER614+ER617+ER622</f>
        <v>0</v>
      </c>
      <c r="ES612" s="795">
        <f>+IF(ER612=0,0,ER612/ER612*100)</f>
        <v>0</v>
      </c>
      <c r="ET612" s="794">
        <f>ET613+ET614+ET617+ET622</f>
        <v>0</v>
      </c>
      <c r="EU612" s="795">
        <f>+IF(ET612=0,0,ET612/ET612*100)</f>
        <v>0</v>
      </c>
      <c r="EV612" s="794">
        <f>EV613+EV614+EV617+EV622</f>
        <v>0</v>
      </c>
      <c r="EW612" s="795">
        <f>+IF(EV612=0,0,EV612/EV612*100)</f>
        <v>0</v>
      </c>
      <c r="EX612" s="794">
        <f>EX613+EX614+EX617+EX622</f>
        <v>0</v>
      </c>
      <c r="EY612" s="795">
        <f>+IF(EX612=0,0,EX612/EX612*100)</f>
        <v>0</v>
      </c>
      <c r="EZ612" s="794">
        <f>EZ613+EZ614+EZ617+EZ622</f>
        <v>0</v>
      </c>
      <c r="FA612" s="795">
        <f>+IF(EZ612=0,0,EZ612/EZ612*100)</f>
        <v>0</v>
      </c>
      <c r="FB612" s="794">
        <f t="shared" ref="FB612:FB622" si="621">+ER612+EZ612</f>
        <v>0</v>
      </c>
      <c r="FC612" s="795">
        <f>+IF(FB612=0,0,FB612/FB612*100)</f>
        <v>0</v>
      </c>
      <c r="FD612" s="794">
        <f>FD613+FD614+FD617+FD622</f>
        <v>0</v>
      </c>
      <c r="FE612" s="795">
        <f>+IF(FD612=0,0,FD612/FD612*100)</f>
        <v>0</v>
      </c>
      <c r="FF612" s="794">
        <f>FF613+FF614+FF617+FF622</f>
        <v>0</v>
      </c>
      <c r="FG612" s="795">
        <f>+IF(FF612=0,0,FF612/FF612*100)</f>
        <v>0</v>
      </c>
      <c r="FH612" s="794">
        <f>FH613+FH614+FH617+FH622</f>
        <v>0</v>
      </c>
      <c r="FI612" s="795">
        <f>+IF(FH612=0,0,FH612/FH612*100)</f>
        <v>0</v>
      </c>
      <c r="FJ612" s="794">
        <f>FJ613+FJ614+FJ617+FJ622</f>
        <v>0</v>
      </c>
      <c r="FK612" s="795">
        <f>+IF(FJ612=0,0,FJ612/FJ612*100)</f>
        <v>0</v>
      </c>
    </row>
    <row r="613" spans="2:167" s="648" customFormat="1" ht="13.5" customHeight="1">
      <c r="B613" s="769"/>
      <c r="C613" s="731" t="s">
        <v>4831</v>
      </c>
      <c r="D613" s="728"/>
      <c r="E613" s="770">
        <f t="shared" si="608"/>
        <v>4.1640114784240722E-7</v>
      </c>
      <c r="F613" s="726">
        <f>+IF(E613=0,0,E613/E613*100)</f>
        <v>100</v>
      </c>
      <c r="G613" s="770">
        <v>0</v>
      </c>
      <c r="H613" s="726">
        <f>+IF(G613=0,0,G613/G613*100)</f>
        <v>0</v>
      </c>
      <c r="I613" s="770">
        <v>0</v>
      </c>
      <c r="J613" s="726">
        <f>+IF(I613=0,0,I613/I613*100)</f>
        <v>0</v>
      </c>
      <c r="K613" s="770">
        <v>0</v>
      </c>
      <c r="L613" s="726">
        <f>+IF(K613=0,0,K613/K613*100)</f>
        <v>0</v>
      </c>
      <c r="M613" s="770">
        <f>+G613+I613+K613</f>
        <v>0</v>
      </c>
      <c r="N613" s="726">
        <f>+IF(M613=0,0,M613/M613*100)</f>
        <v>0</v>
      </c>
      <c r="O613" s="770">
        <v>4.1640019416809084E-7</v>
      </c>
      <c r="P613" s="726">
        <f>+IF(O613=0,0,O613/O613*100)</f>
        <v>100</v>
      </c>
      <c r="Q613" s="770">
        <v>0</v>
      </c>
      <c r="R613" s="726">
        <f>+IF(Q613=0,0,Q613/Q613*100)</f>
        <v>0</v>
      </c>
      <c r="S613" s="770">
        <v>0</v>
      </c>
      <c r="T613" s="726">
        <f>+IF(S613=0,0,S613/S613*100)</f>
        <v>0</v>
      </c>
      <c r="U613" s="770">
        <f t="shared" si="609"/>
        <v>4.1640019416809084E-7</v>
      </c>
      <c r="V613" s="726">
        <f>+IF(U613=0,0,U613/U613*100)</f>
        <v>100</v>
      </c>
      <c r="W613" s="770">
        <f t="shared" si="610"/>
        <v>4.1640019416809084E-7</v>
      </c>
      <c r="X613" s="726">
        <f>+IF(W613=0,0,W613/W613*100)</f>
        <v>100</v>
      </c>
      <c r="Y613" s="770">
        <v>0</v>
      </c>
      <c r="Z613" s="726">
        <f>+IF(Y613=0,0,Y613/Y613*100)</f>
        <v>0</v>
      </c>
      <c r="AA613" s="770">
        <v>0</v>
      </c>
      <c r="AB613" s="726">
        <f>+IF(AA613=0,0,AA613/AA613*100)</f>
        <v>0</v>
      </c>
      <c r="AC613" s="770">
        <v>0</v>
      </c>
      <c r="AD613" s="726">
        <f>+IF(AC613=0,0,AC613/AC613*100)</f>
        <v>0</v>
      </c>
      <c r="AE613" s="728">
        <f t="shared" si="611"/>
        <v>0</v>
      </c>
      <c r="AF613" s="726">
        <f>+IF(AE613=0,0,AE613/AE613*100)</f>
        <v>0</v>
      </c>
      <c r="AG613" s="770">
        <v>9.5367431640624996E-13</v>
      </c>
      <c r="AH613" s="726">
        <f>+IF(AG613=0,0,AG613/AG613*100)</f>
        <v>100</v>
      </c>
      <c r="AI613" s="770">
        <v>0</v>
      </c>
      <c r="AJ613" s="726">
        <f>+IF(AI613=0,0,AI613/AI613*100)</f>
        <v>0</v>
      </c>
      <c r="AK613" s="770">
        <v>0</v>
      </c>
      <c r="AL613" s="726">
        <f>+IF(AK613=0,0,AK613/AK613*100)</f>
        <v>0</v>
      </c>
      <c r="AM613" s="728">
        <f t="shared" si="612"/>
        <v>9.5367431640624996E-13</v>
      </c>
      <c r="AN613" s="726">
        <f>+IF(AM613=0,0,AM613/AM613*100)</f>
        <v>100</v>
      </c>
      <c r="AO613" s="728">
        <f t="shared" si="613"/>
        <v>9.5367431640624996E-13</v>
      </c>
      <c r="AP613" s="726">
        <f>+IF(AO613=0,0,AO613/AO613*100)</f>
        <v>100</v>
      </c>
      <c r="AQ613" s="651"/>
      <c r="AR613" s="770">
        <v>0</v>
      </c>
      <c r="AS613" s="726">
        <f>+IF(AR613=0,0,AR613/AR613*100)</f>
        <v>0</v>
      </c>
      <c r="AT613" s="770">
        <v>0</v>
      </c>
      <c r="AU613" s="726">
        <f>+IF(AT613=0,0,AT613/AT613*100)</f>
        <v>0</v>
      </c>
      <c r="AV613" s="770">
        <v>0</v>
      </c>
      <c r="AW613" s="726">
        <f>+IF(AV613=0,0,AV613/AV613*100)</f>
        <v>0</v>
      </c>
      <c r="AX613" s="770">
        <v>0</v>
      </c>
      <c r="AY613" s="726">
        <f>+IF(AX613=0,0,AX613/AX613*100)</f>
        <v>0</v>
      </c>
      <c r="AZ613" s="770">
        <f>+AT613+AV613+AX613</f>
        <v>0</v>
      </c>
      <c r="BA613" s="726">
        <f>+IF(AZ613=0,0,AZ613/AZ613*100)</f>
        <v>0</v>
      </c>
      <c r="BB613" s="770">
        <v>0</v>
      </c>
      <c r="BC613" s="726">
        <f>+IF(BB613=0,0,BB613/BB613*100)</f>
        <v>0</v>
      </c>
      <c r="BD613" s="770">
        <v>0</v>
      </c>
      <c r="BE613" s="726">
        <f>+IF(BD613=0,0,BD613/BD613*100)</f>
        <v>0</v>
      </c>
      <c r="BF613" s="770">
        <v>0</v>
      </c>
      <c r="BG613" s="726">
        <f>+IF(BF613=0,0,BF613/BF613*100)</f>
        <v>0</v>
      </c>
      <c r="BH613" s="770">
        <f>+BB613+BD613+BF613</f>
        <v>0</v>
      </c>
      <c r="BI613" s="726">
        <f>+IF(BH613=0,0,BH613/BH613*100)</f>
        <v>0</v>
      </c>
      <c r="BJ613" s="770">
        <f t="shared" si="614"/>
        <v>0</v>
      </c>
      <c r="BK613" s="726">
        <f>+IF(BJ613=0,0,BJ613/BJ613*100)</f>
        <v>0</v>
      </c>
      <c r="BL613" s="770">
        <v>0</v>
      </c>
      <c r="BM613" s="726">
        <f>+IF(BL613=0,0,BL613/BL613*100)</f>
        <v>0</v>
      </c>
      <c r="BN613" s="770">
        <v>0</v>
      </c>
      <c r="BO613" s="726">
        <f>+IF(BN613=0,0,BN613/BN613*100)</f>
        <v>0</v>
      </c>
      <c r="BP613" s="770">
        <v>0</v>
      </c>
      <c r="BQ613" s="726">
        <f>+IF(BP613=0,0,BP613/BP613*100)</f>
        <v>0</v>
      </c>
      <c r="BR613" s="770">
        <f>+BL613+BN613+BP613</f>
        <v>0</v>
      </c>
      <c r="BS613" s="726">
        <f>+IF(BR613=0,0,BR613/BR613*100)</f>
        <v>0</v>
      </c>
      <c r="BT613" s="770">
        <v>0</v>
      </c>
      <c r="BU613" s="726">
        <f>+IF(BT613=0,0,BT613/BT613*100)</f>
        <v>0</v>
      </c>
      <c r="BV613" s="770">
        <v>0</v>
      </c>
      <c r="BW613" s="726">
        <f>+IF(BV613=0,0,BV613/BV613*100)</f>
        <v>0</v>
      </c>
      <c r="BX613" s="770">
        <v>0</v>
      </c>
      <c r="BY613" s="726">
        <f>+IF(BX613=0,0,BX613/BX613*100)</f>
        <v>0</v>
      </c>
      <c r="BZ613" s="770">
        <f>+BT613+BV613+BX613</f>
        <v>0</v>
      </c>
      <c r="CA613" s="726">
        <f>+IF(BZ613=0,0,BZ613/BZ613*100)</f>
        <v>0</v>
      </c>
      <c r="CB613" s="770">
        <f t="shared" si="615"/>
        <v>0</v>
      </c>
      <c r="CC613" s="726">
        <f>+IF(CB613=0,0,CB613/CB613*100)</f>
        <v>0</v>
      </c>
      <c r="CE613" s="770">
        <f t="shared" si="616"/>
        <v>0</v>
      </c>
      <c r="CF613" s="726">
        <f>+IF(CE613=0,0,CE613/CE613*100)</f>
        <v>0</v>
      </c>
      <c r="CG613" s="770">
        <v>0</v>
      </c>
      <c r="CH613" s="726">
        <f>+IF(CG613=0,0,CG613/CG613*100)</f>
        <v>0</v>
      </c>
      <c r="CI613" s="770">
        <v>0</v>
      </c>
      <c r="CJ613" s="726">
        <f>+IF(CI613=0,0,CI613/CI613*100)</f>
        <v>0</v>
      </c>
      <c r="CK613" s="770">
        <v>0</v>
      </c>
      <c r="CL613" s="726">
        <f>+IF(CK613=0,0,CK613/CK613*100)</f>
        <v>0</v>
      </c>
      <c r="CM613" s="770">
        <f>+CG613+CI613+CK613</f>
        <v>0</v>
      </c>
      <c r="CN613" s="726">
        <f>+IF(CM613=0,0,CM613/CM613*100)</f>
        <v>0</v>
      </c>
      <c r="CO613" s="770">
        <v>0</v>
      </c>
      <c r="CP613" s="726">
        <f>+IF(CO613=0,0,CO613/CO613*100)</f>
        <v>0</v>
      </c>
      <c r="CQ613" s="770">
        <v>0</v>
      </c>
      <c r="CR613" s="726">
        <f>+IF(CQ613=0,0,CQ613/CQ613*100)</f>
        <v>0</v>
      </c>
      <c r="CS613" s="770">
        <v>0</v>
      </c>
      <c r="CT613" s="726">
        <f>+IF(CS613=0,0,CS613/CS613*100)</f>
        <v>0</v>
      </c>
      <c r="CU613" s="770">
        <f>+CO613+CQ613+CS613</f>
        <v>0</v>
      </c>
      <c r="CV613" s="726">
        <f>+IF(CU613=0,0,CU613/CU613*100)</f>
        <v>0</v>
      </c>
      <c r="CW613" s="770">
        <f t="shared" si="617"/>
        <v>0</v>
      </c>
      <c r="CX613" s="726">
        <f>+IF(CW613=0,0,CW613/CW613*100)</f>
        <v>0</v>
      </c>
      <c r="CY613" s="770">
        <v>0</v>
      </c>
      <c r="CZ613" s="726">
        <f>+IF(CY613=0,0,CY613/CY613*100)</f>
        <v>0</v>
      </c>
      <c r="DA613" s="770">
        <v>0</v>
      </c>
      <c r="DB613" s="726">
        <f>+IF(DA613=0,0,DA613/DA613*100)</f>
        <v>0</v>
      </c>
      <c r="DC613" s="770">
        <v>0</v>
      </c>
      <c r="DD613" s="726">
        <f>+IF(DC613=0,0,DC613/DC613*100)</f>
        <v>0</v>
      </c>
      <c r="DE613" s="770">
        <f>+CY613+DA613+DC613</f>
        <v>0</v>
      </c>
      <c r="DF613" s="726">
        <f>+IF(DE613=0,0,DE613/DE613*100)</f>
        <v>0</v>
      </c>
      <c r="DG613" s="770">
        <v>0</v>
      </c>
      <c r="DH613" s="726">
        <f>+IF(DG613=0,0,DG613/DG613*100)</f>
        <v>0</v>
      </c>
      <c r="DI613" s="770">
        <v>0</v>
      </c>
      <c r="DJ613" s="726">
        <f>+IF(DI613=0,0,DI613/DI613*100)</f>
        <v>0</v>
      </c>
      <c r="DK613" s="770">
        <v>0</v>
      </c>
      <c r="DL613" s="726">
        <f>+IF(DK613=0,0,DK613/DK613*100)</f>
        <v>0</v>
      </c>
      <c r="DM613" s="770">
        <f>+DG613+DI613+DK613</f>
        <v>0</v>
      </c>
      <c r="DN613" s="726">
        <f>+IF(DM613=0,0,DM613/DM613*100)</f>
        <v>0</v>
      </c>
      <c r="DO613" s="770">
        <f t="shared" si="618"/>
        <v>0</v>
      </c>
      <c r="DP613" s="726">
        <f>+IF(DO613=0,0,DO613/DO613*100)</f>
        <v>0</v>
      </c>
      <c r="DR613" s="770">
        <f t="shared" si="619"/>
        <v>0</v>
      </c>
      <c r="DS613" s="726">
        <f>+IF(DR613=0,0,DR613/DR613*100)</f>
        <v>0</v>
      </c>
      <c r="DT613" s="770">
        <v>0</v>
      </c>
      <c r="DU613" s="726">
        <f>+IF(DT613=0,0,DT613/DT613*100)</f>
        <v>0</v>
      </c>
      <c r="DV613" s="770">
        <v>0</v>
      </c>
      <c r="DW613" s="726">
        <f>+IF(DV613=0,0,DV613/DV613*100)</f>
        <v>0</v>
      </c>
      <c r="DX613" s="770">
        <v>0</v>
      </c>
      <c r="DY613" s="726">
        <f>+IF(DX613=0,0,DX613/DX613*100)</f>
        <v>0</v>
      </c>
      <c r="DZ613" s="770">
        <f>+DT613+DV613+DX613</f>
        <v>0</v>
      </c>
      <c r="EA613" s="726">
        <f>+IF(DZ613=0,0,DZ613/DZ613*100)</f>
        <v>0</v>
      </c>
      <c r="EB613" s="770">
        <v>0</v>
      </c>
      <c r="EC613" s="726">
        <f>+IF(EB613=0,0,EB613/EB613*100)</f>
        <v>0</v>
      </c>
      <c r="ED613" s="770">
        <v>0</v>
      </c>
      <c r="EE613" s="726">
        <f>+IF(ED613=0,0,ED613/ED613*100)</f>
        <v>0</v>
      </c>
      <c r="EF613" s="770">
        <v>0</v>
      </c>
      <c r="EG613" s="726">
        <f>+IF(EF613=0,0,EF613/EF613*100)</f>
        <v>0</v>
      </c>
      <c r="EH613" s="770">
        <f>+EB613+ED613+EF613</f>
        <v>0</v>
      </c>
      <c r="EI613" s="726">
        <f>+IF(EH613=0,0,EH613/EH613*100)</f>
        <v>0</v>
      </c>
      <c r="EJ613" s="770">
        <f t="shared" si="620"/>
        <v>0</v>
      </c>
      <c r="EK613" s="726">
        <f>+IF(EJ613=0,0,EJ613/EJ613*100)</f>
        <v>0</v>
      </c>
      <c r="EL613" s="770">
        <v>0</v>
      </c>
      <c r="EM613" s="726">
        <f>+IF(EL613=0,0,EL613/EL613*100)</f>
        <v>0</v>
      </c>
      <c r="EN613" s="770">
        <v>0</v>
      </c>
      <c r="EO613" s="726">
        <f>+IF(EN613=0,0,EN613/EN613*100)</f>
        <v>0</v>
      </c>
      <c r="EP613" s="770">
        <v>0</v>
      </c>
      <c r="EQ613" s="726">
        <f>+IF(EP613=0,0,EP613/EP613*100)</f>
        <v>0</v>
      </c>
      <c r="ER613" s="770">
        <f>+EL613+EN613+EP613</f>
        <v>0</v>
      </c>
      <c r="ES613" s="726">
        <f>+IF(ER613=0,0,ER613/ER613*100)</f>
        <v>0</v>
      </c>
      <c r="ET613" s="770">
        <v>0</v>
      </c>
      <c r="EU613" s="726">
        <f>+IF(ET613=0,0,ET613/ET613*100)</f>
        <v>0</v>
      </c>
      <c r="EV613" s="770">
        <v>0</v>
      </c>
      <c r="EW613" s="726">
        <f>+IF(EV613=0,0,EV613/EV613*100)</f>
        <v>0</v>
      </c>
      <c r="EX613" s="770">
        <v>0</v>
      </c>
      <c r="EY613" s="726">
        <f>+IF(EX613=0,0,EX613/EX613*100)</f>
        <v>0</v>
      </c>
      <c r="EZ613" s="770">
        <f>+ET613+EV613+EX613</f>
        <v>0</v>
      </c>
      <c r="FA613" s="726">
        <f>+IF(EZ613=0,0,EZ613/EZ613*100)</f>
        <v>0</v>
      </c>
      <c r="FB613" s="770">
        <f t="shared" si="621"/>
        <v>0</v>
      </c>
      <c r="FC613" s="726">
        <f>+IF(FB613=0,0,FB613/FB613*100)</f>
        <v>0</v>
      </c>
      <c r="FD613" s="770">
        <v>0</v>
      </c>
      <c r="FE613" s="726">
        <f>+IF(FD613=0,0,FD613/FD613*100)</f>
        <v>0</v>
      </c>
      <c r="FF613" s="770">
        <v>0</v>
      </c>
      <c r="FG613" s="726">
        <f>+IF(FF613=0,0,FF613/FF613*100)</f>
        <v>0</v>
      </c>
      <c r="FH613" s="770">
        <v>0</v>
      </c>
      <c r="FI613" s="726">
        <f>+IF(FH613=0,0,FH613/FH613*100)</f>
        <v>0</v>
      </c>
      <c r="FJ613" s="770">
        <v>0</v>
      </c>
      <c r="FK613" s="726">
        <f>+IF(FJ613=0,0,FJ613/FJ613*100)</f>
        <v>0</v>
      </c>
    </row>
    <row r="614" spans="2:167" s="648" customFormat="1" ht="13.5" customHeight="1">
      <c r="B614" s="769"/>
      <c r="C614" s="731" t="s">
        <v>4832</v>
      </c>
      <c r="D614" s="796"/>
      <c r="E614" s="797">
        <f t="shared" si="608"/>
        <v>0</v>
      </c>
      <c r="F614" s="727">
        <f>+IF(E614=0,0,E614/E614*100)</f>
        <v>0</v>
      </c>
      <c r="G614" s="797">
        <f>G615+G616</f>
        <v>0</v>
      </c>
      <c r="H614" s="727">
        <f>+IF(G614=0,0,G614/G614*100)</f>
        <v>0</v>
      </c>
      <c r="I614" s="797">
        <f>I615+I616</f>
        <v>0</v>
      </c>
      <c r="J614" s="727">
        <f>+IF(I614=0,0,I614/I614*100)</f>
        <v>0</v>
      </c>
      <c r="K614" s="797">
        <f>K615+K616</f>
        <v>0</v>
      </c>
      <c r="L614" s="727">
        <f>+IF(K614=0,0,K614/K614*100)</f>
        <v>0</v>
      </c>
      <c r="M614" s="797">
        <f>M615+M616</f>
        <v>0</v>
      </c>
      <c r="N614" s="727">
        <f>+IF(M614=0,0,M614/M614*100)</f>
        <v>0</v>
      </c>
      <c r="O614" s="797">
        <f>O615+O616</f>
        <v>0</v>
      </c>
      <c r="P614" s="727">
        <f>+IF(O614=0,0,O614/O614*100)</f>
        <v>0</v>
      </c>
      <c r="Q614" s="797">
        <f>Q615+Q616</f>
        <v>0</v>
      </c>
      <c r="R614" s="727">
        <f>+IF(Q614=0,0,Q614/Q614*100)</f>
        <v>0</v>
      </c>
      <c r="S614" s="797">
        <f>S615+S616</f>
        <v>0</v>
      </c>
      <c r="T614" s="727">
        <f>+IF(S614=0,0,S614/S614*100)</f>
        <v>0</v>
      </c>
      <c r="U614" s="797">
        <f t="shared" si="609"/>
        <v>0</v>
      </c>
      <c r="V614" s="727">
        <f>+IF(U614=0,0,U614/U614*100)</f>
        <v>0</v>
      </c>
      <c r="W614" s="797">
        <f t="shared" si="610"/>
        <v>0</v>
      </c>
      <c r="X614" s="727">
        <f>+IF(W614=0,0,W614/W614*100)</f>
        <v>0</v>
      </c>
      <c r="Y614" s="797">
        <f>Y615+Y616</f>
        <v>0</v>
      </c>
      <c r="Z614" s="727">
        <f>+IF(Y614=0,0,Y614/Y614*100)</f>
        <v>0</v>
      </c>
      <c r="AA614" s="797">
        <f>AA615+AA616</f>
        <v>0</v>
      </c>
      <c r="AB614" s="727">
        <f>+IF(AA614=0,0,AA614/AA614*100)</f>
        <v>0</v>
      </c>
      <c r="AC614" s="797">
        <f>AC615+AC616</f>
        <v>0</v>
      </c>
      <c r="AD614" s="727">
        <f>+IF(AC614=0,0,AC614/AC614*100)</f>
        <v>0</v>
      </c>
      <c r="AE614" s="797">
        <f t="shared" si="611"/>
        <v>0</v>
      </c>
      <c r="AF614" s="727">
        <f>+IF(AE614=0,0,AE614/AE614*100)</f>
        <v>0</v>
      </c>
      <c r="AG614" s="797">
        <f>AG615+AG616</f>
        <v>0</v>
      </c>
      <c r="AH614" s="727">
        <f>+IF(AG614=0,0,AG614/AG614*100)</f>
        <v>0</v>
      </c>
      <c r="AI614" s="797">
        <f>AI615+AI616</f>
        <v>0</v>
      </c>
      <c r="AJ614" s="727">
        <f>+IF(AI614=0,0,AI614/AI614*100)</f>
        <v>0</v>
      </c>
      <c r="AK614" s="797">
        <f>AK615+AK616</f>
        <v>0</v>
      </c>
      <c r="AL614" s="727">
        <f>+IF(AK614=0,0,AK614/AK614*100)</f>
        <v>0</v>
      </c>
      <c r="AM614" s="797">
        <f t="shared" si="612"/>
        <v>0</v>
      </c>
      <c r="AN614" s="727">
        <f>+IF(AM614=0,0,AM614/AM614*100)</f>
        <v>0</v>
      </c>
      <c r="AO614" s="797">
        <f t="shared" si="613"/>
        <v>0</v>
      </c>
      <c r="AP614" s="727">
        <f>+IF(AO614=0,0,AO614/AO614*100)</f>
        <v>0</v>
      </c>
      <c r="AQ614" s="651"/>
      <c r="AR614" s="797">
        <f>AR615+AR616</f>
        <v>0</v>
      </c>
      <c r="AS614" s="727">
        <f>+IF(AR614=0,0,AR614/AR614*100)</f>
        <v>0</v>
      </c>
      <c r="AT614" s="797">
        <f>AT615+AT616</f>
        <v>0</v>
      </c>
      <c r="AU614" s="727">
        <f>+IF(AT614=0,0,AT614/AT614*100)</f>
        <v>0</v>
      </c>
      <c r="AV614" s="797">
        <f>AV615+AV616</f>
        <v>0</v>
      </c>
      <c r="AW614" s="727">
        <f>+IF(AV614=0,0,AV614/AV614*100)</f>
        <v>0</v>
      </c>
      <c r="AX614" s="797">
        <f>AX615+AX616</f>
        <v>0</v>
      </c>
      <c r="AY614" s="727">
        <f>+IF(AX614=0,0,AX614/AX614*100)</f>
        <v>0</v>
      </c>
      <c r="AZ614" s="797">
        <f>AZ615+AZ616</f>
        <v>0</v>
      </c>
      <c r="BA614" s="727">
        <f>+IF(AZ614=0,0,AZ614/AZ614*100)</f>
        <v>0</v>
      </c>
      <c r="BB614" s="797">
        <f>BB615+BB616</f>
        <v>0</v>
      </c>
      <c r="BC614" s="727">
        <f>+IF(BB614=0,0,BB614/BB614*100)</f>
        <v>0</v>
      </c>
      <c r="BD614" s="797">
        <f>BD615+BD616</f>
        <v>0</v>
      </c>
      <c r="BE614" s="727">
        <f>+IF(BD614=0,0,BD614/BD614*100)</f>
        <v>0</v>
      </c>
      <c r="BF614" s="797">
        <f>BF615+BF616</f>
        <v>0</v>
      </c>
      <c r="BG614" s="727">
        <f>+IF(BF614=0,0,BF614/BF614*100)</f>
        <v>0</v>
      </c>
      <c r="BH614" s="797">
        <f>BH615+BH616</f>
        <v>0</v>
      </c>
      <c r="BI614" s="727">
        <f>+IF(BH614=0,0,BH614/BH614*100)</f>
        <v>0</v>
      </c>
      <c r="BJ614" s="797">
        <f t="shared" si="614"/>
        <v>0</v>
      </c>
      <c r="BK614" s="727">
        <f>+IF(BJ614=0,0,BJ614/BJ614*100)</f>
        <v>0</v>
      </c>
      <c r="BL614" s="797">
        <f>BL615+BL616</f>
        <v>0</v>
      </c>
      <c r="BM614" s="727">
        <f>+IF(BL614=0,0,BL614/BL614*100)</f>
        <v>0</v>
      </c>
      <c r="BN614" s="797">
        <f>BN615+BN616</f>
        <v>0</v>
      </c>
      <c r="BO614" s="727">
        <f>+IF(BN614=0,0,BN614/BN614*100)</f>
        <v>0</v>
      </c>
      <c r="BP614" s="797">
        <f>BP615+BP616</f>
        <v>0</v>
      </c>
      <c r="BQ614" s="727">
        <f>+IF(BP614=0,0,BP614/BP614*100)</f>
        <v>0</v>
      </c>
      <c r="BR614" s="797">
        <f>BR615+BR616</f>
        <v>0</v>
      </c>
      <c r="BS614" s="727">
        <f>+IF(BR614=0,0,BR614/BR614*100)</f>
        <v>0</v>
      </c>
      <c r="BT614" s="797">
        <f>BT615+BT616</f>
        <v>0</v>
      </c>
      <c r="BU614" s="727">
        <f>+IF(BT614=0,0,BT614/BT614*100)</f>
        <v>0</v>
      </c>
      <c r="BV614" s="797">
        <f>BV615+BV616</f>
        <v>0</v>
      </c>
      <c r="BW614" s="727">
        <f>+IF(BV614=0,0,BV614/BV614*100)</f>
        <v>0</v>
      </c>
      <c r="BX614" s="797">
        <f>BX615+BX616</f>
        <v>0</v>
      </c>
      <c r="BY614" s="727">
        <f>+IF(BX614=0,0,BX614/BX614*100)</f>
        <v>0</v>
      </c>
      <c r="BZ614" s="797">
        <f>BZ615+BZ616</f>
        <v>0</v>
      </c>
      <c r="CA614" s="727">
        <f>+IF(BZ614=0,0,BZ614/BZ614*100)</f>
        <v>0</v>
      </c>
      <c r="CB614" s="797">
        <f t="shared" si="615"/>
        <v>0</v>
      </c>
      <c r="CC614" s="727">
        <f>+IF(CB614=0,0,CB614/CB614*100)</f>
        <v>0</v>
      </c>
      <c r="CE614" s="797">
        <f t="shared" si="616"/>
        <v>0</v>
      </c>
      <c r="CF614" s="727">
        <f>+IF(CE614=0,0,CE614/CE614*100)</f>
        <v>0</v>
      </c>
      <c r="CG614" s="797">
        <f>CG615+CG616</f>
        <v>0</v>
      </c>
      <c r="CH614" s="727">
        <f>+IF(CG614=0,0,CG614/CG614*100)</f>
        <v>0</v>
      </c>
      <c r="CI614" s="797">
        <f>CI615+CI616</f>
        <v>0</v>
      </c>
      <c r="CJ614" s="727">
        <f>+IF(CI614=0,0,CI614/CI614*100)</f>
        <v>0</v>
      </c>
      <c r="CK614" s="797">
        <f>CK615+CK616</f>
        <v>0</v>
      </c>
      <c r="CL614" s="727">
        <f>+IF(CK614=0,0,CK614/CK614*100)</f>
        <v>0</v>
      </c>
      <c r="CM614" s="797">
        <f>CM615+CM616</f>
        <v>0</v>
      </c>
      <c r="CN614" s="727">
        <f>+IF(CM614=0,0,CM614/CM614*100)</f>
        <v>0</v>
      </c>
      <c r="CO614" s="797">
        <f>CO615+CO616</f>
        <v>0</v>
      </c>
      <c r="CP614" s="727">
        <f>+IF(CO614=0,0,CO614/CO614*100)</f>
        <v>0</v>
      </c>
      <c r="CQ614" s="797">
        <f>CQ615+CQ616</f>
        <v>0</v>
      </c>
      <c r="CR614" s="727">
        <f>+IF(CQ614=0,0,CQ614/CQ614*100)</f>
        <v>0</v>
      </c>
      <c r="CS614" s="797">
        <f>CS615+CS616</f>
        <v>0</v>
      </c>
      <c r="CT614" s="727">
        <f>+IF(CS614=0,0,CS614/CS614*100)</f>
        <v>0</v>
      </c>
      <c r="CU614" s="797">
        <f>CU615+CU616</f>
        <v>0</v>
      </c>
      <c r="CV614" s="727">
        <f>+IF(CU614=0,0,CU614/CU614*100)</f>
        <v>0</v>
      </c>
      <c r="CW614" s="797">
        <f t="shared" si="617"/>
        <v>0</v>
      </c>
      <c r="CX614" s="727">
        <f>+IF(CW614=0,0,CW614/CW614*100)</f>
        <v>0</v>
      </c>
      <c r="CY614" s="797">
        <f>CY615+CY616</f>
        <v>0</v>
      </c>
      <c r="CZ614" s="727">
        <f>+IF(CY614=0,0,CY614/CY614*100)</f>
        <v>0</v>
      </c>
      <c r="DA614" s="797">
        <f>DA615+DA616</f>
        <v>0</v>
      </c>
      <c r="DB614" s="727">
        <f>+IF(DA614=0,0,DA614/DA614*100)</f>
        <v>0</v>
      </c>
      <c r="DC614" s="797">
        <f>DC615+DC616</f>
        <v>0</v>
      </c>
      <c r="DD614" s="727">
        <f>+IF(DC614=0,0,DC614/DC614*100)</f>
        <v>0</v>
      </c>
      <c r="DE614" s="797">
        <f>DE615+DE616</f>
        <v>0</v>
      </c>
      <c r="DF614" s="727">
        <f>+IF(DE614=0,0,DE614/DE614*100)</f>
        <v>0</v>
      </c>
      <c r="DG614" s="797">
        <f>DG615+DG616</f>
        <v>0</v>
      </c>
      <c r="DH614" s="727">
        <f>+IF(DG614=0,0,DG614/DG614*100)</f>
        <v>0</v>
      </c>
      <c r="DI614" s="797">
        <f>DI615+DI616</f>
        <v>0</v>
      </c>
      <c r="DJ614" s="727">
        <f>+IF(DI614=0,0,DI614/DI614*100)</f>
        <v>0</v>
      </c>
      <c r="DK614" s="797">
        <f>DK615+DK616</f>
        <v>0</v>
      </c>
      <c r="DL614" s="727">
        <f>+IF(DK614=0,0,DK614/DK614*100)</f>
        <v>0</v>
      </c>
      <c r="DM614" s="797">
        <f>DM615+DM616</f>
        <v>0</v>
      </c>
      <c r="DN614" s="727">
        <f>+IF(DM614=0,0,DM614/DM614*100)</f>
        <v>0</v>
      </c>
      <c r="DO614" s="797">
        <f t="shared" si="618"/>
        <v>0</v>
      </c>
      <c r="DP614" s="727">
        <f>+IF(DO614=0,0,DO614/DO614*100)</f>
        <v>0</v>
      </c>
      <c r="DR614" s="797">
        <f t="shared" si="619"/>
        <v>0</v>
      </c>
      <c r="DS614" s="727">
        <f>+IF(DR614=0,0,DR614/DR614*100)</f>
        <v>0</v>
      </c>
      <c r="DT614" s="797">
        <f>DT615+DT616</f>
        <v>0</v>
      </c>
      <c r="DU614" s="727">
        <f>+IF(DT614=0,0,DT614/DT614*100)</f>
        <v>0</v>
      </c>
      <c r="DV614" s="797">
        <f>DV615+DV616</f>
        <v>0</v>
      </c>
      <c r="DW614" s="727">
        <f>+IF(DV614=0,0,DV614/DV614*100)</f>
        <v>0</v>
      </c>
      <c r="DX614" s="797">
        <f>DX615+DX616</f>
        <v>0</v>
      </c>
      <c r="DY614" s="727">
        <f>+IF(DX614=0,0,DX614/DX614*100)</f>
        <v>0</v>
      </c>
      <c r="DZ614" s="797">
        <f>DZ615+DZ616</f>
        <v>0</v>
      </c>
      <c r="EA614" s="727">
        <f>+IF(DZ614=0,0,DZ614/DZ614*100)</f>
        <v>0</v>
      </c>
      <c r="EB614" s="797">
        <f>EB615+EB616</f>
        <v>0</v>
      </c>
      <c r="EC614" s="727">
        <f>+IF(EB614=0,0,EB614/EB614*100)</f>
        <v>0</v>
      </c>
      <c r="ED614" s="797">
        <f>ED615+ED616</f>
        <v>0</v>
      </c>
      <c r="EE614" s="727">
        <f>+IF(ED614=0,0,ED614/ED614*100)</f>
        <v>0</v>
      </c>
      <c r="EF614" s="797">
        <f>EF615+EF616</f>
        <v>0</v>
      </c>
      <c r="EG614" s="727">
        <f>+IF(EF614=0,0,EF614/EF614*100)</f>
        <v>0</v>
      </c>
      <c r="EH614" s="797">
        <f>EH615+EH616</f>
        <v>0</v>
      </c>
      <c r="EI614" s="727">
        <f>+IF(EH614=0,0,EH614/EH614*100)</f>
        <v>0</v>
      </c>
      <c r="EJ614" s="797">
        <f t="shared" si="620"/>
        <v>0</v>
      </c>
      <c r="EK614" s="727">
        <f>+IF(EJ614=0,0,EJ614/EJ614*100)</f>
        <v>0</v>
      </c>
      <c r="EL614" s="797">
        <f>EL615+EL616</f>
        <v>0</v>
      </c>
      <c r="EM614" s="727">
        <f>+IF(EL614=0,0,EL614/EL614*100)</f>
        <v>0</v>
      </c>
      <c r="EN614" s="797">
        <f>EN615+EN616</f>
        <v>0</v>
      </c>
      <c r="EO614" s="727">
        <f>+IF(EN614=0,0,EN614/EN614*100)</f>
        <v>0</v>
      </c>
      <c r="EP614" s="797">
        <f>EP615+EP616</f>
        <v>0</v>
      </c>
      <c r="EQ614" s="727">
        <f>+IF(EP614=0,0,EP614/EP614*100)</f>
        <v>0</v>
      </c>
      <c r="ER614" s="797">
        <f>ER615+ER616</f>
        <v>0</v>
      </c>
      <c r="ES614" s="727">
        <f>+IF(ER614=0,0,ER614/ER614*100)</f>
        <v>0</v>
      </c>
      <c r="ET614" s="797">
        <f>ET615+ET616</f>
        <v>0</v>
      </c>
      <c r="EU614" s="727">
        <f>+IF(ET614=0,0,ET614/ET614*100)</f>
        <v>0</v>
      </c>
      <c r="EV614" s="797">
        <f>EV615+EV616</f>
        <v>0</v>
      </c>
      <c r="EW614" s="727">
        <f>+IF(EV614=0,0,EV614/EV614*100)</f>
        <v>0</v>
      </c>
      <c r="EX614" s="797">
        <f>EX615+EX616</f>
        <v>0</v>
      </c>
      <c r="EY614" s="727">
        <f>+IF(EX614=0,0,EX614/EX614*100)</f>
        <v>0</v>
      </c>
      <c r="EZ614" s="797">
        <f>EZ615+EZ616</f>
        <v>0</v>
      </c>
      <c r="FA614" s="727">
        <f>+IF(EZ614=0,0,EZ614/EZ614*100)</f>
        <v>0</v>
      </c>
      <c r="FB614" s="797">
        <f t="shared" si="621"/>
        <v>0</v>
      </c>
      <c r="FC614" s="727">
        <f>+IF(FB614=0,0,FB614/FB614*100)</f>
        <v>0</v>
      </c>
      <c r="FD614" s="797">
        <f>FD615+FD616</f>
        <v>0</v>
      </c>
      <c r="FE614" s="727">
        <f>+IF(FD614=0,0,FD614/FD614*100)</f>
        <v>0</v>
      </c>
      <c r="FF614" s="797">
        <f>FF615+FF616</f>
        <v>0</v>
      </c>
      <c r="FG614" s="727">
        <f>+IF(FF614=0,0,FF614/FF614*100)</f>
        <v>0</v>
      </c>
      <c r="FH614" s="797">
        <f>FH615+FH616</f>
        <v>0</v>
      </c>
      <c r="FI614" s="727">
        <f>+IF(FH614=0,0,FH614/FH614*100)</f>
        <v>0</v>
      </c>
      <c r="FJ614" s="797">
        <f>FJ615+FJ616</f>
        <v>0</v>
      </c>
      <c r="FK614" s="727">
        <f>+IF(FJ614=0,0,FJ614/FJ614*100)</f>
        <v>0</v>
      </c>
    </row>
    <row r="615" spans="2:167" s="648" customFormat="1" ht="13.5" customHeight="1">
      <c r="B615" s="769"/>
      <c r="C615" s="771"/>
      <c r="D615" s="769" t="s">
        <v>4833</v>
      </c>
      <c r="E615" s="772">
        <f t="shared" si="608"/>
        <v>0</v>
      </c>
      <c r="F615" s="737">
        <f>+IF(E615=0,0,E615/E614*100)</f>
        <v>0</v>
      </c>
      <c r="G615" s="772">
        <v>0</v>
      </c>
      <c r="H615" s="737">
        <f>+IF(G615=0,0,G615/G614*100)</f>
        <v>0</v>
      </c>
      <c r="I615" s="772">
        <v>0</v>
      </c>
      <c r="J615" s="737">
        <f>+IF(I615=0,0,I615/I614*100)</f>
        <v>0</v>
      </c>
      <c r="K615" s="772">
        <v>0</v>
      </c>
      <c r="L615" s="737">
        <f>+IF(K615=0,0,K615/K614*100)</f>
        <v>0</v>
      </c>
      <c r="M615" s="772">
        <f>+G615+I615+K615</f>
        <v>0</v>
      </c>
      <c r="N615" s="737">
        <f>+IF(M615=0,0,M615/M614*100)</f>
        <v>0</v>
      </c>
      <c r="O615" s="772">
        <v>0</v>
      </c>
      <c r="P615" s="737">
        <f>+IF(O615=0,0,O615/O614*100)</f>
        <v>0</v>
      </c>
      <c r="Q615" s="772">
        <v>0</v>
      </c>
      <c r="R615" s="737">
        <f>+IF(Q615=0,0,Q615/Q614*100)</f>
        <v>0</v>
      </c>
      <c r="S615" s="772">
        <v>0</v>
      </c>
      <c r="T615" s="737">
        <f>+IF(S615=0,0,S615/S614*100)</f>
        <v>0</v>
      </c>
      <c r="U615" s="772">
        <f t="shared" si="609"/>
        <v>0</v>
      </c>
      <c r="V615" s="737">
        <f>+IF(U615=0,0,U615/U614*100)</f>
        <v>0</v>
      </c>
      <c r="W615" s="772">
        <f t="shared" si="610"/>
        <v>0</v>
      </c>
      <c r="X615" s="737">
        <f>+IF(W615=0,0,W615/W614*100)</f>
        <v>0</v>
      </c>
      <c r="Y615" s="772">
        <v>0</v>
      </c>
      <c r="Z615" s="737">
        <f>+IF(Y615=0,0,Y615/Y614*100)</f>
        <v>0</v>
      </c>
      <c r="AA615" s="772">
        <v>0</v>
      </c>
      <c r="AB615" s="737">
        <f>+IF(AA615=0,0,AA615/AA614*100)</f>
        <v>0</v>
      </c>
      <c r="AC615" s="772">
        <v>0</v>
      </c>
      <c r="AD615" s="737">
        <f>+IF(AC615=0,0,AC615/AC614*100)</f>
        <v>0</v>
      </c>
      <c r="AE615" s="772">
        <f t="shared" si="611"/>
        <v>0</v>
      </c>
      <c r="AF615" s="737">
        <f>+IF(AE615=0,0,AE615/AE614*100)</f>
        <v>0</v>
      </c>
      <c r="AG615" s="772">
        <v>0</v>
      </c>
      <c r="AH615" s="737">
        <f>+IF(AG615=0,0,AG615/AG614*100)</f>
        <v>0</v>
      </c>
      <c r="AI615" s="772">
        <v>0</v>
      </c>
      <c r="AJ615" s="737">
        <f>+IF(AI615=0,0,AI615/AI614*100)</f>
        <v>0</v>
      </c>
      <c r="AK615" s="772">
        <v>0</v>
      </c>
      <c r="AL615" s="737">
        <f>+IF(AK615=0,0,AK615/AK614*100)</f>
        <v>0</v>
      </c>
      <c r="AM615" s="772">
        <f t="shared" si="612"/>
        <v>0</v>
      </c>
      <c r="AN615" s="737">
        <f>+IF(AM615=0,0,AM615/AM614*100)</f>
        <v>0</v>
      </c>
      <c r="AO615" s="772">
        <f t="shared" si="613"/>
        <v>0</v>
      </c>
      <c r="AP615" s="737">
        <f>+IF(AO615=0,0,AO615/AO614*100)</f>
        <v>0</v>
      </c>
      <c r="AQ615" s="651"/>
      <c r="AR615" s="772">
        <v>0</v>
      </c>
      <c r="AS615" s="737">
        <f>+IF(AR615=0,0,AR615/AR614*100)</f>
        <v>0</v>
      </c>
      <c r="AT615" s="772">
        <v>0</v>
      </c>
      <c r="AU615" s="737">
        <f>+IF(AT615=0,0,AT615/AT614*100)</f>
        <v>0</v>
      </c>
      <c r="AV615" s="772">
        <v>0</v>
      </c>
      <c r="AW615" s="737">
        <f>+IF(AV615=0,0,AV615/AV614*100)</f>
        <v>0</v>
      </c>
      <c r="AX615" s="772">
        <v>0</v>
      </c>
      <c r="AY615" s="737">
        <f>+IF(AX615=0,0,AX615/AX614*100)</f>
        <v>0</v>
      </c>
      <c r="AZ615" s="772">
        <f>+AT615+AV615+AX615</f>
        <v>0</v>
      </c>
      <c r="BA615" s="737">
        <f>+IF(AZ615=0,0,AZ615/AZ614*100)</f>
        <v>0</v>
      </c>
      <c r="BB615" s="772">
        <v>0</v>
      </c>
      <c r="BC615" s="737">
        <f>+IF(BB615=0,0,BB615/BB614*100)</f>
        <v>0</v>
      </c>
      <c r="BD615" s="772">
        <v>0</v>
      </c>
      <c r="BE615" s="737">
        <f>+IF(BD615=0,0,BD615/BD614*100)</f>
        <v>0</v>
      </c>
      <c r="BF615" s="772">
        <v>0</v>
      </c>
      <c r="BG615" s="737">
        <f>+IF(BF615=0,0,BF615/BF614*100)</f>
        <v>0</v>
      </c>
      <c r="BH615" s="772">
        <f>+BB615+BD615+BF615</f>
        <v>0</v>
      </c>
      <c r="BI615" s="737">
        <f>+IF(BH615=0,0,BH615/BH614*100)</f>
        <v>0</v>
      </c>
      <c r="BJ615" s="772">
        <f t="shared" si="614"/>
        <v>0</v>
      </c>
      <c r="BK615" s="737">
        <f>+IF(BJ615=0,0,BJ615/BJ614*100)</f>
        <v>0</v>
      </c>
      <c r="BL615" s="772">
        <v>0</v>
      </c>
      <c r="BM615" s="737">
        <f>+IF(BL615=0,0,BL615/BL614*100)</f>
        <v>0</v>
      </c>
      <c r="BN615" s="772">
        <v>0</v>
      </c>
      <c r="BO615" s="737">
        <f>+IF(BN615=0,0,BN615/BN614*100)</f>
        <v>0</v>
      </c>
      <c r="BP615" s="772">
        <v>0</v>
      </c>
      <c r="BQ615" s="737">
        <f>+IF(BP615=0,0,BP615/BP614*100)</f>
        <v>0</v>
      </c>
      <c r="BR615" s="772">
        <f>+BL615+BN615+BP615</f>
        <v>0</v>
      </c>
      <c r="BS615" s="737">
        <f>+IF(BR615=0,0,BR615/BR614*100)</f>
        <v>0</v>
      </c>
      <c r="BT615" s="772">
        <v>0</v>
      </c>
      <c r="BU615" s="737">
        <f>+IF(BT615=0,0,BT615/BT614*100)</f>
        <v>0</v>
      </c>
      <c r="BV615" s="772">
        <v>0</v>
      </c>
      <c r="BW615" s="737">
        <f>+IF(BV615=0,0,BV615/BV614*100)</f>
        <v>0</v>
      </c>
      <c r="BX615" s="772">
        <v>0</v>
      </c>
      <c r="BY615" s="737">
        <f>+IF(BX615=0,0,BX615/BX614*100)</f>
        <v>0</v>
      </c>
      <c r="BZ615" s="772">
        <f>+BT615+BV615+BX615</f>
        <v>0</v>
      </c>
      <c r="CA615" s="737">
        <f>+IF(BZ615=0,0,BZ615/BZ614*100)</f>
        <v>0</v>
      </c>
      <c r="CB615" s="772">
        <f t="shared" si="615"/>
        <v>0</v>
      </c>
      <c r="CC615" s="737">
        <f>+IF(CB615=0,0,CB615/CB614*100)</f>
        <v>0</v>
      </c>
      <c r="CE615" s="772">
        <f t="shared" si="616"/>
        <v>0</v>
      </c>
      <c r="CF615" s="737">
        <f>+IF(CE615=0,0,CE615/CE614*100)</f>
        <v>0</v>
      </c>
      <c r="CG615" s="772">
        <v>0</v>
      </c>
      <c r="CH615" s="737">
        <f>+IF(CG615=0,0,CG615/CG614*100)</f>
        <v>0</v>
      </c>
      <c r="CI615" s="772">
        <v>0</v>
      </c>
      <c r="CJ615" s="737">
        <f>+IF(CI615=0,0,CI615/CI614*100)</f>
        <v>0</v>
      </c>
      <c r="CK615" s="772">
        <v>0</v>
      </c>
      <c r="CL615" s="737">
        <f>+IF(CK615=0,0,CK615/CK614*100)</f>
        <v>0</v>
      </c>
      <c r="CM615" s="772">
        <f>+CG615+CI615+CK615</f>
        <v>0</v>
      </c>
      <c r="CN615" s="737">
        <f>+IF(CM615=0,0,CM615/CM614*100)</f>
        <v>0</v>
      </c>
      <c r="CO615" s="772">
        <v>0</v>
      </c>
      <c r="CP615" s="737">
        <f>+IF(CO615=0,0,CO615/CO614*100)</f>
        <v>0</v>
      </c>
      <c r="CQ615" s="772">
        <v>0</v>
      </c>
      <c r="CR615" s="737">
        <f>+IF(CQ615=0,0,CQ615/CQ614*100)</f>
        <v>0</v>
      </c>
      <c r="CS615" s="772">
        <v>0</v>
      </c>
      <c r="CT615" s="737">
        <f>+IF(CS615=0,0,CS615/CS614*100)</f>
        <v>0</v>
      </c>
      <c r="CU615" s="772">
        <f>+CO615+CQ615+CS615</f>
        <v>0</v>
      </c>
      <c r="CV615" s="737">
        <f>+IF(CU615=0,0,CU615/CU614*100)</f>
        <v>0</v>
      </c>
      <c r="CW615" s="772">
        <f t="shared" si="617"/>
        <v>0</v>
      </c>
      <c r="CX615" s="737">
        <f>+IF(CW615=0,0,CW615/CW614*100)</f>
        <v>0</v>
      </c>
      <c r="CY615" s="772">
        <v>0</v>
      </c>
      <c r="CZ615" s="737">
        <f>+IF(CY615=0,0,CY615/CY614*100)</f>
        <v>0</v>
      </c>
      <c r="DA615" s="772">
        <v>0</v>
      </c>
      <c r="DB615" s="737">
        <f>+IF(DA615=0,0,DA615/DA614*100)</f>
        <v>0</v>
      </c>
      <c r="DC615" s="772">
        <v>0</v>
      </c>
      <c r="DD615" s="737">
        <f>+IF(DC615=0,0,DC615/DC614*100)</f>
        <v>0</v>
      </c>
      <c r="DE615" s="772">
        <f>+CY615+DA615+DC615</f>
        <v>0</v>
      </c>
      <c r="DF615" s="737">
        <f>+IF(DE615=0,0,DE615/DE614*100)</f>
        <v>0</v>
      </c>
      <c r="DG615" s="772">
        <v>0</v>
      </c>
      <c r="DH615" s="737">
        <f>+IF(DG615=0,0,DG615/DG614*100)</f>
        <v>0</v>
      </c>
      <c r="DI615" s="772">
        <v>0</v>
      </c>
      <c r="DJ615" s="737">
        <f>+IF(DI615=0,0,DI615/DI614*100)</f>
        <v>0</v>
      </c>
      <c r="DK615" s="772">
        <v>0</v>
      </c>
      <c r="DL615" s="737">
        <f>+IF(DK615=0,0,DK615/DK614*100)</f>
        <v>0</v>
      </c>
      <c r="DM615" s="772">
        <f>+DG615+DI615+DK615</f>
        <v>0</v>
      </c>
      <c r="DN615" s="737">
        <f>+IF(DM615=0,0,DM615/DM614*100)</f>
        <v>0</v>
      </c>
      <c r="DO615" s="772">
        <f t="shared" si="618"/>
        <v>0</v>
      </c>
      <c r="DP615" s="737">
        <f>+IF(DO615=0,0,DO615/DO614*100)</f>
        <v>0</v>
      </c>
      <c r="DR615" s="772">
        <f t="shared" si="619"/>
        <v>0</v>
      </c>
      <c r="DS615" s="737">
        <f>+IF(DR615=0,0,DR615/DR614*100)</f>
        <v>0</v>
      </c>
      <c r="DT615" s="772">
        <v>0</v>
      </c>
      <c r="DU615" s="737">
        <f>+IF(DT615=0,0,DT615/DT614*100)</f>
        <v>0</v>
      </c>
      <c r="DV615" s="772">
        <v>0</v>
      </c>
      <c r="DW615" s="737">
        <f>+IF(DV615=0,0,DV615/DV614*100)</f>
        <v>0</v>
      </c>
      <c r="DX615" s="772">
        <v>0</v>
      </c>
      <c r="DY615" s="737">
        <f>+IF(DX615=0,0,DX615/DX614*100)</f>
        <v>0</v>
      </c>
      <c r="DZ615" s="772">
        <f>+DT615+DV615+DX615</f>
        <v>0</v>
      </c>
      <c r="EA615" s="737">
        <f>+IF(DZ615=0,0,DZ615/DZ614*100)</f>
        <v>0</v>
      </c>
      <c r="EB615" s="772">
        <v>0</v>
      </c>
      <c r="EC615" s="737">
        <f>+IF(EB615=0,0,EB615/EB614*100)</f>
        <v>0</v>
      </c>
      <c r="ED615" s="772">
        <v>0</v>
      </c>
      <c r="EE615" s="737">
        <f>+IF(ED615=0,0,ED615/ED614*100)</f>
        <v>0</v>
      </c>
      <c r="EF615" s="772">
        <v>0</v>
      </c>
      <c r="EG615" s="737">
        <f>+IF(EF615=0,0,EF615/EF614*100)</f>
        <v>0</v>
      </c>
      <c r="EH615" s="772">
        <f>+EB615+ED615+EF615</f>
        <v>0</v>
      </c>
      <c r="EI615" s="737">
        <f>+IF(EH615=0,0,EH615/EH614*100)</f>
        <v>0</v>
      </c>
      <c r="EJ615" s="772">
        <f t="shared" si="620"/>
        <v>0</v>
      </c>
      <c r="EK615" s="737">
        <f>+IF(EJ615=0,0,EJ615/EJ614*100)</f>
        <v>0</v>
      </c>
      <c r="EL615" s="772">
        <v>0</v>
      </c>
      <c r="EM615" s="737">
        <f>+IF(EL615=0,0,EL615/EL614*100)</f>
        <v>0</v>
      </c>
      <c r="EN615" s="772">
        <v>0</v>
      </c>
      <c r="EO615" s="737">
        <f>+IF(EN615=0,0,EN615/EN614*100)</f>
        <v>0</v>
      </c>
      <c r="EP615" s="772">
        <v>0</v>
      </c>
      <c r="EQ615" s="737">
        <f>+IF(EP615=0,0,EP615/EP614*100)</f>
        <v>0</v>
      </c>
      <c r="ER615" s="772">
        <f>+EL615+EN615+EP615</f>
        <v>0</v>
      </c>
      <c r="ES615" s="737">
        <f>+IF(ER615=0,0,ER615/ER614*100)</f>
        <v>0</v>
      </c>
      <c r="ET615" s="772">
        <v>0</v>
      </c>
      <c r="EU615" s="737">
        <f>+IF(ET615=0,0,ET615/ET614*100)</f>
        <v>0</v>
      </c>
      <c r="EV615" s="772">
        <v>0</v>
      </c>
      <c r="EW615" s="737">
        <f>+IF(EV615=0,0,EV615/EV614*100)</f>
        <v>0</v>
      </c>
      <c r="EX615" s="772">
        <v>0</v>
      </c>
      <c r="EY615" s="737">
        <f>+IF(EX615=0,0,EX615/EX614*100)</f>
        <v>0</v>
      </c>
      <c r="EZ615" s="772">
        <f>+ET615+EV615+EX615</f>
        <v>0</v>
      </c>
      <c r="FA615" s="737">
        <f>+IF(EZ615=0,0,EZ615/EZ614*100)</f>
        <v>0</v>
      </c>
      <c r="FB615" s="772">
        <f t="shared" si="621"/>
        <v>0</v>
      </c>
      <c r="FC615" s="737">
        <f>+IF(FB615=0,0,FB615/FB614*100)</f>
        <v>0</v>
      </c>
      <c r="FD615" s="772">
        <v>0</v>
      </c>
      <c r="FE615" s="737">
        <f>+IF(FD615=0,0,FD615/FD614*100)</f>
        <v>0</v>
      </c>
      <c r="FF615" s="772">
        <v>0</v>
      </c>
      <c r="FG615" s="737">
        <f>+IF(FF615=0,0,FF615/FF614*100)</f>
        <v>0</v>
      </c>
      <c r="FH615" s="772">
        <v>0</v>
      </c>
      <c r="FI615" s="737">
        <f>+IF(FH615=0,0,FH615/FH614*100)</f>
        <v>0</v>
      </c>
      <c r="FJ615" s="772">
        <v>0</v>
      </c>
      <c r="FK615" s="737">
        <f>+IF(FJ615=0,0,FJ615/FJ614*100)</f>
        <v>0</v>
      </c>
    </row>
    <row r="616" spans="2:167" s="648" customFormat="1" ht="13.5" customHeight="1">
      <c r="B616" s="769"/>
      <c r="C616" s="781"/>
      <c r="D616" s="784" t="s">
        <v>4834</v>
      </c>
      <c r="E616" s="785">
        <f t="shared" si="608"/>
        <v>0</v>
      </c>
      <c r="F616" s="786">
        <f>+IF(E616=0,0,E616/E614*100)</f>
        <v>0</v>
      </c>
      <c r="G616" s="785">
        <v>0</v>
      </c>
      <c r="H616" s="786">
        <f>+IF(G616=0,0,G616/G614*100)</f>
        <v>0</v>
      </c>
      <c r="I616" s="785">
        <v>0</v>
      </c>
      <c r="J616" s="786">
        <f>+IF(I616=0,0,I616/I614*100)</f>
        <v>0</v>
      </c>
      <c r="K616" s="785">
        <v>0</v>
      </c>
      <c r="L616" s="786">
        <f>+IF(K616=0,0,K616/K614*100)</f>
        <v>0</v>
      </c>
      <c r="M616" s="785">
        <f>+G616+I616+K616</f>
        <v>0</v>
      </c>
      <c r="N616" s="786">
        <f>+IF(M616=0,0,M616/M614*100)</f>
        <v>0</v>
      </c>
      <c r="O616" s="785">
        <v>0</v>
      </c>
      <c r="P616" s="786">
        <f>+IF(O616=0,0,O616/O614*100)</f>
        <v>0</v>
      </c>
      <c r="Q616" s="785">
        <v>0</v>
      </c>
      <c r="R616" s="786">
        <f>+IF(Q616=0,0,Q616/Q614*100)</f>
        <v>0</v>
      </c>
      <c r="S616" s="785">
        <v>0</v>
      </c>
      <c r="T616" s="786">
        <f>+IF(S616=0,0,S616/S614*100)</f>
        <v>0</v>
      </c>
      <c r="U616" s="785">
        <f t="shared" si="609"/>
        <v>0</v>
      </c>
      <c r="V616" s="786">
        <f>+IF(U616=0,0,U616/U614*100)</f>
        <v>0</v>
      </c>
      <c r="W616" s="785">
        <f t="shared" si="610"/>
        <v>0</v>
      </c>
      <c r="X616" s="786">
        <f>+IF(W616=0,0,W616/W614*100)</f>
        <v>0</v>
      </c>
      <c r="Y616" s="785">
        <v>0</v>
      </c>
      <c r="Z616" s="786">
        <f>+IF(Y616=0,0,Y616/Y614*100)</f>
        <v>0</v>
      </c>
      <c r="AA616" s="785">
        <v>0</v>
      </c>
      <c r="AB616" s="786">
        <f>+IF(AA616=0,0,AA616/AA614*100)</f>
        <v>0</v>
      </c>
      <c r="AC616" s="785">
        <v>0</v>
      </c>
      <c r="AD616" s="786">
        <f>+IF(AC616=0,0,AC616/AC614*100)</f>
        <v>0</v>
      </c>
      <c r="AE616" s="785">
        <f t="shared" si="611"/>
        <v>0</v>
      </c>
      <c r="AF616" s="786">
        <f>+IF(AE616=0,0,AE616/AE614*100)</f>
        <v>0</v>
      </c>
      <c r="AG616" s="785">
        <v>0</v>
      </c>
      <c r="AH616" s="786">
        <f>+IF(AG616=0,0,AG616/AG614*100)</f>
        <v>0</v>
      </c>
      <c r="AI616" s="785">
        <v>0</v>
      </c>
      <c r="AJ616" s="786">
        <f>+IF(AI616=0,0,AI616/AI614*100)</f>
        <v>0</v>
      </c>
      <c r="AK616" s="785">
        <v>0</v>
      </c>
      <c r="AL616" s="786">
        <f>+IF(AK616=0,0,AK616/AK614*100)</f>
        <v>0</v>
      </c>
      <c r="AM616" s="785">
        <f t="shared" si="612"/>
        <v>0</v>
      </c>
      <c r="AN616" s="786">
        <f>+IF(AM616=0,0,AM616/AM614*100)</f>
        <v>0</v>
      </c>
      <c r="AO616" s="785">
        <f t="shared" si="613"/>
        <v>0</v>
      </c>
      <c r="AP616" s="786">
        <f>+IF(AO616=0,0,AO616/AO614*100)</f>
        <v>0</v>
      </c>
      <c r="AQ616" s="651"/>
      <c r="AR616" s="785">
        <v>0</v>
      </c>
      <c r="AS616" s="786">
        <f>+IF(AR616=0,0,AR616/AR614*100)</f>
        <v>0</v>
      </c>
      <c r="AT616" s="785">
        <v>0</v>
      </c>
      <c r="AU616" s="786">
        <f>+IF(AT616=0,0,AT616/AT614*100)</f>
        <v>0</v>
      </c>
      <c r="AV616" s="785">
        <v>0</v>
      </c>
      <c r="AW616" s="786">
        <f>+IF(AV616=0,0,AV616/AV614*100)</f>
        <v>0</v>
      </c>
      <c r="AX616" s="785">
        <v>0</v>
      </c>
      <c r="AY616" s="786">
        <f>+IF(AX616=0,0,AX616/AX614*100)</f>
        <v>0</v>
      </c>
      <c r="AZ616" s="785">
        <f>+AT616+AV616+AX616</f>
        <v>0</v>
      </c>
      <c r="BA616" s="786">
        <f>+IF(AZ616=0,0,AZ616/AZ614*100)</f>
        <v>0</v>
      </c>
      <c r="BB616" s="785">
        <v>0</v>
      </c>
      <c r="BC616" s="786">
        <f>+IF(BB616=0,0,BB616/BB614*100)</f>
        <v>0</v>
      </c>
      <c r="BD616" s="785">
        <v>0</v>
      </c>
      <c r="BE616" s="786">
        <f>+IF(BD616=0,0,BD616/BD614*100)</f>
        <v>0</v>
      </c>
      <c r="BF616" s="785">
        <v>0</v>
      </c>
      <c r="BG616" s="786">
        <f>+IF(BF616=0,0,BF616/BF614*100)</f>
        <v>0</v>
      </c>
      <c r="BH616" s="785">
        <f>+BB616+BD616+BF616</f>
        <v>0</v>
      </c>
      <c r="BI616" s="786">
        <f>+IF(BH616=0,0,BH616/BH614*100)</f>
        <v>0</v>
      </c>
      <c r="BJ616" s="785">
        <f t="shared" si="614"/>
        <v>0</v>
      </c>
      <c r="BK616" s="786">
        <f>+IF(BJ616=0,0,BJ616/BJ614*100)</f>
        <v>0</v>
      </c>
      <c r="BL616" s="785">
        <v>0</v>
      </c>
      <c r="BM616" s="786">
        <f>+IF(BL616=0,0,BL616/BL614*100)</f>
        <v>0</v>
      </c>
      <c r="BN616" s="785">
        <v>0</v>
      </c>
      <c r="BO616" s="786">
        <f>+IF(BN616=0,0,BN616/BN614*100)</f>
        <v>0</v>
      </c>
      <c r="BP616" s="785">
        <v>0</v>
      </c>
      <c r="BQ616" s="786">
        <f>+IF(BP616=0,0,BP616/BP614*100)</f>
        <v>0</v>
      </c>
      <c r="BR616" s="785">
        <f>+BL616+BN616+BP616</f>
        <v>0</v>
      </c>
      <c r="BS616" s="786">
        <f>+IF(BR616=0,0,BR616/BR614*100)</f>
        <v>0</v>
      </c>
      <c r="BT616" s="785">
        <v>0</v>
      </c>
      <c r="BU616" s="786">
        <f>+IF(BT616=0,0,BT616/BT614*100)</f>
        <v>0</v>
      </c>
      <c r="BV616" s="785">
        <v>0</v>
      </c>
      <c r="BW616" s="786">
        <f>+IF(BV616=0,0,BV616/BV614*100)</f>
        <v>0</v>
      </c>
      <c r="BX616" s="785">
        <v>0</v>
      </c>
      <c r="BY616" s="786">
        <f>+IF(BX616=0,0,BX616/BX614*100)</f>
        <v>0</v>
      </c>
      <c r="BZ616" s="785">
        <f>+BT616+BV616+BX616</f>
        <v>0</v>
      </c>
      <c r="CA616" s="786">
        <f>+IF(BZ616=0,0,BZ616/BZ614*100)</f>
        <v>0</v>
      </c>
      <c r="CB616" s="785">
        <f t="shared" si="615"/>
        <v>0</v>
      </c>
      <c r="CC616" s="786">
        <f>+IF(CB616=0,0,CB616/CB614*100)</f>
        <v>0</v>
      </c>
      <c r="CE616" s="785">
        <f t="shared" si="616"/>
        <v>0</v>
      </c>
      <c r="CF616" s="786">
        <f>+IF(CE616=0,0,CE616/CE614*100)</f>
        <v>0</v>
      </c>
      <c r="CG616" s="785">
        <v>0</v>
      </c>
      <c r="CH616" s="786">
        <f>+IF(CG616=0,0,CG616/CG614*100)</f>
        <v>0</v>
      </c>
      <c r="CI616" s="785">
        <v>0</v>
      </c>
      <c r="CJ616" s="786">
        <f>+IF(CI616=0,0,CI616/CI614*100)</f>
        <v>0</v>
      </c>
      <c r="CK616" s="785">
        <v>0</v>
      </c>
      <c r="CL616" s="786">
        <f>+IF(CK616=0,0,CK616/CK614*100)</f>
        <v>0</v>
      </c>
      <c r="CM616" s="785">
        <f>+CG616+CI616+CK616</f>
        <v>0</v>
      </c>
      <c r="CN616" s="786">
        <f>+IF(CM616=0,0,CM616/CM614*100)</f>
        <v>0</v>
      </c>
      <c r="CO616" s="785">
        <v>0</v>
      </c>
      <c r="CP616" s="786">
        <f>+IF(CO616=0,0,CO616/CO614*100)</f>
        <v>0</v>
      </c>
      <c r="CQ616" s="785">
        <v>0</v>
      </c>
      <c r="CR616" s="786">
        <f>+IF(CQ616=0,0,CQ616/CQ614*100)</f>
        <v>0</v>
      </c>
      <c r="CS616" s="785">
        <v>0</v>
      </c>
      <c r="CT616" s="786">
        <f>+IF(CS616=0,0,CS616/CS614*100)</f>
        <v>0</v>
      </c>
      <c r="CU616" s="785">
        <f>+CO616+CQ616+CS616</f>
        <v>0</v>
      </c>
      <c r="CV616" s="786">
        <f>+IF(CU616=0,0,CU616/CU614*100)</f>
        <v>0</v>
      </c>
      <c r="CW616" s="785">
        <f t="shared" si="617"/>
        <v>0</v>
      </c>
      <c r="CX616" s="786">
        <f>+IF(CW616=0,0,CW616/CW614*100)</f>
        <v>0</v>
      </c>
      <c r="CY616" s="785">
        <v>0</v>
      </c>
      <c r="CZ616" s="786">
        <f>+IF(CY616=0,0,CY616/CY614*100)</f>
        <v>0</v>
      </c>
      <c r="DA616" s="785">
        <v>0</v>
      </c>
      <c r="DB616" s="786">
        <f>+IF(DA616=0,0,DA616/DA614*100)</f>
        <v>0</v>
      </c>
      <c r="DC616" s="785">
        <v>0</v>
      </c>
      <c r="DD616" s="786">
        <f>+IF(DC616=0,0,DC616/DC614*100)</f>
        <v>0</v>
      </c>
      <c r="DE616" s="785">
        <f>+CY616+DA616+DC616</f>
        <v>0</v>
      </c>
      <c r="DF616" s="786">
        <f>+IF(DE616=0,0,DE616/DE614*100)</f>
        <v>0</v>
      </c>
      <c r="DG616" s="785">
        <v>0</v>
      </c>
      <c r="DH616" s="786">
        <f>+IF(DG616=0,0,DG616/DG614*100)</f>
        <v>0</v>
      </c>
      <c r="DI616" s="785">
        <v>0</v>
      </c>
      <c r="DJ616" s="786">
        <f>+IF(DI616=0,0,DI616/DI614*100)</f>
        <v>0</v>
      </c>
      <c r="DK616" s="785">
        <v>0</v>
      </c>
      <c r="DL616" s="786">
        <f>+IF(DK616=0,0,DK616/DK614*100)</f>
        <v>0</v>
      </c>
      <c r="DM616" s="785">
        <f>+DG616+DI616+DK616</f>
        <v>0</v>
      </c>
      <c r="DN616" s="786">
        <f>+IF(DM616=0,0,DM616/DM614*100)</f>
        <v>0</v>
      </c>
      <c r="DO616" s="785">
        <f t="shared" si="618"/>
        <v>0</v>
      </c>
      <c r="DP616" s="786">
        <f>+IF(DO616=0,0,DO616/DO614*100)</f>
        <v>0</v>
      </c>
      <c r="DR616" s="785">
        <f t="shared" si="619"/>
        <v>0</v>
      </c>
      <c r="DS616" s="786">
        <f>+IF(DR616=0,0,DR616/DR614*100)</f>
        <v>0</v>
      </c>
      <c r="DT616" s="785">
        <v>0</v>
      </c>
      <c r="DU616" s="786">
        <f>+IF(DT616=0,0,DT616/DT614*100)</f>
        <v>0</v>
      </c>
      <c r="DV616" s="785">
        <v>0</v>
      </c>
      <c r="DW616" s="786">
        <f>+IF(DV616=0,0,DV616/DV614*100)</f>
        <v>0</v>
      </c>
      <c r="DX616" s="785">
        <v>0</v>
      </c>
      <c r="DY616" s="786">
        <f>+IF(DX616=0,0,DX616/DX614*100)</f>
        <v>0</v>
      </c>
      <c r="DZ616" s="785">
        <f>+DT616+DV616+DX616</f>
        <v>0</v>
      </c>
      <c r="EA616" s="786">
        <f>+IF(DZ616=0,0,DZ616/DZ614*100)</f>
        <v>0</v>
      </c>
      <c r="EB616" s="785">
        <v>0</v>
      </c>
      <c r="EC616" s="786">
        <f>+IF(EB616=0,0,EB616/EB614*100)</f>
        <v>0</v>
      </c>
      <c r="ED616" s="785">
        <v>0</v>
      </c>
      <c r="EE616" s="786">
        <f>+IF(ED616=0,0,ED616/ED614*100)</f>
        <v>0</v>
      </c>
      <c r="EF616" s="785">
        <v>0</v>
      </c>
      <c r="EG616" s="786">
        <f>+IF(EF616=0,0,EF616/EF614*100)</f>
        <v>0</v>
      </c>
      <c r="EH616" s="785">
        <f>+EB616+ED616+EF616</f>
        <v>0</v>
      </c>
      <c r="EI616" s="786">
        <f>+IF(EH616=0,0,EH616/EH614*100)</f>
        <v>0</v>
      </c>
      <c r="EJ616" s="785">
        <f t="shared" si="620"/>
        <v>0</v>
      </c>
      <c r="EK616" s="786">
        <f>+IF(EJ616=0,0,EJ616/EJ614*100)</f>
        <v>0</v>
      </c>
      <c r="EL616" s="785">
        <v>0</v>
      </c>
      <c r="EM616" s="786">
        <f>+IF(EL616=0,0,EL616/EL614*100)</f>
        <v>0</v>
      </c>
      <c r="EN616" s="785">
        <v>0</v>
      </c>
      <c r="EO616" s="786">
        <f>+IF(EN616=0,0,EN616/EN614*100)</f>
        <v>0</v>
      </c>
      <c r="EP616" s="785">
        <v>0</v>
      </c>
      <c r="EQ616" s="786">
        <f>+IF(EP616=0,0,EP616/EP614*100)</f>
        <v>0</v>
      </c>
      <c r="ER616" s="785">
        <f>+EL616+EN616+EP616</f>
        <v>0</v>
      </c>
      <c r="ES616" s="786">
        <f>+IF(ER616=0,0,ER616/ER614*100)</f>
        <v>0</v>
      </c>
      <c r="ET616" s="785">
        <v>0</v>
      </c>
      <c r="EU616" s="786">
        <f>+IF(ET616=0,0,ET616/ET614*100)</f>
        <v>0</v>
      </c>
      <c r="EV616" s="785">
        <v>0</v>
      </c>
      <c r="EW616" s="786">
        <f>+IF(EV616=0,0,EV616/EV614*100)</f>
        <v>0</v>
      </c>
      <c r="EX616" s="785">
        <v>0</v>
      </c>
      <c r="EY616" s="786">
        <f>+IF(EX616=0,0,EX616/EX614*100)</f>
        <v>0</v>
      </c>
      <c r="EZ616" s="785">
        <f>+ET616+EV616+EX616</f>
        <v>0</v>
      </c>
      <c r="FA616" s="786">
        <f>+IF(EZ616=0,0,EZ616/EZ614*100)</f>
        <v>0</v>
      </c>
      <c r="FB616" s="785">
        <f t="shared" si="621"/>
        <v>0</v>
      </c>
      <c r="FC616" s="786">
        <f>+IF(FB616=0,0,FB616/FB614*100)</f>
        <v>0</v>
      </c>
      <c r="FD616" s="785">
        <v>0</v>
      </c>
      <c r="FE616" s="786">
        <f>+IF(FD616=0,0,FD616/FD614*100)</f>
        <v>0</v>
      </c>
      <c r="FF616" s="785">
        <v>0</v>
      </c>
      <c r="FG616" s="786">
        <f>+IF(FF616=0,0,FF616/FF614*100)</f>
        <v>0</v>
      </c>
      <c r="FH616" s="785">
        <v>0</v>
      </c>
      <c r="FI616" s="786">
        <f>+IF(FH616=0,0,FH616/FH614*100)</f>
        <v>0</v>
      </c>
      <c r="FJ616" s="785">
        <v>0</v>
      </c>
      <c r="FK616" s="786">
        <f>+IF(FJ616=0,0,FJ616/FJ614*100)</f>
        <v>0</v>
      </c>
    </row>
    <row r="617" spans="2:167" s="648" customFormat="1" ht="13.5" customHeight="1">
      <c r="B617" s="769"/>
      <c r="C617" s="771" t="s">
        <v>4835</v>
      </c>
      <c r="D617" s="769"/>
      <c r="E617" s="772">
        <f t="shared" si="608"/>
        <v>-23488.514512297199</v>
      </c>
      <c r="F617" s="737">
        <f>+IF(E617=0,0,E617/E617*100)</f>
        <v>100</v>
      </c>
      <c r="G617" s="772">
        <f>SUM(G618:G621)</f>
        <v>-1447.1175940000001</v>
      </c>
      <c r="H617" s="737">
        <f>+IF(G617=0,0,G617/G617*100)</f>
        <v>100</v>
      </c>
      <c r="I617" s="772">
        <f>SUM(I618:I621)</f>
        <v>-1311.7595739999999</v>
      </c>
      <c r="J617" s="737">
        <f>+IF(I617=0,0,I617/I617*100)</f>
        <v>100</v>
      </c>
      <c r="K617" s="772">
        <f>SUM(K618:K621)</f>
        <v>-2259.3986049999999</v>
      </c>
      <c r="L617" s="737">
        <f>+IF(K617=0,0,K617/K617*100)</f>
        <v>100</v>
      </c>
      <c r="M617" s="772">
        <f>SUM(M618:M621)</f>
        <v>-5018.2757729999994</v>
      </c>
      <c r="N617" s="737">
        <f>+IF(M617=0,0,M617/M617*100)</f>
        <v>100</v>
      </c>
      <c r="O617" s="772">
        <f>SUM(O618:O621)</f>
        <v>-2533.8945642971998</v>
      </c>
      <c r="P617" s="737">
        <f>+IF(O617=0,0,O617/O617*100)</f>
        <v>100</v>
      </c>
      <c r="Q617" s="772">
        <f>SUM(Q618:Q621)</f>
        <v>-1683.742344</v>
      </c>
      <c r="R617" s="737">
        <f>+IF(Q617=0,0,Q617/Q617*100)</f>
        <v>100</v>
      </c>
      <c r="S617" s="772">
        <f>SUM(S618:S621)</f>
        <v>-726.84803899999997</v>
      </c>
      <c r="T617" s="737">
        <f>+IF(S617=0,0,S617/S617*100)</f>
        <v>100</v>
      </c>
      <c r="U617" s="772">
        <f t="shared" si="609"/>
        <v>-4944.4849472972001</v>
      </c>
      <c r="V617" s="737">
        <f>+IF(U617=0,0,U617/U617*100)</f>
        <v>100</v>
      </c>
      <c r="W617" s="772">
        <f t="shared" si="610"/>
        <v>-9962.7607202971994</v>
      </c>
      <c r="X617" s="737">
        <f>+IF(W617=0,0,W617/W617*100)</f>
        <v>100</v>
      </c>
      <c r="Y617" s="772">
        <f>SUM(Y618:Y621)</f>
        <v>-2145.3520400000002</v>
      </c>
      <c r="Z617" s="737">
        <f>+IF(Y617=0,0,Y617/Y617*100)</f>
        <v>100</v>
      </c>
      <c r="AA617" s="772">
        <f>SUM(AA618:AA621)</f>
        <v>-1920.752823</v>
      </c>
      <c r="AB617" s="737">
        <f>+IF(AA617=0,0,AA617/AA617*100)</f>
        <v>100</v>
      </c>
      <c r="AC617" s="772">
        <f>SUM(AC618:AC621)</f>
        <v>-1928.5034089999999</v>
      </c>
      <c r="AD617" s="737">
        <f>+IF(AC617=0,0,AC617/AC617*100)</f>
        <v>100</v>
      </c>
      <c r="AE617" s="772">
        <f t="shared" si="611"/>
        <v>-5994.6082720000004</v>
      </c>
      <c r="AF617" s="737">
        <f>+IF(AE617=0,0,AE617/AE617*100)</f>
        <v>100</v>
      </c>
      <c r="AG617" s="772">
        <f>SUM(AG618:AG621)</f>
        <v>-2120.2293020000002</v>
      </c>
      <c r="AH617" s="737">
        <f>+IF(AG617=0,0,AG617/AG617*100)</f>
        <v>100</v>
      </c>
      <c r="AI617" s="772">
        <f>SUM(AI618:AI621)</f>
        <v>-2749.2257439999998</v>
      </c>
      <c r="AJ617" s="737">
        <f>+IF(AI617=0,0,AI617/AI617*100)</f>
        <v>100</v>
      </c>
      <c r="AK617" s="772">
        <f>SUM(AK618:AK621)</f>
        <v>-2661.690474</v>
      </c>
      <c r="AL617" s="737">
        <f>+IF(AK617=0,0,AK617/AK617*100)</f>
        <v>100</v>
      </c>
      <c r="AM617" s="772">
        <f t="shared" si="612"/>
        <v>-7531.14552</v>
      </c>
      <c r="AN617" s="737">
        <f>+IF(AM617=0,0,AM617/AM617*100)</f>
        <v>100</v>
      </c>
      <c r="AO617" s="772">
        <f t="shared" si="613"/>
        <v>-13525.753792</v>
      </c>
      <c r="AP617" s="737">
        <f>+IF(AO617=0,0,AO617/AO617*100)</f>
        <v>100</v>
      </c>
      <c r="AQ617" s="651"/>
      <c r="AR617" s="772">
        <f>SUM(AR618:AR621)</f>
        <v>1073.468296</v>
      </c>
      <c r="AS617" s="737">
        <f>+IF(AR617=0,0,AR617/AR617*100)</f>
        <v>100</v>
      </c>
      <c r="AT617" s="772">
        <f>SUM(AT618:AT621)</f>
        <v>93.025733000000002</v>
      </c>
      <c r="AU617" s="737">
        <f>+IF(AT617=0,0,AT617/AT617*100)</f>
        <v>100</v>
      </c>
      <c r="AV617" s="772">
        <f>SUM(AV618:AV621)</f>
        <v>92.286733999999996</v>
      </c>
      <c r="AW617" s="737">
        <f>+IF(AV617=0,0,AV617/AV617*100)</f>
        <v>100</v>
      </c>
      <c r="AX617" s="772">
        <f>SUM(AX618:AX621)</f>
        <v>112.279466</v>
      </c>
      <c r="AY617" s="737">
        <f>+IF(AX617=0,0,AX617/AX617*100)</f>
        <v>100</v>
      </c>
      <c r="AZ617" s="772">
        <f>SUM(AZ618:AZ621)</f>
        <v>297.59193299999998</v>
      </c>
      <c r="BA617" s="737">
        <f>+IF(AZ617=0,0,AZ617/AZ617*100)</f>
        <v>100</v>
      </c>
      <c r="BB617" s="772">
        <f>SUM(BB618:BB621)</f>
        <v>72.387927000000005</v>
      </c>
      <c r="BC617" s="737">
        <f>+IF(BB617=0,0,BB617/BB617*100)</f>
        <v>100</v>
      </c>
      <c r="BD617" s="772">
        <f>SUM(BD618:BD621)</f>
        <v>76.984320999999994</v>
      </c>
      <c r="BE617" s="737">
        <f>+IF(BD617=0,0,BD617/BD617*100)</f>
        <v>100</v>
      </c>
      <c r="BF617" s="772">
        <f>SUM(BF618:BF621)</f>
        <v>88.343975999999998</v>
      </c>
      <c r="BG617" s="737">
        <f>+IF(BF617=0,0,BF617/BF617*100)</f>
        <v>100</v>
      </c>
      <c r="BH617" s="772">
        <f>SUM(BH618:BH621)</f>
        <v>237.71622400000001</v>
      </c>
      <c r="BI617" s="737">
        <f>+IF(BH617=0,0,BH617/BH617*100)</f>
        <v>100</v>
      </c>
      <c r="BJ617" s="772">
        <f t="shared" si="614"/>
        <v>535.30815699999994</v>
      </c>
      <c r="BK617" s="737">
        <f>+IF(BJ617=0,0,BJ617/BJ617*100)</f>
        <v>100</v>
      </c>
      <c r="BL617" s="772">
        <f>SUM(BL618:BL621)</f>
        <v>90.319908999999996</v>
      </c>
      <c r="BM617" s="737">
        <f>+IF(BL617=0,0,BL617/BL617*100)</f>
        <v>100</v>
      </c>
      <c r="BN617" s="772">
        <f>SUM(BN618:BN621)</f>
        <v>74.908742000000004</v>
      </c>
      <c r="BO617" s="737">
        <f>+IF(BN617=0,0,BN617/BN617*100)</f>
        <v>100</v>
      </c>
      <c r="BP617" s="772">
        <f>SUM(BP618:BP621)</f>
        <v>83.619596000000001</v>
      </c>
      <c r="BQ617" s="737">
        <f>+IF(BP617=0,0,BP617/BP617*100)</f>
        <v>100</v>
      </c>
      <c r="BR617" s="772">
        <f>SUM(BR618:BR621)</f>
        <v>248.84824700000001</v>
      </c>
      <c r="BS617" s="737">
        <f>+IF(BR617=0,0,BR617/BR617*100)</f>
        <v>100</v>
      </c>
      <c r="BT617" s="772">
        <f>SUM(BT618:BT621)</f>
        <v>83.236782000000005</v>
      </c>
      <c r="BU617" s="737">
        <f>+IF(BT617=0,0,BT617/BT617*100)</f>
        <v>100</v>
      </c>
      <c r="BV617" s="772">
        <f>SUM(BV618:BV621)</f>
        <v>79.303445000000011</v>
      </c>
      <c r="BW617" s="737">
        <f>+IF(BV617=0,0,BV617/BV617*100)</f>
        <v>100</v>
      </c>
      <c r="BX617" s="772">
        <f>SUM(BX618:BX621)</f>
        <v>126.771665</v>
      </c>
      <c r="BY617" s="737">
        <f>+IF(BX617=0,0,BX617/BX617*100)</f>
        <v>100</v>
      </c>
      <c r="BZ617" s="772">
        <f>SUM(BZ618:BZ621)</f>
        <v>289.311892</v>
      </c>
      <c r="CA617" s="737">
        <f>+IF(BZ617=0,0,BZ617/BZ617*100)</f>
        <v>100</v>
      </c>
      <c r="CB617" s="772">
        <f t="shared" si="615"/>
        <v>538.16013900000007</v>
      </c>
      <c r="CC617" s="737">
        <f>+IF(CB617=0,0,CB617/CB617*100)</f>
        <v>100</v>
      </c>
      <c r="CE617" s="772">
        <f t="shared" si="616"/>
        <v>1135.5431149999999</v>
      </c>
      <c r="CF617" s="737">
        <f>+IF(CE617=0,0,CE617/CE617*100)</f>
        <v>100</v>
      </c>
      <c r="CG617" s="772">
        <f>SUM(CG618:CG621)</f>
        <v>141.52805899999998</v>
      </c>
      <c r="CH617" s="737">
        <f>+IF(CG617=0,0,CG617/CG617*100)</f>
        <v>100</v>
      </c>
      <c r="CI617" s="772">
        <f>SUM(CI618:CI621)</f>
        <v>112.91423400000001</v>
      </c>
      <c r="CJ617" s="737">
        <f>+IF(CI617=0,0,CI617/CI617*100)</f>
        <v>100</v>
      </c>
      <c r="CK617" s="772">
        <f>SUM(CK618:CK621)</f>
        <v>163.38299599999999</v>
      </c>
      <c r="CL617" s="737">
        <f>+IF(CK617=0,0,CK617/CK617*100)</f>
        <v>100</v>
      </c>
      <c r="CM617" s="772">
        <f>SUM(CM618:CM621)</f>
        <v>417.825289</v>
      </c>
      <c r="CN617" s="737">
        <f>+IF(CM617=0,0,CM617/CM617*100)</f>
        <v>100</v>
      </c>
      <c r="CO617" s="772">
        <f>SUM(CO618:CO621)</f>
        <v>135.27913799999999</v>
      </c>
      <c r="CP617" s="737">
        <f>+IF(CO617=0,0,CO617/CO617*100)</f>
        <v>100</v>
      </c>
      <c r="CQ617" s="772">
        <f>SUM(CQ618:CQ621)</f>
        <v>111.830776</v>
      </c>
      <c r="CR617" s="737">
        <f>+IF(CQ617=0,0,CQ617/CQ617*100)</f>
        <v>100</v>
      </c>
      <c r="CS617" s="772">
        <f>SUM(CS618:CS621)</f>
        <v>106.242794</v>
      </c>
      <c r="CT617" s="737">
        <f>+IF(CS617=0,0,CS617/CS617*100)</f>
        <v>100</v>
      </c>
      <c r="CU617" s="772">
        <f>SUM(CU618:CU621)</f>
        <v>353.35270800000001</v>
      </c>
      <c r="CV617" s="737">
        <f>+IF(CU617=0,0,CU617/CU617*100)</f>
        <v>100</v>
      </c>
      <c r="CW617" s="772">
        <f t="shared" si="617"/>
        <v>771.177997</v>
      </c>
      <c r="CX617" s="737">
        <f>+IF(CW617=0,0,CW617/CW617*100)</f>
        <v>100</v>
      </c>
      <c r="CY617" s="772">
        <f>SUM(CY618:CY621)</f>
        <v>120.28417400000001</v>
      </c>
      <c r="CZ617" s="737">
        <f>+IF(CY617=0,0,CY617/CY617*100)</f>
        <v>100</v>
      </c>
      <c r="DA617" s="772">
        <f>SUM(DA618:DA621)</f>
        <v>106.087457</v>
      </c>
      <c r="DB617" s="737">
        <f>+IF(DA617=0,0,DA617/DA617*100)</f>
        <v>100</v>
      </c>
      <c r="DC617" s="772">
        <f>SUM(DC618:DC621)</f>
        <v>137.99348699999999</v>
      </c>
      <c r="DD617" s="737">
        <f>+IF(DC617=0,0,DC617/DC617*100)</f>
        <v>100</v>
      </c>
      <c r="DE617" s="772">
        <f>SUM(DE618:DE621)</f>
        <v>364.365118</v>
      </c>
      <c r="DF617" s="737">
        <f>+IF(DE617=0,0,DE617/DE617*100)</f>
        <v>100</v>
      </c>
      <c r="DG617" s="772">
        <f>SUM(DG618:DG621)</f>
        <v>0</v>
      </c>
      <c r="DH617" s="737">
        <f>+IF(DG617=0,0,DG617/DG617*100)</f>
        <v>0</v>
      </c>
      <c r="DI617" s="772">
        <f>SUM(DI618:DI621)</f>
        <v>0</v>
      </c>
      <c r="DJ617" s="737">
        <f>+IF(DI617=0,0,DI617/DI617*100)</f>
        <v>0</v>
      </c>
      <c r="DK617" s="772">
        <f>SUM(DK618:DK621)</f>
        <v>0</v>
      </c>
      <c r="DL617" s="737">
        <f>+IF(DK617=0,0,DK617/DK617*100)</f>
        <v>0</v>
      </c>
      <c r="DM617" s="772">
        <f>SUM(DM618:DM621)</f>
        <v>0</v>
      </c>
      <c r="DN617" s="737">
        <f>+IF(DM617=0,0,DM617/DM617*100)</f>
        <v>0</v>
      </c>
      <c r="DO617" s="772">
        <f t="shared" si="618"/>
        <v>364.365118</v>
      </c>
      <c r="DP617" s="737">
        <f>+IF(DO617=0,0,DO617/DO617*100)</f>
        <v>100</v>
      </c>
      <c r="DR617" s="772">
        <f t="shared" si="619"/>
        <v>0</v>
      </c>
      <c r="DS617" s="737">
        <f>+IF(DR617=0,0,DR617/DR617*100)</f>
        <v>0</v>
      </c>
      <c r="DT617" s="772">
        <f>SUM(DT618:DT621)</f>
        <v>0</v>
      </c>
      <c r="DU617" s="737">
        <f>+IF(DT617=0,0,DT617/DT617*100)</f>
        <v>0</v>
      </c>
      <c r="DV617" s="772">
        <f>SUM(DV618:DV621)</f>
        <v>0</v>
      </c>
      <c r="DW617" s="737">
        <f>+IF(DV617=0,0,DV617/DV617*100)</f>
        <v>0</v>
      </c>
      <c r="DX617" s="772">
        <f>SUM(DX618:DX621)</f>
        <v>0</v>
      </c>
      <c r="DY617" s="737">
        <f>+IF(DX617=0,0,DX617/DX617*100)</f>
        <v>0</v>
      </c>
      <c r="DZ617" s="772">
        <f>SUM(DZ618:DZ621)</f>
        <v>0</v>
      </c>
      <c r="EA617" s="737">
        <f>+IF(DZ617=0,0,DZ617/DZ617*100)</f>
        <v>0</v>
      </c>
      <c r="EB617" s="772">
        <f>SUM(EB618:EB621)</f>
        <v>0</v>
      </c>
      <c r="EC617" s="737">
        <f>+IF(EB617=0,0,EB617/EB617*100)</f>
        <v>0</v>
      </c>
      <c r="ED617" s="772">
        <f>SUM(ED618:ED621)</f>
        <v>0</v>
      </c>
      <c r="EE617" s="737">
        <f>+IF(ED617=0,0,ED617/ED617*100)</f>
        <v>0</v>
      </c>
      <c r="EF617" s="772">
        <f>SUM(EF618:EF621)</f>
        <v>0</v>
      </c>
      <c r="EG617" s="737">
        <f>+IF(EF617=0,0,EF617/EF617*100)</f>
        <v>0</v>
      </c>
      <c r="EH617" s="772">
        <f>SUM(EH618:EH621)</f>
        <v>0</v>
      </c>
      <c r="EI617" s="737">
        <f>+IF(EH617=0,0,EH617/EH617*100)</f>
        <v>0</v>
      </c>
      <c r="EJ617" s="772">
        <f t="shared" si="620"/>
        <v>0</v>
      </c>
      <c r="EK617" s="737">
        <f>+IF(EJ617=0,0,EJ617/EJ617*100)</f>
        <v>0</v>
      </c>
      <c r="EL617" s="772">
        <f>SUM(EL618:EL621)</f>
        <v>0</v>
      </c>
      <c r="EM617" s="737">
        <f>+IF(EL617=0,0,EL617/EL617*100)</f>
        <v>0</v>
      </c>
      <c r="EN617" s="772">
        <f>SUM(EN618:EN621)</f>
        <v>0</v>
      </c>
      <c r="EO617" s="737">
        <f>+IF(EN617=0,0,EN617/EN617*100)</f>
        <v>0</v>
      </c>
      <c r="EP617" s="772">
        <f>SUM(EP618:EP621)</f>
        <v>0</v>
      </c>
      <c r="EQ617" s="737">
        <f>+IF(EP617=0,0,EP617/EP617*100)</f>
        <v>0</v>
      </c>
      <c r="ER617" s="772">
        <f>SUM(ER618:ER621)</f>
        <v>0</v>
      </c>
      <c r="ES617" s="737">
        <f>+IF(ER617=0,0,ER617/ER617*100)</f>
        <v>0</v>
      </c>
      <c r="ET617" s="772">
        <f>SUM(ET618:ET621)</f>
        <v>0</v>
      </c>
      <c r="EU617" s="737">
        <f>+IF(ET617=0,0,ET617/ET617*100)</f>
        <v>0</v>
      </c>
      <c r="EV617" s="772">
        <f>SUM(EV618:EV621)</f>
        <v>0</v>
      </c>
      <c r="EW617" s="737">
        <f>+IF(EV617=0,0,EV617/EV617*100)</f>
        <v>0</v>
      </c>
      <c r="EX617" s="772">
        <f>SUM(EX618:EX621)</f>
        <v>0</v>
      </c>
      <c r="EY617" s="737">
        <f>+IF(EX617=0,0,EX617/EX617*100)</f>
        <v>0</v>
      </c>
      <c r="EZ617" s="772">
        <f>SUM(EZ618:EZ621)</f>
        <v>0</v>
      </c>
      <c r="FA617" s="737">
        <f>+IF(EZ617=0,0,EZ617/EZ617*100)</f>
        <v>0</v>
      </c>
      <c r="FB617" s="772">
        <f t="shared" si="621"/>
        <v>0</v>
      </c>
      <c r="FC617" s="737">
        <f>+IF(FB617=0,0,FB617/FB617*100)</f>
        <v>0</v>
      </c>
      <c r="FD617" s="772">
        <f>SUM(FD618:FD621)</f>
        <v>0</v>
      </c>
      <c r="FE617" s="737">
        <f>+IF(FD617=0,0,FD617/FD617*100)</f>
        <v>0</v>
      </c>
      <c r="FF617" s="772">
        <f>SUM(FF618:FF621)</f>
        <v>0</v>
      </c>
      <c r="FG617" s="737">
        <f>+IF(FF617=0,0,FF617/FF617*100)</f>
        <v>0</v>
      </c>
      <c r="FH617" s="772">
        <f>SUM(FH618:FH621)</f>
        <v>0</v>
      </c>
      <c r="FI617" s="737">
        <f>+IF(FH617=0,0,FH617/FH617*100)</f>
        <v>0</v>
      </c>
      <c r="FJ617" s="772">
        <f>SUM(FJ618:FJ621)</f>
        <v>0</v>
      </c>
      <c r="FK617" s="737">
        <f>+IF(FJ617=0,0,FJ617/FJ617*100)</f>
        <v>0</v>
      </c>
    </row>
    <row r="618" spans="2:167" s="648" customFormat="1" ht="13.5" customHeight="1">
      <c r="B618" s="769"/>
      <c r="C618" s="771"/>
      <c r="D618" s="728" t="s">
        <v>4836</v>
      </c>
      <c r="E618" s="770">
        <f t="shared" si="608"/>
        <v>0</v>
      </c>
      <c r="F618" s="726">
        <f>+IF(E618=0,0,E618/E617*100)</f>
        <v>0</v>
      </c>
      <c r="G618" s="770">
        <v>0</v>
      </c>
      <c r="H618" s="726">
        <f>+IF(G618=0,0,G618/G617*100)</f>
        <v>0</v>
      </c>
      <c r="I618" s="770">
        <v>0</v>
      </c>
      <c r="J618" s="726">
        <f>+IF(I618=0,0,I618/I617*100)</f>
        <v>0</v>
      </c>
      <c r="K618" s="770">
        <v>0</v>
      </c>
      <c r="L618" s="726">
        <f>+IF(K618=0,0,K618/K617*100)</f>
        <v>0</v>
      </c>
      <c r="M618" s="770">
        <f>+G618+I618+K618</f>
        <v>0</v>
      </c>
      <c r="N618" s="726">
        <f>+IF(M618=0,0,M618/M617*100)</f>
        <v>0</v>
      </c>
      <c r="O618" s="770">
        <v>0</v>
      </c>
      <c r="P618" s="726">
        <f>+IF(O618=0,0,O618/O617*100)</f>
        <v>0</v>
      </c>
      <c r="Q618" s="770">
        <v>0</v>
      </c>
      <c r="R618" s="726">
        <f>+IF(Q618=0,0,Q618/Q617*100)</f>
        <v>0</v>
      </c>
      <c r="S618" s="770">
        <v>0</v>
      </c>
      <c r="T618" s="726">
        <f>+IF(S618=0,0,S618/S617*100)</f>
        <v>0</v>
      </c>
      <c r="U618" s="770">
        <f t="shared" si="609"/>
        <v>0</v>
      </c>
      <c r="V618" s="726">
        <f>+IF(U618=0,0,U618/U617*100)</f>
        <v>0</v>
      </c>
      <c r="W618" s="770">
        <f t="shared" si="610"/>
        <v>0</v>
      </c>
      <c r="X618" s="726">
        <f>+IF(W618=0,0,W618/W617*100)</f>
        <v>0</v>
      </c>
      <c r="Y618" s="770">
        <v>0</v>
      </c>
      <c r="Z618" s="726">
        <f>+IF(Y618=0,0,Y618/Y617*100)</f>
        <v>0</v>
      </c>
      <c r="AA618" s="770">
        <v>0</v>
      </c>
      <c r="AB618" s="726">
        <f>+IF(AA618=0,0,AA618/AA617*100)</f>
        <v>0</v>
      </c>
      <c r="AC618" s="770">
        <v>0</v>
      </c>
      <c r="AD618" s="726">
        <f>+IF(AC618=0,0,AC618/AC617*100)</f>
        <v>0</v>
      </c>
      <c r="AE618" s="770">
        <f t="shared" si="611"/>
        <v>0</v>
      </c>
      <c r="AF618" s="726">
        <f>+IF(AE618=0,0,AE618/AE617*100)</f>
        <v>0</v>
      </c>
      <c r="AG618" s="770">
        <v>0</v>
      </c>
      <c r="AH618" s="726">
        <f>+IF(AG618=0,0,AG618/AG617*100)</f>
        <v>0</v>
      </c>
      <c r="AI618" s="770">
        <v>0</v>
      </c>
      <c r="AJ618" s="726">
        <f>+IF(AI618=0,0,AI618/AI617*100)</f>
        <v>0</v>
      </c>
      <c r="AK618" s="770">
        <v>0</v>
      </c>
      <c r="AL618" s="726">
        <f>+IF(AK618=0,0,AK618/AK617*100)</f>
        <v>0</v>
      </c>
      <c r="AM618" s="770">
        <f t="shared" si="612"/>
        <v>0</v>
      </c>
      <c r="AN618" s="726">
        <f>+IF(AM618=0,0,AM618/AM617*100)</f>
        <v>0</v>
      </c>
      <c r="AO618" s="770">
        <f t="shared" si="613"/>
        <v>0</v>
      </c>
      <c r="AP618" s="726">
        <f>+IF(AO618=0,0,AO618/AO617*100)</f>
        <v>0</v>
      </c>
      <c r="AQ618" s="651"/>
      <c r="AR618" s="770">
        <v>0</v>
      </c>
      <c r="AS618" s="726">
        <f>+IF(AR618=0,0,AR618/AR617*100)</f>
        <v>0</v>
      </c>
      <c r="AT618" s="770">
        <v>0</v>
      </c>
      <c r="AU618" s="726">
        <f>+IF(AT618=0,0,AT618/AT617*100)</f>
        <v>0</v>
      </c>
      <c r="AV618" s="770">
        <v>0</v>
      </c>
      <c r="AW618" s="726">
        <f>+IF(AV618=0,0,AV618/AV617*100)</f>
        <v>0</v>
      </c>
      <c r="AX618" s="770">
        <v>0</v>
      </c>
      <c r="AY618" s="726">
        <f>+IF(AX618=0,0,AX618/AX617*100)</f>
        <v>0</v>
      </c>
      <c r="AZ618" s="770">
        <f>+AT618+AV618+AX618</f>
        <v>0</v>
      </c>
      <c r="BA618" s="726">
        <f>+IF(AZ618=0,0,AZ618/AZ617*100)</f>
        <v>0</v>
      </c>
      <c r="BB618" s="770">
        <v>0</v>
      </c>
      <c r="BC618" s="726">
        <f>+IF(BB618=0,0,BB618/BB617*100)</f>
        <v>0</v>
      </c>
      <c r="BD618" s="770">
        <v>0</v>
      </c>
      <c r="BE618" s="726">
        <f>+IF(BD618=0,0,BD618/BD617*100)</f>
        <v>0</v>
      </c>
      <c r="BF618" s="770">
        <v>0</v>
      </c>
      <c r="BG618" s="726">
        <f>+IF(BF618=0,0,BF618/BF617*100)</f>
        <v>0</v>
      </c>
      <c r="BH618" s="770">
        <f>+BB618+BD618+BF618</f>
        <v>0</v>
      </c>
      <c r="BI618" s="726">
        <f>+IF(BH618=0,0,BH618/BH617*100)</f>
        <v>0</v>
      </c>
      <c r="BJ618" s="770">
        <f t="shared" si="614"/>
        <v>0</v>
      </c>
      <c r="BK618" s="726">
        <f>+IF(BJ618=0,0,BJ618/BJ617*100)</f>
        <v>0</v>
      </c>
      <c r="BL618" s="770">
        <v>0</v>
      </c>
      <c r="BM618" s="726">
        <f>+IF(BL618=0,0,BL618/BL617*100)</f>
        <v>0</v>
      </c>
      <c r="BN618" s="770">
        <v>0</v>
      </c>
      <c r="BO618" s="726">
        <f>+IF(BN618=0,0,BN618/BN617*100)</f>
        <v>0</v>
      </c>
      <c r="BP618" s="770">
        <v>0</v>
      </c>
      <c r="BQ618" s="726">
        <f>+IF(BP618=0,0,BP618/BP617*100)</f>
        <v>0</v>
      </c>
      <c r="BR618" s="770">
        <f>+BL618+BN618+BP618</f>
        <v>0</v>
      </c>
      <c r="BS618" s="726">
        <f>+IF(BR618=0,0,BR618/BR617*100)</f>
        <v>0</v>
      </c>
      <c r="BT618" s="770">
        <v>0</v>
      </c>
      <c r="BU618" s="726">
        <f>+IF(BT618=0,0,BT618/BT617*100)</f>
        <v>0</v>
      </c>
      <c r="BV618" s="770">
        <v>0</v>
      </c>
      <c r="BW618" s="726">
        <f>+IF(BV618=0,0,BV618/BV617*100)</f>
        <v>0</v>
      </c>
      <c r="BX618" s="770">
        <v>0</v>
      </c>
      <c r="BY618" s="726">
        <f>+IF(BX618=0,0,BX618/BX617*100)</f>
        <v>0</v>
      </c>
      <c r="BZ618" s="770">
        <f>+BT618+BV618+BX618</f>
        <v>0</v>
      </c>
      <c r="CA618" s="726">
        <f>+IF(BZ618=0,0,BZ618/BZ617*100)</f>
        <v>0</v>
      </c>
      <c r="CB618" s="770">
        <f t="shared" si="615"/>
        <v>0</v>
      </c>
      <c r="CC618" s="726">
        <f>+IF(CB618=0,0,CB618/CB617*100)</f>
        <v>0</v>
      </c>
      <c r="CE618" s="770">
        <f t="shared" si="616"/>
        <v>0</v>
      </c>
      <c r="CF618" s="726">
        <f>+IF(CE618=0,0,CE618/CE617*100)</f>
        <v>0</v>
      </c>
      <c r="CG618" s="770">
        <v>0</v>
      </c>
      <c r="CH618" s="726">
        <f>+IF(CG618=0,0,CG618/CG617*100)</f>
        <v>0</v>
      </c>
      <c r="CI618" s="770">
        <v>0</v>
      </c>
      <c r="CJ618" s="726">
        <f>+IF(CI618=0,0,CI618/CI617*100)</f>
        <v>0</v>
      </c>
      <c r="CK618" s="770">
        <v>0</v>
      </c>
      <c r="CL618" s="726">
        <f>+IF(CK618=0,0,CK618/CK617*100)</f>
        <v>0</v>
      </c>
      <c r="CM618" s="770">
        <f>+CG618+CI618+CK618</f>
        <v>0</v>
      </c>
      <c r="CN618" s="726">
        <f>+IF(CM618=0,0,CM618/CM617*100)</f>
        <v>0</v>
      </c>
      <c r="CO618" s="770">
        <v>0</v>
      </c>
      <c r="CP618" s="726">
        <f>+IF(CO618=0,0,CO618/CO617*100)</f>
        <v>0</v>
      </c>
      <c r="CQ618" s="770">
        <v>0</v>
      </c>
      <c r="CR618" s="726">
        <f>+IF(CQ618=0,0,CQ618/CQ617*100)</f>
        <v>0</v>
      </c>
      <c r="CS618" s="770">
        <v>0</v>
      </c>
      <c r="CT618" s="726">
        <f>+IF(CS618=0,0,CS618/CS617*100)</f>
        <v>0</v>
      </c>
      <c r="CU618" s="770">
        <f>+CO618+CQ618+CS618</f>
        <v>0</v>
      </c>
      <c r="CV618" s="726">
        <f>+IF(CU618=0,0,CU618/CU617*100)</f>
        <v>0</v>
      </c>
      <c r="CW618" s="770">
        <f t="shared" si="617"/>
        <v>0</v>
      </c>
      <c r="CX618" s="726">
        <f>+IF(CW618=0,0,CW618/CW617*100)</f>
        <v>0</v>
      </c>
      <c r="CY618" s="770">
        <v>0</v>
      </c>
      <c r="CZ618" s="726">
        <f>+IF(CY618=0,0,CY618/CY617*100)</f>
        <v>0</v>
      </c>
      <c r="DA618" s="770">
        <v>0</v>
      </c>
      <c r="DB618" s="726">
        <f>+IF(DA618=0,0,DA618/DA617*100)</f>
        <v>0</v>
      </c>
      <c r="DC618" s="770">
        <v>0</v>
      </c>
      <c r="DD618" s="726">
        <f>+IF(DC618=0,0,DC618/DC617*100)</f>
        <v>0</v>
      </c>
      <c r="DE618" s="770">
        <f>+CY618+DA618+DC618</f>
        <v>0</v>
      </c>
      <c r="DF618" s="726">
        <f>+IF(DE618=0,0,DE618/DE617*100)</f>
        <v>0</v>
      </c>
      <c r="DG618" s="770">
        <v>0</v>
      </c>
      <c r="DH618" s="726">
        <f>+IF(DG618=0,0,DG618/DG617*100)</f>
        <v>0</v>
      </c>
      <c r="DI618" s="770">
        <v>0</v>
      </c>
      <c r="DJ618" s="726">
        <f>+IF(DI618=0,0,DI618/DI617*100)</f>
        <v>0</v>
      </c>
      <c r="DK618" s="770">
        <v>0</v>
      </c>
      <c r="DL618" s="726">
        <f>+IF(DK618=0,0,DK618/DK617*100)</f>
        <v>0</v>
      </c>
      <c r="DM618" s="770">
        <f>+DG618+DI618+DK618</f>
        <v>0</v>
      </c>
      <c r="DN618" s="726">
        <f>+IF(DM618=0,0,DM618/DM617*100)</f>
        <v>0</v>
      </c>
      <c r="DO618" s="770">
        <f t="shared" si="618"/>
        <v>0</v>
      </c>
      <c r="DP618" s="726">
        <f>+IF(DO618=0,0,DO618/DO617*100)</f>
        <v>0</v>
      </c>
      <c r="DR618" s="770">
        <f t="shared" si="619"/>
        <v>0</v>
      </c>
      <c r="DS618" s="726">
        <f>+IF(DR618=0,0,DR618/DR617*100)</f>
        <v>0</v>
      </c>
      <c r="DT618" s="770">
        <v>0</v>
      </c>
      <c r="DU618" s="726">
        <f>+IF(DT618=0,0,DT618/DT617*100)</f>
        <v>0</v>
      </c>
      <c r="DV618" s="770">
        <v>0</v>
      </c>
      <c r="DW618" s="726">
        <f>+IF(DV618=0,0,DV618/DV617*100)</f>
        <v>0</v>
      </c>
      <c r="DX618" s="770">
        <v>0</v>
      </c>
      <c r="DY618" s="726">
        <f>+IF(DX618=0,0,DX618/DX617*100)</f>
        <v>0</v>
      </c>
      <c r="DZ618" s="770">
        <f>+DT618+DV618+DX618</f>
        <v>0</v>
      </c>
      <c r="EA618" s="726">
        <f>+IF(DZ618=0,0,DZ618/DZ617*100)</f>
        <v>0</v>
      </c>
      <c r="EB618" s="770">
        <v>0</v>
      </c>
      <c r="EC618" s="726">
        <f>+IF(EB618=0,0,EB618/EB617*100)</f>
        <v>0</v>
      </c>
      <c r="ED618" s="770">
        <v>0</v>
      </c>
      <c r="EE618" s="726">
        <f>+IF(ED618=0,0,ED618/ED617*100)</f>
        <v>0</v>
      </c>
      <c r="EF618" s="770">
        <v>0</v>
      </c>
      <c r="EG618" s="726">
        <f>+IF(EF618=0,0,EF618/EF617*100)</f>
        <v>0</v>
      </c>
      <c r="EH618" s="770">
        <f>+EB618+ED618+EF618</f>
        <v>0</v>
      </c>
      <c r="EI618" s="726">
        <f>+IF(EH618=0,0,EH618/EH617*100)</f>
        <v>0</v>
      </c>
      <c r="EJ618" s="770">
        <f t="shared" si="620"/>
        <v>0</v>
      </c>
      <c r="EK618" s="726">
        <f>+IF(EJ618=0,0,EJ618/EJ617*100)</f>
        <v>0</v>
      </c>
      <c r="EL618" s="770">
        <v>0</v>
      </c>
      <c r="EM618" s="726">
        <f>+IF(EL618=0,0,EL618/EL617*100)</f>
        <v>0</v>
      </c>
      <c r="EN618" s="770">
        <v>0</v>
      </c>
      <c r="EO618" s="726">
        <f>+IF(EN618=0,0,EN618/EN617*100)</f>
        <v>0</v>
      </c>
      <c r="EP618" s="770">
        <v>0</v>
      </c>
      <c r="EQ618" s="726">
        <f>+IF(EP618=0,0,EP618/EP617*100)</f>
        <v>0</v>
      </c>
      <c r="ER618" s="770">
        <f>+EL618+EN618+EP618</f>
        <v>0</v>
      </c>
      <c r="ES618" s="726">
        <f>+IF(ER618=0,0,ER618/ER617*100)</f>
        <v>0</v>
      </c>
      <c r="ET618" s="770">
        <v>0</v>
      </c>
      <c r="EU618" s="726">
        <f>+IF(ET618=0,0,ET618/ET617*100)</f>
        <v>0</v>
      </c>
      <c r="EV618" s="770">
        <v>0</v>
      </c>
      <c r="EW618" s="726">
        <f>+IF(EV618=0,0,EV618/EV617*100)</f>
        <v>0</v>
      </c>
      <c r="EX618" s="770">
        <v>0</v>
      </c>
      <c r="EY618" s="726">
        <f>+IF(EX618=0,0,EX618/EX617*100)</f>
        <v>0</v>
      </c>
      <c r="EZ618" s="770">
        <f>+ET618+EV618+EX618</f>
        <v>0</v>
      </c>
      <c r="FA618" s="726">
        <f>+IF(EZ618=0,0,EZ618/EZ617*100)</f>
        <v>0</v>
      </c>
      <c r="FB618" s="770">
        <f t="shared" si="621"/>
        <v>0</v>
      </c>
      <c r="FC618" s="726">
        <f>+IF(FB618=0,0,FB618/FB617*100)</f>
        <v>0</v>
      </c>
      <c r="FD618" s="770">
        <v>0</v>
      </c>
      <c r="FE618" s="726">
        <f>+IF(FD618=0,0,FD618/FD617*100)</f>
        <v>0</v>
      </c>
      <c r="FF618" s="770">
        <v>0</v>
      </c>
      <c r="FG618" s="726">
        <f>+IF(FF618=0,0,FF618/FF617*100)</f>
        <v>0</v>
      </c>
      <c r="FH618" s="770">
        <v>0</v>
      </c>
      <c r="FI618" s="726">
        <f>+IF(FH618=0,0,FH618/FH617*100)</f>
        <v>0</v>
      </c>
      <c r="FJ618" s="770">
        <v>0</v>
      </c>
      <c r="FK618" s="726">
        <f>+IF(FJ618=0,0,FJ618/FJ617*100)</f>
        <v>0</v>
      </c>
    </row>
    <row r="619" spans="2:167" s="648" customFormat="1" ht="13.5" customHeight="1">
      <c r="B619" s="769"/>
      <c r="C619" s="771"/>
      <c r="D619" s="769" t="s">
        <v>4837</v>
      </c>
      <c r="E619" s="772">
        <f t="shared" si="608"/>
        <v>0</v>
      </c>
      <c r="F619" s="737">
        <f>+IF(E619=0,0,E619/E617*100)</f>
        <v>0</v>
      </c>
      <c r="G619" s="772">
        <v>0</v>
      </c>
      <c r="H619" s="737">
        <f>+IF(G619=0,0,G619/G617*100)</f>
        <v>0</v>
      </c>
      <c r="I619" s="772">
        <v>0</v>
      </c>
      <c r="J619" s="737">
        <f>+IF(I619=0,0,I619/I617*100)</f>
        <v>0</v>
      </c>
      <c r="K619" s="772">
        <v>0</v>
      </c>
      <c r="L619" s="737">
        <f>+IF(K619=0,0,K619/K617*100)</f>
        <v>0</v>
      </c>
      <c r="M619" s="772">
        <f>+G619+I619+K619</f>
        <v>0</v>
      </c>
      <c r="N619" s="737">
        <f>+IF(M619=0,0,M619/M617*100)</f>
        <v>0</v>
      </c>
      <c r="O619" s="772">
        <v>0</v>
      </c>
      <c r="P619" s="737">
        <f>+IF(O619=0,0,O619/O617*100)</f>
        <v>0</v>
      </c>
      <c r="Q619" s="772">
        <v>0</v>
      </c>
      <c r="R619" s="737">
        <f>+IF(Q619=0,0,Q619/Q617*100)</f>
        <v>0</v>
      </c>
      <c r="S619" s="772">
        <v>0</v>
      </c>
      <c r="T619" s="737">
        <f>+IF(S619=0,0,S619/S617*100)</f>
        <v>0</v>
      </c>
      <c r="U619" s="772">
        <f t="shared" si="609"/>
        <v>0</v>
      </c>
      <c r="V619" s="737">
        <f>+IF(U619=0,0,U619/U617*100)</f>
        <v>0</v>
      </c>
      <c r="W619" s="772">
        <f t="shared" si="610"/>
        <v>0</v>
      </c>
      <c r="X619" s="737">
        <f>+IF(W619=0,0,W619/W617*100)</f>
        <v>0</v>
      </c>
      <c r="Y619" s="772">
        <v>0</v>
      </c>
      <c r="Z619" s="737">
        <f>+IF(Y619=0,0,Y619/Y617*100)</f>
        <v>0</v>
      </c>
      <c r="AA619" s="772">
        <v>0</v>
      </c>
      <c r="AB619" s="737">
        <f>+IF(AA619=0,0,AA619/AA617*100)</f>
        <v>0</v>
      </c>
      <c r="AC619" s="772">
        <v>0</v>
      </c>
      <c r="AD619" s="737">
        <f>+IF(AC619=0,0,AC619/AC617*100)</f>
        <v>0</v>
      </c>
      <c r="AE619" s="772">
        <f t="shared" si="611"/>
        <v>0</v>
      </c>
      <c r="AF619" s="737">
        <f>+IF(AE619=0,0,AE619/AE617*100)</f>
        <v>0</v>
      </c>
      <c r="AG619" s="772">
        <v>0</v>
      </c>
      <c r="AH619" s="737">
        <f>+IF(AG619=0,0,AG619/AG617*100)</f>
        <v>0</v>
      </c>
      <c r="AI619" s="772">
        <v>0</v>
      </c>
      <c r="AJ619" s="737">
        <f>+IF(AI619=0,0,AI619/AI617*100)</f>
        <v>0</v>
      </c>
      <c r="AK619" s="772">
        <v>0</v>
      </c>
      <c r="AL619" s="737">
        <f>+IF(AK619=0,0,AK619/AK617*100)</f>
        <v>0</v>
      </c>
      <c r="AM619" s="772">
        <f t="shared" si="612"/>
        <v>0</v>
      </c>
      <c r="AN619" s="737">
        <f>+IF(AM619=0,0,AM619/AM617*100)</f>
        <v>0</v>
      </c>
      <c r="AO619" s="772">
        <f t="shared" si="613"/>
        <v>0</v>
      </c>
      <c r="AP619" s="737">
        <f>+IF(AO619=0,0,AO619/AO617*100)</f>
        <v>0</v>
      </c>
      <c r="AQ619" s="651"/>
      <c r="AR619" s="772">
        <v>0</v>
      </c>
      <c r="AS619" s="737">
        <f>+IF(AR619=0,0,AR619/AR617*100)</f>
        <v>0</v>
      </c>
      <c r="AT619" s="772">
        <v>0</v>
      </c>
      <c r="AU619" s="737">
        <f>+IF(AT619=0,0,AT619/AT617*100)</f>
        <v>0</v>
      </c>
      <c r="AV619" s="772">
        <v>0</v>
      </c>
      <c r="AW619" s="737">
        <f>+IF(AV619=0,0,AV619/AV617*100)</f>
        <v>0</v>
      </c>
      <c r="AX619" s="772">
        <v>0</v>
      </c>
      <c r="AY619" s="737">
        <f>+IF(AX619=0,0,AX619/AX617*100)</f>
        <v>0</v>
      </c>
      <c r="AZ619" s="772">
        <f>+AT619+AV619+AX619</f>
        <v>0</v>
      </c>
      <c r="BA619" s="737">
        <f>+IF(AZ619=0,0,AZ619/AZ617*100)</f>
        <v>0</v>
      </c>
      <c r="BB619" s="772">
        <v>0</v>
      </c>
      <c r="BC619" s="737">
        <f>+IF(BB619=0,0,BB619/BB617*100)</f>
        <v>0</v>
      </c>
      <c r="BD619" s="772">
        <v>0</v>
      </c>
      <c r="BE619" s="737">
        <f>+IF(BD619=0,0,BD619/BD617*100)</f>
        <v>0</v>
      </c>
      <c r="BF619" s="772">
        <v>0</v>
      </c>
      <c r="BG619" s="737">
        <f>+IF(BF619=0,0,BF619/BF617*100)</f>
        <v>0</v>
      </c>
      <c r="BH619" s="772">
        <f>+BB619+BD619+BF619</f>
        <v>0</v>
      </c>
      <c r="BI619" s="737">
        <f>+IF(BH619=0,0,BH619/BH617*100)</f>
        <v>0</v>
      </c>
      <c r="BJ619" s="772">
        <f t="shared" si="614"/>
        <v>0</v>
      </c>
      <c r="BK619" s="737">
        <f>+IF(BJ619=0,0,BJ619/BJ617*100)</f>
        <v>0</v>
      </c>
      <c r="BL619" s="772">
        <v>0</v>
      </c>
      <c r="BM619" s="737">
        <f>+IF(BL619=0,0,BL619/BL617*100)</f>
        <v>0</v>
      </c>
      <c r="BN619" s="772">
        <v>0</v>
      </c>
      <c r="BO619" s="737">
        <f>+IF(BN619=0,0,BN619/BN617*100)</f>
        <v>0</v>
      </c>
      <c r="BP619" s="772">
        <v>0</v>
      </c>
      <c r="BQ619" s="737">
        <f>+IF(BP619=0,0,BP619/BP617*100)</f>
        <v>0</v>
      </c>
      <c r="BR619" s="772">
        <f>+BL619+BN619+BP619</f>
        <v>0</v>
      </c>
      <c r="BS619" s="737">
        <f>+IF(BR619=0,0,BR619/BR617*100)</f>
        <v>0</v>
      </c>
      <c r="BT619" s="772">
        <v>0</v>
      </c>
      <c r="BU619" s="737">
        <f>+IF(BT619=0,0,BT619/BT617*100)</f>
        <v>0</v>
      </c>
      <c r="BV619" s="772">
        <v>0</v>
      </c>
      <c r="BW619" s="737">
        <f>+IF(BV619=0,0,BV619/BV617*100)</f>
        <v>0</v>
      </c>
      <c r="BX619" s="772">
        <v>0</v>
      </c>
      <c r="BY619" s="737">
        <f>+IF(BX619=0,0,BX619/BX617*100)</f>
        <v>0</v>
      </c>
      <c r="BZ619" s="772">
        <f>+BT619+BV619+BX619</f>
        <v>0</v>
      </c>
      <c r="CA619" s="737">
        <f>+IF(BZ619=0,0,BZ619/BZ617*100)</f>
        <v>0</v>
      </c>
      <c r="CB619" s="772">
        <f t="shared" si="615"/>
        <v>0</v>
      </c>
      <c r="CC619" s="737">
        <f>+IF(CB619=0,0,CB619/CB617*100)</f>
        <v>0</v>
      </c>
      <c r="CE619" s="772">
        <f t="shared" si="616"/>
        <v>520.33201899999995</v>
      </c>
      <c r="CF619" s="737">
        <f>+IF(CE619=0,0,CE619/CE617*100)</f>
        <v>45.822304069889938</v>
      </c>
      <c r="CG619" s="772">
        <v>51.583632000000001</v>
      </c>
      <c r="CH619" s="737">
        <f>+IF(CG619=0,0,CG619/CG617*100)</f>
        <v>36.447636153902181</v>
      </c>
      <c r="CI619" s="772">
        <v>41.154567</v>
      </c>
      <c r="CJ619" s="737">
        <f>+IF(CI619=0,0,CI619/CI617*100)</f>
        <v>36.447634228294014</v>
      </c>
      <c r="CK619" s="772">
        <v>59.549242</v>
      </c>
      <c r="CL619" s="737">
        <f>+IF(CK619=0,0,CK619/CK617*100)</f>
        <v>36.447637427336687</v>
      </c>
      <c r="CM619" s="772">
        <f>+CG619+CI619+CK619</f>
        <v>152.287441</v>
      </c>
      <c r="CN619" s="737">
        <f>+IF(CM619=0,0,CM619/CM617*100)</f>
        <v>36.447636131474084</v>
      </c>
      <c r="CO619" s="772">
        <v>51.572862000000001</v>
      </c>
      <c r="CP619" s="737">
        <f>+IF(CO619=0,0,CO619/CO617*100)</f>
        <v>38.123292890881672</v>
      </c>
      <c r="CQ619" s="772">
        <v>57.382677000000001</v>
      </c>
      <c r="CR619" s="737">
        <f>+IF(CQ619=0,0,CQ619/CQ617*100)</f>
        <v>51.312061896091997</v>
      </c>
      <c r="CS619" s="772">
        <v>54.515369</v>
      </c>
      <c r="CT619" s="737">
        <f>+IF(CS619=0,0,CS619/CS617*100)</f>
        <v>51.312062632690171</v>
      </c>
      <c r="CU619" s="772">
        <f>+CO619+CQ619+CS619</f>
        <v>163.47090800000001</v>
      </c>
      <c r="CV619" s="737">
        <f>+IF(CU619=0,0,CU619/CU617*100)</f>
        <v>46.262814547327594</v>
      </c>
      <c r="CW619" s="772">
        <f t="shared" si="617"/>
        <v>315.75834900000001</v>
      </c>
      <c r="CX619" s="737">
        <f>+IF(CW619=0,0,CW619/CW617*100)</f>
        <v>40.944937514860143</v>
      </c>
      <c r="CY619" s="772">
        <v>67.533839</v>
      </c>
      <c r="CZ619" s="737">
        <f>+IF(CY619=0,0,CY619/CY617*100)</f>
        <v>56.145240686443088</v>
      </c>
      <c r="DA619" s="772">
        <v>59.563057999999998</v>
      </c>
      <c r="DB619" s="737">
        <f>+IF(DA619=0,0,DA619/DA617*100)</f>
        <v>56.145240619727552</v>
      </c>
      <c r="DC619" s="772">
        <v>77.476772999999994</v>
      </c>
      <c r="DD619" s="737">
        <f>+IF(DC619=0,0,DC619/DC617*100)</f>
        <v>56.14523894160309</v>
      </c>
      <c r="DE619" s="772">
        <f>+CY619+DA619+DC619</f>
        <v>204.57366999999999</v>
      </c>
      <c r="DF619" s="737">
        <f>+IF(DE619=0,0,DE619/DE617*100)</f>
        <v>56.145240006207175</v>
      </c>
      <c r="DG619" s="772">
        <v>0</v>
      </c>
      <c r="DH619" s="737">
        <f>+IF(DG619=0,0,DG619/DG617*100)</f>
        <v>0</v>
      </c>
      <c r="DI619" s="772">
        <v>0</v>
      </c>
      <c r="DJ619" s="737">
        <f>+IF(DI619=0,0,DI619/DI617*100)</f>
        <v>0</v>
      </c>
      <c r="DK619" s="772">
        <v>0</v>
      </c>
      <c r="DL619" s="737">
        <f>+IF(DK619=0,0,DK619/DK617*100)</f>
        <v>0</v>
      </c>
      <c r="DM619" s="772">
        <f>+DG619+DI619+DK619</f>
        <v>0</v>
      </c>
      <c r="DN619" s="737">
        <f>+IF(DM619=0,0,DM619/DM617*100)</f>
        <v>0</v>
      </c>
      <c r="DO619" s="772">
        <f t="shared" si="618"/>
        <v>204.57366999999999</v>
      </c>
      <c r="DP619" s="737">
        <f>+IF(DO619=0,0,DO619/DO617*100)</f>
        <v>56.145240006207175</v>
      </c>
      <c r="DR619" s="772">
        <f t="shared" si="619"/>
        <v>0</v>
      </c>
      <c r="DS619" s="737">
        <f>+IF(DR619=0,0,DR619/DR617*100)</f>
        <v>0</v>
      </c>
      <c r="DT619" s="772">
        <v>0</v>
      </c>
      <c r="DU619" s="737">
        <f>+IF(DT619=0,0,DT619/DT617*100)</f>
        <v>0</v>
      </c>
      <c r="DV619" s="772">
        <v>0</v>
      </c>
      <c r="DW619" s="737">
        <f>+IF(DV619=0,0,DV619/DV617*100)</f>
        <v>0</v>
      </c>
      <c r="DX619" s="772">
        <v>0</v>
      </c>
      <c r="DY619" s="737">
        <f>+IF(DX619=0,0,DX619/DX617*100)</f>
        <v>0</v>
      </c>
      <c r="DZ619" s="772">
        <f>+DT619+DV619+DX619</f>
        <v>0</v>
      </c>
      <c r="EA619" s="737">
        <f>+IF(DZ619=0,0,DZ619/DZ617*100)</f>
        <v>0</v>
      </c>
      <c r="EB619" s="772">
        <v>0</v>
      </c>
      <c r="EC619" s="737">
        <f>+IF(EB619=0,0,EB619/EB617*100)</f>
        <v>0</v>
      </c>
      <c r="ED619" s="772">
        <v>0</v>
      </c>
      <c r="EE619" s="737">
        <f>+IF(ED619=0,0,ED619/ED617*100)</f>
        <v>0</v>
      </c>
      <c r="EF619" s="772">
        <v>0</v>
      </c>
      <c r="EG619" s="737">
        <f>+IF(EF619=0,0,EF619/EF617*100)</f>
        <v>0</v>
      </c>
      <c r="EH619" s="772">
        <f>+EB619+ED619+EF619</f>
        <v>0</v>
      </c>
      <c r="EI619" s="737">
        <f>+IF(EH619=0,0,EH619/EH617*100)</f>
        <v>0</v>
      </c>
      <c r="EJ619" s="772">
        <f t="shared" si="620"/>
        <v>0</v>
      </c>
      <c r="EK619" s="737">
        <f>+IF(EJ619=0,0,EJ619/EJ617*100)</f>
        <v>0</v>
      </c>
      <c r="EL619" s="772">
        <v>0</v>
      </c>
      <c r="EM619" s="737">
        <f>+IF(EL619=0,0,EL619/EL617*100)</f>
        <v>0</v>
      </c>
      <c r="EN619" s="772">
        <v>0</v>
      </c>
      <c r="EO619" s="737">
        <f>+IF(EN619=0,0,EN619/EN617*100)</f>
        <v>0</v>
      </c>
      <c r="EP619" s="772">
        <v>0</v>
      </c>
      <c r="EQ619" s="737">
        <f>+IF(EP619=0,0,EP619/EP617*100)</f>
        <v>0</v>
      </c>
      <c r="ER619" s="772">
        <f>+EL619+EN619+EP619</f>
        <v>0</v>
      </c>
      <c r="ES619" s="737">
        <f>+IF(ER619=0,0,ER619/ER617*100)</f>
        <v>0</v>
      </c>
      <c r="ET619" s="772">
        <v>0</v>
      </c>
      <c r="EU619" s="737">
        <f>+IF(ET619=0,0,ET619/ET617*100)</f>
        <v>0</v>
      </c>
      <c r="EV619" s="772">
        <v>0</v>
      </c>
      <c r="EW619" s="737">
        <f>+IF(EV619=0,0,EV619/EV617*100)</f>
        <v>0</v>
      </c>
      <c r="EX619" s="772">
        <v>0</v>
      </c>
      <c r="EY619" s="737">
        <f>+IF(EX619=0,0,EX619/EX617*100)</f>
        <v>0</v>
      </c>
      <c r="EZ619" s="772">
        <f>+ET619+EV619+EX619</f>
        <v>0</v>
      </c>
      <c r="FA619" s="737">
        <f>+IF(EZ619=0,0,EZ619/EZ617*100)</f>
        <v>0</v>
      </c>
      <c r="FB619" s="772">
        <f t="shared" si="621"/>
        <v>0</v>
      </c>
      <c r="FC619" s="737">
        <f>+IF(FB619=0,0,FB619/FB617*100)</f>
        <v>0</v>
      </c>
      <c r="FD619" s="772">
        <v>0</v>
      </c>
      <c r="FE619" s="737">
        <f>+IF(FD619=0,0,FD619/FD617*100)</f>
        <v>0</v>
      </c>
      <c r="FF619" s="772">
        <v>0</v>
      </c>
      <c r="FG619" s="737">
        <f>+IF(FF619=0,0,FF619/FF617*100)</f>
        <v>0</v>
      </c>
      <c r="FH619" s="772">
        <v>0</v>
      </c>
      <c r="FI619" s="737">
        <f>+IF(FH619=0,0,FH619/FH617*100)</f>
        <v>0</v>
      </c>
      <c r="FJ619" s="772">
        <v>0</v>
      </c>
      <c r="FK619" s="737">
        <f>+IF(FJ619=0,0,FJ619/FJ617*100)</f>
        <v>0</v>
      </c>
    </row>
    <row r="620" spans="2:167" s="648" customFormat="1" ht="13.5" customHeight="1">
      <c r="B620" s="769"/>
      <c r="C620" s="771"/>
      <c r="D620" s="769" t="s">
        <v>4838</v>
      </c>
      <c r="E620" s="772">
        <f t="shared" si="608"/>
        <v>0</v>
      </c>
      <c r="F620" s="737">
        <f>+IF(E620=0,0,E620/E617*100)</f>
        <v>0</v>
      </c>
      <c r="G620" s="772">
        <v>0</v>
      </c>
      <c r="H620" s="737">
        <f>+IF(G620=0,0,G620/G617*100)</f>
        <v>0</v>
      </c>
      <c r="I620" s="772">
        <v>0</v>
      </c>
      <c r="J620" s="737">
        <f>+IF(I620=0,0,I620/I617*100)</f>
        <v>0</v>
      </c>
      <c r="K620" s="772">
        <v>0</v>
      </c>
      <c r="L620" s="737">
        <f>+IF(K620=0,0,K620/K617*100)</f>
        <v>0</v>
      </c>
      <c r="M620" s="772">
        <f>+G620+I620+K620</f>
        <v>0</v>
      </c>
      <c r="N620" s="737">
        <f>+IF(M620=0,0,M620/M617*100)</f>
        <v>0</v>
      </c>
      <c r="O620" s="772">
        <v>0</v>
      </c>
      <c r="P620" s="737">
        <f>+IF(O620=0,0,O620/O617*100)</f>
        <v>0</v>
      </c>
      <c r="Q620" s="772">
        <v>0</v>
      </c>
      <c r="R620" s="737">
        <f>+IF(Q620=0,0,Q620/Q617*100)</f>
        <v>0</v>
      </c>
      <c r="S620" s="772">
        <v>0</v>
      </c>
      <c r="T620" s="737">
        <f>+IF(S620=0,0,S620/S617*100)</f>
        <v>0</v>
      </c>
      <c r="U620" s="772">
        <f t="shared" si="609"/>
        <v>0</v>
      </c>
      <c r="V620" s="737">
        <f>+IF(U620=0,0,U620/U617*100)</f>
        <v>0</v>
      </c>
      <c r="W620" s="772">
        <f t="shared" si="610"/>
        <v>0</v>
      </c>
      <c r="X620" s="737">
        <f>+IF(W620=0,0,W620/W617*100)</f>
        <v>0</v>
      </c>
      <c r="Y620" s="772">
        <v>0</v>
      </c>
      <c r="Z620" s="737">
        <f>+IF(Y620=0,0,Y620/Y617*100)</f>
        <v>0</v>
      </c>
      <c r="AA620" s="772">
        <v>0</v>
      </c>
      <c r="AB620" s="737">
        <f>+IF(AA620=0,0,AA620/AA617*100)</f>
        <v>0</v>
      </c>
      <c r="AC620" s="772">
        <v>0</v>
      </c>
      <c r="AD620" s="737">
        <f>+IF(AC620=0,0,AC620/AC617*100)</f>
        <v>0</v>
      </c>
      <c r="AE620" s="772">
        <f t="shared" si="611"/>
        <v>0</v>
      </c>
      <c r="AF620" s="737">
        <f>+IF(AE620=0,0,AE620/AE617*100)</f>
        <v>0</v>
      </c>
      <c r="AG620" s="772">
        <v>0</v>
      </c>
      <c r="AH620" s="737">
        <f>+IF(AG620=0,0,AG620/AG617*100)</f>
        <v>0</v>
      </c>
      <c r="AI620" s="772">
        <v>0</v>
      </c>
      <c r="AJ620" s="737">
        <f>+IF(AI620=0,0,AI620/AI617*100)</f>
        <v>0</v>
      </c>
      <c r="AK620" s="772">
        <v>0</v>
      </c>
      <c r="AL620" s="737">
        <f>+IF(AK620=0,0,AK620/AK617*100)</f>
        <v>0</v>
      </c>
      <c r="AM620" s="772">
        <f t="shared" si="612"/>
        <v>0</v>
      </c>
      <c r="AN620" s="737">
        <f>+IF(AM620=0,0,AM620/AM617*100)</f>
        <v>0</v>
      </c>
      <c r="AO620" s="772">
        <f t="shared" si="613"/>
        <v>0</v>
      </c>
      <c r="AP620" s="737">
        <f>+IF(AO620=0,0,AO620/AO617*100)</f>
        <v>0</v>
      </c>
      <c r="AQ620" s="651"/>
      <c r="AR620" s="772">
        <v>0</v>
      </c>
      <c r="AS620" s="737">
        <f>+IF(AR620=0,0,AR620/AR617*100)</f>
        <v>0</v>
      </c>
      <c r="AT620" s="772">
        <v>0</v>
      </c>
      <c r="AU620" s="737">
        <f>+IF(AT620=0,0,AT620/AT617*100)</f>
        <v>0</v>
      </c>
      <c r="AV620" s="772">
        <v>0</v>
      </c>
      <c r="AW620" s="737">
        <f>+IF(AV620=0,0,AV620/AV617*100)</f>
        <v>0</v>
      </c>
      <c r="AX620" s="772">
        <v>0</v>
      </c>
      <c r="AY620" s="737">
        <f>+IF(AX620=0,0,AX620/AX617*100)</f>
        <v>0</v>
      </c>
      <c r="AZ620" s="772">
        <f>+AT620+AV620+AX620</f>
        <v>0</v>
      </c>
      <c r="BA620" s="737">
        <f>+IF(AZ620=0,0,AZ620/AZ617*100)</f>
        <v>0</v>
      </c>
      <c r="BB620" s="772">
        <v>0</v>
      </c>
      <c r="BC620" s="737">
        <f>+IF(BB620=0,0,BB620/BB617*100)</f>
        <v>0</v>
      </c>
      <c r="BD620" s="772">
        <v>0</v>
      </c>
      <c r="BE620" s="737">
        <f>+IF(BD620=0,0,BD620/BD617*100)</f>
        <v>0</v>
      </c>
      <c r="BF620" s="772">
        <v>0</v>
      </c>
      <c r="BG620" s="737">
        <f>+IF(BF620=0,0,BF620/BF617*100)</f>
        <v>0</v>
      </c>
      <c r="BH620" s="772">
        <f>+BB620+BD620+BF620</f>
        <v>0</v>
      </c>
      <c r="BI620" s="737">
        <f>+IF(BH620=0,0,BH620/BH617*100)</f>
        <v>0</v>
      </c>
      <c r="BJ620" s="772">
        <f t="shared" si="614"/>
        <v>0</v>
      </c>
      <c r="BK620" s="737">
        <f>+IF(BJ620=0,0,BJ620/BJ617*100)</f>
        <v>0</v>
      </c>
      <c r="BL620" s="772">
        <v>0</v>
      </c>
      <c r="BM620" s="737">
        <f>+IF(BL620=0,0,BL620/BL617*100)</f>
        <v>0</v>
      </c>
      <c r="BN620" s="772">
        <v>0</v>
      </c>
      <c r="BO620" s="737">
        <f>+IF(BN620=0,0,BN620/BN617*100)</f>
        <v>0</v>
      </c>
      <c r="BP620" s="772">
        <v>0</v>
      </c>
      <c r="BQ620" s="737">
        <f>+IF(BP620=0,0,BP620/BP617*100)</f>
        <v>0</v>
      </c>
      <c r="BR620" s="772">
        <f>+BL620+BN620+BP620</f>
        <v>0</v>
      </c>
      <c r="BS620" s="737">
        <f>+IF(BR620=0,0,BR620/BR617*100)</f>
        <v>0</v>
      </c>
      <c r="BT620" s="772">
        <v>0</v>
      </c>
      <c r="BU620" s="737">
        <f>+IF(BT620=0,0,BT620/BT617*100)</f>
        <v>0</v>
      </c>
      <c r="BV620" s="772">
        <v>0</v>
      </c>
      <c r="BW620" s="737">
        <f>+IF(BV620=0,0,BV620/BV617*100)</f>
        <v>0</v>
      </c>
      <c r="BX620" s="772">
        <v>0</v>
      </c>
      <c r="BY620" s="737">
        <f>+IF(BX620=0,0,BX620/BX617*100)</f>
        <v>0</v>
      </c>
      <c r="BZ620" s="772">
        <f>+BT620+BV620+BX620</f>
        <v>0</v>
      </c>
      <c r="CA620" s="737">
        <f>+IF(BZ620=0,0,BZ620/BZ617*100)</f>
        <v>0</v>
      </c>
      <c r="CB620" s="772">
        <f t="shared" si="615"/>
        <v>0</v>
      </c>
      <c r="CC620" s="737">
        <f>+IF(CB620=0,0,CB620/CB617*100)</f>
        <v>0</v>
      </c>
      <c r="CE620" s="772">
        <f t="shared" si="616"/>
        <v>0</v>
      </c>
      <c r="CF620" s="737">
        <f>+IF(CE620=0,0,CE620/CE617*100)</f>
        <v>0</v>
      </c>
      <c r="CG620" s="772">
        <v>0</v>
      </c>
      <c r="CH620" s="737">
        <f>+IF(CG620=0,0,CG620/CG617*100)</f>
        <v>0</v>
      </c>
      <c r="CI620" s="772">
        <v>0</v>
      </c>
      <c r="CJ620" s="737">
        <f>+IF(CI620=0,0,CI620/CI617*100)</f>
        <v>0</v>
      </c>
      <c r="CK620" s="772">
        <v>0</v>
      </c>
      <c r="CL620" s="737">
        <f>+IF(CK620=0,0,CK620/CK617*100)</f>
        <v>0</v>
      </c>
      <c r="CM620" s="772">
        <f>+CG620+CI620+CK620</f>
        <v>0</v>
      </c>
      <c r="CN620" s="737">
        <f>+IF(CM620=0,0,CM620/CM617*100)</f>
        <v>0</v>
      </c>
      <c r="CO620" s="772">
        <v>0</v>
      </c>
      <c r="CP620" s="737">
        <f>+IF(CO620=0,0,CO620/CO617*100)</f>
        <v>0</v>
      </c>
      <c r="CQ620" s="772">
        <v>0</v>
      </c>
      <c r="CR620" s="737">
        <f>+IF(CQ620=0,0,CQ620/CQ617*100)</f>
        <v>0</v>
      </c>
      <c r="CS620" s="772">
        <v>0</v>
      </c>
      <c r="CT620" s="737">
        <f>+IF(CS620=0,0,CS620/CS617*100)</f>
        <v>0</v>
      </c>
      <c r="CU620" s="772">
        <f>+CO620+CQ620+CS620</f>
        <v>0</v>
      </c>
      <c r="CV620" s="737">
        <f>+IF(CU620=0,0,CU620/CU617*100)</f>
        <v>0</v>
      </c>
      <c r="CW620" s="772">
        <f t="shared" si="617"/>
        <v>0</v>
      </c>
      <c r="CX620" s="737">
        <f>+IF(CW620=0,0,CW620/CW617*100)</f>
        <v>0</v>
      </c>
      <c r="CY620" s="772">
        <v>0</v>
      </c>
      <c r="CZ620" s="737">
        <f>+IF(CY620=0,0,CY620/CY617*100)</f>
        <v>0</v>
      </c>
      <c r="DA620" s="772">
        <v>0</v>
      </c>
      <c r="DB620" s="737">
        <f>+IF(DA620=0,0,DA620/DA617*100)</f>
        <v>0</v>
      </c>
      <c r="DC620" s="772">
        <v>0</v>
      </c>
      <c r="DD620" s="737">
        <f>+IF(DC620=0,0,DC620/DC617*100)</f>
        <v>0</v>
      </c>
      <c r="DE620" s="772">
        <f>+CY620+DA620+DC620</f>
        <v>0</v>
      </c>
      <c r="DF620" s="737">
        <f>+IF(DE620=0,0,DE620/DE617*100)</f>
        <v>0</v>
      </c>
      <c r="DG620" s="772">
        <v>0</v>
      </c>
      <c r="DH620" s="737">
        <f>+IF(DG620=0,0,DG620/DG617*100)</f>
        <v>0</v>
      </c>
      <c r="DI620" s="772">
        <v>0</v>
      </c>
      <c r="DJ620" s="737">
        <f>+IF(DI620=0,0,DI620/DI617*100)</f>
        <v>0</v>
      </c>
      <c r="DK620" s="772">
        <v>0</v>
      </c>
      <c r="DL620" s="737">
        <f>+IF(DK620=0,0,DK620/DK617*100)</f>
        <v>0</v>
      </c>
      <c r="DM620" s="772">
        <f>+DG620+DI620+DK620</f>
        <v>0</v>
      </c>
      <c r="DN620" s="737">
        <f>+IF(DM620=0,0,DM620/DM617*100)</f>
        <v>0</v>
      </c>
      <c r="DO620" s="772">
        <f t="shared" si="618"/>
        <v>0</v>
      </c>
      <c r="DP620" s="737">
        <f>+IF(DO620=0,0,DO620/DO617*100)</f>
        <v>0</v>
      </c>
      <c r="DR620" s="772">
        <f t="shared" si="619"/>
        <v>0</v>
      </c>
      <c r="DS620" s="737">
        <f>+IF(DR620=0,0,DR620/DR617*100)</f>
        <v>0</v>
      </c>
      <c r="DT620" s="772">
        <v>0</v>
      </c>
      <c r="DU620" s="737">
        <f>+IF(DT620=0,0,DT620/DT617*100)</f>
        <v>0</v>
      </c>
      <c r="DV620" s="772">
        <v>0</v>
      </c>
      <c r="DW620" s="737">
        <f>+IF(DV620=0,0,DV620/DV617*100)</f>
        <v>0</v>
      </c>
      <c r="DX620" s="772">
        <v>0</v>
      </c>
      <c r="DY620" s="737">
        <f>+IF(DX620=0,0,DX620/DX617*100)</f>
        <v>0</v>
      </c>
      <c r="DZ620" s="772">
        <f>+DT620+DV620+DX620</f>
        <v>0</v>
      </c>
      <c r="EA620" s="737">
        <f>+IF(DZ620=0,0,DZ620/DZ617*100)</f>
        <v>0</v>
      </c>
      <c r="EB620" s="772">
        <v>0</v>
      </c>
      <c r="EC620" s="737">
        <f>+IF(EB620=0,0,EB620/EB617*100)</f>
        <v>0</v>
      </c>
      <c r="ED620" s="772">
        <v>0</v>
      </c>
      <c r="EE620" s="737">
        <f>+IF(ED620=0,0,ED620/ED617*100)</f>
        <v>0</v>
      </c>
      <c r="EF620" s="772">
        <v>0</v>
      </c>
      <c r="EG620" s="737">
        <f>+IF(EF620=0,0,EF620/EF617*100)</f>
        <v>0</v>
      </c>
      <c r="EH620" s="772">
        <f>+EB620+ED620+EF620</f>
        <v>0</v>
      </c>
      <c r="EI620" s="737">
        <f>+IF(EH620=0,0,EH620/EH617*100)</f>
        <v>0</v>
      </c>
      <c r="EJ620" s="772">
        <f t="shared" si="620"/>
        <v>0</v>
      </c>
      <c r="EK620" s="737">
        <f>+IF(EJ620=0,0,EJ620/EJ617*100)</f>
        <v>0</v>
      </c>
      <c r="EL620" s="772">
        <v>0</v>
      </c>
      <c r="EM620" s="737">
        <f>+IF(EL620=0,0,EL620/EL617*100)</f>
        <v>0</v>
      </c>
      <c r="EN620" s="772">
        <v>0</v>
      </c>
      <c r="EO620" s="737">
        <f>+IF(EN620=0,0,EN620/EN617*100)</f>
        <v>0</v>
      </c>
      <c r="EP620" s="772">
        <v>0</v>
      </c>
      <c r="EQ620" s="737">
        <f>+IF(EP620=0,0,EP620/EP617*100)</f>
        <v>0</v>
      </c>
      <c r="ER620" s="772">
        <f>+EL620+EN620+EP620</f>
        <v>0</v>
      </c>
      <c r="ES620" s="737">
        <f>+IF(ER620=0,0,ER620/ER617*100)</f>
        <v>0</v>
      </c>
      <c r="ET620" s="772">
        <v>0</v>
      </c>
      <c r="EU620" s="737">
        <f>+IF(ET620=0,0,ET620/ET617*100)</f>
        <v>0</v>
      </c>
      <c r="EV620" s="772">
        <v>0</v>
      </c>
      <c r="EW620" s="737">
        <f>+IF(EV620=0,0,EV620/EV617*100)</f>
        <v>0</v>
      </c>
      <c r="EX620" s="772">
        <v>0</v>
      </c>
      <c r="EY620" s="737">
        <f>+IF(EX620=0,0,EX620/EX617*100)</f>
        <v>0</v>
      </c>
      <c r="EZ620" s="772">
        <f>+ET620+EV620+EX620</f>
        <v>0</v>
      </c>
      <c r="FA620" s="737">
        <f>+IF(EZ620=0,0,EZ620/EZ617*100)</f>
        <v>0</v>
      </c>
      <c r="FB620" s="772">
        <f t="shared" si="621"/>
        <v>0</v>
      </c>
      <c r="FC620" s="737">
        <f>+IF(FB620=0,0,FB620/FB617*100)</f>
        <v>0</v>
      </c>
      <c r="FD620" s="772">
        <v>0</v>
      </c>
      <c r="FE620" s="737">
        <f>+IF(FD620=0,0,FD620/FD617*100)</f>
        <v>0</v>
      </c>
      <c r="FF620" s="772">
        <v>0</v>
      </c>
      <c r="FG620" s="737">
        <f>+IF(FF620=0,0,FF620/FF617*100)</f>
        <v>0</v>
      </c>
      <c r="FH620" s="772">
        <v>0</v>
      </c>
      <c r="FI620" s="737">
        <f>+IF(FH620=0,0,FH620/FH617*100)</f>
        <v>0</v>
      </c>
      <c r="FJ620" s="772">
        <v>0</v>
      </c>
      <c r="FK620" s="737">
        <f>+IF(FJ620=0,0,FJ620/FJ617*100)</f>
        <v>0</v>
      </c>
    </row>
    <row r="621" spans="2:167" s="648" customFormat="1" ht="13.5" customHeight="1">
      <c r="B621" s="769"/>
      <c r="C621" s="771"/>
      <c r="D621" s="784" t="s">
        <v>4821</v>
      </c>
      <c r="E621" s="785">
        <f t="shared" si="608"/>
        <v>-23488.514512297199</v>
      </c>
      <c r="F621" s="786">
        <f>+IF(E621=0,0,E621/E617*100)</f>
        <v>100</v>
      </c>
      <c r="G621" s="785">
        <v>-1447.1175940000001</v>
      </c>
      <c r="H621" s="786">
        <f>+IF(G621=0,0,G621/G617*100)</f>
        <v>100</v>
      </c>
      <c r="I621" s="785">
        <v>-1311.7595739999999</v>
      </c>
      <c r="J621" s="786">
        <f>+IF(I621=0,0,I621/I617*100)</f>
        <v>100</v>
      </c>
      <c r="K621" s="785">
        <v>-2259.3986049999999</v>
      </c>
      <c r="L621" s="786">
        <f>+IF(K621=0,0,K621/K617*100)</f>
        <v>100</v>
      </c>
      <c r="M621" s="785">
        <f>+G621+I621+K621</f>
        <v>-5018.2757729999994</v>
      </c>
      <c r="N621" s="786">
        <f>+IF(M621=0,0,M621/M617*100)</f>
        <v>100</v>
      </c>
      <c r="O621" s="785">
        <v>-2533.8945642971998</v>
      </c>
      <c r="P621" s="786">
        <f>+IF(O621=0,0,O621/O617*100)</f>
        <v>100</v>
      </c>
      <c r="Q621" s="785">
        <v>-1683.742344</v>
      </c>
      <c r="R621" s="786">
        <f>+IF(Q621=0,0,Q621/Q617*100)</f>
        <v>100</v>
      </c>
      <c r="S621" s="785">
        <v>-726.84803899999997</v>
      </c>
      <c r="T621" s="786">
        <f>+IF(S621=0,0,S621/S617*100)</f>
        <v>100</v>
      </c>
      <c r="U621" s="785">
        <f t="shared" si="609"/>
        <v>-4944.4849472972001</v>
      </c>
      <c r="V621" s="786">
        <f>+IF(U621=0,0,U621/U617*100)</f>
        <v>100</v>
      </c>
      <c r="W621" s="785">
        <f t="shared" si="610"/>
        <v>-9962.7607202971994</v>
      </c>
      <c r="X621" s="786">
        <f>+IF(W621=0,0,W621/W617*100)</f>
        <v>100</v>
      </c>
      <c r="Y621" s="785">
        <v>-2145.3520400000002</v>
      </c>
      <c r="Z621" s="786">
        <f>+IF(Y621=0,0,Y621/Y617*100)</f>
        <v>100</v>
      </c>
      <c r="AA621" s="785">
        <v>-1920.752823</v>
      </c>
      <c r="AB621" s="786">
        <f>+IF(AA621=0,0,AA621/AA617*100)</f>
        <v>100</v>
      </c>
      <c r="AC621" s="785">
        <v>-1928.5034089999999</v>
      </c>
      <c r="AD621" s="786">
        <f>+IF(AC621=0,0,AC621/AC617*100)</f>
        <v>100</v>
      </c>
      <c r="AE621" s="785">
        <f t="shared" si="611"/>
        <v>-5994.6082720000004</v>
      </c>
      <c r="AF621" s="786">
        <f>+IF(AE621=0,0,AE621/AE617*100)</f>
        <v>100</v>
      </c>
      <c r="AG621" s="785">
        <v>-2120.2293020000002</v>
      </c>
      <c r="AH621" s="786">
        <f>+IF(AG621=0,0,AG621/AG617*100)</f>
        <v>100</v>
      </c>
      <c r="AI621" s="785">
        <v>-2749.2257439999998</v>
      </c>
      <c r="AJ621" s="786">
        <f>+IF(AI621=0,0,AI621/AI617*100)</f>
        <v>100</v>
      </c>
      <c r="AK621" s="785">
        <v>-2661.690474</v>
      </c>
      <c r="AL621" s="786">
        <f>+IF(AK621=0,0,AK621/AK617*100)</f>
        <v>100</v>
      </c>
      <c r="AM621" s="785">
        <f t="shared" si="612"/>
        <v>-7531.14552</v>
      </c>
      <c r="AN621" s="786">
        <f>+IF(AM621=0,0,AM621/AM617*100)</f>
        <v>100</v>
      </c>
      <c r="AO621" s="785">
        <f t="shared" si="613"/>
        <v>-13525.753792</v>
      </c>
      <c r="AP621" s="786">
        <f>+IF(AO621=0,0,AO621/AO617*100)</f>
        <v>100</v>
      </c>
      <c r="AQ621" s="651"/>
      <c r="AR621" s="785">
        <v>1073.468296</v>
      </c>
      <c r="AS621" s="786">
        <f>+IF(AR621=0,0,AR621/AR617*100)</f>
        <v>100</v>
      </c>
      <c r="AT621" s="785">
        <v>93.025733000000002</v>
      </c>
      <c r="AU621" s="786">
        <f>+IF(AT621=0,0,AT621/AT617*100)</f>
        <v>100</v>
      </c>
      <c r="AV621" s="785">
        <v>92.286733999999996</v>
      </c>
      <c r="AW621" s="786">
        <f>+IF(AV621=0,0,AV621/AV617*100)</f>
        <v>100</v>
      </c>
      <c r="AX621" s="785">
        <v>112.279466</v>
      </c>
      <c r="AY621" s="786">
        <f>+IF(AX621=0,0,AX621/AX617*100)</f>
        <v>100</v>
      </c>
      <c r="AZ621" s="785">
        <f>+AT621+AV621+AX621</f>
        <v>297.59193299999998</v>
      </c>
      <c r="BA621" s="786">
        <f>+IF(AZ621=0,0,AZ621/AZ617*100)</f>
        <v>100</v>
      </c>
      <c r="BB621" s="785">
        <v>72.387927000000005</v>
      </c>
      <c r="BC621" s="786">
        <f>+IF(BB621=0,0,BB621/BB617*100)</f>
        <v>100</v>
      </c>
      <c r="BD621" s="785">
        <v>76.984320999999994</v>
      </c>
      <c r="BE621" s="786">
        <f>+IF(BD621=0,0,BD621/BD617*100)</f>
        <v>100</v>
      </c>
      <c r="BF621" s="785">
        <v>88.343975999999998</v>
      </c>
      <c r="BG621" s="786">
        <f>+IF(BF621=0,0,BF621/BF617*100)</f>
        <v>100</v>
      </c>
      <c r="BH621" s="785">
        <f>+BB621+BD621+BF621</f>
        <v>237.71622400000001</v>
      </c>
      <c r="BI621" s="786">
        <f>+IF(BH621=0,0,BH621/BH617*100)</f>
        <v>100</v>
      </c>
      <c r="BJ621" s="785">
        <f t="shared" si="614"/>
        <v>535.30815699999994</v>
      </c>
      <c r="BK621" s="786">
        <f>+IF(BJ621=0,0,BJ621/BJ617*100)</f>
        <v>100</v>
      </c>
      <c r="BL621" s="785">
        <v>90.319908999999996</v>
      </c>
      <c r="BM621" s="786">
        <f>+IF(BL621=0,0,BL621/BL617*100)</f>
        <v>100</v>
      </c>
      <c r="BN621" s="785">
        <v>74.908742000000004</v>
      </c>
      <c r="BO621" s="786">
        <f>+IF(BN621=0,0,BN621/BN617*100)</f>
        <v>100</v>
      </c>
      <c r="BP621" s="785">
        <v>83.619596000000001</v>
      </c>
      <c r="BQ621" s="786">
        <f>+IF(BP621=0,0,BP621/BP617*100)</f>
        <v>100</v>
      </c>
      <c r="BR621" s="785">
        <f>+BL621+BN621+BP621</f>
        <v>248.84824700000001</v>
      </c>
      <c r="BS621" s="786">
        <f>+IF(BR621=0,0,BR621/BR617*100)</f>
        <v>100</v>
      </c>
      <c r="BT621" s="785">
        <v>83.236782000000005</v>
      </c>
      <c r="BU621" s="786">
        <f>+IF(BT621=0,0,BT621/BT617*100)</f>
        <v>100</v>
      </c>
      <c r="BV621" s="785">
        <v>79.303445000000011</v>
      </c>
      <c r="BW621" s="786">
        <f>+IF(BV621=0,0,BV621/BV617*100)</f>
        <v>100</v>
      </c>
      <c r="BX621" s="785">
        <v>126.771665</v>
      </c>
      <c r="BY621" s="786">
        <f>+IF(BX621=0,0,BX621/BX617*100)</f>
        <v>100</v>
      </c>
      <c r="BZ621" s="785">
        <f>+BT621+BV621+BX621</f>
        <v>289.311892</v>
      </c>
      <c r="CA621" s="786">
        <f>+IF(BZ621=0,0,BZ621/BZ617*100)</f>
        <v>100</v>
      </c>
      <c r="CB621" s="785">
        <f t="shared" si="615"/>
        <v>538.16013900000007</v>
      </c>
      <c r="CC621" s="786">
        <f>+IF(CB621=0,0,CB621/CB617*100)</f>
        <v>100</v>
      </c>
      <c r="CE621" s="785">
        <f t="shared" si="616"/>
        <v>615.211096</v>
      </c>
      <c r="CF621" s="786">
        <f>+IF(CE621=0,0,CE621/CE617*100)</f>
        <v>54.177695930110062</v>
      </c>
      <c r="CG621" s="785">
        <v>89.94442699999999</v>
      </c>
      <c r="CH621" s="786">
        <f>+IF(CG621=0,0,CG621/CG617*100)</f>
        <v>63.552363846097826</v>
      </c>
      <c r="CI621" s="785">
        <v>71.759667000000007</v>
      </c>
      <c r="CJ621" s="786">
        <f>+IF(CI621=0,0,CI621/CI617*100)</f>
        <v>63.552365771705986</v>
      </c>
      <c r="CK621" s="785">
        <v>103.833754</v>
      </c>
      <c r="CL621" s="786">
        <f>+IF(CK621=0,0,CK621/CK617*100)</f>
        <v>63.552362572663313</v>
      </c>
      <c r="CM621" s="785">
        <f>+CG621+CI621+CK621</f>
        <v>265.537848</v>
      </c>
      <c r="CN621" s="786">
        <f>+IF(CM621=0,0,CM621/CM617*100)</f>
        <v>63.552363868525916</v>
      </c>
      <c r="CO621" s="785">
        <v>83.706276000000003</v>
      </c>
      <c r="CP621" s="786">
        <f>+IF(CO621=0,0,CO621/CO617*100)</f>
        <v>61.876707109118342</v>
      </c>
      <c r="CQ621" s="785">
        <v>54.448098999999999</v>
      </c>
      <c r="CR621" s="786">
        <f>+IF(CQ621=0,0,CQ621/CQ617*100)</f>
        <v>48.687938103907996</v>
      </c>
      <c r="CS621" s="785">
        <v>51.727424999999997</v>
      </c>
      <c r="CT621" s="786">
        <f>+IF(CS621=0,0,CS621/CS617*100)</f>
        <v>48.687937367309821</v>
      </c>
      <c r="CU621" s="785">
        <f>+CO621+CQ621+CS621</f>
        <v>189.8818</v>
      </c>
      <c r="CV621" s="786">
        <f>+IF(CU621=0,0,CU621/CU617*100)</f>
        <v>53.737185452672399</v>
      </c>
      <c r="CW621" s="785">
        <f t="shared" si="617"/>
        <v>455.419648</v>
      </c>
      <c r="CX621" s="786">
        <f>+IF(CW621=0,0,CW621/CW617*100)</f>
        <v>59.055062485139864</v>
      </c>
      <c r="CY621" s="785">
        <v>52.750335</v>
      </c>
      <c r="CZ621" s="786">
        <f>+IF(CY621=0,0,CY621/CY617*100)</f>
        <v>43.854759313556904</v>
      </c>
      <c r="DA621" s="785">
        <v>46.524399000000003</v>
      </c>
      <c r="DB621" s="786">
        <f>+IF(DA621=0,0,DA621/DA617*100)</f>
        <v>43.854759380272448</v>
      </c>
      <c r="DC621" s="785">
        <v>60.516714</v>
      </c>
      <c r="DD621" s="786">
        <f>+IF(DC621=0,0,DC621/DC617*100)</f>
        <v>43.85476105839691</v>
      </c>
      <c r="DE621" s="785">
        <f>+CY621+DA621+DC621</f>
        <v>159.791448</v>
      </c>
      <c r="DF621" s="786">
        <f>+IF(DE621=0,0,DE621/DE617*100)</f>
        <v>43.854759993792818</v>
      </c>
      <c r="DG621" s="785">
        <v>0</v>
      </c>
      <c r="DH621" s="786">
        <f>+IF(DG621=0,0,DG621/DG617*100)</f>
        <v>0</v>
      </c>
      <c r="DI621" s="785">
        <v>0</v>
      </c>
      <c r="DJ621" s="786">
        <f>+IF(DI621=0,0,DI621/DI617*100)</f>
        <v>0</v>
      </c>
      <c r="DK621" s="785">
        <v>0</v>
      </c>
      <c r="DL621" s="786">
        <f>+IF(DK621=0,0,DK621/DK617*100)</f>
        <v>0</v>
      </c>
      <c r="DM621" s="785">
        <f>+DG621+DI621+DK621</f>
        <v>0</v>
      </c>
      <c r="DN621" s="786">
        <f>+IF(DM621=0,0,DM621/DM617*100)</f>
        <v>0</v>
      </c>
      <c r="DO621" s="785">
        <f t="shared" si="618"/>
        <v>159.791448</v>
      </c>
      <c r="DP621" s="786">
        <f>+IF(DO621=0,0,DO621/DO617*100)</f>
        <v>43.854759993792818</v>
      </c>
      <c r="DR621" s="785">
        <f t="shared" si="619"/>
        <v>0</v>
      </c>
      <c r="DS621" s="786">
        <f>+IF(DR621=0,0,DR621/DR617*100)</f>
        <v>0</v>
      </c>
      <c r="DT621" s="785">
        <v>0</v>
      </c>
      <c r="DU621" s="786">
        <f>+IF(DT621=0,0,DT621/DT617*100)</f>
        <v>0</v>
      </c>
      <c r="DV621" s="785">
        <v>0</v>
      </c>
      <c r="DW621" s="786">
        <f>+IF(DV621=0,0,DV621/DV617*100)</f>
        <v>0</v>
      </c>
      <c r="DX621" s="785">
        <v>0</v>
      </c>
      <c r="DY621" s="786">
        <f>+IF(DX621=0,0,DX621/DX617*100)</f>
        <v>0</v>
      </c>
      <c r="DZ621" s="785">
        <f>+DT621+DV621+DX621</f>
        <v>0</v>
      </c>
      <c r="EA621" s="786">
        <f>+IF(DZ621=0,0,DZ621/DZ617*100)</f>
        <v>0</v>
      </c>
      <c r="EB621" s="785">
        <v>0</v>
      </c>
      <c r="EC621" s="786">
        <f>+IF(EB621=0,0,EB621/EB617*100)</f>
        <v>0</v>
      </c>
      <c r="ED621" s="785">
        <v>0</v>
      </c>
      <c r="EE621" s="786">
        <f>+IF(ED621=0,0,ED621/ED617*100)</f>
        <v>0</v>
      </c>
      <c r="EF621" s="785">
        <v>0</v>
      </c>
      <c r="EG621" s="786">
        <f>+IF(EF621=0,0,EF621/EF617*100)</f>
        <v>0</v>
      </c>
      <c r="EH621" s="785">
        <f>+EB621+ED621+EF621</f>
        <v>0</v>
      </c>
      <c r="EI621" s="786">
        <f>+IF(EH621=0,0,EH621/EH617*100)</f>
        <v>0</v>
      </c>
      <c r="EJ621" s="785">
        <f t="shared" si="620"/>
        <v>0</v>
      </c>
      <c r="EK621" s="786">
        <f>+IF(EJ621=0,0,EJ621/EJ617*100)</f>
        <v>0</v>
      </c>
      <c r="EL621" s="785">
        <v>0</v>
      </c>
      <c r="EM621" s="786">
        <f>+IF(EL621=0,0,EL621/EL617*100)</f>
        <v>0</v>
      </c>
      <c r="EN621" s="785">
        <v>0</v>
      </c>
      <c r="EO621" s="786">
        <f>+IF(EN621=0,0,EN621/EN617*100)</f>
        <v>0</v>
      </c>
      <c r="EP621" s="785">
        <v>0</v>
      </c>
      <c r="EQ621" s="786">
        <f>+IF(EP621=0,0,EP621/EP617*100)</f>
        <v>0</v>
      </c>
      <c r="ER621" s="785">
        <f>+EL621+EN621+EP621</f>
        <v>0</v>
      </c>
      <c r="ES621" s="786">
        <f>+IF(ER621=0,0,ER621/ER617*100)</f>
        <v>0</v>
      </c>
      <c r="ET621" s="785">
        <v>0</v>
      </c>
      <c r="EU621" s="786">
        <f>+IF(ET621=0,0,ET621/ET617*100)</f>
        <v>0</v>
      </c>
      <c r="EV621" s="785">
        <v>0</v>
      </c>
      <c r="EW621" s="786">
        <f>+IF(EV621=0,0,EV621/EV617*100)</f>
        <v>0</v>
      </c>
      <c r="EX621" s="785">
        <v>0</v>
      </c>
      <c r="EY621" s="786">
        <f>+IF(EX621=0,0,EX621/EX617*100)</f>
        <v>0</v>
      </c>
      <c r="EZ621" s="785">
        <f>+ET621+EV621+EX621</f>
        <v>0</v>
      </c>
      <c r="FA621" s="786">
        <f>+IF(EZ621=0,0,EZ621/EZ617*100)</f>
        <v>0</v>
      </c>
      <c r="FB621" s="785">
        <f t="shared" si="621"/>
        <v>0</v>
      </c>
      <c r="FC621" s="786">
        <f>+IF(FB621=0,0,FB621/FB617*100)</f>
        <v>0</v>
      </c>
      <c r="FD621" s="785">
        <v>0</v>
      </c>
      <c r="FE621" s="786">
        <f>+IF(FD621=0,0,FD621/FD617*100)</f>
        <v>0</v>
      </c>
      <c r="FF621" s="785">
        <v>0</v>
      </c>
      <c r="FG621" s="786">
        <f>+IF(FF621=0,0,FF621/FF617*100)</f>
        <v>0</v>
      </c>
      <c r="FH621" s="785">
        <v>0</v>
      </c>
      <c r="FI621" s="786">
        <f>+IF(FH621=0,0,FH621/FH617*100)</f>
        <v>0</v>
      </c>
      <c r="FJ621" s="785">
        <v>0</v>
      </c>
      <c r="FK621" s="786">
        <f>+IF(FJ621=0,0,FJ621/FJ617*100)</f>
        <v>0</v>
      </c>
    </row>
    <row r="622" spans="2:167" s="648" customFormat="1" ht="13.5" customHeight="1">
      <c r="B622" s="784"/>
      <c r="C622" s="798" t="s">
        <v>4839</v>
      </c>
      <c r="D622" s="784"/>
      <c r="E622" s="785">
        <f t="shared" si="608"/>
        <v>0</v>
      </c>
      <c r="F622" s="786">
        <f>+IF(E622=0,0,E622/E612*100)</f>
        <v>0</v>
      </c>
      <c r="G622" s="785">
        <v>0</v>
      </c>
      <c r="H622" s="786">
        <f>+IF(G622=0,0,G622/G612*100)</f>
        <v>0</v>
      </c>
      <c r="I622" s="785">
        <v>0</v>
      </c>
      <c r="J622" s="786">
        <f>+IF(I622=0,0,I622/I612*100)</f>
        <v>0</v>
      </c>
      <c r="K622" s="785">
        <v>0</v>
      </c>
      <c r="L622" s="786">
        <f>+IF(K622=0,0,K622/K612*100)</f>
        <v>0</v>
      </c>
      <c r="M622" s="785">
        <f>+G622+I622+K622</f>
        <v>0</v>
      </c>
      <c r="N622" s="786">
        <f>+IF(M622=0,0,M622/M612*100)</f>
        <v>0</v>
      </c>
      <c r="O622" s="785">
        <v>0</v>
      </c>
      <c r="P622" s="786">
        <f>+IF(O622=0,0,O622/O612*100)</f>
        <v>0</v>
      </c>
      <c r="Q622" s="785">
        <v>0</v>
      </c>
      <c r="R622" s="786">
        <f>+IF(Q622=0,0,Q622/Q612*100)</f>
        <v>0</v>
      </c>
      <c r="S622" s="785">
        <v>0</v>
      </c>
      <c r="T622" s="786">
        <f>+IF(S622=0,0,S622/S612*100)</f>
        <v>0</v>
      </c>
      <c r="U622" s="785">
        <f t="shared" si="609"/>
        <v>0</v>
      </c>
      <c r="V622" s="786">
        <f>+IF(U622=0,0,U622/U612*100)</f>
        <v>0</v>
      </c>
      <c r="W622" s="785">
        <f t="shared" si="610"/>
        <v>0</v>
      </c>
      <c r="X622" s="786">
        <f>+IF(W622=0,0,W622/W612*100)</f>
        <v>0</v>
      </c>
      <c r="Y622" s="785">
        <v>0</v>
      </c>
      <c r="Z622" s="786">
        <f>+IF(Y622=0,0,Y622/Y612*100)</f>
        <v>0</v>
      </c>
      <c r="AA622" s="785">
        <v>0</v>
      </c>
      <c r="AB622" s="786">
        <f>+IF(AA622=0,0,AA622/AA612*100)</f>
        <v>0</v>
      </c>
      <c r="AC622" s="785">
        <v>0</v>
      </c>
      <c r="AD622" s="786">
        <f>+IF(AC622=0,0,AC622/AC612*100)</f>
        <v>0</v>
      </c>
      <c r="AE622" s="785">
        <f t="shared" si="611"/>
        <v>0</v>
      </c>
      <c r="AF622" s="786">
        <f>+IF(AE622=0,0,AE622/AE612*100)</f>
        <v>0</v>
      </c>
      <c r="AG622" s="785">
        <v>0</v>
      </c>
      <c r="AH622" s="786">
        <f>+IF(AG622=0,0,AG622/AG612*100)</f>
        <v>0</v>
      </c>
      <c r="AI622" s="785">
        <v>0</v>
      </c>
      <c r="AJ622" s="786">
        <f>+IF(AI622=0,0,AI622/AI612*100)</f>
        <v>0</v>
      </c>
      <c r="AK622" s="785">
        <v>0</v>
      </c>
      <c r="AL622" s="786">
        <f>+IF(AK622=0,0,AK622/AK612*100)</f>
        <v>0</v>
      </c>
      <c r="AM622" s="785">
        <f t="shared" si="612"/>
        <v>0</v>
      </c>
      <c r="AN622" s="786">
        <f>+IF(AM622=0,0,AM622/AM612*100)</f>
        <v>0</v>
      </c>
      <c r="AO622" s="785">
        <f t="shared" si="613"/>
        <v>0</v>
      </c>
      <c r="AP622" s="786">
        <f>+IF(AO622=0,0,AO622/AO612*100)</f>
        <v>0</v>
      </c>
      <c r="AQ622" s="651"/>
      <c r="AR622" s="785">
        <v>0</v>
      </c>
      <c r="AS622" s="786">
        <f>+IF(AR622=0,0,AR622/AR612*100)</f>
        <v>0</v>
      </c>
      <c r="AT622" s="785">
        <v>0</v>
      </c>
      <c r="AU622" s="786">
        <f>+IF(AT622=0,0,AT622/AT612*100)</f>
        <v>0</v>
      </c>
      <c r="AV622" s="785">
        <v>0</v>
      </c>
      <c r="AW622" s="786">
        <f>+IF(AV622=0,0,AV622/AV612*100)</f>
        <v>0</v>
      </c>
      <c r="AX622" s="785">
        <v>0</v>
      </c>
      <c r="AY622" s="786">
        <f>+IF(AX622=0,0,AX622/AX612*100)</f>
        <v>0</v>
      </c>
      <c r="AZ622" s="785">
        <f>+AT622+AV622+AX622</f>
        <v>0</v>
      </c>
      <c r="BA622" s="786">
        <f>+IF(AZ622=0,0,AZ622/AZ612*100)</f>
        <v>0</v>
      </c>
      <c r="BB622" s="785">
        <v>0</v>
      </c>
      <c r="BC622" s="786">
        <f>+IF(BB622=0,0,BB622/BB612*100)</f>
        <v>0</v>
      </c>
      <c r="BD622" s="785">
        <v>0</v>
      </c>
      <c r="BE622" s="786">
        <f>+IF(BD622=0,0,BD622/BD612*100)</f>
        <v>0</v>
      </c>
      <c r="BF622" s="785">
        <v>0</v>
      </c>
      <c r="BG622" s="786">
        <f>+IF(BF622=0,0,BF622/BF612*100)</f>
        <v>0</v>
      </c>
      <c r="BH622" s="785">
        <f>+BB622+BD622+BF622</f>
        <v>0</v>
      </c>
      <c r="BI622" s="786">
        <f>+IF(BH622=0,0,BH622/BH612*100)</f>
        <v>0</v>
      </c>
      <c r="BJ622" s="785">
        <f t="shared" si="614"/>
        <v>0</v>
      </c>
      <c r="BK622" s="786">
        <f>+IF(BJ622=0,0,BJ622/BJ612*100)</f>
        <v>0</v>
      </c>
      <c r="BL622" s="785">
        <v>0</v>
      </c>
      <c r="BM622" s="786">
        <f>+IF(BL622=0,0,BL622/BL612*100)</f>
        <v>0</v>
      </c>
      <c r="BN622" s="785">
        <v>0</v>
      </c>
      <c r="BO622" s="786">
        <f>+IF(BN622=0,0,BN622/BN612*100)</f>
        <v>0</v>
      </c>
      <c r="BP622" s="785">
        <v>0</v>
      </c>
      <c r="BQ622" s="786">
        <f>+IF(BP622=0,0,BP622/BP612*100)</f>
        <v>0</v>
      </c>
      <c r="BR622" s="785">
        <f>+BL622+BN622+BP622</f>
        <v>0</v>
      </c>
      <c r="BS622" s="786">
        <f>+IF(BR622=0,0,BR622/BR612*100)</f>
        <v>0</v>
      </c>
      <c r="BT622" s="785">
        <v>0</v>
      </c>
      <c r="BU622" s="786">
        <f>+IF(BT622=0,0,BT622/BT612*100)</f>
        <v>0</v>
      </c>
      <c r="BV622" s="785">
        <v>0</v>
      </c>
      <c r="BW622" s="786">
        <f>+IF(BV622=0,0,BV622/BV612*100)</f>
        <v>0</v>
      </c>
      <c r="BX622" s="785">
        <v>0</v>
      </c>
      <c r="BY622" s="786">
        <f>+IF(BX622=0,0,BX622/BX612*100)</f>
        <v>0</v>
      </c>
      <c r="BZ622" s="785">
        <f>+BT622+BV622+BX622</f>
        <v>0</v>
      </c>
      <c r="CA622" s="786">
        <f>+IF(BZ622=0,0,BZ622/BZ612*100)</f>
        <v>0</v>
      </c>
      <c r="CB622" s="785">
        <f t="shared" si="615"/>
        <v>0</v>
      </c>
      <c r="CC622" s="786">
        <f>+IF(CB622=0,0,CB622/CB612*100)</f>
        <v>0</v>
      </c>
      <c r="CE622" s="785">
        <f t="shared" si="616"/>
        <v>0</v>
      </c>
      <c r="CF622" s="786">
        <f>+IF(CE622=0,0,CE622/CE612*100)</f>
        <v>0</v>
      </c>
      <c r="CG622" s="785">
        <v>0</v>
      </c>
      <c r="CH622" s="786">
        <f>+IF(CG622=0,0,CG622/CG612*100)</f>
        <v>0</v>
      </c>
      <c r="CI622" s="785">
        <v>0</v>
      </c>
      <c r="CJ622" s="786">
        <f>+IF(CI622=0,0,CI622/CI612*100)</f>
        <v>0</v>
      </c>
      <c r="CK622" s="785">
        <v>0</v>
      </c>
      <c r="CL622" s="786">
        <f>+IF(CK622=0,0,CK622/CK612*100)</f>
        <v>0</v>
      </c>
      <c r="CM622" s="785">
        <f>+CG622+CI622+CK622</f>
        <v>0</v>
      </c>
      <c r="CN622" s="786">
        <f>+IF(CM622=0,0,CM622/CM612*100)</f>
        <v>0</v>
      </c>
      <c r="CO622" s="785">
        <v>0</v>
      </c>
      <c r="CP622" s="786">
        <f>+IF(CO622=0,0,CO622/CO612*100)</f>
        <v>0</v>
      </c>
      <c r="CQ622" s="785">
        <v>0</v>
      </c>
      <c r="CR622" s="786">
        <f>+IF(CQ622=0,0,CQ622/CQ612*100)</f>
        <v>0</v>
      </c>
      <c r="CS622" s="785">
        <v>0</v>
      </c>
      <c r="CT622" s="786">
        <f>+IF(CS622=0,0,CS622/CS612*100)</f>
        <v>0</v>
      </c>
      <c r="CU622" s="785">
        <f>+CO622+CQ622+CS622</f>
        <v>0</v>
      </c>
      <c r="CV622" s="786">
        <f>+IF(CU622=0,0,CU622/CU612*100)</f>
        <v>0</v>
      </c>
      <c r="CW622" s="785">
        <f t="shared" si="617"/>
        <v>0</v>
      </c>
      <c r="CX622" s="786">
        <f>+IF(CW622=0,0,CW622/CW612*100)</f>
        <v>0</v>
      </c>
      <c r="CY622" s="785">
        <v>0</v>
      </c>
      <c r="CZ622" s="786">
        <f>+IF(CY622=0,0,CY622/CY612*100)</f>
        <v>0</v>
      </c>
      <c r="DA622" s="785">
        <v>0</v>
      </c>
      <c r="DB622" s="786">
        <f>+IF(DA622=0,0,DA622/DA612*100)</f>
        <v>0</v>
      </c>
      <c r="DC622" s="785">
        <v>0</v>
      </c>
      <c r="DD622" s="786">
        <f>+IF(DC622=0,0,DC622/DC612*100)</f>
        <v>0</v>
      </c>
      <c r="DE622" s="785">
        <f>+CY622+DA622+DC622</f>
        <v>0</v>
      </c>
      <c r="DF622" s="786">
        <f>+IF(DE622=0,0,DE622/DE612*100)</f>
        <v>0</v>
      </c>
      <c r="DG622" s="785">
        <v>0</v>
      </c>
      <c r="DH622" s="786">
        <f>+IF(DG622=0,0,DG622/DG612*100)</f>
        <v>0</v>
      </c>
      <c r="DI622" s="785">
        <v>0</v>
      </c>
      <c r="DJ622" s="786">
        <f>+IF(DI622=0,0,DI622/DI612*100)</f>
        <v>0</v>
      </c>
      <c r="DK622" s="785">
        <v>0</v>
      </c>
      <c r="DL622" s="786">
        <f>+IF(DK622=0,0,DK622/DK612*100)</f>
        <v>0</v>
      </c>
      <c r="DM622" s="785">
        <f>+DG622+DI622+DK622</f>
        <v>0</v>
      </c>
      <c r="DN622" s="786">
        <f>+IF(DM622=0,0,DM622/DM612*100)</f>
        <v>0</v>
      </c>
      <c r="DO622" s="785">
        <f t="shared" si="618"/>
        <v>0</v>
      </c>
      <c r="DP622" s="786">
        <f>+IF(DO622=0,0,DO622/DO612*100)</f>
        <v>0</v>
      </c>
      <c r="DR622" s="785">
        <f t="shared" si="619"/>
        <v>0</v>
      </c>
      <c r="DS622" s="786">
        <f>+IF(DR622=0,0,DR622/DR612*100)</f>
        <v>0</v>
      </c>
      <c r="DT622" s="785">
        <v>0</v>
      </c>
      <c r="DU622" s="786">
        <f>+IF(DT622=0,0,DT622/DT612*100)</f>
        <v>0</v>
      </c>
      <c r="DV622" s="785">
        <v>0</v>
      </c>
      <c r="DW622" s="786">
        <f>+IF(DV622=0,0,DV622/DV612*100)</f>
        <v>0</v>
      </c>
      <c r="DX622" s="785">
        <v>0</v>
      </c>
      <c r="DY622" s="786">
        <f>+IF(DX622=0,0,DX622/DX612*100)</f>
        <v>0</v>
      </c>
      <c r="DZ622" s="785">
        <f>+DT622+DV622+DX622</f>
        <v>0</v>
      </c>
      <c r="EA622" s="786">
        <f>+IF(DZ622=0,0,DZ622/DZ612*100)</f>
        <v>0</v>
      </c>
      <c r="EB622" s="785">
        <v>0</v>
      </c>
      <c r="EC622" s="786">
        <f>+IF(EB622=0,0,EB622/EB612*100)</f>
        <v>0</v>
      </c>
      <c r="ED622" s="785">
        <v>0</v>
      </c>
      <c r="EE622" s="786">
        <f>+IF(ED622=0,0,ED622/ED612*100)</f>
        <v>0</v>
      </c>
      <c r="EF622" s="785">
        <v>0</v>
      </c>
      <c r="EG622" s="786">
        <f>+IF(EF622=0,0,EF622/EF612*100)</f>
        <v>0</v>
      </c>
      <c r="EH622" s="785">
        <f>+EB622+ED622+EF622</f>
        <v>0</v>
      </c>
      <c r="EI622" s="786">
        <f>+IF(EH622=0,0,EH622/EH612*100)</f>
        <v>0</v>
      </c>
      <c r="EJ622" s="785">
        <f t="shared" si="620"/>
        <v>0</v>
      </c>
      <c r="EK622" s="786">
        <f>+IF(EJ622=0,0,EJ622/EJ612*100)</f>
        <v>0</v>
      </c>
      <c r="EL622" s="785">
        <v>0</v>
      </c>
      <c r="EM622" s="786">
        <f>+IF(EL622=0,0,EL622/EL612*100)</f>
        <v>0</v>
      </c>
      <c r="EN622" s="785">
        <v>0</v>
      </c>
      <c r="EO622" s="786">
        <f>+IF(EN622=0,0,EN622/EN612*100)</f>
        <v>0</v>
      </c>
      <c r="EP622" s="785">
        <v>0</v>
      </c>
      <c r="EQ622" s="786">
        <f>+IF(EP622=0,0,EP622/EP612*100)</f>
        <v>0</v>
      </c>
      <c r="ER622" s="785">
        <f>+EL622+EN622+EP622</f>
        <v>0</v>
      </c>
      <c r="ES622" s="786">
        <f>+IF(ER622=0,0,ER622/ER612*100)</f>
        <v>0</v>
      </c>
      <c r="ET622" s="785">
        <v>0</v>
      </c>
      <c r="EU622" s="786">
        <f>+IF(ET622=0,0,ET622/ET612*100)</f>
        <v>0</v>
      </c>
      <c r="EV622" s="785">
        <v>0</v>
      </c>
      <c r="EW622" s="786">
        <f>+IF(EV622=0,0,EV622/EV612*100)</f>
        <v>0</v>
      </c>
      <c r="EX622" s="785">
        <v>0</v>
      </c>
      <c r="EY622" s="786">
        <f>+IF(EX622=0,0,EX622/EX612*100)</f>
        <v>0</v>
      </c>
      <c r="EZ622" s="785">
        <f>+ET622+EV622+EX622</f>
        <v>0</v>
      </c>
      <c r="FA622" s="786">
        <f>+IF(EZ622=0,0,EZ622/EZ612*100)</f>
        <v>0</v>
      </c>
      <c r="FB622" s="785">
        <f t="shared" si="621"/>
        <v>0</v>
      </c>
      <c r="FC622" s="786">
        <f>+IF(FB622=0,0,FB622/FB612*100)</f>
        <v>0</v>
      </c>
      <c r="FD622" s="785">
        <v>0</v>
      </c>
      <c r="FE622" s="786">
        <f>+IF(FD622=0,0,FD622/FD612*100)</f>
        <v>0</v>
      </c>
      <c r="FF622" s="785">
        <v>0</v>
      </c>
      <c r="FG622" s="786">
        <f>+IF(FF622=0,0,FF622/FF612*100)</f>
        <v>0</v>
      </c>
      <c r="FH622" s="785">
        <v>0</v>
      </c>
      <c r="FI622" s="786">
        <f>+IF(FH622=0,0,FH622/FH612*100)</f>
        <v>0</v>
      </c>
      <c r="FJ622" s="785">
        <v>0</v>
      </c>
      <c r="FK622" s="786">
        <f>+IF(FJ622=0,0,FJ622/FJ612*100)</f>
        <v>0</v>
      </c>
    </row>
    <row r="623" spans="2:167" s="758" customFormat="1" ht="13.5" customHeight="1">
      <c r="B623" s="792" t="s">
        <v>4840</v>
      </c>
      <c r="C623" s="799"/>
      <c r="D623" s="799"/>
      <c r="E623" s="800">
        <f t="shared" si="608"/>
        <v>-22281.722137281598</v>
      </c>
      <c r="F623" s="801">
        <f>+IF(E623=0,0,E623/E612*100)</f>
        <v>94.862202230844389</v>
      </c>
      <c r="G623" s="800">
        <f>G624+G629+G634+G639-G640</f>
        <v>-1399.5535199999999</v>
      </c>
      <c r="H623" s="801">
        <f>+IF(G623=0,0,G623/G612*100)</f>
        <v>96.713185286585627</v>
      </c>
      <c r="I623" s="800">
        <f>I624+I629+I634+I639-I640</f>
        <v>-1195.6706079999999</v>
      </c>
      <c r="J623" s="801">
        <f>+IF(I623=0,0,I623/I612*100)</f>
        <v>91.150133888788375</v>
      </c>
      <c r="K623" s="800">
        <f>K624+K629+K634+K639-K640</f>
        <v>-2120.1571830000003</v>
      </c>
      <c r="L623" s="801">
        <f>+IF(K623=0,0,K623/K612*100)</f>
        <v>93.837235196487185</v>
      </c>
      <c r="M623" s="800">
        <f>M624+M629+M634+M639-M640</f>
        <v>-4715.3813109999992</v>
      </c>
      <c r="N623" s="801">
        <f>+IF(M623=0,0,M623/M612*100)</f>
        <v>93.964172642131913</v>
      </c>
      <c r="O623" s="800">
        <f>O624+O629+O634+O639-O640</f>
        <v>-2433.9087622815991</v>
      </c>
      <c r="P623" s="801">
        <f>+IF(O623=0,0,O623/O612*100)</f>
        <v>96.054066217890821</v>
      </c>
      <c r="Q623" s="800">
        <f>Q624+Q629+Q634+Q639-Q640</f>
        <v>-1543.9382779999999</v>
      </c>
      <c r="R623" s="801">
        <f>+IF(Q623=0,0,Q623/Q612*100)</f>
        <v>91.696825437799873</v>
      </c>
      <c r="S623" s="800">
        <f>S624+S629+S634+S639-S640</f>
        <v>-648.53257799999994</v>
      </c>
      <c r="T623" s="801">
        <f>+IF(S623=0,0,S623/S612*100)</f>
        <v>89.225332284345612</v>
      </c>
      <c r="U623" s="800">
        <f>U624+U629+U634+U639-U640</f>
        <v>-4626.3796182815995</v>
      </c>
      <c r="V623" s="801">
        <f>+IF(U623=0,0,U623/U612*100)</f>
        <v>93.566461784864487</v>
      </c>
      <c r="W623" s="800">
        <f>W624+W629+W634+W639-W640</f>
        <v>-9341.7609292815996</v>
      </c>
      <c r="X623" s="801">
        <f>+IF(W623=0,0,W623/W612*100)</f>
        <v>93.76679006894156</v>
      </c>
      <c r="Y623" s="800">
        <f>Y624+Y629+Y634+Y639-Y640</f>
        <v>-2048.0211019999997</v>
      </c>
      <c r="Z623" s="801">
        <f>+IF(Y623=0,0,Y623/Y612*100)</f>
        <v>95.463171722623173</v>
      </c>
      <c r="AA623" s="800">
        <f>AA624+AA629+AA634+AA639-AA640</f>
        <v>-1762.6500499999991</v>
      </c>
      <c r="AB623" s="801">
        <f>+IF(AA623=0,0,AA623/AA612*100)</f>
        <v>91.768708023916261</v>
      </c>
      <c r="AC623" s="800">
        <f>AC624+AC629+AC634+AC639-AC640</f>
        <v>-1781.6454899999999</v>
      </c>
      <c r="AD623" s="801">
        <f>+IF(AC623=0,0,AC623/AC612*100)</f>
        <v>92.384876359842622</v>
      </c>
      <c r="AE623" s="800">
        <f>AE624+AE629+AE634+AE639-AE640</f>
        <v>-5592.3166419999989</v>
      </c>
      <c r="AF623" s="801">
        <f>+IF(AE623=0,0,AE623/AE612*100)</f>
        <v>93.289108950136892</v>
      </c>
      <c r="AG623" s="800">
        <f>AG624+AG629+AG634+AG639-AG640</f>
        <v>-2034.3862590000003</v>
      </c>
      <c r="AH623" s="801">
        <f>+IF(AG623=0,0,AG623/AG612*100)</f>
        <v>95.951237777959975</v>
      </c>
      <c r="AI623" s="800">
        <f>AI624+AI629+AI634+AI639-AI640</f>
        <v>-2725.8084509999999</v>
      </c>
      <c r="AJ623" s="801">
        <f>+IF(AI623=0,0,AI623/AI612*100)</f>
        <v>99.148222256716949</v>
      </c>
      <c r="AK623" s="800">
        <f>AK624+AK629+AK634+AK639-AK640</f>
        <v>-2587.4498559999997</v>
      </c>
      <c r="AL623" s="801">
        <f>+IF(AK623=0,0,AK623/AK612*100)</f>
        <v>97.210771923888245</v>
      </c>
      <c r="AM623" s="800">
        <f>AM624+AM629+AM634+AM639-AM640</f>
        <v>-7347.6445660000009</v>
      </c>
      <c r="AN623" s="801">
        <f>+IF(AM623=0,0,AM623/AM612*100)</f>
        <v>97.563439007881527</v>
      </c>
      <c r="AO623" s="800">
        <f>AO624+AO629+AO634+AO639-AO640</f>
        <v>-12939.961208000001</v>
      </c>
      <c r="AP623" s="801">
        <f>+IF(AO623=0,0,AO623/AO612*100)</f>
        <v>95.669057761893654</v>
      </c>
      <c r="AQ623" s="734"/>
      <c r="AR623" s="800">
        <f>AR624+AR629+AR634+AR639-AR640</f>
        <v>0</v>
      </c>
      <c r="AS623" s="801">
        <f>+IF(AR623=0,0,AR623/AR612*100)</f>
        <v>0</v>
      </c>
      <c r="AT623" s="800">
        <f>AT624+AT629+AT634+AT639-AT640</f>
        <v>0</v>
      </c>
      <c r="AU623" s="801">
        <f>+IF(AT623=0,0,AT623/AT612*100)</f>
        <v>0</v>
      </c>
      <c r="AV623" s="800">
        <f>AV624+AV629+AV634+AV639-AV640</f>
        <v>0</v>
      </c>
      <c r="AW623" s="801">
        <f>+IF(AV623=0,0,AV623/AV612*100)</f>
        <v>0</v>
      </c>
      <c r="AX623" s="800">
        <f>AX624+AX629+AX634+AX639-AX640</f>
        <v>0</v>
      </c>
      <c r="AY623" s="801">
        <f>+IF(AX623=0,0,AX623/AX612*100)</f>
        <v>0</v>
      </c>
      <c r="AZ623" s="800">
        <f>AZ624+AZ629+AZ634+AZ639-AZ640</f>
        <v>0</v>
      </c>
      <c r="BA623" s="801">
        <f>+IF(AZ623=0,0,AZ623/AZ612*100)</f>
        <v>0</v>
      </c>
      <c r="BB623" s="800">
        <f>BB624+BB629+BB634+BB639-BB640</f>
        <v>0</v>
      </c>
      <c r="BC623" s="801">
        <f>+IF(BB623=0,0,BB623/BB612*100)</f>
        <v>0</v>
      </c>
      <c r="BD623" s="800">
        <f>BD624+BD629+BD634+BD639-BD640</f>
        <v>0</v>
      </c>
      <c r="BE623" s="801">
        <f>+IF(BD623=0,0,BD623/BD612*100)</f>
        <v>0</v>
      </c>
      <c r="BF623" s="800">
        <f>BF624+BF629+BF634+BF639-BF640</f>
        <v>0</v>
      </c>
      <c r="BG623" s="801">
        <f>+IF(BF623=0,0,BF623/BF612*100)</f>
        <v>0</v>
      </c>
      <c r="BH623" s="800">
        <f>BH624+BH629+BH634+BH639-BH640</f>
        <v>0</v>
      </c>
      <c r="BI623" s="801">
        <f>+IF(BH623=0,0,BH623/BH612*100)</f>
        <v>0</v>
      </c>
      <c r="BJ623" s="800">
        <f>BJ624+BJ629+BJ634+BJ639-BJ640</f>
        <v>0</v>
      </c>
      <c r="BK623" s="801">
        <f>+IF(BJ623=0,0,BJ623/BJ612*100)</f>
        <v>0</v>
      </c>
      <c r="BL623" s="800">
        <f>BL624+BL629+BL634+BL639-BL640</f>
        <v>0</v>
      </c>
      <c r="BM623" s="801">
        <f>+IF(BL623=0,0,BL623/BL612*100)</f>
        <v>0</v>
      </c>
      <c r="BN623" s="800">
        <f>BN624+BN629+BN634+BN639-BN640</f>
        <v>0</v>
      </c>
      <c r="BO623" s="801">
        <f>+IF(BN623=0,0,BN623/BN612*100)</f>
        <v>0</v>
      </c>
      <c r="BP623" s="800">
        <f>BP624+BP629+BP634+BP639-BP640</f>
        <v>0</v>
      </c>
      <c r="BQ623" s="801">
        <f>+IF(BP623=0,0,BP623/BP612*100)</f>
        <v>0</v>
      </c>
      <c r="BR623" s="800">
        <f>BR624+BR629+BR634+BR639-BR640</f>
        <v>0</v>
      </c>
      <c r="BS623" s="801">
        <f>+IF(BR623=0,0,BR623/BR612*100)</f>
        <v>0</v>
      </c>
      <c r="BT623" s="800">
        <f>BT624+BT629+BT634+BT639-BT640</f>
        <v>0</v>
      </c>
      <c r="BU623" s="801">
        <f>+IF(BT623=0,0,BT623/BT612*100)</f>
        <v>0</v>
      </c>
      <c r="BV623" s="800">
        <f>BV624+BV629+BV634+BV639-BV640</f>
        <v>0</v>
      </c>
      <c r="BW623" s="801">
        <f>+IF(BV623=0,0,BV623/BV612*100)</f>
        <v>0</v>
      </c>
      <c r="BX623" s="800">
        <f>BX624+BX629+BX634+BX639-BX640</f>
        <v>0</v>
      </c>
      <c r="BY623" s="801">
        <f>+IF(BX623=0,0,BX623/BX612*100)</f>
        <v>0</v>
      </c>
      <c r="BZ623" s="800">
        <f>BZ624+BZ629+BZ634+BZ639-BZ640</f>
        <v>0</v>
      </c>
      <c r="CA623" s="801">
        <f>+IF(BZ623=0,0,BZ623/BZ612*100)</f>
        <v>0</v>
      </c>
      <c r="CB623" s="800">
        <f>CB624+CB629+CB634+CB639-CB640</f>
        <v>0</v>
      </c>
      <c r="CC623" s="801">
        <f>+IF(CB623=0,0,CB623/CB612*100)</f>
        <v>0</v>
      </c>
      <c r="CE623" s="800">
        <f t="shared" si="616"/>
        <v>0</v>
      </c>
      <c r="CF623" s="801">
        <f>+IF(CE623=0,0,CE623/CE612*100)</f>
        <v>0</v>
      </c>
      <c r="CG623" s="800">
        <f>CG624+CG629+CG634+CG639-CG640</f>
        <v>0</v>
      </c>
      <c r="CH623" s="801">
        <f>+IF(CG623=0,0,CG623/CG612*100)</f>
        <v>0</v>
      </c>
      <c r="CI623" s="800">
        <f>CI624+CI629+CI634+CI639-CI640</f>
        <v>0</v>
      </c>
      <c r="CJ623" s="801">
        <f>+IF(CI623=0,0,CI623/CI612*100)</f>
        <v>0</v>
      </c>
      <c r="CK623" s="800">
        <f>CK624+CK629+CK634+CK639-CK640</f>
        <v>0</v>
      </c>
      <c r="CL623" s="801">
        <f>+IF(CK623=0,0,CK623/CK612*100)</f>
        <v>0</v>
      </c>
      <c r="CM623" s="800">
        <f>CM624+CM629+CM634+CM639-CM640</f>
        <v>0</v>
      </c>
      <c r="CN623" s="801">
        <f>+IF(CM623=0,0,CM623/CM612*100)</f>
        <v>0</v>
      </c>
      <c r="CO623" s="800">
        <f>CO624+CO629+CO634+CO639-CO640</f>
        <v>0</v>
      </c>
      <c r="CP623" s="801">
        <f>+IF(CO623=0,0,CO623/CO612*100)</f>
        <v>0</v>
      </c>
      <c r="CQ623" s="800">
        <f>CQ624+CQ629+CQ634+CQ639-CQ640</f>
        <v>0</v>
      </c>
      <c r="CR623" s="801">
        <f>+IF(CQ623=0,0,CQ623/CQ612*100)</f>
        <v>0</v>
      </c>
      <c r="CS623" s="800">
        <f>CS624+CS629+CS634+CS639-CS640</f>
        <v>0</v>
      </c>
      <c r="CT623" s="801">
        <f>+IF(CS623=0,0,CS623/CS612*100)</f>
        <v>0</v>
      </c>
      <c r="CU623" s="800">
        <f>CU624+CU629+CU634+CU639-CU640</f>
        <v>0</v>
      </c>
      <c r="CV623" s="801">
        <f>+IF(CU623=0,0,CU623/CU612*100)</f>
        <v>0</v>
      </c>
      <c r="CW623" s="800">
        <f>CW624+CW629+CW634+CW639-CW640</f>
        <v>0</v>
      </c>
      <c r="CX623" s="801">
        <f>+IF(CW623=0,0,CW623/CW612*100)</f>
        <v>0</v>
      </c>
      <c r="CY623" s="800">
        <f>CY624+CY629+CY634+CY639-CY640</f>
        <v>0</v>
      </c>
      <c r="CZ623" s="801">
        <f>+IF(CY623=0,0,CY623/CY612*100)</f>
        <v>0</v>
      </c>
      <c r="DA623" s="800">
        <f>DA624+DA629+DA634+DA639-DA640</f>
        <v>0</v>
      </c>
      <c r="DB623" s="801">
        <f>+IF(DA623=0,0,DA623/DA612*100)</f>
        <v>0</v>
      </c>
      <c r="DC623" s="800">
        <f>DC624+DC629+DC634+DC639-DC640</f>
        <v>0</v>
      </c>
      <c r="DD623" s="801">
        <f>+IF(DC623=0,0,DC623/DC612*100)</f>
        <v>0</v>
      </c>
      <c r="DE623" s="800">
        <f>DE624+DE629+DE634+DE639-DE640</f>
        <v>0</v>
      </c>
      <c r="DF623" s="801">
        <f>+IF(DE623=0,0,DE623/DE612*100)</f>
        <v>0</v>
      </c>
      <c r="DG623" s="800">
        <f>DG624+DG629+DG634+DG639-DG640</f>
        <v>0</v>
      </c>
      <c r="DH623" s="801">
        <f>+IF(DG623=0,0,DG623/DG612*100)</f>
        <v>0</v>
      </c>
      <c r="DI623" s="800">
        <f>DI624+DI629+DI634+DI639-DI640</f>
        <v>0</v>
      </c>
      <c r="DJ623" s="801">
        <f>+IF(DI623=0,0,DI623/DI612*100)</f>
        <v>0</v>
      </c>
      <c r="DK623" s="800">
        <f>DK624+DK629+DK634+DK639-DK640</f>
        <v>0</v>
      </c>
      <c r="DL623" s="801">
        <f>+IF(DK623=0,0,DK623/DK612*100)</f>
        <v>0</v>
      </c>
      <c r="DM623" s="800">
        <f>DM624+DM629+DM634+DM639-DM640</f>
        <v>0</v>
      </c>
      <c r="DN623" s="801">
        <f>+IF(DM623=0,0,DM623/DM612*100)</f>
        <v>0</v>
      </c>
      <c r="DO623" s="800">
        <f>DO624+DO629+DO634+DO639-DO640</f>
        <v>0</v>
      </c>
      <c r="DP623" s="801">
        <f>+IF(DO623=0,0,DO623/DO612*100)</f>
        <v>0</v>
      </c>
      <c r="DR623" s="800">
        <f t="shared" si="619"/>
        <v>0</v>
      </c>
      <c r="DS623" s="801">
        <f>+IF(DR623=0,0,DR623/DR612*100)</f>
        <v>0</v>
      </c>
      <c r="DT623" s="800">
        <f>DT624+DT629+DT634+DT639-DT640</f>
        <v>0</v>
      </c>
      <c r="DU623" s="801">
        <f>+IF(DT623=0,0,DT623/DT612*100)</f>
        <v>0</v>
      </c>
      <c r="DV623" s="800">
        <f>DV624+DV629+DV634+DV639-DV640</f>
        <v>0</v>
      </c>
      <c r="DW623" s="801">
        <f>+IF(DV623=0,0,DV623/DV612*100)</f>
        <v>0</v>
      </c>
      <c r="DX623" s="800">
        <f>DX624+DX629+DX634+DX639-DX640</f>
        <v>0</v>
      </c>
      <c r="DY623" s="801">
        <f>+IF(DX623=0,0,DX623/DX612*100)</f>
        <v>0</v>
      </c>
      <c r="DZ623" s="800">
        <f>DZ624+DZ629+DZ634+DZ639-DZ640</f>
        <v>0</v>
      </c>
      <c r="EA623" s="801">
        <f>+IF(DZ623=0,0,DZ623/DZ612*100)</f>
        <v>0</v>
      </c>
      <c r="EB623" s="800">
        <f>EB624+EB629+EB634+EB639-EB640</f>
        <v>0</v>
      </c>
      <c r="EC623" s="801">
        <f>+IF(EB623=0,0,EB623/EB612*100)</f>
        <v>0</v>
      </c>
      <c r="ED623" s="800">
        <f>ED624+ED629+ED634+ED639-ED640</f>
        <v>0</v>
      </c>
      <c r="EE623" s="801">
        <f>+IF(ED623=0,0,ED623/ED612*100)</f>
        <v>0</v>
      </c>
      <c r="EF623" s="800">
        <f>EF624+EF629+EF634+EF639-EF640</f>
        <v>0</v>
      </c>
      <c r="EG623" s="801">
        <f>+IF(EF623=0,0,EF623/EF612*100)</f>
        <v>0</v>
      </c>
      <c r="EH623" s="800">
        <f>EH624+EH629+EH634+EH639-EH640</f>
        <v>0</v>
      </c>
      <c r="EI623" s="801">
        <f>+IF(EH623=0,0,EH623/EH612*100)</f>
        <v>0</v>
      </c>
      <c r="EJ623" s="800">
        <f>EJ624+EJ629+EJ634+EJ639-EJ640</f>
        <v>0</v>
      </c>
      <c r="EK623" s="801">
        <f>+IF(EJ623=0,0,EJ623/EJ612*100)</f>
        <v>0</v>
      </c>
      <c r="EL623" s="800">
        <f>EL624+EL629+EL634+EL639-EL640</f>
        <v>0</v>
      </c>
      <c r="EM623" s="801">
        <f>+IF(EL623=0,0,EL623/EL612*100)</f>
        <v>0</v>
      </c>
      <c r="EN623" s="800">
        <f>EN624+EN629+EN634+EN639-EN640</f>
        <v>0</v>
      </c>
      <c r="EO623" s="801">
        <f>+IF(EN623=0,0,EN623/EN612*100)</f>
        <v>0</v>
      </c>
      <c r="EP623" s="800">
        <f>EP624+EP629+EP634+EP639-EP640</f>
        <v>0</v>
      </c>
      <c r="EQ623" s="801">
        <f>+IF(EP623=0,0,EP623/EP612*100)</f>
        <v>0</v>
      </c>
      <c r="ER623" s="800">
        <f>ER624+ER629+ER634+ER639-ER640</f>
        <v>0</v>
      </c>
      <c r="ES623" s="801">
        <f>+IF(ER623=0,0,ER623/ER612*100)</f>
        <v>0</v>
      </c>
      <c r="ET623" s="800">
        <f>ET624+ET629+ET634+ET639-ET640</f>
        <v>0</v>
      </c>
      <c r="EU623" s="801">
        <f>+IF(ET623=0,0,ET623/ET612*100)</f>
        <v>0</v>
      </c>
      <c r="EV623" s="800">
        <f>EV624+EV629+EV634+EV639-EV640</f>
        <v>0</v>
      </c>
      <c r="EW623" s="801">
        <f>+IF(EV623=0,0,EV623/EV612*100)</f>
        <v>0</v>
      </c>
      <c r="EX623" s="800">
        <f>EX624+EX629+EX634+EX639-EX640</f>
        <v>0</v>
      </c>
      <c r="EY623" s="801">
        <f>+IF(EX623=0,0,EX623/EX612*100)</f>
        <v>0</v>
      </c>
      <c r="EZ623" s="800">
        <f>EZ624+EZ629+EZ634+EZ639-EZ640</f>
        <v>0</v>
      </c>
      <c r="FA623" s="801">
        <f>+IF(EZ623=0,0,EZ623/EZ612*100)</f>
        <v>0</v>
      </c>
      <c r="FB623" s="800">
        <f>FB624+FB629+FB634+FB639-FB640</f>
        <v>0</v>
      </c>
      <c r="FC623" s="801">
        <f>+IF(FB623=0,0,FB623/FB612*100)</f>
        <v>0</v>
      </c>
      <c r="FD623" s="800">
        <f>FD624+FD629+FD634+FD639-FD640</f>
        <v>0</v>
      </c>
      <c r="FE623" s="801">
        <f>+IF(FD623=0,0,FD623/FD612*100)</f>
        <v>0</v>
      </c>
      <c r="FF623" s="800">
        <f>FF624+FF629+FF634+FF639-FF640</f>
        <v>0</v>
      </c>
      <c r="FG623" s="801">
        <f>+IF(FF623=0,0,FF623/FF612*100)</f>
        <v>0</v>
      </c>
      <c r="FH623" s="800">
        <f>FH624+FH629+FH634+FH639-FH640</f>
        <v>0</v>
      </c>
      <c r="FI623" s="801">
        <f>+IF(FH623=0,0,FH623/FH612*100)</f>
        <v>0</v>
      </c>
      <c r="FJ623" s="800">
        <f>FJ624+FJ629+FJ634+FJ639-FJ640</f>
        <v>0</v>
      </c>
      <c r="FK623" s="801">
        <f>+IF(FJ623=0,0,FJ623/FJ612*100)</f>
        <v>0</v>
      </c>
    </row>
    <row r="624" spans="2:167" s="648" customFormat="1" ht="13.5" customHeight="1">
      <c r="B624" s="771"/>
      <c r="C624" s="728" t="s">
        <v>4841</v>
      </c>
      <c r="D624" s="787"/>
      <c r="E624" s="770">
        <f t="shared" si="608"/>
        <v>-268.90849796839916</v>
      </c>
      <c r="F624" s="726">
        <f>+IF(E624=0,0,E624/E613*100)</f>
        <v>-64579192291.316948</v>
      </c>
      <c r="G624" s="770">
        <f>G625+G626-G627-G628</f>
        <v>-0.86543899999999996</v>
      </c>
      <c r="H624" s="726" t="e">
        <f>+IF(G624=0,0,G624/G613*100)</f>
        <v>#DIV/0!</v>
      </c>
      <c r="I624" s="770">
        <f>I625+I626-I627-I628</f>
        <v>4.367553</v>
      </c>
      <c r="J624" s="726" t="e">
        <f>+IF(I624=0,0,I624/I613*100)</f>
        <v>#DIV/0!</v>
      </c>
      <c r="K624" s="770">
        <f>K625+K626-K627-K628</f>
        <v>7.5752890000000006</v>
      </c>
      <c r="L624" s="726" t="e">
        <f>+IF(K624=0,0,K624/K613*100)</f>
        <v>#DIV/0!</v>
      </c>
      <c r="M624" s="770">
        <f>M625+M626-M627-M628</f>
        <v>11.077403</v>
      </c>
      <c r="N624" s="726" t="e">
        <f>+IF(M624=0,0,M624/M613*100)</f>
        <v>#DIV/0!</v>
      </c>
      <c r="O624" s="770">
        <f>O625+O626-O627-O628</f>
        <v>-208.88298396840011</v>
      </c>
      <c r="P624" s="726">
        <f>+IF(O624=0,0,O624/O613*100)</f>
        <v>-50163997734.37162</v>
      </c>
      <c r="Q624" s="770">
        <f>Q625+Q626-Q627-Q628</f>
        <v>-3.0169990000000002</v>
      </c>
      <c r="R624" s="726" t="e">
        <f>+IF(Q624=0,0,Q624/Q613*100)</f>
        <v>#DIV/0!</v>
      </c>
      <c r="S624" s="770">
        <f>S625+S626-S627-S628</f>
        <v>-0.60893700000000006</v>
      </c>
      <c r="T624" s="726" t="e">
        <f>+IF(S624=0,0,S624/S613*100)</f>
        <v>#DIV/0!</v>
      </c>
      <c r="U624" s="770">
        <f>U625+U626-U627-U628</f>
        <v>-212.50891996840011</v>
      </c>
      <c r="V624" s="726">
        <f>+IF(U624=0,0,U624/U613*100)</f>
        <v>-51034779268.766457</v>
      </c>
      <c r="W624" s="770">
        <f t="shared" ref="W624:W640" si="622">+M624+U624</f>
        <v>-201.4315169684001</v>
      </c>
      <c r="X624" s="726">
        <f>+IF(W624=0,0,W624/W613*100)</f>
        <v>-48374501210.507843</v>
      </c>
      <c r="Y624" s="770">
        <f>Y625+Y626-Y627-Y628</f>
        <v>-7.0772049999999993</v>
      </c>
      <c r="Z624" s="726" t="e">
        <f>+IF(Y624=0,0,Y624/Y613*100)</f>
        <v>#DIV/0!</v>
      </c>
      <c r="AA624" s="770">
        <f>AA625+AA626-AA627-AA628</f>
        <v>3.6830350000009533</v>
      </c>
      <c r="AB624" s="726" t="e">
        <f>+IF(AA624=0,0,AA624/AA613*100)</f>
        <v>#DIV/0!</v>
      </c>
      <c r="AC624" s="770">
        <f>AC625+AC626-AC627-AC628</f>
        <v>-24.075755999999998</v>
      </c>
      <c r="AD624" s="726" t="e">
        <f>+IF(AC624=0,0,AC624/AC613*100)</f>
        <v>#DIV/0!</v>
      </c>
      <c r="AE624" s="770">
        <f>AE625+AE626-AE627-AE628</f>
        <v>-27.469925999999045</v>
      </c>
      <c r="AF624" s="726" t="e">
        <f>+IF(AE624=0,0,AE624/AE613*100)</f>
        <v>#DIV/0!</v>
      </c>
      <c r="AG624" s="770">
        <f>AG625+AG626-AG627-AG628</f>
        <v>-23.674633000000007</v>
      </c>
      <c r="AH624" s="726">
        <f>+IF(AG624=0,0,AG624/AG613*100)</f>
        <v>-2482465197260801</v>
      </c>
      <c r="AI624" s="770">
        <f>AI625+AI626-AI627-AI628</f>
        <v>-10.01478199999999</v>
      </c>
      <c r="AJ624" s="726" t="e">
        <f>+IF(AI624=0,0,AI624/AI613*100)</f>
        <v>#DIV/0!</v>
      </c>
      <c r="AK624" s="770">
        <f>AK625+AK626-AK627-AK628</f>
        <v>-6.3176400000000115</v>
      </c>
      <c r="AL624" s="726" t="e">
        <f>+IF(AK624=0,0,AK624/AK613*100)</f>
        <v>#DIV/0!</v>
      </c>
      <c r="AM624" s="770">
        <f>AM625+AM626-AM627-AM628</f>
        <v>-40.00705499999998</v>
      </c>
      <c r="AN624" s="726">
        <f>+IF(AM624=0,0,AM624/AM613*100)</f>
        <v>-4195043770367998.5</v>
      </c>
      <c r="AO624" s="770">
        <f t="shared" ref="AO624:AO640" si="623">+AE624+AM624</f>
        <v>-67.476980999999029</v>
      </c>
      <c r="AP624" s="726">
        <f>+IF(AO624=0,0,AO624/AO613*100)</f>
        <v>-7075474282905498</v>
      </c>
      <c r="AQ624" s="651"/>
      <c r="AR624" s="770">
        <f>AR625+AR626-AR627-AR628</f>
        <v>0</v>
      </c>
      <c r="AS624" s="726">
        <f>+IF(AR624=0,0,AR624/AR613*100)</f>
        <v>0</v>
      </c>
      <c r="AT624" s="770">
        <f>AT625+AT626-AT627-AT628</f>
        <v>0</v>
      </c>
      <c r="AU624" s="726">
        <f>+IF(AT624=0,0,AT624/AT613*100)</f>
        <v>0</v>
      </c>
      <c r="AV624" s="770">
        <f>AV625+AV626-AV627-AV628</f>
        <v>0</v>
      </c>
      <c r="AW624" s="726">
        <f>+IF(AV624=0,0,AV624/AV613*100)</f>
        <v>0</v>
      </c>
      <c r="AX624" s="770">
        <f>AX625+AX626-AX627-AX628</f>
        <v>0</v>
      </c>
      <c r="AY624" s="726">
        <f>+IF(AX624=0,0,AX624/AX613*100)</f>
        <v>0</v>
      </c>
      <c r="AZ624" s="770">
        <f>AZ625+AZ626-AZ627-AZ628</f>
        <v>0</v>
      </c>
      <c r="BA624" s="726">
        <f>+IF(AZ624=0,0,AZ624/AZ613*100)</f>
        <v>0</v>
      </c>
      <c r="BB624" s="770">
        <f>BB625+BB626-BB627-BB628</f>
        <v>0</v>
      </c>
      <c r="BC624" s="726">
        <f>+IF(BB624=0,0,BB624/BB613*100)</f>
        <v>0</v>
      </c>
      <c r="BD624" s="770">
        <f>BD625+BD626-BD627-BD628</f>
        <v>0</v>
      </c>
      <c r="BE624" s="726">
        <f>+IF(BD624=0,0,BD624/BD613*100)</f>
        <v>0</v>
      </c>
      <c r="BF624" s="770">
        <f>BF625+BF626-BF627-BF628</f>
        <v>0</v>
      </c>
      <c r="BG624" s="726">
        <f>+IF(BF624=0,0,BF624/BF613*100)</f>
        <v>0</v>
      </c>
      <c r="BH624" s="770">
        <f>BH625+BH626-BH627-BH628</f>
        <v>0</v>
      </c>
      <c r="BI624" s="726">
        <f>+IF(BH624=0,0,BH624/BH613*100)</f>
        <v>0</v>
      </c>
      <c r="BJ624" s="770">
        <f t="shared" ref="BJ624:BJ640" si="624">+AZ624+BH624</f>
        <v>0</v>
      </c>
      <c r="BK624" s="726">
        <f>+IF(BJ624=0,0,BJ624/BJ613*100)</f>
        <v>0</v>
      </c>
      <c r="BL624" s="770">
        <f>BL625+BL626-BL627-BL628</f>
        <v>0</v>
      </c>
      <c r="BM624" s="726">
        <f>+IF(BL624=0,0,BL624/BL613*100)</f>
        <v>0</v>
      </c>
      <c r="BN624" s="770">
        <f>BN625+BN626-BN627-BN628</f>
        <v>0</v>
      </c>
      <c r="BO624" s="726">
        <f>+IF(BN624=0,0,BN624/BN613*100)</f>
        <v>0</v>
      </c>
      <c r="BP624" s="770">
        <f>BP625+BP626-BP627-BP628</f>
        <v>0</v>
      </c>
      <c r="BQ624" s="726">
        <f>+IF(BP624=0,0,BP624/BP613*100)</f>
        <v>0</v>
      </c>
      <c r="BR624" s="770">
        <f>BR625+BR626-BR627-BR628</f>
        <v>0</v>
      </c>
      <c r="BS624" s="726">
        <f>+IF(BR624=0,0,BR624/BR613*100)</f>
        <v>0</v>
      </c>
      <c r="BT624" s="770">
        <f>BT625+BT626-BT627-BT628</f>
        <v>0</v>
      </c>
      <c r="BU624" s="726">
        <f>+IF(BT624=0,0,BT624/BT613*100)</f>
        <v>0</v>
      </c>
      <c r="BV624" s="770">
        <f>BV625+BV626-BV627-BV628</f>
        <v>0</v>
      </c>
      <c r="BW624" s="726">
        <f>+IF(BV624=0,0,BV624/BV613*100)</f>
        <v>0</v>
      </c>
      <c r="BX624" s="770">
        <f>BX625+BX626-BX627-BX628</f>
        <v>0</v>
      </c>
      <c r="BY624" s="726">
        <f>+IF(BX624=0,0,BX624/BX613*100)</f>
        <v>0</v>
      </c>
      <c r="BZ624" s="770">
        <f>BZ625+BZ626-BZ627-BZ628</f>
        <v>0</v>
      </c>
      <c r="CA624" s="726">
        <f>+IF(BZ624=0,0,BZ624/BZ613*100)</f>
        <v>0</v>
      </c>
      <c r="CB624" s="770">
        <f t="shared" ref="CB624:CB640" si="625">+BR624+BZ624</f>
        <v>0</v>
      </c>
      <c r="CC624" s="726">
        <f>+IF(CB624=0,0,CB624/CB613*100)</f>
        <v>0</v>
      </c>
      <c r="CE624" s="770">
        <f t="shared" si="616"/>
        <v>0</v>
      </c>
      <c r="CF624" s="726">
        <f>+IF(CE624=0,0,CE624/CE613*100)</f>
        <v>0</v>
      </c>
      <c r="CG624" s="770">
        <f>CG625+CG626-CG627-CG628</f>
        <v>0</v>
      </c>
      <c r="CH624" s="726">
        <f>+IF(CG624=0,0,CG624/CG613*100)</f>
        <v>0</v>
      </c>
      <c r="CI624" s="770">
        <f>CI625+CI626-CI627-CI628</f>
        <v>0</v>
      </c>
      <c r="CJ624" s="726">
        <f>+IF(CI624=0,0,CI624/CI613*100)</f>
        <v>0</v>
      </c>
      <c r="CK624" s="770">
        <f>CK625+CK626-CK627-CK628</f>
        <v>0</v>
      </c>
      <c r="CL624" s="726">
        <f>+IF(CK624=0,0,CK624/CK613*100)</f>
        <v>0</v>
      </c>
      <c r="CM624" s="770">
        <f>CM625+CM626-CM627-CM628</f>
        <v>0</v>
      </c>
      <c r="CN624" s="726">
        <f>+IF(CM624=0,0,CM624/CM613*100)</f>
        <v>0</v>
      </c>
      <c r="CO624" s="770">
        <f>CO625+CO626-CO627-CO628</f>
        <v>0</v>
      </c>
      <c r="CP624" s="726">
        <f>+IF(CO624=0,0,CO624/CO613*100)</f>
        <v>0</v>
      </c>
      <c r="CQ624" s="770">
        <f>CQ625+CQ626-CQ627-CQ628</f>
        <v>0</v>
      </c>
      <c r="CR624" s="726">
        <f>+IF(CQ624=0,0,CQ624/CQ613*100)</f>
        <v>0</v>
      </c>
      <c r="CS624" s="770">
        <f>CS625+CS626-CS627-CS628</f>
        <v>0</v>
      </c>
      <c r="CT624" s="726">
        <f>+IF(CS624=0,0,CS624/CS613*100)</f>
        <v>0</v>
      </c>
      <c r="CU624" s="770">
        <f>CU625+CU626-CU627-CU628</f>
        <v>0</v>
      </c>
      <c r="CV624" s="726">
        <f>+IF(CU624=0,0,CU624/CU613*100)</f>
        <v>0</v>
      </c>
      <c r="CW624" s="770">
        <f t="shared" ref="CW624:CW640" si="626">+CM624+CU624</f>
        <v>0</v>
      </c>
      <c r="CX624" s="726">
        <f>+IF(CW624=0,0,CW624/CW613*100)</f>
        <v>0</v>
      </c>
      <c r="CY624" s="770">
        <f>CY625+CY626-CY627-CY628</f>
        <v>0</v>
      </c>
      <c r="CZ624" s="726">
        <f>+IF(CY624=0,0,CY624/CY613*100)</f>
        <v>0</v>
      </c>
      <c r="DA624" s="770">
        <f>DA625+DA626-DA627-DA628</f>
        <v>0</v>
      </c>
      <c r="DB624" s="726">
        <f>+IF(DA624=0,0,DA624/DA613*100)</f>
        <v>0</v>
      </c>
      <c r="DC624" s="770">
        <f>DC625+DC626-DC627-DC628</f>
        <v>0</v>
      </c>
      <c r="DD624" s="726">
        <f>+IF(DC624=0,0,DC624/DC613*100)</f>
        <v>0</v>
      </c>
      <c r="DE624" s="770">
        <f>DE625+DE626-DE627-DE628</f>
        <v>0</v>
      </c>
      <c r="DF624" s="726">
        <f>+IF(DE624=0,0,DE624/DE613*100)</f>
        <v>0</v>
      </c>
      <c r="DG624" s="770">
        <f>DG625+DG626-DG627-DG628</f>
        <v>0</v>
      </c>
      <c r="DH624" s="726">
        <f>+IF(DG624=0,0,DG624/DG613*100)</f>
        <v>0</v>
      </c>
      <c r="DI624" s="770">
        <f>DI625+DI626-DI627-DI628</f>
        <v>0</v>
      </c>
      <c r="DJ624" s="726">
        <f>+IF(DI624=0,0,DI624/DI613*100)</f>
        <v>0</v>
      </c>
      <c r="DK624" s="770">
        <f>DK625+DK626-DK627-DK628</f>
        <v>0</v>
      </c>
      <c r="DL624" s="726">
        <f>+IF(DK624=0,0,DK624/DK613*100)</f>
        <v>0</v>
      </c>
      <c r="DM624" s="770">
        <f>DM625+DM626-DM627-DM628</f>
        <v>0</v>
      </c>
      <c r="DN624" s="726">
        <f>+IF(DM624=0,0,DM624/DM613*100)</f>
        <v>0</v>
      </c>
      <c r="DO624" s="770">
        <f t="shared" ref="DO624:DO640" si="627">+DE624+DM624</f>
        <v>0</v>
      </c>
      <c r="DP624" s="726">
        <f>+IF(DO624=0,0,DO624/DO613*100)</f>
        <v>0</v>
      </c>
      <c r="DR624" s="770">
        <f t="shared" si="619"/>
        <v>0</v>
      </c>
      <c r="DS624" s="726">
        <f>+IF(DR624=0,0,DR624/DR613*100)</f>
        <v>0</v>
      </c>
      <c r="DT624" s="770">
        <f>DT625+DT626-DT627-DT628</f>
        <v>0</v>
      </c>
      <c r="DU624" s="726">
        <f>+IF(DT624=0,0,DT624/DT613*100)</f>
        <v>0</v>
      </c>
      <c r="DV624" s="770">
        <f>DV625+DV626-DV627-DV628</f>
        <v>0</v>
      </c>
      <c r="DW624" s="726">
        <f>+IF(DV624=0,0,DV624/DV613*100)</f>
        <v>0</v>
      </c>
      <c r="DX624" s="770">
        <f>DX625+DX626-DX627-DX628</f>
        <v>0</v>
      </c>
      <c r="DY624" s="726">
        <f>+IF(DX624=0,0,DX624/DX613*100)</f>
        <v>0</v>
      </c>
      <c r="DZ624" s="770">
        <f>DZ625+DZ626-DZ627-DZ628</f>
        <v>0</v>
      </c>
      <c r="EA624" s="726">
        <f>+IF(DZ624=0,0,DZ624/DZ613*100)</f>
        <v>0</v>
      </c>
      <c r="EB624" s="770">
        <f>EB625+EB626-EB627-EB628</f>
        <v>0</v>
      </c>
      <c r="EC624" s="726">
        <f>+IF(EB624=0,0,EB624/EB613*100)</f>
        <v>0</v>
      </c>
      <c r="ED624" s="770">
        <f>ED625+ED626-ED627-ED628</f>
        <v>0</v>
      </c>
      <c r="EE624" s="726">
        <f>+IF(ED624=0,0,ED624/ED613*100)</f>
        <v>0</v>
      </c>
      <c r="EF624" s="770">
        <f>EF625+EF626-EF627-EF628</f>
        <v>0</v>
      </c>
      <c r="EG624" s="726">
        <f>+IF(EF624=0,0,EF624/EF613*100)</f>
        <v>0</v>
      </c>
      <c r="EH624" s="770">
        <f>EH625+EH626-EH627-EH628</f>
        <v>0</v>
      </c>
      <c r="EI624" s="726">
        <f>+IF(EH624=0,0,EH624/EH613*100)</f>
        <v>0</v>
      </c>
      <c r="EJ624" s="770">
        <f t="shared" ref="EJ624:EJ640" si="628">+DZ624+EH624</f>
        <v>0</v>
      </c>
      <c r="EK624" s="726">
        <f>+IF(EJ624=0,0,EJ624/EJ613*100)</f>
        <v>0</v>
      </c>
      <c r="EL624" s="770">
        <f>EL625+EL626-EL627-EL628</f>
        <v>0</v>
      </c>
      <c r="EM624" s="726">
        <f>+IF(EL624=0,0,EL624/EL613*100)</f>
        <v>0</v>
      </c>
      <c r="EN624" s="770">
        <f>EN625+EN626-EN627-EN628</f>
        <v>0</v>
      </c>
      <c r="EO624" s="726">
        <f>+IF(EN624=0,0,EN624/EN613*100)</f>
        <v>0</v>
      </c>
      <c r="EP624" s="770">
        <f>EP625+EP626-EP627-EP628</f>
        <v>0</v>
      </c>
      <c r="EQ624" s="726">
        <f>+IF(EP624=0,0,EP624/EP613*100)</f>
        <v>0</v>
      </c>
      <c r="ER624" s="770">
        <f>ER625+ER626-ER627-ER628</f>
        <v>0</v>
      </c>
      <c r="ES624" s="726">
        <f>+IF(ER624=0,0,ER624/ER613*100)</f>
        <v>0</v>
      </c>
      <c r="ET624" s="770">
        <f>ET625+ET626-ET627-ET628</f>
        <v>0</v>
      </c>
      <c r="EU624" s="726">
        <f>+IF(ET624=0,0,ET624/ET613*100)</f>
        <v>0</v>
      </c>
      <c r="EV624" s="770">
        <f>EV625+EV626-EV627-EV628</f>
        <v>0</v>
      </c>
      <c r="EW624" s="726">
        <f>+IF(EV624=0,0,EV624/EV613*100)</f>
        <v>0</v>
      </c>
      <c r="EX624" s="770">
        <f>EX625+EX626-EX627-EX628</f>
        <v>0</v>
      </c>
      <c r="EY624" s="726">
        <f>+IF(EX624=0,0,EX624/EX613*100)</f>
        <v>0</v>
      </c>
      <c r="EZ624" s="770">
        <f>EZ625+EZ626-EZ627-EZ628</f>
        <v>0</v>
      </c>
      <c r="FA624" s="726">
        <f>+IF(EZ624=0,0,EZ624/EZ613*100)</f>
        <v>0</v>
      </c>
      <c r="FB624" s="770">
        <f t="shared" ref="FB624:FB640" si="629">+ER624+EZ624</f>
        <v>0</v>
      </c>
      <c r="FC624" s="726">
        <f>+IF(FB624=0,0,FB624/FB613*100)</f>
        <v>0</v>
      </c>
      <c r="FD624" s="770">
        <f>FD625+FD626-FD627-FD628</f>
        <v>0</v>
      </c>
      <c r="FE624" s="726">
        <f>+IF(FD624=0,0,FD624/FD613*100)</f>
        <v>0</v>
      </c>
      <c r="FF624" s="770">
        <f>FF625+FF626-FF627-FF628</f>
        <v>0</v>
      </c>
      <c r="FG624" s="726">
        <f>+IF(FF624=0,0,FF624/FF613*100)</f>
        <v>0</v>
      </c>
      <c r="FH624" s="770">
        <f>FH625+FH626-FH627-FH628</f>
        <v>0</v>
      </c>
      <c r="FI624" s="726">
        <f>+IF(FH624=0,0,FH624/FH613*100)</f>
        <v>0</v>
      </c>
      <c r="FJ624" s="770">
        <f>FJ625+FJ626-FJ627-FJ628</f>
        <v>0</v>
      </c>
      <c r="FK624" s="726">
        <f>+IF(FJ624=0,0,FJ624/FJ613*100)</f>
        <v>0</v>
      </c>
    </row>
    <row r="625" spans="2:167" s="648" customFormat="1" ht="13.5" customHeight="1">
      <c r="B625" s="771"/>
      <c r="C625" s="769"/>
      <c r="D625" s="731" t="s">
        <v>4842</v>
      </c>
      <c r="E625" s="770">
        <f>+G625</f>
        <v>-1.56785</v>
      </c>
      <c r="F625" s="726">
        <f>+IF(E625=0,0,E625/E613*100)</f>
        <v>-376523938.0640167</v>
      </c>
      <c r="G625" s="770">
        <v>-1.56785</v>
      </c>
      <c r="H625" s="726" t="e">
        <f>+IF(G625=0,0,G625/G613*100)</f>
        <v>#DIV/0!</v>
      </c>
      <c r="I625" s="770">
        <v>-0.70241100000000001</v>
      </c>
      <c r="J625" s="726" t="e">
        <f>+IF(I625=0,0,I625/I613*100)</f>
        <v>#DIV/0!</v>
      </c>
      <c r="K625" s="770">
        <v>-5.0699639999999997</v>
      </c>
      <c r="L625" s="726" t="e">
        <f>+IF(K625=0,0,K625/K613*100)</f>
        <v>#DIV/0!</v>
      </c>
      <c r="M625" s="770">
        <f>+G625+I625+K625</f>
        <v>-7.3402250000000002</v>
      </c>
      <c r="N625" s="726" t="e">
        <f>+IF(M625=0,0,M625/M613*100)</f>
        <v>#DIV/0!</v>
      </c>
      <c r="O625" s="770">
        <v>-18.716889040399924</v>
      </c>
      <c r="P625" s="726">
        <f>+IF(O625=0,0,O625/O613*100)</f>
        <v>-4494928028.9827061</v>
      </c>
      <c r="Q625" s="770">
        <v>-7.0201060000000002</v>
      </c>
      <c r="R625" s="726" t="e">
        <f>+IF(Q625=0,0,Q625/Q613*100)</f>
        <v>#DIV/0!</v>
      </c>
      <c r="S625" s="770">
        <v>-4.003107</v>
      </c>
      <c r="T625" s="726" t="e">
        <f>+IF(S625=0,0,S625/S613*100)</f>
        <v>#DIV/0!</v>
      </c>
      <c r="U625" s="770">
        <f>+O625+Q625+S625</f>
        <v>-29.740102040399925</v>
      </c>
      <c r="V625" s="726">
        <f>+IF(U625=0,0,U625/U613*100)</f>
        <v>-7142192164.3952341</v>
      </c>
      <c r="W625" s="770">
        <f t="shared" si="622"/>
        <v>-37.080327040399922</v>
      </c>
      <c r="X625" s="726">
        <f>+IF(W625=0,0,W625/W613*100)</f>
        <v>-8904973523.0026035</v>
      </c>
      <c r="Y625" s="770">
        <v>-3.3941699999999999</v>
      </c>
      <c r="Z625" s="726" t="e">
        <f>+IF(Y625=0,0,Y625/Y613*100)</f>
        <v>#DIV/0!</v>
      </c>
      <c r="AA625" s="770">
        <v>3.6830349999999998</v>
      </c>
      <c r="AB625" s="726" t="e">
        <f>+IF(AA625=0,0,AA625/AA613*100)</f>
        <v>#DIV/0!</v>
      </c>
      <c r="AC625" s="770">
        <v>0</v>
      </c>
      <c r="AD625" s="726">
        <f>+IF(AC625=0,0,AC625/AC613*100)</f>
        <v>0</v>
      </c>
      <c r="AE625" s="770">
        <f>+Y625+AA625+AC625</f>
        <v>0.28886499999999993</v>
      </c>
      <c r="AF625" s="726" t="e">
        <f>+IF(AE625=0,0,AE625/AE613*100)</f>
        <v>#DIV/0!</v>
      </c>
      <c r="AG625" s="770">
        <v>24.075755999999998</v>
      </c>
      <c r="AH625" s="726">
        <f>+IF(AG625=0,0,AG625/AG613*100)</f>
        <v>2524525992345600</v>
      </c>
      <c r="AI625" s="770">
        <v>47.750389000000006</v>
      </c>
      <c r="AJ625" s="726" t="e">
        <f>+IF(AI625=0,0,AI625/AI613*100)</f>
        <v>#DIV/0!</v>
      </c>
      <c r="AK625" s="770">
        <v>57.765170999999995</v>
      </c>
      <c r="AL625" s="726" t="e">
        <f>+IF(AK625=0,0,AK625/AK613*100)</f>
        <v>#DIV/0!</v>
      </c>
      <c r="AM625" s="770">
        <f>+AG625+AI625+AK625</f>
        <v>129.59131600000001</v>
      </c>
      <c r="AN625" s="726">
        <f>+IF(AM625=0,0,AM625/AM613*100)</f>
        <v>1.3588634376601602E+16</v>
      </c>
      <c r="AO625" s="770">
        <f t="shared" si="623"/>
        <v>129.88018099999999</v>
      </c>
      <c r="AP625" s="726">
        <f>+IF(AO625=0,0,AO625/AO613*100)</f>
        <v>1.36189240672256E+16</v>
      </c>
      <c r="AQ625" s="651"/>
      <c r="AR625" s="770">
        <v>0</v>
      </c>
      <c r="AS625" s="726">
        <f>+IF(AR625=0,0,AR625/AR613*100)</f>
        <v>0</v>
      </c>
      <c r="AT625" s="770">
        <v>0</v>
      </c>
      <c r="AU625" s="726">
        <f>+IF(AT625=0,0,AT625/AT613*100)</f>
        <v>0</v>
      </c>
      <c r="AV625" s="770">
        <v>0</v>
      </c>
      <c r="AW625" s="726">
        <f>+IF(AV625=0,0,AV625/AV613*100)</f>
        <v>0</v>
      </c>
      <c r="AX625" s="770">
        <v>0</v>
      </c>
      <c r="AY625" s="726">
        <f>+IF(AX625=0,0,AX625/AX613*100)</f>
        <v>0</v>
      </c>
      <c r="AZ625" s="770">
        <f>+AT625+AV625+AX625</f>
        <v>0</v>
      </c>
      <c r="BA625" s="726">
        <f>+IF(AZ625=0,0,AZ625/AZ613*100)</f>
        <v>0</v>
      </c>
      <c r="BB625" s="770">
        <v>0</v>
      </c>
      <c r="BC625" s="726">
        <f>+IF(BB625=0,0,BB625/BB613*100)</f>
        <v>0</v>
      </c>
      <c r="BD625" s="770">
        <v>0</v>
      </c>
      <c r="BE625" s="726">
        <f>+IF(BD625=0,0,BD625/BD613*100)</f>
        <v>0</v>
      </c>
      <c r="BF625" s="770">
        <v>0</v>
      </c>
      <c r="BG625" s="726">
        <f>+IF(BF625=0,0,BF625/BF613*100)</f>
        <v>0</v>
      </c>
      <c r="BH625" s="770">
        <f>+BB625+BD625+BF625</f>
        <v>0</v>
      </c>
      <c r="BI625" s="726">
        <f>+IF(BH625=0,0,BH625/BH613*100)</f>
        <v>0</v>
      </c>
      <c r="BJ625" s="770">
        <f t="shared" si="624"/>
        <v>0</v>
      </c>
      <c r="BK625" s="726">
        <f>+IF(BJ625=0,0,BJ625/BJ613*100)</f>
        <v>0</v>
      </c>
      <c r="BL625" s="770">
        <v>0</v>
      </c>
      <c r="BM625" s="726">
        <f>+IF(BL625=0,0,BL625/BL613*100)</f>
        <v>0</v>
      </c>
      <c r="BN625" s="770">
        <v>0</v>
      </c>
      <c r="BO625" s="726">
        <f>+IF(BN625=0,0,BN625/BN613*100)</f>
        <v>0</v>
      </c>
      <c r="BP625" s="770">
        <v>0</v>
      </c>
      <c r="BQ625" s="726">
        <f>+IF(BP625=0,0,BP625/BP613*100)</f>
        <v>0</v>
      </c>
      <c r="BR625" s="770">
        <f>+BL625+BN625+BP625</f>
        <v>0</v>
      </c>
      <c r="BS625" s="726">
        <f>+IF(BR625=0,0,BR625/BR613*100)</f>
        <v>0</v>
      </c>
      <c r="BT625" s="770">
        <v>0</v>
      </c>
      <c r="BU625" s="726">
        <f>+IF(BT625=0,0,BT625/BT613*100)</f>
        <v>0</v>
      </c>
      <c r="BV625" s="770">
        <v>0</v>
      </c>
      <c r="BW625" s="726">
        <f>+IF(BV625=0,0,BV625/BV613*100)</f>
        <v>0</v>
      </c>
      <c r="BX625" s="770">
        <v>0</v>
      </c>
      <c r="BY625" s="726">
        <f>+IF(BX625=0,0,BX625/BX613*100)</f>
        <v>0</v>
      </c>
      <c r="BZ625" s="770">
        <f>+BT625+BV625+BX625</f>
        <v>0</v>
      </c>
      <c r="CA625" s="726">
        <f>+IF(BZ625=0,0,BZ625/BZ613*100)</f>
        <v>0</v>
      </c>
      <c r="CB625" s="770">
        <f t="shared" si="625"/>
        <v>0</v>
      </c>
      <c r="CC625" s="726">
        <f>+IF(CB625=0,0,CB625/CB613*100)</f>
        <v>0</v>
      </c>
      <c r="CE625" s="770">
        <f>+CG625</f>
        <v>0</v>
      </c>
      <c r="CF625" s="726">
        <f>+IF(CE625=0,0,CE625/CE613*100)</f>
        <v>0</v>
      </c>
      <c r="CG625" s="770">
        <v>0</v>
      </c>
      <c r="CH625" s="726">
        <f>+IF(CG625=0,0,CG625/CG613*100)</f>
        <v>0</v>
      </c>
      <c r="CI625" s="770">
        <v>0</v>
      </c>
      <c r="CJ625" s="726">
        <f>+IF(CI625=0,0,CI625/CI613*100)</f>
        <v>0</v>
      </c>
      <c r="CK625" s="770">
        <v>0</v>
      </c>
      <c r="CL625" s="726">
        <f>+IF(CK625=0,0,CK625/CK613*100)</f>
        <v>0</v>
      </c>
      <c r="CM625" s="770">
        <f>+CG625+CI625+CK625</f>
        <v>0</v>
      </c>
      <c r="CN625" s="726">
        <f>+IF(CM625=0,0,CM625/CM613*100)</f>
        <v>0</v>
      </c>
      <c r="CO625" s="770">
        <v>0</v>
      </c>
      <c r="CP625" s="726">
        <f>+IF(CO625=0,0,CO625/CO613*100)</f>
        <v>0</v>
      </c>
      <c r="CQ625" s="770">
        <v>0</v>
      </c>
      <c r="CR625" s="726">
        <f>+IF(CQ625=0,0,CQ625/CQ613*100)</f>
        <v>0</v>
      </c>
      <c r="CS625" s="770">
        <v>0</v>
      </c>
      <c r="CT625" s="726">
        <f>+IF(CS625=0,0,CS625/CS613*100)</f>
        <v>0</v>
      </c>
      <c r="CU625" s="770">
        <f>+CO625+CQ625+CS625</f>
        <v>0</v>
      </c>
      <c r="CV625" s="726">
        <f>+IF(CU625=0,0,CU625/CU613*100)</f>
        <v>0</v>
      </c>
      <c r="CW625" s="770">
        <f t="shared" si="626"/>
        <v>0</v>
      </c>
      <c r="CX625" s="726">
        <f>+IF(CW625=0,0,CW625/CW613*100)</f>
        <v>0</v>
      </c>
      <c r="CY625" s="770">
        <v>0</v>
      </c>
      <c r="CZ625" s="726">
        <f>+IF(CY625=0,0,CY625/CY613*100)</f>
        <v>0</v>
      </c>
      <c r="DA625" s="770">
        <v>0</v>
      </c>
      <c r="DB625" s="726">
        <f>+IF(DA625=0,0,DA625/DA613*100)</f>
        <v>0</v>
      </c>
      <c r="DC625" s="770">
        <v>0</v>
      </c>
      <c r="DD625" s="726">
        <f>+IF(DC625=0,0,DC625/DC613*100)</f>
        <v>0</v>
      </c>
      <c r="DE625" s="770">
        <f>+CY625+DA625+DC625</f>
        <v>0</v>
      </c>
      <c r="DF625" s="726">
        <f>+IF(DE625=0,0,DE625/DE613*100)</f>
        <v>0</v>
      </c>
      <c r="DG625" s="770">
        <v>0</v>
      </c>
      <c r="DH625" s="726">
        <f>+IF(DG625=0,0,DG625/DG613*100)</f>
        <v>0</v>
      </c>
      <c r="DI625" s="770">
        <v>0</v>
      </c>
      <c r="DJ625" s="726">
        <f>+IF(DI625=0,0,DI625/DI613*100)</f>
        <v>0</v>
      </c>
      <c r="DK625" s="770">
        <v>0</v>
      </c>
      <c r="DL625" s="726">
        <f>+IF(DK625=0,0,DK625/DK613*100)</f>
        <v>0</v>
      </c>
      <c r="DM625" s="770">
        <f>+DG625+DI625+DK625</f>
        <v>0</v>
      </c>
      <c r="DN625" s="726">
        <f>+IF(DM625=0,0,DM625/DM613*100)</f>
        <v>0</v>
      </c>
      <c r="DO625" s="770">
        <f t="shared" si="627"/>
        <v>0</v>
      </c>
      <c r="DP625" s="726">
        <f>+IF(DO625=0,0,DO625/DO613*100)</f>
        <v>0</v>
      </c>
      <c r="DR625" s="770">
        <f>+DT625</f>
        <v>0</v>
      </c>
      <c r="DS625" s="726">
        <f>+IF(DR625=0,0,DR625/DR613*100)</f>
        <v>0</v>
      </c>
      <c r="DT625" s="770">
        <v>0</v>
      </c>
      <c r="DU625" s="726">
        <f>+IF(DT625=0,0,DT625/DT613*100)</f>
        <v>0</v>
      </c>
      <c r="DV625" s="770">
        <v>0</v>
      </c>
      <c r="DW625" s="726">
        <f>+IF(DV625=0,0,DV625/DV613*100)</f>
        <v>0</v>
      </c>
      <c r="DX625" s="770">
        <v>0</v>
      </c>
      <c r="DY625" s="726">
        <f>+IF(DX625=0,0,DX625/DX613*100)</f>
        <v>0</v>
      </c>
      <c r="DZ625" s="770">
        <f>+DT625+DV625+DX625</f>
        <v>0</v>
      </c>
      <c r="EA625" s="726">
        <f>+IF(DZ625=0,0,DZ625/DZ613*100)</f>
        <v>0</v>
      </c>
      <c r="EB625" s="770">
        <v>0</v>
      </c>
      <c r="EC625" s="726">
        <f>+IF(EB625=0,0,EB625/EB613*100)</f>
        <v>0</v>
      </c>
      <c r="ED625" s="770">
        <v>0</v>
      </c>
      <c r="EE625" s="726">
        <f>+IF(ED625=0,0,ED625/ED613*100)</f>
        <v>0</v>
      </c>
      <c r="EF625" s="770">
        <v>0</v>
      </c>
      <c r="EG625" s="726">
        <f>+IF(EF625=0,0,EF625/EF613*100)</f>
        <v>0</v>
      </c>
      <c r="EH625" s="770">
        <f>+EB625+ED625+EF625</f>
        <v>0</v>
      </c>
      <c r="EI625" s="726">
        <f>+IF(EH625=0,0,EH625/EH613*100)</f>
        <v>0</v>
      </c>
      <c r="EJ625" s="770">
        <f t="shared" si="628"/>
        <v>0</v>
      </c>
      <c r="EK625" s="726">
        <f>+IF(EJ625=0,0,EJ625/EJ613*100)</f>
        <v>0</v>
      </c>
      <c r="EL625" s="770">
        <v>0</v>
      </c>
      <c r="EM625" s="726">
        <f>+IF(EL625=0,0,EL625/EL613*100)</f>
        <v>0</v>
      </c>
      <c r="EN625" s="770">
        <v>0</v>
      </c>
      <c r="EO625" s="726">
        <f>+IF(EN625=0,0,EN625/EN613*100)</f>
        <v>0</v>
      </c>
      <c r="EP625" s="770">
        <v>0</v>
      </c>
      <c r="EQ625" s="726">
        <f>+IF(EP625=0,0,EP625/EP613*100)</f>
        <v>0</v>
      </c>
      <c r="ER625" s="770">
        <f>+EL625+EN625+EP625</f>
        <v>0</v>
      </c>
      <c r="ES625" s="726">
        <f>+IF(ER625=0,0,ER625/ER613*100)</f>
        <v>0</v>
      </c>
      <c r="ET625" s="770">
        <v>0</v>
      </c>
      <c r="EU625" s="726">
        <f>+IF(ET625=0,0,ET625/ET613*100)</f>
        <v>0</v>
      </c>
      <c r="EV625" s="770">
        <v>0</v>
      </c>
      <c r="EW625" s="726">
        <f>+IF(EV625=0,0,EV625/EV613*100)</f>
        <v>0</v>
      </c>
      <c r="EX625" s="770">
        <v>0</v>
      </c>
      <c r="EY625" s="726">
        <f>+IF(EX625=0,0,EX625/EX613*100)</f>
        <v>0</v>
      </c>
      <c r="EZ625" s="770">
        <f>+ET625+EV625+EX625</f>
        <v>0</v>
      </c>
      <c r="FA625" s="726">
        <f>+IF(EZ625=0,0,EZ625/EZ613*100)</f>
        <v>0</v>
      </c>
      <c r="FB625" s="770">
        <f t="shared" si="629"/>
        <v>0</v>
      </c>
      <c r="FC625" s="726">
        <f>+IF(FB625=0,0,FB625/FB613*100)</f>
        <v>0</v>
      </c>
      <c r="FD625" s="770">
        <v>0</v>
      </c>
      <c r="FE625" s="726">
        <f>+IF(FD625=0,0,FD625/FD613*100)</f>
        <v>0</v>
      </c>
      <c r="FF625" s="770">
        <v>0</v>
      </c>
      <c r="FG625" s="726">
        <f>+IF(FF625=0,0,FF625/FF613*100)</f>
        <v>0</v>
      </c>
      <c r="FH625" s="770">
        <v>0</v>
      </c>
      <c r="FI625" s="726">
        <f>+IF(FH625=0,0,FH625/FH613*100)</f>
        <v>0</v>
      </c>
      <c r="FJ625" s="770">
        <v>0</v>
      </c>
      <c r="FK625" s="726">
        <f>+IF(FJ625=0,0,FJ625/FJ613*100)</f>
        <v>0</v>
      </c>
    </row>
    <row r="626" spans="2:167" s="648" customFormat="1" ht="13.5" customHeight="1">
      <c r="B626" s="771"/>
      <c r="C626" s="769"/>
      <c r="D626" s="771" t="s">
        <v>4843</v>
      </c>
      <c r="E626" s="772">
        <f>+W626+AO626</f>
        <v>-198.32977515479891</v>
      </c>
      <c r="F626" s="737">
        <f>+IF(E626=0,0,E626/E613*100)</f>
        <v>-47629497704.905357</v>
      </c>
      <c r="G626" s="772">
        <v>0</v>
      </c>
      <c r="H626" s="737">
        <f>+IF(G626=0,0,G626/G613*100)</f>
        <v>0</v>
      </c>
      <c r="I626" s="772">
        <v>0</v>
      </c>
      <c r="J626" s="737">
        <f>+IF(I626=0,0,I626/I613*100)</f>
        <v>0</v>
      </c>
      <c r="K626" s="772">
        <v>0</v>
      </c>
      <c r="L626" s="737">
        <f>+IF(K626=0,0,K626/K613*100)</f>
        <v>0</v>
      </c>
      <c r="M626" s="772">
        <f>+G626+I626+K626</f>
        <v>0</v>
      </c>
      <c r="N626" s="737">
        <f>+IF(M626=0,0,M626/M613*100)</f>
        <v>0</v>
      </c>
      <c r="O626" s="772">
        <v>-198.32977515479988</v>
      </c>
      <c r="P626" s="737">
        <f>+IF(O626=0,0,O626/O613*100)</f>
        <v>-47629606789.937965</v>
      </c>
      <c r="Q626" s="772">
        <v>0</v>
      </c>
      <c r="R626" s="737">
        <f>+IF(Q626=0,0,Q626/Q613*100)</f>
        <v>0</v>
      </c>
      <c r="S626" s="772">
        <v>0</v>
      </c>
      <c r="T626" s="737">
        <f>+IF(S626=0,0,S626/S613*100)</f>
        <v>0</v>
      </c>
      <c r="U626" s="772">
        <f>+O626+Q626+S626</f>
        <v>-198.32977515479988</v>
      </c>
      <c r="V626" s="737">
        <f>+IF(U626=0,0,U626/U613*100)</f>
        <v>-47629606789.937965</v>
      </c>
      <c r="W626" s="772">
        <f t="shared" si="622"/>
        <v>-198.32977515479988</v>
      </c>
      <c r="X626" s="737">
        <f>+IF(W626=0,0,W626/W613*100)</f>
        <v>-47629606789.937965</v>
      </c>
      <c r="Y626" s="772">
        <v>0</v>
      </c>
      <c r="Z626" s="737">
        <f>+IF(Y626=0,0,Y626/Y613*100)</f>
        <v>0</v>
      </c>
      <c r="AA626" s="772">
        <v>9.5367431640624996E-13</v>
      </c>
      <c r="AB626" s="737" t="e">
        <f>+IF(AA626=0,0,AA626/AA613*100)</f>
        <v>#DIV/0!</v>
      </c>
      <c r="AC626" s="772">
        <v>0</v>
      </c>
      <c r="AD626" s="737">
        <f>+IF(AC626=0,0,AC626/AC613*100)</f>
        <v>0</v>
      </c>
      <c r="AE626" s="772">
        <f>+Y626+AA626+AC626</f>
        <v>9.5367431640624996E-13</v>
      </c>
      <c r="AF626" s="737" t="e">
        <f>+IF(AE626=0,0,AE626/AE613*100)</f>
        <v>#DIV/0!</v>
      </c>
      <c r="AG626" s="772">
        <v>0</v>
      </c>
      <c r="AH626" s="737">
        <f>+IF(AG626=0,0,AG626/AG613*100)</f>
        <v>0</v>
      </c>
      <c r="AI626" s="772">
        <v>0</v>
      </c>
      <c r="AJ626" s="737">
        <f>+IF(AI626=0,0,AI626/AI613*100)</f>
        <v>0</v>
      </c>
      <c r="AK626" s="772">
        <v>0</v>
      </c>
      <c r="AL626" s="737">
        <f>+IF(AK626=0,0,AK626/AK613*100)</f>
        <v>0</v>
      </c>
      <c r="AM626" s="772">
        <f>+AG626+AI626+AK626</f>
        <v>0</v>
      </c>
      <c r="AN626" s="737">
        <f>+IF(AM626=0,0,AM626/AM613*100)</f>
        <v>0</v>
      </c>
      <c r="AO626" s="772">
        <f t="shared" si="623"/>
        <v>9.5367431640624996E-13</v>
      </c>
      <c r="AP626" s="737">
        <f>+IF(AO626=0,0,AO626/AO613*100)</f>
        <v>100</v>
      </c>
      <c r="AQ626" s="651"/>
      <c r="AR626" s="772">
        <v>0</v>
      </c>
      <c r="AS626" s="737">
        <f>+IF(AR626=0,0,AR626/AR613*100)</f>
        <v>0</v>
      </c>
      <c r="AT626" s="772">
        <v>0</v>
      </c>
      <c r="AU626" s="737">
        <f>+IF(AT626=0,0,AT626/AT613*100)</f>
        <v>0</v>
      </c>
      <c r="AV626" s="772">
        <v>0</v>
      </c>
      <c r="AW626" s="737">
        <f>+IF(AV626=0,0,AV626/AV613*100)</f>
        <v>0</v>
      </c>
      <c r="AX626" s="772">
        <v>0</v>
      </c>
      <c r="AY626" s="737">
        <f>+IF(AX626=0,0,AX626/AX613*100)</f>
        <v>0</v>
      </c>
      <c r="AZ626" s="772">
        <f>+AT626+AV626+AX626</f>
        <v>0</v>
      </c>
      <c r="BA626" s="737">
        <f>+IF(AZ626=0,0,AZ626/AZ613*100)</f>
        <v>0</v>
      </c>
      <c r="BB626" s="772">
        <v>0</v>
      </c>
      <c r="BC626" s="737">
        <f>+IF(BB626=0,0,BB626/BB613*100)</f>
        <v>0</v>
      </c>
      <c r="BD626" s="772">
        <v>0</v>
      </c>
      <c r="BE626" s="737">
        <f>+IF(BD626=0,0,BD626/BD613*100)</f>
        <v>0</v>
      </c>
      <c r="BF626" s="772">
        <v>0</v>
      </c>
      <c r="BG626" s="737">
        <f>+IF(BF626=0,0,BF626/BF613*100)</f>
        <v>0</v>
      </c>
      <c r="BH626" s="772">
        <f>+BB626+BD626+BF626</f>
        <v>0</v>
      </c>
      <c r="BI626" s="737">
        <f>+IF(BH626=0,0,BH626/BH613*100)</f>
        <v>0</v>
      </c>
      <c r="BJ626" s="772">
        <f t="shared" si="624"/>
        <v>0</v>
      </c>
      <c r="BK626" s="737">
        <f>+IF(BJ626=0,0,BJ626/BJ613*100)</f>
        <v>0</v>
      </c>
      <c r="BL626" s="772">
        <v>0</v>
      </c>
      <c r="BM626" s="737">
        <f>+IF(BL626=0,0,BL626/BL613*100)</f>
        <v>0</v>
      </c>
      <c r="BN626" s="772">
        <v>0</v>
      </c>
      <c r="BO626" s="737">
        <f>+IF(BN626=0,0,BN626/BN613*100)</f>
        <v>0</v>
      </c>
      <c r="BP626" s="772">
        <v>0</v>
      </c>
      <c r="BQ626" s="737">
        <f>+IF(BP626=0,0,BP626/BP613*100)</f>
        <v>0</v>
      </c>
      <c r="BR626" s="772">
        <f>+BL626+BN626+BP626</f>
        <v>0</v>
      </c>
      <c r="BS626" s="737">
        <f>+IF(BR626=0,0,BR626/BR613*100)</f>
        <v>0</v>
      </c>
      <c r="BT626" s="772">
        <v>0</v>
      </c>
      <c r="BU626" s="737">
        <f>+IF(BT626=0,0,BT626/BT613*100)</f>
        <v>0</v>
      </c>
      <c r="BV626" s="772">
        <v>0</v>
      </c>
      <c r="BW626" s="737">
        <f>+IF(BV626=0,0,BV626/BV613*100)</f>
        <v>0</v>
      </c>
      <c r="BX626" s="772">
        <v>0</v>
      </c>
      <c r="BY626" s="737">
        <f>+IF(BX626=0,0,BX626/BX613*100)</f>
        <v>0</v>
      </c>
      <c r="BZ626" s="772">
        <f>+BT626+BV626+BX626</f>
        <v>0</v>
      </c>
      <c r="CA626" s="737">
        <f>+IF(BZ626=0,0,BZ626/BZ613*100)</f>
        <v>0</v>
      </c>
      <c r="CB626" s="772">
        <f t="shared" si="625"/>
        <v>0</v>
      </c>
      <c r="CC626" s="737">
        <f>+IF(CB626=0,0,CB626/CB613*100)</f>
        <v>0</v>
      </c>
      <c r="CE626" s="772">
        <f>+CW626+DO626</f>
        <v>0</v>
      </c>
      <c r="CF626" s="737">
        <f>+IF(CE626=0,0,CE626/CE613*100)</f>
        <v>0</v>
      </c>
      <c r="CG626" s="772">
        <v>0</v>
      </c>
      <c r="CH626" s="737">
        <f>+IF(CG626=0,0,CG626/CG613*100)</f>
        <v>0</v>
      </c>
      <c r="CI626" s="772">
        <v>0</v>
      </c>
      <c r="CJ626" s="737">
        <f>+IF(CI626=0,0,CI626/CI613*100)</f>
        <v>0</v>
      </c>
      <c r="CK626" s="772">
        <v>0</v>
      </c>
      <c r="CL626" s="737">
        <f>+IF(CK626=0,0,CK626/CK613*100)</f>
        <v>0</v>
      </c>
      <c r="CM626" s="772">
        <f>+CG626+CI626+CK626</f>
        <v>0</v>
      </c>
      <c r="CN626" s="737">
        <f>+IF(CM626=0,0,CM626/CM613*100)</f>
        <v>0</v>
      </c>
      <c r="CO626" s="772">
        <v>0</v>
      </c>
      <c r="CP626" s="737">
        <f>+IF(CO626=0,0,CO626/CO613*100)</f>
        <v>0</v>
      </c>
      <c r="CQ626" s="772">
        <v>0</v>
      </c>
      <c r="CR626" s="737">
        <f>+IF(CQ626=0,0,CQ626/CQ613*100)</f>
        <v>0</v>
      </c>
      <c r="CS626" s="772">
        <v>0</v>
      </c>
      <c r="CT626" s="737">
        <f>+IF(CS626=0,0,CS626/CS613*100)</f>
        <v>0</v>
      </c>
      <c r="CU626" s="772">
        <f>+CO626+CQ626+CS626</f>
        <v>0</v>
      </c>
      <c r="CV626" s="737">
        <f>+IF(CU626=0,0,CU626/CU613*100)</f>
        <v>0</v>
      </c>
      <c r="CW626" s="772">
        <f t="shared" si="626"/>
        <v>0</v>
      </c>
      <c r="CX626" s="737">
        <f>+IF(CW626=0,0,CW626/CW613*100)</f>
        <v>0</v>
      </c>
      <c r="CY626" s="772">
        <v>0</v>
      </c>
      <c r="CZ626" s="737">
        <f>+IF(CY626=0,0,CY626/CY613*100)</f>
        <v>0</v>
      </c>
      <c r="DA626" s="772">
        <v>0</v>
      </c>
      <c r="DB626" s="737">
        <f>+IF(DA626=0,0,DA626/DA613*100)</f>
        <v>0</v>
      </c>
      <c r="DC626" s="772">
        <v>0</v>
      </c>
      <c r="DD626" s="737">
        <f>+IF(DC626=0,0,DC626/DC613*100)</f>
        <v>0</v>
      </c>
      <c r="DE626" s="772">
        <f>+CY626+DA626+DC626</f>
        <v>0</v>
      </c>
      <c r="DF626" s="737">
        <f>+IF(DE626=0,0,DE626/DE613*100)</f>
        <v>0</v>
      </c>
      <c r="DG626" s="772">
        <v>0</v>
      </c>
      <c r="DH626" s="737">
        <f>+IF(DG626=0,0,DG626/DG613*100)</f>
        <v>0</v>
      </c>
      <c r="DI626" s="772">
        <v>0</v>
      </c>
      <c r="DJ626" s="737">
        <f>+IF(DI626=0,0,DI626/DI613*100)</f>
        <v>0</v>
      </c>
      <c r="DK626" s="772">
        <v>0</v>
      </c>
      <c r="DL626" s="737">
        <f>+IF(DK626=0,0,DK626/DK613*100)</f>
        <v>0</v>
      </c>
      <c r="DM626" s="772">
        <f>+DG626+DI626+DK626</f>
        <v>0</v>
      </c>
      <c r="DN626" s="737">
        <f>+IF(DM626=0,0,DM626/DM613*100)</f>
        <v>0</v>
      </c>
      <c r="DO626" s="772">
        <f t="shared" si="627"/>
        <v>0</v>
      </c>
      <c r="DP626" s="737">
        <f>+IF(DO626=0,0,DO626/DO613*100)</f>
        <v>0</v>
      </c>
      <c r="DR626" s="772">
        <f>+EJ626+FB626</f>
        <v>0</v>
      </c>
      <c r="DS626" s="737">
        <f>+IF(DR626=0,0,DR626/DR613*100)</f>
        <v>0</v>
      </c>
      <c r="DT626" s="772">
        <v>0</v>
      </c>
      <c r="DU626" s="737">
        <f>+IF(DT626=0,0,DT626/DT613*100)</f>
        <v>0</v>
      </c>
      <c r="DV626" s="772">
        <v>0</v>
      </c>
      <c r="DW626" s="737">
        <f>+IF(DV626=0,0,DV626/DV613*100)</f>
        <v>0</v>
      </c>
      <c r="DX626" s="772">
        <v>0</v>
      </c>
      <c r="DY626" s="737">
        <f>+IF(DX626=0,0,DX626/DX613*100)</f>
        <v>0</v>
      </c>
      <c r="DZ626" s="772">
        <f>+DT626+DV626+DX626</f>
        <v>0</v>
      </c>
      <c r="EA626" s="737">
        <f>+IF(DZ626=0,0,DZ626/DZ613*100)</f>
        <v>0</v>
      </c>
      <c r="EB626" s="772">
        <v>0</v>
      </c>
      <c r="EC626" s="737">
        <f>+IF(EB626=0,0,EB626/EB613*100)</f>
        <v>0</v>
      </c>
      <c r="ED626" s="772">
        <v>0</v>
      </c>
      <c r="EE626" s="737">
        <f>+IF(ED626=0,0,ED626/ED613*100)</f>
        <v>0</v>
      </c>
      <c r="EF626" s="772">
        <v>0</v>
      </c>
      <c r="EG626" s="737">
        <f>+IF(EF626=0,0,EF626/EF613*100)</f>
        <v>0</v>
      </c>
      <c r="EH626" s="772">
        <f>+EB626+ED626+EF626</f>
        <v>0</v>
      </c>
      <c r="EI626" s="737">
        <f>+IF(EH626=0,0,EH626/EH613*100)</f>
        <v>0</v>
      </c>
      <c r="EJ626" s="772">
        <f t="shared" si="628"/>
        <v>0</v>
      </c>
      <c r="EK626" s="737">
        <f>+IF(EJ626=0,0,EJ626/EJ613*100)</f>
        <v>0</v>
      </c>
      <c r="EL626" s="772">
        <v>0</v>
      </c>
      <c r="EM626" s="737">
        <f>+IF(EL626=0,0,EL626/EL613*100)</f>
        <v>0</v>
      </c>
      <c r="EN626" s="772">
        <v>0</v>
      </c>
      <c r="EO626" s="737">
        <f>+IF(EN626=0,0,EN626/EN613*100)</f>
        <v>0</v>
      </c>
      <c r="EP626" s="772">
        <v>0</v>
      </c>
      <c r="EQ626" s="737">
        <f>+IF(EP626=0,0,EP626/EP613*100)</f>
        <v>0</v>
      </c>
      <c r="ER626" s="772">
        <f>+EL626+EN626+EP626</f>
        <v>0</v>
      </c>
      <c r="ES626" s="737">
        <f>+IF(ER626=0,0,ER626/ER613*100)</f>
        <v>0</v>
      </c>
      <c r="ET626" s="772">
        <v>0</v>
      </c>
      <c r="EU626" s="737">
        <f>+IF(ET626=0,0,ET626/ET613*100)</f>
        <v>0</v>
      </c>
      <c r="EV626" s="772">
        <v>0</v>
      </c>
      <c r="EW626" s="737">
        <f>+IF(EV626=0,0,EV626/EV613*100)</f>
        <v>0</v>
      </c>
      <c r="EX626" s="772">
        <v>0</v>
      </c>
      <c r="EY626" s="737">
        <f>+IF(EX626=0,0,EX626/EX613*100)</f>
        <v>0</v>
      </c>
      <c r="EZ626" s="772">
        <f>+ET626+EV626+EX626</f>
        <v>0</v>
      </c>
      <c r="FA626" s="737">
        <f>+IF(EZ626=0,0,EZ626/EZ613*100)</f>
        <v>0</v>
      </c>
      <c r="FB626" s="772">
        <f t="shared" si="629"/>
        <v>0</v>
      </c>
      <c r="FC626" s="737">
        <f>+IF(FB626=0,0,FB626/FB613*100)</f>
        <v>0</v>
      </c>
      <c r="FD626" s="772">
        <v>0</v>
      </c>
      <c r="FE626" s="737">
        <f>+IF(FD626=0,0,FD626/FD613*100)</f>
        <v>0</v>
      </c>
      <c r="FF626" s="772">
        <v>0</v>
      </c>
      <c r="FG626" s="737">
        <f>+IF(FF626=0,0,FF626/FF613*100)</f>
        <v>0</v>
      </c>
      <c r="FH626" s="772">
        <v>0</v>
      </c>
      <c r="FI626" s="737">
        <f>+IF(FH626=0,0,FH626/FH613*100)</f>
        <v>0</v>
      </c>
      <c r="FJ626" s="772">
        <v>0</v>
      </c>
      <c r="FK626" s="737">
        <f>+IF(FJ626=0,0,FJ626/FJ613*100)</f>
        <v>0</v>
      </c>
    </row>
    <row r="627" spans="2:167" s="648" customFormat="1" ht="13.5" customHeight="1">
      <c r="B627" s="771"/>
      <c r="C627" s="769"/>
      <c r="D627" s="771" t="s">
        <v>4844</v>
      </c>
      <c r="E627" s="772">
        <f>+AK627</f>
        <v>64.082811000000007</v>
      </c>
      <c r="F627" s="737">
        <f>+IF(E627=0,0,E627/E613*100)</f>
        <v>15389681640.419739</v>
      </c>
      <c r="G627" s="772">
        <v>-0.70241100000000001</v>
      </c>
      <c r="H627" s="737" t="e">
        <f>+IF(G627=0,0,G627/G613*100)</f>
        <v>#DIV/0!</v>
      </c>
      <c r="I627" s="772">
        <v>-5.0699639999999997</v>
      </c>
      <c r="J627" s="737" t="e">
        <f>+IF(I627=0,0,I627/I613*100)</f>
        <v>#DIV/0!</v>
      </c>
      <c r="K627" s="772">
        <v>-12.645253</v>
      </c>
      <c r="L627" s="737" t="e">
        <f>+IF(K627=0,0,K627/K613*100)</f>
        <v>#DIV/0!</v>
      </c>
      <c r="M627" s="772">
        <f>+G627+I627+K627</f>
        <v>-18.417628000000001</v>
      </c>
      <c r="N627" s="737" t="e">
        <f>+IF(M627=0,0,M627/M613*100)</f>
        <v>#DIV/0!</v>
      </c>
      <c r="O627" s="772">
        <v>-8.1636795515997047</v>
      </c>
      <c r="P627" s="737">
        <f>+IF(O627=0,0,O627/O613*100)</f>
        <v>-1960536922.3973565</v>
      </c>
      <c r="Q627" s="772">
        <v>-4.003107</v>
      </c>
      <c r="R627" s="737" t="e">
        <f>+IF(Q627=0,0,Q627/Q613*100)</f>
        <v>#DIV/0!</v>
      </c>
      <c r="S627" s="772">
        <v>-3.3941699999999999</v>
      </c>
      <c r="T627" s="737" t="e">
        <f>+IF(S627=0,0,S627/S613*100)</f>
        <v>#DIV/0!</v>
      </c>
      <c r="U627" s="772">
        <f>+O627+Q627+S627</f>
        <v>-15.560956551599705</v>
      </c>
      <c r="V627" s="737">
        <f>+IF(U627=0,0,U627/U613*100)</f>
        <v>-3737019523.4150438</v>
      </c>
      <c r="W627" s="772">
        <f t="shared" si="622"/>
        <v>-33.97858455159971</v>
      </c>
      <c r="X627" s="737">
        <f>+IF(W627=0,0,W627/W613*100)</f>
        <v>-8160078940.2810316</v>
      </c>
      <c r="Y627" s="772">
        <v>3.6830349999999998</v>
      </c>
      <c r="Z627" s="737" t="e">
        <f>+IF(Y627=0,0,Y627/Y613*100)</f>
        <v>#DIV/0!</v>
      </c>
      <c r="AA627" s="772">
        <v>0</v>
      </c>
      <c r="AB627" s="737">
        <f>+IF(AA627=0,0,AA627/AA613*100)</f>
        <v>0</v>
      </c>
      <c r="AC627" s="772">
        <v>24.075755999999998</v>
      </c>
      <c r="AD627" s="737" t="e">
        <f>+IF(AC627=0,0,AC627/AC613*100)</f>
        <v>#DIV/0!</v>
      </c>
      <c r="AE627" s="772">
        <f>+Y627+AA627+AC627</f>
        <v>27.758790999999999</v>
      </c>
      <c r="AF627" s="737" t="e">
        <f>+IF(AE627=0,0,AE627/AE613*100)</f>
        <v>#DIV/0!</v>
      </c>
      <c r="AG627" s="772">
        <v>47.750389000000006</v>
      </c>
      <c r="AH627" s="737">
        <f>+IF(AG627=0,0,AG627/AG613*100)</f>
        <v>5006991189606401</v>
      </c>
      <c r="AI627" s="772">
        <v>57.765170999999995</v>
      </c>
      <c r="AJ627" s="737" t="e">
        <f>+IF(AI627=0,0,AI627/AI613*100)</f>
        <v>#DIV/0!</v>
      </c>
      <c r="AK627" s="772">
        <v>64.082811000000007</v>
      </c>
      <c r="AL627" s="737" t="e">
        <f>+IF(AK627=0,0,AK627/AK613*100)</f>
        <v>#DIV/0!</v>
      </c>
      <c r="AM627" s="772">
        <f>+AG627+AI627+AK627</f>
        <v>169.59837099999999</v>
      </c>
      <c r="AN627" s="737">
        <f>+IF(AM627=0,0,AM627/AM613*100)</f>
        <v>1.77836781469696E+16</v>
      </c>
      <c r="AO627" s="772">
        <f t="shared" si="623"/>
        <v>197.35716199999999</v>
      </c>
      <c r="AP627" s="737">
        <f>+IF(AO627=0,0,AO627/AO613*100)</f>
        <v>2.06943983501312E+16</v>
      </c>
      <c r="AQ627" s="651"/>
      <c r="AR627" s="772">
        <v>0</v>
      </c>
      <c r="AS627" s="737">
        <f>+IF(AR627=0,0,AR627/AR613*100)</f>
        <v>0</v>
      </c>
      <c r="AT627" s="772">
        <v>0</v>
      </c>
      <c r="AU627" s="737">
        <f>+IF(AT627=0,0,AT627/AT613*100)</f>
        <v>0</v>
      </c>
      <c r="AV627" s="772">
        <v>0</v>
      </c>
      <c r="AW627" s="737">
        <f>+IF(AV627=0,0,AV627/AV613*100)</f>
        <v>0</v>
      </c>
      <c r="AX627" s="772">
        <v>0</v>
      </c>
      <c r="AY627" s="737">
        <f>+IF(AX627=0,0,AX627/AX613*100)</f>
        <v>0</v>
      </c>
      <c r="AZ627" s="772">
        <f>+AT627+AV627+AX627</f>
        <v>0</v>
      </c>
      <c r="BA627" s="737">
        <f>+IF(AZ627=0,0,AZ627/AZ613*100)</f>
        <v>0</v>
      </c>
      <c r="BB627" s="772">
        <v>0</v>
      </c>
      <c r="BC627" s="737">
        <f>+IF(BB627=0,0,BB627/BB613*100)</f>
        <v>0</v>
      </c>
      <c r="BD627" s="772">
        <v>0</v>
      </c>
      <c r="BE627" s="737">
        <f>+IF(BD627=0,0,BD627/BD613*100)</f>
        <v>0</v>
      </c>
      <c r="BF627" s="772">
        <v>0</v>
      </c>
      <c r="BG627" s="737">
        <f>+IF(BF627=0,0,BF627/BF613*100)</f>
        <v>0</v>
      </c>
      <c r="BH627" s="772">
        <f>+BB627+BD627+BF627</f>
        <v>0</v>
      </c>
      <c r="BI627" s="737">
        <f>+IF(BH627=0,0,BH627/BH613*100)</f>
        <v>0</v>
      </c>
      <c r="BJ627" s="772">
        <f t="shared" si="624"/>
        <v>0</v>
      </c>
      <c r="BK627" s="737">
        <f>+IF(BJ627=0,0,BJ627/BJ613*100)</f>
        <v>0</v>
      </c>
      <c r="BL627" s="772">
        <v>0</v>
      </c>
      <c r="BM627" s="737">
        <f>+IF(BL627=0,0,BL627/BL613*100)</f>
        <v>0</v>
      </c>
      <c r="BN627" s="772">
        <v>0</v>
      </c>
      <c r="BO627" s="737">
        <f>+IF(BN627=0,0,BN627/BN613*100)</f>
        <v>0</v>
      </c>
      <c r="BP627" s="772">
        <v>0</v>
      </c>
      <c r="BQ627" s="737">
        <f>+IF(BP627=0,0,BP627/BP613*100)</f>
        <v>0</v>
      </c>
      <c r="BR627" s="772">
        <f>+BL627+BN627+BP627</f>
        <v>0</v>
      </c>
      <c r="BS627" s="737">
        <f>+IF(BR627=0,0,BR627/BR613*100)</f>
        <v>0</v>
      </c>
      <c r="BT627" s="772">
        <v>0</v>
      </c>
      <c r="BU627" s="737">
        <f>+IF(BT627=0,0,BT627/BT613*100)</f>
        <v>0</v>
      </c>
      <c r="BV627" s="772">
        <v>0</v>
      </c>
      <c r="BW627" s="737">
        <f>+IF(BV627=0,0,BV627/BV613*100)</f>
        <v>0</v>
      </c>
      <c r="BX627" s="772">
        <v>0</v>
      </c>
      <c r="BY627" s="737">
        <f>+IF(BX627=0,0,BX627/BX613*100)</f>
        <v>0</v>
      </c>
      <c r="BZ627" s="772">
        <f>+BT627+BV627+BX627</f>
        <v>0</v>
      </c>
      <c r="CA627" s="737">
        <f>+IF(BZ627=0,0,BZ627/BZ613*100)</f>
        <v>0</v>
      </c>
      <c r="CB627" s="772">
        <f t="shared" si="625"/>
        <v>0</v>
      </c>
      <c r="CC627" s="737">
        <f>+IF(CB627=0,0,CB627/CB613*100)</f>
        <v>0</v>
      </c>
      <c r="CE627" s="772">
        <f>+DK627</f>
        <v>0</v>
      </c>
      <c r="CF627" s="737">
        <f>+IF(CE627=0,0,CE627/CE613*100)</f>
        <v>0</v>
      </c>
      <c r="CG627" s="772">
        <v>0</v>
      </c>
      <c r="CH627" s="737">
        <f>+IF(CG627=0,0,CG627/CG613*100)</f>
        <v>0</v>
      </c>
      <c r="CI627" s="772">
        <v>0</v>
      </c>
      <c r="CJ627" s="737">
        <f>+IF(CI627=0,0,CI627/CI613*100)</f>
        <v>0</v>
      </c>
      <c r="CK627" s="772">
        <v>0</v>
      </c>
      <c r="CL627" s="737">
        <f>+IF(CK627=0,0,CK627/CK613*100)</f>
        <v>0</v>
      </c>
      <c r="CM627" s="772">
        <f>+CG627+CI627+CK627</f>
        <v>0</v>
      </c>
      <c r="CN627" s="737">
        <f>+IF(CM627=0,0,CM627/CM613*100)</f>
        <v>0</v>
      </c>
      <c r="CO627" s="772">
        <v>0</v>
      </c>
      <c r="CP627" s="737">
        <f>+IF(CO627=0,0,CO627/CO613*100)</f>
        <v>0</v>
      </c>
      <c r="CQ627" s="772">
        <v>0</v>
      </c>
      <c r="CR627" s="737">
        <f>+IF(CQ627=0,0,CQ627/CQ613*100)</f>
        <v>0</v>
      </c>
      <c r="CS627" s="772">
        <v>0</v>
      </c>
      <c r="CT627" s="737">
        <f>+IF(CS627=0,0,CS627/CS613*100)</f>
        <v>0</v>
      </c>
      <c r="CU627" s="772">
        <f>+CO627+CQ627+CS627</f>
        <v>0</v>
      </c>
      <c r="CV627" s="737">
        <f>+IF(CU627=0,0,CU627/CU613*100)</f>
        <v>0</v>
      </c>
      <c r="CW627" s="772">
        <f t="shared" si="626"/>
        <v>0</v>
      </c>
      <c r="CX627" s="737">
        <f>+IF(CW627=0,0,CW627/CW613*100)</f>
        <v>0</v>
      </c>
      <c r="CY627" s="772">
        <v>0</v>
      </c>
      <c r="CZ627" s="737">
        <f>+IF(CY627=0,0,CY627/CY613*100)</f>
        <v>0</v>
      </c>
      <c r="DA627" s="772">
        <v>0</v>
      </c>
      <c r="DB627" s="737">
        <f>+IF(DA627=0,0,DA627/DA613*100)</f>
        <v>0</v>
      </c>
      <c r="DC627" s="772">
        <v>0</v>
      </c>
      <c r="DD627" s="737">
        <f>+IF(DC627=0,0,DC627/DC613*100)</f>
        <v>0</v>
      </c>
      <c r="DE627" s="772">
        <f>+CY627+DA627+DC627</f>
        <v>0</v>
      </c>
      <c r="DF627" s="737">
        <f>+IF(DE627=0,0,DE627/DE613*100)</f>
        <v>0</v>
      </c>
      <c r="DG627" s="772">
        <v>0</v>
      </c>
      <c r="DH627" s="737">
        <f>+IF(DG627=0,0,DG627/DG613*100)</f>
        <v>0</v>
      </c>
      <c r="DI627" s="772">
        <v>0</v>
      </c>
      <c r="DJ627" s="737">
        <f>+IF(DI627=0,0,DI627/DI613*100)</f>
        <v>0</v>
      </c>
      <c r="DK627" s="772">
        <v>0</v>
      </c>
      <c r="DL627" s="737">
        <f>+IF(DK627=0,0,DK627/DK613*100)</f>
        <v>0</v>
      </c>
      <c r="DM627" s="772">
        <f>+DG627+DI627+DK627</f>
        <v>0</v>
      </c>
      <c r="DN627" s="737">
        <f>+IF(DM627=0,0,DM627/DM613*100)</f>
        <v>0</v>
      </c>
      <c r="DO627" s="772">
        <f t="shared" si="627"/>
        <v>0</v>
      </c>
      <c r="DP627" s="737">
        <f>+IF(DO627=0,0,DO627/DO613*100)</f>
        <v>0</v>
      </c>
      <c r="DR627" s="772">
        <f>+EX627</f>
        <v>0</v>
      </c>
      <c r="DS627" s="737">
        <f>+IF(DR627=0,0,DR627/DR613*100)</f>
        <v>0</v>
      </c>
      <c r="DT627" s="772">
        <v>0</v>
      </c>
      <c r="DU627" s="737">
        <f>+IF(DT627=0,0,DT627/DT613*100)</f>
        <v>0</v>
      </c>
      <c r="DV627" s="772">
        <v>0</v>
      </c>
      <c r="DW627" s="737">
        <f>+IF(DV627=0,0,DV627/DV613*100)</f>
        <v>0</v>
      </c>
      <c r="DX627" s="772">
        <v>0</v>
      </c>
      <c r="DY627" s="737">
        <f>+IF(DX627=0,0,DX627/DX613*100)</f>
        <v>0</v>
      </c>
      <c r="DZ627" s="772">
        <f>+DT627+DV627+DX627</f>
        <v>0</v>
      </c>
      <c r="EA627" s="737">
        <f>+IF(DZ627=0,0,DZ627/DZ613*100)</f>
        <v>0</v>
      </c>
      <c r="EB627" s="772">
        <v>0</v>
      </c>
      <c r="EC627" s="737">
        <f>+IF(EB627=0,0,EB627/EB613*100)</f>
        <v>0</v>
      </c>
      <c r="ED627" s="772">
        <v>0</v>
      </c>
      <c r="EE627" s="737">
        <f>+IF(ED627=0,0,ED627/ED613*100)</f>
        <v>0</v>
      </c>
      <c r="EF627" s="772">
        <v>0</v>
      </c>
      <c r="EG627" s="737">
        <f>+IF(EF627=0,0,EF627/EF613*100)</f>
        <v>0</v>
      </c>
      <c r="EH627" s="772">
        <f>+EB627+ED627+EF627</f>
        <v>0</v>
      </c>
      <c r="EI627" s="737">
        <f>+IF(EH627=0,0,EH627/EH613*100)</f>
        <v>0</v>
      </c>
      <c r="EJ627" s="772">
        <f t="shared" si="628"/>
        <v>0</v>
      </c>
      <c r="EK627" s="737">
        <f>+IF(EJ627=0,0,EJ627/EJ613*100)</f>
        <v>0</v>
      </c>
      <c r="EL627" s="772">
        <v>0</v>
      </c>
      <c r="EM627" s="737">
        <f>+IF(EL627=0,0,EL627/EL613*100)</f>
        <v>0</v>
      </c>
      <c r="EN627" s="772">
        <v>0</v>
      </c>
      <c r="EO627" s="737">
        <f>+IF(EN627=0,0,EN627/EN613*100)</f>
        <v>0</v>
      </c>
      <c r="EP627" s="772">
        <v>0</v>
      </c>
      <c r="EQ627" s="737">
        <f>+IF(EP627=0,0,EP627/EP613*100)</f>
        <v>0</v>
      </c>
      <c r="ER627" s="772">
        <f>+EL627+EN627+EP627</f>
        <v>0</v>
      </c>
      <c r="ES627" s="737">
        <f>+IF(ER627=0,0,ER627/ER613*100)</f>
        <v>0</v>
      </c>
      <c r="ET627" s="772">
        <v>0</v>
      </c>
      <c r="EU627" s="737">
        <f>+IF(ET627=0,0,ET627/ET613*100)</f>
        <v>0</v>
      </c>
      <c r="EV627" s="772">
        <v>0</v>
      </c>
      <c r="EW627" s="737">
        <f>+IF(EV627=0,0,EV627/EV613*100)</f>
        <v>0</v>
      </c>
      <c r="EX627" s="772">
        <v>0</v>
      </c>
      <c r="EY627" s="737">
        <f>+IF(EX627=0,0,EX627/EX613*100)</f>
        <v>0</v>
      </c>
      <c r="EZ627" s="772">
        <f>+ET627+EV627+EX627</f>
        <v>0</v>
      </c>
      <c r="FA627" s="737">
        <f>+IF(EZ627=0,0,EZ627/EZ613*100)</f>
        <v>0</v>
      </c>
      <c r="FB627" s="772">
        <f t="shared" si="629"/>
        <v>0</v>
      </c>
      <c r="FC627" s="737">
        <f>+IF(FB627=0,0,FB627/FB613*100)</f>
        <v>0</v>
      </c>
      <c r="FD627" s="772">
        <v>0</v>
      </c>
      <c r="FE627" s="737">
        <f>+IF(FD627=0,0,FD627/FD613*100)</f>
        <v>0</v>
      </c>
      <c r="FF627" s="772">
        <v>0</v>
      </c>
      <c r="FG627" s="737">
        <f>+IF(FF627=0,0,FF627/FF613*100)</f>
        <v>0</v>
      </c>
      <c r="FH627" s="772">
        <v>0</v>
      </c>
      <c r="FI627" s="737">
        <f>+IF(FH627=0,0,FH627/FH613*100)</f>
        <v>0</v>
      </c>
      <c r="FJ627" s="772">
        <v>0</v>
      </c>
      <c r="FK627" s="737">
        <f>+IF(FJ627=0,0,FJ627/FJ613*100)</f>
        <v>0</v>
      </c>
    </row>
    <row r="628" spans="2:167" s="648" customFormat="1" ht="13.5" customHeight="1">
      <c r="B628" s="771"/>
      <c r="C628" s="784"/>
      <c r="D628" s="802" t="s">
        <v>4845</v>
      </c>
      <c r="E628" s="803">
        <f>+W628+AO628</f>
        <v>-6.7519998528587167E-7</v>
      </c>
      <c r="F628" s="804">
        <f>+IF(E628=0,0,E628/E613*100)</f>
        <v>-162.15132661963997</v>
      </c>
      <c r="G628" s="803">
        <v>0</v>
      </c>
      <c r="H628" s="804">
        <f>+IF(G628=0,0,G628/G613*100)</f>
        <v>0</v>
      </c>
      <c r="I628" s="803">
        <v>0</v>
      </c>
      <c r="J628" s="804">
        <f>+IF(I628=0,0,I628/I613*100)</f>
        <v>0</v>
      </c>
      <c r="K628" s="803">
        <v>0</v>
      </c>
      <c r="L628" s="804">
        <f>+IF(K628=0,0,K628/K613*100)</f>
        <v>0</v>
      </c>
      <c r="M628" s="803">
        <f>+G628+I628+K628</f>
        <v>0</v>
      </c>
      <c r="N628" s="804">
        <f>+IF(M628=0,0,M628/M613*100)</f>
        <v>0</v>
      </c>
      <c r="O628" s="803">
        <v>-6.7519998528587167E-7</v>
      </c>
      <c r="P628" s="804">
        <f>+IF(O628=0,0,O628/O613*100)</f>
        <v>-162.15169799207862</v>
      </c>
      <c r="Q628" s="803">
        <v>0</v>
      </c>
      <c r="R628" s="804">
        <f>+IF(Q628=0,0,Q628/Q613*100)</f>
        <v>0</v>
      </c>
      <c r="S628" s="803">
        <v>0</v>
      </c>
      <c r="T628" s="804">
        <f>+IF(S628=0,0,S628/S613*100)</f>
        <v>0</v>
      </c>
      <c r="U628" s="803">
        <f>+O628+Q628+S628</f>
        <v>-6.7519998528587167E-7</v>
      </c>
      <c r="V628" s="804">
        <f>+IF(U628=0,0,U628/U613*100)</f>
        <v>-162.15169799207862</v>
      </c>
      <c r="W628" s="803">
        <f t="shared" si="622"/>
        <v>-6.7519998528587167E-7</v>
      </c>
      <c r="X628" s="804">
        <f>+IF(W628=0,0,W628/W613*100)</f>
        <v>-162.15169799207862</v>
      </c>
      <c r="Y628" s="803">
        <v>0</v>
      </c>
      <c r="Z628" s="804">
        <f>+IF(Y628=0,0,Y628/Y613*100)</f>
        <v>0</v>
      </c>
      <c r="AA628" s="803">
        <v>0</v>
      </c>
      <c r="AB628" s="804">
        <f>+IF(AA628=0,0,AA628/AA613*100)</f>
        <v>0</v>
      </c>
      <c r="AC628" s="803">
        <v>0</v>
      </c>
      <c r="AD628" s="804">
        <f>+IF(AC628=0,0,AC628/AC613*100)</f>
        <v>0</v>
      </c>
      <c r="AE628" s="803">
        <f>+Y628+AA628+AC628</f>
        <v>0</v>
      </c>
      <c r="AF628" s="804">
        <f>+IF(AE628=0,0,AE628/AE613*100)</f>
        <v>0</v>
      </c>
      <c r="AG628" s="803">
        <v>0</v>
      </c>
      <c r="AH628" s="804">
        <f>+IF(AG628=0,0,AG628/AG613*100)</f>
        <v>0</v>
      </c>
      <c r="AI628" s="803">
        <v>0</v>
      </c>
      <c r="AJ628" s="804">
        <f>+IF(AI628=0,0,AI628/AI613*100)</f>
        <v>0</v>
      </c>
      <c r="AK628" s="803">
        <v>0</v>
      </c>
      <c r="AL628" s="804">
        <f>+IF(AK628=0,0,AK628/AK613*100)</f>
        <v>0</v>
      </c>
      <c r="AM628" s="803">
        <f>+AG628+AI628+AK628</f>
        <v>0</v>
      </c>
      <c r="AN628" s="804">
        <f>+IF(AM628=0,0,AM628/AM613*100)</f>
        <v>0</v>
      </c>
      <c r="AO628" s="803">
        <f t="shared" si="623"/>
        <v>0</v>
      </c>
      <c r="AP628" s="804">
        <f>+IF(AO628=0,0,AO628/AO613*100)</f>
        <v>0</v>
      </c>
      <c r="AQ628" s="651"/>
      <c r="AR628" s="803">
        <v>0</v>
      </c>
      <c r="AS628" s="804">
        <f>+IF(AR628=0,0,AR628/AR613*100)</f>
        <v>0</v>
      </c>
      <c r="AT628" s="803">
        <v>0</v>
      </c>
      <c r="AU628" s="804">
        <f>+IF(AT628=0,0,AT628/AT613*100)</f>
        <v>0</v>
      </c>
      <c r="AV628" s="803">
        <v>0</v>
      </c>
      <c r="AW628" s="804">
        <f>+IF(AV628=0,0,AV628/AV613*100)</f>
        <v>0</v>
      </c>
      <c r="AX628" s="803">
        <v>0</v>
      </c>
      <c r="AY628" s="804">
        <f>+IF(AX628=0,0,AX628/AX613*100)</f>
        <v>0</v>
      </c>
      <c r="AZ628" s="803">
        <f>+AT628+AV628+AX628</f>
        <v>0</v>
      </c>
      <c r="BA628" s="804">
        <f>+IF(AZ628=0,0,AZ628/AZ613*100)</f>
        <v>0</v>
      </c>
      <c r="BB628" s="803">
        <v>0</v>
      </c>
      <c r="BC628" s="804">
        <f>+IF(BB628=0,0,BB628/BB613*100)</f>
        <v>0</v>
      </c>
      <c r="BD628" s="803">
        <v>0</v>
      </c>
      <c r="BE628" s="804">
        <f>+IF(BD628=0,0,BD628/BD613*100)</f>
        <v>0</v>
      </c>
      <c r="BF628" s="803">
        <v>0</v>
      </c>
      <c r="BG628" s="804">
        <f>+IF(BF628=0,0,BF628/BF613*100)</f>
        <v>0</v>
      </c>
      <c r="BH628" s="803">
        <f>+BB628+BD628+BF628</f>
        <v>0</v>
      </c>
      <c r="BI628" s="804">
        <f>+IF(BH628=0,0,BH628/BH613*100)</f>
        <v>0</v>
      </c>
      <c r="BJ628" s="803">
        <f t="shared" si="624"/>
        <v>0</v>
      </c>
      <c r="BK628" s="804">
        <f>+IF(BJ628=0,0,BJ628/BJ613*100)</f>
        <v>0</v>
      </c>
      <c r="BL628" s="803">
        <v>0</v>
      </c>
      <c r="BM628" s="804">
        <f>+IF(BL628=0,0,BL628/BL613*100)</f>
        <v>0</v>
      </c>
      <c r="BN628" s="803">
        <v>0</v>
      </c>
      <c r="BO628" s="804">
        <f>+IF(BN628=0,0,BN628/BN613*100)</f>
        <v>0</v>
      </c>
      <c r="BP628" s="803">
        <v>0</v>
      </c>
      <c r="BQ628" s="804">
        <f>+IF(BP628=0,0,BP628/BP613*100)</f>
        <v>0</v>
      </c>
      <c r="BR628" s="803">
        <f>+BL628+BN628+BP628</f>
        <v>0</v>
      </c>
      <c r="BS628" s="804">
        <f>+IF(BR628=0,0,BR628/BR613*100)</f>
        <v>0</v>
      </c>
      <c r="BT628" s="803">
        <v>0</v>
      </c>
      <c r="BU628" s="804">
        <f>+IF(BT628=0,0,BT628/BT613*100)</f>
        <v>0</v>
      </c>
      <c r="BV628" s="803">
        <v>0</v>
      </c>
      <c r="BW628" s="804">
        <f>+IF(BV628=0,0,BV628/BV613*100)</f>
        <v>0</v>
      </c>
      <c r="BX628" s="803">
        <v>0</v>
      </c>
      <c r="BY628" s="804">
        <f>+IF(BX628=0,0,BX628/BX613*100)</f>
        <v>0</v>
      </c>
      <c r="BZ628" s="803">
        <f>+BT628+BV628+BX628</f>
        <v>0</v>
      </c>
      <c r="CA628" s="804">
        <f>+IF(BZ628=0,0,BZ628/BZ613*100)</f>
        <v>0</v>
      </c>
      <c r="CB628" s="803">
        <f t="shared" si="625"/>
        <v>0</v>
      </c>
      <c r="CC628" s="804">
        <f>+IF(CB628=0,0,CB628/CB613*100)</f>
        <v>0</v>
      </c>
      <c r="CE628" s="803">
        <f>+CW628+DO628</f>
        <v>0</v>
      </c>
      <c r="CF628" s="804">
        <f>+IF(CE628=0,0,CE628/CE613*100)</f>
        <v>0</v>
      </c>
      <c r="CG628" s="803">
        <v>0</v>
      </c>
      <c r="CH628" s="804">
        <f>+IF(CG628=0,0,CG628/CG613*100)</f>
        <v>0</v>
      </c>
      <c r="CI628" s="803">
        <v>0</v>
      </c>
      <c r="CJ628" s="804">
        <f>+IF(CI628=0,0,CI628/CI613*100)</f>
        <v>0</v>
      </c>
      <c r="CK628" s="803">
        <v>0</v>
      </c>
      <c r="CL628" s="804">
        <f>+IF(CK628=0,0,CK628/CK613*100)</f>
        <v>0</v>
      </c>
      <c r="CM628" s="803">
        <f>+CG628+CI628+CK628</f>
        <v>0</v>
      </c>
      <c r="CN628" s="804">
        <f>+IF(CM628=0,0,CM628/CM613*100)</f>
        <v>0</v>
      </c>
      <c r="CO628" s="803">
        <v>0</v>
      </c>
      <c r="CP628" s="804">
        <f>+IF(CO628=0,0,CO628/CO613*100)</f>
        <v>0</v>
      </c>
      <c r="CQ628" s="803">
        <v>0</v>
      </c>
      <c r="CR628" s="804">
        <f>+IF(CQ628=0,0,CQ628/CQ613*100)</f>
        <v>0</v>
      </c>
      <c r="CS628" s="803">
        <v>0</v>
      </c>
      <c r="CT628" s="804">
        <f>+IF(CS628=0,0,CS628/CS613*100)</f>
        <v>0</v>
      </c>
      <c r="CU628" s="803">
        <f>+CO628+CQ628+CS628</f>
        <v>0</v>
      </c>
      <c r="CV628" s="804">
        <f>+IF(CU628=0,0,CU628/CU613*100)</f>
        <v>0</v>
      </c>
      <c r="CW628" s="803">
        <f t="shared" si="626"/>
        <v>0</v>
      </c>
      <c r="CX628" s="804">
        <f>+IF(CW628=0,0,CW628/CW613*100)</f>
        <v>0</v>
      </c>
      <c r="CY628" s="803">
        <v>0</v>
      </c>
      <c r="CZ628" s="804">
        <f>+IF(CY628=0,0,CY628/CY613*100)</f>
        <v>0</v>
      </c>
      <c r="DA628" s="803">
        <v>0</v>
      </c>
      <c r="DB628" s="804">
        <f>+IF(DA628=0,0,DA628/DA613*100)</f>
        <v>0</v>
      </c>
      <c r="DC628" s="803">
        <v>0</v>
      </c>
      <c r="DD628" s="804">
        <f>+IF(DC628=0,0,DC628/DC613*100)</f>
        <v>0</v>
      </c>
      <c r="DE628" s="803">
        <f>+CY628+DA628+DC628</f>
        <v>0</v>
      </c>
      <c r="DF628" s="804">
        <f>+IF(DE628=0,0,DE628/DE613*100)</f>
        <v>0</v>
      </c>
      <c r="DG628" s="803">
        <v>0</v>
      </c>
      <c r="DH628" s="804">
        <f>+IF(DG628=0,0,DG628/DG613*100)</f>
        <v>0</v>
      </c>
      <c r="DI628" s="803">
        <v>0</v>
      </c>
      <c r="DJ628" s="804">
        <f>+IF(DI628=0,0,DI628/DI613*100)</f>
        <v>0</v>
      </c>
      <c r="DK628" s="803">
        <v>0</v>
      </c>
      <c r="DL628" s="804">
        <f>+IF(DK628=0,0,DK628/DK613*100)</f>
        <v>0</v>
      </c>
      <c r="DM628" s="803">
        <f>+DG628+DI628+DK628</f>
        <v>0</v>
      </c>
      <c r="DN628" s="804">
        <f>+IF(DM628=0,0,DM628/DM613*100)</f>
        <v>0</v>
      </c>
      <c r="DO628" s="803">
        <f t="shared" si="627"/>
        <v>0</v>
      </c>
      <c r="DP628" s="804">
        <f>+IF(DO628=0,0,DO628/DO613*100)</f>
        <v>0</v>
      </c>
      <c r="DR628" s="803">
        <f>+EJ628+FB628</f>
        <v>0</v>
      </c>
      <c r="DS628" s="804">
        <f>+IF(DR628=0,0,DR628/DR613*100)</f>
        <v>0</v>
      </c>
      <c r="DT628" s="803">
        <v>0</v>
      </c>
      <c r="DU628" s="804">
        <f>+IF(DT628=0,0,DT628/DT613*100)</f>
        <v>0</v>
      </c>
      <c r="DV628" s="803">
        <v>0</v>
      </c>
      <c r="DW628" s="804">
        <f>+IF(DV628=0,0,DV628/DV613*100)</f>
        <v>0</v>
      </c>
      <c r="DX628" s="803">
        <v>0</v>
      </c>
      <c r="DY628" s="804">
        <f>+IF(DX628=0,0,DX628/DX613*100)</f>
        <v>0</v>
      </c>
      <c r="DZ628" s="803">
        <f>+DT628+DV628+DX628</f>
        <v>0</v>
      </c>
      <c r="EA628" s="804">
        <f>+IF(DZ628=0,0,DZ628/DZ613*100)</f>
        <v>0</v>
      </c>
      <c r="EB628" s="803">
        <v>0</v>
      </c>
      <c r="EC628" s="804">
        <f>+IF(EB628=0,0,EB628/EB613*100)</f>
        <v>0</v>
      </c>
      <c r="ED628" s="803">
        <v>0</v>
      </c>
      <c r="EE628" s="804">
        <f>+IF(ED628=0,0,ED628/ED613*100)</f>
        <v>0</v>
      </c>
      <c r="EF628" s="803">
        <v>0</v>
      </c>
      <c r="EG628" s="804">
        <f>+IF(EF628=0,0,EF628/EF613*100)</f>
        <v>0</v>
      </c>
      <c r="EH628" s="803">
        <f>+EB628+ED628+EF628</f>
        <v>0</v>
      </c>
      <c r="EI628" s="804">
        <f>+IF(EH628=0,0,EH628/EH613*100)</f>
        <v>0</v>
      </c>
      <c r="EJ628" s="803">
        <f t="shared" si="628"/>
        <v>0</v>
      </c>
      <c r="EK628" s="804">
        <f>+IF(EJ628=0,0,EJ628/EJ613*100)</f>
        <v>0</v>
      </c>
      <c r="EL628" s="803">
        <v>0</v>
      </c>
      <c r="EM628" s="804">
        <f>+IF(EL628=0,0,EL628/EL613*100)</f>
        <v>0</v>
      </c>
      <c r="EN628" s="803">
        <v>0</v>
      </c>
      <c r="EO628" s="804">
        <f>+IF(EN628=0,0,EN628/EN613*100)</f>
        <v>0</v>
      </c>
      <c r="EP628" s="803">
        <v>0</v>
      </c>
      <c r="EQ628" s="804">
        <f>+IF(EP628=0,0,EP628/EP613*100)</f>
        <v>0</v>
      </c>
      <c r="ER628" s="803">
        <f>+EL628+EN628+EP628</f>
        <v>0</v>
      </c>
      <c r="ES628" s="804">
        <f>+IF(ER628=0,0,ER628/ER613*100)</f>
        <v>0</v>
      </c>
      <c r="ET628" s="803">
        <v>0</v>
      </c>
      <c r="EU628" s="804">
        <f>+IF(ET628=0,0,ET628/ET613*100)</f>
        <v>0</v>
      </c>
      <c r="EV628" s="803">
        <v>0</v>
      </c>
      <c r="EW628" s="804">
        <f>+IF(EV628=0,0,EV628/EV613*100)</f>
        <v>0</v>
      </c>
      <c r="EX628" s="803">
        <v>0</v>
      </c>
      <c r="EY628" s="804">
        <f>+IF(EX628=0,0,EX628/EX613*100)</f>
        <v>0</v>
      </c>
      <c r="EZ628" s="803">
        <f>+ET628+EV628+EX628</f>
        <v>0</v>
      </c>
      <c r="FA628" s="804">
        <f>+IF(EZ628=0,0,EZ628/EZ613*100)</f>
        <v>0</v>
      </c>
      <c r="FB628" s="803">
        <f t="shared" si="629"/>
        <v>0</v>
      </c>
      <c r="FC628" s="804">
        <f>+IF(FB628=0,0,FB628/FB613*100)</f>
        <v>0</v>
      </c>
      <c r="FD628" s="803">
        <v>0</v>
      </c>
      <c r="FE628" s="804">
        <f>+IF(FD628=0,0,FD628/FD613*100)</f>
        <v>0</v>
      </c>
      <c r="FF628" s="803">
        <v>0</v>
      </c>
      <c r="FG628" s="804">
        <f>+IF(FF628=0,0,FF628/FF613*100)</f>
        <v>0</v>
      </c>
      <c r="FH628" s="803">
        <v>0</v>
      </c>
      <c r="FI628" s="804">
        <f>+IF(FH628=0,0,FH628/FH613*100)</f>
        <v>0</v>
      </c>
      <c r="FJ628" s="803">
        <v>0</v>
      </c>
      <c r="FK628" s="804">
        <f>+IF(FJ628=0,0,FJ628/FJ613*100)</f>
        <v>0</v>
      </c>
    </row>
    <row r="629" spans="2:167" s="648" customFormat="1" ht="13.5" customHeight="1">
      <c r="B629" s="771"/>
      <c r="C629" s="728" t="s">
        <v>4846</v>
      </c>
      <c r="D629" s="787"/>
      <c r="E629" s="770">
        <f>+W629+AO629</f>
        <v>0</v>
      </c>
      <c r="F629" s="726">
        <f>+IF(E629=0,0,E629/E614*100)</f>
        <v>0</v>
      </c>
      <c r="G629" s="770">
        <f>+G630+G631-G632-G633</f>
        <v>0</v>
      </c>
      <c r="H629" s="726">
        <f>+IF(G629=0,0,G629/G614*100)</f>
        <v>0</v>
      </c>
      <c r="I629" s="770">
        <f>+I630+I631-I632-I633</f>
        <v>0</v>
      </c>
      <c r="J629" s="726">
        <f>+IF(I629=0,0,I629/I614*100)</f>
        <v>0</v>
      </c>
      <c r="K629" s="770">
        <f>+K630+K631-K632-K633</f>
        <v>0</v>
      </c>
      <c r="L629" s="726">
        <f>+IF(K629=0,0,K629/K614*100)</f>
        <v>0</v>
      </c>
      <c r="M629" s="770">
        <f>+M630+M631-M632-M633</f>
        <v>0</v>
      </c>
      <c r="N629" s="726">
        <f>+IF(M629=0,0,M629/M614*100)</f>
        <v>0</v>
      </c>
      <c r="O629" s="770">
        <f>+O630+O631-O632-O633</f>
        <v>0</v>
      </c>
      <c r="P629" s="726">
        <f>+IF(O629=0,0,O629/O614*100)</f>
        <v>0</v>
      </c>
      <c r="Q629" s="770">
        <f>+Q630+Q631-Q632-Q633</f>
        <v>0</v>
      </c>
      <c r="R629" s="726">
        <f>+IF(Q629=0,0,Q629/Q614*100)</f>
        <v>0</v>
      </c>
      <c r="S629" s="770">
        <f>+S630+S631-S632-S633</f>
        <v>0</v>
      </c>
      <c r="T629" s="726">
        <f>+IF(S629=0,0,S629/S614*100)</f>
        <v>0</v>
      </c>
      <c r="U629" s="770">
        <f>+U630+U631-U632-U633</f>
        <v>0</v>
      </c>
      <c r="V629" s="726">
        <f>+IF(U629=0,0,U629/U614*100)</f>
        <v>0</v>
      </c>
      <c r="W629" s="770">
        <f t="shared" si="622"/>
        <v>0</v>
      </c>
      <c r="X629" s="726">
        <f>+IF(W629=0,0,W629/W614*100)</f>
        <v>0</v>
      </c>
      <c r="Y629" s="770">
        <f>+Y630+Y631-Y632-Y633</f>
        <v>0</v>
      </c>
      <c r="Z629" s="726">
        <f>+IF(Y629=0,0,Y629/Y614*100)</f>
        <v>0</v>
      </c>
      <c r="AA629" s="770">
        <f>+AA630+AA631-AA632-AA633</f>
        <v>0</v>
      </c>
      <c r="AB629" s="726">
        <f>+IF(AA629=0,0,AA629/AA614*100)</f>
        <v>0</v>
      </c>
      <c r="AC629" s="770">
        <f>+AC630+AC631-AC632-AC633</f>
        <v>0</v>
      </c>
      <c r="AD629" s="726">
        <f>+IF(AC629=0,0,AC629/AC614*100)</f>
        <v>0</v>
      </c>
      <c r="AE629" s="770">
        <f>+AE630+AE631-AE632-AE633</f>
        <v>0</v>
      </c>
      <c r="AF629" s="726">
        <f>+IF(AE629=0,0,AE629/AE614*100)</f>
        <v>0</v>
      </c>
      <c r="AG629" s="770">
        <f>+AG630+AG631-AG632-AG633</f>
        <v>0</v>
      </c>
      <c r="AH629" s="726">
        <f>+IF(AG629=0,0,AG629/AG614*100)</f>
        <v>0</v>
      </c>
      <c r="AI629" s="770">
        <f>+AI630+AI631-AI632-AI633</f>
        <v>0</v>
      </c>
      <c r="AJ629" s="726">
        <f>+IF(AI629=0,0,AI629/AI614*100)</f>
        <v>0</v>
      </c>
      <c r="AK629" s="770">
        <f>+AK630+AK631-AK632-AK633</f>
        <v>0</v>
      </c>
      <c r="AL629" s="726">
        <f>+IF(AK629=0,0,AK629/AK614*100)</f>
        <v>0</v>
      </c>
      <c r="AM629" s="770">
        <f>+AM630+AM631-AM632-AM633</f>
        <v>0</v>
      </c>
      <c r="AN629" s="726">
        <f>+IF(AM629=0,0,AM629/AM614*100)</f>
        <v>0</v>
      </c>
      <c r="AO629" s="770">
        <f t="shared" si="623"/>
        <v>0</v>
      </c>
      <c r="AP629" s="726">
        <f>+IF(AO629=0,0,AO629/AO614*100)</f>
        <v>0</v>
      </c>
      <c r="AQ629" s="651"/>
      <c r="AR629" s="770">
        <f>+AR630+AR631-AR632-AR633</f>
        <v>0</v>
      </c>
      <c r="AS629" s="726">
        <f>+IF(AR629=0,0,AR629/AR614*100)</f>
        <v>0</v>
      </c>
      <c r="AT629" s="770">
        <f>+AT630+AT631-AT632-AT633</f>
        <v>0</v>
      </c>
      <c r="AU629" s="726">
        <f>+IF(AT629=0,0,AT629/AT614*100)</f>
        <v>0</v>
      </c>
      <c r="AV629" s="770">
        <f>+AV630+AV631-AV632-AV633</f>
        <v>0</v>
      </c>
      <c r="AW629" s="726">
        <f>+IF(AV629=0,0,AV629/AV614*100)</f>
        <v>0</v>
      </c>
      <c r="AX629" s="770">
        <f>+AX630+AX631-AX632-AX633</f>
        <v>0</v>
      </c>
      <c r="AY629" s="726">
        <f>+IF(AX629=0,0,AX629/AX614*100)</f>
        <v>0</v>
      </c>
      <c r="AZ629" s="770">
        <f>+AZ630+AZ631-AZ632-AZ633</f>
        <v>0</v>
      </c>
      <c r="BA629" s="726">
        <f>+IF(AZ629=0,0,AZ629/AZ614*100)</f>
        <v>0</v>
      </c>
      <c r="BB629" s="770">
        <f>+BB630+BB631-BB632-BB633</f>
        <v>0</v>
      </c>
      <c r="BC629" s="726">
        <f>+IF(BB629=0,0,BB629/BB614*100)</f>
        <v>0</v>
      </c>
      <c r="BD629" s="770">
        <f>+BD630+BD631-BD632-BD633</f>
        <v>0</v>
      </c>
      <c r="BE629" s="726">
        <f>+IF(BD629=0,0,BD629/BD614*100)</f>
        <v>0</v>
      </c>
      <c r="BF629" s="770">
        <f>+BF630+BF631-BF632-BF633</f>
        <v>0</v>
      </c>
      <c r="BG629" s="726">
        <f>+IF(BF629=0,0,BF629/BF614*100)</f>
        <v>0</v>
      </c>
      <c r="BH629" s="770">
        <f>+BH630+BH631-BH632-BH633</f>
        <v>0</v>
      </c>
      <c r="BI629" s="726">
        <f>+IF(BH629=0,0,BH629/BH614*100)</f>
        <v>0</v>
      </c>
      <c r="BJ629" s="770">
        <f t="shared" si="624"/>
        <v>0</v>
      </c>
      <c r="BK629" s="726">
        <f>+IF(BJ629=0,0,BJ629/BJ614*100)</f>
        <v>0</v>
      </c>
      <c r="BL629" s="770">
        <f>+BL630+BL631-BL632-BL633</f>
        <v>0</v>
      </c>
      <c r="BM629" s="726">
        <f>+IF(BL629=0,0,BL629/BL614*100)</f>
        <v>0</v>
      </c>
      <c r="BN629" s="770">
        <f>+BN630+BN631-BN632-BN633</f>
        <v>0</v>
      </c>
      <c r="BO629" s="726">
        <f>+IF(BN629=0,0,BN629/BN614*100)</f>
        <v>0</v>
      </c>
      <c r="BP629" s="770">
        <f>+BP630+BP631-BP632-BP633</f>
        <v>0</v>
      </c>
      <c r="BQ629" s="726">
        <f>+IF(BP629=0,0,BP629/BP614*100)</f>
        <v>0</v>
      </c>
      <c r="BR629" s="770">
        <f>+BR630+BR631-BR632-BR633</f>
        <v>0</v>
      </c>
      <c r="BS629" s="726">
        <f>+IF(BR629=0,0,BR629/BR614*100)</f>
        <v>0</v>
      </c>
      <c r="BT629" s="770">
        <f>+BT630+BT631-BT632-BT633</f>
        <v>0</v>
      </c>
      <c r="BU629" s="726">
        <f>+IF(BT629=0,0,BT629/BT614*100)</f>
        <v>0</v>
      </c>
      <c r="BV629" s="770">
        <f>+BV630+BV631-BV632-BV633</f>
        <v>0</v>
      </c>
      <c r="BW629" s="726">
        <f>+IF(BV629=0,0,BV629/BV614*100)</f>
        <v>0</v>
      </c>
      <c r="BX629" s="770">
        <f>+BX630+BX631-BX632-BX633</f>
        <v>0</v>
      </c>
      <c r="BY629" s="726">
        <f>+IF(BX629=0,0,BX629/BX614*100)</f>
        <v>0</v>
      </c>
      <c r="BZ629" s="770">
        <f>+BZ630+BZ631-BZ632-BZ633</f>
        <v>0</v>
      </c>
      <c r="CA629" s="726">
        <f>+IF(BZ629=0,0,BZ629/BZ614*100)</f>
        <v>0</v>
      </c>
      <c r="CB629" s="770">
        <f t="shared" si="625"/>
        <v>0</v>
      </c>
      <c r="CC629" s="726">
        <f>+IF(CB629=0,0,CB629/CB614*100)</f>
        <v>0</v>
      </c>
      <c r="CE629" s="770">
        <f>+CW629+DO629</f>
        <v>0</v>
      </c>
      <c r="CF629" s="726">
        <f>+IF(CE629=0,0,CE629/CE614*100)</f>
        <v>0</v>
      </c>
      <c r="CG629" s="770">
        <f>+CG630+CG631-CG632-CG633</f>
        <v>0</v>
      </c>
      <c r="CH629" s="726">
        <f>+IF(CG629=0,0,CG629/CG614*100)</f>
        <v>0</v>
      </c>
      <c r="CI629" s="770">
        <f>+CI630+CI631-CI632-CI633</f>
        <v>0</v>
      </c>
      <c r="CJ629" s="726">
        <f>+IF(CI629=0,0,CI629/CI614*100)</f>
        <v>0</v>
      </c>
      <c r="CK629" s="770">
        <f>+CK630+CK631-CK632-CK633</f>
        <v>0</v>
      </c>
      <c r="CL629" s="726">
        <f>+IF(CK629=0,0,CK629/CK614*100)</f>
        <v>0</v>
      </c>
      <c r="CM629" s="770">
        <f>+CM630+CM631-CM632-CM633</f>
        <v>0</v>
      </c>
      <c r="CN629" s="726">
        <f>+IF(CM629=0,0,CM629/CM614*100)</f>
        <v>0</v>
      </c>
      <c r="CO629" s="770">
        <f>+CO630+CO631-CO632-CO633</f>
        <v>0</v>
      </c>
      <c r="CP629" s="726">
        <f>+IF(CO629=0,0,CO629/CO614*100)</f>
        <v>0</v>
      </c>
      <c r="CQ629" s="770">
        <f>+CQ630+CQ631-CQ632-CQ633</f>
        <v>0</v>
      </c>
      <c r="CR629" s="726">
        <f>+IF(CQ629=0,0,CQ629/CQ614*100)</f>
        <v>0</v>
      </c>
      <c r="CS629" s="770">
        <f>+CS630+CS631-CS632-CS633</f>
        <v>0</v>
      </c>
      <c r="CT629" s="726">
        <f>+IF(CS629=0,0,CS629/CS614*100)</f>
        <v>0</v>
      </c>
      <c r="CU629" s="770">
        <f>+CU630+CU631-CU632-CU633</f>
        <v>0</v>
      </c>
      <c r="CV629" s="726">
        <f>+IF(CU629=0,0,CU629/CU614*100)</f>
        <v>0</v>
      </c>
      <c r="CW629" s="770">
        <f t="shared" si="626"/>
        <v>0</v>
      </c>
      <c r="CX629" s="726">
        <f>+IF(CW629=0,0,CW629/CW614*100)</f>
        <v>0</v>
      </c>
      <c r="CY629" s="770">
        <f>+CY630+CY631-CY632-CY633</f>
        <v>0</v>
      </c>
      <c r="CZ629" s="726">
        <f>+IF(CY629=0,0,CY629/CY614*100)</f>
        <v>0</v>
      </c>
      <c r="DA629" s="770">
        <f>+DA630+DA631-DA632-DA633</f>
        <v>0</v>
      </c>
      <c r="DB629" s="726">
        <f>+IF(DA629=0,0,DA629/DA614*100)</f>
        <v>0</v>
      </c>
      <c r="DC629" s="770">
        <f>+DC630+DC631-DC632-DC633</f>
        <v>0</v>
      </c>
      <c r="DD629" s="726">
        <f>+IF(DC629=0,0,DC629/DC614*100)</f>
        <v>0</v>
      </c>
      <c r="DE629" s="770">
        <f>+DE630+DE631-DE632-DE633</f>
        <v>0</v>
      </c>
      <c r="DF629" s="726">
        <f>+IF(DE629=0,0,DE629/DE614*100)</f>
        <v>0</v>
      </c>
      <c r="DG629" s="770">
        <f>+DG630+DG631-DG632-DG633</f>
        <v>0</v>
      </c>
      <c r="DH629" s="726">
        <f>+IF(DG629=0,0,DG629/DG614*100)</f>
        <v>0</v>
      </c>
      <c r="DI629" s="770">
        <f>+DI630+DI631-DI632-DI633</f>
        <v>0</v>
      </c>
      <c r="DJ629" s="726">
        <f>+IF(DI629=0,0,DI629/DI614*100)</f>
        <v>0</v>
      </c>
      <c r="DK629" s="770">
        <f>+DK630+DK631-DK632-DK633</f>
        <v>0</v>
      </c>
      <c r="DL629" s="726">
        <f>+IF(DK629=0,0,DK629/DK614*100)</f>
        <v>0</v>
      </c>
      <c r="DM629" s="770">
        <f>+DM630+DM631-DM632-DM633</f>
        <v>0</v>
      </c>
      <c r="DN629" s="726">
        <f>+IF(DM629=0,0,DM629/DM614*100)</f>
        <v>0</v>
      </c>
      <c r="DO629" s="770">
        <f t="shared" si="627"/>
        <v>0</v>
      </c>
      <c r="DP629" s="726">
        <f>+IF(DO629=0,0,DO629/DO614*100)</f>
        <v>0</v>
      </c>
      <c r="DR629" s="770">
        <f>+EJ629+FB629</f>
        <v>0</v>
      </c>
      <c r="DS629" s="726">
        <f>+IF(DR629=0,0,DR629/DR614*100)</f>
        <v>0</v>
      </c>
      <c r="DT629" s="770">
        <f>+DT630+DT631-DT632-DT633</f>
        <v>0</v>
      </c>
      <c r="DU629" s="726">
        <f>+IF(DT629=0,0,DT629/DT614*100)</f>
        <v>0</v>
      </c>
      <c r="DV629" s="770">
        <f>+DV630+DV631-DV632-DV633</f>
        <v>0</v>
      </c>
      <c r="DW629" s="726">
        <f>+IF(DV629=0,0,DV629/DV614*100)</f>
        <v>0</v>
      </c>
      <c r="DX629" s="770">
        <f>+DX630+DX631-DX632-DX633</f>
        <v>0</v>
      </c>
      <c r="DY629" s="726">
        <f>+IF(DX629=0,0,DX629/DX614*100)</f>
        <v>0</v>
      </c>
      <c r="DZ629" s="770">
        <f>+DZ630+DZ631-DZ632-DZ633</f>
        <v>0</v>
      </c>
      <c r="EA629" s="726">
        <f>+IF(DZ629=0,0,DZ629/DZ614*100)</f>
        <v>0</v>
      </c>
      <c r="EB629" s="770">
        <f>+EB630+EB631-EB632-EB633</f>
        <v>0</v>
      </c>
      <c r="EC629" s="726">
        <f>+IF(EB629=0,0,EB629/EB614*100)</f>
        <v>0</v>
      </c>
      <c r="ED629" s="770">
        <f>+ED630+ED631-ED632-ED633</f>
        <v>0</v>
      </c>
      <c r="EE629" s="726">
        <f>+IF(ED629=0,0,ED629/ED614*100)</f>
        <v>0</v>
      </c>
      <c r="EF629" s="770">
        <f>+EF630+EF631-EF632-EF633</f>
        <v>0</v>
      </c>
      <c r="EG629" s="726">
        <f>+IF(EF629=0,0,EF629/EF614*100)</f>
        <v>0</v>
      </c>
      <c r="EH629" s="770">
        <f>+EH630+EH631-EH632-EH633</f>
        <v>0</v>
      </c>
      <c r="EI629" s="726">
        <f>+IF(EH629=0,0,EH629/EH614*100)</f>
        <v>0</v>
      </c>
      <c r="EJ629" s="770">
        <f t="shared" si="628"/>
        <v>0</v>
      </c>
      <c r="EK629" s="726">
        <f>+IF(EJ629=0,0,EJ629/EJ614*100)</f>
        <v>0</v>
      </c>
      <c r="EL629" s="770">
        <f>+EL630+EL631-EL632-EL633</f>
        <v>0</v>
      </c>
      <c r="EM629" s="726">
        <f>+IF(EL629=0,0,EL629/EL614*100)</f>
        <v>0</v>
      </c>
      <c r="EN629" s="770">
        <f>+EN630+EN631-EN632-EN633</f>
        <v>0</v>
      </c>
      <c r="EO629" s="726">
        <f>+IF(EN629=0,0,EN629/EN614*100)</f>
        <v>0</v>
      </c>
      <c r="EP629" s="770">
        <f>+EP630+EP631-EP632-EP633</f>
        <v>0</v>
      </c>
      <c r="EQ629" s="726">
        <f>+IF(EP629=0,0,EP629/EP614*100)</f>
        <v>0</v>
      </c>
      <c r="ER629" s="770">
        <f>+ER630+ER631-ER632-ER633</f>
        <v>0</v>
      </c>
      <c r="ES629" s="726">
        <f>+IF(ER629=0,0,ER629/ER614*100)</f>
        <v>0</v>
      </c>
      <c r="ET629" s="770">
        <f>+ET630+ET631-ET632-ET633</f>
        <v>0</v>
      </c>
      <c r="EU629" s="726">
        <f>+IF(ET629=0,0,ET629/ET614*100)</f>
        <v>0</v>
      </c>
      <c r="EV629" s="770">
        <f>+EV630+EV631-EV632-EV633</f>
        <v>0</v>
      </c>
      <c r="EW629" s="726">
        <f>+IF(EV629=0,0,EV629/EV614*100)</f>
        <v>0</v>
      </c>
      <c r="EX629" s="770">
        <f>+EX630+EX631-EX632-EX633</f>
        <v>0</v>
      </c>
      <c r="EY629" s="726">
        <f>+IF(EX629=0,0,EX629/EX614*100)</f>
        <v>0</v>
      </c>
      <c r="EZ629" s="770">
        <f>+EZ630+EZ631-EZ632-EZ633</f>
        <v>0</v>
      </c>
      <c r="FA629" s="726">
        <f>+IF(EZ629=0,0,EZ629/EZ614*100)</f>
        <v>0</v>
      </c>
      <c r="FB629" s="770">
        <f t="shared" si="629"/>
        <v>0</v>
      </c>
      <c r="FC629" s="726">
        <f>+IF(FB629=0,0,FB629/FB614*100)</f>
        <v>0</v>
      </c>
      <c r="FD629" s="770">
        <f>+FD630+FD631-FD632-FD633</f>
        <v>0</v>
      </c>
      <c r="FE629" s="726">
        <f>+IF(FD629=0,0,FD629/FD614*100)</f>
        <v>0</v>
      </c>
      <c r="FF629" s="770">
        <f>+FF630+FF631-FF632-FF633</f>
        <v>0</v>
      </c>
      <c r="FG629" s="726">
        <f>+IF(FF629=0,0,FF629/FF614*100)</f>
        <v>0</v>
      </c>
      <c r="FH629" s="770">
        <f>+FH630+FH631-FH632-FH633</f>
        <v>0</v>
      </c>
      <c r="FI629" s="726">
        <f>+IF(FH629=0,0,FH629/FH614*100)</f>
        <v>0</v>
      </c>
      <c r="FJ629" s="770">
        <f>+FJ630+FJ631-FJ632-FJ633</f>
        <v>0</v>
      </c>
      <c r="FK629" s="726">
        <f>+IF(FJ629=0,0,FJ629/FJ614*100)</f>
        <v>0</v>
      </c>
    </row>
    <row r="630" spans="2:167" s="648" customFormat="1" ht="13.5" customHeight="1">
      <c r="B630" s="771"/>
      <c r="C630" s="769"/>
      <c r="D630" s="731" t="s">
        <v>4847</v>
      </c>
      <c r="E630" s="770">
        <f>+G630</f>
        <v>0</v>
      </c>
      <c r="F630" s="726">
        <f>+IF(E630=0,0,E630/E614*100)</f>
        <v>0</v>
      </c>
      <c r="G630" s="770">
        <v>0</v>
      </c>
      <c r="H630" s="726">
        <f>+IF(G630=0,0,G630/G614*100)</f>
        <v>0</v>
      </c>
      <c r="I630" s="770">
        <v>0</v>
      </c>
      <c r="J630" s="726">
        <f>+IF(I630=0,0,I630/I614*100)</f>
        <v>0</v>
      </c>
      <c r="K630" s="770">
        <v>0</v>
      </c>
      <c r="L630" s="726">
        <f>+IF(K630=0,0,K630/K614*100)</f>
        <v>0</v>
      </c>
      <c r="M630" s="770">
        <f>+G630+I630+K630</f>
        <v>0</v>
      </c>
      <c r="N630" s="726">
        <f>+IF(M630=0,0,M630/M614*100)</f>
        <v>0</v>
      </c>
      <c r="O630" s="770">
        <v>0</v>
      </c>
      <c r="P630" s="726">
        <f>+IF(O630=0,0,O630/O614*100)</f>
        <v>0</v>
      </c>
      <c r="Q630" s="770">
        <v>0</v>
      </c>
      <c r="R630" s="726">
        <f>+IF(Q630=0,0,Q630/Q614*100)</f>
        <v>0</v>
      </c>
      <c r="S630" s="770">
        <v>0</v>
      </c>
      <c r="T630" s="726">
        <f>+IF(S630=0,0,S630/S614*100)</f>
        <v>0</v>
      </c>
      <c r="U630" s="770">
        <f>+O630+Q630+S630</f>
        <v>0</v>
      </c>
      <c r="V630" s="726">
        <f>+IF(U630=0,0,U630/U614*100)</f>
        <v>0</v>
      </c>
      <c r="W630" s="770">
        <f t="shared" si="622"/>
        <v>0</v>
      </c>
      <c r="X630" s="726">
        <f>+IF(W630=0,0,W630/W614*100)</f>
        <v>0</v>
      </c>
      <c r="Y630" s="770">
        <v>0</v>
      </c>
      <c r="Z630" s="726">
        <f>+IF(Y630=0,0,Y630/Y614*100)</f>
        <v>0</v>
      </c>
      <c r="AA630" s="770">
        <v>0</v>
      </c>
      <c r="AB630" s="726">
        <f>+IF(AA630=0,0,AA630/AA614*100)</f>
        <v>0</v>
      </c>
      <c r="AC630" s="770">
        <v>0</v>
      </c>
      <c r="AD630" s="726">
        <f>+IF(AC630=0,0,AC630/AC614*100)</f>
        <v>0</v>
      </c>
      <c r="AE630" s="770">
        <f>+Y630+AA630+AC630</f>
        <v>0</v>
      </c>
      <c r="AF630" s="726">
        <f>+IF(AE630=0,0,AE630/AE614*100)</f>
        <v>0</v>
      </c>
      <c r="AG630" s="770">
        <v>0</v>
      </c>
      <c r="AH630" s="726">
        <f>+IF(AG630=0,0,AG630/AG614*100)</f>
        <v>0</v>
      </c>
      <c r="AI630" s="770">
        <v>0</v>
      </c>
      <c r="AJ630" s="726">
        <f>+IF(AI630=0,0,AI630/AI614*100)</f>
        <v>0</v>
      </c>
      <c r="AK630" s="770">
        <v>0</v>
      </c>
      <c r="AL630" s="726">
        <f>+IF(AK630=0,0,AK630/AK614*100)</f>
        <v>0</v>
      </c>
      <c r="AM630" s="770">
        <f>+AG630+AI630+AK630</f>
        <v>0</v>
      </c>
      <c r="AN630" s="726">
        <f>+IF(AM630=0,0,AM630/AM614*100)</f>
        <v>0</v>
      </c>
      <c r="AO630" s="770">
        <f t="shared" si="623"/>
        <v>0</v>
      </c>
      <c r="AP630" s="726">
        <f>+IF(AO630=0,0,AO630/AO614*100)</f>
        <v>0</v>
      </c>
      <c r="AQ630" s="651"/>
      <c r="AR630" s="770">
        <v>0</v>
      </c>
      <c r="AS630" s="726">
        <f>+IF(AR630=0,0,AR630/AR614*100)</f>
        <v>0</v>
      </c>
      <c r="AT630" s="770">
        <v>0</v>
      </c>
      <c r="AU630" s="726">
        <f>+IF(AT630=0,0,AT630/AT614*100)</f>
        <v>0</v>
      </c>
      <c r="AV630" s="770">
        <v>0</v>
      </c>
      <c r="AW630" s="726">
        <f>+IF(AV630=0,0,AV630/AV614*100)</f>
        <v>0</v>
      </c>
      <c r="AX630" s="770">
        <v>0</v>
      </c>
      <c r="AY630" s="726">
        <f>+IF(AX630=0,0,AX630/AX614*100)</f>
        <v>0</v>
      </c>
      <c r="AZ630" s="770">
        <f>+AT630+AV630+AX630</f>
        <v>0</v>
      </c>
      <c r="BA630" s="726">
        <f>+IF(AZ630=0,0,AZ630/AZ614*100)</f>
        <v>0</v>
      </c>
      <c r="BB630" s="770">
        <v>0</v>
      </c>
      <c r="BC630" s="726">
        <f>+IF(BB630=0,0,BB630/BB614*100)</f>
        <v>0</v>
      </c>
      <c r="BD630" s="770">
        <v>0</v>
      </c>
      <c r="BE630" s="726">
        <f>+IF(BD630=0,0,BD630/BD614*100)</f>
        <v>0</v>
      </c>
      <c r="BF630" s="770">
        <v>0</v>
      </c>
      <c r="BG630" s="726">
        <f>+IF(BF630=0,0,BF630/BF614*100)</f>
        <v>0</v>
      </c>
      <c r="BH630" s="770">
        <f>+BB630+BD630+BF630</f>
        <v>0</v>
      </c>
      <c r="BI630" s="726">
        <f>+IF(BH630=0,0,BH630/BH614*100)</f>
        <v>0</v>
      </c>
      <c r="BJ630" s="770">
        <f t="shared" si="624"/>
        <v>0</v>
      </c>
      <c r="BK630" s="726">
        <f>+IF(BJ630=0,0,BJ630/BJ614*100)</f>
        <v>0</v>
      </c>
      <c r="BL630" s="770">
        <v>0</v>
      </c>
      <c r="BM630" s="726">
        <f>+IF(BL630=0,0,BL630/BL614*100)</f>
        <v>0</v>
      </c>
      <c r="BN630" s="770">
        <v>0</v>
      </c>
      <c r="BO630" s="726">
        <f>+IF(BN630=0,0,BN630/BN614*100)</f>
        <v>0</v>
      </c>
      <c r="BP630" s="770">
        <v>0</v>
      </c>
      <c r="BQ630" s="726">
        <f>+IF(BP630=0,0,BP630/BP614*100)</f>
        <v>0</v>
      </c>
      <c r="BR630" s="770">
        <f>+BL630+BN630+BP630</f>
        <v>0</v>
      </c>
      <c r="BS630" s="726">
        <f>+IF(BR630=0,0,BR630/BR614*100)</f>
        <v>0</v>
      </c>
      <c r="BT630" s="770">
        <v>0</v>
      </c>
      <c r="BU630" s="726">
        <f>+IF(BT630=0,0,BT630/BT614*100)</f>
        <v>0</v>
      </c>
      <c r="BV630" s="770">
        <v>0</v>
      </c>
      <c r="BW630" s="726">
        <f>+IF(BV630=0,0,BV630/BV614*100)</f>
        <v>0</v>
      </c>
      <c r="BX630" s="770">
        <v>0</v>
      </c>
      <c r="BY630" s="726">
        <f>+IF(BX630=0,0,BX630/BX614*100)</f>
        <v>0</v>
      </c>
      <c r="BZ630" s="770">
        <f>+BT630+BV630+BX630</f>
        <v>0</v>
      </c>
      <c r="CA630" s="726">
        <f>+IF(BZ630=0,0,BZ630/BZ614*100)</f>
        <v>0</v>
      </c>
      <c r="CB630" s="770">
        <f t="shared" si="625"/>
        <v>0</v>
      </c>
      <c r="CC630" s="726">
        <f>+IF(CB630=0,0,CB630/CB614*100)</f>
        <v>0</v>
      </c>
      <c r="CE630" s="770">
        <f>+CG630</f>
        <v>0</v>
      </c>
      <c r="CF630" s="726">
        <f>+IF(CE630=0,0,CE630/CE614*100)</f>
        <v>0</v>
      </c>
      <c r="CG630" s="770">
        <v>0</v>
      </c>
      <c r="CH630" s="726">
        <f>+IF(CG630=0,0,CG630/CG614*100)</f>
        <v>0</v>
      </c>
      <c r="CI630" s="770">
        <v>0</v>
      </c>
      <c r="CJ630" s="726">
        <f>+IF(CI630=0,0,CI630/CI614*100)</f>
        <v>0</v>
      </c>
      <c r="CK630" s="770">
        <v>0</v>
      </c>
      <c r="CL630" s="726">
        <f>+IF(CK630=0,0,CK630/CK614*100)</f>
        <v>0</v>
      </c>
      <c r="CM630" s="770">
        <f>+CG630+CI630+CK630</f>
        <v>0</v>
      </c>
      <c r="CN630" s="726">
        <f>+IF(CM630=0,0,CM630/CM614*100)</f>
        <v>0</v>
      </c>
      <c r="CO630" s="770">
        <v>0</v>
      </c>
      <c r="CP630" s="726">
        <f>+IF(CO630=0,0,CO630/CO614*100)</f>
        <v>0</v>
      </c>
      <c r="CQ630" s="770">
        <v>0</v>
      </c>
      <c r="CR630" s="726">
        <f>+IF(CQ630=0,0,CQ630/CQ614*100)</f>
        <v>0</v>
      </c>
      <c r="CS630" s="770">
        <v>0</v>
      </c>
      <c r="CT630" s="726">
        <f>+IF(CS630=0,0,CS630/CS614*100)</f>
        <v>0</v>
      </c>
      <c r="CU630" s="770">
        <f>+CO630+CQ630+CS630</f>
        <v>0</v>
      </c>
      <c r="CV630" s="726">
        <f>+IF(CU630=0,0,CU630/CU614*100)</f>
        <v>0</v>
      </c>
      <c r="CW630" s="770">
        <f t="shared" si="626"/>
        <v>0</v>
      </c>
      <c r="CX630" s="726">
        <f>+IF(CW630=0,0,CW630/CW614*100)</f>
        <v>0</v>
      </c>
      <c r="CY630" s="770">
        <v>0</v>
      </c>
      <c r="CZ630" s="726">
        <f>+IF(CY630=0,0,CY630/CY614*100)</f>
        <v>0</v>
      </c>
      <c r="DA630" s="770">
        <v>0</v>
      </c>
      <c r="DB630" s="726">
        <f>+IF(DA630=0,0,DA630/DA614*100)</f>
        <v>0</v>
      </c>
      <c r="DC630" s="770">
        <v>0</v>
      </c>
      <c r="DD630" s="726">
        <f>+IF(DC630=0,0,DC630/DC614*100)</f>
        <v>0</v>
      </c>
      <c r="DE630" s="770">
        <f>+CY630+DA630+DC630</f>
        <v>0</v>
      </c>
      <c r="DF630" s="726">
        <f>+IF(DE630=0,0,DE630/DE614*100)</f>
        <v>0</v>
      </c>
      <c r="DG630" s="770">
        <v>0</v>
      </c>
      <c r="DH630" s="726">
        <f>+IF(DG630=0,0,DG630/DG614*100)</f>
        <v>0</v>
      </c>
      <c r="DI630" s="770">
        <v>0</v>
      </c>
      <c r="DJ630" s="726">
        <f>+IF(DI630=0,0,DI630/DI614*100)</f>
        <v>0</v>
      </c>
      <c r="DK630" s="770">
        <v>0</v>
      </c>
      <c r="DL630" s="726">
        <f>+IF(DK630=0,0,DK630/DK614*100)</f>
        <v>0</v>
      </c>
      <c r="DM630" s="770">
        <f>+DG630+DI630+DK630</f>
        <v>0</v>
      </c>
      <c r="DN630" s="726">
        <f>+IF(DM630=0,0,DM630/DM614*100)</f>
        <v>0</v>
      </c>
      <c r="DO630" s="770">
        <f t="shared" si="627"/>
        <v>0</v>
      </c>
      <c r="DP630" s="726">
        <f>+IF(DO630=0,0,DO630/DO614*100)</f>
        <v>0</v>
      </c>
      <c r="DR630" s="770">
        <f>+DT630</f>
        <v>0</v>
      </c>
      <c r="DS630" s="726">
        <f>+IF(DR630=0,0,DR630/DR614*100)</f>
        <v>0</v>
      </c>
      <c r="DT630" s="770">
        <v>0</v>
      </c>
      <c r="DU630" s="726">
        <f>+IF(DT630=0,0,DT630/DT614*100)</f>
        <v>0</v>
      </c>
      <c r="DV630" s="770">
        <v>0</v>
      </c>
      <c r="DW630" s="726">
        <f>+IF(DV630=0,0,DV630/DV614*100)</f>
        <v>0</v>
      </c>
      <c r="DX630" s="770">
        <v>0</v>
      </c>
      <c r="DY630" s="726">
        <f>+IF(DX630=0,0,DX630/DX614*100)</f>
        <v>0</v>
      </c>
      <c r="DZ630" s="770">
        <f>+DT630+DV630+DX630</f>
        <v>0</v>
      </c>
      <c r="EA630" s="726">
        <f>+IF(DZ630=0,0,DZ630/DZ614*100)</f>
        <v>0</v>
      </c>
      <c r="EB630" s="770">
        <v>0</v>
      </c>
      <c r="EC630" s="726">
        <f>+IF(EB630=0,0,EB630/EB614*100)</f>
        <v>0</v>
      </c>
      <c r="ED630" s="770">
        <v>0</v>
      </c>
      <c r="EE630" s="726">
        <f>+IF(ED630=0,0,ED630/ED614*100)</f>
        <v>0</v>
      </c>
      <c r="EF630" s="770">
        <v>0</v>
      </c>
      <c r="EG630" s="726">
        <f>+IF(EF630=0,0,EF630/EF614*100)</f>
        <v>0</v>
      </c>
      <c r="EH630" s="770">
        <f>+EB630+ED630+EF630</f>
        <v>0</v>
      </c>
      <c r="EI630" s="726">
        <f>+IF(EH630=0,0,EH630/EH614*100)</f>
        <v>0</v>
      </c>
      <c r="EJ630" s="770">
        <f t="shared" si="628"/>
        <v>0</v>
      </c>
      <c r="EK630" s="726">
        <f>+IF(EJ630=0,0,EJ630/EJ614*100)</f>
        <v>0</v>
      </c>
      <c r="EL630" s="770">
        <v>0</v>
      </c>
      <c r="EM630" s="726">
        <f>+IF(EL630=0,0,EL630/EL614*100)</f>
        <v>0</v>
      </c>
      <c r="EN630" s="770">
        <v>0</v>
      </c>
      <c r="EO630" s="726">
        <f>+IF(EN630=0,0,EN630/EN614*100)</f>
        <v>0</v>
      </c>
      <c r="EP630" s="770">
        <v>0</v>
      </c>
      <c r="EQ630" s="726">
        <f>+IF(EP630=0,0,EP630/EP614*100)</f>
        <v>0</v>
      </c>
      <c r="ER630" s="770">
        <f>+EL630+EN630+EP630</f>
        <v>0</v>
      </c>
      <c r="ES630" s="726">
        <f>+IF(ER630=0,0,ER630/ER614*100)</f>
        <v>0</v>
      </c>
      <c r="ET630" s="770">
        <v>0</v>
      </c>
      <c r="EU630" s="726">
        <f>+IF(ET630=0,0,ET630/ET614*100)</f>
        <v>0</v>
      </c>
      <c r="EV630" s="770">
        <v>0</v>
      </c>
      <c r="EW630" s="726">
        <f>+IF(EV630=0,0,EV630/EV614*100)</f>
        <v>0</v>
      </c>
      <c r="EX630" s="770">
        <v>0</v>
      </c>
      <c r="EY630" s="726">
        <f>+IF(EX630=0,0,EX630/EX614*100)</f>
        <v>0</v>
      </c>
      <c r="EZ630" s="770">
        <f>+ET630+EV630+EX630</f>
        <v>0</v>
      </c>
      <c r="FA630" s="726">
        <f>+IF(EZ630=0,0,EZ630/EZ614*100)</f>
        <v>0</v>
      </c>
      <c r="FB630" s="770">
        <f t="shared" si="629"/>
        <v>0</v>
      </c>
      <c r="FC630" s="726">
        <f>+IF(FB630=0,0,FB630/FB614*100)</f>
        <v>0</v>
      </c>
      <c r="FD630" s="770">
        <v>0</v>
      </c>
      <c r="FE630" s="726">
        <f>+IF(FD630=0,0,FD630/FD614*100)</f>
        <v>0</v>
      </c>
      <c r="FF630" s="770">
        <v>0</v>
      </c>
      <c r="FG630" s="726">
        <f>+IF(FF630=0,0,FF630/FF614*100)</f>
        <v>0</v>
      </c>
      <c r="FH630" s="770">
        <v>0</v>
      </c>
      <c r="FI630" s="726">
        <f>+IF(FH630=0,0,FH630/FH614*100)</f>
        <v>0</v>
      </c>
      <c r="FJ630" s="770">
        <v>0</v>
      </c>
      <c r="FK630" s="726">
        <f>+IF(FJ630=0,0,FJ630/FJ614*100)</f>
        <v>0</v>
      </c>
    </row>
    <row r="631" spans="2:167" s="648" customFormat="1" ht="13.5" customHeight="1">
      <c r="B631" s="771"/>
      <c r="C631" s="769"/>
      <c r="D631" s="771" t="s">
        <v>4848</v>
      </c>
      <c r="E631" s="772">
        <f>+W631+AO631</f>
        <v>0</v>
      </c>
      <c r="F631" s="737">
        <f>+IF(E631=0,0,E631/E614*100)</f>
        <v>0</v>
      </c>
      <c r="G631" s="772">
        <v>0</v>
      </c>
      <c r="H631" s="737">
        <f>+IF(G631=0,0,G631/G614*100)</f>
        <v>0</v>
      </c>
      <c r="I631" s="772">
        <v>0</v>
      </c>
      <c r="J631" s="737">
        <f>+IF(I631=0,0,I631/I614*100)</f>
        <v>0</v>
      </c>
      <c r="K631" s="772">
        <v>0</v>
      </c>
      <c r="L631" s="737">
        <f>+IF(K631=0,0,K631/K614*100)</f>
        <v>0</v>
      </c>
      <c r="M631" s="772">
        <f>+G631+I631+K631</f>
        <v>0</v>
      </c>
      <c r="N631" s="737">
        <f>+IF(M631=0,0,M631/M614*100)</f>
        <v>0</v>
      </c>
      <c r="O631" s="772">
        <v>0</v>
      </c>
      <c r="P631" s="737">
        <f>+IF(O631=0,0,O631/O614*100)</f>
        <v>0</v>
      </c>
      <c r="Q631" s="772">
        <v>0</v>
      </c>
      <c r="R631" s="737">
        <f>+IF(Q631=0,0,Q631/Q614*100)</f>
        <v>0</v>
      </c>
      <c r="S631" s="772">
        <v>0</v>
      </c>
      <c r="T631" s="737">
        <f>+IF(S631=0,0,S631/S614*100)</f>
        <v>0</v>
      </c>
      <c r="U631" s="772">
        <f>+O631+Q631+S631</f>
        <v>0</v>
      </c>
      <c r="V631" s="737">
        <f>+IF(U631=0,0,U631/U614*100)</f>
        <v>0</v>
      </c>
      <c r="W631" s="772">
        <f t="shared" si="622"/>
        <v>0</v>
      </c>
      <c r="X631" s="737">
        <f>+IF(W631=0,0,W631/W614*100)</f>
        <v>0</v>
      </c>
      <c r="Y631" s="772">
        <v>0</v>
      </c>
      <c r="Z631" s="737">
        <f>+IF(Y631=0,0,Y631/Y614*100)</f>
        <v>0</v>
      </c>
      <c r="AA631" s="772">
        <v>0</v>
      </c>
      <c r="AB631" s="737">
        <f>+IF(AA631=0,0,AA631/AA614*100)</f>
        <v>0</v>
      </c>
      <c r="AC631" s="772">
        <v>0</v>
      </c>
      <c r="AD631" s="737">
        <f>+IF(AC631=0,0,AC631/AC614*100)</f>
        <v>0</v>
      </c>
      <c r="AE631" s="772">
        <f>+Y631+AA631+AC631</f>
        <v>0</v>
      </c>
      <c r="AF631" s="737">
        <f>+IF(AE631=0,0,AE631/AE614*100)</f>
        <v>0</v>
      </c>
      <c r="AG631" s="772">
        <v>0</v>
      </c>
      <c r="AH631" s="737">
        <f>+IF(AG631=0,0,AG631/AG614*100)</f>
        <v>0</v>
      </c>
      <c r="AI631" s="772">
        <v>0</v>
      </c>
      <c r="AJ631" s="737">
        <f>+IF(AI631=0,0,AI631/AI614*100)</f>
        <v>0</v>
      </c>
      <c r="AK631" s="772">
        <v>0</v>
      </c>
      <c r="AL631" s="737">
        <f>+IF(AK631=0,0,AK631/AK614*100)</f>
        <v>0</v>
      </c>
      <c r="AM631" s="772">
        <f>+AG631+AI631+AK631</f>
        <v>0</v>
      </c>
      <c r="AN631" s="737">
        <f>+IF(AM631=0,0,AM631/AM614*100)</f>
        <v>0</v>
      </c>
      <c r="AO631" s="772">
        <f t="shared" si="623"/>
        <v>0</v>
      </c>
      <c r="AP631" s="737">
        <f>+IF(AO631=0,0,AO631/AO614*100)</f>
        <v>0</v>
      </c>
      <c r="AQ631" s="805"/>
      <c r="AR631" s="772">
        <v>0</v>
      </c>
      <c r="AS631" s="737">
        <f>+IF(AR631=0,0,AR631/AR614*100)</f>
        <v>0</v>
      </c>
      <c r="AT631" s="772">
        <v>0</v>
      </c>
      <c r="AU631" s="737">
        <f>+IF(AT631=0,0,AT631/AT614*100)</f>
        <v>0</v>
      </c>
      <c r="AV631" s="772">
        <v>0</v>
      </c>
      <c r="AW631" s="737">
        <f>+IF(AV631=0,0,AV631/AV614*100)</f>
        <v>0</v>
      </c>
      <c r="AX631" s="772">
        <v>0</v>
      </c>
      <c r="AY631" s="737">
        <f>+IF(AX631=0,0,AX631/AX614*100)</f>
        <v>0</v>
      </c>
      <c r="AZ631" s="772">
        <f>+AT631+AV631+AX631</f>
        <v>0</v>
      </c>
      <c r="BA631" s="737">
        <f>+IF(AZ631=0,0,AZ631/AZ614*100)</f>
        <v>0</v>
      </c>
      <c r="BB631" s="772">
        <v>0</v>
      </c>
      <c r="BC631" s="737">
        <f>+IF(BB631=0,0,BB631/BB614*100)</f>
        <v>0</v>
      </c>
      <c r="BD631" s="772">
        <v>0</v>
      </c>
      <c r="BE631" s="737">
        <f>+IF(BD631=0,0,BD631/BD614*100)</f>
        <v>0</v>
      </c>
      <c r="BF631" s="772">
        <v>0</v>
      </c>
      <c r="BG631" s="737">
        <f>+IF(BF631=0,0,BF631/BF614*100)</f>
        <v>0</v>
      </c>
      <c r="BH631" s="772">
        <f>+BB631+BD631+BF631</f>
        <v>0</v>
      </c>
      <c r="BI631" s="737">
        <f>+IF(BH631=0,0,BH631/BH614*100)</f>
        <v>0</v>
      </c>
      <c r="BJ631" s="772">
        <f t="shared" si="624"/>
        <v>0</v>
      </c>
      <c r="BK631" s="737">
        <f>+IF(BJ631=0,0,BJ631/BJ614*100)</f>
        <v>0</v>
      </c>
      <c r="BL631" s="772">
        <v>0</v>
      </c>
      <c r="BM631" s="737">
        <f>+IF(BL631=0,0,BL631/BL614*100)</f>
        <v>0</v>
      </c>
      <c r="BN631" s="772">
        <v>0</v>
      </c>
      <c r="BO631" s="737">
        <f>+IF(BN631=0,0,BN631/BN614*100)</f>
        <v>0</v>
      </c>
      <c r="BP631" s="772">
        <v>0</v>
      </c>
      <c r="BQ631" s="737">
        <f>+IF(BP631=0,0,BP631/BP614*100)</f>
        <v>0</v>
      </c>
      <c r="BR631" s="772">
        <f>+BL631+BN631+BP631</f>
        <v>0</v>
      </c>
      <c r="BS631" s="737">
        <f>+IF(BR631=0,0,BR631/BR614*100)</f>
        <v>0</v>
      </c>
      <c r="BT631" s="772">
        <v>0</v>
      </c>
      <c r="BU631" s="737">
        <f>+IF(BT631=0,0,BT631/BT614*100)</f>
        <v>0</v>
      </c>
      <c r="BV631" s="772">
        <v>0</v>
      </c>
      <c r="BW631" s="737">
        <f>+IF(BV631=0,0,BV631/BV614*100)</f>
        <v>0</v>
      </c>
      <c r="BX631" s="772">
        <v>0</v>
      </c>
      <c r="BY631" s="737">
        <f>+IF(BX631=0,0,BX631/BX614*100)</f>
        <v>0</v>
      </c>
      <c r="BZ631" s="772">
        <f>+BT631+BV631+BX631</f>
        <v>0</v>
      </c>
      <c r="CA631" s="737">
        <f>+IF(BZ631=0,0,BZ631/BZ614*100)</f>
        <v>0</v>
      </c>
      <c r="CB631" s="772">
        <f t="shared" si="625"/>
        <v>0</v>
      </c>
      <c r="CC631" s="737">
        <f>+IF(CB631=0,0,CB631/CB614*100)</f>
        <v>0</v>
      </c>
      <c r="CE631" s="772">
        <f>+CW631+DO631</f>
        <v>0</v>
      </c>
      <c r="CF631" s="737">
        <f>+IF(CE631=0,0,CE631/CE614*100)</f>
        <v>0</v>
      </c>
      <c r="CG631" s="772">
        <v>0</v>
      </c>
      <c r="CH631" s="737">
        <f>+IF(CG631=0,0,CG631/CG614*100)</f>
        <v>0</v>
      </c>
      <c r="CI631" s="772">
        <v>0</v>
      </c>
      <c r="CJ631" s="737">
        <f>+IF(CI631=0,0,CI631/CI614*100)</f>
        <v>0</v>
      </c>
      <c r="CK631" s="772">
        <v>0</v>
      </c>
      <c r="CL631" s="737">
        <f>+IF(CK631=0,0,CK631/CK614*100)</f>
        <v>0</v>
      </c>
      <c r="CM631" s="772">
        <f>+CG631+CI631+CK631</f>
        <v>0</v>
      </c>
      <c r="CN631" s="737">
        <f>+IF(CM631=0,0,CM631/CM614*100)</f>
        <v>0</v>
      </c>
      <c r="CO631" s="772">
        <v>0</v>
      </c>
      <c r="CP631" s="737">
        <f>+IF(CO631=0,0,CO631/CO614*100)</f>
        <v>0</v>
      </c>
      <c r="CQ631" s="772">
        <v>0</v>
      </c>
      <c r="CR631" s="737">
        <f>+IF(CQ631=0,0,CQ631/CQ614*100)</f>
        <v>0</v>
      </c>
      <c r="CS631" s="772">
        <v>0</v>
      </c>
      <c r="CT631" s="737">
        <f>+IF(CS631=0,0,CS631/CS614*100)</f>
        <v>0</v>
      </c>
      <c r="CU631" s="772">
        <f>+CO631+CQ631+CS631</f>
        <v>0</v>
      </c>
      <c r="CV631" s="737">
        <f>+IF(CU631=0,0,CU631/CU614*100)</f>
        <v>0</v>
      </c>
      <c r="CW631" s="772">
        <f t="shared" si="626"/>
        <v>0</v>
      </c>
      <c r="CX631" s="737">
        <f>+IF(CW631=0,0,CW631/CW614*100)</f>
        <v>0</v>
      </c>
      <c r="CY631" s="772">
        <v>0</v>
      </c>
      <c r="CZ631" s="737">
        <f>+IF(CY631=0,0,CY631/CY614*100)</f>
        <v>0</v>
      </c>
      <c r="DA631" s="772">
        <v>0</v>
      </c>
      <c r="DB631" s="737">
        <f>+IF(DA631=0,0,DA631/DA614*100)</f>
        <v>0</v>
      </c>
      <c r="DC631" s="772">
        <v>0</v>
      </c>
      <c r="DD631" s="737">
        <f>+IF(DC631=0,0,DC631/DC614*100)</f>
        <v>0</v>
      </c>
      <c r="DE631" s="772">
        <f>+CY631+DA631+DC631</f>
        <v>0</v>
      </c>
      <c r="DF631" s="737">
        <f>+IF(DE631=0,0,DE631/DE614*100)</f>
        <v>0</v>
      </c>
      <c r="DG631" s="772">
        <v>0</v>
      </c>
      <c r="DH631" s="737">
        <f>+IF(DG631=0,0,DG631/DG614*100)</f>
        <v>0</v>
      </c>
      <c r="DI631" s="772">
        <v>0</v>
      </c>
      <c r="DJ631" s="737">
        <f>+IF(DI631=0,0,DI631/DI614*100)</f>
        <v>0</v>
      </c>
      <c r="DK631" s="772">
        <v>0</v>
      </c>
      <c r="DL631" s="737">
        <f>+IF(DK631=0,0,DK631/DK614*100)</f>
        <v>0</v>
      </c>
      <c r="DM631" s="772">
        <f>+DG631+DI631+DK631</f>
        <v>0</v>
      </c>
      <c r="DN631" s="737">
        <f>+IF(DM631=0,0,DM631/DM614*100)</f>
        <v>0</v>
      </c>
      <c r="DO631" s="772">
        <f t="shared" si="627"/>
        <v>0</v>
      </c>
      <c r="DP631" s="737">
        <f>+IF(DO631=0,0,DO631/DO614*100)</f>
        <v>0</v>
      </c>
      <c r="DR631" s="772">
        <f>+EJ631+FB631</f>
        <v>0</v>
      </c>
      <c r="DS631" s="737">
        <f>+IF(DR631=0,0,DR631/DR614*100)</f>
        <v>0</v>
      </c>
      <c r="DT631" s="772">
        <v>0</v>
      </c>
      <c r="DU631" s="737">
        <f>+IF(DT631=0,0,DT631/DT614*100)</f>
        <v>0</v>
      </c>
      <c r="DV631" s="772">
        <v>0</v>
      </c>
      <c r="DW631" s="737">
        <f>+IF(DV631=0,0,DV631/DV614*100)</f>
        <v>0</v>
      </c>
      <c r="DX631" s="772">
        <v>0</v>
      </c>
      <c r="DY631" s="737">
        <f>+IF(DX631=0,0,DX631/DX614*100)</f>
        <v>0</v>
      </c>
      <c r="DZ631" s="772">
        <f>+DT631+DV631+DX631</f>
        <v>0</v>
      </c>
      <c r="EA631" s="737">
        <f>+IF(DZ631=0,0,DZ631/DZ614*100)</f>
        <v>0</v>
      </c>
      <c r="EB631" s="772">
        <v>0</v>
      </c>
      <c r="EC631" s="737">
        <f>+IF(EB631=0,0,EB631/EB614*100)</f>
        <v>0</v>
      </c>
      <c r="ED631" s="772">
        <v>0</v>
      </c>
      <c r="EE631" s="737">
        <f>+IF(ED631=0,0,ED631/ED614*100)</f>
        <v>0</v>
      </c>
      <c r="EF631" s="772">
        <v>0</v>
      </c>
      <c r="EG631" s="737">
        <f>+IF(EF631=0,0,EF631/EF614*100)</f>
        <v>0</v>
      </c>
      <c r="EH631" s="772">
        <f>+EB631+ED631+EF631</f>
        <v>0</v>
      </c>
      <c r="EI631" s="737">
        <f>+IF(EH631=0,0,EH631/EH614*100)</f>
        <v>0</v>
      </c>
      <c r="EJ631" s="772">
        <f t="shared" si="628"/>
        <v>0</v>
      </c>
      <c r="EK631" s="737">
        <f>+IF(EJ631=0,0,EJ631/EJ614*100)</f>
        <v>0</v>
      </c>
      <c r="EL631" s="772">
        <v>0</v>
      </c>
      <c r="EM631" s="737">
        <f>+IF(EL631=0,0,EL631/EL614*100)</f>
        <v>0</v>
      </c>
      <c r="EN631" s="772">
        <v>0</v>
      </c>
      <c r="EO631" s="737">
        <f>+IF(EN631=0,0,EN631/EN614*100)</f>
        <v>0</v>
      </c>
      <c r="EP631" s="772">
        <v>0</v>
      </c>
      <c r="EQ631" s="737">
        <f>+IF(EP631=0,0,EP631/EP614*100)</f>
        <v>0</v>
      </c>
      <c r="ER631" s="772">
        <f>+EL631+EN631+EP631</f>
        <v>0</v>
      </c>
      <c r="ES631" s="737">
        <f>+IF(ER631=0,0,ER631/ER614*100)</f>
        <v>0</v>
      </c>
      <c r="ET631" s="772">
        <v>0</v>
      </c>
      <c r="EU631" s="737">
        <f>+IF(ET631=0,0,ET631/ET614*100)</f>
        <v>0</v>
      </c>
      <c r="EV631" s="772">
        <v>0</v>
      </c>
      <c r="EW631" s="737">
        <f>+IF(EV631=0,0,EV631/EV614*100)</f>
        <v>0</v>
      </c>
      <c r="EX631" s="772">
        <v>0</v>
      </c>
      <c r="EY631" s="737">
        <f>+IF(EX631=0,0,EX631/EX614*100)</f>
        <v>0</v>
      </c>
      <c r="EZ631" s="772">
        <f>+ET631+EV631+EX631</f>
        <v>0</v>
      </c>
      <c r="FA631" s="737">
        <f>+IF(EZ631=0,0,EZ631/EZ614*100)</f>
        <v>0</v>
      </c>
      <c r="FB631" s="772">
        <f t="shared" si="629"/>
        <v>0</v>
      </c>
      <c r="FC631" s="737">
        <f>+IF(FB631=0,0,FB631/FB614*100)</f>
        <v>0</v>
      </c>
      <c r="FD631" s="772">
        <v>0</v>
      </c>
      <c r="FE631" s="737">
        <f>+IF(FD631=0,0,FD631/FD614*100)</f>
        <v>0</v>
      </c>
      <c r="FF631" s="772">
        <v>0</v>
      </c>
      <c r="FG631" s="737">
        <f>+IF(FF631=0,0,FF631/FF614*100)</f>
        <v>0</v>
      </c>
      <c r="FH631" s="772">
        <v>0</v>
      </c>
      <c r="FI631" s="737">
        <f>+IF(FH631=0,0,FH631/FH614*100)</f>
        <v>0</v>
      </c>
      <c r="FJ631" s="772">
        <v>0</v>
      </c>
      <c r="FK631" s="737">
        <f>+IF(FJ631=0,0,FJ631/FJ614*100)</f>
        <v>0</v>
      </c>
    </row>
    <row r="632" spans="2:167" s="648" customFormat="1" ht="13.5" customHeight="1">
      <c r="B632" s="771"/>
      <c r="C632" s="769"/>
      <c r="D632" s="806" t="s">
        <v>4849</v>
      </c>
      <c r="E632" s="807">
        <f>+AK632</f>
        <v>0</v>
      </c>
      <c r="F632" s="808">
        <f>+IF(E632=0,0,E632/E614*100)</f>
        <v>0</v>
      </c>
      <c r="G632" s="807">
        <v>0</v>
      </c>
      <c r="H632" s="808">
        <f>+IF(G632=0,0,G632/G614*100)</f>
        <v>0</v>
      </c>
      <c r="I632" s="807">
        <v>0</v>
      </c>
      <c r="J632" s="808">
        <f>+IF(I632=0,0,I632/I614*100)</f>
        <v>0</v>
      </c>
      <c r="K632" s="807">
        <v>0</v>
      </c>
      <c r="L632" s="808">
        <f>+IF(K632=0,0,K632/K614*100)</f>
        <v>0</v>
      </c>
      <c r="M632" s="807">
        <f>+G632+I632+K632</f>
        <v>0</v>
      </c>
      <c r="N632" s="808">
        <f>+IF(M632=0,0,M632/M614*100)</f>
        <v>0</v>
      </c>
      <c r="O632" s="807">
        <v>0</v>
      </c>
      <c r="P632" s="808">
        <f>+IF(O632=0,0,O632/O614*100)</f>
        <v>0</v>
      </c>
      <c r="Q632" s="807">
        <v>0</v>
      </c>
      <c r="R632" s="808">
        <f>+IF(Q632=0,0,Q632/Q614*100)</f>
        <v>0</v>
      </c>
      <c r="S632" s="807">
        <v>0</v>
      </c>
      <c r="T632" s="808">
        <f>+IF(S632=0,0,S632/S614*100)</f>
        <v>0</v>
      </c>
      <c r="U632" s="807">
        <f>+O632+Q632+S632</f>
        <v>0</v>
      </c>
      <c r="V632" s="808">
        <f>+IF(U632=0,0,U632/U614*100)</f>
        <v>0</v>
      </c>
      <c r="W632" s="807">
        <f t="shared" si="622"/>
        <v>0</v>
      </c>
      <c r="X632" s="808">
        <f>+IF(W632=0,0,W632/W614*100)</f>
        <v>0</v>
      </c>
      <c r="Y632" s="807">
        <v>0</v>
      </c>
      <c r="Z632" s="808">
        <f>+IF(Y632=0,0,Y632/Y614*100)</f>
        <v>0</v>
      </c>
      <c r="AA632" s="807">
        <v>0</v>
      </c>
      <c r="AB632" s="808">
        <f>+IF(AA632=0,0,AA632/AA614*100)</f>
        <v>0</v>
      </c>
      <c r="AC632" s="807">
        <v>0</v>
      </c>
      <c r="AD632" s="808">
        <f>+IF(AC632=0,0,AC632/AC614*100)</f>
        <v>0</v>
      </c>
      <c r="AE632" s="807">
        <f>+Y632+AA632+AC632</f>
        <v>0</v>
      </c>
      <c r="AF632" s="808">
        <f>+IF(AE632=0,0,AE632/AE614*100)</f>
        <v>0</v>
      </c>
      <c r="AG632" s="807">
        <v>0</v>
      </c>
      <c r="AH632" s="808">
        <f>+IF(AG632=0,0,AG632/AG614*100)</f>
        <v>0</v>
      </c>
      <c r="AI632" s="807">
        <v>0</v>
      </c>
      <c r="AJ632" s="808">
        <f>+IF(AI632=0,0,AI632/AI614*100)</f>
        <v>0</v>
      </c>
      <c r="AK632" s="807">
        <v>0</v>
      </c>
      <c r="AL632" s="808">
        <f>+IF(AK632=0,0,AK632/AK614*100)</f>
        <v>0</v>
      </c>
      <c r="AM632" s="807">
        <f>+AG632+AI632+AK632</f>
        <v>0</v>
      </c>
      <c r="AN632" s="808">
        <f>+IF(AM632=0,0,AM632/AM614*100)</f>
        <v>0</v>
      </c>
      <c r="AO632" s="807">
        <f t="shared" si="623"/>
        <v>0</v>
      </c>
      <c r="AP632" s="808">
        <f>+IF(AO632=0,0,AO632/AO614*100)</f>
        <v>0</v>
      </c>
      <c r="AQ632" s="651"/>
      <c r="AR632" s="807">
        <v>0</v>
      </c>
      <c r="AS632" s="808">
        <f>+IF(AR632=0,0,AR632/AR614*100)</f>
        <v>0</v>
      </c>
      <c r="AT632" s="807">
        <v>0</v>
      </c>
      <c r="AU632" s="808">
        <f>+IF(AT632=0,0,AT632/AT614*100)</f>
        <v>0</v>
      </c>
      <c r="AV632" s="807">
        <v>0</v>
      </c>
      <c r="AW632" s="808">
        <f>+IF(AV632=0,0,AV632/AV614*100)</f>
        <v>0</v>
      </c>
      <c r="AX632" s="807">
        <v>0</v>
      </c>
      <c r="AY632" s="808">
        <f>+IF(AX632=0,0,AX632/AX614*100)</f>
        <v>0</v>
      </c>
      <c r="AZ632" s="807">
        <f>+AT632+AV632+AX632</f>
        <v>0</v>
      </c>
      <c r="BA632" s="808">
        <f>+IF(AZ632=0,0,AZ632/AZ614*100)</f>
        <v>0</v>
      </c>
      <c r="BB632" s="807">
        <v>0</v>
      </c>
      <c r="BC632" s="808">
        <f>+IF(BB632=0,0,BB632/BB614*100)</f>
        <v>0</v>
      </c>
      <c r="BD632" s="807">
        <v>0</v>
      </c>
      <c r="BE632" s="808">
        <f>+IF(BD632=0,0,BD632/BD614*100)</f>
        <v>0</v>
      </c>
      <c r="BF632" s="807">
        <v>0</v>
      </c>
      <c r="BG632" s="808">
        <f>+IF(BF632=0,0,BF632/BF614*100)</f>
        <v>0</v>
      </c>
      <c r="BH632" s="807">
        <f>+BB632+BD632+BF632</f>
        <v>0</v>
      </c>
      <c r="BI632" s="808">
        <f>+IF(BH632=0,0,BH632/BH614*100)</f>
        <v>0</v>
      </c>
      <c r="BJ632" s="807">
        <f t="shared" si="624"/>
        <v>0</v>
      </c>
      <c r="BK632" s="808">
        <f>+IF(BJ632=0,0,BJ632/BJ614*100)</f>
        <v>0</v>
      </c>
      <c r="BL632" s="807">
        <v>0</v>
      </c>
      <c r="BM632" s="808">
        <f>+IF(BL632=0,0,BL632/BL614*100)</f>
        <v>0</v>
      </c>
      <c r="BN632" s="807">
        <v>0</v>
      </c>
      <c r="BO632" s="808">
        <f>+IF(BN632=0,0,BN632/BN614*100)</f>
        <v>0</v>
      </c>
      <c r="BP632" s="807">
        <v>0</v>
      </c>
      <c r="BQ632" s="808">
        <f>+IF(BP632=0,0,BP632/BP614*100)</f>
        <v>0</v>
      </c>
      <c r="BR632" s="807">
        <f>+BL632+BN632+BP632</f>
        <v>0</v>
      </c>
      <c r="BS632" s="808">
        <f>+IF(BR632=0,0,BR632/BR614*100)</f>
        <v>0</v>
      </c>
      <c r="BT632" s="807">
        <v>0</v>
      </c>
      <c r="BU632" s="808">
        <f>+IF(BT632=0,0,BT632/BT614*100)</f>
        <v>0</v>
      </c>
      <c r="BV632" s="807">
        <v>0</v>
      </c>
      <c r="BW632" s="808">
        <f>+IF(BV632=0,0,BV632/BV614*100)</f>
        <v>0</v>
      </c>
      <c r="BX632" s="807">
        <v>0</v>
      </c>
      <c r="BY632" s="808">
        <f>+IF(BX632=0,0,BX632/BX614*100)</f>
        <v>0</v>
      </c>
      <c r="BZ632" s="807">
        <f>+BT632+BV632+BX632</f>
        <v>0</v>
      </c>
      <c r="CA632" s="808">
        <f>+IF(BZ632=0,0,BZ632/BZ614*100)</f>
        <v>0</v>
      </c>
      <c r="CB632" s="807">
        <f t="shared" si="625"/>
        <v>0</v>
      </c>
      <c r="CC632" s="808">
        <f>+IF(CB632=0,0,CB632/CB614*100)</f>
        <v>0</v>
      </c>
      <c r="CE632" s="807">
        <f>+DK632</f>
        <v>0</v>
      </c>
      <c r="CF632" s="808">
        <f>+IF(CE632=0,0,CE632/CE614*100)</f>
        <v>0</v>
      </c>
      <c r="CG632" s="807">
        <v>0</v>
      </c>
      <c r="CH632" s="808">
        <f>+IF(CG632=0,0,CG632/CG614*100)</f>
        <v>0</v>
      </c>
      <c r="CI632" s="807">
        <v>0</v>
      </c>
      <c r="CJ632" s="808">
        <f>+IF(CI632=0,0,CI632/CI614*100)</f>
        <v>0</v>
      </c>
      <c r="CK632" s="807">
        <v>0</v>
      </c>
      <c r="CL632" s="808">
        <f>+IF(CK632=0,0,CK632/CK614*100)</f>
        <v>0</v>
      </c>
      <c r="CM632" s="807">
        <f>+CG632+CI632+CK632</f>
        <v>0</v>
      </c>
      <c r="CN632" s="808">
        <f>+IF(CM632=0,0,CM632/CM614*100)</f>
        <v>0</v>
      </c>
      <c r="CO632" s="807">
        <v>0</v>
      </c>
      <c r="CP632" s="808">
        <f>+IF(CO632=0,0,CO632/CO614*100)</f>
        <v>0</v>
      </c>
      <c r="CQ632" s="807">
        <v>0</v>
      </c>
      <c r="CR632" s="808">
        <f>+IF(CQ632=0,0,CQ632/CQ614*100)</f>
        <v>0</v>
      </c>
      <c r="CS632" s="807">
        <v>0</v>
      </c>
      <c r="CT632" s="808">
        <f>+IF(CS632=0,0,CS632/CS614*100)</f>
        <v>0</v>
      </c>
      <c r="CU632" s="807">
        <f>+CO632+CQ632+CS632</f>
        <v>0</v>
      </c>
      <c r="CV632" s="808">
        <f>+IF(CU632=0,0,CU632/CU614*100)</f>
        <v>0</v>
      </c>
      <c r="CW632" s="807">
        <f t="shared" si="626"/>
        <v>0</v>
      </c>
      <c r="CX632" s="808">
        <f>+IF(CW632=0,0,CW632/CW614*100)</f>
        <v>0</v>
      </c>
      <c r="CY632" s="807">
        <v>0</v>
      </c>
      <c r="CZ632" s="808">
        <f>+IF(CY632=0,0,CY632/CY614*100)</f>
        <v>0</v>
      </c>
      <c r="DA632" s="807">
        <v>0</v>
      </c>
      <c r="DB632" s="808">
        <f>+IF(DA632=0,0,DA632/DA614*100)</f>
        <v>0</v>
      </c>
      <c r="DC632" s="807">
        <v>0</v>
      </c>
      <c r="DD632" s="808">
        <f>+IF(DC632=0,0,DC632/DC614*100)</f>
        <v>0</v>
      </c>
      <c r="DE632" s="807">
        <f>+CY632+DA632+DC632</f>
        <v>0</v>
      </c>
      <c r="DF632" s="808">
        <f>+IF(DE632=0,0,DE632/DE614*100)</f>
        <v>0</v>
      </c>
      <c r="DG632" s="807">
        <v>0</v>
      </c>
      <c r="DH632" s="808">
        <f>+IF(DG632=0,0,DG632/DG614*100)</f>
        <v>0</v>
      </c>
      <c r="DI632" s="807">
        <v>0</v>
      </c>
      <c r="DJ632" s="808">
        <f>+IF(DI632=0,0,DI632/DI614*100)</f>
        <v>0</v>
      </c>
      <c r="DK632" s="807">
        <v>0</v>
      </c>
      <c r="DL632" s="808">
        <f>+IF(DK632=0,0,DK632/DK614*100)</f>
        <v>0</v>
      </c>
      <c r="DM632" s="807">
        <f>+DG632+DI632+DK632</f>
        <v>0</v>
      </c>
      <c r="DN632" s="808">
        <f>+IF(DM632=0,0,DM632/DM614*100)</f>
        <v>0</v>
      </c>
      <c r="DO632" s="807">
        <f t="shared" si="627"/>
        <v>0</v>
      </c>
      <c r="DP632" s="808">
        <f>+IF(DO632=0,0,DO632/DO614*100)</f>
        <v>0</v>
      </c>
      <c r="DR632" s="807">
        <f>+EX632</f>
        <v>0</v>
      </c>
      <c r="DS632" s="808">
        <f>+IF(DR632=0,0,DR632/DR614*100)</f>
        <v>0</v>
      </c>
      <c r="DT632" s="807">
        <v>0</v>
      </c>
      <c r="DU632" s="808">
        <f>+IF(DT632=0,0,DT632/DT614*100)</f>
        <v>0</v>
      </c>
      <c r="DV632" s="807">
        <v>0</v>
      </c>
      <c r="DW632" s="808">
        <f>+IF(DV632=0,0,DV632/DV614*100)</f>
        <v>0</v>
      </c>
      <c r="DX632" s="807">
        <v>0</v>
      </c>
      <c r="DY632" s="808">
        <f>+IF(DX632=0,0,DX632/DX614*100)</f>
        <v>0</v>
      </c>
      <c r="DZ632" s="807">
        <f>+DT632+DV632+DX632</f>
        <v>0</v>
      </c>
      <c r="EA632" s="808">
        <f>+IF(DZ632=0,0,DZ632/DZ614*100)</f>
        <v>0</v>
      </c>
      <c r="EB632" s="807">
        <v>0</v>
      </c>
      <c r="EC632" s="808">
        <f>+IF(EB632=0,0,EB632/EB614*100)</f>
        <v>0</v>
      </c>
      <c r="ED632" s="807">
        <v>0</v>
      </c>
      <c r="EE632" s="808">
        <f>+IF(ED632=0,0,ED632/ED614*100)</f>
        <v>0</v>
      </c>
      <c r="EF632" s="807">
        <v>0</v>
      </c>
      <c r="EG632" s="808">
        <f>+IF(EF632=0,0,EF632/EF614*100)</f>
        <v>0</v>
      </c>
      <c r="EH632" s="807">
        <f>+EB632+ED632+EF632</f>
        <v>0</v>
      </c>
      <c r="EI632" s="808">
        <f>+IF(EH632=0,0,EH632/EH614*100)</f>
        <v>0</v>
      </c>
      <c r="EJ632" s="807">
        <f t="shared" si="628"/>
        <v>0</v>
      </c>
      <c r="EK632" s="808">
        <f>+IF(EJ632=0,0,EJ632/EJ614*100)</f>
        <v>0</v>
      </c>
      <c r="EL632" s="807">
        <v>0</v>
      </c>
      <c r="EM632" s="808">
        <f>+IF(EL632=0,0,EL632/EL614*100)</f>
        <v>0</v>
      </c>
      <c r="EN632" s="807">
        <v>0</v>
      </c>
      <c r="EO632" s="808">
        <f>+IF(EN632=0,0,EN632/EN614*100)</f>
        <v>0</v>
      </c>
      <c r="EP632" s="807">
        <v>0</v>
      </c>
      <c r="EQ632" s="808">
        <f>+IF(EP632=0,0,EP632/EP614*100)</f>
        <v>0</v>
      </c>
      <c r="ER632" s="807">
        <f>+EL632+EN632+EP632</f>
        <v>0</v>
      </c>
      <c r="ES632" s="808">
        <f>+IF(ER632=0,0,ER632/ER614*100)</f>
        <v>0</v>
      </c>
      <c r="ET632" s="807">
        <v>0</v>
      </c>
      <c r="EU632" s="808">
        <f>+IF(ET632=0,0,ET632/ET614*100)</f>
        <v>0</v>
      </c>
      <c r="EV632" s="807">
        <v>0</v>
      </c>
      <c r="EW632" s="808">
        <f>+IF(EV632=0,0,EV632/EV614*100)</f>
        <v>0</v>
      </c>
      <c r="EX632" s="807">
        <v>0</v>
      </c>
      <c r="EY632" s="808">
        <f>+IF(EX632=0,0,EX632/EX614*100)</f>
        <v>0</v>
      </c>
      <c r="EZ632" s="807">
        <f>+ET632+EV632+EX632</f>
        <v>0</v>
      </c>
      <c r="FA632" s="808">
        <f>+IF(EZ632=0,0,EZ632/EZ614*100)</f>
        <v>0</v>
      </c>
      <c r="FB632" s="807">
        <f t="shared" si="629"/>
        <v>0</v>
      </c>
      <c r="FC632" s="808">
        <f>+IF(FB632=0,0,FB632/FB614*100)</f>
        <v>0</v>
      </c>
      <c r="FD632" s="807">
        <v>0</v>
      </c>
      <c r="FE632" s="808">
        <f>+IF(FD632=0,0,FD632/FD614*100)</f>
        <v>0</v>
      </c>
      <c r="FF632" s="807">
        <v>0</v>
      </c>
      <c r="FG632" s="808">
        <f>+IF(FF632=0,0,FF632/FF614*100)</f>
        <v>0</v>
      </c>
      <c r="FH632" s="807">
        <v>0</v>
      </c>
      <c r="FI632" s="808">
        <f>+IF(FH632=0,0,FH632/FH614*100)</f>
        <v>0</v>
      </c>
      <c r="FJ632" s="807">
        <v>0</v>
      </c>
      <c r="FK632" s="808">
        <f>+IF(FJ632=0,0,FJ632/FJ614*100)</f>
        <v>0</v>
      </c>
    </row>
    <row r="633" spans="2:167" s="648" customFormat="1" ht="13.5" customHeight="1">
      <c r="B633" s="771"/>
      <c r="C633" s="769"/>
      <c r="D633" s="781" t="s">
        <v>4850</v>
      </c>
      <c r="E633" s="785">
        <f t="shared" ref="E633:E655" si="630">+W633+AO633</f>
        <v>0</v>
      </c>
      <c r="F633" s="786">
        <f>+IF(E633=0,0,E633/E614*100)</f>
        <v>0</v>
      </c>
      <c r="G633" s="785">
        <v>0</v>
      </c>
      <c r="H633" s="786">
        <f>+IF(G633=0,0,G633/G614*100)</f>
        <v>0</v>
      </c>
      <c r="I633" s="785">
        <v>0</v>
      </c>
      <c r="J633" s="786">
        <f>+IF(I633=0,0,I633/I614*100)</f>
        <v>0</v>
      </c>
      <c r="K633" s="785">
        <v>0</v>
      </c>
      <c r="L633" s="786">
        <f>+IF(K633=0,0,K633/K614*100)</f>
        <v>0</v>
      </c>
      <c r="M633" s="785">
        <f>+G633+I633+K633</f>
        <v>0</v>
      </c>
      <c r="N633" s="786">
        <f>+IF(M633=0,0,M633/M614*100)</f>
        <v>0</v>
      </c>
      <c r="O633" s="785">
        <v>0</v>
      </c>
      <c r="P633" s="786">
        <f>+IF(O633=0,0,O633/O614*100)</f>
        <v>0</v>
      </c>
      <c r="Q633" s="785">
        <v>0</v>
      </c>
      <c r="R633" s="786">
        <f>+IF(Q633=0,0,Q633/Q614*100)</f>
        <v>0</v>
      </c>
      <c r="S633" s="785">
        <v>0</v>
      </c>
      <c r="T633" s="786">
        <f>+IF(S633=0,0,S633/S614*100)</f>
        <v>0</v>
      </c>
      <c r="U633" s="785">
        <f>+O633+Q633+S633</f>
        <v>0</v>
      </c>
      <c r="V633" s="786">
        <f>+IF(U633=0,0,U633/U614*100)</f>
        <v>0</v>
      </c>
      <c r="W633" s="785">
        <f t="shared" si="622"/>
        <v>0</v>
      </c>
      <c r="X633" s="786">
        <f>+IF(W633=0,0,W633/W614*100)</f>
        <v>0</v>
      </c>
      <c r="Y633" s="785">
        <v>0</v>
      </c>
      <c r="Z633" s="786">
        <f>+IF(Y633=0,0,Y633/Y614*100)</f>
        <v>0</v>
      </c>
      <c r="AA633" s="785">
        <v>0</v>
      </c>
      <c r="AB633" s="786">
        <f>+IF(AA633=0,0,AA633/AA614*100)</f>
        <v>0</v>
      </c>
      <c r="AC633" s="785">
        <v>0</v>
      </c>
      <c r="AD633" s="786">
        <f>+IF(AC633=0,0,AC633/AC614*100)</f>
        <v>0</v>
      </c>
      <c r="AE633" s="785">
        <f>+Y633+AA633+AC633</f>
        <v>0</v>
      </c>
      <c r="AF633" s="786">
        <f>+IF(AE633=0,0,AE633/AE614*100)</f>
        <v>0</v>
      </c>
      <c r="AG633" s="785">
        <v>0</v>
      </c>
      <c r="AH633" s="786">
        <f>+IF(AG633=0,0,AG633/AG614*100)</f>
        <v>0</v>
      </c>
      <c r="AI633" s="785">
        <v>0</v>
      </c>
      <c r="AJ633" s="786">
        <f>+IF(AI633=0,0,AI633/AI614*100)</f>
        <v>0</v>
      </c>
      <c r="AK633" s="785">
        <v>0</v>
      </c>
      <c r="AL633" s="786">
        <f>+IF(AK633=0,0,AK633/AK614*100)</f>
        <v>0</v>
      </c>
      <c r="AM633" s="785">
        <f>+AG633+AI633+AK633</f>
        <v>0</v>
      </c>
      <c r="AN633" s="786">
        <f>+IF(AM633=0,0,AM633/AM614*100)</f>
        <v>0</v>
      </c>
      <c r="AO633" s="785">
        <f t="shared" si="623"/>
        <v>0</v>
      </c>
      <c r="AP633" s="786">
        <f>+IF(AO633=0,0,AO633/AO614*100)</f>
        <v>0</v>
      </c>
      <c r="AQ633" s="651"/>
      <c r="AR633" s="785">
        <v>0</v>
      </c>
      <c r="AS633" s="786">
        <f>+IF(AR633=0,0,AR633/AR614*100)</f>
        <v>0</v>
      </c>
      <c r="AT633" s="785">
        <v>0</v>
      </c>
      <c r="AU633" s="786">
        <f>+IF(AT633=0,0,AT633/AT614*100)</f>
        <v>0</v>
      </c>
      <c r="AV633" s="785">
        <v>0</v>
      </c>
      <c r="AW633" s="786">
        <f>+IF(AV633=0,0,AV633/AV614*100)</f>
        <v>0</v>
      </c>
      <c r="AX633" s="785">
        <v>0</v>
      </c>
      <c r="AY633" s="786">
        <f>+IF(AX633=0,0,AX633/AX614*100)</f>
        <v>0</v>
      </c>
      <c r="AZ633" s="785">
        <f>+AT633+AV633+AX633</f>
        <v>0</v>
      </c>
      <c r="BA633" s="786">
        <f>+IF(AZ633=0,0,AZ633/AZ614*100)</f>
        <v>0</v>
      </c>
      <c r="BB633" s="785">
        <v>0</v>
      </c>
      <c r="BC633" s="786">
        <f>+IF(BB633=0,0,BB633/BB614*100)</f>
        <v>0</v>
      </c>
      <c r="BD633" s="785">
        <v>0</v>
      </c>
      <c r="BE633" s="786">
        <f>+IF(BD633=0,0,BD633/BD614*100)</f>
        <v>0</v>
      </c>
      <c r="BF633" s="785">
        <v>0</v>
      </c>
      <c r="BG633" s="786">
        <f>+IF(BF633=0,0,BF633/BF614*100)</f>
        <v>0</v>
      </c>
      <c r="BH633" s="785">
        <f>+BB633+BD633+BF633</f>
        <v>0</v>
      </c>
      <c r="BI633" s="786">
        <f>+IF(BH633=0,0,BH633/BH614*100)</f>
        <v>0</v>
      </c>
      <c r="BJ633" s="785">
        <f t="shared" si="624"/>
        <v>0</v>
      </c>
      <c r="BK633" s="786">
        <f>+IF(BJ633=0,0,BJ633/BJ614*100)</f>
        <v>0</v>
      </c>
      <c r="BL633" s="785">
        <v>0</v>
      </c>
      <c r="BM633" s="786">
        <f>+IF(BL633=0,0,BL633/BL614*100)</f>
        <v>0</v>
      </c>
      <c r="BN633" s="785">
        <v>0</v>
      </c>
      <c r="BO633" s="786">
        <f>+IF(BN633=0,0,BN633/BN614*100)</f>
        <v>0</v>
      </c>
      <c r="BP633" s="785">
        <v>0</v>
      </c>
      <c r="BQ633" s="786">
        <f>+IF(BP633=0,0,BP633/BP614*100)</f>
        <v>0</v>
      </c>
      <c r="BR633" s="785">
        <f>+BL633+BN633+BP633</f>
        <v>0</v>
      </c>
      <c r="BS633" s="786">
        <f>+IF(BR633=0,0,BR633/BR614*100)</f>
        <v>0</v>
      </c>
      <c r="BT633" s="785">
        <v>0</v>
      </c>
      <c r="BU633" s="786">
        <f>+IF(BT633=0,0,BT633/BT614*100)</f>
        <v>0</v>
      </c>
      <c r="BV633" s="785">
        <v>0</v>
      </c>
      <c r="BW633" s="786">
        <f>+IF(BV633=0,0,BV633/BV614*100)</f>
        <v>0</v>
      </c>
      <c r="BX633" s="785">
        <v>0</v>
      </c>
      <c r="BY633" s="786">
        <f>+IF(BX633=0,0,BX633/BX614*100)</f>
        <v>0</v>
      </c>
      <c r="BZ633" s="785">
        <f>+BT633+BV633+BX633</f>
        <v>0</v>
      </c>
      <c r="CA633" s="786">
        <f>+IF(BZ633=0,0,BZ633/BZ614*100)</f>
        <v>0</v>
      </c>
      <c r="CB633" s="785">
        <f t="shared" si="625"/>
        <v>0</v>
      </c>
      <c r="CC633" s="786">
        <f>+IF(CB633=0,0,CB633/CB614*100)</f>
        <v>0</v>
      </c>
      <c r="CE633" s="785">
        <f t="shared" ref="CE633:CE655" si="631">+CW633+DO633</f>
        <v>0</v>
      </c>
      <c r="CF633" s="786">
        <f>+IF(CE633=0,0,CE633/CE614*100)</f>
        <v>0</v>
      </c>
      <c r="CG633" s="785">
        <v>0</v>
      </c>
      <c r="CH633" s="786">
        <f>+IF(CG633=0,0,CG633/CG614*100)</f>
        <v>0</v>
      </c>
      <c r="CI633" s="785">
        <v>0</v>
      </c>
      <c r="CJ633" s="786">
        <f>+IF(CI633=0,0,CI633/CI614*100)</f>
        <v>0</v>
      </c>
      <c r="CK633" s="785">
        <v>0</v>
      </c>
      <c r="CL633" s="786">
        <f>+IF(CK633=0,0,CK633/CK614*100)</f>
        <v>0</v>
      </c>
      <c r="CM633" s="785">
        <f>+CG633+CI633+CK633</f>
        <v>0</v>
      </c>
      <c r="CN633" s="786">
        <f>+IF(CM633=0,0,CM633/CM614*100)</f>
        <v>0</v>
      </c>
      <c r="CO633" s="785">
        <v>0</v>
      </c>
      <c r="CP633" s="786">
        <f>+IF(CO633=0,0,CO633/CO614*100)</f>
        <v>0</v>
      </c>
      <c r="CQ633" s="785">
        <v>0</v>
      </c>
      <c r="CR633" s="786">
        <f>+IF(CQ633=0,0,CQ633/CQ614*100)</f>
        <v>0</v>
      </c>
      <c r="CS633" s="785">
        <v>0</v>
      </c>
      <c r="CT633" s="786">
        <f>+IF(CS633=0,0,CS633/CS614*100)</f>
        <v>0</v>
      </c>
      <c r="CU633" s="785">
        <f>+CO633+CQ633+CS633</f>
        <v>0</v>
      </c>
      <c r="CV633" s="786">
        <f>+IF(CU633=0,0,CU633/CU614*100)</f>
        <v>0</v>
      </c>
      <c r="CW633" s="785">
        <f t="shared" si="626"/>
        <v>0</v>
      </c>
      <c r="CX633" s="786">
        <f>+IF(CW633=0,0,CW633/CW614*100)</f>
        <v>0</v>
      </c>
      <c r="CY633" s="785">
        <v>0</v>
      </c>
      <c r="CZ633" s="786">
        <f>+IF(CY633=0,0,CY633/CY614*100)</f>
        <v>0</v>
      </c>
      <c r="DA633" s="785">
        <v>0</v>
      </c>
      <c r="DB633" s="786">
        <f>+IF(DA633=0,0,DA633/DA614*100)</f>
        <v>0</v>
      </c>
      <c r="DC633" s="785">
        <v>0</v>
      </c>
      <c r="DD633" s="786">
        <f>+IF(DC633=0,0,DC633/DC614*100)</f>
        <v>0</v>
      </c>
      <c r="DE633" s="785">
        <f>+CY633+DA633+DC633</f>
        <v>0</v>
      </c>
      <c r="DF633" s="786">
        <f>+IF(DE633=0,0,DE633/DE614*100)</f>
        <v>0</v>
      </c>
      <c r="DG633" s="785">
        <v>0</v>
      </c>
      <c r="DH633" s="786">
        <f>+IF(DG633=0,0,DG633/DG614*100)</f>
        <v>0</v>
      </c>
      <c r="DI633" s="785">
        <v>0</v>
      </c>
      <c r="DJ633" s="786">
        <f>+IF(DI633=0,0,DI633/DI614*100)</f>
        <v>0</v>
      </c>
      <c r="DK633" s="785">
        <v>0</v>
      </c>
      <c r="DL633" s="786">
        <f>+IF(DK633=0,0,DK633/DK614*100)</f>
        <v>0</v>
      </c>
      <c r="DM633" s="785">
        <f>+DG633+DI633+DK633</f>
        <v>0</v>
      </c>
      <c r="DN633" s="786">
        <f>+IF(DM633=0,0,DM633/DM614*100)</f>
        <v>0</v>
      </c>
      <c r="DO633" s="785">
        <f t="shared" si="627"/>
        <v>0</v>
      </c>
      <c r="DP633" s="786">
        <f>+IF(DO633=0,0,DO633/DO614*100)</f>
        <v>0</v>
      </c>
      <c r="DR633" s="785">
        <f t="shared" ref="DR633:DR655" si="632">+EJ633+FB633</f>
        <v>0</v>
      </c>
      <c r="DS633" s="786">
        <f>+IF(DR633=0,0,DR633/DR614*100)</f>
        <v>0</v>
      </c>
      <c r="DT633" s="785">
        <v>0</v>
      </c>
      <c r="DU633" s="786">
        <f>+IF(DT633=0,0,DT633/DT614*100)</f>
        <v>0</v>
      </c>
      <c r="DV633" s="785">
        <v>0</v>
      </c>
      <c r="DW633" s="786">
        <f>+IF(DV633=0,0,DV633/DV614*100)</f>
        <v>0</v>
      </c>
      <c r="DX633" s="785">
        <v>0</v>
      </c>
      <c r="DY633" s="786">
        <f>+IF(DX633=0,0,DX633/DX614*100)</f>
        <v>0</v>
      </c>
      <c r="DZ633" s="785">
        <f>+DT633+DV633+DX633</f>
        <v>0</v>
      </c>
      <c r="EA633" s="786">
        <f>+IF(DZ633=0,0,DZ633/DZ614*100)</f>
        <v>0</v>
      </c>
      <c r="EB633" s="785">
        <v>0</v>
      </c>
      <c r="EC633" s="786">
        <f>+IF(EB633=0,0,EB633/EB614*100)</f>
        <v>0</v>
      </c>
      <c r="ED633" s="785">
        <v>0</v>
      </c>
      <c r="EE633" s="786">
        <f>+IF(ED633=0,0,ED633/ED614*100)</f>
        <v>0</v>
      </c>
      <c r="EF633" s="785">
        <v>0</v>
      </c>
      <c r="EG633" s="786">
        <f>+IF(EF633=0,0,EF633/EF614*100)</f>
        <v>0</v>
      </c>
      <c r="EH633" s="785">
        <f>+EB633+ED633+EF633</f>
        <v>0</v>
      </c>
      <c r="EI633" s="786">
        <f>+IF(EH633=0,0,EH633/EH614*100)</f>
        <v>0</v>
      </c>
      <c r="EJ633" s="785">
        <f t="shared" si="628"/>
        <v>0</v>
      </c>
      <c r="EK633" s="786">
        <f>+IF(EJ633=0,0,EJ633/EJ614*100)</f>
        <v>0</v>
      </c>
      <c r="EL633" s="785">
        <v>0</v>
      </c>
      <c r="EM633" s="786">
        <f>+IF(EL633=0,0,EL633/EL614*100)</f>
        <v>0</v>
      </c>
      <c r="EN633" s="785">
        <v>0</v>
      </c>
      <c r="EO633" s="786">
        <f>+IF(EN633=0,0,EN633/EN614*100)</f>
        <v>0</v>
      </c>
      <c r="EP633" s="785">
        <v>0</v>
      </c>
      <c r="EQ633" s="786">
        <f>+IF(EP633=0,0,EP633/EP614*100)</f>
        <v>0</v>
      </c>
      <c r="ER633" s="785">
        <f>+EL633+EN633+EP633</f>
        <v>0</v>
      </c>
      <c r="ES633" s="786">
        <f>+IF(ER633=0,0,ER633/ER614*100)</f>
        <v>0</v>
      </c>
      <c r="ET633" s="785">
        <v>0</v>
      </c>
      <c r="EU633" s="786">
        <f>+IF(ET633=0,0,ET633/ET614*100)</f>
        <v>0</v>
      </c>
      <c r="EV633" s="785">
        <v>0</v>
      </c>
      <c r="EW633" s="786">
        <f>+IF(EV633=0,0,EV633/EV614*100)</f>
        <v>0</v>
      </c>
      <c r="EX633" s="785">
        <v>0</v>
      </c>
      <c r="EY633" s="786">
        <f>+IF(EX633=0,0,EX633/EX614*100)</f>
        <v>0</v>
      </c>
      <c r="EZ633" s="785">
        <f>+ET633+EV633+EX633</f>
        <v>0</v>
      </c>
      <c r="FA633" s="786">
        <f>+IF(EZ633=0,0,EZ633/EZ614*100)</f>
        <v>0</v>
      </c>
      <c r="FB633" s="785">
        <f t="shared" si="629"/>
        <v>0</v>
      </c>
      <c r="FC633" s="786">
        <f>+IF(FB633=0,0,FB633/FB614*100)</f>
        <v>0</v>
      </c>
      <c r="FD633" s="785">
        <v>0</v>
      </c>
      <c r="FE633" s="786">
        <f>+IF(FD633=0,0,FD633/FD614*100)</f>
        <v>0</v>
      </c>
      <c r="FF633" s="785">
        <v>0</v>
      </c>
      <c r="FG633" s="786">
        <f>+IF(FF633=0,0,FF633/FF614*100)</f>
        <v>0</v>
      </c>
      <c r="FH633" s="785">
        <v>0</v>
      </c>
      <c r="FI633" s="786">
        <f>+IF(FH633=0,0,FH633/FH614*100)</f>
        <v>0</v>
      </c>
      <c r="FJ633" s="785">
        <v>0</v>
      </c>
      <c r="FK633" s="786">
        <f>+IF(FJ633=0,0,FJ633/FJ614*100)</f>
        <v>0</v>
      </c>
    </row>
    <row r="634" spans="2:167" s="648" customFormat="1" ht="13.5" customHeight="1">
      <c r="B634" s="771"/>
      <c r="C634" s="728" t="s">
        <v>4851</v>
      </c>
      <c r="D634" s="787"/>
      <c r="E634" s="797">
        <f t="shared" si="630"/>
        <v>-21743.655945988001</v>
      </c>
      <c r="F634" s="727">
        <f>+IF(E634=0,0,E634/E617*100)</f>
        <v>92.571439264940764</v>
      </c>
      <c r="G634" s="797">
        <f>SUM(G635:G638)</f>
        <v>-1385.0948820000001</v>
      </c>
      <c r="H634" s="727">
        <f>+IF(G634=0,0,G634/G617*100)</f>
        <v>95.714051694405697</v>
      </c>
      <c r="I634" s="797">
        <f>SUM(I635:I638)</f>
        <v>-1206.552238</v>
      </c>
      <c r="J634" s="727">
        <f>+IF(I634=0,0,I634/I617*100)</f>
        <v>91.979678434578744</v>
      </c>
      <c r="K634" s="797">
        <f>SUM(K635:K638)</f>
        <v>-2121.4716950000002</v>
      </c>
      <c r="L634" s="727">
        <f>+IF(K634=0,0,K634/K617*100)</f>
        <v>93.895414926132531</v>
      </c>
      <c r="M634" s="797">
        <f>SUM(M635:M638)</f>
        <v>-4713.1188149999998</v>
      </c>
      <c r="N634" s="727">
        <f>+IF(M634=0,0,M634/M617*100)</f>
        <v>93.919087515240875</v>
      </c>
      <c r="O634" s="797">
        <f>SUM(O635:O638)</f>
        <v>-2412.2782049879993</v>
      </c>
      <c r="P634" s="727">
        <f>+IF(O634=0,0,O634/O617*100)</f>
        <v>95.200417530279836</v>
      </c>
      <c r="Q634" s="797">
        <f>SUM(Q635:Q638)</f>
        <v>-1530.2877939999998</v>
      </c>
      <c r="R634" s="727">
        <f>+IF(Q634=0,0,Q634/Q617*100)</f>
        <v>90.886102582925815</v>
      </c>
      <c r="S634" s="797">
        <f>SUM(S635:S638)</f>
        <v>-639.46989299999996</v>
      </c>
      <c r="T634" s="727">
        <f>+IF(S634=0,0,S634/S617*100)</f>
        <v>87.978485004896598</v>
      </c>
      <c r="U634" s="797">
        <f>SUM(U635:U638)</f>
        <v>-4582.035891988</v>
      </c>
      <c r="V634" s="727">
        <f>+IF(U634=0,0,U634/U617*100)</f>
        <v>92.669629715278532</v>
      </c>
      <c r="W634" s="797">
        <f t="shared" si="622"/>
        <v>-9295.1547069879998</v>
      </c>
      <c r="X634" s="727">
        <f>+IF(W634=0,0,W634/W617*100)</f>
        <v>93.298985772597334</v>
      </c>
      <c r="Y634" s="797">
        <f>SUM(Y635:Y638)</f>
        <v>-2019.7648179999999</v>
      </c>
      <c r="Z634" s="727">
        <f>+IF(Y634=0,0,Y634/Y617*100)</f>
        <v>94.146078608152322</v>
      </c>
      <c r="AA634" s="797">
        <f>SUM(AA635:AA638)</f>
        <v>-1743.06783</v>
      </c>
      <c r="AB634" s="727">
        <f>+IF(AA634=0,0,AA634/AA617*100)</f>
        <v>90.749200476380082</v>
      </c>
      <c r="AC634" s="797">
        <f>SUM(AC635:AC638)</f>
        <v>-1747.5763379999999</v>
      </c>
      <c r="AD634" s="727">
        <f>+IF(AC634=0,0,AC634/AC617*100)</f>
        <v>90.618265430299786</v>
      </c>
      <c r="AE634" s="797">
        <f>SUM(AE635:AE638)</f>
        <v>-5510.4089860000004</v>
      </c>
      <c r="AF634" s="727">
        <f>+IF(AE634=0,0,AE634/AE617*100)</f>
        <v>91.922753513993086</v>
      </c>
      <c r="AG634" s="797">
        <f>SUM(AG635:AG638)</f>
        <v>-1934.9338320000002</v>
      </c>
      <c r="AH634" s="727">
        <f>+IF(AG634=0,0,AG634/AG617*100)</f>
        <v>91.260592907323186</v>
      </c>
      <c r="AI634" s="797">
        <f>SUM(AI635:AI638)</f>
        <v>-2551.3497179999999</v>
      </c>
      <c r="AJ634" s="727">
        <f>+IF(AI634=0,0,AI634/AI617*100)</f>
        <v>92.802481701189834</v>
      </c>
      <c r="AK634" s="797">
        <f>SUM(AK635:AK638)</f>
        <v>-2451.8087029999997</v>
      </c>
      <c r="AL634" s="727">
        <f>+IF(AK634=0,0,AK634/AK617*100)</f>
        <v>92.114719083598445</v>
      </c>
      <c r="AM634" s="797">
        <f>SUM(AM635:AM638)</f>
        <v>-6938.0922530000007</v>
      </c>
      <c r="AN634" s="727">
        <f>+IF(AM634=0,0,AM634/AM617*100)</f>
        <v>92.125324554875959</v>
      </c>
      <c r="AO634" s="797">
        <f t="shared" si="623"/>
        <v>-12448.501239000001</v>
      </c>
      <c r="AP634" s="727">
        <f>+IF(AO634=0,0,AO634/AO617*100)</f>
        <v>92.035545156550498</v>
      </c>
      <c r="AQ634" s="651"/>
      <c r="AR634" s="797">
        <f>SUM(AR635:AR638)</f>
        <v>0</v>
      </c>
      <c r="AS634" s="727">
        <f>+IF(AR634=0,0,AR634/AR617*100)</f>
        <v>0</v>
      </c>
      <c r="AT634" s="797">
        <f>SUM(AT635:AT638)</f>
        <v>0</v>
      </c>
      <c r="AU634" s="727">
        <f>+IF(AT634=0,0,AT634/AT617*100)</f>
        <v>0</v>
      </c>
      <c r="AV634" s="797">
        <f>SUM(AV635:AV638)</f>
        <v>0</v>
      </c>
      <c r="AW634" s="727">
        <f>+IF(AV634=0,0,AV634/AV617*100)</f>
        <v>0</v>
      </c>
      <c r="AX634" s="797">
        <f>SUM(AX635:AX638)</f>
        <v>0</v>
      </c>
      <c r="AY634" s="727">
        <f>+IF(AX634=0,0,AX634/AX617*100)</f>
        <v>0</v>
      </c>
      <c r="AZ634" s="797">
        <f>SUM(AZ635:AZ638)</f>
        <v>0</v>
      </c>
      <c r="BA634" s="727">
        <f>+IF(AZ634=0,0,AZ634/AZ617*100)</f>
        <v>0</v>
      </c>
      <c r="BB634" s="797">
        <f>SUM(BB635:BB638)</f>
        <v>0</v>
      </c>
      <c r="BC634" s="727">
        <f>+IF(BB634=0,0,BB634/BB617*100)</f>
        <v>0</v>
      </c>
      <c r="BD634" s="797">
        <f>SUM(BD635:BD638)</f>
        <v>0</v>
      </c>
      <c r="BE634" s="727">
        <f>+IF(BD634=0,0,BD634/BD617*100)</f>
        <v>0</v>
      </c>
      <c r="BF634" s="797">
        <f>SUM(BF635:BF638)</f>
        <v>0</v>
      </c>
      <c r="BG634" s="727">
        <f>+IF(BF634=0,0,BF634/BF617*100)</f>
        <v>0</v>
      </c>
      <c r="BH634" s="797">
        <f>SUM(BH635:BH638)</f>
        <v>0</v>
      </c>
      <c r="BI634" s="727">
        <f>+IF(BH634=0,0,BH634/BH617*100)</f>
        <v>0</v>
      </c>
      <c r="BJ634" s="797">
        <f t="shared" si="624"/>
        <v>0</v>
      </c>
      <c r="BK634" s="727">
        <f>+IF(BJ634=0,0,BJ634/BJ617*100)</f>
        <v>0</v>
      </c>
      <c r="BL634" s="797">
        <f>SUM(BL635:BL638)</f>
        <v>0</v>
      </c>
      <c r="BM634" s="727">
        <f>+IF(BL634=0,0,BL634/BL617*100)</f>
        <v>0</v>
      </c>
      <c r="BN634" s="797">
        <f>SUM(BN635:BN638)</f>
        <v>0</v>
      </c>
      <c r="BO634" s="727">
        <f>+IF(BN634=0,0,BN634/BN617*100)</f>
        <v>0</v>
      </c>
      <c r="BP634" s="797">
        <f>SUM(BP635:BP638)</f>
        <v>0</v>
      </c>
      <c r="BQ634" s="727">
        <f>+IF(BP634=0,0,BP634/BP617*100)</f>
        <v>0</v>
      </c>
      <c r="BR634" s="797">
        <f>SUM(BR635:BR638)</f>
        <v>0</v>
      </c>
      <c r="BS634" s="727">
        <f>+IF(BR634=0,0,BR634/BR617*100)</f>
        <v>0</v>
      </c>
      <c r="BT634" s="797">
        <f>SUM(BT635:BT638)</f>
        <v>0</v>
      </c>
      <c r="BU634" s="727">
        <f>+IF(BT634=0,0,BT634/BT617*100)</f>
        <v>0</v>
      </c>
      <c r="BV634" s="797">
        <f>SUM(BV635:BV638)</f>
        <v>0</v>
      </c>
      <c r="BW634" s="727">
        <f>+IF(BV634=0,0,BV634/BV617*100)</f>
        <v>0</v>
      </c>
      <c r="BX634" s="797">
        <f>SUM(BX635:BX638)</f>
        <v>0</v>
      </c>
      <c r="BY634" s="727">
        <f>+IF(BX634=0,0,BX634/BX617*100)</f>
        <v>0</v>
      </c>
      <c r="BZ634" s="797">
        <f>SUM(BZ635:BZ638)</f>
        <v>0</v>
      </c>
      <c r="CA634" s="727">
        <f>+IF(BZ634=0,0,BZ634/BZ617*100)</f>
        <v>0</v>
      </c>
      <c r="CB634" s="797">
        <f t="shared" si="625"/>
        <v>0</v>
      </c>
      <c r="CC634" s="727">
        <f>+IF(CB634=0,0,CB634/CB617*100)</f>
        <v>0</v>
      </c>
      <c r="CE634" s="797">
        <f t="shared" si="631"/>
        <v>0</v>
      </c>
      <c r="CF634" s="727">
        <f>+IF(CE634=0,0,CE634/CE617*100)</f>
        <v>0</v>
      </c>
      <c r="CG634" s="797">
        <f>SUM(CG635:CG638)</f>
        <v>0</v>
      </c>
      <c r="CH634" s="727">
        <f>+IF(CG634=0,0,CG634/CG617*100)</f>
        <v>0</v>
      </c>
      <c r="CI634" s="797">
        <f>SUM(CI635:CI638)</f>
        <v>0</v>
      </c>
      <c r="CJ634" s="727">
        <f>+IF(CI634=0,0,CI634/CI617*100)</f>
        <v>0</v>
      </c>
      <c r="CK634" s="797">
        <f>SUM(CK635:CK638)</f>
        <v>0</v>
      </c>
      <c r="CL634" s="727">
        <f>+IF(CK634=0,0,CK634/CK617*100)</f>
        <v>0</v>
      </c>
      <c r="CM634" s="797">
        <f>SUM(CM635:CM638)</f>
        <v>0</v>
      </c>
      <c r="CN634" s="727">
        <f>+IF(CM634=0,0,CM634/CM617*100)</f>
        <v>0</v>
      </c>
      <c r="CO634" s="797">
        <f>SUM(CO635:CO638)</f>
        <v>0</v>
      </c>
      <c r="CP634" s="727">
        <f>+IF(CO634=0,0,CO634/CO617*100)</f>
        <v>0</v>
      </c>
      <c r="CQ634" s="797">
        <f>SUM(CQ635:CQ638)</f>
        <v>0</v>
      </c>
      <c r="CR634" s="727">
        <f>+IF(CQ634=0,0,CQ634/CQ617*100)</f>
        <v>0</v>
      </c>
      <c r="CS634" s="797">
        <f>SUM(CS635:CS638)</f>
        <v>0</v>
      </c>
      <c r="CT634" s="727">
        <f>+IF(CS634=0,0,CS634/CS617*100)</f>
        <v>0</v>
      </c>
      <c r="CU634" s="797">
        <f>SUM(CU635:CU638)</f>
        <v>0</v>
      </c>
      <c r="CV634" s="727">
        <f>+IF(CU634=0,0,CU634/CU617*100)</f>
        <v>0</v>
      </c>
      <c r="CW634" s="797">
        <f t="shared" si="626"/>
        <v>0</v>
      </c>
      <c r="CX634" s="727">
        <f>+IF(CW634=0,0,CW634/CW617*100)</f>
        <v>0</v>
      </c>
      <c r="CY634" s="797">
        <f>SUM(CY635:CY638)</f>
        <v>0</v>
      </c>
      <c r="CZ634" s="727">
        <f>+IF(CY634=0,0,CY634/CY617*100)</f>
        <v>0</v>
      </c>
      <c r="DA634" s="797">
        <f>SUM(DA635:DA638)</f>
        <v>0</v>
      </c>
      <c r="DB634" s="727">
        <f>+IF(DA634=0,0,DA634/DA617*100)</f>
        <v>0</v>
      </c>
      <c r="DC634" s="797">
        <f>SUM(DC635:DC638)</f>
        <v>0</v>
      </c>
      <c r="DD634" s="727">
        <f>+IF(DC634=0,0,DC634/DC617*100)</f>
        <v>0</v>
      </c>
      <c r="DE634" s="797">
        <f>SUM(DE635:DE638)</f>
        <v>0</v>
      </c>
      <c r="DF634" s="727">
        <f>+IF(DE634=0,0,DE634/DE617*100)</f>
        <v>0</v>
      </c>
      <c r="DG634" s="797">
        <f>SUM(DG635:DG638)</f>
        <v>0</v>
      </c>
      <c r="DH634" s="727">
        <f>+IF(DG634=0,0,DG634/DG617*100)</f>
        <v>0</v>
      </c>
      <c r="DI634" s="797">
        <f>SUM(DI635:DI638)</f>
        <v>0</v>
      </c>
      <c r="DJ634" s="727">
        <f>+IF(DI634=0,0,DI634/DI617*100)</f>
        <v>0</v>
      </c>
      <c r="DK634" s="797">
        <f>SUM(DK635:DK638)</f>
        <v>0</v>
      </c>
      <c r="DL634" s="727">
        <f>+IF(DK634=0,0,DK634/DK617*100)</f>
        <v>0</v>
      </c>
      <c r="DM634" s="797">
        <f>SUM(DM635:DM638)</f>
        <v>0</v>
      </c>
      <c r="DN634" s="727">
        <f>+IF(DM634=0,0,DM634/DM617*100)</f>
        <v>0</v>
      </c>
      <c r="DO634" s="797">
        <f t="shared" si="627"/>
        <v>0</v>
      </c>
      <c r="DP634" s="727">
        <f>+IF(DO634=0,0,DO634/DO617*100)</f>
        <v>0</v>
      </c>
      <c r="DR634" s="797">
        <f t="shared" si="632"/>
        <v>0</v>
      </c>
      <c r="DS634" s="727">
        <f>+IF(DR634=0,0,DR634/DR617*100)</f>
        <v>0</v>
      </c>
      <c r="DT634" s="797">
        <f>SUM(DT635:DT638)</f>
        <v>0</v>
      </c>
      <c r="DU634" s="727">
        <f>+IF(DT634=0,0,DT634/DT617*100)</f>
        <v>0</v>
      </c>
      <c r="DV634" s="797">
        <f>SUM(DV635:DV638)</f>
        <v>0</v>
      </c>
      <c r="DW634" s="727">
        <f>+IF(DV634=0,0,DV634/DV617*100)</f>
        <v>0</v>
      </c>
      <c r="DX634" s="797">
        <f>SUM(DX635:DX638)</f>
        <v>0</v>
      </c>
      <c r="DY634" s="727">
        <f>+IF(DX634=0,0,DX634/DX617*100)</f>
        <v>0</v>
      </c>
      <c r="DZ634" s="797">
        <f>SUM(DZ635:DZ638)</f>
        <v>0</v>
      </c>
      <c r="EA634" s="727">
        <f>+IF(DZ634=0,0,DZ634/DZ617*100)</f>
        <v>0</v>
      </c>
      <c r="EB634" s="797">
        <f>SUM(EB635:EB638)</f>
        <v>0</v>
      </c>
      <c r="EC634" s="727">
        <f>+IF(EB634=0,0,EB634/EB617*100)</f>
        <v>0</v>
      </c>
      <c r="ED634" s="797">
        <f>SUM(ED635:ED638)</f>
        <v>0</v>
      </c>
      <c r="EE634" s="727">
        <f>+IF(ED634=0,0,ED634/ED617*100)</f>
        <v>0</v>
      </c>
      <c r="EF634" s="797">
        <f>SUM(EF635:EF638)</f>
        <v>0</v>
      </c>
      <c r="EG634" s="727">
        <f>+IF(EF634=0,0,EF634/EF617*100)</f>
        <v>0</v>
      </c>
      <c r="EH634" s="797">
        <f>SUM(EH635:EH638)</f>
        <v>0</v>
      </c>
      <c r="EI634" s="727">
        <f>+IF(EH634=0,0,EH634/EH617*100)</f>
        <v>0</v>
      </c>
      <c r="EJ634" s="797">
        <f t="shared" si="628"/>
        <v>0</v>
      </c>
      <c r="EK634" s="727">
        <f>+IF(EJ634=0,0,EJ634/EJ617*100)</f>
        <v>0</v>
      </c>
      <c r="EL634" s="797">
        <f>SUM(EL635:EL638)</f>
        <v>0</v>
      </c>
      <c r="EM634" s="727">
        <f>+IF(EL634=0,0,EL634/EL617*100)</f>
        <v>0</v>
      </c>
      <c r="EN634" s="797">
        <f>SUM(EN635:EN638)</f>
        <v>0</v>
      </c>
      <c r="EO634" s="727">
        <f>+IF(EN634=0,0,EN634/EN617*100)</f>
        <v>0</v>
      </c>
      <c r="EP634" s="797">
        <f>SUM(EP635:EP638)</f>
        <v>0</v>
      </c>
      <c r="EQ634" s="727">
        <f>+IF(EP634=0,0,EP634/EP617*100)</f>
        <v>0</v>
      </c>
      <c r="ER634" s="797">
        <f>SUM(ER635:ER638)</f>
        <v>0</v>
      </c>
      <c r="ES634" s="727">
        <f>+IF(ER634=0,0,ER634/ER617*100)</f>
        <v>0</v>
      </c>
      <c r="ET634" s="797">
        <f>SUM(ET635:ET638)</f>
        <v>0</v>
      </c>
      <c r="EU634" s="727">
        <f>+IF(ET634=0,0,ET634/ET617*100)</f>
        <v>0</v>
      </c>
      <c r="EV634" s="797">
        <f>SUM(EV635:EV638)</f>
        <v>0</v>
      </c>
      <c r="EW634" s="727">
        <f>+IF(EV634=0,0,EV634/EV617*100)</f>
        <v>0</v>
      </c>
      <c r="EX634" s="797">
        <f>SUM(EX635:EX638)</f>
        <v>0</v>
      </c>
      <c r="EY634" s="727">
        <f>+IF(EX634=0,0,EX634/EX617*100)</f>
        <v>0</v>
      </c>
      <c r="EZ634" s="797">
        <f>SUM(EZ635:EZ638)</f>
        <v>0</v>
      </c>
      <c r="FA634" s="727">
        <f>+IF(EZ634=0,0,EZ634/EZ617*100)</f>
        <v>0</v>
      </c>
      <c r="FB634" s="797">
        <f t="shared" si="629"/>
        <v>0</v>
      </c>
      <c r="FC634" s="727">
        <f>+IF(FB634=0,0,FB634/FB617*100)</f>
        <v>0</v>
      </c>
      <c r="FD634" s="797">
        <f>SUM(FD635:FD638)</f>
        <v>0</v>
      </c>
      <c r="FE634" s="727">
        <f>+IF(FD634=0,0,FD634/FD617*100)</f>
        <v>0</v>
      </c>
      <c r="FF634" s="797">
        <f>SUM(FF635:FF638)</f>
        <v>0</v>
      </c>
      <c r="FG634" s="727">
        <f>+IF(FF634=0,0,FF634/FF617*100)</f>
        <v>0</v>
      </c>
      <c r="FH634" s="797">
        <f>SUM(FH635:FH638)</f>
        <v>0</v>
      </c>
      <c r="FI634" s="727">
        <f>+IF(FH634=0,0,FH634/FH617*100)</f>
        <v>0</v>
      </c>
      <c r="FJ634" s="797">
        <f>SUM(FJ635:FJ638)</f>
        <v>0</v>
      </c>
      <c r="FK634" s="727">
        <f>+IF(FJ634=0,0,FJ634/FJ617*100)</f>
        <v>0</v>
      </c>
    </row>
    <row r="635" spans="2:167" s="648" customFormat="1" ht="13.5" customHeight="1">
      <c r="B635" s="771"/>
      <c r="C635" s="769"/>
      <c r="D635" s="728" t="s">
        <v>4836</v>
      </c>
      <c r="E635" s="770">
        <f t="shared" si="630"/>
        <v>-20992.187819274801</v>
      </c>
      <c r="F635" s="726">
        <f>+IF(E635=0,0,E635/E617*100)</f>
        <v>89.372138916169135</v>
      </c>
      <c r="G635" s="770">
        <v>-1328.6685230000001</v>
      </c>
      <c r="H635" s="726">
        <f>+IF(G635=0,0,G635/G617*100)</f>
        <v>91.814827523961412</v>
      </c>
      <c r="I635" s="770">
        <v>-1029.008118</v>
      </c>
      <c r="J635" s="726">
        <f>+IF(I635=0,0,I635/I617*100)</f>
        <v>78.444871941144299</v>
      </c>
      <c r="K635" s="770">
        <v>-2059.9872150000001</v>
      </c>
      <c r="L635" s="726">
        <f>+IF(K635=0,0,K635/K617*100)</f>
        <v>91.174138571268188</v>
      </c>
      <c r="M635" s="770">
        <f t="shared" ref="M635:M640" si="633">+G635+I635+K635</f>
        <v>-4417.6638560000001</v>
      </c>
      <c r="N635" s="726">
        <f>+IF(M635=0,0,M635/M617*100)</f>
        <v>88.03150834731936</v>
      </c>
      <c r="O635" s="770">
        <v>-2344.3566812747995</v>
      </c>
      <c r="P635" s="726">
        <f>+IF(O635=0,0,O635/O617*100)</f>
        <v>92.51989859037522</v>
      </c>
      <c r="Q635" s="770">
        <v>-1466.0001189999998</v>
      </c>
      <c r="R635" s="726">
        <f>+IF(Q635=0,0,Q635/Q617*100)</f>
        <v>87.067960500255722</v>
      </c>
      <c r="S635" s="770">
        <v>-570.631125</v>
      </c>
      <c r="T635" s="726">
        <f>+IF(S635=0,0,S635/S617*100)</f>
        <v>78.50762392990373</v>
      </c>
      <c r="U635" s="770">
        <f t="shared" ref="U635:U640" si="634">+O635+Q635+S635</f>
        <v>-4380.9879252747996</v>
      </c>
      <c r="V635" s="726">
        <f>+IF(U635=0,0,U635/U617*100)</f>
        <v>88.603524370512559</v>
      </c>
      <c r="W635" s="770">
        <f t="shared" si="622"/>
        <v>-8798.6517812747989</v>
      </c>
      <c r="X635" s="726">
        <f>+IF(W635=0,0,W635/W617*100)</f>
        <v>88.315397993542561</v>
      </c>
      <c r="Y635" s="770">
        <v>-1995.0646839999999</v>
      </c>
      <c r="Z635" s="726">
        <f>+IF(Y635=0,0,Y635/Y617*100)</f>
        <v>92.99474616762663</v>
      </c>
      <c r="AA635" s="770">
        <v>-1678.6098749999999</v>
      </c>
      <c r="AB635" s="726">
        <f>+IF(AA635=0,0,AA635/AA617*100)</f>
        <v>87.393331140765937</v>
      </c>
      <c r="AC635" s="770">
        <v>-1698.5133679999999</v>
      </c>
      <c r="AD635" s="726">
        <f>+IF(AC635=0,0,AC635/AC617*100)</f>
        <v>88.074169849704418</v>
      </c>
      <c r="AE635" s="770">
        <f t="shared" ref="AE635:AE640" si="635">+Y635+AA635+AC635</f>
        <v>-5372.1879269999999</v>
      </c>
      <c r="AF635" s="726">
        <f>+IF(AE635=0,0,AE635/AE617*100)</f>
        <v>89.616997195509157</v>
      </c>
      <c r="AG635" s="770">
        <v>-1792.8271140000002</v>
      </c>
      <c r="AH635" s="726">
        <f>+IF(AG635=0,0,AG635/AG617*100)</f>
        <v>84.558170774681614</v>
      </c>
      <c r="AI635" s="770">
        <v>-2620.4712570000002</v>
      </c>
      <c r="AJ635" s="726">
        <f>+IF(AI635=0,0,AI635/AI617*100)</f>
        <v>95.316700082523326</v>
      </c>
      <c r="AK635" s="770">
        <v>-2408.0497399999999</v>
      </c>
      <c r="AL635" s="726">
        <f>+IF(AK635=0,0,AK635/AK617*100)</f>
        <v>90.470690094223173</v>
      </c>
      <c r="AM635" s="770">
        <f t="shared" ref="AM635:AM640" si="636">+AG635+AI635+AK635</f>
        <v>-6821.3481110000012</v>
      </c>
      <c r="AN635" s="726">
        <f>+IF(AM635=0,0,AM635/AM617*100)</f>
        <v>90.575173363533693</v>
      </c>
      <c r="AO635" s="770">
        <f t="shared" si="623"/>
        <v>-12193.536038000002</v>
      </c>
      <c r="AP635" s="726">
        <f>+IF(AO635=0,0,AO635/AO617*100)</f>
        <v>90.150510097352537</v>
      </c>
      <c r="AQ635" s="651"/>
      <c r="AR635" s="770">
        <v>0</v>
      </c>
      <c r="AS635" s="726">
        <f>+IF(AR635=0,0,AR635/AR617*100)</f>
        <v>0</v>
      </c>
      <c r="AT635" s="770">
        <v>0</v>
      </c>
      <c r="AU635" s="726">
        <f>+IF(AT635=0,0,AT635/AT617*100)</f>
        <v>0</v>
      </c>
      <c r="AV635" s="770">
        <v>0</v>
      </c>
      <c r="AW635" s="726">
        <f>+IF(AV635=0,0,AV635/AV617*100)</f>
        <v>0</v>
      </c>
      <c r="AX635" s="770">
        <v>0</v>
      </c>
      <c r="AY635" s="726">
        <f>+IF(AX635=0,0,AX635/AX617*100)</f>
        <v>0</v>
      </c>
      <c r="AZ635" s="770">
        <f t="shared" ref="AZ635:AZ640" si="637">+AT635+AV635+AX635</f>
        <v>0</v>
      </c>
      <c r="BA635" s="726">
        <f>+IF(AZ635=0,0,AZ635/AZ617*100)</f>
        <v>0</v>
      </c>
      <c r="BB635" s="770">
        <v>0</v>
      </c>
      <c r="BC635" s="726">
        <f>+IF(BB635=0,0,BB635/BB617*100)</f>
        <v>0</v>
      </c>
      <c r="BD635" s="770">
        <v>0</v>
      </c>
      <c r="BE635" s="726">
        <f>+IF(BD635=0,0,BD635/BD617*100)</f>
        <v>0</v>
      </c>
      <c r="BF635" s="770">
        <v>0</v>
      </c>
      <c r="BG635" s="726">
        <f>+IF(BF635=0,0,BF635/BF617*100)</f>
        <v>0</v>
      </c>
      <c r="BH635" s="770">
        <f t="shared" ref="BH635:BH640" si="638">+BB635+BD635+BF635</f>
        <v>0</v>
      </c>
      <c r="BI635" s="726">
        <f>+IF(BH635=0,0,BH635/BH617*100)</f>
        <v>0</v>
      </c>
      <c r="BJ635" s="770">
        <f t="shared" si="624"/>
        <v>0</v>
      </c>
      <c r="BK635" s="726">
        <f>+IF(BJ635=0,0,BJ635/BJ617*100)</f>
        <v>0</v>
      </c>
      <c r="BL635" s="770">
        <v>0</v>
      </c>
      <c r="BM635" s="726">
        <f>+IF(BL635=0,0,BL635/BL617*100)</f>
        <v>0</v>
      </c>
      <c r="BN635" s="770">
        <v>0</v>
      </c>
      <c r="BO635" s="726">
        <f>+IF(BN635=0,0,BN635/BN617*100)</f>
        <v>0</v>
      </c>
      <c r="BP635" s="770">
        <v>0</v>
      </c>
      <c r="BQ635" s="726">
        <f>+IF(BP635=0,0,BP635/BP617*100)</f>
        <v>0</v>
      </c>
      <c r="BR635" s="770">
        <f t="shared" ref="BR635:BR640" si="639">+BL635+BN635+BP635</f>
        <v>0</v>
      </c>
      <c r="BS635" s="726">
        <f>+IF(BR635=0,0,BR635/BR617*100)</f>
        <v>0</v>
      </c>
      <c r="BT635" s="770">
        <v>0</v>
      </c>
      <c r="BU635" s="726">
        <f>+IF(BT635=0,0,BT635/BT617*100)</f>
        <v>0</v>
      </c>
      <c r="BV635" s="770">
        <v>0</v>
      </c>
      <c r="BW635" s="726">
        <f>+IF(BV635=0,0,BV635/BV617*100)</f>
        <v>0</v>
      </c>
      <c r="BX635" s="770">
        <v>0</v>
      </c>
      <c r="BY635" s="726">
        <f>+IF(BX635=0,0,BX635/BX617*100)</f>
        <v>0</v>
      </c>
      <c r="BZ635" s="770">
        <f t="shared" ref="BZ635:BZ640" si="640">+BT635+BV635+BX635</f>
        <v>0</v>
      </c>
      <c r="CA635" s="726">
        <f>+IF(BZ635=0,0,BZ635/BZ617*100)</f>
        <v>0</v>
      </c>
      <c r="CB635" s="770">
        <f t="shared" si="625"/>
        <v>0</v>
      </c>
      <c r="CC635" s="726">
        <f>+IF(CB635=0,0,CB635/CB617*100)</f>
        <v>0</v>
      </c>
      <c r="CE635" s="770">
        <f t="shared" si="631"/>
        <v>0</v>
      </c>
      <c r="CF635" s="726">
        <f>+IF(CE635=0,0,CE635/CE617*100)</f>
        <v>0</v>
      </c>
      <c r="CG635" s="770">
        <v>0</v>
      </c>
      <c r="CH635" s="726">
        <f>+IF(CG635=0,0,CG635/CG617*100)</f>
        <v>0</v>
      </c>
      <c r="CI635" s="770">
        <v>0</v>
      </c>
      <c r="CJ635" s="726">
        <f>+IF(CI635=0,0,CI635/CI617*100)</f>
        <v>0</v>
      </c>
      <c r="CK635" s="770">
        <v>0</v>
      </c>
      <c r="CL635" s="726">
        <f>+IF(CK635=0,0,CK635/CK617*100)</f>
        <v>0</v>
      </c>
      <c r="CM635" s="770">
        <f t="shared" ref="CM635:CM640" si="641">+CG635+CI635+CK635</f>
        <v>0</v>
      </c>
      <c r="CN635" s="726">
        <f>+IF(CM635=0,0,CM635/CM617*100)</f>
        <v>0</v>
      </c>
      <c r="CO635" s="770">
        <v>0</v>
      </c>
      <c r="CP635" s="726">
        <f>+IF(CO635=0,0,CO635/CO617*100)</f>
        <v>0</v>
      </c>
      <c r="CQ635" s="770">
        <v>0</v>
      </c>
      <c r="CR635" s="726">
        <f>+IF(CQ635=0,0,CQ635/CQ617*100)</f>
        <v>0</v>
      </c>
      <c r="CS635" s="770">
        <v>0</v>
      </c>
      <c r="CT635" s="726">
        <f>+IF(CS635=0,0,CS635/CS617*100)</f>
        <v>0</v>
      </c>
      <c r="CU635" s="770">
        <f t="shared" ref="CU635:CU640" si="642">+CO635+CQ635+CS635</f>
        <v>0</v>
      </c>
      <c r="CV635" s="726">
        <f>+IF(CU635=0,0,CU635/CU617*100)</f>
        <v>0</v>
      </c>
      <c r="CW635" s="770">
        <f t="shared" si="626"/>
        <v>0</v>
      </c>
      <c r="CX635" s="726">
        <f>+IF(CW635=0,0,CW635/CW617*100)</f>
        <v>0</v>
      </c>
      <c r="CY635" s="770">
        <v>0</v>
      </c>
      <c r="CZ635" s="726">
        <f>+IF(CY635=0,0,CY635/CY617*100)</f>
        <v>0</v>
      </c>
      <c r="DA635" s="770">
        <v>0</v>
      </c>
      <c r="DB635" s="726">
        <f>+IF(DA635=0,0,DA635/DA617*100)</f>
        <v>0</v>
      </c>
      <c r="DC635" s="770">
        <v>0</v>
      </c>
      <c r="DD635" s="726">
        <f>+IF(DC635=0,0,DC635/DC617*100)</f>
        <v>0</v>
      </c>
      <c r="DE635" s="770">
        <f t="shared" ref="DE635:DE640" si="643">+CY635+DA635+DC635</f>
        <v>0</v>
      </c>
      <c r="DF635" s="726">
        <f>+IF(DE635=0,0,DE635/DE617*100)</f>
        <v>0</v>
      </c>
      <c r="DG635" s="770">
        <v>0</v>
      </c>
      <c r="DH635" s="726">
        <f>+IF(DG635=0,0,DG635/DG617*100)</f>
        <v>0</v>
      </c>
      <c r="DI635" s="770">
        <v>0</v>
      </c>
      <c r="DJ635" s="726">
        <f>+IF(DI635=0,0,DI635/DI617*100)</f>
        <v>0</v>
      </c>
      <c r="DK635" s="770">
        <v>0</v>
      </c>
      <c r="DL635" s="726">
        <f>+IF(DK635=0,0,DK635/DK617*100)</f>
        <v>0</v>
      </c>
      <c r="DM635" s="770">
        <f t="shared" ref="DM635:DM640" si="644">+DG635+DI635+DK635</f>
        <v>0</v>
      </c>
      <c r="DN635" s="726">
        <f>+IF(DM635=0,0,DM635/DM617*100)</f>
        <v>0</v>
      </c>
      <c r="DO635" s="770">
        <f t="shared" si="627"/>
        <v>0</v>
      </c>
      <c r="DP635" s="726">
        <f>+IF(DO635=0,0,DO635/DO617*100)</f>
        <v>0</v>
      </c>
      <c r="DR635" s="770">
        <f t="shared" si="632"/>
        <v>0</v>
      </c>
      <c r="DS635" s="726">
        <f>+IF(DR635=0,0,DR635/DR617*100)</f>
        <v>0</v>
      </c>
      <c r="DT635" s="770">
        <v>0</v>
      </c>
      <c r="DU635" s="726">
        <f>+IF(DT635=0,0,DT635/DT617*100)</f>
        <v>0</v>
      </c>
      <c r="DV635" s="770">
        <v>0</v>
      </c>
      <c r="DW635" s="726">
        <f>+IF(DV635=0,0,DV635/DV617*100)</f>
        <v>0</v>
      </c>
      <c r="DX635" s="770">
        <v>0</v>
      </c>
      <c r="DY635" s="726">
        <f>+IF(DX635=0,0,DX635/DX617*100)</f>
        <v>0</v>
      </c>
      <c r="DZ635" s="770">
        <f t="shared" ref="DZ635:DZ640" si="645">+DT635+DV635+DX635</f>
        <v>0</v>
      </c>
      <c r="EA635" s="726">
        <f>+IF(DZ635=0,0,DZ635/DZ617*100)</f>
        <v>0</v>
      </c>
      <c r="EB635" s="770">
        <v>0</v>
      </c>
      <c r="EC635" s="726">
        <f>+IF(EB635=0,0,EB635/EB617*100)</f>
        <v>0</v>
      </c>
      <c r="ED635" s="770">
        <v>0</v>
      </c>
      <c r="EE635" s="726">
        <f>+IF(ED635=0,0,ED635/ED617*100)</f>
        <v>0</v>
      </c>
      <c r="EF635" s="770">
        <v>0</v>
      </c>
      <c r="EG635" s="726">
        <f>+IF(EF635=0,0,EF635/EF617*100)</f>
        <v>0</v>
      </c>
      <c r="EH635" s="770">
        <f t="shared" ref="EH635:EH640" si="646">+EB635+ED635+EF635</f>
        <v>0</v>
      </c>
      <c r="EI635" s="726">
        <f>+IF(EH635=0,0,EH635/EH617*100)</f>
        <v>0</v>
      </c>
      <c r="EJ635" s="770">
        <f t="shared" si="628"/>
        <v>0</v>
      </c>
      <c r="EK635" s="726">
        <f>+IF(EJ635=0,0,EJ635/EJ617*100)</f>
        <v>0</v>
      </c>
      <c r="EL635" s="770">
        <v>0</v>
      </c>
      <c r="EM635" s="726">
        <f>+IF(EL635=0,0,EL635/EL617*100)</f>
        <v>0</v>
      </c>
      <c r="EN635" s="770">
        <v>0</v>
      </c>
      <c r="EO635" s="726">
        <f>+IF(EN635=0,0,EN635/EN617*100)</f>
        <v>0</v>
      </c>
      <c r="EP635" s="770">
        <v>0</v>
      </c>
      <c r="EQ635" s="726">
        <f>+IF(EP635=0,0,EP635/EP617*100)</f>
        <v>0</v>
      </c>
      <c r="ER635" s="770">
        <f t="shared" ref="ER635:ER640" si="647">+EL635+EN635+EP635</f>
        <v>0</v>
      </c>
      <c r="ES635" s="726">
        <f>+IF(ER635=0,0,ER635/ER617*100)</f>
        <v>0</v>
      </c>
      <c r="ET635" s="770">
        <v>0</v>
      </c>
      <c r="EU635" s="726">
        <f>+IF(ET635=0,0,ET635/ET617*100)</f>
        <v>0</v>
      </c>
      <c r="EV635" s="770">
        <v>0</v>
      </c>
      <c r="EW635" s="726">
        <f>+IF(EV635=0,0,EV635/EV617*100)</f>
        <v>0</v>
      </c>
      <c r="EX635" s="770">
        <v>0</v>
      </c>
      <c r="EY635" s="726">
        <f>+IF(EX635=0,0,EX635/EX617*100)</f>
        <v>0</v>
      </c>
      <c r="EZ635" s="770">
        <f t="shared" ref="EZ635:EZ640" si="648">+ET635+EV635+EX635</f>
        <v>0</v>
      </c>
      <c r="FA635" s="726">
        <f>+IF(EZ635=0,0,EZ635/EZ617*100)</f>
        <v>0</v>
      </c>
      <c r="FB635" s="770">
        <f t="shared" si="629"/>
        <v>0</v>
      </c>
      <c r="FC635" s="726">
        <f>+IF(FB635=0,0,FB635/FB617*100)</f>
        <v>0</v>
      </c>
      <c r="FD635" s="770">
        <v>0</v>
      </c>
      <c r="FE635" s="726">
        <f>+IF(FD635=0,0,FD635/FD617*100)</f>
        <v>0</v>
      </c>
      <c r="FF635" s="770">
        <v>0</v>
      </c>
      <c r="FG635" s="726">
        <f>+IF(FF635=0,0,FF635/FF617*100)</f>
        <v>0</v>
      </c>
      <c r="FH635" s="770">
        <v>0</v>
      </c>
      <c r="FI635" s="726">
        <f>+IF(FH635=0,0,FH635/FH617*100)</f>
        <v>0</v>
      </c>
      <c r="FJ635" s="770">
        <v>0</v>
      </c>
      <c r="FK635" s="726">
        <f>+IF(FJ635=0,0,FJ635/FJ617*100)</f>
        <v>0</v>
      </c>
    </row>
    <row r="636" spans="2:167" s="648" customFormat="1" ht="13.5" customHeight="1">
      <c r="B636" s="771"/>
      <c r="C636" s="769"/>
      <c r="D636" s="769" t="s">
        <v>4837</v>
      </c>
      <c r="E636" s="772">
        <f t="shared" si="630"/>
        <v>0</v>
      </c>
      <c r="F636" s="737">
        <f>+IF(E636=0,0,E636/E617*100)</f>
        <v>0</v>
      </c>
      <c r="G636" s="772">
        <v>0</v>
      </c>
      <c r="H636" s="737">
        <f>+IF(G636=0,0,G636/G617*100)</f>
        <v>0</v>
      </c>
      <c r="I636" s="772">
        <v>0</v>
      </c>
      <c r="J636" s="737">
        <f>+IF(I636=0,0,I636/I617*100)</f>
        <v>0</v>
      </c>
      <c r="K636" s="772">
        <v>0</v>
      </c>
      <c r="L636" s="737">
        <f>+IF(K636=0,0,K636/K617*100)</f>
        <v>0</v>
      </c>
      <c r="M636" s="772">
        <f t="shared" si="633"/>
        <v>0</v>
      </c>
      <c r="N636" s="737">
        <f>+IF(M636=0,0,M636/M617*100)</f>
        <v>0</v>
      </c>
      <c r="O636" s="772">
        <v>0</v>
      </c>
      <c r="P636" s="737">
        <f>+IF(O636=0,0,O636/O617*100)</f>
        <v>0</v>
      </c>
      <c r="Q636" s="772">
        <v>0</v>
      </c>
      <c r="R636" s="737">
        <f>+IF(Q636=0,0,Q636/Q617*100)</f>
        <v>0</v>
      </c>
      <c r="S636" s="772">
        <v>0</v>
      </c>
      <c r="T636" s="737">
        <f>+IF(S636=0,0,S636/S617*100)</f>
        <v>0</v>
      </c>
      <c r="U636" s="772">
        <f t="shared" si="634"/>
        <v>0</v>
      </c>
      <c r="V636" s="737">
        <f>+IF(U636=0,0,U636/U617*100)</f>
        <v>0</v>
      </c>
      <c r="W636" s="772">
        <f t="shared" si="622"/>
        <v>0</v>
      </c>
      <c r="X636" s="737">
        <f>+IF(W636=0,0,W636/W617*100)</f>
        <v>0</v>
      </c>
      <c r="Y636" s="772">
        <v>0</v>
      </c>
      <c r="Z636" s="737">
        <f>+IF(Y636=0,0,Y636/Y617*100)</f>
        <v>0</v>
      </c>
      <c r="AA636" s="772">
        <v>0</v>
      </c>
      <c r="AB636" s="737">
        <f>+IF(AA636=0,0,AA636/AA617*100)</f>
        <v>0</v>
      </c>
      <c r="AC636" s="772">
        <v>0</v>
      </c>
      <c r="AD636" s="737">
        <f>+IF(AC636=0,0,AC636/AC617*100)</f>
        <v>0</v>
      </c>
      <c r="AE636" s="772">
        <f t="shared" si="635"/>
        <v>0</v>
      </c>
      <c r="AF636" s="737">
        <f>+IF(AE636=0,0,AE636/AE617*100)</f>
        <v>0</v>
      </c>
      <c r="AG636" s="772">
        <v>0</v>
      </c>
      <c r="AH636" s="737">
        <f>+IF(AG636=0,0,AG636/AG617*100)</f>
        <v>0</v>
      </c>
      <c r="AI636" s="772">
        <v>0</v>
      </c>
      <c r="AJ636" s="737">
        <f>+IF(AI636=0,0,AI636/AI617*100)</f>
        <v>0</v>
      </c>
      <c r="AK636" s="772">
        <v>0</v>
      </c>
      <c r="AL636" s="737">
        <f>+IF(AK636=0,0,AK636/AK617*100)</f>
        <v>0</v>
      </c>
      <c r="AM636" s="772">
        <f t="shared" si="636"/>
        <v>0</v>
      </c>
      <c r="AN636" s="737">
        <f>+IF(AM636=0,0,AM636/AM617*100)</f>
        <v>0</v>
      </c>
      <c r="AO636" s="772">
        <f t="shared" si="623"/>
        <v>0</v>
      </c>
      <c r="AP636" s="737">
        <f>+IF(AO636=0,0,AO636/AO617*100)</f>
        <v>0</v>
      </c>
      <c r="AQ636" s="651"/>
      <c r="AR636" s="772">
        <v>0</v>
      </c>
      <c r="AS636" s="737">
        <f>+IF(AR636=0,0,AR636/AR617*100)</f>
        <v>0</v>
      </c>
      <c r="AT636" s="772">
        <v>0</v>
      </c>
      <c r="AU636" s="737">
        <f>+IF(AT636=0,0,AT636/AT617*100)</f>
        <v>0</v>
      </c>
      <c r="AV636" s="772">
        <v>0</v>
      </c>
      <c r="AW636" s="737">
        <f>+IF(AV636=0,0,AV636/AV617*100)</f>
        <v>0</v>
      </c>
      <c r="AX636" s="772">
        <v>0</v>
      </c>
      <c r="AY636" s="737">
        <f>+IF(AX636=0,0,AX636/AX617*100)</f>
        <v>0</v>
      </c>
      <c r="AZ636" s="772">
        <f t="shared" si="637"/>
        <v>0</v>
      </c>
      <c r="BA636" s="737">
        <f>+IF(AZ636=0,0,AZ636/AZ617*100)</f>
        <v>0</v>
      </c>
      <c r="BB636" s="772">
        <v>0</v>
      </c>
      <c r="BC636" s="737">
        <f>+IF(BB636=0,0,BB636/BB617*100)</f>
        <v>0</v>
      </c>
      <c r="BD636" s="772">
        <v>0</v>
      </c>
      <c r="BE636" s="737">
        <f>+IF(BD636=0,0,BD636/BD617*100)</f>
        <v>0</v>
      </c>
      <c r="BF636" s="772">
        <v>0</v>
      </c>
      <c r="BG636" s="737">
        <f>+IF(BF636=0,0,BF636/BF617*100)</f>
        <v>0</v>
      </c>
      <c r="BH636" s="772">
        <f t="shared" si="638"/>
        <v>0</v>
      </c>
      <c r="BI636" s="737">
        <f>+IF(BH636=0,0,BH636/BH617*100)</f>
        <v>0</v>
      </c>
      <c r="BJ636" s="772">
        <f t="shared" si="624"/>
        <v>0</v>
      </c>
      <c r="BK636" s="737">
        <f>+IF(BJ636=0,0,BJ636/BJ617*100)</f>
        <v>0</v>
      </c>
      <c r="BL636" s="772">
        <v>0</v>
      </c>
      <c r="BM636" s="737">
        <f>+IF(BL636=0,0,BL636/BL617*100)</f>
        <v>0</v>
      </c>
      <c r="BN636" s="772">
        <v>0</v>
      </c>
      <c r="BO636" s="737">
        <f>+IF(BN636=0,0,BN636/BN617*100)</f>
        <v>0</v>
      </c>
      <c r="BP636" s="772">
        <v>0</v>
      </c>
      <c r="BQ636" s="737">
        <f>+IF(BP636=0,0,BP636/BP617*100)</f>
        <v>0</v>
      </c>
      <c r="BR636" s="772">
        <f t="shared" si="639"/>
        <v>0</v>
      </c>
      <c r="BS636" s="737">
        <f>+IF(BR636=0,0,BR636/BR617*100)</f>
        <v>0</v>
      </c>
      <c r="BT636" s="772">
        <v>0</v>
      </c>
      <c r="BU636" s="737">
        <f>+IF(BT636=0,0,BT636/BT617*100)</f>
        <v>0</v>
      </c>
      <c r="BV636" s="772">
        <v>0</v>
      </c>
      <c r="BW636" s="737">
        <f>+IF(BV636=0,0,BV636/BV617*100)</f>
        <v>0</v>
      </c>
      <c r="BX636" s="772">
        <v>0</v>
      </c>
      <c r="BY636" s="737">
        <f>+IF(BX636=0,0,BX636/BX617*100)</f>
        <v>0</v>
      </c>
      <c r="BZ636" s="772">
        <f t="shared" si="640"/>
        <v>0</v>
      </c>
      <c r="CA636" s="737">
        <f>+IF(BZ636=0,0,BZ636/BZ617*100)</f>
        <v>0</v>
      </c>
      <c r="CB636" s="772">
        <f t="shared" si="625"/>
        <v>0</v>
      </c>
      <c r="CC636" s="737">
        <f>+IF(CB636=0,0,CB636/CB617*100)</f>
        <v>0</v>
      </c>
      <c r="CE636" s="772">
        <f t="shared" si="631"/>
        <v>0</v>
      </c>
      <c r="CF636" s="737">
        <f>+IF(CE636=0,0,CE636/CE617*100)</f>
        <v>0</v>
      </c>
      <c r="CG636" s="772">
        <v>0</v>
      </c>
      <c r="CH636" s="737">
        <f>+IF(CG636=0,0,CG636/CG617*100)</f>
        <v>0</v>
      </c>
      <c r="CI636" s="772">
        <v>0</v>
      </c>
      <c r="CJ636" s="737">
        <f>+IF(CI636=0,0,CI636/CI617*100)</f>
        <v>0</v>
      </c>
      <c r="CK636" s="772">
        <v>0</v>
      </c>
      <c r="CL636" s="737">
        <f>+IF(CK636=0,0,CK636/CK617*100)</f>
        <v>0</v>
      </c>
      <c r="CM636" s="772">
        <f t="shared" si="641"/>
        <v>0</v>
      </c>
      <c r="CN636" s="737">
        <f>+IF(CM636=0,0,CM636/CM617*100)</f>
        <v>0</v>
      </c>
      <c r="CO636" s="772">
        <v>0</v>
      </c>
      <c r="CP636" s="737">
        <f>+IF(CO636=0,0,CO636/CO617*100)</f>
        <v>0</v>
      </c>
      <c r="CQ636" s="772">
        <v>0</v>
      </c>
      <c r="CR636" s="737">
        <f>+IF(CQ636=0,0,CQ636/CQ617*100)</f>
        <v>0</v>
      </c>
      <c r="CS636" s="772">
        <v>0</v>
      </c>
      <c r="CT636" s="737">
        <f>+IF(CS636=0,0,CS636/CS617*100)</f>
        <v>0</v>
      </c>
      <c r="CU636" s="772">
        <f t="shared" si="642"/>
        <v>0</v>
      </c>
      <c r="CV636" s="737">
        <f>+IF(CU636=0,0,CU636/CU617*100)</f>
        <v>0</v>
      </c>
      <c r="CW636" s="772">
        <f t="shared" si="626"/>
        <v>0</v>
      </c>
      <c r="CX636" s="737">
        <f>+IF(CW636=0,0,CW636/CW617*100)</f>
        <v>0</v>
      </c>
      <c r="CY636" s="772">
        <v>0</v>
      </c>
      <c r="CZ636" s="737">
        <f>+IF(CY636=0,0,CY636/CY617*100)</f>
        <v>0</v>
      </c>
      <c r="DA636" s="772">
        <v>0</v>
      </c>
      <c r="DB636" s="737">
        <f>+IF(DA636=0,0,DA636/DA617*100)</f>
        <v>0</v>
      </c>
      <c r="DC636" s="772">
        <v>0</v>
      </c>
      <c r="DD636" s="737">
        <f>+IF(DC636=0,0,DC636/DC617*100)</f>
        <v>0</v>
      </c>
      <c r="DE636" s="772">
        <f t="shared" si="643"/>
        <v>0</v>
      </c>
      <c r="DF636" s="737">
        <f>+IF(DE636=0,0,DE636/DE617*100)</f>
        <v>0</v>
      </c>
      <c r="DG636" s="772">
        <v>0</v>
      </c>
      <c r="DH636" s="737">
        <f>+IF(DG636=0,0,DG636/DG617*100)</f>
        <v>0</v>
      </c>
      <c r="DI636" s="772">
        <v>0</v>
      </c>
      <c r="DJ636" s="737">
        <f>+IF(DI636=0,0,DI636/DI617*100)</f>
        <v>0</v>
      </c>
      <c r="DK636" s="772">
        <v>0</v>
      </c>
      <c r="DL636" s="737">
        <f>+IF(DK636=0,0,DK636/DK617*100)</f>
        <v>0</v>
      </c>
      <c r="DM636" s="772">
        <f t="shared" si="644"/>
        <v>0</v>
      </c>
      <c r="DN636" s="737">
        <f>+IF(DM636=0,0,DM636/DM617*100)</f>
        <v>0</v>
      </c>
      <c r="DO636" s="772">
        <f t="shared" si="627"/>
        <v>0</v>
      </c>
      <c r="DP636" s="737">
        <f>+IF(DO636=0,0,DO636/DO617*100)</f>
        <v>0</v>
      </c>
      <c r="DR636" s="772">
        <f t="shared" si="632"/>
        <v>0</v>
      </c>
      <c r="DS636" s="737">
        <f>+IF(DR636=0,0,DR636/DR617*100)</f>
        <v>0</v>
      </c>
      <c r="DT636" s="772">
        <v>0</v>
      </c>
      <c r="DU636" s="737">
        <f>+IF(DT636=0,0,DT636/DT617*100)</f>
        <v>0</v>
      </c>
      <c r="DV636" s="772">
        <v>0</v>
      </c>
      <c r="DW636" s="737">
        <f>+IF(DV636=0,0,DV636/DV617*100)</f>
        <v>0</v>
      </c>
      <c r="DX636" s="772">
        <v>0</v>
      </c>
      <c r="DY636" s="737">
        <f>+IF(DX636=0,0,DX636/DX617*100)</f>
        <v>0</v>
      </c>
      <c r="DZ636" s="772">
        <f t="shared" si="645"/>
        <v>0</v>
      </c>
      <c r="EA636" s="737">
        <f>+IF(DZ636=0,0,DZ636/DZ617*100)</f>
        <v>0</v>
      </c>
      <c r="EB636" s="772">
        <v>0</v>
      </c>
      <c r="EC636" s="737">
        <f>+IF(EB636=0,0,EB636/EB617*100)</f>
        <v>0</v>
      </c>
      <c r="ED636" s="772">
        <v>0</v>
      </c>
      <c r="EE636" s="737">
        <f>+IF(ED636=0,0,ED636/ED617*100)</f>
        <v>0</v>
      </c>
      <c r="EF636" s="772">
        <v>0</v>
      </c>
      <c r="EG636" s="737">
        <f>+IF(EF636=0,0,EF636/EF617*100)</f>
        <v>0</v>
      </c>
      <c r="EH636" s="772">
        <f t="shared" si="646"/>
        <v>0</v>
      </c>
      <c r="EI636" s="737">
        <f>+IF(EH636=0,0,EH636/EH617*100)</f>
        <v>0</v>
      </c>
      <c r="EJ636" s="772">
        <f t="shared" si="628"/>
        <v>0</v>
      </c>
      <c r="EK636" s="737">
        <f>+IF(EJ636=0,0,EJ636/EJ617*100)</f>
        <v>0</v>
      </c>
      <c r="EL636" s="772">
        <v>0</v>
      </c>
      <c r="EM636" s="737">
        <f>+IF(EL636=0,0,EL636/EL617*100)</f>
        <v>0</v>
      </c>
      <c r="EN636" s="772">
        <v>0</v>
      </c>
      <c r="EO636" s="737">
        <f>+IF(EN636=0,0,EN636/EN617*100)</f>
        <v>0</v>
      </c>
      <c r="EP636" s="772">
        <v>0</v>
      </c>
      <c r="EQ636" s="737">
        <f>+IF(EP636=0,0,EP636/EP617*100)</f>
        <v>0</v>
      </c>
      <c r="ER636" s="772">
        <f t="shared" si="647"/>
        <v>0</v>
      </c>
      <c r="ES636" s="737">
        <f>+IF(ER636=0,0,ER636/ER617*100)</f>
        <v>0</v>
      </c>
      <c r="ET636" s="772">
        <v>0</v>
      </c>
      <c r="EU636" s="737">
        <f>+IF(ET636=0,0,ET636/ET617*100)</f>
        <v>0</v>
      </c>
      <c r="EV636" s="772">
        <v>0</v>
      </c>
      <c r="EW636" s="737">
        <f>+IF(EV636=0,0,EV636/EV617*100)</f>
        <v>0</v>
      </c>
      <c r="EX636" s="772">
        <v>0</v>
      </c>
      <c r="EY636" s="737">
        <f>+IF(EX636=0,0,EX636/EX617*100)</f>
        <v>0</v>
      </c>
      <c r="EZ636" s="772">
        <f t="shared" si="648"/>
        <v>0</v>
      </c>
      <c r="FA636" s="737">
        <f>+IF(EZ636=0,0,EZ636/EZ617*100)</f>
        <v>0</v>
      </c>
      <c r="FB636" s="772">
        <f t="shared" si="629"/>
        <v>0</v>
      </c>
      <c r="FC636" s="737">
        <f>+IF(FB636=0,0,FB636/FB617*100)</f>
        <v>0</v>
      </c>
      <c r="FD636" s="772">
        <v>0</v>
      </c>
      <c r="FE636" s="737">
        <f>+IF(FD636=0,0,FD636/FD617*100)</f>
        <v>0</v>
      </c>
      <c r="FF636" s="772">
        <v>0</v>
      </c>
      <c r="FG636" s="737">
        <f>+IF(FF636=0,0,FF636/FF617*100)</f>
        <v>0</v>
      </c>
      <c r="FH636" s="772">
        <v>0</v>
      </c>
      <c r="FI636" s="737">
        <f>+IF(FH636=0,0,FH636/FH617*100)</f>
        <v>0</v>
      </c>
      <c r="FJ636" s="772">
        <v>0</v>
      </c>
      <c r="FK636" s="737">
        <f>+IF(FJ636=0,0,FJ636/FJ617*100)</f>
        <v>0</v>
      </c>
    </row>
    <row r="637" spans="2:167" s="648" customFormat="1" ht="13.5" customHeight="1">
      <c r="B637" s="771"/>
      <c r="C637" s="769"/>
      <c r="D637" s="769" t="s">
        <v>4838</v>
      </c>
      <c r="E637" s="772">
        <f t="shared" si="630"/>
        <v>0</v>
      </c>
      <c r="F637" s="737">
        <f>+IF(E637=0,0,E637/E617*100)</f>
        <v>0</v>
      </c>
      <c r="G637" s="772">
        <v>0</v>
      </c>
      <c r="H637" s="737">
        <f>+IF(G637=0,0,G637/G617*100)</f>
        <v>0</v>
      </c>
      <c r="I637" s="772">
        <v>0</v>
      </c>
      <c r="J637" s="737">
        <f>+IF(I637=0,0,I637/I617*100)</f>
        <v>0</v>
      </c>
      <c r="K637" s="772">
        <v>0</v>
      </c>
      <c r="L637" s="737">
        <f>+IF(K637=0,0,K637/K617*100)</f>
        <v>0</v>
      </c>
      <c r="M637" s="772">
        <f t="shared" si="633"/>
        <v>0</v>
      </c>
      <c r="N637" s="737">
        <f>+IF(M637=0,0,M637/M617*100)</f>
        <v>0</v>
      </c>
      <c r="O637" s="772">
        <v>0</v>
      </c>
      <c r="P637" s="737">
        <f>+IF(O637=0,0,O637/O617*100)</f>
        <v>0</v>
      </c>
      <c r="Q637" s="772">
        <v>0</v>
      </c>
      <c r="R637" s="737">
        <f>+IF(Q637=0,0,Q637/Q617*100)</f>
        <v>0</v>
      </c>
      <c r="S637" s="772">
        <v>0</v>
      </c>
      <c r="T637" s="737">
        <f>+IF(S637=0,0,S637/S617*100)</f>
        <v>0</v>
      </c>
      <c r="U637" s="772">
        <f t="shared" si="634"/>
        <v>0</v>
      </c>
      <c r="V637" s="737">
        <f>+IF(U637=0,0,U637/U617*100)</f>
        <v>0</v>
      </c>
      <c r="W637" s="772">
        <f t="shared" si="622"/>
        <v>0</v>
      </c>
      <c r="X637" s="737">
        <f>+IF(W637=0,0,W637/W617*100)</f>
        <v>0</v>
      </c>
      <c r="Y637" s="772">
        <v>0</v>
      </c>
      <c r="Z637" s="737">
        <f>+IF(Y637=0,0,Y637/Y617*100)</f>
        <v>0</v>
      </c>
      <c r="AA637" s="772">
        <v>0</v>
      </c>
      <c r="AB637" s="737">
        <f>+IF(AA637=0,0,AA637/AA617*100)</f>
        <v>0</v>
      </c>
      <c r="AC637" s="772">
        <v>0</v>
      </c>
      <c r="AD637" s="737">
        <f>+IF(AC637=0,0,AC637/AC617*100)</f>
        <v>0</v>
      </c>
      <c r="AE637" s="772">
        <f t="shared" si="635"/>
        <v>0</v>
      </c>
      <c r="AF637" s="737">
        <f>+IF(AE637=0,0,AE637/AE617*100)</f>
        <v>0</v>
      </c>
      <c r="AG637" s="772">
        <v>0</v>
      </c>
      <c r="AH637" s="737">
        <f>+IF(AG637=0,0,AG637/AG617*100)</f>
        <v>0</v>
      </c>
      <c r="AI637" s="772">
        <v>0</v>
      </c>
      <c r="AJ637" s="737">
        <f>+IF(AI637=0,0,AI637/AI617*100)</f>
        <v>0</v>
      </c>
      <c r="AK637" s="772">
        <v>0</v>
      </c>
      <c r="AL637" s="737">
        <f>+IF(AK637=0,0,AK637/AK617*100)</f>
        <v>0</v>
      </c>
      <c r="AM637" s="772">
        <f t="shared" si="636"/>
        <v>0</v>
      </c>
      <c r="AN637" s="737">
        <f>+IF(AM637=0,0,AM637/AM617*100)</f>
        <v>0</v>
      </c>
      <c r="AO637" s="772">
        <f t="shared" si="623"/>
        <v>0</v>
      </c>
      <c r="AP637" s="737">
        <f>+IF(AO637=0,0,AO637/AO617*100)</f>
        <v>0</v>
      </c>
      <c r="AQ637" s="651"/>
      <c r="AR637" s="772">
        <v>0</v>
      </c>
      <c r="AS637" s="737">
        <f>+IF(AR637=0,0,AR637/AR617*100)</f>
        <v>0</v>
      </c>
      <c r="AT637" s="772">
        <v>0</v>
      </c>
      <c r="AU637" s="737">
        <f>+IF(AT637=0,0,AT637/AT617*100)</f>
        <v>0</v>
      </c>
      <c r="AV637" s="772">
        <v>0</v>
      </c>
      <c r="AW637" s="737">
        <f>+IF(AV637=0,0,AV637/AV617*100)</f>
        <v>0</v>
      </c>
      <c r="AX637" s="772">
        <v>0</v>
      </c>
      <c r="AY637" s="737">
        <f>+IF(AX637=0,0,AX637/AX617*100)</f>
        <v>0</v>
      </c>
      <c r="AZ637" s="772">
        <f t="shared" si="637"/>
        <v>0</v>
      </c>
      <c r="BA637" s="737">
        <f>+IF(AZ637=0,0,AZ637/AZ617*100)</f>
        <v>0</v>
      </c>
      <c r="BB637" s="772">
        <v>0</v>
      </c>
      <c r="BC637" s="737">
        <f>+IF(BB637=0,0,BB637/BB617*100)</f>
        <v>0</v>
      </c>
      <c r="BD637" s="772">
        <v>0</v>
      </c>
      <c r="BE637" s="737">
        <f>+IF(BD637=0,0,BD637/BD617*100)</f>
        <v>0</v>
      </c>
      <c r="BF637" s="772">
        <v>0</v>
      </c>
      <c r="BG637" s="737">
        <f>+IF(BF637=0,0,BF637/BF617*100)</f>
        <v>0</v>
      </c>
      <c r="BH637" s="772">
        <f t="shared" si="638"/>
        <v>0</v>
      </c>
      <c r="BI637" s="737">
        <f>+IF(BH637=0,0,BH637/BH617*100)</f>
        <v>0</v>
      </c>
      <c r="BJ637" s="772">
        <f t="shared" si="624"/>
        <v>0</v>
      </c>
      <c r="BK637" s="737">
        <f>+IF(BJ637=0,0,BJ637/BJ617*100)</f>
        <v>0</v>
      </c>
      <c r="BL637" s="772">
        <v>0</v>
      </c>
      <c r="BM637" s="737">
        <f>+IF(BL637=0,0,BL637/BL617*100)</f>
        <v>0</v>
      </c>
      <c r="BN637" s="772">
        <v>0</v>
      </c>
      <c r="BO637" s="737">
        <f>+IF(BN637=0,0,BN637/BN617*100)</f>
        <v>0</v>
      </c>
      <c r="BP637" s="772">
        <v>0</v>
      </c>
      <c r="BQ637" s="737">
        <f>+IF(BP637=0,0,BP637/BP617*100)</f>
        <v>0</v>
      </c>
      <c r="BR637" s="772">
        <f t="shared" si="639"/>
        <v>0</v>
      </c>
      <c r="BS637" s="737">
        <f>+IF(BR637=0,0,BR637/BR617*100)</f>
        <v>0</v>
      </c>
      <c r="BT637" s="772">
        <v>0</v>
      </c>
      <c r="BU637" s="737">
        <f>+IF(BT637=0,0,BT637/BT617*100)</f>
        <v>0</v>
      </c>
      <c r="BV637" s="772">
        <v>0</v>
      </c>
      <c r="BW637" s="737">
        <f>+IF(BV637=0,0,BV637/BV617*100)</f>
        <v>0</v>
      </c>
      <c r="BX637" s="772">
        <v>0</v>
      </c>
      <c r="BY637" s="737">
        <f>+IF(BX637=0,0,BX637/BX617*100)</f>
        <v>0</v>
      </c>
      <c r="BZ637" s="772">
        <f t="shared" si="640"/>
        <v>0</v>
      </c>
      <c r="CA637" s="737">
        <f>+IF(BZ637=0,0,BZ637/BZ617*100)</f>
        <v>0</v>
      </c>
      <c r="CB637" s="772">
        <f t="shared" si="625"/>
        <v>0</v>
      </c>
      <c r="CC637" s="737">
        <f>+IF(CB637=0,0,CB637/CB617*100)</f>
        <v>0</v>
      </c>
      <c r="CE637" s="772">
        <f t="shared" si="631"/>
        <v>0</v>
      </c>
      <c r="CF637" s="737">
        <f>+IF(CE637=0,0,CE637/CE617*100)</f>
        <v>0</v>
      </c>
      <c r="CG637" s="772">
        <v>0</v>
      </c>
      <c r="CH637" s="737">
        <f>+IF(CG637=0,0,CG637/CG617*100)</f>
        <v>0</v>
      </c>
      <c r="CI637" s="772">
        <v>0</v>
      </c>
      <c r="CJ637" s="737">
        <f>+IF(CI637=0,0,CI637/CI617*100)</f>
        <v>0</v>
      </c>
      <c r="CK637" s="772">
        <v>0</v>
      </c>
      <c r="CL637" s="737">
        <f>+IF(CK637=0,0,CK637/CK617*100)</f>
        <v>0</v>
      </c>
      <c r="CM637" s="772">
        <f t="shared" si="641"/>
        <v>0</v>
      </c>
      <c r="CN637" s="737">
        <f>+IF(CM637=0,0,CM637/CM617*100)</f>
        <v>0</v>
      </c>
      <c r="CO637" s="772">
        <v>0</v>
      </c>
      <c r="CP637" s="737">
        <f>+IF(CO637=0,0,CO637/CO617*100)</f>
        <v>0</v>
      </c>
      <c r="CQ637" s="772">
        <v>0</v>
      </c>
      <c r="CR637" s="737">
        <f>+IF(CQ637=0,0,CQ637/CQ617*100)</f>
        <v>0</v>
      </c>
      <c r="CS637" s="772">
        <v>0</v>
      </c>
      <c r="CT637" s="737">
        <f>+IF(CS637=0,0,CS637/CS617*100)</f>
        <v>0</v>
      </c>
      <c r="CU637" s="772">
        <f t="shared" si="642"/>
        <v>0</v>
      </c>
      <c r="CV637" s="737">
        <f>+IF(CU637=0,0,CU637/CU617*100)</f>
        <v>0</v>
      </c>
      <c r="CW637" s="772">
        <f t="shared" si="626"/>
        <v>0</v>
      </c>
      <c r="CX637" s="737">
        <f>+IF(CW637=0,0,CW637/CW617*100)</f>
        <v>0</v>
      </c>
      <c r="CY637" s="772">
        <v>0</v>
      </c>
      <c r="CZ637" s="737">
        <f>+IF(CY637=0,0,CY637/CY617*100)</f>
        <v>0</v>
      </c>
      <c r="DA637" s="772">
        <v>0</v>
      </c>
      <c r="DB637" s="737">
        <f>+IF(DA637=0,0,DA637/DA617*100)</f>
        <v>0</v>
      </c>
      <c r="DC637" s="772">
        <v>0</v>
      </c>
      <c r="DD637" s="737">
        <f>+IF(DC637=0,0,DC637/DC617*100)</f>
        <v>0</v>
      </c>
      <c r="DE637" s="772">
        <f t="shared" si="643"/>
        <v>0</v>
      </c>
      <c r="DF637" s="737">
        <f>+IF(DE637=0,0,DE637/DE617*100)</f>
        <v>0</v>
      </c>
      <c r="DG637" s="772">
        <v>0</v>
      </c>
      <c r="DH637" s="737">
        <f>+IF(DG637=0,0,DG637/DG617*100)</f>
        <v>0</v>
      </c>
      <c r="DI637" s="772">
        <v>0</v>
      </c>
      <c r="DJ637" s="737">
        <f>+IF(DI637=0,0,DI637/DI617*100)</f>
        <v>0</v>
      </c>
      <c r="DK637" s="772">
        <v>0</v>
      </c>
      <c r="DL637" s="737">
        <f>+IF(DK637=0,0,DK637/DK617*100)</f>
        <v>0</v>
      </c>
      <c r="DM637" s="772">
        <f t="shared" si="644"/>
        <v>0</v>
      </c>
      <c r="DN637" s="737">
        <f>+IF(DM637=0,0,DM637/DM617*100)</f>
        <v>0</v>
      </c>
      <c r="DO637" s="772">
        <f t="shared" si="627"/>
        <v>0</v>
      </c>
      <c r="DP637" s="737">
        <f>+IF(DO637=0,0,DO637/DO617*100)</f>
        <v>0</v>
      </c>
      <c r="DR637" s="772">
        <f t="shared" si="632"/>
        <v>0</v>
      </c>
      <c r="DS637" s="737">
        <f>+IF(DR637=0,0,DR637/DR617*100)</f>
        <v>0</v>
      </c>
      <c r="DT637" s="772">
        <v>0</v>
      </c>
      <c r="DU637" s="737">
        <f>+IF(DT637=0,0,DT637/DT617*100)</f>
        <v>0</v>
      </c>
      <c r="DV637" s="772">
        <v>0</v>
      </c>
      <c r="DW637" s="737">
        <f>+IF(DV637=0,0,DV637/DV617*100)</f>
        <v>0</v>
      </c>
      <c r="DX637" s="772">
        <v>0</v>
      </c>
      <c r="DY637" s="737">
        <f>+IF(DX637=0,0,DX637/DX617*100)</f>
        <v>0</v>
      </c>
      <c r="DZ637" s="772">
        <f t="shared" si="645"/>
        <v>0</v>
      </c>
      <c r="EA637" s="737">
        <f>+IF(DZ637=0,0,DZ637/DZ617*100)</f>
        <v>0</v>
      </c>
      <c r="EB637" s="772">
        <v>0</v>
      </c>
      <c r="EC637" s="737">
        <f>+IF(EB637=0,0,EB637/EB617*100)</f>
        <v>0</v>
      </c>
      <c r="ED637" s="772">
        <v>0</v>
      </c>
      <c r="EE637" s="737">
        <f>+IF(ED637=0,0,ED637/ED617*100)</f>
        <v>0</v>
      </c>
      <c r="EF637" s="772">
        <v>0</v>
      </c>
      <c r="EG637" s="737">
        <f>+IF(EF637=0,0,EF637/EF617*100)</f>
        <v>0</v>
      </c>
      <c r="EH637" s="772">
        <f t="shared" si="646"/>
        <v>0</v>
      </c>
      <c r="EI637" s="737">
        <f>+IF(EH637=0,0,EH637/EH617*100)</f>
        <v>0</v>
      </c>
      <c r="EJ637" s="772">
        <f t="shared" si="628"/>
        <v>0</v>
      </c>
      <c r="EK637" s="737">
        <f>+IF(EJ637=0,0,EJ637/EJ617*100)</f>
        <v>0</v>
      </c>
      <c r="EL637" s="772">
        <v>0</v>
      </c>
      <c r="EM637" s="737">
        <f>+IF(EL637=0,0,EL637/EL617*100)</f>
        <v>0</v>
      </c>
      <c r="EN637" s="772">
        <v>0</v>
      </c>
      <c r="EO637" s="737">
        <f>+IF(EN637=0,0,EN637/EN617*100)</f>
        <v>0</v>
      </c>
      <c r="EP637" s="772">
        <v>0</v>
      </c>
      <c r="EQ637" s="737">
        <f>+IF(EP637=0,0,EP637/EP617*100)</f>
        <v>0</v>
      </c>
      <c r="ER637" s="772">
        <f t="shared" si="647"/>
        <v>0</v>
      </c>
      <c r="ES637" s="737">
        <f>+IF(ER637=0,0,ER637/ER617*100)</f>
        <v>0</v>
      </c>
      <c r="ET637" s="772">
        <v>0</v>
      </c>
      <c r="EU637" s="737">
        <f>+IF(ET637=0,0,ET637/ET617*100)</f>
        <v>0</v>
      </c>
      <c r="EV637" s="772">
        <v>0</v>
      </c>
      <c r="EW637" s="737">
        <f>+IF(EV637=0,0,EV637/EV617*100)</f>
        <v>0</v>
      </c>
      <c r="EX637" s="772">
        <v>0</v>
      </c>
      <c r="EY637" s="737">
        <f>+IF(EX637=0,0,EX637/EX617*100)</f>
        <v>0</v>
      </c>
      <c r="EZ637" s="772">
        <f t="shared" si="648"/>
        <v>0</v>
      </c>
      <c r="FA637" s="737">
        <f>+IF(EZ637=0,0,EZ637/EZ617*100)</f>
        <v>0</v>
      </c>
      <c r="FB637" s="772">
        <f t="shared" si="629"/>
        <v>0</v>
      </c>
      <c r="FC637" s="737">
        <f>+IF(FB637=0,0,FB637/FB617*100)</f>
        <v>0</v>
      </c>
      <c r="FD637" s="772">
        <v>0</v>
      </c>
      <c r="FE637" s="737">
        <f>+IF(FD637=0,0,FD637/FD617*100)</f>
        <v>0</v>
      </c>
      <c r="FF637" s="772">
        <v>0</v>
      </c>
      <c r="FG637" s="737">
        <f>+IF(FF637=0,0,FF637/FF617*100)</f>
        <v>0</v>
      </c>
      <c r="FH637" s="772">
        <v>0</v>
      </c>
      <c r="FI637" s="737">
        <f>+IF(FH637=0,0,FH637/FH617*100)</f>
        <v>0</v>
      </c>
      <c r="FJ637" s="772">
        <v>0</v>
      </c>
      <c r="FK637" s="737">
        <f>+IF(FJ637=0,0,FJ637/FJ617*100)</f>
        <v>0</v>
      </c>
    </row>
    <row r="638" spans="2:167" s="648" customFormat="1" ht="13.5" customHeight="1">
      <c r="B638" s="771"/>
      <c r="C638" s="784"/>
      <c r="D638" s="784" t="s">
        <v>4821</v>
      </c>
      <c r="E638" s="785">
        <f t="shared" si="630"/>
        <v>-751.46812671320004</v>
      </c>
      <c r="F638" s="786">
        <f>+IF(E638=0,0,E638/E617*100)</f>
        <v>3.1993003487716329</v>
      </c>
      <c r="G638" s="785">
        <v>-56.426359000000005</v>
      </c>
      <c r="H638" s="786">
        <f>+IF(G638=0,0,G638/G617*100)</f>
        <v>3.8992241704442994</v>
      </c>
      <c r="I638" s="785">
        <v>-177.54412000000002</v>
      </c>
      <c r="J638" s="786">
        <f>+IF(I638=0,0,I638/I617*100)</f>
        <v>13.534806493434445</v>
      </c>
      <c r="K638" s="785">
        <v>-61.484479999999998</v>
      </c>
      <c r="L638" s="786">
        <f>+IF(K638=0,0,K638/K617*100)</f>
        <v>2.7212763548643513</v>
      </c>
      <c r="M638" s="785">
        <f t="shared" si="633"/>
        <v>-295.45495900000003</v>
      </c>
      <c r="N638" s="786">
        <f>+IF(M638=0,0,M638/M617*100)</f>
        <v>5.8875791679215093</v>
      </c>
      <c r="O638" s="785">
        <v>-67.921523713200003</v>
      </c>
      <c r="P638" s="786">
        <f>+IF(O638=0,0,O638/O617*100)</f>
        <v>2.6805189399046165</v>
      </c>
      <c r="Q638" s="785">
        <v>-64.287674999999993</v>
      </c>
      <c r="R638" s="786">
        <f>+IF(Q638=0,0,Q638/Q617*100)</f>
        <v>3.8181420826701022</v>
      </c>
      <c r="S638" s="785">
        <v>-68.838767999999988</v>
      </c>
      <c r="T638" s="786">
        <f>+IF(S638=0,0,S638/S617*100)</f>
        <v>9.4708610749928681</v>
      </c>
      <c r="U638" s="785">
        <f t="shared" si="634"/>
        <v>-201.0479667132</v>
      </c>
      <c r="V638" s="786">
        <f>+IF(U638=0,0,U638/U617*100)</f>
        <v>4.0661053447659636</v>
      </c>
      <c r="W638" s="785">
        <f t="shared" si="622"/>
        <v>-496.50292571320006</v>
      </c>
      <c r="X638" s="786">
        <f>+IF(W638=0,0,W638/W617*100)</f>
        <v>4.9835877790547682</v>
      </c>
      <c r="Y638" s="785">
        <v>-24.700134000000002</v>
      </c>
      <c r="Z638" s="786">
        <f>+IF(Y638=0,0,Y638/Y617*100)</f>
        <v>1.151332440525705</v>
      </c>
      <c r="AA638" s="785">
        <v>-64.457954999999998</v>
      </c>
      <c r="AB638" s="786">
        <f>+IF(AA638=0,0,AA638/AA617*100)</f>
        <v>3.3558693356141429</v>
      </c>
      <c r="AC638" s="785">
        <v>-49.06297</v>
      </c>
      <c r="AD638" s="786">
        <f>+IF(AC638=0,0,AC638/AC617*100)</f>
        <v>2.5440955805953673</v>
      </c>
      <c r="AE638" s="785">
        <f t="shared" si="635"/>
        <v>-138.221059</v>
      </c>
      <c r="AF638" s="786">
        <f>+IF(AE638=0,0,AE638/AE617*100)</f>
        <v>2.3057563184839243</v>
      </c>
      <c r="AG638" s="785">
        <v>-142.106718</v>
      </c>
      <c r="AH638" s="786">
        <f>+IF(AG638=0,0,AG638/AG617*100)</f>
        <v>6.7024221326415754</v>
      </c>
      <c r="AI638" s="785">
        <v>69.121538999999999</v>
      </c>
      <c r="AJ638" s="786">
        <f>+IF(AI638=0,0,AI638/AI617*100)</f>
        <v>-2.5142183813334755</v>
      </c>
      <c r="AK638" s="785">
        <v>-43.758962999999994</v>
      </c>
      <c r="AL638" s="786">
        <f>+IF(AK638=0,0,AK638/AK617*100)</f>
        <v>1.6440289893752686</v>
      </c>
      <c r="AM638" s="785">
        <f t="shared" si="636"/>
        <v>-116.744142</v>
      </c>
      <c r="AN638" s="786">
        <f>+IF(AM638=0,0,AM638/AM617*100)</f>
        <v>1.5501511913422699</v>
      </c>
      <c r="AO638" s="785">
        <f t="shared" si="623"/>
        <v>-254.96520099999998</v>
      </c>
      <c r="AP638" s="786">
        <f>+IF(AO638=0,0,AO638/AO617*100)</f>
        <v>1.8850350591979783</v>
      </c>
      <c r="AQ638" s="651"/>
      <c r="AR638" s="785">
        <v>0</v>
      </c>
      <c r="AS638" s="786">
        <f>+IF(AR638=0,0,AR638/AR617*100)</f>
        <v>0</v>
      </c>
      <c r="AT638" s="785">
        <v>0</v>
      </c>
      <c r="AU638" s="786">
        <f>+IF(AT638=0,0,AT638/AT617*100)</f>
        <v>0</v>
      </c>
      <c r="AV638" s="785">
        <v>0</v>
      </c>
      <c r="AW638" s="786">
        <f>+IF(AV638=0,0,AV638/AV617*100)</f>
        <v>0</v>
      </c>
      <c r="AX638" s="785">
        <v>0</v>
      </c>
      <c r="AY638" s="786">
        <f>+IF(AX638=0,0,AX638/AX617*100)</f>
        <v>0</v>
      </c>
      <c r="AZ638" s="785">
        <f t="shared" si="637"/>
        <v>0</v>
      </c>
      <c r="BA638" s="786">
        <f>+IF(AZ638=0,0,AZ638/AZ617*100)</f>
        <v>0</v>
      </c>
      <c r="BB638" s="785">
        <v>0</v>
      </c>
      <c r="BC638" s="786">
        <f>+IF(BB638=0,0,BB638/BB617*100)</f>
        <v>0</v>
      </c>
      <c r="BD638" s="785">
        <v>0</v>
      </c>
      <c r="BE638" s="786">
        <f>+IF(BD638=0,0,BD638/BD617*100)</f>
        <v>0</v>
      </c>
      <c r="BF638" s="785">
        <v>0</v>
      </c>
      <c r="BG638" s="786">
        <f>+IF(BF638=0,0,BF638/BF617*100)</f>
        <v>0</v>
      </c>
      <c r="BH638" s="785">
        <f t="shared" si="638"/>
        <v>0</v>
      </c>
      <c r="BI638" s="786">
        <f>+IF(BH638=0,0,BH638/BH617*100)</f>
        <v>0</v>
      </c>
      <c r="BJ638" s="785">
        <f t="shared" si="624"/>
        <v>0</v>
      </c>
      <c r="BK638" s="786">
        <f>+IF(BJ638=0,0,BJ638/BJ617*100)</f>
        <v>0</v>
      </c>
      <c r="BL638" s="785">
        <v>0</v>
      </c>
      <c r="BM638" s="786">
        <f>+IF(BL638=0,0,BL638/BL617*100)</f>
        <v>0</v>
      </c>
      <c r="BN638" s="785">
        <v>0</v>
      </c>
      <c r="BO638" s="786">
        <f>+IF(BN638=0,0,BN638/BN617*100)</f>
        <v>0</v>
      </c>
      <c r="BP638" s="785">
        <v>0</v>
      </c>
      <c r="BQ638" s="786">
        <f>+IF(BP638=0,0,BP638/BP617*100)</f>
        <v>0</v>
      </c>
      <c r="BR638" s="785">
        <f t="shared" si="639"/>
        <v>0</v>
      </c>
      <c r="BS638" s="786">
        <f>+IF(BR638=0,0,BR638/BR617*100)</f>
        <v>0</v>
      </c>
      <c r="BT638" s="785">
        <v>0</v>
      </c>
      <c r="BU638" s="786">
        <f>+IF(BT638=0,0,BT638/BT617*100)</f>
        <v>0</v>
      </c>
      <c r="BV638" s="785">
        <v>0</v>
      </c>
      <c r="BW638" s="786">
        <f>+IF(BV638=0,0,BV638/BV617*100)</f>
        <v>0</v>
      </c>
      <c r="BX638" s="785">
        <v>0</v>
      </c>
      <c r="BY638" s="786">
        <f>+IF(BX638=0,0,BX638/BX617*100)</f>
        <v>0</v>
      </c>
      <c r="BZ638" s="785">
        <f t="shared" si="640"/>
        <v>0</v>
      </c>
      <c r="CA638" s="786">
        <f>+IF(BZ638=0,0,BZ638/BZ617*100)</f>
        <v>0</v>
      </c>
      <c r="CB638" s="785">
        <f t="shared" si="625"/>
        <v>0</v>
      </c>
      <c r="CC638" s="786">
        <f>+IF(CB638=0,0,CB638/CB617*100)</f>
        <v>0</v>
      </c>
      <c r="CE638" s="785">
        <f t="shared" si="631"/>
        <v>0</v>
      </c>
      <c r="CF638" s="786">
        <f>+IF(CE638=0,0,CE638/CE617*100)</f>
        <v>0</v>
      </c>
      <c r="CG638" s="785">
        <v>0</v>
      </c>
      <c r="CH638" s="786">
        <f>+IF(CG638=0,0,CG638/CG617*100)</f>
        <v>0</v>
      </c>
      <c r="CI638" s="785">
        <v>0</v>
      </c>
      <c r="CJ638" s="786">
        <f>+IF(CI638=0,0,CI638/CI617*100)</f>
        <v>0</v>
      </c>
      <c r="CK638" s="785">
        <v>0</v>
      </c>
      <c r="CL638" s="786">
        <f>+IF(CK638=0,0,CK638/CK617*100)</f>
        <v>0</v>
      </c>
      <c r="CM638" s="785">
        <f t="shared" si="641"/>
        <v>0</v>
      </c>
      <c r="CN638" s="786">
        <f>+IF(CM638=0,0,CM638/CM617*100)</f>
        <v>0</v>
      </c>
      <c r="CO638" s="785">
        <v>0</v>
      </c>
      <c r="CP638" s="786">
        <f>+IF(CO638=0,0,CO638/CO617*100)</f>
        <v>0</v>
      </c>
      <c r="CQ638" s="785">
        <v>0</v>
      </c>
      <c r="CR638" s="786">
        <f>+IF(CQ638=0,0,CQ638/CQ617*100)</f>
        <v>0</v>
      </c>
      <c r="CS638" s="785">
        <v>0</v>
      </c>
      <c r="CT638" s="786">
        <f>+IF(CS638=0,0,CS638/CS617*100)</f>
        <v>0</v>
      </c>
      <c r="CU638" s="785">
        <f t="shared" si="642"/>
        <v>0</v>
      </c>
      <c r="CV638" s="786">
        <f>+IF(CU638=0,0,CU638/CU617*100)</f>
        <v>0</v>
      </c>
      <c r="CW638" s="785">
        <f t="shared" si="626"/>
        <v>0</v>
      </c>
      <c r="CX638" s="786">
        <f>+IF(CW638=0,0,CW638/CW617*100)</f>
        <v>0</v>
      </c>
      <c r="CY638" s="785">
        <v>0</v>
      </c>
      <c r="CZ638" s="786">
        <f>+IF(CY638=0,0,CY638/CY617*100)</f>
        <v>0</v>
      </c>
      <c r="DA638" s="785">
        <v>0</v>
      </c>
      <c r="DB638" s="786">
        <f>+IF(DA638=0,0,DA638/DA617*100)</f>
        <v>0</v>
      </c>
      <c r="DC638" s="785">
        <v>0</v>
      </c>
      <c r="DD638" s="786">
        <f>+IF(DC638=0,0,DC638/DC617*100)</f>
        <v>0</v>
      </c>
      <c r="DE638" s="785">
        <f t="shared" si="643"/>
        <v>0</v>
      </c>
      <c r="DF638" s="786">
        <f>+IF(DE638=0,0,DE638/DE617*100)</f>
        <v>0</v>
      </c>
      <c r="DG638" s="785">
        <v>0</v>
      </c>
      <c r="DH638" s="786">
        <f>+IF(DG638=0,0,DG638/DG617*100)</f>
        <v>0</v>
      </c>
      <c r="DI638" s="785">
        <v>0</v>
      </c>
      <c r="DJ638" s="786">
        <f>+IF(DI638=0,0,DI638/DI617*100)</f>
        <v>0</v>
      </c>
      <c r="DK638" s="785">
        <v>0</v>
      </c>
      <c r="DL638" s="786">
        <f>+IF(DK638=0,0,DK638/DK617*100)</f>
        <v>0</v>
      </c>
      <c r="DM638" s="785">
        <f t="shared" si="644"/>
        <v>0</v>
      </c>
      <c r="DN638" s="786">
        <f>+IF(DM638=0,0,DM638/DM617*100)</f>
        <v>0</v>
      </c>
      <c r="DO638" s="785">
        <f t="shared" si="627"/>
        <v>0</v>
      </c>
      <c r="DP638" s="786">
        <f>+IF(DO638=0,0,DO638/DO617*100)</f>
        <v>0</v>
      </c>
      <c r="DR638" s="785">
        <f t="shared" si="632"/>
        <v>0</v>
      </c>
      <c r="DS638" s="786">
        <f>+IF(DR638=0,0,DR638/DR617*100)</f>
        <v>0</v>
      </c>
      <c r="DT638" s="785">
        <v>0</v>
      </c>
      <c r="DU638" s="786">
        <f>+IF(DT638=0,0,DT638/DT617*100)</f>
        <v>0</v>
      </c>
      <c r="DV638" s="785">
        <v>0</v>
      </c>
      <c r="DW638" s="786">
        <f>+IF(DV638=0,0,DV638/DV617*100)</f>
        <v>0</v>
      </c>
      <c r="DX638" s="785">
        <v>0</v>
      </c>
      <c r="DY638" s="786">
        <f>+IF(DX638=0,0,DX638/DX617*100)</f>
        <v>0</v>
      </c>
      <c r="DZ638" s="785">
        <f t="shared" si="645"/>
        <v>0</v>
      </c>
      <c r="EA638" s="786">
        <f>+IF(DZ638=0,0,DZ638/DZ617*100)</f>
        <v>0</v>
      </c>
      <c r="EB638" s="785">
        <v>0</v>
      </c>
      <c r="EC638" s="786">
        <f>+IF(EB638=0,0,EB638/EB617*100)</f>
        <v>0</v>
      </c>
      <c r="ED638" s="785">
        <v>0</v>
      </c>
      <c r="EE638" s="786">
        <f>+IF(ED638=0,0,ED638/ED617*100)</f>
        <v>0</v>
      </c>
      <c r="EF638" s="785">
        <v>0</v>
      </c>
      <c r="EG638" s="786">
        <f>+IF(EF638=0,0,EF638/EF617*100)</f>
        <v>0</v>
      </c>
      <c r="EH638" s="785">
        <f t="shared" si="646"/>
        <v>0</v>
      </c>
      <c r="EI638" s="786">
        <f>+IF(EH638=0,0,EH638/EH617*100)</f>
        <v>0</v>
      </c>
      <c r="EJ638" s="785">
        <f t="shared" si="628"/>
        <v>0</v>
      </c>
      <c r="EK638" s="786">
        <f>+IF(EJ638=0,0,EJ638/EJ617*100)</f>
        <v>0</v>
      </c>
      <c r="EL638" s="785">
        <v>0</v>
      </c>
      <c r="EM638" s="786">
        <f>+IF(EL638=0,0,EL638/EL617*100)</f>
        <v>0</v>
      </c>
      <c r="EN638" s="785">
        <v>0</v>
      </c>
      <c r="EO638" s="786">
        <f>+IF(EN638=0,0,EN638/EN617*100)</f>
        <v>0</v>
      </c>
      <c r="EP638" s="785">
        <v>0</v>
      </c>
      <c r="EQ638" s="786">
        <f>+IF(EP638=0,0,EP638/EP617*100)</f>
        <v>0</v>
      </c>
      <c r="ER638" s="785">
        <f t="shared" si="647"/>
        <v>0</v>
      </c>
      <c r="ES638" s="786">
        <f>+IF(ER638=0,0,ER638/ER617*100)</f>
        <v>0</v>
      </c>
      <c r="ET638" s="785">
        <v>0</v>
      </c>
      <c r="EU638" s="786">
        <f>+IF(ET638=0,0,ET638/ET617*100)</f>
        <v>0</v>
      </c>
      <c r="EV638" s="785">
        <v>0</v>
      </c>
      <c r="EW638" s="786">
        <f>+IF(EV638=0,0,EV638/EV617*100)</f>
        <v>0</v>
      </c>
      <c r="EX638" s="785">
        <v>0</v>
      </c>
      <c r="EY638" s="786">
        <f>+IF(EX638=0,0,EX638/EX617*100)</f>
        <v>0</v>
      </c>
      <c r="EZ638" s="785">
        <f t="shared" si="648"/>
        <v>0</v>
      </c>
      <c r="FA638" s="786">
        <f>+IF(EZ638=0,0,EZ638/EZ617*100)</f>
        <v>0</v>
      </c>
      <c r="FB638" s="785">
        <f t="shared" si="629"/>
        <v>0</v>
      </c>
      <c r="FC638" s="786">
        <f>+IF(FB638=0,0,FB638/FB617*100)</f>
        <v>0</v>
      </c>
      <c r="FD638" s="785">
        <v>0</v>
      </c>
      <c r="FE638" s="786">
        <f>+IF(FD638=0,0,FD638/FD617*100)</f>
        <v>0</v>
      </c>
      <c r="FF638" s="785">
        <v>0</v>
      </c>
      <c r="FG638" s="786">
        <f>+IF(FF638=0,0,FF638/FF617*100)</f>
        <v>0</v>
      </c>
      <c r="FH638" s="785">
        <v>0</v>
      </c>
      <c r="FI638" s="786">
        <f>+IF(FH638=0,0,FH638/FH617*100)</f>
        <v>0</v>
      </c>
      <c r="FJ638" s="785">
        <v>0</v>
      </c>
      <c r="FK638" s="786">
        <f>+IF(FJ638=0,0,FJ638/FJ617*100)</f>
        <v>0</v>
      </c>
    </row>
    <row r="639" spans="2:167" s="648" customFormat="1" ht="13.5" customHeight="1">
      <c r="B639" s="771"/>
      <c r="C639" s="796" t="s">
        <v>4852</v>
      </c>
      <c r="D639" s="809"/>
      <c r="E639" s="797">
        <f t="shared" si="630"/>
        <v>0</v>
      </c>
      <c r="F639" s="727">
        <f>+IF(E639=0,0,E639/E612*100)</f>
        <v>0</v>
      </c>
      <c r="G639" s="797">
        <v>0</v>
      </c>
      <c r="H639" s="727">
        <f>+IF(G639=0,0,G639/G612*100)</f>
        <v>0</v>
      </c>
      <c r="I639" s="797">
        <v>0</v>
      </c>
      <c r="J639" s="727">
        <f>+IF(I639=0,0,I639/I612*100)</f>
        <v>0</v>
      </c>
      <c r="K639" s="797">
        <v>0</v>
      </c>
      <c r="L639" s="727">
        <f>+IF(K639=0,0,K639/K612*100)</f>
        <v>0</v>
      </c>
      <c r="M639" s="797">
        <f t="shared" si="633"/>
        <v>0</v>
      </c>
      <c r="N639" s="727">
        <f>+IF(M639=0,0,M639/M612*100)</f>
        <v>0</v>
      </c>
      <c r="O639" s="797">
        <v>0</v>
      </c>
      <c r="P639" s="727">
        <f>+IF(O639=0,0,O639/O612*100)</f>
        <v>0</v>
      </c>
      <c r="Q639" s="797">
        <v>0</v>
      </c>
      <c r="R639" s="727">
        <f>+IF(Q639=0,0,Q639/Q612*100)</f>
        <v>0</v>
      </c>
      <c r="S639" s="797">
        <v>0</v>
      </c>
      <c r="T639" s="727">
        <f>+IF(S639=0,0,S639/S612*100)</f>
        <v>0</v>
      </c>
      <c r="U639" s="797">
        <f t="shared" si="634"/>
        <v>0</v>
      </c>
      <c r="V639" s="727">
        <f>+IF(U639=0,0,U639/U612*100)</f>
        <v>0</v>
      </c>
      <c r="W639" s="797">
        <f t="shared" si="622"/>
        <v>0</v>
      </c>
      <c r="X639" s="727">
        <f>+IF(W639=0,0,W639/W612*100)</f>
        <v>0</v>
      </c>
      <c r="Y639" s="797">
        <v>0</v>
      </c>
      <c r="Z639" s="727">
        <f>+IF(Y639=0,0,Y639/Y612*100)</f>
        <v>0</v>
      </c>
      <c r="AA639" s="797">
        <v>0</v>
      </c>
      <c r="AB639" s="727">
        <f>+IF(AA639=0,0,AA639/AA612*100)</f>
        <v>0</v>
      </c>
      <c r="AC639" s="797">
        <v>0</v>
      </c>
      <c r="AD639" s="727">
        <f>+IF(AC639=0,0,AC639/AC612*100)</f>
        <v>0</v>
      </c>
      <c r="AE639" s="797">
        <f t="shared" si="635"/>
        <v>0</v>
      </c>
      <c r="AF639" s="727">
        <f>+IF(AE639=0,0,AE639/AE612*100)</f>
        <v>0</v>
      </c>
      <c r="AG639" s="797">
        <v>0</v>
      </c>
      <c r="AH639" s="727">
        <f>+IF(AG639=0,0,AG639/AG612*100)</f>
        <v>0</v>
      </c>
      <c r="AI639" s="797">
        <v>0</v>
      </c>
      <c r="AJ639" s="727">
        <f>+IF(AI639=0,0,AI639/AI612*100)</f>
        <v>0</v>
      </c>
      <c r="AK639" s="797">
        <v>0</v>
      </c>
      <c r="AL639" s="727">
        <f>+IF(AK639=0,0,AK639/AK612*100)</f>
        <v>0</v>
      </c>
      <c r="AM639" s="797">
        <f t="shared" si="636"/>
        <v>0</v>
      </c>
      <c r="AN639" s="727">
        <f>+IF(AM639=0,0,AM639/AM612*100)</f>
        <v>0</v>
      </c>
      <c r="AO639" s="797">
        <f t="shared" si="623"/>
        <v>0</v>
      </c>
      <c r="AP639" s="727">
        <f>+IF(AO639=0,0,AO639/AO612*100)</f>
        <v>0</v>
      </c>
      <c r="AQ639" s="651"/>
      <c r="AR639" s="797">
        <v>0</v>
      </c>
      <c r="AS639" s="727">
        <f>+IF(AR639=0,0,AR639/AR612*100)</f>
        <v>0</v>
      </c>
      <c r="AT639" s="797">
        <v>0</v>
      </c>
      <c r="AU639" s="727">
        <f>+IF(AT639=0,0,AT639/AT612*100)</f>
        <v>0</v>
      </c>
      <c r="AV639" s="797">
        <v>0</v>
      </c>
      <c r="AW639" s="727">
        <f>+IF(AV639=0,0,AV639/AV612*100)</f>
        <v>0</v>
      </c>
      <c r="AX639" s="797">
        <v>0</v>
      </c>
      <c r="AY639" s="727">
        <f>+IF(AX639=0,0,AX639/AX612*100)</f>
        <v>0</v>
      </c>
      <c r="AZ639" s="797">
        <f t="shared" si="637"/>
        <v>0</v>
      </c>
      <c r="BA639" s="727">
        <f>+IF(AZ639=0,0,AZ639/AZ612*100)</f>
        <v>0</v>
      </c>
      <c r="BB639" s="797">
        <v>0</v>
      </c>
      <c r="BC639" s="727">
        <f>+IF(BB639=0,0,BB639/BB612*100)</f>
        <v>0</v>
      </c>
      <c r="BD639" s="797">
        <v>0</v>
      </c>
      <c r="BE639" s="727">
        <f>+IF(BD639=0,0,BD639/BD612*100)</f>
        <v>0</v>
      </c>
      <c r="BF639" s="797">
        <v>0</v>
      </c>
      <c r="BG639" s="727">
        <f>+IF(BF639=0,0,BF639/BF612*100)</f>
        <v>0</v>
      </c>
      <c r="BH639" s="797">
        <f t="shared" si="638"/>
        <v>0</v>
      </c>
      <c r="BI639" s="727">
        <f>+IF(BH639=0,0,BH639/BH612*100)</f>
        <v>0</v>
      </c>
      <c r="BJ639" s="797">
        <f t="shared" si="624"/>
        <v>0</v>
      </c>
      <c r="BK639" s="727">
        <f>+IF(BJ639=0,0,BJ639/BJ612*100)</f>
        <v>0</v>
      </c>
      <c r="BL639" s="797">
        <v>0</v>
      </c>
      <c r="BM639" s="727">
        <f>+IF(BL639=0,0,BL639/BL612*100)</f>
        <v>0</v>
      </c>
      <c r="BN639" s="797">
        <v>0</v>
      </c>
      <c r="BO639" s="727">
        <f>+IF(BN639=0,0,BN639/BN612*100)</f>
        <v>0</v>
      </c>
      <c r="BP639" s="797">
        <v>0</v>
      </c>
      <c r="BQ639" s="727">
        <f>+IF(BP639=0,0,BP639/BP612*100)</f>
        <v>0</v>
      </c>
      <c r="BR639" s="797">
        <f t="shared" si="639"/>
        <v>0</v>
      </c>
      <c r="BS639" s="727">
        <f>+IF(BR639=0,0,BR639/BR612*100)</f>
        <v>0</v>
      </c>
      <c r="BT639" s="797">
        <v>0</v>
      </c>
      <c r="BU639" s="727">
        <f>+IF(BT639=0,0,BT639/BT612*100)</f>
        <v>0</v>
      </c>
      <c r="BV639" s="797">
        <v>0</v>
      </c>
      <c r="BW639" s="727">
        <f>+IF(BV639=0,0,BV639/BV612*100)</f>
        <v>0</v>
      </c>
      <c r="BX639" s="797">
        <v>0</v>
      </c>
      <c r="BY639" s="727">
        <f>+IF(BX639=0,0,BX639/BX612*100)</f>
        <v>0</v>
      </c>
      <c r="BZ639" s="797">
        <f t="shared" si="640"/>
        <v>0</v>
      </c>
      <c r="CA639" s="727">
        <f>+IF(BZ639=0,0,BZ639/BZ612*100)</f>
        <v>0</v>
      </c>
      <c r="CB639" s="797">
        <f t="shared" si="625"/>
        <v>0</v>
      </c>
      <c r="CC639" s="727">
        <f>+IF(CB639=0,0,CB639/CB612*100)</f>
        <v>0</v>
      </c>
      <c r="CE639" s="797">
        <f t="shared" si="631"/>
        <v>0</v>
      </c>
      <c r="CF639" s="727">
        <f>+IF(CE639=0,0,CE639/CE612*100)</f>
        <v>0</v>
      </c>
      <c r="CG639" s="797">
        <v>0</v>
      </c>
      <c r="CH639" s="727">
        <f>+IF(CG639=0,0,CG639/CG612*100)</f>
        <v>0</v>
      </c>
      <c r="CI639" s="797">
        <v>0</v>
      </c>
      <c r="CJ639" s="727">
        <f>+IF(CI639=0,0,CI639/CI612*100)</f>
        <v>0</v>
      </c>
      <c r="CK639" s="797">
        <v>0</v>
      </c>
      <c r="CL639" s="727">
        <f>+IF(CK639=0,0,CK639/CK612*100)</f>
        <v>0</v>
      </c>
      <c r="CM639" s="797">
        <f t="shared" si="641"/>
        <v>0</v>
      </c>
      <c r="CN639" s="727">
        <f>+IF(CM639=0,0,CM639/CM612*100)</f>
        <v>0</v>
      </c>
      <c r="CO639" s="797">
        <v>0</v>
      </c>
      <c r="CP639" s="727">
        <f>+IF(CO639=0,0,CO639/CO612*100)</f>
        <v>0</v>
      </c>
      <c r="CQ639" s="797">
        <v>0</v>
      </c>
      <c r="CR639" s="727">
        <f>+IF(CQ639=0,0,CQ639/CQ612*100)</f>
        <v>0</v>
      </c>
      <c r="CS639" s="797">
        <v>0</v>
      </c>
      <c r="CT639" s="727">
        <f>+IF(CS639=0,0,CS639/CS612*100)</f>
        <v>0</v>
      </c>
      <c r="CU639" s="797">
        <f t="shared" si="642"/>
        <v>0</v>
      </c>
      <c r="CV639" s="727">
        <f>+IF(CU639=0,0,CU639/CU612*100)</f>
        <v>0</v>
      </c>
      <c r="CW639" s="797">
        <f t="shared" si="626"/>
        <v>0</v>
      </c>
      <c r="CX639" s="727">
        <f>+IF(CW639=0,0,CW639/CW612*100)</f>
        <v>0</v>
      </c>
      <c r="CY639" s="797">
        <v>0</v>
      </c>
      <c r="CZ639" s="727">
        <f>+IF(CY639=0,0,CY639/CY612*100)</f>
        <v>0</v>
      </c>
      <c r="DA639" s="797">
        <v>0</v>
      </c>
      <c r="DB639" s="727">
        <f>+IF(DA639=0,0,DA639/DA612*100)</f>
        <v>0</v>
      </c>
      <c r="DC639" s="797">
        <v>0</v>
      </c>
      <c r="DD639" s="727">
        <f>+IF(DC639=0,0,DC639/DC612*100)</f>
        <v>0</v>
      </c>
      <c r="DE639" s="797">
        <f t="shared" si="643"/>
        <v>0</v>
      </c>
      <c r="DF639" s="727">
        <f>+IF(DE639=0,0,DE639/DE612*100)</f>
        <v>0</v>
      </c>
      <c r="DG639" s="797">
        <v>0</v>
      </c>
      <c r="DH639" s="727">
        <f>+IF(DG639=0,0,DG639/DG612*100)</f>
        <v>0</v>
      </c>
      <c r="DI639" s="797">
        <v>0</v>
      </c>
      <c r="DJ639" s="727">
        <f>+IF(DI639=0,0,DI639/DI612*100)</f>
        <v>0</v>
      </c>
      <c r="DK639" s="797">
        <v>0</v>
      </c>
      <c r="DL639" s="727">
        <f>+IF(DK639=0,0,DK639/DK612*100)</f>
        <v>0</v>
      </c>
      <c r="DM639" s="797">
        <f t="shared" si="644"/>
        <v>0</v>
      </c>
      <c r="DN639" s="727">
        <f>+IF(DM639=0,0,DM639/DM612*100)</f>
        <v>0</v>
      </c>
      <c r="DO639" s="797">
        <f t="shared" si="627"/>
        <v>0</v>
      </c>
      <c r="DP639" s="727">
        <f>+IF(DO639=0,0,DO639/DO612*100)</f>
        <v>0</v>
      </c>
      <c r="DR639" s="797">
        <f t="shared" si="632"/>
        <v>0</v>
      </c>
      <c r="DS639" s="727">
        <f>+IF(DR639=0,0,DR639/DR612*100)</f>
        <v>0</v>
      </c>
      <c r="DT639" s="797">
        <v>0</v>
      </c>
      <c r="DU639" s="727">
        <f>+IF(DT639=0,0,DT639/DT612*100)</f>
        <v>0</v>
      </c>
      <c r="DV639" s="797">
        <v>0</v>
      </c>
      <c r="DW639" s="727">
        <f>+IF(DV639=0,0,DV639/DV612*100)</f>
        <v>0</v>
      </c>
      <c r="DX639" s="797">
        <v>0</v>
      </c>
      <c r="DY639" s="727">
        <f>+IF(DX639=0,0,DX639/DX612*100)</f>
        <v>0</v>
      </c>
      <c r="DZ639" s="797">
        <f t="shared" si="645"/>
        <v>0</v>
      </c>
      <c r="EA639" s="727">
        <f>+IF(DZ639=0,0,DZ639/DZ612*100)</f>
        <v>0</v>
      </c>
      <c r="EB639" s="797">
        <v>0</v>
      </c>
      <c r="EC639" s="727">
        <f>+IF(EB639=0,0,EB639/EB612*100)</f>
        <v>0</v>
      </c>
      <c r="ED639" s="797">
        <v>0</v>
      </c>
      <c r="EE639" s="727">
        <f>+IF(ED639=0,0,ED639/ED612*100)</f>
        <v>0</v>
      </c>
      <c r="EF639" s="797">
        <v>0</v>
      </c>
      <c r="EG639" s="727">
        <f>+IF(EF639=0,0,EF639/EF612*100)</f>
        <v>0</v>
      </c>
      <c r="EH639" s="797">
        <f t="shared" si="646"/>
        <v>0</v>
      </c>
      <c r="EI639" s="727">
        <f>+IF(EH639=0,0,EH639/EH612*100)</f>
        <v>0</v>
      </c>
      <c r="EJ639" s="797">
        <f t="shared" si="628"/>
        <v>0</v>
      </c>
      <c r="EK639" s="727">
        <f>+IF(EJ639=0,0,EJ639/EJ612*100)</f>
        <v>0</v>
      </c>
      <c r="EL639" s="797">
        <v>0</v>
      </c>
      <c r="EM639" s="727">
        <f>+IF(EL639=0,0,EL639/EL612*100)</f>
        <v>0</v>
      </c>
      <c r="EN639" s="797">
        <v>0</v>
      </c>
      <c r="EO639" s="727">
        <f>+IF(EN639=0,0,EN639/EN612*100)</f>
        <v>0</v>
      </c>
      <c r="EP639" s="797">
        <v>0</v>
      </c>
      <c r="EQ639" s="727">
        <f>+IF(EP639=0,0,EP639/EP612*100)</f>
        <v>0</v>
      </c>
      <c r="ER639" s="797">
        <f t="shared" si="647"/>
        <v>0</v>
      </c>
      <c r="ES639" s="727">
        <f>+IF(ER639=0,0,ER639/ER612*100)</f>
        <v>0</v>
      </c>
      <c r="ET639" s="797">
        <v>0</v>
      </c>
      <c r="EU639" s="727">
        <f>+IF(ET639=0,0,ET639/ET612*100)</f>
        <v>0</v>
      </c>
      <c r="EV639" s="797">
        <v>0</v>
      </c>
      <c r="EW639" s="727">
        <f>+IF(EV639=0,0,EV639/EV612*100)</f>
        <v>0</v>
      </c>
      <c r="EX639" s="797">
        <v>0</v>
      </c>
      <c r="EY639" s="727">
        <f>+IF(EX639=0,0,EX639/EX612*100)</f>
        <v>0</v>
      </c>
      <c r="EZ639" s="797">
        <f t="shared" si="648"/>
        <v>0</v>
      </c>
      <c r="FA639" s="727">
        <f>+IF(EZ639=0,0,EZ639/EZ612*100)</f>
        <v>0</v>
      </c>
      <c r="FB639" s="797">
        <f t="shared" si="629"/>
        <v>0</v>
      </c>
      <c r="FC639" s="727">
        <f>+IF(FB639=0,0,FB639/FB612*100)</f>
        <v>0</v>
      </c>
      <c r="FD639" s="797">
        <v>0</v>
      </c>
      <c r="FE639" s="727">
        <f>+IF(FD639=0,0,FD639/FD612*100)</f>
        <v>0</v>
      </c>
      <c r="FF639" s="797">
        <v>0</v>
      </c>
      <c r="FG639" s="727">
        <f>+IF(FF639=0,0,FF639/FF612*100)</f>
        <v>0</v>
      </c>
      <c r="FH639" s="797">
        <v>0</v>
      </c>
      <c r="FI639" s="727">
        <f>+IF(FH639=0,0,FH639/FH612*100)</f>
        <v>0</v>
      </c>
      <c r="FJ639" s="797">
        <v>0</v>
      </c>
      <c r="FK639" s="727">
        <f>+IF(FJ639=0,0,FJ639/FJ612*100)</f>
        <v>0</v>
      </c>
    </row>
    <row r="640" spans="2:167" s="648" customFormat="1" ht="13.5" customHeight="1">
      <c r="B640" s="771"/>
      <c r="C640" s="796" t="s">
        <v>4853</v>
      </c>
      <c r="D640" s="809"/>
      <c r="E640" s="797">
        <f t="shared" si="630"/>
        <v>269.1576933252</v>
      </c>
      <c r="F640" s="727">
        <f>+IF(E640=0,0,E640/E612*100)</f>
        <v>-1.1459119442783685</v>
      </c>
      <c r="G640" s="797">
        <v>13.593199</v>
      </c>
      <c r="H640" s="727">
        <f>+IF(G640=0,0,G640/G612*100)</f>
        <v>-0.93932926089488211</v>
      </c>
      <c r="I640" s="797">
        <v>-6.5140769999999995</v>
      </c>
      <c r="J640" s="727">
        <f>+IF(I640=0,0,I640/I612*100)</f>
        <v>0.49659077235749605</v>
      </c>
      <c r="K640" s="797">
        <v>6.2607770000000009</v>
      </c>
      <c r="L640" s="727">
        <f>+IF(K640=0,0,K640/K612*100)</f>
        <v>-0.27709926819220998</v>
      </c>
      <c r="M640" s="797">
        <f t="shared" si="633"/>
        <v>13.339899000000003</v>
      </c>
      <c r="N640" s="727">
        <f>+IF(M640=0,0,M640/M612*100)</f>
        <v>-0.26582634361732604</v>
      </c>
      <c r="O640" s="797">
        <v>-187.25242667479998</v>
      </c>
      <c r="P640" s="727">
        <f>+IF(O640=0,0,O640/O612*100)</f>
        <v>7.3899060104542214</v>
      </c>
      <c r="Q640" s="797">
        <v>10.633485</v>
      </c>
      <c r="R640" s="727">
        <f>+IF(Q640=0,0,Q640/Q612*100)</f>
        <v>-0.63153872906340591</v>
      </c>
      <c r="S640" s="797">
        <v>8.4537479999999992</v>
      </c>
      <c r="T640" s="727">
        <f>+IF(S640=0,0,S640/S612*100)</f>
        <v>-1.1630695202302115</v>
      </c>
      <c r="U640" s="797">
        <f t="shared" si="634"/>
        <v>-168.16519367479998</v>
      </c>
      <c r="V640" s="727">
        <f>+IF(U640=0,0,U640/U612*100)</f>
        <v>3.4010659448136464</v>
      </c>
      <c r="W640" s="797">
        <f t="shared" si="622"/>
        <v>-154.82529467479998</v>
      </c>
      <c r="X640" s="727">
        <f>+IF(W640=0,0,W640/W612*100)</f>
        <v>1.5540400801340577</v>
      </c>
      <c r="Y640" s="797">
        <v>21.179078999999998</v>
      </c>
      <c r="Z640" s="727">
        <f>+IF(Y640=0,0,Y640/Y612*100)</f>
        <v>-0.98720762863702305</v>
      </c>
      <c r="AA640" s="797">
        <v>23.265255000000003</v>
      </c>
      <c r="AB640" s="727">
        <f>+IF(AA640=0,0,AA640/AA612*100)</f>
        <v>-1.2112571030176746</v>
      </c>
      <c r="AC640" s="797">
        <v>9.9933959999999935</v>
      </c>
      <c r="AD640" s="727">
        <f>+IF(AC640=0,0,AC640/AC612*100)</f>
        <v>-0.51819436529707452</v>
      </c>
      <c r="AE640" s="797">
        <f t="shared" si="635"/>
        <v>54.437729999999988</v>
      </c>
      <c r="AF640" s="727">
        <f>+IF(AE640=0,0,AE640/AE612*100)</f>
        <v>-0.90811154841044772</v>
      </c>
      <c r="AG640" s="797">
        <v>75.777794</v>
      </c>
      <c r="AH640" s="727">
        <f>+IF(AG640=0,0,AG640/AG612*100)</f>
        <v>-3.5740376726479193</v>
      </c>
      <c r="AI640" s="797">
        <v>164.44395099999997</v>
      </c>
      <c r="AJ640" s="727">
        <f>+IF(AI640=0,0,AI640/AI612*100)</f>
        <v>-5.9814641034439546</v>
      </c>
      <c r="AK640" s="797">
        <v>129.32351300000002</v>
      </c>
      <c r="AL640" s="727">
        <f>+IF(AK640=0,0,AK640/AK612*100)</f>
        <v>-4.8586984197922938</v>
      </c>
      <c r="AM640" s="797">
        <f t="shared" si="636"/>
        <v>369.54525799999999</v>
      </c>
      <c r="AN640" s="727">
        <f>+IF(AM640=0,0,AM640/AM612*100)</f>
        <v>-4.9068930751453603</v>
      </c>
      <c r="AO640" s="797">
        <f t="shared" si="623"/>
        <v>423.98298799999998</v>
      </c>
      <c r="AP640" s="727">
        <f>+IF(AO640=0,0,AO640/AO612*100)</f>
        <v>-3.134634819767093</v>
      </c>
      <c r="AQ640" s="651"/>
      <c r="AR640" s="797">
        <v>0</v>
      </c>
      <c r="AS640" s="727">
        <f>+IF(AR640=0,0,AR640/AR612*100)</f>
        <v>0</v>
      </c>
      <c r="AT640" s="797">
        <v>0</v>
      </c>
      <c r="AU640" s="727">
        <f>+IF(AT640=0,0,AT640/AT612*100)</f>
        <v>0</v>
      </c>
      <c r="AV640" s="797">
        <v>0</v>
      </c>
      <c r="AW640" s="727">
        <f>+IF(AV640=0,0,AV640/AV612*100)</f>
        <v>0</v>
      </c>
      <c r="AX640" s="797">
        <v>0</v>
      </c>
      <c r="AY640" s="727">
        <f>+IF(AX640=0,0,AX640/AX612*100)</f>
        <v>0</v>
      </c>
      <c r="AZ640" s="797">
        <f t="shared" si="637"/>
        <v>0</v>
      </c>
      <c r="BA640" s="727">
        <f>+IF(AZ640=0,0,AZ640/AZ612*100)</f>
        <v>0</v>
      </c>
      <c r="BB640" s="797">
        <v>0</v>
      </c>
      <c r="BC640" s="727">
        <f>+IF(BB640=0,0,BB640/BB612*100)</f>
        <v>0</v>
      </c>
      <c r="BD640" s="797">
        <v>0</v>
      </c>
      <c r="BE640" s="727">
        <f>+IF(BD640=0,0,BD640/BD612*100)</f>
        <v>0</v>
      </c>
      <c r="BF640" s="797">
        <v>0</v>
      </c>
      <c r="BG640" s="727">
        <f>+IF(BF640=0,0,BF640/BF612*100)</f>
        <v>0</v>
      </c>
      <c r="BH640" s="797">
        <f t="shared" si="638"/>
        <v>0</v>
      </c>
      <c r="BI640" s="727">
        <f>+IF(BH640=0,0,BH640/BH612*100)</f>
        <v>0</v>
      </c>
      <c r="BJ640" s="797">
        <f t="shared" si="624"/>
        <v>0</v>
      </c>
      <c r="BK640" s="727">
        <f>+IF(BJ640=0,0,BJ640/BJ612*100)</f>
        <v>0</v>
      </c>
      <c r="BL640" s="797">
        <v>0</v>
      </c>
      <c r="BM640" s="727">
        <f>+IF(BL640=0,0,BL640/BL612*100)</f>
        <v>0</v>
      </c>
      <c r="BN640" s="797">
        <v>0</v>
      </c>
      <c r="BO640" s="727">
        <f>+IF(BN640=0,0,BN640/BN612*100)</f>
        <v>0</v>
      </c>
      <c r="BP640" s="797">
        <v>0</v>
      </c>
      <c r="BQ640" s="727">
        <f>+IF(BP640=0,0,BP640/BP612*100)</f>
        <v>0</v>
      </c>
      <c r="BR640" s="797">
        <f t="shared" si="639"/>
        <v>0</v>
      </c>
      <c r="BS640" s="727">
        <f>+IF(BR640=0,0,BR640/BR612*100)</f>
        <v>0</v>
      </c>
      <c r="BT640" s="797">
        <v>0</v>
      </c>
      <c r="BU640" s="727">
        <f>+IF(BT640=0,0,BT640/BT612*100)</f>
        <v>0</v>
      </c>
      <c r="BV640" s="797">
        <v>0</v>
      </c>
      <c r="BW640" s="727">
        <f>+IF(BV640=0,0,BV640/BV612*100)</f>
        <v>0</v>
      </c>
      <c r="BX640" s="797">
        <v>0</v>
      </c>
      <c r="BY640" s="727">
        <f>+IF(BX640=0,0,BX640/BX612*100)</f>
        <v>0</v>
      </c>
      <c r="BZ640" s="797">
        <f t="shared" si="640"/>
        <v>0</v>
      </c>
      <c r="CA640" s="727">
        <f>+IF(BZ640=0,0,BZ640/BZ612*100)</f>
        <v>0</v>
      </c>
      <c r="CB640" s="797">
        <f t="shared" si="625"/>
        <v>0</v>
      </c>
      <c r="CC640" s="727">
        <f>+IF(CB640=0,0,CB640/CB612*100)</f>
        <v>0</v>
      </c>
      <c r="CE640" s="797">
        <f t="shared" si="631"/>
        <v>0</v>
      </c>
      <c r="CF640" s="727">
        <f>+IF(CE640=0,0,CE640/CE612*100)</f>
        <v>0</v>
      </c>
      <c r="CG640" s="797">
        <v>0</v>
      </c>
      <c r="CH640" s="727">
        <f>+IF(CG640=0,0,CG640/CG612*100)</f>
        <v>0</v>
      </c>
      <c r="CI640" s="797">
        <v>0</v>
      </c>
      <c r="CJ640" s="727">
        <f>+IF(CI640=0,0,CI640/CI612*100)</f>
        <v>0</v>
      </c>
      <c r="CK640" s="797">
        <v>0</v>
      </c>
      <c r="CL640" s="727">
        <f>+IF(CK640=0,0,CK640/CK612*100)</f>
        <v>0</v>
      </c>
      <c r="CM640" s="797">
        <f t="shared" si="641"/>
        <v>0</v>
      </c>
      <c r="CN640" s="727">
        <f>+IF(CM640=0,0,CM640/CM612*100)</f>
        <v>0</v>
      </c>
      <c r="CO640" s="797">
        <v>0</v>
      </c>
      <c r="CP640" s="727">
        <f>+IF(CO640=0,0,CO640/CO612*100)</f>
        <v>0</v>
      </c>
      <c r="CQ640" s="797">
        <v>0</v>
      </c>
      <c r="CR640" s="727">
        <f>+IF(CQ640=0,0,CQ640/CQ612*100)</f>
        <v>0</v>
      </c>
      <c r="CS640" s="797">
        <v>0</v>
      </c>
      <c r="CT640" s="727">
        <f>+IF(CS640=0,0,CS640/CS612*100)</f>
        <v>0</v>
      </c>
      <c r="CU640" s="797">
        <f t="shared" si="642"/>
        <v>0</v>
      </c>
      <c r="CV640" s="727">
        <f>+IF(CU640=0,0,CU640/CU612*100)</f>
        <v>0</v>
      </c>
      <c r="CW640" s="797">
        <f t="shared" si="626"/>
        <v>0</v>
      </c>
      <c r="CX640" s="727">
        <f>+IF(CW640=0,0,CW640/CW612*100)</f>
        <v>0</v>
      </c>
      <c r="CY640" s="797">
        <v>0</v>
      </c>
      <c r="CZ640" s="727">
        <f>+IF(CY640=0,0,CY640/CY612*100)</f>
        <v>0</v>
      </c>
      <c r="DA640" s="797">
        <v>0</v>
      </c>
      <c r="DB640" s="727">
        <f>+IF(DA640=0,0,DA640/DA612*100)</f>
        <v>0</v>
      </c>
      <c r="DC640" s="797">
        <v>0</v>
      </c>
      <c r="DD640" s="727">
        <f>+IF(DC640=0,0,DC640/DC612*100)</f>
        <v>0</v>
      </c>
      <c r="DE640" s="797">
        <f t="shared" si="643"/>
        <v>0</v>
      </c>
      <c r="DF640" s="727">
        <f>+IF(DE640=0,0,DE640/DE612*100)</f>
        <v>0</v>
      </c>
      <c r="DG640" s="797">
        <v>0</v>
      </c>
      <c r="DH640" s="727">
        <f>+IF(DG640=0,0,DG640/DG612*100)</f>
        <v>0</v>
      </c>
      <c r="DI640" s="797">
        <v>0</v>
      </c>
      <c r="DJ640" s="727">
        <f>+IF(DI640=0,0,DI640/DI612*100)</f>
        <v>0</v>
      </c>
      <c r="DK640" s="797">
        <v>0</v>
      </c>
      <c r="DL640" s="727">
        <f>+IF(DK640=0,0,DK640/DK612*100)</f>
        <v>0</v>
      </c>
      <c r="DM640" s="797">
        <f t="shared" si="644"/>
        <v>0</v>
      </c>
      <c r="DN640" s="727">
        <f>+IF(DM640=0,0,DM640/DM612*100)</f>
        <v>0</v>
      </c>
      <c r="DO640" s="797">
        <f t="shared" si="627"/>
        <v>0</v>
      </c>
      <c r="DP640" s="727">
        <f>+IF(DO640=0,0,DO640/DO612*100)</f>
        <v>0</v>
      </c>
      <c r="DR640" s="797">
        <f t="shared" si="632"/>
        <v>0</v>
      </c>
      <c r="DS640" s="727">
        <f>+IF(DR640=0,0,DR640/DR612*100)</f>
        <v>0</v>
      </c>
      <c r="DT640" s="797">
        <v>0</v>
      </c>
      <c r="DU640" s="727">
        <f>+IF(DT640=0,0,DT640/DT612*100)</f>
        <v>0</v>
      </c>
      <c r="DV640" s="797">
        <v>0</v>
      </c>
      <c r="DW640" s="727">
        <f>+IF(DV640=0,0,DV640/DV612*100)</f>
        <v>0</v>
      </c>
      <c r="DX640" s="797">
        <v>0</v>
      </c>
      <c r="DY640" s="727">
        <f>+IF(DX640=0,0,DX640/DX612*100)</f>
        <v>0</v>
      </c>
      <c r="DZ640" s="797">
        <f t="shared" si="645"/>
        <v>0</v>
      </c>
      <c r="EA640" s="727">
        <f>+IF(DZ640=0,0,DZ640/DZ612*100)</f>
        <v>0</v>
      </c>
      <c r="EB640" s="797">
        <v>0</v>
      </c>
      <c r="EC640" s="727">
        <f>+IF(EB640=0,0,EB640/EB612*100)</f>
        <v>0</v>
      </c>
      <c r="ED640" s="797">
        <v>0</v>
      </c>
      <c r="EE640" s="727">
        <f>+IF(ED640=0,0,ED640/ED612*100)</f>
        <v>0</v>
      </c>
      <c r="EF640" s="797">
        <v>0</v>
      </c>
      <c r="EG640" s="727">
        <f>+IF(EF640=0,0,EF640/EF612*100)</f>
        <v>0</v>
      </c>
      <c r="EH640" s="797">
        <f t="shared" si="646"/>
        <v>0</v>
      </c>
      <c r="EI640" s="727">
        <f>+IF(EH640=0,0,EH640/EH612*100)</f>
        <v>0</v>
      </c>
      <c r="EJ640" s="797">
        <f t="shared" si="628"/>
        <v>0</v>
      </c>
      <c r="EK640" s="727">
        <f>+IF(EJ640=0,0,EJ640/EJ612*100)</f>
        <v>0</v>
      </c>
      <c r="EL640" s="797">
        <v>0</v>
      </c>
      <c r="EM640" s="727">
        <f>+IF(EL640=0,0,EL640/EL612*100)</f>
        <v>0</v>
      </c>
      <c r="EN640" s="797">
        <v>0</v>
      </c>
      <c r="EO640" s="727">
        <f>+IF(EN640=0,0,EN640/EN612*100)</f>
        <v>0</v>
      </c>
      <c r="EP640" s="797">
        <v>0</v>
      </c>
      <c r="EQ640" s="727">
        <f>+IF(EP640=0,0,EP640/EP612*100)</f>
        <v>0</v>
      </c>
      <c r="ER640" s="797">
        <f t="shared" si="647"/>
        <v>0</v>
      </c>
      <c r="ES640" s="727">
        <f>+IF(ER640=0,0,ER640/ER612*100)</f>
        <v>0</v>
      </c>
      <c r="ET640" s="797">
        <v>0</v>
      </c>
      <c r="EU640" s="727">
        <f>+IF(ET640=0,0,ET640/ET612*100)</f>
        <v>0</v>
      </c>
      <c r="EV640" s="797">
        <v>0</v>
      </c>
      <c r="EW640" s="727">
        <f>+IF(EV640=0,0,EV640/EV612*100)</f>
        <v>0</v>
      </c>
      <c r="EX640" s="797">
        <v>0</v>
      </c>
      <c r="EY640" s="727">
        <f>+IF(EX640=0,0,EX640/EX612*100)</f>
        <v>0</v>
      </c>
      <c r="EZ640" s="797">
        <f t="shared" si="648"/>
        <v>0</v>
      </c>
      <c r="FA640" s="727">
        <f>+IF(EZ640=0,0,EZ640/EZ612*100)</f>
        <v>0</v>
      </c>
      <c r="FB640" s="797">
        <f t="shared" si="629"/>
        <v>0</v>
      </c>
      <c r="FC640" s="727">
        <f>+IF(FB640=0,0,FB640/FB612*100)</f>
        <v>0</v>
      </c>
      <c r="FD640" s="797">
        <v>0</v>
      </c>
      <c r="FE640" s="727">
        <f>+IF(FD640=0,0,FD640/FD612*100)</f>
        <v>0</v>
      </c>
      <c r="FF640" s="797">
        <v>0</v>
      </c>
      <c r="FG640" s="727">
        <f>+IF(FF640=0,0,FF640/FF612*100)</f>
        <v>0</v>
      </c>
      <c r="FH640" s="797">
        <v>0</v>
      </c>
      <c r="FI640" s="727">
        <f>+IF(FH640=0,0,FH640/FH612*100)</f>
        <v>0</v>
      </c>
      <c r="FJ640" s="797">
        <v>0</v>
      </c>
      <c r="FK640" s="727">
        <f>+IF(FJ640=0,0,FJ640/FJ612*100)</f>
        <v>0</v>
      </c>
    </row>
    <row r="641" spans="2:167" s="758" customFormat="1" ht="13.5" customHeight="1">
      <c r="B641" s="810" t="s">
        <v>4766</v>
      </c>
      <c r="C641" s="799"/>
      <c r="D641" s="799"/>
      <c r="E641" s="800">
        <f t="shared" si="630"/>
        <v>-1206.7923745991975</v>
      </c>
      <c r="F641" s="801">
        <f>+IF(E641=0,0,E641/E612*100)</f>
        <v>5.1377977691555845</v>
      </c>
      <c r="G641" s="800">
        <f>+G612-G623</f>
        <v>-47.564074000000119</v>
      </c>
      <c r="H641" s="801">
        <f>+IF(G641=0,0,G641/G612*100)</f>
        <v>3.2868147134143766</v>
      </c>
      <c r="I641" s="800">
        <f>+I612-I623</f>
        <v>-116.08896600000003</v>
      </c>
      <c r="J641" s="801">
        <f>+IF(I641=0,0,I641/I612*100)</f>
        <v>8.8498661112116288</v>
      </c>
      <c r="K641" s="800">
        <f>+K612-K623</f>
        <v>-139.2414219999996</v>
      </c>
      <c r="L641" s="801">
        <f>+IF(K641=0,0,K641/K612*100)</f>
        <v>6.1627648035128182</v>
      </c>
      <c r="M641" s="800">
        <f>+M612-M623</f>
        <v>-302.8944620000002</v>
      </c>
      <c r="N641" s="801">
        <f>+IF(M641=0,0,M641/M612*100)</f>
        <v>6.0358273578680874</v>
      </c>
      <c r="O641" s="800">
        <f>+O612-O623</f>
        <v>-99.985801599200386</v>
      </c>
      <c r="P641" s="801">
        <f>+IF(O641=0,0,O641/O612*100)</f>
        <v>3.945933782109174</v>
      </c>
      <c r="Q641" s="800">
        <f>+Q612-Q623</f>
        <v>-139.80406600000015</v>
      </c>
      <c r="R641" s="801">
        <f>+IF(Q641=0,0,Q641/Q612*100)</f>
        <v>8.3031745622001267</v>
      </c>
      <c r="S641" s="800">
        <f>+S612-S623</f>
        <v>-78.315461000000028</v>
      </c>
      <c r="T641" s="801">
        <f>+IF(S641=0,0,S641/S612*100)</f>
        <v>10.77466771565439</v>
      </c>
      <c r="U641" s="800">
        <f>+U612-U623</f>
        <v>-318.10532859919931</v>
      </c>
      <c r="V641" s="801">
        <f>+IF(U641=0,0,U641/U612*100)</f>
        <v>6.4335382151355178</v>
      </c>
      <c r="W641" s="800">
        <f>+W612-W623</f>
        <v>-620.9997905991986</v>
      </c>
      <c r="X641" s="801">
        <f>+IF(W641=0,0,W641/W612*100)</f>
        <v>6.2332099310584335</v>
      </c>
      <c r="Y641" s="800">
        <f>+Y612-Y623</f>
        <v>-97.330938000000515</v>
      </c>
      <c r="Z641" s="801">
        <f>+IF(Y641=0,0,Y641/Y612*100)</f>
        <v>4.5368282773768218</v>
      </c>
      <c r="AA641" s="800">
        <f>+AA612-AA623</f>
        <v>-158.10277300000098</v>
      </c>
      <c r="AB641" s="801">
        <f>+IF(AA641=0,0,AA641/AA612*100)</f>
        <v>8.2312919760837424</v>
      </c>
      <c r="AC641" s="800">
        <f>+AC612-AC623</f>
        <v>-146.85791900000004</v>
      </c>
      <c r="AD641" s="801">
        <f>+IF(AC641=0,0,AC641/AC612*100)</f>
        <v>7.6151236401573836</v>
      </c>
      <c r="AE641" s="800">
        <f>+AE612-AE623</f>
        <v>-402.29163000000153</v>
      </c>
      <c r="AF641" s="801">
        <f>+IF(AE641=0,0,AE641/AE612*100)</f>
        <v>6.7108910498631076</v>
      </c>
      <c r="AG641" s="800">
        <f>+AG612-AG623</f>
        <v>-85.843042999998943</v>
      </c>
      <c r="AH641" s="801">
        <f>+IF(AG641=0,0,AG641/AG612*100)</f>
        <v>4.0487622220400272</v>
      </c>
      <c r="AI641" s="800">
        <f>+AI612-AI623</f>
        <v>-23.417292999999972</v>
      </c>
      <c r="AJ641" s="801">
        <f>+IF(AI641=0,0,AI641/AI612*100)</f>
        <v>0.85177774328305478</v>
      </c>
      <c r="AK641" s="800">
        <f>+AK612-AK623</f>
        <v>-74.240618000000268</v>
      </c>
      <c r="AL641" s="801">
        <f>+IF(AK641=0,0,AK641/AK612*100)</f>
        <v>2.7892280761117632</v>
      </c>
      <c r="AM641" s="800">
        <f>+AM612-AM623</f>
        <v>-183.50095399999827</v>
      </c>
      <c r="AN641" s="801">
        <f>+IF(AM641=0,0,AM641/AM612*100)</f>
        <v>2.4365609921184777</v>
      </c>
      <c r="AO641" s="800">
        <f>+AO612-AO623</f>
        <v>-585.7925839999989</v>
      </c>
      <c r="AP641" s="801">
        <f>+IF(AO641=0,0,AO641/AO612*100)</f>
        <v>4.3309422381063474</v>
      </c>
      <c r="AQ641" s="734"/>
      <c r="AR641" s="800">
        <f>+AR612-AR623</f>
        <v>1073.468296</v>
      </c>
      <c r="AS641" s="801">
        <f>+IF(AR641=0,0,AR641/AR612*100)</f>
        <v>100</v>
      </c>
      <c r="AT641" s="800">
        <f>+AT612-AT623</f>
        <v>93.025733000000002</v>
      </c>
      <c r="AU641" s="801">
        <f>+IF(AT641=0,0,AT641/AT612*100)</f>
        <v>100</v>
      </c>
      <c r="AV641" s="800">
        <f>+AV612-AV623</f>
        <v>92.286733999999996</v>
      </c>
      <c r="AW641" s="801">
        <f>+IF(AV641=0,0,AV641/AV612*100)</f>
        <v>100</v>
      </c>
      <c r="AX641" s="800">
        <f>+AX612-AX623</f>
        <v>112.279466</v>
      </c>
      <c r="AY641" s="801">
        <f>+IF(AX641=0,0,AX641/AX612*100)</f>
        <v>100</v>
      </c>
      <c r="AZ641" s="800">
        <f>+AZ612-AZ623</f>
        <v>297.59193299999998</v>
      </c>
      <c r="BA641" s="801">
        <f>+IF(AZ641=0,0,AZ641/AZ612*100)</f>
        <v>100</v>
      </c>
      <c r="BB641" s="800">
        <f>+BB612-BB623</f>
        <v>72.387927000000005</v>
      </c>
      <c r="BC641" s="801">
        <f>+IF(BB641=0,0,BB641/BB612*100)</f>
        <v>100</v>
      </c>
      <c r="BD641" s="800">
        <f>+BD612-BD623</f>
        <v>76.984320999999994</v>
      </c>
      <c r="BE641" s="801">
        <f>+IF(BD641=0,0,BD641/BD612*100)</f>
        <v>100</v>
      </c>
      <c r="BF641" s="800">
        <f>+BF612-BF623</f>
        <v>88.343975999999998</v>
      </c>
      <c r="BG641" s="801">
        <f>+IF(BF641=0,0,BF641/BF612*100)</f>
        <v>100</v>
      </c>
      <c r="BH641" s="800">
        <f>+BH612-BH623</f>
        <v>237.71622400000001</v>
      </c>
      <c r="BI641" s="801">
        <f>+IF(BH641=0,0,BH641/BH612*100)</f>
        <v>100</v>
      </c>
      <c r="BJ641" s="800">
        <f>+BJ612-BJ623</f>
        <v>535.30815699999994</v>
      </c>
      <c r="BK641" s="801">
        <f>+IF(BJ641=0,0,BJ641/BJ612*100)</f>
        <v>100</v>
      </c>
      <c r="BL641" s="800">
        <f>+BL612-BL623</f>
        <v>90.319908999999996</v>
      </c>
      <c r="BM641" s="801">
        <f>+IF(BL641=0,0,BL641/BL612*100)</f>
        <v>100</v>
      </c>
      <c r="BN641" s="800">
        <f>+BN612-BN623</f>
        <v>74.908742000000004</v>
      </c>
      <c r="BO641" s="801">
        <f>+IF(BN641=0,0,BN641/BN612*100)</f>
        <v>100</v>
      </c>
      <c r="BP641" s="800">
        <f>+BP612-BP623</f>
        <v>83.619596000000001</v>
      </c>
      <c r="BQ641" s="801">
        <f>+IF(BP641=0,0,BP641/BP612*100)</f>
        <v>100</v>
      </c>
      <c r="BR641" s="800">
        <f>+BR612-BR623</f>
        <v>248.84824700000001</v>
      </c>
      <c r="BS641" s="801">
        <f>+IF(BR641=0,0,BR641/BR612*100)</f>
        <v>100</v>
      </c>
      <c r="BT641" s="800">
        <f>+BT612-BT623</f>
        <v>83.236782000000005</v>
      </c>
      <c r="BU641" s="801">
        <f>+IF(BT641=0,0,BT641/BT612*100)</f>
        <v>100</v>
      </c>
      <c r="BV641" s="800">
        <f>+BV612-BV623</f>
        <v>79.303445000000011</v>
      </c>
      <c r="BW641" s="801">
        <f>+IF(BV641=0,0,BV641/BV612*100)</f>
        <v>100</v>
      </c>
      <c r="BX641" s="800">
        <f>+BX612-BX623</f>
        <v>126.771665</v>
      </c>
      <c r="BY641" s="801">
        <f>+IF(BX641=0,0,BX641/BX612*100)</f>
        <v>100</v>
      </c>
      <c r="BZ641" s="800">
        <f>+BZ612-BZ623</f>
        <v>289.311892</v>
      </c>
      <c r="CA641" s="801">
        <f>+IF(BZ641=0,0,BZ641/BZ612*100)</f>
        <v>100</v>
      </c>
      <c r="CB641" s="800">
        <f>+CB612-CB623</f>
        <v>538.16013900000007</v>
      </c>
      <c r="CC641" s="801">
        <f>+IF(CB641=0,0,CB641/CB612*100)</f>
        <v>100</v>
      </c>
      <c r="CE641" s="800">
        <f t="shared" si="631"/>
        <v>1135.5431149999999</v>
      </c>
      <c r="CF641" s="801">
        <f>+IF(CE641=0,0,CE641/CE612*100)</f>
        <v>100</v>
      </c>
      <c r="CG641" s="800">
        <f>+CG612-CG623</f>
        <v>141.52805899999998</v>
      </c>
      <c r="CH641" s="801">
        <f>+IF(CG641=0,0,CG641/CG612*100)</f>
        <v>100</v>
      </c>
      <c r="CI641" s="800">
        <f>+CI612-CI623</f>
        <v>112.91423400000001</v>
      </c>
      <c r="CJ641" s="801">
        <f>+IF(CI641=0,0,CI641/CI612*100)</f>
        <v>100</v>
      </c>
      <c r="CK641" s="800">
        <f>+CK612-CK623</f>
        <v>163.38299599999999</v>
      </c>
      <c r="CL641" s="801">
        <f>+IF(CK641=0,0,CK641/CK612*100)</f>
        <v>100</v>
      </c>
      <c r="CM641" s="800">
        <f>+CM612-CM623</f>
        <v>417.825289</v>
      </c>
      <c r="CN641" s="801">
        <f>+IF(CM641=0,0,CM641/CM612*100)</f>
        <v>100</v>
      </c>
      <c r="CO641" s="800">
        <f>+CO612-CO623</f>
        <v>135.27913799999999</v>
      </c>
      <c r="CP641" s="801">
        <f>+IF(CO641=0,0,CO641/CO612*100)</f>
        <v>100</v>
      </c>
      <c r="CQ641" s="800">
        <f>+CQ612-CQ623</f>
        <v>111.830776</v>
      </c>
      <c r="CR641" s="801">
        <f>+IF(CQ641=0,0,CQ641/CQ612*100)</f>
        <v>100</v>
      </c>
      <c r="CS641" s="800">
        <f>+CS612-CS623</f>
        <v>106.242794</v>
      </c>
      <c r="CT641" s="801">
        <f>+IF(CS641=0,0,CS641/CS612*100)</f>
        <v>100</v>
      </c>
      <c r="CU641" s="800">
        <f>+CU612-CU623</f>
        <v>353.35270800000001</v>
      </c>
      <c r="CV641" s="801">
        <f>+IF(CU641=0,0,CU641/CU612*100)</f>
        <v>100</v>
      </c>
      <c r="CW641" s="800">
        <f>+CW612-CW623</f>
        <v>771.177997</v>
      </c>
      <c r="CX641" s="801">
        <f>+IF(CW641=0,0,CW641/CW612*100)</f>
        <v>100</v>
      </c>
      <c r="CY641" s="800">
        <f>+CY612-CY623</f>
        <v>120.28417400000001</v>
      </c>
      <c r="CZ641" s="801">
        <f>+IF(CY641=0,0,CY641/CY612*100)</f>
        <v>100</v>
      </c>
      <c r="DA641" s="800">
        <f>+DA612-DA623</f>
        <v>106.087457</v>
      </c>
      <c r="DB641" s="801">
        <f>+IF(DA641=0,0,DA641/DA612*100)</f>
        <v>100</v>
      </c>
      <c r="DC641" s="800">
        <f>+DC612-DC623</f>
        <v>137.99348699999999</v>
      </c>
      <c r="DD641" s="801">
        <f>+IF(DC641=0,0,DC641/DC612*100)</f>
        <v>100</v>
      </c>
      <c r="DE641" s="800">
        <f>+DE612-DE623</f>
        <v>364.365118</v>
      </c>
      <c r="DF641" s="801">
        <f>+IF(DE641=0,0,DE641/DE612*100)</f>
        <v>100</v>
      </c>
      <c r="DG641" s="800">
        <f>+DG612-DG623</f>
        <v>0</v>
      </c>
      <c r="DH641" s="801">
        <f>+IF(DG641=0,0,DG641/DG612*100)</f>
        <v>0</v>
      </c>
      <c r="DI641" s="800">
        <f>+DI612-DI623</f>
        <v>0</v>
      </c>
      <c r="DJ641" s="801">
        <f>+IF(DI641=0,0,DI641/DI612*100)</f>
        <v>0</v>
      </c>
      <c r="DK641" s="800">
        <f>+DK612-DK623</f>
        <v>0</v>
      </c>
      <c r="DL641" s="801">
        <f>+IF(DK641=0,0,DK641/DK612*100)</f>
        <v>0</v>
      </c>
      <c r="DM641" s="800">
        <f>+DM612-DM623</f>
        <v>0</v>
      </c>
      <c r="DN641" s="801">
        <f>+IF(DM641=0,0,DM641/DM612*100)</f>
        <v>0</v>
      </c>
      <c r="DO641" s="800">
        <f>+DO612-DO623</f>
        <v>364.365118</v>
      </c>
      <c r="DP641" s="801">
        <f>+IF(DO641=0,0,DO641/DO612*100)</f>
        <v>100</v>
      </c>
      <c r="DR641" s="800">
        <f t="shared" si="632"/>
        <v>0</v>
      </c>
      <c r="DS641" s="801">
        <f>+IF(DR641=0,0,DR641/DR612*100)</f>
        <v>0</v>
      </c>
      <c r="DT641" s="800">
        <f>+DT612-DT623</f>
        <v>0</v>
      </c>
      <c r="DU641" s="801">
        <f>+IF(DT641=0,0,DT641/DT612*100)</f>
        <v>0</v>
      </c>
      <c r="DV641" s="800">
        <f>+DV612-DV623</f>
        <v>0</v>
      </c>
      <c r="DW641" s="801">
        <f>+IF(DV641=0,0,DV641/DV612*100)</f>
        <v>0</v>
      </c>
      <c r="DX641" s="800">
        <f>+DX612-DX623</f>
        <v>0</v>
      </c>
      <c r="DY641" s="801">
        <f>+IF(DX641=0,0,DX641/DX612*100)</f>
        <v>0</v>
      </c>
      <c r="DZ641" s="800">
        <f>+DZ612-DZ623</f>
        <v>0</v>
      </c>
      <c r="EA641" s="801">
        <f>+IF(DZ641=0,0,DZ641/DZ612*100)</f>
        <v>0</v>
      </c>
      <c r="EB641" s="800">
        <f>+EB612-EB623</f>
        <v>0</v>
      </c>
      <c r="EC641" s="801">
        <f>+IF(EB641=0,0,EB641/EB612*100)</f>
        <v>0</v>
      </c>
      <c r="ED641" s="800">
        <f>+ED612-ED623</f>
        <v>0</v>
      </c>
      <c r="EE641" s="801">
        <f>+IF(ED641=0,0,ED641/ED612*100)</f>
        <v>0</v>
      </c>
      <c r="EF641" s="800">
        <f>+EF612-EF623</f>
        <v>0</v>
      </c>
      <c r="EG641" s="801">
        <f>+IF(EF641=0,0,EF641/EF612*100)</f>
        <v>0</v>
      </c>
      <c r="EH641" s="800">
        <f>+EH612-EH623</f>
        <v>0</v>
      </c>
      <c r="EI641" s="801">
        <f>+IF(EH641=0,0,EH641/EH612*100)</f>
        <v>0</v>
      </c>
      <c r="EJ641" s="800">
        <f>+EJ612-EJ623</f>
        <v>0</v>
      </c>
      <c r="EK641" s="801">
        <f>+IF(EJ641=0,0,EJ641/EJ612*100)</f>
        <v>0</v>
      </c>
      <c r="EL641" s="800">
        <f>+EL612-EL623</f>
        <v>0</v>
      </c>
      <c r="EM641" s="801">
        <f>+IF(EL641=0,0,EL641/EL612*100)</f>
        <v>0</v>
      </c>
      <c r="EN641" s="800">
        <f>+EN612-EN623</f>
        <v>0</v>
      </c>
      <c r="EO641" s="801">
        <f>+IF(EN641=0,0,EN641/EN612*100)</f>
        <v>0</v>
      </c>
      <c r="EP641" s="800">
        <f>+EP612-EP623</f>
        <v>0</v>
      </c>
      <c r="EQ641" s="801">
        <f>+IF(EP641=0,0,EP641/EP612*100)</f>
        <v>0</v>
      </c>
      <c r="ER641" s="800">
        <f>+ER612-ER623</f>
        <v>0</v>
      </c>
      <c r="ES641" s="801">
        <f>+IF(ER641=0,0,ER641/ER612*100)</f>
        <v>0</v>
      </c>
      <c r="ET641" s="800">
        <f>+ET612-ET623</f>
        <v>0</v>
      </c>
      <c r="EU641" s="801">
        <f>+IF(ET641=0,0,ET641/ET612*100)</f>
        <v>0</v>
      </c>
      <c r="EV641" s="800">
        <f>+EV612-EV623</f>
        <v>0</v>
      </c>
      <c r="EW641" s="801">
        <f>+IF(EV641=0,0,EV641/EV612*100)</f>
        <v>0</v>
      </c>
      <c r="EX641" s="800">
        <f>+EX612-EX623</f>
        <v>0</v>
      </c>
      <c r="EY641" s="801">
        <f>+IF(EX641=0,0,EX641/EX612*100)</f>
        <v>0</v>
      </c>
      <c r="EZ641" s="800">
        <f>+EZ612-EZ623</f>
        <v>0</v>
      </c>
      <c r="FA641" s="801">
        <f>+IF(EZ641=0,0,EZ641/EZ612*100)</f>
        <v>0</v>
      </c>
      <c r="FB641" s="800">
        <f>+FB612-FB623</f>
        <v>0</v>
      </c>
      <c r="FC641" s="801">
        <f>+IF(FB641=0,0,FB641/FB612*100)</f>
        <v>0</v>
      </c>
      <c r="FD641" s="800">
        <f>+FD612-FD623</f>
        <v>0</v>
      </c>
      <c r="FE641" s="801">
        <f>+IF(FD641=0,0,FD641/FD612*100)</f>
        <v>0</v>
      </c>
      <c r="FF641" s="800">
        <f>+FF612-FF623</f>
        <v>0</v>
      </c>
      <c r="FG641" s="801">
        <f>+IF(FF641=0,0,FF641/FF612*100)</f>
        <v>0</v>
      </c>
      <c r="FH641" s="800">
        <f>+FH612-FH623</f>
        <v>0</v>
      </c>
      <c r="FI641" s="801">
        <f>+IF(FH641=0,0,FH641/FH612*100)</f>
        <v>0</v>
      </c>
      <c r="FJ641" s="800">
        <f>+FJ612-FJ623</f>
        <v>0</v>
      </c>
      <c r="FK641" s="801">
        <f>+IF(FJ641=0,0,FJ641/FJ612*100)</f>
        <v>0</v>
      </c>
    </row>
    <row r="642" spans="2:167" s="758" customFormat="1" ht="13.5" customHeight="1">
      <c r="B642" s="811" t="s">
        <v>4854</v>
      </c>
      <c r="C642" s="778"/>
      <c r="D642" s="778"/>
      <c r="E642" s="779">
        <f t="shared" si="630"/>
        <v>-1212.8675490935998</v>
      </c>
      <c r="F642" s="733">
        <f>+IF(E642=0,0,E642/E612*100)</f>
        <v>5.163662216612785</v>
      </c>
      <c r="G642" s="779">
        <f>+G643+G647+G651</f>
        <v>-9.3685760000000027</v>
      </c>
      <c r="H642" s="733">
        <f>+IF(G642=0,0,G642/G612*100)</f>
        <v>0.64739562554167962</v>
      </c>
      <c r="I642" s="779">
        <f>+I643+I647+I651</f>
        <v>-58.981573893599986</v>
      </c>
      <c r="J642" s="733">
        <f>+IF(I642=0,0,I642/I612*100)</f>
        <v>4.4963707574662601</v>
      </c>
      <c r="K642" s="779">
        <f>+K643+K647+K651</f>
        <v>-86.199449000000016</v>
      </c>
      <c r="L642" s="733">
        <f>+IF(K642=0,0,K642/K612*100)</f>
        <v>3.8151501381492627</v>
      </c>
      <c r="M642" s="779">
        <f>+M643+M647+M651</f>
        <v>-154.54959889359998</v>
      </c>
      <c r="N642" s="733">
        <f>+IF(M642=0,0,M642/M612*100)</f>
        <v>3.0797350700638746</v>
      </c>
      <c r="O642" s="779">
        <f>+O643+O647+O651</f>
        <v>-77.090684199999941</v>
      </c>
      <c r="P642" s="733">
        <f>+IF(O642=0,0,O642/O612*100)</f>
        <v>3.0423793199165829</v>
      </c>
      <c r="Q642" s="779">
        <f>+Q643+Q647+Q651</f>
        <v>-105.246336</v>
      </c>
      <c r="R642" s="733">
        <f>+IF(Q642=0,0,Q642/Q612*100)</f>
        <v>6.2507388006867153</v>
      </c>
      <c r="S642" s="779">
        <f>+S643+S647+S651</f>
        <v>-42.473705999999986</v>
      </c>
      <c r="T642" s="733">
        <f>+IF(S642=0,0,S642/S612*100)</f>
        <v>5.8435468930253229</v>
      </c>
      <c r="U642" s="779">
        <f t="shared" ref="U642:U654" si="649">+O642+Q642+S642</f>
        <v>-224.81072619999992</v>
      </c>
      <c r="V642" s="733">
        <f>+IF(U642=0,0,U642/U612*100)</f>
        <v>4.5466965440317608</v>
      </c>
      <c r="W642" s="779">
        <f t="shared" ref="W642:W654" si="650">+M642+U642</f>
        <v>-379.3603250935999</v>
      </c>
      <c r="X642" s="733">
        <f>+IF(W642=0,0,W642/W612*100)</f>
        <v>3.8077831613137332</v>
      </c>
      <c r="Y642" s="779">
        <f>+Y643+Y647+Y651</f>
        <v>-85.692660000000018</v>
      </c>
      <c r="Z642" s="733">
        <f>+IF(Y642=0,0,Y642/Y612*100)</f>
        <v>3.9943402482326404</v>
      </c>
      <c r="AA642" s="779">
        <f>+AA643+AA647+AA651</f>
        <v>-139.01060999999999</v>
      </c>
      <c r="AB642" s="733">
        <f>+IF(AA642=0,0,AA642/AA612*100)</f>
        <v>7.2372982267901103</v>
      </c>
      <c r="AC642" s="779">
        <f>+AC643+AC647+AC651</f>
        <v>-142.00634100000002</v>
      </c>
      <c r="AD642" s="733">
        <f>+IF(AC642=0,0,AC642/AC612*100)</f>
        <v>7.3635514636520929</v>
      </c>
      <c r="AE642" s="779">
        <f t="shared" ref="AE642:AE654" si="651">+Y642+AA642+AC642</f>
        <v>-366.709611</v>
      </c>
      <c r="AF642" s="733">
        <f>+IF(AE642=0,0,AE642/AE612*100)</f>
        <v>6.1173240078563715</v>
      </c>
      <c r="AG642" s="779">
        <f>+AG643+AG647+AG651</f>
        <v>-150.52732799999998</v>
      </c>
      <c r="AH642" s="733">
        <f>+IF(AG642=0,0,AG642/AG612*100)</f>
        <v>7.0995777606699662</v>
      </c>
      <c r="AI642" s="779">
        <f>+AI643+AI647+AI651</f>
        <v>-159.96607299999999</v>
      </c>
      <c r="AJ642" s="733">
        <f>+IF(AI642=0,0,AI642/AI612*100)</f>
        <v>5.8185863183158091</v>
      </c>
      <c r="AK642" s="779">
        <f>+AK643+AK647+AK651</f>
        <v>-156.30421199999995</v>
      </c>
      <c r="AL642" s="733">
        <f>+IF(AK642=0,0,AK642/AK612*100)</f>
        <v>5.8723662096256177</v>
      </c>
      <c r="AM642" s="779">
        <f t="shared" ref="AM642:AM655" si="652">+AG642+AI642+AK642</f>
        <v>-466.7976129999999</v>
      </c>
      <c r="AN642" s="733">
        <f>+IF(AM642=0,0,AM642/AM612*100)</f>
        <v>6.1982285664292931</v>
      </c>
      <c r="AO642" s="779">
        <f t="shared" ref="AO642:AO654" si="653">+AE642+AM642</f>
        <v>-833.50722399999995</v>
      </c>
      <c r="AP642" s="733">
        <f>+IF(AO642=0,0,AO642/AO612*100)</f>
        <v>6.1623717008141146</v>
      </c>
      <c r="AQ642" s="734"/>
      <c r="AR642" s="779">
        <f>+AR643+AR647+AR651</f>
        <v>1714.829254</v>
      </c>
      <c r="AS642" s="733">
        <f>+IF(AR642=0,0,AR642/AR612*100)</f>
        <v>159.74661388602388</v>
      </c>
      <c r="AT642" s="779">
        <f>+AT643+AT647+AT651</f>
        <v>125.94859099999999</v>
      </c>
      <c r="AU642" s="733">
        <f>+IF(AT642=0,0,AT642/AT612*100)</f>
        <v>135.39112989305872</v>
      </c>
      <c r="AV642" s="779">
        <f>+AV643+AV647+AV651</f>
        <v>124.950237</v>
      </c>
      <c r="AW642" s="733">
        <f>+IF(AV642=0,0,AV642/AV612*100)</f>
        <v>135.39349761797834</v>
      </c>
      <c r="AX642" s="779">
        <f>+AX643+AX647+AX651</f>
        <v>151.86566500000001</v>
      </c>
      <c r="AY642" s="733">
        <f>+IF(AX642=0,0,AX642/AX612*100)</f>
        <v>135.25684651902424</v>
      </c>
      <c r="AZ642" s="779">
        <f>+AZ643+AZ647+AZ651</f>
        <v>402.76449300000002</v>
      </c>
      <c r="BA642" s="733">
        <f>+IF(AZ642=0,0,AZ642/AZ612*100)</f>
        <v>135.34119992426005</v>
      </c>
      <c r="BB642" s="779">
        <f>+BB643+BB647+BB651</f>
        <v>116.44368800000001</v>
      </c>
      <c r="BC642" s="733">
        <f>+IF(BB642=0,0,BB642/BB612*100)</f>
        <v>160.86064738392082</v>
      </c>
      <c r="BD642" s="779">
        <f>+BD643+BD647+BD651</f>
        <v>113.98750000000001</v>
      </c>
      <c r="BE642" s="733">
        <f>+IF(BD642=0,0,BD642/BD612*100)</f>
        <v>148.06586395689587</v>
      </c>
      <c r="BF642" s="779">
        <f>+BF643+BF647+BF651</f>
        <v>164.23260299999998</v>
      </c>
      <c r="BG642" s="733">
        <f>+IF(BF642=0,0,BF642/BF612*100)</f>
        <v>185.90130355916966</v>
      </c>
      <c r="BH642" s="779">
        <f>+BH643+BH647+BH651</f>
        <v>394.663791</v>
      </c>
      <c r="BI642" s="733">
        <f>+IF(BH642=0,0,BH642/BH612*100)</f>
        <v>166.02307758346356</v>
      </c>
      <c r="BJ642" s="779">
        <f t="shared" ref="BJ642:BJ654" si="654">+AZ642+BH642</f>
        <v>797.42828400000008</v>
      </c>
      <c r="BK642" s="733">
        <f>+IF(BJ642=0,0,BJ642/BJ612*100)</f>
        <v>148.96621199814822</v>
      </c>
      <c r="BL642" s="779">
        <f>+BL643+BL647+BL651</f>
        <v>154.45951200000002</v>
      </c>
      <c r="BM642" s="733">
        <f>+IF(BL642=0,0,BL642/BL612*100)</f>
        <v>171.01380383365978</v>
      </c>
      <c r="BN642" s="779">
        <f>+BN643+BN647+BN651</f>
        <v>133.72048899999999</v>
      </c>
      <c r="BO642" s="733">
        <f>+IF(BN642=0,0,BN642/BN612*100)</f>
        <v>178.5111929926683</v>
      </c>
      <c r="BP642" s="779">
        <f>+BP643+BP647+BP651</f>
        <v>149.94885099999999</v>
      </c>
      <c r="BQ642" s="733">
        <f>+IF(BP642=0,0,BP642/BP612*100)</f>
        <v>179.32262074071727</v>
      </c>
      <c r="BR642" s="779">
        <f>+BR643+BR647+BR651</f>
        <v>438.12885199999999</v>
      </c>
      <c r="BS642" s="733">
        <f>+IF(BR642=0,0,BR642/BR612*100)</f>
        <v>176.06266360397547</v>
      </c>
      <c r="BT642" s="779">
        <f>+BT643+BT647+BT651</f>
        <v>144.14520100000001</v>
      </c>
      <c r="BU642" s="733">
        <f>+IF(BT642=0,0,BT642/BT612*100)</f>
        <v>173.17488439185456</v>
      </c>
      <c r="BV642" s="779">
        <f>+BV643+BV647+BV651</f>
        <v>137.32583100000002</v>
      </c>
      <c r="BW642" s="733">
        <f>+IF(BV642=0,0,BV642/BV612*100)</f>
        <v>173.16502580688643</v>
      </c>
      <c r="BX642" s="779">
        <f>+BX643+BX647+BX651</f>
        <v>197.80108600000003</v>
      </c>
      <c r="BY642" s="733">
        <f>+IF(BX642=0,0,BX642/BX612*100)</f>
        <v>156.02941398616167</v>
      </c>
      <c r="BZ642" s="779">
        <f>+BZ643+BZ647+BZ651</f>
        <v>479.27211800000003</v>
      </c>
      <c r="CA642" s="733">
        <f>+IF(BZ642=0,0,BZ642/BZ612*100)</f>
        <v>165.65932173987511</v>
      </c>
      <c r="CB642" s="779">
        <f t="shared" ref="CB642:CB654" si="655">+BR642+BZ642</f>
        <v>917.40097000000003</v>
      </c>
      <c r="CC642" s="733">
        <f>+IF(CB642=0,0,CB642/CB612*100)</f>
        <v>170.46988498715248</v>
      </c>
      <c r="CE642" s="779">
        <f t="shared" si="631"/>
        <v>1436.2067542097202</v>
      </c>
      <c r="CF642" s="733">
        <f>+IF(CE642=0,0,CE642/CE612*100)</f>
        <v>126.47751857574517</v>
      </c>
      <c r="CG642" s="779">
        <f>+CG643+CG647+CG651</f>
        <v>129.229197</v>
      </c>
      <c r="CH642" s="733">
        <f>+IF(CG642=0,0,CG642/CG612*100)</f>
        <v>91.309947944668707</v>
      </c>
      <c r="CI642" s="779">
        <f>+CI643+CI647+CI651</f>
        <v>103.704831</v>
      </c>
      <c r="CJ642" s="733">
        <f>+IF(CI642=0,0,CI642/CI612*100)</f>
        <v>91.843895429516877</v>
      </c>
      <c r="CK642" s="779">
        <f>+CK643+CK647+CK651</f>
        <v>148.88182099999997</v>
      </c>
      <c r="CL642" s="733">
        <f>+IF(CK642=0,0,CK642/CK612*100)</f>
        <v>91.124428272817312</v>
      </c>
      <c r="CM642" s="779">
        <f>+CM643+CM647+CM651</f>
        <v>381.81584900000001</v>
      </c>
      <c r="CN642" s="733">
        <f>+IF(CM642=0,0,CM642/CM612*100)</f>
        <v>91.38169925372803</v>
      </c>
      <c r="CO642" s="779">
        <f>+CO643+CO647+CO651</f>
        <v>123.704149</v>
      </c>
      <c r="CP642" s="733">
        <f>+IF(CO642=0,0,CO642/CO612*100)</f>
        <v>91.443625993536429</v>
      </c>
      <c r="CQ642" s="779">
        <f>+CQ643+CQ647+CQ651</f>
        <v>97.786220000000014</v>
      </c>
      <c r="CR642" s="733">
        <f>+IF(CQ642=0,0,CQ642/CQ612*100)</f>
        <v>87.441242471571528</v>
      </c>
      <c r="CS642" s="779">
        <f>+CS643+CS647+CS651</f>
        <v>94.941473000000002</v>
      </c>
      <c r="CT642" s="733">
        <f>+IF(CS642=0,0,CS642/CS612*100)</f>
        <v>89.362741156826132</v>
      </c>
      <c r="CU642" s="779">
        <f>+CU643+CU647+CU651</f>
        <v>316.43184199999996</v>
      </c>
      <c r="CV642" s="733">
        <f>+IF(CU642=0,0,CU642/CU612*100)</f>
        <v>89.551271247084927</v>
      </c>
      <c r="CW642" s="779">
        <f t="shared" ref="CW642:CW654" si="656">+CM642+CU642</f>
        <v>698.24769100000003</v>
      </c>
      <c r="CX642" s="733">
        <f>+IF(CW642=0,0,CW642/CW612*100)</f>
        <v>90.542999633844587</v>
      </c>
      <c r="CY642" s="779">
        <f>+CY643+CY647+CY651</f>
        <v>112.84127600000001</v>
      </c>
      <c r="CZ642" s="733">
        <f>+IF(CY642=0,0,CY642/CY612*100)</f>
        <v>93.812238341512824</v>
      </c>
      <c r="DA642" s="779">
        <f>+DA643+DA647+DA651</f>
        <v>94.766537</v>
      </c>
      <c r="DB642" s="733">
        <f>+IF(DA642=0,0,DA642/DA612*100)</f>
        <v>89.328691326817264</v>
      </c>
      <c r="DC642" s="779">
        <f>+DC643+DC647+DC651</f>
        <v>123.299505</v>
      </c>
      <c r="DD642" s="733">
        <f>+IF(DC642=0,0,DC642/DC612*100)</f>
        <v>89.351684402322562</v>
      </c>
      <c r="DE642" s="779">
        <f>+DE643+DE647+DE651</f>
        <v>330.90731800000003</v>
      </c>
      <c r="DF642" s="733">
        <f>+IF(DE642=0,0,DE642/DE612*100)</f>
        <v>90.817507399267569</v>
      </c>
      <c r="DG642" s="779">
        <f>+DG643+DG647+DG651</f>
        <v>135.28020842419417</v>
      </c>
      <c r="DH642" s="733" t="e">
        <f>+IF(DG642=0,0,DG642/DG612*100)</f>
        <v>#DIV/0!</v>
      </c>
      <c r="DI642" s="779">
        <f>+DI643+DI647+DI651</f>
        <v>135.54242496266843</v>
      </c>
      <c r="DJ642" s="733" t="e">
        <f>+IF(DI642=0,0,DI642/DI612*100)</f>
        <v>#DIV/0!</v>
      </c>
      <c r="DK642" s="779">
        <f>+DK643+DK647+DK651</f>
        <v>136.22911182285753</v>
      </c>
      <c r="DL642" s="733" t="e">
        <f>+IF(DK642=0,0,DK642/DK612*100)</f>
        <v>#DIV/0!</v>
      </c>
      <c r="DM642" s="779">
        <f>+DM643+DM647+DM651</f>
        <v>407.0517452097202</v>
      </c>
      <c r="DN642" s="733" t="e">
        <f>+IF(DM642=0,0,DM642/DM612*100)</f>
        <v>#DIV/0!</v>
      </c>
      <c r="DO642" s="779">
        <f t="shared" ref="DO642:DO654" si="657">+DE642+DM642</f>
        <v>737.95906320972017</v>
      </c>
      <c r="DP642" s="733">
        <f>+IF(DO642=0,0,DO642/DO612*100)</f>
        <v>202.53285145965049</v>
      </c>
      <c r="DR642" s="779">
        <f t="shared" si="632"/>
        <v>1591.7042137199617</v>
      </c>
      <c r="DS642" s="733" t="e">
        <f>+IF(DR642=0,0,DR642/DR612*100)</f>
        <v>#DIV/0!</v>
      </c>
      <c r="DT642" s="779">
        <f>+DT643+DT647+DT651</f>
        <v>147.95511897536156</v>
      </c>
      <c r="DU642" s="733" t="e">
        <f>+IF(DT642=0,0,DT642/DT612*100)</f>
        <v>#DIV/0!</v>
      </c>
      <c r="DV642" s="779">
        <f>+DV643+DV647+DV651</f>
        <v>127.99679414208215</v>
      </c>
      <c r="DW642" s="733" t="e">
        <f>+IF(DV642=0,0,DV642/DV612*100)</f>
        <v>#DIV/0!</v>
      </c>
      <c r="DX642" s="779">
        <f>+DX643+DX647+DX651</f>
        <v>128.19649264913906</v>
      </c>
      <c r="DY642" s="733" t="e">
        <f>+IF(DX642=0,0,DX642/DX612*100)</f>
        <v>#DIV/0!</v>
      </c>
      <c r="DZ642" s="779">
        <f>+DZ643+DZ647+DZ651</f>
        <v>404.14840576658275</v>
      </c>
      <c r="EA642" s="733" t="e">
        <f>+IF(DZ642=0,0,DZ642/DZ612*100)</f>
        <v>#DIV/0!</v>
      </c>
      <c r="EB642" s="779">
        <f>+EB643+EB647+EB651</f>
        <v>128.70978125701541</v>
      </c>
      <c r="EC642" s="733" t="e">
        <f>+IF(EB642=0,0,EB642/EB612*100)</f>
        <v>#DIV/0!</v>
      </c>
      <c r="ED642" s="779">
        <f>+ED643+ED647+ED651</f>
        <v>135.83023640828381</v>
      </c>
      <c r="EE642" s="733" t="e">
        <f>+IF(ED642=0,0,ED642/ED612*100)</f>
        <v>#DIV/0!</v>
      </c>
      <c r="EF642" s="779">
        <f>+EF643+EF647+EF651</f>
        <v>130.63729302307271</v>
      </c>
      <c r="EG642" s="733" t="e">
        <f>+IF(EF642=0,0,EF642/EF612*100)</f>
        <v>#DIV/0!</v>
      </c>
      <c r="EH642" s="779">
        <f>+EH643+EH647+EH651</f>
        <v>395.17731068837185</v>
      </c>
      <c r="EI642" s="733" t="e">
        <f>+IF(EH642=0,0,EH642/EH612*100)</f>
        <v>#DIV/0!</v>
      </c>
      <c r="EJ642" s="779">
        <f t="shared" ref="EJ642:EJ654" si="658">+DZ642+EH642</f>
        <v>799.32571645495455</v>
      </c>
      <c r="EK642" s="733" t="e">
        <f>+IF(EJ642=0,0,EJ642/EJ612*100)</f>
        <v>#DIV/0!</v>
      </c>
      <c r="EL642" s="779">
        <f>+EL643+EL647+EL651</f>
        <v>136.87186304744284</v>
      </c>
      <c r="EM642" s="733" t="e">
        <f>+IF(EL642=0,0,EL642/EL612*100)</f>
        <v>#DIV/0!</v>
      </c>
      <c r="EN642" s="779">
        <f>+EN643+EN647+EN651</f>
        <v>130.5507179312516</v>
      </c>
      <c r="EO642" s="733" t="e">
        <f>+IF(EN642=0,0,EN642/EN612*100)</f>
        <v>#DIV/0!</v>
      </c>
      <c r="EP642" s="779">
        <f>+EP643+EP647+EP651</f>
        <v>135.71563985562142</v>
      </c>
      <c r="EQ642" s="733" t="e">
        <f>+IF(EP642=0,0,EP642/EP612*100)</f>
        <v>#DIV/0!</v>
      </c>
      <c r="ER642" s="779">
        <f>+ER643+ER647+ER651</f>
        <v>403.1382208343158</v>
      </c>
      <c r="ES642" s="733" t="e">
        <f>+IF(ER642=0,0,ER642/ER612*100)</f>
        <v>#DIV/0!</v>
      </c>
      <c r="ET642" s="779">
        <f>+ET643+ET647+ET651</f>
        <v>131.555220462177</v>
      </c>
      <c r="EU642" s="733" t="e">
        <f>+IF(ET642=0,0,ET642/ET612*100)</f>
        <v>#DIV/0!</v>
      </c>
      <c r="EV642" s="779">
        <f>+EV643+EV647+EV651</f>
        <v>127.54097462842344</v>
      </c>
      <c r="EW642" s="733" t="e">
        <f>+IF(EV642=0,0,EV642/EV612*100)</f>
        <v>#DIV/0!</v>
      </c>
      <c r="EX642" s="779">
        <f>+EX643+EX647+EX651</f>
        <v>130.14408134009096</v>
      </c>
      <c r="EY642" s="733" t="e">
        <f>+IF(EX642=0,0,EX642/EX612*100)</f>
        <v>#DIV/0!</v>
      </c>
      <c r="EZ642" s="779">
        <f>+EZ643+EZ647+EZ651</f>
        <v>389.24027643069138</v>
      </c>
      <c r="FA642" s="733" t="e">
        <f>+IF(EZ642=0,0,EZ642/EZ612*100)</f>
        <v>#DIV/0!</v>
      </c>
      <c r="FB642" s="779">
        <f t="shared" ref="FB642:FB654" si="659">+ER642+EZ642</f>
        <v>792.37849726500713</v>
      </c>
      <c r="FC642" s="733" t="e">
        <f>+IF(FB642=0,0,FB642/FB612*100)</f>
        <v>#DIV/0!</v>
      </c>
      <c r="FD642" s="779">
        <f>+FD643+FD647+FD651</f>
        <v>1686.4597277135658</v>
      </c>
      <c r="FE642" s="733" t="e">
        <f>+IF(FD642=0,0,FD642/FD612*100)</f>
        <v>#DIV/0!</v>
      </c>
      <c r="FF642" s="779">
        <f>+FF643+FF647+FF651</f>
        <v>1789.1099927092309</v>
      </c>
      <c r="FG642" s="733" t="e">
        <f>+IF(FF642=0,0,FF642/FF612*100)</f>
        <v>#DIV/0!</v>
      </c>
      <c r="FH642" s="779">
        <f>+FH643+FH647+FH651</f>
        <v>1899.4639923192619</v>
      </c>
      <c r="FI642" s="733" t="e">
        <f>+IF(FH642=0,0,FH642/FH612*100)</f>
        <v>#DIV/0!</v>
      </c>
      <c r="FJ642" s="779">
        <f>+FJ643+FJ647+FJ651</f>
        <v>2014.8147261486126</v>
      </c>
      <c r="FK642" s="733" t="e">
        <f>+IF(FJ642=0,0,FJ642/FJ612*100)</f>
        <v>#DIV/0!</v>
      </c>
    </row>
    <row r="643" spans="2:167" s="648" customFormat="1" ht="13.5" customHeight="1">
      <c r="B643" s="769"/>
      <c r="C643" s="731" t="s">
        <v>4855</v>
      </c>
      <c r="D643" s="731"/>
      <c r="E643" s="797">
        <f t="shared" si="630"/>
        <v>-1212.8715754811997</v>
      </c>
      <c r="F643" s="727">
        <f>+IF(E643=0,0,E643/E612*100)</f>
        <v>5.163679358555064</v>
      </c>
      <c r="G643" s="797">
        <f>+G644+G645+G646</f>
        <v>-9.3685759999999902</v>
      </c>
      <c r="H643" s="727">
        <f>+IF(G643=0,0,G643/G612*100)</f>
        <v>0.64739562554167873</v>
      </c>
      <c r="I643" s="797">
        <f>+I644+I645+I646</f>
        <v>-58.981573893599986</v>
      </c>
      <c r="J643" s="727">
        <f>+IF(I643=0,0,I643/I612*100)</f>
        <v>4.4963707574662601</v>
      </c>
      <c r="K643" s="797">
        <f>+K644+K645+K646</f>
        <v>-86.199449000000016</v>
      </c>
      <c r="L643" s="727">
        <f>+IF(K643=0,0,K643/K612*100)</f>
        <v>3.8151501381492627</v>
      </c>
      <c r="M643" s="797">
        <f>+M644+M645+M646</f>
        <v>-154.54959889359998</v>
      </c>
      <c r="N643" s="727">
        <f>+IF(M643=0,0,M643/M612*100)</f>
        <v>3.0797350700638746</v>
      </c>
      <c r="O643" s="797">
        <f>+O644+O645+O646</f>
        <v>-77.090682587599943</v>
      </c>
      <c r="P643" s="727">
        <f>+IF(O643=0,0,O643/O612*100)</f>
        <v>3.0423792562833123</v>
      </c>
      <c r="Q643" s="797">
        <f>+Q644+Q645+Q646</f>
        <v>-105.24633599999999</v>
      </c>
      <c r="R643" s="727">
        <f>+IF(Q643=0,0,Q643/Q612*100)</f>
        <v>6.2507388006867153</v>
      </c>
      <c r="S643" s="797">
        <f>+S644+S645+S646</f>
        <v>-42.473705999999979</v>
      </c>
      <c r="T643" s="727">
        <f>+IF(S643=0,0,S643/S612*100)</f>
        <v>5.843546893025322</v>
      </c>
      <c r="U643" s="797">
        <f t="shared" si="649"/>
        <v>-224.81072458759991</v>
      </c>
      <c r="V643" s="727">
        <f>+IF(U643=0,0,U643/U612*100)</f>
        <v>4.5466965114216906</v>
      </c>
      <c r="W643" s="797">
        <f t="shared" si="650"/>
        <v>-379.36032348119988</v>
      </c>
      <c r="X643" s="727">
        <f>+IF(W643=0,0,W643/W612*100)</f>
        <v>3.8077831451294641</v>
      </c>
      <c r="Y643" s="797">
        <f>+Y644+Y645+Y646</f>
        <v>-85.692660000000018</v>
      </c>
      <c r="Z643" s="727">
        <f>+IF(Y643=0,0,Y643/Y612*100)</f>
        <v>3.9943402482326404</v>
      </c>
      <c r="AA643" s="797">
        <f>+AA644+AA645+AA646</f>
        <v>-139.01060999999999</v>
      </c>
      <c r="AB643" s="727">
        <f>+IF(AA643=0,0,AA643/AA612*100)</f>
        <v>7.2372982267901103</v>
      </c>
      <c r="AC643" s="797">
        <f>+AC644+AC645+AC646</f>
        <v>-142.00634100000002</v>
      </c>
      <c r="AD643" s="727">
        <f>+IF(AC643=0,0,AC643/AC612*100)</f>
        <v>7.3635514636520929</v>
      </c>
      <c r="AE643" s="797">
        <f t="shared" si="651"/>
        <v>-366.709611</v>
      </c>
      <c r="AF643" s="727">
        <f>+IF(AE643=0,0,AE643/AE612*100)</f>
        <v>6.1173240078563715</v>
      </c>
      <c r="AG643" s="797">
        <f>+AG644+AG645+AG646</f>
        <v>-150.52732799999998</v>
      </c>
      <c r="AH643" s="727">
        <f>+IF(AG643=0,0,AG643/AG612*100)</f>
        <v>7.0995777606699662</v>
      </c>
      <c r="AI643" s="797">
        <f>+AI644+AI645+AI646</f>
        <v>-159.96607299999999</v>
      </c>
      <c r="AJ643" s="727">
        <f>+IF(AI643=0,0,AI643/AI612*100)</f>
        <v>5.8185863183158091</v>
      </c>
      <c r="AK643" s="797">
        <f>+AK644+AK645+AK646</f>
        <v>-156.30823999999993</v>
      </c>
      <c r="AL643" s="727">
        <f>+IF(AK643=0,0,AK643/AK612*100)</f>
        <v>5.8725175420228046</v>
      </c>
      <c r="AM643" s="797">
        <f t="shared" si="652"/>
        <v>-466.8016409999999</v>
      </c>
      <c r="AN643" s="727">
        <f>+IF(AM643=0,0,AM643/AM612*100)</f>
        <v>6.1982820509887047</v>
      </c>
      <c r="AO643" s="797">
        <f t="shared" si="653"/>
        <v>-833.5112519999999</v>
      </c>
      <c r="AP643" s="727">
        <f>+IF(AO643=0,0,AO643/AO612*100)</f>
        <v>6.1624014810397627</v>
      </c>
      <c r="AQ643" s="651"/>
      <c r="AR643" s="797">
        <f>+AR644+AR645+AR646</f>
        <v>1698.8768230000001</v>
      </c>
      <c r="AS643" s="727">
        <f>+IF(AR643=0,0,AR643/AR612*100)</f>
        <v>158.26054941076714</v>
      </c>
      <c r="AT643" s="797">
        <f>+AT644+AT645+AT646</f>
        <v>125.94859099999999</v>
      </c>
      <c r="AU643" s="727">
        <f>+IF(AT643=0,0,AT643/AT612*100)</f>
        <v>135.39112989305872</v>
      </c>
      <c r="AV643" s="797">
        <f>+AV644+AV645+AV646</f>
        <v>124.950237</v>
      </c>
      <c r="AW643" s="727">
        <f>+IF(AV643=0,0,AV643/AV612*100)</f>
        <v>135.39349761797834</v>
      </c>
      <c r="AX643" s="797">
        <f>+AX644+AX645+AX646</f>
        <v>151.86566500000001</v>
      </c>
      <c r="AY643" s="727">
        <f>+IF(AX643=0,0,AX643/AX612*100)</f>
        <v>135.25684651902424</v>
      </c>
      <c r="AZ643" s="797">
        <f>+AZ644+AZ645+AZ646</f>
        <v>402.76449300000002</v>
      </c>
      <c r="BA643" s="727">
        <f>+IF(AZ643=0,0,AZ643/AZ612*100)</f>
        <v>135.34119992426005</v>
      </c>
      <c r="BB643" s="797">
        <f>+BB644+BB645+BB646</f>
        <v>116.44368800000001</v>
      </c>
      <c r="BC643" s="727">
        <f>+IF(BB643=0,0,BB643/BB612*100)</f>
        <v>160.86064738392082</v>
      </c>
      <c r="BD643" s="797">
        <f>+BD644+BD645+BD646</f>
        <v>113.98750000000001</v>
      </c>
      <c r="BE643" s="727">
        <f>+IF(BD643=0,0,BD643/BD612*100)</f>
        <v>148.06586395689587</v>
      </c>
      <c r="BF643" s="797">
        <f>+BF644+BF645+BF646</f>
        <v>164.23260299999998</v>
      </c>
      <c r="BG643" s="727">
        <f>+IF(BF643=0,0,BF643/BF612*100)</f>
        <v>185.90130355916966</v>
      </c>
      <c r="BH643" s="797">
        <f>+BH644+BH645+BH646</f>
        <v>394.663791</v>
      </c>
      <c r="BI643" s="727">
        <f>+IF(BH643=0,0,BH643/BH612*100)</f>
        <v>166.02307758346356</v>
      </c>
      <c r="BJ643" s="797">
        <f t="shared" si="654"/>
        <v>797.42828400000008</v>
      </c>
      <c r="BK643" s="727">
        <f>+IF(BJ643=0,0,BJ643/BJ612*100)</f>
        <v>148.96621199814822</v>
      </c>
      <c r="BL643" s="797">
        <f>+BL644+BL645+BL646</f>
        <v>154.45951200000002</v>
      </c>
      <c r="BM643" s="727">
        <f>+IF(BL643=0,0,BL643/BL612*100)</f>
        <v>171.01380383365978</v>
      </c>
      <c r="BN643" s="797">
        <f>+BN644+BN645+BN646</f>
        <v>130.53592399999999</v>
      </c>
      <c r="BO643" s="727">
        <f>+IF(BN643=0,0,BN643/BN612*100)</f>
        <v>174.2599335068262</v>
      </c>
      <c r="BP643" s="797">
        <f>+BP644+BP645+BP646</f>
        <v>145.715362</v>
      </c>
      <c r="BQ643" s="727">
        <f>+IF(BP643=0,0,BP643/BP612*100)</f>
        <v>174.25982541221558</v>
      </c>
      <c r="BR643" s="797">
        <f>+BR644+BR645+BR646</f>
        <v>430.71079800000001</v>
      </c>
      <c r="BS643" s="727">
        <f>+IF(BR643=0,0,BR643/BR612*100)</f>
        <v>173.08170870900287</v>
      </c>
      <c r="BT643" s="797">
        <f>+BT644+BT645+BT646</f>
        <v>141.188151</v>
      </c>
      <c r="BU643" s="727">
        <f>+IF(BT643=0,0,BT643/BT612*100)</f>
        <v>169.62230832037693</v>
      </c>
      <c r="BV643" s="797">
        <f>+BV644+BV645+BV646</f>
        <v>134.51643200000001</v>
      </c>
      <c r="BW643" s="727">
        <f>+IF(BV643=0,0,BV643/BV612*100)</f>
        <v>169.62243191326681</v>
      </c>
      <c r="BX643" s="797">
        <f>+BX644+BX645+BX646</f>
        <v>195.03315800000001</v>
      </c>
      <c r="BY643" s="727">
        <f>+IF(BX643=0,0,BX643/BX612*100)</f>
        <v>153.84601756236302</v>
      </c>
      <c r="BZ643" s="797">
        <f>+BZ644+BZ645+BZ646</f>
        <v>470.73774100000003</v>
      </c>
      <c r="CA643" s="727">
        <f>+IF(BZ643=0,0,BZ643/BZ612*100)</f>
        <v>162.70943366545058</v>
      </c>
      <c r="CB643" s="797">
        <f t="shared" si="655"/>
        <v>901.44853899999998</v>
      </c>
      <c r="CC643" s="727">
        <f>+IF(CB643=0,0,CB643/CB612*100)</f>
        <v>167.50563144179654</v>
      </c>
      <c r="CE643" s="797">
        <f t="shared" si="631"/>
        <v>1414.1330872097203</v>
      </c>
      <c r="CF643" s="727">
        <f>+IF(CE643=0,0,CE643/CE612*100)</f>
        <v>124.53363227953879</v>
      </c>
      <c r="CG643" s="797">
        <f>+CG644+CG645+CG646</f>
        <v>126.542663</v>
      </c>
      <c r="CH643" s="727">
        <f>+IF(CG643=0,0,CG643/CG612*100)</f>
        <v>89.41171375776446</v>
      </c>
      <c r="CI643" s="797">
        <f>+CI644+CI645+CI646</f>
        <v>100.958631</v>
      </c>
      <c r="CJ643" s="727">
        <f>+IF(CI643=0,0,CI643/CI612*100)</f>
        <v>89.411783991733046</v>
      </c>
      <c r="CK643" s="797">
        <f>+CK644+CK645+CK646</f>
        <v>146.08363499999999</v>
      </c>
      <c r="CL643" s="727">
        <f>+IF(CK643=0,0,CK643/CK612*100)</f>
        <v>89.411773915567068</v>
      </c>
      <c r="CM643" s="797">
        <f>+CM644+CM645+CM646</f>
        <v>373.58492899999999</v>
      </c>
      <c r="CN643" s="727">
        <f>+IF(CM643=0,0,CM643/CM612*100)</f>
        <v>89.411756261598612</v>
      </c>
      <c r="CO643" s="797">
        <f>+CO644+CO645+CO646</f>
        <v>115.385853</v>
      </c>
      <c r="CP643" s="727">
        <f>+IF(CO643=0,0,CO643/CO612*100)</f>
        <v>85.294639443962154</v>
      </c>
      <c r="CQ643" s="797">
        <f>+CQ644+CQ645+CQ646</f>
        <v>97.786220000000014</v>
      </c>
      <c r="CR643" s="727">
        <f>+IF(CQ643=0,0,CQ643/CQ612*100)</f>
        <v>87.441242471571528</v>
      </c>
      <c r="CS643" s="797">
        <f>+CS644+CS645+CS646</f>
        <v>94.864970999999997</v>
      </c>
      <c r="CT643" s="727">
        <f>+IF(CS643=0,0,CS643/CS612*100)</f>
        <v>89.290734390889597</v>
      </c>
      <c r="CU643" s="797">
        <f>+CU644+CU645+CU646</f>
        <v>308.03704399999998</v>
      </c>
      <c r="CV643" s="727">
        <f>+IF(CU643=0,0,CU643/CU612*100)</f>
        <v>87.17551529278218</v>
      </c>
      <c r="CW643" s="797">
        <f t="shared" si="656"/>
        <v>681.62197300000003</v>
      </c>
      <c r="CX643" s="727">
        <f>+IF(CW643=0,0,CW643/CW612*100)</f>
        <v>88.387113695101959</v>
      </c>
      <c r="CY643" s="797">
        <f>+CY644+CY645+CY646</f>
        <v>107.44825100000001</v>
      </c>
      <c r="CZ643" s="727">
        <f>+IF(CY643=0,0,CY643/CY612*100)</f>
        <v>89.328668458079946</v>
      </c>
      <c r="DA643" s="797">
        <f>+DA644+DA645+DA646</f>
        <v>94.766537</v>
      </c>
      <c r="DB643" s="727">
        <f>+IF(DA643=0,0,DA643/DA612*100)</f>
        <v>89.328691326817264</v>
      </c>
      <c r="DC643" s="797">
        <f>+DC644+DC645+DC646</f>
        <v>123.267708</v>
      </c>
      <c r="DD643" s="727">
        <f>+IF(DC643=0,0,DC643/DC612*100)</f>
        <v>89.328642010474027</v>
      </c>
      <c r="DE643" s="797">
        <f>+DE644+DE645+DE646</f>
        <v>325.48249600000003</v>
      </c>
      <c r="DF643" s="727">
        <f>+IF(DE643=0,0,DE643/DE612*100)</f>
        <v>89.328665100153742</v>
      </c>
      <c r="DG643" s="797">
        <f>+DG644+DG645+DG646</f>
        <v>135.27249942419417</v>
      </c>
      <c r="DH643" s="727" t="e">
        <f>+IF(DG643=0,0,DG643/DG612*100)</f>
        <v>#DIV/0!</v>
      </c>
      <c r="DI643" s="797">
        <f>+DI644+DI645+DI646</f>
        <v>135.53471596266843</v>
      </c>
      <c r="DJ643" s="727" t="e">
        <f>+IF(DI643=0,0,DI643/DI612*100)</f>
        <v>#DIV/0!</v>
      </c>
      <c r="DK643" s="797">
        <f>+DK644+DK645+DK646</f>
        <v>136.22140282285753</v>
      </c>
      <c r="DL643" s="727" t="e">
        <f>+IF(DK643=0,0,DK643/DK612*100)</f>
        <v>#DIV/0!</v>
      </c>
      <c r="DM643" s="797">
        <f>+DM644+DM645+DM646</f>
        <v>407.02861820972021</v>
      </c>
      <c r="DN643" s="727" t="e">
        <f>+IF(DM643=0,0,DM643/DM612*100)</f>
        <v>#DIV/0!</v>
      </c>
      <c r="DO643" s="797">
        <f t="shared" si="657"/>
        <v>732.51111420972029</v>
      </c>
      <c r="DP643" s="727">
        <f>+IF(DO643=0,0,DO643/DO612*100)</f>
        <v>201.03766195580781</v>
      </c>
      <c r="DR643" s="797">
        <f t="shared" si="632"/>
        <v>1591.6117057199619</v>
      </c>
      <c r="DS643" s="727" t="e">
        <f>+IF(DR643=0,0,DR643/DR612*100)</f>
        <v>#DIV/0!</v>
      </c>
      <c r="DT643" s="797">
        <f>+DT644+DT645+DT646</f>
        <v>147.94740997536155</v>
      </c>
      <c r="DU643" s="727" t="e">
        <f>+IF(DT643=0,0,DT643/DT612*100)</f>
        <v>#DIV/0!</v>
      </c>
      <c r="DV643" s="797">
        <f>+DV644+DV645+DV646</f>
        <v>127.98908514208215</v>
      </c>
      <c r="DW643" s="727" t="e">
        <f>+IF(DV643=0,0,DV643/DV612*100)</f>
        <v>#DIV/0!</v>
      </c>
      <c r="DX643" s="797">
        <f>+DX644+DX645+DX646</f>
        <v>128.18878364913905</v>
      </c>
      <c r="DY643" s="727" t="e">
        <f>+IF(DX643=0,0,DX643/DX612*100)</f>
        <v>#DIV/0!</v>
      </c>
      <c r="DZ643" s="797">
        <f>+DZ644+DZ645+DZ646</f>
        <v>404.12527876658277</v>
      </c>
      <c r="EA643" s="727" t="e">
        <f>+IF(DZ643=0,0,DZ643/DZ612*100)</f>
        <v>#DIV/0!</v>
      </c>
      <c r="EB643" s="797">
        <f>+EB644+EB645+EB646</f>
        <v>128.7020722570154</v>
      </c>
      <c r="EC643" s="727" t="e">
        <f>+IF(EB643=0,0,EB643/EB612*100)</f>
        <v>#DIV/0!</v>
      </c>
      <c r="ED643" s="797">
        <f>+ED644+ED645+ED646</f>
        <v>135.8225274082838</v>
      </c>
      <c r="EE643" s="727" t="e">
        <f>+IF(ED643=0,0,ED643/ED612*100)</f>
        <v>#DIV/0!</v>
      </c>
      <c r="EF643" s="797">
        <f>+EF644+EF645+EF646</f>
        <v>130.62958402307271</v>
      </c>
      <c r="EG643" s="727" t="e">
        <f>+IF(EF643=0,0,EF643/EF612*100)</f>
        <v>#DIV/0!</v>
      </c>
      <c r="EH643" s="797">
        <f>+EH644+EH645+EH646</f>
        <v>395.15418368837186</v>
      </c>
      <c r="EI643" s="727" t="e">
        <f>+IF(EH643=0,0,EH643/EH612*100)</f>
        <v>#DIV/0!</v>
      </c>
      <c r="EJ643" s="797">
        <f t="shared" si="658"/>
        <v>799.27946245495468</v>
      </c>
      <c r="EK643" s="727" t="e">
        <f>+IF(EJ643=0,0,EJ643/EJ612*100)</f>
        <v>#DIV/0!</v>
      </c>
      <c r="EL643" s="797">
        <f>+EL644+EL645+EL646</f>
        <v>136.86415404744284</v>
      </c>
      <c r="EM643" s="727" t="e">
        <f>+IF(EL643=0,0,EL643/EL612*100)</f>
        <v>#DIV/0!</v>
      </c>
      <c r="EN643" s="797">
        <f>+EN644+EN645+EN646</f>
        <v>130.54300893125159</v>
      </c>
      <c r="EO643" s="727" t="e">
        <f>+IF(EN643=0,0,EN643/EN612*100)</f>
        <v>#DIV/0!</v>
      </c>
      <c r="EP643" s="797">
        <f>+EP644+EP645+EP646</f>
        <v>135.70793085562141</v>
      </c>
      <c r="EQ643" s="727" t="e">
        <f>+IF(EP643=0,0,EP643/EP612*100)</f>
        <v>#DIV/0!</v>
      </c>
      <c r="ER643" s="797">
        <f>+ER644+ER645+ER646</f>
        <v>403.11509383431581</v>
      </c>
      <c r="ES643" s="727" t="e">
        <f>+IF(ER643=0,0,ER643/ER612*100)</f>
        <v>#DIV/0!</v>
      </c>
      <c r="ET643" s="797">
        <f>+ET644+ET645+ET646</f>
        <v>131.547511462177</v>
      </c>
      <c r="EU643" s="727" t="e">
        <f>+IF(ET643=0,0,ET643/ET612*100)</f>
        <v>#DIV/0!</v>
      </c>
      <c r="EV643" s="797">
        <f>+EV644+EV645+EV646</f>
        <v>127.53326562842344</v>
      </c>
      <c r="EW643" s="727" t="e">
        <f>+IF(EV643=0,0,EV643/EV612*100)</f>
        <v>#DIV/0!</v>
      </c>
      <c r="EX643" s="797">
        <f>+EX644+EX645+EX646</f>
        <v>130.13637234009096</v>
      </c>
      <c r="EY643" s="727" t="e">
        <f>+IF(EX643=0,0,EX643/EX612*100)</f>
        <v>#DIV/0!</v>
      </c>
      <c r="EZ643" s="797">
        <f>+EZ644+EZ645+EZ646</f>
        <v>389.21714943069139</v>
      </c>
      <c r="FA643" s="727" t="e">
        <f>+IF(EZ643=0,0,EZ643/EZ612*100)</f>
        <v>#DIV/0!</v>
      </c>
      <c r="FB643" s="797">
        <f t="shared" si="659"/>
        <v>792.33224326500726</v>
      </c>
      <c r="FC643" s="727" t="e">
        <f>+IF(FB643=0,0,FB643/FB612*100)</f>
        <v>#DIV/0!</v>
      </c>
      <c r="FD643" s="797">
        <f>+FD644+FD645+FD646</f>
        <v>1686.4597277135658</v>
      </c>
      <c r="FE643" s="727" t="e">
        <f>+IF(FD643=0,0,FD643/FD612*100)</f>
        <v>#DIV/0!</v>
      </c>
      <c r="FF643" s="797">
        <f>+FF644+FF645+FF646</f>
        <v>1789.1099927092309</v>
      </c>
      <c r="FG643" s="727" t="e">
        <f>+IF(FF643=0,0,FF643/FF612*100)</f>
        <v>#DIV/0!</v>
      </c>
      <c r="FH643" s="797">
        <f>+FH644+FH645+FH646</f>
        <v>1899.4639923192619</v>
      </c>
      <c r="FI643" s="727" t="e">
        <f>+IF(FH643=0,0,FH643/FH612*100)</f>
        <v>#DIV/0!</v>
      </c>
      <c r="FJ643" s="797">
        <f>+FJ644+FJ645+FJ646</f>
        <v>2014.8147261486126</v>
      </c>
      <c r="FK643" s="727" t="e">
        <f>+IF(FJ643=0,0,FJ643/FJ612*100)</f>
        <v>#DIV/0!</v>
      </c>
    </row>
    <row r="644" spans="2:167" s="648" customFormat="1" ht="13.5" customHeight="1">
      <c r="B644" s="769"/>
      <c r="C644" s="771"/>
      <c r="D644" s="731" t="s">
        <v>4856</v>
      </c>
      <c r="E644" s="770">
        <f t="shared" si="630"/>
        <v>1096.5016008831999</v>
      </c>
      <c r="F644" s="726">
        <f>+IF(E644=0,0,E644/E612*100)</f>
        <v>-4.6682458370390982</v>
      </c>
      <c r="G644" s="770">
        <v>99.366866999999999</v>
      </c>
      <c r="H644" s="726">
        <f>+IF(G644=0,0,G644/G612*100)</f>
        <v>-6.8665371364422789</v>
      </c>
      <c r="I644" s="770">
        <v>83.810138894399998</v>
      </c>
      <c r="J644" s="726">
        <f>+IF(I644=0,0,I644/I612*100)</f>
        <v>-6.3891387229471057</v>
      </c>
      <c r="K644" s="770">
        <v>94.847291999999982</v>
      </c>
      <c r="L644" s="726">
        <f>+IF(K644=0,0,K644/K612*100)</f>
        <v>-4.1978999097416887</v>
      </c>
      <c r="M644" s="770">
        <f t="shared" ref="M644:M650" si="660">+G644+I644+K644</f>
        <v>278.02429789439998</v>
      </c>
      <c r="N644" s="726">
        <f>+IF(M644=0,0,M644/M612*100)</f>
        <v>-5.5402355404671786</v>
      </c>
      <c r="O644" s="770">
        <v>84.094338988800004</v>
      </c>
      <c r="P644" s="726">
        <f>+IF(O644=0,0,O644/O612*100)</f>
        <v>-3.3187781444230611</v>
      </c>
      <c r="Q644" s="770">
        <v>88.441787000000005</v>
      </c>
      <c r="R644" s="726">
        <f>+IF(Q644=0,0,Q644/Q612*100)</f>
        <v>-5.2526912633136229</v>
      </c>
      <c r="S644" s="770">
        <v>80.489982999999995</v>
      </c>
      <c r="T644" s="726">
        <f>+IF(S644=0,0,S644/S612*100)</f>
        <v>-11.073839190752773</v>
      </c>
      <c r="U644" s="770">
        <f t="shared" si="649"/>
        <v>253.02610898879999</v>
      </c>
      <c r="V644" s="726">
        <f>+IF(U644=0,0,U644/U612*100)</f>
        <v>-5.1173400608372788</v>
      </c>
      <c r="W644" s="770">
        <f t="shared" si="650"/>
        <v>531.05040688319991</v>
      </c>
      <c r="X644" s="726">
        <f>+IF(W644=0,0,W644/W612*100)</f>
        <v>-5.3303539231197536</v>
      </c>
      <c r="Y644" s="770">
        <v>95.59384399999999</v>
      </c>
      <c r="Z644" s="726">
        <f>+IF(Y644=0,0,Y644/Y612*100)</f>
        <v>-4.4558581630267069</v>
      </c>
      <c r="AA644" s="770">
        <v>87.502103000000005</v>
      </c>
      <c r="AB644" s="726">
        <f>+IF(AA644=0,0,AA644/AA612*100)</f>
        <v>-4.5556149626442588</v>
      </c>
      <c r="AC644" s="770">
        <v>95.149866000000003</v>
      </c>
      <c r="AD644" s="726">
        <f>+IF(AC644=0,0,AC644/AC612*100)</f>
        <v>-4.9338707702538471</v>
      </c>
      <c r="AE644" s="770">
        <f t="shared" si="651"/>
        <v>278.245813</v>
      </c>
      <c r="AF644" s="726">
        <f>+IF(AE644=0,0,AE644/AE612*100)</f>
        <v>-4.6416012585784516</v>
      </c>
      <c r="AG644" s="770">
        <v>87.057029999999997</v>
      </c>
      <c r="AH644" s="726">
        <f>+IF(AG644=0,0,AG644/AG612*100)</f>
        <v>-4.1060195667459007</v>
      </c>
      <c r="AI644" s="770">
        <v>78.780501999999998</v>
      </c>
      <c r="AJ644" s="726">
        <f>+IF(AI644=0,0,AI644/AI612*100)</f>
        <v>-2.8655523167543859</v>
      </c>
      <c r="AK644" s="770">
        <v>121.36784900000001</v>
      </c>
      <c r="AL644" s="726">
        <f>+IF(AK644=0,0,AK644/AK612*100)</f>
        <v>-4.5598032598286258</v>
      </c>
      <c r="AM644" s="770">
        <f t="shared" si="652"/>
        <v>287.20538099999999</v>
      </c>
      <c r="AN644" s="726">
        <f>+IF(AM644=0,0,AM644/AM612*100)</f>
        <v>-3.8135683374765015</v>
      </c>
      <c r="AO644" s="770">
        <f t="shared" si="653"/>
        <v>565.45119399999999</v>
      </c>
      <c r="AP644" s="726">
        <f>+IF(AO644=0,0,AO644/AO612*100)</f>
        <v>-4.1805521725114074</v>
      </c>
      <c r="AQ644" s="651"/>
      <c r="AR644" s="770">
        <v>1363.9219240000002</v>
      </c>
      <c r="AS644" s="726">
        <f>+IF(AR644=0,0,AR644/AR612*100)</f>
        <v>127.05749476554639</v>
      </c>
      <c r="AT644" s="770">
        <v>103.09565499999999</v>
      </c>
      <c r="AU644" s="726">
        <f>+IF(AT644=0,0,AT644/AT612*100)</f>
        <v>110.8248778862081</v>
      </c>
      <c r="AV644" s="770">
        <v>109.812668</v>
      </c>
      <c r="AW644" s="726">
        <f>+IF(AV644=0,0,AV644/AV612*100)</f>
        <v>118.9907403159375</v>
      </c>
      <c r="AX644" s="770">
        <v>107.175017</v>
      </c>
      <c r="AY644" s="726">
        <f>+IF(AX644=0,0,AX644/AX612*100)</f>
        <v>95.453800074182752</v>
      </c>
      <c r="AZ644" s="770">
        <f t="shared" ref="AZ644:AZ650" si="661">+AT644+AV644+AX644</f>
        <v>320.08334000000002</v>
      </c>
      <c r="BA644" s="726">
        <f>+IF(AZ644=0,0,AZ644/AZ612*100)</f>
        <v>107.55780130639496</v>
      </c>
      <c r="BB644" s="770">
        <v>88.088057000000006</v>
      </c>
      <c r="BC644" s="726">
        <f>+IF(BB644=0,0,BB644/BB612*100)</f>
        <v>121.68887914140711</v>
      </c>
      <c r="BD644" s="770">
        <v>100.28797900000001</v>
      </c>
      <c r="BE644" s="726">
        <f>+IF(BD644=0,0,BD644/BD612*100)</f>
        <v>130.27065472201801</v>
      </c>
      <c r="BF644" s="770">
        <v>85.671582000000001</v>
      </c>
      <c r="BG644" s="726">
        <f>+IF(BF644=0,0,BF644/BF612*100)</f>
        <v>96.975012761481324</v>
      </c>
      <c r="BH644" s="770">
        <f t="shared" ref="BH644:BH650" si="662">+BB644+BD644+BF644</f>
        <v>274.047618</v>
      </c>
      <c r="BI644" s="726">
        <f>+IF(BH644=0,0,BH644/BH612*100)</f>
        <v>115.28351468345718</v>
      </c>
      <c r="BJ644" s="770">
        <f t="shared" si="654"/>
        <v>594.13095799999996</v>
      </c>
      <c r="BK644" s="726">
        <f>+IF(BJ644=0,0,BJ644/BJ612*100)</f>
        <v>110.98858671043939</v>
      </c>
      <c r="BL644" s="770">
        <v>133.189198</v>
      </c>
      <c r="BM644" s="726">
        <f>+IF(BL644=0,0,BL644/BL612*100)</f>
        <v>147.46383103641082</v>
      </c>
      <c r="BN644" s="770">
        <v>116.271961</v>
      </c>
      <c r="BO644" s="726">
        <f>+IF(BN644=0,0,BN644/BN612*100)</f>
        <v>155.21814663500822</v>
      </c>
      <c r="BP644" s="770">
        <v>112.32909100000001</v>
      </c>
      <c r="BQ644" s="726">
        <f>+IF(BP644=0,0,BP644/BP612*100)</f>
        <v>134.33345336899259</v>
      </c>
      <c r="BR644" s="770">
        <f t="shared" ref="BR644:BR650" si="663">+BL644+BN644+BP644</f>
        <v>361.79025000000001</v>
      </c>
      <c r="BS644" s="726">
        <f>+IF(BR644=0,0,BR644/BR612*100)</f>
        <v>145.38589456087269</v>
      </c>
      <c r="BT644" s="770">
        <v>118.96507800000001</v>
      </c>
      <c r="BU644" s="726">
        <f>+IF(BT644=0,0,BT644/BT612*100)</f>
        <v>142.92368727085102</v>
      </c>
      <c r="BV644" s="770">
        <v>110.34670800000001</v>
      </c>
      <c r="BW644" s="726">
        <f>+IF(BV644=0,0,BV644/BV612*100)</f>
        <v>139.14491104390231</v>
      </c>
      <c r="BX644" s="770">
        <v>178.68893000000003</v>
      </c>
      <c r="BY644" s="726">
        <f>+IF(BX644=0,0,BX644/BX612*100)</f>
        <v>140.9533668268852</v>
      </c>
      <c r="BZ644" s="770">
        <f t="shared" ref="BZ644:BZ650" si="664">+BT644+BV644+BX644</f>
        <v>408.00071600000001</v>
      </c>
      <c r="CA644" s="726">
        <f>+IF(BZ644=0,0,BZ644/BZ612*100)</f>
        <v>141.02452311224042</v>
      </c>
      <c r="CB644" s="770">
        <f t="shared" si="655"/>
        <v>769.79096600000003</v>
      </c>
      <c r="CC644" s="726">
        <f>+IF(CB644=0,0,CB644/CB612*100)</f>
        <v>143.04124557244472</v>
      </c>
      <c r="CE644" s="770">
        <f t="shared" si="631"/>
        <v>1153.3061971777529</v>
      </c>
      <c r="CF644" s="726">
        <f>+IF(CE644=0,0,CE644/CE612*100)</f>
        <v>101.56428073431213</v>
      </c>
      <c r="CG644" s="770">
        <v>109.08063200000001</v>
      </c>
      <c r="CH644" s="726">
        <f>+IF(CG644=0,0,CG644/CG612*100)</f>
        <v>77.073502435301549</v>
      </c>
      <c r="CI644" s="770">
        <v>84.153246999999993</v>
      </c>
      <c r="CJ644" s="726">
        <f>+IF(CI644=0,0,CI644/CI612*100)</f>
        <v>74.528466446488935</v>
      </c>
      <c r="CK644" s="770">
        <v>116.58019999999999</v>
      </c>
      <c r="CL644" s="726">
        <f>+IF(CK644=0,0,CK644/CK612*100)</f>
        <v>71.353936978851834</v>
      </c>
      <c r="CM644" s="770">
        <f t="shared" ref="CM644:CM650" si="665">+CG644+CI644+CK644</f>
        <v>309.81407899999999</v>
      </c>
      <c r="CN644" s="726">
        <f>+IF(CM644=0,0,CM644/CM612*100)</f>
        <v>74.149192774207592</v>
      </c>
      <c r="CO644" s="770">
        <v>96.278470999999996</v>
      </c>
      <c r="CP644" s="726">
        <f>+IF(CO644=0,0,CO644/CO612*100)</f>
        <v>71.170228036195795</v>
      </c>
      <c r="CQ644" s="770">
        <v>80.613278000000008</v>
      </c>
      <c r="CR644" s="726">
        <f>+IF(CQ644=0,0,CQ644/CQ612*100)</f>
        <v>72.08505644278101</v>
      </c>
      <c r="CS644" s="770">
        <v>74.95059599999999</v>
      </c>
      <c r="CT644" s="726">
        <f>+IF(CS644=0,0,CS644/CS612*100)</f>
        <v>70.546521959879925</v>
      </c>
      <c r="CU644" s="770">
        <f t="shared" ref="CU644:CU650" si="666">+CO644+CQ644+CS644</f>
        <v>251.84234499999999</v>
      </c>
      <c r="CV644" s="726">
        <f>+IF(CU644=0,0,CU644/CU612*100)</f>
        <v>71.272227238739589</v>
      </c>
      <c r="CW644" s="770">
        <f t="shared" si="656"/>
        <v>561.65642400000002</v>
      </c>
      <c r="CX644" s="726">
        <f>+IF(CW644=0,0,CW644/CW612*100)</f>
        <v>72.83097108383916</v>
      </c>
      <c r="CY644" s="770">
        <v>90.714839000000012</v>
      </c>
      <c r="CZ644" s="726">
        <f>+IF(CY644=0,0,CY644/CY612*100)</f>
        <v>75.417102668884766</v>
      </c>
      <c r="DA644" s="770">
        <v>81.693916000000002</v>
      </c>
      <c r="DB644" s="726">
        <f>+IF(DA644=0,0,DA644/DA612*100)</f>
        <v>77.006196877732677</v>
      </c>
      <c r="DC644" s="770">
        <v>89.677232000000004</v>
      </c>
      <c r="DD644" s="726">
        <f>+IF(DC644=0,0,DC644/DC612*100)</f>
        <v>64.986568532759819</v>
      </c>
      <c r="DE644" s="770">
        <f t="shared" ref="DE644:DE650" si="667">+CY644+DA644+DC644</f>
        <v>262.08598700000005</v>
      </c>
      <c r="DF644" s="726">
        <f>+IF(DE644=0,0,DE644/DE612*100)</f>
        <v>71.929494359556131</v>
      </c>
      <c r="DG644" s="770">
        <v>109.89662393019123</v>
      </c>
      <c r="DH644" s="726" t="e">
        <f>+IF(DG644=0,0,DG644/DG612*100)</f>
        <v>#DIV/0!</v>
      </c>
      <c r="DI644" s="770">
        <v>109.83358112378079</v>
      </c>
      <c r="DJ644" s="726" t="e">
        <f>+IF(DI644=0,0,DI644/DI612*100)</f>
        <v>#DIV/0!</v>
      </c>
      <c r="DK644" s="770">
        <v>109.83358112378079</v>
      </c>
      <c r="DL644" s="726" t="e">
        <f>+IF(DK644=0,0,DK644/DK612*100)</f>
        <v>#DIV/0!</v>
      </c>
      <c r="DM644" s="770">
        <f t="shared" ref="DM644:DM650" si="668">+DG644+DI644+DK644</f>
        <v>329.56378617775283</v>
      </c>
      <c r="DN644" s="726" t="e">
        <f>+IF(DM644=0,0,DM644/DM612*100)</f>
        <v>#DIV/0!</v>
      </c>
      <c r="DO644" s="770">
        <f t="shared" si="657"/>
        <v>591.64977317775288</v>
      </c>
      <c r="DP644" s="726">
        <f>+IF(DO644=0,0,DO644/DO612*100)</f>
        <v>162.37826947467374</v>
      </c>
      <c r="DR644" s="770">
        <f t="shared" si="632"/>
        <v>1398.1282510290318</v>
      </c>
      <c r="DS644" s="726" t="e">
        <f>+IF(DR644=0,0,DR644/DR612*100)</f>
        <v>#DIV/0!</v>
      </c>
      <c r="DT644" s="770">
        <v>121.69842796182544</v>
      </c>
      <c r="DU644" s="726" t="e">
        <f>+IF(DT644=0,0,DT644/DT612*100)</f>
        <v>#DIV/0!</v>
      </c>
      <c r="DV644" s="770">
        <v>113.49667820278265</v>
      </c>
      <c r="DW644" s="726" t="e">
        <f>+IF(DV644=0,0,DV644/DV612*100)</f>
        <v>#DIV/0!</v>
      </c>
      <c r="DX644" s="770">
        <v>114.85176856217089</v>
      </c>
      <c r="DY644" s="726" t="e">
        <f>+IF(DX644=0,0,DX644/DX612*100)</f>
        <v>#DIV/0!</v>
      </c>
      <c r="DZ644" s="770">
        <f t="shared" ref="DZ644:DZ650" si="669">+DT644+DV644+DX644</f>
        <v>350.04687472677898</v>
      </c>
      <c r="EA644" s="726" t="e">
        <f>+IF(DZ644=0,0,DZ644/DZ612*100)</f>
        <v>#DIV/0!</v>
      </c>
      <c r="EB644" s="770">
        <v>115.10767610617221</v>
      </c>
      <c r="EC644" s="726" t="e">
        <f>+IF(EB644=0,0,EB644/EB612*100)</f>
        <v>#DIV/0!</v>
      </c>
      <c r="ED644" s="770">
        <v>121.7745869729209</v>
      </c>
      <c r="EE644" s="726" t="e">
        <f>+IF(ED644=0,0,ED644/ED612*100)</f>
        <v>#DIV/0!</v>
      </c>
      <c r="EF644" s="770">
        <v>115.62260774998606</v>
      </c>
      <c r="EG644" s="726" t="e">
        <f>+IF(EF644=0,0,EF644/EF612*100)</f>
        <v>#DIV/0!</v>
      </c>
      <c r="EH644" s="770">
        <f t="shared" ref="EH644:EH650" si="670">+EB644+ED644+EF644</f>
        <v>352.50487082907915</v>
      </c>
      <c r="EI644" s="726" t="e">
        <f>+IF(EH644=0,0,EH644/EH612*100)</f>
        <v>#DIV/0!</v>
      </c>
      <c r="EJ644" s="770">
        <f t="shared" si="658"/>
        <v>702.55174555585813</v>
      </c>
      <c r="EK644" s="726" t="e">
        <f>+IF(EJ644=0,0,EJ644/EJ612*100)</f>
        <v>#DIV/0!</v>
      </c>
      <c r="EL644" s="770">
        <v>119.69780163903285</v>
      </c>
      <c r="EM644" s="726" t="e">
        <f>+IF(EL644=0,0,EL644/EL612*100)</f>
        <v>#DIV/0!</v>
      </c>
      <c r="EN644" s="770">
        <v>116.67814564235357</v>
      </c>
      <c r="EO644" s="726" t="e">
        <f>+IF(EN644=0,0,EN644/EN612*100)</f>
        <v>#DIV/0!</v>
      </c>
      <c r="EP644" s="770">
        <v>115.49744033607823</v>
      </c>
      <c r="EQ644" s="726" t="e">
        <f>+IF(EP644=0,0,EP644/EP612*100)</f>
        <v>#DIV/0!</v>
      </c>
      <c r="ER644" s="770">
        <f t="shared" ref="ER644:ER650" si="671">+EL644+EN644+EP644</f>
        <v>351.87338761746463</v>
      </c>
      <c r="ES644" s="726" t="e">
        <f>+IF(ER644=0,0,ER644/ER612*100)</f>
        <v>#DIV/0!</v>
      </c>
      <c r="ET644" s="770">
        <v>115.11186025192335</v>
      </c>
      <c r="EU644" s="726" t="e">
        <f>+IF(ET644=0,0,ET644/ET612*100)</f>
        <v>#DIV/0!</v>
      </c>
      <c r="EV644" s="770">
        <v>113.87749380633903</v>
      </c>
      <c r="EW644" s="726" t="e">
        <f>+IF(EV644=0,0,EV644/EV612*100)</f>
        <v>#DIV/0!</v>
      </c>
      <c r="EX644" s="770">
        <v>114.71376379744663</v>
      </c>
      <c r="EY644" s="726" t="e">
        <f>+IF(EX644=0,0,EX644/EX612*100)</f>
        <v>#DIV/0!</v>
      </c>
      <c r="EZ644" s="770">
        <f t="shared" ref="EZ644:EZ650" si="672">+ET644+EV644+EX644</f>
        <v>343.70311785570902</v>
      </c>
      <c r="FA644" s="726" t="e">
        <f>+IF(EZ644=0,0,EZ644/EZ612*100)</f>
        <v>#DIV/0!</v>
      </c>
      <c r="FB644" s="770">
        <f t="shared" si="659"/>
        <v>695.57650547317371</v>
      </c>
      <c r="FC644" s="726" t="e">
        <f>+IF(FB644=0,0,FB644/FB612*100)</f>
        <v>#DIV/0!</v>
      </c>
      <c r="FD644" s="770">
        <v>1488.7938297706833</v>
      </c>
      <c r="FE644" s="726" t="e">
        <f>+IF(FD644=0,0,FD644/FD612*100)</f>
        <v>#DIV/0!</v>
      </c>
      <c r="FF644" s="770">
        <v>1586.2394205860537</v>
      </c>
      <c r="FG644" s="726" t="e">
        <f>+IF(FF644=0,0,FF644/FF612*100)</f>
        <v>#DIV/0!</v>
      </c>
      <c r="FH644" s="770">
        <v>1690.2233525918236</v>
      </c>
      <c r="FI644" s="726" t="e">
        <f>+IF(FH644=0,0,FH644/FH612*100)</f>
        <v>#DIV/0!</v>
      </c>
      <c r="FJ644" s="770">
        <v>1800.61088392593</v>
      </c>
      <c r="FK644" s="726" t="e">
        <f>+IF(FJ644=0,0,FJ644/FJ612*100)</f>
        <v>#DIV/0!</v>
      </c>
    </row>
    <row r="645" spans="2:167" s="648" customFormat="1" ht="13.5" customHeight="1">
      <c r="B645" s="769"/>
      <c r="C645" s="771"/>
      <c r="D645" s="771" t="s">
        <v>4857</v>
      </c>
      <c r="E645" s="772">
        <f t="shared" si="630"/>
        <v>-2309.3731763644</v>
      </c>
      <c r="F645" s="737">
        <f>+IF(E645=0,0,E645/E612*100)</f>
        <v>9.8319251955941649</v>
      </c>
      <c r="G645" s="772">
        <v>-108.73544299999999</v>
      </c>
      <c r="H645" s="737">
        <f>+IF(G645=0,0,G645/G612*100)</f>
        <v>7.5139327619839573</v>
      </c>
      <c r="I645" s="772">
        <v>-142.79171278799998</v>
      </c>
      <c r="J645" s="737">
        <f>+IF(I645=0,0,I645/I612*100)</f>
        <v>10.885509480413367</v>
      </c>
      <c r="K645" s="772">
        <v>-181.046741</v>
      </c>
      <c r="L645" s="737">
        <f>+IF(K645=0,0,K645/K612*100)</f>
        <v>8.0130500478909514</v>
      </c>
      <c r="M645" s="772">
        <f t="shared" si="660"/>
        <v>-432.57389678799996</v>
      </c>
      <c r="N645" s="737">
        <f>+IF(M645=0,0,M645/M612*100)</f>
        <v>8.6199706105310518</v>
      </c>
      <c r="O645" s="772">
        <v>-161.18502157639995</v>
      </c>
      <c r="P645" s="737">
        <f>+IF(O645=0,0,O645/O612*100)</f>
        <v>6.3611574007063725</v>
      </c>
      <c r="Q645" s="772">
        <v>-193.68812299999999</v>
      </c>
      <c r="R645" s="737">
        <f>+IF(Q645=0,0,Q645/Q612*100)</f>
        <v>11.503430064000337</v>
      </c>
      <c r="S645" s="772">
        <v>-122.96368899999997</v>
      </c>
      <c r="T645" s="737">
        <f>+IF(S645=0,0,S645/S612*100)</f>
        <v>16.917386083778094</v>
      </c>
      <c r="U645" s="772">
        <f t="shared" si="649"/>
        <v>-477.8368335763999</v>
      </c>
      <c r="V645" s="737">
        <f>+IF(U645=0,0,U645/U612*100)</f>
        <v>9.6640365722589703</v>
      </c>
      <c r="W645" s="772">
        <f t="shared" si="650"/>
        <v>-910.4107303643998</v>
      </c>
      <c r="X645" s="737">
        <f>+IF(W645=0,0,W645/W612*100)</f>
        <v>9.1381370682492182</v>
      </c>
      <c r="Y645" s="772">
        <v>-181.28650400000001</v>
      </c>
      <c r="Z645" s="737">
        <f>+IF(Y645=0,0,Y645/Y612*100)</f>
        <v>8.4501984112593469</v>
      </c>
      <c r="AA645" s="772">
        <v>-226.51271299999999</v>
      </c>
      <c r="AB645" s="737">
        <f>+IF(AA645=0,0,AA645/AA612*100)</f>
        <v>11.792913189434369</v>
      </c>
      <c r="AC645" s="772">
        <v>-237.15620700000002</v>
      </c>
      <c r="AD645" s="737">
        <f>+IF(AC645=0,0,AC645/AC612*100)</f>
        <v>12.297422233905941</v>
      </c>
      <c r="AE645" s="772">
        <f t="shared" si="651"/>
        <v>-644.95542399999999</v>
      </c>
      <c r="AF645" s="737">
        <f>+IF(AE645=0,0,AE645/AE612*100)</f>
        <v>10.758925266434822</v>
      </c>
      <c r="AG645" s="772">
        <v>-237.58435799999998</v>
      </c>
      <c r="AH645" s="737">
        <f>+IF(AG645=0,0,AG645/AG612*100)</f>
        <v>11.205597327415866</v>
      </c>
      <c r="AI645" s="772">
        <v>-238.74657500000001</v>
      </c>
      <c r="AJ645" s="737">
        <f>+IF(AI645=0,0,AI645/AI612*100)</f>
        <v>8.6841386350701946</v>
      </c>
      <c r="AK645" s="772">
        <v>-277.67608899999993</v>
      </c>
      <c r="AL645" s="737">
        <f>+IF(AK645=0,0,AK645/AK612*100)</f>
        <v>10.43232080185143</v>
      </c>
      <c r="AM645" s="772">
        <f t="shared" si="652"/>
        <v>-754.00702199999989</v>
      </c>
      <c r="AN645" s="737">
        <f>+IF(AM645=0,0,AM645/AM612*100)</f>
        <v>10.011850388465206</v>
      </c>
      <c r="AO645" s="772">
        <f t="shared" si="653"/>
        <v>-1398.962446</v>
      </c>
      <c r="AP645" s="737">
        <f>+IF(AO645=0,0,AO645/AO612*100)</f>
        <v>10.34295365355117</v>
      </c>
      <c r="AQ645" s="651"/>
      <c r="AR645" s="772">
        <v>334.95489899999995</v>
      </c>
      <c r="AS645" s="737">
        <f>+IF(AR645=0,0,AR645/AR612*100)</f>
        <v>31.203054645220739</v>
      </c>
      <c r="AT645" s="772">
        <v>22.852936</v>
      </c>
      <c r="AU645" s="737">
        <f>+IF(AT645=0,0,AT645/AT612*100)</f>
        <v>24.566252006850618</v>
      </c>
      <c r="AV645" s="772">
        <v>15.137569000000001</v>
      </c>
      <c r="AW645" s="737">
        <f>+IF(AV645=0,0,AV645/AV612*100)</f>
        <v>16.402757302040836</v>
      </c>
      <c r="AX645" s="772">
        <v>44.690648000000003</v>
      </c>
      <c r="AY645" s="737">
        <f>+IF(AX645=0,0,AX645/AX612*100)</f>
        <v>39.803046444841485</v>
      </c>
      <c r="AZ645" s="772">
        <f t="shared" si="661"/>
        <v>82.681152999999995</v>
      </c>
      <c r="BA645" s="737">
        <f>+IF(AZ645=0,0,AZ645/AZ612*100)</f>
        <v>27.783398617865089</v>
      </c>
      <c r="BB645" s="772">
        <v>28.355631000000002</v>
      </c>
      <c r="BC645" s="737">
        <f>+IF(BB645=0,0,BB645/BB612*100)</f>
        <v>39.1717682425137</v>
      </c>
      <c r="BD645" s="772">
        <v>13.699521000000001</v>
      </c>
      <c r="BE645" s="737">
        <f>+IF(BD645=0,0,BD645/BD612*100)</f>
        <v>17.795209234877841</v>
      </c>
      <c r="BF645" s="772">
        <v>78.561020999999997</v>
      </c>
      <c r="BG645" s="737">
        <f>+IF(BF645=0,0,BF645/BF612*100)</f>
        <v>88.926290797688353</v>
      </c>
      <c r="BH645" s="772">
        <f t="shared" si="662"/>
        <v>120.616173</v>
      </c>
      <c r="BI645" s="737">
        <f>+IF(BH645=0,0,BH645/BH612*100)</f>
        <v>50.739562900006355</v>
      </c>
      <c r="BJ645" s="772">
        <f t="shared" si="654"/>
        <v>203.297326</v>
      </c>
      <c r="BK645" s="737">
        <f>+IF(BJ645=0,0,BJ645/BJ612*100)</f>
        <v>37.977625287708818</v>
      </c>
      <c r="BL645" s="772">
        <v>21.270313999999999</v>
      </c>
      <c r="BM645" s="737">
        <f>+IF(BL645=0,0,BL645/BL612*100)</f>
        <v>23.549972797248945</v>
      </c>
      <c r="BN645" s="772">
        <v>14.263962999999993</v>
      </c>
      <c r="BO645" s="737">
        <f>+IF(BN645=0,0,BN645/BN612*100)</f>
        <v>19.041786871817969</v>
      </c>
      <c r="BP645" s="772">
        <v>33.386271000000001</v>
      </c>
      <c r="BQ645" s="737">
        <f>+IF(BP645=0,0,BP645/BP612*100)</f>
        <v>39.926372043222983</v>
      </c>
      <c r="BR645" s="772">
        <f t="shared" si="663"/>
        <v>68.920547999999997</v>
      </c>
      <c r="BS645" s="737">
        <f>+IF(BR645=0,0,BR645/BR612*100)</f>
        <v>27.695814148130204</v>
      </c>
      <c r="BT645" s="772">
        <v>22.223072999999999</v>
      </c>
      <c r="BU645" s="737">
        <f>+IF(BT645=0,0,BT645/BT612*100)</f>
        <v>26.698621049525919</v>
      </c>
      <c r="BV645" s="772">
        <v>24.169723999999999</v>
      </c>
      <c r="BW645" s="737">
        <f>+IF(BV645=0,0,BV645/BV612*100)</f>
        <v>30.477520869364493</v>
      </c>
      <c r="BX645" s="772">
        <v>16.344228000000001</v>
      </c>
      <c r="BY645" s="737">
        <f>+IF(BX645=0,0,BX645/BX612*100)</f>
        <v>12.892650735477837</v>
      </c>
      <c r="BZ645" s="772">
        <f t="shared" si="664"/>
        <v>62.737025000000003</v>
      </c>
      <c r="CA645" s="737">
        <f>+IF(BZ645=0,0,BZ645/BZ612*100)</f>
        <v>21.68491055321017</v>
      </c>
      <c r="CB645" s="772">
        <f t="shared" si="655"/>
        <v>131.65757300000001</v>
      </c>
      <c r="CC645" s="737">
        <f>+IF(CB645=0,0,CB645/CB612*100)</f>
        <v>24.464385869351798</v>
      </c>
      <c r="CE645" s="772">
        <f t="shared" si="631"/>
        <v>260.82689003196737</v>
      </c>
      <c r="CF645" s="737">
        <f>+IF(CE645=0,0,CE645/CE612*100)</f>
        <v>22.969351545226655</v>
      </c>
      <c r="CG645" s="772">
        <v>17.462030999999996</v>
      </c>
      <c r="CH645" s="737">
        <f>+IF(CG645=0,0,CG645/CG612*100)</f>
        <v>12.338211322462918</v>
      </c>
      <c r="CI645" s="772">
        <v>16.805384</v>
      </c>
      <c r="CJ645" s="737">
        <f>+IF(CI645=0,0,CI645/CI612*100)</f>
        <v>14.883317545244118</v>
      </c>
      <c r="CK645" s="772">
        <v>29.503435000000003</v>
      </c>
      <c r="CL645" s="737">
        <f>+IF(CK645=0,0,CK645/CK612*100)</f>
        <v>18.057836936715251</v>
      </c>
      <c r="CM645" s="772">
        <f t="shared" si="665"/>
        <v>63.770850000000003</v>
      </c>
      <c r="CN645" s="737">
        <f>+IF(CM645=0,0,CM645/CM612*100)</f>
        <v>15.262563487391018</v>
      </c>
      <c r="CO645" s="772">
        <v>19.107382000000001</v>
      </c>
      <c r="CP645" s="737">
        <f>+IF(CO645=0,0,CO645/CO612*100)</f>
        <v>14.124411407766365</v>
      </c>
      <c r="CQ645" s="772">
        <v>17.172941999999999</v>
      </c>
      <c r="CR645" s="737">
        <f>+IF(CQ645=0,0,CQ645/CQ612*100)</f>
        <v>15.3561860287905</v>
      </c>
      <c r="CS645" s="772">
        <v>19.914375</v>
      </c>
      <c r="CT645" s="737">
        <f>+IF(CS645=0,0,CS645/CS612*100)</f>
        <v>18.744212431009675</v>
      </c>
      <c r="CU645" s="772">
        <f t="shared" si="666"/>
        <v>56.194699</v>
      </c>
      <c r="CV645" s="737">
        <f>+IF(CU645=0,0,CU645/CU612*100)</f>
        <v>15.903288054042591</v>
      </c>
      <c r="CW645" s="772">
        <f t="shared" si="656"/>
        <v>119.96554900000001</v>
      </c>
      <c r="CX645" s="737">
        <f>+IF(CW645=0,0,CW645/CW612*100)</f>
        <v>15.556142611262807</v>
      </c>
      <c r="CY645" s="772">
        <v>16.733412000000001</v>
      </c>
      <c r="CZ645" s="737">
        <f>+IF(CY645=0,0,CY645/CY612*100)</f>
        <v>13.911565789195176</v>
      </c>
      <c r="DA645" s="772">
        <v>13.072621</v>
      </c>
      <c r="DB645" s="737">
        <f>+IF(DA645=0,0,DA645/DA612*100)</f>
        <v>12.322494449084589</v>
      </c>
      <c r="DC645" s="772">
        <v>33.590476000000002</v>
      </c>
      <c r="DD645" s="737">
        <f>+IF(DC645=0,0,DC645/DC612*100)</f>
        <v>24.342073477714209</v>
      </c>
      <c r="DE645" s="772">
        <f t="shared" si="667"/>
        <v>63.396509000000002</v>
      </c>
      <c r="DF645" s="737">
        <f>+IF(DE645=0,0,DE645/DE612*100)</f>
        <v>17.399170740597622</v>
      </c>
      <c r="DG645" s="772">
        <v>25.375875494002951</v>
      </c>
      <c r="DH645" s="737" t="e">
        <f>+IF(DG645=0,0,DG645/DG612*100)</f>
        <v>#DIV/0!</v>
      </c>
      <c r="DI645" s="772">
        <v>25.701134838887654</v>
      </c>
      <c r="DJ645" s="737" t="e">
        <f>+IF(DI645=0,0,DI645/DI612*100)</f>
        <v>#DIV/0!</v>
      </c>
      <c r="DK645" s="772">
        <v>26.387821699076742</v>
      </c>
      <c r="DL645" s="737" t="e">
        <f>+IF(DK645=0,0,DK645/DK612*100)</f>
        <v>#DIV/0!</v>
      </c>
      <c r="DM645" s="772">
        <f t="shared" si="668"/>
        <v>77.464832031967347</v>
      </c>
      <c r="DN645" s="737" t="e">
        <f>+IF(DM645=0,0,DM645/DM612*100)</f>
        <v>#DIV/0!</v>
      </c>
      <c r="DO645" s="772">
        <f t="shared" si="657"/>
        <v>140.86134103196736</v>
      </c>
      <c r="DP645" s="737">
        <f>+IF(DO645=0,0,DO645/DO612*100)</f>
        <v>38.659392481134091</v>
      </c>
      <c r="DR645" s="772">
        <f t="shared" si="632"/>
        <v>193.48345469093007</v>
      </c>
      <c r="DS645" s="737" t="e">
        <f>+IF(DR645=0,0,DR645/DR612*100)</f>
        <v>#DIV/0!</v>
      </c>
      <c r="DT645" s="772">
        <v>26.248982013536111</v>
      </c>
      <c r="DU645" s="737" t="e">
        <f>+IF(DT645=0,0,DT645/DT612*100)</f>
        <v>#DIV/0!</v>
      </c>
      <c r="DV645" s="772">
        <v>14.492406939299499</v>
      </c>
      <c r="DW645" s="737" t="e">
        <f>+IF(DV645=0,0,DV645/DV612*100)</f>
        <v>#DIV/0!</v>
      </c>
      <c r="DX645" s="772">
        <v>13.337015086968165</v>
      </c>
      <c r="DY645" s="737" t="e">
        <f>+IF(DX645=0,0,DX645/DX612*100)</f>
        <v>#DIV/0!</v>
      </c>
      <c r="DZ645" s="772">
        <f t="shared" si="669"/>
        <v>54.078404039803772</v>
      </c>
      <c r="EA645" s="737" t="e">
        <f>+IF(DZ645=0,0,DZ645/DZ612*100)</f>
        <v>#DIV/0!</v>
      </c>
      <c r="EB645" s="772">
        <v>13.594396150843188</v>
      </c>
      <c r="EC645" s="737" t="e">
        <f>+IF(EB645=0,0,EB645/EB612*100)</f>
        <v>#DIV/0!</v>
      </c>
      <c r="ED645" s="772">
        <v>14.047940435362891</v>
      </c>
      <c r="EE645" s="737" t="e">
        <f>+IF(ED645=0,0,ED645/ED612*100)</f>
        <v>#DIV/0!</v>
      </c>
      <c r="EF645" s="772">
        <v>15.006976273086654</v>
      </c>
      <c r="EG645" s="737" t="e">
        <f>+IF(EF645=0,0,EF645/EF612*100)</f>
        <v>#DIV/0!</v>
      </c>
      <c r="EH645" s="772">
        <f t="shared" si="670"/>
        <v>42.649312859292735</v>
      </c>
      <c r="EI645" s="737" t="e">
        <f>+IF(EH645=0,0,EH645/EH612*100)</f>
        <v>#DIV/0!</v>
      </c>
      <c r="EJ645" s="772">
        <f t="shared" si="658"/>
        <v>96.727716899096507</v>
      </c>
      <c r="EK645" s="737" t="e">
        <f>+IF(EJ645=0,0,EJ645/EJ612*100)</f>
        <v>#DIV/0!</v>
      </c>
      <c r="EL645" s="772">
        <v>17.166352408409985</v>
      </c>
      <c r="EM645" s="737" t="e">
        <f>+IF(EL645=0,0,EL645/EL612*100)</f>
        <v>#DIV/0!</v>
      </c>
      <c r="EN645" s="772">
        <v>13.864863288898018</v>
      </c>
      <c r="EO645" s="737" t="e">
        <f>+IF(EN645=0,0,EN645/EN612*100)</f>
        <v>#DIV/0!</v>
      </c>
      <c r="EP645" s="772">
        <v>20.210490519543178</v>
      </c>
      <c r="EQ645" s="737" t="e">
        <f>+IF(EP645=0,0,EP645/EP612*100)</f>
        <v>#DIV/0!</v>
      </c>
      <c r="ER645" s="772">
        <f t="shared" si="671"/>
        <v>51.241706216851185</v>
      </c>
      <c r="ES645" s="737" t="e">
        <f>+IF(ER645=0,0,ER645/ER612*100)</f>
        <v>#DIV/0!</v>
      </c>
      <c r="ET645" s="772">
        <v>16.435651210253649</v>
      </c>
      <c r="EU645" s="737" t="e">
        <f>+IF(ET645=0,0,ET645/ET612*100)</f>
        <v>#DIV/0!</v>
      </c>
      <c r="EV645" s="772">
        <v>13.655771822084407</v>
      </c>
      <c r="EW645" s="737" t="e">
        <f>+IF(EV645=0,0,EV645/EV612*100)</f>
        <v>#DIV/0!</v>
      </c>
      <c r="EX645" s="772">
        <v>15.422608542644323</v>
      </c>
      <c r="EY645" s="737" t="e">
        <f>+IF(EX645=0,0,EX645/EX612*100)</f>
        <v>#DIV/0!</v>
      </c>
      <c r="EZ645" s="772">
        <f t="shared" si="672"/>
        <v>45.514031574982383</v>
      </c>
      <c r="FA645" s="737" t="e">
        <f>+IF(EZ645=0,0,EZ645/EZ612*100)</f>
        <v>#DIV/0!</v>
      </c>
      <c r="FB645" s="772">
        <f t="shared" si="659"/>
        <v>96.755737791833567</v>
      </c>
      <c r="FC645" s="737" t="e">
        <f>+IF(FB645=0,0,FB645/FB612*100)</f>
        <v>#DIV/0!</v>
      </c>
      <c r="FD645" s="772">
        <v>197.66589794288251</v>
      </c>
      <c r="FE645" s="737" t="e">
        <f>+IF(FD645=0,0,FD645/FD612*100)</f>
        <v>#DIV/0!</v>
      </c>
      <c r="FF645" s="772">
        <v>202.87057212317711</v>
      </c>
      <c r="FG645" s="737" t="e">
        <f>+IF(FF645=0,0,FF645/FF612*100)</f>
        <v>#DIV/0!</v>
      </c>
      <c r="FH645" s="772">
        <v>209.24063972743838</v>
      </c>
      <c r="FI645" s="737" t="e">
        <f>+IF(FH645=0,0,FH645/FH612*100)</f>
        <v>#DIV/0!</v>
      </c>
      <c r="FJ645" s="772">
        <v>214.20384222268262</v>
      </c>
      <c r="FK645" s="737" t="e">
        <f>+IF(FJ645=0,0,FJ645/FJ612*100)</f>
        <v>#DIV/0!</v>
      </c>
    </row>
    <row r="646" spans="2:167" s="648" customFormat="1" ht="13.5" customHeight="1">
      <c r="B646" s="769"/>
      <c r="C646" s="771"/>
      <c r="D646" s="802" t="s">
        <v>4858</v>
      </c>
      <c r="E646" s="803">
        <f t="shared" si="630"/>
        <v>0</v>
      </c>
      <c r="F646" s="804">
        <f>+IF(E646=0,0,E646/E612*100)</f>
        <v>0</v>
      </c>
      <c r="G646" s="803">
        <v>0</v>
      </c>
      <c r="H646" s="804">
        <f>+IF(G646=0,0,G646/G612*100)</f>
        <v>0</v>
      </c>
      <c r="I646" s="803">
        <v>0</v>
      </c>
      <c r="J646" s="804">
        <f>+IF(I646=0,0,I646/I612*100)</f>
        <v>0</v>
      </c>
      <c r="K646" s="803">
        <v>0</v>
      </c>
      <c r="L646" s="804">
        <f>+IF(K646=0,0,K646/K612*100)</f>
        <v>0</v>
      </c>
      <c r="M646" s="803">
        <f t="shared" si="660"/>
        <v>0</v>
      </c>
      <c r="N646" s="804">
        <f>+IF(M646=0,0,M646/M612*100)</f>
        <v>0</v>
      </c>
      <c r="O646" s="803">
        <v>0</v>
      </c>
      <c r="P646" s="804">
        <f>+IF(O646=0,0,O646/O612*100)</f>
        <v>0</v>
      </c>
      <c r="Q646" s="803">
        <v>0</v>
      </c>
      <c r="R646" s="804">
        <f>+IF(Q646=0,0,Q646/Q612*100)</f>
        <v>0</v>
      </c>
      <c r="S646" s="803">
        <v>0</v>
      </c>
      <c r="T646" s="804">
        <f>+IF(S646=0,0,S646/S612*100)</f>
        <v>0</v>
      </c>
      <c r="U646" s="803">
        <f t="shared" si="649"/>
        <v>0</v>
      </c>
      <c r="V646" s="804">
        <f>+IF(U646=0,0,U646/U612*100)</f>
        <v>0</v>
      </c>
      <c r="W646" s="803">
        <f t="shared" si="650"/>
        <v>0</v>
      </c>
      <c r="X646" s="804">
        <f>+IF(W646=0,0,W646/W612*100)</f>
        <v>0</v>
      </c>
      <c r="Y646" s="803">
        <v>0</v>
      </c>
      <c r="Z646" s="804">
        <f>+IF(Y646=0,0,Y646/Y612*100)</f>
        <v>0</v>
      </c>
      <c r="AA646" s="803">
        <v>0</v>
      </c>
      <c r="AB646" s="804">
        <f>+IF(AA646=0,0,AA646/AA612*100)</f>
        <v>0</v>
      </c>
      <c r="AC646" s="803">
        <v>0</v>
      </c>
      <c r="AD646" s="804">
        <f>+IF(AC646=0,0,AC646/AC612*100)</f>
        <v>0</v>
      </c>
      <c r="AE646" s="803">
        <f t="shared" si="651"/>
        <v>0</v>
      </c>
      <c r="AF646" s="804">
        <f>+IF(AE646=0,0,AE646/AE612*100)</f>
        <v>0</v>
      </c>
      <c r="AG646" s="803">
        <v>0</v>
      </c>
      <c r="AH646" s="804">
        <f>+IF(AG646=0,0,AG646/AG612*100)</f>
        <v>0</v>
      </c>
      <c r="AI646" s="803">
        <v>0</v>
      </c>
      <c r="AJ646" s="804">
        <f>+IF(AI646=0,0,AI646/AI612*100)</f>
        <v>0</v>
      </c>
      <c r="AK646" s="803">
        <v>0</v>
      </c>
      <c r="AL646" s="804">
        <f>+IF(AK646=0,0,AK646/AK612*100)</f>
        <v>0</v>
      </c>
      <c r="AM646" s="803">
        <f t="shared" si="652"/>
        <v>0</v>
      </c>
      <c r="AN646" s="804">
        <f>+IF(AM646=0,0,AM646/AM612*100)</f>
        <v>0</v>
      </c>
      <c r="AO646" s="803">
        <f t="shared" si="653"/>
        <v>0</v>
      </c>
      <c r="AP646" s="804">
        <f>+IF(AO646=0,0,AO646/AO612*100)</f>
        <v>0</v>
      </c>
      <c r="AQ646" s="651"/>
      <c r="AR646" s="803">
        <v>0</v>
      </c>
      <c r="AS646" s="804">
        <f>+IF(AR646=0,0,AR646/AR612*100)</f>
        <v>0</v>
      </c>
      <c r="AT646" s="803">
        <v>0</v>
      </c>
      <c r="AU646" s="804">
        <f>+IF(AT646=0,0,AT646/AT612*100)</f>
        <v>0</v>
      </c>
      <c r="AV646" s="803">
        <v>0</v>
      </c>
      <c r="AW646" s="804">
        <f>+IF(AV646=0,0,AV646/AV612*100)</f>
        <v>0</v>
      </c>
      <c r="AX646" s="803">
        <v>0</v>
      </c>
      <c r="AY646" s="804">
        <f>+IF(AX646=0,0,AX646/AX612*100)</f>
        <v>0</v>
      </c>
      <c r="AZ646" s="803">
        <f t="shared" si="661"/>
        <v>0</v>
      </c>
      <c r="BA646" s="804">
        <f>+IF(AZ646=0,0,AZ646/AZ612*100)</f>
        <v>0</v>
      </c>
      <c r="BB646" s="803">
        <v>0</v>
      </c>
      <c r="BC646" s="804">
        <f>+IF(BB646=0,0,BB646/BB612*100)</f>
        <v>0</v>
      </c>
      <c r="BD646" s="803">
        <v>0</v>
      </c>
      <c r="BE646" s="804">
        <f>+IF(BD646=0,0,BD646/BD612*100)</f>
        <v>0</v>
      </c>
      <c r="BF646" s="803">
        <v>0</v>
      </c>
      <c r="BG646" s="804">
        <f>+IF(BF646=0,0,BF646/BF612*100)</f>
        <v>0</v>
      </c>
      <c r="BH646" s="803">
        <f t="shared" si="662"/>
        <v>0</v>
      </c>
      <c r="BI646" s="804">
        <f>+IF(BH646=0,0,BH646/BH612*100)</f>
        <v>0</v>
      </c>
      <c r="BJ646" s="803">
        <f t="shared" si="654"/>
        <v>0</v>
      </c>
      <c r="BK646" s="804">
        <f>+IF(BJ646=0,0,BJ646/BJ612*100)</f>
        <v>0</v>
      </c>
      <c r="BL646" s="803">
        <v>0</v>
      </c>
      <c r="BM646" s="804">
        <f>+IF(BL646=0,0,BL646/BL612*100)</f>
        <v>0</v>
      </c>
      <c r="BN646" s="803">
        <v>0</v>
      </c>
      <c r="BO646" s="804">
        <f>+IF(BN646=0,0,BN646/BN612*100)</f>
        <v>0</v>
      </c>
      <c r="BP646" s="803">
        <v>0</v>
      </c>
      <c r="BQ646" s="804">
        <f>+IF(BP646=0,0,BP646/BP612*100)</f>
        <v>0</v>
      </c>
      <c r="BR646" s="803">
        <f t="shared" si="663"/>
        <v>0</v>
      </c>
      <c r="BS646" s="804">
        <f>+IF(BR646=0,0,BR646/BR612*100)</f>
        <v>0</v>
      </c>
      <c r="BT646" s="803">
        <v>0</v>
      </c>
      <c r="BU646" s="804">
        <f>+IF(BT646=0,0,BT646/BT612*100)</f>
        <v>0</v>
      </c>
      <c r="BV646" s="803">
        <v>0</v>
      </c>
      <c r="BW646" s="804">
        <f>+IF(BV646=0,0,BV646/BV612*100)</f>
        <v>0</v>
      </c>
      <c r="BX646" s="803">
        <v>0</v>
      </c>
      <c r="BY646" s="804">
        <f>+IF(BX646=0,0,BX646/BX612*100)</f>
        <v>0</v>
      </c>
      <c r="BZ646" s="803">
        <f t="shared" si="664"/>
        <v>0</v>
      </c>
      <c r="CA646" s="804">
        <f>+IF(BZ646=0,0,BZ646/BZ612*100)</f>
        <v>0</v>
      </c>
      <c r="CB646" s="803">
        <f t="shared" si="655"/>
        <v>0</v>
      </c>
      <c r="CC646" s="804">
        <f>+IF(CB646=0,0,CB646/CB612*100)</f>
        <v>0</v>
      </c>
      <c r="CE646" s="803">
        <f t="shared" si="631"/>
        <v>0</v>
      </c>
      <c r="CF646" s="804">
        <f>+IF(CE646=0,0,CE646/CE612*100)</f>
        <v>0</v>
      </c>
      <c r="CG646" s="803">
        <v>0</v>
      </c>
      <c r="CH646" s="804">
        <f>+IF(CG646=0,0,CG646/CG612*100)</f>
        <v>0</v>
      </c>
      <c r="CI646" s="803">
        <v>0</v>
      </c>
      <c r="CJ646" s="804">
        <f>+IF(CI646=0,0,CI646/CI612*100)</f>
        <v>0</v>
      </c>
      <c r="CK646" s="803">
        <v>0</v>
      </c>
      <c r="CL646" s="804">
        <f>+IF(CK646=0,0,CK646/CK612*100)</f>
        <v>0</v>
      </c>
      <c r="CM646" s="803">
        <f t="shared" si="665"/>
        <v>0</v>
      </c>
      <c r="CN646" s="804">
        <f>+IF(CM646=0,0,CM646/CM612*100)</f>
        <v>0</v>
      </c>
      <c r="CO646" s="803">
        <v>0</v>
      </c>
      <c r="CP646" s="804">
        <f>+IF(CO646=0,0,CO646/CO612*100)</f>
        <v>0</v>
      </c>
      <c r="CQ646" s="803">
        <v>0</v>
      </c>
      <c r="CR646" s="804">
        <f>+IF(CQ646=0,0,CQ646/CQ612*100)</f>
        <v>0</v>
      </c>
      <c r="CS646" s="803">
        <v>0</v>
      </c>
      <c r="CT646" s="804">
        <f>+IF(CS646=0,0,CS646/CS612*100)</f>
        <v>0</v>
      </c>
      <c r="CU646" s="803">
        <f t="shared" si="666"/>
        <v>0</v>
      </c>
      <c r="CV646" s="804">
        <f>+IF(CU646=0,0,CU646/CU612*100)</f>
        <v>0</v>
      </c>
      <c r="CW646" s="803">
        <f t="shared" si="656"/>
        <v>0</v>
      </c>
      <c r="CX646" s="804">
        <f>+IF(CW646=0,0,CW646/CW612*100)</f>
        <v>0</v>
      </c>
      <c r="CY646" s="803">
        <v>0</v>
      </c>
      <c r="CZ646" s="804">
        <f>+IF(CY646=0,0,CY646/CY612*100)</f>
        <v>0</v>
      </c>
      <c r="DA646" s="803">
        <v>0</v>
      </c>
      <c r="DB646" s="804">
        <f>+IF(DA646=0,0,DA646/DA612*100)</f>
        <v>0</v>
      </c>
      <c r="DC646" s="803">
        <v>0</v>
      </c>
      <c r="DD646" s="804">
        <f>+IF(DC646=0,0,DC646/DC612*100)</f>
        <v>0</v>
      </c>
      <c r="DE646" s="803">
        <f t="shared" si="667"/>
        <v>0</v>
      </c>
      <c r="DF646" s="804">
        <f>+IF(DE646=0,0,DE646/DE612*100)</f>
        <v>0</v>
      </c>
      <c r="DG646" s="803">
        <v>0</v>
      </c>
      <c r="DH646" s="804">
        <f>+IF(DG646=0,0,DG646/DG612*100)</f>
        <v>0</v>
      </c>
      <c r="DI646" s="803">
        <v>0</v>
      </c>
      <c r="DJ646" s="804">
        <f>+IF(DI646=0,0,DI646/DI612*100)</f>
        <v>0</v>
      </c>
      <c r="DK646" s="803">
        <v>0</v>
      </c>
      <c r="DL646" s="804">
        <f>+IF(DK646=0,0,DK646/DK612*100)</f>
        <v>0</v>
      </c>
      <c r="DM646" s="803">
        <f t="shared" si="668"/>
        <v>0</v>
      </c>
      <c r="DN646" s="804">
        <f>+IF(DM646=0,0,DM646/DM612*100)</f>
        <v>0</v>
      </c>
      <c r="DO646" s="803">
        <f t="shared" si="657"/>
        <v>0</v>
      </c>
      <c r="DP646" s="804">
        <f>+IF(DO646=0,0,DO646/DO612*100)</f>
        <v>0</v>
      </c>
      <c r="DR646" s="803">
        <f t="shared" si="632"/>
        <v>0</v>
      </c>
      <c r="DS646" s="804">
        <f>+IF(DR646=0,0,DR646/DR612*100)</f>
        <v>0</v>
      </c>
      <c r="DT646" s="803">
        <v>0</v>
      </c>
      <c r="DU646" s="804">
        <f>+IF(DT646=0,0,DT646/DT612*100)</f>
        <v>0</v>
      </c>
      <c r="DV646" s="803">
        <v>0</v>
      </c>
      <c r="DW646" s="804">
        <f>+IF(DV646=0,0,DV646/DV612*100)</f>
        <v>0</v>
      </c>
      <c r="DX646" s="803">
        <v>0</v>
      </c>
      <c r="DY646" s="804">
        <f>+IF(DX646=0,0,DX646/DX612*100)</f>
        <v>0</v>
      </c>
      <c r="DZ646" s="803">
        <f t="shared" si="669"/>
        <v>0</v>
      </c>
      <c r="EA646" s="804">
        <f>+IF(DZ646=0,0,DZ646/DZ612*100)</f>
        <v>0</v>
      </c>
      <c r="EB646" s="803">
        <v>0</v>
      </c>
      <c r="EC646" s="804">
        <f>+IF(EB646=0,0,EB646/EB612*100)</f>
        <v>0</v>
      </c>
      <c r="ED646" s="803">
        <v>0</v>
      </c>
      <c r="EE646" s="804">
        <f>+IF(ED646=0,0,ED646/ED612*100)</f>
        <v>0</v>
      </c>
      <c r="EF646" s="803">
        <v>0</v>
      </c>
      <c r="EG646" s="804">
        <f>+IF(EF646=0,0,EF646/EF612*100)</f>
        <v>0</v>
      </c>
      <c r="EH646" s="803">
        <f t="shared" si="670"/>
        <v>0</v>
      </c>
      <c r="EI646" s="804">
        <f>+IF(EH646=0,0,EH646/EH612*100)</f>
        <v>0</v>
      </c>
      <c r="EJ646" s="803">
        <f t="shared" si="658"/>
        <v>0</v>
      </c>
      <c r="EK646" s="804">
        <f>+IF(EJ646=0,0,EJ646/EJ612*100)</f>
        <v>0</v>
      </c>
      <c r="EL646" s="803">
        <v>0</v>
      </c>
      <c r="EM646" s="804">
        <f>+IF(EL646=0,0,EL646/EL612*100)</f>
        <v>0</v>
      </c>
      <c r="EN646" s="803">
        <v>0</v>
      </c>
      <c r="EO646" s="804">
        <f>+IF(EN646=0,0,EN646/EN612*100)</f>
        <v>0</v>
      </c>
      <c r="EP646" s="803">
        <v>0</v>
      </c>
      <c r="EQ646" s="804">
        <f>+IF(EP646=0,0,EP646/EP612*100)</f>
        <v>0</v>
      </c>
      <c r="ER646" s="803">
        <f t="shared" si="671"/>
        <v>0</v>
      </c>
      <c r="ES646" s="804">
        <f>+IF(ER646=0,0,ER646/ER612*100)</f>
        <v>0</v>
      </c>
      <c r="ET646" s="803">
        <v>0</v>
      </c>
      <c r="EU646" s="804">
        <f>+IF(ET646=0,0,ET646/ET612*100)</f>
        <v>0</v>
      </c>
      <c r="EV646" s="803">
        <v>0</v>
      </c>
      <c r="EW646" s="804">
        <f>+IF(EV646=0,0,EV646/EV612*100)</f>
        <v>0</v>
      </c>
      <c r="EX646" s="803">
        <v>0</v>
      </c>
      <c r="EY646" s="804">
        <f>+IF(EX646=0,0,EX646/EX612*100)</f>
        <v>0</v>
      </c>
      <c r="EZ646" s="803">
        <f t="shared" si="672"/>
        <v>0</v>
      </c>
      <c r="FA646" s="804">
        <f>+IF(EZ646=0,0,EZ646/EZ612*100)</f>
        <v>0</v>
      </c>
      <c r="FB646" s="803">
        <f t="shared" si="659"/>
        <v>0</v>
      </c>
      <c r="FC646" s="804">
        <f>+IF(FB646=0,0,FB646/FB612*100)</f>
        <v>0</v>
      </c>
      <c r="FD646" s="803">
        <v>0</v>
      </c>
      <c r="FE646" s="804">
        <f>+IF(FD646=0,0,FD646/FD612*100)</f>
        <v>0</v>
      </c>
      <c r="FF646" s="803">
        <v>0</v>
      </c>
      <c r="FG646" s="804">
        <f>+IF(FF646=0,0,FF646/FF612*100)</f>
        <v>0</v>
      </c>
      <c r="FH646" s="803">
        <v>0</v>
      </c>
      <c r="FI646" s="804">
        <f>+IF(FH646=0,0,FH646/FH612*100)</f>
        <v>0</v>
      </c>
      <c r="FJ646" s="803">
        <v>0</v>
      </c>
      <c r="FK646" s="804">
        <f>+IF(FJ646=0,0,FJ646/FJ612*100)</f>
        <v>0</v>
      </c>
    </row>
    <row r="647" spans="2:167" s="648" customFormat="1" ht="13.5" customHeight="1">
      <c r="B647" s="769"/>
      <c r="C647" s="731" t="s">
        <v>4859</v>
      </c>
      <c r="D647" s="771"/>
      <c r="E647" s="727">
        <f t="shared" si="630"/>
        <v>1.0222427999987402E-3</v>
      </c>
      <c r="F647" s="727">
        <f>+IF(E647=0,0,E647/E612*100)</f>
        <v>-4.3520964234740188E-6</v>
      </c>
      <c r="G647" s="797">
        <f>SUM(G648:G650)</f>
        <v>-2.0954757928848267E-15</v>
      </c>
      <c r="H647" s="727">
        <f>+IF(G647=0,0,G647/G612*100)</f>
        <v>1.4480342175183496E-16</v>
      </c>
      <c r="I647" s="797">
        <f>SUM(I648:I650)</f>
        <v>5.8207660913467405E-17</v>
      </c>
      <c r="J647" s="727">
        <f>+IF(I647=0,0,I647/I612*100)</f>
        <v>-4.4373726761507446E-18</v>
      </c>
      <c r="K647" s="797">
        <f>SUM(K648:K650)</f>
        <v>-2.3283064365386962E-16</v>
      </c>
      <c r="L647" s="727">
        <f>+IF(K647=0,0,K647/K612*100)</f>
        <v>1.0304983066671834E-17</v>
      </c>
      <c r="M647" s="785">
        <f t="shared" si="660"/>
        <v>-2.2700987756252292E-15</v>
      </c>
      <c r="N647" s="727">
        <f>+IF(M647=0,0,M647/M612*100)</f>
        <v>4.5236628641238083E-17</v>
      </c>
      <c r="O647" s="797">
        <f>SUM(O648:O650)</f>
        <v>2.4280000209000724E-7</v>
      </c>
      <c r="P647" s="727">
        <f>+IF(O647=0,0,O647/O612*100)</f>
        <v>-9.5820878086634208E-9</v>
      </c>
      <c r="Q647" s="797">
        <f>SUM(Q648:Q650)</f>
        <v>0</v>
      </c>
      <c r="R647" s="727">
        <f>+IF(Q647=0,0,Q647/Q612*100)</f>
        <v>0</v>
      </c>
      <c r="S647" s="797">
        <f>SUM(S648:S650)</f>
        <v>9.3132257461547847E-16</v>
      </c>
      <c r="T647" s="727">
        <f>+IF(S647=0,0,S647/S612*100)</f>
        <v>-1.2813167603737299E-16</v>
      </c>
      <c r="U647" s="797">
        <f t="shared" si="649"/>
        <v>2.4280000302132981E-7</v>
      </c>
      <c r="V647" s="727">
        <f>+IF(U647=0,0,U647/U612*100)</f>
        <v>-4.9105216343008356E-9</v>
      </c>
      <c r="W647" s="797">
        <f t="shared" si="650"/>
        <v>2.4280000075123106E-7</v>
      </c>
      <c r="X647" s="727">
        <f>+IF(W647=0,0,W647/W612*100)</f>
        <v>-2.4370755012385374E-9</v>
      </c>
      <c r="Y647" s="797">
        <f>SUM(Y648:Y650)</f>
        <v>2.9103830456733702E-17</v>
      </c>
      <c r="Z647" s="727">
        <f>+IF(Y647=0,0,Y647/Y612*100)</f>
        <v>-1.3565992859956772E-18</v>
      </c>
      <c r="AA647" s="797">
        <f>SUM(AA648:AA650)</f>
        <v>-9.3132257461547847E-16</v>
      </c>
      <c r="AB647" s="727">
        <f>+IF(AA647=0,0,AA647/AA612*100)</f>
        <v>4.8487372423113621E-17</v>
      </c>
      <c r="AC647" s="797">
        <f>SUM(AC648:AC650)</f>
        <v>9.3041307991370562E-16</v>
      </c>
      <c r="AD647" s="727">
        <f>+IF(AC647=0,0,AC647/AC612*100)</f>
        <v>-4.8245342765360164E-17</v>
      </c>
      <c r="AE647" s="797">
        <f t="shared" si="651"/>
        <v>2.819433575496077E-17</v>
      </c>
      <c r="AF647" s="727">
        <f>+IF(AE647=0,0,AE647/AE612*100)</f>
        <v>-4.7032824290875983E-19</v>
      </c>
      <c r="AG647" s="797">
        <f>SUM(AG648:AG650)</f>
        <v>-2.8539943741634486E-15</v>
      </c>
      <c r="AH647" s="727">
        <f>+IF(AG647=0,0,AG647/AG612*100)</f>
        <v>1.3460781678053845E-16</v>
      </c>
      <c r="AI647" s="797">
        <f>SUM(AI648:AI650)</f>
        <v>8.1490725278854369E-16</v>
      </c>
      <c r="AJ647" s="727">
        <f>+IF(AI647=0,0,AI647/AI612*100)</f>
        <v>-2.9641336458711111E-17</v>
      </c>
      <c r="AK647" s="797">
        <f>SUM(AK648:AK650)</f>
        <v>1.0219999999999999E-3</v>
      </c>
      <c r="AL647" s="727">
        <f>+IF(AK647=0,0,AK647/AK612*100)</f>
        <v>-3.8396650924783668E-5</v>
      </c>
      <c r="AM647" s="797">
        <f t="shared" si="652"/>
        <v>1.0219999999979607E-3</v>
      </c>
      <c r="AN647" s="727">
        <f>+IF(AM647=0,0,AM647/AM612*100)</f>
        <v>-1.3570312740391197E-5</v>
      </c>
      <c r="AO647" s="797">
        <f t="shared" si="653"/>
        <v>1.0219999999979889E-3</v>
      </c>
      <c r="AP647" s="727">
        <f>+IF(AO647=0,0,AO647/AO612*100)</f>
        <v>-7.5559559616001982E-6</v>
      </c>
      <c r="AQ647" s="651"/>
      <c r="AR647" s="797">
        <f>SUM(AR648:AR650)</f>
        <v>15.952431000000001</v>
      </c>
      <c r="AS647" s="727">
        <f>+IF(AR647=0,0,AR647/AR612*100)</f>
        <v>1.4860644752567522</v>
      </c>
      <c r="AT647" s="797">
        <f>SUM(AT648:AT650)</f>
        <v>0</v>
      </c>
      <c r="AU647" s="727">
        <f>+IF(AT647=0,0,AT647/AT612*100)</f>
        <v>0</v>
      </c>
      <c r="AV647" s="797">
        <f>SUM(AV648:AV650)</f>
        <v>0</v>
      </c>
      <c r="AW647" s="727">
        <f>+IF(AV647=0,0,AV647/AV612*100)</f>
        <v>0</v>
      </c>
      <c r="AX647" s="797">
        <f>SUM(AX648:AX650)</f>
        <v>0</v>
      </c>
      <c r="AY647" s="727">
        <f>+IF(AX647=0,0,AX647/AX612*100)</f>
        <v>0</v>
      </c>
      <c r="AZ647" s="785">
        <f t="shared" si="661"/>
        <v>0</v>
      </c>
      <c r="BA647" s="727">
        <f>+IF(AZ647=0,0,AZ647/AZ612*100)</f>
        <v>0</v>
      </c>
      <c r="BB647" s="797">
        <f>SUM(BB648:BB650)</f>
        <v>0</v>
      </c>
      <c r="BC647" s="727">
        <f>+IF(BB647=0,0,BB647/BB612*100)</f>
        <v>0</v>
      </c>
      <c r="BD647" s="797">
        <f>SUM(BD648:BD650)</f>
        <v>0</v>
      </c>
      <c r="BE647" s="727">
        <f>+IF(BD647=0,0,BD647/BD612*100)</f>
        <v>0</v>
      </c>
      <c r="BF647" s="797">
        <f>SUM(BF648:BF650)</f>
        <v>0</v>
      </c>
      <c r="BG647" s="727">
        <f>+IF(BF647=0,0,BF647/BF612*100)</f>
        <v>0</v>
      </c>
      <c r="BH647" s="785">
        <f t="shared" si="662"/>
        <v>0</v>
      </c>
      <c r="BI647" s="727">
        <f>+IF(BH647=0,0,BH647/BH612*100)</f>
        <v>0</v>
      </c>
      <c r="BJ647" s="797">
        <f t="shared" si="654"/>
        <v>0</v>
      </c>
      <c r="BK647" s="727">
        <f>+IF(BJ647=0,0,BJ647/BJ612*100)</f>
        <v>0</v>
      </c>
      <c r="BL647" s="797">
        <f>SUM(BL648:BL650)</f>
        <v>0</v>
      </c>
      <c r="BM647" s="727">
        <f>+IF(BL647=0,0,BL647/BL612*100)</f>
        <v>0</v>
      </c>
      <c r="BN647" s="797">
        <f>SUM(BN648:BN650)</f>
        <v>3.1845650000000001</v>
      </c>
      <c r="BO647" s="727">
        <f>+IF(BN647=0,0,BN647/BN612*100)</f>
        <v>4.2512594858421195</v>
      </c>
      <c r="BP647" s="797">
        <f>SUM(BP648:BP650)</f>
        <v>4.2334889999999996</v>
      </c>
      <c r="BQ647" s="727">
        <f>+IF(BP647=0,0,BP647/BP612*100)</f>
        <v>5.0627953285017062</v>
      </c>
      <c r="BR647" s="785">
        <f t="shared" si="663"/>
        <v>7.4180539999999997</v>
      </c>
      <c r="BS647" s="727">
        <f>+IF(BR647=0,0,BR647/BR612*100)</f>
        <v>2.9809548949725975</v>
      </c>
      <c r="BT647" s="797">
        <f>SUM(BT648:BT650)</f>
        <v>2.9570499999999997</v>
      </c>
      <c r="BU647" s="727">
        <f>+IF(BT647=0,0,BT647/BT612*100)</f>
        <v>3.5525760714776302</v>
      </c>
      <c r="BV647" s="797">
        <f>SUM(BV648:BV650)</f>
        <v>2.809399</v>
      </c>
      <c r="BW647" s="727">
        <f>+IF(BV647=0,0,BV647/BV612*100)</f>
        <v>3.5425938936196268</v>
      </c>
      <c r="BX647" s="797">
        <f>SUM(BX648:BX650)</f>
        <v>2.7679279999999999</v>
      </c>
      <c r="BY647" s="727">
        <f>+IF(BX647=0,0,BX647/BX612*100)</f>
        <v>2.1833964237986461</v>
      </c>
      <c r="BZ647" s="785">
        <f t="shared" si="664"/>
        <v>8.5343769999999992</v>
      </c>
      <c r="CA647" s="727">
        <f>+IF(BZ647=0,0,BZ647/BZ612*100)</f>
        <v>2.9498880744245382</v>
      </c>
      <c r="CB647" s="797">
        <f t="shared" si="655"/>
        <v>15.952430999999999</v>
      </c>
      <c r="CC647" s="727">
        <f>+IF(CB647=0,0,CB647/CB612*100)</f>
        <v>2.9642535453559478</v>
      </c>
      <c r="CE647" s="727">
        <f t="shared" si="631"/>
        <v>22.073667</v>
      </c>
      <c r="CF647" s="727">
        <f>+IF(CE647=0,0,CE647/CE612*100)</f>
        <v>1.9438862962063752</v>
      </c>
      <c r="CG647" s="797">
        <f>SUM(CG648:CG650)</f>
        <v>2.686534</v>
      </c>
      <c r="CH647" s="727">
        <f>+IF(CG647=0,0,CG647/CG612*100)</f>
        <v>1.8982341869042378</v>
      </c>
      <c r="CI647" s="797">
        <f>SUM(CI648:CI650)</f>
        <v>2.7462</v>
      </c>
      <c r="CJ647" s="727">
        <f>+IF(CI647=0,0,CI647/CI612*100)</f>
        <v>2.4321114377838313</v>
      </c>
      <c r="CK647" s="797">
        <f>SUM(CK648:CK650)</f>
        <v>2.7981859999999998</v>
      </c>
      <c r="CL647" s="727">
        <f>+IF(CK647=0,0,CK647/CK612*100)</f>
        <v>1.7126543572502491</v>
      </c>
      <c r="CM647" s="785">
        <f t="shared" si="665"/>
        <v>8.2309199999999993</v>
      </c>
      <c r="CN647" s="727">
        <f>+IF(CM647=0,0,CM647/CM612*100)</f>
        <v>1.9699429921294209</v>
      </c>
      <c r="CO647" s="797">
        <f>SUM(CO648:CO650)</f>
        <v>8.3182960000000001</v>
      </c>
      <c r="CP647" s="727">
        <f>+IF(CO647=0,0,CO647/CO612*100)</f>
        <v>6.1489865495742597</v>
      </c>
      <c r="CQ647" s="797">
        <f>SUM(CQ648:CQ650)</f>
        <v>0</v>
      </c>
      <c r="CR647" s="727">
        <f>+IF(CQ647=0,0,CQ647/CQ612*100)</f>
        <v>0</v>
      </c>
      <c r="CS647" s="797">
        <f>SUM(CS648:CS650)</f>
        <v>7.6502000000000001E-2</v>
      </c>
      <c r="CT647" s="727">
        <f>+IF(CS647=0,0,CS647/CS612*100)</f>
        <v>7.2006765936520833E-2</v>
      </c>
      <c r="CU647" s="785">
        <f t="shared" si="666"/>
        <v>8.3947979999999998</v>
      </c>
      <c r="CV647" s="727">
        <f>+IF(CU647=0,0,CU647/CU612*100)</f>
        <v>2.3757559543027473</v>
      </c>
      <c r="CW647" s="797">
        <f t="shared" si="656"/>
        <v>16.625717999999999</v>
      </c>
      <c r="CX647" s="727">
        <f>+IF(CW647=0,0,CW647/CW612*100)</f>
        <v>2.1558859387426219</v>
      </c>
      <c r="CY647" s="797">
        <f>SUM(CY648:CY650)</f>
        <v>5.3930249999999997</v>
      </c>
      <c r="CZ647" s="727">
        <f>+IF(CY647=0,0,CY647/CY612*100)</f>
        <v>4.4835698834328772</v>
      </c>
      <c r="DA647" s="797">
        <f>SUM(DA648:DA650)</f>
        <v>0</v>
      </c>
      <c r="DB647" s="727">
        <f>+IF(DA647=0,0,DA647/DA612*100)</f>
        <v>0</v>
      </c>
      <c r="DC647" s="797">
        <f>SUM(DC648:DC650)</f>
        <v>3.1796999999999999E-2</v>
      </c>
      <c r="DD647" s="727">
        <f>+IF(DC647=0,0,DC647/DC612*100)</f>
        <v>2.3042391848537028E-2</v>
      </c>
      <c r="DE647" s="785">
        <f t="shared" si="667"/>
        <v>5.4248219999999998</v>
      </c>
      <c r="DF647" s="727">
        <f>+IF(DE647=0,0,DE647/DE612*100)</f>
        <v>1.4888422991138246</v>
      </c>
      <c r="DG647" s="797">
        <f>SUM(DG648:DG650)</f>
        <v>7.7089999999999997E-3</v>
      </c>
      <c r="DH647" s="727" t="e">
        <f>+IF(DG647=0,0,DG647/DG612*100)</f>
        <v>#DIV/0!</v>
      </c>
      <c r="DI647" s="797">
        <f>SUM(DI648:DI650)</f>
        <v>7.7089999999999997E-3</v>
      </c>
      <c r="DJ647" s="727" t="e">
        <f>+IF(DI647=0,0,DI647/DI612*100)</f>
        <v>#DIV/0!</v>
      </c>
      <c r="DK647" s="797">
        <f>SUM(DK648:DK650)</f>
        <v>7.7089999999999997E-3</v>
      </c>
      <c r="DL647" s="727" t="e">
        <f>+IF(DK647=0,0,DK647/DK612*100)</f>
        <v>#DIV/0!</v>
      </c>
      <c r="DM647" s="785">
        <f t="shared" si="668"/>
        <v>2.3126999999999998E-2</v>
      </c>
      <c r="DN647" s="727" t="e">
        <f>+IF(DM647=0,0,DM647/DM612*100)</f>
        <v>#DIV/0!</v>
      </c>
      <c r="DO647" s="797">
        <f t="shared" si="657"/>
        <v>5.4479489999999995</v>
      </c>
      <c r="DP647" s="727">
        <f>+IF(DO647=0,0,DO647/DO612*100)</f>
        <v>1.4951895038426812</v>
      </c>
      <c r="DR647" s="797">
        <f t="shared" si="632"/>
        <v>9.2507999999999993E-2</v>
      </c>
      <c r="DS647" s="727" t="e">
        <f>+IF(DR647=0,0,DR647/DR612*100)</f>
        <v>#DIV/0!</v>
      </c>
      <c r="DT647" s="797">
        <f>SUM(DT648:DT650)</f>
        <v>7.7089999999999997E-3</v>
      </c>
      <c r="DU647" s="727" t="e">
        <f>+IF(DT647=0,0,DT647/DT612*100)</f>
        <v>#DIV/0!</v>
      </c>
      <c r="DV647" s="797">
        <f>SUM(DV648:DV650)</f>
        <v>7.7089999999999997E-3</v>
      </c>
      <c r="DW647" s="727" t="e">
        <f>+IF(DV647=0,0,DV647/DV612*100)</f>
        <v>#DIV/0!</v>
      </c>
      <c r="DX647" s="797">
        <f>SUM(DX648:DX650)</f>
        <v>7.7089999999999997E-3</v>
      </c>
      <c r="DY647" s="727" t="e">
        <f>+IF(DX647=0,0,DX647/DX612*100)</f>
        <v>#DIV/0!</v>
      </c>
      <c r="DZ647" s="785">
        <f t="shared" si="669"/>
        <v>2.3126999999999998E-2</v>
      </c>
      <c r="EA647" s="727" t="e">
        <f>+IF(DZ647=0,0,DZ647/DZ612*100)</f>
        <v>#DIV/0!</v>
      </c>
      <c r="EB647" s="797">
        <f>SUM(EB648:EB650)</f>
        <v>7.7089999999999997E-3</v>
      </c>
      <c r="EC647" s="727" t="e">
        <f>+IF(EB647=0,0,EB647/EB612*100)</f>
        <v>#DIV/0!</v>
      </c>
      <c r="ED647" s="797">
        <f>SUM(ED648:ED650)</f>
        <v>7.7089999999999997E-3</v>
      </c>
      <c r="EE647" s="727" t="e">
        <f>+IF(ED647=0,0,ED647/ED612*100)</f>
        <v>#DIV/0!</v>
      </c>
      <c r="EF647" s="797">
        <f>SUM(EF648:EF650)</f>
        <v>7.7089999999999997E-3</v>
      </c>
      <c r="EG647" s="727" t="e">
        <f>+IF(EF647=0,0,EF647/EF612*100)</f>
        <v>#DIV/0!</v>
      </c>
      <c r="EH647" s="785">
        <f t="shared" si="670"/>
        <v>2.3126999999999998E-2</v>
      </c>
      <c r="EI647" s="727" t="e">
        <f>+IF(EH647=0,0,EH647/EH612*100)</f>
        <v>#DIV/0!</v>
      </c>
      <c r="EJ647" s="797">
        <f t="shared" si="658"/>
        <v>4.6253999999999997E-2</v>
      </c>
      <c r="EK647" s="727" t="e">
        <f>+IF(EJ647=0,0,EJ647/EJ612*100)</f>
        <v>#DIV/0!</v>
      </c>
      <c r="EL647" s="797">
        <f>SUM(EL648:EL650)</f>
        <v>7.7089999999999997E-3</v>
      </c>
      <c r="EM647" s="727" t="e">
        <f>+IF(EL647=0,0,EL647/EL612*100)</f>
        <v>#DIV/0!</v>
      </c>
      <c r="EN647" s="797">
        <f>SUM(EN648:EN650)</f>
        <v>7.7089999999999997E-3</v>
      </c>
      <c r="EO647" s="727" t="e">
        <f>+IF(EN647=0,0,EN647/EN612*100)</f>
        <v>#DIV/0!</v>
      </c>
      <c r="EP647" s="797">
        <f>SUM(EP648:EP650)</f>
        <v>7.7089999999999997E-3</v>
      </c>
      <c r="EQ647" s="727" t="e">
        <f>+IF(EP647=0,0,EP647/EP612*100)</f>
        <v>#DIV/0!</v>
      </c>
      <c r="ER647" s="785">
        <f t="shared" si="671"/>
        <v>2.3126999999999998E-2</v>
      </c>
      <c r="ES647" s="727" t="e">
        <f>+IF(ER647=0,0,ER647/ER612*100)</f>
        <v>#DIV/0!</v>
      </c>
      <c r="ET647" s="797">
        <f>SUM(ET648:ET650)</f>
        <v>7.7089999999999997E-3</v>
      </c>
      <c r="EU647" s="727" t="e">
        <f>+IF(ET647=0,0,ET647/ET612*100)</f>
        <v>#DIV/0!</v>
      </c>
      <c r="EV647" s="797">
        <f>SUM(EV648:EV650)</f>
        <v>7.7089999999999997E-3</v>
      </c>
      <c r="EW647" s="727" t="e">
        <f>+IF(EV647=0,0,EV647/EV612*100)</f>
        <v>#DIV/0!</v>
      </c>
      <c r="EX647" s="797">
        <f>SUM(EX648:EX650)</f>
        <v>7.7089999999999997E-3</v>
      </c>
      <c r="EY647" s="727" t="e">
        <f>+IF(EX647=0,0,EX647/EX612*100)</f>
        <v>#DIV/0!</v>
      </c>
      <c r="EZ647" s="785">
        <f t="shared" si="672"/>
        <v>2.3126999999999998E-2</v>
      </c>
      <c r="FA647" s="727" t="e">
        <f>+IF(EZ647=0,0,EZ647/EZ612*100)</f>
        <v>#DIV/0!</v>
      </c>
      <c r="FB647" s="797">
        <f t="shared" si="659"/>
        <v>4.6253999999999997E-2</v>
      </c>
      <c r="FC647" s="727" t="e">
        <f>+IF(FB647=0,0,FB647/FB612*100)</f>
        <v>#DIV/0!</v>
      </c>
      <c r="FD647" s="797">
        <f>SUM(FD648:FD650)</f>
        <v>0</v>
      </c>
      <c r="FE647" s="727">
        <f>+IF(FD647=0,0,FD647/FD612*100)</f>
        <v>0</v>
      </c>
      <c r="FF647" s="797">
        <f>SUM(FF648:FF650)</f>
        <v>0</v>
      </c>
      <c r="FG647" s="727">
        <f>+IF(FF647=0,0,FF647/FF612*100)</f>
        <v>0</v>
      </c>
      <c r="FH647" s="797">
        <f>SUM(FH648:FH650)</f>
        <v>0</v>
      </c>
      <c r="FI647" s="727">
        <f>+IF(FH647=0,0,FH647/FH612*100)</f>
        <v>0</v>
      </c>
      <c r="FJ647" s="797">
        <f>SUM(FJ648:FJ650)</f>
        <v>0</v>
      </c>
      <c r="FK647" s="727">
        <f>+IF(FJ647=0,0,FJ647/FJ612*100)</f>
        <v>0</v>
      </c>
    </row>
    <row r="648" spans="2:167" s="648" customFormat="1" ht="13.5" customHeight="1">
      <c r="B648" s="771"/>
      <c r="C648" s="771"/>
      <c r="D648" s="731" t="s">
        <v>4856</v>
      </c>
      <c r="E648" s="772">
        <f t="shared" si="630"/>
        <v>1.0243543999962849E-3</v>
      </c>
      <c r="F648" s="737">
        <f>+IF(E648=0,0,E648/E612*100)</f>
        <v>-4.3610863491522762E-6</v>
      </c>
      <c r="G648" s="772">
        <v>-1.8626451492309569E-15</v>
      </c>
      <c r="H648" s="737">
        <f>+IF(G648=0,0,G648/G612*100)</f>
        <v>1.2871415266829772E-16</v>
      </c>
      <c r="I648" s="772">
        <v>0</v>
      </c>
      <c r="J648" s="737">
        <f>+IF(I648=0,0,I648/I612*100)</f>
        <v>0</v>
      </c>
      <c r="K648" s="772">
        <v>-2.3283064365386962E-16</v>
      </c>
      <c r="L648" s="737">
        <f>+IF(K648=0,0,K648/K612*100)</f>
        <v>1.0304983066671834E-17</v>
      </c>
      <c r="M648" s="772">
        <f t="shared" si="660"/>
        <v>-2.0954757928848267E-15</v>
      </c>
      <c r="N648" s="737">
        <f>+IF(M648=0,0,M648/M612*100)</f>
        <v>4.1756887976527453E-17</v>
      </c>
      <c r="O648" s="772">
        <v>2.3543999984394759E-6</v>
      </c>
      <c r="P648" s="737">
        <f>+IF(O648=0,0,O648/O612*100)</f>
        <v>-9.2916257527052833E-8</v>
      </c>
      <c r="Q648" s="772">
        <v>0</v>
      </c>
      <c r="R648" s="737">
        <f>+IF(Q648=0,0,Q648/Q612*100)</f>
        <v>0</v>
      </c>
      <c r="S648" s="772">
        <v>0</v>
      </c>
      <c r="T648" s="737">
        <f>+IF(S648=0,0,S648/S612*100)</f>
        <v>0</v>
      </c>
      <c r="U648" s="772">
        <f t="shared" si="649"/>
        <v>2.3543999984394759E-6</v>
      </c>
      <c r="V648" s="737">
        <f>+IF(U648=0,0,U648/U612*100)</f>
        <v>-4.761668856783023E-8</v>
      </c>
      <c r="W648" s="772">
        <f t="shared" si="650"/>
        <v>2.3543999963440002E-6</v>
      </c>
      <c r="X648" s="737">
        <f>+IF(W648=0,0,W648/W612*100)</f>
        <v>-2.3632003844534468E-8</v>
      </c>
      <c r="Y648" s="772">
        <v>0</v>
      </c>
      <c r="Z648" s="737">
        <f>+IF(Y648=0,0,Y648/Y612*100)</f>
        <v>0</v>
      </c>
      <c r="AA648" s="772">
        <v>0</v>
      </c>
      <c r="AB648" s="737">
        <f>+IF(AA648=0,0,AA648/AA612*100)</f>
        <v>0</v>
      </c>
      <c r="AC648" s="772">
        <v>-9.094947017729282E-19</v>
      </c>
      <c r="AD648" s="737">
        <f>+IF(AC648=0,0,AC648/AC612*100)</f>
        <v>4.7160647864477187E-20</v>
      </c>
      <c r="AE648" s="772">
        <f t="shared" si="651"/>
        <v>-9.094947017729282E-19</v>
      </c>
      <c r="AF648" s="737">
        <f>+IF(AE648=0,0,AE648/AE612*100)</f>
        <v>1.517187880350838E-20</v>
      </c>
      <c r="AG648" s="772">
        <v>-5.8207660913467405E-17</v>
      </c>
      <c r="AH648" s="737">
        <f>+IF(AG648=0,0,AG648/AG612*100)</f>
        <v>2.7453474423054373E-18</v>
      </c>
      <c r="AI648" s="772">
        <v>0</v>
      </c>
      <c r="AJ648" s="737">
        <f>+IF(AI648=0,0,AI648/AI612*100)</f>
        <v>0</v>
      </c>
      <c r="AK648" s="772">
        <v>1.0219999999999999E-3</v>
      </c>
      <c r="AL648" s="737">
        <f>+IF(AK648=0,0,AK648/AK612*100)</f>
        <v>-3.8396650924783668E-5</v>
      </c>
      <c r="AM648" s="772">
        <f t="shared" si="652"/>
        <v>1.0219999999999418E-3</v>
      </c>
      <c r="AN648" s="737">
        <f>+IF(AM648=0,0,AM648/AM612*100)</f>
        <v>-1.3570312740417502E-5</v>
      </c>
      <c r="AO648" s="772">
        <f t="shared" si="653"/>
        <v>1.0219999999999409E-3</v>
      </c>
      <c r="AP648" s="737">
        <f>+IF(AO648=0,0,AO648/AO612*100)</f>
        <v>-7.5559559616146308E-6</v>
      </c>
      <c r="AQ648" s="651"/>
      <c r="AR648" s="772">
        <v>0</v>
      </c>
      <c r="AS648" s="737">
        <f>+IF(AR648=0,0,AR648/AR612*100)</f>
        <v>0</v>
      </c>
      <c r="AT648" s="772">
        <v>0</v>
      </c>
      <c r="AU648" s="737">
        <f>+IF(AT648=0,0,AT648/AT612*100)</f>
        <v>0</v>
      </c>
      <c r="AV648" s="772">
        <v>0</v>
      </c>
      <c r="AW648" s="737">
        <f>+IF(AV648=0,0,AV648/AV612*100)</f>
        <v>0</v>
      </c>
      <c r="AX648" s="772">
        <v>0</v>
      </c>
      <c r="AY648" s="737">
        <f>+IF(AX648=0,0,AX648/AX612*100)</f>
        <v>0</v>
      </c>
      <c r="AZ648" s="772">
        <f t="shared" si="661"/>
        <v>0</v>
      </c>
      <c r="BA648" s="737">
        <f>+IF(AZ648=0,0,AZ648/AZ612*100)</f>
        <v>0</v>
      </c>
      <c r="BB648" s="772">
        <v>0</v>
      </c>
      <c r="BC648" s="737">
        <f>+IF(BB648=0,0,BB648/BB612*100)</f>
        <v>0</v>
      </c>
      <c r="BD648" s="772">
        <v>0</v>
      </c>
      <c r="BE648" s="737">
        <f>+IF(BD648=0,0,BD648/BD612*100)</f>
        <v>0</v>
      </c>
      <c r="BF648" s="772">
        <v>0</v>
      </c>
      <c r="BG648" s="737">
        <f>+IF(BF648=0,0,BF648/BF612*100)</f>
        <v>0</v>
      </c>
      <c r="BH648" s="772">
        <f t="shared" si="662"/>
        <v>0</v>
      </c>
      <c r="BI648" s="737">
        <f>+IF(BH648=0,0,BH648/BH612*100)</f>
        <v>0</v>
      </c>
      <c r="BJ648" s="772">
        <f t="shared" si="654"/>
        <v>0</v>
      </c>
      <c r="BK648" s="737">
        <f>+IF(BJ648=0,0,BJ648/BJ612*100)</f>
        <v>0</v>
      </c>
      <c r="BL648" s="772">
        <v>0</v>
      </c>
      <c r="BM648" s="737">
        <f>+IF(BL648=0,0,BL648/BL612*100)</f>
        <v>0</v>
      </c>
      <c r="BN648" s="772">
        <v>0</v>
      </c>
      <c r="BO648" s="737">
        <f>+IF(BN648=0,0,BN648/BN612*100)</f>
        <v>0</v>
      </c>
      <c r="BP648" s="772">
        <v>0</v>
      </c>
      <c r="BQ648" s="737">
        <f>+IF(BP648=0,0,BP648/BP612*100)</f>
        <v>0</v>
      </c>
      <c r="BR648" s="772">
        <f t="shared" si="663"/>
        <v>0</v>
      </c>
      <c r="BS648" s="737">
        <f>+IF(BR648=0,0,BR648/BR612*100)</f>
        <v>0</v>
      </c>
      <c r="BT648" s="772">
        <v>0</v>
      </c>
      <c r="BU648" s="737">
        <f>+IF(BT648=0,0,BT648/BT612*100)</f>
        <v>0</v>
      </c>
      <c r="BV648" s="772">
        <v>0</v>
      </c>
      <c r="BW648" s="737">
        <f>+IF(BV648=0,0,BV648/BV612*100)</f>
        <v>0</v>
      </c>
      <c r="BX648" s="772">
        <v>0</v>
      </c>
      <c r="BY648" s="737">
        <f>+IF(BX648=0,0,BX648/BX612*100)</f>
        <v>0</v>
      </c>
      <c r="BZ648" s="772">
        <f t="shared" si="664"/>
        <v>0</v>
      </c>
      <c r="CA648" s="737">
        <f>+IF(BZ648=0,0,BZ648/BZ612*100)</f>
        <v>0</v>
      </c>
      <c r="CB648" s="772">
        <f t="shared" si="655"/>
        <v>0</v>
      </c>
      <c r="CC648" s="737">
        <f>+IF(CB648=0,0,CB648/CB612*100)</f>
        <v>0</v>
      </c>
      <c r="CE648" s="772">
        <f t="shared" si="631"/>
        <v>0</v>
      </c>
      <c r="CF648" s="737">
        <f>+IF(CE648=0,0,CE648/CE612*100)</f>
        <v>0</v>
      </c>
      <c r="CG648" s="772">
        <v>0</v>
      </c>
      <c r="CH648" s="737">
        <f>+IF(CG648=0,0,CG648/CG612*100)</f>
        <v>0</v>
      </c>
      <c r="CI648" s="772">
        <v>0</v>
      </c>
      <c r="CJ648" s="737">
        <f>+IF(CI648=0,0,CI648/CI612*100)</f>
        <v>0</v>
      </c>
      <c r="CK648" s="772">
        <v>0</v>
      </c>
      <c r="CL648" s="737">
        <f>+IF(CK648=0,0,CK648/CK612*100)</f>
        <v>0</v>
      </c>
      <c r="CM648" s="772">
        <f t="shared" si="665"/>
        <v>0</v>
      </c>
      <c r="CN648" s="737">
        <f>+IF(CM648=0,0,CM648/CM612*100)</f>
        <v>0</v>
      </c>
      <c r="CO648" s="772">
        <v>0</v>
      </c>
      <c r="CP648" s="737">
        <f>+IF(CO648=0,0,CO648/CO612*100)</f>
        <v>0</v>
      </c>
      <c r="CQ648" s="772">
        <v>0</v>
      </c>
      <c r="CR648" s="737">
        <f>+IF(CQ648=0,0,CQ648/CQ612*100)</f>
        <v>0</v>
      </c>
      <c r="CS648" s="772">
        <v>0</v>
      </c>
      <c r="CT648" s="737">
        <f>+IF(CS648=0,0,CS648/CS612*100)</f>
        <v>0</v>
      </c>
      <c r="CU648" s="772">
        <f t="shared" si="666"/>
        <v>0</v>
      </c>
      <c r="CV648" s="737">
        <f>+IF(CU648=0,0,CU648/CU612*100)</f>
        <v>0</v>
      </c>
      <c r="CW648" s="772">
        <f t="shared" si="656"/>
        <v>0</v>
      </c>
      <c r="CX648" s="737">
        <f>+IF(CW648=0,0,CW648/CW612*100)</f>
        <v>0</v>
      </c>
      <c r="CY648" s="772">
        <v>0</v>
      </c>
      <c r="CZ648" s="737">
        <f>+IF(CY648=0,0,CY648/CY612*100)</f>
        <v>0</v>
      </c>
      <c r="DA648" s="772">
        <v>0</v>
      </c>
      <c r="DB648" s="737">
        <f>+IF(DA648=0,0,DA648/DA612*100)</f>
        <v>0</v>
      </c>
      <c r="DC648" s="772">
        <v>0</v>
      </c>
      <c r="DD648" s="737">
        <f>+IF(DC648=0,0,DC648/DC612*100)</f>
        <v>0</v>
      </c>
      <c r="DE648" s="772">
        <f t="shared" si="667"/>
        <v>0</v>
      </c>
      <c r="DF648" s="737">
        <f>+IF(DE648=0,0,DE648/DE612*100)</f>
        <v>0</v>
      </c>
      <c r="DG648" s="772">
        <v>0</v>
      </c>
      <c r="DH648" s="737">
        <f>+IF(DG648=0,0,DG648/DG612*100)</f>
        <v>0</v>
      </c>
      <c r="DI648" s="772">
        <v>0</v>
      </c>
      <c r="DJ648" s="737">
        <f>+IF(DI648=0,0,DI648/DI612*100)</f>
        <v>0</v>
      </c>
      <c r="DK648" s="772">
        <v>0</v>
      </c>
      <c r="DL648" s="737">
        <f>+IF(DK648=0,0,DK648/DK612*100)</f>
        <v>0</v>
      </c>
      <c r="DM648" s="772">
        <f t="shared" si="668"/>
        <v>0</v>
      </c>
      <c r="DN648" s="737">
        <f>+IF(DM648=0,0,DM648/DM612*100)</f>
        <v>0</v>
      </c>
      <c r="DO648" s="772">
        <f t="shared" si="657"/>
        <v>0</v>
      </c>
      <c r="DP648" s="737">
        <f>+IF(DO648=0,0,DO648/DO612*100)</f>
        <v>0</v>
      </c>
      <c r="DR648" s="772">
        <f t="shared" si="632"/>
        <v>0</v>
      </c>
      <c r="DS648" s="737">
        <f>+IF(DR648=0,0,DR648/DR612*100)</f>
        <v>0</v>
      </c>
      <c r="DT648" s="772">
        <v>0</v>
      </c>
      <c r="DU648" s="737">
        <f>+IF(DT648=0,0,DT648/DT612*100)</f>
        <v>0</v>
      </c>
      <c r="DV648" s="772">
        <v>0</v>
      </c>
      <c r="DW648" s="737">
        <f>+IF(DV648=0,0,DV648/DV612*100)</f>
        <v>0</v>
      </c>
      <c r="DX648" s="772">
        <v>0</v>
      </c>
      <c r="DY648" s="737">
        <f>+IF(DX648=0,0,DX648/DX612*100)</f>
        <v>0</v>
      </c>
      <c r="DZ648" s="772">
        <f t="shared" si="669"/>
        <v>0</v>
      </c>
      <c r="EA648" s="737">
        <f>+IF(DZ648=0,0,DZ648/DZ612*100)</f>
        <v>0</v>
      </c>
      <c r="EB648" s="772">
        <v>0</v>
      </c>
      <c r="EC648" s="737">
        <f>+IF(EB648=0,0,EB648/EB612*100)</f>
        <v>0</v>
      </c>
      <c r="ED648" s="772">
        <v>0</v>
      </c>
      <c r="EE648" s="737">
        <f>+IF(ED648=0,0,ED648/ED612*100)</f>
        <v>0</v>
      </c>
      <c r="EF648" s="772">
        <v>0</v>
      </c>
      <c r="EG648" s="737">
        <f>+IF(EF648=0,0,EF648/EF612*100)</f>
        <v>0</v>
      </c>
      <c r="EH648" s="772">
        <f t="shared" si="670"/>
        <v>0</v>
      </c>
      <c r="EI648" s="737">
        <f>+IF(EH648=0,0,EH648/EH612*100)</f>
        <v>0</v>
      </c>
      <c r="EJ648" s="772">
        <f t="shared" si="658"/>
        <v>0</v>
      </c>
      <c r="EK648" s="737">
        <f>+IF(EJ648=0,0,EJ648/EJ612*100)</f>
        <v>0</v>
      </c>
      <c r="EL648" s="772">
        <v>0</v>
      </c>
      <c r="EM648" s="737">
        <f>+IF(EL648=0,0,EL648/EL612*100)</f>
        <v>0</v>
      </c>
      <c r="EN648" s="772">
        <v>0</v>
      </c>
      <c r="EO648" s="737">
        <f>+IF(EN648=0,0,EN648/EN612*100)</f>
        <v>0</v>
      </c>
      <c r="EP648" s="772">
        <v>0</v>
      </c>
      <c r="EQ648" s="737">
        <f>+IF(EP648=0,0,EP648/EP612*100)</f>
        <v>0</v>
      </c>
      <c r="ER648" s="772">
        <f t="shared" si="671"/>
        <v>0</v>
      </c>
      <c r="ES648" s="737">
        <f>+IF(ER648=0,0,ER648/ER612*100)</f>
        <v>0</v>
      </c>
      <c r="ET648" s="772">
        <v>0</v>
      </c>
      <c r="EU648" s="737">
        <f>+IF(ET648=0,0,ET648/ET612*100)</f>
        <v>0</v>
      </c>
      <c r="EV648" s="772">
        <v>0</v>
      </c>
      <c r="EW648" s="737">
        <f>+IF(EV648=0,0,EV648/EV612*100)</f>
        <v>0</v>
      </c>
      <c r="EX648" s="772">
        <v>0</v>
      </c>
      <c r="EY648" s="737">
        <f>+IF(EX648=0,0,EX648/EX612*100)</f>
        <v>0</v>
      </c>
      <c r="EZ648" s="772">
        <f t="shared" si="672"/>
        <v>0</v>
      </c>
      <c r="FA648" s="737">
        <f>+IF(EZ648=0,0,EZ648/EZ612*100)</f>
        <v>0</v>
      </c>
      <c r="FB648" s="772">
        <f t="shared" si="659"/>
        <v>0</v>
      </c>
      <c r="FC648" s="737">
        <f>+IF(FB648=0,0,FB648/FB612*100)</f>
        <v>0</v>
      </c>
      <c r="FD648" s="772">
        <v>0</v>
      </c>
      <c r="FE648" s="737">
        <f>+IF(FD648=0,0,FD648/FD612*100)</f>
        <v>0</v>
      </c>
      <c r="FF648" s="772">
        <v>0</v>
      </c>
      <c r="FG648" s="737">
        <f>+IF(FF648=0,0,FF648/FF612*100)</f>
        <v>0</v>
      </c>
      <c r="FH648" s="772">
        <v>0</v>
      </c>
      <c r="FI648" s="737">
        <f>+IF(FH648=0,0,FH648/FH612*100)</f>
        <v>0</v>
      </c>
      <c r="FJ648" s="772">
        <v>0</v>
      </c>
      <c r="FK648" s="737">
        <f>+IF(FJ648=0,0,FJ648/FJ612*100)</f>
        <v>0</v>
      </c>
    </row>
    <row r="649" spans="2:167" s="648" customFormat="1" ht="13.5" customHeight="1">
      <c r="B649" s="771"/>
      <c r="C649" s="771"/>
      <c r="D649" s="806" t="s">
        <v>4857</v>
      </c>
      <c r="E649" s="807">
        <f t="shared" si="630"/>
        <v>-2.1115999975445449E-6</v>
      </c>
      <c r="F649" s="808">
        <f>+IF(E649=0,0,E649/E612*100)</f>
        <v>8.9899256782563657E-9</v>
      </c>
      <c r="G649" s="807">
        <v>-2.3283064365386962E-16</v>
      </c>
      <c r="H649" s="808">
        <f>+IF(G649=0,0,G649/G612*100)</f>
        <v>1.6089269083537215E-17</v>
      </c>
      <c r="I649" s="807">
        <v>5.8207660913467405E-17</v>
      </c>
      <c r="J649" s="808">
        <f>+IF(I649=0,0,I649/I612*100)</f>
        <v>-4.4373726761507446E-18</v>
      </c>
      <c r="K649" s="807">
        <v>0</v>
      </c>
      <c r="L649" s="808">
        <f>+IF(K649=0,0,K649/K612*100)</f>
        <v>0</v>
      </c>
      <c r="M649" s="807">
        <f t="shared" si="660"/>
        <v>-1.7462298274040223E-16</v>
      </c>
      <c r="N649" s="808">
        <f>+IF(M649=0,0,M649/M612*100)</f>
        <v>3.4797406647106205E-18</v>
      </c>
      <c r="O649" s="807">
        <v>-2.1115999963494687E-6</v>
      </c>
      <c r="P649" s="808">
        <f>+IF(O649=0,0,O649/O612*100)</f>
        <v>8.3334169718389409E-8</v>
      </c>
      <c r="Q649" s="807">
        <v>0</v>
      </c>
      <c r="R649" s="808">
        <f>+IF(Q649=0,0,Q649/Q612*100)</f>
        <v>0</v>
      </c>
      <c r="S649" s="807">
        <v>9.3132257461547847E-16</v>
      </c>
      <c r="T649" s="808">
        <f>+IF(S649=0,0,S649/S612*100)</f>
        <v>-1.2813167603737299E-16</v>
      </c>
      <c r="U649" s="807">
        <f t="shared" si="649"/>
        <v>-2.1115999954181462E-6</v>
      </c>
      <c r="V649" s="808">
        <f>+IF(U649=0,0,U649/U612*100)</f>
        <v>4.2706166933529396E-8</v>
      </c>
      <c r="W649" s="807">
        <f t="shared" si="650"/>
        <v>-2.1115999955927692E-6</v>
      </c>
      <c r="X649" s="808">
        <f>+IF(W649=0,0,W649/W612*100)</f>
        <v>2.1194928343295934E-8</v>
      </c>
      <c r="Y649" s="807">
        <v>2.9103830456733702E-17</v>
      </c>
      <c r="Z649" s="808">
        <f>+IF(Y649=0,0,Y649/Y612*100)</f>
        <v>-1.3565992859956772E-18</v>
      </c>
      <c r="AA649" s="807">
        <v>-9.3132257461547847E-16</v>
      </c>
      <c r="AB649" s="808">
        <f>+IF(AA649=0,0,AA649/AA612*100)</f>
        <v>4.8487372423113621E-17</v>
      </c>
      <c r="AC649" s="807">
        <v>9.3132257461547847E-16</v>
      </c>
      <c r="AD649" s="808">
        <f>+IF(AC649=0,0,AC649/AC612*100)</f>
        <v>-4.8292503413224639E-17</v>
      </c>
      <c r="AE649" s="807">
        <f t="shared" si="651"/>
        <v>2.9103830456733622E-17</v>
      </c>
      <c r="AF649" s="808">
        <f>+IF(AE649=0,0,AE649/AE612*100)</f>
        <v>-4.8550012171226692E-19</v>
      </c>
      <c r="AG649" s="807">
        <v>-2.7957867132499813E-15</v>
      </c>
      <c r="AH649" s="808">
        <f>+IF(AG649=0,0,AG649/AG612*100)</f>
        <v>1.3186246933823303E-16</v>
      </c>
      <c r="AI649" s="807">
        <v>8.1490725278854369E-16</v>
      </c>
      <c r="AJ649" s="808">
        <f>+IF(AI649=0,0,AI649/AI612*100)</f>
        <v>-2.9641336458711111E-17</v>
      </c>
      <c r="AK649" s="807">
        <v>0</v>
      </c>
      <c r="AL649" s="808">
        <f>+IF(AK649=0,0,AK649/AK612*100)</f>
        <v>0</v>
      </c>
      <c r="AM649" s="807">
        <f t="shared" si="652"/>
        <v>-1.9808794604614375E-15</v>
      </c>
      <c r="AN649" s="808">
        <f>+IF(AM649=0,0,AM649/AM612*100)</f>
        <v>2.6302498805805013E-17</v>
      </c>
      <c r="AO649" s="807">
        <f t="shared" si="653"/>
        <v>-1.9517756300047039E-15</v>
      </c>
      <c r="AP649" s="808">
        <f>+IF(AO649=0,0,AO649/AO612*100)</f>
        <v>1.4430069185194761E-17</v>
      </c>
      <c r="AQ649" s="651"/>
      <c r="AR649" s="807">
        <v>15.952431000000001</v>
      </c>
      <c r="AS649" s="808">
        <f>+IF(AR649=0,0,AR649/AR612*100)</f>
        <v>1.4860644752567522</v>
      </c>
      <c r="AT649" s="807">
        <v>0</v>
      </c>
      <c r="AU649" s="808">
        <f>+IF(AT649=0,0,AT649/AT612*100)</f>
        <v>0</v>
      </c>
      <c r="AV649" s="807">
        <v>0</v>
      </c>
      <c r="AW649" s="808">
        <f>+IF(AV649=0,0,AV649/AV612*100)</f>
        <v>0</v>
      </c>
      <c r="AX649" s="807">
        <v>0</v>
      </c>
      <c r="AY649" s="808">
        <f>+IF(AX649=0,0,AX649/AX612*100)</f>
        <v>0</v>
      </c>
      <c r="AZ649" s="807">
        <f t="shared" si="661"/>
        <v>0</v>
      </c>
      <c r="BA649" s="808">
        <f>+IF(AZ649=0,0,AZ649/AZ612*100)</f>
        <v>0</v>
      </c>
      <c r="BB649" s="807">
        <v>0</v>
      </c>
      <c r="BC649" s="808">
        <f>+IF(BB649=0,0,BB649/BB612*100)</f>
        <v>0</v>
      </c>
      <c r="BD649" s="807">
        <v>0</v>
      </c>
      <c r="BE649" s="808">
        <f>+IF(BD649=0,0,BD649/BD612*100)</f>
        <v>0</v>
      </c>
      <c r="BF649" s="807">
        <v>0</v>
      </c>
      <c r="BG649" s="808">
        <f>+IF(BF649=0,0,BF649/BF612*100)</f>
        <v>0</v>
      </c>
      <c r="BH649" s="807">
        <f t="shared" si="662"/>
        <v>0</v>
      </c>
      <c r="BI649" s="808">
        <f>+IF(BH649=0,0,BH649/BH612*100)</f>
        <v>0</v>
      </c>
      <c r="BJ649" s="807">
        <f t="shared" si="654"/>
        <v>0</v>
      </c>
      <c r="BK649" s="808">
        <f>+IF(BJ649=0,0,BJ649/BJ612*100)</f>
        <v>0</v>
      </c>
      <c r="BL649" s="807">
        <v>0</v>
      </c>
      <c r="BM649" s="808">
        <f>+IF(BL649=0,0,BL649/BL612*100)</f>
        <v>0</v>
      </c>
      <c r="BN649" s="807">
        <v>3.1845650000000001</v>
      </c>
      <c r="BO649" s="808">
        <f>+IF(BN649=0,0,BN649/BN612*100)</f>
        <v>4.2512594858421195</v>
      </c>
      <c r="BP649" s="807">
        <v>4.2334889999999996</v>
      </c>
      <c r="BQ649" s="808">
        <f>+IF(BP649=0,0,BP649/BP612*100)</f>
        <v>5.0627953285017062</v>
      </c>
      <c r="BR649" s="807">
        <f t="shared" si="663"/>
        <v>7.4180539999999997</v>
      </c>
      <c r="BS649" s="808">
        <f>+IF(BR649=0,0,BR649/BR612*100)</f>
        <v>2.9809548949725975</v>
      </c>
      <c r="BT649" s="807">
        <v>2.9570499999999997</v>
      </c>
      <c r="BU649" s="808">
        <f>+IF(BT649=0,0,BT649/BT612*100)</f>
        <v>3.5525760714776302</v>
      </c>
      <c r="BV649" s="807">
        <v>2.809399</v>
      </c>
      <c r="BW649" s="808">
        <f>+IF(BV649=0,0,BV649/BV612*100)</f>
        <v>3.5425938936196268</v>
      </c>
      <c r="BX649" s="807">
        <v>2.7679279999999999</v>
      </c>
      <c r="BY649" s="808">
        <f>+IF(BX649=0,0,BX649/BX612*100)</f>
        <v>2.1833964237986461</v>
      </c>
      <c r="BZ649" s="807">
        <f t="shared" si="664"/>
        <v>8.5343769999999992</v>
      </c>
      <c r="CA649" s="808">
        <f>+IF(BZ649=0,0,BZ649/BZ612*100)</f>
        <v>2.9498880744245382</v>
      </c>
      <c r="CB649" s="807">
        <f t="shared" si="655"/>
        <v>15.952430999999999</v>
      </c>
      <c r="CC649" s="808">
        <f>+IF(CB649=0,0,CB649/CB612*100)</f>
        <v>2.9642535453559478</v>
      </c>
      <c r="CE649" s="807">
        <f t="shared" si="631"/>
        <v>22.073667</v>
      </c>
      <c r="CF649" s="808">
        <f>+IF(CE649=0,0,CE649/CE612*100)</f>
        <v>1.9438862962063752</v>
      </c>
      <c r="CG649" s="807">
        <v>2.686534</v>
      </c>
      <c r="CH649" s="808">
        <f>+IF(CG649=0,0,CG649/CG612*100)</f>
        <v>1.8982341869042378</v>
      </c>
      <c r="CI649" s="807">
        <v>2.7462</v>
      </c>
      <c r="CJ649" s="808">
        <f>+IF(CI649=0,0,CI649/CI612*100)</f>
        <v>2.4321114377838313</v>
      </c>
      <c r="CK649" s="807">
        <v>2.7981859999999998</v>
      </c>
      <c r="CL649" s="808">
        <f>+IF(CK649=0,0,CK649/CK612*100)</f>
        <v>1.7126543572502491</v>
      </c>
      <c r="CM649" s="807">
        <f t="shared" si="665"/>
        <v>8.2309199999999993</v>
      </c>
      <c r="CN649" s="808">
        <f>+IF(CM649=0,0,CM649/CM612*100)</f>
        <v>1.9699429921294209</v>
      </c>
      <c r="CO649" s="807">
        <v>8.3182960000000001</v>
      </c>
      <c r="CP649" s="808">
        <f>+IF(CO649=0,0,CO649/CO612*100)</f>
        <v>6.1489865495742597</v>
      </c>
      <c r="CQ649" s="807">
        <v>0</v>
      </c>
      <c r="CR649" s="808">
        <f>+IF(CQ649=0,0,CQ649/CQ612*100)</f>
        <v>0</v>
      </c>
      <c r="CS649" s="807">
        <v>7.6502000000000001E-2</v>
      </c>
      <c r="CT649" s="808">
        <f>+IF(CS649=0,0,CS649/CS612*100)</f>
        <v>7.2006765936520833E-2</v>
      </c>
      <c r="CU649" s="807">
        <f t="shared" si="666"/>
        <v>8.3947979999999998</v>
      </c>
      <c r="CV649" s="808">
        <f>+IF(CU649=0,0,CU649/CU612*100)</f>
        <v>2.3757559543027473</v>
      </c>
      <c r="CW649" s="807">
        <f t="shared" si="656"/>
        <v>16.625717999999999</v>
      </c>
      <c r="CX649" s="808">
        <f>+IF(CW649=0,0,CW649/CW612*100)</f>
        <v>2.1558859387426219</v>
      </c>
      <c r="CY649" s="807">
        <v>5.3930249999999997</v>
      </c>
      <c r="CZ649" s="808">
        <f>+IF(CY649=0,0,CY649/CY612*100)</f>
        <v>4.4835698834328772</v>
      </c>
      <c r="DA649" s="807">
        <v>0</v>
      </c>
      <c r="DB649" s="808">
        <f>+IF(DA649=0,0,DA649/DA612*100)</f>
        <v>0</v>
      </c>
      <c r="DC649" s="807">
        <v>3.1796999999999999E-2</v>
      </c>
      <c r="DD649" s="808">
        <f>+IF(DC649=0,0,DC649/DC612*100)</f>
        <v>2.3042391848537028E-2</v>
      </c>
      <c r="DE649" s="807">
        <f t="shared" si="667"/>
        <v>5.4248219999999998</v>
      </c>
      <c r="DF649" s="808">
        <f>+IF(DE649=0,0,DE649/DE612*100)</f>
        <v>1.4888422991138246</v>
      </c>
      <c r="DG649" s="807">
        <v>7.7089999999999997E-3</v>
      </c>
      <c r="DH649" s="808" t="e">
        <f>+IF(DG649=0,0,DG649/DG612*100)</f>
        <v>#DIV/0!</v>
      </c>
      <c r="DI649" s="807">
        <v>7.7089999999999997E-3</v>
      </c>
      <c r="DJ649" s="808" t="e">
        <f>+IF(DI649=0,0,DI649/DI612*100)</f>
        <v>#DIV/0!</v>
      </c>
      <c r="DK649" s="807">
        <v>7.7089999999999997E-3</v>
      </c>
      <c r="DL649" s="808" t="e">
        <f>+IF(DK649=0,0,DK649/DK612*100)</f>
        <v>#DIV/0!</v>
      </c>
      <c r="DM649" s="807">
        <f t="shared" si="668"/>
        <v>2.3126999999999998E-2</v>
      </c>
      <c r="DN649" s="808" t="e">
        <f>+IF(DM649=0,0,DM649/DM612*100)</f>
        <v>#DIV/0!</v>
      </c>
      <c r="DO649" s="807">
        <f t="shared" si="657"/>
        <v>5.4479489999999995</v>
      </c>
      <c r="DP649" s="808">
        <f>+IF(DO649=0,0,DO649/DO612*100)</f>
        <v>1.4951895038426812</v>
      </c>
      <c r="DR649" s="807">
        <f t="shared" si="632"/>
        <v>9.2507999999999993E-2</v>
      </c>
      <c r="DS649" s="808" t="e">
        <f>+IF(DR649=0,0,DR649/DR612*100)</f>
        <v>#DIV/0!</v>
      </c>
      <c r="DT649" s="807">
        <v>7.7089999999999997E-3</v>
      </c>
      <c r="DU649" s="808" t="e">
        <f>+IF(DT649=0,0,DT649/DT612*100)</f>
        <v>#DIV/0!</v>
      </c>
      <c r="DV649" s="807">
        <v>7.7089999999999997E-3</v>
      </c>
      <c r="DW649" s="808" t="e">
        <f>+IF(DV649=0,0,DV649/DV612*100)</f>
        <v>#DIV/0!</v>
      </c>
      <c r="DX649" s="807">
        <v>7.7089999999999997E-3</v>
      </c>
      <c r="DY649" s="808" t="e">
        <f>+IF(DX649=0,0,DX649/DX612*100)</f>
        <v>#DIV/0!</v>
      </c>
      <c r="DZ649" s="807">
        <f t="shared" si="669"/>
        <v>2.3126999999999998E-2</v>
      </c>
      <c r="EA649" s="808" t="e">
        <f>+IF(DZ649=0,0,DZ649/DZ612*100)</f>
        <v>#DIV/0!</v>
      </c>
      <c r="EB649" s="807">
        <v>7.7089999999999997E-3</v>
      </c>
      <c r="EC649" s="808" t="e">
        <f>+IF(EB649=0,0,EB649/EB612*100)</f>
        <v>#DIV/0!</v>
      </c>
      <c r="ED649" s="807">
        <v>7.7089999999999997E-3</v>
      </c>
      <c r="EE649" s="808" t="e">
        <f>+IF(ED649=0,0,ED649/ED612*100)</f>
        <v>#DIV/0!</v>
      </c>
      <c r="EF649" s="807">
        <v>7.7089999999999997E-3</v>
      </c>
      <c r="EG649" s="808" t="e">
        <f>+IF(EF649=0,0,EF649/EF612*100)</f>
        <v>#DIV/0!</v>
      </c>
      <c r="EH649" s="807">
        <f t="shared" si="670"/>
        <v>2.3126999999999998E-2</v>
      </c>
      <c r="EI649" s="808" t="e">
        <f>+IF(EH649=0,0,EH649/EH612*100)</f>
        <v>#DIV/0!</v>
      </c>
      <c r="EJ649" s="807">
        <f t="shared" si="658"/>
        <v>4.6253999999999997E-2</v>
      </c>
      <c r="EK649" s="808" t="e">
        <f>+IF(EJ649=0,0,EJ649/EJ612*100)</f>
        <v>#DIV/0!</v>
      </c>
      <c r="EL649" s="807">
        <v>7.7089999999999997E-3</v>
      </c>
      <c r="EM649" s="808" t="e">
        <f>+IF(EL649=0,0,EL649/EL612*100)</f>
        <v>#DIV/0!</v>
      </c>
      <c r="EN649" s="807">
        <v>7.7089999999999997E-3</v>
      </c>
      <c r="EO649" s="808" t="e">
        <f>+IF(EN649=0,0,EN649/EN612*100)</f>
        <v>#DIV/0!</v>
      </c>
      <c r="EP649" s="807">
        <v>7.7089999999999997E-3</v>
      </c>
      <c r="EQ649" s="808" t="e">
        <f>+IF(EP649=0,0,EP649/EP612*100)</f>
        <v>#DIV/0!</v>
      </c>
      <c r="ER649" s="807">
        <f t="shared" si="671"/>
        <v>2.3126999999999998E-2</v>
      </c>
      <c r="ES649" s="808" t="e">
        <f>+IF(ER649=0,0,ER649/ER612*100)</f>
        <v>#DIV/0!</v>
      </c>
      <c r="ET649" s="807">
        <v>7.7089999999999997E-3</v>
      </c>
      <c r="EU649" s="808" t="e">
        <f>+IF(ET649=0,0,ET649/ET612*100)</f>
        <v>#DIV/0!</v>
      </c>
      <c r="EV649" s="807">
        <v>7.7089999999999997E-3</v>
      </c>
      <c r="EW649" s="808" t="e">
        <f>+IF(EV649=0,0,EV649/EV612*100)</f>
        <v>#DIV/0!</v>
      </c>
      <c r="EX649" s="807">
        <v>7.7089999999999997E-3</v>
      </c>
      <c r="EY649" s="808" t="e">
        <f>+IF(EX649=0,0,EX649/EX612*100)</f>
        <v>#DIV/0!</v>
      </c>
      <c r="EZ649" s="807">
        <f t="shared" si="672"/>
        <v>2.3126999999999998E-2</v>
      </c>
      <c r="FA649" s="808" t="e">
        <f>+IF(EZ649=0,0,EZ649/EZ612*100)</f>
        <v>#DIV/0!</v>
      </c>
      <c r="FB649" s="807">
        <f t="shared" si="659"/>
        <v>4.6253999999999997E-2</v>
      </c>
      <c r="FC649" s="808" t="e">
        <f>+IF(FB649=0,0,FB649/FB612*100)</f>
        <v>#DIV/0!</v>
      </c>
      <c r="FD649" s="807">
        <v>0</v>
      </c>
      <c r="FE649" s="808">
        <f>+IF(FD649=0,0,FD649/FD612*100)</f>
        <v>0</v>
      </c>
      <c r="FF649" s="807">
        <v>0</v>
      </c>
      <c r="FG649" s="808">
        <f>+IF(FF649=0,0,FF649/FF612*100)</f>
        <v>0</v>
      </c>
      <c r="FH649" s="807">
        <v>0</v>
      </c>
      <c r="FI649" s="808">
        <f>+IF(FH649=0,0,FH649/FH612*100)</f>
        <v>0</v>
      </c>
      <c r="FJ649" s="807">
        <v>0</v>
      </c>
      <c r="FK649" s="808">
        <f>+IF(FJ649=0,0,FJ649/FJ612*100)</f>
        <v>0</v>
      </c>
    </row>
    <row r="650" spans="2:167" s="648" customFormat="1" ht="13.5" customHeight="1">
      <c r="B650" s="771"/>
      <c r="C650" s="781"/>
      <c r="D650" s="781" t="s">
        <v>4858</v>
      </c>
      <c r="E650" s="785">
        <f t="shared" si="630"/>
        <v>0</v>
      </c>
      <c r="F650" s="786">
        <f>+IF(E650=0,0,E650/E612*100)</f>
        <v>0</v>
      </c>
      <c r="G650" s="814">
        <v>0</v>
      </c>
      <c r="H650" s="786">
        <f>+IF(G650=0,0,G650/G612*100)</f>
        <v>0</v>
      </c>
      <c r="I650" s="814">
        <v>0</v>
      </c>
      <c r="J650" s="786">
        <f>+IF(I650=0,0,I650/I612*100)</f>
        <v>0</v>
      </c>
      <c r="K650" s="814">
        <v>0</v>
      </c>
      <c r="L650" s="786">
        <f>+IF(K650=0,0,K650/K612*100)</f>
        <v>0</v>
      </c>
      <c r="M650" s="814">
        <f t="shared" si="660"/>
        <v>0</v>
      </c>
      <c r="N650" s="786">
        <f>+IF(M650=0,0,M650/M612*100)</f>
        <v>0</v>
      </c>
      <c r="O650" s="814">
        <v>0</v>
      </c>
      <c r="P650" s="786">
        <f>+IF(O650=0,0,O650/O612*100)</f>
        <v>0</v>
      </c>
      <c r="Q650" s="814">
        <v>0</v>
      </c>
      <c r="R650" s="786">
        <f>+IF(Q650=0,0,Q650/Q612*100)</f>
        <v>0</v>
      </c>
      <c r="S650" s="814">
        <v>0</v>
      </c>
      <c r="T650" s="786">
        <f>+IF(S650=0,0,S650/S612*100)</f>
        <v>0</v>
      </c>
      <c r="U650" s="785">
        <f t="shared" si="649"/>
        <v>0</v>
      </c>
      <c r="V650" s="786">
        <f>+IF(U650=0,0,U650/U612*100)</f>
        <v>0</v>
      </c>
      <c r="W650" s="785">
        <f t="shared" si="650"/>
        <v>0</v>
      </c>
      <c r="X650" s="786">
        <f>+IF(W650=0,0,W650/W612*100)</f>
        <v>0</v>
      </c>
      <c r="Y650" s="814">
        <v>0</v>
      </c>
      <c r="Z650" s="786">
        <f>+IF(Y650=0,0,Y650/Y612*100)</f>
        <v>0</v>
      </c>
      <c r="AA650" s="814">
        <v>0</v>
      </c>
      <c r="AB650" s="786">
        <f>+IF(AA650=0,0,AA650/AA612*100)</f>
        <v>0</v>
      </c>
      <c r="AC650" s="814">
        <v>0</v>
      </c>
      <c r="AD650" s="786">
        <f>+IF(AC650=0,0,AC650/AC612*100)</f>
        <v>0</v>
      </c>
      <c r="AE650" s="785">
        <f t="shared" si="651"/>
        <v>0</v>
      </c>
      <c r="AF650" s="786">
        <f>+IF(AE650=0,0,AE650/AE612*100)</f>
        <v>0</v>
      </c>
      <c r="AG650" s="814">
        <v>0</v>
      </c>
      <c r="AH650" s="786">
        <f>+IF(AG650=0,0,AG650/AG612*100)</f>
        <v>0</v>
      </c>
      <c r="AI650" s="814">
        <v>0</v>
      </c>
      <c r="AJ650" s="786">
        <f>+IF(AI650=0,0,AI650/AI612*100)</f>
        <v>0</v>
      </c>
      <c r="AK650" s="814">
        <v>0</v>
      </c>
      <c r="AL650" s="786">
        <f>+IF(AK650=0,0,AK650/AK612*100)</f>
        <v>0</v>
      </c>
      <c r="AM650" s="785">
        <f t="shared" si="652"/>
        <v>0</v>
      </c>
      <c r="AN650" s="786">
        <f>+IF(AM650=0,0,AM650/AM612*100)</f>
        <v>0</v>
      </c>
      <c r="AO650" s="785">
        <f t="shared" si="653"/>
        <v>0</v>
      </c>
      <c r="AP650" s="786">
        <f>+IF(AO650=0,0,AO650/AO612*100)</f>
        <v>0</v>
      </c>
      <c r="AQ650" s="651"/>
      <c r="AR650" s="814">
        <v>0</v>
      </c>
      <c r="AS650" s="786">
        <f>+IF(AR650=0,0,AR650/AR612*100)</f>
        <v>0</v>
      </c>
      <c r="AT650" s="814">
        <v>0</v>
      </c>
      <c r="AU650" s="786">
        <f>+IF(AT650=0,0,AT650/AT612*100)</f>
        <v>0</v>
      </c>
      <c r="AV650" s="814">
        <v>0</v>
      </c>
      <c r="AW650" s="786">
        <f>+IF(AV650=0,0,AV650/AV612*100)</f>
        <v>0</v>
      </c>
      <c r="AX650" s="814">
        <v>0</v>
      </c>
      <c r="AY650" s="786">
        <f>+IF(AX650=0,0,AX650/AX612*100)</f>
        <v>0</v>
      </c>
      <c r="AZ650" s="814">
        <f t="shared" si="661"/>
        <v>0</v>
      </c>
      <c r="BA650" s="786">
        <f>+IF(AZ650=0,0,AZ650/AZ612*100)</f>
        <v>0</v>
      </c>
      <c r="BB650" s="814">
        <v>0</v>
      </c>
      <c r="BC650" s="786">
        <f>+IF(BB650=0,0,BB650/BB612*100)</f>
        <v>0</v>
      </c>
      <c r="BD650" s="814">
        <v>0</v>
      </c>
      <c r="BE650" s="786">
        <f>+IF(BD650=0,0,BD650/BD612*100)</f>
        <v>0</v>
      </c>
      <c r="BF650" s="814">
        <v>0</v>
      </c>
      <c r="BG650" s="786">
        <f>+IF(BF650=0,0,BF650/BF612*100)</f>
        <v>0</v>
      </c>
      <c r="BH650" s="814">
        <f t="shared" si="662"/>
        <v>0</v>
      </c>
      <c r="BI650" s="786">
        <f>+IF(BH650=0,0,BH650/BH612*100)</f>
        <v>0</v>
      </c>
      <c r="BJ650" s="785">
        <f t="shared" si="654"/>
        <v>0</v>
      </c>
      <c r="BK650" s="786">
        <f>+IF(BJ650=0,0,BJ650/BJ612*100)</f>
        <v>0</v>
      </c>
      <c r="BL650" s="814">
        <v>0</v>
      </c>
      <c r="BM650" s="786">
        <f>+IF(BL650=0,0,BL650/BL612*100)</f>
        <v>0</v>
      </c>
      <c r="BN650" s="814">
        <v>0</v>
      </c>
      <c r="BO650" s="786">
        <f>+IF(BN650=0,0,BN650/BN612*100)</f>
        <v>0</v>
      </c>
      <c r="BP650" s="814">
        <v>0</v>
      </c>
      <c r="BQ650" s="786">
        <f>+IF(BP650=0,0,BP650/BP612*100)</f>
        <v>0</v>
      </c>
      <c r="BR650" s="814">
        <f t="shared" si="663"/>
        <v>0</v>
      </c>
      <c r="BS650" s="786">
        <f>+IF(BR650=0,0,BR650/BR612*100)</f>
        <v>0</v>
      </c>
      <c r="BT650" s="814">
        <v>0</v>
      </c>
      <c r="BU650" s="786">
        <f>+IF(BT650=0,0,BT650/BT612*100)</f>
        <v>0</v>
      </c>
      <c r="BV650" s="814">
        <v>0</v>
      </c>
      <c r="BW650" s="786">
        <f>+IF(BV650=0,0,BV650/BV612*100)</f>
        <v>0</v>
      </c>
      <c r="BX650" s="814">
        <v>0</v>
      </c>
      <c r="BY650" s="786">
        <f>+IF(BX650=0,0,BX650/BX612*100)</f>
        <v>0</v>
      </c>
      <c r="BZ650" s="814">
        <f t="shared" si="664"/>
        <v>0</v>
      </c>
      <c r="CA650" s="786">
        <f>+IF(BZ650=0,0,BZ650/BZ612*100)</f>
        <v>0</v>
      </c>
      <c r="CB650" s="785">
        <f t="shared" si="655"/>
        <v>0</v>
      </c>
      <c r="CC650" s="786">
        <f>+IF(CB650=0,0,CB650/CB612*100)</f>
        <v>0</v>
      </c>
      <c r="CE650" s="785">
        <f t="shared" si="631"/>
        <v>0</v>
      </c>
      <c r="CF650" s="786">
        <f>+IF(CE650=0,0,CE650/CE612*100)</f>
        <v>0</v>
      </c>
      <c r="CG650" s="814">
        <v>0</v>
      </c>
      <c r="CH650" s="786">
        <f>+IF(CG650=0,0,CG650/CG612*100)</f>
        <v>0</v>
      </c>
      <c r="CI650" s="814">
        <v>0</v>
      </c>
      <c r="CJ650" s="786">
        <f>+IF(CI650=0,0,CI650/CI612*100)</f>
        <v>0</v>
      </c>
      <c r="CK650" s="814">
        <v>0</v>
      </c>
      <c r="CL650" s="786">
        <f>+IF(CK650=0,0,CK650/CK612*100)</f>
        <v>0</v>
      </c>
      <c r="CM650" s="814">
        <f t="shared" si="665"/>
        <v>0</v>
      </c>
      <c r="CN650" s="786">
        <f>+IF(CM650=0,0,CM650/CM612*100)</f>
        <v>0</v>
      </c>
      <c r="CO650" s="814">
        <v>0</v>
      </c>
      <c r="CP650" s="786">
        <f>+IF(CO650=0,0,CO650/CO612*100)</f>
        <v>0</v>
      </c>
      <c r="CQ650" s="814">
        <v>0</v>
      </c>
      <c r="CR650" s="786">
        <f>+IF(CQ650=0,0,CQ650/CQ612*100)</f>
        <v>0</v>
      </c>
      <c r="CS650" s="814">
        <v>0</v>
      </c>
      <c r="CT650" s="786">
        <f>+IF(CS650=0,0,CS650/CS612*100)</f>
        <v>0</v>
      </c>
      <c r="CU650" s="814">
        <f t="shared" si="666"/>
        <v>0</v>
      </c>
      <c r="CV650" s="786">
        <f>+IF(CU650=0,0,CU650/CU612*100)</f>
        <v>0</v>
      </c>
      <c r="CW650" s="785">
        <f t="shared" si="656"/>
        <v>0</v>
      </c>
      <c r="CX650" s="786">
        <f>+IF(CW650=0,0,CW650/CW612*100)</f>
        <v>0</v>
      </c>
      <c r="CY650" s="814">
        <v>0</v>
      </c>
      <c r="CZ650" s="786">
        <f>+IF(CY650=0,0,CY650/CY612*100)</f>
        <v>0</v>
      </c>
      <c r="DA650" s="814">
        <v>0</v>
      </c>
      <c r="DB650" s="786">
        <f>+IF(DA650=0,0,DA650/DA612*100)</f>
        <v>0</v>
      </c>
      <c r="DC650" s="814">
        <v>0</v>
      </c>
      <c r="DD650" s="786">
        <f>+IF(DC650=0,0,DC650/DC612*100)</f>
        <v>0</v>
      </c>
      <c r="DE650" s="814">
        <f t="shared" si="667"/>
        <v>0</v>
      </c>
      <c r="DF650" s="786">
        <f>+IF(DE650=0,0,DE650/DE612*100)</f>
        <v>0</v>
      </c>
      <c r="DG650" s="814">
        <v>0</v>
      </c>
      <c r="DH650" s="786">
        <f>+IF(DG650=0,0,DG650/DG612*100)</f>
        <v>0</v>
      </c>
      <c r="DI650" s="814">
        <v>0</v>
      </c>
      <c r="DJ650" s="786">
        <f>+IF(DI650=0,0,DI650/DI612*100)</f>
        <v>0</v>
      </c>
      <c r="DK650" s="814">
        <v>0</v>
      </c>
      <c r="DL650" s="786">
        <f>+IF(DK650=0,0,DK650/DK612*100)</f>
        <v>0</v>
      </c>
      <c r="DM650" s="814">
        <f t="shared" si="668"/>
        <v>0</v>
      </c>
      <c r="DN650" s="786">
        <f>+IF(DM650=0,0,DM650/DM612*100)</f>
        <v>0</v>
      </c>
      <c r="DO650" s="785">
        <f t="shared" si="657"/>
        <v>0</v>
      </c>
      <c r="DP650" s="786">
        <f>+IF(DO650=0,0,DO650/DO612*100)</f>
        <v>0</v>
      </c>
      <c r="DR650" s="814">
        <f t="shared" si="632"/>
        <v>0</v>
      </c>
      <c r="DS650" s="786">
        <f>+IF(DR650=0,0,DR650/DR612*100)</f>
        <v>0</v>
      </c>
      <c r="DT650" s="814">
        <v>0</v>
      </c>
      <c r="DU650" s="786">
        <f>+IF(DT650=0,0,DT650/DT612*100)</f>
        <v>0</v>
      </c>
      <c r="DV650" s="814">
        <v>0</v>
      </c>
      <c r="DW650" s="786">
        <f>+IF(DV650=0,0,DV650/DV612*100)</f>
        <v>0</v>
      </c>
      <c r="DX650" s="814">
        <v>0</v>
      </c>
      <c r="DY650" s="786">
        <f>+IF(DX650=0,0,DX650/DX612*100)</f>
        <v>0</v>
      </c>
      <c r="DZ650" s="814">
        <f t="shared" si="669"/>
        <v>0</v>
      </c>
      <c r="EA650" s="786">
        <f>+IF(DZ650=0,0,DZ650/DZ612*100)</f>
        <v>0</v>
      </c>
      <c r="EB650" s="814">
        <v>0</v>
      </c>
      <c r="EC650" s="786">
        <f>+IF(EB650=0,0,EB650/EB612*100)</f>
        <v>0</v>
      </c>
      <c r="ED650" s="814">
        <v>0</v>
      </c>
      <c r="EE650" s="786">
        <f>+IF(ED650=0,0,ED650/ED612*100)</f>
        <v>0</v>
      </c>
      <c r="EF650" s="814">
        <v>0</v>
      </c>
      <c r="EG650" s="786">
        <f>+IF(EF650=0,0,EF650/EF612*100)</f>
        <v>0</v>
      </c>
      <c r="EH650" s="814">
        <f t="shared" si="670"/>
        <v>0</v>
      </c>
      <c r="EI650" s="786">
        <f>+IF(EH650=0,0,EH650/EH612*100)</f>
        <v>0</v>
      </c>
      <c r="EJ650" s="785">
        <f t="shared" si="658"/>
        <v>0</v>
      </c>
      <c r="EK650" s="786">
        <f>+IF(EJ650=0,0,EJ650/EJ612*100)</f>
        <v>0</v>
      </c>
      <c r="EL650" s="814">
        <v>0</v>
      </c>
      <c r="EM650" s="786">
        <f>+IF(EL650=0,0,EL650/EL612*100)</f>
        <v>0</v>
      </c>
      <c r="EN650" s="814">
        <v>0</v>
      </c>
      <c r="EO650" s="786">
        <f>+IF(EN650=0,0,EN650/EN612*100)</f>
        <v>0</v>
      </c>
      <c r="EP650" s="814">
        <v>0</v>
      </c>
      <c r="EQ650" s="786">
        <f>+IF(EP650=0,0,EP650/EP612*100)</f>
        <v>0</v>
      </c>
      <c r="ER650" s="814">
        <f t="shared" si="671"/>
        <v>0</v>
      </c>
      <c r="ES650" s="786">
        <f>+IF(ER650=0,0,ER650/ER612*100)</f>
        <v>0</v>
      </c>
      <c r="ET650" s="814">
        <v>0</v>
      </c>
      <c r="EU650" s="786">
        <f>+IF(ET650=0,0,ET650/ET612*100)</f>
        <v>0</v>
      </c>
      <c r="EV650" s="814">
        <v>0</v>
      </c>
      <c r="EW650" s="786">
        <f>+IF(EV650=0,0,EV650/EV612*100)</f>
        <v>0</v>
      </c>
      <c r="EX650" s="814">
        <v>0</v>
      </c>
      <c r="EY650" s="786">
        <f>+IF(EX650=0,0,EX650/EX612*100)</f>
        <v>0</v>
      </c>
      <c r="EZ650" s="814">
        <f t="shared" si="672"/>
        <v>0</v>
      </c>
      <c r="FA650" s="786">
        <f>+IF(EZ650=0,0,EZ650/EZ612*100)</f>
        <v>0</v>
      </c>
      <c r="FB650" s="785">
        <f t="shared" si="659"/>
        <v>0</v>
      </c>
      <c r="FC650" s="786">
        <f>+IF(FB650=0,0,FB650/FB612*100)</f>
        <v>0</v>
      </c>
      <c r="FD650" s="814">
        <v>0</v>
      </c>
      <c r="FE650" s="786">
        <f>+IF(FD650=0,0,FD650/FD612*100)</f>
        <v>0</v>
      </c>
      <c r="FF650" s="814">
        <v>0</v>
      </c>
      <c r="FG650" s="786">
        <f>+IF(FF650=0,0,FF650/FF612*100)</f>
        <v>0</v>
      </c>
      <c r="FH650" s="814">
        <v>0</v>
      </c>
      <c r="FI650" s="786">
        <f>+IF(FH650=0,0,FH650/FH612*100)</f>
        <v>0</v>
      </c>
      <c r="FJ650" s="814">
        <v>0</v>
      </c>
      <c r="FK650" s="786">
        <f>+IF(FJ650=0,0,FJ650/FJ612*100)</f>
        <v>0</v>
      </c>
    </row>
    <row r="651" spans="2:167" s="648" customFormat="1" ht="13.5" customHeight="1">
      <c r="B651" s="769"/>
      <c r="C651" s="771" t="s">
        <v>4860</v>
      </c>
      <c r="D651" s="798"/>
      <c r="E651" s="785">
        <f t="shared" si="630"/>
        <v>3.0041447999563497E-3</v>
      </c>
      <c r="F651" s="727">
        <f>+IF(E651=0,0,E651/E612*100)</f>
        <v>-1.2789845856096236E-5</v>
      </c>
      <c r="G651" s="797">
        <f>SUM(G652:G654)</f>
        <v>-1.1175870895385742E-14</v>
      </c>
      <c r="H651" s="727">
        <f>+IF(G651=0,0,G651/G612*100)</f>
        <v>7.7228491600978643E-16</v>
      </c>
      <c r="I651" s="797">
        <f>SUM(I652:I654)</f>
        <v>0</v>
      </c>
      <c r="J651" s="727">
        <f>+IF(I651=0,0,I651/I612*100)</f>
        <v>0</v>
      </c>
      <c r="K651" s="797">
        <f>SUM(K652:K654)</f>
        <v>0</v>
      </c>
      <c r="L651" s="727">
        <f>+IF(K651=0,0,K651/K612*100)</f>
        <v>0</v>
      </c>
      <c r="M651" s="797">
        <f>SUM(M652:M654)</f>
        <v>-1.1175870895385742E-14</v>
      </c>
      <c r="N651" s="727">
        <f>+IF(M651=0,0,M651/M612*100)</f>
        <v>2.2270340254147972E-16</v>
      </c>
      <c r="O651" s="797">
        <f>SUM(O652:O654)</f>
        <v>-1.8551999953888298E-6</v>
      </c>
      <c r="P651" s="727">
        <f>+IF(O651=0,0,O651/O612*100)</f>
        <v>7.3215358753818413E-8</v>
      </c>
      <c r="Q651" s="797">
        <f>SUM(Q652:Q654)</f>
        <v>-7.4505805969238278E-15</v>
      </c>
      <c r="R651" s="727">
        <f>+IF(Q651=0,0,Q651/Q612*100)</f>
        <v>4.4250123087263923E-16</v>
      </c>
      <c r="S651" s="797">
        <f>SUM(S652:S654)</f>
        <v>-3.7257450458128E-15</v>
      </c>
      <c r="T651" s="727">
        <f>+IF(S651=0,0,S651/S612*100)</f>
        <v>5.1258926844443201E-16</v>
      </c>
      <c r="U651" s="797">
        <f t="shared" si="649"/>
        <v>-1.8552000065651555E-6</v>
      </c>
      <c r="V651" s="727">
        <f>+IF(U651=0,0,U651/U612*100)</f>
        <v>3.7520591659106943E-8</v>
      </c>
      <c r="W651" s="797">
        <f t="shared" si="650"/>
        <v>-1.8552000177410263E-6</v>
      </c>
      <c r="X651" s="727">
        <f>+IF(W651=0,0,W651/W612*100)</f>
        <v>1.862134472465001E-8</v>
      </c>
      <c r="Y651" s="797">
        <f>SUM(Y652:Y654)</f>
        <v>-3.7252902984619139E-15</v>
      </c>
      <c r="Z651" s="727">
        <f>+IF(Y651=0,0,Y651/Y612*100)</f>
        <v>1.7364470860744668E-16</v>
      </c>
      <c r="AA651" s="797">
        <f>SUM(AA652:AA654)</f>
        <v>0</v>
      </c>
      <c r="AB651" s="727">
        <f>+IF(AA651=0,0,AA651/AA612*100)</f>
        <v>0</v>
      </c>
      <c r="AC651" s="797">
        <f>SUM(AC652:AC654)</f>
        <v>2.9103830456733701E-16</v>
      </c>
      <c r="AD651" s="727">
        <f>+IF(AC651=0,0,AC651/AC612*100)</f>
        <v>-1.5091407316632698E-17</v>
      </c>
      <c r="AE651" s="797">
        <f t="shared" si="651"/>
        <v>-3.4342519938945769E-15</v>
      </c>
      <c r="AF651" s="727">
        <f>+IF(AE651=0,0,AE651/AE612*100)</f>
        <v>5.7289014362047651E-17</v>
      </c>
      <c r="AG651" s="797">
        <f>SUM(AG652:AG654)</f>
        <v>-7.2759576141834256E-18</v>
      </c>
      <c r="AH651" s="727">
        <f>+IF(AG651=0,0,AG651/AG612*100)</f>
        <v>3.4316843028817966E-19</v>
      </c>
      <c r="AI651" s="797">
        <f>SUM(AI652:AI654)</f>
        <v>7.4505805969238278E-15</v>
      </c>
      <c r="AJ651" s="727">
        <f>+IF(AI651=0,0,AI651/AI612*100)</f>
        <v>-2.7100650476535873E-16</v>
      </c>
      <c r="AK651" s="797">
        <f>SUM(AK652:AK654)</f>
        <v>3.0059999999700816E-3</v>
      </c>
      <c r="AL651" s="727">
        <f>+IF(AK651=0,0,AK651/AK612*100)</f>
        <v>-1.1293574626100877E-4</v>
      </c>
      <c r="AM651" s="797">
        <f t="shared" si="652"/>
        <v>3.0059999999775249E-3</v>
      </c>
      <c r="AN651" s="727">
        <f>+IF(AM651=0,0,AM651/AM612*100)</f>
        <v>-3.9914246670638299E-5</v>
      </c>
      <c r="AO651" s="797">
        <f t="shared" si="653"/>
        <v>3.0059999999740906E-3</v>
      </c>
      <c r="AP651" s="727">
        <f>+IF(AO651=0,0,AO651/AO612*100)</f>
        <v>-2.2224269687298554E-5</v>
      </c>
      <c r="AQ651" s="651"/>
      <c r="AR651" s="797">
        <f>SUM(AR652:AR654)</f>
        <v>0</v>
      </c>
      <c r="AS651" s="727">
        <f>+IF(AR651=0,0,AR651/AR612*100)</f>
        <v>0</v>
      </c>
      <c r="AT651" s="797">
        <f>SUM(AT652:AT654)</f>
        <v>0</v>
      </c>
      <c r="AU651" s="727">
        <f>+IF(AT651=0,0,AT651/AT612*100)</f>
        <v>0</v>
      </c>
      <c r="AV651" s="797">
        <f>SUM(AV652:AV654)</f>
        <v>0</v>
      </c>
      <c r="AW651" s="727">
        <f>+IF(AV651=0,0,AV651/AV612*100)</f>
        <v>0</v>
      </c>
      <c r="AX651" s="797">
        <f>SUM(AX652:AX654)</f>
        <v>0</v>
      </c>
      <c r="AY651" s="727">
        <f>+IF(AX651=0,0,AX651/AX612*100)</f>
        <v>0</v>
      </c>
      <c r="AZ651" s="797">
        <f>SUM(AZ652:AZ654)</f>
        <v>0</v>
      </c>
      <c r="BA651" s="727">
        <f>+IF(AZ651=0,0,AZ651/AZ612*100)</f>
        <v>0</v>
      </c>
      <c r="BB651" s="797">
        <f>SUM(BB652:BB654)</f>
        <v>0</v>
      </c>
      <c r="BC651" s="727">
        <f>+IF(BB651=0,0,BB651/BB612*100)</f>
        <v>0</v>
      </c>
      <c r="BD651" s="797">
        <f>SUM(BD652:BD654)</f>
        <v>0</v>
      </c>
      <c r="BE651" s="727">
        <f>+IF(BD651=0,0,BD651/BD612*100)</f>
        <v>0</v>
      </c>
      <c r="BF651" s="797">
        <f>SUM(BF652:BF654)</f>
        <v>0</v>
      </c>
      <c r="BG651" s="727">
        <f>+IF(BF651=0,0,BF651/BF612*100)</f>
        <v>0</v>
      </c>
      <c r="BH651" s="797">
        <f>SUM(BH652:BH654)</f>
        <v>0</v>
      </c>
      <c r="BI651" s="727">
        <f>+IF(BH651=0,0,BH651/BH612*100)</f>
        <v>0</v>
      </c>
      <c r="BJ651" s="797">
        <f t="shared" si="654"/>
        <v>0</v>
      </c>
      <c r="BK651" s="727">
        <f>+IF(BJ651=0,0,BJ651/BJ612*100)</f>
        <v>0</v>
      </c>
      <c r="BL651" s="797">
        <f>SUM(BL652:BL654)</f>
        <v>0</v>
      </c>
      <c r="BM651" s="727">
        <f>+IF(BL651=0,0,BL651/BL612*100)</f>
        <v>0</v>
      </c>
      <c r="BN651" s="797">
        <f>SUM(BN652:BN654)</f>
        <v>0</v>
      </c>
      <c r="BO651" s="727">
        <f>+IF(BN651=0,0,BN651/BN612*100)</f>
        <v>0</v>
      </c>
      <c r="BP651" s="797">
        <f>SUM(BP652:BP654)</f>
        <v>0</v>
      </c>
      <c r="BQ651" s="727">
        <f>+IF(BP651=0,0,BP651/BP612*100)</f>
        <v>0</v>
      </c>
      <c r="BR651" s="797">
        <f>SUM(BR652:BR654)</f>
        <v>0</v>
      </c>
      <c r="BS651" s="727">
        <f>+IF(BR651=0,0,BR651/BR612*100)</f>
        <v>0</v>
      </c>
      <c r="BT651" s="797">
        <f>SUM(BT652:BT654)</f>
        <v>0</v>
      </c>
      <c r="BU651" s="727">
        <f>+IF(BT651=0,0,BT651/BT612*100)</f>
        <v>0</v>
      </c>
      <c r="BV651" s="797">
        <f>SUM(BV652:BV654)</f>
        <v>0</v>
      </c>
      <c r="BW651" s="727">
        <f>+IF(BV651=0,0,BV651/BV612*100)</f>
        <v>0</v>
      </c>
      <c r="BX651" s="797">
        <f>SUM(BX652:BX654)</f>
        <v>0</v>
      </c>
      <c r="BY651" s="727">
        <f>+IF(BX651=0,0,BX651/BX612*100)</f>
        <v>0</v>
      </c>
      <c r="BZ651" s="797">
        <f>SUM(BZ652:BZ654)</f>
        <v>0</v>
      </c>
      <c r="CA651" s="727">
        <f>+IF(BZ651=0,0,BZ651/BZ612*100)</f>
        <v>0</v>
      </c>
      <c r="CB651" s="797">
        <f t="shared" si="655"/>
        <v>0</v>
      </c>
      <c r="CC651" s="727">
        <f>+IF(CB651=0,0,CB651/CB612*100)</f>
        <v>0</v>
      </c>
      <c r="CE651" s="785">
        <f t="shared" si="631"/>
        <v>0</v>
      </c>
      <c r="CF651" s="727">
        <f>+IF(CE651=0,0,CE651/CE612*100)</f>
        <v>0</v>
      </c>
      <c r="CG651" s="797">
        <f>SUM(CG652:CG654)</f>
        <v>0</v>
      </c>
      <c r="CH651" s="727">
        <f>+IF(CG651=0,0,CG651/CG612*100)</f>
        <v>0</v>
      </c>
      <c r="CI651" s="797">
        <f>SUM(CI652:CI654)</f>
        <v>0</v>
      </c>
      <c r="CJ651" s="727">
        <f>+IF(CI651=0,0,CI651/CI612*100)</f>
        <v>0</v>
      </c>
      <c r="CK651" s="797">
        <f>SUM(CK652:CK654)</f>
        <v>0</v>
      </c>
      <c r="CL651" s="727">
        <f>+IF(CK651=0,0,CK651/CK612*100)</f>
        <v>0</v>
      </c>
      <c r="CM651" s="797">
        <f>SUM(CM652:CM654)</f>
        <v>0</v>
      </c>
      <c r="CN651" s="727">
        <f>+IF(CM651=0,0,CM651/CM612*100)</f>
        <v>0</v>
      </c>
      <c r="CO651" s="797">
        <f>SUM(CO652:CO654)</f>
        <v>0</v>
      </c>
      <c r="CP651" s="727">
        <f>+IF(CO651=0,0,CO651/CO612*100)</f>
        <v>0</v>
      </c>
      <c r="CQ651" s="797">
        <f>SUM(CQ652:CQ654)</f>
        <v>0</v>
      </c>
      <c r="CR651" s="727">
        <f>+IF(CQ651=0,0,CQ651/CQ612*100)</f>
        <v>0</v>
      </c>
      <c r="CS651" s="797">
        <f>SUM(CS652:CS654)</f>
        <v>0</v>
      </c>
      <c r="CT651" s="727">
        <f>+IF(CS651=0,0,CS651/CS612*100)</f>
        <v>0</v>
      </c>
      <c r="CU651" s="797">
        <f>SUM(CU652:CU654)</f>
        <v>0</v>
      </c>
      <c r="CV651" s="727">
        <f>+IF(CU651=0,0,CU651/CU612*100)</f>
        <v>0</v>
      </c>
      <c r="CW651" s="797">
        <f t="shared" si="656"/>
        <v>0</v>
      </c>
      <c r="CX651" s="727">
        <f>+IF(CW651=0,0,CW651/CW612*100)</f>
        <v>0</v>
      </c>
      <c r="CY651" s="797">
        <f>SUM(CY652:CY654)</f>
        <v>0</v>
      </c>
      <c r="CZ651" s="727">
        <f>+IF(CY651=0,0,CY651/CY612*100)</f>
        <v>0</v>
      </c>
      <c r="DA651" s="797">
        <f>SUM(DA652:DA654)</f>
        <v>0</v>
      </c>
      <c r="DB651" s="727">
        <f>+IF(DA651=0,0,DA651/DA612*100)</f>
        <v>0</v>
      </c>
      <c r="DC651" s="797">
        <f>SUM(DC652:DC654)</f>
        <v>0</v>
      </c>
      <c r="DD651" s="727">
        <f>+IF(DC651=0,0,DC651/DC612*100)</f>
        <v>0</v>
      </c>
      <c r="DE651" s="797">
        <f>SUM(DE652:DE654)</f>
        <v>0</v>
      </c>
      <c r="DF651" s="727">
        <f>+IF(DE651=0,0,DE651/DE612*100)</f>
        <v>0</v>
      </c>
      <c r="DG651" s="797">
        <f>SUM(DG652:DG654)</f>
        <v>0</v>
      </c>
      <c r="DH651" s="727">
        <f>+IF(DG651=0,0,DG651/DG612*100)</f>
        <v>0</v>
      </c>
      <c r="DI651" s="797">
        <f>SUM(DI652:DI654)</f>
        <v>0</v>
      </c>
      <c r="DJ651" s="727">
        <f>+IF(DI651=0,0,DI651/DI612*100)</f>
        <v>0</v>
      </c>
      <c r="DK651" s="797">
        <f>SUM(DK652:DK654)</f>
        <v>0</v>
      </c>
      <c r="DL651" s="727">
        <f>+IF(DK651=0,0,DK651/DK612*100)</f>
        <v>0</v>
      </c>
      <c r="DM651" s="797">
        <f>SUM(DM652:DM654)</f>
        <v>0</v>
      </c>
      <c r="DN651" s="727">
        <f>+IF(DM651=0,0,DM651/DM612*100)</f>
        <v>0</v>
      </c>
      <c r="DO651" s="797">
        <f t="shared" si="657"/>
        <v>0</v>
      </c>
      <c r="DP651" s="727">
        <f>+IF(DO651=0,0,DO651/DO612*100)</f>
        <v>0</v>
      </c>
      <c r="DR651" s="797">
        <f t="shared" si="632"/>
        <v>0</v>
      </c>
      <c r="DS651" s="727">
        <f>+IF(DR651=0,0,DR651/DR612*100)</f>
        <v>0</v>
      </c>
      <c r="DT651" s="797">
        <f>SUM(DT652:DT654)</f>
        <v>0</v>
      </c>
      <c r="DU651" s="727">
        <f>+IF(DT651=0,0,DT651/DT612*100)</f>
        <v>0</v>
      </c>
      <c r="DV651" s="797">
        <f>SUM(DV652:DV654)</f>
        <v>0</v>
      </c>
      <c r="DW651" s="727">
        <f>+IF(DV651=0,0,DV651/DV612*100)</f>
        <v>0</v>
      </c>
      <c r="DX651" s="797">
        <f>SUM(DX652:DX654)</f>
        <v>0</v>
      </c>
      <c r="DY651" s="727">
        <f>+IF(DX651=0,0,DX651/DX612*100)</f>
        <v>0</v>
      </c>
      <c r="DZ651" s="797">
        <f>SUM(DZ652:DZ654)</f>
        <v>0</v>
      </c>
      <c r="EA651" s="727">
        <f>+IF(DZ651=0,0,DZ651/DZ612*100)</f>
        <v>0</v>
      </c>
      <c r="EB651" s="797">
        <f>SUM(EB652:EB654)</f>
        <v>0</v>
      </c>
      <c r="EC651" s="727">
        <f>+IF(EB651=0,0,EB651/EB612*100)</f>
        <v>0</v>
      </c>
      <c r="ED651" s="797">
        <f>SUM(ED652:ED654)</f>
        <v>0</v>
      </c>
      <c r="EE651" s="727">
        <f>+IF(ED651=0,0,ED651/ED612*100)</f>
        <v>0</v>
      </c>
      <c r="EF651" s="797">
        <f>SUM(EF652:EF654)</f>
        <v>0</v>
      </c>
      <c r="EG651" s="727">
        <f>+IF(EF651=0,0,EF651/EF612*100)</f>
        <v>0</v>
      </c>
      <c r="EH651" s="797">
        <f>SUM(EH652:EH654)</f>
        <v>0</v>
      </c>
      <c r="EI651" s="727">
        <f>+IF(EH651=0,0,EH651/EH612*100)</f>
        <v>0</v>
      </c>
      <c r="EJ651" s="797">
        <f t="shared" si="658"/>
        <v>0</v>
      </c>
      <c r="EK651" s="727">
        <f>+IF(EJ651=0,0,EJ651/EJ612*100)</f>
        <v>0</v>
      </c>
      <c r="EL651" s="797">
        <f>SUM(EL652:EL654)</f>
        <v>0</v>
      </c>
      <c r="EM651" s="727">
        <f>+IF(EL651=0,0,EL651/EL612*100)</f>
        <v>0</v>
      </c>
      <c r="EN651" s="797">
        <f>SUM(EN652:EN654)</f>
        <v>0</v>
      </c>
      <c r="EO651" s="727">
        <f>+IF(EN651=0,0,EN651/EN612*100)</f>
        <v>0</v>
      </c>
      <c r="EP651" s="797">
        <f>SUM(EP652:EP654)</f>
        <v>0</v>
      </c>
      <c r="EQ651" s="727">
        <f>+IF(EP651=0,0,EP651/EP612*100)</f>
        <v>0</v>
      </c>
      <c r="ER651" s="797">
        <f>SUM(ER652:ER654)</f>
        <v>0</v>
      </c>
      <c r="ES651" s="727">
        <f>+IF(ER651=0,0,ER651/ER612*100)</f>
        <v>0</v>
      </c>
      <c r="ET651" s="797">
        <f>SUM(ET652:ET654)</f>
        <v>0</v>
      </c>
      <c r="EU651" s="727">
        <f>+IF(ET651=0,0,ET651/ET612*100)</f>
        <v>0</v>
      </c>
      <c r="EV651" s="797">
        <f>SUM(EV652:EV654)</f>
        <v>0</v>
      </c>
      <c r="EW651" s="727">
        <f>+IF(EV651=0,0,EV651/EV612*100)</f>
        <v>0</v>
      </c>
      <c r="EX651" s="797">
        <f>SUM(EX652:EX654)</f>
        <v>0</v>
      </c>
      <c r="EY651" s="727">
        <f>+IF(EX651=0,0,EX651/EX612*100)</f>
        <v>0</v>
      </c>
      <c r="EZ651" s="797">
        <f>SUM(EZ652:EZ654)</f>
        <v>0</v>
      </c>
      <c r="FA651" s="727">
        <f>+IF(EZ651=0,0,EZ651/EZ612*100)</f>
        <v>0</v>
      </c>
      <c r="FB651" s="797">
        <f t="shared" si="659"/>
        <v>0</v>
      </c>
      <c r="FC651" s="727">
        <f>+IF(FB651=0,0,FB651/FB612*100)</f>
        <v>0</v>
      </c>
      <c r="FD651" s="797">
        <f>SUM(FD652:FD654)</f>
        <v>0</v>
      </c>
      <c r="FE651" s="727">
        <f>+IF(FD651=0,0,FD651/FD612*100)</f>
        <v>0</v>
      </c>
      <c r="FF651" s="797">
        <f>SUM(FF652:FF654)</f>
        <v>0</v>
      </c>
      <c r="FG651" s="727">
        <f>+IF(FF651=0,0,FF651/FF612*100)</f>
        <v>0</v>
      </c>
      <c r="FH651" s="797">
        <f>SUM(FH652:FH654)</f>
        <v>0</v>
      </c>
      <c r="FI651" s="727">
        <f>+IF(FH651=0,0,FH651/FH612*100)</f>
        <v>0</v>
      </c>
      <c r="FJ651" s="797">
        <f>SUM(FJ652:FJ654)</f>
        <v>0</v>
      </c>
      <c r="FK651" s="727">
        <f>+IF(FJ651=0,0,FJ651/FJ612*100)</f>
        <v>0</v>
      </c>
    </row>
    <row r="652" spans="2:167" s="648" customFormat="1" ht="13.5" customHeight="1">
      <c r="B652" s="771"/>
      <c r="C652" s="771"/>
      <c r="D652" s="731" t="s">
        <v>4856</v>
      </c>
      <c r="E652" s="772">
        <f t="shared" si="630"/>
        <v>3.0054427999784243E-3</v>
      </c>
      <c r="F652" s="737">
        <f>+IF(E652=0,0,E652/E612*100)</f>
        <v>-1.2795371961297219E-5</v>
      </c>
      <c r="G652" s="772">
        <v>0</v>
      </c>
      <c r="H652" s="737">
        <f>+IF(G652=0,0,G652/G612*100)</f>
        <v>0</v>
      </c>
      <c r="I652" s="772">
        <v>0</v>
      </c>
      <c r="J652" s="737">
        <f>+IF(I652=0,0,I652/I612*100)</f>
        <v>0</v>
      </c>
      <c r="K652" s="772">
        <v>0</v>
      </c>
      <c r="L652" s="737">
        <f>+IF(K652=0,0,K652/K612*100)</f>
        <v>0</v>
      </c>
      <c r="M652" s="772">
        <f>+G652+I652+K652</f>
        <v>0</v>
      </c>
      <c r="N652" s="737">
        <f>+IF(M652=0,0,M652/M612*100)</f>
        <v>0</v>
      </c>
      <c r="O652" s="772">
        <v>-5.5719999922439452E-7</v>
      </c>
      <c r="P652" s="737">
        <f>+IF(O652=0,0,O652/O612*100)</f>
        <v>2.1989865212505605E-8</v>
      </c>
      <c r="Q652" s="772">
        <v>0</v>
      </c>
      <c r="R652" s="737">
        <f>+IF(Q652=0,0,Q652/Q612*100)</f>
        <v>0</v>
      </c>
      <c r="S652" s="772">
        <v>0</v>
      </c>
      <c r="T652" s="737">
        <f>+IF(S652=0,0,S652/S612*100)</f>
        <v>0</v>
      </c>
      <c r="U652" s="772">
        <f t="shared" si="649"/>
        <v>-5.5719999922439452E-7</v>
      </c>
      <c r="V652" s="737">
        <f>+IF(U652=0,0,U652/U612*100)</f>
        <v>1.1269121156408841E-8</v>
      </c>
      <c r="W652" s="772">
        <f t="shared" si="650"/>
        <v>-5.5719999922439452E-7</v>
      </c>
      <c r="X652" s="737">
        <f>+IF(W652=0,0,W652/W612*100)</f>
        <v>5.5928272784118545E-9</v>
      </c>
      <c r="Y652" s="772">
        <v>0</v>
      </c>
      <c r="Z652" s="737">
        <f>+IF(Y652=0,0,Y652/Y612*100)</f>
        <v>0</v>
      </c>
      <c r="AA652" s="772">
        <v>0</v>
      </c>
      <c r="AB652" s="737">
        <f>+IF(AA652=0,0,AA652/AA612*100)</f>
        <v>0</v>
      </c>
      <c r="AC652" s="772">
        <v>0</v>
      </c>
      <c r="AD652" s="737">
        <f>+IF(AC652=0,0,AC652/AC612*100)</f>
        <v>0</v>
      </c>
      <c r="AE652" s="772">
        <f t="shared" si="651"/>
        <v>0</v>
      </c>
      <c r="AF652" s="737">
        <f>+IF(AE652=0,0,AE652/AE612*100)</f>
        <v>0</v>
      </c>
      <c r="AG652" s="772">
        <v>0</v>
      </c>
      <c r="AH652" s="737">
        <f>+IF(AG652=0,0,AG652/AG612*100)</f>
        <v>0</v>
      </c>
      <c r="AI652" s="772">
        <v>7.4505805969238278E-15</v>
      </c>
      <c r="AJ652" s="737">
        <f>+IF(AI652=0,0,AI652/AI612*100)</f>
        <v>-2.7100650476535873E-16</v>
      </c>
      <c r="AK652" s="772">
        <v>3.0059999999701979E-3</v>
      </c>
      <c r="AL652" s="737">
        <f>+IF(AK652=0,0,AK652/AK612*100)</f>
        <v>-1.1293574626101314E-4</v>
      </c>
      <c r="AM652" s="772">
        <f t="shared" si="652"/>
        <v>3.0059999999776485E-3</v>
      </c>
      <c r="AN652" s="737">
        <f>+IF(AM652=0,0,AM652/AM612*100)</f>
        <v>-3.9914246670639939E-5</v>
      </c>
      <c r="AO652" s="772">
        <f t="shared" si="653"/>
        <v>3.0059999999776485E-3</v>
      </c>
      <c r="AP652" s="737">
        <f>+IF(AO652=0,0,AO652/AO612*100)</f>
        <v>-2.222426968732486E-5</v>
      </c>
      <c r="AQ652" s="651"/>
      <c r="AR652" s="772">
        <v>0</v>
      </c>
      <c r="AS652" s="737">
        <f>+IF(AR652=0,0,AR652/AR612*100)</f>
        <v>0</v>
      </c>
      <c r="AT652" s="772">
        <v>0</v>
      </c>
      <c r="AU652" s="737">
        <f>+IF(AT652=0,0,AT652/AT612*100)</f>
        <v>0</v>
      </c>
      <c r="AV652" s="772">
        <v>0</v>
      </c>
      <c r="AW652" s="737">
        <f>+IF(AV652=0,0,AV652/AV612*100)</f>
        <v>0</v>
      </c>
      <c r="AX652" s="772">
        <v>0</v>
      </c>
      <c r="AY652" s="737">
        <f>+IF(AX652=0,0,AX652/AX612*100)</f>
        <v>0</v>
      </c>
      <c r="AZ652" s="772">
        <f>+AT652+AV652+AX652</f>
        <v>0</v>
      </c>
      <c r="BA652" s="737">
        <f>+IF(AZ652=0,0,AZ652/AZ612*100)</f>
        <v>0</v>
      </c>
      <c r="BB652" s="772">
        <v>0</v>
      </c>
      <c r="BC652" s="737">
        <f>+IF(BB652=0,0,BB652/BB612*100)</f>
        <v>0</v>
      </c>
      <c r="BD652" s="772">
        <v>0</v>
      </c>
      <c r="BE652" s="737">
        <f>+IF(BD652=0,0,BD652/BD612*100)</f>
        <v>0</v>
      </c>
      <c r="BF652" s="772">
        <v>0</v>
      </c>
      <c r="BG652" s="737">
        <f>+IF(BF652=0,0,BF652/BF612*100)</f>
        <v>0</v>
      </c>
      <c r="BH652" s="772">
        <f>+BB652+BD652+BF652</f>
        <v>0</v>
      </c>
      <c r="BI652" s="737">
        <f>+IF(BH652=0,0,BH652/BH612*100)</f>
        <v>0</v>
      </c>
      <c r="BJ652" s="772">
        <f t="shared" si="654"/>
        <v>0</v>
      </c>
      <c r="BK652" s="737">
        <f>+IF(BJ652=0,0,BJ652/BJ612*100)</f>
        <v>0</v>
      </c>
      <c r="BL652" s="772">
        <v>0</v>
      </c>
      <c r="BM652" s="737">
        <f>+IF(BL652=0,0,BL652/BL612*100)</f>
        <v>0</v>
      </c>
      <c r="BN652" s="772">
        <v>0</v>
      </c>
      <c r="BO652" s="737">
        <f>+IF(BN652=0,0,BN652/BN612*100)</f>
        <v>0</v>
      </c>
      <c r="BP652" s="772">
        <v>0</v>
      </c>
      <c r="BQ652" s="737">
        <f>+IF(BP652=0,0,BP652/BP612*100)</f>
        <v>0</v>
      </c>
      <c r="BR652" s="772">
        <f>+BL652+BN652+BP652</f>
        <v>0</v>
      </c>
      <c r="BS652" s="737">
        <f>+IF(BR652=0,0,BR652/BR612*100)</f>
        <v>0</v>
      </c>
      <c r="BT652" s="772">
        <v>0</v>
      </c>
      <c r="BU652" s="737">
        <f>+IF(BT652=0,0,BT652/BT612*100)</f>
        <v>0</v>
      </c>
      <c r="BV652" s="772">
        <v>0</v>
      </c>
      <c r="BW652" s="737">
        <f>+IF(BV652=0,0,BV652/BV612*100)</f>
        <v>0</v>
      </c>
      <c r="BX652" s="772">
        <v>0</v>
      </c>
      <c r="BY652" s="737">
        <f>+IF(BX652=0,0,BX652/BX612*100)</f>
        <v>0</v>
      </c>
      <c r="BZ652" s="772">
        <f>+BT652+BV652+BX652</f>
        <v>0</v>
      </c>
      <c r="CA652" s="737">
        <f>+IF(BZ652=0,0,BZ652/BZ612*100)</f>
        <v>0</v>
      </c>
      <c r="CB652" s="772">
        <f t="shared" si="655"/>
        <v>0</v>
      </c>
      <c r="CC652" s="737">
        <f>+IF(CB652=0,0,CB652/CB612*100)</f>
        <v>0</v>
      </c>
      <c r="CE652" s="772">
        <f t="shared" si="631"/>
        <v>0</v>
      </c>
      <c r="CF652" s="737">
        <f>+IF(CE652=0,0,CE652/CE612*100)</f>
        <v>0</v>
      </c>
      <c r="CG652" s="772">
        <v>0</v>
      </c>
      <c r="CH652" s="737">
        <f>+IF(CG652=0,0,CG652/CG612*100)</f>
        <v>0</v>
      </c>
      <c r="CI652" s="772">
        <v>0</v>
      </c>
      <c r="CJ652" s="737">
        <f>+IF(CI652=0,0,CI652/CI612*100)</f>
        <v>0</v>
      </c>
      <c r="CK652" s="772">
        <v>0</v>
      </c>
      <c r="CL652" s="737">
        <f>+IF(CK652=0,0,CK652/CK612*100)</f>
        <v>0</v>
      </c>
      <c r="CM652" s="772">
        <f>+CG652+CI652+CK652</f>
        <v>0</v>
      </c>
      <c r="CN652" s="737">
        <f>+IF(CM652=0,0,CM652/CM612*100)</f>
        <v>0</v>
      </c>
      <c r="CO652" s="772">
        <v>0</v>
      </c>
      <c r="CP652" s="737">
        <f>+IF(CO652=0,0,CO652/CO612*100)</f>
        <v>0</v>
      </c>
      <c r="CQ652" s="772">
        <v>0</v>
      </c>
      <c r="CR652" s="737">
        <f>+IF(CQ652=0,0,CQ652/CQ612*100)</f>
        <v>0</v>
      </c>
      <c r="CS652" s="772">
        <v>0</v>
      </c>
      <c r="CT652" s="737">
        <f>+IF(CS652=0,0,CS652/CS612*100)</f>
        <v>0</v>
      </c>
      <c r="CU652" s="772">
        <f>+CO652+CQ652+CS652</f>
        <v>0</v>
      </c>
      <c r="CV652" s="737">
        <f>+IF(CU652=0,0,CU652/CU612*100)</f>
        <v>0</v>
      </c>
      <c r="CW652" s="772">
        <f t="shared" si="656"/>
        <v>0</v>
      </c>
      <c r="CX652" s="737">
        <f>+IF(CW652=0,0,CW652/CW612*100)</f>
        <v>0</v>
      </c>
      <c r="CY652" s="772">
        <v>0</v>
      </c>
      <c r="CZ652" s="737">
        <f>+IF(CY652=0,0,CY652/CY612*100)</f>
        <v>0</v>
      </c>
      <c r="DA652" s="772">
        <v>0</v>
      </c>
      <c r="DB652" s="737">
        <f>+IF(DA652=0,0,DA652/DA612*100)</f>
        <v>0</v>
      </c>
      <c r="DC652" s="772">
        <v>0</v>
      </c>
      <c r="DD652" s="737">
        <f>+IF(DC652=0,0,DC652/DC612*100)</f>
        <v>0</v>
      </c>
      <c r="DE652" s="772">
        <f>+CY652+DA652+DC652</f>
        <v>0</v>
      </c>
      <c r="DF652" s="737">
        <f>+IF(DE652=0,0,DE652/DE612*100)</f>
        <v>0</v>
      </c>
      <c r="DG652" s="772">
        <v>0</v>
      </c>
      <c r="DH652" s="737">
        <f>+IF(DG652=0,0,DG652/DG612*100)</f>
        <v>0</v>
      </c>
      <c r="DI652" s="772">
        <v>0</v>
      </c>
      <c r="DJ652" s="737">
        <f>+IF(DI652=0,0,DI652/DI612*100)</f>
        <v>0</v>
      </c>
      <c r="DK652" s="772">
        <v>0</v>
      </c>
      <c r="DL652" s="737">
        <f>+IF(DK652=0,0,DK652/DK612*100)</f>
        <v>0</v>
      </c>
      <c r="DM652" s="772">
        <f>+DG652+DI652+DK652</f>
        <v>0</v>
      </c>
      <c r="DN652" s="737">
        <f>+IF(DM652=0,0,DM652/DM612*100)</f>
        <v>0</v>
      </c>
      <c r="DO652" s="772">
        <f t="shared" si="657"/>
        <v>0</v>
      </c>
      <c r="DP652" s="737">
        <f>+IF(DO652=0,0,DO652/DO612*100)</f>
        <v>0</v>
      </c>
      <c r="DR652" s="772">
        <f t="shared" si="632"/>
        <v>0</v>
      </c>
      <c r="DS652" s="737">
        <f>+IF(DR652=0,0,DR652/DR612*100)</f>
        <v>0</v>
      </c>
      <c r="DT652" s="772">
        <v>0</v>
      </c>
      <c r="DU652" s="737">
        <f>+IF(DT652=0,0,DT652/DT612*100)</f>
        <v>0</v>
      </c>
      <c r="DV652" s="772">
        <v>0</v>
      </c>
      <c r="DW652" s="737">
        <f>+IF(DV652=0,0,DV652/DV612*100)</f>
        <v>0</v>
      </c>
      <c r="DX652" s="772">
        <v>0</v>
      </c>
      <c r="DY652" s="737">
        <f>+IF(DX652=0,0,DX652/DX612*100)</f>
        <v>0</v>
      </c>
      <c r="DZ652" s="772">
        <f>+DT652+DV652+DX652</f>
        <v>0</v>
      </c>
      <c r="EA652" s="737">
        <f>+IF(DZ652=0,0,DZ652/DZ612*100)</f>
        <v>0</v>
      </c>
      <c r="EB652" s="772">
        <v>0</v>
      </c>
      <c r="EC652" s="737">
        <f>+IF(EB652=0,0,EB652/EB612*100)</f>
        <v>0</v>
      </c>
      <c r="ED652" s="772">
        <v>0</v>
      </c>
      <c r="EE652" s="737">
        <f>+IF(ED652=0,0,ED652/ED612*100)</f>
        <v>0</v>
      </c>
      <c r="EF652" s="772">
        <v>0</v>
      </c>
      <c r="EG652" s="737">
        <f>+IF(EF652=0,0,EF652/EF612*100)</f>
        <v>0</v>
      </c>
      <c r="EH652" s="772">
        <f>+EB652+ED652+EF652</f>
        <v>0</v>
      </c>
      <c r="EI652" s="737">
        <f>+IF(EH652=0,0,EH652/EH612*100)</f>
        <v>0</v>
      </c>
      <c r="EJ652" s="772">
        <f t="shared" si="658"/>
        <v>0</v>
      </c>
      <c r="EK652" s="737">
        <f>+IF(EJ652=0,0,EJ652/EJ612*100)</f>
        <v>0</v>
      </c>
      <c r="EL652" s="772">
        <v>0</v>
      </c>
      <c r="EM652" s="737">
        <f>+IF(EL652=0,0,EL652/EL612*100)</f>
        <v>0</v>
      </c>
      <c r="EN652" s="772">
        <v>0</v>
      </c>
      <c r="EO652" s="737">
        <f>+IF(EN652=0,0,EN652/EN612*100)</f>
        <v>0</v>
      </c>
      <c r="EP652" s="772">
        <v>0</v>
      </c>
      <c r="EQ652" s="737">
        <f>+IF(EP652=0,0,EP652/EP612*100)</f>
        <v>0</v>
      </c>
      <c r="ER652" s="772">
        <f>+EL652+EN652+EP652</f>
        <v>0</v>
      </c>
      <c r="ES652" s="737">
        <f>+IF(ER652=0,0,ER652/ER612*100)</f>
        <v>0</v>
      </c>
      <c r="ET652" s="772">
        <v>0</v>
      </c>
      <c r="EU652" s="737">
        <f>+IF(ET652=0,0,ET652/ET612*100)</f>
        <v>0</v>
      </c>
      <c r="EV652" s="772">
        <v>0</v>
      </c>
      <c r="EW652" s="737">
        <f>+IF(EV652=0,0,EV652/EV612*100)</f>
        <v>0</v>
      </c>
      <c r="EX652" s="772">
        <v>0</v>
      </c>
      <c r="EY652" s="737">
        <f>+IF(EX652=0,0,EX652/EX612*100)</f>
        <v>0</v>
      </c>
      <c r="EZ652" s="772">
        <f>+ET652+EV652+EX652</f>
        <v>0</v>
      </c>
      <c r="FA652" s="737">
        <f>+IF(EZ652=0,0,EZ652/EZ612*100)</f>
        <v>0</v>
      </c>
      <c r="FB652" s="772">
        <f t="shared" si="659"/>
        <v>0</v>
      </c>
      <c r="FC652" s="737">
        <f>+IF(FB652=0,0,FB652/FB612*100)</f>
        <v>0</v>
      </c>
      <c r="FD652" s="772">
        <v>0</v>
      </c>
      <c r="FE652" s="737">
        <f>+IF(FD652=0,0,FD652/FD612*100)</f>
        <v>0</v>
      </c>
      <c r="FF652" s="772">
        <v>0</v>
      </c>
      <c r="FG652" s="737">
        <f>+IF(FF652=0,0,FF652/FF612*100)</f>
        <v>0</v>
      </c>
      <c r="FH652" s="772">
        <v>0</v>
      </c>
      <c r="FI652" s="737">
        <f>+IF(FH652=0,0,FH652/FH612*100)</f>
        <v>0</v>
      </c>
      <c r="FJ652" s="772">
        <v>0</v>
      </c>
      <c r="FK652" s="737">
        <f>+IF(FJ652=0,0,FJ652/FJ612*100)</f>
        <v>0</v>
      </c>
    </row>
    <row r="653" spans="2:167" s="648" customFormat="1" ht="13.5" customHeight="1">
      <c r="B653" s="771"/>
      <c r="C653" s="771"/>
      <c r="D653" s="771" t="s">
        <v>4857</v>
      </c>
      <c r="E653" s="772">
        <f t="shared" si="630"/>
        <v>-1.2980000220745751E-6</v>
      </c>
      <c r="F653" s="737">
        <f>+IF(E653=0,0,E653/E612*100)</f>
        <v>5.5261052009825042E-9</v>
      </c>
      <c r="G653" s="772">
        <v>-1.1175870895385742E-14</v>
      </c>
      <c r="H653" s="737">
        <f>+IF(G653=0,0,G653/G612*100)</f>
        <v>7.7228491600978643E-16</v>
      </c>
      <c r="I653" s="772">
        <v>0</v>
      </c>
      <c r="J653" s="737">
        <f>+IF(I653=0,0,I653/I612*100)</f>
        <v>0</v>
      </c>
      <c r="K653" s="772">
        <v>0</v>
      </c>
      <c r="L653" s="737">
        <f>+IF(K653=0,0,K653/K612*100)</f>
        <v>0</v>
      </c>
      <c r="M653" s="772">
        <f>+G653+I653+K653</f>
        <v>-1.1175870895385742E-14</v>
      </c>
      <c r="N653" s="737">
        <f>+IF(M653=0,0,M653/M612*100)</f>
        <v>2.2270340254147972E-16</v>
      </c>
      <c r="O653" s="772">
        <v>-1.2979999961644352E-6</v>
      </c>
      <c r="P653" s="737">
        <f>+IF(O653=0,0,O653/O612*100)</f>
        <v>5.1225493541312802E-8</v>
      </c>
      <c r="Q653" s="772">
        <v>-7.4505805969238278E-15</v>
      </c>
      <c r="R653" s="737">
        <f>+IF(Q653=0,0,Q653/Q612*100)</f>
        <v>4.4250123087263923E-16</v>
      </c>
      <c r="S653" s="772">
        <v>-3.7257450458128E-15</v>
      </c>
      <c r="T653" s="737">
        <f>+IF(S653=0,0,S653/S612*100)</f>
        <v>5.1258926844443201E-16</v>
      </c>
      <c r="U653" s="772">
        <f t="shared" si="649"/>
        <v>-1.298000007340761E-6</v>
      </c>
      <c r="V653" s="737">
        <f>+IF(U653=0,0,U653/U612*100)</f>
        <v>2.6251470502698105E-8</v>
      </c>
      <c r="W653" s="772">
        <f t="shared" si="650"/>
        <v>-1.2980000185166318E-6</v>
      </c>
      <c r="X653" s="737">
        <f>+IF(W653=0,0,W653/W612*100)</f>
        <v>1.3028517446238154E-8</v>
      </c>
      <c r="Y653" s="772">
        <v>-3.7252902984619139E-15</v>
      </c>
      <c r="Z653" s="737">
        <f>+IF(Y653=0,0,Y653/Y612*100)</f>
        <v>1.7364470860744668E-16</v>
      </c>
      <c r="AA653" s="772">
        <v>0</v>
      </c>
      <c r="AB653" s="737">
        <f>+IF(AA653=0,0,AA653/AA612*100)</f>
        <v>0</v>
      </c>
      <c r="AC653" s="772">
        <v>2.9103830456733701E-16</v>
      </c>
      <c r="AD653" s="737">
        <f>+IF(AC653=0,0,AC653/AC612*100)</f>
        <v>-1.5091407316632698E-17</v>
      </c>
      <c r="AE653" s="772">
        <f t="shared" si="651"/>
        <v>-3.4342519938945769E-15</v>
      </c>
      <c r="AF653" s="737">
        <f>+IF(AE653=0,0,AE653/AE612*100)</f>
        <v>5.7289014362047651E-17</v>
      </c>
      <c r="AG653" s="772">
        <v>-7.2759576141834256E-18</v>
      </c>
      <c r="AH653" s="737">
        <f>+IF(AG653=0,0,AG653/AG612*100)</f>
        <v>3.4316843028817966E-19</v>
      </c>
      <c r="AI653" s="772">
        <v>0</v>
      </c>
      <c r="AJ653" s="737">
        <f>+IF(AI653=0,0,AI653/AI612*100)</f>
        <v>0</v>
      </c>
      <c r="AK653" s="772">
        <v>-1.1641532182693481E-16</v>
      </c>
      <c r="AL653" s="737">
        <f>+IF(AK653=0,0,AK653/AK612*100)</f>
        <v>4.373736276404272E-18</v>
      </c>
      <c r="AM653" s="772">
        <f t="shared" si="652"/>
        <v>-1.2369127944111824E-16</v>
      </c>
      <c r="AN653" s="737">
        <f>+IF(AM653=0,0,AM653/AM612*100)</f>
        <v>1.6423966196462267E-18</v>
      </c>
      <c r="AO653" s="772">
        <f t="shared" si="653"/>
        <v>-3.557943273335695E-15</v>
      </c>
      <c r="AP653" s="737">
        <f>+IF(AO653=0,0,AO653/AO612*100)</f>
        <v>2.6304953705723162E-17</v>
      </c>
      <c r="AQ653" s="651"/>
      <c r="AR653" s="772">
        <v>0</v>
      </c>
      <c r="AS653" s="737">
        <f>+IF(AR653=0,0,AR653/AR612*100)</f>
        <v>0</v>
      </c>
      <c r="AT653" s="772">
        <v>0</v>
      </c>
      <c r="AU653" s="737">
        <f>+IF(AT653=0,0,AT653/AT612*100)</f>
        <v>0</v>
      </c>
      <c r="AV653" s="772">
        <v>0</v>
      </c>
      <c r="AW653" s="737">
        <f>+IF(AV653=0,0,AV653/AV612*100)</f>
        <v>0</v>
      </c>
      <c r="AX653" s="772">
        <v>0</v>
      </c>
      <c r="AY653" s="737">
        <f>+IF(AX653=0,0,AX653/AX612*100)</f>
        <v>0</v>
      </c>
      <c r="AZ653" s="772">
        <f>+AT653+AV653+AX653</f>
        <v>0</v>
      </c>
      <c r="BA653" s="737">
        <f>+IF(AZ653=0,0,AZ653/AZ612*100)</f>
        <v>0</v>
      </c>
      <c r="BB653" s="772">
        <v>0</v>
      </c>
      <c r="BC653" s="737">
        <f>+IF(BB653=0,0,BB653/BB612*100)</f>
        <v>0</v>
      </c>
      <c r="BD653" s="772">
        <v>0</v>
      </c>
      <c r="BE653" s="737">
        <f>+IF(BD653=0,0,BD653/BD612*100)</f>
        <v>0</v>
      </c>
      <c r="BF653" s="772">
        <v>0</v>
      </c>
      <c r="BG653" s="737">
        <f>+IF(BF653=0,0,BF653/BF612*100)</f>
        <v>0</v>
      </c>
      <c r="BH653" s="772">
        <f>+BB653+BD653+BF653</f>
        <v>0</v>
      </c>
      <c r="BI653" s="737">
        <f>+IF(BH653=0,0,BH653/BH612*100)</f>
        <v>0</v>
      </c>
      <c r="BJ653" s="772">
        <f t="shared" si="654"/>
        <v>0</v>
      </c>
      <c r="BK653" s="737">
        <f>+IF(BJ653=0,0,BJ653/BJ612*100)</f>
        <v>0</v>
      </c>
      <c r="BL653" s="772">
        <v>0</v>
      </c>
      <c r="BM653" s="737">
        <f>+IF(BL653=0,0,BL653/BL612*100)</f>
        <v>0</v>
      </c>
      <c r="BN653" s="772">
        <v>0</v>
      </c>
      <c r="BO653" s="737">
        <f>+IF(BN653=0,0,BN653/BN612*100)</f>
        <v>0</v>
      </c>
      <c r="BP653" s="772">
        <v>0</v>
      </c>
      <c r="BQ653" s="737">
        <f>+IF(BP653=0,0,BP653/BP612*100)</f>
        <v>0</v>
      </c>
      <c r="BR653" s="772">
        <f>+BL653+BN653+BP653</f>
        <v>0</v>
      </c>
      <c r="BS653" s="737">
        <f>+IF(BR653=0,0,BR653/BR612*100)</f>
        <v>0</v>
      </c>
      <c r="BT653" s="772">
        <v>0</v>
      </c>
      <c r="BU653" s="737">
        <f>+IF(BT653=0,0,BT653/BT612*100)</f>
        <v>0</v>
      </c>
      <c r="BV653" s="772">
        <v>0</v>
      </c>
      <c r="BW653" s="737">
        <f>+IF(BV653=0,0,BV653/BV612*100)</f>
        <v>0</v>
      </c>
      <c r="BX653" s="772">
        <v>0</v>
      </c>
      <c r="BY653" s="737">
        <f>+IF(BX653=0,0,BX653/BX612*100)</f>
        <v>0</v>
      </c>
      <c r="BZ653" s="772">
        <f>+BT653+BV653+BX653</f>
        <v>0</v>
      </c>
      <c r="CA653" s="737">
        <f>+IF(BZ653=0,0,BZ653/BZ612*100)</f>
        <v>0</v>
      </c>
      <c r="CB653" s="772">
        <f t="shared" si="655"/>
        <v>0</v>
      </c>
      <c r="CC653" s="737">
        <f>+IF(CB653=0,0,CB653/CB612*100)</f>
        <v>0</v>
      </c>
      <c r="CE653" s="772">
        <f t="shared" si="631"/>
        <v>0</v>
      </c>
      <c r="CF653" s="737">
        <f>+IF(CE653=0,0,CE653/CE612*100)</f>
        <v>0</v>
      </c>
      <c r="CG653" s="772">
        <v>0</v>
      </c>
      <c r="CH653" s="737">
        <f>+IF(CG653=0,0,CG653/CG612*100)</f>
        <v>0</v>
      </c>
      <c r="CI653" s="772">
        <v>0</v>
      </c>
      <c r="CJ653" s="737">
        <f>+IF(CI653=0,0,CI653/CI612*100)</f>
        <v>0</v>
      </c>
      <c r="CK653" s="772">
        <v>0</v>
      </c>
      <c r="CL653" s="737">
        <f>+IF(CK653=0,0,CK653/CK612*100)</f>
        <v>0</v>
      </c>
      <c r="CM653" s="772">
        <f>+CG653+CI653+CK653</f>
        <v>0</v>
      </c>
      <c r="CN653" s="737">
        <f>+IF(CM653=0,0,CM653/CM612*100)</f>
        <v>0</v>
      </c>
      <c r="CO653" s="772">
        <v>0</v>
      </c>
      <c r="CP653" s="737">
        <f>+IF(CO653=0,0,CO653/CO612*100)</f>
        <v>0</v>
      </c>
      <c r="CQ653" s="772">
        <v>0</v>
      </c>
      <c r="CR653" s="737">
        <f>+IF(CQ653=0,0,CQ653/CQ612*100)</f>
        <v>0</v>
      </c>
      <c r="CS653" s="772">
        <v>0</v>
      </c>
      <c r="CT653" s="737">
        <f>+IF(CS653=0,0,CS653/CS612*100)</f>
        <v>0</v>
      </c>
      <c r="CU653" s="772">
        <f>+CO653+CQ653+CS653</f>
        <v>0</v>
      </c>
      <c r="CV653" s="737">
        <f>+IF(CU653=0,0,CU653/CU612*100)</f>
        <v>0</v>
      </c>
      <c r="CW653" s="772">
        <f t="shared" si="656"/>
        <v>0</v>
      </c>
      <c r="CX653" s="737">
        <f>+IF(CW653=0,0,CW653/CW612*100)</f>
        <v>0</v>
      </c>
      <c r="CY653" s="772">
        <v>0</v>
      </c>
      <c r="CZ653" s="737">
        <f>+IF(CY653=0,0,CY653/CY612*100)</f>
        <v>0</v>
      </c>
      <c r="DA653" s="772">
        <v>0</v>
      </c>
      <c r="DB653" s="737">
        <f>+IF(DA653=0,0,DA653/DA612*100)</f>
        <v>0</v>
      </c>
      <c r="DC653" s="772">
        <v>0</v>
      </c>
      <c r="DD653" s="737">
        <f>+IF(DC653=0,0,DC653/DC612*100)</f>
        <v>0</v>
      </c>
      <c r="DE653" s="772">
        <f>+CY653+DA653+DC653</f>
        <v>0</v>
      </c>
      <c r="DF653" s="737">
        <f>+IF(DE653=0,0,DE653/DE612*100)</f>
        <v>0</v>
      </c>
      <c r="DG653" s="772">
        <v>0</v>
      </c>
      <c r="DH653" s="737">
        <f>+IF(DG653=0,0,DG653/DG612*100)</f>
        <v>0</v>
      </c>
      <c r="DI653" s="772">
        <v>0</v>
      </c>
      <c r="DJ653" s="737">
        <f>+IF(DI653=0,0,DI653/DI612*100)</f>
        <v>0</v>
      </c>
      <c r="DK653" s="772">
        <v>0</v>
      </c>
      <c r="DL653" s="737">
        <f>+IF(DK653=0,0,DK653/DK612*100)</f>
        <v>0</v>
      </c>
      <c r="DM653" s="772">
        <f>+DG653+DI653+DK653</f>
        <v>0</v>
      </c>
      <c r="DN653" s="737">
        <f>+IF(DM653=0,0,DM653/DM612*100)</f>
        <v>0</v>
      </c>
      <c r="DO653" s="772">
        <f t="shared" si="657"/>
        <v>0</v>
      </c>
      <c r="DP653" s="737">
        <f>+IF(DO653=0,0,DO653/DO612*100)</f>
        <v>0</v>
      </c>
      <c r="DR653" s="772">
        <f t="shared" si="632"/>
        <v>0</v>
      </c>
      <c r="DS653" s="737">
        <f>+IF(DR653=0,0,DR653/DR612*100)</f>
        <v>0</v>
      </c>
      <c r="DT653" s="772">
        <v>0</v>
      </c>
      <c r="DU653" s="737">
        <f>+IF(DT653=0,0,DT653/DT612*100)</f>
        <v>0</v>
      </c>
      <c r="DV653" s="772">
        <v>0</v>
      </c>
      <c r="DW653" s="737">
        <f>+IF(DV653=0,0,DV653/DV612*100)</f>
        <v>0</v>
      </c>
      <c r="DX653" s="772">
        <v>0</v>
      </c>
      <c r="DY653" s="737">
        <f>+IF(DX653=0,0,DX653/DX612*100)</f>
        <v>0</v>
      </c>
      <c r="DZ653" s="772">
        <f>+DT653+DV653+DX653</f>
        <v>0</v>
      </c>
      <c r="EA653" s="737">
        <f>+IF(DZ653=0,0,DZ653/DZ612*100)</f>
        <v>0</v>
      </c>
      <c r="EB653" s="772">
        <v>0</v>
      </c>
      <c r="EC653" s="737">
        <f>+IF(EB653=0,0,EB653/EB612*100)</f>
        <v>0</v>
      </c>
      <c r="ED653" s="772">
        <v>0</v>
      </c>
      <c r="EE653" s="737">
        <f>+IF(ED653=0,0,ED653/ED612*100)</f>
        <v>0</v>
      </c>
      <c r="EF653" s="772">
        <v>0</v>
      </c>
      <c r="EG653" s="737">
        <f>+IF(EF653=0,0,EF653/EF612*100)</f>
        <v>0</v>
      </c>
      <c r="EH653" s="772">
        <f>+EB653+ED653+EF653</f>
        <v>0</v>
      </c>
      <c r="EI653" s="737">
        <f>+IF(EH653=0,0,EH653/EH612*100)</f>
        <v>0</v>
      </c>
      <c r="EJ653" s="772">
        <f t="shared" si="658"/>
        <v>0</v>
      </c>
      <c r="EK653" s="737">
        <f>+IF(EJ653=0,0,EJ653/EJ612*100)</f>
        <v>0</v>
      </c>
      <c r="EL653" s="772">
        <v>0</v>
      </c>
      <c r="EM653" s="737">
        <f>+IF(EL653=0,0,EL653/EL612*100)</f>
        <v>0</v>
      </c>
      <c r="EN653" s="772">
        <v>0</v>
      </c>
      <c r="EO653" s="737">
        <f>+IF(EN653=0,0,EN653/EN612*100)</f>
        <v>0</v>
      </c>
      <c r="EP653" s="772">
        <v>0</v>
      </c>
      <c r="EQ653" s="737">
        <f>+IF(EP653=0,0,EP653/EP612*100)</f>
        <v>0</v>
      </c>
      <c r="ER653" s="772">
        <f>+EL653+EN653+EP653</f>
        <v>0</v>
      </c>
      <c r="ES653" s="737">
        <f>+IF(ER653=0,0,ER653/ER612*100)</f>
        <v>0</v>
      </c>
      <c r="ET653" s="772">
        <v>0</v>
      </c>
      <c r="EU653" s="737">
        <f>+IF(ET653=0,0,ET653/ET612*100)</f>
        <v>0</v>
      </c>
      <c r="EV653" s="772">
        <v>0</v>
      </c>
      <c r="EW653" s="737">
        <f>+IF(EV653=0,0,EV653/EV612*100)</f>
        <v>0</v>
      </c>
      <c r="EX653" s="772">
        <v>0</v>
      </c>
      <c r="EY653" s="737">
        <f>+IF(EX653=0,0,EX653/EX612*100)</f>
        <v>0</v>
      </c>
      <c r="EZ653" s="772">
        <f>+ET653+EV653+EX653</f>
        <v>0</v>
      </c>
      <c r="FA653" s="737">
        <f>+IF(EZ653=0,0,EZ653/EZ612*100)</f>
        <v>0</v>
      </c>
      <c r="FB653" s="772">
        <f t="shared" si="659"/>
        <v>0</v>
      </c>
      <c r="FC653" s="737">
        <f>+IF(FB653=0,0,FB653/FB612*100)</f>
        <v>0</v>
      </c>
      <c r="FD653" s="772">
        <v>0</v>
      </c>
      <c r="FE653" s="737">
        <f>+IF(FD653=0,0,FD653/FD612*100)</f>
        <v>0</v>
      </c>
      <c r="FF653" s="772">
        <v>0</v>
      </c>
      <c r="FG653" s="737">
        <f>+IF(FF653=0,0,FF653/FF612*100)</f>
        <v>0</v>
      </c>
      <c r="FH653" s="772">
        <v>0</v>
      </c>
      <c r="FI653" s="737">
        <f>+IF(FH653=0,0,FH653/FH612*100)</f>
        <v>0</v>
      </c>
      <c r="FJ653" s="772">
        <v>0</v>
      </c>
      <c r="FK653" s="737">
        <f>+IF(FJ653=0,0,FJ653/FJ612*100)</f>
        <v>0</v>
      </c>
    </row>
    <row r="654" spans="2:167" s="648" customFormat="1" ht="13.5" customHeight="1">
      <c r="B654" s="781"/>
      <c r="C654" s="781"/>
      <c r="D654" s="802" t="s">
        <v>4858</v>
      </c>
      <c r="E654" s="803">
        <f t="shared" si="630"/>
        <v>0</v>
      </c>
      <c r="F654" s="804">
        <f>+IF(E654=0,0,E654/E612*100)</f>
        <v>0</v>
      </c>
      <c r="G654" s="815">
        <v>0</v>
      </c>
      <c r="H654" s="804">
        <f>+IF(G654=0,0,G654/G612*100)</f>
        <v>0</v>
      </c>
      <c r="I654" s="815">
        <v>0</v>
      </c>
      <c r="J654" s="804">
        <f>+IF(I654=0,0,I654/I612*100)</f>
        <v>0</v>
      </c>
      <c r="K654" s="815">
        <v>0</v>
      </c>
      <c r="L654" s="804">
        <f>+IF(K654=0,0,K654/K612*100)</f>
        <v>0</v>
      </c>
      <c r="M654" s="815">
        <f>+G654+I654+K654</f>
        <v>0</v>
      </c>
      <c r="N654" s="804">
        <f>+IF(M654=0,0,M654/M612*100)</f>
        <v>0</v>
      </c>
      <c r="O654" s="815">
        <v>0</v>
      </c>
      <c r="P654" s="804">
        <f>+IF(O654=0,0,O654/O612*100)</f>
        <v>0</v>
      </c>
      <c r="Q654" s="815">
        <v>0</v>
      </c>
      <c r="R654" s="804">
        <f>+IF(Q654=0,0,Q654/Q612*100)</f>
        <v>0</v>
      </c>
      <c r="S654" s="815">
        <v>0</v>
      </c>
      <c r="T654" s="804">
        <f>+IF(S654=0,0,S654/S612*100)</f>
        <v>0</v>
      </c>
      <c r="U654" s="803">
        <f t="shared" si="649"/>
        <v>0</v>
      </c>
      <c r="V654" s="804">
        <f>+IF(U654=0,0,U654/U612*100)</f>
        <v>0</v>
      </c>
      <c r="W654" s="803">
        <f t="shared" si="650"/>
        <v>0</v>
      </c>
      <c r="X654" s="804">
        <f>+IF(W654=0,0,W654/W612*100)</f>
        <v>0</v>
      </c>
      <c r="Y654" s="815">
        <v>0</v>
      </c>
      <c r="Z654" s="804">
        <f>+IF(Y654=0,0,Y654/Y612*100)</f>
        <v>0</v>
      </c>
      <c r="AA654" s="815">
        <v>0</v>
      </c>
      <c r="AB654" s="804">
        <f>+IF(AA654=0,0,AA654/AA612*100)</f>
        <v>0</v>
      </c>
      <c r="AC654" s="815">
        <v>0</v>
      </c>
      <c r="AD654" s="804">
        <f>+IF(AC654=0,0,AC654/AC612*100)</f>
        <v>0</v>
      </c>
      <c r="AE654" s="803">
        <f t="shared" si="651"/>
        <v>0</v>
      </c>
      <c r="AF654" s="804">
        <f>+IF(AE654=0,0,AE654/AE612*100)</f>
        <v>0</v>
      </c>
      <c r="AG654" s="815">
        <v>0</v>
      </c>
      <c r="AH654" s="804">
        <f>+IF(AG654=0,0,AG654/AG612*100)</f>
        <v>0</v>
      </c>
      <c r="AI654" s="815">
        <v>0</v>
      </c>
      <c r="AJ654" s="804">
        <f>+IF(AI654=0,0,AI654/AI612*100)</f>
        <v>0</v>
      </c>
      <c r="AK654" s="815">
        <v>0</v>
      </c>
      <c r="AL654" s="804">
        <f>+IF(AK654=0,0,AK654/AK612*100)</f>
        <v>0</v>
      </c>
      <c r="AM654" s="803">
        <f t="shared" si="652"/>
        <v>0</v>
      </c>
      <c r="AN654" s="804">
        <f>+IF(AM654=0,0,AM654/AM612*100)</f>
        <v>0</v>
      </c>
      <c r="AO654" s="803">
        <f t="shared" si="653"/>
        <v>0</v>
      </c>
      <c r="AP654" s="804">
        <f>+IF(AO654=0,0,AO654/AO612*100)</f>
        <v>0</v>
      </c>
      <c r="AQ654" s="651"/>
      <c r="AR654" s="815">
        <v>0</v>
      </c>
      <c r="AS654" s="804">
        <f>+IF(AR654=0,0,AR654/AR612*100)</f>
        <v>0</v>
      </c>
      <c r="AT654" s="815">
        <v>0</v>
      </c>
      <c r="AU654" s="804">
        <f>+IF(AT654=0,0,AT654/AT612*100)</f>
        <v>0</v>
      </c>
      <c r="AV654" s="815">
        <v>0</v>
      </c>
      <c r="AW654" s="804">
        <f>+IF(AV654=0,0,AV654/AV612*100)</f>
        <v>0</v>
      </c>
      <c r="AX654" s="815">
        <v>0</v>
      </c>
      <c r="AY654" s="804">
        <f>+IF(AX654=0,0,AX654/AX612*100)</f>
        <v>0</v>
      </c>
      <c r="AZ654" s="815">
        <f>+AT654+AV654+AX654</f>
        <v>0</v>
      </c>
      <c r="BA654" s="804">
        <f>+IF(AZ654=0,0,AZ654/AZ612*100)</f>
        <v>0</v>
      </c>
      <c r="BB654" s="815">
        <v>0</v>
      </c>
      <c r="BC654" s="804">
        <f>+IF(BB654=0,0,BB654/BB612*100)</f>
        <v>0</v>
      </c>
      <c r="BD654" s="815">
        <v>0</v>
      </c>
      <c r="BE654" s="804">
        <f>+IF(BD654=0,0,BD654/BD612*100)</f>
        <v>0</v>
      </c>
      <c r="BF654" s="815">
        <v>0</v>
      </c>
      <c r="BG654" s="804">
        <f>+IF(BF654=0,0,BF654/BF612*100)</f>
        <v>0</v>
      </c>
      <c r="BH654" s="815">
        <f>+BB654+BD654+BF654</f>
        <v>0</v>
      </c>
      <c r="BI654" s="804">
        <f>+IF(BH654=0,0,BH654/BH612*100)</f>
        <v>0</v>
      </c>
      <c r="BJ654" s="803">
        <f t="shared" si="654"/>
        <v>0</v>
      </c>
      <c r="BK654" s="804">
        <f>+IF(BJ654=0,0,BJ654/BJ612*100)</f>
        <v>0</v>
      </c>
      <c r="BL654" s="815">
        <v>0</v>
      </c>
      <c r="BM654" s="804">
        <f>+IF(BL654=0,0,BL654/BL612*100)</f>
        <v>0</v>
      </c>
      <c r="BN654" s="815">
        <v>0</v>
      </c>
      <c r="BO654" s="804">
        <f>+IF(BN654=0,0,BN654/BN612*100)</f>
        <v>0</v>
      </c>
      <c r="BP654" s="815">
        <v>0</v>
      </c>
      <c r="BQ654" s="804">
        <f>+IF(BP654=0,0,BP654/BP612*100)</f>
        <v>0</v>
      </c>
      <c r="BR654" s="815">
        <f>+BL654+BN654+BP654</f>
        <v>0</v>
      </c>
      <c r="BS654" s="804">
        <f>+IF(BR654=0,0,BR654/BR612*100)</f>
        <v>0</v>
      </c>
      <c r="BT654" s="815">
        <v>0</v>
      </c>
      <c r="BU654" s="804">
        <f>+IF(BT654=0,0,BT654/BT612*100)</f>
        <v>0</v>
      </c>
      <c r="BV654" s="815">
        <v>0</v>
      </c>
      <c r="BW654" s="804">
        <f>+IF(BV654=0,0,BV654/BV612*100)</f>
        <v>0</v>
      </c>
      <c r="BX654" s="815">
        <v>0</v>
      </c>
      <c r="BY654" s="804">
        <f>+IF(BX654=0,0,BX654/BX612*100)</f>
        <v>0</v>
      </c>
      <c r="BZ654" s="815">
        <f>+BT654+BV654+BX654</f>
        <v>0</v>
      </c>
      <c r="CA654" s="804">
        <f>+IF(BZ654=0,0,BZ654/BZ612*100)</f>
        <v>0</v>
      </c>
      <c r="CB654" s="803">
        <f t="shared" si="655"/>
        <v>0</v>
      </c>
      <c r="CC654" s="804">
        <f>+IF(CB654=0,0,CB654/CB612*100)</f>
        <v>0</v>
      </c>
      <c r="CE654" s="803">
        <f t="shared" si="631"/>
        <v>0</v>
      </c>
      <c r="CF654" s="804">
        <f>+IF(CE654=0,0,CE654/CE612*100)</f>
        <v>0</v>
      </c>
      <c r="CG654" s="815">
        <v>0</v>
      </c>
      <c r="CH654" s="804">
        <f>+IF(CG654=0,0,CG654/CG612*100)</f>
        <v>0</v>
      </c>
      <c r="CI654" s="815">
        <v>0</v>
      </c>
      <c r="CJ654" s="804">
        <f>+IF(CI654=0,0,CI654/CI612*100)</f>
        <v>0</v>
      </c>
      <c r="CK654" s="815">
        <v>0</v>
      </c>
      <c r="CL654" s="804">
        <f>+IF(CK654=0,0,CK654/CK612*100)</f>
        <v>0</v>
      </c>
      <c r="CM654" s="815">
        <f>+CG654+CI654+CK654</f>
        <v>0</v>
      </c>
      <c r="CN654" s="804">
        <f>+IF(CM654=0,0,CM654/CM612*100)</f>
        <v>0</v>
      </c>
      <c r="CO654" s="815">
        <v>0</v>
      </c>
      <c r="CP654" s="804">
        <f>+IF(CO654=0,0,CO654/CO612*100)</f>
        <v>0</v>
      </c>
      <c r="CQ654" s="815">
        <v>0</v>
      </c>
      <c r="CR654" s="804">
        <f>+IF(CQ654=0,0,CQ654/CQ612*100)</f>
        <v>0</v>
      </c>
      <c r="CS654" s="815">
        <v>0</v>
      </c>
      <c r="CT654" s="804">
        <f>+IF(CS654=0,0,CS654/CS612*100)</f>
        <v>0</v>
      </c>
      <c r="CU654" s="815">
        <f>+CO654+CQ654+CS654</f>
        <v>0</v>
      </c>
      <c r="CV654" s="804">
        <f>+IF(CU654=0,0,CU654/CU612*100)</f>
        <v>0</v>
      </c>
      <c r="CW654" s="803">
        <f t="shared" si="656"/>
        <v>0</v>
      </c>
      <c r="CX654" s="804">
        <f>+IF(CW654=0,0,CW654/CW612*100)</f>
        <v>0</v>
      </c>
      <c r="CY654" s="815">
        <v>0</v>
      </c>
      <c r="CZ654" s="804">
        <f>+IF(CY654=0,0,CY654/CY612*100)</f>
        <v>0</v>
      </c>
      <c r="DA654" s="815">
        <v>0</v>
      </c>
      <c r="DB654" s="804">
        <f>+IF(DA654=0,0,DA654/DA612*100)</f>
        <v>0</v>
      </c>
      <c r="DC654" s="815">
        <v>0</v>
      </c>
      <c r="DD654" s="804">
        <f>+IF(DC654=0,0,DC654/DC612*100)</f>
        <v>0</v>
      </c>
      <c r="DE654" s="815">
        <f>+CY654+DA654+DC654</f>
        <v>0</v>
      </c>
      <c r="DF654" s="804">
        <f>+IF(DE654=0,0,DE654/DE612*100)</f>
        <v>0</v>
      </c>
      <c r="DG654" s="815">
        <v>0</v>
      </c>
      <c r="DH654" s="804">
        <f>+IF(DG654=0,0,DG654/DG612*100)</f>
        <v>0</v>
      </c>
      <c r="DI654" s="815">
        <v>0</v>
      </c>
      <c r="DJ654" s="804">
        <f>+IF(DI654=0,0,DI654/DI612*100)</f>
        <v>0</v>
      </c>
      <c r="DK654" s="815">
        <v>0</v>
      </c>
      <c r="DL654" s="804">
        <f>+IF(DK654=0,0,DK654/DK612*100)</f>
        <v>0</v>
      </c>
      <c r="DM654" s="815">
        <f>+DG654+DI654+DK654</f>
        <v>0</v>
      </c>
      <c r="DN654" s="804">
        <f>+IF(DM654=0,0,DM654/DM612*100)</f>
        <v>0</v>
      </c>
      <c r="DO654" s="803">
        <f t="shared" si="657"/>
        <v>0</v>
      </c>
      <c r="DP654" s="804">
        <f>+IF(DO654=0,0,DO654/DO612*100)</f>
        <v>0</v>
      </c>
      <c r="DR654" s="815">
        <f t="shared" si="632"/>
        <v>0</v>
      </c>
      <c r="DS654" s="804">
        <f>+IF(DR654=0,0,DR654/DR612*100)</f>
        <v>0</v>
      </c>
      <c r="DT654" s="815">
        <v>0</v>
      </c>
      <c r="DU654" s="804">
        <f>+IF(DT654=0,0,DT654/DT612*100)</f>
        <v>0</v>
      </c>
      <c r="DV654" s="815">
        <v>0</v>
      </c>
      <c r="DW654" s="804">
        <f>+IF(DV654=0,0,DV654/DV612*100)</f>
        <v>0</v>
      </c>
      <c r="DX654" s="815">
        <v>0</v>
      </c>
      <c r="DY654" s="804">
        <f>+IF(DX654=0,0,DX654/DX612*100)</f>
        <v>0</v>
      </c>
      <c r="DZ654" s="815">
        <f>+DT654+DV654+DX654</f>
        <v>0</v>
      </c>
      <c r="EA654" s="804">
        <f>+IF(DZ654=0,0,DZ654/DZ612*100)</f>
        <v>0</v>
      </c>
      <c r="EB654" s="815">
        <v>0</v>
      </c>
      <c r="EC654" s="804">
        <f>+IF(EB654=0,0,EB654/EB612*100)</f>
        <v>0</v>
      </c>
      <c r="ED654" s="815">
        <v>0</v>
      </c>
      <c r="EE654" s="804">
        <f>+IF(ED654=0,0,ED654/ED612*100)</f>
        <v>0</v>
      </c>
      <c r="EF654" s="815">
        <v>0</v>
      </c>
      <c r="EG654" s="804">
        <f>+IF(EF654=0,0,EF654/EF612*100)</f>
        <v>0</v>
      </c>
      <c r="EH654" s="815">
        <f>+EB654+ED654+EF654</f>
        <v>0</v>
      </c>
      <c r="EI654" s="804">
        <f>+IF(EH654=0,0,EH654/EH612*100)</f>
        <v>0</v>
      </c>
      <c r="EJ654" s="803">
        <f t="shared" si="658"/>
        <v>0</v>
      </c>
      <c r="EK654" s="804">
        <f>+IF(EJ654=0,0,EJ654/EJ612*100)</f>
        <v>0</v>
      </c>
      <c r="EL654" s="815">
        <v>0</v>
      </c>
      <c r="EM654" s="804">
        <f>+IF(EL654=0,0,EL654/EL612*100)</f>
        <v>0</v>
      </c>
      <c r="EN654" s="815">
        <v>0</v>
      </c>
      <c r="EO654" s="804">
        <f>+IF(EN654=0,0,EN654/EN612*100)</f>
        <v>0</v>
      </c>
      <c r="EP654" s="815">
        <v>0</v>
      </c>
      <c r="EQ654" s="804">
        <f>+IF(EP654=0,0,EP654/EP612*100)</f>
        <v>0</v>
      </c>
      <c r="ER654" s="815">
        <f>+EL654+EN654+EP654</f>
        <v>0</v>
      </c>
      <c r="ES654" s="804">
        <f>+IF(ER654=0,0,ER654/ER612*100)</f>
        <v>0</v>
      </c>
      <c r="ET654" s="815">
        <v>0</v>
      </c>
      <c r="EU654" s="804">
        <f>+IF(ET654=0,0,ET654/ET612*100)</f>
        <v>0</v>
      </c>
      <c r="EV654" s="815">
        <v>0</v>
      </c>
      <c r="EW654" s="804">
        <f>+IF(EV654=0,0,EV654/EV612*100)</f>
        <v>0</v>
      </c>
      <c r="EX654" s="815">
        <v>0</v>
      </c>
      <c r="EY654" s="804">
        <f>+IF(EX654=0,0,EX654/EX612*100)</f>
        <v>0</v>
      </c>
      <c r="EZ654" s="815">
        <f>+ET654+EV654+EX654</f>
        <v>0</v>
      </c>
      <c r="FA654" s="804">
        <f>+IF(EZ654=0,0,EZ654/EZ612*100)</f>
        <v>0</v>
      </c>
      <c r="FB654" s="803">
        <f t="shared" si="659"/>
        <v>0</v>
      </c>
      <c r="FC654" s="804">
        <f>+IF(FB654=0,0,FB654/FB612*100)</f>
        <v>0</v>
      </c>
      <c r="FD654" s="815">
        <v>0</v>
      </c>
      <c r="FE654" s="804">
        <f>+IF(FD654=0,0,FD654/FD612*100)</f>
        <v>0</v>
      </c>
      <c r="FF654" s="815">
        <v>0</v>
      </c>
      <c r="FG654" s="804">
        <f>+IF(FF654=0,0,FF654/FF612*100)</f>
        <v>0</v>
      </c>
      <c r="FH654" s="815">
        <v>0</v>
      </c>
      <c r="FI654" s="804">
        <f>+IF(FH654=0,0,FH654/FH612*100)</f>
        <v>0</v>
      </c>
      <c r="FJ654" s="815">
        <v>0</v>
      </c>
      <c r="FK654" s="804">
        <f>+IF(FJ654=0,0,FJ654/FJ612*100)</f>
        <v>0</v>
      </c>
    </row>
    <row r="655" spans="2:167" s="758" customFormat="1" ht="13.5" customHeight="1">
      <c r="B655" s="810" t="s">
        <v>4861</v>
      </c>
      <c r="C655" s="799"/>
      <c r="D655" s="799"/>
      <c r="E655" s="800">
        <f t="shared" si="630"/>
        <v>6.0751744944023471</v>
      </c>
      <c r="F655" s="801">
        <f>+IF(E655=0,0,E655/E612*100)</f>
        <v>-2.5864447457200596E-2</v>
      </c>
      <c r="G655" s="800">
        <f>+G641-G642</f>
        <v>-38.195498000000114</v>
      </c>
      <c r="H655" s="801">
        <f>+IF(G655=0,0,G655/G612*100)</f>
        <v>2.6394190878726969</v>
      </c>
      <c r="I655" s="800">
        <f>+I641-I642</f>
        <v>-57.107392106400042</v>
      </c>
      <c r="J655" s="801">
        <f>+IF(I655=0,0,I655/I612*100)</f>
        <v>4.3534953537453687</v>
      </c>
      <c r="K655" s="800">
        <f>+K641-K642</f>
        <v>-53.041972999999587</v>
      </c>
      <c r="L655" s="801">
        <f>+IF(K655=0,0,K655/K612*100)</f>
        <v>2.3476146653635555</v>
      </c>
      <c r="M655" s="800">
        <f>+M641-M642</f>
        <v>-148.34486310640023</v>
      </c>
      <c r="N655" s="801">
        <f>+IF(M655=0,0,M655/M612*100)</f>
        <v>2.9560922878042128</v>
      </c>
      <c r="O655" s="800">
        <f>+O641-O642</f>
        <v>-22.895117399200444</v>
      </c>
      <c r="P655" s="801">
        <f>+IF(O655=0,0,O655/O612*100)</f>
        <v>0.90355446219259039</v>
      </c>
      <c r="Q655" s="800">
        <f>+Q641-Q642</f>
        <v>-34.557730000000149</v>
      </c>
      <c r="R655" s="801">
        <f>+IF(Q655=0,0,Q655/Q612*100)</f>
        <v>2.0524357615134106</v>
      </c>
      <c r="S655" s="800">
        <f>+S641-S642</f>
        <v>-35.841755000000042</v>
      </c>
      <c r="T655" s="801">
        <f>+IF(S655=0,0,S655/S612*100)</f>
        <v>4.931120822629067</v>
      </c>
      <c r="U655" s="800">
        <f>+U641-U642</f>
        <v>-93.294602399199391</v>
      </c>
      <c r="V655" s="801">
        <f>+IF(U655=0,0,U655/U612*100)</f>
        <v>1.8868416711037572</v>
      </c>
      <c r="W655" s="800">
        <f>+W641-W642</f>
        <v>-241.63946550559871</v>
      </c>
      <c r="X655" s="801">
        <f>+IF(W655=0,0,W655/W612*100)</f>
        <v>2.4254267697447007</v>
      </c>
      <c r="Y655" s="800">
        <f>+Y641-Y642</f>
        <v>-11.638278000000497</v>
      </c>
      <c r="Z655" s="801">
        <f>+IF(Y655=0,0,Y655/Y612*100)</f>
        <v>0.5424880291441817</v>
      </c>
      <c r="AA655" s="800">
        <f>+AA641-AA642</f>
        <v>-19.092163000000994</v>
      </c>
      <c r="AB655" s="801">
        <f>+IF(AA655=0,0,AA655/AA612*100)</f>
        <v>0.99399374929363282</v>
      </c>
      <c r="AC655" s="800">
        <f>+AC641-AC642</f>
        <v>-4.8515780000000177</v>
      </c>
      <c r="AD655" s="801">
        <f>+IF(AC655=0,0,AC655/AC612*100)</f>
        <v>0.25157217650529018</v>
      </c>
      <c r="AE655" s="800">
        <f>+AE641-AE642</f>
        <v>-35.582019000001537</v>
      </c>
      <c r="AF655" s="801">
        <f>+IF(AE655=0,0,AE655/AE612*100)</f>
        <v>0.59356704200673638</v>
      </c>
      <c r="AG655" s="800">
        <f>+AG641-AG642</f>
        <v>64.68428500000104</v>
      </c>
      <c r="AH655" s="801">
        <f>+IF(AG655=0,0,AG655/AG612*100)</f>
        <v>-3.0508155386299372</v>
      </c>
      <c r="AI655" s="800">
        <f>+AI641-AI642</f>
        <v>136.54878000000002</v>
      </c>
      <c r="AJ655" s="801">
        <f>+IF(AI655=0,0,AI655/AI612*100)</f>
        <v>-4.9668085750327533</v>
      </c>
      <c r="AK655" s="800">
        <f>+AK641-AK642</f>
        <v>82.063593999999682</v>
      </c>
      <c r="AL655" s="801">
        <f>+IF(AK655=0,0,AK655/AK612*100)</f>
        <v>-3.083138133513855</v>
      </c>
      <c r="AM655" s="800">
        <f t="shared" si="652"/>
        <v>283.29665900000077</v>
      </c>
      <c r="AN655" s="801">
        <f>+IF(AM655=0,0,AM655/AM612*100)</f>
        <v>-3.7616675743108043</v>
      </c>
      <c r="AO655" s="800">
        <f>+AO641-AO642</f>
        <v>247.71464000000105</v>
      </c>
      <c r="AP655" s="801">
        <f>+IF(AO655=0,0,AO655/AO612*100)</f>
        <v>-1.8314294627077672</v>
      </c>
      <c r="AQ655" s="734"/>
      <c r="AR655" s="800">
        <f>+AR641-AR642</f>
        <v>-641.36095799999998</v>
      </c>
      <c r="AS655" s="801">
        <f>+IF(AR655=0,0,AR655/AR612*100)</f>
        <v>-59.74661388602388</v>
      </c>
      <c r="AT655" s="800">
        <f>+AT641-AT642</f>
        <v>-32.922857999999991</v>
      </c>
      <c r="AU655" s="801">
        <f>+IF(AT655=0,0,AT655/AT612*100)</f>
        <v>-35.391129893058718</v>
      </c>
      <c r="AV655" s="800">
        <f>+AV641-AV642</f>
        <v>-32.663503000000006</v>
      </c>
      <c r="AW655" s="801">
        <f>+IF(AV655=0,0,AV655/AV612*100)</f>
        <v>-35.39349761797834</v>
      </c>
      <c r="AX655" s="800">
        <f>+AX641-AX642</f>
        <v>-39.586199000000008</v>
      </c>
      <c r="AY655" s="801">
        <f>+IF(AX655=0,0,AX655/AX612*100)</f>
        <v>-35.256846519024243</v>
      </c>
      <c r="AZ655" s="800">
        <f>+AZ641-AZ642</f>
        <v>-105.17256000000003</v>
      </c>
      <c r="BA655" s="801">
        <f>+IF(AZ655=0,0,AZ655/AZ612*100)</f>
        <v>-35.34119992426006</v>
      </c>
      <c r="BB655" s="800">
        <f>+BB641-BB642</f>
        <v>-44.055761000000004</v>
      </c>
      <c r="BC655" s="801">
        <f>+IF(BB655=0,0,BB655/BB612*100)</f>
        <v>-60.860647383920806</v>
      </c>
      <c r="BD655" s="800">
        <f>+BD641-BD642</f>
        <v>-37.003179000000017</v>
      </c>
      <c r="BE655" s="801">
        <f>+IF(BD655=0,0,BD655/BD612*100)</f>
        <v>-48.065863956895868</v>
      </c>
      <c r="BF655" s="800">
        <f>+BF641-BF642</f>
        <v>-75.888626999999985</v>
      </c>
      <c r="BG655" s="801">
        <f>+IF(BF655=0,0,BF655/BF612*100)</f>
        <v>-85.901303559169662</v>
      </c>
      <c r="BH655" s="800">
        <f>+BH641-BH642</f>
        <v>-156.94756699999999</v>
      </c>
      <c r="BI655" s="801">
        <f>+IF(BH655=0,0,BH655/BH612*100)</f>
        <v>-66.023077583463547</v>
      </c>
      <c r="BJ655" s="800">
        <f>+BJ641-BJ642</f>
        <v>-262.12012700000014</v>
      </c>
      <c r="BK655" s="801">
        <f>+IF(BJ655=0,0,BJ655/BJ612*100)</f>
        <v>-48.966211998148232</v>
      </c>
      <c r="BL655" s="800">
        <f>+BL641-BL642</f>
        <v>-64.139603000000022</v>
      </c>
      <c r="BM655" s="801">
        <f>+IF(BL655=0,0,BL655/BL612*100)</f>
        <v>-71.013803833659779</v>
      </c>
      <c r="BN655" s="800">
        <f>+BN641-BN642</f>
        <v>-58.811746999999983</v>
      </c>
      <c r="BO655" s="801">
        <f>+IF(BN655=0,0,BN655/BN612*100)</f>
        <v>-78.511192992668313</v>
      </c>
      <c r="BP655" s="800">
        <f>+BP641-BP642</f>
        <v>-66.329254999999989</v>
      </c>
      <c r="BQ655" s="801">
        <f>+IF(BP655=0,0,BP655/BP612*100)</f>
        <v>-79.322620740717269</v>
      </c>
      <c r="BR655" s="800">
        <f>+BR641-BR642</f>
        <v>-189.28060499999998</v>
      </c>
      <c r="BS655" s="801">
        <f>+IF(BR655=0,0,BR655/BR612*100)</f>
        <v>-76.062663603975466</v>
      </c>
      <c r="BT655" s="800">
        <f>+BT641-BT642</f>
        <v>-60.908419000000009</v>
      </c>
      <c r="BU655" s="801">
        <f>+IF(BT655=0,0,BT655/BT612*100)</f>
        <v>-73.174884391854562</v>
      </c>
      <c r="BV655" s="800">
        <f>+BV641-BV642</f>
        <v>-58.022386000000012</v>
      </c>
      <c r="BW655" s="801">
        <f>+IF(BV655=0,0,BV655/BV612*100)</f>
        <v>-73.165025806886447</v>
      </c>
      <c r="BX655" s="800">
        <f>+BX641-BX642</f>
        <v>-71.029421000000028</v>
      </c>
      <c r="BY655" s="801">
        <f>+IF(BX655=0,0,BX655/BX612*100)</f>
        <v>-56.029413986161678</v>
      </c>
      <c r="BZ655" s="800">
        <f>+BZ641-BZ642</f>
        <v>-189.96022600000003</v>
      </c>
      <c r="CA655" s="801">
        <f>+IF(BZ655=0,0,BZ655/BZ612*100)</f>
        <v>-65.659321739875125</v>
      </c>
      <c r="CB655" s="800">
        <f>+CB641-CB642</f>
        <v>-379.24083099999996</v>
      </c>
      <c r="CC655" s="801">
        <f>+IF(CB655=0,0,CB655/CB612*100)</f>
        <v>-70.469884987152483</v>
      </c>
      <c r="CE655" s="800">
        <f t="shared" si="631"/>
        <v>-300.6636392097202</v>
      </c>
      <c r="CF655" s="801">
        <f>+IF(CE655=0,0,CE655/CE612*100)</f>
        <v>-26.477518575745158</v>
      </c>
      <c r="CG655" s="800">
        <f>+CG641-CG642</f>
        <v>12.298861999999986</v>
      </c>
      <c r="CH655" s="801">
        <f>+IF(CG655=0,0,CG655/CG612*100)</f>
        <v>8.6900520553312948</v>
      </c>
      <c r="CI655" s="800">
        <f>+CI641-CI642</f>
        <v>9.2094030000000089</v>
      </c>
      <c r="CJ655" s="801">
        <f>+IF(CI655=0,0,CI655/CI612*100)</f>
        <v>8.156104570483123</v>
      </c>
      <c r="CK655" s="800">
        <f>+CK641-CK642</f>
        <v>14.501175000000018</v>
      </c>
      <c r="CL655" s="801">
        <f>+IF(CK655=0,0,CK655/CK612*100)</f>
        <v>8.8755717271826864</v>
      </c>
      <c r="CM655" s="800">
        <f>+CM641-CM642</f>
        <v>36.009439999999984</v>
      </c>
      <c r="CN655" s="801">
        <f>+IF(CM655=0,0,CM655/CM612*100)</f>
        <v>8.6183007462719612</v>
      </c>
      <c r="CO655" s="800">
        <f>+CO641-CO642</f>
        <v>11.574988999999988</v>
      </c>
      <c r="CP655" s="801">
        <f>+IF(CO655=0,0,CO655/CO612*100)</f>
        <v>8.5563740064635763</v>
      </c>
      <c r="CQ655" s="800">
        <f>+CQ641-CQ642</f>
        <v>14.044555999999986</v>
      </c>
      <c r="CR655" s="801">
        <f>+IF(CQ655=0,0,CQ655/CQ612*100)</f>
        <v>12.558757528428476</v>
      </c>
      <c r="CS655" s="800">
        <f>+CS641-CS642</f>
        <v>11.301321000000002</v>
      </c>
      <c r="CT655" s="801">
        <f>+IF(CS655=0,0,CS655/CS612*100)</f>
        <v>10.637258843173873</v>
      </c>
      <c r="CU655" s="800">
        <f>+CU641-CU642</f>
        <v>36.920866000000046</v>
      </c>
      <c r="CV655" s="801">
        <f>+IF(CU655=0,0,CU655/CU612*100)</f>
        <v>10.448728752915075</v>
      </c>
      <c r="CW655" s="800">
        <f>+CW641-CW642</f>
        <v>72.930305999999973</v>
      </c>
      <c r="CX655" s="801">
        <f>+IF(CW655=0,0,CW655/CW612*100)</f>
        <v>9.4570003661554125</v>
      </c>
      <c r="CY655" s="800">
        <f>+CY641-CY642</f>
        <v>7.4428979999999996</v>
      </c>
      <c r="CZ655" s="801">
        <f>+IF(CY655=0,0,CY655/CY612*100)</f>
        <v>6.1877616584871751</v>
      </c>
      <c r="DA655" s="800">
        <f>+DA641-DA642</f>
        <v>11.320920000000001</v>
      </c>
      <c r="DB655" s="801">
        <f>+IF(DA655=0,0,DA655/DA612*100)</f>
        <v>10.671308673182732</v>
      </c>
      <c r="DC655" s="800">
        <f>+DC641-DC642</f>
        <v>14.693981999999991</v>
      </c>
      <c r="DD655" s="801">
        <f>+IF(DC655=0,0,DC655/DC612*100)</f>
        <v>10.648315597677442</v>
      </c>
      <c r="DE655" s="800">
        <f>+DE641-DE642</f>
        <v>33.457799999999963</v>
      </c>
      <c r="DF655" s="801">
        <f>+IF(DE655=0,0,DE655/DE612*100)</f>
        <v>9.1824926007324237</v>
      </c>
      <c r="DG655" s="800">
        <f>+DG641-DG642</f>
        <v>-135.28020842419417</v>
      </c>
      <c r="DH655" s="801" t="e">
        <f>+IF(DG655=0,0,DG655/DG612*100)</f>
        <v>#DIV/0!</v>
      </c>
      <c r="DI655" s="800">
        <f>+DI641-DI642</f>
        <v>-135.54242496266843</v>
      </c>
      <c r="DJ655" s="801" t="e">
        <f>+IF(DI655=0,0,DI655/DI612*100)</f>
        <v>#DIV/0!</v>
      </c>
      <c r="DK655" s="800">
        <f>+DK641-DK642</f>
        <v>-136.22911182285753</v>
      </c>
      <c r="DL655" s="801" t="e">
        <f>+IF(DK655=0,0,DK655/DK612*100)</f>
        <v>#DIV/0!</v>
      </c>
      <c r="DM655" s="800">
        <f>+DM641-DM642</f>
        <v>-407.0517452097202</v>
      </c>
      <c r="DN655" s="801" t="e">
        <f>+IF(DM655=0,0,DM655/DM612*100)</f>
        <v>#DIV/0!</v>
      </c>
      <c r="DO655" s="800">
        <f>+DO641-DO642</f>
        <v>-373.59394520972018</v>
      </c>
      <c r="DP655" s="801">
        <f>+IF(DO655=0,0,DO655/DO612*100)</f>
        <v>-102.53285145965047</v>
      </c>
      <c r="DR655" s="800">
        <f t="shared" si="632"/>
        <v>-1591.7042137199617</v>
      </c>
      <c r="DS655" s="801" t="e">
        <f>+IF(DR655=0,0,DR655/DR612*100)</f>
        <v>#DIV/0!</v>
      </c>
      <c r="DT655" s="800">
        <f>+DT641-DT642</f>
        <v>-147.95511897536156</v>
      </c>
      <c r="DU655" s="801" t="e">
        <f>+IF(DT655=0,0,DT655/DT612*100)</f>
        <v>#DIV/0!</v>
      </c>
      <c r="DV655" s="800">
        <f>+DV641-DV642</f>
        <v>-127.99679414208215</v>
      </c>
      <c r="DW655" s="801" t="e">
        <f>+IF(DV655=0,0,DV655/DV612*100)</f>
        <v>#DIV/0!</v>
      </c>
      <c r="DX655" s="800">
        <f>+DX641-DX642</f>
        <v>-128.19649264913906</v>
      </c>
      <c r="DY655" s="801" t="e">
        <f>+IF(DX655=0,0,DX655/DX612*100)</f>
        <v>#DIV/0!</v>
      </c>
      <c r="DZ655" s="800">
        <f>+DZ641-DZ642</f>
        <v>-404.14840576658275</v>
      </c>
      <c r="EA655" s="801" t="e">
        <f>+IF(DZ655=0,0,DZ655/DZ612*100)</f>
        <v>#DIV/0!</v>
      </c>
      <c r="EB655" s="800">
        <f>+EB641-EB642</f>
        <v>-128.70978125701541</v>
      </c>
      <c r="EC655" s="801" t="e">
        <f>+IF(EB655=0,0,EB655/EB612*100)</f>
        <v>#DIV/0!</v>
      </c>
      <c r="ED655" s="800">
        <f>+ED641-ED642</f>
        <v>-135.83023640828381</v>
      </c>
      <c r="EE655" s="801" t="e">
        <f>+IF(ED655=0,0,ED655/ED612*100)</f>
        <v>#DIV/0!</v>
      </c>
      <c r="EF655" s="800">
        <f>+EF641-EF642</f>
        <v>-130.63729302307271</v>
      </c>
      <c r="EG655" s="801" t="e">
        <f>+IF(EF655=0,0,EF655/EF612*100)</f>
        <v>#DIV/0!</v>
      </c>
      <c r="EH655" s="800">
        <f>+EH641-EH642</f>
        <v>-395.17731068837185</v>
      </c>
      <c r="EI655" s="801" t="e">
        <f>+IF(EH655=0,0,EH655/EH612*100)</f>
        <v>#DIV/0!</v>
      </c>
      <c r="EJ655" s="800">
        <f>+EJ641-EJ642</f>
        <v>-799.32571645495455</v>
      </c>
      <c r="EK655" s="801" t="e">
        <f>+IF(EJ655=0,0,EJ655/EJ612*100)</f>
        <v>#DIV/0!</v>
      </c>
      <c r="EL655" s="800">
        <f>+EL641-EL642</f>
        <v>-136.87186304744284</v>
      </c>
      <c r="EM655" s="801" t="e">
        <f>+IF(EL655=0,0,EL655/EL612*100)</f>
        <v>#DIV/0!</v>
      </c>
      <c r="EN655" s="800">
        <f>+EN641-EN642</f>
        <v>-130.5507179312516</v>
      </c>
      <c r="EO655" s="801" t="e">
        <f>+IF(EN655=0,0,EN655/EN612*100)</f>
        <v>#DIV/0!</v>
      </c>
      <c r="EP655" s="800">
        <f>+EP641-EP642</f>
        <v>-135.71563985562142</v>
      </c>
      <c r="EQ655" s="801" t="e">
        <f>+IF(EP655=0,0,EP655/EP612*100)</f>
        <v>#DIV/0!</v>
      </c>
      <c r="ER655" s="800">
        <f>+ER641-ER642</f>
        <v>-403.1382208343158</v>
      </c>
      <c r="ES655" s="801" t="e">
        <f>+IF(ER655=0,0,ER655/ER612*100)</f>
        <v>#DIV/0!</v>
      </c>
      <c r="ET655" s="800">
        <f>+ET641-ET642</f>
        <v>-131.555220462177</v>
      </c>
      <c r="EU655" s="801" t="e">
        <f>+IF(ET655=0,0,ET655/ET612*100)</f>
        <v>#DIV/0!</v>
      </c>
      <c r="EV655" s="800">
        <f>+EV641-EV642</f>
        <v>-127.54097462842344</v>
      </c>
      <c r="EW655" s="801" t="e">
        <f>+IF(EV655=0,0,EV655/EV612*100)</f>
        <v>#DIV/0!</v>
      </c>
      <c r="EX655" s="800">
        <f>+EX641-EX642</f>
        <v>-130.14408134009096</v>
      </c>
      <c r="EY655" s="801" t="e">
        <f>+IF(EX655=0,0,EX655/EX612*100)</f>
        <v>#DIV/0!</v>
      </c>
      <c r="EZ655" s="800">
        <f>+EZ641-EZ642</f>
        <v>-389.24027643069138</v>
      </c>
      <c r="FA655" s="801" t="e">
        <f>+IF(EZ655=0,0,EZ655/EZ612*100)</f>
        <v>#DIV/0!</v>
      </c>
      <c r="FB655" s="800">
        <f>+FB641-FB642</f>
        <v>-792.37849726500713</v>
      </c>
      <c r="FC655" s="801" t="e">
        <f>+IF(FB655=0,0,FB655/FB612*100)</f>
        <v>#DIV/0!</v>
      </c>
      <c r="FD655" s="800">
        <f>+FD641-FD642</f>
        <v>-1686.4597277135658</v>
      </c>
      <c r="FE655" s="801" t="e">
        <f>+IF(FD655=0,0,FD655/FD612*100)</f>
        <v>#DIV/0!</v>
      </c>
      <c r="FF655" s="800">
        <f>+FF641-FF642</f>
        <v>-1789.1099927092309</v>
      </c>
      <c r="FG655" s="801" t="e">
        <f>+IF(FF655=0,0,FF655/FF612*100)</f>
        <v>#DIV/0!</v>
      </c>
      <c r="FH655" s="800">
        <f>+FH641-FH642</f>
        <v>-1899.4639923192619</v>
      </c>
      <c r="FI655" s="801" t="e">
        <f>+IF(FH655=0,0,FH655/FH612*100)</f>
        <v>#DIV/0!</v>
      </c>
      <c r="FJ655" s="800">
        <f>+FJ641-FJ642</f>
        <v>-2014.8147261486126</v>
      </c>
      <c r="FK655" s="801" t="e">
        <f>+IF(FJ655=0,0,FJ655/FJ612*100)</f>
        <v>#DIV/0!</v>
      </c>
    </row>
    <row r="657" spans="2:167" s="646" customFormat="1" ht="12.75">
      <c r="D657" s="647"/>
      <c r="E657" s="648"/>
      <c r="F657" s="649"/>
      <c r="G657" s="648"/>
      <c r="H657" s="649"/>
      <c r="I657" s="648"/>
      <c r="J657" s="649"/>
      <c r="K657" s="648"/>
      <c r="L657" s="649"/>
      <c r="O657" s="648"/>
      <c r="Q657" s="648"/>
      <c r="R657" s="649"/>
      <c r="S657" s="648"/>
      <c r="T657" s="650"/>
      <c r="U657" s="648"/>
      <c r="V657" s="649"/>
      <c r="W657" s="648"/>
      <c r="X657" s="649"/>
      <c r="Y657" s="648"/>
      <c r="Z657" s="649"/>
      <c r="AA657" s="648"/>
      <c r="AB657" s="649"/>
      <c r="AC657" s="648"/>
      <c r="AD657" s="649"/>
      <c r="AE657" s="648"/>
      <c r="AF657" s="649"/>
      <c r="AG657" s="648"/>
      <c r="AH657" s="649"/>
      <c r="AI657" s="648"/>
      <c r="AJ657" s="649"/>
      <c r="AK657" s="648"/>
      <c r="AL657" s="649"/>
      <c r="AM657" s="648"/>
      <c r="AN657" s="649"/>
      <c r="AO657" s="648"/>
      <c r="AP657" s="649"/>
      <c r="BJ657" s="648"/>
      <c r="BK657" s="649"/>
      <c r="CB657" s="648"/>
      <c r="CC657" s="649"/>
      <c r="CW657" s="648"/>
      <c r="CX657" s="649"/>
      <c r="DO657" s="648"/>
      <c r="DP657" s="649"/>
      <c r="EJ657" s="648"/>
      <c r="EK657" s="649"/>
      <c r="FB657" s="648"/>
      <c r="FC657" s="649"/>
    </row>
    <row r="658" spans="2:167" s="648" customFormat="1" ht="20.100000000000001" customHeight="1" thickBot="1">
      <c r="B658" s="754" t="s">
        <v>4774</v>
      </c>
      <c r="C658" s="754"/>
      <c r="D658" s="754"/>
      <c r="E658" s="755"/>
      <c r="F658" s="755"/>
      <c r="G658" s="756"/>
      <c r="H658" s="755"/>
      <c r="I658" s="755"/>
      <c r="J658" s="755"/>
      <c r="K658" s="755"/>
      <c r="L658" s="755"/>
      <c r="M658" s="755"/>
      <c r="N658" s="755"/>
      <c r="O658" s="755"/>
      <c r="P658" s="755"/>
      <c r="Q658" s="755"/>
      <c r="R658" s="755"/>
      <c r="S658" s="755"/>
      <c r="T658" s="755"/>
      <c r="U658" s="755"/>
      <c r="V658" s="755"/>
      <c r="W658" s="755"/>
      <c r="X658" s="755"/>
      <c r="Y658" s="755"/>
      <c r="Z658" s="755"/>
      <c r="AA658" s="755"/>
      <c r="AB658" s="755"/>
      <c r="AC658" s="755"/>
      <c r="AD658" s="755"/>
      <c r="AE658" s="756"/>
      <c r="AF658" s="755"/>
      <c r="AG658" s="755"/>
      <c r="AH658" s="755"/>
      <c r="AI658" s="755"/>
      <c r="AJ658" s="755"/>
      <c r="AK658" s="755"/>
      <c r="AL658" s="755"/>
      <c r="AM658" s="756"/>
      <c r="AN658" s="755"/>
      <c r="AO658" s="756"/>
      <c r="AP658" s="755"/>
      <c r="AR658" s="754" t="s">
        <v>4775</v>
      </c>
      <c r="AS658" s="754"/>
      <c r="AT658" s="754"/>
      <c r="AU658" s="755"/>
      <c r="AV658" s="755"/>
      <c r="AW658" s="756"/>
      <c r="AX658" s="755"/>
      <c r="AY658" s="755"/>
      <c r="AZ658" s="755"/>
      <c r="BA658" s="755"/>
      <c r="BB658" s="755"/>
      <c r="BC658" s="755"/>
      <c r="BD658" s="755"/>
      <c r="BE658" s="755"/>
      <c r="BF658" s="755"/>
      <c r="BG658" s="755"/>
      <c r="BH658" s="755"/>
      <c r="BI658" s="755"/>
      <c r="BJ658" s="755"/>
      <c r="BK658" s="755"/>
      <c r="BL658" s="755"/>
      <c r="BM658" s="755"/>
      <c r="BN658" s="755"/>
      <c r="BO658" s="755"/>
      <c r="BP658" s="755"/>
      <c r="BQ658" s="755"/>
      <c r="BR658" s="755"/>
      <c r="BS658" s="755"/>
      <c r="BT658" s="755"/>
      <c r="BU658" s="756"/>
      <c r="BV658" s="755"/>
      <c r="BW658" s="755"/>
      <c r="BX658" s="755"/>
      <c r="BY658" s="755"/>
      <c r="BZ658" s="755"/>
      <c r="CA658" s="755"/>
      <c r="CB658" s="755"/>
      <c r="CC658" s="755"/>
      <c r="CE658" s="754" t="s">
        <v>4776</v>
      </c>
      <c r="CF658" s="754"/>
      <c r="CG658" s="754"/>
      <c r="CH658" s="755"/>
      <c r="CI658" s="755"/>
      <c r="CJ658" s="756"/>
      <c r="CK658" s="755"/>
      <c r="CL658" s="755"/>
      <c r="CM658" s="755"/>
      <c r="CN658" s="755"/>
      <c r="CO658" s="755"/>
      <c r="CP658" s="755"/>
      <c r="CQ658" s="755"/>
      <c r="CR658" s="755"/>
      <c r="CS658" s="755"/>
      <c r="CT658" s="755"/>
      <c r="CU658" s="755"/>
      <c r="CV658" s="755"/>
      <c r="CW658" s="755"/>
      <c r="CX658" s="755"/>
      <c r="CY658" s="755"/>
      <c r="CZ658" s="755"/>
      <c r="DA658" s="755"/>
      <c r="DB658" s="755"/>
      <c r="DC658" s="755"/>
      <c r="DD658" s="755"/>
      <c r="DE658" s="755"/>
      <c r="DF658" s="755"/>
      <c r="DG658" s="755"/>
      <c r="DH658" s="756"/>
      <c r="DI658" s="755"/>
      <c r="DJ658" s="755"/>
      <c r="DK658" s="755"/>
      <c r="DL658" s="755"/>
      <c r="DM658" s="755"/>
      <c r="DN658" s="755"/>
      <c r="DO658" s="755"/>
      <c r="DP658" s="755"/>
      <c r="DR658" s="754" t="s">
        <v>4777</v>
      </c>
      <c r="DS658" s="754"/>
      <c r="DT658" s="754"/>
      <c r="DU658" s="755"/>
      <c r="DV658" s="755"/>
      <c r="DW658" s="756"/>
      <c r="DX658" s="755"/>
      <c r="DY658" s="755"/>
      <c r="DZ658" s="755"/>
      <c r="EA658" s="755"/>
      <c r="EB658" s="755"/>
      <c r="EC658" s="755"/>
      <c r="ED658" s="755"/>
      <c r="EE658" s="755"/>
      <c r="EF658" s="755"/>
      <c r="EG658" s="755"/>
      <c r="EH658" s="755"/>
      <c r="EI658" s="755"/>
      <c r="EJ658" s="755"/>
      <c r="EK658" s="755"/>
      <c r="EL658" s="755"/>
      <c r="EM658" s="755"/>
      <c r="EN658" s="755"/>
      <c r="EO658" s="755"/>
      <c r="EP658" s="755"/>
      <c r="EQ658" s="755"/>
      <c r="ER658" s="755"/>
      <c r="ES658" s="755"/>
      <c r="ET658" s="755"/>
      <c r="EU658" s="756"/>
      <c r="EV658" s="755"/>
      <c r="EW658" s="755"/>
      <c r="EX658" s="755"/>
      <c r="EY658" s="755"/>
      <c r="EZ658" s="755"/>
      <c r="FA658" s="755"/>
      <c r="FB658" s="755"/>
      <c r="FC658" s="755"/>
      <c r="FD658" s="755"/>
      <c r="FE658" s="755"/>
      <c r="FF658" s="755"/>
      <c r="FG658" s="755"/>
      <c r="FH658" s="755"/>
      <c r="FI658" s="755"/>
      <c r="FJ658" s="755"/>
      <c r="FK658" s="755"/>
    </row>
    <row r="659" spans="2:167" s="648" customFormat="1" ht="20.100000000000001" customHeight="1">
      <c r="G659" s="649"/>
      <c r="Q659" s="649"/>
      <c r="R659" s="649"/>
      <c r="S659" s="650"/>
      <c r="Y659" s="650"/>
      <c r="AE659" s="649"/>
      <c r="AM659" s="649"/>
      <c r="AO659" s="649"/>
    </row>
    <row r="660" spans="2:167" s="648" customFormat="1" ht="12" customHeight="1">
      <c r="B660" s="672" t="s">
        <v>4778</v>
      </c>
      <c r="C660" s="672"/>
      <c r="D660" s="672"/>
      <c r="E660" s="672" t="s">
        <v>4873</v>
      </c>
      <c r="G660" s="760"/>
      <c r="Q660" s="761"/>
      <c r="X660" s="675"/>
      <c r="Z660" s="675"/>
      <c r="AA660" s="650"/>
      <c r="AB660" s="675"/>
      <c r="AC660" s="816"/>
      <c r="AE660" s="649"/>
      <c r="AH660" s="675"/>
      <c r="AJ660" s="675"/>
      <c r="AM660" s="649"/>
      <c r="AO660" s="649"/>
      <c r="AP660" s="675" t="s">
        <v>4780</v>
      </c>
      <c r="AR660" s="672" t="s">
        <v>4873</v>
      </c>
      <c r="BK660" s="675"/>
      <c r="CC660" s="675"/>
      <c r="CE660" s="672" t="s">
        <v>4873</v>
      </c>
      <c r="CX660" s="675"/>
      <c r="DP660" s="675"/>
      <c r="DR660" s="672" t="s">
        <v>4874</v>
      </c>
      <c r="EK660" s="675"/>
      <c r="FC660" s="675"/>
    </row>
    <row r="661" spans="2:167" s="763" customFormat="1" ht="13.5" customHeight="1">
      <c r="B661" s="888" t="s">
        <v>4719</v>
      </c>
      <c r="C661" s="889"/>
      <c r="D661" s="890"/>
      <c r="E661" s="678" t="s">
        <v>4782</v>
      </c>
      <c r="F661" s="679"/>
      <c r="G661" s="678" t="s">
        <v>4721</v>
      </c>
      <c r="H661" s="679"/>
      <c r="I661" s="678" t="s">
        <v>4722</v>
      </c>
      <c r="J661" s="679"/>
      <c r="K661" s="678" t="s">
        <v>4723</v>
      </c>
      <c r="L661" s="679"/>
      <c r="M661" s="678" t="s">
        <v>4724</v>
      </c>
      <c r="N661" s="679"/>
      <c r="O661" s="678" t="s">
        <v>4725</v>
      </c>
      <c r="P661" s="679"/>
      <c r="Q661" s="678" t="s">
        <v>4726</v>
      </c>
      <c r="R661" s="679"/>
      <c r="S661" s="678" t="s">
        <v>4727</v>
      </c>
      <c r="T661" s="679"/>
      <c r="U661" s="680" t="s">
        <v>4728</v>
      </c>
      <c r="V661" s="681"/>
      <c r="W661" s="678" t="s">
        <v>4729</v>
      </c>
      <c r="X661" s="679"/>
      <c r="Y661" s="678" t="s">
        <v>4730</v>
      </c>
      <c r="Z661" s="679"/>
      <c r="AA661" s="678" t="s">
        <v>4731</v>
      </c>
      <c r="AB661" s="679"/>
      <c r="AC661" s="680" t="s">
        <v>4732</v>
      </c>
      <c r="AD661" s="679"/>
      <c r="AE661" s="678" t="s">
        <v>4733</v>
      </c>
      <c r="AF661" s="679"/>
      <c r="AG661" s="678" t="s">
        <v>4734</v>
      </c>
      <c r="AH661" s="679"/>
      <c r="AI661" s="678" t="s">
        <v>4735</v>
      </c>
      <c r="AJ661" s="679"/>
      <c r="AK661" s="678" t="s">
        <v>4736</v>
      </c>
      <c r="AL661" s="679"/>
      <c r="AM661" s="680" t="s">
        <v>4737</v>
      </c>
      <c r="AN661" s="679"/>
      <c r="AO661" s="678" t="s">
        <v>4738</v>
      </c>
      <c r="AP661" s="679"/>
      <c r="AQ661" s="762"/>
      <c r="AR661" s="678" t="s">
        <v>4739</v>
      </c>
      <c r="AS661" s="679"/>
      <c r="AT661" s="678" t="s">
        <v>4721</v>
      </c>
      <c r="AU661" s="679"/>
      <c r="AV661" s="678" t="s">
        <v>4722</v>
      </c>
      <c r="AW661" s="679"/>
      <c r="AX661" s="678" t="s">
        <v>4723</v>
      </c>
      <c r="AY661" s="679"/>
      <c r="AZ661" s="678" t="s">
        <v>4724</v>
      </c>
      <c r="BA661" s="679"/>
      <c r="BB661" s="678" t="s">
        <v>4725</v>
      </c>
      <c r="BC661" s="679"/>
      <c r="BD661" s="678" t="s">
        <v>4726</v>
      </c>
      <c r="BE661" s="679"/>
      <c r="BF661" s="678" t="s">
        <v>4727</v>
      </c>
      <c r="BG661" s="679"/>
      <c r="BH661" s="680" t="s">
        <v>4728</v>
      </c>
      <c r="BI661" s="681"/>
      <c r="BJ661" s="678" t="s">
        <v>4729</v>
      </c>
      <c r="BK661" s="679"/>
      <c r="BL661" s="678" t="s">
        <v>4730</v>
      </c>
      <c r="BM661" s="679"/>
      <c r="BN661" s="678" t="s">
        <v>4731</v>
      </c>
      <c r="BO661" s="679"/>
      <c r="BP661" s="680" t="s">
        <v>4732</v>
      </c>
      <c r="BQ661" s="679"/>
      <c r="BR661" s="678" t="s">
        <v>4733</v>
      </c>
      <c r="BS661" s="679"/>
      <c r="BT661" s="678" t="s">
        <v>4734</v>
      </c>
      <c r="BU661" s="679"/>
      <c r="BV661" s="678" t="s">
        <v>4735</v>
      </c>
      <c r="BW661" s="679"/>
      <c r="BX661" s="678" t="s">
        <v>4736</v>
      </c>
      <c r="BY661" s="679"/>
      <c r="BZ661" s="680" t="s">
        <v>4737</v>
      </c>
      <c r="CA661" s="679"/>
      <c r="CB661" s="678" t="s">
        <v>4738</v>
      </c>
      <c r="CC661" s="682"/>
      <c r="CE661" s="678" t="str">
        <f>+CE$5</f>
        <v>22년</v>
      </c>
      <c r="CF661" s="679"/>
      <c r="CG661" s="678" t="s">
        <v>4721</v>
      </c>
      <c r="CH661" s="679"/>
      <c r="CI661" s="678" t="s">
        <v>4722</v>
      </c>
      <c r="CJ661" s="679"/>
      <c r="CK661" s="678" t="s">
        <v>4723</v>
      </c>
      <c r="CL661" s="679"/>
      <c r="CM661" s="678" t="s">
        <v>4724</v>
      </c>
      <c r="CN661" s="679"/>
      <c r="CO661" s="678" t="s">
        <v>4725</v>
      </c>
      <c r="CP661" s="679"/>
      <c r="CQ661" s="678" t="s">
        <v>4741</v>
      </c>
      <c r="CR661" s="679"/>
      <c r="CS661" s="678" t="s">
        <v>4727</v>
      </c>
      <c r="CT661" s="679"/>
      <c r="CU661" s="680" t="s">
        <v>4728</v>
      </c>
      <c r="CV661" s="681"/>
      <c r="CW661" s="678" t="s">
        <v>4729</v>
      </c>
      <c r="CX661" s="679"/>
      <c r="CY661" s="678" t="s">
        <v>4730</v>
      </c>
      <c r="CZ661" s="679"/>
      <c r="DA661" s="678" t="s">
        <v>4731</v>
      </c>
      <c r="DB661" s="679"/>
      <c r="DC661" s="680" t="s">
        <v>4732</v>
      </c>
      <c r="DD661" s="679"/>
      <c r="DE661" s="678" t="s">
        <v>4733</v>
      </c>
      <c r="DF661" s="679"/>
      <c r="DG661" s="678" t="s">
        <v>4734</v>
      </c>
      <c r="DH661" s="679"/>
      <c r="DI661" s="678" t="s">
        <v>4735</v>
      </c>
      <c r="DJ661" s="679"/>
      <c r="DK661" s="678" t="s">
        <v>4736</v>
      </c>
      <c r="DL661" s="679"/>
      <c r="DM661" s="680" t="s">
        <v>4737</v>
      </c>
      <c r="DN661" s="679"/>
      <c r="DO661" s="678" t="s">
        <v>4738</v>
      </c>
      <c r="DP661" s="682"/>
      <c r="DR661" s="678" t="str">
        <f>+DR$5</f>
        <v>23년</v>
      </c>
      <c r="DS661" s="679"/>
      <c r="DT661" s="678" t="s">
        <v>4721</v>
      </c>
      <c r="DU661" s="679"/>
      <c r="DV661" s="678" t="s">
        <v>4722</v>
      </c>
      <c r="DW661" s="679"/>
      <c r="DX661" s="678" t="s">
        <v>4723</v>
      </c>
      <c r="DY661" s="679"/>
      <c r="DZ661" s="678" t="s">
        <v>4724</v>
      </c>
      <c r="EA661" s="679"/>
      <c r="EB661" s="678" t="s">
        <v>4725</v>
      </c>
      <c r="EC661" s="679"/>
      <c r="ED661" s="678" t="s">
        <v>4741</v>
      </c>
      <c r="EE661" s="679"/>
      <c r="EF661" s="678" t="s">
        <v>4727</v>
      </c>
      <c r="EG661" s="679"/>
      <c r="EH661" s="680" t="s">
        <v>4728</v>
      </c>
      <c r="EI661" s="681"/>
      <c r="EJ661" s="678" t="s">
        <v>4729</v>
      </c>
      <c r="EK661" s="679"/>
      <c r="EL661" s="678" t="s">
        <v>4730</v>
      </c>
      <c r="EM661" s="679"/>
      <c r="EN661" s="678" t="s">
        <v>4731</v>
      </c>
      <c r="EO661" s="679"/>
      <c r="EP661" s="680" t="s">
        <v>4732</v>
      </c>
      <c r="EQ661" s="679"/>
      <c r="ER661" s="678" t="s">
        <v>4733</v>
      </c>
      <c r="ES661" s="679"/>
      <c r="ET661" s="678" t="s">
        <v>4734</v>
      </c>
      <c r="EU661" s="679"/>
      <c r="EV661" s="678" t="s">
        <v>4735</v>
      </c>
      <c r="EW661" s="679"/>
      <c r="EX661" s="678" t="s">
        <v>4736</v>
      </c>
      <c r="EY661" s="679"/>
      <c r="EZ661" s="680" t="s">
        <v>4737</v>
      </c>
      <c r="FA661" s="679"/>
      <c r="FB661" s="678" t="s">
        <v>4738</v>
      </c>
      <c r="FC661" s="682"/>
      <c r="FD661" s="678" t="s">
        <v>4743</v>
      </c>
      <c r="FE661" s="679"/>
      <c r="FF661" s="678" t="s">
        <v>4744</v>
      </c>
      <c r="FG661" s="679"/>
      <c r="FH661" s="678" t="s">
        <v>4745</v>
      </c>
      <c r="FI661" s="679"/>
      <c r="FJ661" s="678" t="s">
        <v>4746</v>
      </c>
      <c r="FK661" s="679"/>
    </row>
    <row r="662" spans="2:167" s="758" customFormat="1" ht="13.5" customHeight="1">
      <c r="B662" s="891"/>
      <c r="C662" s="892"/>
      <c r="D662" s="893"/>
      <c r="E662" s="684" t="s">
        <v>4747</v>
      </c>
      <c r="F662" s="685" t="s">
        <v>4748</v>
      </c>
      <c r="G662" s="684" t="s">
        <v>4747</v>
      </c>
      <c r="H662" s="685" t="s">
        <v>4748</v>
      </c>
      <c r="I662" s="684" t="s">
        <v>4747</v>
      </c>
      <c r="J662" s="685" t="s">
        <v>4748</v>
      </c>
      <c r="K662" s="684" t="s">
        <v>4747</v>
      </c>
      <c r="L662" s="685" t="s">
        <v>4748</v>
      </c>
      <c r="M662" s="684" t="s">
        <v>4747</v>
      </c>
      <c r="N662" s="685" t="s">
        <v>4748</v>
      </c>
      <c r="O662" s="684" t="s">
        <v>4747</v>
      </c>
      <c r="P662" s="685" t="s">
        <v>4748</v>
      </c>
      <c r="Q662" s="684" t="s">
        <v>4747</v>
      </c>
      <c r="R662" s="685" t="s">
        <v>4748</v>
      </c>
      <c r="S662" s="684" t="s">
        <v>4747</v>
      </c>
      <c r="T662" s="685" t="s">
        <v>4748</v>
      </c>
      <c r="U662" s="686" t="s">
        <v>4747</v>
      </c>
      <c r="V662" s="687" t="s">
        <v>4748</v>
      </c>
      <c r="W662" s="684" t="s">
        <v>4747</v>
      </c>
      <c r="X662" s="685" t="s">
        <v>4748</v>
      </c>
      <c r="Y662" s="684" t="s">
        <v>4747</v>
      </c>
      <c r="Z662" s="685" t="s">
        <v>4748</v>
      </c>
      <c r="AA662" s="684" t="s">
        <v>4747</v>
      </c>
      <c r="AB662" s="685" t="s">
        <v>4748</v>
      </c>
      <c r="AC662" s="686" t="s">
        <v>4747</v>
      </c>
      <c r="AD662" s="685" t="s">
        <v>4748</v>
      </c>
      <c r="AE662" s="684" t="s">
        <v>4747</v>
      </c>
      <c r="AF662" s="685" t="s">
        <v>4748</v>
      </c>
      <c r="AG662" s="684" t="s">
        <v>4747</v>
      </c>
      <c r="AH662" s="685" t="s">
        <v>4748</v>
      </c>
      <c r="AI662" s="684" t="s">
        <v>4747</v>
      </c>
      <c r="AJ662" s="685" t="s">
        <v>4748</v>
      </c>
      <c r="AK662" s="684" t="s">
        <v>4747</v>
      </c>
      <c r="AL662" s="685" t="s">
        <v>4748</v>
      </c>
      <c r="AM662" s="686" t="s">
        <v>4747</v>
      </c>
      <c r="AN662" s="685" t="s">
        <v>4748</v>
      </c>
      <c r="AO662" s="684" t="s">
        <v>4747</v>
      </c>
      <c r="AP662" s="685" t="s">
        <v>4748</v>
      </c>
      <c r="AQ662" s="764"/>
      <c r="AR662" s="684" t="s">
        <v>4747</v>
      </c>
      <c r="AS662" s="685" t="s">
        <v>4748</v>
      </c>
      <c r="AT662" s="684" t="s">
        <v>4747</v>
      </c>
      <c r="AU662" s="685" t="s">
        <v>4748</v>
      </c>
      <c r="AV662" s="684" t="s">
        <v>4747</v>
      </c>
      <c r="AW662" s="685" t="s">
        <v>4748</v>
      </c>
      <c r="AX662" s="684" t="s">
        <v>4747</v>
      </c>
      <c r="AY662" s="685" t="s">
        <v>4748</v>
      </c>
      <c r="AZ662" s="684" t="s">
        <v>4747</v>
      </c>
      <c r="BA662" s="685" t="s">
        <v>4748</v>
      </c>
      <c r="BB662" s="684" t="s">
        <v>4747</v>
      </c>
      <c r="BC662" s="685" t="s">
        <v>4748</v>
      </c>
      <c r="BD662" s="684" t="s">
        <v>4747</v>
      </c>
      <c r="BE662" s="685" t="s">
        <v>4748</v>
      </c>
      <c r="BF662" s="684" t="s">
        <v>4747</v>
      </c>
      <c r="BG662" s="685" t="s">
        <v>4748</v>
      </c>
      <c r="BH662" s="684" t="s">
        <v>4747</v>
      </c>
      <c r="BI662" s="685" t="s">
        <v>4748</v>
      </c>
      <c r="BJ662" s="684" t="s">
        <v>4747</v>
      </c>
      <c r="BK662" s="685" t="s">
        <v>4748</v>
      </c>
      <c r="BL662" s="684" t="s">
        <v>4747</v>
      </c>
      <c r="BM662" s="685" t="s">
        <v>4748</v>
      </c>
      <c r="BN662" s="684" t="s">
        <v>4747</v>
      </c>
      <c r="BO662" s="685" t="s">
        <v>4748</v>
      </c>
      <c r="BP662" s="686" t="s">
        <v>4747</v>
      </c>
      <c r="BQ662" s="685" t="s">
        <v>4748</v>
      </c>
      <c r="BR662" s="684" t="s">
        <v>4747</v>
      </c>
      <c r="BS662" s="685" t="s">
        <v>4748</v>
      </c>
      <c r="BT662" s="684" t="s">
        <v>4747</v>
      </c>
      <c r="BU662" s="685" t="s">
        <v>4748</v>
      </c>
      <c r="BV662" s="684" t="s">
        <v>4747</v>
      </c>
      <c r="BW662" s="685" t="s">
        <v>4748</v>
      </c>
      <c r="BX662" s="684" t="s">
        <v>4747</v>
      </c>
      <c r="BY662" s="685" t="s">
        <v>4748</v>
      </c>
      <c r="BZ662" s="684" t="s">
        <v>4747</v>
      </c>
      <c r="CA662" s="685" t="s">
        <v>4748</v>
      </c>
      <c r="CB662" s="684" t="s">
        <v>4747</v>
      </c>
      <c r="CC662" s="685" t="s">
        <v>4748</v>
      </c>
      <c r="CE662" s="684" t="s">
        <v>4747</v>
      </c>
      <c r="CF662" s="685" t="s">
        <v>4748</v>
      </c>
      <c r="CG662" s="684" t="s">
        <v>4747</v>
      </c>
      <c r="CH662" s="685" t="s">
        <v>4748</v>
      </c>
      <c r="CI662" s="684" t="s">
        <v>4747</v>
      </c>
      <c r="CJ662" s="685" t="s">
        <v>4748</v>
      </c>
      <c r="CK662" s="684" t="s">
        <v>4747</v>
      </c>
      <c r="CL662" s="685" t="s">
        <v>4748</v>
      </c>
      <c r="CM662" s="684" t="s">
        <v>4747</v>
      </c>
      <c r="CN662" s="685" t="s">
        <v>4748</v>
      </c>
      <c r="CO662" s="684" t="s">
        <v>4747</v>
      </c>
      <c r="CP662" s="685" t="s">
        <v>4748</v>
      </c>
      <c r="CQ662" s="684" t="s">
        <v>4747</v>
      </c>
      <c r="CR662" s="685" t="s">
        <v>4748</v>
      </c>
      <c r="CS662" s="684" t="s">
        <v>4747</v>
      </c>
      <c r="CT662" s="685" t="s">
        <v>4748</v>
      </c>
      <c r="CU662" s="684" t="s">
        <v>4747</v>
      </c>
      <c r="CV662" s="685" t="s">
        <v>4748</v>
      </c>
      <c r="CW662" s="684" t="s">
        <v>4747</v>
      </c>
      <c r="CX662" s="685" t="s">
        <v>4748</v>
      </c>
      <c r="CY662" s="684" t="s">
        <v>4747</v>
      </c>
      <c r="CZ662" s="685" t="s">
        <v>4748</v>
      </c>
      <c r="DA662" s="684" t="s">
        <v>4747</v>
      </c>
      <c r="DB662" s="685" t="s">
        <v>4748</v>
      </c>
      <c r="DC662" s="686" t="s">
        <v>4747</v>
      </c>
      <c r="DD662" s="685" t="s">
        <v>4748</v>
      </c>
      <c r="DE662" s="684" t="s">
        <v>4747</v>
      </c>
      <c r="DF662" s="685" t="s">
        <v>4748</v>
      </c>
      <c r="DG662" s="684" t="s">
        <v>4747</v>
      </c>
      <c r="DH662" s="685" t="s">
        <v>4748</v>
      </c>
      <c r="DI662" s="684" t="s">
        <v>4747</v>
      </c>
      <c r="DJ662" s="685" t="s">
        <v>4748</v>
      </c>
      <c r="DK662" s="684" t="s">
        <v>4747</v>
      </c>
      <c r="DL662" s="685" t="s">
        <v>4748</v>
      </c>
      <c r="DM662" s="684" t="s">
        <v>4747</v>
      </c>
      <c r="DN662" s="685" t="s">
        <v>4748</v>
      </c>
      <c r="DO662" s="684" t="s">
        <v>4747</v>
      </c>
      <c r="DP662" s="685" t="s">
        <v>4748</v>
      </c>
      <c r="DR662" s="684" t="s">
        <v>4749</v>
      </c>
      <c r="DS662" s="685" t="s">
        <v>4750</v>
      </c>
      <c r="DT662" s="684" t="s">
        <v>4747</v>
      </c>
      <c r="DU662" s="685" t="s">
        <v>4748</v>
      </c>
      <c r="DV662" s="684" t="s">
        <v>4747</v>
      </c>
      <c r="DW662" s="685" t="s">
        <v>4748</v>
      </c>
      <c r="DX662" s="684" t="s">
        <v>4747</v>
      </c>
      <c r="DY662" s="685" t="s">
        <v>4748</v>
      </c>
      <c r="DZ662" s="684" t="s">
        <v>4747</v>
      </c>
      <c r="EA662" s="685" t="s">
        <v>4748</v>
      </c>
      <c r="EB662" s="684" t="s">
        <v>4747</v>
      </c>
      <c r="EC662" s="685" t="s">
        <v>4748</v>
      </c>
      <c r="ED662" s="684" t="s">
        <v>4747</v>
      </c>
      <c r="EE662" s="685" t="s">
        <v>4748</v>
      </c>
      <c r="EF662" s="684" t="s">
        <v>4747</v>
      </c>
      <c r="EG662" s="685" t="s">
        <v>4748</v>
      </c>
      <c r="EH662" s="684" t="s">
        <v>4747</v>
      </c>
      <c r="EI662" s="685" t="s">
        <v>4748</v>
      </c>
      <c r="EJ662" s="684" t="s">
        <v>4747</v>
      </c>
      <c r="EK662" s="685" t="s">
        <v>4748</v>
      </c>
      <c r="EL662" s="684" t="s">
        <v>4747</v>
      </c>
      <c r="EM662" s="685" t="s">
        <v>4748</v>
      </c>
      <c r="EN662" s="684" t="s">
        <v>4747</v>
      </c>
      <c r="EO662" s="685" t="s">
        <v>4748</v>
      </c>
      <c r="EP662" s="686" t="s">
        <v>4747</v>
      </c>
      <c r="EQ662" s="685" t="s">
        <v>4748</v>
      </c>
      <c r="ER662" s="684" t="s">
        <v>4747</v>
      </c>
      <c r="ES662" s="685" t="s">
        <v>4748</v>
      </c>
      <c r="ET662" s="684" t="s">
        <v>4747</v>
      </c>
      <c r="EU662" s="685" t="s">
        <v>4748</v>
      </c>
      <c r="EV662" s="684" t="s">
        <v>4747</v>
      </c>
      <c r="EW662" s="685" t="s">
        <v>4748</v>
      </c>
      <c r="EX662" s="684" t="s">
        <v>4747</v>
      </c>
      <c r="EY662" s="685" t="s">
        <v>4748</v>
      </c>
      <c r="EZ662" s="684" t="s">
        <v>4747</v>
      </c>
      <c r="FA662" s="685" t="s">
        <v>4748</v>
      </c>
      <c r="FB662" s="684" t="s">
        <v>4747</v>
      </c>
      <c r="FC662" s="685" t="s">
        <v>4748</v>
      </c>
      <c r="FD662" s="684" t="s">
        <v>4747</v>
      </c>
      <c r="FE662" s="685" t="s">
        <v>4748</v>
      </c>
      <c r="FF662" s="684" t="s">
        <v>4747</v>
      </c>
      <c r="FG662" s="685" t="s">
        <v>4748</v>
      </c>
      <c r="FH662" s="684" t="s">
        <v>4747</v>
      </c>
      <c r="FI662" s="685" t="s">
        <v>4748</v>
      </c>
      <c r="FJ662" s="684" t="s">
        <v>4747</v>
      </c>
      <c r="FK662" s="685" t="s">
        <v>4748</v>
      </c>
    </row>
    <row r="663" spans="2:167" s="758" customFormat="1" ht="13.5" customHeight="1">
      <c r="B663" s="765" t="s">
        <v>4783</v>
      </c>
      <c r="C663" s="766"/>
      <c r="D663" s="766"/>
      <c r="E663" s="767">
        <f t="shared" ref="E663:E706" si="673">+W663+AO663</f>
        <v>0</v>
      </c>
      <c r="F663" s="768">
        <f>+IF(E663=0,0,E663/E663*100)</f>
        <v>0</v>
      </c>
      <c r="G663" s="767">
        <f>SUM(G664:G665)</f>
        <v>0</v>
      </c>
      <c r="H663" s="768">
        <f>+IF(G663=0,0,G663/G663*100)</f>
        <v>0</v>
      </c>
      <c r="I663" s="767">
        <f>SUM(I664:I665)</f>
        <v>0</v>
      </c>
      <c r="J663" s="768">
        <f>+IF(I663=0,0,I663/I663*100)</f>
        <v>0</v>
      </c>
      <c r="K663" s="767">
        <f>SUM(K664:K665)</f>
        <v>0</v>
      </c>
      <c r="L663" s="768">
        <f>+IF(K663=0,0,K663/K663*100)</f>
        <v>0</v>
      </c>
      <c r="M663" s="767">
        <f>SUM(M664:M665)</f>
        <v>0</v>
      </c>
      <c r="N663" s="768">
        <f>+IF(M663=0,0,M663/M663*100)</f>
        <v>0</v>
      </c>
      <c r="O663" s="767">
        <f>SUM(O664:O665)</f>
        <v>0</v>
      </c>
      <c r="P663" s="768">
        <f>+IF(O663=0,0,O663/O663*100)</f>
        <v>0</v>
      </c>
      <c r="Q663" s="767">
        <f>SUM(Q664:Q665)</f>
        <v>0</v>
      </c>
      <c r="R663" s="768">
        <f>+IF(Q663=0,0,Q663/Q663*100)</f>
        <v>0</v>
      </c>
      <c r="S663" s="767">
        <f>SUM(S664:S665)</f>
        <v>0</v>
      </c>
      <c r="T663" s="768">
        <f>+IF(S663=0,0,S663/S663*100)</f>
        <v>0</v>
      </c>
      <c r="U663" s="767">
        <f t="shared" ref="U663:U668" si="674">+O663+Q663+S663</f>
        <v>0</v>
      </c>
      <c r="V663" s="768">
        <f>+IF(U663=0,0,U663/U663*100)</f>
        <v>0</v>
      </c>
      <c r="W663" s="767">
        <f t="shared" ref="W663:W701" si="675">+M663+U663</f>
        <v>0</v>
      </c>
      <c r="X663" s="768">
        <f>+IF(W663=0,0,W663/W663*100)</f>
        <v>0</v>
      </c>
      <c r="Y663" s="767">
        <f>SUM(Y664:Y665)</f>
        <v>0</v>
      </c>
      <c r="Z663" s="768">
        <f>+IF(Y663=0,0,Y663/Y663*100)</f>
        <v>0</v>
      </c>
      <c r="AA663" s="767">
        <f>SUM(AA664:AA665)</f>
        <v>0</v>
      </c>
      <c r="AB663" s="768">
        <f>+IF(AA663=0,0,AA663/AA663*100)</f>
        <v>0</v>
      </c>
      <c r="AC663" s="767">
        <f>SUM(AC664:AC665)</f>
        <v>0</v>
      </c>
      <c r="AD663" s="768">
        <f>+IF(AC663=0,0,AC663/AC663*100)</f>
        <v>0</v>
      </c>
      <c r="AE663" s="767">
        <f t="shared" ref="AE663:AE668" si="676">+Y663+AA663+AC663</f>
        <v>0</v>
      </c>
      <c r="AF663" s="768">
        <f>+IF(AE663=0,0,AE663/AE663*100)</f>
        <v>0</v>
      </c>
      <c r="AG663" s="767">
        <f>SUM(AG664:AG665)</f>
        <v>0</v>
      </c>
      <c r="AH663" s="768">
        <f>+IF(AG663=0,0,AG663/AG663*100)</f>
        <v>0</v>
      </c>
      <c r="AI663" s="767">
        <f>SUM(AI664:AI665)</f>
        <v>0</v>
      </c>
      <c r="AJ663" s="768">
        <f>+IF(AI663=0,0,AI663/AI663*100)</f>
        <v>0</v>
      </c>
      <c r="AK663" s="767">
        <f>SUM(AK664:AK665)</f>
        <v>0</v>
      </c>
      <c r="AL663" s="768">
        <f>+IF(AK663=0,0,AK663/AK663*100)</f>
        <v>0</v>
      </c>
      <c r="AM663" s="767">
        <f t="shared" ref="AM663:AM668" si="677">+AG663+AI663+AK663</f>
        <v>0</v>
      </c>
      <c r="AN663" s="768">
        <f>+IF(AM663=0,0,AM663/AM663*100)</f>
        <v>0</v>
      </c>
      <c r="AO663" s="767">
        <f t="shared" ref="AO663:AO701" si="678">+AE663+AM663</f>
        <v>0</v>
      </c>
      <c r="AP663" s="768">
        <f>+IF(AO663=0,0,AO663/AO663*100)</f>
        <v>0</v>
      </c>
      <c r="AQ663" s="734"/>
      <c r="AR663" s="767">
        <f>SUM(AR664:AR665)</f>
        <v>0</v>
      </c>
      <c r="AS663" s="768">
        <f>+IF(AR663=0,0,AR663/AR663*100)</f>
        <v>0</v>
      </c>
      <c r="AT663" s="767">
        <f>SUM(AT664:AT665)</f>
        <v>0</v>
      </c>
      <c r="AU663" s="768">
        <f>+IF(AT663=0,0,AT663/AT663*100)</f>
        <v>0</v>
      </c>
      <c r="AV663" s="767">
        <f>SUM(AV664:AV665)</f>
        <v>0</v>
      </c>
      <c r="AW663" s="768">
        <f>+IF(AV663=0,0,AV663/AV663*100)</f>
        <v>0</v>
      </c>
      <c r="AX663" s="767">
        <f>SUM(AX664:AX665)</f>
        <v>0</v>
      </c>
      <c r="AY663" s="768">
        <f>+IF(AX663=0,0,AX663/AX663*100)</f>
        <v>0</v>
      </c>
      <c r="AZ663" s="767">
        <f>SUM(AZ664:AZ665)</f>
        <v>0</v>
      </c>
      <c r="BA663" s="768">
        <f>+IF(AZ663=0,0,AZ663/AZ663*100)</f>
        <v>0</v>
      </c>
      <c r="BB663" s="767">
        <f>SUM(BB664:BB665)</f>
        <v>0</v>
      </c>
      <c r="BC663" s="768">
        <f>+IF(BB663=0,0,BB663/BB663*100)</f>
        <v>0</v>
      </c>
      <c r="BD663" s="767">
        <f>SUM(BD664:BD665)</f>
        <v>0</v>
      </c>
      <c r="BE663" s="768">
        <f>+IF(BD663=0,0,BD663/BD663*100)</f>
        <v>0</v>
      </c>
      <c r="BF663" s="767">
        <f>SUM(BF664:BF665)</f>
        <v>0</v>
      </c>
      <c r="BG663" s="768">
        <f>+IF(BF663=0,0,BF663/BF663*100)</f>
        <v>0</v>
      </c>
      <c r="BH663" s="767">
        <f>SUM(BH664:BH665)</f>
        <v>0</v>
      </c>
      <c r="BI663" s="768">
        <f>+IF(BH663=0,0,BH663/BH663*100)</f>
        <v>0</v>
      </c>
      <c r="BJ663" s="767">
        <f t="shared" ref="BJ663:BJ701" si="679">+AZ663+BH663</f>
        <v>0</v>
      </c>
      <c r="BK663" s="768">
        <f>+IF(BJ663=0,0,BJ663/BJ663*100)</f>
        <v>0</v>
      </c>
      <c r="BL663" s="767">
        <f>SUM(BL664:BL665)</f>
        <v>0</v>
      </c>
      <c r="BM663" s="768">
        <f>+IF(BL663=0,0,BL663/BL663*100)</f>
        <v>0</v>
      </c>
      <c r="BN663" s="767">
        <f>SUM(BN664:BN665)</f>
        <v>0</v>
      </c>
      <c r="BO663" s="768">
        <f>+IF(BN663=0,0,BN663/BN663*100)</f>
        <v>0</v>
      </c>
      <c r="BP663" s="767">
        <f>SUM(BP664:BP665)</f>
        <v>0</v>
      </c>
      <c r="BQ663" s="768">
        <f>+IF(BP663=0,0,BP663/BP663*100)</f>
        <v>0</v>
      </c>
      <c r="BR663" s="767">
        <f>SUM(BR664:BR665)</f>
        <v>0</v>
      </c>
      <c r="BS663" s="768">
        <f>+IF(BR663=0,0,BR663/BR663*100)</f>
        <v>0</v>
      </c>
      <c r="BT663" s="767">
        <f>SUM(BT664:BT665)</f>
        <v>0</v>
      </c>
      <c r="BU663" s="768">
        <f>+IF(BT663=0,0,BT663/BT663*100)</f>
        <v>0</v>
      </c>
      <c r="BV663" s="767">
        <f>SUM(BV664:BV665)</f>
        <v>0</v>
      </c>
      <c r="BW663" s="768">
        <f>+IF(BV663=0,0,BV663/BV663*100)</f>
        <v>0</v>
      </c>
      <c r="BX663" s="767">
        <f>SUM(BX664:BX665)</f>
        <v>0</v>
      </c>
      <c r="BY663" s="768">
        <f>+IF(BX663=0,0,BX663/BX663*100)</f>
        <v>0</v>
      </c>
      <c r="BZ663" s="767">
        <f>SUM(BZ664:BZ665)</f>
        <v>0</v>
      </c>
      <c r="CA663" s="768">
        <f>+IF(BZ663=0,0,BZ663/BZ663*100)</f>
        <v>0</v>
      </c>
      <c r="CB663" s="767">
        <f t="shared" ref="CB663:CB701" si="680">+BR663+BZ663</f>
        <v>0</v>
      </c>
      <c r="CC663" s="768">
        <f>+IF(CB663=0,0,CB663/CB663*100)</f>
        <v>0</v>
      </c>
      <c r="CE663" s="767">
        <f t="shared" ref="CE663:CE706" si="681">+CW663+DO663</f>
        <v>0</v>
      </c>
      <c r="CF663" s="768">
        <f>+IF(CE663=0,0,CE663/CE663*100)</f>
        <v>0</v>
      </c>
      <c r="CG663" s="767">
        <f>SUM(CG664:CG665)</f>
        <v>0</v>
      </c>
      <c r="CH663" s="768">
        <f>+IF(CG663=0,0,CG663/CG663*100)</f>
        <v>0</v>
      </c>
      <c r="CI663" s="767">
        <f>SUM(CI664:CI665)</f>
        <v>0</v>
      </c>
      <c r="CJ663" s="768">
        <f>+IF(CI663=0,0,CI663/CI663*100)</f>
        <v>0</v>
      </c>
      <c r="CK663" s="767">
        <f>SUM(CK664:CK665)</f>
        <v>0</v>
      </c>
      <c r="CL663" s="768">
        <f>+IF(CK663=0,0,CK663/CK663*100)</f>
        <v>0</v>
      </c>
      <c r="CM663" s="767">
        <f>SUM(CM664:CM665)</f>
        <v>0</v>
      </c>
      <c r="CN663" s="768">
        <f>+IF(CM663=0,0,CM663/CM663*100)</f>
        <v>0</v>
      </c>
      <c r="CO663" s="767">
        <f>SUM(CO664:CO665)</f>
        <v>0</v>
      </c>
      <c r="CP663" s="768">
        <f>+IF(CO663=0,0,CO663/CO663*100)</f>
        <v>0</v>
      </c>
      <c r="CQ663" s="767">
        <f>SUM(CQ664:CQ665)</f>
        <v>0</v>
      </c>
      <c r="CR663" s="768">
        <f>+IF(CQ663=0,0,CQ663/CQ663*100)</f>
        <v>0</v>
      </c>
      <c r="CS663" s="767">
        <f>SUM(CS664:CS665)</f>
        <v>0</v>
      </c>
      <c r="CT663" s="768">
        <f>+IF(CS663=0,0,CS663/CS663*100)</f>
        <v>0</v>
      </c>
      <c r="CU663" s="767">
        <f>SUM(CU664:CU665)</f>
        <v>0</v>
      </c>
      <c r="CV663" s="768">
        <f>+IF(CU663=0,0,CU663/CU663*100)</f>
        <v>0</v>
      </c>
      <c r="CW663" s="767">
        <f t="shared" ref="CW663:CW701" si="682">+CM663+CU663</f>
        <v>0</v>
      </c>
      <c r="CX663" s="768">
        <f>+IF(CW663=0,0,CW663/CW663*100)</f>
        <v>0</v>
      </c>
      <c r="CY663" s="767">
        <f>SUM(CY664:CY665)</f>
        <v>0</v>
      </c>
      <c r="CZ663" s="768">
        <f>+IF(CY663=0,0,CY663/CY663*100)</f>
        <v>0</v>
      </c>
      <c r="DA663" s="767">
        <f>SUM(DA664:DA665)</f>
        <v>0</v>
      </c>
      <c r="DB663" s="768">
        <f>+IF(DA663=0,0,DA663/DA663*100)</f>
        <v>0</v>
      </c>
      <c r="DC663" s="767">
        <f>SUM(DC664:DC665)</f>
        <v>0</v>
      </c>
      <c r="DD663" s="768">
        <f>+IF(DC663=0,0,DC663/DC663*100)</f>
        <v>0</v>
      </c>
      <c r="DE663" s="767">
        <f>SUM(DE664:DE665)</f>
        <v>0</v>
      </c>
      <c r="DF663" s="768">
        <f>+IF(DE663=0,0,DE663/DE663*100)</f>
        <v>0</v>
      </c>
      <c r="DG663" s="767">
        <f>SUM(DG664:DG665)</f>
        <v>0</v>
      </c>
      <c r="DH663" s="768">
        <f>+IF(DG663=0,0,DG663/DG663*100)</f>
        <v>0</v>
      </c>
      <c r="DI663" s="767">
        <f>SUM(DI664:DI665)</f>
        <v>0</v>
      </c>
      <c r="DJ663" s="768">
        <f>+IF(DI663=0,0,DI663/DI663*100)</f>
        <v>0</v>
      </c>
      <c r="DK663" s="767">
        <f>SUM(DK664:DK665)</f>
        <v>0</v>
      </c>
      <c r="DL663" s="768">
        <f>+IF(DK663=0,0,DK663/DK663*100)</f>
        <v>0</v>
      </c>
      <c r="DM663" s="767">
        <f>SUM(DM664:DM665)</f>
        <v>0</v>
      </c>
      <c r="DN663" s="768">
        <f>+IF(DM663=0,0,DM663/DM663*100)</f>
        <v>0</v>
      </c>
      <c r="DO663" s="767">
        <f t="shared" ref="DO663:DO701" si="683">+DE663+DM663</f>
        <v>0</v>
      </c>
      <c r="DP663" s="768">
        <f>+IF(DO663=0,0,DO663/DO663*100)</f>
        <v>0</v>
      </c>
      <c r="DR663" s="767">
        <f t="shared" ref="DR663:DR706" si="684">+EJ663+FB663</f>
        <v>0</v>
      </c>
      <c r="DS663" s="768">
        <f>+IF(DR663=0,0,DR663/DR663*100)</f>
        <v>0</v>
      </c>
      <c r="DT663" s="767">
        <f>SUM(DT664:DT665)</f>
        <v>0</v>
      </c>
      <c r="DU663" s="768">
        <f>+IF(DT663=0,0,DT663/DT663*100)</f>
        <v>0</v>
      </c>
      <c r="DV663" s="767">
        <f>SUM(DV664:DV665)</f>
        <v>0</v>
      </c>
      <c r="DW663" s="768">
        <f>+IF(DV663=0,0,DV663/DV663*100)</f>
        <v>0</v>
      </c>
      <c r="DX663" s="767">
        <f>SUM(DX664:DX665)</f>
        <v>0</v>
      </c>
      <c r="DY663" s="768">
        <f>+IF(DX663=0,0,DX663/DX663*100)</f>
        <v>0</v>
      </c>
      <c r="DZ663" s="767">
        <f>SUM(DZ664:DZ665)</f>
        <v>0</v>
      </c>
      <c r="EA663" s="768">
        <f>+IF(DZ663=0,0,DZ663/DZ663*100)</f>
        <v>0</v>
      </c>
      <c r="EB663" s="767">
        <f>SUM(EB664:EB665)</f>
        <v>0</v>
      </c>
      <c r="EC663" s="768">
        <f>+IF(EB663=0,0,EB663/EB663*100)</f>
        <v>0</v>
      </c>
      <c r="ED663" s="767">
        <f>SUM(ED664:ED665)</f>
        <v>0</v>
      </c>
      <c r="EE663" s="768">
        <f>+IF(ED663=0,0,ED663/ED663*100)</f>
        <v>0</v>
      </c>
      <c r="EF663" s="767">
        <f>SUM(EF664:EF665)</f>
        <v>0</v>
      </c>
      <c r="EG663" s="768">
        <f>+IF(EF663=0,0,EF663/EF663*100)</f>
        <v>0</v>
      </c>
      <c r="EH663" s="767">
        <f>SUM(EH664:EH665)</f>
        <v>0</v>
      </c>
      <c r="EI663" s="768">
        <f>+IF(EH663=0,0,EH663/EH663*100)</f>
        <v>0</v>
      </c>
      <c r="EJ663" s="767">
        <f t="shared" ref="EJ663:EJ701" si="685">+DZ663+EH663</f>
        <v>0</v>
      </c>
      <c r="EK663" s="768">
        <f>+IF(EJ663=0,0,EJ663/EJ663*100)</f>
        <v>0</v>
      </c>
      <c r="EL663" s="767">
        <f>SUM(EL664:EL665)</f>
        <v>0</v>
      </c>
      <c r="EM663" s="768">
        <f>+IF(EL663=0,0,EL663/EL663*100)</f>
        <v>0</v>
      </c>
      <c r="EN663" s="767">
        <f>SUM(EN664:EN665)</f>
        <v>0</v>
      </c>
      <c r="EO663" s="768">
        <f>+IF(EN663=0,0,EN663/EN663*100)</f>
        <v>0</v>
      </c>
      <c r="EP663" s="767">
        <f>SUM(EP664:EP665)</f>
        <v>0</v>
      </c>
      <c r="EQ663" s="768">
        <f>+IF(EP663=0,0,EP663/EP663*100)</f>
        <v>0</v>
      </c>
      <c r="ER663" s="767">
        <f>SUM(ER664:ER665)</f>
        <v>0</v>
      </c>
      <c r="ES663" s="768">
        <f>+IF(ER663=0,0,ER663/ER663*100)</f>
        <v>0</v>
      </c>
      <c r="ET663" s="767">
        <f>SUM(ET664:ET665)</f>
        <v>0</v>
      </c>
      <c r="EU663" s="768">
        <f>+IF(ET663=0,0,ET663/ET663*100)</f>
        <v>0</v>
      </c>
      <c r="EV663" s="767">
        <f>SUM(EV664:EV665)</f>
        <v>0</v>
      </c>
      <c r="EW663" s="768">
        <f>+IF(EV663=0,0,EV663/EV663*100)</f>
        <v>0</v>
      </c>
      <c r="EX663" s="767">
        <f>SUM(EX664:EX665)</f>
        <v>0</v>
      </c>
      <c r="EY663" s="768">
        <f>+IF(EX663=0,0,EX663/EX663*100)</f>
        <v>0</v>
      </c>
      <c r="EZ663" s="767">
        <f>SUM(EZ664:EZ665)</f>
        <v>0</v>
      </c>
      <c r="FA663" s="768">
        <f>+IF(EZ663=0,0,EZ663/EZ663*100)</f>
        <v>0</v>
      </c>
      <c r="FB663" s="767">
        <f t="shared" ref="FB663:FB701" si="686">+ER663+EZ663</f>
        <v>0</v>
      </c>
      <c r="FC663" s="768">
        <f>+IF(FB663=0,0,FB663/FB663*100)</f>
        <v>0</v>
      </c>
      <c r="FD663" s="767">
        <f>SUM(FD664:FD665)</f>
        <v>0</v>
      </c>
      <c r="FE663" s="768">
        <f>+IF(FD663=0,0,FD663/FD663*100)</f>
        <v>0</v>
      </c>
      <c r="FF663" s="767">
        <f>SUM(FF664:FF665)</f>
        <v>0</v>
      </c>
      <c r="FG663" s="768">
        <f>+IF(FF663=0,0,FF663/FF663*100)</f>
        <v>0</v>
      </c>
      <c r="FH663" s="767">
        <f>SUM(FH664:FH665)</f>
        <v>0</v>
      </c>
      <c r="FI663" s="768">
        <f>+IF(FH663=0,0,FH663/FH663*100)</f>
        <v>0</v>
      </c>
      <c r="FJ663" s="767">
        <f>SUM(FJ664:FJ665)</f>
        <v>0</v>
      </c>
      <c r="FK663" s="768">
        <f>+IF(FJ663=0,0,FJ663/FJ663*100)</f>
        <v>0</v>
      </c>
    </row>
    <row r="664" spans="2:167" s="648" customFormat="1" ht="13.5" customHeight="1">
      <c r="B664" s="769"/>
      <c r="C664" s="731" t="s">
        <v>4784</v>
      </c>
      <c r="D664" s="731"/>
      <c r="E664" s="770">
        <f t="shared" si="673"/>
        <v>0</v>
      </c>
      <c r="F664" s="726">
        <f>+IF(E663=0,0,E664/E663*100)</f>
        <v>0</v>
      </c>
      <c r="G664" s="770">
        <v>0</v>
      </c>
      <c r="H664" s="726">
        <f>+IF(G663=0,0,G664/G663*100)</f>
        <v>0</v>
      </c>
      <c r="I664" s="770">
        <v>0</v>
      </c>
      <c r="J664" s="726">
        <f>+IF(I663=0,0,I664/I663*100)</f>
        <v>0</v>
      </c>
      <c r="K664" s="770">
        <v>0</v>
      </c>
      <c r="L664" s="726">
        <f>+IF(K663=0,0,K664/K663*100)</f>
        <v>0</v>
      </c>
      <c r="M664" s="770">
        <f>+G664+I664+K664</f>
        <v>0</v>
      </c>
      <c r="N664" s="726">
        <f>+IF(M663=0,0,M664/M663*100)</f>
        <v>0</v>
      </c>
      <c r="O664" s="770">
        <v>0</v>
      </c>
      <c r="P664" s="726">
        <f>+IF(O663=0,0,O664/O663*100)</f>
        <v>0</v>
      </c>
      <c r="Q664" s="770">
        <v>0</v>
      </c>
      <c r="R664" s="726">
        <f>+IF(Q663=0,0,Q664/Q663*100)</f>
        <v>0</v>
      </c>
      <c r="S664" s="770">
        <v>0</v>
      </c>
      <c r="T664" s="726">
        <f>+IF(S663=0,0,S664/S663*100)</f>
        <v>0</v>
      </c>
      <c r="U664" s="770">
        <f t="shared" si="674"/>
        <v>0</v>
      </c>
      <c r="V664" s="726">
        <f>+IF(U663=0,0,U664/U663*100)</f>
        <v>0</v>
      </c>
      <c r="W664" s="770">
        <f t="shared" si="675"/>
        <v>0</v>
      </c>
      <c r="X664" s="726">
        <f>+IF(W663=0,0,W664/W663*100)</f>
        <v>0</v>
      </c>
      <c r="Y664" s="770">
        <v>0</v>
      </c>
      <c r="Z664" s="726">
        <f>+IF(Y663=0,0,Y664/Y663*100)</f>
        <v>0</v>
      </c>
      <c r="AA664" s="770">
        <v>0</v>
      </c>
      <c r="AB664" s="726">
        <f>+IF(AA663=0,0,AA664/AA663*100)</f>
        <v>0</v>
      </c>
      <c r="AC664" s="770">
        <v>0</v>
      </c>
      <c r="AD664" s="726">
        <f>+IF(AC663=0,0,AC664/AC663*100)</f>
        <v>0</v>
      </c>
      <c r="AE664" s="770">
        <f t="shared" si="676"/>
        <v>0</v>
      </c>
      <c r="AF664" s="726">
        <f>+IF(AE663=0,0,AE664/AE663*100)</f>
        <v>0</v>
      </c>
      <c r="AG664" s="770">
        <v>0</v>
      </c>
      <c r="AH664" s="726">
        <f>+IF(AG663=0,0,AG664/AG663*100)</f>
        <v>0</v>
      </c>
      <c r="AI664" s="770">
        <v>0</v>
      </c>
      <c r="AJ664" s="726">
        <f>+IF(AI663=0,0,AI664/AI663*100)</f>
        <v>0</v>
      </c>
      <c r="AK664" s="770">
        <v>0</v>
      </c>
      <c r="AL664" s="726">
        <f>+IF(AK663=0,0,AK664/AK663*100)</f>
        <v>0</v>
      </c>
      <c r="AM664" s="770">
        <f t="shared" si="677"/>
        <v>0</v>
      </c>
      <c r="AN664" s="726">
        <f>+IF(AM663=0,0,AM664/AM663*100)</f>
        <v>0</v>
      </c>
      <c r="AO664" s="770">
        <f t="shared" si="678"/>
        <v>0</v>
      </c>
      <c r="AP664" s="726">
        <f>+IF(AO663=0,0,AO664/AO663*100)</f>
        <v>0</v>
      </c>
      <c r="AQ664" s="651"/>
      <c r="AR664" s="770">
        <v>0</v>
      </c>
      <c r="AS664" s="726">
        <f>+IF(AR663=0,0,AR664/AR663*100)</f>
        <v>0</v>
      </c>
      <c r="AT664" s="770">
        <v>0</v>
      </c>
      <c r="AU664" s="726">
        <f>+IF(AT663=0,0,AT664/AT663*100)</f>
        <v>0</v>
      </c>
      <c r="AV664" s="770">
        <v>0</v>
      </c>
      <c r="AW664" s="726">
        <f>+IF(AV663=0,0,AV664/AV663*100)</f>
        <v>0</v>
      </c>
      <c r="AX664" s="770">
        <v>0</v>
      </c>
      <c r="AY664" s="726">
        <f>+IF(AX663=0,0,AX664/AX663*100)</f>
        <v>0</v>
      </c>
      <c r="AZ664" s="770">
        <f>+AT664+AV664+AX664</f>
        <v>0</v>
      </c>
      <c r="BA664" s="726">
        <f>+IF(AZ663=0,0,AZ664/AZ663*100)</f>
        <v>0</v>
      </c>
      <c r="BB664" s="770">
        <v>0</v>
      </c>
      <c r="BC664" s="726">
        <f>+IF(BB663=0,0,BB664/BB663*100)</f>
        <v>0</v>
      </c>
      <c r="BD664" s="770">
        <v>0</v>
      </c>
      <c r="BE664" s="726">
        <f>+IF(BD663=0,0,BD664/BD663*100)</f>
        <v>0</v>
      </c>
      <c r="BF664" s="770">
        <v>0</v>
      </c>
      <c r="BG664" s="726">
        <f>+IF(BF663=0,0,BF664/BF663*100)</f>
        <v>0</v>
      </c>
      <c r="BH664" s="770">
        <f>+BB664+BD664+BF664</f>
        <v>0</v>
      </c>
      <c r="BI664" s="726">
        <f>+IF(BH663=0,0,BH664/BH663*100)</f>
        <v>0</v>
      </c>
      <c r="BJ664" s="770">
        <f t="shared" si="679"/>
        <v>0</v>
      </c>
      <c r="BK664" s="726">
        <f>+IF(BJ663=0,0,BJ664/BJ663*100)</f>
        <v>0</v>
      </c>
      <c r="BL664" s="770">
        <v>0</v>
      </c>
      <c r="BM664" s="726">
        <f>+IF(BL663=0,0,BL664/BL663*100)</f>
        <v>0</v>
      </c>
      <c r="BN664" s="770">
        <v>0</v>
      </c>
      <c r="BO664" s="726">
        <f>+IF(BN663=0,0,BN664/BN663*100)</f>
        <v>0</v>
      </c>
      <c r="BP664" s="770">
        <v>0</v>
      </c>
      <c r="BQ664" s="726">
        <f>+IF(BP663=0,0,BP664/BP663*100)</f>
        <v>0</v>
      </c>
      <c r="BR664" s="770">
        <f>+BL664+BN664+BP664</f>
        <v>0</v>
      </c>
      <c r="BS664" s="726">
        <f>+IF(BR663=0,0,BR664/BR663*100)</f>
        <v>0</v>
      </c>
      <c r="BT664" s="770">
        <v>0</v>
      </c>
      <c r="BU664" s="726">
        <f>+IF(BT663=0,0,BT664/BT663*100)</f>
        <v>0</v>
      </c>
      <c r="BV664" s="770">
        <v>0</v>
      </c>
      <c r="BW664" s="726">
        <f>+IF(BV663=0,0,BV664/BV663*100)</f>
        <v>0</v>
      </c>
      <c r="BX664" s="770">
        <v>0</v>
      </c>
      <c r="BY664" s="726">
        <f>+IF(BX663=0,0,BX664/BX663*100)</f>
        <v>0</v>
      </c>
      <c r="BZ664" s="770">
        <f>+BT664+BV664+BX664</f>
        <v>0</v>
      </c>
      <c r="CA664" s="726">
        <f>+IF(BZ663=0,0,BZ664/BZ663*100)</f>
        <v>0</v>
      </c>
      <c r="CB664" s="770">
        <f t="shared" si="680"/>
        <v>0</v>
      </c>
      <c r="CC664" s="726">
        <f>+IF(CB663=0,0,CB664/CB663*100)</f>
        <v>0</v>
      </c>
      <c r="CE664" s="770">
        <f t="shared" si="681"/>
        <v>0</v>
      </c>
      <c r="CF664" s="726">
        <f>+IF(CE663=0,0,CE664/CE663*100)</f>
        <v>0</v>
      </c>
      <c r="CG664" s="770">
        <v>0</v>
      </c>
      <c r="CH664" s="726">
        <f>+IF(CG663=0,0,CG664/CG663*100)</f>
        <v>0</v>
      </c>
      <c r="CI664" s="770">
        <v>0</v>
      </c>
      <c r="CJ664" s="726">
        <f>+IF(CI663=0,0,CI664/CI663*100)</f>
        <v>0</v>
      </c>
      <c r="CK664" s="770">
        <v>0</v>
      </c>
      <c r="CL664" s="726">
        <f>+IF(CK663=0,0,CK664/CK663*100)</f>
        <v>0</v>
      </c>
      <c r="CM664" s="770">
        <f>+CG664+CI664+CK664</f>
        <v>0</v>
      </c>
      <c r="CN664" s="726">
        <f>+IF(CM663=0,0,CM664/CM663*100)</f>
        <v>0</v>
      </c>
      <c r="CO664" s="770">
        <v>0</v>
      </c>
      <c r="CP664" s="726">
        <f>+IF(CO663=0,0,CO664/CO663*100)</f>
        <v>0</v>
      </c>
      <c r="CQ664" s="770">
        <v>0</v>
      </c>
      <c r="CR664" s="726">
        <f>+IF(CQ663=0,0,CQ664/CQ663*100)</f>
        <v>0</v>
      </c>
      <c r="CS664" s="770">
        <v>0</v>
      </c>
      <c r="CT664" s="726">
        <f>+IF(CS663=0,0,CS664/CS663*100)</f>
        <v>0</v>
      </c>
      <c r="CU664" s="770">
        <f>+CO664+CQ664+CS664</f>
        <v>0</v>
      </c>
      <c r="CV664" s="726">
        <f>+IF(CU663=0,0,CU664/CU663*100)</f>
        <v>0</v>
      </c>
      <c r="CW664" s="770">
        <f t="shared" si="682"/>
        <v>0</v>
      </c>
      <c r="CX664" s="726">
        <f>+IF(CW663=0,0,CW664/CW663*100)</f>
        <v>0</v>
      </c>
      <c r="CY664" s="770">
        <v>0</v>
      </c>
      <c r="CZ664" s="726">
        <f>+IF(CY663=0,0,CY664/CY663*100)</f>
        <v>0</v>
      </c>
      <c r="DA664" s="770">
        <v>0</v>
      </c>
      <c r="DB664" s="726">
        <f>+IF(DA663=0,0,DA664/DA663*100)</f>
        <v>0</v>
      </c>
      <c r="DC664" s="770">
        <v>0</v>
      </c>
      <c r="DD664" s="726">
        <f>+IF(DC663=0,0,DC664/DC663*100)</f>
        <v>0</v>
      </c>
      <c r="DE664" s="770">
        <f>+CY664+DA664+DC664</f>
        <v>0</v>
      </c>
      <c r="DF664" s="726">
        <f>+IF(DE663=0,0,DE664/DE663*100)</f>
        <v>0</v>
      </c>
      <c r="DG664" s="770">
        <v>0</v>
      </c>
      <c r="DH664" s="726">
        <f>+IF(DG663=0,0,DG664/DG663*100)</f>
        <v>0</v>
      </c>
      <c r="DI664" s="770">
        <v>0</v>
      </c>
      <c r="DJ664" s="726">
        <f>+IF(DI663=0,0,DI664/DI663*100)</f>
        <v>0</v>
      </c>
      <c r="DK664" s="770">
        <v>0</v>
      </c>
      <c r="DL664" s="726">
        <f>+IF(DK663=0,0,DK664/DK663*100)</f>
        <v>0</v>
      </c>
      <c r="DM664" s="770">
        <f>+DG664+DI664+DK664</f>
        <v>0</v>
      </c>
      <c r="DN664" s="726">
        <f>+IF(DM663=0,0,DM664/DM663*100)</f>
        <v>0</v>
      </c>
      <c r="DO664" s="770">
        <f t="shared" si="683"/>
        <v>0</v>
      </c>
      <c r="DP664" s="726">
        <f>+IF(DO663=0,0,DO664/DO663*100)</f>
        <v>0</v>
      </c>
      <c r="DR664" s="770">
        <f t="shared" si="684"/>
        <v>0</v>
      </c>
      <c r="DS664" s="726">
        <f>+IF(DR663=0,0,DR664/DR663*100)</f>
        <v>0</v>
      </c>
      <c r="DT664" s="770">
        <v>0</v>
      </c>
      <c r="DU664" s="726">
        <f>+IF(DT663=0,0,DT664/DT663*100)</f>
        <v>0</v>
      </c>
      <c r="DV664" s="770">
        <v>0</v>
      </c>
      <c r="DW664" s="726">
        <f>+IF(DV663=0,0,DV664/DV663*100)</f>
        <v>0</v>
      </c>
      <c r="DX664" s="770">
        <v>0</v>
      </c>
      <c r="DY664" s="726">
        <f>+IF(DX663=0,0,DX664/DX663*100)</f>
        <v>0</v>
      </c>
      <c r="DZ664" s="770">
        <f>+DT664+DV664+DX664</f>
        <v>0</v>
      </c>
      <c r="EA664" s="726">
        <f>+IF(DZ663=0,0,DZ664/DZ663*100)</f>
        <v>0</v>
      </c>
      <c r="EB664" s="770">
        <v>0</v>
      </c>
      <c r="EC664" s="726">
        <f>+IF(EB663=0,0,EB664/EB663*100)</f>
        <v>0</v>
      </c>
      <c r="ED664" s="770">
        <v>0</v>
      </c>
      <c r="EE664" s="726">
        <f>+IF(ED663=0,0,ED664/ED663*100)</f>
        <v>0</v>
      </c>
      <c r="EF664" s="770">
        <v>0</v>
      </c>
      <c r="EG664" s="726">
        <f>+IF(EF663=0,0,EF664/EF663*100)</f>
        <v>0</v>
      </c>
      <c r="EH664" s="770">
        <f>+EB664+ED664+EF664</f>
        <v>0</v>
      </c>
      <c r="EI664" s="726">
        <f>+IF(EH663=0,0,EH664/EH663*100)</f>
        <v>0</v>
      </c>
      <c r="EJ664" s="770">
        <f t="shared" si="685"/>
        <v>0</v>
      </c>
      <c r="EK664" s="726">
        <f>+IF(EJ663=0,0,EJ664/EJ663*100)</f>
        <v>0</v>
      </c>
      <c r="EL664" s="770">
        <v>0</v>
      </c>
      <c r="EM664" s="726">
        <f>+IF(EL663=0,0,EL664/EL663*100)</f>
        <v>0</v>
      </c>
      <c r="EN664" s="770">
        <v>0</v>
      </c>
      <c r="EO664" s="726">
        <f>+IF(EN663=0,0,EN664/EN663*100)</f>
        <v>0</v>
      </c>
      <c r="EP664" s="770">
        <v>0</v>
      </c>
      <c r="EQ664" s="726">
        <f>+IF(EP663=0,0,EP664/EP663*100)</f>
        <v>0</v>
      </c>
      <c r="ER664" s="770">
        <f>+EL664+EN664+EP664</f>
        <v>0</v>
      </c>
      <c r="ES664" s="726">
        <f>+IF(ER663=0,0,ER664/ER663*100)</f>
        <v>0</v>
      </c>
      <c r="ET664" s="770">
        <v>0</v>
      </c>
      <c r="EU664" s="726">
        <f>+IF(ET663=0,0,ET664/ET663*100)</f>
        <v>0</v>
      </c>
      <c r="EV664" s="770">
        <v>0</v>
      </c>
      <c r="EW664" s="726">
        <f>+IF(EV663=0,0,EV664/EV663*100)</f>
        <v>0</v>
      </c>
      <c r="EX664" s="770">
        <v>0</v>
      </c>
      <c r="EY664" s="726">
        <f>+IF(EX663=0,0,EX664/EX663*100)</f>
        <v>0</v>
      </c>
      <c r="EZ664" s="770">
        <f>+ET664+EV664+EX664</f>
        <v>0</v>
      </c>
      <c r="FA664" s="726">
        <f>+IF(EZ663=0,0,EZ664/EZ663*100)</f>
        <v>0</v>
      </c>
      <c r="FB664" s="770">
        <f t="shared" si="686"/>
        <v>0</v>
      </c>
      <c r="FC664" s="726">
        <f>+IF(FB663=0,0,FB664/FB663*100)</f>
        <v>0</v>
      </c>
      <c r="FD664" s="770">
        <v>0</v>
      </c>
      <c r="FE664" s="726">
        <f>+IF(FD663=0,0,FD664/FD663*100)</f>
        <v>0</v>
      </c>
      <c r="FF664" s="770">
        <v>0</v>
      </c>
      <c r="FG664" s="726">
        <f>+IF(FF663=0,0,FF664/FF663*100)</f>
        <v>0</v>
      </c>
      <c r="FH664" s="770">
        <v>0</v>
      </c>
      <c r="FI664" s="726">
        <f>+IF(FH663=0,0,FH664/FH663*100)</f>
        <v>0</v>
      </c>
      <c r="FJ664" s="770">
        <v>0</v>
      </c>
      <c r="FK664" s="726">
        <f>+IF(FJ663=0,0,FJ664/FJ663*100)</f>
        <v>0</v>
      </c>
    </row>
    <row r="665" spans="2:167" s="648" customFormat="1" ht="13.5" customHeight="1">
      <c r="B665" s="769"/>
      <c r="C665" s="771" t="s">
        <v>4785</v>
      </c>
      <c r="D665" s="769"/>
      <c r="E665" s="772">
        <f t="shared" si="673"/>
        <v>0</v>
      </c>
      <c r="F665" s="737">
        <f>+IF(E663=0,0,E665/E663*100)</f>
        <v>0</v>
      </c>
      <c r="G665" s="772">
        <v>0</v>
      </c>
      <c r="H665" s="737">
        <f>+IF(G663=0,0,G665/G663*100)</f>
        <v>0</v>
      </c>
      <c r="I665" s="772">
        <v>0</v>
      </c>
      <c r="J665" s="737">
        <f>+IF(I663=0,0,I665/I663*100)</f>
        <v>0</v>
      </c>
      <c r="K665" s="772">
        <v>0</v>
      </c>
      <c r="L665" s="737">
        <f>+IF(K663=0,0,K665/K663*100)</f>
        <v>0</v>
      </c>
      <c r="M665" s="772">
        <f>+G665+I665+K665</f>
        <v>0</v>
      </c>
      <c r="N665" s="737">
        <f>+IF(M663=0,0,M665/M663*100)</f>
        <v>0</v>
      </c>
      <c r="O665" s="772">
        <v>0</v>
      </c>
      <c r="P665" s="737">
        <f>+IF(O663=0,0,O665/O663*100)</f>
        <v>0</v>
      </c>
      <c r="Q665" s="772">
        <v>0</v>
      </c>
      <c r="R665" s="737">
        <f>+IF(Q663=0,0,Q665/Q663*100)</f>
        <v>0</v>
      </c>
      <c r="S665" s="772">
        <v>0</v>
      </c>
      <c r="T665" s="737">
        <f>+IF(S663=0,0,S665/S663*100)</f>
        <v>0</v>
      </c>
      <c r="U665" s="772">
        <f t="shared" si="674"/>
        <v>0</v>
      </c>
      <c r="V665" s="737">
        <f>+IF(U663=0,0,U665/U663*100)</f>
        <v>0</v>
      </c>
      <c r="W665" s="772">
        <f t="shared" si="675"/>
        <v>0</v>
      </c>
      <c r="X665" s="737">
        <f>+IF(W663=0,0,W665/W663*100)</f>
        <v>0</v>
      </c>
      <c r="Y665" s="772">
        <v>0</v>
      </c>
      <c r="Z665" s="737">
        <f>+IF(Y663=0,0,Y665/Y663*100)</f>
        <v>0</v>
      </c>
      <c r="AA665" s="772">
        <v>0</v>
      </c>
      <c r="AB665" s="737">
        <f>+IF(AA663=0,0,AA665/AA663*100)</f>
        <v>0</v>
      </c>
      <c r="AC665" s="772">
        <v>0</v>
      </c>
      <c r="AD665" s="737">
        <f>+IF(AC663=0,0,AC665/AC663*100)</f>
        <v>0</v>
      </c>
      <c r="AE665" s="772">
        <f t="shared" si="676"/>
        <v>0</v>
      </c>
      <c r="AF665" s="737">
        <f>+IF(AE663=0,0,AE665/AE663*100)</f>
        <v>0</v>
      </c>
      <c r="AG665" s="772">
        <v>0</v>
      </c>
      <c r="AH665" s="737">
        <f>+IF(AG663=0,0,AG665/AG663*100)</f>
        <v>0</v>
      </c>
      <c r="AI665" s="772">
        <v>0</v>
      </c>
      <c r="AJ665" s="737">
        <f>+IF(AI663=0,0,AI665/AI663*100)</f>
        <v>0</v>
      </c>
      <c r="AK665" s="772">
        <v>0</v>
      </c>
      <c r="AL665" s="737">
        <f>+IF(AK663=0,0,AK665/AK663*100)</f>
        <v>0</v>
      </c>
      <c r="AM665" s="772">
        <f t="shared" si="677"/>
        <v>0</v>
      </c>
      <c r="AN665" s="737">
        <f>+IF(AM663=0,0,AM665/AM663*100)</f>
        <v>0</v>
      </c>
      <c r="AO665" s="772">
        <f t="shared" si="678"/>
        <v>0</v>
      </c>
      <c r="AP665" s="737">
        <f>+IF(AO663=0,0,AO665/AO663*100)</f>
        <v>0</v>
      </c>
      <c r="AQ665" s="651"/>
      <c r="AR665" s="772">
        <v>0</v>
      </c>
      <c r="AS665" s="737">
        <f>+IF(AR663=0,0,AR665/AR663*100)</f>
        <v>0</v>
      </c>
      <c r="AT665" s="772">
        <v>0</v>
      </c>
      <c r="AU665" s="737">
        <f>+IF(AT663=0,0,AT665/AT663*100)</f>
        <v>0</v>
      </c>
      <c r="AV665" s="772">
        <v>0</v>
      </c>
      <c r="AW665" s="737">
        <f>+IF(AV663=0,0,AV665/AV663*100)</f>
        <v>0</v>
      </c>
      <c r="AX665" s="772">
        <v>0</v>
      </c>
      <c r="AY665" s="737">
        <f>+IF(AX663=0,0,AX665/AX663*100)</f>
        <v>0</v>
      </c>
      <c r="AZ665" s="772">
        <f>+AT665+AV665+AX665</f>
        <v>0</v>
      </c>
      <c r="BA665" s="737">
        <f>+IF(AZ663=0,0,AZ665/AZ663*100)</f>
        <v>0</v>
      </c>
      <c r="BB665" s="772">
        <v>0</v>
      </c>
      <c r="BC665" s="737">
        <f>+IF(BB663=0,0,BB665/BB663*100)</f>
        <v>0</v>
      </c>
      <c r="BD665" s="772">
        <v>0</v>
      </c>
      <c r="BE665" s="737">
        <f>+IF(BD663=0,0,BD665/BD663*100)</f>
        <v>0</v>
      </c>
      <c r="BF665" s="772">
        <v>0</v>
      </c>
      <c r="BG665" s="737">
        <f>+IF(BF663=0,0,BF665/BF663*100)</f>
        <v>0</v>
      </c>
      <c r="BH665" s="772">
        <f>+BB665+BD665+BF665</f>
        <v>0</v>
      </c>
      <c r="BI665" s="737">
        <f>+IF(BH663=0,0,BH665/BH663*100)</f>
        <v>0</v>
      </c>
      <c r="BJ665" s="772">
        <f t="shared" si="679"/>
        <v>0</v>
      </c>
      <c r="BK665" s="737">
        <f>+IF(BJ663=0,0,BJ665/BJ663*100)</f>
        <v>0</v>
      </c>
      <c r="BL665" s="772">
        <v>0</v>
      </c>
      <c r="BM665" s="737">
        <f>+IF(BL663=0,0,BL665/BL663*100)</f>
        <v>0</v>
      </c>
      <c r="BN665" s="772">
        <v>0</v>
      </c>
      <c r="BO665" s="737">
        <f>+IF(BN663=0,0,BN665/BN663*100)</f>
        <v>0</v>
      </c>
      <c r="BP665" s="772">
        <v>0</v>
      </c>
      <c r="BQ665" s="737">
        <f>+IF(BP663=0,0,BP665/BP663*100)</f>
        <v>0</v>
      </c>
      <c r="BR665" s="772">
        <f>+BL665+BN665+BP665</f>
        <v>0</v>
      </c>
      <c r="BS665" s="737">
        <f>+IF(BR663=0,0,BR665/BR663*100)</f>
        <v>0</v>
      </c>
      <c r="BT665" s="772">
        <v>0</v>
      </c>
      <c r="BU665" s="737">
        <f>+IF(BT663=0,0,BT665/BT663*100)</f>
        <v>0</v>
      </c>
      <c r="BV665" s="772">
        <v>0</v>
      </c>
      <c r="BW665" s="737">
        <f>+IF(BV663=0,0,BV665/BV663*100)</f>
        <v>0</v>
      </c>
      <c r="BX665" s="772">
        <v>0</v>
      </c>
      <c r="BY665" s="737">
        <f>+IF(BX663=0,0,BX665/BX663*100)</f>
        <v>0</v>
      </c>
      <c r="BZ665" s="772">
        <f>+BT665+BV665+BX665</f>
        <v>0</v>
      </c>
      <c r="CA665" s="737">
        <f>+IF(BZ663=0,0,BZ665/BZ663*100)</f>
        <v>0</v>
      </c>
      <c r="CB665" s="772">
        <f t="shared" si="680"/>
        <v>0</v>
      </c>
      <c r="CC665" s="737">
        <f>+IF(CB663=0,0,CB665/CB663*100)</f>
        <v>0</v>
      </c>
      <c r="CE665" s="772">
        <f t="shared" si="681"/>
        <v>0</v>
      </c>
      <c r="CF665" s="737">
        <f>+IF(CE663=0,0,CE665/CE663*100)</f>
        <v>0</v>
      </c>
      <c r="CG665" s="772">
        <v>0</v>
      </c>
      <c r="CH665" s="737">
        <f>+IF(CG663=0,0,CG665/CG663*100)</f>
        <v>0</v>
      </c>
      <c r="CI665" s="772">
        <v>0</v>
      </c>
      <c r="CJ665" s="737">
        <f>+IF(CI663=0,0,CI665/CI663*100)</f>
        <v>0</v>
      </c>
      <c r="CK665" s="772">
        <v>0</v>
      </c>
      <c r="CL665" s="737">
        <f>+IF(CK663=0,0,CK665/CK663*100)</f>
        <v>0</v>
      </c>
      <c r="CM665" s="772">
        <f>+CG665+CI665+CK665</f>
        <v>0</v>
      </c>
      <c r="CN665" s="737">
        <f>+IF(CM663=0,0,CM665/CM663*100)</f>
        <v>0</v>
      </c>
      <c r="CO665" s="772">
        <v>0</v>
      </c>
      <c r="CP665" s="737">
        <f>+IF(CO663=0,0,CO665/CO663*100)</f>
        <v>0</v>
      </c>
      <c r="CQ665" s="772">
        <v>0</v>
      </c>
      <c r="CR665" s="737">
        <f>+IF(CQ663=0,0,CQ665/CQ663*100)</f>
        <v>0</v>
      </c>
      <c r="CS665" s="772">
        <v>0</v>
      </c>
      <c r="CT665" s="737">
        <f>+IF(CS663=0,0,CS665/CS663*100)</f>
        <v>0</v>
      </c>
      <c r="CU665" s="772">
        <f>+CO665+CQ665+CS665</f>
        <v>0</v>
      </c>
      <c r="CV665" s="737">
        <f>+IF(CU663=0,0,CU665/CU663*100)</f>
        <v>0</v>
      </c>
      <c r="CW665" s="772">
        <f t="shared" si="682"/>
        <v>0</v>
      </c>
      <c r="CX665" s="737">
        <f>+IF(CW663=0,0,CW665/CW663*100)</f>
        <v>0</v>
      </c>
      <c r="CY665" s="772">
        <v>0</v>
      </c>
      <c r="CZ665" s="737">
        <f>+IF(CY663=0,0,CY665/CY663*100)</f>
        <v>0</v>
      </c>
      <c r="DA665" s="772">
        <v>0</v>
      </c>
      <c r="DB665" s="737">
        <f>+IF(DA663=0,0,DA665/DA663*100)</f>
        <v>0</v>
      </c>
      <c r="DC665" s="772">
        <v>0</v>
      </c>
      <c r="DD665" s="737">
        <f>+IF(DC663=0,0,DC665/DC663*100)</f>
        <v>0</v>
      </c>
      <c r="DE665" s="772">
        <f>+CY665+DA665+DC665</f>
        <v>0</v>
      </c>
      <c r="DF665" s="737">
        <f>+IF(DE663=0,0,DE665/DE663*100)</f>
        <v>0</v>
      </c>
      <c r="DG665" s="772">
        <v>0</v>
      </c>
      <c r="DH665" s="737">
        <f>+IF(DG663=0,0,DG665/DG663*100)</f>
        <v>0</v>
      </c>
      <c r="DI665" s="772">
        <v>0</v>
      </c>
      <c r="DJ665" s="737">
        <f>+IF(DI663=0,0,DI665/DI663*100)</f>
        <v>0</v>
      </c>
      <c r="DK665" s="772">
        <v>0</v>
      </c>
      <c r="DL665" s="737">
        <f>+IF(DK663=0,0,DK665/DK663*100)</f>
        <v>0</v>
      </c>
      <c r="DM665" s="772">
        <f>+DG665+DI665+DK665</f>
        <v>0</v>
      </c>
      <c r="DN665" s="737">
        <f>+IF(DM663=0,0,DM665/DM663*100)</f>
        <v>0</v>
      </c>
      <c r="DO665" s="772">
        <f t="shared" si="683"/>
        <v>0</v>
      </c>
      <c r="DP665" s="737">
        <f>+IF(DO663=0,0,DO665/DO663*100)</f>
        <v>0</v>
      </c>
      <c r="DR665" s="772">
        <f t="shared" si="684"/>
        <v>0</v>
      </c>
      <c r="DS665" s="737">
        <f>+IF(DR663=0,0,DR665/DR663*100)</f>
        <v>0</v>
      </c>
      <c r="DT665" s="772">
        <v>0</v>
      </c>
      <c r="DU665" s="737">
        <f>+IF(DT663=0,0,DT665/DT663*100)</f>
        <v>0</v>
      </c>
      <c r="DV665" s="772">
        <v>0</v>
      </c>
      <c r="DW665" s="737">
        <f>+IF(DV663=0,0,DV665/DV663*100)</f>
        <v>0</v>
      </c>
      <c r="DX665" s="772">
        <v>0</v>
      </c>
      <c r="DY665" s="737">
        <f>+IF(DX663=0,0,DX665/DX663*100)</f>
        <v>0</v>
      </c>
      <c r="DZ665" s="772">
        <f>+DT665+DV665+DX665</f>
        <v>0</v>
      </c>
      <c r="EA665" s="737">
        <f>+IF(DZ663=0,0,DZ665/DZ663*100)</f>
        <v>0</v>
      </c>
      <c r="EB665" s="772">
        <v>0</v>
      </c>
      <c r="EC665" s="737">
        <f>+IF(EB663=0,0,EB665/EB663*100)</f>
        <v>0</v>
      </c>
      <c r="ED665" s="772">
        <v>0</v>
      </c>
      <c r="EE665" s="737">
        <f>+IF(ED663=0,0,ED665/ED663*100)</f>
        <v>0</v>
      </c>
      <c r="EF665" s="772">
        <v>0</v>
      </c>
      <c r="EG665" s="737">
        <f>+IF(EF663=0,0,EF665/EF663*100)</f>
        <v>0</v>
      </c>
      <c r="EH665" s="772">
        <f>+EB665+ED665+EF665</f>
        <v>0</v>
      </c>
      <c r="EI665" s="737">
        <f>+IF(EH663=0,0,EH665/EH663*100)</f>
        <v>0</v>
      </c>
      <c r="EJ665" s="772">
        <f t="shared" si="685"/>
        <v>0</v>
      </c>
      <c r="EK665" s="737">
        <f>+IF(EJ663=0,0,EJ665/EJ663*100)</f>
        <v>0</v>
      </c>
      <c r="EL665" s="772">
        <v>0</v>
      </c>
      <c r="EM665" s="737">
        <f>+IF(EL663=0,0,EL665/EL663*100)</f>
        <v>0</v>
      </c>
      <c r="EN665" s="772">
        <v>0</v>
      </c>
      <c r="EO665" s="737">
        <f>+IF(EN663=0,0,EN665/EN663*100)</f>
        <v>0</v>
      </c>
      <c r="EP665" s="772">
        <v>0</v>
      </c>
      <c r="EQ665" s="737">
        <f>+IF(EP663=0,0,EP665/EP663*100)</f>
        <v>0</v>
      </c>
      <c r="ER665" s="772">
        <f>+EL665+EN665+EP665</f>
        <v>0</v>
      </c>
      <c r="ES665" s="737">
        <f>+IF(ER663=0,0,ER665/ER663*100)</f>
        <v>0</v>
      </c>
      <c r="ET665" s="772">
        <v>0</v>
      </c>
      <c r="EU665" s="737">
        <f>+IF(ET663=0,0,ET665/ET663*100)</f>
        <v>0</v>
      </c>
      <c r="EV665" s="772">
        <v>0</v>
      </c>
      <c r="EW665" s="737">
        <f>+IF(EV663=0,0,EV665/EV663*100)</f>
        <v>0</v>
      </c>
      <c r="EX665" s="772">
        <v>0</v>
      </c>
      <c r="EY665" s="737">
        <f>+IF(EX663=0,0,EX665/EX663*100)</f>
        <v>0</v>
      </c>
      <c r="EZ665" s="772">
        <f>+ET665+EV665+EX665</f>
        <v>0</v>
      </c>
      <c r="FA665" s="737">
        <f>+IF(EZ663=0,0,EZ665/EZ663*100)</f>
        <v>0</v>
      </c>
      <c r="FB665" s="772">
        <f t="shared" si="686"/>
        <v>0</v>
      </c>
      <c r="FC665" s="737">
        <f>+IF(FB663=0,0,FB665/FB663*100)</f>
        <v>0</v>
      </c>
      <c r="FD665" s="772">
        <v>0</v>
      </c>
      <c r="FE665" s="737">
        <f>+IF(FD663=0,0,FD665/FD663*100)</f>
        <v>0</v>
      </c>
      <c r="FF665" s="772">
        <v>0</v>
      </c>
      <c r="FG665" s="737">
        <f>+IF(FF663=0,0,FF665/FF663*100)</f>
        <v>0</v>
      </c>
      <c r="FH665" s="772">
        <v>0</v>
      </c>
      <c r="FI665" s="737">
        <f>+IF(FH663=0,0,FH665/FH663*100)</f>
        <v>0</v>
      </c>
      <c r="FJ665" s="772">
        <v>0</v>
      </c>
      <c r="FK665" s="737">
        <f>+IF(FJ663=0,0,FJ665/FJ663*100)</f>
        <v>0</v>
      </c>
    </row>
    <row r="666" spans="2:167" s="758" customFormat="1" ht="13.5" customHeight="1">
      <c r="B666" s="765" t="s">
        <v>4786</v>
      </c>
      <c r="C666" s="773"/>
      <c r="D666" s="773"/>
      <c r="E666" s="774">
        <f t="shared" si="673"/>
        <v>0</v>
      </c>
      <c r="F666" s="775">
        <f>+IF(E663=0,0,E666/E663*100)</f>
        <v>0</v>
      </c>
      <c r="G666" s="767">
        <f>SUM(G667:G668)</f>
        <v>0</v>
      </c>
      <c r="H666" s="775">
        <f>+IF(G663=0,0,G666/G663*100)</f>
        <v>0</v>
      </c>
      <c r="I666" s="767">
        <f>SUM(I667:I668)</f>
        <v>0</v>
      </c>
      <c r="J666" s="775">
        <f>+IF(I663=0,0,I666/I663*100)</f>
        <v>0</v>
      </c>
      <c r="K666" s="767">
        <f>SUM(K667:K668)</f>
        <v>0</v>
      </c>
      <c r="L666" s="775">
        <f>+IF(K663=0,0,K666/K663*100)</f>
        <v>0</v>
      </c>
      <c r="M666" s="774">
        <f>+G666+I666+K666</f>
        <v>0</v>
      </c>
      <c r="N666" s="775">
        <f>+IF(M663=0,0,M666/M663*100)</f>
        <v>0</v>
      </c>
      <c r="O666" s="767">
        <f>SUM(O667:O668)</f>
        <v>0</v>
      </c>
      <c r="P666" s="775">
        <f>+IF(O663=0,0,O666/O663*100)</f>
        <v>0</v>
      </c>
      <c r="Q666" s="767">
        <f>SUM(Q667:Q668)</f>
        <v>0</v>
      </c>
      <c r="R666" s="775">
        <f>+IF(Q663=0,0,Q666/Q663*100)</f>
        <v>0</v>
      </c>
      <c r="S666" s="767">
        <f>SUM(S667:S668)</f>
        <v>0</v>
      </c>
      <c r="T666" s="775">
        <f>+IF(S663=0,0,S666/S663*100)</f>
        <v>0</v>
      </c>
      <c r="U666" s="774">
        <f t="shared" si="674"/>
        <v>0</v>
      </c>
      <c r="V666" s="775">
        <f>+IF(U663=0,0,U666/U663*100)</f>
        <v>0</v>
      </c>
      <c r="W666" s="774">
        <f t="shared" si="675"/>
        <v>0</v>
      </c>
      <c r="X666" s="775">
        <f>+IF(W663=0,0,W666/W663*100)</f>
        <v>0</v>
      </c>
      <c r="Y666" s="767">
        <f>SUM(Y667:Y668)</f>
        <v>0</v>
      </c>
      <c r="Z666" s="775">
        <f>+IF(Y663=0,0,Y666/Y663*100)</f>
        <v>0</v>
      </c>
      <c r="AA666" s="767">
        <f>SUM(AA667:AA668)</f>
        <v>0</v>
      </c>
      <c r="AB666" s="775">
        <f>+IF(AA663=0,0,AA666/AA663*100)</f>
        <v>0</v>
      </c>
      <c r="AC666" s="767">
        <f>SUM(AC667:AC668)</f>
        <v>0</v>
      </c>
      <c r="AD666" s="775">
        <f>+IF(AC663=0,0,AC666/AC663*100)</f>
        <v>0</v>
      </c>
      <c r="AE666" s="774">
        <f t="shared" si="676"/>
        <v>0</v>
      </c>
      <c r="AF666" s="775">
        <f>+IF(AE663=0,0,AE666/AE663*100)</f>
        <v>0</v>
      </c>
      <c r="AG666" s="767">
        <f>SUM(AG667:AG668)</f>
        <v>0</v>
      </c>
      <c r="AH666" s="775">
        <f>+IF(AG663=0,0,AG666/AG663*100)</f>
        <v>0</v>
      </c>
      <c r="AI666" s="767">
        <f>SUM(AI667:AI668)</f>
        <v>0</v>
      </c>
      <c r="AJ666" s="775">
        <f>+IF(AI663=0,0,AI666/AI663*100)</f>
        <v>0</v>
      </c>
      <c r="AK666" s="767">
        <f>SUM(AK667:AK668)</f>
        <v>0</v>
      </c>
      <c r="AL666" s="775">
        <f>+IF(AK663=0,0,AK666/AK663*100)</f>
        <v>0</v>
      </c>
      <c r="AM666" s="774">
        <f t="shared" si="677"/>
        <v>0</v>
      </c>
      <c r="AN666" s="775">
        <f>+IF(AM663=0,0,AM666/AM663*100)</f>
        <v>0</v>
      </c>
      <c r="AO666" s="774">
        <f t="shared" si="678"/>
        <v>0</v>
      </c>
      <c r="AP666" s="775">
        <f>+IF(AO663=0,0,AO666/AO663*100)</f>
        <v>0</v>
      </c>
      <c r="AQ666" s="734"/>
      <c r="AR666" s="767">
        <f>SUM(AR667:AR668)</f>
        <v>0</v>
      </c>
      <c r="AS666" s="775">
        <f>+IF(AR663=0,0,AR666/AR663*100)</f>
        <v>0</v>
      </c>
      <c r="AT666" s="767">
        <f>SUM(AT667:AT668)</f>
        <v>0</v>
      </c>
      <c r="AU666" s="775">
        <f>+IF(AT663=0,0,AT666/AT663*100)</f>
        <v>0</v>
      </c>
      <c r="AV666" s="767">
        <f>SUM(AV667:AV668)</f>
        <v>0</v>
      </c>
      <c r="AW666" s="775">
        <f>+IF(AV663=0,0,AV666/AV663*100)</f>
        <v>0</v>
      </c>
      <c r="AX666" s="767">
        <f>SUM(AX667:AX668)</f>
        <v>0</v>
      </c>
      <c r="AY666" s="775">
        <f>+IF(AX663=0,0,AX666/AX663*100)</f>
        <v>0</v>
      </c>
      <c r="AZ666" s="774">
        <f>+AT666+AV666+AX666</f>
        <v>0</v>
      </c>
      <c r="BA666" s="775">
        <f>+IF(AZ663=0,0,AZ666/AZ663*100)</f>
        <v>0</v>
      </c>
      <c r="BB666" s="767">
        <f>SUM(BB667:BB668)</f>
        <v>0</v>
      </c>
      <c r="BC666" s="775">
        <f>+IF(BB663=0,0,BB666/BB663*100)</f>
        <v>0</v>
      </c>
      <c r="BD666" s="767">
        <f>SUM(BD667:BD668)</f>
        <v>0</v>
      </c>
      <c r="BE666" s="775">
        <f>+IF(BD663=0,0,BD666/BD663*100)</f>
        <v>0</v>
      </c>
      <c r="BF666" s="767">
        <f>SUM(BF667:BF668)</f>
        <v>0</v>
      </c>
      <c r="BG666" s="775">
        <f>+IF(BF663=0,0,BF666/BF663*100)</f>
        <v>0</v>
      </c>
      <c r="BH666" s="774">
        <f>+BB666+BD666+BF666</f>
        <v>0</v>
      </c>
      <c r="BI666" s="775">
        <f>+IF(BH663=0,0,BH666/BH663*100)</f>
        <v>0</v>
      </c>
      <c r="BJ666" s="774">
        <f t="shared" si="679"/>
        <v>0</v>
      </c>
      <c r="BK666" s="775">
        <f>+IF(BJ663=0,0,BJ666/BJ663*100)</f>
        <v>0</v>
      </c>
      <c r="BL666" s="767">
        <f>SUM(BL667:BL668)</f>
        <v>0</v>
      </c>
      <c r="BM666" s="775">
        <f>+IF(BL663=0,0,BL666/BL663*100)</f>
        <v>0</v>
      </c>
      <c r="BN666" s="767">
        <f>SUM(BN667:BN668)</f>
        <v>0</v>
      </c>
      <c r="BO666" s="775">
        <f>+IF(BN663=0,0,BN666/BN663*100)</f>
        <v>0</v>
      </c>
      <c r="BP666" s="767">
        <f>SUM(BP667:BP668)</f>
        <v>0</v>
      </c>
      <c r="BQ666" s="775">
        <f>+IF(BP663=0,0,BP666/BP663*100)</f>
        <v>0</v>
      </c>
      <c r="BR666" s="774">
        <f>+BL666+BN666+BP666</f>
        <v>0</v>
      </c>
      <c r="BS666" s="775">
        <f>+IF(BR663=0,0,BR666/BR663*100)</f>
        <v>0</v>
      </c>
      <c r="BT666" s="767">
        <f>SUM(BT667:BT668)</f>
        <v>0</v>
      </c>
      <c r="BU666" s="775">
        <f>+IF(BT663=0,0,BT666/BT663*100)</f>
        <v>0</v>
      </c>
      <c r="BV666" s="767">
        <f>SUM(BV667:BV668)</f>
        <v>0</v>
      </c>
      <c r="BW666" s="775">
        <f>+IF(BV663=0,0,BV666/BV663*100)</f>
        <v>0</v>
      </c>
      <c r="BX666" s="767">
        <f>SUM(BX667:BX668)</f>
        <v>0</v>
      </c>
      <c r="BY666" s="775">
        <f>+IF(BX663=0,0,BX666/BX663*100)</f>
        <v>0</v>
      </c>
      <c r="BZ666" s="774">
        <f>+BT666+BV666+BX666</f>
        <v>0</v>
      </c>
      <c r="CA666" s="775">
        <f>+IF(BZ663=0,0,BZ666/BZ663*100)</f>
        <v>0</v>
      </c>
      <c r="CB666" s="774">
        <f t="shared" si="680"/>
        <v>0</v>
      </c>
      <c r="CC666" s="775">
        <f>+IF(CB663=0,0,CB666/CB663*100)</f>
        <v>0</v>
      </c>
      <c r="CE666" s="774">
        <f t="shared" si="681"/>
        <v>0</v>
      </c>
      <c r="CF666" s="775">
        <f>+IF(CE663=0,0,CE666/CE663*100)</f>
        <v>0</v>
      </c>
      <c r="CG666" s="767">
        <f>SUM(CG667:CG668)</f>
        <v>0</v>
      </c>
      <c r="CH666" s="775">
        <f>+IF(CG663=0,0,CG666/CG663*100)</f>
        <v>0</v>
      </c>
      <c r="CI666" s="767">
        <f>SUM(CI667:CI668)</f>
        <v>0</v>
      </c>
      <c r="CJ666" s="775">
        <f>+IF(CI663=0,0,CI666/CI663*100)</f>
        <v>0</v>
      </c>
      <c r="CK666" s="767">
        <f>SUM(CK667:CK668)</f>
        <v>0</v>
      </c>
      <c r="CL666" s="775">
        <f>+IF(CK663=0,0,CK666/CK663*100)</f>
        <v>0</v>
      </c>
      <c r="CM666" s="774">
        <f>+CG666+CI666+CK666</f>
        <v>0</v>
      </c>
      <c r="CN666" s="775">
        <f>+IF(CM663=0,0,CM666/CM663*100)</f>
        <v>0</v>
      </c>
      <c r="CO666" s="767">
        <f>SUM(CO667:CO668)</f>
        <v>0</v>
      </c>
      <c r="CP666" s="775">
        <f>+IF(CO663=0,0,CO666/CO663*100)</f>
        <v>0</v>
      </c>
      <c r="CQ666" s="767">
        <f>SUM(CQ667:CQ668)</f>
        <v>0</v>
      </c>
      <c r="CR666" s="775">
        <f>+IF(CQ663=0,0,CQ666/CQ663*100)</f>
        <v>0</v>
      </c>
      <c r="CS666" s="767">
        <f>SUM(CS667:CS668)</f>
        <v>0</v>
      </c>
      <c r="CT666" s="775">
        <f>+IF(CS663=0,0,CS666/CS663*100)</f>
        <v>0</v>
      </c>
      <c r="CU666" s="774">
        <f>+CO666+CQ666+CS666</f>
        <v>0</v>
      </c>
      <c r="CV666" s="775">
        <f>+IF(CU663=0,0,CU666/CU663*100)</f>
        <v>0</v>
      </c>
      <c r="CW666" s="774">
        <f t="shared" si="682"/>
        <v>0</v>
      </c>
      <c r="CX666" s="775">
        <f>+IF(CW663=0,0,CW666/CW663*100)</f>
        <v>0</v>
      </c>
      <c r="CY666" s="767">
        <f>SUM(CY667:CY668)</f>
        <v>0</v>
      </c>
      <c r="CZ666" s="775">
        <f>+IF(CY663=0,0,CY666/CY663*100)</f>
        <v>0</v>
      </c>
      <c r="DA666" s="767">
        <f>SUM(DA667:DA668)</f>
        <v>0</v>
      </c>
      <c r="DB666" s="775">
        <f>+IF(DA663=0,0,DA666/DA663*100)</f>
        <v>0</v>
      </c>
      <c r="DC666" s="767">
        <f>SUM(DC667:DC668)</f>
        <v>0</v>
      </c>
      <c r="DD666" s="775">
        <f>+IF(DC663=0,0,DC666/DC663*100)</f>
        <v>0</v>
      </c>
      <c r="DE666" s="774">
        <f>+CY666+DA666+DC666</f>
        <v>0</v>
      </c>
      <c r="DF666" s="775">
        <f>+IF(DE663=0,0,DE666/DE663*100)</f>
        <v>0</v>
      </c>
      <c r="DG666" s="767">
        <f>SUM(DG667:DG668)</f>
        <v>0</v>
      </c>
      <c r="DH666" s="775">
        <f>+IF(DG663=0,0,DG666/DG663*100)</f>
        <v>0</v>
      </c>
      <c r="DI666" s="767">
        <f>SUM(DI667:DI668)</f>
        <v>0</v>
      </c>
      <c r="DJ666" s="775">
        <f>+IF(DI663=0,0,DI666/DI663*100)</f>
        <v>0</v>
      </c>
      <c r="DK666" s="767">
        <f>SUM(DK667:DK668)</f>
        <v>0</v>
      </c>
      <c r="DL666" s="775">
        <f>+IF(DK663=0,0,DK666/DK663*100)</f>
        <v>0</v>
      </c>
      <c r="DM666" s="774">
        <f>+DG666+DI666+DK666</f>
        <v>0</v>
      </c>
      <c r="DN666" s="775">
        <f>+IF(DM663=0,0,DM666/DM663*100)</f>
        <v>0</v>
      </c>
      <c r="DO666" s="774">
        <f t="shared" si="683"/>
        <v>0</v>
      </c>
      <c r="DP666" s="775">
        <f>+IF(DO663=0,0,DO666/DO663*100)</f>
        <v>0</v>
      </c>
      <c r="DR666" s="767">
        <f t="shared" si="684"/>
        <v>0</v>
      </c>
      <c r="DS666" s="775">
        <f>+IF(DR663=0,0,DR666/DR663*100)</f>
        <v>0</v>
      </c>
      <c r="DT666" s="767">
        <f>SUM(DT667:DT668)</f>
        <v>0</v>
      </c>
      <c r="DU666" s="775">
        <f>+IF(DT663=0,0,DT666/DT663*100)</f>
        <v>0</v>
      </c>
      <c r="DV666" s="767">
        <f>SUM(DV667:DV668)</f>
        <v>0</v>
      </c>
      <c r="DW666" s="775">
        <f>+IF(DV663=0,0,DV666/DV663*100)</f>
        <v>0</v>
      </c>
      <c r="DX666" s="767">
        <f>SUM(DX667:DX668)</f>
        <v>0</v>
      </c>
      <c r="DY666" s="775">
        <f>+IF(DX663=0,0,DX666/DX663*100)</f>
        <v>0</v>
      </c>
      <c r="DZ666" s="774">
        <f>+DT666+DV666+DX666</f>
        <v>0</v>
      </c>
      <c r="EA666" s="775">
        <f>+IF(DZ663=0,0,DZ666/DZ663*100)</f>
        <v>0</v>
      </c>
      <c r="EB666" s="767">
        <f>SUM(EB667:EB668)</f>
        <v>0</v>
      </c>
      <c r="EC666" s="775">
        <f>+IF(EB663=0,0,EB666/EB663*100)</f>
        <v>0</v>
      </c>
      <c r="ED666" s="767">
        <f>SUM(ED667:ED668)</f>
        <v>0</v>
      </c>
      <c r="EE666" s="775">
        <f>+IF(ED663=0,0,ED666/ED663*100)</f>
        <v>0</v>
      </c>
      <c r="EF666" s="767">
        <f>SUM(EF667:EF668)</f>
        <v>0</v>
      </c>
      <c r="EG666" s="775">
        <f>+IF(EF663=0,0,EF666/EF663*100)</f>
        <v>0</v>
      </c>
      <c r="EH666" s="774">
        <f>+EB666+ED666+EF666</f>
        <v>0</v>
      </c>
      <c r="EI666" s="775">
        <f>+IF(EH663=0,0,EH666/EH663*100)</f>
        <v>0</v>
      </c>
      <c r="EJ666" s="774">
        <f t="shared" si="685"/>
        <v>0</v>
      </c>
      <c r="EK666" s="775">
        <f>+IF(EJ663=0,0,EJ666/EJ663*100)</f>
        <v>0</v>
      </c>
      <c r="EL666" s="767">
        <f>SUM(EL667:EL668)</f>
        <v>0</v>
      </c>
      <c r="EM666" s="775">
        <f>+IF(EL663=0,0,EL666/EL663*100)</f>
        <v>0</v>
      </c>
      <c r="EN666" s="767">
        <f>SUM(EN667:EN668)</f>
        <v>0</v>
      </c>
      <c r="EO666" s="775">
        <f>+IF(EN663=0,0,EN666/EN663*100)</f>
        <v>0</v>
      </c>
      <c r="EP666" s="767">
        <f>SUM(EP667:EP668)</f>
        <v>0</v>
      </c>
      <c r="EQ666" s="775">
        <f>+IF(EP663=0,0,EP666/EP663*100)</f>
        <v>0</v>
      </c>
      <c r="ER666" s="774">
        <f>+EL666+EN666+EP666</f>
        <v>0</v>
      </c>
      <c r="ES666" s="775">
        <f>+IF(ER663=0,0,ER666/ER663*100)</f>
        <v>0</v>
      </c>
      <c r="ET666" s="767">
        <f>SUM(ET667:ET668)</f>
        <v>0</v>
      </c>
      <c r="EU666" s="775">
        <f>+IF(ET663=0,0,ET666/ET663*100)</f>
        <v>0</v>
      </c>
      <c r="EV666" s="767">
        <f>SUM(EV667:EV668)</f>
        <v>0</v>
      </c>
      <c r="EW666" s="775">
        <f>+IF(EV663=0,0,EV666/EV663*100)</f>
        <v>0</v>
      </c>
      <c r="EX666" s="767">
        <f>SUM(EX667:EX668)</f>
        <v>0</v>
      </c>
      <c r="EY666" s="775">
        <f>+IF(EX663=0,0,EX666/EX663*100)</f>
        <v>0</v>
      </c>
      <c r="EZ666" s="774">
        <f>+ET666+EV666+EX666</f>
        <v>0</v>
      </c>
      <c r="FA666" s="775">
        <f>+IF(EZ663=0,0,EZ666/EZ663*100)</f>
        <v>0</v>
      </c>
      <c r="FB666" s="774">
        <f t="shared" si="686"/>
        <v>0</v>
      </c>
      <c r="FC666" s="775">
        <f>+IF(FB663=0,0,FB666/FB663*100)</f>
        <v>0</v>
      </c>
      <c r="FD666" s="767">
        <f>SUM(FD667:FD668)</f>
        <v>0</v>
      </c>
      <c r="FE666" s="775">
        <f>+IF(FD663=0,0,FD666/FD663*100)</f>
        <v>0</v>
      </c>
      <c r="FF666" s="767">
        <f>SUM(FF667:FF668)</f>
        <v>0</v>
      </c>
      <c r="FG666" s="775">
        <f>+IF(FF663=0,0,FF666/FF663*100)</f>
        <v>0</v>
      </c>
      <c r="FH666" s="767">
        <f>SUM(FH667:FH668)</f>
        <v>0</v>
      </c>
      <c r="FI666" s="775">
        <f>+IF(FH663=0,0,FH666/FH663*100)</f>
        <v>0</v>
      </c>
      <c r="FJ666" s="767">
        <f>SUM(FJ667:FJ668)</f>
        <v>0</v>
      </c>
      <c r="FK666" s="775">
        <f>+IF(FJ663=0,0,FJ666/FJ663*100)</f>
        <v>0</v>
      </c>
    </row>
    <row r="667" spans="2:167" s="758" customFormat="1" ht="13.5" customHeight="1">
      <c r="B667" s="771"/>
      <c r="C667" s="731" t="s">
        <v>4787</v>
      </c>
      <c r="D667" s="731"/>
      <c r="E667" s="770">
        <f t="shared" si="673"/>
        <v>0</v>
      </c>
      <c r="F667" s="726">
        <f>+IF(E663=0,0,E667/E663*100)</f>
        <v>0</v>
      </c>
      <c r="G667" s="770">
        <v>0</v>
      </c>
      <c r="H667" s="726">
        <f>+IF(G663=0,0,G667/G663*100)</f>
        <v>0</v>
      </c>
      <c r="I667" s="770">
        <v>0</v>
      </c>
      <c r="J667" s="726">
        <f>+IF(I663=0,0,I667/I663*100)</f>
        <v>0</v>
      </c>
      <c r="K667" s="770">
        <v>0</v>
      </c>
      <c r="L667" s="726">
        <f>+IF(K663=0,0,K667/K663*100)</f>
        <v>0</v>
      </c>
      <c r="M667" s="770">
        <f>+G667+I667+K667</f>
        <v>0</v>
      </c>
      <c r="N667" s="726">
        <f>+IF(M663=0,0,M667/M663*100)</f>
        <v>0</v>
      </c>
      <c r="O667" s="770">
        <v>0</v>
      </c>
      <c r="P667" s="726">
        <f>+IF(O663=0,0,O667/O663*100)</f>
        <v>0</v>
      </c>
      <c r="Q667" s="770">
        <v>0</v>
      </c>
      <c r="R667" s="726">
        <f>+IF(Q663=0,0,Q667/Q663*100)</f>
        <v>0</v>
      </c>
      <c r="S667" s="770">
        <v>0</v>
      </c>
      <c r="T667" s="726">
        <f>+IF(S663=0,0,S667/S663*100)</f>
        <v>0</v>
      </c>
      <c r="U667" s="770">
        <f t="shared" si="674"/>
        <v>0</v>
      </c>
      <c r="V667" s="726">
        <f>+IF(U663=0,0,U667/U663*100)</f>
        <v>0</v>
      </c>
      <c r="W667" s="770">
        <f t="shared" si="675"/>
        <v>0</v>
      </c>
      <c r="X667" s="726">
        <f>+IF(W663=0,0,W667/W663*100)</f>
        <v>0</v>
      </c>
      <c r="Y667" s="770">
        <v>0</v>
      </c>
      <c r="Z667" s="726">
        <f>+IF(Y663=0,0,Y667/Y663*100)</f>
        <v>0</v>
      </c>
      <c r="AA667" s="770">
        <v>0</v>
      </c>
      <c r="AB667" s="726">
        <f>+IF(AA663=0,0,AA667/AA663*100)</f>
        <v>0</v>
      </c>
      <c r="AC667" s="770">
        <v>0</v>
      </c>
      <c r="AD667" s="726">
        <f>+IF(AC663=0,0,AC667/AC663*100)</f>
        <v>0</v>
      </c>
      <c r="AE667" s="770">
        <f t="shared" si="676"/>
        <v>0</v>
      </c>
      <c r="AF667" s="726">
        <f>+IF(AE663=0,0,AE667/AE663*100)</f>
        <v>0</v>
      </c>
      <c r="AG667" s="770">
        <v>0</v>
      </c>
      <c r="AH667" s="726">
        <f>+IF(AG663=0,0,AG667/AG663*100)</f>
        <v>0</v>
      </c>
      <c r="AI667" s="770">
        <v>0</v>
      </c>
      <c r="AJ667" s="726">
        <f>+IF(AI663=0,0,AI667/AI663*100)</f>
        <v>0</v>
      </c>
      <c r="AK667" s="770">
        <v>0</v>
      </c>
      <c r="AL667" s="726">
        <f>+IF(AK663=0,0,AK667/AK663*100)</f>
        <v>0</v>
      </c>
      <c r="AM667" s="770">
        <f t="shared" si="677"/>
        <v>0</v>
      </c>
      <c r="AN667" s="726">
        <f>+IF(AM663=0,0,AM667/AM663*100)</f>
        <v>0</v>
      </c>
      <c r="AO667" s="770">
        <f t="shared" si="678"/>
        <v>0</v>
      </c>
      <c r="AP667" s="726">
        <f>+IF(AO663=0,0,AO667/AO663*100)</f>
        <v>0</v>
      </c>
      <c r="AQ667" s="651"/>
      <c r="AR667" s="770">
        <v>0</v>
      </c>
      <c r="AS667" s="726">
        <f>+IF(AR663=0,0,AR667/AR663*100)</f>
        <v>0</v>
      </c>
      <c r="AT667" s="770">
        <v>0</v>
      </c>
      <c r="AU667" s="726">
        <f>+IF(AT663=0,0,AT667/AT663*100)</f>
        <v>0</v>
      </c>
      <c r="AV667" s="770">
        <v>0</v>
      </c>
      <c r="AW667" s="726">
        <f>+IF(AV663=0,0,AV667/AV663*100)</f>
        <v>0</v>
      </c>
      <c r="AX667" s="770">
        <v>0</v>
      </c>
      <c r="AY667" s="726">
        <f>+IF(AX663=0,0,AX667/AX663*100)</f>
        <v>0</v>
      </c>
      <c r="AZ667" s="770">
        <f>+AT667+AV667+AX667</f>
        <v>0</v>
      </c>
      <c r="BA667" s="726">
        <f>+IF(AZ663=0,0,AZ667/AZ663*100)</f>
        <v>0</v>
      </c>
      <c r="BB667" s="770">
        <v>0</v>
      </c>
      <c r="BC667" s="726">
        <f>+IF(BB663=0,0,BB667/BB663*100)</f>
        <v>0</v>
      </c>
      <c r="BD667" s="770">
        <v>0</v>
      </c>
      <c r="BE667" s="726">
        <f>+IF(BD663=0,0,BD667/BD663*100)</f>
        <v>0</v>
      </c>
      <c r="BF667" s="770">
        <v>0</v>
      </c>
      <c r="BG667" s="726">
        <f>+IF(BF663=0,0,BF667/BF663*100)</f>
        <v>0</v>
      </c>
      <c r="BH667" s="770">
        <f>+BB667+BD667+BF667</f>
        <v>0</v>
      </c>
      <c r="BI667" s="726">
        <f>+IF(BH663=0,0,BH667/BH663*100)</f>
        <v>0</v>
      </c>
      <c r="BJ667" s="770">
        <f t="shared" si="679"/>
        <v>0</v>
      </c>
      <c r="BK667" s="726">
        <f>+IF(BJ663=0,0,BJ667/BJ663*100)</f>
        <v>0</v>
      </c>
      <c r="BL667" s="770">
        <v>0</v>
      </c>
      <c r="BM667" s="726">
        <f>+IF(BL663=0,0,BL667/BL663*100)</f>
        <v>0</v>
      </c>
      <c r="BN667" s="770">
        <v>0</v>
      </c>
      <c r="BO667" s="726">
        <f>+IF(BN663=0,0,BN667/BN663*100)</f>
        <v>0</v>
      </c>
      <c r="BP667" s="770">
        <v>0</v>
      </c>
      <c r="BQ667" s="726">
        <f>+IF(BP663=0,0,BP667/BP663*100)</f>
        <v>0</v>
      </c>
      <c r="BR667" s="770">
        <f>+BL667+BN667+BP667</f>
        <v>0</v>
      </c>
      <c r="BS667" s="726">
        <f>+IF(BR663=0,0,BR667/BR663*100)</f>
        <v>0</v>
      </c>
      <c r="BT667" s="770">
        <v>0</v>
      </c>
      <c r="BU667" s="726">
        <f>+IF(BT663=0,0,BT667/BT663*100)</f>
        <v>0</v>
      </c>
      <c r="BV667" s="770">
        <v>0</v>
      </c>
      <c r="BW667" s="726">
        <f>+IF(BV663=0,0,BV667/BV663*100)</f>
        <v>0</v>
      </c>
      <c r="BX667" s="770">
        <v>0</v>
      </c>
      <c r="BY667" s="726">
        <f>+IF(BX663=0,0,BX667/BX663*100)</f>
        <v>0</v>
      </c>
      <c r="BZ667" s="770">
        <f>+BT667+BV667+BX667</f>
        <v>0</v>
      </c>
      <c r="CA667" s="726">
        <f>+IF(BZ663=0,0,BZ667/BZ663*100)</f>
        <v>0</v>
      </c>
      <c r="CB667" s="770">
        <f t="shared" si="680"/>
        <v>0</v>
      </c>
      <c r="CC667" s="726">
        <f>+IF(CB663=0,0,CB667/CB663*100)</f>
        <v>0</v>
      </c>
      <c r="CE667" s="770">
        <f t="shared" si="681"/>
        <v>0</v>
      </c>
      <c r="CF667" s="726">
        <f>+IF(CE663=0,0,CE667/CE663*100)</f>
        <v>0</v>
      </c>
      <c r="CG667" s="770">
        <v>0</v>
      </c>
      <c r="CH667" s="726">
        <f>+IF(CG663=0,0,CG667/CG663*100)</f>
        <v>0</v>
      </c>
      <c r="CI667" s="770">
        <v>0</v>
      </c>
      <c r="CJ667" s="726">
        <f>+IF(CI663=0,0,CI667/CI663*100)</f>
        <v>0</v>
      </c>
      <c r="CK667" s="770">
        <v>0</v>
      </c>
      <c r="CL667" s="726">
        <f>+IF(CK663=0,0,CK667/CK663*100)</f>
        <v>0</v>
      </c>
      <c r="CM667" s="770">
        <f>+CG667+CI667+CK667</f>
        <v>0</v>
      </c>
      <c r="CN667" s="726">
        <f>+IF(CM663=0,0,CM667/CM663*100)</f>
        <v>0</v>
      </c>
      <c r="CO667" s="770">
        <v>0</v>
      </c>
      <c r="CP667" s="726">
        <f>+IF(CO663=0,0,CO667/CO663*100)</f>
        <v>0</v>
      </c>
      <c r="CQ667" s="770">
        <v>0</v>
      </c>
      <c r="CR667" s="726">
        <f>+IF(CQ663=0,0,CQ667/CQ663*100)</f>
        <v>0</v>
      </c>
      <c r="CS667" s="770">
        <v>0</v>
      </c>
      <c r="CT667" s="726">
        <f>+IF(CS663=0,0,CS667/CS663*100)</f>
        <v>0</v>
      </c>
      <c r="CU667" s="770">
        <f>+CO667+CQ667+CS667</f>
        <v>0</v>
      </c>
      <c r="CV667" s="726">
        <f>+IF(CU663=0,0,CU667/CU663*100)</f>
        <v>0</v>
      </c>
      <c r="CW667" s="770">
        <f t="shared" si="682"/>
        <v>0</v>
      </c>
      <c r="CX667" s="726">
        <f>+IF(CW663=0,0,CW667/CW663*100)</f>
        <v>0</v>
      </c>
      <c r="CY667" s="770">
        <v>0</v>
      </c>
      <c r="CZ667" s="726">
        <f>+IF(CY663=0,0,CY667/CY663*100)</f>
        <v>0</v>
      </c>
      <c r="DA667" s="770">
        <v>0</v>
      </c>
      <c r="DB667" s="726">
        <f>+IF(DA663=0,0,DA667/DA663*100)</f>
        <v>0</v>
      </c>
      <c r="DC667" s="770">
        <v>0</v>
      </c>
      <c r="DD667" s="726">
        <f>+IF(DC663=0,0,DC667/DC663*100)</f>
        <v>0</v>
      </c>
      <c r="DE667" s="770">
        <f>+CY667+DA667+DC667</f>
        <v>0</v>
      </c>
      <c r="DF667" s="726">
        <f>+IF(DE663=0,0,DE667/DE663*100)</f>
        <v>0</v>
      </c>
      <c r="DG667" s="770">
        <v>0</v>
      </c>
      <c r="DH667" s="726">
        <f>+IF(DG663=0,0,DG667/DG663*100)</f>
        <v>0</v>
      </c>
      <c r="DI667" s="770">
        <v>0</v>
      </c>
      <c r="DJ667" s="726">
        <f>+IF(DI663=0,0,DI667/DI663*100)</f>
        <v>0</v>
      </c>
      <c r="DK667" s="770">
        <v>0</v>
      </c>
      <c r="DL667" s="726">
        <f>+IF(DK663=0,0,DK667/DK663*100)</f>
        <v>0</v>
      </c>
      <c r="DM667" s="770">
        <f>+DG667+DI667+DK667</f>
        <v>0</v>
      </c>
      <c r="DN667" s="726">
        <f>+IF(DM663=0,0,DM667/DM663*100)</f>
        <v>0</v>
      </c>
      <c r="DO667" s="770">
        <f t="shared" si="683"/>
        <v>0</v>
      </c>
      <c r="DP667" s="726">
        <f>+IF(DO663=0,0,DO667/DO663*100)</f>
        <v>0</v>
      </c>
      <c r="DR667" s="770">
        <f t="shared" si="684"/>
        <v>0</v>
      </c>
      <c r="DS667" s="726">
        <f>+IF(DR663=0,0,DR667/DR663*100)</f>
        <v>0</v>
      </c>
      <c r="DT667" s="770">
        <v>0</v>
      </c>
      <c r="DU667" s="726">
        <f>+IF(DT663=0,0,DT667/DT663*100)</f>
        <v>0</v>
      </c>
      <c r="DV667" s="770">
        <v>0</v>
      </c>
      <c r="DW667" s="726">
        <f>+IF(DV663=0,0,DV667/DV663*100)</f>
        <v>0</v>
      </c>
      <c r="DX667" s="770">
        <v>0</v>
      </c>
      <c r="DY667" s="726">
        <f>+IF(DX663=0,0,DX667/DX663*100)</f>
        <v>0</v>
      </c>
      <c r="DZ667" s="770">
        <f>+DT667+DV667+DX667</f>
        <v>0</v>
      </c>
      <c r="EA667" s="726">
        <f>+IF(DZ663=0,0,DZ667/DZ663*100)</f>
        <v>0</v>
      </c>
      <c r="EB667" s="770">
        <v>0</v>
      </c>
      <c r="EC667" s="726">
        <f>+IF(EB663=0,0,EB667/EB663*100)</f>
        <v>0</v>
      </c>
      <c r="ED667" s="770">
        <v>0</v>
      </c>
      <c r="EE667" s="726">
        <f>+IF(ED663=0,0,ED667/ED663*100)</f>
        <v>0</v>
      </c>
      <c r="EF667" s="770">
        <v>0</v>
      </c>
      <c r="EG667" s="726">
        <f>+IF(EF663=0,0,EF667/EF663*100)</f>
        <v>0</v>
      </c>
      <c r="EH667" s="770">
        <f>+EB667+ED667+EF667</f>
        <v>0</v>
      </c>
      <c r="EI667" s="726">
        <f>+IF(EH663=0,0,EH667/EH663*100)</f>
        <v>0</v>
      </c>
      <c r="EJ667" s="770">
        <f t="shared" si="685"/>
        <v>0</v>
      </c>
      <c r="EK667" s="726">
        <f>+IF(EJ663=0,0,EJ667/EJ663*100)</f>
        <v>0</v>
      </c>
      <c r="EL667" s="770">
        <v>0</v>
      </c>
      <c r="EM667" s="726">
        <f>+IF(EL663=0,0,EL667/EL663*100)</f>
        <v>0</v>
      </c>
      <c r="EN667" s="770">
        <v>0</v>
      </c>
      <c r="EO667" s="726">
        <f>+IF(EN663=0,0,EN667/EN663*100)</f>
        <v>0</v>
      </c>
      <c r="EP667" s="770">
        <v>0</v>
      </c>
      <c r="EQ667" s="726">
        <f>+IF(EP663=0,0,EP667/EP663*100)</f>
        <v>0</v>
      </c>
      <c r="ER667" s="770">
        <f>+EL667+EN667+EP667</f>
        <v>0</v>
      </c>
      <c r="ES667" s="726">
        <f>+IF(ER663=0,0,ER667/ER663*100)</f>
        <v>0</v>
      </c>
      <c r="ET667" s="770">
        <v>0</v>
      </c>
      <c r="EU667" s="726">
        <f>+IF(ET663=0,0,ET667/ET663*100)</f>
        <v>0</v>
      </c>
      <c r="EV667" s="770">
        <v>0</v>
      </c>
      <c r="EW667" s="726">
        <f>+IF(EV663=0,0,EV667/EV663*100)</f>
        <v>0</v>
      </c>
      <c r="EX667" s="770">
        <v>0</v>
      </c>
      <c r="EY667" s="726">
        <f>+IF(EX663=0,0,EX667/EX663*100)</f>
        <v>0</v>
      </c>
      <c r="EZ667" s="770">
        <f>+ET667+EV667+EX667</f>
        <v>0</v>
      </c>
      <c r="FA667" s="726">
        <f>+IF(EZ663=0,0,EZ667/EZ663*100)</f>
        <v>0</v>
      </c>
      <c r="FB667" s="770">
        <f t="shared" si="686"/>
        <v>0</v>
      </c>
      <c r="FC667" s="726">
        <f>+IF(FB663=0,0,FB667/FB663*100)</f>
        <v>0</v>
      </c>
      <c r="FD667" s="770">
        <v>0</v>
      </c>
      <c r="FE667" s="726">
        <f>+IF(FD663=0,0,FD667/FD663*100)</f>
        <v>0</v>
      </c>
      <c r="FF667" s="770">
        <v>0</v>
      </c>
      <c r="FG667" s="726">
        <f>+IF(FF663=0,0,FF667/FF663*100)</f>
        <v>0</v>
      </c>
      <c r="FH667" s="770">
        <v>0</v>
      </c>
      <c r="FI667" s="726">
        <f>+IF(FH663=0,0,FH667/FH663*100)</f>
        <v>0</v>
      </c>
      <c r="FJ667" s="770">
        <v>0</v>
      </c>
      <c r="FK667" s="726">
        <f>+IF(FJ663=0,0,FJ667/FJ663*100)</f>
        <v>0</v>
      </c>
    </row>
    <row r="668" spans="2:167" s="758" customFormat="1" ht="13.5" customHeight="1">
      <c r="B668" s="769"/>
      <c r="C668" s="771" t="s">
        <v>4788</v>
      </c>
      <c r="D668" s="769"/>
      <c r="E668" s="772">
        <f t="shared" si="673"/>
        <v>0</v>
      </c>
      <c r="F668" s="737">
        <f>+IF(E663=0,0,E668/E663*100)</f>
        <v>0</v>
      </c>
      <c r="G668" s="772">
        <v>0</v>
      </c>
      <c r="H668" s="737">
        <f>+IF(G663=0,0,G668/G663*100)</f>
        <v>0</v>
      </c>
      <c r="I668" s="772">
        <v>0</v>
      </c>
      <c r="J668" s="737">
        <f>+IF(I663=0,0,I668/I663*100)</f>
        <v>0</v>
      </c>
      <c r="K668" s="772">
        <v>0</v>
      </c>
      <c r="L668" s="737">
        <f>+IF(K663=0,0,K668/K663*100)</f>
        <v>0</v>
      </c>
      <c r="M668" s="772">
        <f>+G668+I668+K668</f>
        <v>0</v>
      </c>
      <c r="N668" s="737">
        <f>+IF(M663=0,0,M668/M663*100)</f>
        <v>0</v>
      </c>
      <c r="O668" s="772">
        <v>0</v>
      </c>
      <c r="P668" s="737">
        <f>+IF(O663=0,0,O668/O663*100)</f>
        <v>0</v>
      </c>
      <c r="Q668" s="772">
        <v>0</v>
      </c>
      <c r="R668" s="737">
        <f>+IF(Q663=0,0,Q668/Q663*100)</f>
        <v>0</v>
      </c>
      <c r="S668" s="772">
        <v>0</v>
      </c>
      <c r="T668" s="737">
        <f>+IF(S663=0,0,S668/S663*100)</f>
        <v>0</v>
      </c>
      <c r="U668" s="772">
        <f t="shared" si="674"/>
        <v>0</v>
      </c>
      <c r="V668" s="737">
        <f>+IF(U663=0,0,U668/U663*100)</f>
        <v>0</v>
      </c>
      <c r="W668" s="772">
        <f t="shared" si="675"/>
        <v>0</v>
      </c>
      <c r="X668" s="737">
        <f>+IF(W663=0,0,W668/W663*100)</f>
        <v>0</v>
      </c>
      <c r="Y668" s="772">
        <v>0</v>
      </c>
      <c r="Z668" s="737">
        <f>+IF(Y663=0,0,Y668/Y663*100)</f>
        <v>0</v>
      </c>
      <c r="AA668" s="772">
        <v>0</v>
      </c>
      <c r="AB668" s="737">
        <f>+IF(AA663=0,0,AA668/AA663*100)</f>
        <v>0</v>
      </c>
      <c r="AC668" s="772">
        <v>0</v>
      </c>
      <c r="AD668" s="737">
        <f>+IF(AC663=0,0,AC668/AC663*100)</f>
        <v>0</v>
      </c>
      <c r="AE668" s="772">
        <f t="shared" si="676"/>
        <v>0</v>
      </c>
      <c r="AF668" s="737">
        <f>+IF(AE663=0,0,AE668/AE663*100)</f>
        <v>0</v>
      </c>
      <c r="AG668" s="772">
        <v>0</v>
      </c>
      <c r="AH668" s="737">
        <f>+IF(AG663=0,0,AG668/AG663*100)</f>
        <v>0</v>
      </c>
      <c r="AI668" s="772">
        <v>0</v>
      </c>
      <c r="AJ668" s="737">
        <f>+IF(AI663=0,0,AI668/AI663*100)</f>
        <v>0</v>
      </c>
      <c r="AK668" s="772">
        <v>0</v>
      </c>
      <c r="AL668" s="737">
        <f>+IF(AK663=0,0,AK668/AK663*100)</f>
        <v>0</v>
      </c>
      <c r="AM668" s="772">
        <f t="shared" si="677"/>
        <v>0</v>
      </c>
      <c r="AN668" s="737">
        <f>+IF(AM663=0,0,AM668/AM663*100)</f>
        <v>0</v>
      </c>
      <c r="AO668" s="772">
        <f t="shared" si="678"/>
        <v>0</v>
      </c>
      <c r="AP668" s="737">
        <f>+IF(AO663=0,0,AO668/AO663*100)</f>
        <v>0</v>
      </c>
      <c r="AQ668" s="651"/>
      <c r="AR668" s="772">
        <v>0</v>
      </c>
      <c r="AS668" s="737">
        <f>+IF(AR663=0,0,AR668/AR663*100)</f>
        <v>0</v>
      </c>
      <c r="AT668" s="772">
        <v>0</v>
      </c>
      <c r="AU668" s="737">
        <f>+IF(AT663=0,0,AT668/AT663*100)</f>
        <v>0</v>
      </c>
      <c r="AV668" s="772">
        <v>0</v>
      </c>
      <c r="AW668" s="737">
        <f>+IF(AV663=0,0,AV668/AV663*100)</f>
        <v>0</v>
      </c>
      <c r="AX668" s="772">
        <v>0</v>
      </c>
      <c r="AY668" s="737">
        <f>+IF(AX663=0,0,AX668/AX663*100)</f>
        <v>0</v>
      </c>
      <c r="AZ668" s="772">
        <f>+AT668+AV668+AX668</f>
        <v>0</v>
      </c>
      <c r="BA668" s="737">
        <f>+IF(AZ663=0,0,AZ668/AZ663*100)</f>
        <v>0</v>
      </c>
      <c r="BB668" s="772">
        <v>0</v>
      </c>
      <c r="BC668" s="737">
        <f>+IF(BB663=0,0,BB668/BB663*100)</f>
        <v>0</v>
      </c>
      <c r="BD668" s="772">
        <v>0</v>
      </c>
      <c r="BE668" s="737">
        <f>+IF(BD663=0,0,BD668/BD663*100)</f>
        <v>0</v>
      </c>
      <c r="BF668" s="772">
        <v>0</v>
      </c>
      <c r="BG668" s="737">
        <f>+IF(BF663=0,0,BF668/BF663*100)</f>
        <v>0</v>
      </c>
      <c r="BH668" s="772">
        <f>+BB668+BD668+BF668</f>
        <v>0</v>
      </c>
      <c r="BI668" s="737">
        <f>+IF(BH663=0,0,BH668/BH663*100)</f>
        <v>0</v>
      </c>
      <c r="BJ668" s="772">
        <f t="shared" si="679"/>
        <v>0</v>
      </c>
      <c r="BK668" s="737">
        <f>+IF(BJ663=0,0,BJ668/BJ663*100)</f>
        <v>0</v>
      </c>
      <c r="BL668" s="772">
        <v>0</v>
      </c>
      <c r="BM668" s="737">
        <f>+IF(BL663=0,0,BL668/BL663*100)</f>
        <v>0</v>
      </c>
      <c r="BN668" s="772">
        <v>0</v>
      </c>
      <c r="BO668" s="737">
        <f>+IF(BN663=0,0,BN668/BN663*100)</f>
        <v>0</v>
      </c>
      <c r="BP668" s="772">
        <v>0</v>
      </c>
      <c r="BQ668" s="737">
        <f>+IF(BP663=0,0,BP668/BP663*100)</f>
        <v>0</v>
      </c>
      <c r="BR668" s="772">
        <f>+BL668+BN668+BP668</f>
        <v>0</v>
      </c>
      <c r="BS668" s="737">
        <f>+IF(BR663=0,0,BR668/BR663*100)</f>
        <v>0</v>
      </c>
      <c r="BT668" s="772">
        <v>0</v>
      </c>
      <c r="BU668" s="737">
        <f>+IF(BT663=0,0,BT668/BT663*100)</f>
        <v>0</v>
      </c>
      <c r="BV668" s="772">
        <v>0</v>
      </c>
      <c r="BW668" s="737">
        <f>+IF(BV663=0,0,BV668/BV663*100)</f>
        <v>0</v>
      </c>
      <c r="BX668" s="772">
        <v>0</v>
      </c>
      <c r="BY668" s="737">
        <f>+IF(BX663=0,0,BX668/BX663*100)</f>
        <v>0</v>
      </c>
      <c r="BZ668" s="772">
        <f>+BT668+BV668+BX668</f>
        <v>0</v>
      </c>
      <c r="CA668" s="737">
        <f>+IF(BZ663=0,0,BZ668/BZ663*100)</f>
        <v>0</v>
      </c>
      <c r="CB668" s="772">
        <f t="shared" si="680"/>
        <v>0</v>
      </c>
      <c r="CC668" s="737">
        <f>+IF(CB663=0,0,CB668/CB663*100)</f>
        <v>0</v>
      </c>
      <c r="CE668" s="772">
        <f t="shared" si="681"/>
        <v>0</v>
      </c>
      <c r="CF668" s="737">
        <f>+IF(CE663=0,0,CE668/CE663*100)</f>
        <v>0</v>
      </c>
      <c r="CG668" s="772">
        <v>0</v>
      </c>
      <c r="CH668" s="737">
        <f>+IF(CG663=0,0,CG668/CG663*100)</f>
        <v>0</v>
      </c>
      <c r="CI668" s="772">
        <v>0</v>
      </c>
      <c r="CJ668" s="737">
        <f>+IF(CI663=0,0,CI668/CI663*100)</f>
        <v>0</v>
      </c>
      <c r="CK668" s="772">
        <v>0</v>
      </c>
      <c r="CL668" s="737">
        <f>+IF(CK663=0,0,CK668/CK663*100)</f>
        <v>0</v>
      </c>
      <c r="CM668" s="772">
        <f>+CG668+CI668+CK668</f>
        <v>0</v>
      </c>
      <c r="CN668" s="737">
        <f>+IF(CM663=0,0,CM668/CM663*100)</f>
        <v>0</v>
      </c>
      <c r="CO668" s="772">
        <v>0</v>
      </c>
      <c r="CP668" s="737">
        <f>+IF(CO663=0,0,CO668/CO663*100)</f>
        <v>0</v>
      </c>
      <c r="CQ668" s="772">
        <v>0</v>
      </c>
      <c r="CR668" s="737">
        <f>+IF(CQ663=0,0,CQ668/CQ663*100)</f>
        <v>0</v>
      </c>
      <c r="CS668" s="772">
        <v>0</v>
      </c>
      <c r="CT668" s="737">
        <f>+IF(CS663=0,0,CS668/CS663*100)</f>
        <v>0</v>
      </c>
      <c r="CU668" s="772">
        <f>+CO668+CQ668+CS668</f>
        <v>0</v>
      </c>
      <c r="CV668" s="737">
        <f>+IF(CU663=0,0,CU668/CU663*100)</f>
        <v>0</v>
      </c>
      <c r="CW668" s="772">
        <f t="shared" si="682"/>
        <v>0</v>
      </c>
      <c r="CX668" s="737">
        <f>+IF(CW663=0,0,CW668/CW663*100)</f>
        <v>0</v>
      </c>
      <c r="CY668" s="772">
        <v>0</v>
      </c>
      <c r="CZ668" s="737">
        <f>+IF(CY663=0,0,CY668/CY663*100)</f>
        <v>0</v>
      </c>
      <c r="DA668" s="772">
        <v>0</v>
      </c>
      <c r="DB668" s="737">
        <f>+IF(DA663=0,0,DA668/DA663*100)</f>
        <v>0</v>
      </c>
      <c r="DC668" s="772">
        <v>0</v>
      </c>
      <c r="DD668" s="737">
        <f>+IF(DC663=0,0,DC668/DC663*100)</f>
        <v>0</v>
      </c>
      <c r="DE668" s="772">
        <f>+CY668+DA668+DC668</f>
        <v>0</v>
      </c>
      <c r="DF668" s="737">
        <f>+IF(DE663=0,0,DE668/DE663*100)</f>
        <v>0</v>
      </c>
      <c r="DG668" s="772">
        <v>0</v>
      </c>
      <c r="DH668" s="737">
        <f>+IF(DG663=0,0,DG668/DG663*100)</f>
        <v>0</v>
      </c>
      <c r="DI668" s="772">
        <v>0</v>
      </c>
      <c r="DJ668" s="737">
        <f>+IF(DI663=0,0,DI668/DI663*100)</f>
        <v>0</v>
      </c>
      <c r="DK668" s="772">
        <v>0</v>
      </c>
      <c r="DL668" s="737">
        <f>+IF(DK663=0,0,DK668/DK663*100)</f>
        <v>0</v>
      </c>
      <c r="DM668" s="772">
        <f>+DG668+DI668+DK668</f>
        <v>0</v>
      </c>
      <c r="DN668" s="737">
        <f>+IF(DM663=0,0,DM668/DM663*100)</f>
        <v>0</v>
      </c>
      <c r="DO668" s="772">
        <f t="shared" si="683"/>
        <v>0</v>
      </c>
      <c r="DP668" s="737">
        <f>+IF(DO663=0,0,DO668/DO663*100)</f>
        <v>0</v>
      </c>
      <c r="DR668" s="772">
        <f t="shared" si="684"/>
        <v>0</v>
      </c>
      <c r="DS668" s="737">
        <f>+IF(DR663=0,0,DR668/DR663*100)</f>
        <v>0</v>
      </c>
      <c r="DT668" s="772">
        <v>0</v>
      </c>
      <c r="DU668" s="737">
        <f>+IF(DT663=0,0,DT668/DT663*100)</f>
        <v>0</v>
      </c>
      <c r="DV668" s="772">
        <v>0</v>
      </c>
      <c r="DW668" s="737">
        <f>+IF(DV663=0,0,DV668/DV663*100)</f>
        <v>0</v>
      </c>
      <c r="DX668" s="772">
        <v>0</v>
      </c>
      <c r="DY668" s="737">
        <f>+IF(DX663=0,0,DX668/DX663*100)</f>
        <v>0</v>
      </c>
      <c r="DZ668" s="772">
        <f>+DT668+DV668+DX668</f>
        <v>0</v>
      </c>
      <c r="EA668" s="737">
        <f>+IF(DZ663=0,0,DZ668/DZ663*100)</f>
        <v>0</v>
      </c>
      <c r="EB668" s="772">
        <v>0</v>
      </c>
      <c r="EC668" s="737">
        <f>+IF(EB663=0,0,EB668/EB663*100)</f>
        <v>0</v>
      </c>
      <c r="ED668" s="772">
        <v>0</v>
      </c>
      <c r="EE668" s="737">
        <f>+IF(ED663=0,0,ED668/ED663*100)</f>
        <v>0</v>
      </c>
      <c r="EF668" s="772">
        <v>0</v>
      </c>
      <c r="EG668" s="737">
        <f>+IF(EF663=0,0,EF668/EF663*100)</f>
        <v>0</v>
      </c>
      <c r="EH668" s="772">
        <f>+EB668+ED668+EF668</f>
        <v>0</v>
      </c>
      <c r="EI668" s="737">
        <f>+IF(EH663=0,0,EH668/EH663*100)</f>
        <v>0</v>
      </c>
      <c r="EJ668" s="772">
        <f t="shared" si="685"/>
        <v>0</v>
      </c>
      <c r="EK668" s="737">
        <f>+IF(EJ663=0,0,EJ668/EJ663*100)</f>
        <v>0</v>
      </c>
      <c r="EL668" s="772">
        <v>0</v>
      </c>
      <c r="EM668" s="737">
        <f>+IF(EL663=0,0,EL668/EL663*100)</f>
        <v>0</v>
      </c>
      <c r="EN668" s="772">
        <v>0</v>
      </c>
      <c r="EO668" s="737">
        <f>+IF(EN663=0,0,EN668/EN663*100)</f>
        <v>0</v>
      </c>
      <c r="EP668" s="772">
        <v>0</v>
      </c>
      <c r="EQ668" s="737">
        <f>+IF(EP663=0,0,EP668/EP663*100)</f>
        <v>0</v>
      </c>
      <c r="ER668" s="772">
        <f>+EL668+EN668+EP668</f>
        <v>0</v>
      </c>
      <c r="ES668" s="737">
        <f>+IF(ER663=0,0,ER668/ER663*100)</f>
        <v>0</v>
      </c>
      <c r="ET668" s="772">
        <v>0</v>
      </c>
      <c r="EU668" s="737">
        <f>+IF(ET663=0,0,ET668/ET663*100)</f>
        <v>0</v>
      </c>
      <c r="EV668" s="772">
        <v>0</v>
      </c>
      <c r="EW668" s="737">
        <f>+IF(EV663=0,0,EV668/EV663*100)</f>
        <v>0</v>
      </c>
      <c r="EX668" s="772">
        <v>0</v>
      </c>
      <c r="EY668" s="737">
        <f>+IF(EX663=0,0,EX668/EX663*100)</f>
        <v>0</v>
      </c>
      <c r="EZ668" s="772">
        <f>+ET668+EV668+EX668</f>
        <v>0</v>
      </c>
      <c r="FA668" s="737">
        <f>+IF(EZ663=0,0,EZ668/EZ663*100)</f>
        <v>0</v>
      </c>
      <c r="FB668" s="772">
        <f t="shared" si="686"/>
        <v>0</v>
      </c>
      <c r="FC668" s="737">
        <f>+IF(FB663=0,0,FB668/FB663*100)</f>
        <v>0</v>
      </c>
      <c r="FD668" s="772">
        <v>0</v>
      </c>
      <c r="FE668" s="737">
        <f>+IF(FD663=0,0,FD668/FD663*100)</f>
        <v>0</v>
      </c>
      <c r="FF668" s="772">
        <v>0</v>
      </c>
      <c r="FG668" s="737">
        <f>+IF(FF663=0,0,FF668/FF663*100)</f>
        <v>0</v>
      </c>
      <c r="FH668" s="772">
        <v>0</v>
      </c>
      <c r="FI668" s="737">
        <f>+IF(FH663=0,0,FH668/FH663*100)</f>
        <v>0</v>
      </c>
      <c r="FJ668" s="772">
        <v>0</v>
      </c>
      <c r="FK668" s="737">
        <f>+IF(FJ663=0,0,FJ668/FJ663*100)</f>
        <v>0</v>
      </c>
    </row>
    <row r="669" spans="2:167" s="758" customFormat="1" ht="13.5" customHeight="1">
      <c r="B669" s="776" t="s">
        <v>4789</v>
      </c>
      <c r="C669" s="766"/>
      <c r="D669" s="766"/>
      <c r="E669" s="767">
        <f t="shared" si="673"/>
        <v>0</v>
      </c>
      <c r="F669" s="768">
        <f>+IF(E663=0,0,E669/E663*100)</f>
        <v>0</v>
      </c>
      <c r="G669" s="767">
        <f>G670+G677</f>
        <v>0</v>
      </c>
      <c r="H669" s="768">
        <f>+IF(G663=0,0,G669/G663*100)</f>
        <v>0</v>
      </c>
      <c r="I669" s="767">
        <f>I670+I677</f>
        <v>0</v>
      </c>
      <c r="J669" s="768">
        <f>+IF(I663=0,0,I669/I663*100)</f>
        <v>0</v>
      </c>
      <c r="K669" s="767">
        <f>K670+K677</f>
        <v>0</v>
      </c>
      <c r="L669" s="768">
        <f>+IF(K663=0,0,K669/K663*100)</f>
        <v>0</v>
      </c>
      <c r="M669" s="767">
        <f>+M670+M677</f>
        <v>0</v>
      </c>
      <c r="N669" s="768">
        <f>+IF(M663=0,0,M669/M663*100)</f>
        <v>0</v>
      </c>
      <c r="O669" s="767">
        <f>O670+O677</f>
        <v>0</v>
      </c>
      <c r="P669" s="768">
        <f>+IF(O663=0,0,O669/O663*100)</f>
        <v>0</v>
      </c>
      <c r="Q669" s="767">
        <f>Q670+Q677</f>
        <v>0</v>
      </c>
      <c r="R669" s="768">
        <f>+IF(Q663=0,0,Q669/Q663*100)</f>
        <v>0</v>
      </c>
      <c r="S669" s="767">
        <f>S670+S677</f>
        <v>0</v>
      </c>
      <c r="T669" s="768">
        <f>+IF(S663=0,0,S669/S663*100)</f>
        <v>0</v>
      </c>
      <c r="U669" s="767">
        <f>+U670+U677</f>
        <v>0</v>
      </c>
      <c r="V669" s="768">
        <f>+IF(U663=0,0,U669/U663*100)</f>
        <v>0</v>
      </c>
      <c r="W669" s="767">
        <f t="shared" si="675"/>
        <v>0</v>
      </c>
      <c r="X669" s="768">
        <f>+IF(W663=0,0,W669/W663*100)</f>
        <v>0</v>
      </c>
      <c r="Y669" s="767">
        <f>Y670+Y677</f>
        <v>0</v>
      </c>
      <c r="Z669" s="768">
        <f>+IF(Y663=0,0,Y669/Y663*100)</f>
        <v>0</v>
      </c>
      <c r="AA669" s="767">
        <f>AA670+AA677</f>
        <v>0</v>
      </c>
      <c r="AB669" s="768">
        <f>+IF(AA663=0,0,AA669/AA663*100)</f>
        <v>0</v>
      </c>
      <c r="AC669" s="767">
        <f>AC670+AC677</f>
        <v>0</v>
      </c>
      <c r="AD669" s="768">
        <f>+IF(AC663=0,0,AC669/AC663*100)</f>
        <v>0</v>
      </c>
      <c r="AE669" s="767">
        <f>+AE670+AE677</f>
        <v>0</v>
      </c>
      <c r="AF669" s="768">
        <f>+IF(AE663=0,0,AE669/AE663*100)</f>
        <v>0</v>
      </c>
      <c r="AG669" s="767">
        <f>AG670+AG677</f>
        <v>0</v>
      </c>
      <c r="AH669" s="768">
        <f>+IF(AG663=0,0,AG669/AG663*100)</f>
        <v>0</v>
      </c>
      <c r="AI669" s="767">
        <f>AI670+AI677</f>
        <v>0</v>
      </c>
      <c r="AJ669" s="768">
        <f>+IF(AI663=0,0,AI669/AI663*100)</f>
        <v>0</v>
      </c>
      <c r="AK669" s="767">
        <f>AK670+AK677</f>
        <v>0</v>
      </c>
      <c r="AL669" s="768">
        <f>+IF(AK663=0,0,AK669/AK663*100)</f>
        <v>0</v>
      </c>
      <c r="AM669" s="767">
        <f>+AM670+AM677</f>
        <v>0</v>
      </c>
      <c r="AN669" s="768">
        <f>+IF(AM663=0,0,AM669/AM663*100)</f>
        <v>0</v>
      </c>
      <c r="AO669" s="767">
        <f t="shared" si="678"/>
        <v>0</v>
      </c>
      <c r="AP669" s="768">
        <f>+IF(AO663=0,0,AO669/AO663*100)</f>
        <v>0</v>
      </c>
      <c r="AQ669" s="734"/>
      <c r="AR669" s="767">
        <f>AR670+AR677</f>
        <v>0</v>
      </c>
      <c r="AS669" s="768">
        <f>+IF(AR663=0,0,AR669/AR663*100)</f>
        <v>0</v>
      </c>
      <c r="AT669" s="767">
        <f>AT670+AT677</f>
        <v>0</v>
      </c>
      <c r="AU669" s="768">
        <f>+IF(AT663=0,0,AT669/AT663*100)</f>
        <v>0</v>
      </c>
      <c r="AV669" s="767">
        <f>AV670+AV677</f>
        <v>0</v>
      </c>
      <c r="AW669" s="768">
        <f>+IF(AV663=0,0,AV669/AV663*100)</f>
        <v>0</v>
      </c>
      <c r="AX669" s="767">
        <f>AX670+AX677</f>
        <v>0</v>
      </c>
      <c r="AY669" s="768">
        <f>+IF(AX663=0,0,AX669/AX663*100)</f>
        <v>0</v>
      </c>
      <c r="AZ669" s="767">
        <f>+AZ670+AZ677</f>
        <v>0</v>
      </c>
      <c r="BA669" s="768">
        <f>+IF(AZ663=0,0,AZ669/AZ663*100)</f>
        <v>0</v>
      </c>
      <c r="BB669" s="767">
        <f>BB670+BB677</f>
        <v>0</v>
      </c>
      <c r="BC669" s="768">
        <f>+IF(BB663=0,0,BB669/BB663*100)</f>
        <v>0</v>
      </c>
      <c r="BD669" s="767">
        <f>BD670+BD677</f>
        <v>0</v>
      </c>
      <c r="BE669" s="768">
        <f>+IF(BD663=0,0,BD669/BD663*100)</f>
        <v>0</v>
      </c>
      <c r="BF669" s="767">
        <f>BF670+BF677</f>
        <v>0</v>
      </c>
      <c r="BG669" s="768">
        <f>+IF(BF663=0,0,BF669/BF663*100)</f>
        <v>0</v>
      </c>
      <c r="BH669" s="767">
        <f>+BH670+BH677</f>
        <v>0</v>
      </c>
      <c r="BI669" s="768">
        <f>+IF(BH663=0,0,BH669/BH663*100)</f>
        <v>0</v>
      </c>
      <c r="BJ669" s="767">
        <f t="shared" si="679"/>
        <v>0</v>
      </c>
      <c r="BK669" s="768">
        <f>+IF(BJ663=0,0,BJ669/BJ663*100)</f>
        <v>0</v>
      </c>
      <c r="BL669" s="767">
        <f>BL670+BL677</f>
        <v>0</v>
      </c>
      <c r="BM669" s="768">
        <f>+IF(BL663=0,0,BL669/BL663*100)</f>
        <v>0</v>
      </c>
      <c r="BN669" s="767">
        <f>BN670+BN677</f>
        <v>0</v>
      </c>
      <c r="BO669" s="768">
        <f>+IF(BN663=0,0,BN669/BN663*100)</f>
        <v>0</v>
      </c>
      <c r="BP669" s="767">
        <f>BP670+BP677</f>
        <v>0</v>
      </c>
      <c r="BQ669" s="768">
        <f>+IF(BP663=0,0,BP669/BP663*100)</f>
        <v>0</v>
      </c>
      <c r="BR669" s="767">
        <f>+BR670+BR677</f>
        <v>0</v>
      </c>
      <c r="BS669" s="768">
        <f>+IF(BR663=0,0,BR669/BR663*100)</f>
        <v>0</v>
      </c>
      <c r="BT669" s="767">
        <f>BT670+BT677</f>
        <v>0</v>
      </c>
      <c r="BU669" s="768">
        <f>+IF(BT663=0,0,BT669/BT663*100)</f>
        <v>0</v>
      </c>
      <c r="BV669" s="767">
        <f>BV670+BV677</f>
        <v>0</v>
      </c>
      <c r="BW669" s="768">
        <f>+IF(BV663=0,0,BV669/BV663*100)</f>
        <v>0</v>
      </c>
      <c r="BX669" s="767">
        <f>BX670+BX677</f>
        <v>0</v>
      </c>
      <c r="BY669" s="768">
        <f>+IF(BX663=0,0,BX669/BX663*100)</f>
        <v>0</v>
      </c>
      <c r="BZ669" s="767">
        <f>+BZ670+BZ677</f>
        <v>0</v>
      </c>
      <c r="CA669" s="768">
        <f>+IF(BZ663=0,0,BZ669/BZ663*100)</f>
        <v>0</v>
      </c>
      <c r="CB669" s="767">
        <f t="shared" si="680"/>
        <v>0</v>
      </c>
      <c r="CC669" s="768">
        <f>+IF(CB663=0,0,CB669/CB663*100)</f>
        <v>0</v>
      </c>
      <c r="CE669" s="767">
        <f t="shared" si="681"/>
        <v>0</v>
      </c>
      <c r="CF669" s="768">
        <f>+IF(CE663=0,0,CE669/CE663*100)</f>
        <v>0</v>
      </c>
      <c r="CG669" s="767">
        <f>CG670+CG677</f>
        <v>0</v>
      </c>
      <c r="CH669" s="768">
        <f>+IF(CG663=0,0,CG669/CG663*100)</f>
        <v>0</v>
      </c>
      <c r="CI669" s="767">
        <f>CI670+CI677</f>
        <v>0</v>
      </c>
      <c r="CJ669" s="768">
        <f>+IF(CI663=0,0,CI669/CI663*100)</f>
        <v>0</v>
      </c>
      <c r="CK669" s="767">
        <f>CK670+CK677</f>
        <v>0</v>
      </c>
      <c r="CL669" s="768">
        <f>+IF(CK663=0,0,CK669/CK663*100)</f>
        <v>0</v>
      </c>
      <c r="CM669" s="767">
        <f>+CM670+CM677</f>
        <v>0</v>
      </c>
      <c r="CN669" s="768">
        <f>+IF(CM663=0,0,CM669/CM663*100)</f>
        <v>0</v>
      </c>
      <c r="CO669" s="767">
        <f>CO670+CO677</f>
        <v>0</v>
      </c>
      <c r="CP669" s="768">
        <f>+IF(CO663=0,0,CO669/CO663*100)</f>
        <v>0</v>
      </c>
      <c r="CQ669" s="767">
        <f>CQ670+CQ677</f>
        <v>0</v>
      </c>
      <c r="CR669" s="768">
        <f>+IF(CQ663=0,0,CQ669/CQ663*100)</f>
        <v>0</v>
      </c>
      <c r="CS669" s="767">
        <f>CS670+CS677</f>
        <v>0</v>
      </c>
      <c r="CT669" s="768">
        <f>+IF(CS663=0,0,CS669/CS663*100)</f>
        <v>0</v>
      </c>
      <c r="CU669" s="767">
        <f>+CU670+CU677</f>
        <v>0</v>
      </c>
      <c r="CV669" s="768">
        <f>+IF(CU663=0,0,CU669/CU663*100)</f>
        <v>0</v>
      </c>
      <c r="CW669" s="767">
        <f t="shared" si="682"/>
        <v>0</v>
      </c>
      <c r="CX669" s="768">
        <f>+IF(CW663=0,0,CW669/CW663*100)</f>
        <v>0</v>
      </c>
      <c r="CY669" s="767">
        <f>CY670+CY677</f>
        <v>0</v>
      </c>
      <c r="CZ669" s="768">
        <f>+IF(CY663=0,0,CY669/CY663*100)</f>
        <v>0</v>
      </c>
      <c r="DA669" s="767">
        <f>DA670+DA677</f>
        <v>0</v>
      </c>
      <c r="DB669" s="768">
        <f>+IF(DA663=0,0,DA669/DA663*100)</f>
        <v>0</v>
      </c>
      <c r="DC669" s="767">
        <f>DC670+DC677</f>
        <v>0</v>
      </c>
      <c r="DD669" s="768">
        <f>+IF(DC663=0,0,DC669/DC663*100)</f>
        <v>0</v>
      </c>
      <c r="DE669" s="767">
        <f>+DE670+DE677</f>
        <v>0</v>
      </c>
      <c r="DF669" s="768">
        <f>+IF(DE663=0,0,DE669/DE663*100)</f>
        <v>0</v>
      </c>
      <c r="DG669" s="767">
        <f>DG670+DG677</f>
        <v>0</v>
      </c>
      <c r="DH669" s="768">
        <f>+IF(DG663=0,0,DG669/DG663*100)</f>
        <v>0</v>
      </c>
      <c r="DI669" s="767">
        <f>DI670+DI677</f>
        <v>0</v>
      </c>
      <c r="DJ669" s="768">
        <f>+IF(DI663=0,0,DI669/DI663*100)</f>
        <v>0</v>
      </c>
      <c r="DK669" s="767">
        <f>DK670+DK677</f>
        <v>0</v>
      </c>
      <c r="DL669" s="768">
        <f>+IF(DK663=0,0,DK669/DK663*100)</f>
        <v>0</v>
      </c>
      <c r="DM669" s="767">
        <f>+DM670+DM677</f>
        <v>0</v>
      </c>
      <c r="DN669" s="768">
        <f>+IF(DM663=0,0,DM669/DM663*100)</f>
        <v>0</v>
      </c>
      <c r="DO669" s="767">
        <f t="shared" si="683"/>
        <v>0</v>
      </c>
      <c r="DP669" s="768">
        <f>+IF(DO663=0,0,DO669/DO663*100)</f>
        <v>0</v>
      </c>
      <c r="DR669" s="767">
        <f t="shared" si="684"/>
        <v>0</v>
      </c>
      <c r="DS669" s="768">
        <f>+IF(DR663=0,0,DR669/DR663*100)</f>
        <v>0</v>
      </c>
      <c r="DT669" s="767">
        <f>DT670+DT677</f>
        <v>0</v>
      </c>
      <c r="DU669" s="768">
        <f>+IF(DT663=0,0,DT669/DT663*100)</f>
        <v>0</v>
      </c>
      <c r="DV669" s="767">
        <f>DV670+DV677</f>
        <v>0</v>
      </c>
      <c r="DW669" s="768">
        <f>+IF(DV663=0,0,DV669/DV663*100)</f>
        <v>0</v>
      </c>
      <c r="DX669" s="767">
        <f>DX670+DX677</f>
        <v>0</v>
      </c>
      <c r="DY669" s="768">
        <f>+IF(DX663=0,0,DX669/DX663*100)</f>
        <v>0</v>
      </c>
      <c r="DZ669" s="767">
        <f>+DZ670+DZ677</f>
        <v>0</v>
      </c>
      <c r="EA669" s="768">
        <f>+IF(DZ663=0,0,DZ669/DZ663*100)</f>
        <v>0</v>
      </c>
      <c r="EB669" s="767">
        <f>EB670+EB677</f>
        <v>0</v>
      </c>
      <c r="EC669" s="768">
        <f>+IF(EB663=0,0,EB669/EB663*100)</f>
        <v>0</v>
      </c>
      <c r="ED669" s="767">
        <f>ED670+ED677</f>
        <v>0</v>
      </c>
      <c r="EE669" s="768">
        <f>+IF(ED663=0,0,ED669/ED663*100)</f>
        <v>0</v>
      </c>
      <c r="EF669" s="767">
        <f>EF670+EF677</f>
        <v>0</v>
      </c>
      <c r="EG669" s="768">
        <f>+IF(EF663=0,0,EF669/EF663*100)</f>
        <v>0</v>
      </c>
      <c r="EH669" s="767">
        <f>+EH670+EH677</f>
        <v>0</v>
      </c>
      <c r="EI669" s="768">
        <f>+IF(EH663=0,0,EH669/EH663*100)</f>
        <v>0</v>
      </c>
      <c r="EJ669" s="767">
        <f t="shared" si="685"/>
        <v>0</v>
      </c>
      <c r="EK669" s="768">
        <f>+IF(EJ663=0,0,EJ669/EJ663*100)</f>
        <v>0</v>
      </c>
      <c r="EL669" s="767">
        <f>EL670+EL677</f>
        <v>0</v>
      </c>
      <c r="EM669" s="768">
        <f>+IF(EL663=0,0,EL669/EL663*100)</f>
        <v>0</v>
      </c>
      <c r="EN669" s="767">
        <f>EN670+EN677</f>
        <v>0</v>
      </c>
      <c r="EO669" s="768">
        <f>+IF(EN663=0,0,EN669/EN663*100)</f>
        <v>0</v>
      </c>
      <c r="EP669" s="767">
        <f>EP670+EP677</f>
        <v>0</v>
      </c>
      <c r="EQ669" s="768">
        <f>+IF(EP663=0,0,EP669/EP663*100)</f>
        <v>0</v>
      </c>
      <c r="ER669" s="767">
        <f>+ER670+ER677</f>
        <v>0</v>
      </c>
      <c r="ES669" s="768">
        <f>+IF(ER663=0,0,ER669/ER663*100)</f>
        <v>0</v>
      </c>
      <c r="ET669" s="767">
        <f>ET670+ET677</f>
        <v>0</v>
      </c>
      <c r="EU669" s="768">
        <f>+IF(ET663=0,0,ET669/ET663*100)</f>
        <v>0</v>
      </c>
      <c r="EV669" s="767">
        <f>EV670+EV677</f>
        <v>0</v>
      </c>
      <c r="EW669" s="768">
        <f>+IF(EV663=0,0,EV669/EV663*100)</f>
        <v>0</v>
      </c>
      <c r="EX669" s="767">
        <f>EX670+EX677</f>
        <v>0</v>
      </c>
      <c r="EY669" s="768">
        <f>+IF(EX663=0,0,EX669/EX663*100)</f>
        <v>0</v>
      </c>
      <c r="EZ669" s="767">
        <f>+EZ670+EZ677</f>
        <v>0</v>
      </c>
      <c r="FA669" s="768">
        <f>+IF(EZ663=0,0,EZ669/EZ663*100)</f>
        <v>0</v>
      </c>
      <c r="FB669" s="767">
        <f t="shared" si="686"/>
        <v>0</v>
      </c>
      <c r="FC669" s="768">
        <f>+IF(FB663=0,0,FB669/FB663*100)</f>
        <v>0</v>
      </c>
      <c r="FD669" s="767">
        <f>FD670+FD677</f>
        <v>0</v>
      </c>
      <c r="FE669" s="768">
        <f>+IF(FD663=0,0,FD669/FD663*100)</f>
        <v>0</v>
      </c>
      <c r="FF669" s="767">
        <f>FF670+FF677</f>
        <v>0</v>
      </c>
      <c r="FG669" s="768">
        <f>+IF(FF663=0,0,FF669/FF663*100)</f>
        <v>0</v>
      </c>
      <c r="FH669" s="767">
        <f>FH670+FH677</f>
        <v>0</v>
      </c>
      <c r="FI669" s="768">
        <f>+IF(FH663=0,0,FH669/FH663*100)</f>
        <v>0</v>
      </c>
      <c r="FJ669" s="767">
        <f>FJ670+FJ677</f>
        <v>0</v>
      </c>
      <c r="FK669" s="768">
        <f>+IF(FJ663=0,0,FJ669/FJ663*100)</f>
        <v>0</v>
      </c>
    </row>
    <row r="670" spans="2:167" s="758" customFormat="1" ht="13.5" customHeight="1">
      <c r="B670" s="777"/>
      <c r="C670" s="778" t="s">
        <v>4790</v>
      </c>
      <c r="D670" s="778"/>
      <c r="E670" s="779">
        <f t="shared" si="673"/>
        <v>0</v>
      </c>
      <c r="F670" s="733">
        <f>+IF(E663=0,0,E670/E663*100)</f>
        <v>0</v>
      </c>
      <c r="G670" s="779">
        <f>SUM(G671:G676)</f>
        <v>0</v>
      </c>
      <c r="H670" s="733">
        <f>+IF(G663=0,0,G670/G663*100)</f>
        <v>0</v>
      </c>
      <c r="I670" s="779">
        <f>SUM(I671:I676)</f>
        <v>0</v>
      </c>
      <c r="J670" s="733">
        <f>+IF(I663=0,0,I670/I663*100)</f>
        <v>0</v>
      </c>
      <c r="K670" s="779">
        <f>SUM(K671:K676)</f>
        <v>0</v>
      </c>
      <c r="L670" s="733">
        <f>+IF(K663=0,0,K670/K663*100)</f>
        <v>0</v>
      </c>
      <c r="M670" s="779">
        <f>SUM(M671:M676)</f>
        <v>0</v>
      </c>
      <c r="N670" s="733">
        <f>+IF(M663=0,0,M670/M663*100)</f>
        <v>0</v>
      </c>
      <c r="O670" s="779">
        <f>SUM(O671:O676)</f>
        <v>0</v>
      </c>
      <c r="P670" s="733">
        <f>+IF(O663=0,0,O670/O663*100)</f>
        <v>0</v>
      </c>
      <c r="Q670" s="779">
        <f>SUM(Q671:Q676)</f>
        <v>0</v>
      </c>
      <c r="R670" s="733">
        <f>+IF(Q663=0,0,Q670/Q663*100)</f>
        <v>0</v>
      </c>
      <c r="S670" s="779">
        <f>SUM(S671:S676)</f>
        <v>0</v>
      </c>
      <c r="T670" s="733">
        <f>+IF(S663=0,0,S670/S663*100)</f>
        <v>0</v>
      </c>
      <c r="U670" s="779">
        <f>SUM(U671:U676)</f>
        <v>0</v>
      </c>
      <c r="V670" s="733">
        <f>+IF(U663=0,0,U670/U663*100)</f>
        <v>0</v>
      </c>
      <c r="W670" s="779">
        <f t="shared" si="675"/>
        <v>0</v>
      </c>
      <c r="X670" s="733">
        <f>+IF(W663=0,0,W670/W663*100)</f>
        <v>0</v>
      </c>
      <c r="Y670" s="779">
        <f>SUM(Y671:Y676)</f>
        <v>0</v>
      </c>
      <c r="Z670" s="733">
        <f>+IF(Y663=0,0,Y670/Y663*100)</f>
        <v>0</v>
      </c>
      <c r="AA670" s="779">
        <f>SUM(AA671:AA676)</f>
        <v>0</v>
      </c>
      <c r="AB670" s="733">
        <f>+IF(AA663=0,0,AA670/AA663*100)</f>
        <v>0</v>
      </c>
      <c r="AC670" s="779">
        <f>SUM(AC671:AC676)</f>
        <v>0</v>
      </c>
      <c r="AD670" s="733">
        <f>+IF(AC663=0,0,AC670/AC663*100)</f>
        <v>0</v>
      </c>
      <c r="AE670" s="779">
        <f>SUM(AE671:AE676)</f>
        <v>0</v>
      </c>
      <c r="AF670" s="733">
        <f>+IF(AE663=0,0,AE670/AE663*100)</f>
        <v>0</v>
      </c>
      <c r="AG670" s="779">
        <f>SUM(AG671:AG676)</f>
        <v>0</v>
      </c>
      <c r="AH670" s="733">
        <f>+IF(AG663=0,0,AG670/AG663*100)</f>
        <v>0</v>
      </c>
      <c r="AI670" s="779">
        <f>SUM(AI671:AI676)</f>
        <v>0</v>
      </c>
      <c r="AJ670" s="733">
        <f>+IF(AI663=0,0,AI670/AI663*100)</f>
        <v>0</v>
      </c>
      <c r="AK670" s="779">
        <f>SUM(AK671:AK676)</f>
        <v>0</v>
      </c>
      <c r="AL670" s="733">
        <f>+IF(AK663=0,0,AK670/AK663*100)</f>
        <v>0</v>
      </c>
      <c r="AM670" s="779">
        <f>SUM(AM671:AM676)</f>
        <v>0</v>
      </c>
      <c r="AN670" s="733">
        <f>+IF(AM663=0,0,AM670/AM663*100)</f>
        <v>0</v>
      </c>
      <c r="AO670" s="779">
        <f t="shared" si="678"/>
        <v>0</v>
      </c>
      <c r="AP670" s="733">
        <f>+IF(AO663=0,0,AO670/AO663*100)</f>
        <v>0</v>
      </c>
      <c r="AQ670" s="734"/>
      <c r="AR670" s="779">
        <f>SUM(AR671:AR676)</f>
        <v>0</v>
      </c>
      <c r="AS670" s="733">
        <f>+IF(AR663=0,0,AR670/AR663*100)</f>
        <v>0</v>
      </c>
      <c r="AT670" s="779">
        <f>SUM(AT671:AT676)</f>
        <v>0</v>
      </c>
      <c r="AU670" s="733">
        <f>+IF(AT663=0,0,AT670/AT663*100)</f>
        <v>0</v>
      </c>
      <c r="AV670" s="779">
        <f>SUM(AV671:AV676)</f>
        <v>0</v>
      </c>
      <c r="AW670" s="733">
        <f>+IF(AV663=0,0,AV670/AV663*100)</f>
        <v>0</v>
      </c>
      <c r="AX670" s="779">
        <f>SUM(AX671:AX676)</f>
        <v>0</v>
      </c>
      <c r="AY670" s="733">
        <f>+IF(AX663=0,0,AX670/AX663*100)</f>
        <v>0</v>
      </c>
      <c r="AZ670" s="779">
        <f>SUM(AZ671:AZ676)</f>
        <v>0</v>
      </c>
      <c r="BA670" s="733">
        <f>+IF(AZ663=0,0,AZ670/AZ663*100)</f>
        <v>0</v>
      </c>
      <c r="BB670" s="779">
        <f>SUM(BB671:BB676)</f>
        <v>0</v>
      </c>
      <c r="BC670" s="733">
        <f>+IF(BB663=0,0,BB670/BB663*100)</f>
        <v>0</v>
      </c>
      <c r="BD670" s="779">
        <f>SUM(BD671:BD676)</f>
        <v>0</v>
      </c>
      <c r="BE670" s="733">
        <f>+IF(BD663=0,0,BD670/BD663*100)</f>
        <v>0</v>
      </c>
      <c r="BF670" s="779">
        <f>SUM(BF671:BF676)</f>
        <v>0</v>
      </c>
      <c r="BG670" s="733">
        <f>+IF(BF663=0,0,BF670/BF663*100)</f>
        <v>0</v>
      </c>
      <c r="BH670" s="779">
        <f>SUM(BH671:BH676)</f>
        <v>0</v>
      </c>
      <c r="BI670" s="733">
        <f>+IF(BH663=0,0,BH670/BH663*100)</f>
        <v>0</v>
      </c>
      <c r="BJ670" s="779">
        <f t="shared" si="679"/>
        <v>0</v>
      </c>
      <c r="BK670" s="733">
        <f>+IF(BJ663=0,0,BJ670/BJ663*100)</f>
        <v>0</v>
      </c>
      <c r="BL670" s="779">
        <f>SUM(BL671:BL676)</f>
        <v>0</v>
      </c>
      <c r="BM670" s="733">
        <f>+IF(BL663=0,0,BL670/BL663*100)</f>
        <v>0</v>
      </c>
      <c r="BN670" s="779">
        <f>SUM(BN671:BN676)</f>
        <v>0</v>
      </c>
      <c r="BO670" s="733">
        <f>+IF(BN663=0,0,BN670/BN663*100)</f>
        <v>0</v>
      </c>
      <c r="BP670" s="779">
        <f>SUM(BP671:BP676)</f>
        <v>0</v>
      </c>
      <c r="BQ670" s="733">
        <f>+IF(BP663=0,0,BP670/BP663*100)</f>
        <v>0</v>
      </c>
      <c r="BR670" s="779">
        <f>SUM(BR671:BR676)</f>
        <v>0</v>
      </c>
      <c r="BS670" s="733">
        <f>+IF(BR663=0,0,BR670/BR663*100)</f>
        <v>0</v>
      </c>
      <c r="BT670" s="779">
        <f>SUM(BT671:BT676)</f>
        <v>0</v>
      </c>
      <c r="BU670" s="733">
        <f>+IF(BT663=0,0,BT670/BT663*100)</f>
        <v>0</v>
      </c>
      <c r="BV670" s="779">
        <f>SUM(BV671:BV676)</f>
        <v>0</v>
      </c>
      <c r="BW670" s="733">
        <f>+IF(BV663=0,0,BV670/BV663*100)</f>
        <v>0</v>
      </c>
      <c r="BX670" s="779">
        <f>SUM(BX671:BX676)</f>
        <v>0</v>
      </c>
      <c r="BY670" s="733">
        <f>+IF(BX663=0,0,BX670/BX663*100)</f>
        <v>0</v>
      </c>
      <c r="BZ670" s="779">
        <f>SUM(BZ671:BZ676)</f>
        <v>0</v>
      </c>
      <c r="CA670" s="733">
        <f>+IF(BZ663=0,0,BZ670/BZ663*100)</f>
        <v>0</v>
      </c>
      <c r="CB670" s="779">
        <f t="shared" si="680"/>
        <v>0</v>
      </c>
      <c r="CC670" s="733">
        <f>+IF(CB663=0,0,CB670/CB663*100)</f>
        <v>0</v>
      </c>
      <c r="CE670" s="779">
        <f t="shared" si="681"/>
        <v>0</v>
      </c>
      <c r="CF670" s="733">
        <f>+IF(CE663=0,0,CE670/CE663*100)</f>
        <v>0</v>
      </c>
      <c r="CG670" s="779">
        <f>SUM(CG671:CG676)</f>
        <v>0</v>
      </c>
      <c r="CH670" s="733">
        <f>+IF(CG663=0,0,CG670/CG663*100)</f>
        <v>0</v>
      </c>
      <c r="CI670" s="779">
        <f>SUM(CI671:CI676)</f>
        <v>0</v>
      </c>
      <c r="CJ670" s="733">
        <f>+IF(CI663=0,0,CI670/CI663*100)</f>
        <v>0</v>
      </c>
      <c r="CK670" s="779">
        <f>SUM(CK671:CK676)</f>
        <v>0</v>
      </c>
      <c r="CL670" s="733">
        <f>+IF(CK663=0,0,CK670/CK663*100)</f>
        <v>0</v>
      </c>
      <c r="CM670" s="779">
        <f>SUM(CM671:CM676)</f>
        <v>0</v>
      </c>
      <c r="CN670" s="733">
        <f>+IF(CM663=0,0,CM670/CM663*100)</f>
        <v>0</v>
      </c>
      <c r="CO670" s="779">
        <f>SUM(CO671:CO676)</f>
        <v>0</v>
      </c>
      <c r="CP670" s="733">
        <f>+IF(CO663=0,0,CO670/CO663*100)</f>
        <v>0</v>
      </c>
      <c r="CQ670" s="779">
        <f>SUM(CQ671:CQ676)</f>
        <v>0</v>
      </c>
      <c r="CR670" s="733">
        <f>+IF(CQ663=0,0,CQ670/CQ663*100)</f>
        <v>0</v>
      </c>
      <c r="CS670" s="779">
        <f>SUM(CS671:CS676)</f>
        <v>0</v>
      </c>
      <c r="CT670" s="733">
        <f>+IF(CS663=0,0,CS670/CS663*100)</f>
        <v>0</v>
      </c>
      <c r="CU670" s="779">
        <f>SUM(CU671:CU676)</f>
        <v>0</v>
      </c>
      <c r="CV670" s="733">
        <f>+IF(CU663=0,0,CU670/CU663*100)</f>
        <v>0</v>
      </c>
      <c r="CW670" s="779">
        <f t="shared" si="682"/>
        <v>0</v>
      </c>
      <c r="CX670" s="733">
        <f>+IF(CW663=0,0,CW670/CW663*100)</f>
        <v>0</v>
      </c>
      <c r="CY670" s="779">
        <f>SUM(CY671:CY676)</f>
        <v>0</v>
      </c>
      <c r="CZ670" s="733">
        <f>+IF(CY663=0,0,CY670/CY663*100)</f>
        <v>0</v>
      </c>
      <c r="DA670" s="779">
        <f>SUM(DA671:DA676)</f>
        <v>0</v>
      </c>
      <c r="DB670" s="733">
        <f>+IF(DA663=0,0,DA670/DA663*100)</f>
        <v>0</v>
      </c>
      <c r="DC670" s="779">
        <f>SUM(DC671:DC676)</f>
        <v>0</v>
      </c>
      <c r="DD670" s="733">
        <f>+IF(DC663=0,0,DC670/DC663*100)</f>
        <v>0</v>
      </c>
      <c r="DE670" s="779">
        <f>SUM(DE671:DE676)</f>
        <v>0</v>
      </c>
      <c r="DF670" s="733">
        <f>+IF(DE663=0,0,DE670/DE663*100)</f>
        <v>0</v>
      </c>
      <c r="DG670" s="779">
        <f>SUM(DG671:DG676)</f>
        <v>0</v>
      </c>
      <c r="DH670" s="733">
        <f>+IF(DG663=0,0,DG670/DG663*100)</f>
        <v>0</v>
      </c>
      <c r="DI670" s="779">
        <f>SUM(DI671:DI676)</f>
        <v>0</v>
      </c>
      <c r="DJ670" s="733">
        <f>+IF(DI663=0,0,DI670/DI663*100)</f>
        <v>0</v>
      </c>
      <c r="DK670" s="779">
        <f>SUM(DK671:DK676)</f>
        <v>0</v>
      </c>
      <c r="DL670" s="733">
        <f>+IF(DK663=0,0,DK670/DK663*100)</f>
        <v>0</v>
      </c>
      <c r="DM670" s="779">
        <f>SUM(DM671:DM676)</f>
        <v>0</v>
      </c>
      <c r="DN670" s="733">
        <f>+IF(DM663=0,0,DM670/DM663*100)</f>
        <v>0</v>
      </c>
      <c r="DO670" s="779">
        <f t="shared" si="683"/>
        <v>0</v>
      </c>
      <c r="DP670" s="733">
        <f>+IF(DO663=0,0,DO670/DO663*100)</f>
        <v>0</v>
      </c>
      <c r="DR670" s="779">
        <f t="shared" si="684"/>
        <v>0</v>
      </c>
      <c r="DS670" s="733">
        <f>+IF(DR663=0,0,DR670/DR663*100)</f>
        <v>0</v>
      </c>
      <c r="DT670" s="779">
        <f>SUM(DT671:DT676)</f>
        <v>0</v>
      </c>
      <c r="DU670" s="733">
        <f>+IF(DT663=0,0,DT670/DT663*100)</f>
        <v>0</v>
      </c>
      <c r="DV670" s="779">
        <f>SUM(DV671:DV676)</f>
        <v>0</v>
      </c>
      <c r="DW670" s="733">
        <f>+IF(DV663=0,0,DV670/DV663*100)</f>
        <v>0</v>
      </c>
      <c r="DX670" s="779">
        <f>SUM(DX671:DX676)</f>
        <v>0</v>
      </c>
      <c r="DY670" s="733">
        <f>+IF(DX663=0,0,DX670/DX663*100)</f>
        <v>0</v>
      </c>
      <c r="DZ670" s="779">
        <f>SUM(DZ671:DZ676)</f>
        <v>0</v>
      </c>
      <c r="EA670" s="733">
        <f>+IF(DZ663=0,0,DZ670/DZ663*100)</f>
        <v>0</v>
      </c>
      <c r="EB670" s="779">
        <f>SUM(EB671:EB676)</f>
        <v>0</v>
      </c>
      <c r="EC670" s="733">
        <f>+IF(EB663=0,0,EB670/EB663*100)</f>
        <v>0</v>
      </c>
      <c r="ED670" s="779">
        <f>SUM(ED671:ED676)</f>
        <v>0</v>
      </c>
      <c r="EE670" s="733">
        <f>+IF(ED663=0,0,ED670/ED663*100)</f>
        <v>0</v>
      </c>
      <c r="EF670" s="779">
        <f>SUM(EF671:EF676)</f>
        <v>0</v>
      </c>
      <c r="EG670" s="733">
        <f>+IF(EF663=0,0,EF670/EF663*100)</f>
        <v>0</v>
      </c>
      <c r="EH670" s="779">
        <f>SUM(EH671:EH676)</f>
        <v>0</v>
      </c>
      <c r="EI670" s="733">
        <f>+IF(EH663=0,0,EH670/EH663*100)</f>
        <v>0</v>
      </c>
      <c r="EJ670" s="779">
        <f t="shared" si="685"/>
        <v>0</v>
      </c>
      <c r="EK670" s="733">
        <f>+IF(EJ663=0,0,EJ670/EJ663*100)</f>
        <v>0</v>
      </c>
      <c r="EL670" s="779">
        <f>SUM(EL671:EL676)</f>
        <v>0</v>
      </c>
      <c r="EM670" s="733">
        <f>+IF(EL663=0,0,EL670/EL663*100)</f>
        <v>0</v>
      </c>
      <c r="EN670" s="779">
        <f>SUM(EN671:EN676)</f>
        <v>0</v>
      </c>
      <c r="EO670" s="733">
        <f>+IF(EN663=0,0,EN670/EN663*100)</f>
        <v>0</v>
      </c>
      <c r="EP670" s="779">
        <f>SUM(EP671:EP676)</f>
        <v>0</v>
      </c>
      <c r="EQ670" s="733">
        <f>+IF(EP663=0,0,EP670/EP663*100)</f>
        <v>0</v>
      </c>
      <c r="ER670" s="779">
        <f>SUM(ER671:ER676)</f>
        <v>0</v>
      </c>
      <c r="ES670" s="733">
        <f>+IF(ER663=0,0,ER670/ER663*100)</f>
        <v>0</v>
      </c>
      <c r="ET670" s="779">
        <f>SUM(ET671:ET676)</f>
        <v>0</v>
      </c>
      <c r="EU670" s="733">
        <f>+IF(ET663=0,0,ET670/ET663*100)</f>
        <v>0</v>
      </c>
      <c r="EV670" s="779">
        <f>SUM(EV671:EV676)</f>
        <v>0</v>
      </c>
      <c r="EW670" s="733">
        <f>+IF(EV663=0,0,EV670/EV663*100)</f>
        <v>0</v>
      </c>
      <c r="EX670" s="779">
        <f>SUM(EX671:EX676)</f>
        <v>0</v>
      </c>
      <c r="EY670" s="733">
        <f>+IF(EX663=0,0,EX670/EX663*100)</f>
        <v>0</v>
      </c>
      <c r="EZ670" s="779">
        <f>SUM(EZ671:EZ676)</f>
        <v>0</v>
      </c>
      <c r="FA670" s="733">
        <f>+IF(EZ663=0,0,EZ670/EZ663*100)</f>
        <v>0</v>
      </c>
      <c r="FB670" s="779">
        <f t="shared" si="686"/>
        <v>0</v>
      </c>
      <c r="FC670" s="733">
        <f>+IF(FB663=0,0,FB670/FB663*100)</f>
        <v>0</v>
      </c>
      <c r="FD670" s="779">
        <f>SUM(FD671:FD676)</f>
        <v>0</v>
      </c>
      <c r="FE670" s="733">
        <f>+IF(FD663=0,0,FD670/FD663*100)</f>
        <v>0</v>
      </c>
      <c r="FF670" s="779">
        <f>SUM(FF671:FF676)</f>
        <v>0</v>
      </c>
      <c r="FG670" s="733">
        <f>+IF(FF663=0,0,FF670/FF663*100)</f>
        <v>0</v>
      </c>
      <c r="FH670" s="779">
        <f>SUM(FH671:FH676)</f>
        <v>0</v>
      </c>
      <c r="FI670" s="733">
        <f>+IF(FH663=0,0,FH670/FH663*100)</f>
        <v>0</v>
      </c>
      <c r="FJ670" s="779">
        <f>SUM(FJ671:FJ676)</f>
        <v>0</v>
      </c>
      <c r="FK670" s="733">
        <f>+IF(FJ663=0,0,FJ670/FJ663*100)</f>
        <v>0</v>
      </c>
    </row>
    <row r="671" spans="2:167" s="648" customFormat="1" ht="13.5" customHeight="1">
      <c r="B671" s="769"/>
      <c r="C671" s="731" t="s">
        <v>4791</v>
      </c>
      <c r="D671" s="731"/>
      <c r="E671" s="770">
        <f t="shared" si="673"/>
        <v>0</v>
      </c>
      <c r="F671" s="726">
        <f>+IF(E663=0,0,E671/E663*100)</f>
        <v>0</v>
      </c>
      <c r="G671" s="770">
        <v>0</v>
      </c>
      <c r="H671" s="726">
        <f>+IF(G663=0,0,G671/G663*100)</f>
        <v>0</v>
      </c>
      <c r="I671" s="770">
        <v>0</v>
      </c>
      <c r="J671" s="726">
        <f>+IF(I663=0,0,I671/I663*100)</f>
        <v>0</v>
      </c>
      <c r="K671" s="770">
        <v>0</v>
      </c>
      <c r="L671" s="726">
        <f>+IF(K663=0,0,K671/K663*100)</f>
        <v>0</v>
      </c>
      <c r="M671" s="770">
        <f t="shared" ref="M671:M676" si="687">+G671+I671+K671</f>
        <v>0</v>
      </c>
      <c r="N671" s="726">
        <f>+IF(M663=0,0,M671/M663*100)</f>
        <v>0</v>
      </c>
      <c r="O671" s="770">
        <v>0</v>
      </c>
      <c r="P671" s="726">
        <f>+IF(O663=0,0,O671/O663*100)</f>
        <v>0</v>
      </c>
      <c r="Q671" s="770">
        <v>0</v>
      </c>
      <c r="R671" s="726">
        <f>+IF(Q663=0,0,Q671/Q663*100)</f>
        <v>0</v>
      </c>
      <c r="S671" s="770">
        <v>0</v>
      </c>
      <c r="T671" s="726">
        <f>+IF(S663=0,0,S671/S663*100)</f>
        <v>0</v>
      </c>
      <c r="U671" s="770">
        <f t="shared" ref="U671:U676" si="688">+O671+Q671+S671</f>
        <v>0</v>
      </c>
      <c r="V671" s="726">
        <f>+IF(U663=0,0,U671/U663*100)</f>
        <v>0</v>
      </c>
      <c r="W671" s="770">
        <f t="shared" si="675"/>
        <v>0</v>
      </c>
      <c r="X671" s="726">
        <f>+IF(W663=0,0,W671/W663*100)</f>
        <v>0</v>
      </c>
      <c r="Y671" s="770">
        <v>0</v>
      </c>
      <c r="Z671" s="726">
        <f>+IF(Y663=0,0,Y671/Y663*100)</f>
        <v>0</v>
      </c>
      <c r="AA671" s="770">
        <v>0</v>
      </c>
      <c r="AB671" s="726">
        <f>+IF(AA663=0,0,AA671/AA663*100)</f>
        <v>0</v>
      </c>
      <c r="AC671" s="770">
        <v>0</v>
      </c>
      <c r="AD671" s="726">
        <f>+IF(AC663=0,0,AC671/AC663*100)</f>
        <v>0</v>
      </c>
      <c r="AE671" s="770">
        <f t="shared" ref="AE671:AE676" si="689">+Y671+AA671+AC671</f>
        <v>0</v>
      </c>
      <c r="AF671" s="726">
        <f>+IF(AE663=0,0,AE671/AE663*100)</f>
        <v>0</v>
      </c>
      <c r="AG671" s="770">
        <v>0</v>
      </c>
      <c r="AH671" s="726">
        <f>+IF(AG663=0,0,AG671/AG663*100)</f>
        <v>0</v>
      </c>
      <c r="AI671" s="770">
        <v>0</v>
      </c>
      <c r="AJ671" s="726">
        <f>+IF(AI663=0,0,AI671/AI663*100)</f>
        <v>0</v>
      </c>
      <c r="AK671" s="770">
        <v>0</v>
      </c>
      <c r="AL671" s="726">
        <f>+IF(AK663=0,0,AK671/AK663*100)</f>
        <v>0</v>
      </c>
      <c r="AM671" s="770">
        <f t="shared" ref="AM671:AM676" si="690">+AG671+AI671+AK671</f>
        <v>0</v>
      </c>
      <c r="AN671" s="726">
        <f>+IF(AM663=0,0,AM671/AM663*100)</f>
        <v>0</v>
      </c>
      <c r="AO671" s="770">
        <f t="shared" si="678"/>
        <v>0</v>
      </c>
      <c r="AP671" s="726">
        <f>+IF(AO663=0,0,AO671/AO663*100)</f>
        <v>0</v>
      </c>
      <c r="AQ671" s="651"/>
      <c r="AR671" s="770">
        <v>0</v>
      </c>
      <c r="AS671" s="726">
        <f>+IF(AR663=0,0,AR671/AR663*100)</f>
        <v>0</v>
      </c>
      <c r="AT671" s="770">
        <v>0</v>
      </c>
      <c r="AU671" s="726">
        <f>+IF(AT663=0,0,AT671/AT663*100)</f>
        <v>0</v>
      </c>
      <c r="AV671" s="770">
        <v>0</v>
      </c>
      <c r="AW671" s="726">
        <f>+IF(AV663=0,0,AV671/AV663*100)</f>
        <v>0</v>
      </c>
      <c r="AX671" s="770">
        <v>0</v>
      </c>
      <c r="AY671" s="726">
        <f>+IF(AX663=0,0,AX671/AX663*100)</f>
        <v>0</v>
      </c>
      <c r="AZ671" s="770">
        <f t="shared" ref="AZ671:AZ676" si="691">+AT671+AV671+AX671</f>
        <v>0</v>
      </c>
      <c r="BA671" s="726">
        <f>+IF(AZ663=0,0,AZ671/AZ663*100)</f>
        <v>0</v>
      </c>
      <c r="BB671" s="770">
        <v>0</v>
      </c>
      <c r="BC671" s="726">
        <f>+IF(BB663=0,0,BB671/BB663*100)</f>
        <v>0</v>
      </c>
      <c r="BD671" s="770">
        <v>0</v>
      </c>
      <c r="BE671" s="726">
        <f>+IF(BD663=0,0,BD671/BD663*100)</f>
        <v>0</v>
      </c>
      <c r="BF671" s="770">
        <v>0</v>
      </c>
      <c r="BG671" s="726">
        <f>+IF(BF663=0,0,BF671/BF663*100)</f>
        <v>0</v>
      </c>
      <c r="BH671" s="770">
        <f t="shared" ref="BH671:BH676" si="692">+BB671+BD671+BF671</f>
        <v>0</v>
      </c>
      <c r="BI671" s="726">
        <f>+IF(BH663=0,0,BH671/BH663*100)</f>
        <v>0</v>
      </c>
      <c r="BJ671" s="770">
        <f t="shared" si="679"/>
        <v>0</v>
      </c>
      <c r="BK671" s="726">
        <f>+IF(BJ663=0,0,BJ671/BJ663*100)</f>
        <v>0</v>
      </c>
      <c r="BL671" s="770">
        <v>0</v>
      </c>
      <c r="BM671" s="726">
        <f>+IF(BL663=0,0,BL671/BL663*100)</f>
        <v>0</v>
      </c>
      <c r="BN671" s="770">
        <v>0</v>
      </c>
      <c r="BO671" s="726">
        <f>+IF(BN663=0,0,BN671/BN663*100)</f>
        <v>0</v>
      </c>
      <c r="BP671" s="770">
        <v>0</v>
      </c>
      <c r="BQ671" s="726">
        <f>+IF(BP663=0,0,BP671/BP663*100)</f>
        <v>0</v>
      </c>
      <c r="BR671" s="770">
        <f t="shared" ref="BR671:BR676" si="693">+BL671+BN671+BP671</f>
        <v>0</v>
      </c>
      <c r="BS671" s="726">
        <f>+IF(BR663=0,0,BR671/BR663*100)</f>
        <v>0</v>
      </c>
      <c r="BT671" s="770">
        <v>0</v>
      </c>
      <c r="BU671" s="726">
        <f>+IF(BT663=0,0,BT671/BT663*100)</f>
        <v>0</v>
      </c>
      <c r="BV671" s="770">
        <v>0</v>
      </c>
      <c r="BW671" s="726">
        <f>+IF(BV663=0,0,BV671/BV663*100)</f>
        <v>0</v>
      </c>
      <c r="BX671" s="770">
        <v>0</v>
      </c>
      <c r="BY671" s="726">
        <f>+IF(BX663=0,0,BX671/BX663*100)</f>
        <v>0</v>
      </c>
      <c r="BZ671" s="770">
        <f t="shared" ref="BZ671:BZ676" si="694">+BT671+BV671+BX671</f>
        <v>0</v>
      </c>
      <c r="CA671" s="726">
        <f>+IF(BZ663=0,0,BZ671/BZ663*100)</f>
        <v>0</v>
      </c>
      <c r="CB671" s="770">
        <f t="shared" si="680"/>
        <v>0</v>
      </c>
      <c r="CC671" s="726">
        <f>+IF(CB663=0,0,CB671/CB663*100)</f>
        <v>0</v>
      </c>
      <c r="CE671" s="770">
        <f t="shared" si="681"/>
        <v>0</v>
      </c>
      <c r="CF671" s="726">
        <f>+IF(CE663=0,0,CE671/CE663*100)</f>
        <v>0</v>
      </c>
      <c r="CG671" s="770">
        <v>0</v>
      </c>
      <c r="CH671" s="726">
        <f>+IF(CG663=0,0,CG671/CG663*100)</f>
        <v>0</v>
      </c>
      <c r="CI671" s="770">
        <v>0</v>
      </c>
      <c r="CJ671" s="726">
        <f>+IF(CI663=0,0,CI671/CI663*100)</f>
        <v>0</v>
      </c>
      <c r="CK671" s="770">
        <v>0</v>
      </c>
      <c r="CL671" s="726">
        <f>+IF(CK663=0,0,CK671/CK663*100)</f>
        <v>0</v>
      </c>
      <c r="CM671" s="770">
        <f t="shared" ref="CM671:CM676" si="695">+CG671+CI671+CK671</f>
        <v>0</v>
      </c>
      <c r="CN671" s="726">
        <f>+IF(CM663=0,0,CM671/CM663*100)</f>
        <v>0</v>
      </c>
      <c r="CO671" s="770">
        <v>0</v>
      </c>
      <c r="CP671" s="726">
        <f>+IF(CO663=0,0,CO671/CO663*100)</f>
        <v>0</v>
      </c>
      <c r="CQ671" s="770">
        <v>0</v>
      </c>
      <c r="CR671" s="726">
        <f>+IF(CQ663=0,0,CQ671/CQ663*100)</f>
        <v>0</v>
      </c>
      <c r="CS671" s="770">
        <v>0</v>
      </c>
      <c r="CT671" s="726">
        <f>+IF(CS663=0,0,CS671/CS663*100)</f>
        <v>0</v>
      </c>
      <c r="CU671" s="770">
        <f t="shared" ref="CU671:CU676" si="696">+CO671+CQ671+CS671</f>
        <v>0</v>
      </c>
      <c r="CV671" s="726">
        <f>+IF(CU663=0,0,CU671/CU663*100)</f>
        <v>0</v>
      </c>
      <c r="CW671" s="770">
        <f t="shared" si="682"/>
        <v>0</v>
      </c>
      <c r="CX671" s="726">
        <f>+IF(CW663=0,0,CW671/CW663*100)</f>
        <v>0</v>
      </c>
      <c r="CY671" s="770">
        <v>0</v>
      </c>
      <c r="CZ671" s="726">
        <f>+IF(CY663=0,0,CY671/CY663*100)</f>
        <v>0</v>
      </c>
      <c r="DA671" s="770">
        <v>0</v>
      </c>
      <c r="DB671" s="726">
        <f>+IF(DA663=0,0,DA671/DA663*100)</f>
        <v>0</v>
      </c>
      <c r="DC671" s="770">
        <v>0</v>
      </c>
      <c r="DD671" s="726">
        <f>+IF(DC663=0,0,DC671/DC663*100)</f>
        <v>0</v>
      </c>
      <c r="DE671" s="770">
        <f t="shared" ref="DE671:DE676" si="697">+CY671+DA671+DC671</f>
        <v>0</v>
      </c>
      <c r="DF671" s="726">
        <f>+IF(DE663=0,0,DE671/DE663*100)</f>
        <v>0</v>
      </c>
      <c r="DG671" s="770">
        <v>0</v>
      </c>
      <c r="DH671" s="726">
        <f>+IF(DG663=0,0,DG671/DG663*100)</f>
        <v>0</v>
      </c>
      <c r="DI671" s="770">
        <v>0</v>
      </c>
      <c r="DJ671" s="726">
        <f>+IF(DI663=0,0,DI671/DI663*100)</f>
        <v>0</v>
      </c>
      <c r="DK671" s="770">
        <v>0</v>
      </c>
      <c r="DL671" s="726">
        <f>+IF(DK663=0,0,DK671/DK663*100)</f>
        <v>0</v>
      </c>
      <c r="DM671" s="770">
        <f t="shared" ref="DM671:DM676" si="698">+DG671+DI671+DK671</f>
        <v>0</v>
      </c>
      <c r="DN671" s="726">
        <f>+IF(DM663=0,0,DM671/DM663*100)</f>
        <v>0</v>
      </c>
      <c r="DO671" s="770">
        <f t="shared" si="683"/>
        <v>0</v>
      </c>
      <c r="DP671" s="726">
        <f>+IF(DO663=0,0,DO671/DO663*100)</f>
        <v>0</v>
      </c>
      <c r="DR671" s="770">
        <f t="shared" si="684"/>
        <v>0</v>
      </c>
      <c r="DS671" s="726">
        <f>+IF(DR663=0,0,DR671/DR663*100)</f>
        <v>0</v>
      </c>
      <c r="DT671" s="770">
        <v>0</v>
      </c>
      <c r="DU671" s="726">
        <f>+IF(DT663=0,0,DT671/DT663*100)</f>
        <v>0</v>
      </c>
      <c r="DV671" s="770">
        <v>0</v>
      </c>
      <c r="DW671" s="726">
        <f>+IF(DV663=0,0,DV671/DV663*100)</f>
        <v>0</v>
      </c>
      <c r="DX671" s="770">
        <v>0</v>
      </c>
      <c r="DY671" s="726">
        <f>+IF(DX663=0,0,DX671/DX663*100)</f>
        <v>0</v>
      </c>
      <c r="DZ671" s="770">
        <f t="shared" ref="DZ671:DZ676" si="699">+DT671+DV671+DX671</f>
        <v>0</v>
      </c>
      <c r="EA671" s="726">
        <f>+IF(DZ663=0,0,DZ671/DZ663*100)</f>
        <v>0</v>
      </c>
      <c r="EB671" s="770">
        <v>0</v>
      </c>
      <c r="EC671" s="726">
        <f>+IF(EB663=0,0,EB671/EB663*100)</f>
        <v>0</v>
      </c>
      <c r="ED671" s="770">
        <v>0</v>
      </c>
      <c r="EE671" s="726">
        <f>+IF(ED663=0,0,ED671/ED663*100)</f>
        <v>0</v>
      </c>
      <c r="EF671" s="770">
        <v>0</v>
      </c>
      <c r="EG671" s="726">
        <f>+IF(EF663=0,0,EF671/EF663*100)</f>
        <v>0</v>
      </c>
      <c r="EH671" s="770">
        <f t="shared" ref="EH671:EH676" si="700">+EB671+ED671+EF671</f>
        <v>0</v>
      </c>
      <c r="EI671" s="726">
        <f>+IF(EH663=0,0,EH671/EH663*100)</f>
        <v>0</v>
      </c>
      <c r="EJ671" s="770">
        <f t="shared" si="685"/>
        <v>0</v>
      </c>
      <c r="EK671" s="726">
        <f>+IF(EJ663=0,0,EJ671/EJ663*100)</f>
        <v>0</v>
      </c>
      <c r="EL671" s="770">
        <v>0</v>
      </c>
      <c r="EM671" s="726">
        <f>+IF(EL663=0,0,EL671/EL663*100)</f>
        <v>0</v>
      </c>
      <c r="EN671" s="770">
        <v>0</v>
      </c>
      <c r="EO671" s="726">
        <f>+IF(EN663=0,0,EN671/EN663*100)</f>
        <v>0</v>
      </c>
      <c r="EP671" s="770">
        <v>0</v>
      </c>
      <c r="EQ671" s="726">
        <f>+IF(EP663=0,0,EP671/EP663*100)</f>
        <v>0</v>
      </c>
      <c r="ER671" s="770">
        <f t="shared" ref="ER671:ER676" si="701">+EL671+EN671+EP671</f>
        <v>0</v>
      </c>
      <c r="ES671" s="726">
        <f>+IF(ER663=0,0,ER671/ER663*100)</f>
        <v>0</v>
      </c>
      <c r="ET671" s="770">
        <v>0</v>
      </c>
      <c r="EU671" s="726">
        <f>+IF(ET663=0,0,ET671/ET663*100)</f>
        <v>0</v>
      </c>
      <c r="EV671" s="770">
        <v>0</v>
      </c>
      <c r="EW671" s="726">
        <f>+IF(EV663=0,0,EV671/EV663*100)</f>
        <v>0</v>
      </c>
      <c r="EX671" s="770">
        <v>0</v>
      </c>
      <c r="EY671" s="726">
        <f>+IF(EX663=0,0,EX671/EX663*100)</f>
        <v>0</v>
      </c>
      <c r="EZ671" s="770">
        <f t="shared" ref="EZ671:EZ676" si="702">+ET671+EV671+EX671</f>
        <v>0</v>
      </c>
      <c r="FA671" s="726">
        <f>+IF(EZ663=0,0,EZ671/EZ663*100)</f>
        <v>0</v>
      </c>
      <c r="FB671" s="770">
        <f t="shared" si="686"/>
        <v>0</v>
      </c>
      <c r="FC671" s="726">
        <f>+IF(FB663=0,0,FB671/FB663*100)</f>
        <v>0</v>
      </c>
      <c r="FD671" s="770">
        <v>0</v>
      </c>
      <c r="FE671" s="726">
        <f>+IF(FD663=0,0,FD671/FD663*100)</f>
        <v>0</v>
      </c>
      <c r="FF671" s="770">
        <v>0</v>
      </c>
      <c r="FG671" s="726">
        <f>+IF(FF663=0,0,FF671/FF663*100)</f>
        <v>0</v>
      </c>
      <c r="FH671" s="770">
        <v>0</v>
      </c>
      <c r="FI671" s="726">
        <f>+IF(FH663=0,0,FH671/FH663*100)</f>
        <v>0</v>
      </c>
      <c r="FJ671" s="770">
        <v>0</v>
      </c>
      <c r="FK671" s="726">
        <f>+IF(FJ663=0,0,FJ671/FJ663*100)</f>
        <v>0</v>
      </c>
    </row>
    <row r="672" spans="2:167" s="648" customFormat="1" ht="13.5" customHeight="1">
      <c r="B672" s="769"/>
      <c r="C672" s="771" t="s">
        <v>4792</v>
      </c>
      <c r="D672" s="769"/>
      <c r="E672" s="772">
        <f t="shared" si="673"/>
        <v>0</v>
      </c>
      <c r="F672" s="737">
        <f>+IF(E663=0,0,E672/E663*100)</f>
        <v>0</v>
      </c>
      <c r="G672" s="772">
        <v>0</v>
      </c>
      <c r="H672" s="737">
        <f>+IF(G663=0,0,G672/G663*100)</f>
        <v>0</v>
      </c>
      <c r="I672" s="772">
        <v>0</v>
      </c>
      <c r="J672" s="737">
        <f>+IF(I663=0,0,I672/I663*100)</f>
        <v>0</v>
      </c>
      <c r="K672" s="772">
        <v>0</v>
      </c>
      <c r="L672" s="737">
        <f>+IF(K663=0,0,K672/K663*100)</f>
        <v>0</v>
      </c>
      <c r="M672" s="772">
        <f t="shared" si="687"/>
        <v>0</v>
      </c>
      <c r="N672" s="737">
        <f>+IF(M663=0,0,M672/M663*100)</f>
        <v>0</v>
      </c>
      <c r="O672" s="772">
        <v>0</v>
      </c>
      <c r="P672" s="737">
        <f>+IF(O663=0,0,O672/O663*100)</f>
        <v>0</v>
      </c>
      <c r="Q672" s="772">
        <v>0</v>
      </c>
      <c r="R672" s="737">
        <f>+IF(Q663=0,0,Q672/Q663*100)</f>
        <v>0</v>
      </c>
      <c r="S672" s="772">
        <v>0</v>
      </c>
      <c r="T672" s="737">
        <f>+IF(S663=0,0,S672/S663*100)</f>
        <v>0</v>
      </c>
      <c r="U672" s="772">
        <f t="shared" si="688"/>
        <v>0</v>
      </c>
      <c r="V672" s="737">
        <f>+IF(U663=0,0,U672/U663*100)</f>
        <v>0</v>
      </c>
      <c r="W672" s="772">
        <f t="shared" si="675"/>
        <v>0</v>
      </c>
      <c r="X672" s="737">
        <f>+IF(W663=0,0,W672/W663*100)</f>
        <v>0</v>
      </c>
      <c r="Y672" s="772">
        <v>0</v>
      </c>
      <c r="Z672" s="737">
        <f>+IF(Y663=0,0,Y672/Y663*100)</f>
        <v>0</v>
      </c>
      <c r="AA672" s="772">
        <v>0</v>
      </c>
      <c r="AB672" s="737">
        <f>+IF(AA663=0,0,AA672/AA663*100)</f>
        <v>0</v>
      </c>
      <c r="AC672" s="772">
        <v>0</v>
      </c>
      <c r="AD672" s="737">
        <f>+IF(AC663=0,0,AC672/AC663*100)</f>
        <v>0</v>
      </c>
      <c r="AE672" s="772">
        <f t="shared" si="689"/>
        <v>0</v>
      </c>
      <c r="AF672" s="737">
        <f>+IF(AE663=0,0,AE672/AE663*100)</f>
        <v>0</v>
      </c>
      <c r="AG672" s="772">
        <v>0</v>
      </c>
      <c r="AH672" s="737">
        <f>+IF(AG663=0,0,AG672/AG663*100)</f>
        <v>0</v>
      </c>
      <c r="AI672" s="772">
        <v>0</v>
      </c>
      <c r="AJ672" s="737">
        <f>+IF(AI663=0,0,AI672/AI663*100)</f>
        <v>0</v>
      </c>
      <c r="AK672" s="772">
        <v>0</v>
      </c>
      <c r="AL672" s="737">
        <f>+IF(AK663=0,0,AK672/AK663*100)</f>
        <v>0</v>
      </c>
      <c r="AM672" s="772">
        <f t="shared" si="690"/>
        <v>0</v>
      </c>
      <c r="AN672" s="737">
        <f>+IF(AM663=0,0,AM672/AM663*100)</f>
        <v>0</v>
      </c>
      <c r="AO672" s="772">
        <f t="shared" si="678"/>
        <v>0</v>
      </c>
      <c r="AP672" s="737">
        <f>+IF(AO663=0,0,AO672/AO663*100)</f>
        <v>0</v>
      </c>
      <c r="AQ672" s="651"/>
      <c r="AR672" s="772">
        <v>0</v>
      </c>
      <c r="AS672" s="737">
        <f>+IF(AR663=0,0,AR672/AR663*100)</f>
        <v>0</v>
      </c>
      <c r="AT672" s="772">
        <v>0</v>
      </c>
      <c r="AU672" s="737">
        <f>+IF(AT663=0,0,AT672/AT663*100)</f>
        <v>0</v>
      </c>
      <c r="AV672" s="772">
        <v>0</v>
      </c>
      <c r="AW672" s="737">
        <f>+IF(AV663=0,0,AV672/AV663*100)</f>
        <v>0</v>
      </c>
      <c r="AX672" s="772">
        <v>0</v>
      </c>
      <c r="AY672" s="737">
        <f>+IF(AX663=0,0,AX672/AX663*100)</f>
        <v>0</v>
      </c>
      <c r="AZ672" s="772">
        <f t="shared" si="691"/>
        <v>0</v>
      </c>
      <c r="BA672" s="737">
        <f>+IF(AZ663=0,0,AZ672/AZ663*100)</f>
        <v>0</v>
      </c>
      <c r="BB672" s="772">
        <v>0</v>
      </c>
      <c r="BC672" s="737">
        <f>+IF(BB663=0,0,BB672/BB663*100)</f>
        <v>0</v>
      </c>
      <c r="BD672" s="772">
        <v>0</v>
      </c>
      <c r="BE672" s="737">
        <f>+IF(BD663=0,0,BD672/BD663*100)</f>
        <v>0</v>
      </c>
      <c r="BF672" s="772">
        <v>0</v>
      </c>
      <c r="BG672" s="737">
        <f>+IF(BF663=0,0,BF672/BF663*100)</f>
        <v>0</v>
      </c>
      <c r="BH672" s="772">
        <f t="shared" si="692"/>
        <v>0</v>
      </c>
      <c r="BI672" s="737">
        <f>+IF(BH663=0,0,BH672/BH663*100)</f>
        <v>0</v>
      </c>
      <c r="BJ672" s="772">
        <f t="shared" si="679"/>
        <v>0</v>
      </c>
      <c r="BK672" s="737">
        <f>+IF(BJ663=0,0,BJ672/BJ663*100)</f>
        <v>0</v>
      </c>
      <c r="BL672" s="772">
        <v>0</v>
      </c>
      <c r="BM672" s="737">
        <f>+IF(BL663=0,0,BL672/BL663*100)</f>
        <v>0</v>
      </c>
      <c r="BN672" s="772">
        <v>0</v>
      </c>
      <c r="BO672" s="737">
        <f>+IF(BN663=0,0,BN672/BN663*100)</f>
        <v>0</v>
      </c>
      <c r="BP672" s="772">
        <v>0</v>
      </c>
      <c r="BQ672" s="737">
        <f>+IF(BP663=0,0,BP672/BP663*100)</f>
        <v>0</v>
      </c>
      <c r="BR672" s="772">
        <f t="shared" si="693"/>
        <v>0</v>
      </c>
      <c r="BS672" s="737">
        <f>+IF(BR663=0,0,BR672/BR663*100)</f>
        <v>0</v>
      </c>
      <c r="BT672" s="772">
        <v>0</v>
      </c>
      <c r="BU672" s="737">
        <f>+IF(BT663=0,0,BT672/BT663*100)</f>
        <v>0</v>
      </c>
      <c r="BV672" s="772">
        <v>0</v>
      </c>
      <c r="BW672" s="737">
        <f>+IF(BV663=0,0,BV672/BV663*100)</f>
        <v>0</v>
      </c>
      <c r="BX672" s="772">
        <v>0</v>
      </c>
      <c r="BY672" s="737">
        <f>+IF(BX663=0,0,BX672/BX663*100)</f>
        <v>0</v>
      </c>
      <c r="BZ672" s="772">
        <f t="shared" si="694"/>
        <v>0</v>
      </c>
      <c r="CA672" s="737">
        <f>+IF(BZ663=0,0,BZ672/BZ663*100)</f>
        <v>0</v>
      </c>
      <c r="CB672" s="772">
        <f t="shared" si="680"/>
        <v>0</v>
      </c>
      <c r="CC672" s="737">
        <f>+IF(CB663=0,0,CB672/CB663*100)</f>
        <v>0</v>
      </c>
      <c r="CE672" s="772">
        <f t="shared" si="681"/>
        <v>0</v>
      </c>
      <c r="CF672" s="737">
        <f>+IF(CE663=0,0,CE672/CE663*100)</f>
        <v>0</v>
      </c>
      <c r="CG672" s="772">
        <v>0</v>
      </c>
      <c r="CH672" s="737">
        <f>+IF(CG663=0,0,CG672/CG663*100)</f>
        <v>0</v>
      </c>
      <c r="CI672" s="772">
        <v>0</v>
      </c>
      <c r="CJ672" s="737">
        <f>+IF(CI663=0,0,CI672/CI663*100)</f>
        <v>0</v>
      </c>
      <c r="CK672" s="772">
        <v>0</v>
      </c>
      <c r="CL672" s="737">
        <f>+IF(CK663=0,0,CK672/CK663*100)</f>
        <v>0</v>
      </c>
      <c r="CM672" s="772">
        <f t="shared" si="695"/>
        <v>0</v>
      </c>
      <c r="CN672" s="737">
        <f>+IF(CM663=0,0,CM672/CM663*100)</f>
        <v>0</v>
      </c>
      <c r="CO672" s="772">
        <v>0</v>
      </c>
      <c r="CP672" s="737">
        <f>+IF(CO663=0,0,CO672/CO663*100)</f>
        <v>0</v>
      </c>
      <c r="CQ672" s="772">
        <v>0</v>
      </c>
      <c r="CR672" s="737">
        <f>+IF(CQ663=0,0,CQ672/CQ663*100)</f>
        <v>0</v>
      </c>
      <c r="CS672" s="772">
        <v>0</v>
      </c>
      <c r="CT672" s="737">
        <f>+IF(CS663=0,0,CS672/CS663*100)</f>
        <v>0</v>
      </c>
      <c r="CU672" s="772">
        <f t="shared" si="696"/>
        <v>0</v>
      </c>
      <c r="CV672" s="737">
        <f>+IF(CU663=0,0,CU672/CU663*100)</f>
        <v>0</v>
      </c>
      <c r="CW672" s="772">
        <f t="shared" si="682"/>
        <v>0</v>
      </c>
      <c r="CX672" s="737">
        <f>+IF(CW663=0,0,CW672/CW663*100)</f>
        <v>0</v>
      </c>
      <c r="CY672" s="772">
        <v>0</v>
      </c>
      <c r="CZ672" s="737">
        <f>+IF(CY663=0,0,CY672/CY663*100)</f>
        <v>0</v>
      </c>
      <c r="DA672" s="772">
        <v>0</v>
      </c>
      <c r="DB672" s="737">
        <f>+IF(DA663=0,0,DA672/DA663*100)</f>
        <v>0</v>
      </c>
      <c r="DC672" s="772">
        <v>0</v>
      </c>
      <c r="DD672" s="737">
        <f>+IF(DC663=0,0,DC672/DC663*100)</f>
        <v>0</v>
      </c>
      <c r="DE672" s="772">
        <f t="shared" si="697"/>
        <v>0</v>
      </c>
      <c r="DF672" s="737">
        <f>+IF(DE663=0,0,DE672/DE663*100)</f>
        <v>0</v>
      </c>
      <c r="DG672" s="772">
        <v>0</v>
      </c>
      <c r="DH672" s="737">
        <f>+IF(DG663=0,0,DG672/DG663*100)</f>
        <v>0</v>
      </c>
      <c r="DI672" s="772">
        <v>0</v>
      </c>
      <c r="DJ672" s="737">
        <f>+IF(DI663=0,0,DI672/DI663*100)</f>
        <v>0</v>
      </c>
      <c r="DK672" s="772">
        <v>0</v>
      </c>
      <c r="DL672" s="737">
        <f>+IF(DK663=0,0,DK672/DK663*100)</f>
        <v>0</v>
      </c>
      <c r="DM672" s="772">
        <f t="shared" si="698"/>
        <v>0</v>
      </c>
      <c r="DN672" s="737">
        <f>+IF(DM663=0,0,DM672/DM663*100)</f>
        <v>0</v>
      </c>
      <c r="DO672" s="772">
        <f t="shared" si="683"/>
        <v>0</v>
      </c>
      <c r="DP672" s="737">
        <f>+IF(DO663=0,0,DO672/DO663*100)</f>
        <v>0</v>
      </c>
      <c r="DR672" s="772">
        <f t="shared" si="684"/>
        <v>0</v>
      </c>
      <c r="DS672" s="737">
        <f>+IF(DR663=0,0,DR672/DR663*100)</f>
        <v>0</v>
      </c>
      <c r="DT672" s="772">
        <v>0</v>
      </c>
      <c r="DU672" s="737">
        <f>+IF(DT663=0,0,DT672/DT663*100)</f>
        <v>0</v>
      </c>
      <c r="DV672" s="772">
        <v>0</v>
      </c>
      <c r="DW672" s="737">
        <f>+IF(DV663=0,0,DV672/DV663*100)</f>
        <v>0</v>
      </c>
      <c r="DX672" s="772">
        <v>0</v>
      </c>
      <c r="DY672" s="737">
        <f>+IF(DX663=0,0,DX672/DX663*100)</f>
        <v>0</v>
      </c>
      <c r="DZ672" s="772">
        <f t="shared" si="699"/>
        <v>0</v>
      </c>
      <c r="EA672" s="737">
        <f>+IF(DZ663=0,0,DZ672/DZ663*100)</f>
        <v>0</v>
      </c>
      <c r="EB672" s="772">
        <v>0</v>
      </c>
      <c r="EC672" s="737">
        <f>+IF(EB663=0,0,EB672/EB663*100)</f>
        <v>0</v>
      </c>
      <c r="ED672" s="772">
        <v>0</v>
      </c>
      <c r="EE672" s="737">
        <f>+IF(ED663=0,0,ED672/ED663*100)</f>
        <v>0</v>
      </c>
      <c r="EF672" s="772">
        <v>0</v>
      </c>
      <c r="EG672" s="737">
        <f>+IF(EF663=0,0,EF672/EF663*100)</f>
        <v>0</v>
      </c>
      <c r="EH672" s="772">
        <f t="shared" si="700"/>
        <v>0</v>
      </c>
      <c r="EI672" s="737">
        <f>+IF(EH663=0,0,EH672/EH663*100)</f>
        <v>0</v>
      </c>
      <c r="EJ672" s="772">
        <f t="shared" si="685"/>
        <v>0</v>
      </c>
      <c r="EK672" s="737">
        <f>+IF(EJ663=0,0,EJ672/EJ663*100)</f>
        <v>0</v>
      </c>
      <c r="EL672" s="772">
        <v>0</v>
      </c>
      <c r="EM672" s="737">
        <f>+IF(EL663=0,0,EL672/EL663*100)</f>
        <v>0</v>
      </c>
      <c r="EN672" s="772">
        <v>0</v>
      </c>
      <c r="EO672" s="737">
        <f>+IF(EN663=0,0,EN672/EN663*100)</f>
        <v>0</v>
      </c>
      <c r="EP672" s="772">
        <v>0</v>
      </c>
      <c r="EQ672" s="737">
        <f>+IF(EP663=0,0,EP672/EP663*100)</f>
        <v>0</v>
      </c>
      <c r="ER672" s="772">
        <f t="shared" si="701"/>
        <v>0</v>
      </c>
      <c r="ES672" s="737">
        <f>+IF(ER663=0,0,ER672/ER663*100)</f>
        <v>0</v>
      </c>
      <c r="ET672" s="772">
        <v>0</v>
      </c>
      <c r="EU672" s="737">
        <f>+IF(ET663=0,0,ET672/ET663*100)</f>
        <v>0</v>
      </c>
      <c r="EV672" s="772">
        <v>0</v>
      </c>
      <c r="EW672" s="737">
        <f>+IF(EV663=0,0,EV672/EV663*100)</f>
        <v>0</v>
      </c>
      <c r="EX672" s="772">
        <v>0</v>
      </c>
      <c r="EY672" s="737">
        <f>+IF(EX663=0,0,EX672/EX663*100)</f>
        <v>0</v>
      </c>
      <c r="EZ672" s="772">
        <f t="shared" si="702"/>
        <v>0</v>
      </c>
      <c r="FA672" s="737">
        <f>+IF(EZ663=0,0,EZ672/EZ663*100)</f>
        <v>0</v>
      </c>
      <c r="FB672" s="772">
        <f t="shared" si="686"/>
        <v>0</v>
      </c>
      <c r="FC672" s="737">
        <f>+IF(FB663=0,0,FB672/FB663*100)</f>
        <v>0</v>
      </c>
      <c r="FD672" s="772">
        <v>0</v>
      </c>
      <c r="FE672" s="737">
        <f>+IF(FD663=0,0,FD672/FD663*100)</f>
        <v>0</v>
      </c>
      <c r="FF672" s="772">
        <v>0</v>
      </c>
      <c r="FG672" s="737">
        <f>+IF(FF663=0,0,FF672/FF663*100)</f>
        <v>0</v>
      </c>
      <c r="FH672" s="772">
        <v>0</v>
      </c>
      <c r="FI672" s="737">
        <f>+IF(FH663=0,0,FH672/FH663*100)</f>
        <v>0</v>
      </c>
      <c r="FJ672" s="772">
        <v>0</v>
      </c>
      <c r="FK672" s="737">
        <f>+IF(FJ663=0,0,FJ672/FJ663*100)</f>
        <v>0</v>
      </c>
    </row>
    <row r="673" spans="2:167" s="648" customFormat="1" ht="13.5" customHeight="1">
      <c r="B673" s="769"/>
      <c r="C673" s="771" t="s">
        <v>4793</v>
      </c>
      <c r="D673" s="769"/>
      <c r="E673" s="772">
        <f t="shared" si="673"/>
        <v>0</v>
      </c>
      <c r="F673" s="737">
        <f>+IF(E663=0,0,E673/E663*100)</f>
        <v>0</v>
      </c>
      <c r="G673" s="772">
        <v>0</v>
      </c>
      <c r="H673" s="737">
        <f>+IF(G663=0,0,G673/G663*100)</f>
        <v>0</v>
      </c>
      <c r="I673" s="772">
        <v>0</v>
      </c>
      <c r="J673" s="737">
        <f>+IF(I663=0,0,I673/I663*100)</f>
        <v>0</v>
      </c>
      <c r="K673" s="772">
        <v>0</v>
      </c>
      <c r="L673" s="737">
        <f>+IF(K663=0,0,K673/K663*100)</f>
        <v>0</v>
      </c>
      <c r="M673" s="772">
        <f t="shared" si="687"/>
        <v>0</v>
      </c>
      <c r="N673" s="737">
        <f>+IF(M663=0,0,M673/M663*100)</f>
        <v>0</v>
      </c>
      <c r="O673" s="772">
        <v>0</v>
      </c>
      <c r="P673" s="737">
        <f>+IF(O663=0,0,O673/O663*100)</f>
        <v>0</v>
      </c>
      <c r="Q673" s="772">
        <v>0</v>
      </c>
      <c r="R673" s="737">
        <f>+IF(Q663=0,0,Q673/Q663*100)</f>
        <v>0</v>
      </c>
      <c r="S673" s="772">
        <v>0</v>
      </c>
      <c r="T673" s="737">
        <f>+IF(S663=0,0,S673/S663*100)</f>
        <v>0</v>
      </c>
      <c r="U673" s="772">
        <f t="shared" si="688"/>
        <v>0</v>
      </c>
      <c r="V673" s="737">
        <f>+IF(U663=0,0,U673/U663*100)</f>
        <v>0</v>
      </c>
      <c r="W673" s="772">
        <f t="shared" si="675"/>
        <v>0</v>
      </c>
      <c r="X673" s="737">
        <f>+IF(W663=0,0,W673/W663*100)</f>
        <v>0</v>
      </c>
      <c r="Y673" s="772">
        <v>0</v>
      </c>
      <c r="Z673" s="737">
        <f>+IF(Y663=0,0,Y673/Y663*100)</f>
        <v>0</v>
      </c>
      <c r="AA673" s="772">
        <v>0</v>
      </c>
      <c r="AB673" s="737">
        <f>+IF(AA663=0,0,AA673/AA663*100)</f>
        <v>0</v>
      </c>
      <c r="AC673" s="772">
        <v>0</v>
      </c>
      <c r="AD673" s="737">
        <f>+IF(AC663=0,0,AC673/AC663*100)</f>
        <v>0</v>
      </c>
      <c r="AE673" s="772">
        <f t="shared" si="689"/>
        <v>0</v>
      </c>
      <c r="AF673" s="737">
        <f>+IF(AE663=0,0,AE673/AE663*100)</f>
        <v>0</v>
      </c>
      <c r="AG673" s="772">
        <v>0</v>
      </c>
      <c r="AH673" s="737">
        <f>+IF(AG663=0,0,AG673/AG663*100)</f>
        <v>0</v>
      </c>
      <c r="AI673" s="772">
        <v>0</v>
      </c>
      <c r="AJ673" s="737">
        <f>+IF(AI663=0,0,AI673/AI663*100)</f>
        <v>0</v>
      </c>
      <c r="AK673" s="772">
        <v>0</v>
      </c>
      <c r="AL673" s="737">
        <f>+IF(AK663=0,0,AK673/AK663*100)</f>
        <v>0</v>
      </c>
      <c r="AM673" s="772">
        <f t="shared" si="690"/>
        <v>0</v>
      </c>
      <c r="AN673" s="737">
        <f>+IF(AM663=0,0,AM673/AM663*100)</f>
        <v>0</v>
      </c>
      <c r="AO673" s="772">
        <f t="shared" si="678"/>
        <v>0</v>
      </c>
      <c r="AP673" s="737">
        <f>+IF(AO663=0,0,AO673/AO663*100)</f>
        <v>0</v>
      </c>
      <c r="AQ673" s="651"/>
      <c r="AR673" s="772">
        <v>0</v>
      </c>
      <c r="AS673" s="737">
        <f>+IF(AR663=0,0,AR673/AR663*100)</f>
        <v>0</v>
      </c>
      <c r="AT673" s="772">
        <v>0</v>
      </c>
      <c r="AU673" s="737">
        <f>+IF(AT663=0,0,AT673/AT663*100)</f>
        <v>0</v>
      </c>
      <c r="AV673" s="772">
        <v>0</v>
      </c>
      <c r="AW673" s="737">
        <f>+IF(AV663=0,0,AV673/AV663*100)</f>
        <v>0</v>
      </c>
      <c r="AX673" s="772">
        <v>0</v>
      </c>
      <c r="AY673" s="737">
        <f>+IF(AX663=0,0,AX673/AX663*100)</f>
        <v>0</v>
      </c>
      <c r="AZ673" s="772">
        <f t="shared" si="691"/>
        <v>0</v>
      </c>
      <c r="BA673" s="737">
        <f>+IF(AZ663=0,0,AZ673/AZ663*100)</f>
        <v>0</v>
      </c>
      <c r="BB673" s="772">
        <v>0</v>
      </c>
      <c r="BC673" s="737">
        <f>+IF(BB663=0,0,BB673/BB663*100)</f>
        <v>0</v>
      </c>
      <c r="BD673" s="772">
        <v>0</v>
      </c>
      <c r="BE673" s="737">
        <f>+IF(BD663=0,0,BD673/BD663*100)</f>
        <v>0</v>
      </c>
      <c r="BF673" s="772">
        <v>0</v>
      </c>
      <c r="BG673" s="737">
        <f>+IF(BF663=0,0,BF673/BF663*100)</f>
        <v>0</v>
      </c>
      <c r="BH673" s="772">
        <f t="shared" si="692"/>
        <v>0</v>
      </c>
      <c r="BI673" s="737">
        <f>+IF(BH663=0,0,BH673/BH663*100)</f>
        <v>0</v>
      </c>
      <c r="BJ673" s="772">
        <f t="shared" si="679"/>
        <v>0</v>
      </c>
      <c r="BK673" s="737">
        <f>+IF(BJ663=0,0,BJ673/BJ663*100)</f>
        <v>0</v>
      </c>
      <c r="BL673" s="772">
        <v>0</v>
      </c>
      <c r="BM673" s="737">
        <f>+IF(BL663=0,0,BL673/BL663*100)</f>
        <v>0</v>
      </c>
      <c r="BN673" s="772">
        <v>0</v>
      </c>
      <c r="BO673" s="737">
        <f>+IF(BN663=0,0,BN673/BN663*100)</f>
        <v>0</v>
      </c>
      <c r="BP673" s="772">
        <v>0</v>
      </c>
      <c r="BQ673" s="737">
        <f>+IF(BP663=0,0,BP673/BP663*100)</f>
        <v>0</v>
      </c>
      <c r="BR673" s="772">
        <f t="shared" si="693"/>
        <v>0</v>
      </c>
      <c r="BS673" s="737">
        <f>+IF(BR663=0,0,BR673/BR663*100)</f>
        <v>0</v>
      </c>
      <c r="BT673" s="772">
        <v>0</v>
      </c>
      <c r="BU673" s="737">
        <f>+IF(BT663=0,0,BT673/BT663*100)</f>
        <v>0</v>
      </c>
      <c r="BV673" s="772">
        <v>0</v>
      </c>
      <c r="BW673" s="737">
        <f>+IF(BV663=0,0,BV673/BV663*100)</f>
        <v>0</v>
      </c>
      <c r="BX673" s="772">
        <v>0</v>
      </c>
      <c r="BY673" s="737">
        <f>+IF(BX663=0,0,BX673/BX663*100)</f>
        <v>0</v>
      </c>
      <c r="BZ673" s="772">
        <f t="shared" si="694"/>
        <v>0</v>
      </c>
      <c r="CA673" s="737">
        <f>+IF(BZ663=0,0,BZ673/BZ663*100)</f>
        <v>0</v>
      </c>
      <c r="CB673" s="772">
        <f t="shared" si="680"/>
        <v>0</v>
      </c>
      <c r="CC673" s="737">
        <f>+IF(CB663=0,0,CB673/CB663*100)</f>
        <v>0</v>
      </c>
      <c r="CE673" s="772">
        <f t="shared" si="681"/>
        <v>0</v>
      </c>
      <c r="CF673" s="737">
        <f>+IF(CE663=0,0,CE673/CE663*100)</f>
        <v>0</v>
      </c>
      <c r="CG673" s="772">
        <v>0</v>
      </c>
      <c r="CH673" s="737">
        <f>+IF(CG663=0,0,CG673/CG663*100)</f>
        <v>0</v>
      </c>
      <c r="CI673" s="772">
        <v>0</v>
      </c>
      <c r="CJ673" s="737">
        <f>+IF(CI663=0,0,CI673/CI663*100)</f>
        <v>0</v>
      </c>
      <c r="CK673" s="772">
        <v>0</v>
      </c>
      <c r="CL673" s="737">
        <f>+IF(CK663=0,0,CK673/CK663*100)</f>
        <v>0</v>
      </c>
      <c r="CM673" s="772">
        <f t="shared" si="695"/>
        <v>0</v>
      </c>
      <c r="CN673" s="737">
        <f>+IF(CM663=0,0,CM673/CM663*100)</f>
        <v>0</v>
      </c>
      <c r="CO673" s="772">
        <v>0</v>
      </c>
      <c r="CP673" s="737">
        <f>+IF(CO663=0,0,CO673/CO663*100)</f>
        <v>0</v>
      </c>
      <c r="CQ673" s="772">
        <v>0</v>
      </c>
      <c r="CR673" s="737">
        <f>+IF(CQ663=0,0,CQ673/CQ663*100)</f>
        <v>0</v>
      </c>
      <c r="CS673" s="772">
        <v>0</v>
      </c>
      <c r="CT673" s="737">
        <f>+IF(CS663=0,0,CS673/CS663*100)</f>
        <v>0</v>
      </c>
      <c r="CU673" s="772">
        <f t="shared" si="696"/>
        <v>0</v>
      </c>
      <c r="CV673" s="737">
        <f>+IF(CU663=0,0,CU673/CU663*100)</f>
        <v>0</v>
      </c>
      <c r="CW673" s="772">
        <f t="shared" si="682"/>
        <v>0</v>
      </c>
      <c r="CX673" s="737">
        <f>+IF(CW663=0,0,CW673/CW663*100)</f>
        <v>0</v>
      </c>
      <c r="CY673" s="772">
        <v>0</v>
      </c>
      <c r="CZ673" s="737">
        <f>+IF(CY663=0,0,CY673/CY663*100)</f>
        <v>0</v>
      </c>
      <c r="DA673" s="772">
        <v>0</v>
      </c>
      <c r="DB673" s="737">
        <f>+IF(DA663=0,0,DA673/DA663*100)</f>
        <v>0</v>
      </c>
      <c r="DC673" s="772">
        <v>0</v>
      </c>
      <c r="DD673" s="737">
        <f>+IF(DC663=0,0,DC673/DC663*100)</f>
        <v>0</v>
      </c>
      <c r="DE673" s="772">
        <f t="shared" si="697"/>
        <v>0</v>
      </c>
      <c r="DF673" s="737">
        <f>+IF(DE663=0,0,DE673/DE663*100)</f>
        <v>0</v>
      </c>
      <c r="DG673" s="772">
        <v>0</v>
      </c>
      <c r="DH673" s="737">
        <f>+IF(DG663=0,0,DG673/DG663*100)</f>
        <v>0</v>
      </c>
      <c r="DI673" s="772">
        <v>0</v>
      </c>
      <c r="DJ673" s="737">
        <f>+IF(DI663=0,0,DI673/DI663*100)</f>
        <v>0</v>
      </c>
      <c r="DK673" s="772">
        <v>0</v>
      </c>
      <c r="DL673" s="737">
        <f>+IF(DK663=0,0,DK673/DK663*100)</f>
        <v>0</v>
      </c>
      <c r="DM673" s="772">
        <f t="shared" si="698"/>
        <v>0</v>
      </c>
      <c r="DN673" s="737">
        <f>+IF(DM663=0,0,DM673/DM663*100)</f>
        <v>0</v>
      </c>
      <c r="DO673" s="772">
        <f t="shared" si="683"/>
        <v>0</v>
      </c>
      <c r="DP673" s="737">
        <f>+IF(DO663=0,0,DO673/DO663*100)</f>
        <v>0</v>
      </c>
      <c r="DR673" s="772">
        <f t="shared" si="684"/>
        <v>0</v>
      </c>
      <c r="DS673" s="737">
        <f>+IF(DR663=0,0,DR673/DR663*100)</f>
        <v>0</v>
      </c>
      <c r="DT673" s="772">
        <v>0</v>
      </c>
      <c r="DU673" s="737">
        <f>+IF(DT663=0,0,DT673/DT663*100)</f>
        <v>0</v>
      </c>
      <c r="DV673" s="772">
        <v>0</v>
      </c>
      <c r="DW673" s="737">
        <f>+IF(DV663=0,0,DV673/DV663*100)</f>
        <v>0</v>
      </c>
      <c r="DX673" s="772">
        <v>0</v>
      </c>
      <c r="DY673" s="737">
        <f>+IF(DX663=0,0,DX673/DX663*100)</f>
        <v>0</v>
      </c>
      <c r="DZ673" s="772">
        <f t="shared" si="699"/>
        <v>0</v>
      </c>
      <c r="EA673" s="737">
        <f>+IF(DZ663=0,0,DZ673/DZ663*100)</f>
        <v>0</v>
      </c>
      <c r="EB673" s="772">
        <v>0</v>
      </c>
      <c r="EC673" s="737">
        <f>+IF(EB663=0,0,EB673/EB663*100)</f>
        <v>0</v>
      </c>
      <c r="ED673" s="772">
        <v>0</v>
      </c>
      <c r="EE673" s="737">
        <f>+IF(ED663=0,0,ED673/ED663*100)</f>
        <v>0</v>
      </c>
      <c r="EF673" s="772">
        <v>0</v>
      </c>
      <c r="EG673" s="737">
        <f>+IF(EF663=0,0,EF673/EF663*100)</f>
        <v>0</v>
      </c>
      <c r="EH673" s="772">
        <f t="shared" si="700"/>
        <v>0</v>
      </c>
      <c r="EI673" s="737">
        <f>+IF(EH663=0,0,EH673/EH663*100)</f>
        <v>0</v>
      </c>
      <c r="EJ673" s="772">
        <f t="shared" si="685"/>
        <v>0</v>
      </c>
      <c r="EK673" s="737">
        <f>+IF(EJ663=0,0,EJ673/EJ663*100)</f>
        <v>0</v>
      </c>
      <c r="EL673" s="772">
        <v>0</v>
      </c>
      <c r="EM673" s="737">
        <f>+IF(EL663=0,0,EL673/EL663*100)</f>
        <v>0</v>
      </c>
      <c r="EN673" s="772">
        <v>0</v>
      </c>
      <c r="EO673" s="737">
        <f>+IF(EN663=0,0,EN673/EN663*100)</f>
        <v>0</v>
      </c>
      <c r="EP673" s="772">
        <v>0</v>
      </c>
      <c r="EQ673" s="737">
        <f>+IF(EP663=0,0,EP673/EP663*100)</f>
        <v>0</v>
      </c>
      <c r="ER673" s="772">
        <f t="shared" si="701"/>
        <v>0</v>
      </c>
      <c r="ES673" s="737">
        <f>+IF(ER663=0,0,ER673/ER663*100)</f>
        <v>0</v>
      </c>
      <c r="ET673" s="772">
        <v>0</v>
      </c>
      <c r="EU673" s="737">
        <f>+IF(ET663=0,0,ET673/ET663*100)</f>
        <v>0</v>
      </c>
      <c r="EV673" s="772">
        <v>0</v>
      </c>
      <c r="EW673" s="737">
        <f>+IF(EV663=0,0,EV673/EV663*100)</f>
        <v>0</v>
      </c>
      <c r="EX673" s="772">
        <v>0</v>
      </c>
      <c r="EY673" s="737">
        <f>+IF(EX663=0,0,EX673/EX663*100)</f>
        <v>0</v>
      </c>
      <c r="EZ673" s="772">
        <f t="shared" si="702"/>
        <v>0</v>
      </c>
      <c r="FA673" s="737">
        <f>+IF(EZ663=0,0,EZ673/EZ663*100)</f>
        <v>0</v>
      </c>
      <c r="FB673" s="772">
        <f t="shared" si="686"/>
        <v>0</v>
      </c>
      <c r="FC673" s="737">
        <f>+IF(FB663=0,0,FB673/FB663*100)</f>
        <v>0</v>
      </c>
      <c r="FD673" s="772">
        <v>0</v>
      </c>
      <c r="FE673" s="737">
        <f>+IF(FD663=0,0,FD673/FD663*100)</f>
        <v>0</v>
      </c>
      <c r="FF673" s="772">
        <v>0</v>
      </c>
      <c r="FG673" s="737">
        <f>+IF(FF663=0,0,FF673/FF663*100)</f>
        <v>0</v>
      </c>
      <c r="FH673" s="772">
        <v>0</v>
      </c>
      <c r="FI673" s="737">
        <f>+IF(FH663=0,0,FH673/FH663*100)</f>
        <v>0</v>
      </c>
      <c r="FJ673" s="772">
        <v>0</v>
      </c>
      <c r="FK673" s="737">
        <f>+IF(FJ663=0,0,FJ673/FJ663*100)</f>
        <v>0</v>
      </c>
    </row>
    <row r="674" spans="2:167" s="648" customFormat="1" ht="13.5" customHeight="1">
      <c r="B674" s="769"/>
      <c r="C674" s="771" t="s">
        <v>4794</v>
      </c>
      <c r="D674" s="769"/>
      <c r="E674" s="772">
        <f t="shared" si="673"/>
        <v>0</v>
      </c>
      <c r="F674" s="737">
        <f>+IF(E663=0,0,E674/E663*100)</f>
        <v>0</v>
      </c>
      <c r="G674" s="772">
        <v>0</v>
      </c>
      <c r="H674" s="737">
        <f>+IF(G663=0,0,G674/G663*100)</f>
        <v>0</v>
      </c>
      <c r="I674" s="772">
        <v>0</v>
      </c>
      <c r="J674" s="737">
        <f>+IF(I663=0,0,I674/I663*100)</f>
        <v>0</v>
      </c>
      <c r="K674" s="772">
        <v>0</v>
      </c>
      <c r="L674" s="737">
        <f>+IF(K663=0,0,K674/K663*100)</f>
        <v>0</v>
      </c>
      <c r="M674" s="772">
        <f t="shared" si="687"/>
        <v>0</v>
      </c>
      <c r="N674" s="737">
        <f>+IF(M663=0,0,M674/M663*100)</f>
        <v>0</v>
      </c>
      <c r="O674" s="772">
        <v>0</v>
      </c>
      <c r="P674" s="737">
        <f>+IF(O663=0,0,O674/O663*100)</f>
        <v>0</v>
      </c>
      <c r="Q674" s="772">
        <v>0</v>
      </c>
      <c r="R674" s="737">
        <f>+IF(Q663=0,0,Q674/Q663*100)</f>
        <v>0</v>
      </c>
      <c r="S674" s="772">
        <v>0</v>
      </c>
      <c r="T674" s="737">
        <f>+IF(S663=0,0,S674/S663*100)</f>
        <v>0</v>
      </c>
      <c r="U674" s="772">
        <f t="shared" si="688"/>
        <v>0</v>
      </c>
      <c r="V674" s="737">
        <f>+IF(U663=0,0,U674/U663*100)</f>
        <v>0</v>
      </c>
      <c r="W674" s="772">
        <f t="shared" si="675"/>
        <v>0</v>
      </c>
      <c r="X674" s="737">
        <f>+IF(W663=0,0,W674/W663*100)</f>
        <v>0</v>
      </c>
      <c r="Y674" s="772">
        <v>0</v>
      </c>
      <c r="Z674" s="737">
        <f>+IF(Y663=0,0,Y674/Y663*100)</f>
        <v>0</v>
      </c>
      <c r="AA674" s="772">
        <v>0</v>
      </c>
      <c r="AB674" s="737">
        <f>+IF(AA663=0,0,AA674/AA663*100)</f>
        <v>0</v>
      </c>
      <c r="AC674" s="772">
        <v>0</v>
      </c>
      <c r="AD674" s="737">
        <f>+IF(AC663=0,0,AC674/AC663*100)</f>
        <v>0</v>
      </c>
      <c r="AE674" s="772">
        <f t="shared" si="689"/>
        <v>0</v>
      </c>
      <c r="AF674" s="737">
        <f>+IF(AE663=0,0,AE674/AE663*100)</f>
        <v>0</v>
      </c>
      <c r="AG674" s="772">
        <v>0</v>
      </c>
      <c r="AH674" s="737">
        <f>+IF(AG663=0,0,AG674/AG663*100)</f>
        <v>0</v>
      </c>
      <c r="AI674" s="772">
        <v>0</v>
      </c>
      <c r="AJ674" s="737">
        <f>+IF(AI663=0,0,AI674/AI663*100)</f>
        <v>0</v>
      </c>
      <c r="AK674" s="772">
        <v>0</v>
      </c>
      <c r="AL674" s="737">
        <f>+IF(AK663=0,0,AK674/AK663*100)</f>
        <v>0</v>
      </c>
      <c r="AM674" s="772">
        <f t="shared" si="690"/>
        <v>0</v>
      </c>
      <c r="AN674" s="737">
        <f>+IF(AM663=0,0,AM674/AM663*100)</f>
        <v>0</v>
      </c>
      <c r="AO674" s="772">
        <f t="shared" si="678"/>
        <v>0</v>
      </c>
      <c r="AP674" s="737">
        <f>+IF(AO663=0,0,AO674/AO663*100)</f>
        <v>0</v>
      </c>
      <c r="AQ674" s="651"/>
      <c r="AR674" s="772">
        <v>0</v>
      </c>
      <c r="AS674" s="737">
        <f>+IF(AR663=0,0,AR674/AR663*100)</f>
        <v>0</v>
      </c>
      <c r="AT674" s="772">
        <v>0</v>
      </c>
      <c r="AU674" s="737">
        <f>+IF(AT663=0,0,AT674/AT663*100)</f>
        <v>0</v>
      </c>
      <c r="AV674" s="772">
        <v>0</v>
      </c>
      <c r="AW674" s="737">
        <f>+IF(AV663=0,0,AV674/AV663*100)</f>
        <v>0</v>
      </c>
      <c r="AX674" s="772">
        <v>0</v>
      </c>
      <c r="AY674" s="737">
        <f>+IF(AX663=0,0,AX674/AX663*100)</f>
        <v>0</v>
      </c>
      <c r="AZ674" s="772">
        <f t="shared" si="691"/>
        <v>0</v>
      </c>
      <c r="BA674" s="737">
        <f>+IF(AZ663=0,0,AZ674/AZ663*100)</f>
        <v>0</v>
      </c>
      <c r="BB674" s="772">
        <v>0</v>
      </c>
      <c r="BC674" s="737">
        <f>+IF(BB663=0,0,BB674/BB663*100)</f>
        <v>0</v>
      </c>
      <c r="BD674" s="772">
        <v>0</v>
      </c>
      <c r="BE674" s="737">
        <f>+IF(BD663=0,0,BD674/BD663*100)</f>
        <v>0</v>
      </c>
      <c r="BF674" s="772">
        <v>0</v>
      </c>
      <c r="BG674" s="737">
        <f>+IF(BF663=0,0,BF674/BF663*100)</f>
        <v>0</v>
      </c>
      <c r="BH674" s="772">
        <f t="shared" si="692"/>
        <v>0</v>
      </c>
      <c r="BI674" s="737">
        <f>+IF(BH663=0,0,BH674/BH663*100)</f>
        <v>0</v>
      </c>
      <c r="BJ674" s="772">
        <f t="shared" si="679"/>
        <v>0</v>
      </c>
      <c r="BK674" s="737">
        <f>+IF(BJ663=0,0,BJ674/BJ663*100)</f>
        <v>0</v>
      </c>
      <c r="BL674" s="772">
        <v>0</v>
      </c>
      <c r="BM674" s="737">
        <f>+IF(BL663=0,0,BL674/BL663*100)</f>
        <v>0</v>
      </c>
      <c r="BN674" s="772">
        <v>0</v>
      </c>
      <c r="BO674" s="737">
        <f>+IF(BN663=0,0,BN674/BN663*100)</f>
        <v>0</v>
      </c>
      <c r="BP674" s="772">
        <v>0</v>
      </c>
      <c r="BQ674" s="737">
        <f>+IF(BP663=0,0,BP674/BP663*100)</f>
        <v>0</v>
      </c>
      <c r="BR674" s="772">
        <f t="shared" si="693"/>
        <v>0</v>
      </c>
      <c r="BS674" s="737">
        <f>+IF(BR663=0,0,BR674/BR663*100)</f>
        <v>0</v>
      </c>
      <c r="BT674" s="772">
        <v>0</v>
      </c>
      <c r="BU674" s="737">
        <f>+IF(BT663=0,0,BT674/BT663*100)</f>
        <v>0</v>
      </c>
      <c r="BV674" s="772">
        <v>0</v>
      </c>
      <c r="BW674" s="737">
        <f>+IF(BV663=0,0,BV674/BV663*100)</f>
        <v>0</v>
      </c>
      <c r="BX674" s="772">
        <v>0</v>
      </c>
      <c r="BY674" s="737">
        <f>+IF(BX663=0,0,BX674/BX663*100)</f>
        <v>0</v>
      </c>
      <c r="BZ674" s="772">
        <f t="shared" si="694"/>
        <v>0</v>
      </c>
      <c r="CA674" s="737">
        <f>+IF(BZ663=0,0,BZ674/BZ663*100)</f>
        <v>0</v>
      </c>
      <c r="CB674" s="772">
        <f t="shared" si="680"/>
        <v>0</v>
      </c>
      <c r="CC674" s="737">
        <f>+IF(CB663=0,0,CB674/CB663*100)</f>
        <v>0</v>
      </c>
      <c r="CE674" s="772">
        <f t="shared" si="681"/>
        <v>0</v>
      </c>
      <c r="CF674" s="737">
        <f>+IF(CE663=0,0,CE674/CE663*100)</f>
        <v>0</v>
      </c>
      <c r="CG674" s="772">
        <v>0</v>
      </c>
      <c r="CH674" s="737">
        <f>+IF(CG663=0,0,CG674/CG663*100)</f>
        <v>0</v>
      </c>
      <c r="CI674" s="772">
        <v>0</v>
      </c>
      <c r="CJ674" s="737">
        <f>+IF(CI663=0,0,CI674/CI663*100)</f>
        <v>0</v>
      </c>
      <c r="CK674" s="772">
        <v>0</v>
      </c>
      <c r="CL674" s="737">
        <f>+IF(CK663=0,0,CK674/CK663*100)</f>
        <v>0</v>
      </c>
      <c r="CM674" s="772">
        <f t="shared" si="695"/>
        <v>0</v>
      </c>
      <c r="CN674" s="737">
        <f>+IF(CM663=0,0,CM674/CM663*100)</f>
        <v>0</v>
      </c>
      <c r="CO674" s="772">
        <v>0</v>
      </c>
      <c r="CP674" s="737">
        <f>+IF(CO663=0,0,CO674/CO663*100)</f>
        <v>0</v>
      </c>
      <c r="CQ674" s="772">
        <v>0</v>
      </c>
      <c r="CR674" s="737">
        <f>+IF(CQ663=0,0,CQ674/CQ663*100)</f>
        <v>0</v>
      </c>
      <c r="CS674" s="772">
        <v>0</v>
      </c>
      <c r="CT674" s="737">
        <f>+IF(CS663=0,0,CS674/CS663*100)</f>
        <v>0</v>
      </c>
      <c r="CU674" s="772">
        <f t="shared" si="696"/>
        <v>0</v>
      </c>
      <c r="CV674" s="737">
        <f>+IF(CU663=0,0,CU674/CU663*100)</f>
        <v>0</v>
      </c>
      <c r="CW674" s="772">
        <f t="shared" si="682"/>
        <v>0</v>
      </c>
      <c r="CX674" s="737">
        <f>+IF(CW663=0,0,CW674/CW663*100)</f>
        <v>0</v>
      </c>
      <c r="CY674" s="772">
        <v>0</v>
      </c>
      <c r="CZ674" s="737">
        <f>+IF(CY663=0,0,CY674/CY663*100)</f>
        <v>0</v>
      </c>
      <c r="DA674" s="772">
        <v>0</v>
      </c>
      <c r="DB674" s="737">
        <f>+IF(DA663=0,0,DA674/DA663*100)</f>
        <v>0</v>
      </c>
      <c r="DC674" s="772">
        <v>0</v>
      </c>
      <c r="DD674" s="737">
        <f>+IF(DC663=0,0,DC674/DC663*100)</f>
        <v>0</v>
      </c>
      <c r="DE674" s="772">
        <f t="shared" si="697"/>
        <v>0</v>
      </c>
      <c r="DF674" s="737">
        <f>+IF(DE663=0,0,DE674/DE663*100)</f>
        <v>0</v>
      </c>
      <c r="DG674" s="772">
        <v>0</v>
      </c>
      <c r="DH674" s="737">
        <f>+IF(DG663=0,0,DG674/DG663*100)</f>
        <v>0</v>
      </c>
      <c r="DI674" s="772">
        <v>0</v>
      </c>
      <c r="DJ674" s="737">
        <f>+IF(DI663=0,0,DI674/DI663*100)</f>
        <v>0</v>
      </c>
      <c r="DK674" s="772">
        <v>0</v>
      </c>
      <c r="DL674" s="737">
        <f>+IF(DK663=0,0,DK674/DK663*100)</f>
        <v>0</v>
      </c>
      <c r="DM674" s="772">
        <f t="shared" si="698"/>
        <v>0</v>
      </c>
      <c r="DN674" s="737">
        <f>+IF(DM663=0,0,DM674/DM663*100)</f>
        <v>0</v>
      </c>
      <c r="DO674" s="772">
        <f t="shared" si="683"/>
        <v>0</v>
      </c>
      <c r="DP674" s="737">
        <f>+IF(DO663=0,0,DO674/DO663*100)</f>
        <v>0</v>
      </c>
      <c r="DR674" s="772">
        <f t="shared" si="684"/>
        <v>0</v>
      </c>
      <c r="DS674" s="737">
        <f>+IF(DR663=0,0,DR674/DR663*100)</f>
        <v>0</v>
      </c>
      <c r="DT674" s="772">
        <v>0</v>
      </c>
      <c r="DU674" s="737">
        <f>+IF(DT663=0,0,DT674/DT663*100)</f>
        <v>0</v>
      </c>
      <c r="DV674" s="772">
        <v>0</v>
      </c>
      <c r="DW674" s="737">
        <f>+IF(DV663=0,0,DV674/DV663*100)</f>
        <v>0</v>
      </c>
      <c r="DX674" s="772">
        <v>0</v>
      </c>
      <c r="DY674" s="737">
        <f>+IF(DX663=0,0,DX674/DX663*100)</f>
        <v>0</v>
      </c>
      <c r="DZ674" s="772">
        <f t="shared" si="699"/>
        <v>0</v>
      </c>
      <c r="EA674" s="737">
        <f>+IF(DZ663=0,0,DZ674/DZ663*100)</f>
        <v>0</v>
      </c>
      <c r="EB674" s="772">
        <v>0</v>
      </c>
      <c r="EC674" s="737">
        <f>+IF(EB663=0,0,EB674/EB663*100)</f>
        <v>0</v>
      </c>
      <c r="ED674" s="772">
        <v>0</v>
      </c>
      <c r="EE674" s="737">
        <f>+IF(ED663=0,0,ED674/ED663*100)</f>
        <v>0</v>
      </c>
      <c r="EF674" s="772">
        <v>0</v>
      </c>
      <c r="EG674" s="737">
        <f>+IF(EF663=0,0,EF674/EF663*100)</f>
        <v>0</v>
      </c>
      <c r="EH674" s="772">
        <f t="shared" si="700"/>
        <v>0</v>
      </c>
      <c r="EI674" s="737">
        <f>+IF(EH663=0,0,EH674/EH663*100)</f>
        <v>0</v>
      </c>
      <c r="EJ674" s="772">
        <f t="shared" si="685"/>
        <v>0</v>
      </c>
      <c r="EK674" s="737">
        <f>+IF(EJ663=0,0,EJ674/EJ663*100)</f>
        <v>0</v>
      </c>
      <c r="EL674" s="772">
        <v>0</v>
      </c>
      <c r="EM674" s="737">
        <f>+IF(EL663=0,0,EL674/EL663*100)</f>
        <v>0</v>
      </c>
      <c r="EN674" s="772">
        <v>0</v>
      </c>
      <c r="EO674" s="737">
        <f>+IF(EN663=0,0,EN674/EN663*100)</f>
        <v>0</v>
      </c>
      <c r="EP674" s="772">
        <v>0</v>
      </c>
      <c r="EQ674" s="737">
        <f>+IF(EP663=0,0,EP674/EP663*100)</f>
        <v>0</v>
      </c>
      <c r="ER674" s="772">
        <f t="shared" si="701"/>
        <v>0</v>
      </c>
      <c r="ES674" s="737">
        <f>+IF(ER663=0,0,ER674/ER663*100)</f>
        <v>0</v>
      </c>
      <c r="ET674" s="772">
        <v>0</v>
      </c>
      <c r="EU674" s="737">
        <f>+IF(ET663=0,0,ET674/ET663*100)</f>
        <v>0</v>
      </c>
      <c r="EV674" s="772">
        <v>0</v>
      </c>
      <c r="EW674" s="737">
        <f>+IF(EV663=0,0,EV674/EV663*100)</f>
        <v>0</v>
      </c>
      <c r="EX674" s="772">
        <v>0</v>
      </c>
      <c r="EY674" s="737">
        <f>+IF(EX663=0,0,EX674/EX663*100)</f>
        <v>0</v>
      </c>
      <c r="EZ674" s="772">
        <f t="shared" si="702"/>
        <v>0</v>
      </c>
      <c r="FA674" s="737">
        <f>+IF(EZ663=0,0,EZ674/EZ663*100)</f>
        <v>0</v>
      </c>
      <c r="FB674" s="772">
        <f t="shared" si="686"/>
        <v>0</v>
      </c>
      <c r="FC674" s="737">
        <f>+IF(FB663=0,0,FB674/FB663*100)</f>
        <v>0</v>
      </c>
      <c r="FD674" s="772">
        <v>0</v>
      </c>
      <c r="FE674" s="737">
        <f>+IF(FD663=0,0,FD674/FD663*100)</f>
        <v>0</v>
      </c>
      <c r="FF674" s="772">
        <v>0</v>
      </c>
      <c r="FG674" s="737">
        <f>+IF(FF663=0,0,FF674/FF663*100)</f>
        <v>0</v>
      </c>
      <c r="FH674" s="772">
        <v>0</v>
      </c>
      <c r="FI674" s="737">
        <f>+IF(FH663=0,0,FH674/FH663*100)</f>
        <v>0</v>
      </c>
      <c r="FJ674" s="772">
        <v>0</v>
      </c>
      <c r="FK674" s="737">
        <f>+IF(FJ663=0,0,FJ674/FJ663*100)</f>
        <v>0</v>
      </c>
    </row>
    <row r="675" spans="2:167" s="648" customFormat="1" ht="13.5" customHeight="1">
      <c r="B675" s="769"/>
      <c r="C675" s="771" t="s">
        <v>4795</v>
      </c>
      <c r="D675" s="769"/>
      <c r="E675" s="772">
        <f t="shared" si="673"/>
        <v>0</v>
      </c>
      <c r="F675" s="737">
        <f>+IF(E663=0,0,E675/E663*100)</f>
        <v>0</v>
      </c>
      <c r="G675" s="772">
        <v>0</v>
      </c>
      <c r="H675" s="737">
        <f>+IF(G663=0,0,G675/G663*100)</f>
        <v>0</v>
      </c>
      <c r="I675" s="772">
        <v>0</v>
      </c>
      <c r="J675" s="737">
        <f>+IF(I663=0,0,I675/I663*100)</f>
        <v>0</v>
      </c>
      <c r="K675" s="772">
        <v>0</v>
      </c>
      <c r="L675" s="737">
        <f>+IF(K663=0,0,K675/K663*100)</f>
        <v>0</v>
      </c>
      <c r="M675" s="772">
        <f t="shared" si="687"/>
        <v>0</v>
      </c>
      <c r="N675" s="737">
        <f>+IF(M663=0,0,M675/M663*100)</f>
        <v>0</v>
      </c>
      <c r="O675" s="772">
        <v>0</v>
      </c>
      <c r="P675" s="737">
        <f>+IF(O663=0,0,O675/O663*100)</f>
        <v>0</v>
      </c>
      <c r="Q675" s="772">
        <v>0</v>
      </c>
      <c r="R675" s="737">
        <f>+IF(Q663=0,0,Q675/Q663*100)</f>
        <v>0</v>
      </c>
      <c r="S675" s="772">
        <v>0</v>
      </c>
      <c r="T675" s="737">
        <f>+IF(S663=0,0,S675/S663*100)</f>
        <v>0</v>
      </c>
      <c r="U675" s="772">
        <f t="shared" si="688"/>
        <v>0</v>
      </c>
      <c r="V675" s="737">
        <f>+IF(U663=0,0,U675/U663*100)</f>
        <v>0</v>
      </c>
      <c r="W675" s="772">
        <f t="shared" si="675"/>
        <v>0</v>
      </c>
      <c r="X675" s="737">
        <f>+IF(W663=0,0,W675/W663*100)</f>
        <v>0</v>
      </c>
      <c r="Y675" s="772">
        <v>0</v>
      </c>
      <c r="Z675" s="737">
        <f>+IF(Y663=0,0,Y675/Y663*100)</f>
        <v>0</v>
      </c>
      <c r="AA675" s="772">
        <v>0</v>
      </c>
      <c r="AB675" s="737">
        <f>+IF(AA663=0,0,AA675/AA663*100)</f>
        <v>0</v>
      </c>
      <c r="AC675" s="772">
        <v>0</v>
      </c>
      <c r="AD675" s="737">
        <f>+IF(AC663=0,0,AC675/AC663*100)</f>
        <v>0</v>
      </c>
      <c r="AE675" s="772">
        <f t="shared" si="689"/>
        <v>0</v>
      </c>
      <c r="AF675" s="737">
        <f>+IF(AE663=0,0,AE675/AE663*100)</f>
        <v>0</v>
      </c>
      <c r="AG675" s="772">
        <v>0</v>
      </c>
      <c r="AH675" s="737">
        <f>+IF(AG663=0,0,AG675/AG663*100)</f>
        <v>0</v>
      </c>
      <c r="AI675" s="772">
        <v>0</v>
      </c>
      <c r="AJ675" s="737">
        <f>+IF(AI663=0,0,AI675/AI663*100)</f>
        <v>0</v>
      </c>
      <c r="AK675" s="772">
        <v>0</v>
      </c>
      <c r="AL675" s="737">
        <f>+IF(AK663=0,0,AK675/AK663*100)</f>
        <v>0</v>
      </c>
      <c r="AM675" s="772">
        <f t="shared" si="690"/>
        <v>0</v>
      </c>
      <c r="AN675" s="737">
        <f>+IF(AM663=0,0,AM675/AM663*100)</f>
        <v>0</v>
      </c>
      <c r="AO675" s="772">
        <f t="shared" si="678"/>
        <v>0</v>
      </c>
      <c r="AP675" s="737">
        <f>+IF(AO663=0,0,AO675/AO663*100)</f>
        <v>0</v>
      </c>
      <c r="AQ675" s="651"/>
      <c r="AR675" s="772">
        <v>0</v>
      </c>
      <c r="AS675" s="737">
        <f>+IF(AR663=0,0,AR675/AR663*100)</f>
        <v>0</v>
      </c>
      <c r="AT675" s="772">
        <v>0</v>
      </c>
      <c r="AU675" s="737">
        <f>+IF(AT663=0,0,AT675/AT663*100)</f>
        <v>0</v>
      </c>
      <c r="AV675" s="772">
        <v>0</v>
      </c>
      <c r="AW675" s="737">
        <f>+IF(AV663=0,0,AV675/AV663*100)</f>
        <v>0</v>
      </c>
      <c r="AX675" s="772">
        <v>0</v>
      </c>
      <c r="AY675" s="737">
        <f>+IF(AX663=0,0,AX675/AX663*100)</f>
        <v>0</v>
      </c>
      <c r="AZ675" s="772">
        <f t="shared" si="691"/>
        <v>0</v>
      </c>
      <c r="BA675" s="737">
        <f>+IF(AZ663=0,0,AZ675/AZ663*100)</f>
        <v>0</v>
      </c>
      <c r="BB675" s="772">
        <v>0</v>
      </c>
      <c r="BC675" s="737">
        <f>+IF(BB663=0,0,BB675/BB663*100)</f>
        <v>0</v>
      </c>
      <c r="BD675" s="772">
        <v>0</v>
      </c>
      <c r="BE675" s="737">
        <f>+IF(BD663=0,0,BD675/BD663*100)</f>
        <v>0</v>
      </c>
      <c r="BF675" s="772">
        <v>0</v>
      </c>
      <c r="BG675" s="737">
        <f>+IF(BF663=0,0,BF675/BF663*100)</f>
        <v>0</v>
      </c>
      <c r="BH675" s="772">
        <f t="shared" si="692"/>
        <v>0</v>
      </c>
      <c r="BI675" s="737">
        <f>+IF(BH663=0,0,BH675/BH663*100)</f>
        <v>0</v>
      </c>
      <c r="BJ675" s="772">
        <f t="shared" si="679"/>
        <v>0</v>
      </c>
      <c r="BK675" s="737">
        <f>+IF(BJ663=0,0,BJ675/BJ663*100)</f>
        <v>0</v>
      </c>
      <c r="BL675" s="772">
        <v>0</v>
      </c>
      <c r="BM675" s="737">
        <f>+IF(BL663=0,0,BL675/BL663*100)</f>
        <v>0</v>
      </c>
      <c r="BN675" s="772">
        <v>0</v>
      </c>
      <c r="BO675" s="737">
        <f>+IF(BN663=0,0,BN675/BN663*100)</f>
        <v>0</v>
      </c>
      <c r="BP675" s="772">
        <v>0</v>
      </c>
      <c r="BQ675" s="737">
        <f>+IF(BP663=0,0,BP675/BP663*100)</f>
        <v>0</v>
      </c>
      <c r="BR675" s="772">
        <f t="shared" si="693"/>
        <v>0</v>
      </c>
      <c r="BS675" s="737">
        <f>+IF(BR663=0,0,BR675/BR663*100)</f>
        <v>0</v>
      </c>
      <c r="BT675" s="772">
        <v>0</v>
      </c>
      <c r="BU675" s="737">
        <f>+IF(BT663=0,0,BT675/BT663*100)</f>
        <v>0</v>
      </c>
      <c r="BV675" s="772">
        <v>0</v>
      </c>
      <c r="BW675" s="737">
        <f>+IF(BV663=0,0,BV675/BV663*100)</f>
        <v>0</v>
      </c>
      <c r="BX675" s="772">
        <v>0</v>
      </c>
      <c r="BY675" s="737">
        <f>+IF(BX663=0,0,BX675/BX663*100)</f>
        <v>0</v>
      </c>
      <c r="BZ675" s="772">
        <f t="shared" si="694"/>
        <v>0</v>
      </c>
      <c r="CA675" s="737">
        <f>+IF(BZ663=0,0,BZ675/BZ663*100)</f>
        <v>0</v>
      </c>
      <c r="CB675" s="772">
        <f t="shared" si="680"/>
        <v>0</v>
      </c>
      <c r="CC675" s="737">
        <f>+IF(CB663=0,0,CB675/CB663*100)</f>
        <v>0</v>
      </c>
      <c r="CE675" s="772">
        <f t="shared" si="681"/>
        <v>0</v>
      </c>
      <c r="CF675" s="737">
        <f>+IF(CE663=0,0,CE675/CE663*100)</f>
        <v>0</v>
      </c>
      <c r="CG675" s="772">
        <v>0</v>
      </c>
      <c r="CH675" s="737">
        <f>+IF(CG663=0,0,CG675/CG663*100)</f>
        <v>0</v>
      </c>
      <c r="CI675" s="772">
        <v>0</v>
      </c>
      <c r="CJ675" s="737">
        <f>+IF(CI663=0,0,CI675/CI663*100)</f>
        <v>0</v>
      </c>
      <c r="CK675" s="772">
        <v>0</v>
      </c>
      <c r="CL675" s="737">
        <f>+IF(CK663=0,0,CK675/CK663*100)</f>
        <v>0</v>
      </c>
      <c r="CM675" s="772">
        <f t="shared" si="695"/>
        <v>0</v>
      </c>
      <c r="CN675" s="737">
        <f>+IF(CM663=0,0,CM675/CM663*100)</f>
        <v>0</v>
      </c>
      <c r="CO675" s="772">
        <v>0</v>
      </c>
      <c r="CP675" s="737">
        <f>+IF(CO663=0,0,CO675/CO663*100)</f>
        <v>0</v>
      </c>
      <c r="CQ675" s="772">
        <v>0</v>
      </c>
      <c r="CR675" s="737">
        <f>+IF(CQ663=0,0,CQ675/CQ663*100)</f>
        <v>0</v>
      </c>
      <c r="CS675" s="772">
        <v>0</v>
      </c>
      <c r="CT675" s="737">
        <f>+IF(CS663=0,0,CS675/CS663*100)</f>
        <v>0</v>
      </c>
      <c r="CU675" s="772">
        <f t="shared" si="696"/>
        <v>0</v>
      </c>
      <c r="CV675" s="737">
        <f>+IF(CU663=0,0,CU675/CU663*100)</f>
        <v>0</v>
      </c>
      <c r="CW675" s="772">
        <f t="shared" si="682"/>
        <v>0</v>
      </c>
      <c r="CX675" s="737">
        <f>+IF(CW663=0,0,CW675/CW663*100)</f>
        <v>0</v>
      </c>
      <c r="CY675" s="772">
        <v>0</v>
      </c>
      <c r="CZ675" s="737">
        <f>+IF(CY663=0,0,CY675/CY663*100)</f>
        <v>0</v>
      </c>
      <c r="DA675" s="772">
        <v>0</v>
      </c>
      <c r="DB675" s="737">
        <f>+IF(DA663=0,0,DA675/DA663*100)</f>
        <v>0</v>
      </c>
      <c r="DC675" s="772">
        <v>0</v>
      </c>
      <c r="DD675" s="737">
        <f>+IF(DC663=0,0,DC675/DC663*100)</f>
        <v>0</v>
      </c>
      <c r="DE675" s="772">
        <f t="shared" si="697"/>
        <v>0</v>
      </c>
      <c r="DF675" s="737">
        <f>+IF(DE663=0,0,DE675/DE663*100)</f>
        <v>0</v>
      </c>
      <c r="DG675" s="772">
        <v>0</v>
      </c>
      <c r="DH675" s="737">
        <f>+IF(DG663=0,0,DG675/DG663*100)</f>
        <v>0</v>
      </c>
      <c r="DI675" s="772">
        <v>0</v>
      </c>
      <c r="DJ675" s="737">
        <f>+IF(DI663=0,0,DI675/DI663*100)</f>
        <v>0</v>
      </c>
      <c r="DK675" s="772">
        <v>0</v>
      </c>
      <c r="DL675" s="737">
        <f>+IF(DK663=0,0,DK675/DK663*100)</f>
        <v>0</v>
      </c>
      <c r="DM675" s="772">
        <f t="shared" si="698"/>
        <v>0</v>
      </c>
      <c r="DN675" s="737">
        <f>+IF(DM663=0,0,DM675/DM663*100)</f>
        <v>0</v>
      </c>
      <c r="DO675" s="772">
        <f t="shared" si="683"/>
        <v>0</v>
      </c>
      <c r="DP675" s="737">
        <f>+IF(DO663=0,0,DO675/DO663*100)</f>
        <v>0</v>
      </c>
      <c r="DR675" s="772">
        <f t="shared" si="684"/>
        <v>0</v>
      </c>
      <c r="DS675" s="737">
        <f>+IF(DR663=0,0,DR675/DR663*100)</f>
        <v>0</v>
      </c>
      <c r="DT675" s="772">
        <v>0</v>
      </c>
      <c r="DU675" s="737">
        <f>+IF(DT663=0,0,DT675/DT663*100)</f>
        <v>0</v>
      </c>
      <c r="DV675" s="772">
        <v>0</v>
      </c>
      <c r="DW675" s="737">
        <f>+IF(DV663=0,0,DV675/DV663*100)</f>
        <v>0</v>
      </c>
      <c r="DX675" s="772">
        <v>0</v>
      </c>
      <c r="DY675" s="737">
        <f>+IF(DX663=0,0,DX675/DX663*100)</f>
        <v>0</v>
      </c>
      <c r="DZ675" s="772">
        <f t="shared" si="699"/>
        <v>0</v>
      </c>
      <c r="EA675" s="737">
        <f>+IF(DZ663=0,0,DZ675/DZ663*100)</f>
        <v>0</v>
      </c>
      <c r="EB675" s="772">
        <v>0</v>
      </c>
      <c r="EC675" s="737">
        <f>+IF(EB663=0,0,EB675/EB663*100)</f>
        <v>0</v>
      </c>
      <c r="ED675" s="772">
        <v>0</v>
      </c>
      <c r="EE675" s="737">
        <f>+IF(ED663=0,0,ED675/ED663*100)</f>
        <v>0</v>
      </c>
      <c r="EF675" s="772">
        <v>0</v>
      </c>
      <c r="EG675" s="737">
        <f>+IF(EF663=0,0,EF675/EF663*100)</f>
        <v>0</v>
      </c>
      <c r="EH675" s="772">
        <f t="shared" si="700"/>
        <v>0</v>
      </c>
      <c r="EI675" s="737">
        <f>+IF(EH663=0,0,EH675/EH663*100)</f>
        <v>0</v>
      </c>
      <c r="EJ675" s="772">
        <f t="shared" si="685"/>
        <v>0</v>
      </c>
      <c r="EK675" s="737">
        <f>+IF(EJ663=0,0,EJ675/EJ663*100)</f>
        <v>0</v>
      </c>
      <c r="EL675" s="772">
        <v>0</v>
      </c>
      <c r="EM675" s="737">
        <f>+IF(EL663=0,0,EL675/EL663*100)</f>
        <v>0</v>
      </c>
      <c r="EN675" s="772">
        <v>0</v>
      </c>
      <c r="EO675" s="737">
        <f>+IF(EN663=0,0,EN675/EN663*100)</f>
        <v>0</v>
      </c>
      <c r="EP675" s="772">
        <v>0</v>
      </c>
      <c r="EQ675" s="737">
        <f>+IF(EP663=0,0,EP675/EP663*100)</f>
        <v>0</v>
      </c>
      <c r="ER675" s="772">
        <f t="shared" si="701"/>
        <v>0</v>
      </c>
      <c r="ES675" s="737">
        <f>+IF(ER663=0,0,ER675/ER663*100)</f>
        <v>0</v>
      </c>
      <c r="ET675" s="772">
        <v>0</v>
      </c>
      <c r="EU675" s="737">
        <f>+IF(ET663=0,0,ET675/ET663*100)</f>
        <v>0</v>
      </c>
      <c r="EV675" s="772">
        <v>0</v>
      </c>
      <c r="EW675" s="737">
        <f>+IF(EV663=0,0,EV675/EV663*100)</f>
        <v>0</v>
      </c>
      <c r="EX675" s="772">
        <v>0</v>
      </c>
      <c r="EY675" s="737">
        <f>+IF(EX663=0,0,EX675/EX663*100)</f>
        <v>0</v>
      </c>
      <c r="EZ675" s="772">
        <f t="shared" si="702"/>
        <v>0</v>
      </c>
      <c r="FA675" s="737">
        <f>+IF(EZ663=0,0,EZ675/EZ663*100)</f>
        <v>0</v>
      </c>
      <c r="FB675" s="772">
        <f t="shared" si="686"/>
        <v>0</v>
      </c>
      <c r="FC675" s="737">
        <f>+IF(FB663=0,0,FB675/FB663*100)</f>
        <v>0</v>
      </c>
      <c r="FD675" s="772">
        <v>0</v>
      </c>
      <c r="FE675" s="737">
        <f>+IF(FD663=0,0,FD675/FD663*100)</f>
        <v>0</v>
      </c>
      <c r="FF675" s="772">
        <v>0</v>
      </c>
      <c r="FG675" s="737">
        <f>+IF(FF663=0,0,FF675/FF663*100)</f>
        <v>0</v>
      </c>
      <c r="FH675" s="772">
        <v>0</v>
      </c>
      <c r="FI675" s="737">
        <f>+IF(FH663=0,0,FH675/FH663*100)</f>
        <v>0</v>
      </c>
      <c r="FJ675" s="772">
        <v>0</v>
      </c>
      <c r="FK675" s="737">
        <f>+IF(FJ663=0,0,FJ675/FJ663*100)</f>
        <v>0</v>
      </c>
    </row>
    <row r="676" spans="2:167" s="648" customFormat="1" ht="13.5" customHeight="1">
      <c r="B676" s="781"/>
      <c r="C676" s="771" t="s">
        <v>4796</v>
      </c>
      <c r="D676" s="769"/>
      <c r="E676" s="772">
        <f t="shared" si="673"/>
        <v>0</v>
      </c>
      <c r="F676" s="737">
        <f>+IF(E663=0,0,E676/E663*100)</f>
        <v>0</v>
      </c>
      <c r="G676" s="772">
        <v>0</v>
      </c>
      <c r="H676" s="737">
        <f>+IF(G663=0,0,G676/G663*100)</f>
        <v>0</v>
      </c>
      <c r="I676" s="772">
        <v>0</v>
      </c>
      <c r="J676" s="737">
        <f>+IF(I663=0,0,I676/I663*100)</f>
        <v>0</v>
      </c>
      <c r="K676" s="772">
        <v>0</v>
      </c>
      <c r="L676" s="737">
        <f>+IF(K663=0,0,K676/K663*100)</f>
        <v>0</v>
      </c>
      <c r="M676" s="772">
        <f t="shared" si="687"/>
        <v>0</v>
      </c>
      <c r="N676" s="737">
        <f>+IF(M663=0,0,M676/M663*100)</f>
        <v>0</v>
      </c>
      <c r="O676" s="772">
        <v>0</v>
      </c>
      <c r="P676" s="737">
        <f>+IF(O663=0,0,O676/O663*100)</f>
        <v>0</v>
      </c>
      <c r="Q676" s="772">
        <v>0</v>
      </c>
      <c r="R676" s="737">
        <f>+IF(Q663=0,0,Q676/Q663*100)</f>
        <v>0</v>
      </c>
      <c r="S676" s="772">
        <v>0</v>
      </c>
      <c r="T676" s="737">
        <f>+IF(S663=0,0,S676/S663*100)</f>
        <v>0</v>
      </c>
      <c r="U676" s="772">
        <f t="shared" si="688"/>
        <v>0</v>
      </c>
      <c r="V676" s="737">
        <f>+IF(U663=0,0,U676/U663*100)</f>
        <v>0</v>
      </c>
      <c r="W676" s="772">
        <f t="shared" si="675"/>
        <v>0</v>
      </c>
      <c r="X676" s="737">
        <f>+IF(W663=0,0,W676/W663*100)</f>
        <v>0</v>
      </c>
      <c r="Y676" s="772">
        <v>0</v>
      </c>
      <c r="Z676" s="737">
        <f>+IF(Y663=0,0,Y676/Y663*100)</f>
        <v>0</v>
      </c>
      <c r="AA676" s="772">
        <v>0</v>
      </c>
      <c r="AB676" s="737">
        <f>+IF(AA663=0,0,AA676/AA663*100)</f>
        <v>0</v>
      </c>
      <c r="AC676" s="772">
        <v>0</v>
      </c>
      <c r="AD676" s="737">
        <f>+IF(AC663=0,0,AC676/AC663*100)</f>
        <v>0</v>
      </c>
      <c r="AE676" s="772">
        <f t="shared" si="689"/>
        <v>0</v>
      </c>
      <c r="AF676" s="737">
        <f>+IF(AE663=0,0,AE676/AE663*100)</f>
        <v>0</v>
      </c>
      <c r="AG676" s="772">
        <v>0</v>
      </c>
      <c r="AH676" s="737">
        <f>+IF(AG663=0,0,AG676/AG663*100)</f>
        <v>0</v>
      </c>
      <c r="AI676" s="772">
        <v>0</v>
      </c>
      <c r="AJ676" s="737">
        <f>+IF(AI663=0,0,AI676/AI663*100)</f>
        <v>0</v>
      </c>
      <c r="AK676" s="772">
        <v>0</v>
      </c>
      <c r="AL676" s="737">
        <f>+IF(AK663=0,0,AK676/AK663*100)</f>
        <v>0</v>
      </c>
      <c r="AM676" s="772">
        <f t="shared" si="690"/>
        <v>0</v>
      </c>
      <c r="AN676" s="737">
        <f>+IF(AM663=0,0,AM676/AM663*100)</f>
        <v>0</v>
      </c>
      <c r="AO676" s="772">
        <f t="shared" si="678"/>
        <v>0</v>
      </c>
      <c r="AP676" s="737">
        <f>+IF(AO663=0,0,AO676/AO663*100)</f>
        <v>0</v>
      </c>
      <c r="AQ676" s="651"/>
      <c r="AR676" s="772">
        <v>0</v>
      </c>
      <c r="AS676" s="737">
        <f>+IF(AR663=0,0,AR676/AR663*100)</f>
        <v>0</v>
      </c>
      <c r="AT676" s="772">
        <v>0</v>
      </c>
      <c r="AU676" s="737">
        <f>+IF(AT663=0,0,AT676/AT663*100)</f>
        <v>0</v>
      </c>
      <c r="AV676" s="772">
        <v>0</v>
      </c>
      <c r="AW676" s="737">
        <f>+IF(AV663=0,0,AV676/AV663*100)</f>
        <v>0</v>
      </c>
      <c r="AX676" s="772">
        <v>0</v>
      </c>
      <c r="AY676" s="737">
        <f>+IF(AX663=0,0,AX676/AX663*100)</f>
        <v>0</v>
      </c>
      <c r="AZ676" s="772">
        <f t="shared" si="691"/>
        <v>0</v>
      </c>
      <c r="BA676" s="737">
        <f>+IF(AZ663=0,0,AZ676/AZ663*100)</f>
        <v>0</v>
      </c>
      <c r="BB676" s="772">
        <v>0</v>
      </c>
      <c r="BC676" s="737">
        <f>+IF(BB663=0,0,BB676/BB663*100)</f>
        <v>0</v>
      </c>
      <c r="BD676" s="772">
        <v>0</v>
      </c>
      <c r="BE676" s="737">
        <f>+IF(BD663=0,0,BD676/BD663*100)</f>
        <v>0</v>
      </c>
      <c r="BF676" s="772">
        <v>0</v>
      </c>
      <c r="BG676" s="737">
        <f>+IF(BF663=0,0,BF676/BF663*100)</f>
        <v>0</v>
      </c>
      <c r="BH676" s="772">
        <f t="shared" si="692"/>
        <v>0</v>
      </c>
      <c r="BI676" s="737">
        <f>+IF(BH663=0,0,BH676/BH663*100)</f>
        <v>0</v>
      </c>
      <c r="BJ676" s="772">
        <f t="shared" si="679"/>
        <v>0</v>
      </c>
      <c r="BK676" s="737">
        <f>+IF(BJ663=0,0,BJ676/BJ663*100)</f>
        <v>0</v>
      </c>
      <c r="BL676" s="772">
        <v>0</v>
      </c>
      <c r="BM676" s="737">
        <f>+IF(BL663=0,0,BL676/BL663*100)</f>
        <v>0</v>
      </c>
      <c r="BN676" s="772">
        <v>0</v>
      </c>
      <c r="BO676" s="737">
        <f>+IF(BN663=0,0,BN676/BN663*100)</f>
        <v>0</v>
      </c>
      <c r="BP676" s="772">
        <v>0</v>
      </c>
      <c r="BQ676" s="737">
        <f>+IF(BP663=0,0,BP676/BP663*100)</f>
        <v>0</v>
      </c>
      <c r="BR676" s="772">
        <f t="shared" si="693"/>
        <v>0</v>
      </c>
      <c r="BS676" s="737">
        <f>+IF(BR663=0,0,BR676/BR663*100)</f>
        <v>0</v>
      </c>
      <c r="BT676" s="772">
        <v>0</v>
      </c>
      <c r="BU676" s="737">
        <f>+IF(BT663=0,0,BT676/BT663*100)</f>
        <v>0</v>
      </c>
      <c r="BV676" s="772">
        <v>0</v>
      </c>
      <c r="BW676" s="737">
        <f>+IF(BV663=0,0,BV676/BV663*100)</f>
        <v>0</v>
      </c>
      <c r="BX676" s="772">
        <v>0</v>
      </c>
      <c r="BY676" s="737">
        <f>+IF(BX663=0,0,BX676/BX663*100)</f>
        <v>0</v>
      </c>
      <c r="BZ676" s="772">
        <f t="shared" si="694"/>
        <v>0</v>
      </c>
      <c r="CA676" s="737">
        <f>+IF(BZ663=0,0,BZ676/BZ663*100)</f>
        <v>0</v>
      </c>
      <c r="CB676" s="772">
        <f t="shared" si="680"/>
        <v>0</v>
      </c>
      <c r="CC676" s="737">
        <f>+IF(CB663=0,0,CB676/CB663*100)</f>
        <v>0</v>
      </c>
      <c r="CE676" s="772">
        <f t="shared" si="681"/>
        <v>0</v>
      </c>
      <c r="CF676" s="737">
        <f>+IF(CE663=0,0,CE676/CE663*100)</f>
        <v>0</v>
      </c>
      <c r="CG676" s="772">
        <v>0</v>
      </c>
      <c r="CH676" s="737">
        <f>+IF(CG663=0,0,CG676/CG663*100)</f>
        <v>0</v>
      </c>
      <c r="CI676" s="772">
        <v>0</v>
      </c>
      <c r="CJ676" s="737">
        <f>+IF(CI663=0,0,CI676/CI663*100)</f>
        <v>0</v>
      </c>
      <c r="CK676" s="772">
        <v>0</v>
      </c>
      <c r="CL676" s="737">
        <f>+IF(CK663=0,0,CK676/CK663*100)</f>
        <v>0</v>
      </c>
      <c r="CM676" s="772">
        <f t="shared" si="695"/>
        <v>0</v>
      </c>
      <c r="CN676" s="737">
        <f>+IF(CM663=0,0,CM676/CM663*100)</f>
        <v>0</v>
      </c>
      <c r="CO676" s="772">
        <v>0</v>
      </c>
      <c r="CP676" s="737">
        <f>+IF(CO663=0,0,CO676/CO663*100)</f>
        <v>0</v>
      </c>
      <c r="CQ676" s="772">
        <v>0</v>
      </c>
      <c r="CR676" s="737">
        <f>+IF(CQ663=0,0,CQ676/CQ663*100)</f>
        <v>0</v>
      </c>
      <c r="CS676" s="772">
        <v>0</v>
      </c>
      <c r="CT676" s="737">
        <f>+IF(CS663=0,0,CS676/CS663*100)</f>
        <v>0</v>
      </c>
      <c r="CU676" s="772">
        <f t="shared" si="696"/>
        <v>0</v>
      </c>
      <c r="CV676" s="737">
        <f>+IF(CU663=0,0,CU676/CU663*100)</f>
        <v>0</v>
      </c>
      <c r="CW676" s="772">
        <f t="shared" si="682"/>
        <v>0</v>
      </c>
      <c r="CX676" s="737">
        <f>+IF(CW663=0,0,CW676/CW663*100)</f>
        <v>0</v>
      </c>
      <c r="CY676" s="772">
        <v>0</v>
      </c>
      <c r="CZ676" s="737">
        <f>+IF(CY663=0,0,CY676/CY663*100)</f>
        <v>0</v>
      </c>
      <c r="DA676" s="772">
        <v>0</v>
      </c>
      <c r="DB676" s="737">
        <f>+IF(DA663=0,0,DA676/DA663*100)</f>
        <v>0</v>
      </c>
      <c r="DC676" s="772">
        <v>0</v>
      </c>
      <c r="DD676" s="737">
        <f>+IF(DC663=0,0,DC676/DC663*100)</f>
        <v>0</v>
      </c>
      <c r="DE676" s="772">
        <f t="shared" si="697"/>
        <v>0</v>
      </c>
      <c r="DF676" s="737">
        <f>+IF(DE663=0,0,DE676/DE663*100)</f>
        <v>0</v>
      </c>
      <c r="DG676" s="772">
        <v>0</v>
      </c>
      <c r="DH676" s="737">
        <f>+IF(DG663=0,0,DG676/DG663*100)</f>
        <v>0</v>
      </c>
      <c r="DI676" s="772">
        <v>0</v>
      </c>
      <c r="DJ676" s="737">
        <f>+IF(DI663=0,0,DI676/DI663*100)</f>
        <v>0</v>
      </c>
      <c r="DK676" s="772">
        <v>0</v>
      </c>
      <c r="DL676" s="737">
        <f>+IF(DK663=0,0,DK676/DK663*100)</f>
        <v>0</v>
      </c>
      <c r="DM676" s="772">
        <f t="shared" si="698"/>
        <v>0</v>
      </c>
      <c r="DN676" s="737">
        <f>+IF(DM663=0,0,DM676/DM663*100)</f>
        <v>0</v>
      </c>
      <c r="DO676" s="772">
        <f t="shared" si="683"/>
        <v>0</v>
      </c>
      <c r="DP676" s="737">
        <f>+IF(DO663=0,0,DO676/DO663*100)</f>
        <v>0</v>
      </c>
      <c r="DR676" s="772">
        <f t="shared" si="684"/>
        <v>0</v>
      </c>
      <c r="DS676" s="737">
        <f>+IF(DR663=0,0,DR676/DR663*100)</f>
        <v>0</v>
      </c>
      <c r="DT676" s="772">
        <v>0</v>
      </c>
      <c r="DU676" s="737">
        <f>+IF(DT663=0,0,DT676/DT663*100)</f>
        <v>0</v>
      </c>
      <c r="DV676" s="772">
        <v>0</v>
      </c>
      <c r="DW676" s="737">
        <f>+IF(DV663=0,0,DV676/DV663*100)</f>
        <v>0</v>
      </c>
      <c r="DX676" s="772">
        <v>0</v>
      </c>
      <c r="DY676" s="737">
        <f>+IF(DX663=0,0,DX676/DX663*100)</f>
        <v>0</v>
      </c>
      <c r="DZ676" s="772">
        <f t="shared" si="699"/>
        <v>0</v>
      </c>
      <c r="EA676" s="737">
        <f>+IF(DZ663=0,0,DZ676/DZ663*100)</f>
        <v>0</v>
      </c>
      <c r="EB676" s="772">
        <v>0</v>
      </c>
      <c r="EC676" s="737">
        <f>+IF(EB663=0,0,EB676/EB663*100)</f>
        <v>0</v>
      </c>
      <c r="ED676" s="772">
        <v>0</v>
      </c>
      <c r="EE676" s="737">
        <f>+IF(ED663=0,0,ED676/ED663*100)</f>
        <v>0</v>
      </c>
      <c r="EF676" s="772">
        <v>0</v>
      </c>
      <c r="EG676" s="737">
        <f>+IF(EF663=0,0,EF676/EF663*100)</f>
        <v>0</v>
      </c>
      <c r="EH676" s="772">
        <f t="shared" si="700"/>
        <v>0</v>
      </c>
      <c r="EI676" s="737">
        <f>+IF(EH663=0,0,EH676/EH663*100)</f>
        <v>0</v>
      </c>
      <c r="EJ676" s="772">
        <f t="shared" si="685"/>
        <v>0</v>
      </c>
      <c r="EK676" s="737">
        <f>+IF(EJ663=0,0,EJ676/EJ663*100)</f>
        <v>0</v>
      </c>
      <c r="EL676" s="772">
        <v>0</v>
      </c>
      <c r="EM676" s="737">
        <f>+IF(EL663=0,0,EL676/EL663*100)</f>
        <v>0</v>
      </c>
      <c r="EN676" s="772">
        <v>0</v>
      </c>
      <c r="EO676" s="737">
        <f>+IF(EN663=0,0,EN676/EN663*100)</f>
        <v>0</v>
      </c>
      <c r="EP676" s="772">
        <v>0</v>
      </c>
      <c r="EQ676" s="737">
        <f>+IF(EP663=0,0,EP676/EP663*100)</f>
        <v>0</v>
      </c>
      <c r="ER676" s="772">
        <f t="shared" si="701"/>
        <v>0</v>
      </c>
      <c r="ES676" s="737">
        <f>+IF(ER663=0,0,ER676/ER663*100)</f>
        <v>0</v>
      </c>
      <c r="ET676" s="772">
        <v>0</v>
      </c>
      <c r="EU676" s="737">
        <f>+IF(ET663=0,0,ET676/ET663*100)</f>
        <v>0</v>
      </c>
      <c r="EV676" s="772">
        <v>0</v>
      </c>
      <c r="EW676" s="737">
        <f>+IF(EV663=0,0,EV676/EV663*100)</f>
        <v>0</v>
      </c>
      <c r="EX676" s="772">
        <v>0</v>
      </c>
      <c r="EY676" s="737">
        <f>+IF(EX663=0,0,EX676/EX663*100)</f>
        <v>0</v>
      </c>
      <c r="EZ676" s="772">
        <f t="shared" si="702"/>
        <v>0</v>
      </c>
      <c r="FA676" s="737">
        <f>+IF(EZ663=0,0,EZ676/EZ663*100)</f>
        <v>0</v>
      </c>
      <c r="FB676" s="772">
        <f t="shared" si="686"/>
        <v>0</v>
      </c>
      <c r="FC676" s="737">
        <f>+IF(FB663=0,0,FB676/FB663*100)</f>
        <v>0</v>
      </c>
      <c r="FD676" s="772">
        <v>0</v>
      </c>
      <c r="FE676" s="737">
        <f>+IF(FD663=0,0,FD676/FD663*100)</f>
        <v>0</v>
      </c>
      <c r="FF676" s="772">
        <v>0</v>
      </c>
      <c r="FG676" s="737">
        <f>+IF(FF663=0,0,FF676/FF663*100)</f>
        <v>0</v>
      </c>
      <c r="FH676" s="772">
        <v>0</v>
      </c>
      <c r="FI676" s="737">
        <f>+IF(FH663=0,0,FH676/FH663*100)</f>
        <v>0</v>
      </c>
      <c r="FJ676" s="772">
        <v>0</v>
      </c>
      <c r="FK676" s="737">
        <f>+IF(FJ663=0,0,FJ676/FJ663*100)</f>
        <v>0</v>
      </c>
    </row>
    <row r="677" spans="2:167" s="758" customFormat="1" ht="13.5" customHeight="1">
      <c r="B677" s="777"/>
      <c r="C677" s="782" t="s">
        <v>4797</v>
      </c>
      <c r="D677" s="782"/>
      <c r="E677" s="783">
        <f t="shared" si="673"/>
        <v>0</v>
      </c>
      <c r="F677" s="741">
        <f>+IF(E663=0,0,E677/E663*100)</f>
        <v>0</v>
      </c>
      <c r="G677" s="783">
        <f>SUM(G678:G679)</f>
        <v>0</v>
      </c>
      <c r="H677" s="741">
        <f>+IF(G663=0,0,G677/G663*100)</f>
        <v>0</v>
      </c>
      <c r="I677" s="783">
        <f>SUM(I678:I679)</f>
        <v>0</v>
      </c>
      <c r="J677" s="741">
        <f>+IF(I663=0,0,I677/I663*100)</f>
        <v>0</v>
      </c>
      <c r="K677" s="783">
        <f>SUM(K678:K679)</f>
        <v>0</v>
      </c>
      <c r="L677" s="741">
        <f>+IF(K663=0,0,K677/K663*100)</f>
        <v>0</v>
      </c>
      <c r="M677" s="783">
        <f>SUM(M678:M679)</f>
        <v>0</v>
      </c>
      <c r="N677" s="741">
        <f>+IF(M663=0,0,M677/M663*100)</f>
        <v>0</v>
      </c>
      <c r="O677" s="783">
        <f>SUM(O678:O679)</f>
        <v>0</v>
      </c>
      <c r="P677" s="741">
        <f>+IF(O663=0,0,O677/O663*100)</f>
        <v>0</v>
      </c>
      <c r="Q677" s="783">
        <f>SUM(Q678:Q679)</f>
        <v>0</v>
      </c>
      <c r="R677" s="741">
        <f>+IF(Q663=0,0,Q677/Q663*100)</f>
        <v>0</v>
      </c>
      <c r="S677" s="783">
        <f>SUM(S678:S679)</f>
        <v>0</v>
      </c>
      <c r="T677" s="741">
        <f>+IF(S663=0,0,S677/S663*100)</f>
        <v>0</v>
      </c>
      <c r="U677" s="783">
        <f>SUM(U678:U679)</f>
        <v>0</v>
      </c>
      <c r="V677" s="741">
        <f>+IF(U663=0,0,U677/U663*100)</f>
        <v>0</v>
      </c>
      <c r="W677" s="783">
        <f t="shared" si="675"/>
        <v>0</v>
      </c>
      <c r="X677" s="741">
        <f>+IF(W663=0,0,W677/W663*100)</f>
        <v>0</v>
      </c>
      <c r="Y677" s="783">
        <f>SUM(Y678:Y679)</f>
        <v>0</v>
      </c>
      <c r="Z677" s="741">
        <f>+IF(Y663=0,0,Y677/Y663*100)</f>
        <v>0</v>
      </c>
      <c r="AA677" s="783">
        <f>SUM(AA678:AA679)</f>
        <v>0</v>
      </c>
      <c r="AB677" s="741">
        <f>+IF(AA663=0,0,AA677/AA663*100)</f>
        <v>0</v>
      </c>
      <c r="AC677" s="783">
        <f>SUM(AC678:AC679)</f>
        <v>0</v>
      </c>
      <c r="AD677" s="741">
        <f>+IF(AC663=0,0,AC677/AC663*100)</f>
        <v>0</v>
      </c>
      <c r="AE677" s="783">
        <f>SUM(AE678:AE679)</f>
        <v>0</v>
      </c>
      <c r="AF677" s="741">
        <f>+IF(AE663=0,0,AE677/AE663*100)</f>
        <v>0</v>
      </c>
      <c r="AG677" s="783">
        <f>SUM(AG678:AG679)</f>
        <v>0</v>
      </c>
      <c r="AH677" s="741">
        <f>+IF(AG663=0,0,AG677/AG663*100)</f>
        <v>0</v>
      </c>
      <c r="AI677" s="783">
        <f>SUM(AI678:AI679)</f>
        <v>0</v>
      </c>
      <c r="AJ677" s="741">
        <f>+IF(AI663=0,0,AI677/AI663*100)</f>
        <v>0</v>
      </c>
      <c r="AK677" s="783">
        <f>SUM(AK678:AK679)</f>
        <v>0</v>
      </c>
      <c r="AL677" s="741">
        <f>+IF(AK663=0,0,AK677/AK663*100)</f>
        <v>0</v>
      </c>
      <c r="AM677" s="783">
        <f>SUM(AM678:AM679)</f>
        <v>0</v>
      </c>
      <c r="AN677" s="741">
        <f>+IF(AM663=0,0,AM677/AM663*100)</f>
        <v>0</v>
      </c>
      <c r="AO677" s="783">
        <f t="shared" si="678"/>
        <v>0</v>
      </c>
      <c r="AP677" s="741">
        <f>+IF(AO663=0,0,AO677/AO663*100)</f>
        <v>0</v>
      </c>
      <c r="AQ677" s="734"/>
      <c r="AR677" s="783">
        <f>SUM(AR678:AR679)</f>
        <v>0</v>
      </c>
      <c r="AS677" s="741">
        <f>+IF(AR663=0,0,AR677/AR663*100)</f>
        <v>0</v>
      </c>
      <c r="AT677" s="783">
        <f>SUM(AT678:AT679)</f>
        <v>0</v>
      </c>
      <c r="AU677" s="741">
        <f>+IF(AT663=0,0,AT677/AT663*100)</f>
        <v>0</v>
      </c>
      <c r="AV677" s="783">
        <f>SUM(AV678:AV679)</f>
        <v>0</v>
      </c>
      <c r="AW677" s="741">
        <f>+IF(AV663=0,0,AV677/AV663*100)</f>
        <v>0</v>
      </c>
      <c r="AX677" s="783">
        <f>SUM(AX678:AX679)</f>
        <v>0</v>
      </c>
      <c r="AY677" s="741">
        <f>+IF(AX663=0,0,AX677/AX663*100)</f>
        <v>0</v>
      </c>
      <c r="AZ677" s="783">
        <f>SUM(AZ678:AZ679)</f>
        <v>0</v>
      </c>
      <c r="BA677" s="741">
        <f>+IF(AZ663=0,0,AZ677/AZ663*100)</f>
        <v>0</v>
      </c>
      <c r="BB677" s="783">
        <f>SUM(BB678:BB679)</f>
        <v>0</v>
      </c>
      <c r="BC677" s="741">
        <f>+IF(BB663=0,0,BB677/BB663*100)</f>
        <v>0</v>
      </c>
      <c r="BD677" s="783">
        <f>SUM(BD678:BD679)</f>
        <v>0</v>
      </c>
      <c r="BE677" s="741">
        <f>+IF(BD663=0,0,BD677/BD663*100)</f>
        <v>0</v>
      </c>
      <c r="BF677" s="783">
        <f>SUM(BF678:BF679)</f>
        <v>0</v>
      </c>
      <c r="BG677" s="741">
        <f>+IF(BF663=0,0,BF677/BF663*100)</f>
        <v>0</v>
      </c>
      <c r="BH677" s="783">
        <f>SUM(BH678:BH679)</f>
        <v>0</v>
      </c>
      <c r="BI677" s="741">
        <f>+IF(BH663=0,0,BH677/BH663*100)</f>
        <v>0</v>
      </c>
      <c r="BJ677" s="783">
        <f t="shared" si="679"/>
        <v>0</v>
      </c>
      <c r="BK677" s="741">
        <f>+IF(BJ663=0,0,BJ677/BJ663*100)</f>
        <v>0</v>
      </c>
      <c r="BL677" s="783">
        <f>SUM(BL678:BL679)</f>
        <v>0</v>
      </c>
      <c r="BM677" s="741">
        <f>+IF(BL663=0,0,BL677/BL663*100)</f>
        <v>0</v>
      </c>
      <c r="BN677" s="783">
        <f>SUM(BN678:BN679)</f>
        <v>0</v>
      </c>
      <c r="BO677" s="741">
        <f>+IF(BN663=0,0,BN677/BN663*100)</f>
        <v>0</v>
      </c>
      <c r="BP677" s="783">
        <f>SUM(BP678:BP679)</f>
        <v>0</v>
      </c>
      <c r="BQ677" s="741">
        <f>+IF(BP663=0,0,BP677/BP663*100)</f>
        <v>0</v>
      </c>
      <c r="BR677" s="783">
        <f>SUM(BR678:BR679)</f>
        <v>0</v>
      </c>
      <c r="BS677" s="741">
        <f>+IF(BR663=0,0,BR677/BR663*100)</f>
        <v>0</v>
      </c>
      <c r="BT677" s="783">
        <f>SUM(BT678:BT679)</f>
        <v>0</v>
      </c>
      <c r="BU677" s="741">
        <f>+IF(BT663=0,0,BT677/BT663*100)</f>
        <v>0</v>
      </c>
      <c r="BV677" s="783">
        <f>SUM(BV678:BV679)</f>
        <v>0</v>
      </c>
      <c r="BW677" s="741">
        <f>+IF(BV663=0,0,BV677/BV663*100)</f>
        <v>0</v>
      </c>
      <c r="BX677" s="783">
        <f>SUM(BX678:BX679)</f>
        <v>0</v>
      </c>
      <c r="BY677" s="741">
        <f>+IF(BX663=0,0,BX677/BX663*100)</f>
        <v>0</v>
      </c>
      <c r="BZ677" s="783">
        <f>SUM(BZ678:BZ679)</f>
        <v>0</v>
      </c>
      <c r="CA677" s="741">
        <f>+IF(BZ663=0,0,BZ677/BZ663*100)</f>
        <v>0</v>
      </c>
      <c r="CB677" s="783">
        <f t="shared" si="680"/>
        <v>0</v>
      </c>
      <c r="CC677" s="741">
        <f>+IF(CB663=0,0,CB677/CB663*100)</f>
        <v>0</v>
      </c>
      <c r="CE677" s="783">
        <f t="shared" si="681"/>
        <v>0</v>
      </c>
      <c r="CF677" s="741">
        <f>+IF(CE663=0,0,CE677/CE663*100)</f>
        <v>0</v>
      </c>
      <c r="CG677" s="783">
        <f>SUM(CG678:CG679)</f>
        <v>0</v>
      </c>
      <c r="CH677" s="741">
        <f>+IF(CG663=0,0,CG677/CG663*100)</f>
        <v>0</v>
      </c>
      <c r="CI677" s="783">
        <f>SUM(CI678:CI679)</f>
        <v>0</v>
      </c>
      <c r="CJ677" s="741">
        <f>+IF(CI663=0,0,CI677/CI663*100)</f>
        <v>0</v>
      </c>
      <c r="CK677" s="783">
        <f>SUM(CK678:CK679)</f>
        <v>0</v>
      </c>
      <c r="CL677" s="741">
        <f>+IF(CK663=0,0,CK677/CK663*100)</f>
        <v>0</v>
      </c>
      <c r="CM677" s="783">
        <f>SUM(CM678:CM679)</f>
        <v>0</v>
      </c>
      <c r="CN677" s="741">
        <f>+IF(CM663=0,0,CM677/CM663*100)</f>
        <v>0</v>
      </c>
      <c r="CO677" s="783">
        <f>SUM(CO678:CO679)</f>
        <v>0</v>
      </c>
      <c r="CP677" s="741">
        <f>+IF(CO663=0,0,CO677/CO663*100)</f>
        <v>0</v>
      </c>
      <c r="CQ677" s="783">
        <f>SUM(CQ678:CQ679)</f>
        <v>0</v>
      </c>
      <c r="CR677" s="741">
        <f>+IF(CQ663=0,0,CQ677/CQ663*100)</f>
        <v>0</v>
      </c>
      <c r="CS677" s="783">
        <f>SUM(CS678:CS679)</f>
        <v>0</v>
      </c>
      <c r="CT677" s="741">
        <f>+IF(CS663=0,0,CS677/CS663*100)</f>
        <v>0</v>
      </c>
      <c r="CU677" s="783">
        <f>SUM(CU678:CU679)</f>
        <v>0</v>
      </c>
      <c r="CV677" s="741">
        <f>+IF(CU663=0,0,CU677/CU663*100)</f>
        <v>0</v>
      </c>
      <c r="CW677" s="783">
        <f t="shared" si="682"/>
        <v>0</v>
      </c>
      <c r="CX677" s="741">
        <f>+IF(CW663=0,0,CW677/CW663*100)</f>
        <v>0</v>
      </c>
      <c r="CY677" s="783">
        <f>SUM(CY678:CY679)</f>
        <v>0</v>
      </c>
      <c r="CZ677" s="741">
        <f>+IF(CY663=0,0,CY677/CY663*100)</f>
        <v>0</v>
      </c>
      <c r="DA677" s="783">
        <f>SUM(DA678:DA679)</f>
        <v>0</v>
      </c>
      <c r="DB677" s="741">
        <f>+IF(DA663=0,0,DA677/DA663*100)</f>
        <v>0</v>
      </c>
      <c r="DC677" s="783">
        <f>SUM(DC678:DC679)</f>
        <v>0</v>
      </c>
      <c r="DD677" s="741">
        <f>+IF(DC663=0,0,DC677/DC663*100)</f>
        <v>0</v>
      </c>
      <c r="DE677" s="783">
        <f>SUM(DE678:DE679)</f>
        <v>0</v>
      </c>
      <c r="DF677" s="741">
        <f>+IF(DE663=0,0,DE677/DE663*100)</f>
        <v>0</v>
      </c>
      <c r="DG677" s="783">
        <f>SUM(DG678:DG679)</f>
        <v>0</v>
      </c>
      <c r="DH677" s="741">
        <f>+IF(DG663=0,0,DG677/DG663*100)</f>
        <v>0</v>
      </c>
      <c r="DI677" s="783">
        <f>SUM(DI678:DI679)</f>
        <v>0</v>
      </c>
      <c r="DJ677" s="741">
        <f>+IF(DI663=0,0,DI677/DI663*100)</f>
        <v>0</v>
      </c>
      <c r="DK677" s="783">
        <f>SUM(DK678:DK679)</f>
        <v>0</v>
      </c>
      <c r="DL677" s="741">
        <f>+IF(DK663=0,0,DK677/DK663*100)</f>
        <v>0</v>
      </c>
      <c r="DM677" s="783">
        <f>SUM(DM678:DM679)</f>
        <v>0</v>
      </c>
      <c r="DN677" s="741">
        <f>+IF(DM663=0,0,DM677/DM663*100)</f>
        <v>0</v>
      </c>
      <c r="DO677" s="783">
        <f t="shared" si="683"/>
        <v>0</v>
      </c>
      <c r="DP677" s="741">
        <f>+IF(DO663=0,0,DO677/DO663*100)</f>
        <v>0</v>
      </c>
      <c r="DR677" s="783">
        <f t="shared" si="684"/>
        <v>0</v>
      </c>
      <c r="DS677" s="741">
        <f>+IF(DR663=0,0,DR677/DR663*100)</f>
        <v>0</v>
      </c>
      <c r="DT677" s="783">
        <f>SUM(DT678:DT679)</f>
        <v>0</v>
      </c>
      <c r="DU677" s="741">
        <f>+IF(DT663=0,0,DT677/DT663*100)</f>
        <v>0</v>
      </c>
      <c r="DV677" s="783">
        <f>SUM(DV678:DV679)</f>
        <v>0</v>
      </c>
      <c r="DW677" s="741">
        <f>+IF(DV663=0,0,DV677/DV663*100)</f>
        <v>0</v>
      </c>
      <c r="DX677" s="783">
        <f>SUM(DX678:DX679)</f>
        <v>0</v>
      </c>
      <c r="DY677" s="741">
        <f>+IF(DX663=0,0,DX677/DX663*100)</f>
        <v>0</v>
      </c>
      <c r="DZ677" s="783">
        <f>SUM(DZ678:DZ679)</f>
        <v>0</v>
      </c>
      <c r="EA677" s="741">
        <f>+IF(DZ663=0,0,DZ677/DZ663*100)</f>
        <v>0</v>
      </c>
      <c r="EB677" s="783">
        <f>SUM(EB678:EB679)</f>
        <v>0</v>
      </c>
      <c r="EC677" s="741">
        <f>+IF(EB663=0,0,EB677/EB663*100)</f>
        <v>0</v>
      </c>
      <c r="ED677" s="783">
        <f>SUM(ED678:ED679)</f>
        <v>0</v>
      </c>
      <c r="EE677" s="741">
        <f>+IF(ED663=0,0,ED677/ED663*100)</f>
        <v>0</v>
      </c>
      <c r="EF677" s="783">
        <f>SUM(EF678:EF679)</f>
        <v>0</v>
      </c>
      <c r="EG677" s="741">
        <f>+IF(EF663=0,0,EF677/EF663*100)</f>
        <v>0</v>
      </c>
      <c r="EH677" s="783">
        <f>SUM(EH678:EH679)</f>
        <v>0</v>
      </c>
      <c r="EI677" s="741">
        <f>+IF(EH663=0,0,EH677/EH663*100)</f>
        <v>0</v>
      </c>
      <c r="EJ677" s="783">
        <f t="shared" si="685"/>
        <v>0</v>
      </c>
      <c r="EK677" s="741">
        <f>+IF(EJ663=0,0,EJ677/EJ663*100)</f>
        <v>0</v>
      </c>
      <c r="EL677" s="783">
        <f>SUM(EL678:EL679)</f>
        <v>0</v>
      </c>
      <c r="EM677" s="741">
        <f>+IF(EL663=0,0,EL677/EL663*100)</f>
        <v>0</v>
      </c>
      <c r="EN677" s="783">
        <f>SUM(EN678:EN679)</f>
        <v>0</v>
      </c>
      <c r="EO677" s="741">
        <f>+IF(EN663=0,0,EN677/EN663*100)</f>
        <v>0</v>
      </c>
      <c r="EP677" s="783">
        <f>SUM(EP678:EP679)</f>
        <v>0</v>
      </c>
      <c r="EQ677" s="741">
        <f>+IF(EP663=0,0,EP677/EP663*100)</f>
        <v>0</v>
      </c>
      <c r="ER677" s="783">
        <f>SUM(ER678:ER679)</f>
        <v>0</v>
      </c>
      <c r="ES677" s="741">
        <f>+IF(ER663=0,0,ER677/ER663*100)</f>
        <v>0</v>
      </c>
      <c r="ET677" s="783">
        <f>SUM(ET678:ET679)</f>
        <v>0</v>
      </c>
      <c r="EU677" s="741">
        <f>+IF(ET663=0,0,ET677/ET663*100)</f>
        <v>0</v>
      </c>
      <c r="EV677" s="783">
        <f>SUM(EV678:EV679)</f>
        <v>0</v>
      </c>
      <c r="EW677" s="741">
        <f>+IF(EV663=0,0,EV677/EV663*100)</f>
        <v>0</v>
      </c>
      <c r="EX677" s="783">
        <f>SUM(EX678:EX679)</f>
        <v>0</v>
      </c>
      <c r="EY677" s="741">
        <f>+IF(EX663=0,0,EX677/EX663*100)</f>
        <v>0</v>
      </c>
      <c r="EZ677" s="783">
        <f>SUM(EZ678:EZ679)</f>
        <v>0</v>
      </c>
      <c r="FA677" s="741">
        <f>+IF(EZ663=0,0,EZ677/EZ663*100)</f>
        <v>0</v>
      </c>
      <c r="FB677" s="783">
        <f t="shared" si="686"/>
        <v>0</v>
      </c>
      <c r="FC677" s="741">
        <f>+IF(FB663=0,0,FB677/FB663*100)</f>
        <v>0</v>
      </c>
      <c r="FD677" s="783">
        <f>SUM(FD678:FD679)</f>
        <v>0</v>
      </c>
      <c r="FE677" s="741">
        <f>+IF(FD663=0,0,FD677/FD663*100)</f>
        <v>0</v>
      </c>
      <c r="FF677" s="783">
        <f>SUM(FF678:FF679)</f>
        <v>0</v>
      </c>
      <c r="FG677" s="741">
        <f>+IF(FF663=0,0,FF677/FF663*100)</f>
        <v>0</v>
      </c>
      <c r="FH677" s="783">
        <f>SUM(FH678:FH679)</f>
        <v>0</v>
      </c>
      <c r="FI677" s="741">
        <f>+IF(FH663=0,0,FH677/FH663*100)</f>
        <v>0</v>
      </c>
      <c r="FJ677" s="783">
        <f>SUM(FJ678:FJ679)</f>
        <v>0</v>
      </c>
      <c r="FK677" s="741">
        <f>+IF(FJ663=0,0,FJ677/FJ663*100)</f>
        <v>0</v>
      </c>
    </row>
    <row r="678" spans="2:167" s="648" customFormat="1" ht="13.5" customHeight="1">
      <c r="B678" s="769"/>
      <c r="C678" s="771" t="s">
        <v>4798</v>
      </c>
      <c r="D678" s="769"/>
      <c r="E678" s="772">
        <f t="shared" si="673"/>
        <v>0</v>
      </c>
      <c r="F678" s="737">
        <f>+IF(E663=0,0,E678/E663*100)</f>
        <v>0</v>
      </c>
      <c r="G678" s="772">
        <v>0</v>
      </c>
      <c r="H678" s="737">
        <f>+IF(G663=0,0,G678/G663*100)</f>
        <v>0</v>
      </c>
      <c r="I678" s="772">
        <v>0</v>
      </c>
      <c r="J678" s="737">
        <f>+IF(I663=0,0,I678/I663*100)</f>
        <v>0</v>
      </c>
      <c r="K678" s="772">
        <v>0</v>
      </c>
      <c r="L678" s="737">
        <f>+IF(K663=0,0,K678/K663*100)</f>
        <v>0</v>
      </c>
      <c r="M678" s="772">
        <f t="shared" ref="M678:M701" si="703">+G678+I678+K678</f>
        <v>0</v>
      </c>
      <c r="N678" s="737">
        <f>+IF(M663=0,0,M678/M663*100)</f>
        <v>0</v>
      </c>
      <c r="O678" s="772">
        <v>0</v>
      </c>
      <c r="P678" s="737">
        <f>+IF(O663=0,0,O678/O663*100)</f>
        <v>0</v>
      </c>
      <c r="Q678" s="772">
        <v>0</v>
      </c>
      <c r="R678" s="737">
        <f>+IF(Q663=0,0,Q678/Q663*100)</f>
        <v>0</v>
      </c>
      <c r="S678" s="772">
        <v>0</v>
      </c>
      <c r="T678" s="737">
        <f>+IF(S663=0,0,S678/S663*100)</f>
        <v>0</v>
      </c>
      <c r="U678" s="772">
        <f t="shared" ref="U678:U701" si="704">+O678+Q678+S678</f>
        <v>0</v>
      </c>
      <c r="V678" s="737">
        <f>+IF(U663=0,0,U678/U663*100)</f>
        <v>0</v>
      </c>
      <c r="W678" s="772">
        <f t="shared" si="675"/>
        <v>0</v>
      </c>
      <c r="X678" s="737">
        <f>+IF(W663=0,0,W678/W663*100)</f>
        <v>0</v>
      </c>
      <c r="Y678" s="772">
        <v>0</v>
      </c>
      <c r="Z678" s="737">
        <f>+IF(Y663=0,0,Y678/Y663*100)</f>
        <v>0</v>
      </c>
      <c r="AA678" s="772">
        <v>0</v>
      </c>
      <c r="AB678" s="737">
        <f>+IF(AA663=0,0,AA678/AA663*100)</f>
        <v>0</v>
      </c>
      <c r="AC678" s="772">
        <v>0</v>
      </c>
      <c r="AD678" s="737">
        <f>+IF(AC663=0,0,AC678/AC663*100)</f>
        <v>0</v>
      </c>
      <c r="AE678" s="772">
        <f t="shared" ref="AE678:AE701" si="705">+Y678+AA678+AC678</f>
        <v>0</v>
      </c>
      <c r="AF678" s="737">
        <f>+IF(AE663=0,0,AE678/AE663*100)</f>
        <v>0</v>
      </c>
      <c r="AG678" s="772">
        <v>0</v>
      </c>
      <c r="AH678" s="737">
        <f>+IF(AG663=0,0,AG678/AG663*100)</f>
        <v>0</v>
      </c>
      <c r="AI678" s="772">
        <v>0</v>
      </c>
      <c r="AJ678" s="737">
        <f>+IF(AI663=0,0,AI678/AI663*100)</f>
        <v>0</v>
      </c>
      <c r="AK678" s="772">
        <v>0</v>
      </c>
      <c r="AL678" s="737">
        <f>+IF(AK663=0,0,AK678/AK663*100)</f>
        <v>0</v>
      </c>
      <c r="AM678" s="772">
        <f t="shared" ref="AM678:AM701" si="706">+AG678+AI678+AK678</f>
        <v>0</v>
      </c>
      <c r="AN678" s="737">
        <f>+IF(AM663=0,0,AM678/AM663*100)</f>
        <v>0</v>
      </c>
      <c r="AO678" s="772">
        <f t="shared" si="678"/>
        <v>0</v>
      </c>
      <c r="AP678" s="737">
        <f>+IF(AO663=0,0,AO678/AO663*100)</f>
        <v>0</v>
      </c>
      <c r="AQ678" s="651"/>
      <c r="AR678" s="772">
        <v>0</v>
      </c>
      <c r="AS678" s="737">
        <f>+IF(AR663=0,0,AR678/AR663*100)</f>
        <v>0</v>
      </c>
      <c r="AT678" s="772">
        <v>0</v>
      </c>
      <c r="AU678" s="737">
        <f>+IF(AT663=0,0,AT678/AT663*100)</f>
        <v>0</v>
      </c>
      <c r="AV678" s="772">
        <v>0</v>
      </c>
      <c r="AW678" s="737">
        <f>+IF(AV663=0,0,AV678/AV663*100)</f>
        <v>0</v>
      </c>
      <c r="AX678" s="772">
        <v>0</v>
      </c>
      <c r="AY678" s="737">
        <f>+IF(AX663=0,0,AX678/AX663*100)</f>
        <v>0</v>
      </c>
      <c r="AZ678" s="772">
        <f t="shared" ref="AZ678:AZ701" si="707">+AT678+AV678+AX678</f>
        <v>0</v>
      </c>
      <c r="BA678" s="737">
        <f>+IF(AZ663=0,0,AZ678/AZ663*100)</f>
        <v>0</v>
      </c>
      <c r="BB678" s="772">
        <v>0</v>
      </c>
      <c r="BC678" s="737">
        <f>+IF(BB663=0,0,BB678/BB663*100)</f>
        <v>0</v>
      </c>
      <c r="BD678" s="772">
        <v>0</v>
      </c>
      <c r="BE678" s="737">
        <f>+IF(BD663=0,0,BD678/BD663*100)</f>
        <v>0</v>
      </c>
      <c r="BF678" s="772">
        <v>0</v>
      </c>
      <c r="BG678" s="737">
        <f>+IF(BF663=0,0,BF678/BF663*100)</f>
        <v>0</v>
      </c>
      <c r="BH678" s="772">
        <f t="shared" ref="BH678:BH701" si="708">+BB678+BD678+BF678</f>
        <v>0</v>
      </c>
      <c r="BI678" s="737">
        <f>+IF(BH663=0,0,BH678/BH663*100)</f>
        <v>0</v>
      </c>
      <c r="BJ678" s="772">
        <f t="shared" si="679"/>
        <v>0</v>
      </c>
      <c r="BK678" s="737">
        <f>+IF(BJ663=0,0,BJ678/BJ663*100)</f>
        <v>0</v>
      </c>
      <c r="BL678" s="772">
        <v>0</v>
      </c>
      <c r="BM678" s="737">
        <f>+IF(BL663=0,0,BL678/BL663*100)</f>
        <v>0</v>
      </c>
      <c r="BN678" s="772">
        <v>0</v>
      </c>
      <c r="BO678" s="737">
        <f>+IF(BN663=0,0,BN678/BN663*100)</f>
        <v>0</v>
      </c>
      <c r="BP678" s="772">
        <v>0</v>
      </c>
      <c r="BQ678" s="737">
        <f>+IF(BP663=0,0,BP678/BP663*100)</f>
        <v>0</v>
      </c>
      <c r="BR678" s="772">
        <f t="shared" ref="BR678:BR701" si="709">+BL678+BN678+BP678</f>
        <v>0</v>
      </c>
      <c r="BS678" s="737">
        <f>+IF(BR663=0,0,BR678/BR663*100)</f>
        <v>0</v>
      </c>
      <c r="BT678" s="772">
        <v>0</v>
      </c>
      <c r="BU678" s="737">
        <f>+IF(BT663=0,0,BT678/BT663*100)</f>
        <v>0</v>
      </c>
      <c r="BV678" s="772">
        <v>0</v>
      </c>
      <c r="BW678" s="737">
        <f>+IF(BV663=0,0,BV678/BV663*100)</f>
        <v>0</v>
      </c>
      <c r="BX678" s="772">
        <v>0</v>
      </c>
      <c r="BY678" s="737">
        <f>+IF(BX663=0,0,BX678/BX663*100)</f>
        <v>0</v>
      </c>
      <c r="BZ678" s="772">
        <f t="shared" ref="BZ678:BZ701" si="710">+BT678+BV678+BX678</f>
        <v>0</v>
      </c>
      <c r="CA678" s="737">
        <f>+IF(BZ663=0,0,BZ678/BZ663*100)</f>
        <v>0</v>
      </c>
      <c r="CB678" s="772">
        <f t="shared" si="680"/>
        <v>0</v>
      </c>
      <c r="CC678" s="737">
        <f>+IF(CB663=0,0,CB678/CB663*100)</f>
        <v>0</v>
      </c>
      <c r="CE678" s="772">
        <f t="shared" si="681"/>
        <v>0</v>
      </c>
      <c r="CF678" s="737">
        <f>+IF(CE663=0,0,CE678/CE663*100)</f>
        <v>0</v>
      </c>
      <c r="CG678" s="772">
        <v>0</v>
      </c>
      <c r="CH678" s="737">
        <f>+IF(CG663=0,0,CG678/CG663*100)</f>
        <v>0</v>
      </c>
      <c r="CI678" s="772">
        <v>0</v>
      </c>
      <c r="CJ678" s="737">
        <f>+IF(CI663=0,0,CI678/CI663*100)</f>
        <v>0</v>
      </c>
      <c r="CK678" s="772">
        <v>0</v>
      </c>
      <c r="CL678" s="737">
        <f>+IF(CK663=0,0,CK678/CK663*100)</f>
        <v>0</v>
      </c>
      <c r="CM678" s="772">
        <f t="shared" ref="CM678:CM701" si="711">+CG678+CI678+CK678</f>
        <v>0</v>
      </c>
      <c r="CN678" s="737">
        <f>+IF(CM663=0,0,CM678/CM663*100)</f>
        <v>0</v>
      </c>
      <c r="CO678" s="772">
        <v>0</v>
      </c>
      <c r="CP678" s="737">
        <f>+IF(CO663=0,0,CO678/CO663*100)</f>
        <v>0</v>
      </c>
      <c r="CQ678" s="772">
        <v>0</v>
      </c>
      <c r="CR678" s="737">
        <f>+IF(CQ663=0,0,CQ678/CQ663*100)</f>
        <v>0</v>
      </c>
      <c r="CS678" s="772">
        <v>0</v>
      </c>
      <c r="CT678" s="737">
        <f>+IF(CS663=0,0,CS678/CS663*100)</f>
        <v>0</v>
      </c>
      <c r="CU678" s="772">
        <f t="shared" ref="CU678:CU701" si="712">+CO678+CQ678+CS678</f>
        <v>0</v>
      </c>
      <c r="CV678" s="737">
        <f>+IF(CU663=0,0,CU678/CU663*100)</f>
        <v>0</v>
      </c>
      <c r="CW678" s="772">
        <f t="shared" si="682"/>
        <v>0</v>
      </c>
      <c r="CX678" s="737">
        <f>+IF(CW663=0,0,CW678/CW663*100)</f>
        <v>0</v>
      </c>
      <c r="CY678" s="772">
        <v>0</v>
      </c>
      <c r="CZ678" s="737">
        <f>+IF(CY663=0,0,CY678/CY663*100)</f>
        <v>0</v>
      </c>
      <c r="DA678" s="772">
        <v>0</v>
      </c>
      <c r="DB678" s="737">
        <f>+IF(DA663=0,0,DA678/DA663*100)</f>
        <v>0</v>
      </c>
      <c r="DC678" s="772">
        <v>0</v>
      </c>
      <c r="DD678" s="737">
        <f>+IF(DC663=0,0,DC678/DC663*100)</f>
        <v>0</v>
      </c>
      <c r="DE678" s="772">
        <f t="shared" ref="DE678:DE701" si="713">+CY678+DA678+DC678</f>
        <v>0</v>
      </c>
      <c r="DF678" s="737">
        <f>+IF(DE663=0,0,DE678/DE663*100)</f>
        <v>0</v>
      </c>
      <c r="DG678" s="772">
        <v>0</v>
      </c>
      <c r="DH678" s="737">
        <f>+IF(DG663=0,0,DG678/DG663*100)</f>
        <v>0</v>
      </c>
      <c r="DI678" s="772">
        <v>0</v>
      </c>
      <c r="DJ678" s="737">
        <f>+IF(DI663=0,0,DI678/DI663*100)</f>
        <v>0</v>
      </c>
      <c r="DK678" s="772">
        <v>0</v>
      </c>
      <c r="DL678" s="737">
        <f>+IF(DK663=0,0,DK678/DK663*100)</f>
        <v>0</v>
      </c>
      <c r="DM678" s="772">
        <f t="shared" ref="DM678:DM701" si="714">+DG678+DI678+DK678</f>
        <v>0</v>
      </c>
      <c r="DN678" s="737">
        <f>+IF(DM663=0,0,DM678/DM663*100)</f>
        <v>0</v>
      </c>
      <c r="DO678" s="772">
        <f t="shared" si="683"/>
        <v>0</v>
      </c>
      <c r="DP678" s="737">
        <f>+IF(DO663=0,0,DO678/DO663*100)</f>
        <v>0</v>
      </c>
      <c r="DR678" s="772">
        <f t="shared" si="684"/>
        <v>0</v>
      </c>
      <c r="DS678" s="737">
        <f>+IF(DR663=0,0,DR678/DR663*100)</f>
        <v>0</v>
      </c>
      <c r="DT678" s="772">
        <v>0</v>
      </c>
      <c r="DU678" s="737">
        <f>+IF(DT663=0,0,DT678/DT663*100)</f>
        <v>0</v>
      </c>
      <c r="DV678" s="772">
        <v>0</v>
      </c>
      <c r="DW678" s="737">
        <f>+IF(DV663=0,0,DV678/DV663*100)</f>
        <v>0</v>
      </c>
      <c r="DX678" s="772">
        <v>0</v>
      </c>
      <c r="DY678" s="737">
        <f>+IF(DX663=0,0,DX678/DX663*100)</f>
        <v>0</v>
      </c>
      <c r="DZ678" s="772">
        <f t="shared" ref="DZ678:DZ701" si="715">+DT678+DV678+DX678</f>
        <v>0</v>
      </c>
      <c r="EA678" s="737">
        <f>+IF(DZ663=0,0,DZ678/DZ663*100)</f>
        <v>0</v>
      </c>
      <c r="EB678" s="772">
        <v>0</v>
      </c>
      <c r="EC678" s="737">
        <f>+IF(EB663=0,0,EB678/EB663*100)</f>
        <v>0</v>
      </c>
      <c r="ED678" s="772">
        <v>0</v>
      </c>
      <c r="EE678" s="737">
        <f>+IF(ED663=0,0,ED678/ED663*100)</f>
        <v>0</v>
      </c>
      <c r="EF678" s="772">
        <v>0</v>
      </c>
      <c r="EG678" s="737">
        <f>+IF(EF663=0,0,EF678/EF663*100)</f>
        <v>0</v>
      </c>
      <c r="EH678" s="772">
        <f t="shared" ref="EH678:EH701" si="716">+EB678+ED678+EF678</f>
        <v>0</v>
      </c>
      <c r="EI678" s="737">
        <f>+IF(EH663=0,0,EH678/EH663*100)</f>
        <v>0</v>
      </c>
      <c r="EJ678" s="772">
        <f t="shared" si="685"/>
        <v>0</v>
      </c>
      <c r="EK678" s="737">
        <f>+IF(EJ663=0,0,EJ678/EJ663*100)</f>
        <v>0</v>
      </c>
      <c r="EL678" s="772">
        <v>0</v>
      </c>
      <c r="EM678" s="737">
        <f>+IF(EL663=0,0,EL678/EL663*100)</f>
        <v>0</v>
      </c>
      <c r="EN678" s="772">
        <v>0</v>
      </c>
      <c r="EO678" s="737">
        <f>+IF(EN663=0,0,EN678/EN663*100)</f>
        <v>0</v>
      </c>
      <c r="EP678" s="772">
        <v>0</v>
      </c>
      <c r="EQ678" s="737">
        <f>+IF(EP663=0,0,EP678/EP663*100)</f>
        <v>0</v>
      </c>
      <c r="ER678" s="772">
        <f t="shared" ref="ER678:ER701" si="717">+EL678+EN678+EP678</f>
        <v>0</v>
      </c>
      <c r="ES678" s="737">
        <f>+IF(ER663=0,0,ER678/ER663*100)</f>
        <v>0</v>
      </c>
      <c r="ET678" s="772">
        <v>0</v>
      </c>
      <c r="EU678" s="737">
        <f>+IF(ET663=0,0,ET678/ET663*100)</f>
        <v>0</v>
      </c>
      <c r="EV678" s="772">
        <v>0</v>
      </c>
      <c r="EW678" s="737">
        <f>+IF(EV663=0,0,EV678/EV663*100)</f>
        <v>0</v>
      </c>
      <c r="EX678" s="772">
        <v>0</v>
      </c>
      <c r="EY678" s="737">
        <f>+IF(EX663=0,0,EX678/EX663*100)</f>
        <v>0</v>
      </c>
      <c r="EZ678" s="772">
        <f t="shared" ref="EZ678:EZ701" si="718">+ET678+EV678+EX678</f>
        <v>0</v>
      </c>
      <c r="FA678" s="737">
        <f>+IF(EZ663=0,0,EZ678/EZ663*100)</f>
        <v>0</v>
      </c>
      <c r="FB678" s="772">
        <f t="shared" si="686"/>
        <v>0</v>
      </c>
      <c r="FC678" s="737">
        <f>+IF(FB663=0,0,FB678/FB663*100)</f>
        <v>0</v>
      </c>
      <c r="FD678" s="772">
        <v>0</v>
      </c>
      <c r="FE678" s="737">
        <f>+IF(FD663=0,0,FD678/FD663*100)</f>
        <v>0</v>
      </c>
      <c r="FF678" s="772">
        <v>0</v>
      </c>
      <c r="FG678" s="737">
        <f>+IF(FF663=0,0,FF678/FF663*100)</f>
        <v>0</v>
      </c>
      <c r="FH678" s="772">
        <v>0</v>
      </c>
      <c r="FI678" s="737">
        <f>+IF(FH663=0,0,FH678/FH663*100)</f>
        <v>0</v>
      </c>
      <c r="FJ678" s="772">
        <v>0</v>
      </c>
      <c r="FK678" s="737">
        <f>+IF(FJ663=0,0,FJ678/FJ663*100)</f>
        <v>0</v>
      </c>
    </row>
    <row r="679" spans="2:167" s="648" customFormat="1" ht="13.5" customHeight="1">
      <c r="B679" s="784"/>
      <c r="C679" s="771" t="s">
        <v>4799</v>
      </c>
      <c r="D679" s="784"/>
      <c r="E679" s="785">
        <f t="shared" si="673"/>
        <v>0</v>
      </c>
      <c r="F679" s="786">
        <f>+IF(E663=0,0,E679/E663*100)</f>
        <v>0</v>
      </c>
      <c r="G679" s="785">
        <v>0</v>
      </c>
      <c r="H679" s="786">
        <f>+IF(G663=0,0,G679/G663*100)</f>
        <v>0</v>
      </c>
      <c r="I679" s="785">
        <v>0</v>
      </c>
      <c r="J679" s="786">
        <f>+IF(I663=0,0,I679/I663*100)</f>
        <v>0</v>
      </c>
      <c r="K679" s="785">
        <v>0</v>
      </c>
      <c r="L679" s="786">
        <f>+IF(K663=0,0,K679/K663*100)</f>
        <v>0</v>
      </c>
      <c r="M679" s="785">
        <f t="shared" si="703"/>
        <v>0</v>
      </c>
      <c r="N679" s="786">
        <f>+IF(M663=0,0,M679/M663*100)</f>
        <v>0</v>
      </c>
      <c r="O679" s="785">
        <v>0</v>
      </c>
      <c r="P679" s="786">
        <f>+IF(O663=0,0,O679/O663*100)</f>
        <v>0</v>
      </c>
      <c r="Q679" s="785">
        <v>0</v>
      </c>
      <c r="R679" s="786">
        <f>+IF(Q663=0,0,Q679/Q663*100)</f>
        <v>0</v>
      </c>
      <c r="S679" s="785">
        <v>0</v>
      </c>
      <c r="T679" s="786">
        <f>+IF(S663=0,0,S679/S663*100)</f>
        <v>0</v>
      </c>
      <c r="U679" s="785">
        <f t="shared" si="704"/>
        <v>0</v>
      </c>
      <c r="V679" s="786">
        <f>+IF(U663=0,0,U679/U663*100)</f>
        <v>0</v>
      </c>
      <c r="W679" s="785">
        <f t="shared" si="675"/>
        <v>0</v>
      </c>
      <c r="X679" s="786">
        <f>+IF(W663=0,0,W679/W663*100)</f>
        <v>0</v>
      </c>
      <c r="Y679" s="785">
        <v>0</v>
      </c>
      <c r="Z679" s="786">
        <f>+IF(Y663=0,0,Y679/Y663*100)</f>
        <v>0</v>
      </c>
      <c r="AA679" s="785">
        <v>0</v>
      </c>
      <c r="AB679" s="786">
        <f>+IF(AA663=0,0,AA679/AA663*100)</f>
        <v>0</v>
      </c>
      <c r="AC679" s="785">
        <v>0</v>
      </c>
      <c r="AD679" s="786">
        <f>+IF(AC663=0,0,AC679/AC663*100)</f>
        <v>0</v>
      </c>
      <c r="AE679" s="785">
        <f t="shared" si="705"/>
        <v>0</v>
      </c>
      <c r="AF679" s="786">
        <f>+IF(AE663=0,0,AE679/AE663*100)</f>
        <v>0</v>
      </c>
      <c r="AG679" s="785">
        <v>0</v>
      </c>
      <c r="AH679" s="786">
        <f>+IF(AG663=0,0,AG679/AG663*100)</f>
        <v>0</v>
      </c>
      <c r="AI679" s="785">
        <v>0</v>
      </c>
      <c r="AJ679" s="786">
        <f>+IF(AI663=0,0,AI679/AI663*100)</f>
        <v>0</v>
      </c>
      <c r="AK679" s="785">
        <v>0</v>
      </c>
      <c r="AL679" s="786">
        <f>+IF(AK663=0,0,AK679/AK663*100)</f>
        <v>0</v>
      </c>
      <c r="AM679" s="785">
        <f t="shared" si="706"/>
        <v>0</v>
      </c>
      <c r="AN679" s="786">
        <f>+IF(AM663=0,0,AM679/AM663*100)</f>
        <v>0</v>
      </c>
      <c r="AO679" s="785">
        <f t="shared" si="678"/>
        <v>0</v>
      </c>
      <c r="AP679" s="786">
        <f>+IF(AO663=0,0,AO679/AO663*100)</f>
        <v>0</v>
      </c>
      <c r="AQ679" s="651"/>
      <c r="AR679" s="785">
        <v>0</v>
      </c>
      <c r="AS679" s="786">
        <f>+IF(AR663=0,0,AR679/AR663*100)</f>
        <v>0</v>
      </c>
      <c r="AT679" s="785">
        <v>0</v>
      </c>
      <c r="AU679" s="786">
        <f>+IF(AT663=0,0,AT679/AT663*100)</f>
        <v>0</v>
      </c>
      <c r="AV679" s="785">
        <v>0</v>
      </c>
      <c r="AW679" s="786">
        <f>+IF(AV663=0,0,AV679/AV663*100)</f>
        <v>0</v>
      </c>
      <c r="AX679" s="785">
        <v>0</v>
      </c>
      <c r="AY679" s="786">
        <f>+IF(AX663=0,0,AX679/AX663*100)</f>
        <v>0</v>
      </c>
      <c r="AZ679" s="785">
        <f t="shared" si="707"/>
        <v>0</v>
      </c>
      <c r="BA679" s="786">
        <f>+IF(AZ663=0,0,AZ679/AZ663*100)</f>
        <v>0</v>
      </c>
      <c r="BB679" s="785">
        <v>0</v>
      </c>
      <c r="BC679" s="786">
        <f>+IF(BB663=0,0,BB679/BB663*100)</f>
        <v>0</v>
      </c>
      <c r="BD679" s="785">
        <v>0</v>
      </c>
      <c r="BE679" s="786">
        <f>+IF(BD663=0,0,BD679/BD663*100)</f>
        <v>0</v>
      </c>
      <c r="BF679" s="785">
        <v>0</v>
      </c>
      <c r="BG679" s="786">
        <f>+IF(BF663=0,0,BF679/BF663*100)</f>
        <v>0</v>
      </c>
      <c r="BH679" s="785">
        <f t="shared" si="708"/>
        <v>0</v>
      </c>
      <c r="BI679" s="786">
        <f>+IF(BH663=0,0,BH679/BH663*100)</f>
        <v>0</v>
      </c>
      <c r="BJ679" s="785">
        <f t="shared" si="679"/>
        <v>0</v>
      </c>
      <c r="BK679" s="786">
        <f>+IF(BJ663=0,0,BJ679/BJ663*100)</f>
        <v>0</v>
      </c>
      <c r="BL679" s="785">
        <v>0</v>
      </c>
      <c r="BM679" s="786">
        <f>+IF(BL663=0,0,BL679/BL663*100)</f>
        <v>0</v>
      </c>
      <c r="BN679" s="785">
        <v>0</v>
      </c>
      <c r="BO679" s="786">
        <f>+IF(BN663=0,0,BN679/BN663*100)</f>
        <v>0</v>
      </c>
      <c r="BP679" s="785">
        <v>0</v>
      </c>
      <c r="BQ679" s="786">
        <f>+IF(BP663=0,0,BP679/BP663*100)</f>
        <v>0</v>
      </c>
      <c r="BR679" s="785">
        <f t="shared" si="709"/>
        <v>0</v>
      </c>
      <c r="BS679" s="786">
        <f>+IF(BR663=0,0,BR679/BR663*100)</f>
        <v>0</v>
      </c>
      <c r="BT679" s="785">
        <v>0</v>
      </c>
      <c r="BU679" s="786">
        <f>+IF(BT663=0,0,BT679/BT663*100)</f>
        <v>0</v>
      </c>
      <c r="BV679" s="785">
        <v>0</v>
      </c>
      <c r="BW679" s="786">
        <f>+IF(BV663=0,0,BV679/BV663*100)</f>
        <v>0</v>
      </c>
      <c r="BX679" s="785">
        <v>0</v>
      </c>
      <c r="BY679" s="786">
        <f>+IF(BX663=0,0,BX679/BX663*100)</f>
        <v>0</v>
      </c>
      <c r="BZ679" s="785">
        <f t="shared" si="710"/>
        <v>0</v>
      </c>
      <c r="CA679" s="786">
        <f>+IF(BZ663=0,0,BZ679/BZ663*100)</f>
        <v>0</v>
      </c>
      <c r="CB679" s="785">
        <f t="shared" si="680"/>
        <v>0</v>
      </c>
      <c r="CC679" s="786">
        <f>+IF(CB663=0,0,CB679/CB663*100)</f>
        <v>0</v>
      </c>
      <c r="CE679" s="785">
        <f t="shared" si="681"/>
        <v>0</v>
      </c>
      <c r="CF679" s="786">
        <f>+IF(CE663=0,0,CE679/CE663*100)</f>
        <v>0</v>
      </c>
      <c r="CG679" s="785">
        <v>0</v>
      </c>
      <c r="CH679" s="786">
        <f>+IF(CG663=0,0,CG679/CG663*100)</f>
        <v>0</v>
      </c>
      <c r="CI679" s="785">
        <v>0</v>
      </c>
      <c r="CJ679" s="786">
        <f>+IF(CI663=0,0,CI679/CI663*100)</f>
        <v>0</v>
      </c>
      <c r="CK679" s="785">
        <v>0</v>
      </c>
      <c r="CL679" s="786">
        <f>+IF(CK663=0,0,CK679/CK663*100)</f>
        <v>0</v>
      </c>
      <c r="CM679" s="785">
        <f t="shared" si="711"/>
        <v>0</v>
      </c>
      <c r="CN679" s="786">
        <f>+IF(CM663=0,0,CM679/CM663*100)</f>
        <v>0</v>
      </c>
      <c r="CO679" s="785">
        <v>0</v>
      </c>
      <c r="CP679" s="786">
        <f>+IF(CO663=0,0,CO679/CO663*100)</f>
        <v>0</v>
      </c>
      <c r="CQ679" s="785">
        <v>0</v>
      </c>
      <c r="CR679" s="786">
        <f>+IF(CQ663=0,0,CQ679/CQ663*100)</f>
        <v>0</v>
      </c>
      <c r="CS679" s="785">
        <v>0</v>
      </c>
      <c r="CT679" s="786">
        <f>+IF(CS663=0,0,CS679/CS663*100)</f>
        <v>0</v>
      </c>
      <c r="CU679" s="785">
        <f t="shared" si="712"/>
        <v>0</v>
      </c>
      <c r="CV679" s="786">
        <f>+IF(CU663=0,0,CU679/CU663*100)</f>
        <v>0</v>
      </c>
      <c r="CW679" s="785">
        <f t="shared" si="682"/>
        <v>0</v>
      </c>
      <c r="CX679" s="786">
        <f>+IF(CW663=0,0,CW679/CW663*100)</f>
        <v>0</v>
      </c>
      <c r="CY679" s="785">
        <v>0</v>
      </c>
      <c r="CZ679" s="786">
        <f>+IF(CY663=0,0,CY679/CY663*100)</f>
        <v>0</v>
      </c>
      <c r="DA679" s="785">
        <v>0</v>
      </c>
      <c r="DB679" s="786">
        <f>+IF(DA663=0,0,DA679/DA663*100)</f>
        <v>0</v>
      </c>
      <c r="DC679" s="785">
        <v>0</v>
      </c>
      <c r="DD679" s="786">
        <f>+IF(DC663=0,0,DC679/DC663*100)</f>
        <v>0</v>
      </c>
      <c r="DE679" s="785">
        <f t="shared" si="713"/>
        <v>0</v>
      </c>
      <c r="DF679" s="786">
        <f>+IF(DE663=0,0,DE679/DE663*100)</f>
        <v>0</v>
      </c>
      <c r="DG679" s="785">
        <v>0</v>
      </c>
      <c r="DH679" s="786">
        <f>+IF(DG663=0,0,DG679/DG663*100)</f>
        <v>0</v>
      </c>
      <c r="DI679" s="785">
        <v>0</v>
      </c>
      <c r="DJ679" s="786">
        <f>+IF(DI663=0,0,DI679/DI663*100)</f>
        <v>0</v>
      </c>
      <c r="DK679" s="785">
        <v>0</v>
      </c>
      <c r="DL679" s="786">
        <f>+IF(DK663=0,0,DK679/DK663*100)</f>
        <v>0</v>
      </c>
      <c r="DM679" s="785">
        <f t="shared" si="714"/>
        <v>0</v>
      </c>
      <c r="DN679" s="786">
        <f>+IF(DM663=0,0,DM679/DM663*100)</f>
        <v>0</v>
      </c>
      <c r="DO679" s="785">
        <f t="shared" si="683"/>
        <v>0</v>
      </c>
      <c r="DP679" s="786">
        <f>+IF(DO663=0,0,DO679/DO663*100)</f>
        <v>0</v>
      </c>
      <c r="DR679" s="785">
        <f t="shared" si="684"/>
        <v>0</v>
      </c>
      <c r="DS679" s="786">
        <f>+IF(DR663=0,0,DR679/DR663*100)</f>
        <v>0</v>
      </c>
      <c r="DT679" s="785">
        <v>0</v>
      </c>
      <c r="DU679" s="786">
        <f>+IF(DT663=0,0,DT679/DT663*100)</f>
        <v>0</v>
      </c>
      <c r="DV679" s="785">
        <v>0</v>
      </c>
      <c r="DW679" s="786">
        <f>+IF(DV663=0,0,DV679/DV663*100)</f>
        <v>0</v>
      </c>
      <c r="DX679" s="785">
        <v>0</v>
      </c>
      <c r="DY679" s="786">
        <f>+IF(DX663=0,0,DX679/DX663*100)</f>
        <v>0</v>
      </c>
      <c r="DZ679" s="785">
        <f t="shared" si="715"/>
        <v>0</v>
      </c>
      <c r="EA679" s="786">
        <f>+IF(DZ663=0,0,DZ679/DZ663*100)</f>
        <v>0</v>
      </c>
      <c r="EB679" s="785">
        <v>0</v>
      </c>
      <c r="EC679" s="786">
        <f>+IF(EB663=0,0,EB679/EB663*100)</f>
        <v>0</v>
      </c>
      <c r="ED679" s="785">
        <v>0</v>
      </c>
      <c r="EE679" s="786">
        <f>+IF(ED663=0,0,ED679/ED663*100)</f>
        <v>0</v>
      </c>
      <c r="EF679" s="785">
        <v>0</v>
      </c>
      <c r="EG679" s="786">
        <f>+IF(EF663=0,0,EF679/EF663*100)</f>
        <v>0</v>
      </c>
      <c r="EH679" s="785">
        <f t="shared" si="716"/>
        <v>0</v>
      </c>
      <c r="EI679" s="786">
        <f>+IF(EH663=0,0,EH679/EH663*100)</f>
        <v>0</v>
      </c>
      <c r="EJ679" s="785">
        <f t="shared" si="685"/>
        <v>0</v>
      </c>
      <c r="EK679" s="786">
        <f>+IF(EJ663=0,0,EJ679/EJ663*100)</f>
        <v>0</v>
      </c>
      <c r="EL679" s="785">
        <v>0</v>
      </c>
      <c r="EM679" s="786">
        <f>+IF(EL663=0,0,EL679/EL663*100)</f>
        <v>0</v>
      </c>
      <c r="EN679" s="785">
        <v>0</v>
      </c>
      <c r="EO679" s="786">
        <f>+IF(EN663=0,0,EN679/EN663*100)</f>
        <v>0</v>
      </c>
      <c r="EP679" s="785">
        <v>0</v>
      </c>
      <c r="EQ679" s="786">
        <f>+IF(EP663=0,0,EP679/EP663*100)</f>
        <v>0</v>
      </c>
      <c r="ER679" s="785">
        <f t="shared" si="717"/>
        <v>0</v>
      </c>
      <c r="ES679" s="786">
        <f>+IF(ER663=0,0,ER679/ER663*100)</f>
        <v>0</v>
      </c>
      <c r="ET679" s="785">
        <v>0</v>
      </c>
      <c r="EU679" s="786">
        <f>+IF(ET663=0,0,ET679/ET663*100)</f>
        <v>0</v>
      </c>
      <c r="EV679" s="785">
        <v>0</v>
      </c>
      <c r="EW679" s="786">
        <f>+IF(EV663=0,0,EV679/EV663*100)</f>
        <v>0</v>
      </c>
      <c r="EX679" s="785">
        <v>0</v>
      </c>
      <c r="EY679" s="786">
        <f>+IF(EX663=0,0,EX679/EX663*100)</f>
        <v>0</v>
      </c>
      <c r="EZ679" s="785">
        <f t="shared" si="718"/>
        <v>0</v>
      </c>
      <c r="FA679" s="786">
        <f>+IF(EZ663=0,0,EZ679/EZ663*100)</f>
        <v>0</v>
      </c>
      <c r="FB679" s="785">
        <f t="shared" si="686"/>
        <v>0</v>
      </c>
      <c r="FC679" s="786">
        <f>+IF(FB663=0,0,FB679/FB663*100)</f>
        <v>0</v>
      </c>
      <c r="FD679" s="785">
        <v>0</v>
      </c>
      <c r="FE679" s="786">
        <f>+IF(FD663=0,0,FD679/FD663*100)</f>
        <v>0</v>
      </c>
      <c r="FF679" s="785">
        <v>0</v>
      </c>
      <c r="FG679" s="786">
        <f>+IF(FF663=0,0,FF679/FF663*100)</f>
        <v>0</v>
      </c>
      <c r="FH679" s="785">
        <v>0</v>
      </c>
      <c r="FI679" s="786">
        <f>+IF(FH663=0,0,FH679/FH663*100)</f>
        <v>0</v>
      </c>
      <c r="FJ679" s="785">
        <v>0</v>
      </c>
      <c r="FK679" s="786">
        <f>+IF(FJ663=0,0,FJ679/FJ663*100)</f>
        <v>0</v>
      </c>
    </row>
    <row r="680" spans="2:167" s="758" customFormat="1" ht="13.5" customHeight="1">
      <c r="B680" s="765" t="s">
        <v>4800</v>
      </c>
      <c r="C680" s="766"/>
      <c r="D680" s="766"/>
      <c r="E680" s="767">
        <f t="shared" si="673"/>
        <v>0</v>
      </c>
      <c r="F680" s="768">
        <f>+IF(E663=0,0,E680/E663*100)</f>
        <v>0</v>
      </c>
      <c r="G680" s="767">
        <f>SUM(G681:G701)</f>
        <v>0</v>
      </c>
      <c r="H680" s="768">
        <f>+IF(G663=0,0,G680/G663*100)</f>
        <v>0</v>
      </c>
      <c r="I680" s="767">
        <f>SUM(I681:I701)</f>
        <v>0</v>
      </c>
      <c r="J680" s="768">
        <f>+IF(I663=0,0,I680/I663*100)</f>
        <v>0</v>
      </c>
      <c r="K680" s="767">
        <f>SUM(K681:K701)</f>
        <v>0</v>
      </c>
      <c r="L680" s="768">
        <f>+IF(K663=0,0,K680/K663*100)</f>
        <v>0</v>
      </c>
      <c r="M680" s="767">
        <f t="shared" si="703"/>
        <v>0</v>
      </c>
      <c r="N680" s="768">
        <f>+IF(M663=0,0,M680/M663*100)</f>
        <v>0</v>
      </c>
      <c r="O680" s="767">
        <f>SUM(O681:O701)</f>
        <v>0</v>
      </c>
      <c r="P680" s="768">
        <f>+IF(O663=0,0,O680/O663*100)</f>
        <v>0</v>
      </c>
      <c r="Q680" s="767">
        <f>SUM(Q681:Q701)</f>
        <v>0</v>
      </c>
      <c r="R680" s="768">
        <f>+IF(Q663=0,0,Q680/Q663*100)</f>
        <v>0</v>
      </c>
      <c r="S680" s="767">
        <f>SUM(S681:S701)</f>
        <v>0</v>
      </c>
      <c r="T680" s="768">
        <f>+IF(S663=0,0,S680/S663*100)</f>
        <v>0</v>
      </c>
      <c r="U680" s="767">
        <f t="shared" si="704"/>
        <v>0</v>
      </c>
      <c r="V680" s="768">
        <f>+IF(U663=0,0,U680/U663*100)</f>
        <v>0</v>
      </c>
      <c r="W680" s="767">
        <f t="shared" si="675"/>
        <v>0</v>
      </c>
      <c r="X680" s="768">
        <f>+IF(W663=0,0,W680/W663*100)</f>
        <v>0</v>
      </c>
      <c r="Y680" s="767">
        <f>SUM(Y681:Y701)</f>
        <v>0</v>
      </c>
      <c r="Z680" s="768">
        <f>+IF(Y663=0,0,Y680/Y663*100)</f>
        <v>0</v>
      </c>
      <c r="AA680" s="767">
        <f>SUM(AA681:AA701)</f>
        <v>0</v>
      </c>
      <c r="AB680" s="768">
        <f>+IF(AA663=0,0,AA680/AA663*100)</f>
        <v>0</v>
      </c>
      <c r="AC680" s="767">
        <f>SUM(AC681:AC701)</f>
        <v>0</v>
      </c>
      <c r="AD680" s="768">
        <f>+IF(AC663=0,0,AC680/AC663*100)</f>
        <v>0</v>
      </c>
      <c r="AE680" s="767">
        <f t="shared" si="705"/>
        <v>0</v>
      </c>
      <c r="AF680" s="768">
        <f>+IF(AE663=0,0,AE680/AE663*100)</f>
        <v>0</v>
      </c>
      <c r="AG680" s="767">
        <f>SUM(AG681:AG701)</f>
        <v>0</v>
      </c>
      <c r="AH680" s="768">
        <f>+IF(AG663=0,0,AG680/AG663*100)</f>
        <v>0</v>
      </c>
      <c r="AI680" s="767">
        <f>SUM(AI681:AI701)</f>
        <v>0</v>
      </c>
      <c r="AJ680" s="768">
        <f>+IF(AI663=0,0,AI680/AI663*100)</f>
        <v>0</v>
      </c>
      <c r="AK680" s="767">
        <f>SUM(AK681:AK701)</f>
        <v>0</v>
      </c>
      <c r="AL680" s="768">
        <f>+IF(AK663=0,0,AK680/AK663*100)</f>
        <v>0</v>
      </c>
      <c r="AM680" s="767">
        <f t="shared" si="706"/>
        <v>0</v>
      </c>
      <c r="AN680" s="768">
        <f>+IF(AM663=0,0,AM680/AM663*100)</f>
        <v>0</v>
      </c>
      <c r="AO680" s="767">
        <f t="shared" si="678"/>
        <v>0</v>
      </c>
      <c r="AP680" s="768">
        <f>+IF(AO663=0,0,AO680/AO663*100)</f>
        <v>0</v>
      </c>
      <c r="AQ680" s="734"/>
      <c r="AR680" s="767">
        <f>SUM(AR681:AR701)</f>
        <v>0</v>
      </c>
      <c r="AS680" s="768">
        <f>+IF(AR663=0,0,AR680/AR663*100)</f>
        <v>0</v>
      </c>
      <c r="AT680" s="767">
        <f>SUM(AT681:AT701)</f>
        <v>0</v>
      </c>
      <c r="AU680" s="768">
        <f>+IF(AT663=0,0,AT680/AT663*100)</f>
        <v>0</v>
      </c>
      <c r="AV680" s="767">
        <f>SUM(AV681:AV701)</f>
        <v>0</v>
      </c>
      <c r="AW680" s="768">
        <f>+IF(AV663=0,0,AV680/AV663*100)</f>
        <v>0</v>
      </c>
      <c r="AX680" s="767">
        <f>SUM(AX681:AX701)</f>
        <v>0</v>
      </c>
      <c r="AY680" s="768">
        <f>+IF(AX663=0,0,AX680/AX663*100)</f>
        <v>0</v>
      </c>
      <c r="AZ680" s="767">
        <f t="shared" si="707"/>
        <v>0</v>
      </c>
      <c r="BA680" s="768">
        <f>+IF(AZ663=0,0,AZ680/AZ663*100)</f>
        <v>0</v>
      </c>
      <c r="BB680" s="767">
        <f>SUM(BB681:BB701)</f>
        <v>0</v>
      </c>
      <c r="BC680" s="768">
        <f>+IF(BB663=0,0,BB680/BB663*100)</f>
        <v>0</v>
      </c>
      <c r="BD680" s="767">
        <f>SUM(BD681:BD701)</f>
        <v>0</v>
      </c>
      <c r="BE680" s="768">
        <f>+IF(BD663=0,0,BD680/BD663*100)</f>
        <v>0</v>
      </c>
      <c r="BF680" s="767">
        <f>SUM(BF681:BF701)</f>
        <v>0</v>
      </c>
      <c r="BG680" s="768">
        <f>+IF(BF663=0,0,BF680/BF663*100)</f>
        <v>0</v>
      </c>
      <c r="BH680" s="767">
        <f t="shared" si="708"/>
        <v>0</v>
      </c>
      <c r="BI680" s="768">
        <f>+IF(BH663=0,0,BH680/BH663*100)</f>
        <v>0</v>
      </c>
      <c r="BJ680" s="767">
        <f t="shared" si="679"/>
        <v>0</v>
      </c>
      <c r="BK680" s="768">
        <f>+IF(BJ663=0,0,BJ680/BJ663*100)</f>
        <v>0</v>
      </c>
      <c r="BL680" s="767">
        <f>SUM(BL681:BL701)</f>
        <v>0</v>
      </c>
      <c r="BM680" s="768">
        <f>+IF(BL663=0,0,BL680/BL663*100)</f>
        <v>0</v>
      </c>
      <c r="BN680" s="767">
        <f>SUM(BN681:BN701)</f>
        <v>0</v>
      </c>
      <c r="BO680" s="768">
        <f>+IF(BN663=0,0,BN680/BN663*100)</f>
        <v>0</v>
      </c>
      <c r="BP680" s="767">
        <f>SUM(BP681:BP701)</f>
        <v>0</v>
      </c>
      <c r="BQ680" s="768">
        <f>+IF(BP663=0,0,BP680/BP663*100)</f>
        <v>0</v>
      </c>
      <c r="BR680" s="767">
        <f t="shared" si="709"/>
        <v>0</v>
      </c>
      <c r="BS680" s="768">
        <f>+IF(BR663=0,0,BR680/BR663*100)</f>
        <v>0</v>
      </c>
      <c r="BT680" s="767">
        <f>SUM(BT681:BT701)</f>
        <v>0</v>
      </c>
      <c r="BU680" s="768">
        <f>+IF(BT663=0,0,BT680/BT663*100)</f>
        <v>0</v>
      </c>
      <c r="BV680" s="767">
        <f>SUM(BV681:BV701)</f>
        <v>0</v>
      </c>
      <c r="BW680" s="768">
        <f>+IF(BV663=0,0,BV680/BV663*100)</f>
        <v>0</v>
      </c>
      <c r="BX680" s="767">
        <f>SUM(BX681:BX701)</f>
        <v>0</v>
      </c>
      <c r="BY680" s="768">
        <f>+IF(BX663=0,0,BX680/BX663*100)</f>
        <v>0</v>
      </c>
      <c r="BZ680" s="767">
        <f t="shared" si="710"/>
        <v>0</v>
      </c>
      <c r="CA680" s="768">
        <f>+IF(BZ663=0,0,BZ680/BZ663*100)</f>
        <v>0</v>
      </c>
      <c r="CB680" s="767">
        <f t="shared" si="680"/>
        <v>0</v>
      </c>
      <c r="CC680" s="768">
        <f>+IF(CB663=0,0,CB680/CB663*100)</f>
        <v>0</v>
      </c>
      <c r="CE680" s="767">
        <f t="shared" si="681"/>
        <v>0</v>
      </c>
      <c r="CF680" s="768">
        <f>+IF(CE663=0,0,CE680/CE663*100)</f>
        <v>0</v>
      </c>
      <c r="CG680" s="767">
        <f>SUM(CG681:CG701)</f>
        <v>0</v>
      </c>
      <c r="CH680" s="768">
        <f>+IF(CG663=0,0,CG680/CG663*100)</f>
        <v>0</v>
      </c>
      <c r="CI680" s="767">
        <f>SUM(CI681:CI701)</f>
        <v>0</v>
      </c>
      <c r="CJ680" s="768">
        <f>+IF(CI663=0,0,CI680/CI663*100)</f>
        <v>0</v>
      </c>
      <c r="CK680" s="767">
        <f>SUM(CK681:CK701)</f>
        <v>0</v>
      </c>
      <c r="CL680" s="768">
        <f>+IF(CK663=0,0,CK680/CK663*100)</f>
        <v>0</v>
      </c>
      <c r="CM680" s="767">
        <f t="shared" si="711"/>
        <v>0</v>
      </c>
      <c r="CN680" s="768">
        <f>+IF(CM663=0,0,CM680/CM663*100)</f>
        <v>0</v>
      </c>
      <c r="CO680" s="767">
        <f>SUM(CO681:CO701)</f>
        <v>0</v>
      </c>
      <c r="CP680" s="768">
        <f>+IF(CO663=0,0,CO680/CO663*100)</f>
        <v>0</v>
      </c>
      <c r="CQ680" s="767">
        <f>SUM(CQ681:CQ701)</f>
        <v>0</v>
      </c>
      <c r="CR680" s="768">
        <f>+IF(CQ663=0,0,CQ680/CQ663*100)</f>
        <v>0</v>
      </c>
      <c r="CS680" s="767">
        <f>SUM(CS681:CS701)</f>
        <v>0</v>
      </c>
      <c r="CT680" s="768">
        <f>+IF(CS663=0,0,CS680/CS663*100)</f>
        <v>0</v>
      </c>
      <c r="CU680" s="767">
        <f t="shared" si="712"/>
        <v>0</v>
      </c>
      <c r="CV680" s="768">
        <f>+IF(CU663=0,0,CU680/CU663*100)</f>
        <v>0</v>
      </c>
      <c r="CW680" s="767">
        <f t="shared" si="682"/>
        <v>0</v>
      </c>
      <c r="CX680" s="768">
        <f>+IF(CW663=0,0,CW680/CW663*100)</f>
        <v>0</v>
      </c>
      <c r="CY680" s="767">
        <f>SUM(CY681:CY701)</f>
        <v>0</v>
      </c>
      <c r="CZ680" s="768">
        <f>+IF(CY663=0,0,CY680/CY663*100)</f>
        <v>0</v>
      </c>
      <c r="DA680" s="767">
        <f>SUM(DA681:DA701)</f>
        <v>0</v>
      </c>
      <c r="DB680" s="768">
        <f>+IF(DA663=0,0,DA680/DA663*100)</f>
        <v>0</v>
      </c>
      <c r="DC680" s="767">
        <f>SUM(DC681:DC701)</f>
        <v>0</v>
      </c>
      <c r="DD680" s="768">
        <f>+IF(DC663=0,0,DC680/DC663*100)</f>
        <v>0</v>
      </c>
      <c r="DE680" s="767">
        <f t="shared" si="713"/>
        <v>0</v>
      </c>
      <c r="DF680" s="768">
        <f>+IF(DE663=0,0,DE680/DE663*100)</f>
        <v>0</v>
      </c>
      <c r="DG680" s="767">
        <f>SUM(DG681:DG701)</f>
        <v>0</v>
      </c>
      <c r="DH680" s="768">
        <f>+IF(DG663=0,0,DG680/DG663*100)</f>
        <v>0</v>
      </c>
      <c r="DI680" s="767">
        <f>SUM(DI681:DI701)</f>
        <v>0</v>
      </c>
      <c r="DJ680" s="768">
        <f>+IF(DI663=0,0,DI680/DI663*100)</f>
        <v>0</v>
      </c>
      <c r="DK680" s="767">
        <f>SUM(DK681:DK701)</f>
        <v>0</v>
      </c>
      <c r="DL680" s="768">
        <f>+IF(DK663=0,0,DK680/DK663*100)</f>
        <v>0</v>
      </c>
      <c r="DM680" s="767">
        <f t="shared" si="714"/>
        <v>0</v>
      </c>
      <c r="DN680" s="768">
        <f>+IF(DM663=0,0,DM680/DM663*100)</f>
        <v>0</v>
      </c>
      <c r="DO680" s="767">
        <f t="shared" si="683"/>
        <v>0</v>
      </c>
      <c r="DP680" s="768">
        <f>+IF(DO663=0,0,DO680/DO663*100)</f>
        <v>0</v>
      </c>
      <c r="DR680" s="767">
        <f t="shared" si="684"/>
        <v>0</v>
      </c>
      <c r="DS680" s="768">
        <f>+IF(DR663=0,0,DR680/DR663*100)</f>
        <v>0</v>
      </c>
      <c r="DT680" s="767">
        <f>SUM(DT681:DT701)</f>
        <v>0</v>
      </c>
      <c r="DU680" s="768">
        <f>+IF(DT663=0,0,DT680/DT663*100)</f>
        <v>0</v>
      </c>
      <c r="DV680" s="767">
        <f>SUM(DV681:DV701)</f>
        <v>0</v>
      </c>
      <c r="DW680" s="768">
        <f>+IF(DV663=0,0,DV680/DV663*100)</f>
        <v>0</v>
      </c>
      <c r="DX680" s="767">
        <f>SUM(DX681:DX701)</f>
        <v>0</v>
      </c>
      <c r="DY680" s="768">
        <f>+IF(DX663=0,0,DX680/DX663*100)</f>
        <v>0</v>
      </c>
      <c r="DZ680" s="767">
        <f t="shared" si="715"/>
        <v>0</v>
      </c>
      <c r="EA680" s="768">
        <f>+IF(DZ663=0,0,DZ680/DZ663*100)</f>
        <v>0</v>
      </c>
      <c r="EB680" s="767">
        <f>SUM(EB681:EB701)</f>
        <v>0</v>
      </c>
      <c r="EC680" s="768">
        <f>+IF(EB663=0,0,EB680/EB663*100)</f>
        <v>0</v>
      </c>
      <c r="ED680" s="767">
        <f>SUM(ED681:ED701)</f>
        <v>0</v>
      </c>
      <c r="EE680" s="768">
        <f>+IF(ED663=0,0,ED680/ED663*100)</f>
        <v>0</v>
      </c>
      <c r="EF680" s="767">
        <f>SUM(EF681:EF701)</f>
        <v>0</v>
      </c>
      <c r="EG680" s="768">
        <f>+IF(EF663=0,0,EF680/EF663*100)</f>
        <v>0</v>
      </c>
      <c r="EH680" s="767">
        <f t="shared" si="716"/>
        <v>0</v>
      </c>
      <c r="EI680" s="768">
        <f>+IF(EH663=0,0,EH680/EH663*100)</f>
        <v>0</v>
      </c>
      <c r="EJ680" s="767">
        <f t="shared" si="685"/>
        <v>0</v>
      </c>
      <c r="EK680" s="768">
        <f>+IF(EJ663=0,0,EJ680/EJ663*100)</f>
        <v>0</v>
      </c>
      <c r="EL680" s="767">
        <f>SUM(EL681:EL701)</f>
        <v>0</v>
      </c>
      <c r="EM680" s="768">
        <f>+IF(EL663=0,0,EL680/EL663*100)</f>
        <v>0</v>
      </c>
      <c r="EN680" s="767">
        <f>SUM(EN681:EN701)</f>
        <v>0</v>
      </c>
      <c r="EO680" s="768">
        <f>+IF(EN663=0,0,EN680/EN663*100)</f>
        <v>0</v>
      </c>
      <c r="EP680" s="767">
        <f>SUM(EP681:EP701)</f>
        <v>0</v>
      </c>
      <c r="EQ680" s="768">
        <f>+IF(EP663=0,0,EP680/EP663*100)</f>
        <v>0</v>
      </c>
      <c r="ER680" s="767">
        <f t="shared" si="717"/>
        <v>0</v>
      </c>
      <c r="ES680" s="768">
        <f>+IF(ER663=0,0,ER680/ER663*100)</f>
        <v>0</v>
      </c>
      <c r="ET680" s="767">
        <f>SUM(ET681:ET701)</f>
        <v>0</v>
      </c>
      <c r="EU680" s="768">
        <f>+IF(ET663=0,0,ET680/ET663*100)</f>
        <v>0</v>
      </c>
      <c r="EV680" s="767">
        <f>SUM(EV681:EV701)</f>
        <v>0</v>
      </c>
      <c r="EW680" s="768">
        <f>+IF(EV663=0,0,EV680/EV663*100)</f>
        <v>0</v>
      </c>
      <c r="EX680" s="767">
        <f>SUM(EX681:EX701)</f>
        <v>0</v>
      </c>
      <c r="EY680" s="768">
        <f>+IF(EX663=0,0,EX680/EX663*100)</f>
        <v>0</v>
      </c>
      <c r="EZ680" s="767">
        <f t="shared" si="718"/>
        <v>0</v>
      </c>
      <c r="FA680" s="768">
        <f>+IF(EZ663=0,0,EZ680/EZ663*100)</f>
        <v>0</v>
      </c>
      <c r="FB680" s="767">
        <f t="shared" si="686"/>
        <v>0</v>
      </c>
      <c r="FC680" s="768">
        <f>+IF(FB663=0,0,FB680/FB663*100)</f>
        <v>0</v>
      </c>
      <c r="FD680" s="767">
        <f>SUM(FD681:FD701)</f>
        <v>0</v>
      </c>
      <c r="FE680" s="768">
        <f>+IF(FD663=0,0,FD680/FD663*100)</f>
        <v>0</v>
      </c>
      <c r="FF680" s="767">
        <f>SUM(FF681:FF701)</f>
        <v>0</v>
      </c>
      <c r="FG680" s="768">
        <f>+IF(FF663=0,0,FF680/FF663*100)</f>
        <v>0</v>
      </c>
      <c r="FH680" s="767">
        <f>SUM(FH681:FH701)</f>
        <v>0</v>
      </c>
      <c r="FI680" s="768">
        <f>+IF(FH663=0,0,FH680/FH663*100)</f>
        <v>0</v>
      </c>
      <c r="FJ680" s="767">
        <f>SUM(FJ681:FJ701)</f>
        <v>0</v>
      </c>
      <c r="FK680" s="768">
        <f>+IF(FJ663=0,0,FJ680/FJ663*100)</f>
        <v>0</v>
      </c>
    </row>
    <row r="681" spans="2:167" s="648" customFormat="1" ht="13.5" customHeight="1">
      <c r="B681" s="769"/>
      <c r="C681" s="731" t="s">
        <v>4801</v>
      </c>
      <c r="D681" s="728"/>
      <c r="E681" s="770">
        <f t="shared" si="673"/>
        <v>0</v>
      </c>
      <c r="F681" s="726">
        <f>+IF(E663=0,0,E681/E663*100)</f>
        <v>0</v>
      </c>
      <c r="G681" s="770">
        <v>0</v>
      </c>
      <c r="H681" s="726">
        <f>+IF(G663=0,0,G681/G663*100)</f>
        <v>0</v>
      </c>
      <c r="I681" s="770">
        <v>0</v>
      </c>
      <c r="J681" s="726">
        <f>+IF(I663=0,0,I681/I663*100)</f>
        <v>0</v>
      </c>
      <c r="K681" s="770">
        <v>0</v>
      </c>
      <c r="L681" s="726">
        <f>+IF(K663=0,0,K681/K663*100)</f>
        <v>0</v>
      </c>
      <c r="M681" s="770">
        <f t="shared" si="703"/>
        <v>0</v>
      </c>
      <c r="N681" s="726">
        <f>+IF(M663=0,0,M681/M663*100)</f>
        <v>0</v>
      </c>
      <c r="O681" s="770">
        <v>0</v>
      </c>
      <c r="P681" s="726">
        <f>+IF(O663=0,0,O681/O663*100)</f>
        <v>0</v>
      </c>
      <c r="Q681" s="770">
        <v>0</v>
      </c>
      <c r="R681" s="726">
        <f>+IF(Q663=0,0,Q681/Q663*100)</f>
        <v>0</v>
      </c>
      <c r="S681" s="770">
        <v>0</v>
      </c>
      <c r="T681" s="726">
        <f>+IF(S663=0,0,S681/S663*100)</f>
        <v>0</v>
      </c>
      <c r="U681" s="770">
        <f t="shared" si="704"/>
        <v>0</v>
      </c>
      <c r="V681" s="726">
        <f>+IF(U663=0,0,U681/U663*100)</f>
        <v>0</v>
      </c>
      <c r="W681" s="770">
        <f t="shared" si="675"/>
        <v>0</v>
      </c>
      <c r="X681" s="726">
        <f>+IF(W663=0,0,W681/W663*100)</f>
        <v>0</v>
      </c>
      <c r="Y681" s="770">
        <v>0</v>
      </c>
      <c r="Z681" s="726">
        <f>+IF(Y663=0,0,Y681/Y663*100)</f>
        <v>0</v>
      </c>
      <c r="AA681" s="770">
        <v>0</v>
      </c>
      <c r="AB681" s="726">
        <f>+IF(AA663=0,0,AA681/AA663*100)</f>
        <v>0</v>
      </c>
      <c r="AC681" s="770">
        <v>0</v>
      </c>
      <c r="AD681" s="726">
        <f>+IF(AC663=0,0,AC681/AC663*100)</f>
        <v>0</v>
      </c>
      <c r="AE681" s="770">
        <f t="shared" si="705"/>
        <v>0</v>
      </c>
      <c r="AF681" s="726">
        <f>+IF(AE663=0,0,AE681/AE663*100)</f>
        <v>0</v>
      </c>
      <c r="AG681" s="770">
        <v>0</v>
      </c>
      <c r="AH681" s="726">
        <f>+IF(AG663=0,0,AG681/AG663*100)</f>
        <v>0</v>
      </c>
      <c r="AI681" s="770">
        <v>0</v>
      </c>
      <c r="AJ681" s="726">
        <f>+IF(AI663=0,0,AI681/AI663*100)</f>
        <v>0</v>
      </c>
      <c r="AK681" s="770">
        <v>0</v>
      </c>
      <c r="AL681" s="726">
        <f>+IF(AK663=0,0,AK681/AK663*100)</f>
        <v>0</v>
      </c>
      <c r="AM681" s="770">
        <f t="shared" si="706"/>
        <v>0</v>
      </c>
      <c r="AN681" s="726">
        <f>+IF(AM663=0,0,AM681/AM663*100)</f>
        <v>0</v>
      </c>
      <c r="AO681" s="770">
        <f t="shared" si="678"/>
        <v>0</v>
      </c>
      <c r="AP681" s="726">
        <f>+IF(AO663=0,0,AO681/AO663*100)</f>
        <v>0</v>
      </c>
      <c r="AQ681" s="651"/>
      <c r="AR681" s="770">
        <v>0</v>
      </c>
      <c r="AS681" s="726">
        <f>+IF(AR663=0,0,AR681/AR663*100)</f>
        <v>0</v>
      </c>
      <c r="AT681" s="770">
        <v>0</v>
      </c>
      <c r="AU681" s="726">
        <f>+IF(AT663=0,0,AT681/AT663*100)</f>
        <v>0</v>
      </c>
      <c r="AV681" s="770">
        <v>0</v>
      </c>
      <c r="AW681" s="726">
        <f>+IF(AV663=0,0,AV681/AV663*100)</f>
        <v>0</v>
      </c>
      <c r="AX681" s="770">
        <v>0</v>
      </c>
      <c r="AY681" s="726">
        <f>+IF(AX663=0,0,AX681/AX663*100)</f>
        <v>0</v>
      </c>
      <c r="AZ681" s="770">
        <f t="shared" si="707"/>
        <v>0</v>
      </c>
      <c r="BA681" s="726">
        <f>+IF(AZ663=0,0,AZ681/AZ663*100)</f>
        <v>0</v>
      </c>
      <c r="BB681" s="770">
        <v>0</v>
      </c>
      <c r="BC681" s="726">
        <f>+IF(BB663=0,0,BB681/BB663*100)</f>
        <v>0</v>
      </c>
      <c r="BD681" s="770">
        <v>0</v>
      </c>
      <c r="BE681" s="726">
        <f>+IF(BD663=0,0,BD681/BD663*100)</f>
        <v>0</v>
      </c>
      <c r="BF681" s="770">
        <v>0</v>
      </c>
      <c r="BG681" s="726">
        <f>+IF(BF663=0,0,BF681/BF663*100)</f>
        <v>0</v>
      </c>
      <c r="BH681" s="770">
        <f t="shared" si="708"/>
        <v>0</v>
      </c>
      <c r="BI681" s="726">
        <f>+IF(BH663=0,0,BH681/BH663*100)</f>
        <v>0</v>
      </c>
      <c r="BJ681" s="770">
        <f t="shared" si="679"/>
        <v>0</v>
      </c>
      <c r="BK681" s="726">
        <f>+IF(BJ663=0,0,BJ681/BJ663*100)</f>
        <v>0</v>
      </c>
      <c r="BL681" s="770">
        <v>0</v>
      </c>
      <c r="BM681" s="726">
        <f>+IF(BL663=0,0,BL681/BL663*100)</f>
        <v>0</v>
      </c>
      <c r="BN681" s="770">
        <v>0</v>
      </c>
      <c r="BO681" s="726">
        <f>+IF(BN663=0,0,BN681/BN663*100)</f>
        <v>0</v>
      </c>
      <c r="BP681" s="770">
        <v>0</v>
      </c>
      <c r="BQ681" s="726">
        <f>+IF(BP663=0,0,BP681/BP663*100)</f>
        <v>0</v>
      </c>
      <c r="BR681" s="770">
        <f t="shared" si="709"/>
        <v>0</v>
      </c>
      <c r="BS681" s="726">
        <f>+IF(BR663=0,0,BR681/BR663*100)</f>
        <v>0</v>
      </c>
      <c r="BT681" s="770">
        <v>0</v>
      </c>
      <c r="BU681" s="726">
        <f>+IF(BT663=0,0,BT681/BT663*100)</f>
        <v>0</v>
      </c>
      <c r="BV681" s="770">
        <v>0</v>
      </c>
      <c r="BW681" s="726">
        <f>+IF(BV663=0,0,BV681/BV663*100)</f>
        <v>0</v>
      </c>
      <c r="BX681" s="770">
        <v>0</v>
      </c>
      <c r="BY681" s="726">
        <f>+IF(BX663=0,0,BX681/BX663*100)</f>
        <v>0</v>
      </c>
      <c r="BZ681" s="770">
        <f t="shared" si="710"/>
        <v>0</v>
      </c>
      <c r="CA681" s="726">
        <f>+IF(BZ663=0,0,BZ681/BZ663*100)</f>
        <v>0</v>
      </c>
      <c r="CB681" s="770">
        <f t="shared" si="680"/>
        <v>0</v>
      </c>
      <c r="CC681" s="726">
        <f>+IF(CB663=0,0,CB681/CB663*100)</f>
        <v>0</v>
      </c>
      <c r="CE681" s="770">
        <f t="shared" si="681"/>
        <v>0</v>
      </c>
      <c r="CF681" s="726">
        <f>+IF(CE663=0,0,CE681/CE663*100)</f>
        <v>0</v>
      </c>
      <c r="CG681" s="770">
        <v>0</v>
      </c>
      <c r="CH681" s="726">
        <f>+IF(CG663=0,0,CG681/CG663*100)</f>
        <v>0</v>
      </c>
      <c r="CI681" s="770">
        <v>0</v>
      </c>
      <c r="CJ681" s="726">
        <f>+IF(CI663=0,0,CI681/CI663*100)</f>
        <v>0</v>
      </c>
      <c r="CK681" s="770">
        <v>0</v>
      </c>
      <c r="CL681" s="726">
        <f>+IF(CK663=0,0,CK681/CK663*100)</f>
        <v>0</v>
      </c>
      <c r="CM681" s="770">
        <f t="shared" si="711"/>
        <v>0</v>
      </c>
      <c r="CN681" s="726">
        <f>+IF(CM663=0,0,CM681/CM663*100)</f>
        <v>0</v>
      </c>
      <c r="CO681" s="770">
        <v>0</v>
      </c>
      <c r="CP681" s="726">
        <f>+IF(CO663=0,0,CO681/CO663*100)</f>
        <v>0</v>
      </c>
      <c r="CQ681" s="770">
        <v>0</v>
      </c>
      <c r="CR681" s="726">
        <f>+IF(CQ663=0,0,CQ681/CQ663*100)</f>
        <v>0</v>
      </c>
      <c r="CS681" s="770">
        <v>0</v>
      </c>
      <c r="CT681" s="726">
        <f>+IF(CS663=0,0,CS681/CS663*100)</f>
        <v>0</v>
      </c>
      <c r="CU681" s="770">
        <f t="shared" si="712"/>
        <v>0</v>
      </c>
      <c r="CV681" s="726">
        <f>+IF(CU663=0,0,CU681/CU663*100)</f>
        <v>0</v>
      </c>
      <c r="CW681" s="770">
        <f t="shared" si="682"/>
        <v>0</v>
      </c>
      <c r="CX681" s="726">
        <f>+IF(CW663=0,0,CW681/CW663*100)</f>
        <v>0</v>
      </c>
      <c r="CY681" s="770">
        <v>0</v>
      </c>
      <c r="CZ681" s="726">
        <f>+IF(CY663=0,0,CY681/CY663*100)</f>
        <v>0</v>
      </c>
      <c r="DA681" s="770">
        <v>0</v>
      </c>
      <c r="DB681" s="726">
        <f>+IF(DA663=0,0,DA681/DA663*100)</f>
        <v>0</v>
      </c>
      <c r="DC681" s="770">
        <v>0</v>
      </c>
      <c r="DD681" s="726">
        <f>+IF(DC663=0,0,DC681/DC663*100)</f>
        <v>0</v>
      </c>
      <c r="DE681" s="770">
        <f t="shared" si="713"/>
        <v>0</v>
      </c>
      <c r="DF681" s="726">
        <f>+IF(DE663=0,0,DE681/DE663*100)</f>
        <v>0</v>
      </c>
      <c r="DG681" s="770">
        <v>0</v>
      </c>
      <c r="DH681" s="726">
        <f>+IF(DG663=0,0,DG681/DG663*100)</f>
        <v>0</v>
      </c>
      <c r="DI681" s="770">
        <v>0</v>
      </c>
      <c r="DJ681" s="726">
        <f>+IF(DI663=0,0,DI681/DI663*100)</f>
        <v>0</v>
      </c>
      <c r="DK681" s="770">
        <v>0</v>
      </c>
      <c r="DL681" s="726">
        <f>+IF(DK663=0,0,DK681/DK663*100)</f>
        <v>0</v>
      </c>
      <c r="DM681" s="770">
        <f t="shared" si="714"/>
        <v>0</v>
      </c>
      <c r="DN681" s="726">
        <f>+IF(DM663=0,0,DM681/DM663*100)</f>
        <v>0</v>
      </c>
      <c r="DO681" s="770">
        <f t="shared" si="683"/>
        <v>0</v>
      </c>
      <c r="DP681" s="726">
        <f>+IF(DO663=0,0,DO681/DO663*100)</f>
        <v>0</v>
      </c>
      <c r="DR681" s="770">
        <f t="shared" si="684"/>
        <v>0</v>
      </c>
      <c r="DS681" s="726">
        <f>+IF(DR663=0,0,DR681/DR663*100)</f>
        <v>0</v>
      </c>
      <c r="DT681" s="770">
        <v>0</v>
      </c>
      <c r="DU681" s="726">
        <f>+IF(DT663=0,0,DT681/DT663*100)</f>
        <v>0</v>
      </c>
      <c r="DV681" s="770">
        <v>0</v>
      </c>
      <c r="DW681" s="726">
        <f>+IF(DV663=0,0,DV681/DV663*100)</f>
        <v>0</v>
      </c>
      <c r="DX681" s="770">
        <v>0</v>
      </c>
      <c r="DY681" s="726">
        <f>+IF(DX663=0,0,DX681/DX663*100)</f>
        <v>0</v>
      </c>
      <c r="DZ681" s="770">
        <f t="shared" si="715"/>
        <v>0</v>
      </c>
      <c r="EA681" s="726">
        <f>+IF(DZ663=0,0,DZ681/DZ663*100)</f>
        <v>0</v>
      </c>
      <c r="EB681" s="770">
        <v>0</v>
      </c>
      <c r="EC681" s="726">
        <f>+IF(EB663=0,0,EB681/EB663*100)</f>
        <v>0</v>
      </c>
      <c r="ED681" s="770">
        <v>0</v>
      </c>
      <c r="EE681" s="726">
        <f>+IF(ED663=0,0,ED681/ED663*100)</f>
        <v>0</v>
      </c>
      <c r="EF681" s="770">
        <v>0</v>
      </c>
      <c r="EG681" s="726">
        <f>+IF(EF663=0,0,EF681/EF663*100)</f>
        <v>0</v>
      </c>
      <c r="EH681" s="770">
        <f t="shared" si="716"/>
        <v>0</v>
      </c>
      <c r="EI681" s="726">
        <f>+IF(EH663=0,0,EH681/EH663*100)</f>
        <v>0</v>
      </c>
      <c r="EJ681" s="770">
        <f t="shared" si="685"/>
        <v>0</v>
      </c>
      <c r="EK681" s="726">
        <f>+IF(EJ663=0,0,EJ681/EJ663*100)</f>
        <v>0</v>
      </c>
      <c r="EL681" s="770">
        <v>0</v>
      </c>
      <c r="EM681" s="726">
        <f>+IF(EL663=0,0,EL681/EL663*100)</f>
        <v>0</v>
      </c>
      <c r="EN681" s="770">
        <v>0</v>
      </c>
      <c r="EO681" s="726">
        <f>+IF(EN663=0,0,EN681/EN663*100)</f>
        <v>0</v>
      </c>
      <c r="EP681" s="770">
        <v>0</v>
      </c>
      <c r="EQ681" s="726">
        <f>+IF(EP663=0,0,EP681/EP663*100)</f>
        <v>0</v>
      </c>
      <c r="ER681" s="770">
        <f t="shared" si="717"/>
        <v>0</v>
      </c>
      <c r="ES681" s="726">
        <f>+IF(ER663=0,0,ER681/ER663*100)</f>
        <v>0</v>
      </c>
      <c r="ET681" s="770">
        <v>0</v>
      </c>
      <c r="EU681" s="726">
        <f>+IF(ET663=0,0,ET681/ET663*100)</f>
        <v>0</v>
      </c>
      <c r="EV681" s="770">
        <v>0</v>
      </c>
      <c r="EW681" s="726">
        <f>+IF(EV663=0,0,EV681/EV663*100)</f>
        <v>0</v>
      </c>
      <c r="EX681" s="770">
        <v>0</v>
      </c>
      <c r="EY681" s="726">
        <f>+IF(EX663=0,0,EX681/EX663*100)</f>
        <v>0</v>
      </c>
      <c r="EZ681" s="770">
        <f t="shared" si="718"/>
        <v>0</v>
      </c>
      <c r="FA681" s="726">
        <f>+IF(EZ663=0,0,EZ681/EZ663*100)</f>
        <v>0</v>
      </c>
      <c r="FB681" s="770">
        <f t="shared" si="686"/>
        <v>0</v>
      </c>
      <c r="FC681" s="726">
        <f>+IF(FB663=0,0,FB681/FB663*100)</f>
        <v>0</v>
      </c>
      <c r="FD681" s="770">
        <v>0</v>
      </c>
      <c r="FE681" s="726">
        <f>+IF(FD663=0,0,FD681/FD663*100)</f>
        <v>0</v>
      </c>
      <c r="FF681" s="770">
        <v>0</v>
      </c>
      <c r="FG681" s="726">
        <f>+IF(FF663=0,0,FF681/FF663*100)</f>
        <v>0</v>
      </c>
      <c r="FH681" s="770">
        <v>0</v>
      </c>
      <c r="FI681" s="726">
        <f>+IF(FH663=0,0,FH681/FH663*100)</f>
        <v>0</v>
      </c>
      <c r="FJ681" s="770">
        <v>0</v>
      </c>
      <c r="FK681" s="726">
        <f>+IF(FJ663=0,0,FJ681/FJ663*100)</f>
        <v>0</v>
      </c>
    </row>
    <row r="682" spans="2:167" s="648" customFormat="1" ht="13.5" customHeight="1">
      <c r="B682" s="769"/>
      <c r="C682" s="771" t="s">
        <v>4802</v>
      </c>
      <c r="D682" s="769"/>
      <c r="E682" s="772">
        <f t="shared" si="673"/>
        <v>0</v>
      </c>
      <c r="F682" s="737">
        <f>+IF(E663=0,0,E682/E663*100)</f>
        <v>0</v>
      </c>
      <c r="G682" s="772">
        <v>0</v>
      </c>
      <c r="H682" s="737">
        <f>+IF(G663=0,0,G682/G663*100)</f>
        <v>0</v>
      </c>
      <c r="I682" s="772">
        <v>0</v>
      </c>
      <c r="J682" s="737">
        <f>+IF(I663=0,0,I682/I663*100)</f>
        <v>0</v>
      </c>
      <c r="K682" s="772">
        <v>0</v>
      </c>
      <c r="L682" s="737">
        <f>+IF(K663=0,0,K682/K663*100)</f>
        <v>0</v>
      </c>
      <c r="M682" s="772">
        <f t="shared" si="703"/>
        <v>0</v>
      </c>
      <c r="N682" s="737">
        <f>+IF(M663=0,0,M682/M663*100)</f>
        <v>0</v>
      </c>
      <c r="O682" s="772">
        <v>0</v>
      </c>
      <c r="P682" s="737">
        <f>+IF(O663=0,0,O682/O663*100)</f>
        <v>0</v>
      </c>
      <c r="Q682" s="772">
        <v>0</v>
      </c>
      <c r="R682" s="737">
        <f>+IF(Q663=0,0,Q682/Q663*100)</f>
        <v>0</v>
      </c>
      <c r="S682" s="772">
        <v>0</v>
      </c>
      <c r="T682" s="737">
        <f>+IF(S663=0,0,S682/S663*100)</f>
        <v>0</v>
      </c>
      <c r="U682" s="772">
        <f t="shared" si="704"/>
        <v>0</v>
      </c>
      <c r="V682" s="737">
        <f>+IF(U663=0,0,U682/U663*100)</f>
        <v>0</v>
      </c>
      <c r="W682" s="772">
        <f t="shared" si="675"/>
        <v>0</v>
      </c>
      <c r="X682" s="737">
        <f>+IF(W663=0,0,W682/W663*100)</f>
        <v>0</v>
      </c>
      <c r="Y682" s="772">
        <v>0</v>
      </c>
      <c r="Z682" s="737">
        <f>+IF(Y663=0,0,Y682/Y663*100)</f>
        <v>0</v>
      </c>
      <c r="AA682" s="772">
        <v>0</v>
      </c>
      <c r="AB682" s="737">
        <f>+IF(AA663=0,0,AA682/AA663*100)</f>
        <v>0</v>
      </c>
      <c r="AC682" s="772">
        <v>0</v>
      </c>
      <c r="AD682" s="737">
        <f>+IF(AC663=0,0,AC682/AC663*100)</f>
        <v>0</v>
      </c>
      <c r="AE682" s="772">
        <f t="shared" si="705"/>
        <v>0</v>
      </c>
      <c r="AF682" s="737">
        <f>+IF(AE663=0,0,AE682/AE663*100)</f>
        <v>0</v>
      </c>
      <c r="AG682" s="772">
        <v>0</v>
      </c>
      <c r="AH682" s="737">
        <f>+IF(AG663=0,0,AG682/AG663*100)</f>
        <v>0</v>
      </c>
      <c r="AI682" s="772">
        <v>0</v>
      </c>
      <c r="AJ682" s="737">
        <f>+IF(AI663=0,0,AI682/AI663*100)</f>
        <v>0</v>
      </c>
      <c r="AK682" s="772">
        <v>0</v>
      </c>
      <c r="AL682" s="737">
        <f>+IF(AK663=0,0,AK682/AK663*100)</f>
        <v>0</v>
      </c>
      <c r="AM682" s="772">
        <f t="shared" si="706"/>
        <v>0</v>
      </c>
      <c r="AN682" s="737">
        <f>+IF(AM663=0,0,AM682/AM663*100)</f>
        <v>0</v>
      </c>
      <c r="AO682" s="772">
        <f t="shared" si="678"/>
        <v>0</v>
      </c>
      <c r="AP682" s="737">
        <f>+IF(AO663=0,0,AO682/AO663*100)</f>
        <v>0</v>
      </c>
      <c r="AQ682" s="651"/>
      <c r="AR682" s="772">
        <v>0</v>
      </c>
      <c r="AS682" s="737">
        <f>+IF(AR663=0,0,AR682/AR663*100)</f>
        <v>0</v>
      </c>
      <c r="AT682" s="772">
        <v>0</v>
      </c>
      <c r="AU682" s="737">
        <f>+IF(AT663=0,0,AT682/AT663*100)</f>
        <v>0</v>
      </c>
      <c r="AV682" s="772">
        <v>0</v>
      </c>
      <c r="AW682" s="737">
        <f>+IF(AV663=0,0,AV682/AV663*100)</f>
        <v>0</v>
      </c>
      <c r="AX682" s="772">
        <v>0</v>
      </c>
      <c r="AY682" s="737">
        <f>+IF(AX663=0,0,AX682/AX663*100)</f>
        <v>0</v>
      </c>
      <c r="AZ682" s="772">
        <f t="shared" si="707"/>
        <v>0</v>
      </c>
      <c r="BA682" s="737">
        <f>+IF(AZ663=0,0,AZ682/AZ663*100)</f>
        <v>0</v>
      </c>
      <c r="BB682" s="772">
        <v>0</v>
      </c>
      <c r="BC682" s="737">
        <f>+IF(BB663=0,0,BB682/BB663*100)</f>
        <v>0</v>
      </c>
      <c r="BD682" s="772">
        <v>0</v>
      </c>
      <c r="BE682" s="737">
        <f>+IF(BD663=0,0,BD682/BD663*100)</f>
        <v>0</v>
      </c>
      <c r="BF682" s="772">
        <v>0</v>
      </c>
      <c r="BG682" s="737">
        <f>+IF(BF663=0,0,BF682/BF663*100)</f>
        <v>0</v>
      </c>
      <c r="BH682" s="772">
        <f t="shared" si="708"/>
        <v>0</v>
      </c>
      <c r="BI682" s="737">
        <f>+IF(BH663=0,0,BH682/BH663*100)</f>
        <v>0</v>
      </c>
      <c r="BJ682" s="772">
        <f t="shared" si="679"/>
        <v>0</v>
      </c>
      <c r="BK682" s="737">
        <f>+IF(BJ663=0,0,BJ682/BJ663*100)</f>
        <v>0</v>
      </c>
      <c r="BL682" s="772">
        <v>0</v>
      </c>
      <c r="BM682" s="737">
        <f>+IF(BL663=0,0,BL682/BL663*100)</f>
        <v>0</v>
      </c>
      <c r="BN682" s="772">
        <v>0</v>
      </c>
      <c r="BO682" s="737">
        <f>+IF(BN663=0,0,BN682/BN663*100)</f>
        <v>0</v>
      </c>
      <c r="BP682" s="772">
        <v>0</v>
      </c>
      <c r="BQ682" s="737">
        <f>+IF(BP663=0,0,BP682/BP663*100)</f>
        <v>0</v>
      </c>
      <c r="BR682" s="772">
        <f t="shared" si="709"/>
        <v>0</v>
      </c>
      <c r="BS682" s="737">
        <f>+IF(BR663=0,0,BR682/BR663*100)</f>
        <v>0</v>
      </c>
      <c r="BT682" s="772">
        <v>0</v>
      </c>
      <c r="BU682" s="737">
        <f>+IF(BT663=0,0,BT682/BT663*100)</f>
        <v>0</v>
      </c>
      <c r="BV682" s="772">
        <v>0</v>
      </c>
      <c r="BW682" s="737">
        <f>+IF(BV663=0,0,BV682/BV663*100)</f>
        <v>0</v>
      </c>
      <c r="BX682" s="772">
        <v>0</v>
      </c>
      <c r="BY682" s="737">
        <f>+IF(BX663=0,0,BX682/BX663*100)</f>
        <v>0</v>
      </c>
      <c r="BZ682" s="772">
        <f t="shared" si="710"/>
        <v>0</v>
      </c>
      <c r="CA682" s="737">
        <f>+IF(BZ663=0,0,BZ682/BZ663*100)</f>
        <v>0</v>
      </c>
      <c r="CB682" s="772">
        <f t="shared" si="680"/>
        <v>0</v>
      </c>
      <c r="CC682" s="737">
        <f>+IF(CB663=0,0,CB682/CB663*100)</f>
        <v>0</v>
      </c>
      <c r="CE682" s="772">
        <f t="shared" si="681"/>
        <v>0</v>
      </c>
      <c r="CF682" s="737">
        <f>+IF(CE663=0,0,CE682/CE663*100)</f>
        <v>0</v>
      </c>
      <c r="CG682" s="772">
        <v>0</v>
      </c>
      <c r="CH682" s="737">
        <f>+IF(CG663=0,0,CG682/CG663*100)</f>
        <v>0</v>
      </c>
      <c r="CI682" s="772">
        <v>0</v>
      </c>
      <c r="CJ682" s="737">
        <f>+IF(CI663=0,0,CI682/CI663*100)</f>
        <v>0</v>
      </c>
      <c r="CK682" s="772">
        <v>0</v>
      </c>
      <c r="CL682" s="737">
        <f>+IF(CK663=0,0,CK682/CK663*100)</f>
        <v>0</v>
      </c>
      <c r="CM682" s="772">
        <f t="shared" si="711"/>
        <v>0</v>
      </c>
      <c r="CN682" s="737">
        <f>+IF(CM663=0,0,CM682/CM663*100)</f>
        <v>0</v>
      </c>
      <c r="CO682" s="772">
        <v>0</v>
      </c>
      <c r="CP682" s="737">
        <f>+IF(CO663=0,0,CO682/CO663*100)</f>
        <v>0</v>
      </c>
      <c r="CQ682" s="772">
        <v>0</v>
      </c>
      <c r="CR682" s="737">
        <f>+IF(CQ663=0,0,CQ682/CQ663*100)</f>
        <v>0</v>
      </c>
      <c r="CS682" s="772">
        <v>0</v>
      </c>
      <c r="CT682" s="737">
        <f>+IF(CS663=0,0,CS682/CS663*100)</f>
        <v>0</v>
      </c>
      <c r="CU682" s="772">
        <f t="shared" si="712"/>
        <v>0</v>
      </c>
      <c r="CV682" s="737">
        <f>+IF(CU663=0,0,CU682/CU663*100)</f>
        <v>0</v>
      </c>
      <c r="CW682" s="772">
        <f t="shared" si="682"/>
        <v>0</v>
      </c>
      <c r="CX682" s="737">
        <f>+IF(CW663=0,0,CW682/CW663*100)</f>
        <v>0</v>
      </c>
      <c r="CY682" s="772">
        <v>0</v>
      </c>
      <c r="CZ682" s="737">
        <f>+IF(CY663=0,0,CY682/CY663*100)</f>
        <v>0</v>
      </c>
      <c r="DA682" s="772">
        <v>0</v>
      </c>
      <c r="DB682" s="737">
        <f>+IF(DA663=0,0,DA682/DA663*100)</f>
        <v>0</v>
      </c>
      <c r="DC682" s="772">
        <v>0</v>
      </c>
      <c r="DD682" s="737">
        <f>+IF(DC663=0,0,DC682/DC663*100)</f>
        <v>0</v>
      </c>
      <c r="DE682" s="772">
        <f t="shared" si="713"/>
        <v>0</v>
      </c>
      <c r="DF682" s="737">
        <f>+IF(DE663=0,0,DE682/DE663*100)</f>
        <v>0</v>
      </c>
      <c r="DG682" s="772">
        <v>0</v>
      </c>
      <c r="DH682" s="737">
        <f>+IF(DG663=0,0,DG682/DG663*100)</f>
        <v>0</v>
      </c>
      <c r="DI682" s="772">
        <v>0</v>
      </c>
      <c r="DJ682" s="737">
        <f>+IF(DI663=0,0,DI682/DI663*100)</f>
        <v>0</v>
      </c>
      <c r="DK682" s="772">
        <v>0</v>
      </c>
      <c r="DL682" s="737">
        <f>+IF(DK663=0,0,DK682/DK663*100)</f>
        <v>0</v>
      </c>
      <c r="DM682" s="772">
        <f t="shared" si="714"/>
        <v>0</v>
      </c>
      <c r="DN682" s="737">
        <f>+IF(DM663=0,0,DM682/DM663*100)</f>
        <v>0</v>
      </c>
      <c r="DO682" s="772">
        <f t="shared" si="683"/>
        <v>0</v>
      </c>
      <c r="DP682" s="737">
        <f>+IF(DO663=0,0,DO682/DO663*100)</f>
        <v>0</v>
      </c>
      <c r="DR682" s="772">
        <f t="shared" si="684"/>
        <v>0</v>
      </c>
      <c r="DS682" s="737">
        <f>+IF(DR663=0,0,DR682/DR663*100)</f>
        <v>0</v>
      </c>
      <c r="DT682" s="772">
        <v>0</v>
      </c>
      <c r="DU682" s="737">
        <f>+IF(DT663=0,0,DT682/DT663*100)</f>
        <v>0</v>
      </c>
      <c r="DV682" s="772">
        <v>0</v>
      </c>
      <c r="DW682" s="737">
        <f>+IF(DV663=0,0,DV682/DV663*100)</f>
        <v>0</v>
      </c>
      <c r="DX682" s="772">
        <v>0</v>
      </c>
      <c r="DY682" s="737">
        <f>+IF(DX663=0,0,DX682/DX663*100)</f>
        <v>0</v>
      </c>
      <c r="DZ682" s="772">
        <f t="shared" si="715"/>
        <v>0</v>
      </c>
      <c r="EA682" s="737">
        <f>+IF(DZ663=0,0,DZ682/DZ663*100)</f>
        <v>0</v>
      </c>
      <c r="EB682" s="772">
        <v>0</v>
      </c>
      <c r="EC682" s="737">
        <f>+IF(EB663=0,0,EB682/EB663*100)</f>
        <v>0</v>
      </c>
      <c r="ED682" s="772">
        <v>0</v>
      </c>
      <c r="EE682" s="737">
        <f>+IF(ED663=0,0,ED682/ED663*100)</f>
        <v>0</v>
      </c>
      <c r="EF682" s="772">
        <v>0</v>
      </c>
      <c r="EG682" s="737">
        <f>+IF(EF663=0,0,EF682/EF663*100)</f>
        <v>0</v>
      </c>
      <c r="EH682" s="772">
        <f t="shared" si="716"/>
        <v>0</v>
      </c>
      <c r="EI682" s="737">
        <f>+IF(EH663=0,0,EH682/EH663*100)</f>
        <v>0</v>
      </c>
      <c r="EJ682" s="772">
        <f t="shared" si="685"/>
        <v>0</v>
      </c>
      <c r="EK682" s="737">
        <f>+IF(EJ663=0,0,EJ682/EJ663*100)</f>
        <v>0</v>
      </c>
      <c r="EL682" s="772">
        <v>0</v>
      </c>
      <c r="EM682" s="737">
        <f>+IF(EL663=0,0,EL682/EL663*100)</f>
        <v>0</v>
      </c>
      <c r="EN682" s="772">
        <v>0</v>
      </c>
      <c r="EO682" s="737">
        <f>+IF(EN663=0,0,EN682/EN663*100)</f>
        <v>0</v>
      </c>
      <c r="EP682" s="772">
        <v>0</v>
      </c>
      <c r="EQ682" s="737">
        <f>+IF(EP663=0,0,EP682/EP663*100)</f>
        <v>0</v>
      </c>
      <c r="ER682" s="772">
        <f t="shared" si="717"/>
        <v>0</v>
      </c>
      <c r="ES682" s="737">
        <f>+IF(ER663=0,0,ER682/ER663*100)</f>
        <v>0</v>
      </c>
      <c r="ET682" s="772">
        <v>0</v>
      </c>
      <c r="EU682" s="737">
        <f>+IF(ET663=0,0,ET682/ET663*100)</f>
        <v>0</v>
      </c>
      <c r="EV682" s="772">
        <v>0</v>
      </c>
      <c r="EW682" s="737">
        <f>+IF(EV663=0,0,EV682/EV663*100)</f>
        <v>0</v>
      </c>
      <c r="EX682" s="772">
        <v>0</v>
      </c>
      <c r="EY682" s="737">
        <f>+IF(EX663=0,0,EX682/EX663*100)</f>
        <v>0</v>
      </c>
      <c r="EZ682" s="772">
        <f t="shared" si="718"/>
        <v>0</v>
      </c>
      <c r="FA682" s="737">
        <f>+IF(EZ663=0,0,EZ682/EZ663*100)</f>
        <v>0</v>
      </c>
      <c r="FB682" s="772">
        <f t="shared" si="686"/>
        <v>0</v>
      </c>
      <c r="FC682" s="737">
        <f>+IF(FB663=0,0,FB682/FB663*100)</f>
        <v>0</v>
      </c>
      <c r="FD682" s="772">
        <v>0</v>
      </c>
      <c r="FE682" s="737">
        <f>+IF(FD663=0,0,FD682/FD663*100)</f>
        <v>0</v>
      </c>
      <c r="FF682" s="772">
        <v>0</v>
      </c>
      <c r="FG682" s="737">
        <f>+IF(FF663=0,0,FF682/FF663*100)</f>
        <v>0</v>
      </c>
      <c r="FH682" s="772">
        <v>0</v>
      </c>
      <c r="FI682" s="737">
        <f>+IF(FH663=0,0,FH682/FH663*100)</f>
        <v>0</v>
      </c>
      <c r="FJ682" s="772">
        <v>0</v>
      </c>
      <c r="FK682" s="737">
        <f>+IF(FJ663=0,0,FJ682/FJ663*100)</f>
        <v>0</v>
      </c>
    </row>
    <row r="683" spans="2:167" s="648" customFormat="1" ht="13.5" customHeight="1">
      <c r="B683" s="769"/>
      <c r="C683" s="771" t="s">
        <v>4803</v>
      </c>
      <c r="D683" s="769"/>
      <c r="E683" s="772">
        <f t="shared" si="673"/>
        <v>0</v>
      </c>
      <c r="F683" s="737">
        <f>+IF(E663=0,0,E683/E663*100)</f>
        <v>0</v>
      </c>
      <c r="G683" s="772">
        <v>0</v>
      </c>
      <c r="H683" s="737">
        <f>+IF(G663=0,0,G683/G663*100)</f>
        <v>0</v>
      </c>
      <c r="I683" s="772">
        <v>0</v>
      </c>
      <c r="J683" s="737">
        <f>+IF(I663=0,0,I683/I663*100)</f>
        <v>0</v>
      </c>
      <c r="K683" s="772">
        <v>0</v>
      </c>
      <c r="L683" s="737">
        <f>+IF(K663=0,0,K683/K663*100)</f>
        <v>0</v>
      </c>
      <c r="M683" s="772">
        <f t="shared" si="703"/>
        <v>0</v>
      </c>
      <c r="N683" s="737">
        <f>+IF(M663=0,0,M683/M663*100)</f>
        <v>0</v>
      </c>
      <c r="O683" s="772">
        <v>0</v>
      </c>
      <c r="P683" s="737">
        <f>+IF(O663=0,0,O683/O663*100)</f>
        <v>0</v>
      </c>
      <c r="Q683" s="772">
        <v>0</v>
      </c>
      <c r="R683" s="737">
        <f>+IF(Q663=0,0,Q683/Q663*100)</f>
        <v>0</v>
      </c>
      <c r="S683" s="772">
        <v>0</v>
      </c>
      <c r="T683" s="737">
        <f>+IF(S663=0,0,S683/S663*100)</f>
        <v>0</v>
      </c>
      <c r="U683" s="772">
        <f t="shared" si="704"/>
        <v>0</v>
      </c>
      <c r="V683" s="737">
        <f>+IF(U663=0,0,U683/U663*100)</f>
        <v>0</v>
      </c>
      <c r="W683" s="772">
        <f t="shared" si="675"/>
        <v>0</v>
      </c>
      <c r="X683" s="737">
        <f>+IF(W663=0,0,W683/W663*100)</f>
        <v>0</v>
      </c>
      <c r="Y683" s="772">
        <v>0</v>
      </c>
      <c r="Z683" s="737">
        <f>+IF(Y663=0,0,Y683/Y663*100)</f>
        <v>0</v>
      </c>
      <c r="AA683" s="772">
        <v>0</v>
      </c>
      <c r="AB683" s="737">
        <f>+IF(AA663=0,0,AA683/AA663*100)</f>
        <v>0</v>
      </c>
      <c r="AC683" s="772">
        <v>0</v>
      </c>
      <c r="AD683" s="737">
        <f>+IF(AC663=0,0,AC683/AC663*100)</f>
        <v>0</v>
      </c>
      <c r="AE683" s="772">
        <f t="shared" si="705"/>
        <v>0</v>
      </c>
      <c r="AF683" s="737">
        <f>+IF(AE663=0,0,AE683/AE663*100)</f>
        <v>0</v>
      </c>
      <c r="AG683" s="772">
        <v>0</v>
      </c>
      <c r="AH683" s="737">
        <f>+IF(AG663=0,0,AG683/AG663*100)</f>
        <v>0</v>
      </c>
      <c r="AI683" s="772">
        <v>0</v>
      </c>
      <c r="AJ683" s="737">
        <f>+IF(AI663=0,0,AI683/AI663*100)</f>
        <v>0</v>
      </c>
      <c r="AK683" s="772">
        <v>0</v>
      </c>
      <c r="AL683" s="737">
        <f>+IF(AK663=0,0,AK683/AK663*100)</f>
        <v>0</v>
      </c>
      <c r="AM683" s="772">
        <f t="shared" si="706"/>
        <v>0</v>
      </c>
      <c r="AN683" s="737">
        <f>+IF(AM663=0,0,AM683/AM663*100)</f>
        <v>0</v>
      </c>
      <c r="AO683" s="772">
        <f t="shared" si="678"/>
        <v>0</v>
      </c>
      <c r="AP683" s="737">
        <f>+IF(AO663=0,0,AO683/AO663*100)</f>
        <v>0</v>
      </c>
      <c r="AQ683" s="651"/>
      <c r="AR683" s="772">
        <v>0</v>
      </c>
      <c r="AS683" s="737">
        <f>+IF(AR663=0,0,AR683/AR663*100)</f>
        <v>0</v>
      </c>
      <c r="AT683" s="772">
        <v>0</v>
      </c>
      <c r="AU683" s="737">
        <f>+IF(AT663=0,0,AT683/AT663*100)</f>
        <v>0</v>
      </c>
      <c r="AV683" s="772">
        <v>0</v>
      </c>
      <c r="AW683" s="737">
        <f>+IF(AV663=0,0,AV683/AV663*100)</f>
        <v>0</v>
      </c>
      <c r="AX683" s="772">
        <v>0</v>
      </c>
      <c r="AY683" s="737">
        <f>+IF(AX663=0,0,AX683/AX663*100)</f>
        <v>0</v>
      </c>
      <c r="AZ683" s="772">
        <f t="shared" si="707"/>
        <v>0</v>
      </c>
      <c r="BA683" s="737">
        <f>+IF(AZ663=0,0,AZ683/AZ663*100)</f>
        <v>0</v>
      </c>
      <c r="BB683" s="772">
        <v>0</v>
      </c>
      <c r="BC683" s="737">
        <f>+IF(BB663=0,0,BB683/BB663*100)</f>
        <v>0</v>
      </c>
      <c r="BD683" s="772">
        <v>0</v>
      </c>
      <c r="BE683" s="737">
        <f>+IF(BD663=0,0,BD683/BD663*100)</f>
        <v>0</v>
      </c>
      <c r="BF683" s="772">
        <v>0</v>
      </c>
      <c r="BG683" s="737">
        <f>+IF(BF663=0,0,BF683/BF663*100)</f>
        <v>0</v>
      </c>
      <c r="BH683" s="772">
        <f t="shared" si="708"/>
        <v>0</v>
      </c>
      <c r="BI683" s="737">
        <f>+IF(BH663=0,0,BH683/BH663*100)</f>
        <v>0</v>
      </c>
      <c r="BJ683" s="772">
        <f t="shared" si="679"/>
        <v>0</v>
      </c>
      <c r="BK683" s="737">
        <f>+IF(BJ663=0,0,BJ683/BJ663*100)</f>
        <v>0</v>
      </c>
      <c r="BL683" s="772">
        <v>0</v>
      </c>
      <c r="BM683" s="737">
        <f>+IF(BL663=0,0,BL683/BL663*100)</f>
        <v>0</v>
      </c>
      <c r="BN683" s="772">
        <v>0</v>
      </c>
      <c r="BO683" s="737">
        <f>+IF(BN663=0,0,BN683/BN663*100)</f>
        <v>0</v>
      </c>
      <c r="BP683" s="772">
        <v>0</v>
      </c>
      <c r="BQ683" s="737">
        <f>+IF(BP663=0,0,BP683/BP663*100)</f>
        <v>0</v>
      </c>
      <c r="BR683" s="772">
        <f t="shared" si="709"/>
        <v>0</v>
      </c>
      <c r="BS683" s="737">
        <f>+IF(BR663=0,0,BR683/BR663*100)</f>
        <v>0</v>
      </c>
      <c r="BT683" s="772">
        <v>0</v>
      </c>
      <c r="BU683" s="737">
        <f>+IF(BT663=0,0,BT683/BT663*100)</f>
        <v>0</v>
      </c>
      <c r="BV683" s="772">
        <v>0</v>
      </c>
      <c r="BW683" s="737">
        <f>+IF(BV663=0,0,BV683/BV663*100)</f>
        <v>0</v>
      </c>
      <c r="BX683" s="772">
        <v>0</v>
      </c>
      <c r="BY683" s="737">
        <f>+IF(BX663=0,0,BX683/BX663*100)</f>
        <v>0</v>
      </c>
      <c r="BZ683" s="772">
        <f t="shared" si="710"/>
        <v>0</v>
      </c>
      <c r="CA683" s="737">
        <f>+IF(BZ663=0,0,BZ683/BZ663*100)</f>
        <v>0</v>
      </c>
      <c r="CB683" s="772">
        <f t="shared" si="680"/>
        <v>0</v>
      </c>
      <c r="CC683" s="737">
        <f>+IF(CB663=0,0,CB683/CB663*100)</f>
        <v>0</v>
      </c>
      <c r="CE683" s="772">
        <f t="shared" si="681"/>
        <v>0</v>
      </c>
      <c r="CF683" s="737">
        <f>+IF(CE663=0,0,CE683/CE663*100)</f>
        <v>0</v>
      </c>
      <c r="CG683" s="772">
        <v>0</v>
      </c>
      <c r="CH683" s="737">
        <f>+IF(CG663=0,0,CG683/CG663*100)</f>
        <v>0</v>
      </c>
      <c r="CI683" s="772">
        <v>0</v>
      </c>
      <c r="CJ683" s="737">
        <f>+IF(CI663=0,0,CI683/CI663*100)</f>
        <v>0</v>
      </c>
      <c r="CK683" s="772">
        <v>0</v>
      </c>
      <c r="CL683" s="737">
        <f>+IF(CK663=0,0,CK683/CK663*100)</f>
        <v>0</v>
      </c>
      <c r="CM683" s="772">
        <f t="shared" si="711"/>
        <v>0</v>
      </c>
      <c r="CN683" s="737">
        <f>+IF(CM663=0,0,CM683/CM663*100)</f>
        <v>0</v>
      </c>
      <c r="CO683" s="772">
        <v>0</v>
      </c>
      <c r="CP683" s="737">
        <f>+IF(CO663=0,0,CO683/CO663*100)</f>
        <v>0</v>
      </c>
      <c r="CQ683" s="772">
        <v>0</v>
      </c>
      <c r="CR683" s="737">
        <f>+IF(CQ663=0,0,CQ683/CQ663*100)</f>
        <v>0</v>
      </c>
      <c r="CS683" s="772">
        <v>0</v>
      </c>
      <c r="CT683" s="737">
        <f>+IF(CS663=0,0,CS683/CS663*100)</f>
        <v>0</v>
      </c>
      <c r="CU683" s="772">
        <f t="shared" si="712"/>
        <v>0</v>
      </c>
      <c r="CV683" s="737">
        <f>+IF(CU663=0,0,CU683/CU663*100)</f>
        <v>0</v>
      </c>
      <c r="CW683" s="772">
        <f t="shared" si="682"/>
        <v>0</v>
      </c>
      <c r="CX683" s="737">
        <f>+IF(CW663=0,0,CW683/CW663*100)</f>
        <v>0</v>
      </c>
      <c r="CY683" s="772">
        <v>0</v>
      </c>
      <c r="CZ683" s="737">
        <f>+IF(CY663=0,0,CY683/CY663*100)</f>
        <v>0</v>
      </c>
      <c r="DA683" s="772">
        <v>0</v>
      </c>
      <c r="DB683" s="737">
        <f>+IF(DA663=0,0,DA683/DA663*100)</f>
        <v>0</v>
      </c>
      <c r="DC683" s="772">
        <v>0</v>
      </c>
      <c r="DD683" s="737">
        <f>+IF(DC663=0,0,DC683/DC663*100)</f>
        <v>0</v>
      </c>
      <c r="DE683" s="772">
        <f t="shared" si="713"/>
        <v>0</v>
      </c>
      <c r="DF683" s="737">
        <f>+IF(DE663=0,0,DE683/DE663*100)</f>
        <v>0</v>
      </c>
      <c r="DG683" s="772">
        <v>0</v>
      </c>
      <c r="DH683" s="737">
        <f>+IF(DG663=0,0,DG683/DG663*100)</f>
        <v>0</v>
      </c>
      <c r="DI683" s="772">
        <v>0</v>
      </c>
      <c r="DJ683" s="737">
        <f>+IF(DI663=0,0,DI683/DI663*100)</f>
        <v>0</v>
      </c>
      <c r="DK683" s="772">
        <v>0</v>
      </c>
      <c r="DL683" s="737">
        <f>+IF(DK663=0,0,DK683/DK663*100)</f>
        <v>0</v>
      </c>
      <c r="DM683" s="772">
        <f t="shared" si="714"/>
        <v>0</v>
      </c>
      <c r="DN683" s="737">
        <f>+IF(DM663=0,0,DM683/DM663*100)</f>
        <v>0</v>
      </c>
      <c r="DO683" s="772">
        <f t="shared" si="683"/>
        <v>0</v>
      </c>
      <c r="DP683" s="737">
        <f>+IF(DO663=0,0,DO683/DO663*100)</f>
        <v>0</v>
      </c>
      <c r="DR683" s="772">
        <f t="shared" si="684"/>
        <v>0</v>
      </c>
      <c r="DS683" s="737">
        <f>+IF(DR663=0,0,DR683/DR663*100)</f>
        <v>0</v>
      </c>
      <c r="DT683" s="772">
        <v>0</v>
      </c>
      <c r="DU683" s="737">
        <f>+IF(DT663=0,0,DT683/DT663*100)</f>
        <v>0</v>
      </c>
      <c r="DV683" s="772">
        <v>0</v>
      </c>
      <c r="DW683" s="737">
        <f>+IF(DV663=0,0,DV683/DV663*100)</f>
        <v>0</v>
      </c>
      <c r="DX683" s="772">
        <v>0</v>
      </c>
      <c r="DY683" s="737">
        <f>+IF(DX663=0,0,DX683/DX663*100)</f>
        <v>0</v>
      </c>
      <c r="DZ683" s="772">
        <f t="shared" si="715"/>
        <v>0</v>
      </c>
      <c r="EA683" s="737">
        <f>+IF(DZ663=0,0,DZ683/DZ663*100)</f>
        <v>0</v>
      </c>
      <c r="EB683" s="772">
        <v>0</v>
      </c>
      <c r="EC683" s="737">
        <f>+IF(EB663=0,0,EB683/EB663*100)</f>
        <v>0</v>
      </c>
      <c r="ED683" s="772">
        <v>0</v>
      </c>
      <c r="EE683" s="737">
        <f>+IF(ED663=0,0,ED683/ED663*100)</f>
        <v>0</v>
      </c>
      <c r="EF683" s="772">
        <v>0</v>
      </c>
      <c r="EG683" s="737">
        <f>+IF(EF663=0,0,EF683/EF663*100)</f>
        <v>0</v>
      </c>
      <c r="EH683" s="772">
        <f t="shared" si="716"/>
        <v>0</v>
      </c>
      <c r="EI683" s="737">
        <f>+IF(EH663=0,0,EH683/EH663*100)</f>
        <v>0</v>
      </c>
      <c r="EJ683" s="772">
        <f t="shared" si="685"/>
        <v>0</v>
      </c>
      <c r="EK683" s="737">
        <f>+IF(EJ663=0,0,EJ683/EJ663*100)</f>
        <v>0</v>
      </c>
      <c r="EL683" s="772">
        <v>0</v>
      </c>
      <c r="EM683" s="737">
        <f>+IF(EL663=0,0,EL683/EL663*100)</f>
        <v>0</v>
      </c>
      <c r="EN683" s="772">
        <v>0</v>
      </c>
      <c r="EO683" s="737">
        <f>+IF(EN663=0,0,EN683/EN663*100)</f>
        <v>0</v>
      </c>
      <c r="EP683" s="772">
        <v>0</v>
      </c>
      <c r="EQ683" s="737">
        <f>+IF(EP663=0,0,EP683/EP663*100)</f>
        <v>0</v>
      </c>
      <c r="ER683" s="772">
        <f t="shared" si="717"/>
        <v>0</v>
      </c>
      <c r="ES683" s="737">
        <f>+IF(ER663=0,0,ER683/ER663*100)</f>
        <v>0</v>
      </c>
      <c r="ET683" s="772">
        <v>0</v>
      </c>
      <c r="EU683" s="737">
        <f>+IF(ET663=0,0,ET683/ET663*100)</f>
        <v>0</v>
      </c>
      <c r="EV683" s="772">
        <v>0</v>
      </c>
      <c r="EW683" s="737">
        <f>+IF(EV663=0,0,EV683/EV663*100)</f>
        <v>0</v>
      </c>
      <c r="EX683" s="772">
        <v>0</v>
      </c>
      <c r="EY683" s="737">
        <f>+IF(EX663=0,0,EX683/EX663*100)</f>
        <v>0</v>
      </c>
      <c r="EZ683" s="772">
        <f t="shared" si="718"/>
        <v>0</v>
      </c>
      <c r="FA683" s="737">
        <f>+IF(EZ663=0,0,EZ683/EZ663*100)</f>
        <v>0</v>
      </c>
      <c r="FB683" s="772">
        <f t="shared" si="686"/>
        <v>0</v>
      </c>
      <c r="FC683" s="737">
        <f>+IF(FB663=0,0,FB683/FB663*100)</f>
        <v>0</v>
      </c>
      <c r="FD683" s="772">
        <v>0</v>
      </c>
      <c r="FE683" s="737">
        <f>+IF(FD663=0,0,FD683/FD663*100)</f>
        <v>0</v>
      </c>
      <c r="FF683" s="772">
        <v>0</v>
      </c>
      <c r="FG683" s="737">
        <f>+IF(FF663=0,0,FF683/FF663*100)</f>
        <v>0</v>
      </c>
      <c r="FH683" s="772">
        <v>0</v>
      </c>
      <c r="FI683" s="737">
        <f>+IF(FH663=0,0,FH683/FH663*100)</f>
        <v>0</v>
      </c>
      <c r="FJ683" s="772">
        <v>0</v>
      </c>
      <c r="FK683" s="737">
        <f>+IF(FJ663=0,0,FJ683/FJ663*100)</f>
        <v>0</v>
      </c>
    </row>
    <row r="684" spans="2:167" s="648" customFormat="1" ht="13.5" customHeight="1">
      <c r="B684" s="769"/>
      <c r="C684" s="771" t="s">
        <v>4804</v>
      </c>
      <c r="D684" s="769"/>
      <c r="E684" s="772">
        <f t="shared" si="673"/>
        <v>0</v>
      </c>
      <c r="F684" s="737">
        <f>+IF(E663=0,0,E684/E663*100)</f>
        <v>0</v>
      </c>
      <c r="G684" s="772">
        <v>0</v>
      </c>
      <c r="H684" s="737">
        <f>+IF(G663=0,0,G684/G663*100)</f>
        <v>0</v>
      </c>
      <c r="I684" s="772">
        <v>0</v>
      </c>
      <c r="J684" s="737">
        <f>+IF(I663=0,0,I684/I663*100)</f>
        <v>0</v>
      </c>
      <c r="K684" s="772">
        <v>0</v>
      </c>
      <c r="L684" s="737">
        <f>+IF(K663=0,0,K684/K663*100)</f>
        <v>0</v>
      </c>
      <c r="M684" s="772">
        <f t="shared" si="703"/>
        <v>0</v>
      </c>
      <c r="N684" s="737">
        <f>+IF(M663=0,0,M684/M663*100)</f>
        <v>0</v>
      </c>
      <c r="O684" s="772">
        <v>0</v>
      </c>
      <c r="P684" s="737">
        <f>+IF(O663=0,0,O684/O663*100)</f>
        <v>0</v>
      </c>
      <c r="Q684" s="772">
        <v>0</v>
      </c>
      <c r="R684" s="737">
        <f>+IF(Q663=0,0,Q684/Q663*100)</f>
        <v>0</v>
      </c>
      <c r="S684" s="772">
        <v>0</v>
      </c>
      <c r="T684" s="737">
        <f>+IF(S663=0,0,S684/S663*100)</f>
        <v>0</v>
      </c>
      <c r="U684" s="772">
        <f t="shared" si="704"/>
        <v>0</v>
      </c>
      <c r="V684" s="737">
        <f>+IF(U663=0,0,U684/U663*100)</f>
        <v>0</v>
      </c>
      <c r="W684" s="772">
        <f t="shared" si="675"/>
        <v>0</v>
      </c>
      <c r="X684" s="737">
        <f>+IF(W663=0,0,W684/W663*100)</f>
        <v>0</v>
      </c>
      <c r="Y684" s="772">
        <v>0</v>
      </c>
      <c r="Z684" s="737">
        <f>+IF(Y663=0,0,Y684/Y663*100)</f>
        <v>0</v>
      </c>
      <c r="AA684" s="772">
        <v>0</v>
      </c>
      <c r="AB684" s="737">
        <f>+IF(AA663=0,0,AA684/AA663*100)</f>
        <v>0</v>
      </c>
      <c r="AC684" s="772">
        <v>0</v>
      </c>
      <c r="AD684" s="737">
        <f>+IF(AC663=0,0,AC684/AC663*100)</f>
        <v>0</v>
      </c>
      <c r="AE684" s="772">
        <f t="shared" si="705"/>
        <v>0</v>
      </c>
      <c r="AF684" s="737">
        <f>+IF(AE663=0,0,AE684/AE663*100)</f>
        <v>0</v>
      </c>
      <c r="AG684" s="772">
        <v>0</v>
      </c>
      <c r="AH684" s="737">
        <f>+IF(AG663=0,0,AG684/AG663*100)</f>
        <v>0</v>
      </c>
      <c r="AI684" s="772">
        <v>0</v>
      </c>
      <c r="AJ684" s="737">
        <f>+IF(AI663=0,0,AI684/AI663*100)</f>
        <v>0</v>
      </c>
      <c r="AK684" s="772">
        <v>0</v>
      </c>
      <c r="AL684" s="737">
        <f>+IF(AK663=0,0,AK684/AK663*100)</f>
        <v>0</v>
      </c>
      <c r="AM684" s="772">
        <f t="shared" si="706"/>
        <v>0</v>
      </c>
      <c r="AN684" s="737">
        <f>+IF(AM663=0,0,AM684/AM663*100)</f>
        <v>0</v>
      </c>
      <c r="AO684" s="772">
        <f t="shared" si="678"/>
        <v>0</v>
      </c>
      <c r="AP684" s="737">
        <f>+IF(AO663=0,0,AO684/AO663*100)</f>
        <v>0</v>
      </c>
      <c r="AQ684" s="651"/>
      <c r="AR684" s="772">
        <v>0</v>
      </c>
      <c r="AS684" s="737">
        <f>+IF(AR663=0,0,AR684/AR663*100)</f>
        <v>0</v>
      </c>
      <c r="AT684" s="772">
        <v>0</v>
      </c>
      <c r="AU684" s="737">
        <f>+IF(AT663=0,0,AT684/AT663*100)</f>
        <v>0</v>
      </c>
      <c r="AV684" s="772">
        <v>0</v>
      </c>
      <c r="AW684" s="737">
        <f>+IF(AV663=0,0,AV684/AV663*100)</f>
        <v>0</v>
      </c>
      <c r="AX684" s="772">
        <v>0</v>
      </c>
      <c r="AY684" s="737">
        <f>+IF(AX663=0,0,AX684/AX663*100)</f>
        <v>0</v>
      </c>
      <c r="AZ684" s="772">
        <f t="shared" si="707"/>
        <v>0</v>
      </c>
      <c r="BA684" s="737">
        <f>+IF(AZ663=0,0,AZ684/AZ663*100)</f>
        <v>0</v>
      </c>
      <c r="BB684" s="772">
        <v>0</v>
      </c>
      <c r="BC684" s="737">
        <f>+IF(BB663=0,0,BB684/BB663*100)</f>
        <v>0</v>
      </c>
      <c r="BD684" s="772">
        <v>0</v>
      </c>
      <c r="BE684" s="737">
        <f>+IF(BD663=0,0,BD684/BD663*100)</f>
        <v>0</v>
      </c>
      <c r="BF684" s="772">
        <v>0</v>
      </c>
      <c r="BG684" s="737">
        <f>+IF(BF663=0,0,BF684/BF663*100)</f>
        <v>0</v>
      </c>
      <c r="BH684" s="772">
        <f t="shared" si="708"/>
        <v>0</v>
      </c>
      <c r="BI684" s="737">
        <f>+IF(BH663=0,0,BH684/BH663*100)</f>
        <v>0</v>
      </c>
      <c r="BJ684" s="772">
        <f t="shared" si="679"/>
        <v>0</v>
      </c>
      <c r="BK684" s="737">
        <f>+IF(BJ663=0,0,BJ684/BJ663*100)</f>
        <v>0</v>
      </c>
      <c r="BL684" s="772">
        <v>0</v>
      </c>
      <c r="BM684" s="737">
        <f>+IF(BL663=0,0,BL684/BL663*100)</f>
        <v>0</v>
      </c>
      <c r="BN684" s="772">
        <v>0</v>
      </c>
      <c r="BO684" s="737">
        <f>+IF(BN663=0,0,BN684/BN663*100)</f>
        <v>0</v>
      </c>
      <c r="BP684" s="772">
        <v>0</v>
      </c>
      <c r="BQ684" s="737">
        <f>+IF(BP663=0,0,BP684/BP663*100)</f>
        <v>0</v>
      </c>
      <c r="BR684" s="772">
        <f t="shared" si="709"/>
        <v>0</v>
      </c>
      <c r="BS684" s="737">
        <f>+IF(BR663=0,0,BR684/BR663*100)</f>
        <v>0</v>
      </c>
      <c r="BT684" s="772">
        <v>0</v>
      </c>
      <c r="BU684" s="737">
        <f>+IF(BT663=0,0,BT684/BT663*100)</f>
        <v>0</v>
      </c>
      <c r="BV684" s="772">
        <v>0</v>
      </c>
      <c r="BW684" s="737">
        <f>+IF(BV663=0,0,BV684/BV663*100)</f>
        <v>0</v>
      </c>
      <c r="BX684" s="772">
        <v>0</v>
      </c>
      <c r="BY684" s="737">
        <f>+IF(BX663=0,0,BX684/BX663*100)</f>
        <v>0</v>
      </c>
      <c r="BZ684" s="772">
        <f t="shared" si="710"/>
        <v>0</v>
      </c>
      <c r="CA684" s="737">
        <f>+IF(BZ663=0,0,BZ684/BZ663*100)</f>
        <v>0</v>
      </c>
      <c r="CB684" s="772">
        <f t="shared" si="680"/>
        <v>0</v>
      </c>
      <c r="CC684" s="737">
        <f>+IF(CB663=0,0,CB684/CB663*100)</f>
        <v>0</v>
      </c>
      <c r="CE684" s="772">
        <f t="shared" si="681"/>
        <v>0</v>
      </c>
      <c r="CF684" s="737">
        <f>+IF(CE663=0,0,CE684/CE663*100)</f>
        <v>0</v>
      </c>
      <c r="CG684" s="772">
        <v>0</v>
      </c>
      <c r="CH684" s="737">
        <f>+IF(CG663=0,0,CG684/CG663*100)</f>
        <v>0</v>
      </c>
      <c r="CI684" s="772">
        <v>0</v>
      </c>
      <c r="CJ684" s="737">
        <f>+IF(CI663=0,0,CI684/CI663*100)</f>
        <v>0</v>
      </c>
      <c r="CK684" s="772">
        <v>0</v>
      </c>
      <c r="CL684" s="737">
        <f>+IF(CK663=0,0,CK684/CK663*100)</f>
        <v>0</v>
      </c>
      <c r="CM684" s="772">
        <f t="shared" si="711"/>
        <v>0</v>
      </c>
      <c r="CN684" s="737">
        <f>+IF(CM663=0,0,CM684/CM663*100)</f>
        <v>0</v>
      </c>
      <c r="CO684" s="772">
        <v>0</v>
      </c>
      <c r="CP684" s="737">
        <f>+IF(CO663=0,0,CO684/CO663*100)</f>
        <v>0</v>
      </c>
      <c r="CQ684" s="772">
        <v>0</v>
      </c>
      <c r="CR684" s="737">
        <f>+IF(CQ663=0,0,CQ684/CQ663*100)</f>
        <v>0</v>
      </c>
      <c r="CS684" s="772">
        <v>0</v>
      </c>
      <c r="CT684" s="737">
        <f>+IF(CS663=0,0,CS684/CS663*100)</f>
        <v>0</v>
      </c>
      <c r="CU684" s="772">
        <f t="shared" si="712"/>
        <v>0</v>
      </c>
      <c r="CV684" s="737">
        <f>+IF(CU663=0,0,CU684/CU663*100)</f>
        <v>0</v>
      </c>
      <c r="CW684" s="772">
        <f t="shared" si="682"/>
        <v>0</v>
      </c>
      <c r="CX684" s="737">
        <f>+IF(CW663=0,0,CW684/CW663*100)</f>
        <v>0</v>
      </c>
      <c r="CY684" s="772">
        <v>0</v>
      </c>
      <c r="CZ684" s="737">
        <f>+IF(CY663=0,0,CY684/CY663*100)</f>
        <v>0</v>
      </c>
      <c r="DA684" s="772">
        <v>0</v>
      </c>
      <c r="DB684" s="737">
        <f>+IF(DA663=0,0,DA684/DA663*100)</f>
        <v>0</v>
      </c>
      <c r="DC684" s="772">
        <v>0</v>
      </c>
      <c r="DD684" s="737">
        <f>+IF(DC663=0,0,DC684/DC663*100)</f>
        <v>0</v>
      </c>
      <c r="DE684" s="772">
        <f t="shared" si="713"/>
        <v>0</v>
      </c>
      <c r="DF684" s="737">
        <f>+IF(DE663=0,0,DE684/DE663*100)</f>
        <v>0</v>
      </c>
      <c r="DG684" s="772">
        <v>0</v>
      </c>
      <c r="DH684" s="737">
        <f>+IF(DG663=0,0,DG684/DG663*100)</f>
        <v>0</v>
      </c>
      <c r="DI684" s="772">
        <v>0</v>
      </c>
      <c r="DJ684" s="737">
        <f>+IF(DI663=0,0,DI684/DI663*100)</f>
        <v>0</v>
      </c>
      <c r="DK684" s="772">
        <v>0</v>
      </c>
      <c r="DL684" s="737">
        <f>+IF(DK663=0,0,DK684/DK663*100)</f>
        <v>0</v>
      </c>
      <c r="DM684" s="772">
        <f t="shared" si="714"/>
        <v>0</v>
      </c>
      <c r="DN684" s="737">
        <f>+IF(DM663=0,0,DM684/DM663*100)</f>
        <v>0</v>
      </c>
      <c r="DO684" s="772">
        <f t="shared" si="683"/>
        <v>0</v>
      </c>
      <c r="DP684" s="737">
        <f>+IF(DO663=0,0,DO684/DO663*100)</f>
        <v>0</v>
      </c>
      <c r="DR684" s="772">
        <f t="shared" si="684"/>
        <v>0</v>
      </c>
      <c r="DS684" s="737">
        <f>+IF(DR663=0,0,DR684/DR663*100)</f>
        <v>0</v>
      </c>
      <c r="DT684" s="772">
        <v>0</v>
      </c>
      <c r="DU684" s="737">
        <f>+IF(DT663=0,0,DT684/DT663*100)</f>
        <v>0</v>
      </c>
      <c r="DV684" s="772">
        <v>0</v>
      </c>
      <c r="DW684" s="737">
        <f>+IF(DV663=0,0,DV684/DV663*100)</f>
        <v>0</v>
      </c>
      <c r="DX684" s="772">
        <v>0</v>
      </c>
      <c r="DY684" s="737">
        <f>+IF(DX663=0,0,DX684/DX663*100)</f>
        <v>0</v>
      </c>
      <c r="DZ684" s="772">
        <f t="shared" si="715"/>
        <v>0</v>
      </c>
      <c r="EA684" s="737">
        <f>+IF(DZ663=0,0,DZ684/DZ663*100)</f>
        <v>0</v>
      </c>
      <c r="EB684" s="772">
        <v>0</v>
      </c>
      <c r="EC684" s="737">
        <f>+IF(EB663=0,0,EB684/EB663*100)</f>
        <v>0</v>
      </c>
      <c r="ED684" s="772">
        <v>0</v>
      </c>
      <c r="EE684" s="737">
        <f>+IF(ED663=0,0,ED684/ED663*100)</f>
        <v>0</v>
      </c>
      <c r="EF684" s="772">
        <v>0</v>
      </c>
      <c r="EG684" s="737">
        <f>+IF(EF663=0,0,EF684/EF663*100)</f>
        <v>0</v>
      </c>
      <c r="EH684" s="772">
        <f t="shared" si="716"/>
        <v>0</v>
      </c>
      <c r="EI684" s="737">
        <f>+IF(EH663=0,0,EH684/EH663*100)</f>
        <v>0</v>
      </c>
      <c r="EJ684" s="772">
        <f t="shared" si="685"/>
        <v>0</v>
      </c>
      <c r="EK684" s="737">
        <f>+IF(EJ663=0,0,EJ684/EJ663*100)</f>
        <v>0</v>
      </c>
      <c r="EL684" s="772">
        <v>0</v>
      </c>
      <c r="EM684" s="737">
        <f>+IF(EL663=0,0,EL684/EL663*100)</f>
        <v>0</v>
      </c>
      <c r="EN684" s="772">
        <v>0</v>
      </c>
      <c r="EO684" s="737">
        <f>+IF(EN663=0,0,EN684/EN663*100)</f>
        <v>0</v>
      </c>
      <c r="EP684" s="772">
        <v>0</v>
      </c>
      <c r="EQ684" s="737">
        <f>+IF(EP663=0,0,EP684/EP663*100)</f>
        <v>0</v>
      </c>
      <c r="ER684" s="772">
        <f t="shared" si="717"/>
        <v>0</v>
      </c>
      <c r="ES684" s="737">
        <f>+IF(ER663=0,0,ER684/ER663*100)</f>
        <v>0</v>
      </c>
      <c r="ET684" s="772">
        <v>0</v>
      </c>
      <c r="EU684" s="737">
        <f>+IF(ET663=0,0,ET684/ET663*100)</f>
        <v>0</v>
      </c>
      <c r="EV684" s="772">
        <v>0</v>
      </c>
      <c r="EW684" s="737">
        <f>+IF(EV663=0,0,EV684/EV663*100)</f>
        <v>0</v>
      </c>
      <c r="EX684" s="772">
        <v>0</v>
      </c>
      <c r="EY684" s="737">
        <f>+IF(EX663=0,0,EX684/EX663*100)</f>
        <v>0</v>
      </c>
      <c r="EZ684" s="772">
        <f t="shared" si="718"/>
        <v>0</v>
      </c>
      <c r="FA684" s="737">
        <f>+IF(EZ663=0,0,EZ684/EZ663*100)</f>
        <v>0</v>
      </c>
      <c r="FB684" s="772">
        <f t="shared" si="686"/>
        <v>0</v>
      </c>
      <c r="FC684" s="737">
        <f>+IF(FB663=0,0,FB684/FB663*100)</f>
        <v>0</v>
      </c>
      <c r="FD684" s="772">
        <v>0</v>
      </c>
      <c r="FE684" s="737">
        <f>+IF(FD663=0,0,FD684/FD663*100)</f>
        <v>0</v>
      </c>
      <c r="FF684" s="772">
        <v>0</v>
      </c>
      <c r="FG684" s="737">
        <f>+IF(FF663=0,0,FF684/FF663*100)</f>
        <v>0</v>
      </c>
      <c r="FH684" s="772">
        <v>0</v>
      </c>
      <c r="FI684" s="737">
        <f>+IF(FH663=0,0,FH684/FH663*100)</f>
        <v>0</v>
      </c>
      <c r="FJ684" s="772">
        <v>0</v>
      </c>
      <c r="FK684" s="737">
        <f>+IF(FJ663=0,0,FJ684/FJ663*100)</f>
        <v>0</v>
      </c>
    </row>
    <row r="685" spans="2:167" s="648" customFormat="1" ht="13.5" customHeight="1">
      <c r="B685" s="769"/>
      <c r="C685" s="771" t="s">
        <v>4805</v>
      </c>
      <c r="D685" s="769"/>
      <c r="E685" s="772">
        <f t="shared" si="673"/>
        <v>0</v>
      </c>
      <c r="F685" s="737">
        <f>+IF(E663=0,0,E685/E663*100)</f>
        <v>0</v>
      </c>
      <c r="G685" s="772">
        <v>0</v>
      </c>
      <c r="H685" s="737">
        <f>+IF(G663=0,0,G685/G663*100)</f>
        <v>0</v>
      </c>
      <c r="I685" s="772">
        <v>0</v>
      </c>
      <c r="J685" s="737">
        <f>+IF(I663=0,0,I685/I663*100)</f>
        <v>0</v>
      </c>
      <c r="K685" s="772">
        <v>0</v>
      </c>
      <c r="L685" s="737">
        <f>+IF(K663=0,0,K685/K663*100)</f>
        <v>0</v>
      </c>
      <c r="M685" s="772">
        <f t="shared" si="703"/>
        <v>0</v>
      </c>
      <c r="N685" s="737">
        <f>+IF(M663=0,0,M685/M663*100)</f>
        <v>0</v>
      </c>
      <c r="O685" s="772">
        <v>0</v>
      </c>
      <c r="P685" s="737">
        <f>+IF(O663=0,0,O685/O663*100)</f>
        <v>0</v>
      </c>
      <c r="Q685" s="772">
        <v>0</v>
      </c>
      <c r="R685" s="737">
        <f>+IF(Q663=0,0,Q685/Q663*100)</f>
        <v>0</v>
      </c>
      <c r="S685" s="772">
        <v>0</v>
      </c>
      <c r="T685" s="737">
        <f>+IF(S663=0,0,S685/S663*100)</f>
        <v>0</v>
      </c>
      <c r="U685" s="772">
        <f t="shared" si="704"/>
        <v>0</v>
      </c>
      <c r="V685" s="737">
        <f>+IF(U663=0,0,U685/U663*100)</f>
        <v>0</v>
      </c>
      <c r="W685" s="772">
        <f t="shared" si="675"/>
        <v>0</v>
      </c>
      <c r="X685" s="737">
        <f>+IF(W663=0,0,W685/W663*100)</f>
        <v>0</v>
      </c>
      <c r="Y685" s="772">
        <v>0</v>
      </c>
      <c r="Z685" s="737">
        <f>+IF(Y663=0,0,Y685/Y663*100)</f>
        <v>0</v>
      </c>
      <c r="AA685" s="772">
        <v>0</v>
      </c>
      <c r="AB685" s="737">
        <f>+IF(AA663=0,0,AA685/AA663*100)</f>
        <v>0</v>
      </c>
      <c r="AC685" s="772">
        <v>0</v>
      </c>
      <c r="AD685" s="737">
        <f>+IF(AC663=0,0,AC685/AC663*100)</f>
        <v>0</v>
      </c>
      <c r="AE685" s="772">
        <f t="shared" si="705"/>
        <v>0</v>
      </c>
      <c r="AF685" s="737">
        <f>+IF(AE663=0,0,AE685/AE663*100)</f>
        <v>0</v>
      </c>
      <c r="AG685" s="772">
        <v>0</v>
      </c>
      <c r="AH685" s="737">
        <f>+IF(AG663=0,0,AG685/AG663*100)</f>
        <v>0</v>
      </c>
      <c r="AI685" s="772">
        <v>0</v>
      </c>
      <c r="AJ685" s="737">
        <f>+IF(AI663=0,0,AI685/AI663*100)</f>
        <v>0</v>
      </c>
      <c r="AK685" s="772">
        <v>0</v>
      </c>
      <c r="AL685" s="737">
        <f>+IF(AK663=0,0,AK685/AK663*100)</f>
        <v>0</v>
      </c>
      <c r="AM685" s="772">
        <f t="shared" si="706"/>
        <v>0</v>
      </c>
      <c r="AN685" s="737">
        <f>+IF(AM663=0,0,AM685/AM663*100)</f>
        <v>0</v>
      </c>
      <c r="AO685" s="772">
        <f t="shared" si="678"/>
        <v>0</v>
      </c>
      <c r="AP685" s="737">
        <f>+IF(AO663=0,0,AO685/AO663*100)</f>
        <v>0</v>
      </c>
      <c r="AQ685" s="651"/>
      <c r="AR685" s="772">
        <v>0</v>
      </c>
      <c r="AS685" s="737">
        <f>+IF(AR663=0,0,AR685/AR663*100)</f>
        <v>0</v>
      </c>
      <c r="AT685" s="772">
        <v>0</v>
      </c>
      <c r="AU685" s="737">
        <f>+IF(AT663=0,0,AT685/AT663*100)</f>
        <v>0</v>
      </c>
      <c r="AV685" s="772">
        <v>0</v>
      </c>
      <c r="AW685" s="737">
        <f>+IF(AV663=0,0,AV685/AV663*100)</f>
        <v>0</v>
      </c>
      <c r="AX685" s="772">
        <v>0</v>
      </c>
      <c r="AY685" s="737">
        <f>+IF(AX663=0,0,AX685/AX663*100)</f>
        <v>0</v>
      </c>
      <c r="AZ685" s="772">
        <f t="shared" si="707"/>
        <v>0</v>
      </c>
      <c r="BA685" s="737">
        <f>+IF(AZ663=0,0,AZ685/AZ663*100)</f>
        <v>0</v>
      </c>
      <c r="BB685" s="772">
        <v>0</v>
      </c>
      <c r="BC685" s="737">
        <f>+IF(BB663=0,0,BB685/BB663*100)</f>
        <v>0</v>
      </c>
      <c r="BD685" s="772">
        <v>0</v>
      </c>
      <c r="BE685" s="737">
        <f>+IF(BD663=0,0,BD685/BD663*100)</f>
        <v>0</v>
      </c>
      <c r="BF685" s="772">
        <v>0</v>
      </c>
      <c r="BG685" s="737">
        <f>+IF(BF663=0,0,BF685/BF663*100)</f>
        <v>0</v>
      </c>
      <c r="BH685" s="772">
        <f t="shared" si="708"/>
        <v>0</v>
      </c>
      <c r="BI685" s="737">
        <f>+IF(BH663=0,0,BH685/BH663*100)</f>
        <v>0</v>
      </c>
      <c r="BJ685" s="772">
        <f t="shared" si="679"/>
        <v>0</v>
      </c>
      <c r="BK685" s="737">
        <f>+IF(BJ663=0,0,BJ685/BJ663*100)</f>
        <v>0</v>
      </c>
      <c r="BL685" s="772">
        <v>0</v>
      </c>
      <c r="BM685" s="737">
        <f>+IF(BL663=0,0,BL685/BL663*100)</f>
        <v>0</v>
      </c>
      <c r="BN685" s="772">
        <v>0</v>
      </c>
      <c r="BO685" s="737">
        <f>+IF(BN663=0,0,BN685/BN663*100)</f>
        <v>0</v>
      </c>
      <c r="BP685" s="772">
        <v>0</v>
      </c>
      <c r="BQ685" s="737">
        <f>+IF(BP663=0,0,BP685/BP663*100)</f>
        <v>0</v>
      </c>
      <c r="BR685" s="772">
        <f t="shared" si="709"/>
        <v>0</v>
      </c>
      <c r="BS685" s="737">
        <f>+IF(BR663=0,0,BR685/BR663*100)</f>
        <v>0</v>
      </c>
      <c r="BT685" s="772">
        <v>0</v>
      </c>
      <c r="BU685" s="737">
        <f>+IF(BT663=0,0,BT685/BT663*100)</f>
        <v>0</v>
      </c>
      <c r="BV685" s="772">
        <v>0</v>
      </c>
      <c r="BW685" s="737">
        <f>+IF(BV663=0,0,BV685/BV663*100)</f>
        <v>0</v>
      </c>
      <c r="BX685" s="772">
        <v>0</v>
      </c>
      <c r="BY685" s="737">
        <f>+IF(BX663=0,0,BX685/BX663*100)</f>
        <v>0</v>
      </c>
      <c r="BZ685" s="772">
        <f t="shared" si="710"/>
        <v>0</v>
      </c>
      <c r="CA685" s="737">
        <f>+IF(BZ663=0,0,BZ685/BZ663*100)</f>
        <v>0</v>
      </c>
      <c r="CB685" s="772">
        <f t="shared" si="680"/>
        <v>0</v>
      </c>
      <c r="CC685" s="737">
        <f>+IF(CB663=0,0,CB685/CB663*100)</f>
        <v>0</v>
      </c>
      <c r="CE685" s="772">
        <f t="shared" si="681"/>
        <v>0</v>
      </c>
      <c r="CF685" s="737">
        <f>+IF(CE663=0,0,CE685/CE663*100)</f>
        <v>0</v>
      </c>
      <c r="CG685" s="772">
        <v>0</v>
      </c>
      <c r="CH685" s="737">
        <f>+IF(CG663=0,0,CG685/CG663*100)</f>
        <v>0</v>
      </c>
      <c r="CI685" s="772">
        <v>0</v>
      </c>
      <c r="CJ685" s="737">
        <f>+IF(CI663=0,0,CI685/CI663*100)</f>
        <v>0</v>
      </c>
      <c r="CK685" s="772">
        <v>0</v>
      </c>
      <c r="CL685" s="737">
        <f>+IF(CK663=0,0,CK685/CK663*100)</f>
        <v>0</v>
      </c>
      <c r="CM685" s="772">
        <f t="shared" si="711"/>
        <v>0</v>
      </c>
      <c r="CN685" s="737">
        <f>+IF(CM663=0,0,CM685/CM663*100)</f>
        <v>0</v>
      </c>
      <c r="CO685" s="772">
        <v>0</v>
      </c>
      <c r="CP685" s="737">
        <f>+IF(CO663=0,0,CO685/CO663*100)</f>
        <v>0</v>
      </c>
      <c r="CQ685" s="772">
        <v>0</v>
      </c>
      <c r="CR685" s="737">
        <f>+IF(CQ663=0,0,CQ685/CQ663*100)</f>
        <v>0</v>
      </c>
      <c r="CS685" s="772">
        <v>0</v>
      </c>
      <c r="CT685" s="737">
        <f>+IF(CS663=0,0,CS685/CS663*100)</f>
        <v>0</v>
      </c>
      <c r="CU685" s="772">
        <f t="shared" si="712"/>
        <v>0</v>
      </c>
      <c r="CV685" s="737">
        <f>+IF(CU663=0,0,CU685/CU663*100)</f>
        <v>0</v>
      </c>
      <c r="CW685" s="772">
        <f t="shared" si="682"/>
        <v>0</v>
      </c>
      <c r="CX685" s="737">
        <f>+IF(CW663=0,0,CW685/CW663*100)</f>
        <v>0</v>
      </c>
      <c r="CY685" s="772">
        <v>0</v>
      </c>
      <c r="CZ685" s="737">
        <f>+IF(CY663=0,0,CY685/CY663*100)</f>
        <v>0</v>
      </c>
      <c r="DA685" s="772">
        <v>0</v>
      </c>
      <c r="DB685" s="737">
        <f>+IF(DA663=0,0,DA685/DA663*100)</f>
        <v>0</v>
      </c>
      <c r="DC685" s="772">
        <v>0</v>
      </c>
      <c r="DD685" s="737">
        <f>+IF(DC663=0,0,DC685/DC663*100)</f>
        <v>0</v>
      </c>
      <c r="DE685" s="772">
        <f t="shared" si="713"/>
        <v>0</v>
      </c>
      <c r="DF685" s="737">
        <f>+IF(DE663=0,0,DE685/DE663*100)</f>
        <v>0</v>
      </c>
      <c r="DG685" s="772">
        <v>0</v>
      </c>
      <c r="DH685" s="737">
        <f>+IF(DG663=0,0,DG685/DG663*100)</f>
        <v>0</v>
      </c>
      <c r="DI685" s="772">
        <v>0</v>
      </c>
      <c r="DJ685" s="737">
        <f>+IF(DI663=0,0,DI685/DI663*100)</f>
        <v>0</v>
      </c>
      <c r="DK685" s="772">
        <v>0</v>
      </c>
      <c r="DL685" s="737">
        <f>+IF(DK663=0,0,DK685/DK663*100)</f>
        <v>0</v>
      </c>
      <c r="DM685" s="772">
        <f t="shared" si="714"/>
        <v>0</v>
      </c>
      <c r="DN685" s="737">
        <f>+IF(DM663=0,0,DM685/DM663*100)</f>
        <v>0</v>
      </c>
      <c r="DO685" s="772">
        <f t="shared" si="683"/>
        <v>0</v>
      </c>
      <c r="DP685" s="737">
        <f>+IF(DO663=0,0,DO685/DO663*100)</f>
        <v>0</v>
      </c>
      <c r="DR685" s="772">
        <f t="shared" si="684"/>
        <v>0</v>
      </c>
      <c r="DS685" s="737">
        <f>+IF(DR663=0,0,DR685/DR663*100)</f>
        <v>0</v>
      </c>
      <c r="DT685" s="772">
        <v>0</v>
      </c>
      <c r="DU685" s="737">
        <f>+IF(DT663=0,0,DT685/DT663*100)</f>
        <v>0</v>
      </c>
      <c r="DV685" s="772">
        <v>0</v>
      </c>
      <c r="DW685" s="737">
        <f>+IF(DV663=0,0,DV685/DV663*100)</f>
        <v>0</v>
      </c>
      <c r="DX685" s="772">
        <v>0</v>
      </c>
      <c r="DY685" s="737">
        <f>+IF(DX663=0,0,DX685/DX663*100)</f>
        <v>0</v>
      </c>
      <c r="DZ685" s="772">
        <f t="shared" si="715"/>
        <v>0</v>
      </c>
      <c r="EA685" s="737">
        <f>+IF(DZ663=0,0,DZ685/DZ663*100)</f>
        <v>0</v>
      </c>
      <c r="EB685" s="772">
        <v>0</v>
      </c>
      <c r="EC685" s="737">
        <f>+IF(EB663=0,0,EB685/EB663*100)</f>
        <v>0</v>
      </c>
      <c r="ED685" s="772">
        <v>0</v>
      </c>
      <c r="EE685" s="737">
        <f>+IF(ED663=0,0,ED685/ED663*100)</f>
        <v>0</v>
      </c>
      <c r="EF685" s="772">
        <v>0</v>
      </c>
      <c r="EG685" s="737">
        <f>+IF(EF663=0,0,EF685/EF663*100)</f>
        <v>0</v>
      </c>
      <c r="EH685" s="772">
        <f t="shared" si="716"/>
        <v>0</v>
      </c>
      <c r="EI685" s="737">
        <f>+IF(EH663=0,0,EH685/EH663*100)</f>
        <v>0</v>
      </c>
      <c r="EJ685" s="772">
        <f t="shared" si="685"/>
        <v>0</v>
      </c>
      <c r="EK685" s="737">
        <f>+IF(EJ663=0,0,EJ685/EJ663*100)</f>
        <v>0</v>
      </c>
      <c r="EL685" s="772">
        <v>0</v>
      </c>
      <c r="EM685" s="737">
        <f>+IF(EL663=0,0,EL685/EL663*100)</f>
        <v>0</v>
      </c>
      <c r="EN685" s="772">
        <v>0</v>
      </c>
      <c r="EO685" s="737">
        <f>+IF(EN663=0,0,EN685/EN663*100)</f>
        <v>0</v>
      </c>
      <c r="EP685" s="772">
        <v>0</v>
      </c>
      <c r="EQ685" s="737">
        <f>+IF(EP663=0,0,EP685/EP663*100)</f>
        <v>0</v>
      </c>
      <c r="ER685" s="772">
        <f t="shared" si="717"/>
        <v>0</v>
      </c>
      <c r="ES685" s="737">
        <f>+IF(ER663=0,0,ER685/ER663*100)</f>
        <v>0</v>
      </c>
      <c r="ET685" s="772">
        <v>0</v>
      </c>
      <c r="EU685" s="737">
        <f>+IF(ET663=0,0,ET685/ET663*100)</f>
        <v>0</v>
      </c>
      <c r="EV685" s="772">
        <v>0</v>
      </c>
      <c r="EW685" s="737">
        <f>+IF(EV663=0,0,EV685/EV663*100)</f>
        <v>0</v>
      </c>
      <c r="EX685" s="772">
        <v>0</v>
      </c>
      <c r="EY685" s="737">
        <f>+IF(EX663=0,0,EX685/EX663*100)</f>
        <v>0</v>
      </c>
      <c r="EZ685" s="772">
        <f t="shared" si="718"/>
        <v>0</v>
      </c>
      <c r="FA685" s="737">
        <f>+IF(EZ663=0,0,EZ685/EZ663*100)</f>
        <v>0</v>
      </c>
      <c r="FB685" s="772">
        <f t="shared" si="686"/>
        <v>0</v>
      </c>
      <c r="FC685" s="737">
        <f>+IF(FB663=0,0,FB685/FB663*100)</f>
        <v>0</v>
      </c>
      <c r="FD685" s="772">
        <v>0</v>
      </c>
      <c r="FE685" s="737">
        <f>+IF(FD663=0,0,FD685/FD663*100)</f>
        <v>0</v>
      </c>
      <c r="FF685" s="772">
        <v>0</v>
      </c>
      <c r="FG685" s="737">
        <f>+IF(FF663=0,0,FF685/FF663*100)</f>
        <v>0</v>
      </c>
      <c r="FH685" s="772">
        <v>0</v>
      </c>
      <c r="FI685" s="737">
        <f>+IF(FH663=0,0,FH685/FH663*100)</f>
        <v>0</v>
      </c>
      <c r="FJ685" s="772">
        <v>0</v>
      </c>
      <c r="FK685" s="737">
        <f>+IF(FJ663=0,0,FJ685/FJ663*100)</f>
        <v>0</v>
      </c>
    </row>
    <row r="686" spans="2:167" s="648" customFormat="1" ht="13.5" customHeight="1">
      <c r="B686" s="769"/>
      <c r="C686" s="771" t="s">
        <v>4806</v>
      </c>
      <c r="D686" s="769"/>
      <c r="E686" s="772">
        <f t="shared" si="673"/>
        <v>0</v>
      </c>
      <c r="F686" s="737">
        <f>+IF(E663=0,0,E686/E663*100)</f>
        <v>0</v>
      </c>
      <c r="G686" s="772">
        <v>0</v>
      </c>
      <c r="H686" s="737">
        <f>+IF(G663=0,0,G686/G663*100)</f>
        <v>0</v>
      </c>
      <c r="I686" s="772">
        <v>0</v>
      </c>
      <c r="J686" s="737">
        <f>+IF(I663=0,0,I686/I663*100)</f>
        <v>0</v>
      </c>
      <c r="K686" s="772">
        <v>0</v>
      </c>
      <c r="L686" s="737">
        <f>+IF(K663=0,0,K686/K663*100)</f>
        <v>0</v>
      </c>
      <c r="M686" s="772">
        <f t="shared" si="703"/>
        <v>0</v>
      </c>
      <c r="N686" s="737">
        <f>+IF(M663=0,0,M686/M663*100)</f>
        <v>0</v>
      </c>
      <c r="O686" s="772">
        <v>0</v>
      </c>
      <c r="P686" s="737">
        <f>+IF(O663=0,0,O686/O663*100)</f>
        <v>0</v>
      </c>
      <c r="Q686" s="772">
        <v>0</v>
      </c>
      <c r="R686" s="737">
        <f>+IF(Q663=0,0,Q686/Q663*100)</f>
        <v>0</v>
      </c>
      <c r="S686" s="772">
        <v>0</v>
      </c>
      <c r="T686" s="737">
        <f>+IF(S663=0,0,S686/S663*100)</f>
        <v>0</v>
      </c>
      <c r="U686" s="772">
        <f t="shared" si="704"/>
        <v>0</v>
      </c>
      <c r="V686" s="737">
        <f>+IF(U663=0,0,U686/U663*100)</f>
        <v>0</v>
      </c>
      <c r="W686" s="772">
        <f t="shared" si="675"/>
        <v>0</v>
      </c>
      <c r="X686" s="737">
        <f>+IF(W663=0,0,W686/W663*100)</f>
        <v>0</v>
      </c>
      <c r="Y686" s="772">
        <v>0</v>
      </c>
      <c r="Z686" s="737">
        <f>+IF(Y663=0,0,Y686/Y663*100)</f>
        <v>0</v>
      </c>
      <c r="AA686" s="772">
        <v>0</v>
      </c>
      <c r="AB686" s="737">
        <f>+IF(AA663=0,0,AA686/AA663*100)</f>
        <v>0</v>
      </c>
      <c r="AC686" s="772">
        <v>0</v>
      </c>
      <c r="AD686" s="737">
        <f>+IF(AC663=0,0,AC686/AC663*100)</f>
        <v>0</v>
      </c>
      <c r="AE686" s="772">
        <f t="shared" si="705"/>
        <v>0</v>
      </c>
      <c r="AF686" s="737">
        <f>+IF(AE663=0,0,AE686/AE663*100)</f>
        <v>0</v>
      </c>
      <c r="AG686" s="772">
        <v>0</v>
      </c>
      <c r="AH686" s="737">
        <f>+IF(AG663=0,0,AG686/AG663*100)</f>
        <v>0</v>
      </c>
      <c r="AI686" s="772">
        <v>0</v>
      </c>
      <c r="AJ686" s="737">
        <f>+IF(AI663=0,0,AI686/AI663*100)</f>
        <v>0</v>
      </c>
      <c r="AK686" s="772">
        <v>0</v>
      </c>
      <c r="AL686" s="737">
        <f>+IF(AK663=0,0,AK686/AK663*100)</f>
        <v>0</v>
      </c>
      <c r="AM686" s="772">
        <f t="shared" si="706"/>
        <v>0</v>
      </c>
      <c r="AN686" s="737">
        <f>+IF(AM663=0,0,AM686/AM663*100)</f>
        <v>0</v>
      </c>
      <c r="AO686" s="772">
        <f t="shared" si="678"/>
        <v>0</v>
      </c>
      <c r="AP686" s="737">
        <f>+IF(AO663=0,0,AO686/AO663*100)</f>
        <v>0</v>
      </c>
      <c r="AQ686" s="651"/>
      <c r="AR686" s="772">
        <v>0</v>
      </c>
      <c r="AS686" s="737">
        <f>+IF(AR663=0,0,AR686/AR663*100)</f>
        <v>0</v>
      </c>
      <c r="AT686" s="772">
        <v>0</v>
      </c>
      <c r="AU686" s="737">
        <f>+IF(AT663=0,0,AT686/AT663*100)</f>
        <v>0</v>
      </c>
      <c r="AV686" s="772">
        <v>0</v>
      </c>
      <c r="AW686" s="737">
        <f>+IF(AV663=0,0,AV686/AV663*100)</f>
        <v>0</v>
      </c>
      <c r="AX686" s="772">
        <v>0</v>
      </c>
      <c r="AY686" s="737">
        <f>+IF(AX663=0,0,AX686/AX663*100)</f>
        <v>0</v>
      </c>
      <c r="AZ686" s="772">
        <f t="shared" si="707"/>
        <v>0</v>
      </c>
      <c r="BA686" s="737">
        <f>+IF(AZ663=0,0,AZ686/AZ663*100)</f>
        <v>0</v>
      </c>
      <c r="BB686" s="772">
        <v>0</v>
      </c>
      <c r="BC686" s="737">
        <f>+IF(BB663=0,0,BB686/BB663*100)</f>
        <v>0</v>
      </c>
      <c r="BD686" s="772">
        <v>0</v>
      </c>
      <c r="BE686" s="737">
        <f>+IF(BD663=0,0,BD686/BD663*100)</f>
        <v>0</v>
      </c>
      <c r="BF686" s="772">
        <v>0</v>
      </c>
      <c r="BG686" s="737">
        <f>+IF(BF663=0,0,BF686/BF663*100)</f>
        <v>0</v>
      </c>
      <c r="BH686" s="772">
        <f t="shared" si="708"/>
        <v>0</v>
      </c>
      <c r="BI686" s="737">
        <f>+IF(BH663=0,0,BH686/BH663*100)</f>
        <v>0</v>
      </c>
      <c r="BJ686" s="772">
        <f t="shared" si="679"/>
        <v>0</v>
      </c>
      <c r="BK686" s="737">
        <f>+IF(BJ663=0,0,BJ686/BJ663*100)</f>
        <v>0</v>
      </c>
      <c r="BL686" s="772">
        <v>0</v>
      </c>
      <c r="BM686" s="737">
        <f>+IF(BL663=0,0,BL686/BL663*100)</f>
        <v>0</v>
      </c>
      <c r="BN686" s="772">
        <v>0</v>
      </c>
      <c r="BO686" s="737">
        <f>+IF(BN663=0,0,BN686/BN663*100)</f>
        <v>0</v>
      </c>
      <c r="BP686" s="772">
        <v>0</v>
      </c>
      <c r="BQ686" s="737">
        <f>+IF(BP663=0,0,BP686/BP663*100)</f>
        <v>0</v>
      </c>
      <c r="BR686" s="772">
        <f t="shared" si="709"/>
        <v>0</v>
      </c>
      <c r="BS686" s="737">
        <f>+IF(BR663=0,0,BR686/BR663*100)</f>
        <v>0</v>
      </c>
      <c r="BT686" s="772">
        <v>0</v>
      </c>
      <c r="BU686" s="737">
        <f>+IF(BT663=0,0,BT686/BT663*100)</f>
        <v>0</v>
      </c>
      <c r="BV686" s="772">
        <v>0</v>
      </c>
      <c r="BW686" s="737">
        <f>+IF(BV663=0,0,BV686/BV663*100)</f>
        <v>0</v>
      </c>
      <c r="BX686" s="772">
        <v>0</v>
      </c>
      <c r="BY686" s="737">
        <f>+IF(BX663=0,0,BX686/BX663*100)</f>
        <v>0</v>
      </c>
      <c r="BZ686" s="772">
        <f t="shared" si="710"/>
        <v>0</v>
      </c>
      <c r="CA686" s="737">
        <f>+IF(BZ663=0,0,BZ686/BZ663*100)</f>
        <v>0</v>
      </c>
      <c r="CB686" s="772">
        <f t="shared" si="680"/>
        <v>0</v>
      </c>
      <c r="CC686" s="737">
        <f>+IF(CB663=0,0,CB686/CB663*100)</f>
        <v>0</v>
      </c>
      <c r="CE686" s="772">
        <f t="shared" si="681"/>
        <v>0</v>
      </c>
      <c r="CF686" s="737">
        <f>+IF(CE663=0,0,CE686/CE663*100)</f>
        <v>0</v>
      </c>
      <c r="CG686" s="772">
        <v>0</v>
      </c>
      <c r="CH686" s="737">
        <f>+IF(CG663=0,0,CG686/CG663*100)</f>
        <v>0</v>
      </c>
      <c r="CI686" s="772">
        <v>0</v>
      </c>
      <c r="CJ686" s="737">
        <f>+IF(CI663=0,0,CI686/CI663*100)</f>
        <v>0</v>
      </c>
      <c r="CK686" s="772">
        <v>0</v>
      </c>
      <c r="CL686" s="737">
        <f>+IF(CK663=0,0,CK686/CK663*100)</f>
        <v>0</v>
      </c>
      <c r="CM686" s="772">
        <f t="shared" si="711"/>
        <v>0</v>
      </c>
      <c r="CN686" s="737">
        <f>+IF(CM663=0,0,CM686/CM663*100)</f>
        <v>0</v>
      </c>
      <c r="CO686" s="772">
        <v>0</v>
      </c>
      <c r="CP686" s="737">
        <f>+IF(CO663=0,0,CO686/CO663*100)</f>
        <v>0</v>
      </c>
      <c r="CQ686" s="772">
        <v>0</v>
      </c>
      <c r="CR686" s="737">
        <f>+IF(CQ663=0,0,CQ686/CQ663*100)</f>
        <v>0</v>
      </c>
      <c r="CS686" s="772">
        <v>0</v>
      </c>
      <c r="CT686" s="737">
        <f>+IF(CS663=0,0,CS686/CS663*100)</f>
        <v>0</v>
      </c>
      <c r="CU686" s="772">
        <f t="shared" si="712"/>
        <v>0</v>
      </c>
      <c r="CV686" s="737">
        <f>+IF(CU663=0,0,CU686/CU663*100)</f>
        <v>0</v>
      </c>
      <c r="CW686" s="772">
        <f t="shared" si="682"/>
        <v>0</v>
      </c>
      <c r="CX686" s="737">
        <f>+IF(CW663=0,0,CW686/CW663*100)</f>
        <v>0</v>
      </c>
      <c r="CY686" s="772">
        <v>0</v>
      </c>
      <c r="CZ686" s="737">
        <f>+IF(CY663=0,0,CY686/CY663*100)</f>
        <v>0</v>
      </c>
      <c r="DA686" s="772">
        <v>0</v>
      </c>
      <c r="DB686" s="737">
        <f>+IF(DA663=0,0,DA686/DA663*100)</f>
        <v>0</v>
      </c>
      <c r="DC686" s="772">
        <v>0</v>
      </c>
      <c r="DD686" s="737">
        <f>+IF(DC663=0,0,DC686/DC663*100)</f>
        <v>0</v>
      </c>
      <c r="DE686" s="772">
        <f t="shared" si="713"/>
        <v>0</v>
      </c>
      <c r="DF686" s="737">
        <f>+IF(DE663=0,0,DE686/DE663*100)</f>
        <v>0</v>
      </c>
      <c r="DG686" s="772">
        <v>0</v>
      </c>
      <c r="DH686" s="737">
        <f>+IF(DG663=0,0,DG686/DG663*100)</f>
        <v>0</v>
      </c>
      <c r="DI686" s="772">
        <v>0</v>
      </c>
      <c r="DJ686" s="737">
        <f>+IF(DI663=0,0,DI686/DI663*100)</f>
        <v>0</v>
      </c>
      <c r="DK686" s="772">
        <v>0</v>
      </c>
      <c r="DL686" s="737">
        <f>+IF(DK663=0,0,DK686/DK663*100)</f>
        <v>0</v>
      </c>
      <c r="DM686" s="772">
        <f t="shared" si="714"/>
        <v>0</v>
      </c>
      <c r="DN686" s="737">
        <f>+IF(DM663=0,0,DM686/DM663*100)</f>
        <v>0</v>
      </c>
      <c r="DO686" s="772">
        <f t="shared" si="683"/>
        <v>0</v>
      </c>
      <c r="DP686" s="737">
        <f>+IF(DO663=0,0,DO686/DO663*100)</f>
        <v>0</v>
      </c>
      <c r="DR686" s="772">
        <f t="shared" si="684"/>
        <v>0</v>
      </c>
      <c r="DS686" s="737">
        <f>+IF(DR663=0,0,DR686/DR663*100)</f>
        <v>0</v>
      </c>
      <c r="DT686" s="772">
        <v>0</v>
      </c>
      <c r="DU686" s="737">
        <f>+IF(DT663=0,0,DT686/DT663*100)</f>
        <v>0</v>
      </c>
      <c r="DV686" s="772">
        <v>0</v>
      </c>
      <c r="DW686" s="737">
        <f>+IF(DV663=0,0,DV686/DV663*100)</f>
        <v>0</v>
      </c>
      <c r="DX686" s="772">
        <v>0</v>
      </c>
      <c r="DY686" s="737">
        <f>+IF(DX663=0,0,DX686/DX663*100)</f>
        <v>0</v>
      </c>
      <c r="DZ686" s="772">
        <f t="shared" si="715"/>
        <v>0</v>
      </c>
      <c r="EA686" s="737">
        <f>+IF(DZ663=0,0,DZ686/DZ663*100)</f>
        <v>0</v>
      </c>
      <c r="EB686" s="772">
        <v>0</v>
      </c>
      <c r="EC686" s="737">
        <f>+IF(EB663=0,0,EB686/EB663*100)</f>
        <v>0</v>
      </c>
      <c r="ED686" s="772">
        <v>0</v>
      </c>
      <c r="EE686" s="737">
        <f>+IF(ED663=0,0,ED686/ED663*100)</f>
        <v>0</v>
      </c>
      <c r="EF686" s="772">
        <v>0</v>
      </c>
      <c r="EG686" s="737">
        <f>+IF(EF663=0,0,EF686/EF663*100)</f>
        <v>0</v>
      </c>
      <c r="EH686" s="772">
        <f t="shared" si="716"/>
        <v>0</v>
      </c>
      <c r="EI686" s="737">
        <f>+IF(EH663=0,0,EH686/EH663*100)</f>
        <v>0</v>
      </c>
      <c r="EJ686" s="772">
        <f t="shared" si="685"/>
        <v>0</v>
      </c>
      <c r="EK686" s="737">
        <f>+IF(EJ663=0,0,EJ686/EJ663*100)</f>
        <v>0</v>
      </c>
      <c r="EL686" s="772">
        <v>0</v>
      </c>
      <c r="EM686" s="737">
        <f>+IF(EL663=0,0,EL686/EL663*100)</f>
        <v>0</v>
      </c>
      <c r="EN686" s="772">
        <v>0</v>
      </c>
      <c r="EO686" s="737">
        <f>+IF(EN663=0,0,EN686/EN663*100)</f>
        <v>0</v>
      </c>
      <c r="EP686" s="772">
        <v>0</v>
      </c>
      <c r="EQ686" s="737">
        <f>+IF(EP663=0,0,EP686/EP663*100)</f>
        <v>0</v>
      </c>
      <c r="ER686" s="772">
        <f t="shared" si="717"/>
        <v>0</v>
      </c>
      <c r="ES686" s="737">
        <f>+IF(ER663=0,0,ER686/ER663*100)</f>
        <v>0</v>
      </c>
      <c r="ET686" s="772">
        <v>0</v>
      </c>
      <c r="EU686" s="737">
        <f>+IF(ET663=0,0,ET686/ET663*100)</f>
        <v>0</v>
      </c>
      <c r="EV686" s="772">
        <v>0</v>
      </c>
      <c r="EW686" s="737">
        <f>+IF(EV663=0,0,EV686/EV663*100)</f>
        <v>0</v>
      </c>
      <c r="EX686" s="772">
        <v>0</v>
      </c>
      <c r="EY686" s="737">
        <f>+IF(EX663=0,0,EX686/EX663*100)</f>
        <v>0</v>
      </c>
      <c r="EZ686" s="772">
        <f t="shared" si="718"/>
        <v>0</v>
      </c>
      <c r="FA686" s="737">
        <f>+IF(EZ663=0,0,EZ686/EZ663*100)</f>
        <v>0</v>
      </c>
      <c r="FB686" s="772">
        <f t="shared" si="686"/>
        <v>0</v>
      </c>
      <c r="FC686" s="737">
        <f>+IF(FB663=0,0,FB686/FB663*100)</f>
        <v>0</v>
      </c>
      <c r="FD686" s="772">
        <v>0</v>
      </c>
      <c r="FE686" s="737">
        <f>+IF(FD663=0,0,FD686/FD663*100)</f>
        <v>0</v>
      </c>
      <c r="FF686" s="772">
        <v>0</v>
      </c>
      <c r="FG686" s="737">
        <f>+IF(FF663=0,0,FF686/FF663*100)</f>
        <v>0</v>
      </c>
      <c r="FH686" s="772">
        <v>0</v>
      </c>
      <c r="FI686" s="737">
        <f>+IF(FH663=0,0,FH686/FH663*100)</f>
        <v>0</v>
      </c>
      <c r="FJ686" s="772">
        <v>0</v>
      </c>
      <c r="FK686" s="737">
        <f>+IF(FJ663=0,0,FJ686/FJ663*100)</f>
        <v>0</v>
      </c>
    </row>
    <row r="687" spans="2:167" s="648" customFormat="1" ht="13.5" customHeight="1">
      <c r="B687" s="769"/>
      <c r="C687" s="771" t="s">
        <v>4807</v>
      </c>
      <c r="D687" s="769"/>
      <c r="E687" s="772">
        <f t="shared" si="673"/>
        <v>0</v>
      </c>
      <c r="F687" s="737">
        <f>+IF(E663=0,0,E687/E663*100)</f>
        <v>0</v>
      </c>
      <c r="G687" s="772">
        <v>0</v>
      </c>
      <c r="H687" s="737">
        <f>+IF(G663=0,0,G687/G663*100)</f>
        <v>0</v>
      </c>
      <c r="I687" s="772">
        <v>0</v>
      </c>
      <c r="J687" s="737">
        <f>+IF(I663=0,0,I687/I663*100)</f>
        <v>0</v>
      </c>
      <c r="K687" s="772">
        <v>0</v>
      </c>
      <c r="L687" s="737">
        <f>+IF(K663=0,0,K687/K663*100)</f>
        <v>0</v>
      </c>
      <c r="M687" s="772">
        <f t="shared" si="703"/>
        <v>0</v>
      </c>
      <c r="N687" s="737">
        <f>+IF(M663=0,0,M687/M663*100)</f>
        <v>0</v>
      </c>
      <c r="O687" s="772">
        <v>0</v>
      </c>
      <c r="P687" s="737">
        <f>+IF(O663=0,0,O687/O663*100)</f>
        <v>0</v>
      </c>
      <c r="Q687" s="772">
        <v>0</v>
      </c>
      <c r="R687" s="737">
        <f>+IF(Q663=0,0,Q687/Q663*100)</f>
        <v>0</v>
      </c>
      <c r="S687" s="772">
        <v>0</v>
      </c>
      <c r="T687" s="737">
        <f>+IF(S663=0,0,S687/S663*100)</f>
        <v>0</v>
      </c>
      <c r="U687" s="772">
        <f t="shared" si="704"/>
        <v>0</v>
      </c>
      <c r="V687" s="737">
        <f>+IF(U663=0,0,U687/U663*100)</f>
        <v>0</v>
      </c>
      <c r="W687" s="772">
        <f t="shared" si="675"/>
        <v>0</v>
      </c>
      <c r="X687" s="737">
        <f>+IF(W663=0,0,W687/W663*100)</f>
        <v>0</v>
      </c>
      <c r="Y687" s="772">
        <v>0</v>
      </c>
      <c r="Z687" s="737">
        <f>+IF(Y663=0,0,Y687/Y663*100)</f>
        <v>0</v>
      </c>
      <c r="AA687" s="772">
        <v>0</v>
      </c>
      <c r="AB687" s="737">
        <f>+IF(AA663=0,0,AA687/AA663*100)</f>
        <v>0</v>
      </c>
      <c r="AC687" s="772">
        <v>0</v>
      </c>
      <c r="AD687" s="737">
        <f>+IF(AC663=0,0,AC687/AC663*100)</f>
        <v>0</v>
      </c>
      <c r="AE687" s="772">
        <f t="shared" si="705"/>
        <v>0</v>
      </c>
      <c r="AF687" s="737">
        <f>+IF(AE663=0,0,AE687/AE663*100)</f>
        <v>0</v>
      </c>
      <c r="AG687" s="772">
        <v>0</v>
      </c>
      <c r="AH687" s="737">
        <f>+IF(AG663=0,0,AG687/AG663*100)</f>
        <v>0</v>
      </c>
      <c r="AI687" s="772">
        <v>0</v>
      </c>
      <c r="AJ687" s="737">
        <f>+IF(AI663=0,0,AI687/AI663*100)</f>
        <v>0</v>
      </c>
      <c r="AK687" s="772">
        <v>0</v>
      </c>
      <c r="AL687" s="737">
        <f>+IF(AK663=0,0,AK687/AK663*100)</f>
        <v>0</v>
      </c>
      <c r="AM687" s="772">
        <f t="shared" si="706"/>
        <v>0</v>
      </c>
      <c r="AN687" s="737">
        <f>+IF(AM663=0,0,AM687/AM663*100)</f>
        <v>0</v>
      </c>
      <c r="AO687" s="772">
        <f t="shared" si="678"/>
        <v>0</v>
      </c>
      <c r="AP687" s="737">
        <f>+IF(AO663=0,0,AO687/AO663*100)</f>
        <v>0</v>
      </c>
      <c r="AQ687" s="651"/>
      <c r="AR687" s="772">
        <v>0</v>
      </c>
      <c r="AS687" s="737">
        <f>+IF(AR663=0,0,AR687/AR663*100)</f>
        <v>0</v>
      </c>
      <c r="AT687" s="772">
        <v>0</v>
      </c>
      <c r="AU687" s="737">
        <f>+IF(AT663=0,0,AT687/AT663*100)</f>
        <v>0</v>
      </c>
      <c r="AV687" s="772">
        <v>0</v>
      </c>
      <c r="AW687" s="737">
        <f>+IF(AV663=0,0,AV687/AV663*100)</f>
        <v>0</v>
      </c>
      <c r="AX687" s="772">
        <v>0</v>
      </c>
      <c r="AY687" s="737">
        <f>+IF(AX663=0,0,AX687/AX663*100)</f>
        <v>0</v>
      </c>
      <c r="AZ687" s="772">
        <f t="shared" si="707"/>
        <v>0</v>
      </c>
      <c r="BA687" s="737">
        <f>+IF(AZ663=0,0,AZ687/AZ663*100)</f>
        <v>0</v>
      </c>
      <c r="BB687" s="772">
        <v>0</v>
      </c>
      <c r="BC687" s="737">
        <f>+IF(BB663=0,0,BB687/BB663*100)</f>
        <v>0</v>
      </c>
      <c r="BD687" s="772">
        <v>0</v>
      </c>
      <c r="BE687" s="737">
        <f>+IF(BD663=0,0,BD687/BD663*100)</f>
        <v>0</v>
      </c>
      <c r="BF687" s="772">
        <v>0</v>
      </c>
      <c r="BG687" s="737">
        <f>+IF(BF663=0,0,BF687/BF663*100)</f>
        <v>0</v>
      </c>
      <c r="BH687" s="772">
        <f t="shared" si="708"/>
        <v>0</v>
      </c>
      <c r="BI687" s="737">
        <f>+IF(BH663=0,0,BH687/BH663*100)</f>
        <v>0</v>
      </c>
      <c r="BJ687" s="772">
        <f t="shared" si="679"/>
        <v>0</v>
      </c>
      <c r="BK687" s="737">
        <f>+IF(BJ663=0,0,BJ687/BJ663*100)</f>
        <v>0</v>
      </c>
      <c r="BL687" s="772">
        <v>0</v>
      </c>
      <c r="BM687" s="737">
        <f>+IF(BL663=0,0,BL687/BL663*100)</f>
        <v>0</v>
      </c>
      <c r="BN687" s="772">
        <v>0</v>
      </c>
      <c r="BO687" s="737">
        <f>+IF(BN663=0,0,BN687/BN663*100)</f>
        <v>0</v>
      </c>
      <c r="BP687" s="772">
        <v>0</v>
      </c>
      <c r="BQ687" s="737">
        <f>+IF(BP663=0,0,BP687/BP663*100)</f>
        <v>0</v>
      </c>
      <c r="BR687" s="772">
        <f t="shared" si="709"/>
        <v>0</v>
      </c>
      <c r="BS687" s="737">
        <f>+IF(BR663=0,0,BR687/BR663*100)</f>
        <v>0</v>
      </c>
      <c r="BT687" s="772">
        <v>0</v>
      </c>
      <c r="BU687" s="737">
        <f>+IF(BT663=0,0,BT687/BT663*100)</f>
        <v>0</v>
      </c>
      <c r="BV687" s="772">
        <v>0</v>
      </c>
      <c r="BW687" s="737">
        <f>+IF(BV663=0,0,BV687/BV663*100)</f>
        <v>0</v>
      </c>
      <c r="BX687" s="772">
        <v>0</v>
      </c>
      <c r="BY687" s="737">
        <f>+IF(BX663=0,0,BX687/BX663*100)</f>
        <v>0</v>
      </c>
      <c r="BZ687" s="772">
        <f t="shared" si="710"/>
        <v>0</v>
      </c>
      <c r="CA687" s="737">
        <f>+IF(BZ663=0,0,BZ687/BZ663*100)</f>
        <v>0</v>
      </c>
      <c r="CB687" s="772">
        <f t="shared" si="680"/>
        <v>0</v>
      </c>
      <c r="CC687" s="737">
        <f>+IF(CB663=0,0,CB687/CB663*100)</f>
        <v>0</v>
      </c>
      <c r="CE687" s="772">
        <f t="shared" si="681"/>
        <v>0</v>
      </c>
      <c r="CF687" s="737">
        <f>+IF(CE663=0,0,CE687/CE663*100)</f>
        <v>0</v>
      </c>
      <c r="CG687" s="772">
        <v>0</v>
      </c>
      <c r="CH687" s="737">
        <f>+IF(CG663=0,0,CG687/CG663*100)</f>
        <v>0</v>
      </c>
      <c r="CI687" s="772">
        <v>0</v>
      </c>
      <c r="CJ687" s="737">
        <f>+IF(CI663=0,0,CI687/CI663*100)</f>
        <v>0</v>
      </c>
      <c r="CK687" s="772">
        <v>0</v>
      </c>
      <c r="CL687" s="737">
        <f>+IF(CK663=0,0,CK687/CK663*100)</f>
        <v>0</v>
      </c>
      <c r="CM687" s="772">
        <f t="shared" si="711"/>
        <v>0</v>
      </c>
      <c r="CN687" s="737">
        <f>+IF(CM663=0,0,CM687/CM663*100)</f>
        <v>0</v>
      </c>
      <c r="CO687" s="772">
        <v>0</v>
      </c>
      <c r="CP687" s="737">
        <f>+IF(CO663=0,0,CO687/CO663*100)</f>
        <v>0</v>
      </c>
      <c r="CQ687" s="772">
        <v>0</v>
      </c>
      <c r="CR687" s="737">
        <f>+IF(CQ663=0,0,CQ687/CQ663*100)</f>
        <v>0</v>
      </c>
      <c r="CS687" s="772">
        <v>0</v>
      </c>
      <c r="CT687" s="737">
        <f>+IF(CS663=0,0,CS687/CS663*100)</f>
        <v>0</v>
      </c>
      <c r="CU687" s="772">
        <f t="shared" si="712"/>
        <v>0</v>
      </c>
      <c r="CV687" s="737">
        <f>+IF(CU663=0,0,CU687/CU663*100)</f>
        <v>0</v>
      </c>
      <c r="CW687" s="772">
        <f t="shared" si="682"/>
        <v>0</v>
      </c>
      <c r="CX687" s="737">
        <f>+IF(CW663=0,0,CW687/CW663*100)</f>
        <v>0</v>
      </c>
      <c r="CY687" s="772">
        <v>0</v>
      </c>
      <c r="CZ687" s="737">
        <f>+IF(CY663=0,0,CY687/CY663*100)</f>
        <v>0</v>
      </c>
      <c r="DA687" s="772">
        <v>0</v>
      </c>
      <c r="DB687" s="737">
        <f>+IF(DA663=0,0,DA687/DA663*100)</f>
        <v>0</v>
      </c>
      <c r="DC687" s="772">
        <v>0</v>
      </c>
      <c r="DD687" s="737">
        <f>+IF(DC663=0,0,DC687/DC663*100)</f>
        <v>0</v>
      </c>
      <c r="DE687" s="772">
        <f t="shared" si="713"/>
        <v>0</v>
      </c>
      <c r="DF687" s="737">
        <f>+IF(DE663=0,0,DE687/DE663*100)</f>
        <v>0</v>
      </c>
      <c r="DG687" s="772">
        <v>0</v>
      </c>
      <c r="DH687" s="737">
        <f>+IF(DG663=0,0,DG687/DG663*100)</f>
        <v>0</v>
      </c>
      <c r="DI687" s="772">
        <v>0</v>
      </c>
      <c r="DJ687" s="737">
        <f>+IF(DI663=0,0,DI687/DI663*100)</f>
        <v>0</v>
      </c>
      <c r="DK687" s="772">
        <v>0</v>
      </c>
      <c r="DL687" s="737">
        <f>+IF(DK663=0,0,DK687/DK663*100)</f>
        <v>0</v>
      </c>
      <c r="DM687" s="772">
        <f t="shared" si="714"/>
        <v>0</v>
      </c>
      <c r="DN687" s="737">
        <f>+IF(DM663=0,0,DM687/DM663*100)</f>
        <v>0</v>
      </c>
      <c r="DO687" s="772">
        <f t="shared" si="683"/>
        <v>0</v>
      </c>
      <c r="DP687" s="737">
        <f>+IF(DO663=0,0,DO687/DO663*100)</f>
        <v>0</v>
      </c>
      <c r="DR687" s="772">
        <f t="shared" si="684"/>
        <v>0</v>
      </c>
      <c r="DS687" s="737">
        <f>+IF(DR663=0,0,DR687/DR663*100)</f>
        <v>0</v>
      </c>
      <c r="DT687" s="772">
        <v>0</v>
      </c>
      <c r="DU687" s="737">
        <f>+IF(DT663=0,0,DT687/DT663*100)</f>
        <v>0</v>
      </c>
      <c r="DV687" s="772">
        <v>0</v>
      </c>
      <c r="DW687" s="737">
        <f>+IF(DV663=0,0,DV687/DV663*100)</f>
        <v>0</v>
      </c>
      <c r="DX687" s="772">
        <v>0</v>
      </c>
      <c r="DY687" s="737">
        <f>+IF(DX663=0,0,DX687/DX663*100)</f>
        <v>0</v>
      </c>
      <c r="DZ687" s="772">
        <f t="shared" si="715"/>
        <v>0</v>
      </c>
      <c r="EA687" s="737">
        <f>+IF(DZ663=0,0,DZ687/DZ663*100)</f>
        <v>0</v>
      </c>
      <c r="EB687" s="772">
        <v>0</v>
      </c>
      <c r="EC687" s="737">
        <f>+IF(EB663=0,0,EB687/EB663*100)</f>
        <v>0</v>
      </c>
      <c r="ED687" s="772">
        <v>0</v>
      </c>
      <c r="EE687" s="737">
        <f>+IF(ED663=0,0,ED687/ED663*100)</f>
        <v>0</v>
      </c>
      <c r="EF687" s="772">
        <v>0</v>
      </c>
      <c r="EG687" s="737">
        <f>+IF(EF663=0,0,EF687/EF663*100)</f>
        <v>0</v>
      </c>
      <c r="EH687" s="772">
        <f t="shared" si="716"/>
        <v>0</v>
      </c>
      <c r="EI687" s="737">
        <f>+IF(EH663=0,0,EH687/EH663*100)</f>
        <v>0</v>
      </c>
      <c r="EJ687" s="772">
        <f t="shared" si="685"/>
        <v>0</v>
      </c>
      <c r="EK687" s="737">
        <f>+IF(EJ663=0,0,EJ687/EJ663*100)</f>
        <v>0</v>
      </c>
      <c r="EL687" s="772">
        <v>0</v>
      </c>
      <c r="EM687" s="737">
        <f>+IF(EL663=0,0,EL687/EL663*100)</f>
        <v>0</v>
      </c>
      <c r="EN687" s="772">
        <v>0</v>
      </c>
      <c r="EO687" s="737">
        <f>+IF(EN663=0,0,EN687/EN663*100)</f>
        <v>0</v>
      </c>
      <c r="EP687" s="772">
        <v>0</v>
      </c>
      <c r="EQ687" s="737">
        <f>+IF(EP663=0,0,EP687/EP663*100)</f>
        <v>0</v>
      </c>
      <c r="ER687" s="772">
        <f t="shared" si="717"/>
        <v>0</v>
      </c>
      <c r="ES687" s="737">
        <f>+IF(ER663=0,0,ER687/ER663*100)</f>
        <v>0</v>
      </c>
      <c r="ET687" s="772">
        <v>0</v>
      </c>
      <c r="EU687" s="737">
        <f>+IF(ET663=0,0,ET687/ET663*100)</f>
        <v>0</v>
      </c>
      <c r="EV687" s="772">
        <v>0</v>
      </c>
      <c r="EW687" s="737">
        <f>+IF(EV663=0,0,EV687/EV663*100)</f>
        <v>0</v>
      </c>
      <c r="EX687" s="772">
        <v>0</v>
      </c>
      <c r="EY687" s="737">
        <f>+IF(EX663=0,0,EX687/EX663*100)</f>
        <v>0</v>
      </c>
      <c r="EZ687" s="772">
        <f t="shared" si="718"/>
        <v>0</v>
      </c>
      <c r="FA687" s="737">
        <f>+IF(EZ663=0,0,EZ687/EZ663*100)</f>
        <v>0</v>
      </c>
      <c r="FB687" s="772">
        <f t="shared" si="686"/>
        <v>0</v>
      </c>
      <c r="FC687" s="737">
        <f>+IF(FB663=0,0,FB687/FB663*100)</f>
        <v>0</v>
      </c>
      <c r="FD687" s="772">
        <v>0</v>
      </c>
      <c r="FE687" s="737">
        <f>+IF(FD663=0,0,FD687/FD663*100)</f>
        <v>0</v>
      </c>
      <c r="FF687" s="772">
        <v>0</v>
      </c>
      <c r="FG687" s="737">
        <f>+IF(FF663=0,0,FF687/FF663*100)</f>
        <v>0</v>
      </c>
      <c r="FH687" s="772">
        <v>0</v>
      </c>
      <c r="FI687" s="737">
        <f>+IF(FH663=0,0,FH687/FH663*100)</f>
        <v>0</v>
      </c>
      <c r="FJ687" s="772">
        <v>0</v>
      </c>
      <c r="FK687" s="737">
        <f>+IF(FJ663=0,0,FJ687/FJ663*100)</f>
        <v>0</v>
      </c>
    </row>
    <row r="688" spans="2:167" s="648" customFormat="1" ht="13.5" customHeight="1">
      <c r="B688" s="769"/>
      <c r="C688" s="771" t="s">
        <v>4808</v>
      </c>
      <c r="D688" s="769"/>
      <c r="E688" s="772">
        <f t="shared" si="673"/>
        <v>0</v>
      </c>
      <c r="F688" s="737">
        <f>+IF(E663=0,0,E688/E663*100)</f>
        <v>0</v>
      </c>
      <c r="G688" s="772">
        <v>0</v>
      </c>
      <c r="H688" s="737">
        <f>+IF(G663=0,0,G688/G663*100)</f>
        <v>0</v>
      </c>
      <c r="I688" s="772">
        <v>0</v>
      </c>
      <c r="J688" s="737">
        <f>+IF(I663=0,0,I688/I663*100)</f>
        <v>0</v>
      </c>
      <c r="K688" s="772">
        <v>0</v>
      </c>
      <c r="L688" s="737">
        <f>+IF(K663=0,0,K688/K663*100)</f>
        <v>0</v>
      </c>
      <c r="M688" s="772">
        <f t="shared" si="703"/>
        <v>0</v>
      </c>
      <c r="N688" s="737">
        <f>+IF(M663=0,0,M688/M663*100)</f>
        <v>0</v>
      </c>
      <c r="O688" s="772">
        <v>0</v>
      </c>
      <c r="P688" s="737">
        <f>+IF(O663=0,0,O688/O663*100)</f>
        <v>0</v>
      </c>
      <c r="Q688" s="772">
        <v>0</v>
      </c>
      <c r="R688" s="737">
        <f>+IF(Q663=0,0,Q688/Q663*100)</f>
        <v>0</v>
      </c>
      <c r="S688" s="772">
        <v>0</v>
      </c>
      <c r="T688" s="737">
        <f>+IF(S663=0,0,S688/S663*100)</f>
        <v>0</v>
      </c>
      <c r="U688" s="772">
        <f t="shared" si="704"/>
        <v>0</v>
      </c>
      <c r="V688" s="737">
        <f>+IF(U663=0,0,U688/U663*100)</f>
        <v>0</v>
      </c>
      <c r="W688" s="772">
        <f t="shared" si="675"/>
        <v>0</v>
      </c>
      <c r="X688" s="737">
        <f>+IF(W663=0,0,W688/W663*100)</f>
        <v>0</v>
      </c>
      <c r="Y688" s="772">
        <v>0</v>
      </c>
      <c r="Z688" s="737">
        <f>+IF(Y663=0,0,Y688/Y663*100)</f>
        <v>0</v>
      </c>
      <c r="AA688" s="772">
        <v>0</v>
      </c>
      <c r="AB688" s="737">
        <f>+IF(AA663=0,0,AA688/AA663*100)</f>
        <v>0</v>
      </c>
      <c r="AC688" s="772">
        <v>0</v>
      </c>
      <c r="AD688" s="737">
        <f>+IF(AC663=0,0,AC688/AC663*100)</f>
        <v>0</v>
      </c>
      <c r="AE688" s="772">
        <f t="shared" si="705"/>
        <v>0</v>
      </c>
      <c r="AF688" s="737">
        <f>+IF(AE663=0,0,AE688/AE663*100)</f>
        <v>0</v>
      </c>
      <c r="AG688" s="772">
        <v>0</v>
      </c>
      <c r="AH688" s="737">
        <f>+IF(AG663=0,0,AG688/AG663*100)</f>
        <v>0</v>
      </c>
      <c r="AI688" s="772">
        <v>0</v>
      </c>
      <c r="AJ688" s="737">
        <f>+IF(AI663=0,0,AI688/AI663*100)</f>
        <v>0</v>
      </c>
      <c r="AK688" s="772">
        <v>0</v>
      </c>
      <c r="AL688" s="737">
        <f>+IF(AK663=0,0,AK688/AK663*100)</f>
        <v>0</v>
      </c>
      <c r="AM688" s="772">
        <f t="shared" si="706"/>
        <v>0</v>
      </c>
      <c r="AN688" s="737">
        <f>+IF(AM663=0,0,AM688/AM663*100)</f>
        <v>0</v>
      </c>
      <c r="AO688" s="772">
        <f t="shared" si="678"/>
        <v>0</v>
      </c>
      <c r="AP688" s="737">
        <f>+IF(AO663=0,0,AO688/AO663*100)</f>
        <v>0</v>
      </c>
      <c r="AQ688" s="651"/>
      <c r="AR688" s="772">
        <v>0</v>
      </c>
      <c r="AS688" s="737">
        <f>+IF(AR663=0,0,AR688/AR663*100)</f>
        <v>0</v>
      </c>
      <c r="AT688" s="772">
        <v>0</v>
      </c>
      <c r="AU688" s="737">
        <f>+IF(AT663=0,0,AT688/AT663*100)</f>
        <v>0</v>
      </c>
      <c r="AV688" s="772">
        <v>0</v>
      </c>
      <c r="AW688" s="737">
        <f>+IF(AV663=0,0,AV688/AV663*100)</f>
        <v>0</v>
      </c>
      <c r="AX688" s="772">
        <v>0</v>
      </c>
      <c r="AY688" s="737">
        <f>+IF(AX663=0,0,AX688/AX663*100)</f>
        <v>0</v>
      </c>
      <c r="AZ688" s="772">
        <f t="shared" si="707"/>
        <v>0</v>
      </c>
      <c r="BA688" s="737">
        <f>+IF(AZ663=0,0,AZ688/AZ663*100)</f>
        <v>0</v>
      </c>
      <c r="BB688" s="772">
        <v>0</v>
      </c>
      <c r="BC688" s="737">
        <f>+IF(BB663=0,0,BB688/BB663*100)</f>
        <v>0</v>
      </c>
      <c r="BD688" s="772">
        <v>0</v>
      </c>
      <c r="BE688" s="737">
        <f>+IF(BD663=0,0,BD688/BD663*100)</f>
        <v>0</v>
      </c>
      <c r="BF688" s="772">
        <v>0</v>
      </c>
      <c r="BG688" s="737">
        <f>+IF(BF663=0,0,BF688/BF663*100)</f>
        <v>0</v>
      </c>
      <c r="BH688" s="772">
        <f t="shared" si="708"/>
        <v>0</v>
      </c>
      <c r="BI688" s="737">
        <f>+IF(BH663=0,0,BH688/BH663*100)</f>
        <v>0</v>
      </c>
      <c r="BJ688" s="772">
        <f t="shared" si="679"/>
        <v>0</v>
      </c>
      <c r="BK688" s="737">
        <f>+IF(BJ663=0,0,BJ688/BJ663*100)</f>
        <v>0</v>
      </c>
      <c r="BL688" s="772">
        <v>0</v>
      </c>
      <c r="BM688" s="737">
        <f>+IF(BL663=0,0,BL688/BL663*100)</f>
        <v>0</v>
      </c>
      <c r="BN688" s="772">
        <v>0</v>
      </c>
      <c r="BO688" s="737">
        <f>+IF(BN663=0,0,BN688/BN663*100)</f>
        <v>0</v>
      </c>
      <c r="BP688" s="772">
        <v>0</v>
      </c>
      <c r="BQ688" s="737">
        <f>+IF(BP663=0,0,BP688/BP663*100)</f>
        <v>0</v>
      </c>
      <c r="BR688" s="772">
        <f t="shared" si="709"/>
        <v>0</v>
      </c>
      <c r="BS688" s="737">
        <f>+IF(BR663=0,0,BR688/BR663*100)</f>
        <v>0</v>
      </c>
      <c r="BT688" s="772">
        <v>0</v>
      </c>
      <c r="BU688" s="737">
        <f>+IF(BT663=0,0,BT688/BT663*100)</f>
        <v>0</v>
      </c>
      <c r="BV688" s="772">
        <v>0</v>
      </c>
      <c r="BW688" s="737">
        <f>+IF(BV663=0,0,BV688/BV663*100)</f>
        <v>0</v>
      </c>
      <c r="BX688" s="772">
        <v>0</v>
      </c>
      <c r="BY688" s="737">
        <f>+IF(BX663=0,0,BX688/BX663*100)</f>
        <v>0</v>
      </c>
      <c r="BZ688" s="772">
        <f t="shared" si="710"/>
        <v>0</v>
      </c>
      <c r="CA688" s="737">
        <f>+IF(BZ663=0,0,BZ688/BZ663*100)</f>
        <v>0</v>
      </c>
      <c r="CB688" s="772">
        <f t="shared" si="680"/>
        <v>0</v>
      </c>
      <c r="CC688" s="737">
        <f>+IF(CB663=0,0,CB688/CB663*100)</f>
        <v>0</v>
      </c>
      <c r="CE688" s="772">
        <f t="shared" si="681"/>
        <v>0</v>
      </c>
      <c r="CF688" s="737">
        <f>+IF(CE663=0,0,CE688/CE663*100)</f>
        <v>0</v>
      </c>
      <c r="CG688" s="772">
        <v>0</v>
      </c>
      <c r="CH688" s="737">
        <f>+IF(CG663=0,0,CG688/CG663*100)</f>
        <v>0</v>
      </c>
      <c r="CI688" s="772">
        <v>0</v>
      </c>
      <c r="CJ688" s="737">
        <f>+IF(CI663=0,0,CI688/CI663*100)</f>
        <v>0</v>
      </c>
      <c r="CK688" s="772">
        <v>0</v>
      </c>
      <c r="CL688" s="737">
        <f>+IF(CK663=0,0,CK688/CK663*100)</f>
        <v>0</v>
      </c>
      <c r="CM688" s="772">
        <f t="shared" si="711"/>
        <v>0</v>
      </c>
      <c r="CN688" s="737">
        <f>+IF(CM663=0,0,CM688/CM663*100)</f>
        <v>0</v>
      </c>
      <c r="CO688" s="772">
        <v>0</v>
      </c>
      <c r="CP688" s="737">
        <f>+IF(CO663=0,0,CO688/CO663*100)</f>
        <v>0</v>
      </c>
      <c r="CQ688" s="772">
        <v>0</v>
      </c>
      <c r="CR688" s="737">
        <f>+IF(CQ663=0,0,CQ688/CQ663*100)</f>
        <v>0</v>
      </c>
      <c r="CS688" s="772">
        <v>0</v>
      </c>
      <c r="CT688" s="737">
        <f>+IF(CS663=0,0,CS688/CS663*100)</f>
        <v>0</v>
      </c>
      <c r="CU688" s="772">
        <f t="shared" si="712"/>
        <v>0</v>
      </c>
      <c r="CV688" s="737">
        <f>+IF(CU663=0,0,CU688/CU663*100)</f>
        <v>0</v>
      </c>
      <c r="CW688" s="772">
        <f t="shared" si="682"/>
        <v>0</v>
      </c>
      <c r="CX688" s="737">
        <f>+IF(CW663=0,0,CW688/CW663*100)</f>
        <v>0</v>
      </c>
      <c r="CY688" s="772">
        <v>0</v>
      </c>
      <c r="CZ688" s="737">
        <f>+IF(CY663=0,0,CY688/CY663*100)</f>
        <v>0</v>
      </c>
      <c r="DA688" s="772">
        <v>0</v>
      </c>
      <c r="DB688" s="737">
        <f>+IF(DA663=0,0,DA688/DA663*100)</f>
        <v>0</v>
      </c>
      <c r="DC688" s="772">
        <v>0</v>
      </c>
      <c r="DD688" s="737">
        <f>+IF(DC663=0,0,DC688/DC663*100)</f>
        <v>0</v>
      </c>
      <c r="DE688" s="772">
        <f t="shared" si="713"/>
        <v>0</v>
      </c>
      <c r="DF688" s="737">
        <f>+IF(DE663=0,0,DE688/DE663*100)</f>
        <v>0</v>
      </c>
      <c r="DG688" s="772">
        <v>0</v>
      </c>
      <c r="DH688" s="737">
        <f>+IF(DG663=0,0,DG688/DG663*100)</f>
        <v>0</v>
      </c>
      <c r="DI688" s="772">
        <v>0</v>
      </c>
      <c r="DJ688" s="737">
        <f>+IF(DI663=0,0,DI688/DI663*100)</f>
        <v>0</v>
      </c>
      <c r="DK688" s="772">
        <v>0</v>
      </c>
      <c r="DL688" s="737">
        <f>+IF(DK663=0,0,DK688/DK663*100)</f>
        <v>0</v>
      </c>
      <c r="DM688" s="772">
        <f t="shared" si="714"/>
        <v>0</v>
      </c>
      <c r="DN688" s="737">
        <f>+IF(DM663=0,0,DM688/DM663*100)</f>
        <v>0</v>
      </c>
      <c r="DO688" s="772">
        <f t="shared" si="683"/>
        <v>0</v>
      </c>
      <c r="DP688" s="737">
        <f>+IF(DO663=0,0,DO688/DO663*100)</f>
        <v>0</v>
      </c>
      <c r="DR688" s="772">
        <f t="shared" si="684"/>
        <v>0</v>
      </c>
      <c r="DS688" s="737">
        <f>+IF(DR663=0,0,DR688/DR663*100)</f>
        <v>0</v>
      </c>
      <c r="DT688" s="772">
        <v>0</v>
      </c>
      <c r="DU688" s="737">
        <f>+IF(DT663=0,0,DT688/DT663*100)</f>
        <v>0</v>
      </c>
      <c r="DV688" s="772">
        <v>0</v>
      </c>
      <c r="DW688" s="737">
        <f>+IF(DV663=0,0,DV688/DV663*100)</f>
        <v>0</v>
      </c>
      <c r="DX688" s="772">
        <v>0</v>
      </c>
      <c r="DY688" s="737">
        <f>+IF(DX663=0,0,DX688/DX663*100)</f>
        <v>0</v>
      </c>
      <c r="DZ688" s="772">
        <f t="shared" si="715"/>
        <v>0</v>
      </c>
      <c r="EA688" s="737">
        <f>+IF(DZ663=0,0,DZ688/DZ663*100)</f>
        <v>0</v>
      </c>
      <c r="EB688" s="772">
        <v>0</v>
      </c>
      <c r="EC688" s="737">
        <f>+IF(EB663=0,0,EB688/EB663*100)</f>
        <v>0</v>
      </c>
      <c r="ED688" s="772">
        <v>0</v>
      </c>
      <c r="EE688" s="737">
        <f>+IF(ED663=0,0,ED688/ED663*100)</f>
        <v>0</v>
      </c>
      <c r="EF688" s="772">
        <v>0</v>
      </c>
      <c r="EG688" s="737">
        <f>+IF(EF663=0,0,EF688/EF663*100)</f>
        <v>0</v>
      </c>
      <c r="EH688" s="772">
        <f t="shared" si="716"/>
        <v>0</v>
      </c>
      <c r="EI688" s="737">
        <f>+IF(EH663=0,0,EH688/EH663*100)</f>
        <v>0</v>
      </c>
      <c r="EJ688" s="772">
        <f t="shared" si="685"/>
        <v>0</v>
      </c>
      <c r="EK688" s="737">
        <f>+IF(EJ663=0,0,EJ688/EJ663*100)</f>
        <v>0</v>
      </c>
      <c r="EL688" s="772">
        <v>0</v>
      </c>
      <c r="EM688" s="737">
        <f>+IF(EL663=0,0,EL688/EL663*100)</f>
        <v>0</v>
      </c>
      <c r="EN688" s="772">
        <v>0</v>
      </c>
      <c r="EO688" s="737">
        <f>+IF(EN663=0,0,EN688/EN663*100)</f>
        <v>0</v>
      </c>
      <c r="EP688" s="772">
        <v>0</v>
      </c>
      <c r="EQ688" s="737">
        <f>+IF(EP663=0,0,EP688/EP663*100)</f>
        <v>0</v>
      </c>
      <c r="ER688" s="772">
        <f t="shared" si="717"/>
        <v>0</v>
      </c>
      <c r="ES688" s="737">
        <f>+IF(ER663=0,0,ER688/ER663*100)</f>
        <v>0</v>
      </c>
      <c r="ET688" s="772">
        <v>0</v>
      </c>
      <c r="EU688" s="737">
        <f>+IF(ET663=0,0,ET688/ET663*100)</f>
        <v>0</v>
      </c>
      <c r="EV688" s="772">
        <v>0</v>
      </c>
      <c r="EW688" s="737">
        <f>+IF(EV663=0,0,EV688/EV663*100)</f>
        <v>0</v>
      </c>
      <c r="EX688" s="772">
        <v>0</v>
      </c>
      <c r="EY688" s="737">
        <f>+IF(EX663=0,0,EX688/EX663*100)</f>
        <v>0</v>
      </c>
      <c r="EZ688" s="772">
        <f t="shared" si="718"/>
        <v>0</v>
      </c>
      <c r="FA688" s="737">
        <f>+IF(EZ663=0,0,EZ688/EZ663*100)</f>
        <v>0</v>
      </c>
      <c r="FB688" s="772">
        <f t="shared" si="686"/>
        <v>0</v>
      </c>
      <c r="FC688" s="737">
        <f>+IF(FB663=0,0,FB688/FB663*100)</f>
        <v>0</v>
      </c>
      <c r="FD688" s="772">
        <v>0</v>
      </c>
      <c r="FE688" s="737">
        <f>+IF(FD663=0,0,FD688/FD663*100)</f>
        <v>0</v>
      </c>
      <c r="FF688" s="772">
        <v>0</v>
      </c>
      <c r="FG688" s="737">
        <f>+IF(FF663=0,0,FF688/FF663*100)</f>
        <v>0</v>
      </c>
      <c r="FH688" s="772">
        <v>0</v>
      </c>
      <c r="FI688" s="737">
        <f>+IF(FH663=0,0,FH688/FH663*100)</f>
        <v>0</v>
      </c>
      <c r="FJ688" s="772">
        <v>0</v>
      </c>
      <c r="FK688" s="737">
        <f>+IF(FJ663=0,0,FJ688/FJ663*100)</f>
        <v>0</v>
      </c>
    </row>
    <row r="689" spans="2:167" s="648" customFormat="1" ht="13.5" customHeight="1">
      <c r="B689" s="769"/>
      <c r="C689" s="771" t="s">
        <v>4809</v>
      </c>
      <c r="D689" s="769"/>
      <c r="E689" s="772">
        <f t="shared" si="673"/>
        <v>0</v>
      </c>
      <c r="F689" s="737">
        <f>+IF(E663=0,0,E689/E663*100)</f>
        <v>0</v>
      </c>
      <c r="G689" s="772">
        <v>0</v>
      </c>
      <c r="H689" s="737">
        <f>+IF(G663=0,0,G689/G663*100)</f>
        <v>0</v>
      </c>
      <c r="I689" s="772">
        <v>0</v>
      </c>
      <c r="J689" s="737">
        <f>+IF(I663=0,0,I689/I663*100)</f>
        <v>0</v>
      </c>
      <c r="K689" s="772">
        <v>0</v>
      </c>
      <c r="L689" s="737">
        <f>+IF(K663=0,0,K689/K663*100)</f>
        <v>0</v>
      </c>
      <c r="M689" s="772">
        <f t="shared" si="703"/>
        <v>0</v>
      </c>
      <c r="N689" s="737">
        <f>+IF(M663=0,0,M689/M663*100)</f>
        <v>0</v>
      </c>
      <c r="O689" s="772">
        <v>0</v>
      </c>
      <c r="P689" s="737">
        <f>+IF(O663=0,0,O689/O663*100)</f>
        <v>0</v>
      </c>
      <c r="Q689" s="772">
        <v>0</v>
      </c>
      <c r="R689" s="737">
        <f>+IF(Q663=0,0,Q689/Q663*100)</f>
        <v>0</v>
      </c>
      <c r="S689" s="772">
        <v>0</v>
      </c>
      <c r="T689" s="737">
        <f>+IF(S663=0,0,S689/S663*100)</f>
        <v>0</v>
      </c>
      <c r="U689" s="772">
        <f t="shared" si="704"/>
        <v>0</v>
      </c>
      <c r="V689" s="737">
        <f>+IF(U663=0,0,U689/U663*100)</f>
        <v>0</v>
      </c>
      <c r="W689" s="772">
        <f t="shared" si="675"/>
        <v>0</v>
      </c>
      <c r="X689" s="737">
        <f>+IF(W663=0,0,W689/W663*100)</f>
        <v>0</v>
      </c>
      <c r="Y689" s="772">
        <v>0</v>
      </c>
      <c r="Z689" s="737">
        <f>+IF(Y663=0,0,Y689/Y663*100)</f>
        <v>0</v>
      </c>
      <c r="AA689" s="772">
        <v>0</v>
      </c>
      <c r="AB689" s="737">
        <f>+IF(AA663=0,0,AA689/AA663*100)</f>
        <v>0</v>
      </c>
      <c r="AC689" s="772">
        <v>0</v>
      </c>
      <c r="AD689" s="737">
        <f>+IF(AC663=0,0,AC689/AC663*100)</f>
        <v>0</v>
      </c>
      <c r="AE689" s="772">
        <f t="shared" si="705"/>
        <v>0</v>
      </c>
      <c r="AF689" s="737">
        <f>+IF(AE663=0,0,AE689/AE663*100)</f>
        <v>0</v>
      </c>
      <c r="AG689" s="772">
        <v>0</v>
      </c>
      <c r="AH689" s="737">
        <f>+IF(AG663=0,0,AG689/AG663*100)</f>
        <v>0</v>
      </c>
      <c r="AI689" s="772">
        <v>0</v>
      </c>
      <c r="AJ689" s="737">
        <f>+IF(AI663=0,0,AI689/AI663*100)</f>
        <v>0</v>
      </c>
      <c r="AK689" s="772">
        <v>0</v>
      </c>
      <c r="AL689" s="737">
        <f>+IF(AK663=0,0,AK689/AK663*100)</f>
        <v>0</v>
      </c>
      <c r="AM689" s="772">
        <f t="shared" si="706"/>
        <v>0</v>
      </c>
      <c r="AN689" s="737">
        <f>+IF(AM663=0,0,AM689/AM663*100)</f>
        <v>0</v>
      </c>
      <c r="AO689" s="772">
        <f t="shared" si="678"/>
        <v>0</v>
      </c>
      <c r="AP689" s="737">
        <f>+IF(AO663=0,0,AO689/AO663*100)</f>
        <v>0</v>
      </c>
      <c r="AQ689" s="651"/>
      <c r="AR689" s="772">
        <v>0</v>
      </c>
      <c r="AS689" s="737">
        <f>+IF(AR663=0,0,AR689/AR663*100)</f>
        <v>0</v>
      </c>
      <c r="AT689" s="772">
        <v>0</v>
      </c>
      <c r="AU689" s="737">
        <f>+IF(AT663=0,0,AT689/AT663*100)</f>
        <v>0</v>
      </c>
      <c r="AV689" s="772">
        <v>0</v>
      </c>
      <c r="AW689" s="737">
        <f>+IF(AV663=0,0,AV689/AV663*100)</f>
        <v>0</v>
      </c>
      <c r="AX689" s="772">
        <v>0</v>
      </c>
      <c r="AY689" s="737">
        <f>+IF(AX663=0,0,AX689/AX663*100)</f>
        <v>0</v>
      </c>
      <c r="AZ689" s="772">
        <f t="shared" si="707"/>
        <v>0</v>
      </c>
      <c r="BA689" s="737">
        <f>+IF(AZ663=0,0,AZ689/AZ663*100)</f>
        <v>0</v>
      </c>
      <c r="BB689" s="772">
        <v>0</v>
      </c>
      <c r="BC689" s="737">
        <f>+IF(BB663=0,0,BB689/BB663*100)</f>
        <v>0</v>
      </c>
      <c r="BD689" s="772">
        <v>0</v>
      </c>
      <c r="BE689" s="737">
        <f>+IF(BD663=0,0,BD689/BD663*100)</f>
        <v>0</v>
      </c>
      <c r="BF689" s="772">
        <v>0</v>
      </c>
      <c r="BG689" s="737">
        <f>+IF(BF663=0,0,BF689/BF663*100)</f>
        <v>0</v>
      </c>
      <c r="BH689" s="772">
        <f t="shared" si="708"/>
        <v>0</v>
      </c>
      <c r="BI689" s="737">
        <f>+IF(BH663=0,0,BH689/BH663*100)</f>
        <v>0</v>
      </c>
      <c r="BJ689" s="772">
        <f t="shared" si="679"/>
        <v>0</v>
      </c>
      <c r="BK689" s="737">
        <f>+IF(BJ663=0,0,BJ689/BJ663*100)</f>
        <v>0</v>
      </c>
      <c r="BL689" s="772">
        <v>0</v>
      </c>
      <c r="BM689" s="737">
        <f>+IF(BL663=0,0,BL689/BL663*100)</f>
        <v>0</v>
      </c>
      <c r="BN689" s="772">
        <v>0</v>
      </c>
      <c r="BO689" s="737">
        <f>+IF(BN663=0,0,BN689/BN663*100)</f>
        <v>0</v>
      </c>
      <c r="BP689" s="772">
        <v>0</v>
      </c>
      <c r="BQ689" s="737">
        <f>+IF(BP663=0,0,BP689/BP663*100)</f>
        <v>0</v>
      </c>
      <c r="BR689" s="772">
        <f t="shared" si="709"/>
        <v>0</v>
      </c>
      <c r="BS689" s="737">
        <f>+IF(BR663=0,0,BR689/BR663*100)</f>
        <v>0</v>
      </c>
      <c r="BT689" s="772">
        <v>0</v>
      </c>
      <c r="BU689" s="737">
        <f>+IF(BT663=0,0,BT689/BT663*100)</f>
        <v>0</v>
      </c>
      <c r="BV689" s="772">
        <v>0</v>
      </c>
      <c r="BW689" s="737">
        <f>+IF(BV663=0,0,BV689/BV663*100)</f>
        <v>0</v>
      </c>
      <c r="BX689" s="772">
        <v>0</v>
      </c>
      <c r="BY689" s="737">
        <f>+IF(BX663=0,0,BX689/BX663*100)</f>
        <v>0</v>
      </c>
      <c r="BZ689" s="772">
        <f t="shared" si="710"/>
        <v>0</v>
      </c>
      <c r="CA689" s="737">
        <f>+IF(BZ663=0,0,BZ689/BZ663*100)</f>
        <v>0</v>
      </c>
      <c r="CB689" s="772">
        <f t="shared" si="680"/>
        <v>0</v>
      </c>
      <c r="CC689" s="737">
        <f>+IF(CB663=0,0,CB689/CB663*100)</f>
        <v>0</v>
      </c>
      <c r="CE689" s="772">
        <f t="shared" si="681"/>
        <v>0</v>
      </c>
      <c r="CF689" s="737">
        <f>+IF(CE663=0,0,CE689/CE663*100)</f>
        <v>0</v>
      </c>
      <c r="CG689" s="772">
        <v>0</v>
      </c>
      <c r="CH689" s="737">
        <f>+IF(CG663=0,0,CG689/CG663*100)</f>
        <v>0</v>
      </c>
      <c r="CI689" s="772">
        <v>0</v>
      </c>
      <c r="CJ689" s="737">
        <f>+IF(CI663=0,0,CI689/CI663*100)</f>
        <v>0</v>
      </c>
      <c r="CK689" s="772">
        <v>0</v>
      </c>
      <c r="CL689" s="737">
        <f>+IF(CK663=0,0,CK689/CK663*100)</f>
        <v>0</v>
      </c>
      <c r="CM689" s="772">
        <f t="shared" si="711"/>
        <v>0</v>
      </c>
      <c r="CN689" s="737">
        <f>+IF(CM663=0,0,CM689/CM663*100)</f>
        <v>0</v>
      </c>
      <c r="CO689" s="772">
        <v>0</v>
      </c>
      <c r="CP689" s="737">
        <f>+IF(CO663=0,0,CO689/CO663*100)</f>
        <v>0</v>
      </c>
      <c r="CQ689" s="772">
        <v>0</v>
      </c>
      <c r="CR689" s="737">
        <f>+IF(CQ663=0,0,CQ689/CQ663*100)</f>
        <v>0</v>
      </c>
      <c r="CS689" s="772">
        <v>0</v>
      </c>
      <c r="CT689" s="737">
        <f>+IF(CS663=0,0,CS689/CS663*100)</f>
        <v>0</v>
      </c>
      <c r="CU689" s="772">
        <f t="shared" si="712"/>
        <v>0</v>
      </c>
      <c r="CV689" s="737">
        <f>+IF(CU663=0,0,CU689/CU663*100)</f>
        <v>0</v>
      </c>
      <c r="CW689" s="772">
        <f t="shared" si="682"/>
        <v>0</v>
      </c>
      <c r="CX689" s="737">
        <f>+IF(CW663=0,0,CW689/CW663*100)</f>
        <v>0</v>
      </c>
      <c r="CY689" s="772">
        <v>0</v>
      </c>
      <c r="CZ689" s="737">
        <f>+IF(CY663=0,0,CY689/CY663*100)</f>
        <v>0</v>
      </c>
      <c r="DA689" s="772">
        <v>0</v>
      </c>
      <c r="DB689" s="737">
        <f>+IF(DA663=0,0,DA689/DA663*100)</f>
        <v>0</v>
      </c>
      <c r="DC689" s="772">
        <v>0</v>
      </c>
      <c r="DD689" s="737">
        <f>+IF(DC663=0,0,DC689/DC663*100)</f>
        <v>0</v>
      </c>
      <c r="DE689" s="772">
        <f t="shared" si="713"/>
        <v>0</v>
      </c>
      <c r="DF689" s="737">
        <f>+IF(DE663=0,0,DE689/DE663*100)</f>
        <v>0</v>
      </c>
      <c r="DG689" s="772">
        <v>0</v>
      </c>
      <c r="DH689" s="737">
        <f>+IF(DG663=0,0,DG689/DG663*100)</f>
        <v>0</v>
      </c>
      <c r="DI689" s="772">
        <v>0</v>
      </c>
      <c r="DJ689" s="737">
        <f>+IF(DI663=0,0,DI689/DI663*100)</f>
        <v>0</v>
      </c>
      <c r="DK689" s="772">
        <v>0</v>
      </c>
      <c r="DL689" s="737">
        <f>+IF(DK663=0,0,DK689/DK663*100)</f>
        <v>0</v>
      </c>
      <c r="DM689" s="772">
        <f t="shared" si="714"/>
        <v>0</v>
      </c>
      <c r="DN689" s="737">
        <f>+IF(DM663=0,0,DM689/DM663*100)</f>
        <v>0</v>
      </c>
      <c r="DO689" s="772">
        <f t="shared" si="683"/>
        <v>0</v>
      </c>
      <c r="DP689" s="737">
        <f>+IF(DO663=0,0,DO689/DO663*100)</f>
        <v>0</v>
      </c>
      <c r="DR689" s="772">
        <f t="shared" si="684"/>
        <v>0</v>
      </c>
      <c r="DS689" s="737">
        <f>+IF(DR663=0,0,DR689/DR663*100)</f>
        <v>0</v>
      </c>
      <c r="DT689" s="772">
        <v>0</v>
      </c>
      <c r="DU689" s="737">
        <f>+IF(DT663=0,0,DT689/DT663*100)</f>
        <v>0</v>
      </c>
      <c r="DV689" s="772">
        <v>0</v>
      </c>
      <c r="DW689" s="737">
        <f>+IF(DV663=0,0,DV689/DV663*100)</f>
        <v>0</v>
      </c>
      <c r="DX689" s="772">
        <v>0</v>
      </c>
      <c r="DY689" s="737">
        <f>+IF(DX663=0,0,DX689/DX663*100)</f>
        <v>0</v>
      </c>
      <c r="DZ689" s="772">
        <f t="shared" si="715"/>
        <v>0</v>
      </c>
      <c r="EA689" s="737">
        <f>+IF(DZ663=0,0,DZ689/DZ663*100)</f>
        <v>0</v>
      </c>
      <c r="EB689" s="772">
        <v>0</v>
      </c>
      <c r="EC689" s="737">
        <f>+IF(EB663=0,0,EB689/EB663*100)</f>
        <v>0</v>
      </c>
      <c r="ED689" s="772">
        <v>0</v>
      </c>
      <c r="EE689" s="737">
        <f>+IF(ED663=0,0,ED689/ED663*100)</f>
        <v>0</v>
      </c>
      <c r="EF689" s="772">
        <v>0</v>
      </c>
      <c r="EG689" s="737">
        <f>+IF(EF663=0,0,EF689/EF663*100)</f>
        <v>0</v>
      </c>
      <c r="EH689" s="772">
        <f t="shared" si="716"/>
        <v>0</v>
      </c>
      <c r="EI689" s="737">
        <f>+IF(EH663=0,0,EH689/EH663*100)</f>
        <v>0</v>
      </c>
      <c r="EJ689" s="772">
        <f t="shared" si="685"/>
        <v>0</v>
      </c>
      <c r="EK689" s="737">
        <f>+IF(EJ663=0,0,EJ689/EJ663*100)</f>
        <v>0</v>
      </c>
      <c r="EL689" s="772">
        <v>0</v>
      </c>
      <c r="EM689" s="737">
        <f>+IF(EL663=0,0,EL689/EL663*100)</f>
        <v>0</v>
      </c>
      <c r="EN689" s="772">
        <v>0</v>
      </c>
      <c r="EO689" s="737">
        <f>+IF(EN663=0,0,EN689/EN663*100)</f>
        <v>0</v>
      </c>
      <c r="EP689" s="772">
        <v>0</v>
      </c>
      <c r="EQ689" s="737">
        <f>+IF(EP663=0,0,EP689/EP663*100)</f>
        <v>0</v>
      </c>
      <c r="ER689" s="772">
        <f t="shared" si="717"/>
        <v>0</v>
      </c>
      <c r="ES689" s="737">
        <f>+IF(ER663=0,0,ER689/ER663*100)</f>
        <v>0</v>
      </c>
      <c r="ET689" s="772">
        <v>0</v>
      </c>
      <c r="EU689" s="737">
        <f>+IF(ET663=0,0,ET689/ET663*100)</f>
        <v>0</v>
      </c>
      <c r="EV689" s="772">
        <v>0</v>
      </c>
      <c r="EW689" s="737">
        <f>+IF(EV663=0,0,EV689/EV663*100)</f>
        <v>0</v>
      </c>
      <c r="EX689" s="772">
        <v>0</v>
      </c>
      <c r="EY689" s="737">
        <f>+IF(EX663=0,0,EX689/EX663*100)</f>
        <v>0</v>
      </c>
      <c r="EZ689" s="772">
        <f t="shared" si="718"/>
        <v>0</v>
      </c>
      <c r="FA689" s="737">
        <f>+IF(EZ663=0,0,EZ689/EZ663*100)</f>
        <v>0</v>
      </c>
      <c r="FB689" s="772">
        <f t="shared" si="686"/>
        <v>0</v>
      </c>
      <c r="FC689" s="737">
        <f>+IF(FB663=0,0,FB689/FB663*100)</f>
        <v>0</v>
      </c>
      <c r="FD689" s="772">
        <v>0</v>
      </c>
      <c r="FE689" s="737">
        <f>+IF(FD663=0,0,FD689/FD663*100)</f>
        <v>0</v>
      </c>
      <c r="FF689" s="772">
        <v>0</v>
      </c>
      <c r="FG689" s="737">
        <f>+IF(FF663=0,0,FF689/FF663*100)</f>
        <v>0</v>
      </c>
      <c r="FH689" s="772">
        <v>0</v>
      </c>
      <c r="FI689" s="737">
        <f>+IF(FH663=0,0,FH689/FH663*100)</f>
        <v>0</v>
      </c>
      <c r="FJ689" s="772">
        <v>0</v>
      </c>
      <c r="FK689" s="737">
        <f>+IF(FJ663=0,0,FJ689/FJ663*100)</f>
        <v>0</v>
      </c>
    </row>
    <row r="690" spans="2:167" s="648" customFormat="1" ht="13.5" customHeight="1">
      <c r="B690" s="769"/>
      <c r="C690" s="771" t="s">
        <v>4810</v>
      </c>
      <c r="D690" s="769"/>
      <c r="E690" s="772">
        <f t="shared" si="673"/>
        <v>0</v>
      </c>
      <c r="F690" s="737">
        <f>+IF(E663=0,0,E690/E663*100)</f>
        <v>0</v>
      </c>
      <c r="G690" s="772">
        <v>0</v>
      </c>
      <c r="H690" s="737">
        <f>+IF(G663=0,0,G690/G663*100)</f>
        <v>0</v>
      </c>
      <c r="I690" s="772">
        <v>0</v>
      </c>
      <c r="J690" s="737">
        <f>+IF(I663=0,0,I690/I663*100)</f>
        <v>0</v>
      </c>
      <c r="K690" s="772">
        <v>0</v>
      </c>
      <c r="L690" s="737">
        <f>+IF(K663=0,0,K690/K663*100)</f>
        <v>0</v>
      </c>
      <c r="M690" s="772">
        <f t="shared" si="703"/>
        <v>0</v>
      </c>
      <c r="N690" s="737">
        <f>+IF(M663=0,0,M690/M663*100)</f>
        <v>0</v>
      </c>
      <c r="O690" s="772">
        <v>0</v>
      </c>
      <c r="P690" s="737">
        <f>+IF(O663=0,0,O690/O663*100)</f>
        <v>0</v>
      </c>
      <c r="Q690" s="772">
        <v>0</v>
      </c>
      <c r="R690" s="737">
        <f>+IF(Q663=0,0,Q690/Q663*100)</f>
        <v>0</v>
      </c>
      <c r="S690" s="772">
        <v>0</v>
      </c>
      <c r="T690" s="737">
        <f>+IF(S663=0,0,S690/S663*100)</f>
        <v>0</v>
      </c>
      <c r="U690" s="772">
        <f t="shared" si="704"/>
        <v>0</v>
      </c>
      <c r="V690" s="737">
        <f>+IF(U663=0,0,U690/U663*100)</f>
        <v>0</v>
      </c>
      <c r="W690" s="772">
        <f t="shared" si="675"/>
        <v>0</v>
      </c>
      <c r="X690" s="737">
        <f>+IF(W663=0,0,W690/W663*100)</f>
        <v>0</v>
      </c>
      <c r="Y690" s="772">
        <v>0</v>
      </c>
      <c r="Z690" s="737">
        <f>+IF(Y663=0,0,Y690/Y663*100)</f>
        <v>0</v>
      </c>
      <c r="AA690" s="772">
        <v>0</v>
      </c>
      <c r="AB690" s="737">
        <f>+IF(AA663=0,0,AA690/AA663*100)</f>
        <v>0</v>
      </c>
      <c r="AC690" s="772">
        <v>0</v>
      </c>
      <c r="AD690" s="737">
        <f>+IF(AC663=0,0,AC690/AC663*100)</f>
        <v>0</v>
      </c>
      <c r="AE690" s="772">
        <f t="shared" si="705"/>
        <v>0</v>
      </c>
      <c r="AF690" s="737">
        <f>+IF(AE663=0,0,AE690/AE663*100)</f>
        <v>0</v>
      </c>
      <c r="AG690" s="772">
        <v>0</v>
      </c>
      <c r="AH690" s="737">
        <f>+IF(AG663=0,0,AG690/AG663*100)</f>
        <v>0</v>
      </c>
      <c r="AI690" s="772">
        <v>0</v>
      </c>
      <c r="AJ690" s="737">
        <f>+IF(AI663=0,0,AI690/AI663*100)</f>
        <v>0</v>
      </c>
      <c r="AK690" s="772">
        <v>0</v>
      </c>
      <c r="AL690" s="737">
        <f>+IF(AK663=0,0,AK690/AK663*100)</f>
        <v>0</v>
      </c>
      <c r="AM690" s="772">
        <f t="shared" si="706"/>
        <v>0</v>
      </c>
      <c r="AN690" s="737">
        <f>+IF(AM663=0,0,AM690/AM663*100)</f>
        <v>0</v>
      </c>
      <c r="AO690" s="772">
        <f t="shared" si="678"/>
        <v>0</v>
      </c>
      <c r="AP690" s="737">
        <f>+IF(AO663=0,0,AO690/AO663*100)</f>
        <v>0</v>
      </c>
      <c r="AQ690" s="651"/>
      <c r="AR690" s="772">
        <v>0</v>
      </c>
      <c r="AS690" s="737">
        <f>+IF(AR663=0,0,AR690/AR663*100)</f>
        <v>0</v>
      </c>
      <c r="AT690" s="772">
        <v>0</v>
      </c>
      <c r="AU690" s="737">
        <f>+IF(AT663=0,0,AT690/AT663*100)</f>
        <v>0</v>
      </c>
      <c r="AV690" s="772">
        <v>0</v>
      </c>
      <c r="AW690" s="737">
        <f>+IF(AV663=0,0,AV690/AV663*100)</f>
        <v>0</v>
      </c>
      <c r="AX690" s="772">
        <v>0</v>
      </c>
      <c r="AY690" s="737">
        <f>+IF(AX663=0,0,AX690/AX663*100)</f>
        <v>0</v>
      </c>
      <c r="AZ690" s="772">
        <f t="shared" si="707"/>
        <v>0</v>
      </c>
      <c r="BA690" s="737">
        <f>+IF(AZ663=0,0,AZ690/AZ663*100)</f>
        <v>0</v>
      </c>
      <c r="BB690" s="772">
        <v>0</v>
      </c>
      <c r="BC690" s="737">
        <f>+IF(BB663=0,0,BB690/BB663*100)</f>
        <v>0</v>
      </c>
      <c r="BD690" s="772">
        <v>0</v>
      </c>
      <c r="BE690" s="737">
        <f>+IF(BD663=0,0,BD690/BD663*100)</f>
        <v>0</v>
      </c>
      <c r="BF690" s="772">
        <v>0</v>
      </c>
      <c r="BG690" s="737">
        <f>+IF(BF663=0,0,BF690/BF663*100)</f>
        <v>0</v>
      </c>
      <c r="BH690" s="772">
        <f t="shared" si="708"/>
        <v>0</v>
      </c>
      <c r="BI690" s="737">
        <f>+IF(BH663=0,0,BH690/BH663*100)</f>
        <v>0</v>
      </c>
      <c r="BJ690" s="772">
        <f t="shared" si="679"/>
        <v>0</v>
      </c>
      <c r="BK690" s="737">
        <f>+IF(BJ663=0,0,BJ690/BJ663*100)</f>
        <v>0</v>
      </c>
      <c r="BL690" s="772">
        <v>0</v>
      </c>
      <c r="BM690" s="737">
        <f>+IF(BL663=0,0,BL690/BL663*100)</f>
        <v>0</v>
      </c>
      <c r="BN690" s="772">
        <v>0</v>
      </c>
      <c r="BO690" s="737">
        <f>+IF(BN663=0,0,BN690/BN663*100)</f>
        <v>0</v>
      </c>
      <c r="BP690" s="772">
        <v>0</v>
      </c>
      <c r="BQ690" s="737">
        <f>+IF(BP663=0,0,BP690/BP663*100)</f>
        <v>0</v>
      </c>
      <c r="BR690" s="772">
        <f t="shared" si="709"/>
        <v>0</v>
      </c>
      <c r="BS690" s="737">
        <f>+IF(BR663=0,0,BR690/BR663*100)</f>
        <v>0</v>
      </c>
      <c r="BT690" s="772">
        <v>0</v>
      </c>
      <c r="BU690" s="737">
        <f>+IF(BT663=0,0,BT690/BT663*100)</f>
        <v>0</v>
      </c>
      <c r="BV690" s="772">
        <v>0</v>
      </c>
      <c r="BW690" s="737">
        <f>+IF(BV663=0,0,BV690/BV663*100)</f>
        <v>0</v>
      </c>
      <c r="BX690" s="772">
        <v>0</v>
      </c>
      <c r="BY690" s="737">
        <f>+IF(BX663=0,0,BX690/BX663*100)</f>
        <v>0</v>
      </c>
      <c r="BZ690" s="772">
        <f t="shared" si="710"/>
        <v>0</v>
      </c>
      <c r="CA690" s="737">
        <f>+IF(BZ663=0,0,BZ690/BZ663*100)</f>
        <v>0</v>
      </c>
      <c r="CB690" s="772">
        <f t="shared" si="680"/>
        <v>0</v>
      </c>
      <c r="CC690" s="737">
        <f>+IF(CB663=0,0,CB690/CB663*100)</f>
        <v>0</v>
      </c>
      <c r="CE690" s="772">
        <f t="shared" si="681"/>
        <v>0</v>
      </c>
      <c r="CF690" s="737">
        <f>+IF(CE663=0,0,CE690/CE663*100)</f>
        <v>0</v>
      </c>
      <c r="CG690" s="772">
        <v>0</v>
      </c>
      <c r="CH690" s="737">
        <f>+IF(CG663=0,0,CG690/CG663*100)</f>
        <v>0</v>
      </c>
      <c r="CI690" s="772">
        <v>0</v>
      </c>
      <c r="CJ690" s="737">
        <f>+IF(CI663=0,0,CI690/CI663*100)</f>
        <v>0</v>
      </c>
      <c r="CK690" s="772">
        <v>0</v>
      </c>
      <c r="CL690" s="737">
        <f>+IF(CK663=0,0,CK690/CK663*100)</f>
        <v>0</v>
      </c>
      <c r="CM690" s="772">
        <f t="shared" si="711"/>
        <v>0</v>
      </c>
      <c r="CN690" s="737">
        <f>+IF(CM663=0,0,CM690/CM663*100)</f>
        <v>0</v>
      </c>
      <c r="CO690" s="772">
        <v>0</v>
      </c>
      <c r="CP690" s="737">
        <f>+IF(CO663=0,0,CO690/CO663*100)</f>
        <v>0</v>
      </c>
      <c r="CQ690" s="772">
        <v>0</v>
      </c>
      <c r="CR690" s="737">
        <f>+IF(CQ663=0,0,CQ690/CQ663*100)</f>
        <v>0</v>
      </c>
      <c r="CS690" s="772">
        <v>0</v>
      </c>
      <c r="CT690" s="737">
        <f>+IF(CS663=0,0,CS690/CS663*100)</f>
        <v>0</v>
      </c>
      <c r="CU690" s="772">
        <f t="shared" si="712"/>
        <v>0</v>
      </c>
      <c r="CV690" s="737">
        <f>+IF(CU663=0,0,CU690/CU663*100)</f>
        <v>0</v>
      </c>
      <c r="CW690" s="772">
        <f t="shared" si="682"/>
        <v>0</v>
      </c>
      <c r="CX690" s="737">
        <f>+IF(CW663=0,0,CW690/CW663*100)</f>
        <v>0</v>
      </c>
      <c r="CY690" s="772">
        <v>0</v>
      </c>
      <c r="CZ690" s="737">
        <f>+IF(CY663=0,0,CY690/CY663*100)</f>
        <v>0</v>
      </c>
      <c r="DA690" s="772">
        <v>0</v>
      </c>
      <c r="DB690" s="737">
        <f>+IF(DA663=0,0,DA690/DA663*100)</f>
        <v>0</v>
      </c>
      <c r="DC690" s="772">
        <v>0</v>
      </c>
      <c r="DD690" s="737">
        <f>+IF(DC663=0,0,DC690/DC663*100)</f>
        <v>0</v>
      </c>
      <c r="DE690" s="772">
        <f t="shared" si="713"/>
        <v>0</v>
      </c>
      <c r="DF690" s="737">
        <f>+IF(DE663=0,0,DE690/DE663*100)</f>
        <v>0</v>
      </c>
      <c r="DG690" s="772">
        <v>0</v>
      </c>
      <c r="DH690" s="737">
        <f>+IF(DG663=0,0,DG690/DG663*100)</f>
        <v>0</v>
      </c>
      <c r="DI690" s="772">
        <v>0</v>
      </c>
      <c r="DJ690" s="737">
        <f>+IF(DI663=0,0,DI690/DI663*100)</f>
        <v>0</v>
      </c>
      <c r="DK690" s="772">
        <v>0</v>
      </c>
      <c r="DL690" s="737">
        <f>+IF(DK663=0,0,DK690/DK663*100)</f>
        <v>0</v>
      </c>
      <c r="DM690" s="772">
        <f t="shared" si="714"/>
        <v>0</v>
      </c>
      <c r="DN690" s="737">
        <f>+IF(DM663=0,0,DM690/DM663*100)</f>
        <v>0</v>
      </c>
      <c r="DO690" s="772">
        <f t="shared" si="683"/>
        <v>0</v>
      </c>
      <c r="DP690" s="737">
        <f>+IF(DO663=0,0,DO690/DO663*100)</f>
        <v>0</v>
      </c>
      <c r="DR690" s="772">
        <f t="shared" si="684"/>
        <v>0</v>
      </c>
      <c r="DS690" s="737">
        <f>+IF(DR663=0,0,DR690/DR663*100)</f>
        <v>0</v>
      </c>
      <c r="DT690" s="772">
        <v>0</v>
      </c>
      <c r="DU690" s="737">
        <f>+IF(DT663=0,0,DT690/DT663*100)</f>
        <v>0</v>
      </c>
      <c r="DV690" s="772">
        <v>0</v>
      </c>
      <c r="DW690" s="737">
        <f>+IF(DV663=0,0,DV690/DV663*100)</f>
        <v>0</v>
      </c>
      <c r="DX690" s="772">
        <v>0</v>
      </c>
      <c r="DY690" s="737">
        <f>+IF(DX663=0,0,DX690/DX663*100)</f>
        <v>0</v>
      </c>
      <c r="DZ690" s="772">
        <f t="shared" si="715"/>
        <v>0</v>
      </c>
      <c r="EA690" s="737">
        <f>+IF(DZ663=0,0,DZ690/DZ663*100)</f>
        <v>0</v>
      </c>
      <c r="EB690" s="772">
        <v>0</v>
      </c>
      <c r="EC690" s="737">
        <f>+IF(EB663=0,0,EB690/EB663*100)</f>
        <v>0</v>
      </c>
      <c r="ED690" s="772">
        <v>0</v>
      </c>
      <c r="EE690" s="737">
        <f>+IF(ED663=0,0,ED690/ED663*100)</f>
        <v>0</v>
      </c>
      <c r="EF690" s="772">
        <v>0</v>
      </c>
      <c r="EG690" s="737">
        <f>+IF(EF663=0,0,EF690/EF663*100)</f>
        <v>0</v>
      </c>
      <c r="EH690" s="772">
        <f t="shared" si="716"/>
        <v>0</v>
      </c>
      <c r="EI690" s="737">
        <f>+IF(EH663=0,0,EH690/EH663*100)</f>
        <v>0</v>
      </c>
      <c r="EJ690" s="772">
        <f t="shared" si="685"/>
        <v>0</v>
      </c>
      <c r="EK690" s="737">
        <f>+IF(EJ663=0,0,EJ690/EJ663*100)</f>
        <v>0</v>
      </c>
      <c r="EL690" s="772">
        <v>0</v>
      </c>
      <c r="EM690" s="737">
        <f>+IF(EL663=0,0,EL690/EL663*100)</f>
        <v>0</v>
      </c>
      <c r="EN690" s="772">
        <v>0</v>
      </c>
      <c r="EO690" s="737">
        <f>+IF(EN663=0,0,EN690/EN663*100)</f>
        <v>0</v>
      </c>
      <c r="EP690" s="772">
        <v>0</v>
      </c>
      <c r="EQ690" s="737">
        <f>+IF(EP663=0,0,EP690/EP663*100)</f>
        <v>0</v>
      </c>
      <c r="ER690" s="772">
        <f t="shared" si="717"/>
        <v>0</v>
      </c>
      <c r="ES690" s="737">
        <f>+IF(ER663=0,0,ER690/ER663*100)</f>
        <v>0</v>
      </c>
      <c r="ET690" s="772">
        <v>0</v>
      </c>
      <c r="EU690" s="737">
        <f>+IF(ET663=0,0,ET690/ET663*100)</f>
        <v>0</v>
      </c>
      <c r="EV690" s="772">
        <v>0</v>
      </c>
      <c r="EW690" s="737">
        <f>+IF(EV663=0,0,EV690/EV663*100)</f>
        <v>0</v>
      </c>
      <c r="EX690" s="772">
        <v>0</v>
      </c>
      <c r="EY690" s="737">
        <f>+IF(EX663=0,0,EX690/EX663*100)</f>
        <v>0</v>
      </c>
      <c r="EZ690" s="772">
        <f t="shared" si="718"/>
        <v>0</v>
      </c>
      <c r="FA690" s="737">
        <f>+IF(EZ663=0,0,EZ690/EZ663*100)</f>
        <v>0</v>
      </c>
      <c r="FB690" s="772">
        <f t="shared" si="686"/>
        <v>0</v>
      </c>
      <c r="FC690" s="737">
        <f>+IF(FB663=0,0,FB690/FB663*100)</f>
        <v>0</v>
      </c>
      <c r="FD690" s="772">
        <v>0</v>
      </c>
      <c r="FE690" s="737">
        <f>+IF(FD663=0,0,FD690/FD663*100)</f>
        <v>0</v>
      </c>
      <c r="FF690" s="772">
        <v>0</v>
      </c>
      <c r="FG690" s="737">
        <f>+IF(FF663=0,0,FF690/FF663*100)</f>
        <v>0</v>
      </c>
      <c r="FH690" s="772">
        <v>0</v>
      </c>
      <c r="FI690" s="737">
        <f>+IF(FH663=0,0,FH690/FH663*100)</f>
        <v>0</v>
      </c>
      <c r="FJ690" s="772">
        <v>0</v>
      </c>
      <c r="FK690" s="737">
        <f>+IF(FJ663=0,0,FJ690/FJ663*100)</f>
        <v>0</v>
      </c>
    </row>
    <row r="691" spans="2:167" s="648" customFormat="1" ht="13.5" customHeight="1">
      <c r="B691" s="769"/>
      <c r="C691" s="771" t="s">
        <v>4811</v>
      </c>
      <c r="D691" s="769"/>
      <c r="E691" s="772">
        <f t="shared" si="673"/>
        <v>0</v>
      </c>
      <c r="F691" s="737">
        <f>+IF(E663=0,0,E691/E663*100)</f>
        <v>0</v>
      </c>
      <c r="G691" s="772">
        <v>0</v>
      </c>
      <c r="H691" s="737">
        <f>+IF(G663=0,0,G691/G663*100)</f>
        <v>0</v>
      </c>
      <c r="I691" s="772">
        <v>0</v>
      </c>
      <c r="J691" s="737">
        <f>+IF(I663=0,0,I691/I663*100)</f>
        <v>0</v>
      </c>
      <c r="K691" s="772">
        <v>0</v>
      </c>
      <c r="L691" s="737">
        <f>+IF(K663=0,0,K691/K663*100)</f>
        <v>0</v>
      </c>
      <c r="M691" s="772">
        <f t="shared" si="703"/>
        <v>0</v>
      </c>
      <c r="N691" s="737">
        <f>+IF(M663=0,0,M691/M663*100)</f>
        <v>0</v>
      </c>
      <c r="O691" s="772">
        <v>0</v>
      </c>
      <c r="P691" s="737">
        <f>+IF(O663=0,0,O691/O663*100)</f>
        <v>0</v>
      </c>
      <c r="Q691" s="772">
        <v>0</v>
      </c>
      <c r="R691" s="737">
        <f>+IF(Q663=0,0,Q691/Q663*100)</f>
        <v>0</v>
      </c>
      <c r="S691" s="772">
        <v>0</v>
      </c>
      <c r="T691" s="737">
        <f>+IF(S663=0,0,S691/S663*100)</f>
        <v>0</v>
      </c>
      <c r="U691" s="772">
        <f t="shared" si="704"/>
        <v>0</v>
      </c>
      <c r="V691" s="737">
        <f>+IF(U663=0,0,U691/U663*100)</f>
        <v>0</v>
      </c>
      <c r="W691" s="772">
        <f t="shared" si="675"/>
        <v>0</v>
      </c>
      <c r="X691" s="737">
        <f>+IF(W663=0,0,W691/W663*100)</f>
        <v>0</v>
      </c>
      <c r="Y691" s="772">
        <v>0</v>
      </c>
      <c r="Z691" s="737">
        <f>+IF(Y663=0,0,Y691/Y663*100)</f>
        <v>0</v>
      </c>
      <c r="AA691" s="772">
        <v>0</v>
      </c>
      <c r="AB691" s="737">
        <f>+IF(AA663=0,0,AA691/AA663*100)</f>
        <v>0</v>
      </c>
      <c r="AC691" s="772">
        <v>0</v>
      </c>
      <c r="AD691" s="737">
        <f>+IF(AC663=0,0,AC691/AC663*100)</f>
        <v>0</v>
      </c>
      <c r="AE691" s="772">
        <f t="shared" si="705"/>
        <v>0</v>
      </c>
      <c r="AF691" s="737">
        <f>+IF(AE663=0,0,AE691/AE663*100)</f>
        <v>0</v>
      </c>
      <c r="AG691" s="772">
        <v>0</v>
      </c>
      <c r="AH691" s="737">
        <f>+IF(AG663=0,0,AG691/AG663*100)</f>
        <v>0</v>
      </c>
      <c r="AI691" s="772">
        <v>0</v>
      </c>
      <c r="AJ691" s="737">
        <f>+IF(AI663=0,0,AI691/AI663*100)</f>
        <v>0</v>
      </c>
      <c r="AK691" s="772">
        <v>0</v>
      </c>
      <c r="AL691" s="737">
        <f>+IF(AK663=0,0,AK691/AK663*100)</f>
        <v>0</v>
      </c>
      <c r="AM691" s="772">
        <f t="shared" si="706"/>
        <v>0</v>
      </c>
      <c r="AN691" s="737">
        <f>+IF(AM663=0,0,AM691/AM663*100)</f>
        <v>0</v>
      </c>
      <c r="AO691" s="772">
        <f t="shared" si="678"/>
        <v>0</v>
      </c>
      <c r="AP691" s="737">
        <f>+IF(AO663=0,0,AO691/AO663*100)</f>
        <v>0</v>
      </c>
      <c r="AQ691" s="651"/>
      <c r="AR691" s="772">
        <v>0</v>
      </c>
      <c r="AS691" s="737">
        <f>+IF(AR663=0,0,AR691/AR663*100)</f>
        <v>0</v>
      </c>
      <c r="AT691" s="772">
        <v>0</v>
      </c>
      <c r="AU691" s="737">
        <f>+IF(AT663=0,0,AT691/AT663*100)</f>
        <v>0</v>
      </c>
      <c r="AV691" s="772">
        <v>0</v>
      </c>
      <c r="AW691" s="737">
        <f>+IF(AV663=0,0,AV691/AV663*100)</f>
        <v>0</v>
      </c>
      <c r="AX691" s="772">
        <v>0</v>
      </c>
      <c r="AY691" s="737">
        <f>+IF(AX663=0,0,AX691/AX663*100)</f>
        <v>0</v>
      </c>
      <c r="AZ691" s="772">
        <f t="shared" si="707"/>
        <v>0</v>
      </c>
      <c r="BA691" s="737">
        <f>+IF(AZ663=0,0,AZ691/AZ663*100)</f>
        <v>0</v>
      </c>
      <c r="BB691" s="772">
        <v>0</v>
      </c>
      <c r="BC691" s="737">
        <f>+IF(BB663=0,0,BB691/BB663*100)</f>
        <v>0</v>
      </c>
      <c r="BD691" s="772">
        <v>0</v>
      </c>
      <c r="BE691" s="737">
        <f>+IF(BD663=0,0,BD691/BD663*100)</f>
        <v>0</v>
      </c>
      <c r="BF691" s="772">
        <v>0</v>
      </c>
      <c r="BG691" s="737">
        <f>+IF(BF663=0,0,BF691/BF663*100)</f>
        <v>0</v>
      </c>
      <c r="BH691" s="772">
        <f t="shared" si="708"/>
        <v>0</v>
      </c>
      <c r="BI691" s="737">
        <f>+IF(BH663=0,0,BH691/BH663*100)</f>
        <v>0</v>
      </c>
      <c r="BJ691" s="772">
        <f t="shared" si="679"/>
        <v>0</v>
      </c>
      <c r="BK691" s="737">
        <f>+IF(BJ663=0,0,BJ691/BJ663*100)</f>
        <v>0</v>
      </c>
      <c r="BL691" s="772">
        <v>0</v>
      </c>
      <c r="BM691" s="737">
        <f>+IF(BL663=0,0,BL691/BL663*100)</f>
        <v>0</v>
      </c>
      <c r="BN691" s="772">
        <v>0</v>
      </c>
      <c r="BO691" s="737">
        <f>+IF(BN663=0,0,BN691/BN663*100)</f>
        <v>0</v>
      </c>
      <c r="BP691" s="772">
        <v>0</v>
      </c>
      <c r="BQ691" s="737">
        <f>+IF(BP663=0,0,BP691/BP663*100)</f>
        <v>0</v>
      </c>
      <c r="BR691" s="772">
        <f t="shared" si="709"/>
        <v>0</v>
      </c>
      <c r="BS691" s="737">
        <f>+IF(BR663=0,0,BR691/BR663*100)</f>
        <v>0</v>
      </c>
      <c r="BT691" s="772">
        <v>0</v>
      </c>
      <c r="BU691" s="737">
        <f>+IF(BT663=0,0,BT691/BT663*100)</f>
        <v>0</v>
      </c>
      <c r="BV691" s="772">
        <v>0</v>
      </c>
      <c r="BW691" s="737">
        <f>+IF(BV663=0,0,BV691/BV663*100)</f>
        <v>0</v>
      </c>
      <c r="BX691" s="772">
        <v>0</v>
      </c>
      <c r="BY691" s="737">
        <f>+IF(BX663=0,0,BX691/BX663*100)</f>
        <v>0</v>
      </c>
      <c r="BZ691" s="772">
        <f t="shared" si="710"/>
        <v>0</v>
      </c>
      <c r="CA691" s="737">
        <f>+IF(BZ663=0,0,BZ691/BZ663*100)</f>
        <v>0</v>
      </c>
      <c r="CB691" s="772">
        <f t="shared" si="680"/>
        <v>0</v>
      </c>
      <c r="CC691" s="737">
        <f>+IF(CB663=0,0,CB691/CB663*100)</f>
        <v>0</v>
      </c>
      <c r="CE691" s="772">
        <f t="shared" si="681"/>
        <v>0</v>
      </c>
      <c r="CF691" s="737">
        <f>+IF(CE663=0,0,CE691/CE663*100)</f>
        <v>0</v>
      </c>
      <c r="CG691" s="772">
        <v>0</v>
      </c>
      <c r="CH691" s="737">
        <f>+IF(CG663=0,0,CG691/CG663*100)</f>
        <v>0</v>
      </c>
      <c r="CI691" s="772">
        <v>0</v>
      </c>
      <c r="CJ691" s="737">
        <f>+IF(CI663=0,0,CI691/CI663*100)</f>
        <v>0</v>
      </c>
      <c r="CK691" s="772">
        <v>0</v>
      </c>
      <c r="CL691" s="737">
        <f>+IF(CK663=0,0,CK691/CK663*100)</f>
        <v>0</v>
      </c>
      <c r="CM691" s="772">
        <f t="shared" si="711"/>
        <v>0</v>
      </c>
      <c r="CN691" s="737">
        <f>+IF(CM663=0,0,CM691/CM663*100)</f>
        <v>0</v>
      </c>
      <c r="CO691" s="772">
        <v>0</v>
      </c>
      <c r="CP691" s="737">
        <f>+IF(CO663=0,0,CO691/CO663*100)</f>
        <v>0</v>
      </c>
      <c r="CQ691" s="772">
        <v>0</v>
      </c>
      <c r="CR691" s="737">
        <f>+IF(CQ663=0,0,CQ691/CQ663*100)</f>
        <v>0</v>
      </c>
      <c r="CS691" s="772">
        <v>0</v>
      </c>
      <c r="CT691" s="737">
        <f>+IF(CS663=0,0,CS691/CS663*100)</f>
        <v>0</v>
      </c>
      <c r="CU691" s="772">
        <f t="shared" si="712"/>
        <v>0</v>
      </c>
      <c r="CV691" s="737">
        <f>+IF(CU663=0,0,CU691/CU663*100)</f>
        <v>0</v>
      </c>
      <c r="CW691" s="772">
        <f t="shared" si="682"/>
        <v>0</v>
      </c>
      <c r="CX691" s="737">
        <f>+IF(CW663=0,0,CW691/CW663*100)</f>
        <v>0</v>
      </c>
      <c r="CY691" s="772">
        <v>0</v>
      </c>
      <c r="CZ691" s="737">
        <f>+IF(CY663=0,0,CY691/CY663*100)</f>
        <v>0</v>
      </c>
      <c r="DA691" s="772">
        <v>0</v>
      </c>
      <c r="DB691" s="737">
        <f>+IF(DA663=0,0,DA691/DA663*100)</f>
        <v>0</v>
      </c>
      <c r="DC691" s="772">
        <v>0</v>
      </c>
      <c r="DD691" s="737">
        <f>+IF(DC663=0,0,DC691/DC663*100)</f>
        <v>0</v>
      </c>
      <c r="DE691" s="772">
        <f t="shared" si="713"/>
        <v>0</v>
      </c>
      <c r="DF691" s="737">
        <f>+IF(DE663=0,0,DE691/DE663*100)</f>
        <v>0</v>
      </c>
      <c r="DG691" s="772">
        <v>0</v>
      </c>
      <c r="DH691" s="737">
        <f>+IF(DG663=0,0,DG691/DG663*100)</f>
        <v>0</v>
      </c>
      <c r="DI691" s="772">
        <v>0</v>
      </c>
      <c r="DJ691" s="737">
        <f>+IF(DI663=0,0,DI691/DI663*100)</f>
        <v>0</v>
      </c>
      <c r="DK691" s="772">
        <v>0</v>
      </c>
      <c r="DL691" s="737">
        <f>+IF(DK663=0,0,DK691/DK663*100)</f>
        <v>0</v>
      </c>
      <c r="DM691" s="772">
        <f t="shared" si="714"/>
        <v>0</v>
      </c>
      <c r="DN691" s="737">
        <f>+IF(DM663=0,0,DM691/DM663*100)</f>
        <v>0</v>
      </c>
      <c r="DO691" s="772">
        <f t="shared" si="683"/>
        <v>0</v>
      </c>
      <c r="DP691" s="737">
        <f>+IF(DO663=0,0,DO691/DO663*100)</f>
        <v>0</v>
      </c>
      <c r="DR691" s="772">
        <f t="shared" si="684"/>
        <v>0</v>
      </c>
      <c r="DS691" s="737">
        <f>+IF(DR663=0,0,DR691/DR663*100)</f>
        <v>0</v>
      </c>
      <c r="DT691" s="772">
        <v>0</v>
      </c>
      <c r="DU691" s="737">
        <f>+IF(DT663=0,0,DT691/DT663*100)</f>
        <v>0</v>
      </c>
      <c r="DV691" s="772">
        <v>0</v>
      </c>
      <c r="DW691" s="737">
        <f>+IF(DV663=0,0,DV691/DV663*100)</f>
        <v>0</v>
      </c>
      <c r="DX691" s="772">
        <v>0</v>
      </c>
      <c r="DY691" s="737">
        <f>+IF(DX663=0,0,DX691/DX663*100)</f>
        <v>0</v>
      </c>
      <c r="DZ691" s="772">
        <f t="shared" si="715"/>
        <v>0</v>
      </c>
      <c r="EA691" s="737">
        <f>+IF(DZ663=0,0,DZ691/DZ663*100)</f>
        <v>0</v>
      </c>
      <c r="EB691" s="772">
        <v>0</v>
      </c>
      <c r="EC691" s="737">
        <f>+IF(EB663=0,0,EB691/EB663*100)</f>
        <v>0</v>
      </c>
      <c r="ED691" s="772">
        <v>0</v>
      </c>
      <c r="EE691" s="737">
        <f>+IF(ED663=0,0,ED691/ED663*100)</f>
        <v>0</v>
      </c>
      <c r="EF691" s="772">
        <v>0</v>
      </c>
      <c r="EG691" s="737">
        <f>+IF(EF663=0,0,EF691/EF663*100)</f>
        <v>0</v>
      </c>
      <c r="EH691" s="772">
        <f t="shared" si="716"/>
        <v>0</v>
      </c>
      <c r="EI691" s="737">
        <f>+IF(EH663=0,0,EH691/EH663*100)</f>
        <v>0</v>
      </c>
      <c r="EJ691" s="772">
        <f t="shared" si="685"/>
        <v>0</v>
      </c>
      <c r="EK691" s="737">
        <f>+IF(EJ663=0,0,EJ691/EJ663*100)</f>
        <v>0</v>
      </c>
      <c r="EL691" s="772">
        <v>0</v>
      </c>
      <c r="EM691" s="737">
        <f>+IF(EL663=0,0,EL691/EL663*100)</f>
        <v>0</v>
      </c>
      <c r="EN691" s="772">
        <v>0</v>
      </c>
      <c r="EO691" s="737">
        <f>+IF(EN663=0,0,EN691/EN663*100)</f>
        <v>0</v>
      </c>
      <c r="EP691" s="772">
        <v>0</v>
      </c>
      <c r="EQ691" s="737">
        <f>+IF(EP663=0,0,EP691/EP663*100)</f>
        <v>0</v>
      </c>
      <c r="ER691" s="772">
        <f t="shared" si="717"/>
        <v>0</v>
      </c>
      <c r="ES691" s="737">
        <f>+IF(ER663=0,0,ER691/ER663*100)</f>
        <v>0</v>
      </c>
      <c r="ET691" s="772">
        <v>0</v>
      </c>
      <c r="EU691" s="737">
        <f>+IF(ET663=0,0,ET691/ET663*100)</f>
        <v>0</v>
      </c>
      <c r="EV691" s="772">
        <v>0</v>
      </c>
      <c r="EW691" s="737">
        <f>+IF(EV663=0,0,EV691/EV663*100)</f>
        <v>0</v>
      </c>
      <c r="EX691" s="772">
        <v>0</v>
      </c>
      <c r="EY691" s="737">
        <f>+IF(EX663=0,0,EX691/EX663*100)</f>
        <v>0</v>
      </c>
      <c r="EZ691" s="772">
        <f t="shared" si="718"/>
        <v>0</v>
      </c>
      <c r="FA691" s="737">
        <f>+IF(EZ663=0,0,EZ691/EZ663*100)</f>
        <v>0</v>
      </c>
      <c r="FB691" s="772">
        <f t="shared" si="686"/>
        <v>0</v>
      </c>
      <c r="FC691" s="737">
        <f>+IF(FB663=0,0,FB691/FB663*100)</f>
        <v>0</v>
      </c>
      <c r="FD691" s="772">
        <v>0</v>
      </c>
      <c r="FE691" s="737">
        <f>+IF(FD663=0,0,FD691/FD663*100)</f>
        <v>0</v>
      </c>
      <c r="FF691" s="772">
        <v>0</v>
      </c>
      <c r="FG691" s="737">
        <f>+IF(FF663=0,0,FF691/FF663*100)</f>
        <v>0</v>
      </c>
      <c r="FH691" s="772">
        <v>0</v>
      </c>
      <c r="FI691" s="737">
        <f>+IF(FH663=0,0,FH691/FH663*100)</f>
        <v>0</v>
      </c>
      <c r="FJ691" s="772">
        <v>0</v>
      </c>
      <c r="FK691" s="737">
        <f>+IF(FJ663=0,0,FJ691/FJ663*100)</f>
        <v>0</v>
      </c>
    </row>
    <row r="692" spans="2:167" s="648" customFormat="1" ht="13.5" customHeight="1">
      <c r="B692" s="769"/>
      <c r="C692" s="771" t="s">
        <v>4812</v>
      </c>
      <c r="D692" s="769"/>
      <c r="E692" s="772">
        <f t="shared" si="673"/>
        <v>0</v>
      </c>
      <c r="F692" s="737">
        <f>+IF(E663=0,0,E692/E663*100)</f>
        <v>0</v>
      </c>
      <c r="G692" s="772">
        <v>0</v>
      </c>
      <c r="H692" s="737">
        <f>+IF(G663=0,0,G692/G663*100)</f>
        <v>0</v>
      </c>
      <c r="I692" s="772">
        <v>0</v>
      </c>
      <c r="J692" s="737">
        <f>+IF(I663=0,0,I692/I663*100)</f>
        <v>0</v>
      </c>
      <c r="K692" s="772">
        <v>0</v>
      </c>
      <c r="L692" s="737">
        <f>+IF(K663=0,0,K692/K663*100)</f>
        <v>0</v>
      </c>
      <c r="M692" s="772">
        <f t="shared" si="703"/>
        <v>0</v>
      </c>
      <c r="N692" s="737">
        <f>+IF(M663=0,0,M692/M663*100)</f>
        <v>0</v>
      </c>
      <c r="O692" s="772">
        <v>0</v>
      </c>
      <c r="P692" s="737">
        <f>+IF(O663=0,0,O692/O663*100)</f>
        <v>0</v>
      </c>
      <c r="Q692" s="772">
        <v>0</v>
      </c>
      <c r="R692" s="737">
        <f>+IF(Q663=0,0,Q692/Q663*100)</f>
        <v>0</v>
      </c>
      <c r="S692" s="772">
        <v>0</v>
      </c>
      <c r="T692" s="737">
        <f>+IF(S663=0,0,S692/S663*100)</f>
        <v>0</v>
      </c>
      <c r="U692" s="772">
        <f t="shared" si="704"/>
        <v>0</v>
      </c>
      <c r="V692" s="737">
        <f>+IF(U663=0,0,U692/U663*100)</f>
        <v>0</v>
      </c>
      <c r="W692" s="772">
        <f t="shared" si="675"/>
        <v>0</v>
      </c>
      <c r="X692" s="737">
        <f>+IF(W663=0,0,W692/W663*100)</f>
        <v>0</v>
      </c>
      <c r="Y692" s="772">
        <v>0</v>
      </c>
      <c r="Z692" s="737">
        <f>+IF(Y663=0,0,Y692/Y663*100)</f>
        <v>0</v>
      </c>
      <c r="AA692" s="772">
        <v>0</v>
      </c>
      <c r="AB692" s="737">
        <f>+IF(AA663=0,0,AA692/AA663*100)</f>
        <v>0</v>
      </c>
      <c r="AC692" s="772">
        <v>0</v>
      </c>
      <c r="AD692" s="737">
        <f>+IF(AC663=0,0,AC692/AC663*100)</f>
        <v>0</v>
      </c>
      <c r="AE692" s="772">
        <f t="shared" si="705"/>
        <v>0</v>
      </c>
      <c r="AF692" s="737">
        <f>+IF(AE663=0,0,AE692/AE663*100)</f>
        <v>0</v>
      </c>
      <c r="AG692" s="772">
        <v>0</v>
      </c>
      <c r="AH692" s="737">
        <f>+IF(AG663=0,0,AG692/AG663*100)</f>
        <v>0</v>
      </c>
      <c r="AI692" s="772">
        <v>0</v>
      </c>
      <c r="AJ692" s="737">
        <f>+IF(AI663=0,0,AI692/AI663*100)</f>
        <v>0</v>
      </c>
      <c r="AK692" s="772">
        <v>0</v>
      </c>
      <c r="AL692" s="737">
        <f>+IF(AK663=0,0,AK692/AK663*100)</f>
        <v>0</v>
      </c>
      <c r="AM692" s="772">
        <f t="shared" si="706"/>
        <v>0</v>
      </c>
      <c r="AN692" s="737">
        <f>+IF(AM663=0,0,AM692/AM663*100)</f>
        <v>0</v>
      </c>
      <c r="AO692" s="772">
        <f t="shared" si="678"/>
        <v>0</v>
      </c>
      <c r="AP692" s="737">
        <f>+IF(AO663=0,0,AO692/AO663*100)</f>
        <v>0</v>
      </c>
      <c r="AQ692" s="651"/>
      <c r="AR692" s="772">
        <v>0</v>
      </c>
      <c r="AS692" s="737">
        <f>+IF(AR663=0,0,AR692/AR663*100)</f>
        <v>0</v>
      </c>
      <c r="AT692" s="772">
        <v>0</v>
      </c>
      <c r="AU692" s="737">
        <f>+IF(AT663=0,0,AT692/AT663*100)</f>
        <v>0</v>
      </c>
      <c r="AV692" s="772">
        <v>0</v>
      </c>
      <c r="AW692" s="737">
        <f>+IF(AV663=0,0,AV692/AV663*100)</f>
        <v>0</v>
      </c>
      <c r="AX692" s="772">
        <v>0</v>
      </c>
      <c r="AY692" s="737">
        <f>+IF(AX663=0,0,AX692/AX663*100)</f>
        <v>0</v>
      </c>
      <c r="AZ692" s="772">
        <f t="shared" si="707"/>
        <v>0</v>
      </c>
      <c r="BA692" s="737">
        <f>+IF(AZ663=0,0,AZ692/AZ663*100)</f>
        <v>0</v>
      </c>
      <c r="BB692" s="772">
        <v>0</v>
      </c>
      <c r="BC692" s="737">
        <f>+IF(BB663=0,0,BB692/BB663*100)</f>
        <v>0</v>
      </c>
      <c r="BD692" s="772">
        <v>0</v>
      </c>
      <c r="BE692" s="737">
        <f>+IF(BD663=0,0,BD692/BD663*100)</f>
        <v>0</v>
      </c>
      <c r="BF692" s="772">
        <v>0</v>
      </c>
      <c r="BG692" s="737">
        <f>+IF(BF663=0,0,BF692/BF663*100)</f>
        <v>0</v>
      </c>
      <c r="BH692" s="772">
        <f t="shared" si="708"/>
        <v>0</v>
      </c>
      <c r="BI692" s="737">
        <f>+IF(BH663=0,0,BH692/BH663*100)</f>
        <v>0</v>
      </c>
      <c r="BJ692" s="772">
        <f t="shared" si="679"/>
        <v>0</v>
      </c>
      <c r="BK692" s="737">
        <f>+IF(BJ663=0,0,BJ692/BJ663*100)</f>
        <v>0</v>
      </c>
      <c r="BL692" s="772">
        <v>0</v>
      </c>
      <c r="BM692" s="737">
        <f>+IF(BL663=0,0,BL692/BL663*100)</f>
        <v>0</v>
      </c>
      <c r="BN692" s="772">
        <v>0</v>
      </c>
      <c r="BO692" s="737">
        <f>+IF(BN663=0,0,BN692/BN663*100)</f>
        <v>0</v>
      </c>
      <c r="BP692" s="772">
        <v>0</v>
      </c>
      <c r="BQ692" s="737">
        <f>+IF(BP663=0,0,BP692/BP663*100)</f>
        <v>0</v>
      </c>
      <c r="BR692" s="772">
        <f t="shared" si="709"/>
        <v>0</v>
      </c>
      <c r="BS692" s="737">
        <f>+IF(BR663=0,0,BR692/BR663*100)</f>
        <v>0</v>
      </c>
      <c r="BT692" s="772">
        <v>0</v>
      </c>
      <c r="BU692" s="737">
        <f>+IF(BT663=0,0,BT692/BT663*100)</f>
        <v>0</v>
      </c>
      <c r="BV692" s="772">
        <v>0</v>
      </c>
      <c r="BW692" s="737">
        <f>+IF(BV663=0,0,BV692/BV663*100)</f>
        <v>0</v>
      </c>
      <c r="BX692" s="772">
        <v>0</v>
      </c>
      <c r="BY692" s="737">
        <f>+IF(BX663=0,0,BX692/BX663*100)</f>
        <v>0</v>
      </c>
      <c r="BZ692" s="772">
        <f t="shared" si="710"/>
        <v>0</v>
      </c>
      <c r="CA692" s="737">
        <f>+IF(BZ663=0,0,BZ692/BZ663*100)</f>
        <v>0</v>
      </c>
      <c r="CB692" s="772">
        <f t="shared" si="680"/>
        <v>0</v>
      </c>
      <c r="CC692" s="737">
        <f>+IF(CB663=0,0,CB692/CB663*100)</f>
        <v>0</v>
      </c>
      <c r="CE692" s="772">
        <f t="shared" si="681"/>
        <v>0</v>
      </c>
      <c r="CF692" s="737">
        <f>+IF(CE663=0,0,CE692/CE663*100)</f>
        <v>0</v>
      </c>
      <c r="CG692" s="772">
        <v>0</v>
      </c>
      <c r="CH692" s="737">
        <f>+IF(CG663=0,0,CG692/CG663*100)</f>
        <v>0</v>
      </c>
      <c r="CI692" s="772">
        <v>0</v>
      </c>
      <c r="CJ692" s="737">
        <f>+IF(CI663=0,0,CI692/CI663*100)</f>
        <v>0</v>
      </c>
      <c r="CK692" s="772">
        <v>0</v>
      </c>
      <c r="CL692" s="737">
        <f>+IF(CK663=0,0,CK692/CK663*100)</f>
        <v>0</v>
      </c>
      <c r="CM692" s="772">
        <f t="shared" si="711"/>
        <v>0</v>
      </c>
      <c r="CN692" s="737">
        <f>+IF(CM663=0,0,CM692/CM663*100)</f>
        <v>0</v>
      </c>
      <c r="CO692" s="772">
        <v>0</v>
      </c>
      <c r="CP692" s="737">
        <f>+IF(CO663=0,0,CO692/CO663*100)</f>
        <v>0</v>
      </c>
      <c r="CQ692" s="772">
        <v>0</v>
      </c>
      <c r="CR692" s="737">
        <f>+IF(CQ663=0,0,CQ692/CQ663*100)</f>
        <v>0</v>
      </c>
      <c r="CS692" s="772">
        <v>0</v>
      </c>
      <c r="CT692" s="737">
        <f>+IF(CS663=0,0,CS692/CS663*100)</f>
        <v>0</v>
      </c>
      <c r="CU692" s="772">
        <f t="shared" si="712"/>
        <v>0</v>
      </c>
      <c r="CV692" s="737">
        <f>+IF(CU663=0,0,CU692/CU663*100)</f>
        <v>0</v>
      </c>
      <c r="CW692" s="772">
        <f t="shared" si="682"/>
        <v>0</v>
      </c>
      <c r="CX692" s="737">
        <f>+IF(CW663=0,0,CW692/CW663*100)</f>
        <v>0</v>
      </c>
      <c r="CY692" s="772">
        <v>0</v>
      </c>
      <c r="CZ692" s="737">
        <f>+IF(CY663=0,0,CY692/CY663*100)</f>
        <v>0</v>
      </c>
      <c r="DA692" s="772">
        <v>0</v>
      </c>
      <c r="DB692" s="737">
        <f>+IF(DA663=0,0,DA692/DA663*100)</f>
        <v>0</v>
      </c>
      <c r="DC692" s="772">
        <v>0</v>
      </c>
      <c r="DD692" s="737">
        <f>+IF(DC663=0,0,DC692/DC663*100)</f>
        <v>0</v>
      </c>
      <c r="DE692" s="772">
        <f t="shared" si="713"/>
        <v>0</v>
      </c>
      <c r="DF692" s="737">
        <f>+IF(DE663=0,0,DE692/DE663*100)</f>
        <v>0</v>
      </c>
      <c r="DG692" s="772">
        <v>0</v>
      </c>
      <c r="DH692" s="737">
        <f>+IF(DG663=0,0,DG692/DG663*100)</f>
        <v>0</v>
      </c>
      <c r="DI692" s="772">
        <v>0</v>
      </c>
      <c r="DJ692" s="737">
        <f>+IF(DI663=0,0,DI692/DI663*100)</f>
        <v>0</v>
      </c>
      <c r="DK692" s="772">
        <v>0</v>
      </c>
      <c r="DL692" s="737">
        <f>+IF(DK663=0,0,DK692/DK663*100)</f>
        <v>0</v>
      </c>
      <c r="DM692" s="772">
        <f t="shared" si="714"/>
        <v>0</v>
      </c>
      <c r="DN692" s="737">
        <f>+IF(DM663=0,0,DM692/DM663*100)</f>
        <v>0</v>
      </c>
      <c r="DO692" s="772">
        <f t="shared" si="683"/>
        <v>0</v>
      </c>
      <c r="DP692" s="737">
        <f>+IF(DO663=0,0,DO692/DO663*100)</f>
        <v>0</v>
      </c>
      <c r="DR692" s="772">
        <f t="shared" si="684"/>
        <v>0</v>
      </c>
      <c r="DS692" s="737">
        <f>+IF(DR663=0,0,DR692/DR663*100)</f>
        <v>0</v>
      </c>
      <c r="DT692" s="772">
        <v>0</v>
      </c>
      <c r="DU692" s="737">
        <f>+IF(DT663=0,0,DT692/DT663*100)</f>
        <v>0</v>
      </c>
      <c r="DV692" s="772">
        <v>0</v>
      </c>
      <c r="DW692" s="737">
        <f>+IF(DV663=0,0,DV692/DV663*100)</f>
        <v>0</v>
      </c>
      <c r="DX692" s="772">
        <v>0</v>
      </c>
      <c r="DY692" s="737">
        <f>+IF(DX663=0,0,DX692/DX663*100)</f>
        <v>0</v>
      </c>
      <c r="DZ692" s="772">
        <f t="shared" si="715"/>
        <v>0</v>
      </c>
      <c r="EA692" s="737">
        <f>+IF(DZ663=0,0,DZ692/DZ663*100)</f>
        <v>0</v>
      </c>
      <c r="EB692" s="772">
        <v>0</v>
      </c>
      <c r="EC692" s="737">
        <f>+IF(EB663=0,0,EB692/EB663*100)</f>
        <v>0</v>
      </c>
      <c r="ED692" s="772">
        <v>0</v>
      </c>
      <c r="EE692" s="737">
        <f>+IF(ED663=0,0,ED692/ED663*100)</f>
        <v>0</v>
      </c>
      <c r="EF692" s="772">
        <v>0</v>
      </c>
      <c r="EG692" s="737">
        <f>+IF(EF663=0,0,EF692/EF663*100)</f>
        <v>0</v>
      </c>
      <c r="EH692" s="772">
        <f t="shared" si="716"/>
        <v>0</v>
      </c>
      <c r="EI692" s="737">
        <f>+IF(EH663=0,0,EH692/EH663*100)</f>
        <v>0</v>
      </c>
      <c r="EJ692" s="772">
        <f t="shared" si="685"/>
        <v>0</v>
      </c>
      <c r="EK692" s="737">
        <f>+IF(EJ663=0,0,EJ692/EJ663*100)</f>
        <v>0</v>
      </c>
      <c r="EL692" s="772">
        <v>0</v>
      </c>
      <c r="EM692" s="737">
        <f>+IF(EL663=0,0,EL692/EL663*100)</f>
        <v>0</v>
      </c>
      <c r="EN692" s="772">
        <v>0</v>
      </c>
      <c r="EO692" s="737">
        <f>+IF(EN663=0,0,EN692/EN663*100)</f>
        <v>0</v>
      </c>
      <c r="EP692" s="772">
        <v>0</v>
      </c>
      <c r="EQ692" s="737">
        <f>+IF(EP663=0,0,EP692/EP663*100)</f>
        <v>0</v>
      </c>
      <c r="ER692" s="772">
        <f t="shared" si="717"/>
        <v>0</v>
      </c>
      <c r="ES692" s="737">
        <f>+IF(ER663=0,0,ER692/ER663*100)</f>
        <v>0</v>
      </c>
      <c r="ET692" s="772">
        <v>0</v>
      </c>
      <c r="EU692" s="737">
        <f>+IF(ET663=0,0,ET692/ET663*100)</f>
        <v>0</v>
      </c>
      <c r="EV692" s="772">
        <v>0</v>
      </c>
      <c r="EW692" s="737">
        <f>+IF(EV663=0,0,EV692/EV663*100)</f>
        <v>0</v>
      </c>
      <c r="EX692" s="772">
        <v>0</v>
      </c>
      <c r="EY692" s="737">
        <f>+IF(EX663=0,0,EX692/EX663*100)</f>
        <v>0</v>
      </c>
      <c r="EZ692" s="772">
        <f t="shared" si="718"/>
        <v>0</v>
      </c>
      <c r="FA692" s="737">
        <f>+IF(EZ663=0,0,EZ692/EZ663*100)</f>
        <v>0</v>
      </c>
      <c r="FB692" s="772">
        <f t="shared" si="686"/>
        <v>0</v>
      </c>
      <c r="FC692" s="737">
        <f>+IF(FB663=0,0,FB692/FB663*100)</f>
        <v>0</v>
      </c>
      <c r="FD692" s="772">
        <v>0</v>
      </c>
      <c r="FE692" s="737">
        <f>+IF(FD663=0,0,FD692/FD663*100)</f>
        <v>0</v>
      </c>
      <c r="FF692" s="772">
        <v>0</v>
      </c>
      <c r="FG692" s="737">
        <f>+IF(FF663=0,0,FF692/FF663*100)</f>
        <v>0</v>
      </c>
      <c r="FH692" s="772">
        <v>0</v>
      </c>
      <c r="FI692" s="737">
        <f>+IF(FH663=0,0,FH692/FH663*100)</f>
        <v>0</v>
      </c>
      <c r="FJ692" s="772">
        <v>0</v>
      </c>
      <c r="FK692" s="737">
        <f>+IF(FJ663=0,0,FJ692/FJ663*100)</f>
        <v>0</v>
      </c>
    </row>
    <row r="693" spans="2:167" s="648" customFormat="1" ht="13.5" customHeight="1">
      <c r="B693" s="769"/>
      <c r="C693" s="771" t="s">
        <v>4813</v>
      </c>
      <c r="D693" s="769"/>
      <c r="E693" s="772">
        <f t="shared" si="673"/>
        <v>0</v>
      </c>
      <c r="F693" s="737">
        <f>+IF(E663=0,0,E693/E663*100)</f>
        <v>0</v>
      </c>
      <c r="G693" s="772">
        <v>0</v>
      </c>
      <c r="H693" s="737">
        <f>+IF(G663=0,0,G693/G663*100)</f>
        <v>0</v>
      </c>
      <c r="I693" s="772">
        <v>0</v>
      </c>
      <c r="J693" s="737">
        <f>+IF(I663=0,0,I693/I663*100)</f>
        <v>0</v>
      </c>
      <c r="K693" s="772">
        <v>0</v>
      </c>
      <c r="L693" s="737">
        <f>+IF(K663=0,0,K693/K663*100)</f>
        <v>0</v>
      </c>
      <c r="M693" s="772">
        <f t="shared" si="703"/>
        <v>0</v>
      </c>
      <c r="N693" s="737">
        <f>+IF(M663=0,0,M693/M663*100)</f>
        <v>0</v>
      </c>
      <c r="O693" s="772">
        <v>0</v>
      </c>
      <c r="P693" s="737">
        <f>+IF(O663=0,0,O693/O663*100)</f>
        <v>0</v>
      </c>
      <c r="Q693" s="772">
        <v>0</v>
      </c>
      <c r="R693" s="737">
        <f>+IF(Q663=0,0,Q693/Q663*100)</f>
        <v>0</v>
      </c>
      <c r="S693" s="772">
        <v>0</v>
      </c>
      <c r="T693" s="737">
        <f>+IF(S663=0,0,S693/S663*100)</f>
        <v>0</v>
      </c>
      <c r="U693" s="772">
        <f t="shared" si="704"/>
        <v>0</v>
      </c>
      <c r="V693" s="737">
        <f>+IF(U663=0,0,U693/U663*100)</f>
        <v>0</v>
      </c>
      <c r="W693" s="772">
        <f t="shared" si="675"/>
        <v>0</v>
      </c>
      <c r="X693" s="737">
        <f>+IF(W663=0,0,W693/W663*100)</f>
        <v>0</v>
      </c>
      <c r="Y693" s="772">
        <v>0</v>
      </c>
      <c r="Z693" s="737">
        <f>+IF(Y663=0,0,Y693/Y663*100)</f>
        <v>0</v>
      </c>
      <c r="AA693" s="772">
        <v>0</v>
      </c>
      <c r="AB693" s="737">
        <f>+IF(AA663=0,0,AA693/AA663*100)</f>
        <v>0</v>
      </c>
      <c r="AC693" s="772">
        <v>0</v>
      </c>
      <c r="AD693" s="737">
        <f>+IF(AC663=0,0,AC693/AC663*100)</f>
        <v>0</v>
      </c>
      <c r="AE693" s="772">
        <f t="shared" si="705"/>
        <v>0</v>
      </c>
      <c r="AF693" s="737">
        <f>+IF(AE663=0,0,AE693/AE663*100)</f>
        <v>0</v>
      </c>
      <c r="AG693" s="772">
        <v>0</v>
      </c>
      <c r="AH693" s="737">
        <f>+IF(AG663=0,0,AG693/AG663*100)</f>
        <v>0</v>
      </c>
      <c r="AI693" s="772">
        <v>0</v>
      </c>
      <c r="AJ693" s="737">
        <f>+IF(AI663=0,0,AI693/AI663*100)</f>
        <v>0</v>
      </c>
      <c r="AK693" s="772">
        <v>0</v>
      </c>
      <c r="AL693" s="737">
        <f>+IF(AK663=0,0,AK693/AK663*100)</f>
        <v>0</v>
      </c>
      <c r="AM693" s="772">
        <f t="shared" si="706"/>
        <v>0</v>
      </c>
      <c r="AN693" s="737">
        <f>+IF(AM663=0,0,AM693/AM663*100)</f>
        <v>0</v>
      </c>
      <c r="AO693" s="772">
        <f t="shared" si="678"/>
        <v>0</v>
      </c>
      <c r="AP693" s="737">
        <f>+IF(AO663=0,0,AO693/AO663*100)</f>
        <v>0</v>
      </c>
      <c r="AQ693" s="651"/>
      <c r="AR693" s="772">
        <v>0</v>
      </c>
      <c r="AS693" s="737">
        <f>+IF(AR663=0,0,AR693/AR663*100)</f>
        <v>0</v>
      </c>
      <c r="AT693" s="772">
        <v>0</v>
      </c>
      <c r="AU693" s="737">
        <f>+IF(AT663=0,0,AT693/AT663*100)</f>
        <v>0</v>
      </c>
      <c r="AV693" s="772">
        <v>0</v>
      </c>
      <c r="AW693" s="737">
        <f>+IF(AV663=0,0,AV693/AV663*100)</f>
        <v>0</v>
      </c>
      <c r="AX693" s="772">
        <v>0</v>
      </c>
      <c r="AY693" s="737">
        <f>+IF(AX663=0,0,AX693/AX663*100)</f>
        <v>0</v>
      </c>
      <c r="AZ693" s="772">
        <f t="shared" si="707"/>
        <v>0</v>
      </c>
      <c r="BA693" s="737">
        <f>+IF(AZ663=0,0,AZ693/AZ663*100)</f>
        <v>0</v>
      </c>
      <c r="BB693" s="772">
        <v>0</v>
      </c>
      <c r="BC693" s="737">
        <f>+IF(BB663=0,0,BB693/BB663*100)</f>
        <v>0</v>
      </c>
      <c r="BD693" s="772">
        <v>0</v>
      </c>
      <c r="BE693" s="737">
        <f>+IF(BD663=0,0,BD693/BD663*100)</f>
        <v>0</v>
      </c>
      <c r="BF693" s="772">
        <v>0</v>
      </c>
      <c r="BG693" s="737">
        <f>+IF(BF663=0,0,BF693/BF663*100)</f>
        <v>0</v>
      </c>
      <c r="BH693" s="772">
        <f t="shared" si="708"/>
        <v>0</v>
      </c>
      <c r="BI693" s="737">
        <f>+IF(BH663=0,0,BH693/BH663*100)</f>
        <v>0</v>
      </c>
      <c r="BJ693" s="772">
        <f t="shared" si="679"/>
        <v>0</v>
      </c>
      <c r="BK693" s="737">
        <f>+IF(BJ663=0,0,BJ693/BJ663*100)</f>
        <v>0</v>
      </c>
      <c r="BL693" s="772">
        <v>0</v>
      </c>
      <c r="BM693" s="737">
        <f>+IF(BL663=0,0,BL693/BL663*100)</f>
        <v>0</v>
      </c>
      <c r="BN693" s="772">
        <v>0</v>
      </c>
      <c r="BO693" s="737">
        <f>+IF(BN663=0,0,BN693/BN663*100)</f>
        <v>0</v>
      </c>
      <c r="BP693" s="772">
        <v>0</v>
      </c>
      <c r="BQ693" s="737">
        <f>+IF(BP663=0,0,BP693/BP663*100)</f>
        <v>0</v>
      </c>
      <c r="BR693" s="772">
        <f t="shared" si="709"/>
        <v>0</v>
      </c>
      <c r="BS693" s="737">
        <f>+IF(BR663=0,0,BR693/BR663*100)</f>
        <v>0</v>
      </c>
      <c r="BT693" s="772">
        <v>0</v>
      </c>
      <c r="BU693" s="737">
        <f>+IF(BT663=0,0,BT693/BT663*100)</f>
        <v>0</v>
      </c>
      <c r="BV693" s="772">
        <v>0</v>
      </c>
      <c r="BW693" s="737">
        <f>+IF(BV663=0,0,BV693/BV663*100)</f>
        <v>0</v>
      </c>
      <c r="BX693" s="772">
        <v>0</v>
      </c>
      <c r="BY693" s="737">
        <f>+IF(BX663=0,0,BX693/BX663*100)</f>
        <v>0</v>
      </c>
      <c r="BZ693" s="772">
        <f t="shared" si="710"/>
        <v>0</v>
      </c>
      <c r="CA693" s="737">
        <f>+IF(BZ663=0,0,BZ693/BZ663*100)</f>
        <v>0</v>
      </c>
      <c r="CB693" s="772">
        <f t="shared" si="680"/>
        <v>0</v>
      </c>
      <c r="CC693" s="737">
        <f>+IF(CB663=0,0,CB693/CB663*100)</f>
        <v>0</v>
      </c>
      <c r="CE693" s="772">
        <f t="shared" si="681"/>
        <v>0</v>
      </c>
      <c r="CF693" s="737">
        <f>+IF(CE663=0,0,CE693/CE663*100)</f>
        <v>0</v>
      </c>
      <c r="CG693" s="772">
        <v>0</v>
      </c>
      <c r="CH693" s="737">
        <f>+IF(CG663=0,0,CG693/CG663*100)</f>
        <v>0</v>
      </c>
      <c r="CI693" s="772">
        <v>0</v>
      </c>
      <c r="CJ693" s="737">
        <f>+IF(CI663=0,0,CI693/CI663*100)</f>
        <v>0</v>
      </c>
      <c r="CK693" s="772">
        <v>0</v>
      </c>
      <c r="CL693" s="737">
        <f>+IF(CK663=0,0,CK693/CK663*100)</f>
        <v>0</v>
      </c>
      <c r="CM693" s="772">
        <f t="shared" si="711"/>
        <v>0</v>
      </c>
      <c r="CN693" s="737">
        <f>+IF(CM663=0,0,CM693/CM663*100)</f>
        <v>0</v>
      </c>
      <c r="CO693" s="772">
        <v>0</v>
      </c>
      <c r="CP693" s="737">
        <f>+IF(CO663=0,0,CO693/CO663*100)</f>
        <v>0</v>
      </c>
      <c r="CQ693" s="772">
        <v>0</v>
      </c>
      <c r="CR693" s="737">
        <f>+IF(CQ663=0,0,CQ693/CQ663*100)</f>
        <v>0</v>
      </c>
      <c r="CS693" s="772">
        <v>0</v>
      </c>
      <c r="CT693" s="737">
        <f>+IF(CS663=0,0,CS693/CS663*100)</f>
        <v>0</v>
      </c>
      <c r="CU693" s="772">
        <f t="shared" si="712"/>
        <v>0</v>
      </c>
      <c r="CV693" s="737">
        <f>+IF(CU663=0,0,CU693/CU663*100)</f>
        <v>0</v>
      </c>
      <c r="CW693" s="772">
        <f t="shared" si="682"/>
        <v>0</v>
      </c>
      <c r="CX693" s="737">
        <f>+IF(CW663=0,0,CW693/CW663*100)</f>
        <v>0</v>
      </c>
      <c r="CY693" s="772">
        <v>0</v>
      </c>
      <c r="CZ693" s="737">
        <f>+IF(CY663=0,0,CY693/CY663*100)</f>
        <v>0</v>
      </c>
      <c r="DA693" s="772">
        <v>0</v>
      </c>
      <c r="DB693" s="737">
        <f>+IF(DA663=0,0,DA693/DA663*100)</f>
        <v>0</v>
      </c>
      <c r="DC693" s="772">
        <v>0</v>
      </c>
      <c r="DD693" s="737">
        <f>+IF(DC663=0,0,DC693/DC663*100)</f>
        <v>0</v>
      </c>
      <c r="DE693" s="772">
        <f t="shared" si="713"/>
        <v>0</v>
      </c>
      <c r="DF693" s="737">
        <f>+IF(DE663=0,0,DE693/DE663*100)</f>
        <v>0</v>
      </c>
      <c r="DG693" s="772">
        <v>0</v>
      </c>
      <c r="DH693" s="737">
        <f>+IF(DG663=0,0,DG693/DG663*100)</f>
        <v>0</v>
      </c>
      <c r="DI693" s="772">
        <v>0</v>
      </c>
      <c r="DJ693" s="737">
        <f>+IF(DI663=0,0,DI693/DI663*100)</f>
        <v>0</v>
      </c>
      <c r="DK693" s="772">
        <v>0</v>
      </c>
      <c r="DL693" s="737">
        <f>+IF(DK663=0,0,DK693/DK663*100)</f>
        <v>0</v>
      </c>
      <c r="DM693" s="772">
        <f t="shared" si="714"/>
        <v>0</v>
      </c>
      <c r="DN693" s="737">
        <f>+IF(DM663=0,0,DM693/DM663*100)</f>
        <v>0</v>
      </c>
      <c r="DO693" s="772">
        <f t="shared" si="683"/>
        <v>0</v>
      </c>
      <c r="DP693" s="737">
        <f>+IF(DO663=0,0,DO693/DO663*100)</f>
        <v>0</v>
      </c>
      <c r="DR693" s="772">
        <f t="shared" si="684"/>
        <v>0</v>
      </c>
      <c r="DS693" s="737">
        <f>+IF(DR663=0,0,DR693/DR663*100)</f>
        <v>0</v>
      </c>
      <c r="DT693" s="772">
        <v>0</v>
      </c>
      <c r="DU693" s="737">
        <f>+IF(DT663=0,0,DT693/DT663*100)</f>
        <v>0</v>
      </c>
      <c r="DV693" s="772">
        <v>0</v>
      </c>
      <c r="DW693" s="737">
        <f>+IF(DV663=0,0,DV693/DV663*100)</f>
        <v>0</v>
      </c>
      <c r="DX693" s="772">
        <v>0</v>
      </c>
      <c r="DY693" s="737">
        <f>+IF(DX663=0,0,DX693/DX663*100)</f>
        <v>0</v>
      </c>
      <c r="DZ693" s="772">
        <f t="shared" si="715"/>
        <v>0</v>
      </c>
      <c r="EA693" s="737">
        <f>+IF(DZ663=0,0,DZ693/DZ663*100)</f>
        <v>0</v>
      </c>
      <c r="EB693" s="772">
        <v>0</v>
      </c>
      <c r="EC693" s="737">
        <f>+IF(EB663=0,0,EB693/EB663*100)</f>
        <v>0</v>
      </c>
      <c r="ED693" s="772">
        <v>0</v>
      </c>
      <c r="EE693" s="737">
        <f>+IF(ED663=0,0,ED693/ED663*100)</f>
        <v>0</v>
      </c>
      <c r="EF693" s="772">
        <v>0</v>
      </c>
      <c r="EG693" s="737">
        <f>+IF(EF663=0,0,EF693/EF663*100)</f>
        <v>0</v>
      </c>
      <c r="EH693" s="772">
        <f t="shared" si="716"/>
        <v>0</v>
      </c>
      <c r="EI693" s="737">
        <f>+IF(EH663=0,0,EH693/EH663*100)</f>
        <v>0</v>
      </c>
      <c r="EJ693" s="772">
        <f t="shared" si="685"/>
        <v>0</v>
      </c>
      <c r="EK693" s="737">
        <f>+IF(EJ663=0,0,EJ693/EJ663*100)</f>
        <v>0</v>
      </c>
      <c r="EL693" s="772">
        <v>0</v>
      </c>
      <c r="EM693" s="737">
        <f>+IF(EL663=0,0,EL693/EL663*100)</f>
        <v>0</v>
      </c>
      <c r="EN693" s="772">
        <v>0</v>
      </c>
      <c r="EO693" s="737">
        <f>+IF(EN663=0,0,EN693/EN663*100)</f>
        <v>0</v>
      </c>
      <c r="EP693" s="772">
        <v>0</v>
      </c>
      <c r="EQ693" s="737">
        <f>+IF(EP663=0,0,EP693/EP663*100)</f>
        <v>0</v>
      </c>
      <c r="ER693" s="772">
        <f t="shared" si="717"/>
        <v>0</v>
      </c>
      <c r="ES693" s="737">
        <f>+IF(ER663=0,0,ER693/ER663*100)</f>
        <v>0</v>
      </c>
      <c r="ET693" s="772">
        <v>0</v>
      </c>
      <c r="EU693" s="737">
        <f>+IF(ET663=0,0,ET693/ET663*100)</f>
        <v>0</v>
      </c>
      <c r="EV693" s="772">
        <v>0</v>
      </c>
      <c r="EW693" s="737">
        <f>+IF(EV663=0,0,EV693/EV663*100)</f>
        <v>0</v>
      </c>
      <c r="EX693" s="772">
        <v>0</v>
      </c>
      <c r="EY693" s="737">
        <f>+IF(EX663=0,0,EX693/EX663*100)</f>
        <v>0</v>
      </c>
      <c r="EZ693" s="772">
        <f t="shared" si="718"/>
        <v>0</v>
      </c>
      <c r="FA693" s="737">
        <f>+IF(EZ663=0,0,EZ693/EZ663*100)</f>
        <v>0</v>
      </c>
      <c r="FB693" s="772">
        <f t="shared" si="686"/>
        <v>0</v>
      </c>
      <c r="FC693" s="737">
        <f>+IF(FB663=0,0,FB693/FB663*100)</f>
        <v>0</v>
      </c>
      <c r="FD693" s="772">
        <v>0</v>
      </c>
      <c r="FE693" s="737">
        <f>+IF(FD663=0,0,FD693/FD663*100)</f>
        <v>0</v>
      </c>
      <c r="FF693" s="772">
        <v>0</v>
      </c>
      <c r="FG693" s="737">
        <f>+IF(FF663=0,0,FF693/FF663*100)</f>
        <v>0</v>
      </c>
      <c r="FH693" s="772">
        <v>0</v>
      </c>
      <c r="FI693" s="737">
        <f>+IF(FH663=0,0,FH693/FH663*100)</f>
        <v>0</v>
      </c>
      <c r="FJ693" s="772">
        <v>0</v>
      </c>
      <c r="FK693" s="737">
        <f>+IF(FJ663=0,0,FJ693/FJ663*100)</f>
        <v>0</v>
      </c>
    </row>
    <row r="694" spans="2:167" s="648" customFormat="1" ht="13.5" customHeight="1">
      <c r="B694" s="769"/>
      <c r="C694" s="771" t="s">
        <v>4814</v>
      </c>
      <c r="D694" s="769"/>
      <c r="E694" s="772">
        <f t="shared" si="673"/>
        <v>0</v>
      </c>
      <c r="F694" s="737">
        <f>+IF(E663=0,0,E694/E663*100)</f>
        <v>0</v>
      </c>
      <c r="G694" s="772">
        <v>0</v>
      </c>
      <c r="H694" s="737">
        <f>+IF(G663=0,0,G694/G663*100)</f>
        <v>0</v>
      </c>
      <c r="I694" s="772">
        <v>0</v>
      </c>
      <c r="J694" s="737">
        <f>+IF(I663=0,0,I694/I663*100)</f>
        <v>0</v>
      </c>
      <c r="K694" s="772">
        <v>0</v>
      </c>
      <c r="L694" s="737">
        <f>+IF(K663=0,0,K694/K663*100)</f>
        <v>0</v>
      </c>
      <c r="M694" s="772">
        <f t="shared" si="703"/>
        <v>0</v>
      </c>
      <c r="N694" s="737">
        <f>+IF(M663=0,0,M694/M663*100)</f>
        <v>0</v>
      </c>
      <c r="O694" s="772">
        <v>0</v>
      </c>
      <c r="P694" s="737">
        <f>+IF(O663=0,0,O694/O663*100)</f>
        <v>0</v>
      </c>
      <c r="Q694" s="772">
        <v>0</v>
      </c>
      <c r="R694" s="737">
        <f>+IF(Q663=0,0,Q694/Q663*100)</f>
        <v>0</v>
      </c>
      <c r="S694" s="772">
        <v>0</v>
      </c>
      <c r="T694" s="737">
        <f>+IF(S663=0,0,S694/S663*100)</f>
        <v>0</v>
      </c>
      <c r="U694" s="772">
        <f t="shared" si="704"/>
        <v>0</v>
      </c>
      <c r="V694" s="737">
        <f>+IF(U663=0,0,U694/U663*100)</f>
        <v>0</v>
      </c>
      <c r="W694" s="772">
        <f t="shared" si="675"/>
        <v>0</v>
      </c>
      <c r="X694" s="737">
        <f>+IF(W663=0,0,W694/W663*100)</f>
        <v>0</v>
      </c>
      <c r="Y694" s="772">
        <v>0</v>
      </c>
      <c r="Z694" s="737">
        <f>+IF(Y663=0,0,Y694/Y663*100)</f>
        <v>0</v>
      </c>
      <c r="AA694" s="772">
        <v>0</v>
      </c>
      <c r="AB694" s="737">
        <f>+IF(AA663=0,0,AA694/AA663*100)</f>
        <v>0</v>
      </c>
      <c r="AC694" s="772">
        <v>0</v>
      </c>
      <c r="AD694" s="737">
        <f>+IF(AC663=0,0,AC694/AC663*100)</f>
        <v>0</v>
      </c>
      <c r="AE694" s="772">
        <f t="shared" si="705"/>
        <v>0</v>
      </c>
      <c r="AF694" s="737">
        <f>+IF(AE663=0,0,AE694/AE663*100)</f>
        <v>0</v>
      </c>
      <c r="AG694" s="772">
        <v>0</v>
      </c>
      <c r="AH694" s="737">
        <f>+IF(AG663=0,0,AG694/AG663*100)</f>
        <v>0</v>
      </c>
      <c r="AI694" s="772">
        <v>0</v>
      </c>
      <c r="AJ694" s="737">
        <f>+IF(AI663=0,0,AI694/AI663*100)</f>
        <v>0</v>
      </c>
      <c r="AK694" s="772">
        <v>0</v>
      </c>
      <c r="AL694" s="737">
        <f>+IF(AK663=0,0,AK694/AK663*100)</f>
        <v>0</v>
      </c>
      <c r="AM694" s="772">
        <f t="shared" si="706"/>
        <v>0</v>
      </c>
      <c r="AN694" s="737">
        <f>+IF(AM663=0,0,AM694/AM663*100)</f>
        <v>0</v>
      </c>
      <c r="AO694" s="772">
        <f t="shared" si="678"/>
        <v>0</v>
      </c>
      <c r="AP694" s="737">
        <f>+IF(AO663=0,0,AO694/AO663*100)</f>
        <v>0</v>
      </c>
      <c r="AQ694" s="651"/>
      <c r="AR694" s="772">
        <v>0</v>
      </c>
      <c r="AS694" s="737">
        <f>+IF(AR663=0,0,AR694/AR663*100)</f>
        <v>0</v>
      </c>
      <c r="AT694" s="772">
        <v>0</v>
      </c>
      <c r="AU694" s="737">
        <f>+IF(AT663=0,0,AT694/AT663*100)</f>
        <v>0</v>
      </c>
      <c r="AV694" s="772">
        <v>0</v>
      </c>
      <c r="AW694" s="737">
        <f>+IF(AV663=0,0,AV694/AV663*100)</f>
        <v>0</v>
      </c>
      <c r="AX694" s="772">
        <v>0</v>
      </c>
      <c r="AY694" s="737">
        <f>+IF(AX663=0,0,AX694/AX663*100)</f>
        <v>0</v>
      </c>
      <c r="AZ694" s="772">
        <f t="shared" si="707"/>
        <v>0</v>
      </c>
      <c r="BA694" s="737">
        <f>+IF(AZ663=0,0,AZ694/AZ663*100)</f>
        <v>0</v>
      </c>
      <c r="BB694" s="772">
        <v>0</v>
      </c>
      <c r="BC694" s="737">
        <f>+IF(BB663=0,0,BB694/BB663*100)</f>
        <v>0</v>
      </c>
      <c r="BD694" s="772">
        <v>0</v>
      </c>
      <c r="BE694" s="737">
        <f>+IF(BD663=0,0,BD694/BD663*100)</f>
        <v>0</v>
      </c>
      <c r="BF694" s="772">
        <v>0</v>
      </c>
      <c r="BG694" s="737">
        <f>+IF(BF663=0,0,BF694/BF663*100)</f>
        <v>0</v>
      </c>
      <c r="BH694" s="772">
        <f t="shared" si="708"/>
        <v>0</v>
      </c>
      <c r="BI694" s="737">
        <f>+IF(BH663=0,0,BH694/BH663*100)</f>
        <v>0</v>
      </c>
      <c r="BJ694" s="772">
        <f t="shared" si="679"/>
        <v>0</v>
      </c>
      <c r="BK694" s="737">
        <f>+IF(BJ663=0,0,BJ694/BJ663*100)</f>
        <v>0</v>
      </c>
      <c r="BL694" s="772">
        <v>0</v>
      </c>
      <c r="BM694" s="737">
        <f>+IF(BL663=0,0,BL694/BL663*100)</f>
        <v>0</v>
      </c>
      <c r="BN694" s="772">
        <v>0</v>
      </c>
      <c r="BO694" s="737">
        <f>+IF(BN663=0,0,BN694/BN663*100)</f>
        <v>0</v>
      </c>
      <c r="BP694" s="772">
        <v>0</v>
      </c>
      <c r="BQ694" s="737">
        <f>+IF(BP663=0,0,BP694/BP663*100)</f>
        <v>0</v>
      </c>
      <c r="BR694" s="772">
        <f t="shared" si="709"/>
        <v>0</v>
      </c>
      <c r="BS694" s="737">
        <f>+IF(BR663=0,0,BR694/BR663*100)</f>
        <v>0</v>
      </c>
      <c r="BT694" s="772">
        <v>0</v>
      </c>
      <c r="BU694" s="737">
        <f>+IF(BT663=0,0,BT694/BT663*100)</f>
        <v>0</v>
      </c>
      <c r="BV694" s="772">
        <v>0</v>
      </c>
      <c r="BW694" s="737">
        <f>+IF(BV663=0,0,BV694/BV663*100)</f>
        <v>0</v>
      </c>
      <c r="BX694" s="772">
        <v>0</v>
      </c>
      <c r="BY694" s="737">
        <f>+IF(BX663=0,0,BX694/BX663*100)</f>
        <v>0</v>
      </c>
      <c r="BZ694" s="772">
        <f t="shared" si="710"/>
        <v>0</v>
      </c>
      <c r="CA694" s="737">
        <f>+IF(BZ663=0,0,BZ694/BZ663*100)</f>
        <v>0</v>
      </c>
      <c r="CB694" s="772">
        <f t="shared" si="680"/>
        <v>0</v>
      </c>
      <c r="CC694" s="737">
        <f>+IF(CB663=0,0,CB694/CB663*100)</f>
        <v>0</v>
      </c>
      <c r="CE694" s="772">
        <f t="shared" si="681"/>
        <v>0</v>
      </c>
      <c r="CF694" s="737">
        <f>+IF(CE663=0,0,CE694/CE663*100)</f>
        <v>0</v>
      </c>
      <c r="CG694" s="772">
        <v>0</v>
      </c>
      <c r="CH694" s="737">
        <f>+IF(CG663=0,0,CG694/CG663*100)</f>
        <v>0</v>
      </c>
      <c r="CI694" s="772">
        <v>0</v>
      </c>
      <c r="CJ694" s="737">
        <f>+IF(CI663=0,0,CI694/CI663*100)</f>
        <v>0</v>
      </c>
      <c r="CK694" s="772">
        <v>0</v>
      </c>
      <c r="CL694" s="737">
        <f>+IF(CK663=0,0,CK694/CK663*100)</f>
        <v>0</v>
      </c>
      <c r="CM694" s="772">
        <f t="shared" si="711"/>
        <v>0</v>
      </c>
      <c r="CN694" s="737">
        <f>+IF(CM663=0,0,CM694/CM663*100)</f>
        <v>0</v>
      </c>
      <c r="CO694" s="772">
        <v>0</v>
      </c>
      <c r="CP694" s="737">
        <f>+IF(CO663=0,0,CO694/CO663*100)</f>
        <v>0</v>
      </c>
      <c r="CQ694" s="772">
        <v>0</v>
      </c>
      <c r="CR694" s="737">
        <f>+IF(CQ663=0,0,CQ694/CQ663*100)</f>
        <v>0</v>
      </c>
      <c r="CS694" s="772">
        <v>0</v>
      </c>
      <c r="CT694" s="737">
        <f>+IF(CS663=0,0,CS694/CS663*100)</f>
        <v>0</v>
      </c>
      <c r="CU694" s="772">
        <f t="shared" si="712"/>
        <v>0</v>
      </c>
      <c r="CV694" s="737">
        <f>+IF(CU663=0,0,CU694/CU663*100)</f>
        <v>0</v>
      </c>
      <c r="CW694" s="772">
        <f t="shared" si="682"/>
        <v>0</v>
      </c>
      <c r="CX694" s="737">
        <f>+IF(CW663=0,0,CW694/CW663*100)</f>
        <v>0</v>
      </c>
      <c r="CY694" s="772">
        <v>0</v>
      </c>
      <c r="CZ694" s="737">
        <f>+IF(CY663=0,0,CY694/CY663*100)</f>
        <v>0</v>
      </c>
      <c r="DA694" s="772">
        <v>0</v>
      </c>
      <c r="DB694" s="737">
        <f>+IF(DA663=0,0,DA694/DA663*100)</f>
        <v>0</v>
      </c>
      <c r="DC694" s="772">
        <v>0</v>
      </c>
      <c r="DD694" s="737">
        <f>+IF(DC663=0,0,DC694/DC663*100)</f>
        <v>0</v>
      </c>
      <c r="DE694" s="772">
        <f t="shared" si="713"/>
        <v>0</v>
      </c>
      <c r="DF694" s="737">
        <f>+IF(DE663=0,0,DE694/DE663*100)</f>
        <v>0</v>
      </c>
      <c r="DG694" s="772">
        <v>0</v>
      </c>
      <c r="DH694" s="737">
        <f>+IF(DG663=0,0,DG694/DG663*100)</f>
        <v>0</v>
      </c>
      <c r="DI694" s="772">
        <v>0</v>
      </c>
      <c r="DJ694" s="737">
        <f>+IF(DI663=0,0,DI694/DI663*100)</f>
        <v>0</v>
      </c>
      <c r="DK694" s="772">
        <v>0</v>
      </c>
      <c r="DL694" s="737">
        <f>+IF(DK663=0,0,DK694/DK663*100)</f>
        <v>0</v>
      </c>
      <c r="DM694" s="772">
        <f t="shared" si="714"/>
        <v>0</v>
      </c>
      <c r="DN694" s="737">
        <f>+IF(DM663=0,0,DM694/DM663*100)</f>
        <v>0</v>
      </c>
      <c r="DO694" s="772">
        <f t="shared" si="683"/>
        <v>0</v>
      </c>
      <c r="DP694" s="737">
        <f>+IF(DO663=0,0,DO694/DO663*100)</f>
        <v>0</v>
      </c>
      <c r="DR694" s="772">
        <f t="shared" si="684"/>
        <v>0</v>
      </c>
      <c r="DS694" s="737">
        <f>+IF(DR663=0,0,DR694/DR663*100)</f>
        <v>0</v>
      </c>
      <c r="DT694" s="772">
        <v>0</v>
      </c>
      <c r="DU694" s="737">
        <f>+IF(DT663=0,0,DT694/DT663*100)</f>
        <v>0</v>
      </c>
      <c r="DV694" s="772">
        <v>0</v>
      </c>
      <c r="DW694" s="737">
        <f>+IF(DV663=0,0,DV694/DV663*100)</f>
        <v>0</v>
      </c>
      <c r="DX694" s="772">
        <v>0</v>
      </c>
      <c r="DY694" s="737">
        <f>+IF(DX663=0,0,DX694/DX663*100)</f>
        <v>0</v>
      </c>
      <c r="DZ694" s="772">
        <f t="shared" si="715"/>
        <v>0</v>
      </c>
      <c r="EA694" s="737">
        <f>+IF(DZ663=0,0,DZ694/DZ663*100)</f>
        <v>0</v>
      </c>
      <c r="EB694" s="772">
        <v>0</v>
      </c>
      <c r="EC694" s="737">
        <f>+IF(EB663=0,0,EB694/EB663*100)</f>
        <v>0</v>
      </c>
      <c r="ED694" s="772">
        <v>0</v>
      </c>
      <c r="EE694" s="737">
        <f>+IF(ED663=0,0,ED694/ED663*100)</f>
        <v>0</v>
      </c>
      <c r="EF694" s="772">
        <v>0</v>
      </c>
      <c r="EG694" s="737">
        <f>+IF(EF663=0,0,EF694/EF663*100)</f>
        <v>0</v>
      </c>
      <c r="EH694" s="772">
        <f t="shared" si="716"/>
        <v>0</v>
      </c>
      <c r="EI694" s="737">
        <f>+IF(EH663=0,0,EH694/EH663*100)</f>
        <v>0</v>
      </c>
      <c r="EJ694" s="772">
        <f t="shared" si="685"/>
        <v>0</v>
      </c>
      <c r="EK694" s="737">
        <f>+IF(EJ663=0,0,EJ694/EJ663*100)</f>
        <v>0</v>
      </c>
      <c r="EL694" s="772">
        <v>0</v>
      </c>
      <c r="EM694" s="737">
        <f>+IF(EL663=0,0,EL694/EL663*100)</f>
        <v>0</v>
      </c>
      <c r="EN694" s="772">
        <v>0</v>
      </c>
      <c r="EO694" s="737">
        <f>+IF(EN663=0,0,EN694/EN663*100)</f>
        <v>0</v>
      </c>
      <c r="EP694" s="772">
        <v>0</v>
      </c>
      <c r="EQ694" s="737">
        <f>+IF(EP663=0,0,EP694/EP663*100)</f>
        <v>0</v>
      </c>
      <c r="ER694" s="772">
        <f t="shared" si="717"/>
        <v>0</v>
      </c>
      <c r="ES694" s="737">
        <f>+IF(ER663=0,0,ER694/ER663*100)</f>
        <v>0</v>
      </c>
      <c r="ET694" s="772">
        <v>0</v>
      </c>
      <c r="EU694" s="737">
        <f>+IF(ET663=0,0,ET694/ET663*100)</f>
        <v>0</v>
      </c>
      <c r="EV694" s="772">
        <v>0</v>
      </c>
      <c r="EW694" s="737">
        <f>+IF(EV663=0,0,EV694/EV663*100)</f>
        <v>0</v>
      </c>
      <c r="EX694" s="772">
        <v>0</v>
      </c>
      <c r="EY694" s="737">
        <f>+IF(EX663=0,0,EX694/EX663*100)</f>
        <v>0</v>
      </c>
      <c r="EZ694" s="772">
        <f t="shared" si="718"/>
        <v>0</v>
      </c>
      <c r="FA694" s="737">
        <f>+IF(EZ663=0,0,EZ694/EZ663*100)</f>
        <v>0</v>
      </c>
      <c r="FB694" s="772">
        <f t="shared" si="686"/>
        <v>0</v>
      </c>
      <c r="FC694" s="737">
        <f>+IF(FB663=0,0,FB694/FB663*100)</f>
        <v>0</v>
      </c>
      <c r="FD694" s="772">
        <v>0</v>
      </c>
      <c r="FE694" s="737">
        <f>+IF(FD663=0,0,FD694/FD663*100)</f>
        <v>0</v>
      </c>
      <c r="FF694" s="772">
        <v>0</v>
      </c>
      <c r="FG694" s="737">
        <f>+IF(FF663=0,0,FF694/FF663*100)</f>
        <v>0</v>
      </c>
      <c r="FH694" s="772">
        <v>0</v>
      </c>
      <c r="FI694" s="737">
        <f>+IF(FH663=0,0,FH694/FH663*100)</f>
        <v>0</v>
      </c>
      <c r="FJ694" s="772">
        <v>0</v>
      </c>
      <c r="FK694" s="737">
        <f>+IF(FJ663=0,0,FJ694/FJ663*100)</f>
        <v>0</v>
      </c>
    </row>
    <row r="695" spans="2:167" s="648" customFormat="1" ht="13.5" customHeight="1">
      <c r="B695" s="769"/>
      <c r="C695" s="771" t="s">
        <v>4815</v>
      </c>
      <c r="D695" s="769"/>
      <c r="E695" s="772">
        <f t="shared" si="673"/>
        <v>0</v>
      </c>
      <c r="F695" s="737">
        <f>+IF(E663=0,0,E695/E663*100)</f>
        <v>0</v>
      </c>
      <c r="G695" s="772">
        <v>0</v>
      </c>
      <c r="H695" s="737">
        <f>+IF(G663=0,0,G695/G663*100)</f>
        <v>0</v>
      </c>
      <c r="I695" s="772">
        <v>0</v>
      </c>
      <c r="J695" s="737">
        <f>+IF(I663=0,0,I695/I663*100)</f>
        <v>0</v>
      </c>
      <c r="K695" s="772">
        <v>0</v>
      </c>
      <c r="L695" s="737">
        <f>+IF(K663=0,0,K695/K663*100)</f>
        <v>0</v>
      </c>
      <c r="M695" s="772">
        <f t="shared" si="703"/>
        <v>0</v>
      </c>
      <c r="N695" s="737">
        <f>+IF(M663=0,0,M695/M663*100)</f>
        <v>0</v>
      </c>
      <c r="O695" s="772">
        <v>0</v>
      </c>
      <c r="P695" s="737">
        <f>+IF(O663=0,0,O695/O663*100)</f>
        <v>0</v>
      </c>
      <c r="Q695" s="772">
        <v>0</v>
      </c>
      <c r="R695" s="737">
        <f>+IF(Q663=0,0,Q695/Q663*100)</f>
        <v>0</v>
      </c>
      <c r="S695" s="772">
        <v>0</v>
      </c>
      <c r="T695" s="737">
        <f>+IF(S663=0,0,S695/S663*100)</f>
        <v>0</v>
      </c>
      <c r="U695" s="772">
        <f t="shared" si="704"/>
        <v>0</v>
      </c>
      <c r="V695" s="737">
        <f>+IF(U663=0,0,U695/U663*100)</f>
        <v>0</v>
      </c>
      <c r="W695" s="772">
        <f t="shared" si="675"/>
        <v>0</v>
      </c>
      <c r="X695" s="737">
        <f>+IF(W663=0,0,W695/W663*100)</f>
        <v>0</v>
      </c>
      <c r="Y695" s="772">
        <v>0</v>
      </c>
      <c r="Z695" s="737">
        <f>+IF(Y663=0,0,Y695/Y663*100)</f>
        <v>0</v>
      </c>
      <c r="AA695" s="772">
        <v>0</v>
      </c>
      <c r="AB695" s="737">
        <f>+IF(AA663=0,0,AA695/AA663*100)</f>
        <v>0</v>
      </c>
      <c r="AC695" s="772">
        <v>0</v>
      </c>
      <c r="AD695" s="737">
        <f>+IF(AC663=0,0,AC695/AC663*100)</f>
        <v>0</v>
      </c>
      <c r="AE695" s="772">
        <f t="shared" si="705"/>
        <v>0</v>
      </c>
      <c r="AF695" s="737">
        <f>+IF(AE663=0,0,AE695/AE663*100)</f>
        <v>0</v>
      </c>
      <c r="AG695" s="772">
        <v>0</v>
      </c>
      <c r="AH695" s="737">
        <f>+IF(AG663=0,0,AG695/AG663*100)</f>
        <v>0</v>
      </c>
      <c r="AI695" s="772">
        <v>0</v>
      </c>
      <c r="AJ695" s="737">
        <f>+IF(AI663=0,0,AI695/AI663*100)</f>
        <v>0</v>
      </c>
      <c r="AK695" s="772">
        <v>0</v>
      </c>
      <c r="AL695" s="737">
        <f>+IF(AK663=0,0,AK695/AK663*100)</f>
        <v>0</v>
      </c>
      <c r="AM695" s="772">
        <f t="shared" si="706"/>
        <v>0</v>
      </c>
      <c r="AN695" s="737">
        <f>+IF(AM663=0,0,AM695/AM663*100)</f>
        <v>0</v>
      </c>
      <c r="AO695" s="772">
        <f t="shared" si="678"/>
        <v>0</v>
      </c>
      <c r="AP695" s="737">
        <f>+IF(AO663=0,0,AO695/AO663*100)</f>
        <v>0</v>
      </c>
      <c r="AQ695" s="651"/>
      <c r="AR695" s="772">
        <v>0</v>
      </c>
      <c r="AS695" s="737">
        <f>+IF(AR663=0,0,AR695/AR663*100)</f>
        <v>0</v>
      </c>
      <c r="AT695" s="772">
        <v>0</v>
      </c>
      <c r="AU695" s="737">
        <f>+IF(AT663=0,0,AT695/AT663*100)</f>
        <v>0</v>
      </c>
      <c r="AV695" s="772">
        <v>0</v>
      </c>
      <c r="AW695" s="737">
        <f>+IF(AV663=0,0,AV695/AV663*100)</f>
        <v>0</v>
      </c>
      <c r="AX695" s="772">
        <v>0</v>
      </c>
      <c r="AY695" s="737">
        <f>+IF(AX663=0,0,AX695/AX663*100)</f>
        <v>0</v>
      </c>
      <c r="AZ695" s="772">
        <f t="shared" si="707"/>
        <v>0</v>
      </c>
      <c r="BA695" s="737">
        <f>+IF(AZ663=0,0,AZ695/AZ663*100)</f>
        <v>0</v>
      </c>
      <c r="BB695" s="772">
        <v>0</v>
      </c>
      <c r="BC695" s="737">
        <f>+IF(BB663=0,0,BB695/BB663*100)</f>
        <v>0</v>
      </c>
      <c r="BD695" s="772">
        <v>0</v>
      </c>
      <c r="BE695" s="737">
        <f>+IF(BD663=0,0,BD695/BD663*100)</f>
        <v>0</v>
      </c>
      <c r="BF695" s="772">
        <v>0</v>
      </c>
      <c r="BG695" s="737">
        <f>+IF(BF663=0,0,BF695/BF663*100)</f>
        <v>0</v>
      </c>
      <c r="BH695" s="772">
        <f t="shared" si="708"/>
        <v>0</v>
      </c>
      <c r="BI695" s="737">
        <f>+IF(BH663=0,0,BH695/BH663*100)</f>
        <v>0</v>
      </c>
      <c r="BJ695" s="772">
        <f t="shared" si="679"/>
        <v>0</v>
      </c>
      <c r="BK695" s="737">
        <f>+IF(BJ663=0,0,BJ695/BJ663*100)</f>
        <v>0</v>
      </c>
      <c r="BL695" s="772">
        <v>0</v>
      </c>
      <c r="BM695" s="737">
        <f>+IF(BL663=0,0,BL695/BL663*100)</f>
        <v>0</v>
      </c>
      <c r="BN695" s="772">
        <v>0</v>
      </c>
      <c r="BO695" s="737">
        <f>+IF(BN663=0,0,BN695/BN663*100)</f>
        <v>0</v>
      </c>
      <c r="BP695" s="772">
        <v>0</v>
      </c>
      <c r="BQ695" s="737">
        <f>+IF(BP663=0,0,BP695/BP663*100)</f>
        <v>0</v>
      </c>
      <c r="BR695" s="772">
        <f t="shared" si="709"/>
        <v>0</v>
      </c>
      <c r="BS695" s="737">
        <f>+IF(BR663=0,0,BR695/BR663*100)</f>
        <v>0</v>
      </c>
      <c r="BT695" s="772">
        <v>0</v>
      </c>
      <c r="BU695" s="737">
        <f>+IF(BT663=0,0,BT695/BT663*100)</f>
        <v>0</v>
      </c>
      <c r="BV695" s="772">
        <v>0</v>
      </c>
      <c r="BW695" s="737">
        <f>+IF(BV663=0,0,BV695/BV663*100)</f>
        <v>0</v>
      </c>
      <c r="BX695" s="772">
        <v>0</v>
      </c>
      <c r="BY695" s="737">
        <f>+IF(BX663=0,0,BX695/BX663*100)</f>
        <v>0</v>
      </c>
      <c r="BZ695" s="772">
        <f t="shared" si="710"/>
        <v>0</v>
      </c>
      <c r="CA695" s="737">
        <f>+IF(BZ663=0,0,BZ695/BZ663*100)</f>
        <v>0</v>
      </c>
      <c r="CB695" s="772">
        <f t="shared" si="680"/>
        <v>0</v>
      </c>
      <c r="CC695" s="737">
        <f>+IF(CB663=0,0,CB695/CB663*100)</f>
        <v>0</v>
      </c>
      <c r="CE695" s="772">
        <f t="shared" si="681"/>
        <v>0</v>
      </c>
      <c r="CF695" s="737">
        <f>+IF(CE663=0,0,CE695/CE663*100)</f>
        <v>0</v>
      </c>
      <c r="CG695" s="772">
        <v>0</v>
      </c>
      <c r="CH695" s="737">
        <f>+IF(CG663=0,0,CG695/CG663*100)</f>
        <v>0</v>
      </c>
      <c r="CI695" s="772">
        <v>0</v>
      </c>
      <c r="CJ695" s="737">
        <f>+IF(CI663=0,0,CI695/CI663*100)</f>
        <v>0</v>
      </c>
      <c r="CK695" s="772">
        <v>0</v>
      </c>
      <c r="CL695" s="737">
        <f>+IF(CK663=0,0,CK695/CK663*100)</f>
        <v>0</v>
      </c>
      <c r="CM695" s="772">
        <f t="shared" si="711"/>
        <v>0</v>
      </c>
      <c r="CN695" s="737">
        <f>+IF(CM663=0,0,CM695/CM663*100)</f>
        <v>0</v>
      </c>
      <c r="CO695" s="772">
        <v>0</v>
      </c>
      <c r="CP695" s="737">
        <f>+IF(CO663=0,0,CO695/CO663*100)</f>
        <v>0</v>
      </c>
      <c r="CQ695" s="772">
        <v>0</v>
      </c>
      <c r="CR695" s="737">
        <f>+IF(CQ663=0,0,CQ695/CQ663*100)</f>
        <v>0</v>
      </c>
      <c r="CS695" s="772">
        <v>0</v>
      </c>
      <c r="CT695" s="737">
        <f>+IF(CS663=0,0,CS695/CS663*100)</f>
        <v>0</v>
      </c>
      <c r="CU695" s="772">
        <f t="shared" si="712"/>
        <v>0</v>
      </c>
      <c r="CV695" s="737">
        <f>+IF(CU663=0,0,CU695/CU663*100)</f>
        <v>0</v>
      </c>
      <c r="CW695" s="772">
        <f t="shared" si="682"/>
        <v>0</v>
      </c>
      <c r="CX695" s="737">
        <f>+IF(CW663=0,0,CW695/CW663*100)</f>
        <v>0</v>
      </c>
      <c r="CY695" s="772">
        <v>0</v>
      </c>
      <c r="CZ695" s="737">
        <f>+IF(CY663=0,0,CY695/CY663*100)</f>
        <v>0</v>
      </c>
      <c r="DA695" s="772">
        <v>0</v>
      </c>
      <c r="DB695" s="737">
        <f>+IF(DA663=0,0,DA695/DA663*100)</f>
        <v>0</v>
      </c>
      <c r="DC695" s="772">
        <v>0</v>
      </c>
      <c r="DD695" s="737">
        <f>+IF(DC663=0,0,DC695/DC663*100)</f>
        <v>0</v>
      </c>
      <c r="DE695" s="772">
        <f t="shared" si="713"/>
        <v>0</v>
      </c>
      <c r="DF695" s="737">
        <f>+IF(DE663=0,0,DE695/DE663*100)</f>
        <v>0</v>
      </c>
      <c r="DG695" s="772">
        <v>0</v>
      </c>
      <c r="DH695" s="737">
        <f>+IF(DG663=0,0,DG695/DG663*100)</f>
        <v>0</v>
      </c>
      <c r="DI695" s="772">
        <v>0</v>
      </c>
      <c r="DJ695" s="737">
        <f>+IF(DI663=0,0,DI695/DI663*100)</f>
        <v>0</v>
      </c>
      <c r="DK695" s="772">
        <v>0</v>
      </c>
      <c r="DL695" s="737">
        <f>+IF(DK663=0,0,DK695/DK663*100)</f>
        <v>0</v>
      </c>
      <c r="DM695" s="772">
        <f t="shared" si="714"/>
        <v>0</v>
      </c>
      <c r="DN695" s="737">
        <f>+IF(DM663=0,0,DM695/DM663*100)</f>
        <v>0</v>
      </c>
      <c r="DO695" s="772">
        <f t="shared" si="683"/>
        <v>0</v>
      </c>
      <c r="DP695" s="737">
        <f>+IF(DO663=0,0,DO695/DO663*100)</f>
        <v>0</v>
      </c>
      <c r="DR695" s="772">
        <f t="shared" si="684"/>
        <v>0</v>
      </c>
      <c r="DS695" s="737">
        <f>+IF(DR663=0,0,DR695/DR663*100)</f>
        <v>0</v>
      </c>
      <c r="DT695" s="772">
        <v>0</v>
      </c>
      <c r="DU695" s="737">
        <f>+IF(DT663=0,0,DT695/DT663*100)</f>
        <v>0</v>
      </c>
      <c r="DV695" s="772">
        <v>0</v>
      </c>
      <c r="DW695" s="737">
        <f>+IF(DV663=0,0,DV695/DV663*100)</f>
        <v>0</v>
      </c>
      <c r="DX695" s="772">
        <v>0</v>
      </c>
      <c r="DY695" s="737">
        <f>+IF(DX663=0,0,DX695/DX663*100)</f>
        <v>0</v>
      </c>
      <c r="DZ695" s="772">
        <f t="shared" si="715"/>
        <v>0</v>
      </c>
      <c r="EA695" s="737">
        <f>+IF(DZ663=0,0,DZ695/DZ663*100)</f>
        <v>0</v>
      </c>
      <c r="EB695" s="772">
        <v>0</v>
      </c>
      <c r="EC695" s="737">
        <f>+IF(EB663=0,0,EB695/EB663*100)</f>
        <v>0</v>
      </c>
      <c r="ED695" s="772">
        <v>0</v>
      </c>
      <c r="EE695" s="737">
        <f>+IF(ED663=0,0,ED695/ED663*100)</f>
        <v>0</v>
      </c>
      <c r="EF695" s="772">
        <v>0</v>
      </c>
      <c r="EG695" s="737">
        <f>+IF(EF663=0,0,EF695/EF663*100)</f>
        <v>0</v>
      </c>
      <c r="EH695" s="772">
        <f t="shared" si="716"/>
        <v>0</v>
      </c>
      <c r="EI695" s="737">
        <f>+IF(EH663=0,0,EH695/EH663*100)</f>
        <v>0</v>
      </c>
      <c r="EJ695" s="772">
        <f t="shared" si="685"/>
        <v>0</v>
      </c>
      <c r="EK695" s="737">
        <f>+IF(EJ663=0,0,EJ695/EJ663*100)</f>
        <v>0</v>
      </c>
      <c r="EL695" s="772">
        <v>0</v>
      </c>
      <c r="EM695" s="737">
        <f>+IF(EL663=0,0,EL695/EL663*100)</f>
        <v>0</v>
      </c>
      <c r="EN695" s="772">
        <v>0</v>
      </c>
      <c r="EO695" s="737">
        <f>+IF(EN663=0,0,EN695/EN663*100)</f>
        <v>0</v>
      </c>
      <c r="EP695" s="772">
        <v>0</v>
      </c>
      <c r="EQ695" s="737">
        <f>+IF(EP663=0,0,EP695/EP663*100)</f>
        <v>0</v>
      </c>
      <c r="ER695" s="772">
        <f t="shared" si="717"/>
        <v>0</v>
      </c>
      <c r="ES695" s="737">
        <f>+IF(ER663=0,0,ER695/ER663*100)</f>
        <v>0</v>
      </c>
      <c r="ET695" s="772">
        <v>0</v>
      </c>
      <c r="EU695" s="737">
        <f>+IF(ET663=0,0,ET695/ET663*100)</f>
        <v>0</v>
      </c>
      <c r="EV695" s="772">
        <v>0</v>
      </c>
      <c r="EW695" s="737">
        <f>+IF(EV663=0,0,EV695/EV663*100)</f>
        <v>0</v>
      </c>
      <c r="EX695" s="772">
        <v>0</v>
      </c>
      <c r="EY695" s="737">
        <f>+IF(EX663=0,0,EX695/EX663*100)</f>
        <v>0</v>
      </c>
      <c r="EZ695" s="772">
        <f t="shared" si="718"/>
        <v>0</v>
      </c>
      <c r="FA695" s="737">
        <f>+IF(EZ663=0,0,EZ695/EZ663*100)</f>
        <v>0</v>
      </c>
      <c r="FB695" s="772">
        <f t="shared" si="686"/>
        <v>0</v>
      </c>
      <c r="FC695" s="737">
        <f>+IF(FB663=0,0,FB695/FB663*100)</f>
        <v>0</v>
      </c>
      <c r="FD695" s="772">
        <v>0</v>
      </c>
      <c r="FE695" s="737">
        <f>+IF(FD663=0,0,FD695/FD663*100)</f>
        <v>0</v>
      </c>
      <c r="FF695" s="772">
        <v>0</v>
      </c>
      <c r="FG695" s="737">
        <f>+IF(FF663=0,0,FF695/FF663*100)</f>
        <v>0</v>
      </c>
      <c r="FH695" s="772">
        <v>0</v>
      </c>
      <c r="FI695" s="737">
        <f>+IF(FH663=0,0,FH695/FH663*100)</f>
        <v>0</v>
      </c>
      <c r="FJ695" s="772">
        <v>0</v>
      </c>
      <c r="FK695" s="737">
        <f>+IF(FJ663=0,0,FJ695/FJ663*100)</f>
        <v>0</v>
      </c>
    </row>
    <row r="696" spans="2:167" s="648" customFormat="1" ht="13.5" customHeight="1">
      <c r="B696" s="769"/>
      <c r="C696" s="771" t="s">
        <v>4816</v>
      </c>
      <c r="D696" s="769"/>
      <c r="E696" s="772">
        <f t="shared" si="673"/>
        <v>0</v>
      </c>
      <c r="F696" s="737">
        <f>+IF(E663=0,0,E696/E663*100)</f>
        <v>0</v>
      </c>
      <c r="G696" s="772">
        <v>0</v>
      </c>
      <c r="H696" s="737">
        <f>+IF(G663=0,0,G696/G663*100)</f>
        <v>0</v>
      </c>
      <c r="I696" s="772">
        <v>0</v>
      </c>
      <c r="J696" s="737">
        <f>+IF(I663=0,0,I696/I663*100)</f>
        <v>0</v>
      </c>
      <c r="K696" s="772">
        <v>0</v>
      </c>
      <c r="L696" s="737">
        <f>+IF(K663=0,0,K696/K663*100)</f>
        <v>0</v>
      </c>
      <c r="M696" s="772">
        <f t="shared" si="703"/>
        <v>0</v>
      </c>
      <c r="N696" s="737">
        <f>+IF(M663=0,0,M696/M663*100)</f>
        <v>0</v>
      </c>
      <c r="O696" s="772">
        <v>0</v>
      </c>
      <c r="P696" s="737">
        <f>+IF(O663=0,0,O696/O663*100)</f>
        <v>0</v>
      </c>
      <c r="Q696" s="772">
        <v>0</v>
      </c>
      <c r="R696" s="737">
        <f>+IF(Q663=0,0,Q696/Q663*100)</f>
        <v>0</v>
      </c>
      <c r="S696" s="772">
        <v>0</v>
      </c>
      <c r="T696" s="737">
        <f>+IF(S663=0,0,S696/S663*100)</f>
        <v>0</v>
      </c>
      <c r="U696" s="772">
        <f t="shared" si="704"/>
        <v>0</v>
      </c>
      <c r="V696" s="737">
        <f>+IF(U663=0,0,U696/U663*100)</f>
        <v>0</v>
      </c>
      <c r="W696" s="772">
        <f t="shared" si="675"/>
        <v>0</v>
      </c>
      <c r="X696" s="737">
        <f>+IF(W663=0,0,W696/W663*100)</f>
        <v>0</v>
      </c>
      <c r="Y696" s="772">
        <v>0</v>
      </c>
      <c r="Z696" s="737">
        <f>+IF(Y663=0,0,Y696/Y663*100)</f>
        <v>0</v>
      </c>
      <c r="AA696" s="772">
        <v>0</v>
      </c>
      <c r="AB696" s="737">
        <f>+IF(AA663=0,0,AA696/AA663*100)</f>
        <v>0</v>
      </c>
      <c r="AC696" s="772">
        <v>0</v>
      </c>
      <c r="AD696" s="737">
        <f>+IF(AC663=0,0,AC696/AC663*100)</f>
        <v>0</v>
      </c>
      <c r="AE696" s="772">
        <f t="shared" si="705"/>
        <v>0</v>
      </c>
      <c r="AF696" s="737">
        <f>+IF(AE663=0,0,AE696/AE663*100)</f>
        <v>0</v>
      </c>
      <c r="AG696" s="772">
        <v>0</v>
      </c>
      <c r="AH696" s="737">
        <f>+IF(AG663=0,0,AG696/AG663*100)</f>
        <v>0</v>
      </c>
      <c r="AI696" s="772">
        <v>0</v>
      </c>
      <c r="AJ696" s="737">
        <f>+IF(AI663=0,0,AI696/AI663*100)</f>
        <v>0</v>
      </c>
      <c r="AK696" s="772">
        <v>0</v>
      </c>
      <c r="AL696" s="737">
        <f>+IF(AK663=0,0,AK696/AK663*100)</f>
        <v>0</v>
      </c>
      <c r="AM696" s="772">
        <f t="shared" si="706"/>
        <v>0</v>
      </c>
      <c r="AN696" s="737">
        <f>+IF(AM663=0,0,AM696/AM663*100)</f>
        <v>0</v>
      </c>
      <c r="AO696" s="772">
        <f t="shared" si="678"/>
        <v>0</v>
      </c>
      <c r="AP696" s="737">
        <f>+IF(AO663=0,0,AO696/AO663*100)</f>
        <v>0</v>
      </c>
      <c r="AQ696" s="651"/>
      <c r="AR696" s="772">
        <v>0</v>
      </c>
      <c r="AS696" s="737">
        <f>+IF(AR663=0,0,AR696/AR663*100)</f>
        <v>0</v>
      </c>
      <c r="AT696" s="772">
        <v>0</v>
      </c>
      <c r="AU696" s="737">
        <f>+IF(AT663=0,0,AT696/AT663*100)</f>
        <v>0</v>
      </c>
      <c r="AV696" s="772">
        <v>0</v>
      </c>
      <c r="AW696" s="737">
        <f>+IF(AV663=0,0,AV696/AV663*100)</f>
        <v>0</v>
      </c>
      <c r="AX696" s="772">
        <v>0</v>
      </c>
      <c r="AY696" s="737">
        <f>+IF(AX663=0,0,AX696/AX663*100)</f>
        <v>0</v>
      </c>
      <c r="AZ696" s="772">
        <f t="shared" si="707"/>
        <v>0</v>
      </c>
      <c r="BA696" s="737">
        <f>+IF(AZ663=0,0,AZ696/AZ663*100)</f>
        <v>0</v>
      </c>
      <c r="BB696" s="772">
        <v>0</v>
      </c>
      <c r="BC696" s="737">
        <f>+IF(BB663=0,0,BB696/BB663*100)</f>
        <v>0</v>
      </c>
      <c r="BD696" s="772">
        <v>0</v>
      </c>
      <c r="BE696" s="737">
        <f>+IF(BD663=0,0,BD696/BD663*100)</f>
        <v>0</v>
      </c>
      <c r="BF696" s="772">
        <v>0</v>
      </c>
      <c r="BG696" s="737">
        <f>+IF(BF663=0,0,BF696/BF663*100)</f>
        <v>0</v>
      </c>
      <c r="BH696" s="772">
        <f t="shared" si="708"/>
        <v>0</v>
      </c>
      <c r="BI696" s="737">
        <f>+IF(BH663=0,0,BH696/BH663*100)</f>
        <v>0</v>
      </c>
      <c r="BJ696" s="772">
        <f t="shared" si="679"/>
        <v>0</v>
      </c>
      <c r="BK696" s="737">
        <f>+IF(BJ663=0,0,BJ696/BJ663*100)</f>
        <v>0</v>
      </c>
      <c r="BL696" s="772">
        <v>0</v>
      </c>
      <c r="BM696" s="737">
        <f>+IF(BL663=0,0,BL696/BL663*100)</f>
        <v>0</v>
      </c>
      <c r="BN696" s="772">
        <v>0</v>
      </c>
      <c r="BO696" s="737">
        <f>+IF(BN663=0,0,BN696/BN663*100)</f>
        <v>0</v>
      </c>
      <c r="BP696" s="772">
        <v>0</v>
      </c>
      <c r="BQ696" s="737">
        <f>+IF(BP663=0,0,BP696/BP663*100)</f>
        <v>0</v>
      </c>
      <c r="BR696" s="772">
        <f t="shared" si="709"/>
        <v>0</v>
      </c>
      <c r="BS696" s="737">
        <f>+IF(BR663=0,0,BR696/BR663*100)</f>
        <v>0</v>
      </c>
      <c r="BT696" s="772">
        <v>0</v>
      </c>
      <c r="BU696" s="737">
        <f>+IF(BT663=0,0,BT696/BT663*100)</f>
        <v>0</v>
      </c>
      <c r="BV696" s="772">
        <v>0</v>
      </c>
      <c r="BW696" s="737">
        <f>+IF(BV663=0,0,BV696/BV663*100)</f>
        <v>0</v>
      </c>
      <c r="BX696" s="772">
        <v>0</v>
      </c>
      <c r="BY696" s="737">
        <f>+IF(BX663=0,0,BX696/BX663*100)</f>
        <v>0</v>
      </c>
      <c r="BZ696" s="772">
        <f t="shared" si="710"/>
        <v>0</v>
      </c>
      <c r="CA696" s="737">
        <f>+IF(BZ663=0,0,BZ696/BZ663*100)</f>
        <v>0</v>
      </c>
      <c r="CB696" s="772">
        <f t="shared" si="680"/>
        <v>0</v>
      </c>
      <c r="CC696" s="737">
        <f>+IF(CB663=0,0,CB696/CB663*100)</f>
        <v>0</v>
      </c>
      <c r="CE696" s="772">
        <f t="shared" si="681"/>
        <v>0</v>
      </c>
      <c r="CF696" s="737">
        <f>+IF(CE663=0,0,CE696/CE663*100)</f>
        <v>0</v>
      </c>
      <c r="CG696" s="772">
        <v>0</v>
      </c>
      <c r="CH696" s="737">
        <f>+IF(CG663=0,0,CG696/CG663*100)</f>
        <v>0</v>
      </c>
      <c r="CI696" s="772">
        <v>0</v>
      </c>
      <c r="CJ696" s="737">
        <f>+IF(CI663=0,0,CI696/CI663*100)</f>
        <v>0</v>
      </c>
      <c r="CK696" s="772">
        <v>0</v>
      </c>
      <c r="CL696" s="737">
        <f>+IF(CK663=0,0,CK696/CK663*100)</f>
        <v>0</v>
      </c>
      <c r="CM696" s="772">
        <f t="shared" si="711"/>
        <v>0</v>
      </c>
      <c r="CN696" s="737">
        <f>+IF(CM663=0,0,CM696/CM663*100)</f>
        <v>0</v>
      </c>
      <c r="CO696" s="772">
        <v>0</v>
      </c>
      <c r="CP696" s="737">
        <f>+IF(CO663=0,0,CO696/CO663*100)</f>
        <v>0</v>
      </c>
      <c r="CQ696" s="772">
        <v>0</v>
      </c>
      <c r="CR696" s="737">
        <f>+IF(CQ663=0,0,CQ696/CQ663*100)</f>
        <v>0</v>
      </c>
      <c r="CS696" s="772">
        <v>0</v>
      </c>
      <c r="CT696" s="737">
        <f>+IF(CS663=0,0,CS696/CS663*100)</f>
        <v>0</v>
      </c>
      <c r="CU696" s="772">
        <f t="shared" si="712"/>
        <v>0</v>
      </c>
      <c r="CV696" s="737">
        <f>+IF(CU663=0,0,CU696/CU663*100)</f>
        <v>0</v>
      </c>
      <c r="CW696" s="772">
        <f t="shared" si="682"/>
        <v>0</v>
      </c>
      <c r="CX696" s="737">
        <f>+IF(CW663=0,0,CW696/CW663*100)</f>
        <v>0</v>
      </c>
      <c r="CY696" s="772">
        <v>0</v>
      </c>
      <c r="CZ696" s="737">
        <f>+IF(CY663=0,0,CY696/CY663*100)</f>
        <v>0</v>
      </c>
      <c r="DA696" s="772">
        <v>0</v>
      </c>
      <c r="DB696" s="737">
        <f>+IF(DA663=0,0,DA696/DA663*100)</f>
        <v>0</v>
      </c>
      <c r="DC696" s="772">
        <v>0</v>
      </c>
      <c r="DD696" s="737">
        <f>+IF(DC663=0,0,DC696/DC663*100)</f>
        <v>0</v>
      </c>
      <c r="DE696" s="772">
        <f t="shared" si="713"/>
        <v>0</v>
      </c>
      <c r="DF696" s="737">
        <f>+IF(DE663=0,0,DE696/DE663*100)</f>
        <v>0</v>
      </c>
      <c r="DG696" s="772">
        <v>0</v>
      </c>
      <c r="DH696" s="737">
        <f>+IF(DG663=0,0,DG696/DG663*100)</f>
        <v>0</v>
      </c>
      <c r="DI696" s="772">
        <v>0</v>
      </c>
      <c r="DJ696" s="737">
        <f>+IF(DI663=0,0,DI696/DI663*100)</f>
        <v>0</v>
      </c>
      <c r="DK696" s="772">
        <v>0</v>
      </c>
      <c r="DL696" s="737">
        <f>+IF(DK663=0,0,DK696/DK663*100)</f>
        <v>0</v>
      </c>
      <c r="DM696" s="772">
        <f t="shared" si="714"/>
        <v>0</v>
      </c>
      <c r="DN696" s="737">
        <f>+IF(DM663=0,0,DM696/DM663*100)</f>
        <v>0</v>
      </c>
      <c r="DO696" s="772">
        <f t="shared" si="683"/>
        <v>0</v>
      </c>
      <c r="DP696" s="737">
        <f>+IF(DO663=0,0,DO696/DO663*100)</f>
        <v>0</v>
      </c>
      <c r="DR696" s="772">
        <f t="shared" si="684"/>
        <v>0</v>
      </c>
      <c r="DS696" s="737">
        <f>+IF(DR663=0,0,DR696/DR663*100)</f>
        <v>0</v>
      </c>
      <c r="DT696" s="772">
        <v>0</v>
      </c>
      <c r="DU696" s="737">
        <f>+IF(DT663=0,0,DT696/DT663*100)</f>
        <v>0</v>
      </c>
      <c r="DV696" s="772">
        <v>0</v>
      </c>
      <c r="DW696" s="737">
        <f>+IF(DV663=0,0,DV696/DV663*100)</f>
        <v>0</v>
      </c>
      <c r="DX696" s="772">
        <v>0</v>
      </c>
      <c r="DY696" s="737">
        <f>+IF(DX663=0,0,DX696/DX663*100)</f>
        <v>0</v>
      </c>
      <c r="DZ696" s="772">
        <f t="shared" si="715"/>
        <v>0</v>
      </c>
      <c r="EA696" s="737">
        <f>+IF(DZ663=0,0,DZ696/DZ663*100)</f>
        <v>0</v>
      </c>
      <c r="EB696" s="772">
        <v>0</v>
      </c>
      <c r="EC696" s="737">
        <f>+IF(EB663=0,0,EB696/EB663*100)</f>
        <v>0</v>
      </c>
      <c r="ED696" s="772">
        <v>0</v>
      </c>
      <c r="EE696" s="737">
        <f>+IF(ED663=0,0,ED696/ED663*100)</f>
        <v>0</v>
      </c>
      <c r="EF696" s="772">
        <v>0</v>
      </c>
      <c r="EG696" s="737">
        <f>+IF(EF663=0,0,EF696/EF663*100)</f>
        <v>0</v>
      </c>
      <c r="EH696" s="772">
        <f t="shared" si="716"/>
        <v>0</v>
      </c>
      <c r="EI696" s="737">
        <f>+IF(EH663=0,0,EH696/EH663*100)</f>
        <v>0</v>
      </c>
      <c r="EJ696" s="772">
        <f t="shared" si="685"/>
        <v>0</v>
      </c>
      <c r="EK696" s="737">
        <f>+IF(EJ663=0,0,EJ696/EJ663*100)</f>
        <v>0</v>
      </c>
      <c r="EL696" s="772">
        <v>0</v>
      </c>
      <c r="EM696" s="737">
        <f>+IF(EL663=0,0,EL696/EL663*100)</f>
        <v>0</v>
      </c>
      <c r="EN696" s="772">
        <v>0</v>
      </c>
      <c r="EO696" s="737">
        <f>+IF(EN663=0,0,EN696/EN663*100)</f>
        <v>0</v>
      </c>
      <c r="EP696" s="772">
        <v>0</v>
      </c>
      <c r="EQ696" s="737">
        <f>+IF(EP663=0,0,EP696/EP663*100)</f>
        <v>0</v>
      </c>
      <c r="ER696" s="772">
        <f t="shared" si="717"/>
        <v>0</v>
      </c>
      <c r="ES696" s="737">
        <f>+IF(ER663=0,0,ER696/ER663*100)</f>
        <v>0</v>
      </c>
      <c r="ET696" s="772">
        <v>0</v>
      </c>
      <c r="EU696" s="737">
        <f>+IF(ET663=0,0,ET696/ET663*100)</f>
        <v>0</v>
      </c>
      <c r="EV696" s="772">
        <v>0</v>
      </c>
      <c r="EW696" s="737">
        <f>+IF(EV663=0,0,EV696/EV663*100)</f>
        <v>0</v>
      </c>
      <c r="EX696" s="772">
        <v>0</v>
      </c>
      <c r="EY696" s="737">
        <f>+IF(EX663=0,0,EX696/EX663*100)</f>
        <v>0</v>
      </c>
      <c r="EZ696" s="772">
        <f t="shared" si="718"/>
        <v>0</v>
      </c>
      <c r="FA696" s="737">
        <f>+IF(EZ663=0,0,EZ696/EZ663*100)</f>
        <v>0</v>
      </c>
      <c r="FB696" s="772">
        <f t="shared" si="686"/>
        <v>0</v>
      </c>
      <c r="FC696" s="737">
        <f>+IF(FB663=0,0,FB696/FB663*100)</f>
        <v>0</v>
      </c>
      <c r="FD696" s="772">
        <v>0</v>
      </c>
      <c r="FE696" s="737">
        <f>+IF(FD663=0,0,FD696/FD663*100)</f>
        <v>0</v>
      </c>
      <c r="FF696" s="772">
        <v>0</v>
      </c>
      <c r="FG696" s="737">
        <f>+IF(FF663=0,0,FF696/FF663*100)</f>
        <v>0</v>
      </c>
      <c r="FH696" s="772">
        <v>0</v>
      </c>
      <c r="FI696" s="737">
        <f>+IF(FH663=0,0,FH696/FH663*100)</f>
        <v>0</v>
      </c>
      <c r="FJ696" s="772">
        <v>0</v>
      </c>
      <c r="FK696" s="737">
        <f>+IF(FJ663=0,0,FJ696/FJ663*100)</f>
        <v>0</v>
      </c>
    </row>
    <row r="697" spans="2:167" s="648" customFormat="1" ht="13.5" customHeight="1">
      <c r="B697" s="769"/>
      <c r="C697" s="771" t="s">
        <v>4817</v>
      </c>
      <c r="D697" s="769"/>
      <c r="E697" s="772">
        <f t="shared" si="673"/>
        <v>0</v>
      </c>
      <c r="F697" s="737">
        <f>+IF(E663=0,0,E697/E663*100)</f>
        <v>0</v>
      </c>
      <c r="G697" s="772">
        <v>0</v>
      </c>
      <c r="H697" s="737">
        <f>+IF(G663=0,0,G697/G663*100)</f>
        <v>0</v>
      </c>
      <c r="I697" s="772">
        <v>0</v>
      </c>
      <c r="J697" s="737">
        <f>+IF(I663=0,0,I697/I663*100)</f>
        <v>0</v>
      </c>
      <c r="K697" s="772">
        <v>0</v>
      </c>
      <c r="L697" s="737">
        <f>+IF(K663=0,0,K697/K663*100)</f>
        <v>0</v>
      </c>
      <c r="M697" s="772">
        <f t="shared" si="703"/>
        <v>0</v>
      </c>
      <c r="N697" s="737">
        <f>+IF(M663=0,0,M697/M663*100)</f>
        <v>0</v>
      </c>
      <c r="O697" s="772">
        <v>0</v>
      </c>
      <c r="P697" s="737">
        <f>+IF(O663=0,0,O697/O663*100)</f>
        <v>0</v>
      </c>
      <c r="Q697" s="772">
        <v>0</v>
      </c>
      <c r="R697" s="737">
        <f>+IF(Q663=0,0,Q697/Q663*100)</f>
        <v>0</v>
      </c>
      <c r="S697" s="772">
        <v>0</v>
      </c>
      <c r="T697" s="737">
        <f>+IF(S663=0,0,S697/S663*100)</f>
        <v>0</v>
      </c>
      <c r="U697" s="772">
        <f t="shared" si="704"/>
        <v>0</v>
      </c>
      <c r="V697" s="737">
        <f>+IF(U663=0,0,U697/U663*100)</f>
        <v>0</v>
      </c>
      <c r="W697" s="772">
        <f t="shared" si="675"/>
        <v>0</v>
      </c>
      <c r="X697" s="737">
        <f>+IF(W663=0,0,W697/W663*100)</f>
        <v>0</v>
      </c>
      <c r="Y697" s="772">
        <v>0</v>
      </c>
      <c r="Z697" s="737">
        <f>+IF(Y663=0,0,Y697/Y663*100)</f>
        <v>0</v>
      </c>
      <c r="AA697" s="772">
        <v>0</v>
      </c>
      <c r="AB697" s="737">
        <f>+IF(AA663=0,0,AA697/AA663*100)</f>
        <v>0</v>
      </c>
      <c r="AC697" s="772">
        <v>0</v>
      </c>
      <c r="AD697" s="737">
        <f>+IF(AC663=0,0,AC697/AC663*100)</f>
        <v>0</v>
      </c>
      <c r="AE697" s="772">
        <f t="shared" si="705"/>
        <v>0</v>
      </c>
      <c r="AF697" s="737">
        <f>+IF(AE663=0,0,AE697/AE663*100)</f>
        <v>0</v>
      </c>
      <c r="AG697" s="772">
        <v>0</v>
      </c>
      <c r="AH697" s="737">
        <f>+IF(AG663=0,0,AG697/AG663*100)</f>
        <v>0</v>
      </c>
      <c r="AI697" s="772">
        <v>0</v>
      </c>
      <c r="AJ697" s="737">
        <f>+IF(AI663=0,0,AI697/AI663*100)</f>
        <v>0</v>
      </c>
      <c r="AK697" s="772">
        <v>0</v>
      </c>
      <c r="AL697" s="737">
        <f>+IF(AK663=0,0,AK697/AK663*100)</f>
        <v>0</v>
      </c>
      <c r="AM697" s="772">
        <f t="shared" si="706"/>
        <v>0</v>
      </c>
      <c r="AN697" s="737">
        <f>+IF(AM663=0,0,AM697/AM663*100)</f>
        <v>0</v>
      </c>
      <c r="AO697" s="772">
        <f t="shared" si="678"/>
        <v>0</v>
      </c>
      <c r="AP697" s="737">
        <f>+IF(AO663=0,0,AO697/AO663*100)</f>
        <v>0</v>
      </c>
      <c r="AQ697" s="651"/>
      <c r="AR697" s="772">
        <v>0</v>
      </c>
      <c r="AS697" s="737">
        <f>+IF(AR663=0,0,AR697/AR663*100)</f>
        <v>0</v>
      </c>
      <c r="AT697" s="772">
        <v>0</v>
      </c>
      <c r="AU697" s="737">
        <f>+IF(AT663=0,0,AT697/AT663*100)</f>
        <v>0</v>
      </c>
      <c r="AV697" s="772">
        <v>0</v>
      </c>
      <c r="AW697" s="737">
        <f>+IF(AV663=0,0,AV697/AV663*100)</f>
        <v>0</v>
      </c>
      <c r="AX697" s="772">
        <v>0</v>
      </c>
      <c r="AY697" s="737">
        <f>+IF(AX663=0,0,AX697/AX663*100)</f>
        <v>0</v>
      </c>
      <c r="AZ697" s="772">
        <f t="shared" si="707"/>
        <v>0</v>
      </c>
      <c r="BA697" s="737">
        <f>+IF(AZ663=0,0,AZ697/AZ663*100)</f>
        <v>0</v>
      </c>
      <c r="BB697" s="772">
        <v>0</v>
      </c>
      <c r="BC697" s="737">
        <f>+IF(BB663=0,0,BB697/BB663*100)</f>
        <v>0</v>
      </c>
      <c r="BD697" s="772">
        <v>0</v>
      </c>
      <c r="BE697" s="737">
        <f>+IF(BD663=0,0,BD697/BD663*100)</f>
        <v>0</v>
      </c>
      <c r="BF697" s="772">
        <v>0</v>
      </c>
      <c r="BG697" s="737">
        <f>+IF(BF663=0,0,BF697/BF663*100)</f>
        <v>0</v>
      </c>
      <c r="BH697" s="772">
        <f t="shared" si="708"/>
        <v>0</v>
      </c>
      <c r="BI697" s="737">
        <f>+IF(BH663=0,0,BH697/BH663*100)</f>
        <v>0</v>
      </c>
      <c r="BJ697" s="772">
        <f t="shared" si="679"/>
        <v>0</v>
      </c>
      <c r="BK697" s="737">
        <f>+IF(BJ663=0,0,BJ697/BJ663*100)</f>
        <v>0</v>
      </c>
      <c r="BL697" s="772">
        <v>0</v>
      </c>
      <c r="BM697" s="737">
        <f>+IF(BL663=0,0,BL697/BL663*100)</f>
        <v>0</v>
      </c>
      <c r="BN697" s="772">
        <v>0</v>
      </c>
      <c r="BO697" s="737">
        <f>+IF(BN663=0,0,BN697/BN663*100)</f>
        <v>0</v>
      </c>
      <c r="BP697" s="772">
        <v>0</v>
      </c>
      <c r="BQ697" s="737">
        <f>+IF(BP663=0,0,BP697/BP663*100)</f>
        <v>0</v>
      </c>
      <c r="BR697" s="772">
        <f t="shared" si="709"/>
        <v>0</v>
      </c>
      <c r="BS697" s="737">
        <f>+IF(BR663=0,0,BR697/BR663*100)</f>
        <v>0</v>
      </c>
      <c r="BT697" s="772">
        <v>0</v>
      </c>
      <c r="BU697" s="737">
        <f>+IF(BT663=0,0,BT697/BT663*100)</f>
        <v>0</v>
      </c>
      <c r="BV697" s="772">
        <v>0</v>
      </c>
      <c r="BW697" s="737">
        <f>+IF(BV663=0,0,BV697/BV663*100)</f>
        <v>0</v>
      </c>
      <c r="BX697" s="772">
        <v>0</v>
      </c>
      <c r="BY697" s="737">
        <f>+IF(BX663=0,0,BX697/BX663*100)</f>
        <v>0</v>
      </c>
      <c r="BZ697" s="772">
        <f t="shared" si="710"/>
        <v>0</v>
      </c>
      <c r="CA697" s="737">
        <f>+IF(BZ663=0,0,BZ697/BZ663*100)</f>
        <v>0</v>
      </c>
      <c r="CB697" s="772">
        <f t="shared" si="680"/>
        <v>0</v>
      </c>
      <c r="CC697" s="737">
        <f>+IF(CB663=0,0,CB697/CB663*100)</f>
        <v>0</v>
      </c>
      <c r="CE697" s="772">
        <f t="shared" si="681"/>
        <v>0</v>
      </c>
      <c r="CF697" s="737">
        <f>+IF(CE663=0,0,CE697/CE663*100)</f>
        <v>0</v>
      </c>
      <c r="CG697" s="772">
        <v>0</v>
      </c>
      <c r="CH697" s="737">
        <f>+IF(CG663=0,0,CG697/CG663*100)</f>
        <v>0</v>
      </c>
      <c r="CI697" s="772">
        <v>0</v>
      </c>
      <c r="CJ697" s="737">
        <f>+IF(CI663=0,0,CI697/CI663*100)</f>
        <v>0</v>
      </c>
      <c r="CK697" s="772">
        <v>0</v>
      </c>
      <c r="CL697" s="737">
        <f>+IF(CK663=0,0,CK697/CK663*100)</f>
        <v>0</v>
      </c>
      <c r="CM697" s="772">
        <f t="shared" si="711"/>
        <v>0</v>
      </c>
      <c r="CN697" s="737">
        <f>+IF(CM663=0,0,CM697/CM663*100)</f>
        <v>0</v>
      </c>
      <c r="CO697" s="772">
        <v>0</v>
      </c>
      <c r="CP697" s="737">
        <f>+IF(CO663=0,0,CO697/CO663*100)</f>
        <v>0</v>
      </c>
      <c r="CQ697" s="772">
        <v>0</v>
      </c>
      <c r="CR697" s="737">
        <f>+IF(CQ663=0,0,CQ697/CQ663*100)</f>
        <v>0</v>
      </c>
      <c r="CS697" s="772">
        <v>0</v>
      </c>
      <c r="CT697" s="737">
        <f>+IF(CS663=0,0,CS697/CS663*100)</f>
        <v>0</v>
      </c>
      <c r="CU697" s="772">
        <f t="shared" si="712"/>
        <v>0</v>
      </c>
      <c r="CV697" s="737">
        <f>+IF(CU663=0,0,CU697/CU663*100)</f>
        <v>0</v>
      </c>
      <c r="CW697" s="772">
        <f t="shared" si="682"/>
        <v>0</v>
      </c>
      <c r="CX697" s="737">
        <f>+IF(CW663=0,0,CW697/CW663*100)</f>
        <v>0</v>
      </c>
      <c r="CY697" s="772">
        <v>0</v>
      </c>
      <c r="CZ697" s="737">
        <f>+IF(CY663=0,0,CY697/CY663*100)</f>
        <v>0</v>
      </c>
      <c r="DA697" s="772">
        <v>0</v>
      </c>
      <c r="DB697" s="737">
        <f>+IF(DA663=0,0,DA697/DA663*100)</f>
        <v>0</v>
      </c>
      <c r="DC697" s="772">
        <v>0</v>
      </c>
      <c r="DD697" s="737">
        <f>+IF(DC663=0,0,DC697/DC663*100)</f>
        <v>0</v>
      </c>
      <c r="DE697" s="772">
        <f t="shared" si="713"/>
        <v>0</v>
      </c>
      <c r="DF697" s="737">
        <f>+IF(DE663=0,0,DE697/DE663*100)</f>
        <v>0</v>
      </c>
      <c r="DG697" s="772">
        <v>0</v>
      </c>
      <c r="DH697" s="737">
        <f>+IF(DG663=0,0,DG697/DG663*100)</f>
        <v>0</v>
      </c>
      <c r="DI697" s="772">
        <v>0</v>
      </c>
      <c r="DJ697" s="737">
        <f>+IF(DI663=0,0,DI697/DI663*100)</f>
        <v>0</v>
      </c>
      <c r="DK697" s="772">
        <v>0</v>
      </c>
      <c r="DL697" s="737">
        <f>+IF(DK663=0,0,DK697/DK663*100)</f>
        <v>0</v>
      </c>
      <c r="DM697" s="772">
        <f t="shared" si="714"/>
        <v>0</v>
      </c>
      <c r="DN697" s="737">
        <f>+IF(DM663=0,0,DM697/DM663*100)</f>
        <v>0</v>
      </c>
      <c r="DO697" s="772">
        <f t="shared" si="683"/>
        <v>0</v>
      </c>
      <c r="DP697" s="737">
        <f>+IF(DO663=0,0,DO697/DO663*100)</f>
        <v>0</v>
      </c>
      <c r="DR697" s="772">
        <f t="shared" si="684"/>
        <v>0</v>
      </c>
      <c r="DS697" s="737">
        <f>+IF(DR663=0,0,DR697/DR663*100)</f>
        <v>0</v>
      </c>
      <c r="DT697" s="772">
        <v>0</v>
      </c>
      <c r="DU697" s="737">
        <f>+IF(DT663=0,0,DT697/DT663*100)</f>
        <v>0</v>
      </c>
      <c r="DV697" s="772">
        <v>0</v>
      </c>
      <c r="DW697" s="737">
        <f>+IF(DV663=0,0,DV697/DV663*100)</f>
        <v>0</v>
      </c>
      <c r="DX697" s="772">
        <v>0</v>
      </c>
      <c r="DY697" s="737">
        <f>+IF(DX663=0,0,DX697/DX663*100)</f>
        <v>0</v>
      </c>
      <c r="DZ697" s="772">
        <f t="shared" si="715"/>
        <v>0</v>
      </c>
      <c r="EA697" s="737">
        <f>+IF(DZ663=0,0,DZ697/DZ663*100)</f>
        <v>0</v>
      </c>
      <c r="EB697" s="772">
        <v>0</v>
      </c>
      <c r="EC697" s="737">
        <f>+IF(EB663=0,0,EB697/EB663*100)</f>
        <v>0</v>
      </c>
      <c r="ED697" s="772">
        <v>0</v>
      </c>
      <c r="EE697" s="737">
        <f>+IF(ED663=0,0,ED697/ED663*100)</f>
        <v>0</v>
      </c>
      <c r="EF697" s="772">
        <v>0</v>
      </c>
      <c r="EG697" s="737">
        <f>+IF(EF663=0,0,EF697/EF663*100)</f>
        <v>0</v>
      </c>
      <c r="EH697" s="772">
        <f t="shared" si="716"/>
        <v>0</v>
      </c>
      <c r="EI697" s="737">
        <f>+IF(EH663=0,0,EH697/EH663*100)</f>
        <v>0</v>
      </c>
      <c r="EJ697" s="772">
        <f t="shared" si="685"/>
        <v>0</v>
      </c>
      <c r="EK697" s="737">
        <f>+IF(EJ663=0,0,EJ697/EJ663*100)</f>
        <v>0</v>
      </c>
      <c r="EL697" s="772">
        <v>0</v>
      </c>
      <c r="EM697" s="737">
        <f>+IF(EL663=0,0,EL697/EL663*100)</f>
        <v>0</v>
      </c>
      <c r="EN697" s="772">
        <v>0</v>
      </c>
      <c r="EO697" s="737">
        <f>+IF(EN663=0,0,EN697/EN663*100)</f>
        <v>0</v>
      </c>
      <c r="EP697" s="772">
        <v>0</v>
      </c>
      <c r="EQ697" s="737">
        <f>+IF(EP663=0,0,EP697/EP663*100)</f>
        <v>0</v>
      </c>
      <c r="ER697" s="772">
        <f t="shared" si="717"/>
        <v>0</v>
      </c>
      <c r="ES697" s="737">
        <f>+IF(ER663=0,0,ER697/ER663*100)</f>
        <v>0</v>
      </c>
      <c r="ET697" s="772">
        <v>0</v>
      </c>
      <c r="EU697" s="737">
        <f>+IF(ET663=0,0,ET697/ET663*100)</f>
        <v>0</v>
      </c>
      <c r="EV697" s="772">
        <v>0</v>
      </c>
      <c r="EW697" s="737">
        <f>+IF(EV663=0,0,EV697/EV663*100)</f>
        <v>0</v>
      </c>
      <c r="EX697" s="772">
        <v>0</v>
      </c>
      <c r="EY697" s="737">
        <f>+IF(EX663=0,0,EX697/EX663*100)</f>
        <v>0</v>
      </c>
      <c r="EZ697" s="772">
        <f t="shared" si="718"/>
        <v>0</v>
      </c>
      <c r="FA697" s="737">
        <f>+IF(EZ663=0,0,EZ697/EZ663*100)</f>
        <v>0</v>
      </c>
      <c r="FB697" s="772">
        <f t="shared" si="686"/>
        <v>0</v>
      </c>
      <c r="FC697" s="737">
        <f>+IF(FB663=0,0,FB697/FB663*100)</f>
        <v>0</v>
      </c>
      <c r="FD697" s="772">
        <v>0</v>
      </c>
      <c r="FE697" s="737">
        <f>+IF(FD663=0,0,FD697/FD663*100)</f>
        <v>0</v>
      </c>
      <c r="FF697" s="772">
        <v>0</v>
      </c>
      <c r="FG697" s="737">
        <f>+IF(FF663=0,0,FF697/FF663*100)</f>
        <v>0</v>
      </c>
      <c r="FH697" s="772">
        <v>0</v>
      </c>
      <c r="FI697" s="737">
        <f>+IF(FH663=0,0,FH697/FH663*100)</f>
        <v>0</v>
      </c>
      <c r="FJ697" s="772">
        <v>0</v>
      </c>
      <c r="FK697" s="737">
        <f>+IF(FJ663=0,0,FJ697/FJ663*100)</f>
        <v>0</v>
      </c>
    </row>
    <row r="698" spans="2:167" s="648" customFormat="1" ht="13.5" customHeight="1">
      <c r="B698" s="769"/>
      <c r="C698" s="771" t="s">
        <v>4818</v>
      </c>
      <c r="D698" s="769"/>
      <c r="E698" s="772">
        <f t="shared" si="673"/>
        <v>0</v>
      </c>
      <c r="F698" s="737">
        <f>+IF(E663=0,0,E698/E663*100)</f>
        <v>0</v>
      </c>
      <c r="G698" s="772">
        <v>0</v>
      </c>
      <c r="H698" s="737">
        <f>+IF(G663=0,0,G698/G663*100)</f>
        <v>0</v>
      </c>
      <c r="I698" s="772">
        <v>0</v>
      </c>
      <c r="J698" s="737">
        <f>+IF(I663=0,0,I698/I663*100)</f>
        <v>0</v>
      </c>
      <c r="K698" s="772">
        <v>0</v>
      </c>
      <c r="L698" s="737">
        <f>+IF(K663=0,0,K698/K663*100)</f>
        <v>0</v>
      </c>
      <c r="M698" s="772">
        <f t="shared" si="703"/>
        <v>0</v>
      </c>
      <c r="N698" s="737">
        <f>+IF(M663=0,0,M698/M663*100)</f>
        <v>0</v>
      </c>
      <c r="O698" s="772">
        <v>0</v>
      </c>
      <c r="P698" s="737">
        <f>+IF(O663=0,0,O698/O663*100)</f>
        <v>0</v>
      </c>
      <c r="Q698" s="772">
        <v>0</v>
      </c>
      <c r="R698" s="737">
        <f>+IF(Q663=0,0,Q698/Q663*100)</f>
        <v>0</v>
      </c>
      <c r="S698" s="772">
        <v>0</v>
      </c>
      <c r="T698" s="737">
        <f>+IF(S663=0,0,S698/S663*100)</f>
        <v>0</v>
      </c>
      <c r="U698" s="772">
        <f t="shared" si="704"/>
        <v>0</v>
      </c>
      <c r="V698" s="737">
        <f>+IF(U663=0,0,U698/U663*100)</f>
        <v>0</v>
      </c>
      <c r="W698" s="772">
        <f t="shared" si="675"/>
        <v>0</v>
      </c>
      <c r="X698" s="737">
        <f>+IF(W663=0,0,W698/W663*100)</f>
        <v>0</v>
      </c>
      <c r="Y698" s="772">
        <v>0</v>
      </c>
      <c r="Z698" s="737">
        <f>+IF(Y663=0,0,Y698/Y663*100)</f>
        <v>0</v>
      </c>
      <c r="AA698" s="772">
        <v>0</v>
      </c>
      <c r="AB698" s="737">
        <f>+IF(AA663=0,0,AA698/AA663*100)</f>
        <v>0</v>
      </c>
      <c r="AC698" s="772">
        <v>0</v>
      </c>
      <c r="AD698" s="737">
        <f>+IF(AC663=0,0,AC698/AC663*100)</f>
        <v>0</v>
      </c>
      <c r="AE698" s="772">
        <f t="shared" si="705"/>
        <v>0</v>
      </c>
      <c r="AF698" s="737">
        <f>+IF(AE663=0,0,AE698/AE663*100)</f>
        <v>0</v>
      </c>
      <c r="AG698" s="772">
        <v>0</v>
      </c>
      <c r="AH698" s="737">
        <f>+IF(AG663=0,0,AG698/AG663*100)</f>
        <v>0</v>
      </c>
      <c r="AI698" s="772">
        <v>0</v>
      </c>
      <c r="AJ698" s="737">
        <f>+IF(AI663=0,0,AI698/AI663*100)</f>
        <v>0</v>
      </c>
      <c r="AK698" s="772">
        <v>0</v>
      </c>
      <c r="AL698" s="737">
        <f>+IF(AK663=0,0,AK698/AK663*100)</f>
        <v>0</v>
      </c>
      <c r="AM698" s="772">
        <f t="shared" si="706"/>
        <v>0</v>
      </c>
      <c r="AN698" s="737">
        <f>+IF(AM663=0,0,AM698/AM663*100)</f>
        <v>0</v>
      </c>
      <c r="AO698" s="772">
        <f t="shared" si="678"/>
        <v>0</v>
      </c>
      <c r="AP698" s="737">
        <f>+IF(AO663=0,0,AO698/AO663*100)</f>
        <v>0</v>
      </c>
      <c r="AQ698" s="651"/>
      <c r="AR698" s="772">
        <v>0</v>
      </c>
      <c r="AS698" s="737">
        <f>+IF(AR663=0,0,AR698/AR663*100)</f>
        <v>0</v>
      </c>
      <c r="AT698" s="772">
        <v>0</v>
      </c>
      <c r="AU698" s="737">
        <f>+IF(AT663=0,0,AT698/AT663*100)</f>
        <v>0</v>
      </c>
      <c r="AV698" s="772">
        <v>0</v>
      </c>
      <c r="AW698" s="737">
        <f>+IF(AV663=0,0,AV698/AV663*100)</f>
        <v>0</v>
      </c>
      <c r="AX698" s="772">
        <v>0</v>
      </c>
      <c r="AY698" s="737">
        <f>+IF(AX663=0,0,AX698/AX663*100)</f>
        <v>0</v>
      </c>
      <c r="AZ698" s="772">
        <f t="shared" si="707"/>
        <v>0</v>
      </c>
      <c r="BA698" s="737">
        <f>+IF(AZ663=0,0,AZ698/AZ663*100)</f>
        <v>0</v>
      </c>
      <c r="BB698" s="772">
        <v>0</v>
      </c>
      <c r="BC698" s="737">
        <f>+IF(BB663=0,0,BB698/BB663*100)</f>
        <v>0</v>
      </c>
      <c r="BD698" s="772">
        <v>0</v>
      </c>
      <c r="BE698" s="737">
        <f>+IF(BD663=0,0,BD698/BD663*100)</f>
        <v>0</v>
      </c>
      <c r="BF698" s="772">
        <v>0</v>
      </c>
      <c r="BG698" s="737">
        <f>+IF(BF663=0,0,BF698/BF663*100)</f>
        <v>0</v>
      </c>
      <c r="BH698" s="772">
        <f t="shared" si="708"/>
        <v>0</v>
      </c>
      <c r="BI698" s="737">
        <f>+IF(BH663=0,0,BH698/BH663*100)</f>
        <v>0</v>
      </c>
      <c r="BJ698" s="772">
        <f t="shared" si="679"/>
        <v>0</v>
      </c>
      <c r="BK698" s="737">
        <f>+IF(BJ663=0,0,BJ698/BJ663*100)</f>
        <v>0</v>
      </c>
      <c r="BL698" s="772">
        <v>0</v>
      </c>
      <c r="BM698" s="737">
        <f>+IF(BL663=0,0,BL698/BL663*100)</f>
        <v>0</v>
      </c>
      <c r="BN698" s="772">
        <v>0</v>
      </c>
      <c r="BO698" s="737">
        <f>+IF(BN663=0,0,BN698/BN663*100)</f>
        <v>0</v>
      </c>
      <c r="BP698" s="772">
        <v>0</v>
      </c>
      <c r="BQ698" s="737">
        <f>+IF(BP663=0,0,BP698/BP663*100)</f>
        <v>0</v>
      </c>
      <c r="BR698" s="772">
        <f t="shared" si="709"/>
        <v>0</v>
      </c>
      <c r="BS698" s="737">
        <f>+IF(BR663=0,0,BR698/BR663*100)</f>
        <v>0</v>
      </c>
      <c r="BT698" s="772">
        <v>0</v>
      </c>
      <c r="BU698" s="737">
        <f>+IF(BT663=0,0,BT698/BT663*100)</f>
        <v>0</v>
      </c>
      <c r="BV698" s="772">
        <v>0</v>
      </c>
      <c r="BW698" s="737">
        <f>+IF(BV663=0,0,BV698/BV663*100)</f>
        <v>0</v>
      </c>
      <c r="BX698" s="772">
        <v>0</v>
      </c>
      <c r="BY698" s="737">
        <f>+IF(BX663=0,0,BX698/BX663*100)</f>
        <v>0</v>
      </c>
      <c r="BZ698" s="772">
        <f t="shared" si="710"/>
        <v>0</v>
      </c>
      <c r="CA698" s="737">
        <f>+IF(BZ663=0,0,BZ698/BZ663*100)</f>
        <v>0</v>
      </c>
      <c r="CB698" s="772">
        <f t="shared" si="680"/>
        <v>0</v>
      </c>
      <c r="CC698" s="737">
        <f>+IF(CB663=0,0,CB698/CB663*100)</f>
        <v>0</v>
      </c>
      <c r="CE698" s="772">
        <f t="shared" si="681"/>
        <v>0</v>
      </c>
      <c r="CF698" s="737">
        <f>+IF(CE663=0,0,CE698/CE663*100)</f>
        <v>0</v>
      </c>
      <c r="CG698" s="772">
        <v>0</v>
      </c>
      <c r="CH698" s="737">
        <f>+IF(CG663=0,0,CG698/CG663*100)</f>
        <v>0</v>
      </c>
      <c r="CI698" s="772">
        <v>0</v>
      </c>
      <c r="CJ698" s="737">
        <f>+IF(CI663=0,0,CI698/CI663*100)</f>
        <v>0</v>
      </c>
      <c r="CK698" s="772">
        <v>0</v>
      </c>
      <c r="CL698" s="737">
        <f>+IF(CK663=0,0,CK698/CK663*100)</f>
        <v>0</v>
      </c>
      <c r="CM698" s="772">
        <f t="shared" si="711"/>
        <v>0</v>
      </c>
      <c r="CN698" s="737">
        <f>+IF(CM663=0,0,CM698/CM663*100)</f>
        <v>0</v>
      </c>
      <c r="CO698" s="772">
        <v>0</v>
      </c>
      <c r="CP698" s="737">
        <f>+IF(CO663=0,0,CO698/CO663*100)</f>
        <v>0</v>
      </c>
      <c r="CQ698" s="772">
        <v>0</v>
      </c>
      <c r="CR698" s="737">
        <f>+IF(CQ663=0,0,CQ698/CQ663*100)</f>
        <v>0</v>
      </c>
      <c r="CS698" s="772">
        <v>0</v>
      </c>
      <c r="CT698" s="737">
        <f>+IF(CS663=0,0,CS698/CS663*100)</f>
        <v>0</v>
      </c>
      <c r="CU698" s="772">
        <f t="shared" si="712"/>
        <v>0</v>
      </c>
      <c r="CV698" s="737">
        <f>+IF(CU663=0,0,CU698/CU663*100)</f>
        <v>0</v>
      </c>
      <c r="CW698" s="772">
        <f t="shared" si="682"/>
        <v>0</v>
      </c>
      <c r="CX698" s="737">
        <f>+IF(CW663=0,0,CW698/CW663*100)</f>
        <v>0</v>
      </c>
      <c r="CY698" s="772">
        <v>0</v>
      </c>
      <c r="CZ698" s="737">
        <f>+IF(CY663=0,0,CY698/CY663*100)</f>
        <v>0</v>
      </c>
      <c r="DA698" s="772">
        <v>0</v>
      </c>
      <c r="DB698" s="737">
        <f>+IF(DA663=0,0,DA698/DA663*100)</f>
        <v>0</v>
      </c>
      <c r="DC698" s="772">
        <v>0</v>
      </c>
      <c r="DD698" s="737">
        <f>+IF(DC663=0,0,DC698/DC663*100)</f>
        <v>0</v>
      </c>
      <c r="DE698" s="772">
        <f t="shared" si="713"/>
        <v>0</v>
      </c>
      <c r="DF698" s="737">
        <f>+IF(DE663=0,0,DE698/DE663*100)</f>
        <v>0</v>
      </c>
      <c r="DG698" s="772">
        <v>0</v>
      </c>
      <c r="DH698" s="737">
        <f>+IF(DG663=0,0,DG698/DG663*100)</f>
        <v>0</v>
      </c>
      <c r="DI698" s="772">
        <v>0</v>
      </c>
      <c r="DJ698" s="737">
        <f>+IF(DI663=0,0,DI698/DI663*100)</f>
        <v>0</v>
      </c>
      <c r="DK698" s="772">
        <v>0</v>
      </c>
      <c r="DL698" s="737">
        <f>+IF(DK663=0,0,DK698/DK663*100)</f>
        <v>0</v>
      </c>
      <c r="DM698" s="772">
        <f t="shared" si="714"/>
        <v>0</v>
      </c>
      <c r="DN698" s="737">
        <f>+IF(DM663=0,0,DM698/DM663*100)</f>
        <v>0</v>
      </c>
      <c r="DO698" s="772">
        <f t="shared" si="683"/>
        <v>0</v>
      </c>
      <c r="DP698" s="737">
        <f>+IF(DO663=0,0,DO698/DO663*100)</f>
        <v>0</v>
      </c>
      <c r="DR698" s="772">
        <f t="shared" si="684"/>
        <v>0</v>
      </c>
      <c r="DS698" s="737">
        <f>+IF(DR663=0,0,DR698/DR663*100)</f>
        <v>0</v>
      </c>
      <c r="DT698" s="772">
        <v>0</v>
      </c>
      <c r="DU698" s="737">
        <f>+IF(DT663=0,0,DT698/DT663*100)</f>
        <v>0</v>
      </c>
      <c r="DV698" s="772">
        <v>0</v>
      </c>
      <c r="DW698" s="737">
        <f>+IF(DV663=0,0,DV698/DV663*100)</f>
        <v>0</v>
      </c>
      <c r="DX698" s="772">
        <v>0</v>
      </c>
      <c r="DY698" s="737">
        <f>+IF(DX663=0,0,DX698/DX663*100)</f>
        <v>0</v>
      </c>
      <c r="DZ698" s="772">
        <f t="shared" si="715"/>
        <v>0</v>
      </c>
      <c r="EA698" s="737">
        <f>+IF(DZ663=0,0,DZ698/DZ663*100)</f>
        <v>0</v>
      </c>
      <c r="EB698" s="772">
        <v>0</v>
      </c>
      <c r="EC698" s="737">
        <f>+IF(EB663=0,0,EB698/EB663*100)</f>
        <v>0</v>
      </c>
      <c r="ED698" s="772">
        <v>0</v>
      </c>
      <c r="EE698" s="737">
        <f>+IF(ED663=0,0,ED698/ED663*100)</f>
        <v>0</v>
      </c>
      <c r="EF698" s="772">
        <v>0</v>
      </c>
      <c r="EG698" s="737">
        <f>+IF(EF663=0,0,EF698/EF663*100)</f>
        <v>0</v>
      </c>
      <c r="EH698" s="772">
        <f t="shared" si="716"/>
        <v>0</v>
      </c>
      <c r="EI698" s="737">
        <f>+IF(EH663=0,0,EH698/EH663*100)</f>
        <v>0</v>
      </c>
      <c r="EJ698" s="772">
        <f t="shared" si="685"/>
        <v>0</v>
      </c>
      <c r="EK698" s="737">
        <f>+IF(EJ663=0,0,EJ698/EJ663*100)</f>
        <v>0</v>
      </c>
      <c r="EL698" s="772">
        <v>0</v>
      </c>
      <c r="EM698" s="737">
        <f>+IF(EL663=0,0,EL698/EL663*100)</f>
        <v>0</v>
      </c>
      <c r="EN698" s="772">
        <v>0</v>
      </c>
      <c r="EO698" s="737">
        <f>+IF(EN663=0,0,EN698/EN663*100)</f>
        <v>0</v>
      </c>
      <c r="EP698" s="772">
        <v>0</v>
      </c>
      <c r="EQ698" s="737">
        <f>+IF(EP663=0,0,EP698/EP663*100)</f>
        <v>0</v>
      </c>
      <c r="ER698" s="772">
        <f t="shared" si="717"/>
        <v>0</v>
      </c>
      <c r="ES698" s="737">
        <f>+IF(ER663=0,0,ER698/ER663*100)</f>
        <v>0</v>
      </c>
      <c r="ET698" s="772">
        <v>0</v>
      </c>
      <c r="EU698" s="737">
        <f>+IF(ET663=0,0,ET698/ET663*100)</f>
        <v>0</v>
      </c>
      <c r="EV698" s="772">
        <v>0</v>
      </c>
      <c r="EW698" s="737">
        <f>+IF(EV663=0,0,EV698/EV663*100)</f>
        <v>0</v>
      </c>
      <c r="EX698" s="772">
        <v>0</v>
      </c>
      <c r="EY698" s="737">
        <f>+IF(EX663=0,0,EX698/EX663*100)</f>
        <v>0</v>
      </c>
      <c r="EZ698" s="772">
        <f t="shared" si="718"/>
        <v>0</v>
      </c>
      <c r="FA698" s="737">
        <f>+IF(EZ663=0,0,EZ698/EZ663*100)</f>
        <v>0</v>
      </c>
      <c r="FB698" s="772">
        <f t="shared" si="686"/>
        <v>0</v>
      </c>
      <c r="FC698" s="737">
        <f>+IF(FB663=0,0,FB698/FB663*100)</f>
        <v>0</v>
      </c>
      <c r="FD698" s="772">
        <v>0</v>
      </c>
      <c r="FE698" s="737">
        <f>+IF(FD663=0,0,FD698/FD663*100)</f>
        <v>0</v>
      </c>
      <c r="FF698" s="772">
        <v>0</v>
      </c>
      <c r="FG698" s="737">
        <f>+IF(FF663=0,0,FF698/FF663*100)</f>
        <v>0</v>
      </c>
      <c r="FH698" s="772">
        <v>0</v>
      </c>
      <c r="FI698" s="737">
        <f>+IF(FH663=0,0,FH698/FH663*100)</f>
        <v>0</v>
      </c>
      <c r="FJ698" s="772">
        <v>0</v>
      </c>
      <c r="FK698" s="737">
        <f>+IF(FJ663=0,0,FJ698/FJ663*100)</f>
        <v>0</v>
      </c>
    </row>
    <row r="699" spans="2:167" s="648" customFormat="1" ht="13.5" customHeight="1">
      <c r="B699" s="769"/>
      <c r="C699" s="771" t="s">
        <v>4819</v>
      </c>
      <c r="D699" s="769"/>
      <c r="E699" s="772">
        <f t="shared" si="673"/>
        <v>0</v>
      </c>
      <c r="F699" s="737">
        <f>+IF(E663=0,0,E699/E663*100)</f>
        <v>0</v>
      </c>
      <c r="G699" s="772">
        <v>0</v>
      </c>
      <c r="H699" s="737">
        <f>+IF(G663=0,0,G699/G663*100)</f>
        <v>0</v>
      </c>
      <c r="I699" s="772">
        <v>0</v>
      </c>
      <c r="J699" s="737">
        <f>+IF(I663=0,0,I699/I663*100)</f>
        <v>0</v>
      </c>
      <c r="K699" s="772">
        <v>0</v>
      </c>
      <c r="L699" s="737">
        <f>+IF(K663=0,0,K699/K663*100)</f>
        <v>0</v>
      </c>
      <c r="M699" s="772">
        <f t="shared" si="703"/>
        <v>0</v>
      </c>
      <c r="N699" s="737">
        <f>+IF(M663=0,0,M699/M663*100)</f>
        <v>0</v>
      </c>
      <c r="O699" s="772">
        <v>0</v>
      </c>
      <c r="P699" s="737">
        <f>+IF(O663=0,0,O699/O663*100)</f>
        <v>0</v>
      </c>
      <c r="Q699" s="772">
        <v>0</v>
      </c>
      <c r="R699" s="737">
        <f>+IF(Q663=0,0,Q699/Q663*100)</f>
        <v>0</v>
      </c>
      <c r="S699" s="772">
        <v>0</v>
      </c>
      <c r="T699" s="737">
        <f>+IF(S663=0,0,S699/S663*100)</f>
        <v>0</v>
      </c>
      <c r="U699" s="772">
        <f t="shared" si="704"/>
        <v>0</v>
      </c>
      <c r="V699" s="737">
        <f>+IF(U663=0,0,U699/U663*100)</f>
        <v>0</v>
      </c>
      <c r="W699" s="772">
        <f t="shared" si="675"/>
        <v>0</v>
      </c>
      <c r="X699" s="737">
        <f>+IF(W663=0,0,W699/W663*100)</f>
        <v>0</v>
      </c>
      <c r="Y699" s="772">
        <v>0</v>
      </c>
      <c r="Z699" s="737">
        <f>+IF(Y663=0,0,Y699/Y663*100)</f>
        <v>0</v>
      </c>
      <c r="AA699" s="772">
        <v>0</v>
      </c>
      <c r="AB699" s="737">
        <f>+IF(AA663=0,0,AA699/AA663*100)</f>
        <v>0</v>
      </c>
      <c r="AC699" s="772">
        <v>0</v>
      </c>
      <c r="AD699" s="737">
        <f>+IF(AC663=0,0,AC699/AC663*100)</f>
        <v>0</v>
      </c>
      <c r="AE699" s="772">
        <f t="shared" si="705"/>
        <v>0</v>
      </c>
      <c r="AF699" s="737">
        <f>+IF(AE663=0,0,AE699/AE663*100)</f>
        <v>0</v>
      </c>
      <c r="AG699" s="772">
        <v>0</v>
      </c>
      <c r="AH699" s="737">
        <f>+IF(AG663=0,0,AG699/AG663*100)</f>
        <v>0</v>
      </c>
      <c r="AI699" s="772">
        <v>0</v>
      </c>
      <c r="AJ699" s="737">
        <f>+IF(AI663=0,0,AI699/AI663*100)</f>
        <v>0</v>
      </c>
      <c r="AK699" s="772">
        <v>0</v>
      </c>
      <c r="AL699" s="737">
        <f>+IF(AK663=0,0,AK699/AK663*100)</f>
        <v>0</v>
      </c>
      <c r="AM699" s="772">
        <f t="shared" si="706"/>
        <v>0</v>
      </c>
      <c r="AN699" s="737">
        <f>+IF(AM663=0,0,AM699/AM663*100)</f>
        <v>0</v>
      </c>
      <c r="AO699" s="772">
        <f t="shared" si="678"/>
        <v>0</v>
      </c>
      <c r="AP699" s="737">
        <f>+IF(AO663=0,0,AO699/AO663*100)</f>
        <v>0</v>
      </c>
      <c r="AQ699" s="651"/>
      <c r="AR699" s="772">
        <v>0</v>
      </c>
      <c r="AS699" s="737">
        <f>+IF(AR663=0,0,AR699/AR663*100)</f>
        <v>0</v>
      </c>
      <c r="AT699" s="772">
        <v>0</v>
      </c>
      <c r="AU699" s="737">
        <f>+IF(AT663=0,0,AT699/AT663*100)</f>
        <v>0</v>
      </c>
      <c r="AV699" s="772">
        <v>0</v>
      </c>
      <c r="AW699" s="737">
        <f>+IF(AV663=0,0,AV699/AV663*100)</f>
        <v>0</v>
      </c>
      <c r="AX699" s="772">
        <v>0</v>
      </c>
      <c r="AY699" s="737">
        <f>+IF(AX663=0,0,AX699/AX663*100)</f>
        <v>0</v>
      </c>
      <c r="AZ699" s="772">
        <f t="shared" si="707"/>
        <v>0</v>
      </c>
      <c r="BA699" s="737">
        <f>+IF(AZ663=0,0,AZ699/AZ663*100)</f>
        <v>0</v>
      </c>
      <c r="BB699" s="772">
        <v>0</v>
      </c>
      <c r="BC699" s="737">
        <f>+IF(BB663=0,0,BB699/BB663*100)</f>
        <v>0</v>
      </c>
      <c r="BD699" s="772">
        <v>0</v>
      </c>
      <c r="BE699" s="737">
        <f>+IF(BD663=0,0,BD699/BD663*100)</f>
        <v>0</v>
      </c>
      <c r="BF699" s="772">
        <v>0</v>
      </c>
      <c r="BG699" s="737">
        <f>+IF(BF663=0,0,BF699/BF663*100)</f>
        <v>0</v>
      </c>
      <c r="BH699" s="772">
        <f t="shared" si="708"/>
        <v>0</v>
      </c>
      <c r="BI699" s="737">
        <f>+IF(BH663=0,0,BH699/BH663*100)</f>
        <v>0</v>
      </c>
      <c r="BJ699" s="772">
        <f t="shared" si="679"/>
        <v>0</v>
      </c>
      <c r="BK699" s="737">
        <f>+IF(BJ663=0,0,BJ699/BJ663*100)</f>
        <v>0</v>
      </c>
      <c r="BL699" s="772">
        <v>0</v>
      </c>
      <c r="BM699" s="737">
        <f>+IF(BL663=0,0,BL699/BL663*100)</f>
        <v>0</v>
      </c>
      <c r="BN699" s="772">
        <v>0</v>
      </c>
      <c r="BO699" s="737">
        <f>+IF(BN663=0,0,BN699/BN663*100)</f>
        <v>0</v>
      </c>
      <c r="BP699" s="772">
        <v>0</v>
      </c>
      <c r="BQ699" s="737">
        <f>+IF(BP663=0,0,BP699/BP663*100)</f>
        <v>0</v>
      </c>
      <c r="BR699" s="772">
        <f t="shared" si="709"/>
        <v>0</v>
      </c>
      <c r="BS699" s="737">
        <f>+IF(BR663=0,0,BR699/BR663*100)</f>
        <v>0</v>
      </c>
      <c r="BT699" s="772">
        <v>0</v>
      </c>
      <c r="BU699" s="737">
        <f>+IF(BT663=0,0,BT699/BT663*100)</f>
        <v>0</v>
      </c>
      <c r="BV699" s="772">
        <v>0</v>
      </c>
      <c r="BW699" s="737">
        <f>+IF(BV663=0,0,BV699/BV663*100)</f>
        <v>0</v>
      </c>
      <c r="BX699" s="772">
        <v>0</v>
      </c>
      <c r="BY699" s="737">
        <f>+IF(BX663=0,0,BX699/BX663*100)</f>
        <v>0</v>
      </c>
      <c r="BZ699" s="772">
        <f t="shared" si="710"/>
        <v>0</v>
      </c>
      <c r="CA699" s="737">
        <f>+IF(BZ663=0,0,BZ699/BZ663*100)</f>
        <v>0</v>
      </c>
      <c r="CB699" s="772">
        <f t="shared" si="680"/>
        <v>0</v>
      </c>
      <c r="CC699" s="737">
        <f>+IF(CB663=0,0,CB699/CB663*100)</f>
        <v>0</v>
      </c>
      <c r="CE699" s="772">
        <f t="shared" si="681"/>
        <v>0</v>
      </c>
      <c r="CF699" s="737">
        <f>+IF(CE663=0,0,CE699/CE663*100)</f>
        <v>0</v>
      </c>
      <c r="CG699" s="772">
        <v>0</v>
      </c>
      <c r="CH699" s="737">
        <f>+IF(CG663=0,0,CG699/CG663*100)</f>
        <v>0</v>
      </c>
      <c r="CI699" s="772">
        <v>0</v>
      </c>
      <c r="CJ699" s="737">
        <f>+IF(CI663=0,0,CI699/CI663*100)</f>
        <v>0</v>
      </c>
      <c r="CK699" s="772">
        <v>0</v>
      </c>
      <c r="CL699" s="737">
        <f>+IF(CK663=0,0,CK699/CK663*100)</f>
        <v>0</v>
      </c>
      <c r="CM699" s="772">
        <f t="shared" si="711"/>
        <v>0</v>
      </c>
      <c r="CN699" s="737">
        <f>+IF(CM663=0,0,CM699/CM663*100)</f>
        <v>0</v>
      </c>
      <c r="CO699" s="772">
        <v>0</v>
      </c>
      <c r="CP699" s="737">
        <f>+IF(CO663=0,0,CO699/CO663*100)</f>
        <v>0</v>
      </c>
      <c r="CQ699" s="772">
        <v>0</v>
      </c>
      <c r="CR699" s="737">
        <f>+IF(CQ663=0,0,CQ699/CQ663*100)</f>
        <v>0</v>
      </c>
      <c r="CS699" s="772">
        <v>0</v>
      </c>
      <c r="CT699" s="737">
        <f>+IF(CS663=0,0,CS699/CS663*100)</f>
        <v>0</v>
      </c>
      <c r="CU699" s="772">
        <f t="shared" si="712"/>
        <v>0</v>
      </c>
      <c r="CV699" s="737">
        <f>+IF(CU663=0,0,CU699/CU663*100)</f>
        <v>0</v>
      </c>
      <c r="CW699" s="772">
        <f t="shared" si="682"/>
        <v>0</v>
      </c>
      <c r="CX699" s="737">
        <f>+IF(CW663=0,0,CW699/CW663*100)</f>
        <v>0</v>
      </c>
      <c r="CY699" s="772">
        <v>0</v>
      </c>
      <c r="CZ699" s="737">
        <f>+IF(CY663=0,0,CY699/CY663*100)</f>
        <v>0</v>
      </c>
      <c r="DA699" s="772">
        <v>0</v>
      </c>
      <c r="DB699" s="737">
        <f>+IF(DA663=0,0,DA699/DA663*100)</f>
        <v>0</v>
      </c>
      <c r="DC699" s="772">
        <v>0</v>
      </c>
      <c r="DD699" s="737">
        <f>+IF(DC663=0,0,DC699/DC663*100)</f>
        <v>0</v>
      </c>
      <c r="DE699" s="772">
        <f t="shared" si="713"/>
        <v>0</v>
      </c>
      <c r="DF699" s="737">
        <f>+IF(DE663=0,0,DE699/DE663*100)</f>
        <v>0</v>
      </c>
      <c r="DG699" s="772">
        <v>0</v>
      </c>
      <c r="DH699" s="737">
        <f>+IF(DG663=0,0,DG699/DG663*100)</f>
        <v>0</v>
      </c>
      <c r="DI699" s="772">
        <v>0</v>
      </c>
      <c r="DJ699" s="737">
        <f>+IF(DI663=0,0,DI699/DI663*100)</f>
        <v>0</v>
      </c>
      <c r="DK699" s="772">
        <v>0</v>
      </c>
      <c r="DL699" s="737">
        <f>+IF(DK663=0,0,DK699/DK663*100)</f>
        <v>0</v>
      </c>
      <c r="DM699" s="772">
        <f t="shared" si="714"/>
        <v>0</v>
      </c>
      <c r="DN699" s="737">
        <f>+IF(DM663=0,0,DM699/DM663*100)</f>
        <v>0</v>
      </c>
      <c r="DO699" s="772">
        <f t="shared" si="683"/>
        <v>0</v>
      </c>
      <c r="DP699" s="737">
        <f>+IF(DO663=0,0,DO699/DO663*100)</f>
        <v>0</v>
      </c>
      <c r="DR699" s="772">
        <f t="shared" si="684"/>
        <v>0</v>
      </c>
      <c r="DS699" s="737">
        <f>+IF(DR663=0,0,DR699/DR663*100)</f>
        <v>0</v>
      </c>
      <c r="DT699" s="772">
        <v>0</v>
      </c>
      <c r="DU699" s="737">
        <f>+IF(DT663=0,0,DT699/DT663*100)</f>
        <v>0</v>
      </c>
      <c r="DV699" s="772">
        <v>0</v>
      </c>
      <c r="DW699" s="737">
        <f>+IF(DV663=0,0,DV699/DV663*100)</f>
        <v>0</v>
      </c>
      <c r="DX699" s="772">
        <v>0</v>
      </c>
      <c r="DY699" s="737">
        <f>+IF(DX663=0,0,DX699/DX663*100)</f>
        <v>0</v>
      </c>
      <c r="DZ699" s="772">
        <f t="shared" si="715"/>
        <v>0</v>
      </c>
      <c r="EA699" s="737">
        <f>+IF(DZ663=0,0,DZ699/DZ663*100)</f>
        <v>0</v>
      </c>
      <c r="EB699" s="772">
        <v>0</v>
      </c>
      <c r="EC699" s="737">
        <f>+IF(EB663=0,0,EB699/EB663*100)</f>
        <v>0</v>
      </c>
      <c r="ED699" s="772">
        <v>0</v>
      </c>
      <c r="EE699" s="737">
        <f>+IF(ED663=0,0,ED699/ED663*100)</f>
        <v>0</v>
      </c>
      <c r="EF699" s="772">
        <v>0</v>
      </c>
      <c r="EG699" s="737">
        <f>+IF(EF663=0,0,EF699/EF663*100)</f>
        <v>0</v>
      </c>
      <c r="EH699" s="772">
        <f t="shared" si="716"/>
        <v>0</v>
      </c>
      <c r="EI699" s="737">
        <f>+IF(EH663=0,0,EH699/EH663*100)</f>
        <v>0</v>
      </c>
      <c r="EJ699" s="772">
        <f t="shared" si="685"/>
        <v>0</v>
      </c>
      <c r="EK699" s="737">
        <f>+IF(EJ663=0,0,EJ699/EJ663*100)</f>
        <v>0</v>
      </c>
      <c r="EL699" s="772">
        <v>0</v>
      </c>
      <c r="EM699" s="737">
        <f>+IF(EL663=0,0,EL699/EL663*100)</f>
        <v>0</v>
      </c>
      <c r="EN699" s="772">
        <v>0</v>
      </c>
      <c r="EO699" s="737">
        <f>+IF(EN663=0,0,EN699/EN663*100)</f>
        <v>0</v>
      </c>
      <c r="EP699" s="772">
        <v>0</v>
      </c>
      <c r="EQ699" s="737">
        <f>+IF(EP663=0,0,EP699/EP663*100)</f>
        <v>0</v>
      </c>
      <c r="ER699" s="772">
        <f t="shared" si="717"/>
        <v>0</v>
      </c>
      <c r="ES699" s="737">
        <f>+IF(ER663=0,0,ER699/ER663*100)</f>
        <v>0</v>
      </c>
      <c r="ET699" s="772">
        <v>0</v>
      </c>
      <c r="EU699" s="737">
        <f>+IF(ET663=0,0,ET699/ET663*100)</f>
        <v>0</v>
      </c>
      <c r="EV699" s="772">
        <v>0</v>
      </c>
      <c r="EW699" s="737">
        <f>+IF(EV663=0,0,EV699/EV663*100)</f>
        <v>0</v>
      </c>
      <c r="EX699" s="772">
        <v>0</v>
      </c>
      <c r="EY699" s="737">
        <f>+IF(EX663=0,0,EX699/EX663*100)</f>
        <v>0</v>
      </c>
      <c r="EZ699" s="772">
        <f t="shared" si="718"/>
        <v>0</v>
      </c>
      <c r="FA699" s="737">
        <f>+IF(EZ663=0,0,EZ699/EZ663*100)</f>
        <v>0</v>
      </c>
      <c r="FB699" s="772">
        <f t="shared" si="686"/>
        <v>0</v>
      </c>
      <c r="FC699" s="737">
        <f>+IF(FB663=0,0,FB699/FB663*100)</f>
        <v>0</v>
      </c>
      <c r="FD699" s="772">
        <v>0</v>
      </c>
      <c r="FE699" s="737">
        <f>+IF(FD663=0,0,FD699/FD663*100)</f>
        <v>0</v>
      </c>
      <c r="FF699" s="772">
        <v>0</v>
      </c>
      <c r="FG699" s="737">
        <f>+IF(FF663=0,0,FF699/FF663*100)</f>
        <v>0</v>
      </c>
      <c r="FH699" s="772">
        <v>0</v>
      </c>
      <c r="FI699" s="737">
        <f>+IF(FH663=0,0,FH699/FH663*100)</f>
        <v>0</v>
      </c>
      <c r="FJ699" s="772">
        <v>0</v>
      </c>
      <c r="FK699" s="737">
        <f>+IF(FJ663=0,0,FJ699/FJ663*100)</f>
        <v>0</v>
      </c>
    </row>
    <row r="700" spans="2:167" s="648" customFormat="1" ht="13.5" customHeight="1">
      <c r="B700" s="771"/>
      <c r="C700" s="771" t="s">
        <v>4820</v>
      </c>
      <c r="D700" s="769"/>
      <c r="E700" s="772">
        <f t="shared" si="673"/>
        <v>0</v>
      </c>
      <c r="F700" s="737">
        <f>+IF(E663=0,0,E700/E663*100)</f>
        <v>0</v>
      </c>
      <c r="G700" s="772">
        <v>0</v>
      </c>
      <c r="H700" s="737">
        <f>+IF(G663=0,0,G700/G663*100)</f>
        <v>0</v>
      </c>
      <c r="I700" s="772">
        <v>0</v>
      </c>
      <c r="J700" s="737">
        <f>+IF(I663=0,0,I700/I663*100)</f>
        <v>0</v>
      </c>
      <c r="K700" s="772">
        <v>0</v>
      </c>
      <c r="L700" s="737">
        <f>+IF(K663=0,0,K700/K663*100)</f>
        <v>0</v>
      </c>
      <c r="M700" s="772">
        <f t="shared" si="703"/>
        <v>0</v>
      </c>
      <c r="N700" s="737">
        <f>+IF(M663=0,0,M700/M663*100)</f>
        <v>0</v>
      </c>
      <c r="O700" s="772">
        <v>0</v>
      </c>
      <c r="P700" s="737">
        <f>+IF(O663=0,0,O700/O663*100)</f>
        <v>0</v>
      </c>
      <c r="Q700" s="772">
        <v>0</v>
      </c>
      <c r="R700" s="737">
        <f>+IF(Q663=0,0,Q700/Q663*100)</f>
        <v>0</v>
      </c>
      <c r="S700" s="772">
        <v>0</v>
      </c>
      <c r="T700" s="737">
        <f>+IF(S663=0,0,S700/S663*100)</f>
        <v>0</v>
      </c>
      <c r="U700" s="772">
        <f t="shared" si="704"/>
        <v>0</v>
      </c>
      <c r="V700" s="737">
        <f>+IF(U663=0,0,U700/U663*100)</f>
        <v>0</v>
      </c>
      <c r="W700" s="772">
        <f t="shared" si="675"/>
        <v>0</v>
      </c>
      <c r="X700" s="737">
        <f>+IF(W663=0,0,W700/W663*100)</f>
        <v>0</v>
      </c>
      <c r="Y700" s="772">
        <v>0</v>
      </c>
      <c r="Z700" s="737">
        <f>+IF(Y663=0,0,Y700/Y663*100)</f>
        <v>0</v>
      </c>
      <c r="AA700" s="772">
        <v>0</v>
      </c>
      <c r="AB700" s="737">
        <f>+IF(AA663=0,0,AA700/AA663*100)</f>
        <v>0</v>
      </c>
      <c r="AC700" s="772">
        <v>0</v>
      </c>
      <c r="AD700" s="737">
        <f>+IF(AC663=0,0,AC700/AC663*100)</f>
        <v>0</v>
      </c>
      <c r="AE700" s="772">
        <f t="shared" si="705"/>
        <v>0</v>
      </c>
      <c r="AF700" s="737">
        <f>+IF(AE663=0,0,AE700/AE663*100)</f>
        <v>0</v>
      </c>
      <c r="AG700" s="772">
        <v>0</v>
      </c>
      <c r="AH700" s="737">
        <f>+IF(AG663=0,0,AG700/AG663*100)</f>
        <v>0</v>
      </c>
      <c r="AI700" s="772">
        <v>0</v>
      </c>
      <c r="AJ700" s="737">
        <f>+IF(AI663=0,0,AI700/AI663*100)</f>
        <v>0</v>
      </c>
      <c r="AK700" s="772">
        <v>0</v>
      </c>
      <c r="AL700" s="737">
        <f>+IF(AK663=0,0,AK700/AK663*100)</f>
        <v>0</v>
      </c>
      <c r="AM700" s="772">
        <f t="shared" si="706"/>
        <v>0</v>
      </c>
      <c r="AN700" s="737">
        <f>+IF(AM663=0,0,AM700/AM663*100)</f>
        <v>0</v>
      </c>
      <c r="AO700" s="772">
        <f t="shared" si="678"/>
        <v>0</v>
      </c>
      <c r="AP700" s="737">
        <f>+IF(AO663=0,0,AO700/AO663*100)</f>
        <v>0</v>
      </c>
      <c r="AQ700" s="651"/>
      <c r="AR700" s="772">
        <v>0</v>
      </c>
      <c r="AS700" s="737">
        <f>+IF(AR663=0,0,AR700/AR663*100)</f>
        <v>0</v>
      </c>
      <c r="AT700" s="772">
        <v>0</v>
      </c>
      <c r="AU700" s="737">
        <f>+IF(AT663=0,0,AT700/AT663*100)</f>
        <v>0</v>
      </c>
      <c r="AV700" s="772">
        <v>0</v>
      </c>
      <c r="AW700" s="737">
        <f>+IF(AV663=0,0,AV700/AV663*100)</f>
        <v>0</v>
      </c>
      <c r="AX700" s="772">
        <v>0</v>
      </c>
      <c r="AY700" s="737">
        <f>+IF(AX663=0,0,AX700/AX663*100)</f>
        <v>0</v>
      </c>
      <c r="AZ700" s="772">
        <f t="shared" si="707"/>
        <v>0</v>
      </c>
      <c r="BA700" s="737">
        <f>+IF(AZ663=0,0,AZ700/AZ663*100)</f>
        <v>0</v>
      </c>
      <c r="BB700" s="772">
        <v>0</v>
      </c>
      <c r="BC700" s="737">
        <f>+IF(BB663=0,0,BB700/BB663*100)</f>
        <v>0</v>
      </c>
      <c r="BD700" s="772">
        <v>0</v>
      </c>
      <c r="BE700" s="737">
        <f>+IF(BD663=0,0,BD700/BD663*100)</f>
        <v>0</v>
      </c>
      <c r="BF700" s="772">
        <v>0</v>
      </c>
      <c r="BG700" s="737">
        <f>+IF(BF663=0,0,BF700/BF663*100)</f>
        <v>0</v>
      </c>
      <c r="BH700" s="772">
        <f t="shared" si="708"/>
        <v>0</v>
      </c>
      <c r="BI700" s="737">
        <f>+IF(BH663=0,0,BH700/BH663*100)</f>
        <v>0</v>
      </c>
      <c r="BJ700" s="772">
        <f t="shared" si="679"/>
        <v>0</v>
      </c>
      <c r="BK700" s="737">
        <f>+IF(BJ663=0,0,BJ700/BJ663*100)</f>
        <v>0</v>
      </c>
      <c r="BL700" s="772">
        <v>0</v>
      </c>
      <c r="BM700" s="737">
        <f>+IF(BL663=0,0,BL700/BL663*100)</f>
        <v>0</v>
      </c>
      <c r="BN700" s="772">
        <v>0</v>
      </c>
      <c r="BO700" s="737">
        <f>+IF(BN663=0,0,BN700/BN663*100)</f>
        <v>0</v>
      </c>
      <c r="BP700" s="772">
        <v>0</v>
      </c>
      <c r="BQ700" s="737">
        <f>+IF(BP663=0,0,BP700/BP663*100)</f>
        <v>0</v>
      </c>
      <c r="BR700" s="772">
        <f t="shared" si="709"/>
        <v>0</v>
      </c>
      <c r="BS700" s="737">
        <f>+IF(BR663=0,0,BR700/BR663*100)</f>
        <v>0</v>
      </c>
      <c r="BT700" s="772">
        <v>0</v>
      </c>
      <c r="BU700" s="737">
        <f>+IF(BT663=0,0,BT700/BT663*100)</f>
        <v>0</v>
      </c>
      <c r="BV700" s="772">
        <v>0</v>
      </c>
      <c r="BW700" s="737">
        <f>+IF(BV663=0,0,BV700/BV663*100)</f>
        <v>0</v>
      </c>
      <c r="BX700" s="772">
        <v>0</v>
      </c>
      <c r="BY700" s="737">
        <f>+IF(BX663=0,0,BX700/BX663*100)</f>
        <v>0</v>
      </c>
      <c r="BZ700" s="772">
        <f t="shared" si="710"/>
        <v>0</v>
      </c>
      <c r="CA700" s="737">
        <f>+IF(BZ663=0,0,BZ700/BZ663*100)</f>
        <v>0</v>
      </c>
      <c r="CB700" s="772">
        <f t="shared" si="680"/>
        <v>0</v>
      </c>
      <c r="CC700" s="737">
        <f>+IF(CB663=0,0,CB700/CB663*100)</f>
        <v>0</v>
      </c>
      <c r="CE700" s="772">
        <f t="shared" si="681"/>
        <v>0</v>
      </c>
      <c r="CF700" s="737">
        <f>+IF(CE663=0,0,CE700/CE663*100)</f>
        <v>0</v>
      </c>
      <c r="CG700" s="772">
        <v>0</v>
      </c>
      <c r="CH700" s="737">
        <f>+IF(CG663=0,0,CG700/CG663*100)</f>
        <v>0</v>
      </c>
      <c r="CI700" s="772">
        <v>0</v>
      </c>
      <c r="CJ700" s="737">
        <f>+IF(CI663=0,0,CI700/CI663*100)</f>
        <v>0</v>
      </c>
      <c r="CK700" s="772">
        <v>0</v>
      </c>
      <c r="CL700" s="737">
        <f>+IF(CK663=0,0,CK700/CK663*100)</f>
        <v>0</v>
      </c>
      <c r="CM700" s="772">
        <f t="shared" si="711"/>
        <v>0</v>
      </c>
      <c r="CN700" s="737">
        <f>+IF(CM663=0,0,CM700/CM663*100)</f>
        <v>0</v>
      </c>
      <c r="CO700" s="772">
        <v>0</v>
      </c>
      <c r="CP700" s="737">
        <f>+IF(CO663=0,0,CO700/CO663*100)</f>
        <v>0</v>
      </c>
      <c r="CQ700" s="772">
        <v>0</v>
      </c>
      <c r="CR700" s="737">
        <f>+IF(CQ663=0,0,CQ700/CQ663*100)</f>
        <v>0</v>
      </c>
      <c r="CS700" s="772">
        <v>0</v>
      </c>
      <c r="CT700" s="737">
        <f>+IF(CS663=0,0,CS700/CS663*100)</f>
        <v>0</v>
      </c>
      <c r="CU700" s="772">
        <f t="shared" si="712"/>
        <v>0</v>
      </c>
      <c r="CV700" s="737">
        <f>+IF(CU663=0,0,CU700/CU663*100)</f>
        <v>0</v>
      </c>
      <c r="CW700" s="772">
        <f t="shared" si="682"/>
        <v>0</v>
      </c>
      <c r="CX700" s="737">
        <f>+IF(CW663=0,0,CW700/CW663*100)</f>
        <v>0</v>
      </c>
      <c r="CY700" s="772">
        <v>0</v>
      </c>
      <c r="CZ700" s="737">
        <f>+IF(CY663=0,0,CY700/CY663*100)</f>
        <v>0</v>
      </c>
      <c r="DA700" s="772">
        <v>0</v>
      </c>
      <c r="DB700" s="737">
        <f>+IF(DA663=0,0,DA700/DA663*100)</f>
        <v>0</v>
      </c>
      <c r="DC700" s="772">
        <v>0</v>
      </c>
      <c r="DD700" s="737">
        <f>+IF(DC663=0,0,DC700/DC663*100)</f>
        <v>0</v>
      </c>
      <c r="DE700" s="772">
        <f t="shared" si="713"/>
        <v>0</v>
      </c>
      <c r="DF700" s="737">
        <f>+IF(DE663=0,0,DE700/DE663*100)</f>
        <v>0</v>
      </c>
      <c r="DG700" s="772">
        <v>0</v>
      </c>
      <c r="DH700" s="737">
        <f>+IF(DG663=0,0,DG700/DG663*100)</f>
        <v>0</v>
      </c>
      <c r="DI700" s="772">
        <v>0</v>
      </c>
      <c r="DJ700" s="737">
        <f>+IF(DI663=0,0,DI700/DI663*100)</f>
        <v>0</v>
      </c>
      <c r="DK700" s="772">
        <v>0</v>
      </c>
      <c r="DL700" s="737">
        <f>+IF(DK663=0,0,DK700/DK663*100)</f>
        <v>0</v>
      </c>
      <c r="DM700" s="772">
        <f t="shared" si="714"/>
        <v>0</v>
      </c>
      <c r="DN700" s="737">
        <f>+IF(DM663=0,0,DM700/DM663*100)</f>
        <v>0</v>
      </c>
      <c r="DO700" s="772">
        <f t="shared" si="683"/>
        <v>0</v>
      </c>
      <c r="DP700" s="737">
        <f>+IF(DO663=0,0,DO700/DO663*100)</f>
        <v>0</v>
      </c>
      <c r="DR700" s="772">
        <f t="shared" si="684"/>
        <v>0</v>
      </c>
      <c r="DS700" s="737">
        <f>+IF(DR663=0,0,DR700/DR663*100)</f>
        <v>0</v>
      </c>
      <c r="DT700" s="772">
        <v>0</v>
      </c>
      <c r="DU700" s="737">
        <f>+IF(DT663=0,0,DT700/DT663*100)</f>
        <v>0</v>
      </c>
      <c r="DV700" s="772">
        <v>0</v>
      </c>
      <c r="DW700" s="737">
        <f>+IF(DV663=0,0,DV700/DV663*100)</f>
        <v>0</v>
      </c>
      <c r="DX700" s="772">
        <v>0</v>
      </c>
      <c r="DY700" s="737">
        <f>+IF(DX663=0,0,DX700/DX663*100)</f>
        <v>0</v>
      </c>
      <c r="DZ700" s="772">
        <f t="shared" si="715"/>
        <v>0</v>
      </c>
      <c r="EA700" s="737">
        <f>+IF(DZ663=0,0,DZ700/DZ663*100)</f>
        <v>0</v>
      </c>
      <c r="EB700" s="772">
        <v>0</v>
      </c>
      <c r="EC700" s="737">
        <f>+IF(EB663=0,0,EB700/EB663*100)</f>
        <v>0</v>
      </c>
      <c r="ED700" s="772">
        <v>0</v>
      </c>
      <c r="EE700" s="737">
        <f>+IF(ED663=0,0,ED700/ED663*100)</f>
        <v>0</v>
      </c>
      <c r="EF700" s="772">
        <v>0</v>
      </c>
      <c r="EG700" s="737">
        <f>+IF(EF663=0,0,EF700/EF663*100)</f>
        <v>0</v>
      </c>
      <c r="EH700" s="772">
        <f t="shared" si="716"/>
        <v>0</v>
      </c>
      <c r="EI700" s="737">
        <f>+IF(EH663=0,0,EH700/EH663*100)</f>
        <v>0</v>
      </c>
      <c r="EJ700" s="772">
        <f t="shared" si="685"/>
        <v>0</v>
      </c>
      <c r="EK700" s="737">
        <f>+IF(EJ663=0,0,EJ700/EJ663*100)</f>
        <v>0</v>
      </c>
      <c r="EL700" s="772">
        <v>0</v>
      </c>
      <c r="EM700" s="737">
        <f>+IF(EL663=0,0,EL700/EL663*100)</f>
        <v>0</v>
      </c>
      <c r="EN700" s="772">
        <v>0</v>
      </c>
      <c r="EO700" s="737">
        <f>+IF(EN663=0,0,EN700/EN663*100)</f>
        <v>0</v>
      </c>
      <c r="EP700" s="772">
        <v>0</v>
      </c>
      <c r="EQ700" s="737">
        <f>+IF(EP663=0,0,EP700/EP663*100)</f>
        <v>0</v>
      </c>
      <c r="ER700" s="772">
        <f t="shared" si="717"/>
        <v>0</v>
      </c>
      <c r="ES700" s="737">
        <f>+IF(ER663=0,0,ER700/ER663*100)</f>
        <v>0</v>
      </c>
      <c r="ET700" s="772">
        <v>0</v>
      </c>
      <c r="EU700" s="737">
        <f>+IF(ET663=0,0,ET700/ET663*100)</f>
        <v>0</v>
      </c>
      <c r="EV700" s="772">
        <v>0</v>
      </c>
      <c r="EW700" s="737">
        <f>+IF(EV663=0,0,EV700/EV663*100)</f>
        <v>0</v>
      </c>
      <c r="EX700" s="772">
        <v>0</v>
      </c>
      <c r="EY700" s="737">
        <f>+IF(EX663=0,0,EX700/EX663*100)</f>
        <v>0</v>
      </c>
      <c r="EZ700" s="772">
        <f t="shared" si="718"/>
        <v>0</v>
      </c>
      <c r="FA700" s="737">
        <f>+IF(EZ663=0,0,EZ700/EZ663*100)</f>
        <v>0</v>
      </c>
      <c r="FB700" s="772">
        <f t="shared" si="686"/>
        <v>0</v>
      </c>
      <c r="FC700" s="737">
        <f>+IF(FB663=0,0,FB700/FB663*100)</f>
        <v>0</v>
      </c>
      <c r="FD700" s="772">
        <v>0</v>
      </c>
      <c r="FE700" s="737">
        <f>+IF(FD663=0,0,FD700/FD663*100)</f>
        <v>0</v>
      </c>
      <c r="FF700" s="772">
        <v>0</v>
      </c>
      <c r="FG700" s="737">
        <f>+IF(FF663=0,0,FF700/FF663*100)</f>
        <v>0</v>
      </c>
      <c r="FH700" s="772">
        <v>0</v>
      </c>
      <c r="FI700" s="737">
        <f>+IF(FH663=0,0,FH700/FH663*100)</f>
        <v>0</v>
      </c>
      <c r="FJ700" s="772">
        <v>0</v>
      </c>
      <c r="FK700" s="737">
        <f>+IF(FJ663=0,0,FJ700/FJ663*100)</f>
        <v>0</v>
      </c>
    </row>
    <row r="701" spans="2:167" s="648" customFormat="1" ht="13.5" customHeight="1">
      <c r="B701" s="769"/>
      <c r="C701" s="781" t="s">
        <v>4821</v>
      </c>
      <c r="E701" s="772">
        <f t="shared" si="673"/>
        <v>0</v>
      </c>
      <c r="F701" s="737">
        <f>+IF(E663=0,0,E701/E663*100)</f>
        <v>0</v>
      </c>
      <c r="G701" s="772">
        <v>0</v>
      </c>
      <c r="H701" s="737">
        <f>+IF(G663=0,0,G701/G663*100)</f>
        <v>0</v>
      </c>
      <c r="I701" s="772">
        <v>0</v>
      </c>
      <c r="J701" s="737">
        <f>+IF(I663=0,0,I701/I663*100)</f>
        <v>0</v>
      </c>
      <c r="K701" s="772">
        <v>0</v>
      </c>
      <c r="L701" s="737">
        <f>+IF(K663=0,0,K701/K663*100)</f>
        <v>0</v>
      </c>
      <c r="M701" s="772">
        <f t="shared" si="703"/>
        <v>0</v>
      </c>
      <c r="N701" s="737">
        <f>+IF(M663=0,0,M701/M663*100)</f>
        <v>0</v>
      </c>
      <c r="O701" s="772">
        <v>0</v>
      </c>
      <c r="P701" s="737">
        <f>+IF(O663=0,0,O701/O663*100)</f>
        <v>0</v>
      </c>
      <c r="Q701" s="772">
        <v>0</v>
      </c>
      <c r="R701" s="737">
        <f>+IF(Q663=0,0,Q701/Q663*100)</f>
        <v>0</v>
      </c>
      <c r="S701" s="772">
        <v>0</v>
      </c>
      <c r="T701" s="737">
        <f>+IF(S663=0,0,S701/S663*100)</f>
        <v>0</v>
      </c>
      <c r="U701" s="772">
        <f t="shared" si="704"/>
        <v>0</v>
      </c>
      <c r="V701" s="737">
        <f>+IF(U663=0,0,U701/U663*100)</f>
        <v>0</v>
      </c>
      <c r="W701" s="772">
        <f t="shared" si="675"/>
        <v>0</v>
      </c>
      <c r="X701" s="737">
        <f>+IF(W663=0,0,W701/W663*100)</f>
        <v>0</v>
      </c>
      <c r="Y701" s="772">
        <v>0</v>
      </c>
      <c r="Z701" s="737">
        <f>+IF(Y663=0,0,Y701/Y663*100)</f>
        <v>0</v>
      </c>
      <c r="AA701" s="772">
        <v>0</v>
      </c>
      <c r="AB701" s="737">
        <f>+IF(AA663=0,0,AA701/AA663*100)</f>
        <v>0</v>
      </c>
      <c r="AC701" s="772">
        <v>0</v>
      </c>
      <c r="AD701" s="737">
        <f>+IF(AC663=0,0,AC701/AC663*100)</f>
        <v>0</v>
      </c>
      <c r="AE701" s="772">
        <f t="shared" si="705"/>
        <v>0</v>
      </c>
      <c r="AF701" s="737">
        <f>+IF(AE663=0,0,AE701/AE663*100)</f>
        <v>0</v>
      </c>
      <c r="AG701" s="772">
        <v>0</v>
      </c>
      <c r="AH701" s="737">
        <f>+IF(AG663=0,0,AG701/AG663*100)</f>
        <v>0</v>
      </c>
      <c r="AI701" s="772">
        <v>0</v>
      </c>
      <c r="AJ701" s="737">
        <f>+IF(AI663=0,0,AI701/AI663*100)</f>
        <v>0</v>
      </c>
      <c r="AK701" s="772">
        <v>0</v>
      </c>
      <c r="AL701" s="737">
        <f>+IF(AK663=0,0,AK701/AK663*100)</f>
        <v>0</v>
      </c>
      <c r="AM701" s="772">
        <f t="shared" si="706"/>
        <v>0</v>
      </c>
      <c r="AN701" s="737">
        <f>+IF(AM663=0,0,AM701/AM663*100)</f>
        <v>0</v>
      </c>
      <c r="AO701" s="772">
        <f t="shared" si="678"/>
        <v>0</v>
      </c>
      <c r="AP701" s="737">
        <f>+IF(AO663=0,0,AO701/AO663*100)</f>
        <v>0</v>
      </c>
      <c r="AQ701" s="651"/>
      <c r="AR701" s="772">
        <v>0</v>
      </c>
      <c r="AS701" s="737">
        <f>+IF(AR663=0,0,AR701/AR663*100)</f>
        <v>0</v>
      </c>
      <c r="AT701" s="772">
        <v>0</v>
      </c>
      <c r="AU701" s="737">
        <f>+IF(AT663=0,0,AT701/AT663*100)</f>
        <v>0</v>
      </c>
      <c r="AV701" s="772">
        <v>0</v>
      </c>
      <c r="AW701" s="737">
        <f>+IF(AV663=0,0,AV701/AV663*100)</f>
        <v>0</v>
      </c>
      <c r="AX701" s="772">
        <v>0</v>
      </c>
      <c r="AY701" s="737">
        <f>+IF(AX663=0,0,AX701/AX663*100)</f>
        <v>0</v>
      </c>
      <c r="AZ701" s="772">
        <f t="shared" si="707"/>
        <v>0</v>
      </c>
      <c r="BA701" s="737">
        <f>+IF(AZ663=0,0,AZ701/AZ663*100)</f>
        <v>0</v>
      </c>
      <c r="BB701" s="772">
        <v>0</v>
      </c>
      <c r="BC701" s="737">
        <f>+IF(BB663=0,0,BB701/BB663*100)</f>
        <v>0</v>
      </c>
      <c r="BD701" s="772">
        <v>0</v>
      </c>
      <c r="BE701" s="737">
        <f>+IF(BD663=0,0,BD701/BD663*100)</f>
        <v>0</v>
      </c>
      <c r="BF701" s="772">
        <v>0</v>
      </c>
      <c r="BG701" s="737">
        <f>+IF(BF663=0,0,BF701/BF663*100)</f>
        <v>0</v>
      </c>
      <c r="BH701" s="772">
        <f t="shared" si="708"/>
        <v>0</v>
      </c>
      <c r="BI701" s="737">
        <f>+IF(BH663=0,0,BH701/BH663*100)</f>
        <v>0</v>
      </c>
      <c r="BJ701" s="772">
        <f t="shared" si="679"/>
        <v>0</v>
      </c>
      <c r="BK701" s="737">
        <f>+IF(BJ663=0,0,BJ701/BJ663*100)</f>
        <v>0</v>
      </c>
      <c r="BL701" s="772">
        <v>0</v>
      </c>
      <c r="BM701" s="737">
        <f>+IF(BL663=0,0,BL701/BL663*100)</f>
        <v>0</v>
      </c>
      <c r="BN701" s="772">
        <v>0</v>
      </c>
      <c r="BO701" s="737">
        <f>+IF(BN663=0,0,BN701/BN663*100)</f>
        <v>0</v>
      </c>
      <c r="BP701" s="772">
        <v>0</v>
      </c>
      <c r="BQ701" s="737">
        <f>+IF(BP663=0,0,BP701/BP663*100)</f>
        <v>0</v>
      </c>
      <c r="BR701" s="772">
        <f t="shared" si="709"/>
        <v>0</v>
      </c>
      <c r="BS701" s="737">
        <f>+IF(BR663=0,0,BR701/BR663*100)</f>
        <v>0</v>
      </c>
      <c r="BT701" s="772">
        <v>0</v>
      </c>
      <c r="BU701" s="737">
        <f>+IF(BT663=0,0,BT701/BT663*100)</f>
        <v>0</v>
      </c>
      <c r="BV701" s="772">
        <v>0</v>
      </c>
      <c r="BW701" s="737">
        <f>+IF(BV663=0,0,BV701/BV663*100)</f>
        <v>0</v>
      </c>
      <c r="BX701" s="772">
        <v>0</v>
      </c>
      <c r="BY701" s="737">
        <f>+IF(BX663=0,0,BX701/BX663*100)</f>
        <v>0</v>
      </c>
      <c r="BZ701" s="772">
        <f t="shared" si="710"/>
        <v>0</v>
      </c>
      <c r="CA701" s="737">
        <f>+IF(BZ663=0,0,BZ701/BZ663*100)</f>
        <v>0</v>
      </c>
      <c r="CB701" s="772">
        <f t="shared" si="680"/>
        <v>0</v>
      </c>
      <c r="CC701" s="737">
        <f>+IF(CB663=0,0,CB701/CB663*100)</f>
        <v>0</v>
      </c>
      <c r="CE701" s="772">
        <f t="shared" si="681"/>
        <v>0</v>
      </c>
      <c r="CF701" s="737">
        <f>+IF(CE663=0,0,CE701/CE663*100)</f>
        <v>0</v>
      </c>
      <c r="CG701" s="772">
        <v>0</v>
      </c>
      <c r="CH701" s="737">
        <f>+IF(CG663=0,0,CG701/CG663*100)</f>
        <v>0</v>
      </c>
      <c r="CI701" s="772">
        <v>0</v>
      </c>
      <c r="CJ701" s="737">
        <f>+IF(CI663=0,0,CI701/CI663*100)</f>
        <v>0</v>
      </c>
      <c r="CK701" s="772">
        <v>0</v>
      </c>
      <c r="CL701" s="737">
        <f>+IF(CK663=0,0,CK701/CK663*100)</f>
        <v>0</v>
      </c>
      <c r="CM701" s="772">
        <f t="shared" si="711"/>
        <v>0</v>
      </c>
      <c r="CN701" s="737">
        <f>+IF(CM663=0,0,CM701/CM663*100)</f>
        <v>0</v>
      </c>
      <c r="CO701" s="772">
        <v>0</v>
      </c>
      <c r="CP701" s="737">
        <f>+IF(CO663=0,0,CO701/CO663*100)</f>
        <v>0</v>
      </c>
      <c r="CQ701" s="772">
        <v>0</v>
      </c>
      <c r="CR701" s="737">
        <f>+IF(CQ663=0,0,CQ701/CQ663*100)</f>
        <v>0</v>
      </c>
      <c r="CS701" s="772">
        <v>0</v>
      </c>
      <c r="CT701" s="737">
        <f>+IF(CS663=0,0,CS701/CS663*100)</f>
        <v>0</v>
      </c>
      <c r="CU701" s="772">
        <f t="shared" si="712"/>
        <v>0</v>
      </c>
      <c r="CV701" s="737">
        <f>+IF(CU663=0,0,CU701/CU663*100)</f>
        <v>0</v>
      </c>
      <c r="CW701" s="772">
        <f t="shared" si="682"/>
        <v>0</v>
      </c>
      <c r="CX701" s="737">
        <f>+IF(CW663=0,0,CW701/CW663*100)</f>
        <v>0</v>
      </c>
      <c r="CY701" s="772">
        <v>0</v>
      </c>
      <c r="CZ701" s="737">
        <f>+IF(CY663=0,0,CY701/CY663*100)</f>
        <v>0</v>
      </c>
      <c r="DA701" s="772">
        <v>0</v>
      </c>
      <c r="DB701" s="737">
        <f>+IF(DA663=0,0,DA701/DA663*100)</f>
        <v>0</v>
      </c>
      <c r="DC701" s="772">
        <v>0</v>
      </c>
      <c r="DD701" s="737">
        <f>+IF(DC663=0,0,DC701/DC663*100)</f>
        <v>0</v>
      </c>
      <c r="DE701" s="772">
        <f t="shared" si="713"/>
        <v>0</v>
      </c>
      <c r="DF701" s="737">
        <f>+IF(DE663=0,0,DE701/DE663*100)</f>
        <v>0</v>
      </c>
      <c r="DG701" s="772">
        <v>0</v>
      </c>
      <c r="DH701" s="737">
        <f>+IF(DG663=0,0,DG701/DG663*100)</f>
        <v>0</v>
      </c>
      <c r="DI701" s="772">
        <v>0</v>
      </c>
      <c r="DJ701" s="737">
        <f>+IF(DI663=0,0,DI701/DI663*100)</f>
        <v>0</v>
      </c>
      <c r="DK701" s="772">
        <v>0</v>
      </c>
      <c r="DL701" s="737">
        <f>+IF(DK663=0,0,DK701/DK663*100)</f>
        <v>0</v>
      </c>
      <c r="DM701" s="772">
        <f t="shared" si="714"/>
        <v>0</v>
      </c>
      <c r="DN701" s="737">
        <f>+IF(DM663=0,0,DM701/DM663*100)</f>
        <v>0</v>
      </c>
      <c r="DO701" s="772">
        <f t="shared" si="683"/>
        <v>0</v>
      </c>
      <c r="DP701" s="737">
        <f>+IF(DO663=0,0,DO701/DO663*100)</f>
        <v>0</v>
      </c>
      <c r="DR701" s="772">
        <f t="shared" si="684"/>
        <v>0</v>
      </c>
      <c r="DS701" s="737">
        <f>+IF(DR663=0,0,DR701/DR663*100)</f>
        <v>0</v>
      </c>
      <c r="DT701" s="772">
        <v>0</v>
      </c>
      <c r="DU701" s="737">
        <f>+IF(DT663=0,0,DT701/DT663*100)</f>
        <v>0</v>
      </c>
      <c r="DV701" s="772">
        <v>0</v>
      </c>
      <c r="DW701" s="737">
        <f>+IF(DV663=0,0,DV701/DV663*100)</f>
        <v>0</v>
      </c>
      <c r="DX701" s="772">
        <v>0</v>
      </c>
      <c r="DY701" s="737">
        <f>+IF(DX663=0,0,DX701/DX663*100)</f>
        <v>0</v>
      </c>
      <c r="DZ701" s="772">
        <f t="shared" si="715"/>
        <v>0</v>
      </c>
      <c r="EA701" s="737">
        <f>+IF(DZ663=0,0,DZ701/DZ663*100)</f>
        <v>0</v>
      </c>
      <c r="EB701" s="772">
        <v>0</v>
      </c>
      <c r="EC701" s="737">
        <f>+IF(EB663=0,0,EB701/EB663*100)</f>
        <v>0</v>
      </c>
      <c r="ED701" s="772">
        <v>0</v>
      </c>
      <c r="EE701" s="737">
        <f>+IF(ED663=0,0,ED701/ED663*100)</f>
        <v>0</v>
      </c>
      <c r="EF701" s="772">
        <v>0</v>
      </c>
      <c r="EG701" s="737">
        <f>+IF(EF663=0,0,EF701/EF663*100)</f>
        <v>0</v>
      </c>
      <c r="EH701" s="772">
        <f t="shared" si="716"/>
        <v>0</v>
      </c>
      <c r="EI701" s="737">
        <f>+IF(EH663=0,0,EH701/EH663*100)</f>
        <v>0</v>
      </c>
      <c r="EJ701" s="772">
        <f t="shared" si="685"/>
        <v>0</v>
      </c>
      <c r="EK701" s="737">
        <f>+IF(EJ663=0,0,EJ701/EJ663*100)</f>
        <v>0</v>
      </c>
      <c r="EL701" s="772">
        <v>0</v>
      </c>
      <c r="EM701" s="737">
        <f>+IF(EL663=0,0,EL701/EL663*100)</f>
        <v>0</v>
      </c>
      <c r="EN701" s="772">
        <v>0</v>
      </c>
      <c r="EO701" s="737">
        <f>+IF(EN663=0,0,EN701/EN663*100)</f>
        <v>0</v>
      </c>
      <c r="EP701" s="772">
        <v>0</v>
      </c>
      <c r="EQ701" s="737">
        <f>+IF(EP663=0,0,EP701/EP663*100)</f>
        <v>0</v>
      </c>
      <c r="ER701" s="772">
        <f t="shared" si="717"/>
        <v>0</v>
      </c>
      <c r="ES701" s="737">
        <f>+IF(ER663=0,0,ER701/ER663*100)</f>
        <v>0</v>
      </c>
      <c r="ET701" s="772">
        <v>0</v>
      </c>
      <c r="EU701" s="737">
        <f>+IF(ET663=0,0,ET701/ET663*100)</f>
        <v>0</v>
      </c>
      <c r="EV701" s="772">
        <v>0</v>
      </c>
      <c r="EW701" s="737">
        <f>+IF(EV663=0,0,EV701/EV663*100)</f>
        <v>0</v>
      </c>
      <c r="EX701" s="772">
        <v>0</v>
      </c>
      <c r="EY701" s="737">
        <f>+IF(EX663=0,0,EX701/EX663*100)</f>
        <v>0</v>
      </c>
      <c r="EZ701" s="772">
        <f t="shared" si="718"/>
        <v>0</v>
      </c>
      <c r="FA701" s="737">
        <f>+IF(EZ663=0,0,EZ701/EZ663*100)</f>
        <v>0</v>
      </c>
      <c r="FB701" s="772">
        <f t="shared" si="686"/>
        <v>0</v>
      </c>
      <c r="FC701" s="737">
        <f>+IF(FB663=0,0,FB701/FB663*100)</f>
        <v>0</v>
      </c>
      <c r="FD701" s="772">
        <v>0</v>
      </c>
      <c r="FE701" s="737">
        <f>+IF(FD663=0,0,FD701/FD663*100)</f>
        <v>0</v>
      </c>
      <c r="FF701" s="772">
        <v>0</v>
      </c>
      <c r="FG701" s="737">
        <f>+IF(FF663=0,0,FF701/FF663*100)</f>
        <v>0</v>
      </c>
      <c r="FH701" s="772">
        <v>0</v>
      </c>
      <c r="FI701" s="737">
        <f>+IF(FH663=0,0,FH701/FH663*100)</f>
        <v>0</v>
      </c>
      <c r="FJ701" s="772">
        <v>0</v>
      </c>
      <c r="FK701" s="737">
        <f>+IF(FJ663=0,0,FJ701/FJ663*100)</f>
        <v>0</v>
      </c>
    </row>
    <row r="702" spans="2:167" s="758" customFormat="1" ht="13.5" customHeight="1">
      <c r="B702" s="765" t="s">
        <v>4822</v>
      </c>
      <c r="C702" s="766"/>
      <c r="D702" s="766"/>
      <c r="E702" s="767">
        <f t="shared" si="673"/>
        <v>0</v>
      </c>
      <c r="F702" s="768">
        <f>+IF(E663=0,0,E702/E663*100)</f>
        <v>0</v>
      </c>
      <c r="G702" s="767">
        <f>G703-G704-G705</f>
        <v>0</v>
      </c>
      <c r="H702" s="768">
        <f>+IF(G663=0,0,G702/G663*100)</f>
        <v>0</v>
      </c>
      <c r="I702" s="767">
        <f>I703-I704-I705</f>
        <v>0</v>
      </c>
      <c r="J702" s="768">
        <f>+IF(I663=0,0,I702/I663*100)</f>
        <v>0</v>
      </c>
      <c r="K702" s="767">
        <f>K703-K704-K705</f>
        <v>0</v>
      </c>
      <c r="L702" s="768">
        <f>+IF(K663=0,0,K702/K663*100)</f>
        <v>0</v>
      </c>
      <c r="M702" s="767">
        <f>+M703-M704-M705</f>
        <v>0</v>
      </c>
      <c r="N702" s="768">
        <f>+IF(M663=0,0,M702/M663*100)</f>
        <v>0</v>
      </c>
      <c r="O702" s="767">
        <f>O703-O704-O705</f>
        <v>0</v>
      </c>
      <c r="P702" s="768">
        <f>+IF(O663=0,0,O702/O663*100)</f>
        <v>0</v>
      </c>
      <c r="Q702" s="767">
        <f>Q703-Q704-Q705</f>
        <v>0</v>
      </c>
      <c r="R702" s="768">
        <f>+IF(Q663=0,0,Q702/Q663*100)</f>
        <v>0</v>
      </c>
      <c r="S702" s="767">
        <f>S703-S704-S705</f>
        <v>0</v>
      </c>
      <c r="T702" s="768">
        <f>+IF(S663=0,0,S702/S663*100)</f>
        <v>0</v>
      </c>
      <c r="U702" s="767">
        <f>+U703-U704-U705</f>
        <v>0</v>
      </c>
      <c r="V702" s="768">
        <f>+IF(U663=0,0,U702/U663*100)</f>
        <v>0</v>
      </c>
      <c r="W702" s="767">
        <f>+W703-W704-W705</f>
        <v>0</v>
      </c>
      <c r="X702" s="768">
        <f>+IF(W663=0,0,W702/W663*100)</f>
        <v>0</v>
      </c>
      <c r="Y702" s="767">
        <f>Y703-Y704-Y705</f>
        <v>0</v>
      </c>
      <c r="Z702" s="768">
        <f>+IF(Y663=0,0,Y702/Y663*100)</f>
        <v>0</v>
      </c>
      <c r="AA702" s="767">
        <f>AA703-AA704-AA705</f>
        <v>0</v>
      </c>
      <c r="AB702" s="768">
        <f>+IF(AA663=0,0,AA702/AA663*100)</f>
        <v>0</v>
      </c>
      <c r="AC702" s="767">
        <f>AC703-AC704-AC705</f>
        <v>0</v>
      </c>
      <c r="AD702" s="768">
        <f>+IF(AC663=0,0,AC702/AC663*100)</f>
        <v>0</v>
      </c>
      <c r="AE702" s="767">
        <f>+AE703-AE704-AE705</f>
        <v>0</v>
      </c>
      <c r="AF702" s="768">
        <f>+IF(AE663=0,0,AE702/AE663*100)</f>
        <v>0</v>
      </c>
      <c r="AG702" s="767">
        <f>AG703-AG704-AG705</f>
        <v>0</v>
      </c>
      <c r="AH702" s="768">
        <f>+IF(AG663=0,0,AG702/AG663*100)</f>
        <v>0</v>
      </c>
      <c r="AI702" s="767">
        <f>AI703-AI704-AI705</f>
        <v>0</v>
      </c>
      <c r="AJ702" s="768">
        <f>+IF(AI663=0,0,AI702/AI663*100)</f>
        <v>0</v>
      </c>
      <c r="AK702" s="767">
        <f>AK703-AK704-AK705</f>
        <v>0</v>
      </c>
      <c r="AL702" s="768">
        <f>+IF(AK663=0,0,AK702/AK663*100)</f>
        <v>0</v>
      </c>
      <c r="AM702" s="767">
        <f>+AM703-AM704-AM705</f>
        <v>0</v>
      </c>
      <c r="AN702" s="768">
        <f>+IF(AM663=0,0,AM702/AM663*100)</f>
        <v>0</v>
      </c>
      <c r="AO702" s="767">
        <f>+AO703-AO704-AO705</f>
        <v>0</v>
      </c>
      <c r="AP702" s="768">
        <f>+IF(AO663=0,0,AO702/AO663*100)</f>
        <v>0</v>
      </c>
      <c r="AQ702" s="734"/>
      <c r="AR702" s="767">
        <f>AR703-AR704-AR705</f>
        <v>0</v>
      </c>
      <c r="AS702" s="768">
        <f>+IF(AR663=0,0,AR702/AR663*100)</f>
        <v>0</v>
      </c>
      <c r="AT702" s="767">
        <f>AT703-AT704-AT705</f>
        <v>0</v>
      </c>
      <c r="AU702" s="768">
        <f>+IF(AT663=0,0,AT702/AT663*100)</f>
        <v>0</v>
      </c>
      <c r="AV702" s="767">
        <f>AV703-AV704-AV705</f>
        <v>0</v>
      </c>
      <c r="AW702" s="768">
        <f>+IF(AV663=0,0,AV702/AV663*100)</f>
        <v>0</v>
      </c>
      <c r="AX702" s="767">
        <f>AX703-AX704-AX705</f>
        <v>0</v>
      </c>
      <c r="AY702" s="768">
        <f>+IF(AX663=0,0,AX702/AX663*100)</f>
        <v>0</v>
      </c>
      <c r="AZ702" s="767">
        <f>+AZ703-AZ704-AZ705</f>
        <v>0</v>
      </c>
      <c r="BA702" s="768">
        <f>+IF(AZ663=0,0,AZ702/AZ663*100)</f>
        <v>0</v>
      </c>
      <c r="BB702" s="767">
        <f>BB703-BB704-BB705</f>
        <v>0</v>
      </c>
      <c r="BC702" s="768">
        <f>+IF(BB663=0,0,BB702/BB663*100)</f>
        <v>0</v>
      </c>
      <c r="BD702" s="767">
        <f>BD703-BD704-BD705</f>
        <v>0</v>
      </c>
      <c r="BE702" s="768">
        <f>+IF(BD663=0,0,BD702/BD663*100)</f>
        <v>0</v>
      </c>
      <c r="BF702" s="767">
        <f>BF703-BF704-BF705</f>
        <v>0</v>
      </c>
      <c r="BG702" s="768">
        <f>+IF(BF663=0,0,BF702/BF663*100)</f>
        <v>0</v>
      </c>
      <c r="BH702" s="767">
        <f>+BH703-BH704-BH705</f>
        <v>0</v>
      </c>
      <c r="BI702" s="768">
        <f>+IF(BH663=0,0,BH702/BH663*100)</f>
        <v>0</v>
      </c>
      <c r="BJ702" s="767">
        <f>+BJ703-BJ704-BJ705</f>
        <v>0</v>
      </c>
      <c r="BK702" s="768">
        <f>+IF(BJ663=0,0,BJ702/BJ663*100)</f>
        <v>0</v>
      </c>
      <c r="BL702" s="767">
        <f>BL703-BL704-BL705</f>
        <v>0</v>
      </c>
      <c r="BM702" s="768">
        <f>+IF(BL663=0,0,BL702/BL663*100)</f>
        <v>0</v>
      </c>
      <c r="BN702" s="767">
        <f>BN703-BN704-BN705</f>
        <v>0</v>
      </c>
      <c r="BO702" s="768">
        <f>+IF(BN663=0,0,BN702/BN663*100)</f>
        <v>0</v>
      </c>
      <c r="BP702" s="767">
        <f>BP703-BP704-BP705</f>
        <v>0</v>
      </c>
      <c r="BQ702" s="768">
        <f>+IF(BP663=0,0,BP702/BP663*100)</f>
        <v>0</v>
      </c>
      <c r="BR702" s="767">
        <f>+BR703-BR704-BR705</f>
        <v>0</v>
      </c>
      <c r="BS702" s="768">
        <f>+IF(BR663=0,0,BR702/BR663*100)</f>
        <v>0</v>
      </c>
      <c r="BT702" s="767">
        <f>BT703-BT704-BT705</f>
        <v>0</v>
      </c>
      <c r="BU702" s="768">
        <f>+IF(BT663=0,0,BT702/BT663*100)</f>
        <v>0</v>
      </c>
      <c r="BV702" s="767">
        <f>BV703-BV704-BV705</f>
        <v>0</v>
      </c>
      <c r="BW702" s="768">
        <f>+IF(BV663=0,0,BV702/BV663*100)</f>
        <v>0</v>
      </c>
      <c r="BX702" s="767">
        <f>BX703-BX704-BX705</f>
        <v>0</v>
      </c>
      <c r="BY702" s="768">
        <f>+IF(BX663=0,0,BX702/BX663*100)</f>
        <v>0</v>
      </c>
      <c r="BZ702" s="767">
        <f>+BZ703-BZ704-BZ705</f>
        <v>0</v>
      </c>
      <c r="CA702" s="768">
        <f>+IF(BZ663=0,0,BZ702/BZ663*100)</f>
        <v>0</v>
      </c>
      <c r="CB702" s="767">
        <f>+CB703-CB704-CB705</f>
        <v>0</v>
      </c>
      <c r="CC702" s="768">
        <f>+IF(CB663=0,0,CB702/CB663*100)</f>
        <v>0</v>
      </c>
      <c r="CE702" s="767">
        <f t="shared" si="681"/>
        <v>0</v>
      </c>
      <c r="CF702" s="768">
        <f>+IF(CE663=0,0,CE702/CE663*100)</f>
        <v>0</v>
      </c>
      <c r="CG702" s="767">
        <f>CG703-CG704-CG705</f>
        <v>0</v>
      </c>
      <c r="CH702" s="768">
        <f>+IF(CG663=0,0,CG702/CG663*100)</f>
        <v>0</v>
      </c>
      <c r="CI702" s="767">
        <f>CI703-CI704-CI705</f>
        <v>0</v>
      </c>
      <c r="CJ702" s="768">
        <f>+IF(CI663=0,0,CI702/CI663*100)</f>
        <v>0</v>
      </c>
      <c r="CK702" s="767">
        <f>CK703-CK704-CK705</f>
        <v>0</v>
      </c>
      <c r="CL702" s="768">
        <f>+IF(CK663=0,0,CK702/CK663*100)</f>
        <v>0</v>
      </c>
      <c r="CM702" s="767">
        <f>+CM703-CM704-CM705</f>
        <v>0</v>
      </c>
      <c r="CN702" s="768">
        <f>+IF(CM663=0,0,CM702/CM663*100)</f>
        <v>0</v>
      </c>
      <c r="CO702" s="767">
        <f>CO703-CO704-CO705</f>
        <v>0</v>
      </c>
      <c r="CP702" s="768">
        <f>+IF(CO663=0,0,CO702/CO663*100)</f>
        <v>0</v>
      </c>
      <c r="CQ702" s="767">
        <f>CQ703-CQ704-CQ705</f>
        <v>0</v>
      </c>
      <c r="CR702" s="768">
        <f>+IF(CQ663=0,0,CQ702/CQ663*100)</f>
        <v>0</v>
      </c>
      <c r="CS702" s="767">
        <f>CS703-CS704-CS705</f>
        <v>0</v>
      </c>
      <c r="CT702" s="768">
        <f>+IF(CS663=0,0,CS702/CS663*100)</f>
        <v>0</v>
      </c>
      <c r="CU702" s="767">
        <f>+CU703-CU704-CU705</f>
        <v>0</v>
      </c>
      <c r="CV702" s="768">
        <f>+IF(CU663=0,0,CU702/CU663*100)</f>
        <v>0</v>
      </c>
      <c r="CW702" s="767">
        <f>+CW703-CW704-CW705</f>
        <v>0</v>
      </c>
      <c r="CX702" s="768">
        <f>+IF(CW663=0,0,CW702/CW663*100)</f>
        <v>0</v>
      </c>
      <c r="CY702" s="767">
        <f>CY703-CY704-CY705</f>
        <v>0</v>
      </c>
      <c r="CZ702" s="768">
        <f>+IF(CY663=0,0,CY702/CY663*100)</f>
        <v>0</v>
      </c>
      <c r="DA702" s="767">
        <f>DA703-DA704-DA705</f>
        <v>0</v>
      </c>
      <c r="DB702" s="768">
        <f>+IF(DA663=0,0,DA702/DA663*100)</f>
        <v>0</v>
      </c>
      <c r="DC702" s="767">
        <f>DC703-DC704-DC705</f>
        <v>0</v>
      </c>
      <c r="DD702" s="768">
        <f>+IF(DC663=0,0,DC702/DC663*100)</f>
        <v>0</v>
      </c>
      <c r="DE702" s="767">
        <f>+DE703-DE704-DE705</f>
        <v>0</v>
      </c>
      <c r="DF702" s="768">
        <f>+IF(DE663=0,0,DE702/DE663*100)</f>
        <v>0</v>
      </c>
      <c r="DG702" s="767">
        <f>DG703-DG704-DG705</f>
        <v>0</v>
      </c>
      <c r="DH702" s="768">
        <f>+IF(DG663=0,0,DG702/DG663*100)</f>
        <v>0</v>
      </c>
      <c r="DI702" s="767">
        <f>DI703-DI704-DI705</f>
        <v>0</v>
      </c>
      <c r="DJ702" s="768">
        <f>+IF(DI663=0,0,DI702/DI663*100)</f>
        <v>0</v>
      </c>
      <c r="DK702" s="767">
        <f>DK703-DK704-DK705</f>
        <v>0</v>
      </c>
      <c r="DL702" s="768">
        <f>+IF(DK663=0,0,DK702/DK663*100)</f>
        <v>0</v>
      </c>
      <c r="DM702" s="767">
        <f>+DM703-DM704-DM705</f>
        <v>0</v>
      </c>
      <c r="DN702" s="768">
        <f>+IF(DM663=0,0,DM702/DM663*100)</f>
        <v>0</v>
      </c>
      <c r="DO702" s="767">
        <f>+DO703-DO704-DO705</f>
        <v>0</v>
      </c>
      <c r="DP702" s="768">
        <f>+IF(DO663=0,0,DO702/DO663*100)</f>
        <v>0</v>
      </c>
      <c r="DR702" s="767">
        <f t="shared" si="684"/>
        <v>0</v>
      </c>
      <c r="DS702" s="768">
        <f>+IF(DR663=0,0,DR702/DR663*100)</f>
        <v>0</v>
      </c>
      <c r="DT702" s="767">
        <f>DT703-DT704-DT705</f>
        <v>0</v>
      </c>
      <c r="DU702" s="768">
        <f>+IF(DT663=0,0,DT702/DT663*100)</f>
        <v>0</v>
      </c>
      <c r="DV702" s="767">
        <f>DV703-DV704-DV705</f>
        <v>0</v>
      </c>
      <c r="DW702" s="768">
        <f>+IF(DV663=0,0,DV702/DV663*100)</f>
        <v>0</v>
      </c>
      <c r="DX702" s="767">
        <f>DX703-DX704-DX705</f>
        <v>0</v>
      </c>
      <c r="DY702" s="768">
        <f>+IF(DX663=0,0,DX702/DX663*100)</f>
        <v>0</v>
      </c>
      <c r="DZ702" s="767">
        <f>+DZ703-DZ704-DZ705</f>
        <v>0</v>
      </c>
      <c r="EA702" s="768">
        <f>+IF(DZ663=0,0,DZ702/DZ663*100)</f>
        <v>0</v>
      </c>
      <c r="EB702" s="767">
        <f>EB703-EB704-EB705</f>
        <v>0</v>
      </c>
      <c r="EC702" s="768">
        <f>+IF(EB663=0,0,EB702/EB663*100)</f>
        <v>0</v>
      </c>
      <c r="ED702" s="767">
        <f>ED703-ED704-ED705</f>
        <v>0</v>
      </c>
      <c r="EE702" s="768">
        <f>+IF(ED663=0,0,ED702/ED663*100)</f>
        <v>0</v>
      </c>
      <c r="EF702" s="767">
        <f>EF703-EF704-EF705</f>
        <v>0</v>
      </c>
      <c r="EG702" s="768">
        <f>+IF(EF663=0,0,EF702/EF663*100)</f>
        <v>0</v>
      </c>
      <c r="EH702" s="767">
        <f>+EH703-EH704-EH705</f>
        <v>0</v>
      </c>
      <c r="EI702" s="768">
        <f>+IF(EH663=0,0,EH702/EH663*100)</f>
        <v>0</v>
      </c>
      <c r="EJ702" s="767">
        <f>+EJ703-EJ704-EJ705</f>
        <v>0</v>
      </c>
      <c r="EK702" s="768">
        <f>+IF(EJ663=0,0,EJ702/EJ663*100)</f>
        <v>0</v>
      </c>
      <c r="EL702" s="767">
        <f>EL703-EL704-EL705</f>
        <v>0</v>
      </c>
      <c r="EM702" s="768">
        <f>+IF(EL663=0,0,EL702/EL663*100)</f>
        <v>0</v>
      </c>
      <c r="EN702" s="767">
        <f>EN703-EN704-EN705</f>
        <v>0</v>
      </c>
      <c r="EO702" s="768">
        <f>+IF(EN663=0,0,EN702/EN663*100)</f>
        <v>0</v>
      </c>
      <c r="EP702" s="767">
        <f>EP703-EP704-EP705</f>
        <v>0</v>
      </c>
      <c r="EQ702" s="768">
        <f>+IF(EP663=0,0,EP702/EP663*100)</f>
        <v>0</v>
      </c>
      <c r="ER702" s="767">
        <f>+ER703-ER704-ER705</f>
        <v>0</v>
      </c>
      <c r="ES702" s="768">
        <f>+IF(ER663=0,0,ER702/ER663*100)</f>
        <v>0</v>
      </c>
      <c r="ET702" s="767">
        <f>ET703-ET704-ET705</f>
        <v>0</v>
      </c>
      <c r="EU702" s="768">
        <f>+IF(ET663=0,0,ET702/ET663*100)</f>
        <v>0</v>
      </c>
      <c r="EV702" s="767">
        <f>EV703-EV704-EV705</f>
        <v>0</v>
      </c>
      <c r="EW702" s="768">
        <f>+IF(EV663=0,0,EV702/EV663*100)</f>
        <v>0</v>
      </c>
      <c r="EX702" s="767">
        <f>EX703-EX704-EX705</f>
        <v>0</v>
      </c>
      <c r="EY702" s="768">
        <f>+IF(EX663=0,0,EX702/EX663*100)</f>
        <v>0</v>
      </c>
      <c r="EZ702" s="767">
        <f>+EZ703-EZ704-EZ705</f>
        <v>0</v>
      </c>
      <c r="FA702" s="768">
        <f>+IF(EZ663=0,0,EZ702/EZ663*100)</f>
        <v>0</v>
      </c>
      <c r="FB702" s="767">
        <f>+FB703-FB704-FB705</f>
        <v>0</v>
      </c>
      <c r="FC702" s="768">
        <f>+IF(FB663=0,0,FB702/FB663*100)</f>
        <v>0</v>
      </c>
      <c r="FD702" s="767">
        <f>FD703-FD704-FD705</f>
        <v>0</v>
      </c>
      <c r="FE702" s="768">
        <f>+IF(FD663=0,0,FD702/FD663*100)</f>
        <v>0</v>
      </c>
      <c r="FF702" s="767">
        <f>FF703-FF704-FF705</f>
        <v>0</v>
      </c>
      <c r="FG702" s="768">
        <f>+IF(FF663=0,0,FF702/FF663*100)</f>
        <v>0</v>
      </c>
      <c r="FH702" s="767">
        <f>FH703-FH704-FH705</f>
        <v>0</v>
      </c>
      <c r="FI702" s="768">
        <f>+IF(FH663=0,0,FH702/FH663*100)</f>
        <v>0</v>
      </c>
      <c r="FJ702" s="767">
        <f>FJ703-FJ704-FJ705</f>
        <v>0</v>
      </c>
      <c r="FK702" s="768">
        <f>+IF(FJ663=0,0,FJ702/FJ663*100)</f>
        <v>0</v>
      </c>
    </row>
    <row r="703" spans="2:167" s="648" customFormat="1" ht="13.5" customHeight="1">
      <c r="B703" s="769"/>
      <c r="C703" s="728" t="s">
        <v>4823</v>
      </c>
      <c r="D703" s="787"/>
      <c r="E703" s="770">
        <f t="shared" si="673"/>
        <v>0</v>
      </c>
      <c r="F703" s="726">
        <f>+IF(E663=0,0,E703/E663*100)</f>
        <v>0</v>
      </c>
      <c r="G703" s="770">
        <v>0</v>
      </c>
      <c r="H703" s="726">
        <f>+IF(G663=0,0,G703/G663*100)</f>
        <v>0</v>
      </c>
      <c r="I703" s="770">
        <v>0</v>
      </c>
      <c r="J703" s="726">
        <f>+IF(I663=0,0,I703/I663*100)</f>
        <v>0</v>
      </c>
      <c r="K703" s="770">
        <v>0</v>
      </c>
      <c r="L703" s="726">
        <f>+IF(K663=0,0,K703/K663*100)</f>
        <v>0</v>
      </c>
      <c r="M703" s="770">
        <f>+G703+I703+K703</f>
        <v>0</v>
      </c>
      <c r="N703" s="726">
        <f>+IF(M663=0,0,M703/M663*100)</f>
        <v>0</v>
      </c>
      <c r="O703" s="770">
        <v>0</v>
      </c>
      <c r="P703" s="726">
        <f>+IF(O663=0,0,O703/O663*100)</f>
        <v>0</v>
      </c>
      <c r="Q703" s="770">
        <v>0</v>
      </c>
      <c r="R703" s="726">
        <f>+IF(Q663=0,0,Q703/Q663*100)</f>
        <v>0</v>
      </c>
      <c r="S703" s="770">
        <v>0</v>
      </c>
      <c r="T703" s="726">
        <f>+IF(S663=0,0,S703/S663*100)</f>
        <v>0</v>
      </c>
      <c r="U703" s="770">
        <f>+O703+Q703+S703</f>
        <v>0</v>
      </c>
      <c r="V703" s="726">
        <f>+IF(U663=0,0,U703/U663*100)</f>
        <v>0</v>
      </c>
      <c r="W703" s="770">
        <f>+M703+U703</f>
        <v>0</v>
      </c>
      <c r="X703" s="726">
        <f>+IF(W663=0,0,W703/W663*100)</f>
        <v>0</v>
      </c>
      <c r="Y703" s="770">
        <v>0</v>
      </c>
      <c r="Z703" s="726">
        <f>+IF(Y663=0,0,Y703/Y663*100)</f>
        <v>0</v>
      </c>
      <c r="AA703" s="770">
        <v>0</v>
      </c>
      <c r="AB703" s="726">
        <f>+IF(AA663=0,0,AA703/AA663*100)</f>
        <v>0</v>
      </c>
      <c r="AC703" s="770">
        <v>0</v>
      </c>
      <c r="AD703" s="726">
        <f>+IF(AC663=0,0,AC703/AC663*100)</f>
        <v>0</v>
      </c>
      <c r="AE703" s="770">
        <f>+Y703+AA703+AC703</f>
        <v>0</v>
      </c>
      <c r="AF703" s="726">
        <f>+IF(AE663=0,0,AE703/AE663*100)</f>
        <v>0</v>
      </c>
      <c r="AG703" s="770">
        <v>0</v>
      </c>
      <c r="AH703" s="726">
        <f>+IF(AG663=0,0,AG703/AG663*100)</f>
        <v>0</v>
      </c>
      <c r="AI703" s="770">
        <v>0</v>
      </c>
      <c r="AJ703" s="726">
        <f>+IF(AI663=0,0,AI703/AI663*100)</f>
        <v>0</v>
      </c>
      <c r="AK703" s="770">
        <v>0</v>
      </c>
      <c r="AL703" s="726">
        <f>+IF(AK663=0,0,AK703/AK663*100)</f>
        <v>0</v>
      </c>
      <c r="AM703" s="770">
        <f>+AG703+AI703+AK703</f>
        <v>0</v>
      </c>
      <c r="AN703" s="726">
        <f>+IF(AM663=0,0,AM703/AM663*100)</f>
        <v>0</v>
      </c>
      <c r="AO703" s="770">
        <f>+AE703+AM703</f>
        <v>0</v>
      </c>
      <c r="AP703" s="726">
        <f>+IF(AO663=0,0,AO703/AO663*100)</f>
        <v>0</v>
      </c>
      <c r="AQ703" s="651"/>
      <c r="AR703" s="770">
        <v>0</v>
      </c>
      <c r="AS703" s="726">
        <f>+IF(AR663=0,0,AR703/AR663*100)</f>
        <v>0</v>
      </c>
      <c r="AT703" s="770">
        <v>0</v>
      </c>
      <c r="AU703" s="726">
        <f>+IF(AT663=0,0,AT703/AT663*100)</f>
        <v>0</v>
      </c>
      <c r="AV703" s="770">
        <v>0</v>
      </c>
      <c r="AW703" s="726">
        <f>+IF(AV663=0,0,AV703/AV663*100)</f>
        <v>0</v>
      </c>
      <c r="AX703" s="770">
        <v>0</v>
      </c>
      <c r="AY703" s="726">
        <f>+IF(AX663=0,0,AX703/AX663*100)</f>
        <v>0</v>
      </c>
      <c r="AZ703" s="770">
        <f>+AT703+AV703+AX703</f>
        <v>0</v>
      </c>
      <c r="BA703" s="726">
        <f>+IF(AZ663=0,0,AZ703/AZ663*100)</f>
        <v>0</v>
      </c>
      <c r="BB703" s="770">
        <v>0</v>
      </c>
      <c r="BC703" s="726">
        <f>+IF(BB663=0,0,BB703/BB663*100)</f>
        <v>0</v>
      </c>
      <c r="BD703" s="770">
        <v>0</v>
      </c>
      <c r="BE703" s="726">
        <f>+IF(BD663=0,0,BD703/BD663*100)</f>
        <v>0</v>
      </c>
      <c r="BF703" s="770">
        <v>0</v>
      </c>
      <c r="BG703" s="726">
        <f>+IF(BF663=0,0,BF703/BF663*100)</f>
        <v>0</v>
      </c>
      <c r="BH703" s="770">
        <f>+BB703+BD703+BF703</f>
        <v>0</v>
      </c>
      <c r="BI703" s="726">
        <f>+IF(BH663=0,0,BH703/BH663*100)</f>
        <v>0</v>
      </c>
      <c r="BJ703" s="770">
        <f>+AZ703+BH703</f>
        <v>0</v>
      </c>
      <c r="BK703" s="726">
        <f>+IF(BJ663=0,0,BJ703/BJ663*100)</f>
        <v>0</v>
      </c>
      <c r="BL703" s="770">
        <v>0</v>
      </c>
      <c r="BM703" s="726">
        <f>+IF(BL663=0,0,BL703/BL663*100)</f>
        <v>0</v>
      </c>
      <c r="BN703" s="770">
        <v>0</v>
      </c>
      <c r="BO703" s="726">
        <f>+IF(BN663=0,0,BN703/BN663*100)</f>
        <v>0</v>
      </c>
      <c r="BP703" s="770">
        <v>0</v>
      </c>
      <c r="BQ703" s="726">
        <f>+IF(BP663=0,0,BP703/BP663*100)</f>
        <v>0</v>
      </c>
      <c r="BR703" s="770">
        <f>+BL703+BN703+BP703</f>
        <v>0</v>
      </c>
      <c r="BS703" s="726">
        <f>+IF(BR663=0,0,BR703/BR663*100)</f>
        <v>0</v>
      </c>
      <c r="BT703" s="770">
        <v>0</v>
      </c>
      <c r="BU703" s="726">
        <f>+IF(BT663=0,0,BT703/BT663*100)</f>
        <v>0</v>
      </c>
      <c r="BV703" s="770">
        <v>0</v>
      </c>
      <c r="BW703" s="726">
        <f>+IF(BV663=0,0,BV703/BV663*100)</f>
        <v>0</v>
      </c>
      <c r="BX703" s="770">
        <v>0</v>
      </c>
      <c r="BY703" s="726">
        <f>+IF(BX663=0,0,BX703/BX663*100)</f>
        <v>0</v>
      </c>
      <c r="BZ703" s="770">
        <f>+BT703+BV703+BX703</f>
        <v>0</v>
      </c>
      <c r="CA703" s="726">
        <f>+IF(BZ663=0,0,BZ703/BZ663*100)</f>
        <v>0</v>
      </c>
      <c r="CB703" s="770">
        <f>+BR703+BZ703</f>
        <v>0</v>
      </c>
      <c r="CC703" s="726">
        <f>+IF(CB663=0,0,CB703/CB663*100)</f>
        <v>0</v>
      </c>
      <c r="CE703" s="770">
        <f t="shared" si="681"/>
        <v>0</v>
      </c>
      <c r="CF703" s="726">
        <f>+IF(CE663=0,0,CE703/CE663*100)</f>
        <v>0</v>
      </c>
      <c r="CG703" s="770">
        <v>0</v>
      </c>
      <c r="CH703" s="726">
        <f>+IF(CG663=0,0,CG703/CG663*100)</f>
        <v>0</v>
      </c>
      <c r="CI703" s="770">
        <v>0</v>
      </c>
      <c r="CJ703" s="726">
        <f>+IF(CI663=0,0,CI703/CI663*100)</f>
        <v>0</v>
      </c>
      <c r="CK703" s="770">
        <v>0</v>
      </c>
      <c r="CL703" s="726">
        <f>+IF(CK663=0,0,CK703/CK663*100)</f>
        <v>0</v>
      </c>
      <c r="CM703" s="770">
        <f>+CG703+CI703+CK703</f>
        <v>0</v>
      </c>
      <c r="CN703" s="726">
        <f>+IF(CM663=0,0,CM703/CM663*100)</f>
        <v>0</v>
      </c>
      <c r="CO703" s="770">
        <v>0</v>
      </c>
      <c r="CP703" s="726">
        <f>+IF(CO663=0,0,CO703/CO663*100)</f>
        <v>0</v>
      </c>
      <c r="CQ703" s="770">
        <v>0</v>
      </c>
      <c r="CR703" s="726">
        <f>+IF(CQ663=0,0,CQ703/CQ663*100)</f>
        <v>0</v>
      </c>
      <c r="CS703" s="770">
        <v>0</v>
      </c>
      <c r="CT703" s="726">
        <f>+IF(CS663=0,0,CS703/CS663*100)</f>
        <v>0</v>
      </c>
      <c r="CU703" s="770">
        <f>+CO703+CQ703+CS703</f>
        <v>0</v>
      </c>
      <c r="CV703" s="726">
        <f>+IF(CU663=0,0,CU703/CU663*100)</f>
        <v>0</v>
      </c>
      <c r="CW703" s="770">
        <f>+CM703+CU703</f>
        <v>0</v>
      </c>
      <c r="CX703" s="726">
        <f>+IF(CW663=0,0,CW703/CW663*100)</f>
        <v>0</v>
      </c>
      <c r="CY703" s="770">
        <v>0</v>
      </c>
      <c r="CZ703" s="726">
        <f>+IF(CY663=0,0,CY703/CY663*100)</f>
        <v>0</v>
      </c>
      <c r="DA703" s="770">
        <v>0</v>
      </c>
      <c r="DB703" s="726">
        <f>+IF(DA663=0,0,DA703/DA663*100)</f>
        <v>0</v>
      </c>
      <c r="DC703" s="770">
        <v>0</v>
      </c>
      <c r="DD703" s="726">
        <f>+IF(DC663=0,0,DC703/DC663*100)</f>
        <v>0</v>
      </c>
      <c r="DE703" s="770">
        <f>+CY703+DA703+DC703</f>
        <v>0</v>
      </c>
      <c r="DF703" s="726">
        <f>+IF(DE663=0,0,DE703/DE663*100)</f>
        <v>0</v>
      </c>
      <c r="DG703" s="770">
        <v>0</v>
      </c>
      <c r="DH703" s="726">
        <f>+IF(DG663=0,0,DG703/DG663*100)</f>
        <v>0</v>
      </c>
      <c r="DI703" s="770">
        <v>0</v>
      </c>
      <c r="DJ703" s="726">
        <f>+IF(DI663=0,0,DI703/DI663*100)</f>
        <v>0</v>
      </c>
      <c r="DK703" s="770">
        <v>0</v>
      </c>
      <c r="DL703" s="726">
        <f>+IF(DK663=0,0,DK703/DK663*100)</f>
        <v>0</v>
      </c>
      <c r="DM703" s="770">
        <f>+DG703+DI703+DK703</f>
        <v>0</v>
      </c>
      <c r="DN703" s="726">
        <f>+IF(DM663=0,0,DM703/DM663*100)</f>
        <v>0</v>
      </c>
      <c r="DO703" s="770">
        <f>+DE703+DM703</f>
        <v>0</v>
      </c>
      <c r="DP703" s="726">
        <f>+IF(DO663=0,0,DO703/DO663*100)</f>
        <v>0</v>
      </c>
      <c r="DR703" s="770">
        <f t="shared" si="684"/>
        <v>0</v>
      </c>
      <c r="DS703" s="726">
        <f>+IF(DR663=0,0,DR703/DR663*100)</f>
        <v>0</v>
      </c>
      <c r="DT703" s="770">
        <v>0</v>
      </c>
      <c r="DU703" s="726">
        <f>+IF(DT663=0,0,DT703/DT663*100)</f>
        <v>0</v>
      </c>
      <c r="DV703" s="770">
        <v>0</v>
      </c>
      <c r="DW703" s="726">
        <f>+IF(DV663=0,0,DV703/DV663*100)</f>
        <v>0</v>
      </c>
      <c r="DX703" s="770">
        <v>0</v>
      </c>
      <c r="DY703" s="726">
        <f>+IF(DX663=0,0,DX703/DX663*100)</f>
        <v>0</v>
      </c>
      <c r="DZ703" s="770">
        <f>+DT703+DV703+DX703</f>
        <v>0</v>
      </c>
      <c r="EA703" s="726">
        <f>+IF(DZ663=0,0,DZ703/DZ663*100)</f>
        <v>0</v>
      </c>
      <c r="EB703" s="770">
        <v>0</v>
      </c>
      <c r="EC703" s="726">
        <f>+IF(EB663=0,0,EB703/EB663*100)</f>
        <v>0</v>
      </c>
      <c r="ED703" s="770">
        <v>0</v>
      </c>
      <c r="EE703" s="726">
        <f>+IF(ED663=0,0,ED703/ED663*100)</f>
        <v>0</v>
      </c>
      <c r="EF703" s="770">
        <v>0</v>
      </c>
      <c r="EG703" s="726">
        <f>+IF(EF663=0,0,EF703/EF663*100)</f>
        <v>0</v>
      </c>
      <c r="EH703" s="770">
        <f>+EB703+ED703+EF703</f>
        <v>0</v>
      </c>
      <c r="EI703" s="726">
        <f>+IF(EH663=0,0,EH703/EH663*100)</f>
        <v>0</v>
      </c>
      <c r="EJ703" s="770">
        <f>+DZ703+EH703</f>
        <v>0</v>
      </c>
      <c r="EK703" s="726">
        <f>+IF(EJ663=0,0,EJ703/EJ663*100)</f>
        <v>0</v>
      </c>
      <c r="EL703" s="770">
        <v>0</v>
      </c>
      <c r="EM703" s="726">
        <f>+IF(EL663=0,0,EL703/EL663*100)</f>
        <v>0</v>
      </c>
      <c r="EN703" s="770">
        <v>0</v>
      </c>
      <c r="EO703" s="726">
        <f>+IF(EN663=0,0,EN703/EN663*100)</f>
        <v>0</v>
      </c>
      <c r="EP703" s="770">
        <v>0</v>
      </c>
      <c r="EQ703" s="726">
        <f>+IF(EP663=0,0,EP703/EP663*100)</f>
        <v>0</v>
      </c>
      <c r="ER703" s="770">
        <f>+EL703+EN703+EP703</f>
        <v>0</v>
      </c>
      <c r="ES703" s="726">
        <f>+IF(ER663=0,0,ER703/ER663*100)</f>
        <v>0</v>
      </c>
      <c r="ET703" s="770">
        <v>0</v>
      </c>
      <c r="EU703" s="726">
        <f>+IF(ET663=0,0,ET703/ET663*100)</f>
        <v>0</v>
      </c>
      <c r="EV703" s="770">
        <v>0</v>
      </c>
      <c r="EW703" s="726">
        <f>+IF(EV663=0,0,EV703/EV663*100)</f>
        <v>0</v>
      </c>
      <c r="EX703" s="770">
        <v>0</v>
      </c>
      <c r="EY703" s="726">
        <f>+IF(EX663=0,0,EX703/EX663*100)</f>
        <v>0</v>
      </c>
      <c r="EZ703" s="770">
        <f>+ET703+EV703+EX703</f>
        <v>0</v>
      </c>
      <c r="FA703" s="726">
        <f>+IF(EZ663=0,0,EZ703/EZ663*100)</f>
        <v>0</v>
      </c>
      <c r="FB703" s="770">
        <f>+ER703+EZ703</f>
        <v>0</v>
      </c>
      <c r="FC703" s="726">
        <f>+IF(FB663=0,0,FB703/FB663*100)</f>
        <v>0</v>
      </c>
      <c r="FD703" s="770">
        <v>0</v>
      </c>
      <c r="FE703" s="726">
        <f>+IF(FD663=0,0,FD703/FD663*100)</f>
        <v>0</v>
      </c>
      <c r="FF703" s="770">
        <v>0</v>
      </c>
      <c r="FG703" s="726">
        <f>+IF(FF663=0,0,FF703/FF663*100)</f>
        <v>0</v>
      </c>
      <c r="FH703" s="770">
        <v>0</v>
      </c>
      <c r="FI703" s="726">
        <f>+IF(FH663=0,0,FH703/FH663*100)</f>
        <v>0</v>
      </c>
      <c r="FJ703" s="770">
        <v>0</v>
      </c>
      <c r="FK703" s="726">
        <f>+IF(FJ663=0,0,FJ703/FJ663*100)</f>
        <v>0</v>
      </c>
    </row>
    <row r="704" spans="2:167" s="648" customFormat="1" ht="13.5" customHeight="1">
      <c r="B704" s="769"/>
      <c r="C704" s="769" t="s">
        <v>4824</v>
      </c>
      <c r="E704" s="772">
        <f t="shared" si="673"/>
        <v>0</v>
      </c>
      <c r="F704" s="737">
        <f>+IF(E663=0,0,E704/E663*100)</f>
        <v>0</v>
      </c>
      <c r="G704" s="772">
        <v>0</v>
      </c>
      <c r="H704" s="737">
        <f>+IF(G663=0,0,G704/G663*100)</f>
        <v>0</v>
      </c>
      <c r="I704" s="772">
        <v>0</v>
      </c>
      <c r="J704" s="737">
        <f>+IF(I663=0,0,I704/I663*100)</f>
        <v>0</v>
      </c>
      <c r="K704" s="772">
        <v>0</v>
      </c>
      <c r="L704" s="737">
        <f>+IF(K663=0,0,K704/K663*100)</f>
        <v>0</v>
      </c>
      <c r="M704" s="772">
        <f>+G704+I704+K704</f>
        <v>0</v>
      </c>
      <c r="N704" s="737">
        <f>+IF(M663=0,0,M704/M663*100)</f>
        <v>0</v>
      </c>
      <c r="O704" s="772">
        <v>0</v>
      </c>
      <c r="P704" s="737">
        <f>+IF(O663=0,0,O704/O663*100)</f>
        <v>0</v>
      </c>
      <c r="Q704" s="772">
        <v>0</v>
      </c>
      <c r="R704" s="737">
        <f>+IF(Q663=0,0,Q704/Q663*100)</f>
        <v>0</v>
      </c>
      <c r="S704" s="772">
        <v>0</v>
      </c>
      <c r="T704" s="737">
        <f>+IF(S663=0,0,S704/S663*100)</f>
        <v>0</v>
      </c>
      <c r="U704" s="772">
        <f>+O704+Q704+S704</f>
        <v>0</v>
      </c>
      <c r="V704" s="737">
        <f>+IF(U663=0,0,U704/U663*100)</f>
        <v>0</v>
      </c>
      <c r="W704" s="772">
        <f>+M704+U704</f>
        <v>0</v>
      </c>
      <c r="X704" s="737">
        <f>+IF(W663=0,0,W704/W663*100)</f>
        <v>0</v>
      </c>
      <c r="Y704" s="772">
        <v>0</v>
      </c>
      <c r="Z704" s="737">
        <f>+IF(Y663=0,0,Y704/Y663*100)</f>
        <v>0</v>
      </c>
      <c r="AA704" s="772">
        <v>0</v>
      </c>
      <c r="AB704" s="737">
        <f>+IF(AA663=0,0,AA704/AA663*100)</f>
        <v>0</v>
      </c>
      <c r="AC704" s="772">
        <v>0</v>
      </c>
      <c r="AD704" s="737">
        <f>+IF(AC663=0,0,AC704/AC663*100)</f>
        <v>0</v>
      </c>
      <c r="AE704" s="772">
        <f>+Y704+AA704+AC704</f>
        <v>0</v>
      </c>
      <c r="AF704" s="737">
        <f>+IF(AE663=0,0,AE704/AE663*100)</f>
        <v>0</v>
      </c>
      <c r="AG704" s="772">
        <v>0</v>
      </c>
      <c r="AH704" s="737">
        <f>+IF(AG663=0,0,AG704/AG663*100)</f>
        <v>0</v>
      </c>
      <c r="AI704" s="772">
        <v>0</v>
      </c>
      <c r="AJ704" s="737">
        <f>+IF(AI663=0,0,AI704/AI663*100)</f>
        <v>0</v>
      </c>
      <c r="AK704" s="772">
        <v>0</v>
      </c>
      <c r="AL704" s="737">
        <f>+IF(AK663=0,0,AK704/AK663*100)</f>
        <v>0</v>
      </c>
      <c r="AM704" s="772">
        <f>+AG704+AI704+AK704</f>
        <v>0</v>
      </c>
      <c r="AN704" s="737">
        <f>+IF(AM663=0,0,AM704/AM663*100)</f>
        <v>0</v>
      </c>
      <c r="AO704" s="772">
        <f>+AE704+AM704</f>
        <v>0</v>
      </c>
      <c r="AP704" s="737">
        <f>+IF(AO663=0,0,AO704/AO663*100)</f>
        <v>0</v>
      </c>
      <c r="AQ704" s="651"/>
      <c r="AR704" s="772">
        <v>0</v>
      </c>
      <c r="AS704" s="737">
        <f>+IF(AR663=0,0,AR704/AR663*100)</f>
        <v>0</v>
      </c>
      <c r="AT704" s="772">
        <v>0</v>
      </c>
      <c r="AU704" s="737">
        <f>+IF(AT663=0,0,AT704/AT663*100)</f>
        <v>0</v>
      </c>
      <c r="AV704" s="772">
        <v>0</v>
      </c>
      <c r="AW704" s="737">
        <f>+IF(AV663=0,0,AV704/AV663*100)</f>
        <v>0</v>
      </c>
      <c r="AX704" s="772">
        <v>0</v>
      </c>
      <c r="AY704" s="737">
        <f>+IF(AX663=0,0,AX704/AX663*100)</f>
        <v>0</v>
      </c>
      <c r="AZ704" s="772">
        <f>+AT704+AV704+AX704</f>
        <v>0</v>
      </c>
      <c r="BA704" s="737">
        <f>+IF(AZ663=0,0,AZ704/AZ663*100)</f>
        <v>0</v>
      </c>
      <c r="BB704" s="772">
        <v>0</v>
      </c>
      <c r="BC704" s="737">
        <f>+IF(BB663=0,0,BB704/BB663*100)</f>
        <v>0</v>
      </c>
      <c r="BD704" s="772">
        <v>0</v>
      </c>
      <c r="BE704" s="737">
        <f>+IF(BD663=0,0,BD704/BD663*100)</f>
        <v>0</v>
      </c>
      <c r="BF704" s="772">
        <v>0</v>
      </c>
      <c r="BG704" s="737">
        <f>+IF(BF663=0,0,BF704/BF663*100)</f>
        <v>0</v>
      </c>
      <c r="BH704" s="772">
        <f>+BB704+BD704+BF704</f>
        <v>0</v>
      </c>
      <c r="BI704" s="737">
        <f>+IF(BH663=0,0,BH704/BH663*100)</f>
        <v>0</v>
      </c>
      <c r="BJ704" s="772">
        <f>+AZ704+BH704</f>
        <v>0</v>
      </c>
      <c r="BK704" s="737">
        <f>+IF(BJ663=0,0,BJ704/BJ663*100)</f>
        <v>0</v>
      </c>
      <c r="BL704" s="772">
        <v>0</v>
      </c>
      <c r="BM704" s="737">
        <f>+IF(BL663=0,0,BL704/BL663*100)</f>
        <v>0</v>
      </c>
      <c r="BN704" s="772">
        <v>0</v>
      </c>
      <c r="BO704" s="737">
        <f>+IF(BN663=0,0,BN704/BN663*100)</f>
        <v>0</v>
      </c>
      <c r="BP704" s="772">
        <v>0</v>
      </c>
      <c r="BQ704" s="737">
        <f>+IF(BP663=0,0,BP704/BP663*100)</f>
        <v>0</v>
      </c>
      <c r="BR704" s="772">
        <f>+BL704+BN704+BP704</f>
        <v>0</v>
      </c>
      <c r="BS704" s="737">
        <f>+IF(BR663=0,0,BR704/BR663*100)</f>
        <v>0</v>
      </c>
      <c r="BT704" s="772">
        <v>0</v>
      </c>
      <c r="BU704" s="737">
        <f>+IF(BT663=0,0,BT704/BT663*100)</f>
        <v>0</v>
      </c>
      <c r="BV704" s="772">
        <v>0</v>
      </c>
      <c r="BW704" s="737">
        <f>+IF(BV663=0,0,BV704/BV663*100)</f>
        <v>0</v>
      </c>
      <c r="BX704" s="772">
        <v>0</v>
      </c>
      <c r="BY704" s="737">
        <f>+IF(BX663=0,0,BX704/BX663*100)</f>
        <v>0</v>
      </c>
      <c r="BZ704" s="772">
        <f>+BT704+BV704+BX704</f>
        <v>0</v>
      </c>
      <c r="CA704" s="737">
        <f>+IF(BZ663=0,0,BZ704/BZ663*100)</f>
        <v>0</v>
      </c>
      <c r="CB704" s="772">
        <f>+BR704+BZ704</f>
        <v>0</v>
      </c>
      <c r="CC704" s="737">
        <f>+IF(CB663=0,0,CB704/CB663*100)</f>
        <v>0</v>
      </c>
      <c r="CE704" s="772">
        <f t="shared" si="681"/>
        <v>0</v>
      </c>
      <c r="CF704" s="737">
        <f>+IF(CE663=0,0,CE704/CE663*100)</f>
        <v>0</v>
      </c>
      <c r="CG704" s="772">
        <v>0</v>
      </c>
      <c r="CH704" s="737">
        <f>+IF(CG663=0,0,CG704/CG663*100)</f>
        <v>0</v>
      </c>
      <c r="CI704" s="772">
        <v>0</v>
      </c>
      <c r="CJ704" s="737">
        <f>+IF(CI663=0,0,CI704/CI663*100)</f>
        <v>0</v>
      </c>
      <c r="CK704" s="772">
        <v>0</v>
      </c>
      <c r="CL704" s="737">
        <f>+IF(CK663=0,0,CK704/CK663*100)</f>
        <v>0</v>
      </c>
      <c r="CM704" s="772">
        <f>+CG704+CI704+CK704</f>
        <v>0</v>
      </c>
      <c r="CN704" s="737">
        <f>+IF(CM663=0,0,CM704/CM663*100)</f>
        <v>0</v>
      </c>
      <c r="CO704" s="772">
        <v>0</v>
      </c>
      <c r="CP704" s="737">
        <f>+IF(CO663=0,0,CO704/CO663*100)</f>
        <v>0</v>
      </c>
      <c r="CQ704" s="772">
        <v>0</v>
      </c>
      <c r="CR704" s="737">
        <f>+IF(CQ663=0,0,CQ704/CQ663*100)</f>
        <v>0</v>
      </c>
      <c r="CS704" s="772">
        <v>0</v>
      </c>
      <c r="CT704" s="737">
        <f>+IF(CS663=0,0,CS704/CS663*100)</f>
        <v>0</v>
      </c>
      <c r="CU704" s="772">
        <f>+CO704+CQ704+CS704</f>
        <v>0</v>
      </c>
      <c r="CV704" s="737">
        <f>+IF(CU663=0,0,CU704/CU663*100)</f>
        <v>0</v>
      </c>
      <c r="CW704" s="772">
        <f>+CM704+CU704</f>
        <v>0</v>
      </c>
      <c r="CX704" s="737">
        <f>+IF(CW663=0,0,CW704/CW663*100)</f>
        <v>0</v>
      </c>
      <c r="CY704" s="772">
        <v>0</v>
      </c>
      <c r="CZ704" s="737">
        <f>+IF(CY663=0,0,CY704/CY663*100)</f>
        <v>0</v>
      </c>
      <c r="DA704" s="772">
        <v>0</v>
      </c>
      <c r="DB704" s="737">
        <f>+IF(DA663=0,0,DA704/DA663*100)</f>
        <v>0</v>
      </c>
      <c r="DC704" s="772">
        <v>0</v>
      </c>
      <c r="DD704" s="737">
        <f>+IF(DC663=0,0,DC704/DC663*100)</f>
        <v>0</v>
      </c>
      <c r="DE704" s="772">
        <f>+CY704+DA704+DC704</f>
        <v>0</v>
      </c>
      <c r="DF704" s="737">
        <f>+IF(DE663=0,0,DE704/DE663*100)</f>
        <v>0</v>
      </c>
      <c r="DG704" s="772">
        <v>0</v>
      </c>
      <c r="DH704" s="737">
        <f>+IF(DG663=0,0,DG704/DG663*100)</f>
        <v>0</v>
      </c>
      <c r="DI704" s="772">
        <v>0</v>
      </c>
      <c r="DJ704" s="737">
        <f>+IF(DI663=0,0,DI704/DI663*100)</f>
        <v>0</v>
      </c>
      <c r="DK704" s="772">
        <v>0</v>
      </c>
      <c r="DL704" s="737">
        <f>+IF(DK663=0,0,DK704/DK663*100)</f>
        <v>0</v>
      </c>
      <c r="DM704" s="772">
        <f>+DG704+DI704+DK704</f>
        <v>0</v>
      </c>
      <c r="DN704" s="737">
        <f>+IF(DM663=0,0,DM704/DM663*100)</f>
        <v>0</v>
      </c>
      <c r="DO704" s="772">
        <f>+DE704+DM704</f>
        <v>0</v>
      </c>
      <c r="DP704" s="737">
        <f>+IF(DO663=0,0,DO704/DO663*100)</f>
        <v>0</v>
      </c>
      <c r="DR704" s="772">
        <f t="shared" si="684"/>
        <v>0</v>
      </c>
      <c r="DS704" s="737">
        <f>+IF(DR663=0,0,DR704/DR663*100)</f>
        <v>0</v>
      </c>
      <c r="DT704" s="772">
        <v>0</v>
      </c>
      <c r="DU704" s="737">
        <f>+IF(DT663=0,0,DT704/DT663*100)</f>
        <v>0</v>
      </c>
      <c r="DV704" s="772">
        <v>0</v>
      </c>
      <c r="DW704" s="737">
        <f>+IF(DV663=0,0,DV704/DV663*100)</f>
        <v>0</v>
      </c>
      <c r="DX704" s="772">
        <v>0</v>
      </c>
      <c r="DY704" s="737">
        <f>+IF(DX663=0,0,DX704/DX663*100)</f>
        <v>0</v>
      </c>
      <c r="DZ704" s="772">
        <f>+DT704+DV704+DX704</f>
        <v>0</v>
      </c>
      <c r="EA704" s="737">
        <f>+IF(DZ663=0,0,DZ704/DZ663*100)</f>
        <v>0</v>
      </c>
      <c r="EB704" s="772">
        <v>0</v>
      </c>
      <c r="EC704" s="737">
        <f>+IF(EB663=0,0,EB704/EB663*100)</f>
        <v>0</v>
      </c>
      <c r="ED704" s="772">
        <v>0</v>
      </c>
      <c r="EE704" s="737">
        <f>+IF(ED663=0,0,ED704/ED663*100)</f>
        <v>0</v>
      </c>
      <c r="EF704" s="772">
        <v>0</v>
      </c>
      <c r="EG704" s="737">
        <f>+IF(EF663=0,0,EF704/EF663*100)</f>
        <v>0</v>
      </c>
      <c r="EH704" s="772">
        <f>+EB704+ED704+EF704</f>
        <v>0</v>
      </c>
      <c r="EI704" s="737">
        <f>+IF(EH663=0,0,EH704/EH663*100)</f>
        <v>0</v>
      </c>
      <c r="EJ704" s="772">
        <f>+DZ704+EH704</f>
        <v>0</v>
      </c>
      <c r="EK704" s="737">
        <f>+IF(EJ663=0,0,EJ704/EJ663*100)</f>
        <v>0</v>
      </c>
      <c r="EL704" s="772">
        <v>0</v>
      </c>
      <c r="EM704" s="737">
        <f>+IF(EL663=0,0,EL704/EL663*100)</f>
        <v>0</v>
      </c>
      <c r="EN704" s="772">
        <v>0</v>
      </c>
      <c r="EO704" s="737">
        <f>+IF(EN663=0,0,EN704/EN663*100)</f>
        <v>0</v>
      </c>
      <c r="EP704" s="772">
        <v>0</v>
      </c>
      <c r="EQ704" s="737">
        <f>+IF(EP663=0,0,EP704/EP663*100)</f>
        <v>0</v>
      </c>
      <c r="ER704" s="772">
        <f>+EL704+EN704+EP704</f>
        <v>0</v>
      </c>
      <c r="ES704" s="737">
        <f>+IF(ER663=0,0,ER704/ER663*100)</f>
        <v>0</v>
      </c>
      <c r="ET704" s="772">
        <v>0</v>
      </c>
      <c r="EU704" s="737">
        <f>+IF(ET663=0,0,ET704/ET663*100)</f>
        <v>0</v>
      </c>
      <c r="EV704" s="772">
        <v>0</v>
      </c>
      <c r="EW704" s="737">
        <f>+IF(EV663=0,0,EV704/EV663*100)</f>
        <v>0</v>
      </c>
      <c r="EX704" s="772">
        <v>0</v>
      </c>
      <c r="EY704" s="737">
        <f>+IF(EX663=0,0,EX704/EX663*100)</f>
        <v>0</v>
      </c>
      <c r="EZ704" s="772">
        <f>+ET704+EV704+EX704</f>
        <v>0</v>
      </c>
      <c r="FA704" s="737">
        <f>+IF(EZ663=0,0,EZ704/EZ663*100)</f>
        <v>0</v>
      </c>
      <c r="FB704" s="772">
        <f>+ER704+EZ704</f>
        <v>0</v>
      </c>
      <c r="FC704" s="737">
        <f>+IF(FB663=0,0,FB704/FB663*100)</f>
        <v>0</v>
      </c>
      <c r="FD704" s="772">
        <v>0</v>
      </c>
      <c r="FE704" s="737">
        <f>+IF(FD663=0,0,FD704/FD663*100)</f>
        <v>0</v>
      </c>
      <c r="FF704" s="772">
        <v>0</v>
      </c>
      <c r="FG704" s="737">
        <f>+IF(FF663=0,0,FF704/FF663*100)</f>
        <v>0</v>
      </c>
      <c r="FH704" s="772">
        <v>0</v>
      </c>
      <c r="FI704" s="737">
        <f>+IF(FH663=0,0,FH704/FH663*100)</f>
        <v>0</v>
      </c>
      <c r="FJ704" s="772">
        <v>0</v>
      </c>
      <c r="FK704" s="737">
        <f>+IF(FJ663=0,0,FJ704/FJ663*100)</f>
        <v>0</v>
      </c>
    </row>
    <row r="705" spans="2:167" s="648" customFormat="1" ht="13.5" customHeight="1">
      <c r="B705" s="784"/>
      <c r="C705" s="784" t="s">
        <v>4825</v>
      </c>
      <c r="D705" s="788"/>
      <c r="E705" s="785">
        <f t="shared" si="673"/>
        <v>0</v>
      </c>
      <c r="F705" s="786">
        <f>+IF(E663=0,0,E705/E663*100)</f>
        <v>0</v>
      </c>
      <c r="G705" s="785">
        <v>0</v>
      </c>
      <c r="H705" s="786">
        <f>+IF(G663=0,0,G705/G663*100)</f>
        <v>0</v>
      </c>
      <c r="I705" s="785">
        <v>0</v>
      </c>
      <c r="J705" s="786">
        <f>+IF(I663=0,0,I705/I663*100)</f>
        <v>0</v>
      </c>
      <c r="K705" s="785">
        <v>0</v>
      </c>
      <c r="L705" s="786">
        <f>+IF(K663=0,0,K705/K663*100)</f>
        <v>0</v>
      </c>
      <c r="M705" s="785">
        <f>+G705+I705+K705</f>
        <v>0</v>
      </c>
      <c r="N705" s="786">
        <f>+IF(M663=0,0,M705/M663*100)</f>
        <v>0</v>
      </c>
      <c r="O705" s="785">
        <v>0</v>
      </c>
      <c r="P705" s="786">
        <f>+IF(O663=0,0,O705/O663*100)</f>
        <v>0</v>
      </c>
      <c r="Q705" s="785">
        <v>0</v>
      </c>
      <c r="R705" s="786">
        <f>+IF(Q663=0,0,Q705/Q663*100)</f>
        <v>0</v>
      </c>
      <c r="S705" s="785">
        <v>0</v>
      </c>
      <c r="T705" s="786">
        <f>+IF(S663=0,0,S705/S663*100)</f>
        <v>0</v>
      </c>
      <c r="U705" s="785">
        <f>+O705+Q705+S705</f>
        <v>0</v>
      </c>
      <c r="V705" s="786">
        <f>+IF(U663=0,0,U705/U663*100)</f>
        <v>0</v>
      </c>
      <c r="W705" s="785">
        <f>+M705+U705</f>
        <v>0</v>
      </c>
      <c r="X705" s="786">
        <f>+IF(W663=0,0,W705/W663*100)</f>
        <v>0</v>
      </c>
      <c r="Y705" s="785">
        <v>0</v>
      </c>
      <c r="Z705" s="786">
        <f>+IF(Y663=0,0,Y705/Y663*100)</f>
        <v>0</v>
      </c>
      <c r="AA705" s="785">
        <v>0</v>
      </c>
      <c r="AB705" s="786">
        <f>+IF(AA663=0,0,AA705/AA663*100)</f>
        <v>0</v>
      </c>
      <c r="AC705" s="785">
        <v>0</v>
      </c>
      <c r="AD705" s="786">
        <f>+IF(AC663=0,0,AC705/AC663*100)</f>
        <v>0</v>
      </c>
      <c r="AE705" s="785">
        <f>+Y705+AA705+AC705</f>
        <v>0</v>
      </c>
      <c r="AF705" s="786">
        <f>+IF(AE663=0,0,AE705/AE663*100)</f>
        <v>0</v>
      </c>
      <c r="AG705" s="785">
        <v>0</v>
      </c>
      <c r="AH705" s="786">
        <f>+IF(AG663=0,0,AG705/AG663*100)</f>
        <v>0</v>
      </c>
      <c r="AI705" s="785">
        <v>0</v>
      </c>
      <c r="AJ705" s="786">
        <f>+IF(AI663=0,0,AI705/AI663*100)</f>
        <v>0</v>
      </c>
      <c r="AK705" s="785">
        <v>0</v>
      </c>
      <c r="AL705" s="786">
        <f>+IF(AK663=0,0,AK705/AK663*100)</f>
        <v>0</v>
      </c>
      <c r="AM705" s="785">
        <f>+AG705+AI705+AK705</f>
        <v>0</v>
      </c>
      <c r="AN705" s="786">
        <f>+IF(AM663=0,0,AM705/AM663*100)</f>
        <v>0</v>
      </c>
      <c r="AO705" s="785">
        <f>+AE705+AM705</f>
        <v>0</v>
      </c>
      <c r="AP705" s="786">
        <f>+IF(AO663=0,0,AO705/AO663*100)</f>
        <v>0</v>
      </c>
      <c r="AQ705" s="651"/>
      <c r="AR705" s="785">
        <v>0</v>
      </c>
      <c r="AS705" s="786">
        <f>+IF(AR663=0,0,AR705/AR663*100)</f>
        <v>0</v>
      </c>
      <c r="AT705" s="785">
        <v>0</v>
      </c>
      <c r="AU705" s="786">
        <f>+IF(AT663=0,0,AT705/AT663*100)</f>
        <v>0</v>
      </c>
      <c r="AV705" s="785">
        <v>0</v>
      </c>
      <c r="AW705" s="786">
        <f>+IF(AV663=0,0,AV705/AV663*100)</f>
        <v>0</v>
      </c>
      <c r="AX705" s="785">
        <v>0</v>
      </c>
      <c r="AY705" s="786">
        <f>+IF(AX663=0,0,AX705/AX663*100)</f>
        <v>0</v>
      </c>
      <c r="AZ705" s="785">
        <f>+AT705+AV705+AX705</f>
        <v>0</v>
      </c>
      <c r="BA705" s="786">
        <f>+IF(AZ663=0,0,AZ705/AZ663*100)</f>
        <v>0</v>
      </c>
      <c r="BB705" s="785">
        <v>0</v>
      </c>
      <c r="BC705" s="786">
        <f>+IF(BB663=0,0,BB705/BB663*100)</f>
        <v>0</v>
      </c>
      <c r="BD705" s="785">
        <v>0</v>
      </c>
      <c r="BE705" s="786">
        <f>+IF(BD663=0,0,BD705/BD663*100)</f>
        <v>0</v>
      </c>
      <c r="BF705" s="785">
        <v>0</v>
      </c>
      <c r="BG705" s="786">
        <f>+IF(BF663=0,0,BF705/BF663*100)</f>
        <v>0</v>
      </c>
      <c r="BH705" s="785">
        <f>+BB705+BD705+BF705</f>
        <v>0</v>
      </c>
      <c r="BI705" s="786">
        <f>+IF(BH663=0,0,BH705/BH663*100)</f>
        <v>0</v>
      </c>
      <c r="BJ705" s="785">
        <f>+AZ705+BH705</f>
        <v>0</v>
      </c>
      <c r="BK705" s="786">
        <f>+IF(BJ663=0,0,BJ705/BJ663*100)</f>
        <v>0</v>
      </c>
      <c r="BL705" s="785">
        <v>0</v>
      </c>
      <c r="BM705" s="786">
        <f>+IF(BL663=0,0,BL705/BL663*100)</f>
        <v>0</v>
      </c>
      <c r="BN705" s="785">
        <v>0</v>
      </c>
      <c r="BO705" s="786">
        <f>+IF(BN663=0,0,BN705/BN663*100)</f>
        <v>0</v>
      </c>
      <c r="BP705" s="785">
        <v>0</v>
      </c>
      <c r="BQ705" s="786">
        <f>+IF(BP663=0,0,BP705/BP663*100)</f>
        <v>0</v>
      </c>
      <c r="BR705" s="785">
        <f>+BL705+BN705+BP705</f>
        <v>0</v>
      </c>
      <c r="BS705" s="786">
        <f>+IF(BR663=0,0,BR705/BR663*100)</f>
        <v>0</v>
      </c>
      <c r="BT705" s="785">
        <v>0</v>
      </c>
      <c r="BU705" s="786">
        <f>+IF(BT663=0,0,BT705/BT663*100)</f>
        <v>0</v>
      </c>
      <c r="BV705" s="785">
        <v>0</v>
      </c>
      <c r="BW705" s="786">
        <f>+IF(BV663=0,0,BV705/BV663*100)</f>
        <v>0</v>
      </c>
      <c r="BX705" s="785">
        <v>0</v>
      </c>
      <c r="BY705" s="786">
        <f>+IF(BX663=0,0,BX705/BX663*100)</f>
        <v>0</v>
      </c>
      <c r="BZ705" s="785">
        <f>+BT705+BV705+BX705</f>
        <v>0</v>
      </c>
      <c r="CA705" s="786">
        <f>+IF(BZ663=0,0,BZ705/BZ663*100)</f>
        <v>0</v>
      </c>
      <c r="CB705" s="785">
        <f>+BR705+BZ705</f>
        <v>0</v>
      </c>
      <c r="CC705" s="786">
        <f>+IF(CB663=0,0,CB705/CB663*100)</f>
        <v>0</v>
      </c>
      <c r="CE705" s="785">
        <f t="shared" si="681"/>
        <v>0</v>
      </c>
      <c r="CF705" s="786">
        <f>+IF(CE663=0,0,CE705/CE663*100)</f>
        <v>0</v>
      </c>
      <c r="CG705" s="785">
        <v>0</v>
      </c>
      <c r="CH705" s="786">
        <f>+IF(CG663=0,0,CG705/CG663*100)</f>
        <v>0</v>
      </c>
      <c r="CI705" s="785">
        <v>0</v>
      </c>
      <c r="CJ705" s="786">
        <f>+IF(CI663=0,0,CI705/CI663*100)</f>
        <v>0</v>
      </c>
      <c r="CK705" s="785">
        <v>0</v>
      </c>
      <c r="CL705" s="786">
        <f>+IF(CK663=0,0,CK705/CK663*100)</f>
        <v>0</v>
      </c>
      <c r="CM705" s="785">
        <f>+CG705+CI705+CK705</f>
        <v>0</v>
      </c>
      <c r="CN705" s="786">
        <f>+IF(CM663=0,0,CM705/CM663*100)</f>
        <v>0</v>
      </c>
      <c r="CO705" s="785">
        <v>0</v>
      </c>
      <c r="CP705" s="786">
        <f>+IF(CO663=0,0,CO705/CO663*100)</f>
        <v>0</v>
      </c>
      <c r="CQ705" s="785">
        <v>0</v>
      </c>
      <c r="CR705" s="786">
        <f>+IF(CQ663=0,0,CQ705/CQ663*100)</f>
        <v>0</v>
      </c>
      <c r="CS705" s="785">
        <v>0</v>
      </c>
      <c r="CT705" s="786">
        <f>+IF(CS663=0,0,CS705/CS663*100)</f>
        <v>0</v>
      </c>
      <c r="CU705" s="785">
        <f>+CO705+CQ705+CS705</f>
        <v>0</v>
      </c>
      <c r="CV705" s="786">
        <f>+IF(CU663=0,0,CU705/CU663*100)</f>
        <v>0</v>
      </c>
      <c r="CW705" s="785">
        <f>+CM705+CU705</f>
        <v>0</v>
      </c>
      <c r="CX705" s="786">
        <f>+IF(CW663=0,0,CW705/CW663*100)</f>
        <v>0</v>
      </c>
      <c r="CY705" s="785">
        <v>0</v>
      </c>
      <c r="CZ705" s="786">
        <f>+IF(CY663=0,0,CY705/CY663*100)</f>
        <v>0</v>
      </c>
      <c r="DA705" s="785">
        <v>0</v>
      </c>
      <c r="DB705" s="786">
        <f>+IF(DA663=0,0,DA705/DA663*100)</f>
        <v>0</v>
      </c>
      <c r="DC705" s="785">
        <v>0</v>
      </c>
      <c r="DD705" s="786">
        <f>+IF(DC663=0,0,DC705/DC663*100)</f>
        <v>0</v>
      </c>
      <c r="DE705" s="785">
        <f>+CY705+DA705+DC705</f>
        <v>0</v>
      </c>
      <c r="DF705" s="786">
        <f>+IF(DE663=0,0,DE705/DE663*100)</f>
        <v>0</v>
      </c>
      <c r="DG705" s="785">
        <v>0</v>
      </c>
      <c r="DH705" s="786">
        <f>+IF(DG663=0,0,DG705/DG663*100)</f>
        <v>0</v>
      </c>
      <c r="DI705" s="785">
        <v>0</v>
      </c>
      <c r="DJ705" s="786">
        <f>+IF(DI663=0,0,DI705/DI663*100)</f>
        <v>0</v>
      </c>
      <c r="DK705" s="785">
        <v>0</v>
      </c>
      <c r="DL705" s="786">
        <f>+IF(DK663=0,0,DK705/DK663*100)</f>
        <v>0</v>
      </c>
      <c r="DM705" s="785">
        <f>+DG705+DI705+DK705</f>
        <v>0</v>
      </c>
      <c r="DN705" s="786">
        <f>+IF(DM663=0,0,DM705/DM663*100)</f>
        <v>0</v>
      </c>
      <c r="DO705" s="785">
        <f>+DE705+DM705</f>
        <v>0</v>
      </c>
      <c r="DP705" s="786">
        <f>+IF(DO663=0,0,DO705/DO663*100)</f>
        <v>0</v>
      </c>
      <c r="DR705" s="785">
        <f t="shared" si="684"/>
        <v>0</v>
      </c>
      <c r="DS705" s="786">
        <f>+IF(DR663=0,0,DR705/DR663*100)</f>
        <v>0</v>
      </c>
      <c r="DT705" s="785">
        <v>0</v>
      </c>
      <c r="DU705" s="786">
        <f>+IF(DT663=0,0,DT705/DT663*100)</f>
        <v>0</v>
      </c>
      <c r="DV705" s="785">
        <v>0</v>
      </c>
      <c r="DW705" s="786">
        <f>+IF(DV663=0,0,DV705/DV663*100)</f>
        <v>0</v>
      </c>
      <c r="DX705" s="785">
        <v>0</v>
      </c>
      <c r="DY705" s="786">
        <f>+IF(DX663=0,0,DX705/DX663*100)</f>
        <v>0</v>
      </c>
      <c r="DZ705" s="785">
        <f>+DT705+DV705+DX705</f>
        <v>0</v>
      </c>
      <c r="EA705" s="786">
        <f>+IF(DZ663=0,0,DZ705/DZ663*100)</f>
        <v>0</v>
      </c>
      <c r="EB705" s="785">
        <v>0</v>
      </c>
      <c r="EC705" s="786">
        <f>+IF(EB663=0,0,EB705/EB663*100)</f>
        <v>0</v>
      </c>
      <c r="ED705" s="785">
        <v>0</v>
      </c>
      <c r="EE705" s="786">
        <f>+IF(ED663=0,0,ED705/ED663*100)</f>
        <v>0</v>
      </c>
      <c r="EF705" s="785">
        <v>0</v>
      </c>
      <c r="EG705" s="786">
        <f>+IF(EF663=0,0,EF705/EF663*100)</f>
        <v>0</v>
      </c>
      <c r="EH705" s="785">
        <f>+EB705+ED705+EF705</f>
        <v>0</v>
      </c>
      <c r="EI705" s="786">
        <f>+IF(EH663=0,0,EH705/EH663*100)</f>
        <v>0</v>
      </c>
      <c r="EJ705" s="785">
        <f>+DZ705+EH705</f>
        <v>0</v>
      </c>
      <c r="EK705" s="786">
        <f>+IF(EJ663=0,0,EJ705/EJ663*100)</f>
        <v>0</v>
      </c>
      <c r="EL705" s="785">
        <v>0</v>
      </c>
      <c r="EM705" s="786">
        <f>+IF(EL663=0,0,EL705/EL663*100)</f>
        <v>0</v>
      </c>
      <c r="EN705" s="785">
        <v>0</v>
      </c>
      <c r="EO705" s="786">
        <f>+IF(EN663=0,0,EN705/EN663*100)</f>
        <v>0</v>
      </c>
      <c r="EP705" s="785">
        <v>0</v>
      </c>
      <c r="EQ705" s="786">
        <f>+IF(EP663=0,0,EP705/EP663*100)</f>
        <v>0</v>
      </c>
      <c r="ER705" s="785">
        <f>+EL705+EN705+EP705</f>
        <v>0</v>
      </c>
      <c r="ES705" s="786">
        <f>+IF(ER663=0,0,ER705/ER663*100)</f>
        <v>0</v>
      </c>
      <c r="ET705" s="785">
        <v>0</v>
      </c>
      <c r="EU705" s="786">
        <f>+IF(ET663=0,0,ET705/ET663*100)</f>
        <v>0</v>
      </c>
      <c r="EV705" s="785">
        <v>0</v>
      </c>
      <c r="EW705" s="786">
        <f>+IF(EV663=0,0,EV705/EV663*100)</f>
        <v>0</v>
      </c>
      <c r="EX705" s="785">
        <v>0</v>
      </c>
      <c r="EY705" s="786">
        <f>+IF(EX663=0,0,EX705/EX663*100)</f>
        <v>0</v>
      </c>
      <c r="EZ705" s="785">
        <f>+ET705+EV705+EX705</f>
        <v>0</v>
      </c>
      <c r="FA705" s="786">
        <f>+IF(EZ663=0,0,EZ705/EZ663*100)</f>
        <v>0</v>
      </c>
      <c r="FB705" s="785">
        <f>+ER705+EZ705</f>
        <v>0</v>
      </c>
      <c r="FC705" s="786">
        <f>+IF(FB663=0,0,FB705/FB663*100)</f>
        <v>0</v>
      </c>
      <c r="FD705" s="785">
        <v>0</v>
      </c>
      <c r="FE705" s="786">
        <f>+IF(FD663=0,0,FD705/FD663*100)</f>
        <v>0</v>
      </c>
      <c r="FF705" s="785">
        <v>0</v>
      </c>
      <c r="FG705" s="786">
        <f>+IF(FF663=0,0,FF705/FF663*100)</f>
        <v>0</v>
      </c>
      <c r="FH705" s="785">
        <v>0</v>
      </c>
      <c r="FI705" s="786">
        <f>+IF(FH663=0,0,FH705/FH663*100)</f>
        <v>0</v>
      </c>
      <c r="FJ705" s="785">
        <v>0</v>
      </c>
      <c r="FK705" s="786">
        <f>+IF(FJ663=0,0,FJ705/FJ663*100)</f>
        <v>0</v>
      </c>
    </row>
    <row r="706" spans="2:167" s="758" customFormat="1" ht="13.5" customHeight="1">
      <c r="B706" s="776" t="s">
        <v>4826</v>
      </c>
      <c r="C706" s="773"/>
      <c r="D706" s="773"/>
      <c r="E706" s="774">
        <f t="shared" si="673"/>
        <v>0</v>
      </c>
      <c r="F706" s="775">
        <f>+IF(E663=0,0,E706/E663*100)</f>
        <v>0</v>
      </c>
      <c r="G706" s="774">
        <f>G666+G669+G680+G702</f>
        <v>0</v>
      </c>
      <c r="H706" s="775">
        <f>+IF(G663=0,0,G706/G663*100)</f>
        <v>0</v>
      </c>
      <c r="I706" s="774">
        <f>I666+I669+I680+I702</f>
        <v>0</v>
      </c>
      <c r="J706" s="775">
        <f>+IF(I663=0,0,I706/I663*100)</f>
        <v>0</v>
      </c>
      <c r="K706" s="774">
        <f>K666+K669+K680+K702</f>
        <v>0</v>
      </c>
      <c r="L706" s="775">
        <f>+IF(K663=0,0,K706/K663*100)</f>
        <v>0</v>
      </c>
      <c r="M706" s="774">
        <f>+M666+M669+M680+M702</f>
        <v>0</v>
      </c>
      <c r="N706" s="775">
        <f>+IF(M663=0,0,M706/M663*100)</f>
        <v>0</v>
      </c>
      <c r="O706" s="774">
        <f>O666+O669+O680+O702</f>
        <v>0</v>
      </c>
      <c r="P706" s="775">
        <f>+IF(O663=0,0,O706/O663*100)</f>
        <v>0</v>
      </c>
      <c r="Q706" s="774">
        <f>Q666+Q669+Q680+Q702</f>
        <v>0</v>
      </c>
      <c r="R706" s="775">
        <f>+IF(Q663=0,0,Q706/Q663*100)</f>
        <v>0</v>
      </c>
      <c r="S706" s="774">
        <f>S666+S669+S680+S702</f>
        <v>0</v>
      </c>
      <c r="T706" s="775">
        <f>+IF(S663=0,0,S706/S663*100)</f>
        <v>0</v>
      </c>
      <c r="U706" s="774">
        <f>+U666+U669+U680+U702</f>
        <v>0</v>
      </c>
      <c r="V706" s="775">
        <f>+IF(U663=0,0,U706/U663*100)</f>
        <v>0</v>
      </c>
      <c r="W706" s="774">
        <f>+M706+U706</f>
        <v>0</v>
      </c>
      <c r="X706" s="775">
        <f>+IF(W663=0,0,W706/W663*100)</f>
        <v>0</v>
      </c>
      <c r="Y706" s="774">
        <f>Y666+Y669+Y680+Y702</f>
        <v>0</v>
      </c>
      <c r="Z706" s="775">
        <f>+IF(Y663=0,0,Y706/Y663*100)</f>
        <v>0</v>
      </c>
      <c r="AA706" s="774">
        <f>AA666+AA669+AA680+AA702</f>
        <v>0</v>
      </c>
      <c r="AB706" s="775">
        <f>+IF(AA663=0,0,AA706/AA663*100)</f>
        <v>0</v>
      </c>
      <c r="AC706" s="774">
        <f>AC666+AC669+AC680+AC702</f>
        <v>0</v>
      </c>
      <c r="AD706" s="775">
        <f>+IF(AC663=0,0,AC706/AC663*100)</f>
        <v>0</v>
      </c>
      <c r="AE706" s="774">
        <f>+AE666+AE669+AE680+AE702</f>
        <v>0</v>
      </c>
      <c r="AF706" s="775">
        <f>+IF(AE663=0,0,AE706/AE663*100)</f>
        <v>0</v>
      </c>
      <c r="AG706" s="774">
        <f>AG666+AG669+AG680+AG702</f>
        <v>0</v>
      </c>
      <c r="AH706" s="775">
        <f>+IF(AG663=0,0,AG706/AG663*100)</f>
        <v>0</v>
      </c>
      <c r="AI706" s="774">
        <f>AI666+AI669+AI680+AI702</f>
        <v>0</v>
      </c>
      <c r="AJ706" s="775">
        <f>+IF(AI663=0,0,AI706/AI663*100)</f>
        <v>0</v>
      </c>
      <c r="AK706" s="774">
        <f>AK666+AK669+AK680+AK702</f>
        <v>0</v>
      </c>
      <c r="AL706" s="775">
        <f>+IF(AK663=0,0,AK706/AK663*100)</f>
        <v>0</v>
      </c>
      <c r="AM706" s="774">
        <f>+AM666+AM669+AM680+AM702</f>
        <v>0</v>
      </c>
      <c r="AN706" s="775">
        <f>+IF(AM663=0,0,AM706/AM663*100)</f>
        <v>0</v>
      </c>
      <c r="AO706" s="774">
        <f>+AE706+AM706</f>
        <v>0</v>
      </c>
      <c r="AP706" s="775">
        <f>+IF(AO663=0,0,AO706/AO663*100)</f>
        <v>0</v>
      </c>
      <c r="AQ706" s="734"/>
      <c r="AR706" s="774">
        <f>AR666+AR669+AR680+AR702</f>
        <v>0</v>
      </c>
      <c r="AS706" s="775">
        <f>+IF(AR663=0,0,AR706/AR663*100)</f>
        <v>0</v>
      </c>
      <c r="AT706" s="774">
        <f>AT666+AT669+AT680+AT702</f>
        <v>0</v>
      </c>
      <c r="AU706" s="775">
        <f>+IF(AT663=0,0,AT706/AT663*100)</f>
        <v>0</v>
      </c>
      <c r="AV706" s="774">
        <f>AV666+AV669+AV680+AV702</f>
        <v>0</v>
      </c>
      <c r="AW706" s="775">
        <f>+IF(AV663=0,0,AV706/AV663*100)</f>
        <v>0</v>
      </c>
      <c r="AX706" s="774">
        <f>AX666+AX669+AX680+AX702</f>
        <v>0</v>
      </c>
      <c r="AY706" s="775">
        <f>+IF(AX663=0,0,AX706/AX663*100)</f>
        <v>0</v>
      </c>
      <c r="AZ706" s="774">
        <f>+AZ666+AZ669+AZ680+AZ702</f>
        <v>0</v>
      </c>
      <c r="BA706" s="775">
        <f>+IF(AZ663=0,0,AZ706/AZ663*100)</f>
        <v>0</v>
      </c>
      <c r="BB706" s="774">
        <f>BB666+BB669+BB680+BB702</f>
        <v>0</v>
      </c>
      <c r="BC706" s="775">
        <f>+IF(BB663=0,0,BB706/BB663*100)</f>
        <v>0</v>
      </c>
      <c r="BD706" s="774">
        <f>BD666+BD669+BD680+BD702</f>
        <v>0</v>
      </c>
      <c r="BE706" s="775">
        <f>+IF(BD663=0,0,BD706/BD663*100)</f>
        <v>0</v>
      </c>
      <c r="BF706" s="774">
        <f>BF666+BF669+BF680+BF702</f>
        <v>0</v>
      </c>
      <c r="BG706" s="775">
        <f>+IF(BF663=0,0,BF706/BF663*100)</f>
        <v>0</v>
      </c>
      <c r="BH706" s="774">
        <f>+BH666+BH669+BH680+BH702</f>
        <v>0</v>
      </c>
      <c r="BI706" s="775">
        <f>+IF(BH663=0,0,BH706/BH663*100)</f>
        <v>0</v>
      </c>
      <c r="BJ706" s="774">
        <f>+AZ706+BH706</f>
        <v>0</v>
      </c>
      <c r="BK706" s="775">
        <f>+IF(BJ663=0,0,BJ706/BJ663*100)</f>
        <v>0</v>
      </c>
      <c r="BL706" s="774">
        <f>BL666+BL669+BL680+BL702</f>
        <v>0</v>
      </c>
      <c r="BM706" s="775">
        <f>+IF(BL663=0,0,BL706/BL663*100)</f>
        <v>0</v>
      </c>
      <c r="BN706" s="774">
        <f>BN666+BN669+BN680+BN702</f>
        <v>0</v>
      </c>
      <c r="BO706" s="775">
        <f>+IF(BN663=0,0,BN706/BN663*100)</f>
        <v>0</v>
      </c>
      <c r="BP706" s="774">
        <f>BP666+BP669+BP680+BP702</f>
        <v>0</v>
      </c>
      <c r="BQ706" s="775">
        <f>+IF(BP663=0,0,BP706/BP663*100)</f>
        <v>0</v>
      </c>
      <c r="BR706" s="774">
        <f>+BR666+BR669+BR680+BR702</f>
        <v>0</v>
      </c>
      <c r="BS706" s="775">
        <f>+IF(BR663=0,0,BR706/BR663*100)</f>
        <v>0</v>
      </c>
      <c r="BT706" s="774">
        <f>BT666+BT669+BT680+BT702</f>
        <v>0</v>
      </c>
      <c r="BU706" s="775">
        <f>+IF(BT663=0,0,BT706/BT663*100)</f>
        <v>0</v>
      </c>
      <c r="BV706" s="774">
        <f>BV666+BV669+BV680+BV702</f>
        <v>0</v>
      </c>
      <c r="BW706" s="775">
        <f>+IF(BV663=0,0,BV706/BV663*100)</f>
        <v>0</v>
      </c>
      <c r="BX706" s="774">
        <f>BX666+BX669+BX680+BX702</f>
        <v>0</v>
      </c>
      <c r="BY706" s="775">
        <f>+IF(BX663=0,0,BX706/BX663*100)</f>
        <v>0</v>
      </c>
      <c r="BZ706" s="774">
        <f>+BZ666+BZ669+BZ680+BZ702</f>
        <v>0</v>
      </c>
      <c r="CA706" s="775">
        <f>+IF(BZ663=0,0,BZ706/BZ663*100)</f>
        <v>0</v>
      </c>
      <c r="CB706" s="774">
        <f>+BR706+BZ706</f>
        <v>0</v>
      </c>
      <c r="CC706" s="775">
        <f>+IF(CB663=0,0,CB706/CB663*100)</f>
        <v>0</v>
      </c>
      <c r="CE706" s="774">
        <f t="shared" si="681"/>
        <v>0</v>
      </c>
      <c r="CF706" s="775">
        <f>+IF(CE663=0,0,CE706/CE663*100)</f>
        <v>0</v>
      </c>
      <c r="CG706" s="774">
        <f>CG666+CG669+CG680+CG702</f>
        <v>0</v>
      </c>
      <c r="CH706" s="775">
        <f>+IF(CG663=0,0,CG706/CG663*100)</f>
        <v>0</v>
      </c>
      <c r="CI706" s="774">
        <f>CI666+CI669+CI680+CI702</f>
        <v>0</v>
      </c>
      <c r="CJ706" s="775">
        <f>+IF(CI663=0,0,CI706/CI663*100)</f>
        <v>0</v>
      </c>
      <c r="CK706" s="774">
        <f>CK666+CK669+CK680+CK702</f>
        <v>0</v>
      </c>
      <c r="CL706" s="775">
        <f>+IF(CK663=0,0,CK706/CK663*100)</f>
        <v>0</v>
      </c>
      <c r="CM706" s="774">
        <f>+CM666+CM669+CM680+CM702</f>
        <v>0</v>
      </c>
      <c r="CN706" s="775">
        <f>+IF(CM663=0,0,CM706/CM663*100)</f>
        <v>0</v>
      </c>
      <c r="CO706" s="774">
        <f>CO666+CO669+CO680+CO702</f>
        <v>0</v>
      </c>
      <c r="CP706" s="775">
        <f>+IF(CO663=0,0,CO706/CO663*100)</f>
        <v>0</v>
      </c>
      <c r="CQ706" s="774">
        <f>CQ666+CQ669+CQ680+CQ702</f>
        <v>0</v>
      </c>
      <c r="CR706" s="775">
        <f>+IF(CQ663=0,0,CQ706/CQ663*100)</f>
        <v>0</v>
      </c>
      <c r="CS706" s="774">
        <f>CS666+CS669+CS680+CS702</f>
        <v>0</v>
      </c>
      <c r="CT706" s="775">
        <f>+IF(CS663=0,0,CS706/CS663*100)</f>
        <v>0</v>
      </c>
      <c r="CU706" s="774">
        <f>+CU666+CU669+CU680+CU702</f>
        <v>0</v>
      </c>
      <c r="CV706" s="775">
        <f>+IF(CU663=0,0,CU706/CU663*100)</f>
        <v>0</v>
      </c>
      <c r="CW706" s="774">
        <f>+CM706+CU706</f>
        <v>0</v>
      </c>
      <c r="CX706" s="775">
        <f>+IF(CW663=0,0,CW706/CW663*100)</f>
        <v>0</v>
      </c>
      <c r="CY706" s="774">
        <f>CY666+CY669+CY680+CY702</f>
        <v>0</v>
      </c>
      <c r="CZ706" s="775">
        <f>+IF(CY663=0,0,CY706/CY663*100)</f>
        <v>0</v>
      </c>
      <c r="DA706" s="774">
        <f>DA666+DA669+DA680+DA702</f>
        <v>0</v>
      </c>
      <c r="DB706" s="775">
        <f>+IF(DA663=0,0,DA706/DA663*100)</f>
        <v>0</v>
      </c>
      <c r="DC706" s="774">
        <f>DC666+DC669+DC680+DC702</f>
        <v>0</v>
      </c>
      <c r="DD706" s="775">
        <f>+IF(DC663=0,0,DC706/DC663*100)</f>
        <v>0</v>
      </c>
      <c r="DE706" s="774">
        <f>+DE666+DE669+DE680+DE702</f>
        <v>0</v>
      </c>
      <c r="DF706" s="775">
        <f>+IF(DE663=0,0,DE706/DE663*100)</f>
        <v>0</v>
      </c>
      <c r="DG706" s="774">
        <f>DG666+DG669+DG680+DG702</f>
        <v>0</v>
      </c>
      <c r="DH706" s="775">
        <f>+IF(DG663=0,0,DG706/DG663*100)</f>
        <v>0</v>
      </c>
      <c r="DI706" s="774">
        <f>DI666+DI669+DI680+DI702</f>
        <v>0</v>
      </c>
      <c r="DJ706" s="775">
        <f>+IF(DI663=0,0,DI706/DI663*100)</f>
        <v>0</v>
      </c>
      <c r="DK706" s="774">
        <f>DK666+DK669+DK680+DK702</f>
        <v>0</v>
      </c>
      <c r="DL706" s="775">
        <f>+IF(DK663=0,0,DK706/DK663*100)</f>
        <v>0</v>
      </c>
      <c r="DM706" s="774">
        <f>+DM666+DM669+DM680+DM702</f>
        <v>0</v>
      </c>
      <c r="DN706" s="775">
        <f>+IF(DM663=0,0,DM706/DM663*100)</f>
        <v>0</v>
      </c>
      <c r="DO706" s="774">
        <f>+DE706+DM706</f>
        <v>0</v>
      </c>
      <c r="DP706" s="775">
        <f>+IF(DO663=0,0,DO706/DO663*100)</f>
        <v>0</v>
      </c>
      <c r="DR706" s="774">
        <f t="shared" si="684"/>
        <v>0</v>
      </c>
      <c r="DS706" s="775">
        <f>+IF(DR663=0,0,DR706/DR663*100)</f>
        <v>0</v>
      </c>
      <c r="DT706" s="774">
        <f>DT666+DT669+DT680+DT702</f>
        <v>0</v>
      </c>
      <c r="DU706" s="775">
        <f>+IF(DT663=0,0,DT706/DT663*100)</f>
        <v>0</v>
      </c>
      <c r="DV706" s="774">
        <f>DV666+DV669+DV680+DV702</f>
        <v>0</v>
      </c>
      <c r="DW706" s="775">
        <f>+IF(DV663=0,0,DV706/DV663*100)</f>
        <v>0</v>
      </c>
      <c r="DX706" s="774">
        <f>DX666+DX669+DX680+DX702</f>
        <v>0</v>
      </c>
      <c r="DY706" s="775">
        <f>+IF(DX663=0,0,DX706/DX663*100)</f>
        <v>0</v>
      </c>
      <c r="DZ706" s="774">
        <f>+DZ666+DZ669+DZ680+DZ702</f>
        <v>0</v>
      </c>
      <c r="EA706" s="775">
        <f>+IF(DZ663=0,0,DZ706/DZ663*100)</f>
        <v>0</v>
      </c>
      <c r="EB706" s="774">
        <f>EB666+EB669+EB680+EB702</f>
        <v>0</v>
      </c>
      <c r="EC706" s="775">
        <f>+IF(EB663=0,0,EB706/EB663*100)</f>
        <v>0</v>
      </c>
      <c r="ED706" s="774">
        <f>ED666+ED669+ED680+ED702</f>
        <v>0</v>
      </c>
      <c r="EE706" s="775">
        <f>+IF(ED663=0,0,ED706/ED663*100)</f>
        <v>0</v>
      </c>
      <c r="EF706" s="774">
        <f>EF666+EF669+EF680+EF702</f>
        <v>0</v>
      </c>
      <c r="EG706" s="775">
        <f>+IF(EF663=0,0,EF706/EF663*100)</f>
        <v>0</v>
      </c>
      <c r="EH706" s="774">
        <f>+EH666+EH669+EH680+EH702</f>
        <v>0</v>
      </c>
      <c r="EI706" s="775">
        <f>+IF(EH663=0,0,EH706/EH663*100)</f>
        <v>0</v>
      </c>
      <c r="EJ706" s="774">
        <f>+DZ706+EH706</f>
        <v>0</v>
      </c>
      <c r="EK706" s="775">
        <f>+IF(EJ663=0,0,EJ706/EJ663*100)</f>
        <v>0</v>
      </c>
      <c r="EL706" s="774">
        <f>EL666+EL669+EL680+EL702</f>
        <v>0</v>
      </c>
      <c r="EM706" s="775">
        <f>+IF(EL663=0,0,EL706/EL663*100)</f>
        <v>0</v>
      </c>
      <c r="EN706" s="774">
        <f>EN666+EN669+EN680+EN702</f>
        <v>0</v>
      </c>
      <c r="EO706" s="775">
        <f>+IF(EN663=0,0,EN706/EN663*100)</f>
        <v>0</v>
      </c>
      <c r="EP706" s="774">
        <f>EP666+EP669+EP680+EP702</f>
        <v>0</v>
      </c>
      <c r="EQ706" s="775">
        <f>+IF(EP663=0,0,EP706/EP663*100)</f>
        <v>0</v>
      </c>
      <c r="ER706" s="774">
        <f>+ER666+ER669+ER680+ER702</f>
        <v>0</v>
      </c>
      <c r="ES706" s="775">
        <f>+IF(ER663=0,0,ER706/ER663*100)</f>
        <v>0</v>
      </c>
      <c r="ET706" s="774">
        <f>ET666+ET669+ET680+ET702</f>
        <v>0</v>
      </c>
      <c r="EU706" s="775">
        <f>+IF(ET663=0,0,ET706/ET663*100)</f>
        <v>0</v>
      </c>
      <c r="EV706" s="774">
        <f>EV666+EV669+EV680+EV702</f>
        <v>0</v>
      </c>
      <c r="EW706" s="775">
        <f>+IF(EV663=0,0,EV706/EV663*100)</f>
        <v>0</v>
      </c>
      <c r="EX706" s="774">
        <f>EX666+EX669+EX680+EX702</f>
        <v>0</v>
      </c>
      <c r="EY706" s="775">
        <f>+IF(EX663=0,0,EX706/EX663*100)</f>
        <v>0</v>
      </c>
      <c r="EZ706" s="774">
        <f>+EZ666+EZ669+EZ680+EZ702</f>
        <v>0</v>
      </c>
      <c r="FA706" s="775">
        <f>+IF(EZ663=0,0,EZ706/EZ663*100)</f>
        <v>0</v>
      </c>
      <c r="FB706" s="774">
        <f>+ER706+EZ706</f>
        <v>0</v>
      </c>
      <c r="FC706" s="775">
        <f>+IF(FB663=0,0,FB706/FB663*100)</f>
        <v>0</v>
      </c>
      <c r="FD706" s="774">
        <f>FD666+FD669+FD680+FD702</f>
        <v>0</v>
      </c>
      <c r="FE706" s="775">
        <f>+IF(FD663=0,0,FD706/FD663*100)</f>
        <v>0</v>
      </c>
      <c r="FF706" s="774">
        <f>FF666+FF669+FF680+FF702</f>
        <v>0</v>
      </c>
      <c r="FG706" s="775">
        <f>+IF(FF663=0,0,FF706/FF663*100)</f>
        <v>0</v>
      </c>
      <c r="FH706" s="774">
        <f>FH666+FH669+FH680+FH702</f>
        <v>0</v>
      </c>
      <c r="FI706" s="775">
        <f>+IF(FH663=0,0,FH706/FH663*100)</f>
        <v>0</v>
      </c>
      <c r="FJ706" s="774">
        <f>FJ666+FJ669+FJ680+FJ702</f>
        <v>0</v>
      </c>
      <c r="FK706" s="775">
        <f>+IF(FJ663=0,0,FJ706/FJ663*100)</f>
        <v>0</v>
      </c>
    </row>
    <row r="707" spans="2:167" s="758" customFormat="1" ht="12" customHeight="1">
      <c r="E707" s="673"/>
      <c r="F707" s="673"/>
      <c r="G707" s="673"/>
      <c r="H707" s="673"/>
      <c r="I707" s="673"/>
      <c r="J707" s="673"/>
      <c r="K707" s="673"/>
      <c r="L707" s="673"/>
      <c r="M707" s="673"/>
      <c r="N707" s="673"/>
      <c r="O707" s="673"/>
      <c r="P707" s="673"/>
      <c r="Q707" s="673"/>
      <c r="R707" s="673"/>
      <c r="S707" s="673"/>
      <c r="T707" s="673"/>
      <c r="U707" s="673"/>
      <c r="V707" s="673"/>
      <c r="W707" s="673"/>
      <c r="X707" s="673"/>
      <c r="Y707" s="673"/>
      <c r="Z707" s="673"/>
      <c r="AA707" s="673"/>
      <c r="AB707" s="673"/>
      <c r="AC707" s="673"/>
      <c r="AD707" s="673"/>
      <c r="AE707" s="673"/>
      <c r="AF707" s="673"/>
      <c r="AG707" s="673"/>
      <c r="AH707" s="673"/>
      <c r="AI707" s="673"/>
      <c r="AJ707" s="673"/>
      <c r="AK707" s="673"/>
      <c r="AL707" s="673"/>
      <c r="AM707" s="673"/>
      <c r="AN707" s="673"/>
      <c r="AO707" s="673"/>
      <c r="AP707" s="673"/>
      <c r="AQ707" s="734"/>
      <c r="AR707" s="673"/>
      <c r="AS707" s="673"/>
      <c r="AT707" s="673"/>
      <c r="AU707" s="673"/>
      <c r="AV707" s="673"/>
      <c r="AW707" s="673"/>
      <c r="AX707" s="673"/>
      <c r="AY707" s="673"/>
      <c r="AZ707" s="673"/>
      <c r="BA707" s="673"/>
      <c r="BB707" s="673"/>
      <c r="BC707" s="673"/>
      <c r="BD707" s="673"/>
      <c r="BE707" s="673"/>
      <c r="BF707" s="673"/>
      <c r="BG707" s="673"/>
      <c r="BH707" s="673"/>
      <c r="BI707" s="673"/>
      <c r="BJ707" s="673"/>
      <c r="BK707" s="673"/>
      <c r="BL707" s="673"/>
      <c r="BM707" s="673"/>
      <c r="BN707" s="673"/>
      <c r="BO707" s="673"/>
      <c r="BP707" s="673"/>
      <c r="BQ707" s="673"/>
      <c r="BR707" s="673"/>
      <c r="BS707" s="673"/>
      <c r="BT707" s="673"/>
      <c r="BU707" s="673"/>
      <c r="BV707" s="673"/>
      <c r="BW707" s="673"/>
      <c r="BX707" s="673"/>
      <c r="BY707" s="673"/>
      <c r="BZ707" s="673"/>
      <c r="CA707" s="673"/>
      <c r="CB707" s="673"/>
      <c r="CC707" s="673"/>
      <c r="CE707" s="673"/>
      <c r="CF707" s="673"/>
      <c r="CG707" s="673"/>
      <c r="CH707" s="673"/>
      <c r="CI707" s="673"/>
      <c r="CJ707" s="673"/>
      <c r="CK707" s="673"/>
      <c r="CL707" s="673"/>
      <c r="CM707" s="673"/>
      <c r="CN707" s="673"/>
      <c r="CO707" s="673"/>
      <c r="CP707" s="673"/>
      <c r="CQ707" s="673"/>
      <c r="CR707" s="673"/>
      <c r="CS707" s="673"/>
      <c r="CT707" s="673"/>
      <c r="CU707" s="673"/>
      <c r="CV707" s="673"/>
      <c r="CW707" s="673"/>
      <c r="CX707" s="673"/>
      <c r="CY707" s="673"/>
      <c r="CZ707" s="673"/>
      <c r="DA707" s="673"/>
      <c r="DB707" s="673"/>
      <c r="DC707" s="673"/>
      <c r="DD707" s="673"/>
      <c r="DE707" s="673"/>
      <c r="DF707" s="673"/>
      <c r="DG707" s="673"/>
      <c r="DH707" s="673"/>
      <c r="DI707" s="673"/>
      <c r="DJ707" s="673"/>
      <c r="DK707" s="673"/>
      <c r="DL707" s="673"/>
      <c r="DM707" s="673"/>
      <c r="DN707" s="673"/>
      <c r="DO707" s="673"/>
      <c r="DP707" s="673"/>
      <c r="DR707" s="673"/>
      <c r="DS707" s="673"/>
      <c r="DT707" s="673"/>
      <c r="DU707" s="673"/>
      <c r="DV707" s="673"/>
      <c r="DW707" s="673"/>
      <c r="DX707" s="673"/>
      <c r="DY707" s="673"/>
      <c r="DZ707" s="673"/>
      <c r="EA707" s="673"/>
      <c r="EB707" s="673"/>
      <c r="EC707" s="673"/>
      <c r="ED707" s="673"/>
      <c r="EE707" s="673"/>
      <c r="EF707" s="673"/>
      <c r="EG707" s="673"/>
      <c r="EH707" s="673"/>
      <c r="EI707" s="673"/>
      <c r="EJ707" s="673"/>
      <c r="EK707" s="673"/>
      <c r="EL707" s="673"/>
      <c r="EM707" s="673"/>
      <c r="EN707" s="673"/>
      <c r="EO707" s="673"/>
      <c r="EP707" s="673"/>
      <c r="EQ707" s="673"/>
      <c r="ER707" s="673"/>
      <c r="ES707" s="673"/>
      <c r="ET707" s="673"/>
      <c r="EU707" s="673"/>
      <c r="EV707" s="673"/>
      <c r="EW707" s="673"/>
      <c r="EX707" s="673"/>
      <c r="EY707" s="673"/>
      <c r="EZ707" s="673"/>
      <c r="FA707" s="673"/>
      <c r="FB707" s="673"/>
      <c r="FC707" s="673"/>
      <c r="FD707" s="673"/>
      <c r="FE707" s="673"/>
      <c r="FF707" s="673"/>
      <c r="FG707" s="673"/>
      <c r="FH707" s="673"/>
      <c r="FI707" s="673"/>
      <c r="FJ707" s="673"/>
      <c r="FK707" s="673"/>
    </row>
    <row r="708" spans="2:167" s="648" customFormat="1" ht="12" customHeight="1">
      <c r="C708" s="789"/>
      <c r="D708" s="789"/>
      <c r="F708" s="675"/>
      <c r="G708" s="649"/>
      <c r="H708" s="649"/>
      <c r="I708" s="649"/>
      <c r="J708" s="649"/>
      <c r="K708" s="649"/>
      <c r="L708" s="649"/>
      <c r="M708" s="649"/>
      <c r="N708" s="649"/>
      <c r="O708" s="649"/>
      <c r="P708" s="649"/>
      <c r="Q708" s="649"/>
      <c r="R708" s="649"/>
      <c r="S708" s="649"/>
      <c r="T708" s="649"/>
      <c r="Y708" s="649"/>
      <c r="AA708" s="649"/>
      <c r="AB708" s="649"/>
      <c r="AC708" s="649"/>
      <c r="AD708" s="649"/>
      <c r="AE708" s="649"/>
      <c r="AF708" s="649"/>
      <c r="AG708" s="649"/>
      <c r="AI708" s="649"/>
      <c r="AJ708" s="649"/>
      <c r="AK708" s="649"/>
      <c r="AL708" s="649"/>
      <c r="AM708" s="649"/>
      <c r="AO708" s="649"/>
      <c r="AQ708" s="757"/>
      <c r="AR708" s="649"/>
      <c r="AS708" s="649"/>
      <c r="AT708" s="649"/>
      <c r="AU708" s="649"/>
      <c r="AV708" s="649"/>
      <c r="AW708" s="649"/>
      <c r="AX708" s="649"/>
      <c r="AY708" s="649"/>
      <c r="AZ708" s="649"/>
      <c r="BA708" s="649"/>
      <c r="BB708" s="649"/>
      <c r="BC708" s="649"/>
      <c r="BD708" s="649"/>
      <c r="BE708" s="649"/>
      <c r="BF708" s="649"/>
      <c r="BG708" s="649"/>
      <c r="BH708" s="649"/>
      <c r="BI708" s="649"/>
      <c r="BL708" s="649"/>
      <c r="BM708" s="649"/>
      <c r="BN708" s="649"/>
      <c r="BO708" s="649"/>
      <c r="BP708" s="649"/>
      <c r="BQ708" s="649"/>
      <c r="BR708" s="649"/>
      <c r="BS708" s="649"/>
      <c r="BT708" s="649"/>
      <c r="BU708" s="649"/>
      <c r="BV708" s="649"/>
      <c r="BW708" s="649"/>
      <c r="BX708" s="649"/>
      <c r="BY708" s="649"/>
      <c r="BZ708" s="649"/>
      <c r="CA708" s="649"/>
      <c r="CE708" s="649"/>
      <c r="CF708" s="649"/>
      <c r="CG708" s="649"/>
      <c r="CH708" s="649"/>
      <c r="CI708" s="649"/>
      <c r="CJ708" s="649"/>
      <c r="CK708" s="649"/>
      <c r="CL708" s="649"/>
      <c r="CM708" s="649"/>
      <c r="CN708" s="649"/>
      <c r="CO708" s="649"/>
      <c r="CP708" s="649"/>
      <c r="CQ708" s="649"/>
      <c r="CR708" s="649"/>
      <c r="CS708" s="649"/>
      <c r="CT708" s="649"/>
      <c r="CU708" s="649"/>
      <c r="CV708" s="649"/>
      <c r="CY708" s="649"/>
      <c r="CZ708" s="649"/>
      <c r="DA708" s="649"/>
      <c r="DB708" s="649"/>
      <c r="DC708" s="649"/>
      <c r="DD708" s="649"/>
      <c r="DE708" s="649"/>
      <c r="DF708" s="649"/>
      <c r="DG708" s="649"/>
      <c r="DH708" s="649"/>
      <c r="DI708" s="649"/>
      <c r="DJ708" s="649"/>
      <c r="DK708" s="649"/>
      <c r="DL708" s="649"/>
      <c r="DM708" s="649"/>
      <c r="DN708" s="649"/>
      <c r="DR708" s="649"/>
      <c r="DS708" s="649"/>
      <c r="DT708" s="649"/>
      <c r="DU708" s="649"/>
      <c r="DV708" s="649"/>
      <c r="DW708" s="649"/>
      <c r="DX708" s="649"/>
      <c r="DY708" s="649"/>
      <c r="DZ708" s="649"/>
      <c r="EA708" s="649"/>
      <c r="EB708" s="649"/>
      <c r="EC708" s="649"/>
      <c r="ED708" s="649"/>
      <c r="EE708" s="649"/>
      <c r="EF708" s="649"/>
      <c r="EG708" s="649"/>
      <c r="EH708" s="649"/>
      <c r="EI708" s="649"/>
      <c r="EL708" s="649"/>
      <c r="EM708" s="649"/>
      <c r="EN708" s="649"/>
      <c r="EO708" s="649"/>
      <c r="EP708" s="649"/>
      <c r="EQ708" s="649"/>
      <c r="ER708" s="649"/>
      <c r="ES708" s="649"/>
      <c r="ET708" s="649"/>
      <c r="EU708" s="649"/>
      <c r="EV708" s="649"/>
      <c r="EW708" s="649"/>
      <c r="EX708" s="649"/>
      <c r="EY708" s="649"/>
      <c r="EZ708" s="649"/>
      <c r="FA708" s="649"/>
      <c r="FD708" s="649"/>
      <c r="FE708" s="649"/>
      <c r="FF708" s="649"/>
      <c r="FG708" s="649"/>
      <c r="FH708" s="649"/>
      <c r="FI708" s="649"/>
      <c r="FJ708" s="649"/>
      <c r="FK708" s="649"/>
    </row>
    <row r="709" spans="2:167" s="648" customFormat="1" ht="12" customHeight="1">
      <c r="C709" s="789"/>
      <c r="D709" s="789"/>
      <c r="F709" s="675"/>
      <c r="G709" s="649"/>
      <c r="H709" s="649"/>
      <c r="I709" s="649"/>
      <c r="J709" s="649"/>
      <c r="K709" s="649"/>
      <c r="L709" s="649"/>
      <c r="M709" s="649"/>
      <c r="N709" s="649"/>
      <c r="O709" s="649"/>
      <c r="P709" s="649"/>
      <c r="Q709" s="649"/>
      <c r="R709" s="649"/>
      <c r="S709" s="649"/>
      <c r="T709" s="649"/>
      <c r="Y709" s="649"/>
      <c r="AA709" s="649"/>
      <c r="AB709" s="649"/>
      <c r="AC709" s="649"/>
      <c r="AD709" s="649"/>
      <c r="AE709" s="649"/>
      <c r="AF709" s="649"/>
      <c r="AG709" s="649"/>
      <c r="AI709" s="649"/>
      <c r="AJ709" s="649"/>
      <c r="AK709" s="649"/>
      <c r="AL709" s="649"/>
      <c r="AM709" s="649"/>
      <c r="AO709" s="649"/>
      <c r="AQ709" s="757"/>
      <c r="AR709" s="649"/>
      <c r="AS709" s="649"/>
      <c r="AT709" s="649"/>
      <c r="AU709" s="649"/>
      <c r="AV709" s="649"/>
      <c r="AW709" s="649"/>
      <c r="AX709" s="649"/>
      <c r="AY709" s="649"/>
      <c r="AZ709" s="649"/>
      <c r="BA709" s="649"/>
      <c r="BB709" s="649"/>
      <c r="BC709" s="649"/>
      <c r="BD709" s="649"/>
      <c r="BE709" s="649"/>
      <c r="BF709" s="649"/>
      <c r="BG709" s="649"/>
      <c r="BH709" s="649"/>
      <c r="BI709" s="649"/>
      <c r="BL709" s="649"/>
      <c r="BM709" s="649"/>
      <c r="BN709" s="649"/>
      <c r="BO709" s="649"/>
      <c r="BP709" s="649"/>
      <c r="BQ709" s="649"/>
      <c r="BR709" s="649"/>
      <c r="BS709" s="649"/>
      <c r="BT709" s="649"/>
      <c r="BU709" s="649"/>
      <c r="BV709" s="649"/>
      <c r="BW709" s="649"/>
      <c r="BX709" s="649"/>
      <c r="BY709" s="649"/>
      <c r="BZ709" s="649"/>
      <c r="CA709" s="649"/>
      <c r="CE709" s="649"/>
      <c r="CF709" s="649"/>
      <c r="CG709" s="649"/>
      <c r="CH709" s="649"/>
      <c r="CI709" s="649"/>
      <c r="CJ709" s="649"/>
      <c r="CK709" s="649"/>
      <c r="CL709" s="649"/>
      <c r="CM709" s="649"/>
      <c r="CN709" s="649"/>
      <c r="CO709" s="649"/>
      <c r="CP709" s="649"/>
      <c r="CQ709" s="649"/>
      <c r="CR709" s="649"/>
      <c r="CS709" s="649"/>
      <c r="CT709" s="649"/>
      <c r="CU709" s="649"/>
      <c r="CV709" s="649"/>
      <c r="CY709" s="649"/>
      <c r="CZ709" s="649"/>
      <c r="DA709" s="649"/>
      <c r="DB709" s="649"/>
      <c r="DC709" s="649"/>
      <c r="DD709" s="649"/>
      <c r="DE709" s="649"/>
      <c r="DF709" s="649"/>
      <c r="DG709" s="649"/>
      <c r="DH709" s="649"/>
      <c r="DI709" s="649"/>
      <c r="DJ709" s="649"/>
      <c r="DK709" s="649"/>
      <c r="DL709" s="649"/>
      <c r="DM709" s="649"/>
      <c r="DN709" s="649"/>
      <c r="DR709" s="649"/>
      <c r="DS709" s="649"/>
      <c r="DT709" s="649"/>
      <c r="DU709" s="649"/>
      <c r="DV709" s="649"/>
      <c r="DW709" s="649"/>
      <c r="DX709" s="649"/>
      <c r="DY709" s="649"/>
      <c r="DZ709" s="649"/>
      <c r="EA709" s="649"/>
      <c r="EB709" s="649"/>
      <c r="EC709" s="649"/>
      <c r="ED709" s="649"/>
      <c r="EE709" s="649"/>
      <c r="EF709" s="649"/>
      <c r="EG709" s="649"/>
      <c r="EH709" s="649"/>
      <c r="EI709" s="649"/>
      <c r="EL709" s="649"/>
      <c r="EM709" s="649"/>
      <c r="EN709" s="649"/>
      <c r="EO709" s="649"/>
      <c r="EP709" s="649"/>
      <c r="EQ709" s="649"/>
      <c r="ER709" s="649"/>
      <c r="ES709" s="649"/>
      <c r="ET709" s="649"/>
      <c r="EU709" s="649"/>
      <c r="EV709" s="649"/>
      <c r="EW709" s="649"/>
      <c r="EX709" s="649"/>
      <c r="EY709" s="649"/>
      <c r="EZ709" s="649"/>
      <c r="FA709" s="649"/>
      <c r="FD709" s="649"/>
      <c r="FE709" s="649"/>
      <c r="FF709" s="649"/>
      <c r="FG709" s="649"/>
      <c r="FH709" s="649"/>
      <c r="FI709" s="649"/>
      <c r="FJ709" s="649"/>
      <c r="FK709" s="649"/>
    </row>
    <row r="710" spans="2:167" s="648" customFormat="1" ht="20.100000000000001" customHeight="1" thickBot="1">
      <c r="B710" s="754" t="s">
        <v>4827</v>
      </c>
      <c r="C710" s="754"/>
      <c r="D710" s="754"/>
      <c r="E710" s="756"/>
      <c r="F710" s="755"/>
      <c r="G710" s="756"/>
      <c r="H710" s="755"/>
      <c r="I710" s="756"/>
      <c r="J710" s="755"/>
      <c r="K710" s="756"/>
      <c r="L710" s="755"/>
      <c r="M710" s="790"/>
      <c r="N710" s="755"/>
      <c r="O710" s="756"/>
      <c r="P710" s="755"/>
      <c r="Q710" s="756"/>
      <c r="R710" s="755"/>
      <c r="S710" s="756"/>
      <c r="T710" s="755"/>
      <c r="U710" s="755"/>
      <c r="V710" s="755"/>
      <c r="W710" s="755"/>
      <c r="X710" s="755"/>
      <c r="Y710" s="756"/>
      <c r="Z710" s="755"/>
      <c r="AA710" s="756"/>
      <c r="AB710" s="755"/>
      <c r="AC710" s="756"/>
      <c r="AD710" s="755"/>
      <c r="AE710" s="755"/>
      <c r="AF710" s="755"/>
      <c r="AG710" s="756"/>
      <c r="AH710" s="755"/>
      <c r="AI710" s="756"/>
      <c r="AJ710" s="755"/>
      <c r="AK710" s="756"/>
      <c r="AL710" s="755"/>
      <c r="AM710" s="755"/>
      <c r="AN710" s="755"/>
      <c r="AO710" s="755"/>
      <c r="AP710" s="755"/>
      <c r="AQ710" s="757"/>
      <c r="AR710" s="754" t="s">
        <v>4828</v>
      </c>
      <c r="AS710" s="755"/>
      <c r="AT710" s="755"/>
      <c r="AU710" s="755"/>
      <c r="AV710" s="755"/>
      <c r="AW710" s="755"/>
      <c r="AX710" s="755"/>
      <c r="AY710" s="755"/>
      <c r="AZ710" s="790"/>
      <c r="BA710" s="755"/>
      <c r="BB710" s="755"/>
      <c r="BC710" s="755"/>
      <c r="BD710" s="755"/>
      <c r="BE710" s="755"/>
      <c r="BF710" s="755"/>
      <c r="BG710" s="755"/>
      <c r="BH710" s="790"/>
      <c r="BI710" s="755"/>
      <c r="BJ710" s="755"/>
      <c r="BK710" s="755"/>
      <c r="BL710" s="755"/>
      <c r="BM710" s="755"/>
      <c r="BN710" s="755"/>
      <c r="BO710" s="755"/>
      <c r="BP710" s="755"/>
      <c r="BQ710" s="755"/>
      <c r="BR710" s="790"/>
      <c r="BS710" s="755"/>
      <c r="BT710" s="755"/>
      <c r="BU710" s="755"/>
      <c r="BV710" s="755"/>
      <c r="BW710" s="755"/>
      <c r="BX710" s="755"/>
      <c r="BY710" s="755"/>
      <c r="BZ710" s="790"/>
      <c r="CA710" s="755"/>
      <c r="CB710" s="755"/>
      <c r="CC710" s="755"/>
      <c r="CE710" s="754" t="s">
        <v>4829</v>
      </c>
      <c r="CF710" s="755"/>
      <c r="CG710" s="755"/>
      <c r="CH710" s="755"/>
      <c r="CI710" s="755"/>
      <c r="CJ710" s="755"/>
      <c r="CK710" s="755"/>
      <c r="CL710" s="755"/>
      <c r="CM710" s="790"/>
      <c r="CN710" s="755"/>
      <c r="CO710" s="755"/>
      <c r="CP710" s="755"/>
      <c r="CQ710" s="755"/>
      <c r="CR710" s="755"/>
      <c r="CS710" s="755"/>
      <c r="CT710" s="755"/>
      <c r="CU710" s="790"/>
      <c r="CV710" s="755"/>
      <c r="CW710" s="755"/>
      <c r="CX710" s="755"/>
      <c r="CY710" s="755"/>
      <c r="CZ710" s="755"/>
      <c r="DA710" s="755"/>
      <c r="DB710" s="755"/>
      <c r="DC710" s="755"/>
      <c r="DD710" s="755"/>
      <c r="DE710" s="790"/>
      <c r="DF710" s="755"/>
      <c r="DG710" s="755"/>
      <c r="DH710" s="755"/>
      <c r="DI710" s="755"/>
      <c r="DJ710" s="755"/>
      <c r="DK710" s="755"/>
      <c r="DL710" s="755"/>
      <c r="DM710" s="790"/>
      <c r="DN710" s="755"/>
      <c r="DO710" s="755"/>
      <c r="DP710" s="755"/>
      <c r="DR710" s="754" t="s">
        <v>4830</v>
      </c>
      <c r="DS710" s="755"/>
      <c r="DT710" s="755"/>
      <c r="DU710" s="755"/>
      <c r="DV710" s="755"/>
      <c r="DW710" s="755"/>
      <c r="DX710" s="755"/>
      <c r="DY710" s="755"/>
      <c r="DZ710" s="790"/>
      <c r="EA710" s="755"/>
      <c r="EB710" s="755"/>
      <c r="EC710" s="755"/>
      <c r="ED710" s="755"/>
      <c r="EE710" s="755"/>
      <c r="EF710" s="755"/>
      <c r="EG710" s="755"/>
      <c r="EH710" s="790"/>
      <c r="EI710" s="755"/>
      <c r="EJ710" s="755"/>
      <c r="EK710" s="755"/>
      <c r="EL710" s="755"/>
      <c r="EM710" s="755"/>
      <c r="EN710" s="755"/>
      <c r="EO710" s="755"/>
      <c r="EP710" s="755"/>
      <c r="EQ710" s="755"/>
      <c r="ER710" s="790"/>
      <c r="ES710" s="755"/>
      <c r="ET710" s="755"/>
      <c r="EU710" s="755"/>
      <c r="EV710" s="755"/>
      <c r="EW710" s="755"/>
      <c r="EX710" s="755"/>
      <c r="EY710" s="755"/>
      <c r="EZ710" s="790"/>
      <c r="FA710" s="755"/>
      <c r="FB710" s="755"/>
      <c r="FC710" s="755"/>
      <c r="FD710" s="755"/>
      <c r="FE710" s="755"/>
      <c r="FF710" s="755"/>
      <c r="FG710" s="755"/>
      <c r="FH710" s="755"/>
      <c r="FI710" s="755"/>
      <c r="FJ710" s="755"/>
      <c r="FK710" s="755"/>
    </row>
    <row r="711" spans="2:167" s="648" customFormat="1" ht="20.100000000000001" customHeight="1">
      <c r="B711" s="791"/>
      <c r="C711" s="791"/>
      <c r="D711" s="791"/>
      <c r="E711" s="649"/>
      <c r="G711" s="649"/>
      <c r="I711" s="649"/>
      <c r="K711" s="649"/>
      <c r="M711" s="650"/>
      <c r="O711" s="649"/>
      <c r="Q711" s="649"/>
      <c r="S711" s="649"/>
      <c r="Y711" s="649"/>
      <c r="AA711" s="649"/>
      <c r="AC711" s="649"/>
      <c r="AG711" s="649"/>
      <c r="AI711" s="649"/>
      <c r="AK711" s="649"/>
      <c r="AQ711" s="757"/>
      <c r="AR711" s="649"/>
      <c r="AZ711" s="650"/>
      <c r="BH711" s="650"/>
      <c r="BR711" s="650"/>
      <c r="BZ711" s="650"/>
      <c r="CE711" s="649"/>
      <c r="CM711" s="650"/>
      <c r="CU711" s="650"/>
      <c r="DE711" s="650"/>
      <c r="DM711" s="650"/>
      <c r="DR711" s="649"/>
      <c r="DZ711" s="650"/>
      <c r="EH711" s="650"/>
      <c r="ER711" s="650"/>
      <c r="EZ711" s="650"/>
    </row>
    <row r="712" spans="2:167" s="648" customFormat="1" ht="12" customHeight="1">
      <c r="B712" s="672" t="s">
        <v>4778</v>
      </c>
      <c r="C712" s="672"/>
      <c r="D712" s="672"/>
      <c r="E712" s="672" t="s">
        <v>4873</v>
      </c>
      <c r="F712" s="646"/>
      <c r="G712" s="649"/>
      <c r="I712" s="649"/>
      <c r="K712" s="649"/>
      <c r="M712" s="649"/>
      <c r="O712" s="649"/>
      <c r="Q712" s="649"/>
      <c r="S712" s="649"/>
      <c r="X712" s="675"/>
      <c r="Y712" s="649"/>
      <c r="AA712" s="649"/>
      <c r="AB712" s="649"/>
      <c r="AC712" s="649"/>
      <c r="AD712" s="649"/>
      <c r="AE712" s="649"/>
      <c r="AF712" s="647"/>
      <c r="AG712" s="649"/>
      <c r="AI712" s="649"/>
      <c r="AK712" s="649"/>
      <c r="AP712" s="675" t="s">
        <v>4780</v>
      </c>
      <c r="AQ712" s="676"/>
      <c r="AR712" s="672" t="s">
        <v>4873</v>
      </c>
      <c r="AZ712" s="649"/>
      <c r="BH712" s="649"/>
      <c r="BK712" s="675"/>
      <c r="BR712" s="649"/>
      <c r="BZ712" s="649"/>
      <c r="CC712" s="675"/>
      <c r="CE712" s="672" t="s">
        <v>4873</v>
      </c>
      <c r="CM712" s="649"/>
      <c r="CU712" s="649"/>
      <c r="CX712" s="675"/>
      <c r="DE712" s="649"/>
      <c r="DM712" s="649"/>
      <c r="DP712" s="675"/>
      <c r="DR712" s="672" t="s">
        <v>4874</v>
      </c>
      <c r="DZ712" s="649"/>
      <c r="EH712" s="649"/>
      <c r="EK712" s="675"/>
      <c r="ER712" s="649"/>
      <c r="EZ712" s="649"/>
      <c r="FC712" s="675"/>
    </row>
    <row r="713" spans="2:167" s="758" customFormat="1" ht="13.5" customHeight="1">
      <c r="B713" s="888" t="s">
        <v>4719</v>
      </c>
      <c r="C713" s="889"/>
      <c r="D713" s="890"/>
      <c r="E713" s="678" t="s">
        <v>4782</v>
      </c>
      <c r="F713" s="679"/>
      <c r="G713" s="678" t="s">
        <v>4721</v>
      </c>
      <c r="H713" s="679"/>
      <c r="I713" s="678" t="s">
        <v>4722</v>
      </c>
      <c r="J713" s="679"/>
      <c r="K713" s="678" t="s">
        <v>4723</v>
      </c>
      <c r="L713" s="679"/>
      <c r="M713" s="678" t="s">
        <v>4724</v>
      </c>
      <c r="N713" s="679"/>
      <c r="O713" s="678" t="s">
        <v>4725</v>
      </c>
      <c r="P713" s="679"/>
      <c r="Q713" s="678" t="s">
        <v>4726</v>
      </c>
      <c r="R713" s="679"/>
      <c r="S713" s="678" t="s">
        <v>4727</v>
      </c>
      <c r="T713" s="679"/>
      <c r="U713" s="680" t="s">
        <v>4728</v>
      </c>
      <c r="V713" s="681"/>
      <c r="W713" s="678" t="s">
        <v>4729</v>
      </c>
      <c r="X713" s="679"/>
      <c r="Y713" s="678" t="s">
        <v>4730</v>
      </c>
      <c r="Z713" s="679"/>
      <c r="AA713" s="678" t="s">
        <v>4731</v>
      </c>
      <c r="AB713" s="679"/>
      <c r="AC713" s="680" t="s">
        <v>4732</v>
      </c>
      <c r="AD713" s="679"/>
      <c r="AE713" s="678" t="s">
        <v>4733</v>
      </c>
      <c r="AF713" s="679"/>
      <c r="AG713" s="678" t="s">
        <v>4734</v>
      </c>
      <c r="AH713" s="679"/>
      <c r="AI713" s="678" t="s">
        <v>4735</v>
      </c>
      <c r="AJ713" s="679"/>
      <c r="AK713" s="678" t="s">
        <v>4736</v>
      </c>
      <c r="AL713" s="679"/>
      <c r="AM713" s="680" t="s">
        <v>4737</v>
      </c>
      <c r="AN713" s="679"/>
      <c r="AO713" s="678" t="s">
        <v>4738</v>
      </c>
      <c r="AP713" s="679"/>
      <c r="AQ713" s="762"/>
      <c r="AR713" s="678" t="s">
        <v>4739</v>
      </c>
      <c r="AS713" s="679"/>
      <c r="AT713" s="678" t="s">
        <v>4721</v>
      </c>
      <c r="AU713" s="679"/>
      <c r="AV713" s="678" t="s">
        <v>4722</v>
      </c>
      <c r="AW713" s="679"/>
      <c r="AX713" s="678" t="s">
        <v>4723</v>
      </c>
      <c r="AY713" s="679"/>
      <c r="AZ713" s="678" t="s">
        <v>4724</v>
      </c>
      <c r="BA713" s="679"/>
      <c r="BB713" s="678" t="s">
        <v>4725</v>
      </c>
      <c r="BC713" s="679"/>
      <c r="BD713" s="678" t="s">
        <v>4726</v>
      </c>
      <c r="BE713" s="679"/>
      <c r="BF713" s="678" t="s">
        <v>4727</v>
      </c>
      <c r="BG713" s="679"/>
      <c r="BH713" s="680" t="s">
        <v>4728</v>
      </c>
      <c r="BI713" s="681"/>
      <c r="BJ713" s="678" t="s">
        <v>4729</v>
      </c>
      <c r="BK713" s="679"/>
      <c r="BL713" s="678" t="s">
        <v>4730</v>
      </c>
      <c r="BM713" s="679"/>
      <c r="BN713" s="678" t="s">
        <v>4731</v>
      </c>
      <c r="BO713" s="679"/>
      <c r="BP713" s="680" t="s">
        <v>4732</v>
      </c>
      <c r="BQ713" s="679"/>
      <c r="BR713" s="678" t="s">
        <v>4733</v>
      </c>
      <c r="BS713" s="679"/>
      <c r="BT713" s="678" t="s">
        <v>4734</v>
      </c>
      <c r="BU713" s="679"/>
      <c r="BV713" s="678" t="s">
        <v>4735</v>
      </c>
      <c r="BW713" s="679"/>
      <c r="BX713" s="678" t="s">
        <v>4736</v>
      </c>
      <c r="BY713" s="679"/>
      <c r="BZ713" s="680" t="s">
        <v>4737</v>
      </c>
      <c r="CA713" s="679"/>
      <c r="CB713" s="678" t="s">
        <v>4738</v>
      </c>
      <c r="CC713" s="682"/>
      <c r="CE713" s="678" t="str">
        <f>+CE$5</f>
        <v>22년</v>
      </c>
      <c r="CF713" s="679"/>
      <c r="CG713" s="678" t="s">
        <v>4721</v>
      </c>
      <c r="CH713" s="679"/>
      <c r="CI713" s="678" t="s">
        <v>4722</v>
      </c>
      <c r="CJ713" s="679"/>
      <c r="CK713" s="678" t="s">
        <v>4723</v>
      </c>
      <c r="CL713" s="679"/>
      <c r="CM713" s="678" t="s">
        <v>4724</v>
      </c>
      <c r="CN713" s="679"/>
      <c r="CO713" s="678" t="s">
        <v>4725</v>
      </c>
      <c r="CP713" s="679"/>
      <c r="CQ713" s="678" t="s">
        <v>4741</v>
      </c>
      <c r="CR713" s="679"/>
      <c r="CS713" s="678" t="s">
        <v>4727</v>
      </c>
      <c r="CT713" s="679"/>
      <c r="CU713" s="680" t="s">
        <v>4728</v>
      </c>
      <c r="CV713" s="681"/>
      <c r="CW713" s="678" t="s">
        <v>4729</v>
      </c>
      <c r="CX713" s="679"/>
      <c r="CY713" s="678" t="s">
        <v>4730</v>
      </c>
      <c r="CZ713" s="679"/>
      <c r="DA713" s="678" t="s">
        <v>4731</v>
      </c>
      <c r="DB713" s="679"/>
      <c r="DC713" s="680" t="s">
        <v>4732</v>
      </c>
      <c r="DD713" s="679"/>
      <c r="DE713" s="678" t="s">
        <v>4733</v>
      </c>
      <c r="DF713" s="679"/>
      <c r="DG713" s="678" t="s">
        <v>4734</v>
      </c>
      <c r="DH713" s="679"/>
      <c r="DI713" s="678" t="s">
        <v>4735</v>
      </c>
      <c r="DJ713" s="679"/>
      <c r="DK713" s="678" t="s">
        <v>4736</v>
      </c>
      <c r="DL713" s="679"/>
      <c r="DM713" s="680" t="s">
        <v>4737</v>
      </c>
      <c r="DN713" s="679"/>
      <c r="DO713" s="678" t="s">
        <v>4738</v>
      </c>
      <c r="DP713" s="682"/>
      <c r="DR713" s="678" t="str">
        <f>+DR$5</f>
        <v>23년</v>
      </c>
      <c r="DS713" s="679"/>
      <c r="DT713" s="678" t="s">
        <v>4721</v>
      </c>
      <c r="DU713" s="679"/>
      <c r="DV713" s="678" t="s">
        <v>4722</v>
      </c>
      <c r="DW713" s="679"/>
      <c r="DX713" s="678" t="s">
        <v>4723</v>
      </c>
      <c r="DY713" s="679"/>
      <c r="DZ713" s="678" t="s">
        <v>4724</v>
      </c>
      <c r="EA713" s="679"/>
      <c r="EB713" s="678" t="s">
        <v>4725</v>
      </c>
      <c r="EC713" s="679"/>
      <c r="ED713" s="678" t="s">
        <v>4741</v>
      </c>
      <c r="EE713" s="679"/>
      <c r="EF713" s="678" t="s">
        <v>4727</v>
      </c>
      <c r="EG713" s="679"/>
      <c r="EH713" s="680" t="s">
        <v>4728</v>
      </c>
      <c r="EI713" s="681"/>
      <c r="EJ713" s="678" t="s">
        <v>4729</v>
      </c>
      <c r="EK713" s="679"/>
      <c r="EL713" s="678" t="s">
        <v>4730</v>
      </c>
      <c r="EM713" s="679"/>
      <c r="EN713" s="678" t="s">
        <v>4731</v>
      </c>
      <c r="EO713" s="679"/>
      <c r="EP713" s="680" t="s">
        <v>4732</v>
      </c>
      <c r="EQ713" s="679"/>
      <c r="ER713" s="678" t="s">
        <v>4733</v>
      </c>
      <c r="ES713" s="679"/>
      <c r="ET713" s="678" t="s">
        <v>4734</v>
      </c>
      <c r="EU713" s="679"/>
      <c r="EV713" s="678" t="s">
        <v>4735</v>
      </c>
      <c r="EW713" s="679"/>
      <c r="EX713" s="678" t="s">
        <v>4736</v>
      </c>
      <c r="EY713" s="679"/>
      <c r="EZ713" s="680" t="s">
        <v>4737</v>
      </c>
      <c r="FA713" s="679"/>
      <c r="FB713" s="678" t="s">
        <v>4738</v>
      </c>
      <c r="FC713" s="682"/>
      <c r="FD713" s="678" t="s">
        <v>4743</v>
      </c>
      <c r="FE713" s="679"/>
      <c r="FF713" s="678" t="s">
        <v>4744</v>
      </c>
      <c r="FG713" s="679"/>
      <c r="FH713" s="678" t="s">
        <v>4745</v>
      </c>
      <c r="FI713" s="679"/>
      <c r="FJ713" s="678" t="s">
        <v>4746</v>
      </c>
      <c r="FK713" s="679"/>
    </row>
    <row r="714" spans="2:167" s="758" customFormat="1" ht="13.5" customHeight="1">
      <c r="B714" s="891"/>
      <c r="C714" s="892"/>
      <c r="D714" s="893"/>
      <c r="E714" s="684" t="s">
        <v>4747</v>
      </c>
      <c r="F714" s="685" t="s">
        <v>4748</v>
      </c>
      <c r="G714" s="684" t="s">
        <v>4747</v>
      </c>
      <c r="H714" s="685" t="s">
        <v>4748</v>
      </c>
      <c r="I714" s="684" t="s">
        <v>4747</v>
      </c>
      <c r="J714" s="685" t="s">
        <v>4748</v>
      </c>
      <c r="K714" s="684" t="s">
        <v>4747</v>
      </c>
      <c r="L714" s="685" t="s">
        <v>4748</v>
      </c>
      <c r="M714" s="684" t="s">
        <v>4747</v>
      </c>
      <c r="N714" s="685" t="s">
        <v>4748</v>
      </c>
      <c r="O714" s="684" t="s">
        <v>4747</v>
      </c>
      <c r="P714" s="685" t="s">
        <v>4748</v>
      </c>
      <c r="Q714" s="684" t="s">
        <v>4747</v>
      </c>
      <c r="R714" s="685" t="s">
        <v>4748</v>
      </c>
      <c r="S714" s="684" t="s">
        <v>4747</v>
      </c>
      <c r="T714" s="685" t="s">
        <v>4748</v>
      </c>
      <c r="U714" s="686" t="s">
        <v>4747</v>
      </c>
      <c r="V714" s="687" t="s">
        <v>4748</v>
      </c>
      <c r="W714" s="684" t="s">
        <v>4747</v>
      </c>
      <c r="X714" s="685" t="s">
        <v>4748</v>
      </c>
      <c r="Y714" s="684" t="s">
        <v>4747</v>
      </c>
      <c r="Z714" s="685" t="s">
        <v>4748</v>
      </c>
      <c r="AA714" s="684" t="s">
        <v>4747</v>
      </c>
      <c r="AB714" s="685" t="s">
        <v>4748</v>
      </c>
      <c r="AC714" s="686" t="s">
        <v>4747</v>
      </c>
      <c r="AD714" s="685" t="s">
        <v>4748</v>
      </c>
      <c r="AE714" s="684" t="s">
        <v>4747</v>
      </c>
      <c r="AF714" s="685" t="s">
        <v>4748</v>
      </c>
      <c r="AG714" s="684" t="s">
        <v>4747</v>
      </c>
      <c r="AH714" s="685" t="s">
        <v>4748</v>
      </c>
      <c r="AI714" s="684" t="s">
        <v>4747</v>
      </c>
      <c r="AJ714" s="685" t="s">
        <v>4748</v>
      </c>
      <c r="AK714" s="684" t="s">
        <v>4747</v>
      </c>
      <c r="AL714" s="685" t="s">
        <v>4748</v>
      </c>
      <c r="AM714" s="686" t="s">
        <v>4747</v>
      </c>
      <c r="AN714" s="685" t="s">
        <v>4748</v>
      </c>
      <c r="AO714" s="684" t="s">
        <v>4747</v>
      </c>
      <c r="AP714" s="685" t="s">
        <v>4748</v>
      </c>
      <c r="AQ714" s="764"/>
      <c r="AR714" s="684" t="s">
        <v>4747</v>
      </c>
      <c r="AS714" s="685" t="s">
        <v>4748</v>
      </c>
      <c r="AT714" s="684" t="s">
        <v>4747</v>
      </c>
      <c r="AU714" s="685" t="s">
        <v>4748</v>
      </c>
      <c r="AV714" s="684" t="s">
        <v>4747</v>
      </c>
      <c r="AW714" s="685" t="s">
        <v>4748</v>
      </c>
      <c r="AX714" s="684" t="s">
        <v>4747</v>
      </c>
      <c r="AY714" s="685" t="s">
        <v>4748</v>
      </c>
      <c r="AZ714" s="684" t="s">
        <v>4747</v>
      </c>
      <c r="BA714" s="685" t="s">
        <v>4748</v>
      </c>
      <c r="BB714" s="684" t="s">
        <v>4747</v>
      </c>
      <c r="BC714" s="685" t="s">
        <v>4748</v>
      </c>
      <c r="BD714" s="684" t="s">
        <v>4747</v>
      </c>
      <c r="BE714" s="685" t="s">
        <v>4748</v>
      </c>
      <c r="BF714" s="684" t="s">
        <v>4747</v>
      </c>
      <c r="BG714" s="685" t="s">
        <v>4748</v>
      </c>
      <c r="BH714" s="684" t="s">
        <v>4747</v>
      </c>
      <c r="BI714" s="685" t="s">
        <v>4748</v>
      </c>
      <c r="BJ714" s="684" t="s">
        <v>4747</v>
      </c>
      <c r="BK714" s="685" t="s">
        <v>4748</v>
      </c>
      <c r="BL714" s="684" t="s">
        <v>4747</v>
      </c>
      <c r="BM714" s="685" t="s">
        <v>4748</v>
      </c>
      <c r="BN714" s="684" t="s">
        <v>4747</v>
      </c>
      <c r="BO714" s="685" t="s">
        <v>4748</v>
      </c>
      <c r="BP714" s="686" t="s">
        <v>4747</v>
      </c>
      <c r="BQ714" s="685" t="s">
        <v>4748</v>
      </c>
      <c r="BR714" s="684" t="s">
        <v>4747</v>
      </c>
      <c r="BS714" s="685" t="s">
        <v>4748</v>
      </c>
      <c r="BT714" s="684" t="s">
        <v>4747</v>
      </c>
      <c r="BU714" s="685" t="s">
        <v>4748</v>
      </c>
      <c r="BV714" s="684" t="s">
        <v>4747</v>
      </c>
      <c r="BW714" s="685" t="s">
        <v>4748</v>
      </c>
      <c r="BX714" s="684" t="s">
        <v>4747</v>
      </c>
      <c r="BY714" s="685" t="s">
        <v>4748</v>
      </c>
      <c r="BZ714" s="684" t="s">
        <v>4747</v>
      </c>
      <c r="CA714" s="685" t="s">
        <v>4748</v>
      </c>
      <c r="CB714" s="684" t="s">
        <v>4747</v>
      </c>
      <c r="CC714" s="685" t="s">
        <v>4748</v>
      </c>
      <c r="CE714" s="684" t="s">
        <v>4747</v>
      </c>
      <c r="CF714" s="685" t="s">
        <v>4748</v>
      </c>
      <c r="CG714" s="684" t="s">
        <v>4747</v>
      </c>
      <c r="CH714" s="685" t="s">
        <v>4748</v>
      </c>
      <c r="CI714" s="684" t="s">
        <v>4747</v>
      </c>
      <c r="CJ714" s="685" t="s">
        <v>4748</v>
      </c>
      <c r="CK714" s="684" t="s">
        <v>4747</v>
      </c>
      <c r="CL714" s="685" t="s">
        <v>4748</v>
      </c>
      <c r="CM714" s="684" t="s">
        <v>4747</v>
      </c>
      <c r="CN714" s="685" t="s">
        <v>4748</v>
      </c>
      <c r="CO714" s="684" t="s">
        <v>4747</v>
      </c>
      <c r="CP714" s="685" t="s">
        <v>4748</v>
      </c>
      <c r="CQ714" s="684" t="s">
        <v>4747</v>
      </c>
      <c r="CR714" s="685" t="s">
        <v>4748</v>
      </c>
      <c r="CS714" s="684" t="s">
        <v>4747</v>
      </c>
      <c r="CT714" s="685" t="s">
        <v>4748</v>
      </c>
      <c r="CU714" s="684" t="s">
        <v>4747</v>
      </c>
      <c r="CV714" s="685" t="s">
        <v>4748</v>
      </c>
      <c r="CW714" s="684" t="s">
        <v>4747</v>
      </c>
      <c r="CX714" s="685" t="s">
        <v>4748</v>
      </c>
      <c r="CY714" s="684" t="s">
        <v>4747</v>
      </c>
      <c r="CZ714" s="685" t="s">
        <v>4748</v>
      </c>
      <c r="DA714" s="684" t="s">
        <v>4747</v>
      </c>
      <c r="DB714" s="685" t="s">
        <v>4748</v>
      </c>
      <c r="DC714" s="686" t="s">
        <v>4747</v>
      </c>
      <c r="DD714" s="685" t="s">
        <v>4748</v>
      </c>
      <c r="DE714" s="684" t="s">
        <v>4747</v>
      </c>
      <c r="DF714" s="685" t="s">
        <v>4748</v>
      </c>
      <c r="DG714" s="684" t="s">
        <v>4747</v>
      </c>
      <c r="DH714" s="685" t="s">
        <v>4748</v>
      </c>
      <c r="DI714" s="684" t="s">
        <v>4747</v>
      </c>
      <c r="DJ714" s="685" t="s">
        <v>4748</v>
      </c>
      <c r="DK714" s="684" t="s">
        <v>4747</v>
      </c>
      <c r="DL714" s="685" t="s">
        <v>4748</v>
      </c>
      <c r="DM714" s="684" t="s">
        <v>4747</v>
      </c>
      <c r="DN714" s="685" t="s">
        <v>4748</v>
      </c>
      <c r="DO714" s="684" t="s">
        <v>4747</v>
      </c>
      <c r="DP714" s="685" t="s">
        <v>4748</v>
      </c>
      <c r="DR714" s="684" t="s">
        <v>4749</v>
      </c>
      <c r="DS714" s="685" t="s">
        <v>4750</v>
      </c>
      <c r="DT714" s="684" t="s">
        <v>4747</v>
      </c>
      <c r="DU714" s="685" t="s">
        <v>4748</v>
      </c>
      <c r="DV714" s="684" t="s">
        <v>4747</v>
      </c>
      <c r="DW714" s="685" t="s">
        <v>4748</v>
      </c>
      <c r="DX714" s="684" t="s">
        <v>4747</v>
      </c>
      <c r="DY714" s="685" t="s">
        <v>4748</v>
      </c>
      <c r="DZ714" s="684" t="s">
        <v>4747</v>
      </c>
      <c r="EA714" s="685" t="s">
        <v>4748</v>
      </c>
      <c r="EB714" s="684" t="s">
        <v>4747</v>
      </c>
      <c r="EC714" s="685" t="s">
        <v>4748</v>
      </c>
      <c r="ED714" s="684" t="s">
        <v>4747</v>
      </c>
      <c r="EE714" s="685" t="s">
        <v>4748</v>
      </c>
      <c r="EF714" s="684" t="s">
        <v>4747</v>
      </c>
      <c r="EG714" s="685" t="s">
        <v>4748</v>
      </c>
      <c r="EH714" s="684" t="s">
        <v>4747</v>
      </c>
      <c r="EI714" s="685" t="s">
        <v>4748</v>
      </c>
      <c r="EJ714" s="684" t="s">
        <v>4747</v>
      </c>
      <c r="EK714" s="685" t="s">
        <v>4748</v>
      </c>
      <c r="EL714" s="684" t="s">
        <v>4747</v>
      </c>
      <c r="EM714" s="685" t="s">
        <v>4748</v>
      </c>
      <c r="EN714" s="684" t="s">
        <v>4747</v>
      </c>
      <c r="EO714" s="685" t="s">
        <v>4748</v>
      </c>
      <c r="EP714" s="686" t="s">
        <v>4747</v>
      </c>
      <c r="EQ714" s="685" t="s">
        <v>4748</v>
      </c>
      <c r="ER714" s="684" t="s">
        <v>4747</v>
      </c>
      <c r="ES714" s="685" t="s">
        <v>4748</v>
      </c>
      <c r="ET714" s="684" t="s">
        <v>4747</v>
      </c>
      <c r="EU714" s="685" t="s">
        <v>4748</v>
      </c>
      <c r="EV714" s="684" t="s">
        <v>4747</v>
      </c>
      <c r="EW714" s="685" t="s">
        <v>4748</v>
      </c>
      <c r="EX714" s="684" t="s">
        <v>4747</v>
      </c>
      <c r="EY714" s="685" t="s">
        <v>4748</v>
      </c>
      <c r="EZ714" s="684" t="s">
        <v>4747</v>
      </c>
      <c r="FA714" s="685" t="s">
        <v>4748</v>
      </c>
      <c r="FB714" s="684" t="s">
        <v>4747</v>
      </c>
      <c r="FC714" s="685" t="s">
        <v>4748</v>
      </c>
      <c r="FD714" s="684" t="s">
        <v>4747</v>
      </c>
      <c r="FE714" s="685" t="s">
        <v>4748</v>
      </c>
      <c r="FF714" s="684" t="s">
        <v>4747</v>
      </c>
      <c r="FG714" s="685" t="s">
        <v>4748</v>
      </c>
      <c r="FH714" s="684" t="s">
        <v>4747</v>
      </c>
      <c r="FI714" s="685" t="s">
        <v>4748</v>
      </c>
      <c r="FJ714" s="684" t="s">
        <v>4747</v>
      </c>
      <c r="FK714" s="685" t="s">
        <v>4748</v>
      </c>
    </row>
    <row r="715" spans="2:167" s="758" customFormat="1" ht="13.5" customHeight="1">
      <c r="B715" s="792" t="s">
        <v>4764</v>
      </c>
      <c r="C715" s="793"/>
      <c r="D715" s="793"/>
      <c r="E715" s="794">
        <f t="shared" ref="E715:E727" si="719">+W715+AO715</f>
        <v>382.76092800000004</v>
      </c>
      <c r="F715" s="795">
        <f>+IF(E715=0,0,E715/E715*100)</f>
        <v>100</v>
      </c>
      <c r="G715" s="794">
        <f>G716+G717+G720+G725</f>
        <v>22.578741000000001</v>
      </c>
      <c r="H715" s="795">
        <f>+IF(G715=0,0,G715/G715*100)</f>
        <v>100</v>
      </c>
      <c r="I715" s="794">
        <f>I716+I717+I720+I725</f>
        <v>20.913595999999998</v>
      </c>
      <c r="J715" s="795">
        <f>+IF(I715=0,0,I715/I715*100)</f>
        <v>100</v>
      </c>
      <c r="K715" s="794">
        <f>K716+K717+K720+K725</f>
        <v>21.184864999999999</v>
      </c>
      <c r="L715" s="795">
        <f>+IF(K715=0,0,K715/K715*100)</f>
        <v>100</v>
      </c>
      <c r="M715" s="794">
        <f>M716+M717+M720+M725</f>
        <v>64.677201999999994</v>
      </c>
      <c r="N715" s="795">
        <f>+IF(M715=0,0,M715/M715*100)</f>
        <v>100</v>
      </c>
      <c r="O715" s="794">
        <f>O716+O717+O720+O725</f>
        <v>29.845469999999999</v>
      </c>
      <c r="P715" s="795">
        <f>+IF(O715=0,0,O715/O715*100)</f>
        <v>100</v>
      </c>
      <c r="Q715" s="794">
        <f>Q716+Q717+Q720+Q725</f>
        <v>27.902975999999999</v>
      </c>
      <c r="R715" s="795">
        <f>+IF(Q715=0,0,Q715/Q715*100)</f>
        <v>100</v>
      </c>
      <c r="S715" s="794">
        <f>S716+S717+S720+S725</f>
        <v>25.556355</v>
      </c>
      <c r="T715" s="795">
        <f>+IF(S715=0,0,S715/S715*100)</f>
        <v>100</v>
      </c>
      <c r="U715" s="794">
        <f t="shared" ref="U715:U725" si="720">+O715+Q715+S715</f>
        <v>83.304800999999998</v>
      </c>
      <c r="V715" s="795">
        <f>+IF(U715=0,0,U715/U715*100)</f>
        <v>100</v>
      </c>
      <c r="W715" s="794">
        <f t="shared" ref="W715:W725" si="721">+M715+U715</f>
        <v>147.98200299999999</v>
      </c>
      <c r="X715" s="795">
        <f>+IF(W715=0,0,W715/W715*100)</f>
        <v>100</v>
      </c>
      <c r="Y715" s="794">
        <f>Y716+Y717+Y720+Y725</f>
        <v>38.675466999999998</v>
      </c>
      <c r="Z715" s="795">
        <f>+IF(Y715=0,0,Y715/Y715*100)</f>
        <v>100</v>
      </c>
      <c r="AA715" s="794">
        <f>AA716+AA717+AA720+AA725</f>
        <v>17.085025999999999</v>
      </c>
      <c r="AB715" s="795">
        <f>+IF(AA715=0,0,AA715/AA715*100)</f>
        <v>100</v>
      </c>
      <c r="AC715" s="794">
        <f>AC716+AC717+AC720+AC725</f>
        <v>47.907024999999997</v>
      </c>
      <c r="AD715" s="795">
        <f>+IF(AC715=0,0,AC715/AC715*100)</f>
        <v>100</v>
      </c>
      <c r="AE715" s="792">
        <f t="shared" ref="AE715:AE725" si="722">+Y715+AA715+AC715</f>
        <v>103.667518</v>
      </c>
      <c r="AF715" s="795">
        <f>+IF(AE715=0,0,AE715/AE715*100)</f>
        <v>100</v>
      </c>
      <c r="AG715" s="794">
        <f>AG716+AG717+AG720+AG725</f>
        <v>35.770809999999997</v>
      </c>
      <c r="AH715" s="795">
        <f>+IF(AG715=0,0,AG715/AG715*100)</f>
        <v>100</v>
      </c>
      <c r="AI715" s="794">
        <f>AI716+AI717+AI720+AI725</f>
        <v>41.936297000000003</v>
      </c>
      <c r="AJ715" s="795">
        <f>+IF(AI715=0,0,AI715/AI715*100)</f>
        <v>100</v>
      </c>
      <c r="AK715" s="794">
        <f>AK716+AK717+AK720+AK725</f>
        <v>53.404299999999999</v>
      </c>
      <c r="AL715" s="795">
        <f>+IF(AK715=0,0,AK715/AK715*100)</f>
        <v>100</v>
      </c>
      <c r="AM715" s="792">
        <f t="shared" ref="AM715:AM725" si="723">+AG715+AI715+AK715</f>
        <v>131.11140700000001</v>
      </c>
      <c r="AN715" s="795">
        <f>+IF(AM715=0,0,AM715/AM715*100)</f>
        <v>100</v>
      </c>
      <c r="AO715" s="792">
        <f t="shared" ref="AO715:AO725" si="724">+AE715+AM715</f>
        <v>234.77892500000002</v>
      </c>
      <c r="AP715" s="795">
        <f>+IF(AO715=0,0,AO715/AO715*100)</f>
        <v>100</v>
      </c>
      <c r="AQ715" s="734"/>
      <c r="AR715" s="794">
        <f>AR716+AR717+AR720+AR725</f>
        <v>837.15571299999988</v>
      </c>
      <c r="AS715" s="795">
        <f>+IF(AR715=0,0,AR715/AR715*100)</f>
        <v>100</v>
      </c>
      <c r="AT715" s="794">
        <f>AT716+AT717+AT720+AT725</f>
        <v>56.595045999999996</v>
      </c>
      <c r="AU715" s="795">
        <f>+IF(AT715=0,0,AT715/AT715*100)</f>
        <v>100</v>
      </c>
      <c r="AV715" s="794">
        <f>AV716+AV717+AV720+AV725</f>
        <v>56.002636999999993</v>
      </c>
      <c r="AW715" s="795">
        <f>+IF(AV715=0,0,AV715/AV715*100)</f>
        <v>100</v>
      </c>
      <c r="AX715" s="794">
        <f>AX716+AX717+AX720+AX725</f>
        <v>63.409284999999997</v>
      </c>
      <c r="AY715" s="795">
        <f>+IF(AX715=0,0,AX715/AX715*100)</f>
        <v>100</v>
      </c>
      <c r="AZ715" s="794">
        <f>AZ716+AZ717+AZ720+AZ725</f>
        <v>176.00696799999997</v>
      </c>
      <c r="BA715" s="795">
        <f>+IF(AZ715=0,0,AZ715/AZ715*100)</f>
        <v>100</v>
      </c>
      <c r="BB715" s="794">
        <f>BB716+BB717+BB720+BB725</f>
        <v>73.993808999999999</v>
      </c>
      <c r="BC715" s="795">
        <f>+IF(BB715=0,0,BB715/BB715*100)</f>
        <v>100</v>
      </c>
      <c r="BD715" s="794">
        <f>BD716+BD717+BD720+BD725</f>
        <v>72.891604000000001</v>
      </c>
      <c r="BE715" s="795">
        <f>+IF(BD715=0,0,BD715/BD715*100)</f>
        <v>100</v>
      </c>
      <c r="BF715" s="794">
        <f>BF716+BF717+BF720+BF725</f>
        <v>61.649296999999997</v>
      </c>
      <c r="BG715" s="795">
        <f>+IF(BF715=0,0,BF715/BF715*100)</f>
        <v>100</v>
      </c>
      <c r="BH715" s="794">
        <f>BH716+BH717+BH720+BH725</f>
        <v>208.53470999999999</v>
      </c>
      <c r="BI715" s="795">
        <f>+IF(BH715=0,0,BH715/BH715*100)</f>
        <v>100</v>
      </c>
      <c r="BJ715" s="794">
        <f t="shared" ref="BJ715:BJ725" si="725">+AZ715+BH715</f>
        <v>384.54167799999993</v>
      </c>
      <c r="BK715" s="795">
        <f>+IF(BJ715=0,0,BJ715/BJ715*100)</f>
        <v>100</v>
      </c>
      <c r="BL715" s="794">
        <f>BL716+BL717+BL720+BL725</f>
        <v>70.264404999999996</v>
      </c>
      <c r="BM715" s="795">
        <f>+IF(BL715=0,0,BL715/BL715*100)</f>
        <v>100</v>
      </c>
      <c r="BN715" s="794">
        <f>BN716+BN717+BN720+BN725</f>
        <v>72.967196999999999</v>
      </c>
      <c r="BO715" s="795">
        <f>+IF(BN715=0,0,BN715/BN715*100)</f>
        <v>100</v>
      </c>
      <c r="BP715" s="794">
        <f>BP716+BP717+BP720+BP725</f>
        <v>63.580929999999995</v>
      </c>
      <c r="BQ715" s="795">
        <f>+IF(BP715=0,0,BP715/BP715*100)</f>
        <v>100</v>
      </c>
      <c r="BR715" s="794">
        <f>BR716+BR717+BR720+BR725</f>
        <v>206.812532</v>
      </c>
      <c r="BS715" s="795">
        <f>+IF(BR715=0,0,BR715/BR715*100)</f>
        <v>100</v>
      </c>
      <c r="BT715" s="794">
        <f>BT716+BT717+BT720+BT725</f>
        <v>72.066988000000009</v>
      </c>
      <c r="BU715" s="795">
        <f>+IF(BT715=0,0,BT715/BT715*100)</f>
        <v>100</v>
      </c>
      <c r="BV715" s="794">
        <f>BV716+BV717+BV720+BV725</f>
        <v>69.372039999999998</v>
      </c>
      <c r="BW715" s="795">
        <f>+IF(BV715=0,0,BV715/BV715*100)</f>
        <v>100</v>
      </c>
      <c r="BX715" s="794">
        <f>BX716+BX717+BX720+BX725</f>
        <v>104.36247499999999</v>
      </c>
      <c r="BY715" s="795">
        <f>+IF(BX715=0,0,BX715/BX715*100)</f>
        <v>100</v>
      </c>
      <c r="BZ715" s="794">
        <f>BZ716+BZ717+BZ720+BZ725</f>
        <v>245.801503</v>
      </c>
      <c r="CA715" s="795">
        <f>+IF(BZ715=0,0,BZ715/BZ715*100)</f>
        <v>100</v>
      </c>
      <c r="CB715" s="794">
        <f t="shared" ref="CB715:CB725" si="726">+BR715+BZ715</f>
        <v>452.614035</v>
      </c>
      <c r="CC715" s="795">
        <f>+IF(CB715=0,0,CB715/CB715*100)</f>
        <v>100</v>
      </c>
      <c r="CE715" s="794">
        <f t="shared" ref="CE715:CE727" si="727">+CW715+DO715</f>
        <v>649.98821399999997</v>
      </c>
      <c r="CF715" s="795">
        <f>+IF(CE715=0,0,CE715/CE715*100)</f>
        <v>100</v>
      </c>
      <c r="CG715" s="794">
        <f>CG716+CG717+CG720+CG725</f>
        <v>65.31372300000001</v>
      </c>
      <c r="CH715" s="795">
        <f>+IF(CG715=0,0,CG715/CG715*100)</f>
        <v>100</v>
      </c>
      <c r="CI715" s="794">
        <f>CI716+CI717+CI720+CI725</f>
        <v>60.354735999999995</v>
      </c>
      <c r="CJ715" s="795">
        <f>+IF(CI715=0,0,CI715/CI715*100)</f>
        <v>100</v>
      </c>
      <c r="CK715" s="794">
        <f>CK716+CK717+CK720+CK725</f>
        <v>74.420518000000001</v>
      </c>
      <c r="CL715" s="795">
        <f>+IF(CK715=0,0,CK715/CK715*100)</f>
        <v>100</v>
      </c>
      <c r="CM715" s="794">
        <f>CM716+CM717+CM720+CM725</f>
        <v>200.088977</v>
      </c>
      <c r="CN715" s="795">
        <f>+IF(CM715=0,0,CM715/CM715*100)</f>
        <v>100</v>
      </c>
      <c r="CO715" s="794">
        <f>CO716+CO717+CO720+CO725</f>
        <v>75.660590999999997</v>
      </c>
      <c r="CP715" s="795">
        <f>+IF(CO715=0,0,CO715/CO715*100)</f>
        <v>100</v>
      </c>
      <c r="CQ715" s="794">
        <f>CQ716+CQ717+CQ720+CQ725</f>
        <v>66.423044000000004</v>
      </c>
      <c r="CR715" s="795">
        <f>+IF(CQ715=0,0,CQ715/CQ715*100)</f>
        <v>100</v>
      </c>
      <c r="CS715" s="794">
        <f>CS716+CS717+CS720+CS725</f>
        <v>67.526872999999995</v>
      </c>
      <c r="CT715" s="795">
        <f>+IF(CS715=0,0,CS715/CS715*100)</f>
        <v>100</v>
      </c>
      <c r="CU715" s="794">
        <f>CU716+CU717+CU720+CU725</f>
        <v>209.61050800000001</v>
      </c>
      <c r="CV715" s="795">
        <f>+IF(CU715=0,0,CU715/CU715*100)</f>
        <v>100</v>
      </c>
      <c r="CW715" s="794">
        <f t="shared" ref="CW715:CW725" si="728">+CM715+CU715</f>
        <v>409.69948499999998</v>
      </c>
      <c r="CX715" s="795">
        <f>+IF(CW715=0,0,CW715/CW715*100)</f>
        <v>100</v>
      </c>
      <c r="CY715" s="794">
        <f>CY716+CY717+CY720+CY725</f>
        <v>83.994928000000002</v>
      </c>
      <c r="CZ715" s="795">
        <f>+IF(CY715=0,0,CY715/CY715*100)</f>
        <v>100</v>
      </c>
      <c r="DA715" s="794">
        <f>DA716+DA717+DA720+DA725</f>
        <v>76.504789000000002</v>
      </c>
      <c r="DB715" s="795">
        <f>+IF(DA715=0,0,DA715/DA715*100)</f>
        <v>100</v>
      </c>
      <c r="DC715" s="794">
        <f>DC716+DC717+DC720+DC725</f>
        <v>79.789011999999985</v>
      </c>
      <c r="DD715" s="795">
        <f>+IF(DC715=0,0,DC715/DC715*100)</f>
        <v>100</v>
      </c>
      <c r="DE715" s="794">
        <f>DE716+DE717+DE720+DE725</f>
        <v>240.28872899999999</v>
      </c>
      <c r="DF715" s="795">
        <f>+IF(DE715=0,0,DE715/DE715*100)</f>
        <v>100</v>
      </c>
      <c r="DG715" s="794">
        <f>DG716+DG717+DG720+DG725</f>
        <v>0</v>
      </c>
      <c r="DH715" s="795">
        <f>+IF(DG715=0,0,DG715/DG715*100)</f>
        <v>0</v>
      </c>
      <c r="DI715" s="794">
        <f>DI716+DI717+DI720+DI725</f>
        <v>0</v>
      </c>
      <c r="DJ715" s="795">
        <f>+IF(DI715=0,0,DI715/DI715*100)</f>
        <v>0</v>
      </c>
      <c r="DK715" s="794">
        <f>DK716+DK717+DK720+DK725</f>
        <v>0</v>
      </c>
      <c r="DL715" s="795">
        <f>+IF(DK715=0,0,DK715/DK715*100)</f>
        <v>0</v>
      </c>
      <c r="DM715" s="794">
        <f>DM716+DM717+DM720+DM725</f>
        <v>0</v>
      </c>
      <c r="DN715" s="795">
        <f>+IF(DM715=0,0,DM715/DM715*100)</f>
        <v>0</v>
      </c>
      <c r="DO715" s="794">
        <f t="shared" ref="DO715:DO725" si="729">+DE715+DM715</f>
        <v>240.28872899999999</v>
      </c>
      <c r="DP715" s="795">
        <f>+IF(DO715=0,0,DO715/DO715*100)</f>
        <v>100</v>
      </c>
      <c r="DR715" s="794">
        <f t="shared" ref="DR715:DR727" si="730">+EJ715+FB715</f>
        <v>0</v>
      </c>
      <c r="DS715" s="795">
        <f>+IF(DR715=0,0,DR715/DR715*100)</f>
        <v>0</v>
      </c>
      <c r="DT715" s="794">
        <f>DT716+DT717+DT720+DT725</f>
        <v>0</v>
      </c>
      <c r="DU715" s="795">
        <f>+IF(DT715=0,0,DT715/DT715*100)</f>
        <v>0</v>
      </c>
      <c r="DV715" s="794">
        <f>DV716+DV717+DV720+DV725</f>
        <v>0</v>
      </c>
      <c r="DW715" s="795">
        <f>+IF(DV715=0,0,DV715/DV715*100)</f>
        <v>0</v>
      </c>
      <c r="DX715" s="794">
        <f>DX716+DX717+DX720+DX725</f>
        <v>0</v>
      </c>
      <c r="DY715" s="795">
        <f>+IF(DX715=0,0,DX715/DX715*100)</f>
        <v>0</v>
      </c>
      <c r="DZ715" s="794">
        <f>DZ716+DZ717+DZ720+DZ725</f>
        <v>0</v>
      </c>
      <c r="EA715" s="795">
        <f>+IF(DZ715=0,0,DZ715/DZ715*100)</f>
        <v>0</v>
      </c>
      <c r="EB715" s="794">
        <f>EB716+EB717+EB720+EB725</f>
        <v>0</v>
      </c>
      <c r="EC715" s="795">
        <f>+IF(EB715=0,0,EB715/EB715*100)</f>
        <v>0</v>
      </c>
      <c r="ED715" s="794">
        <f>ED716+ED717+ED720+ED725</f>
        <v>0</v>
      </c>
      <c r="EE715" s="795">
        <f>+IF(ED715=0,0,ED715/ED715*100)</f>
        <v>0</v>
      </c>
      <c r="EF715" s="794">
        <f>EF716+EF717+EF720+EF725</f>
        <v>0</v>
      </c>
      <c r="EG715" s="795">
        <f>+IF(EF715=0,0,EF715/EF715*100)</f>
        <v>0</v>
      </c>
      <c r="EH715" s="794">
        <f>EH716+EH717+EH720+EH725</f>
        <v>0</v>
      </c>
      <c r="EI715" s="795">
        <f>+IF(EH715=0,0,EH715/EH715*100)</f>
        <v>0</v>
      </c>
      <c r="EJ715" s="794">
        <f t="shared" ref="EJ715:EJ725" si="731">+DZ715+EH715</f>
        <v>0</v>
      </c>
      <c r="EK715" s="795">
        <f>+IF(EJ715=0,0,EJ715/EJ715*100)</f>
        <v>0</v>
      </c>
      <c r="EL715" s="794">
        <f>EL716+EL717+EL720+EL725</f>
        <v>0</v>
      </c>
      <c r="EM715" s="795">
        <f>+IF(EL715=0,0,EL715/EL715*100)</f>
        <v>0</v>
      </c>
      <c r="EN715" s="794">
        <f>EN716+EN717+EN720+EN725</f>
        <v>0</v>
      </c>
      <c r="EO715" s="795">
        <f>+IF(EN715=0,0,EN715/EN715*100)</f>
        <v>0</v>
      </c>
      <c r="EP715" s="794">
        <f>EP716+EP717+EP720+EP725</f>
        <v>0</v>
      </c>
      <c r="EQ715" s="795">
        <f>+IF(EP715=0,0,EP715/EP715*100)</f>
        <v>0</v>
      </c>
      <c r="ER715" s="794">
        <f>ER716+ER717+ER720+ER725</f>
        <v>0</v>
      </c>
      <c r="ES715" s="795">
        <f>+IF(ER715=0,0,ER715/ER715*100)</f>
        <v>0</v>
      </c>
      <c r="ET715" s="794">
        <f>ET716+ET717+ET720+ET725</f>
        <v>0</v>
      </c>
      <c r="EU715" s="795">
        <f>+IF(ET715=0,0,ET715/ET715*100)</f>
        <v>0</v>
      </c>
      <c r="EV715" s="794">
        <f>EV716+EV717+EV720+EV725</f>
        <v>0</v>
      </c>
      <c r="EW715" s="795">
        <f>+IF(EV715=0,0,EV715/EV715*100)</f>
        <v>0</v>
      </c>
      <c r="EX715" s="794">
        <f>EX716+EX717+EX720+EX725</f>
        <v>0</v>
      </c>
      <c r="EY715" s="795">
        <f>+IF(EX715=0,0,EX715/EX715*100)</f>
        <v>0</v>
      </c>
      <c r="EZ715" s="794">
        <f>EZ716+EZ717+EZ720+EZ725</f>
        <v>0</v>
      </c>
      <c r="FA715" s="795">
        <f>+IF(EZ715=0,0,EZ715/EZ715*100)</f>
        <v>0</v>
      </c>
      <c r="FB715" s="794">
        <f t="shared" ref="FB715:FB725" si="732">+ER715+EZ715</f>
        <v>0</v>
      </c>
      <c r="FC715" s="795">
        <f>+IF(FB715=0,0,FB715/FB715*100)</f>
        <v>0</v>
      </c>
      <c r="FD715" s="794">
        <f>FD716+FD717+FD720+FD725</f>
        <v>0</v>
      </c>
      <c r="FE715" s="795">
        <f>+IF(FD715=0,0,FD715/FD715*100)</f>
        <v>0</v>
      </c>
      <c r="FF715" s="794">
        <f>FF716+FF717+FF720+FF725</f>
        <v>0</v>
      </c>
      <c r="FG715" s="795">
        <f>+IF(FF715=0,0,FF715/FF715*100)</f>
        <v>0</v>
      </c>
      <c r="FH715" s="794">
        <f>FH716+FH717+FH720+FH725</f>
        <v>0</v>
      </c>
      <c r="FI715" s="795">
        <f>+IF(FH715=0,0,FH715/FH715*100)</f>
        <v>0</v>
      </c>
      <c r="FJ715" s="794">
        <f>FJ716+FJ717+FJ720+FJ725</f>
        <v>0</v>
      </c>
      <c r="FK715" s="795">
        <f>+IF(FJ715=0,0,FJ715/FJ715*100)</f>
        <v>0</v>
      </c>
    </row>
    <row r="716" spans="2:167" s="648" customFormat="1" ht="13.5" customHeight="1">
      <c r="B716" s="769"/>
      <c r="C716" s="731" t="s">
        <v>4831</v>
      </c>
      <c r="D716" s="728"/>
      <c r="E716" s="770">
        <f t="shared" si="719"/>
        <v>0</v>
      </c>
      <c r="F716" s="726">
        <f>+IF(E716=0,0,E716/E716*100)</f>
        <v>0</v>
      </c>
      <c r="G716" s="770">
        <v>0</v>
      </c>
      <c r="H716" s="726">
        <f>+IF(G716=0,0,G716/G716*100)</f>
        <v>0</v>
      </c>
      <c r="I716" s="770">
        <v>0</v>
      </c>
      <c r="J716" s="726">
        <f>+IF(I716=0,0,I716/I716*100)</f>
        <v>0</v>
      </c>
      <c r="K716" s="770">
        <v>0</v>
      </c>
      <c r="L716" s="726">
        <f>+IF(K716=0,0,K716/K716*100)</f>
        <v>0</v>
      </c>
      <c r="M716" s="770">
        <f>+G716+I716+K716</f>
        <v>0</v>
      </c>
      <c r="N716" s="726">
        <f>+IF(M716=0,0,M716/M716*100)</f>
        <v>0</v>
      </c>
      <c r="O716" s="770">
        <v>0</v>
      </c>
      <c r="P716" s="726">
        <f>+IF(O716=0,0,O716/O716*100)</f>
        <v>0</v>
      </c>
      <c r="Q716" s="770">
        <v>0</v>
      </c>
      <c r="R716" s="726">
        <f>+IF(Q716=0,0,Q716/Q716*100)</f>
        <v>0</v>
      </c>
      <c r="S716" s="770">
        <v>0</v>
      </c>
      <c r="T716" s="726">
        <f>+IF(S716=0,0,S716/S716*100)</f>
        <v>0</v>
      </c>
      <c r="U716" s="770">
        <f t="shared" si="720"/>
        <v>0</v>
      </c>
      <c r="V716" s="726">
        <f>+IF(U716=0,0,U716/U716*100)</f>
        <v>0</v>
      </c>
      <c r="W716" s="770">
        <f t="shared" si="721"/>
        <v>0</v>
      </c>
      <c r="X716" s="726">
        <f>+IF(W716=0,0,W716/W716*100)</f>
        <v>0</v>
      </c>
      <c r="Y716" s="770">
        <v>0</v>
      </c>
      <c r="Z716" s="726">
        <f>+IF(Y716=0,0,Y716/Y716*100)</f>
        <v>0</v>
      </c>
      <c r="AA716" s="770">
        <v>0</v>
      </c>
      <c r="AB716" s="726">
        <f>+IF(AA716=0,0,AA716/AA716*100)</f>
        <v>0</v>
      </c>
      <c r="AC716" s="770">
        <v>0</v>
      </c>
      <c r="AD716" s="726">
        <f>+IF(AC716=0,0,AC716/AC716*100)</f>
        <v>0</v>
      </c>
      <c r="AE716" s="728">
        <f t="shared" si="722"/>
        <v>0</v>
      </c>
      <c r="AF716" s="726">
        <f>+IF(AE716=0,0,AE716/AE716*100)</f>
        <v>0</v>
      </c>
      <c r="AG716" s="770">
        <v>0</v>
      </c>
      <c r="AH716" s="726">
        <f>+IF(AG716=0,0,AG716/AG716*100)</f>
        <v>0</v>
      </c>
      <c r="AI716" s="770">
        <v>0</v>
      </c>
      <c r="AJ716" s="726">
        <f>+IF(AI716=0,0,AI716/AI716*100)</f>
        <v>0</v>
      </c>
      <c r="AK716" s="770">
        <v>0</v>
      </c>
      <c r="AL716" s="726">
        <f>+IF(AK716=0,0,AK716/AK716*100)</f>
        <v>0</v>
      </c>
      <c r="AM716" s="728">
        <f t="shared" si="723"/>
        <v>0</v>
      </c>
      <c r="AN716" s="726">
        <f>+IF(AM716=0,0,AM716/AM716*100)</f>
        <v>0</v>
      </c>
      <c r="AO716" s="728">
        <f t="shared" si="724"/>
        <v>0</v>
      </c>
      <c r="AP716" s="726">
        <f>+IF(AO716=0,0,AO716/AO716*100)</f>
        <v>0</v>
      </c>
      <c r="AQ716" s="651"/>
      <c r="AR716" s="770">
        <v>0</v>
      </c>
      <c r="AS716" s="726">
        <f>+IF(AR716=0,0,AR716/AR716*100)</f>
        <v>0</v>
      </c>
      <c r="AT716" s="770">
        <v>0</v>
      </c>
      <c r="AU716" s="726">
        <f>+IF(AT716=0,0,AT716/AT716*100)</f>
        <v>0</v>
      </c>
      <c r="AV716" s="770">
        <v>0</v>
      </c>
      <c r="AW716" s="726">
        <f>+IF(AV716=0,0,AV716/AV716*100)</f>
        <v>0</v>
      </c>
      <c r="AX716" s="770">
        <v>0</v>
      </c>
      <c r="AY716" s="726">
        <f>+IF(AX716=0,0,AX716/AX716*100)</f>
        <v>0</v>
      </c>
      <c r="AZ716" s="770">
        <f>+AT716+AV716+AX716</f>
        <v>0</v>
      </c>
      <c r="BA716" s="726">
        <f>+IF(AZ716=0,0,AZ716/AZ716*100)</f>
        <v>0</v>
      </c>
      <c r="BB716" s="770">
        <v>0</v>
      </c>
      <c r="BC716" s="726">
        <f>+IF(BB716=0,0,BB716/BB716*100)</f>
        <v>0</v>
      </c>
      <c r="BD716" s="770">
        <v>0</v>
      </c>
      <c r="BE716" s="726">
        <f>+IF(BD716=0,0,BD716/BD716*100)</f>
        <v>0</v>
      </c>
      <c r="BF716" s="770">
        <v>0</v>
      </c>
      <c r="BG716" s="726">
        <f>+IF(BF716=0,0,BF716/BF716*100)</f>
        <v>0</v>
      </c>
      <c r="BH716" s="770">
        <f>+BB716+BD716+BF716</f>
        <v>0</v>
      </c>
      <c r="BI716" s="726">
        <f>+IF(BH716=0,0,BH716/BH716*100)</f>
        <v>0</v>
      </c>
      <c r="BJ716" s="770">
        <f t="shared" si="725"/>
        <v>0</v>
      </c>
      <c r="BK716" s="726">
        <f>+IF(BJ716=0,0,BJ716/BJ716*100)</f>
        <v>0</v>
      </c>
      <c r="BL716" s="770">
        <v>0</v>
      </c>
      <c r="BM716" s="726">
        <f>+IF(BL716=0,0,BL716/BL716*100)</f>
        <v>0</v>
      </c>
      <c r="BN716" s="770">
        <v>0</v>
      </c>
      <c r="BO716" s="726">
        <f>+IF(BN716=0,0,BN716/BN716*100)</f>
        <v>0</v>
      </c>
      <c r="BP716" s="770">
        <v>0</v>
      </c>
      <c r="BQ716" s="726">
        <f>+IF(BP716=0,0,BP716/BP716*100)</f>
        <v>0</v>
      </c>
      <c r="BR716" s="770">
        <f>+BL716+BN716+BP716</f>
        <v>0</v>
      </c>
      <c r="BS716" s="726">
        <f>+IF(BR716=0,0,BR716/BR716*100)</f>
        <v>0</v>
      </c>
      <c r="BT716" s="770">
        <v>0</v>
      </c>
      <c r="BU716" s="726">
        <f>+IF(BT716=0,0,BT716/BT716*100)</f>
        <v>0</v>
      </c>
      <c r="BV716" s="770">
        <v>0</v>
      </c>
      <c r="BW716" s="726">
        <f>+IF(BV716=0,0,BV716/BV716*100)</f>
        <v>0</v>
      </c>
      <c r="BX716" s="770">
        <v>0</v>
      </c>
      <c r="BY716" s="726">
        <f>+IF(BX716=0,0,BX716/BX716*100)</f>
        <v>0</v>
      </c>
      <c r="BZ716" s="770">
        <f>+BT716+BV716+BX716</f>
        <v>0</v>
      </c>
      <c r="CA716" s="726">
        <f>+IF(BZ716=0,0,BZ716/BZ716*100)</f>
        <v>0</v>
      </c>
      <c r="CB716" s="770">
        <f t="shared" si="726"/>
        <v>0</v>
      </c>
      <c r="CC716" s="726">
        <f>+IF(CB716=0,0,CB716/CB716*100)</f>
        <v>0</v>
      </c>
      <c r="CE716" s="770">
        <f t="shared" si="727"/>
        <v>90.783510000000007</v>
      </c>
      <c r="CF716" s="726">
        <f>+IF(CE716=0,0,CE716/CE716*100)</f>
        <v>100</v>
      </c>
      <c r="CG716" s="770">
        <v>9.9972139999999996</v>
      </c>
      <c r="CH716" s="726">
        <f>+IF(CG716=0,0,CG716/CG716*100)</f>
        <v>100</v>
      </c>
      <c r="CI716" s="770">
        <v>9.0458420000000004</v>
      </c>
      <c r="CJ716" s="726">
        <f>+IF(CI716=0,0,CI716/CI716*100)</f>
        <v>100</v>
      </c>
      <c r="CK716" s="770">
        <v>11.218316</v>
      </c>
      <c r="CL716" s="726">
        <f>+IF(CK716=0,0,CK716/CK716*100)</f>
        <v>100</v>
      </c>
      <c r="CM716" s="770">
        <f>+CG716+CI716+CK716</f>
        <v>30.261372000000001</v>
      </c>
      <c r="CN716" s="726">
        <f>+IF(CM716=0,0,CM716/CM716*100)</f>
        <v>100</v>
      </c>
      <c r="CO716" s="770">
        <v>9.6522810000000003</v>
      </c>
      <c r="CP716" s="726">
        <f>+IF(CO716=0,0,CO716/CO716*100)</f>
        <v>100</v>
      </c>
      <c r="CQ716" s="770">
        <v>9.8788420000000006</v>
      </c>
      <c r="CR716" s="726">
        <f>+IF(CQ716=0,0,CQ716/CQ716*100)</f>
        <v>100</v>
      </c>
      <c r="CS716" s="770">
        <v>10.54386</v>
      </c>
      <c r="CT716" s="726">
        <f>+IF(CS716=0,0,CS716/CS716*100)</f>
        <v>100</v>
      </c>
      <c r="CU716" s="770">
        <f>+CO716+CQ716+CS716</f>
        <v>30.074983000000003</v>
      </c>
      <c r="CV716" s="726">
        <f>+IF(CU716=0,0,CU716/CU716*100)</f>
        <v>100</v>
      </c>
      <c r="CW716" s="770">
        <f t="shared" si="728"/>
        <v>60.336355000000005</v>
      </c>
      <c r="CX716" s="726">
        <f>+IF(CW716=0,0,CW716/CW716*100)</f>
        <v>100</v>
      </c>
      <c r="CY716" s="770">
        <v>10.822596000000001</v>
      </c>
      <c r="CZ716" s="726">
        <f>+IF(CY716=0,0,CY716/CY716*100)</f>
        <v>100</v>
      </c>
      <c r="DA716" s="770">
        <v>9.4283769999999993</v>
      </c>
      <c r="DB716" s="726">
        <f>+IF(DA716=0,0,DA716/DA716*100)</f>
        <v>100</v>
      </c>
      <c r="DC716" s="770">
        <v>10.196182</v>
      </c>
      <c r="DD716" s="726">
        <f>+IF(DC716=0,0,DC716/DC716*100)</f>
        <v>100</v>
      </c>
      <c r="DE716" s="770">
        <f>+CY716+DA716+DC716</f>
        <v>30.447155000000002</v>
      </c>
      <c r="DF716" s="726">
        <f>+IF(DE716=0,0,DE716/DE716*100)</f>
        <v>100</v>
      </c>
      <c r="DG716" s="770">
        <v>0</v>
      </c>
      <c r="DH716" s="726">
        <f>+IF(DG716=0,0,DG716/DG716*100)</f>
        <v>0</v>
      </c>
      <c r="DI716" s="770">
        <v>0</v>
      </c>
      <c r="DJ716" s="726">
        <f>+IF(DI716=0,0,DI716/DI716*100)</f>
        <v>0</v>
      </c>
      <c r="DK716" s="770">
        <v>0</v>
      </c>
      <c r="DL716" s="726">
        <f>+IF(DK716=0,0,DK716/DK716*100)</f>
        <v>0</v>
      </c>
      <c r="DM716" s="770">
        <f>+DG716+DI716+DK716</f>
        <v>0</v>
      </c>
      <c r="DN716" s="726">
        <f>+IF(DM716=0,0,DM716/DM716*100)</f>
        <v>0</v>
      </c>
      <c r="DO716" s="770">
        <f t="shared" si="729"/>
        <v>30.447155000000002</v>
      </c>
      <c r="DP716" s="726">
        <f>+IF(DO716=0,0,DO716/DO716*100)</f>
        <v>100</v>
      </c>
      <c r="DR716" s="770">
        <f t="shared" si="730"/>
        <v>0</v>
      </c>
      <c r="DS716" s="726">
        <f>+IF(DR716=0,0,DR716/DR716*100)</f>
        <v>0</v>
      </c>
      <c r="DT716" s="770">
        <v>0</v>
      </c>
      <c r="DU716" s="726">
        <f>+IF(DT716=0,0,DT716/DT716*100)</f>
        <v>0</v>
      </c>
      <c r="DV716" s="770">
        <v>0</v>
      </c>
      <c r="DW716" s="726">
        <f>+IF(DV716=0,0,DV716/DV716*100)</f>
        <v>0</v>
      </c>
      <c r="DX716" s="770">
        <v>0</v>
      </c>
      <c r="DY716" s="726">
        <f>+IF(DX716=0,0,DX716/DX716*100)</f>
        <v>0</v>
      </c>
      <c r="DZ716" s="770">
        <f>+DT716+DV716+DX716</f>
        <v>0</v>
      </c>
      <c r="EA716" s="726">
        <f>+IF(DZ716=0,0,DZ716/DZ716*100)</f>
        <v>0</v>
      </c>
      <c r="EB716" s="770">
        <v>0</v>
      </c>
      <c r="EC716" s="726">
        <f>+IF(EB716=0,0,EB716/EB716*100)</f>
        <v>0</v>
      </c>
      <c r="ED716" s="770">
        <v>0</v>
      </c>
      <c r="EE716" s="726">
        <f>+IF(ED716=0,0,ED716/ED716*100)</f>
        <v>0</v>
      </c>
      <c r="EF716" s="770">
        <v>0</v>
      </c>
      <c r="EG716" s="726">
        <f>+IF(EF716=0,0,EF716/EF716*100)</f>
        <v>0</v>
      </c>
      <c r="EH716" s="770">
        <f>+EB716+ED716+EF716</f>
        <v>0</v>
      </c>
      <c r="EI716" s="726">
        <f>+IF(EH716=0,0,EH716/EH716*100)</f>
        <v>0</v>
      </c>
      <c r="EJ716" s="770">
        <f t="shared" si="731"/>
        <v>0</v>
      </c>
      <c r="EK716" s="726">
        <f>+IF(EJ716=0,0,EJ716/EJ716*100)</f>
        <v>0</v>
      </c>
      <c r="EL716" s="770">
        <v>0</v>
      </c>
      <c r="EM716" s="726">
        <f>+IF(EL716=0,0,EL716/EL716*100)</f>
        <v>0</v>
      </c>
      <c r="EN716" s="770">
        <v>0</v>
      </c>
      <c r="EO716" s="726">
        <f>+IF(EN716=0,0,EN716/EN716*100)</f>
        <v>0</v>
      </c>
      <c r="EP716" s="770">
        <v>0</v>
      </c>
      <c r="EQ716" s="726">
        <f>+IF(EP716=0,0,EP716/EP716*100)</f>
        <v>0</v>
      </c>
      <c r="ER716" s="770">
        <f>+EL716+EN716+EP716</f>
        <v>0</v>
      </c>
      <c r="ES716" s="726">
        <f>+IF(ER716=0,0,ER716/ER716*100)</f>
        <v>0</v>
      </c>
      <c r="ET716" s="770">
        <v>0</v>
      </c>
      <c r="EU716" s="726">
        <f>+IF(ET716=0,0,ET716/ET716*100)</f>
        <v>0</v>
      </c>
      <c r="EV716" s="770">
        <v>0</v>
      </c>
      <c r="EW716" s="726">
        <f>+IF(EV716=0,0,EV716/EV716*100)</f>
        <v>0</v>
      </c>
      <c r="EX716" s="770">
        <v>0</v>
      </c>
      <c r="EY716" s="726">
        <f>+IF(EX716=0,0,EX716/EX716*100)</f>
        <v>0</v>
      </c>
      <c r="EZ716" s="770">
        <f>+ET716+EV716+EX716</f>
        <v>0</v>
      </c>
      <c r="FA716" s="726">
        <f>+IF(EZ716=0,0,EZ716/EZ716*100)</f>
        <v>0</v>
      </c>
      <c r="FB716" s="770">
        <f t="shared" si="732"/>
        <v>0</v>
      </c>
      <c r="FC716" s="726">
        <f>+IF(FB716=0,0,FB716/FB716*100)</f>
        <v>0</v>
      </c>
      <c r="FD716" s="770">
        <v>0</v>
      </c>
      <c r="FE716" s="726">
        <f>+IF(FD716=0,0,FD716/FD716*100)</f>
        <v>0</v>
      </c>
      <c r="FF716" s="770">
        <v>0</v>
      </c>
      <c r="FG716" s="726">
        <f>+IF(FF716=0,0,FF716/FF716*100)</f>
        <v>0</v>
      </c>
      <c r="FH716" s="770">
        <v>0</v>
      </c>
      <c r="FI716" s="726">
        <f>+IF(FH716=0,0,FH716/FH716*100)</f>
        <v>0</v>
      </c>
      <c r="FJ716" s="770">
        <v>0</v>
      </c>
      <c r="FK716" s="726">
        <f>+IF(FJ716=0,0,FJ716/FJ716*100)</f>
        <v>0</v>
      </c>
    </row>
    <row r="717" spans="2:167" s="648" customFormat="1" ht="13.5" customHeight="1">
      <c r="B717" s="769"/>
      <c r="C717" s="731" t="s">
        <v>4832</v>
      </c>
      <c r="D717" s="796"/>
      <c r="E717" s="797">
        <f t="shared" si="719"/>
        <v>0</v>
      </c>
      <c r="F717" s="727">
        <f>+IF(E717=0,0,E717/E717*100)</f>
        <v>0</v>
      </c>
      <c r="G717" s="797">
        <f>G718+G719</f>
        <v>0</v>
      </c>
      <c r="H717" s="727">
        <f>+IF(G717=0,0,G717/G717*100)</f>
        <v>0</v>
      </c>
      <c r="I717" s="797">
        <f>I718+I719</f>
        <v>0</v>
      </c>
      <c r="J717" s="727">
        <f>+IF(I717=0,0,I717/I717*100)</f>
        <v>0</v>
      </c>
      <c r="K717" s="797">
        <f>K718+K719</f>
        <v>0</v>
      </c>
      <c r="L717" s="727">
        <f>+IF(K717=0,0,K717/K717*100)</f>
        <v>0</v>
      </c>
      <c r="M717" s="797">
        <f>M718+M719</f>
        <v>0</v>
      </c>
      <c r="N717" s="727">
        <f>+IF(M717=0,0,M717/M717*100)</f>
        <v>0</v>
      </c>
      <c r="O717" s="797">
        <f>O718+O719</f>
        <v>0</v>
      </c>
      <c r="P717" s="727">
        <f>+IF(O717=0,0,O717/O717*100)</f>
        <v>0</v>
      </c>
      <c r="Q717" s="797">
        <f>Q718+Q719</f>
        <v>0</v>
      </c>
      <c r="R717" s="727">
        <f>+IF(Q717=0,0,Q717/Q717*100)</f>
        <v>0</v>
      </c>
      <c r="S717" s="797">
        <f>S718+S719</f>
        <v>0</v>
      </c>
      <c r="T717" s="727">
        <f>+IF(S717=0,0,S717/S717*100)</f>
        <v>0</v>
      </c>
      <c r="U717" s="797">
        <f t="shared" si="720"/>
        <v>0</v>
      </c>
      <c r="V717" s="727">
        <f>+IF(U717=0,0,U717/U717*100)</f>
        <v>0</v>
      </c>
      <c r="W717" s="797">
        <f t="shared" si="721"/>
        <v>0</v>
      </c>
      <c r="X717" s="727">
        <f>+IF(W717=0,0,W717/W717*100)</f>
        <v>0</v>
      </c>
      <c r="Y717" s="797">
        <f>Y718+Y719</f>
        <v>0</v>
      </c>
      <c r="Z717" s="727">
        <f>+IF(Y717=0,0,Y717/Y717*100)</f>
        <v>0</v>
      </c>
      <c r="AA717" s="797">
        <f>AA718+AA719</f>
        <v>0</v>
      </c>
      <c r="AB717" s="727">
        <f>+IF(AA717=0,0,AA717/AA717*100)</f>
        <v>0</v>
      </c>
      <c r="AC717" s="797">
        <f>AC718+AC719</f>
        <v>0</v>
      </c>
      <c r="AD717" s="727">
        <f>+IF(AC717=0,0,AC717/AC717*100)</f>
        <v>0</v>
      </c>
      <c r="AE717" s="797">
        <f t="shared" si="722"/>
        <v>0</v>
      </c>
      <c r="AF717" s="727">
        <f>+IF(AE717=0,0,AE717/AE717*100)</f>
        <v>0</v>
      </c>
      <c r="AG717" s="797">
        <f>AG718+AG719</f>
        <v>0</v>
      </c>
      <c r="AH717" s="727">
        <f>+IF(AG717=0,0,AG717/AG717*100)</f>
        <v>0</v>
      </c>
      <c r="AI717" s="797">
        <f>AI718+AI719</f>
        <v>0</v>
      </c>
      <c r="AJ717" s="727">
        <f>+IF(AI717=0,0,AI717/AI717*100)</f>
        <v>0</v>
      </c>
      <c r="AK717" s="797">
        <f>AK718+AK719</f>
        <v>0</v>
      </c>
      <c r="AL717" s="727">
        <f>+IF(AK717=0,0,AK717/AK717*100)</f>
        <v>0</v>
      </c>
      <c r="AM717" s="797">
        <f t="shared" si="723"/>
        <v>0</v>
      </c>
      <c r="AN717" s="727">
        <f>+IF(AM717=0,0,AM717/AM717*100)</f>
        <v>0</v>
      </c>
      <c r="AO717" s="797">
        <f t="shared" si="724"/>
        <v>0</v>
      </c>
      <c r="AP717" s="727">
        <f>+IF(AO717=0,0,AO717/AO717*100)</f>
        <v>0</v>
      </c>
      <c r="AQ717" s="651"/>
      <c r="AR717" s="797">
        <f>AR718+AR719</f>
        <v>0</v>
      </c>
      <c r="AS717" s="727">
        <f>+IF(AR717=0,0,AR717/AR717*100)</f>
        <v>0</v>
      </c>
      <c r="AT717" s="797">
        <f>AT718+AT719</f>
        <v>0</v>
      </c>
      <c r="AU717" s="727">
        <f>+IF(AT717=0,0,AT717/AT717*100)</f>
        <v>0</v>
      </c>
      <c r="AV717" s="797">
        <f>AV718+AV719</f>
        <v>0</v>
      </c>
      <c r="AW717" s="727">
        <f>+IF(AV717=0,0,AV717/AV717*100)</f>
        <v>0</v>
      </c>
      <c r="AX717" s="797">
        <f>AX718+AX719</f>
        <v>0</v>
      </c>
      <c r="AY717" s="727">
        <f>+IF(AX717=0,0,AX717/AX717*100)</f>
        <v>0</v>
      </c>
      <c r="AZ717" s="797">
        <f>AZ718+AZ719</f>
        <v>0</v>
      </c>
      <c r="BA717" s="727">
        <f>+IF(AZ717=0,0,AZ717/AZ717*100)</f>
        <v>0</v>
      </c>
      <c r="BB717" s="797">
        <f>BB718+BB719</f>
        <v>0</v>
      </c>
      <c r="BC717" s="727">
        <f>+IF(BB717=0,0,BB717/BB717*100)</f>
        <v>0</v>
      </c>
      <c r="BD717" s="797">
        <f>BD718+BD719</f>
        <v>0</v>
      </c>
      <c r="BE717" s="727">
        <f>+IF(BD717=0,0,BD717/BD717*100)</f>
        <v>0</v>
      </c>
      <c r="BF717" s="797">
        <f>BF718+BF719</f>
        <v>0</v>
      </c>
      <c r="BG717" s="727">
        <f>+IF(BF717=0,0,BF717/BF717*100)</f>
        <v>0</v>
      </c>
      <c r="BH717" s="797">
        <f>BH718+BH719</f>
        <v>0</v>
      </c>
      <c r="BI717" s="727">
        <f>+IF(BH717=0,0,BH717/BH717*100)</f>
        <v>0</v>
      </c>
      <c r="BJ717" s="797">
        <f t="shared" si="725"/>
        <v>0</v>
      </c>
      <c r="BK717" s="727">
        <f>+IF(BJ717=0,0,BJ717/BJ717*100)</f>
        <v>0</v>
      </c>
      <c r="BL717" s="797">
        <f>BL718+BL719</f>
        <v>0</v>
      </c>
      <c r="BM717" s="727">
        <f>+IF(BL717=0,0,BL717/BL717*100)</f>
        <v>0</v>
      </c>
      <c r="BN717" s="797">
        <f>BN718+BN719</f>
        <v>0</v>
      </c>
      <c r="BO717" s="727">
        <f>+IF(BN717=0,0,BN717/BN717*100)</f>
        <v>0</v>
      </c>
      <c r="BP717" s="797">
        <f>BP718+BP719</f>
        <v>0</v>
      </c>
      <c r="BQ717" s="727">
        <f>+IF(BP717=0,0,BP717/BP717*100)</f>
        <v>0</v>
      </c>
      <c r="BR717" s="797">
        <f>BR718+BR719</f>
        <v>0</v>
      </c>
      <c r="BS717" s="727">
        <f>+IF(BR717=0,0,BR717/BR717*100)</f>
        <v>0</v>
      </c>
      <c r="BT717" s="797">
        <f>BT718+BT719</f>
        <v>0</v>
      </c>
      <c r="BU717" s="727">
        <f>+IF(BT717=0,0,BT717/BT717*100)</f>
        <v>0</v>
      </c>
      <c r="BV717" s="797">
        <f>BV718+BV719</f>
        <v>0</v>
      </c>
      <c r="BW717" s="727">
        <f>+IF(BV717=0,0,BV717/BV717*100)</f>
        <v>0</v>
      </c>
      <c r="BX717" s="797">
        <f>BX718+BX719</f>
        <v>0</v>
      </c>
      <c r="BY717" s="727">
        <f>+IF(BX717=0,0,BX717/BX717*100)</f>
        <v>0</v>
      </c>
      <c r="BZ717" s="797">
        <f>BZ718+BZ719</f>
        <v>0</v>
      </c>
      <c r="CA717" s="727">
        <f>+IF(BZ717=0,0,BZ717/BZ717*100)</f>
        <v>0</v>
      </c>
      <c r="CB717" s="797">
        <f t="shared" si="726"/>
        <v>0</v>
      </c>
      <c r="CC717" s="727">
        <f>+IF(CB717=0,0,CB717/CB717*100)</f>
        <v>0</v>
      </c>
      <c r="CE717" s="797">
        <f t="shared" si="727"/>
        <v>0</v>
      </c>
      <c r="CF717" s="727">
        <f>+IF(CE717=0,0,CE717/CE717*100)</f>
        <v>0</v>
      </c>
      <c r="CG717" s="797">
        <f>CG718+CG719</f>
        <v>0</v>
      </c>
      <c r="CH717" s="727">
        <f>+IF(CG717=0,0,CG717/CG717*100)</f>
        <v>0</v>
      </c>
      <c r="CI717" s="797">
        <f>CI718+CI719</f>
        <v>0</v>
      </c>
      <c r="CJ717" s="727">
        <f>+IF(CI717=0,0,CI717/CI717*100)</f>
        <v>0</v>
      </c>
      <c r="CK717" s="797">
        <f>CK718+CK719</f>
        <v>0</v>
      </c>
      <c r="CL717" s="727">
        <f>+IF(CK717=0,0,CK717/CK717*100)</f>
        <v>0</v>
      </c>
      <c r="CM717" s="797">
        <f>CM718+CM719</f>
        <v>0</v>
      </c>
      <c r="CN717" s="727">
        <f>+IF(CM717=0,0,CM717/CM717*100)</f>
        <v>0</v>
      </c>
      <c r="CO717" s="797">
        <f>CO718+CO719</f>
        <v>0</v>
      </c>
      <c r="CP717" s="727">
        <f>+IF(CO717=0,0,CO717/CO717*100)</f>
        <v>0</v>
      </c>
      <c r="CQ717" s="797">
        <f>CQ718+CQ719</f>
        <v>0</v>
      </c>
      <c r="CR717" s="727">
        <f>+IF(CQ717=0,0,CQ717/CQ717*100)</f>
        <v>0</v>
      </c>
      <c r="CS717" s="797">
        <f>CS718+CS719</f>
        <v>0</v>
      </c>
      <c r="CT717" s="727">
        <f>+IF(CS717=0,0,CS717/CS717*100)</f>
        <v>0</v>
      </c>
      <c r="CU717" s="797">
        <f>CU718+CU719</f>
        <v>0</v>
      </c>
      <c r="CV717" s="727">
        <f>+IF(CU717=0,0,CU717/CU717*100)</f>
        <v>0</v>
      </c>
      <c r="CW717" s="797">
        <f t="shared" si="728"/>
        <v>0</v>
      </c>
      <c r="CX717" s="727">
        <f>+IF(CW717=0,0,CW717/CW717*100)</f>
        <v>0</v>
      </c>
      <c r="CY717" s="797">
        <f>CY718+CY719</f>
        <v>0</v>
      </c>
      <c r="CZ717" s="727">
        <f>+IF(CY717=0,0,CY717/CY717*100)</f>
        <v>0</v>
      </c>
      <c r="DA717" s="797">
        <f>DA718+DA719</f>
        <v>0</v>
      </c>
      <c r="DB717" s="727">
        <f>+IF(DA717=0,0,DA717/DA717*100)</f>
        <v>0</v>
      </c>
      <c r="DC717" s="797">
        <f>DC718+DC719</f>
        <v>0</v>
      </c>
      <c r="DD717" s="727">
        <f>+IF(DC717=0,0,DC717/DC717*100)</f>
        <v>0</v>
      </c>
      <c r="DE717" s="797">
        <f>DE718+DE719</f>
        <v>0</v>
      </c>
      <c r="DF717" s="727">
        <f>+IF(DE717=0,0,DE717/DE717*100)</f>
        <v>0</v>
      </c>
      <c r="DG717" s="797">
        <f>DG718+DG719</f>
        <v>0</v>
      </c>
      <c r="DH717" s="727">
        <f>+IF(DG717=0,0,DG717/DG717*100)</f>
        <v>0</v>
      </c>
      <c r="DI717" s="797">
        <f>DI718+DI719</f>
        <v>0</v>
      </c>
      <c r="DJ717" s="727">
        <f>+IF(DI717=0,0,DI717/DI717*100)</f>
        <v>0</v>
      </c>
      <c r="DK717" s="797">
        <f>DK718+DK719</f>
        <v>0</v>
      </c>
      <c r="DL717" s="727">
        <f>+IF(DK717=0,0,DK717/DK717*100)</f>
        <v>0</v>
      </c>
      <c r="DM717" s="797">
        <f>DM718+DM719</f>
        <v>0</v>
      </c>
      <c r="DN717" s="727">
        <f>+IF(DM717=0,0,DM717/DM717*100)</f>
        <v>0</v>
      </c>
      <c r="DO717" s="797">
        <f t="shared" si="729"/>
        <v>0</v>
      </c>
      <c r="DP717" s="727">
        <f>+IF(DO717=0,0,DO717/DO717*100)</f>
        <v>0</v>
      </c>
      <c r="DR717" s="797">
        <f t="shared" si="730"/>
        <v>0</v>
      </c>
      <c r="DS717" s="727">
        <f>+IF(DR717=0,0,DR717/DR717*100)</f>
        <v>0</v>
      </c>
      <c r="DT717" s="797">
        <f>DT718+DT719</f>
        <v>0</v>
      </c>
      <c r="DU717" s="727">
        <f>+IF(DT717=0,0,DT717/DT717*100)</f>
        <v>0</v>
      </c>
      <c r="DV717" s="797">
        <f>DV718+DV719</f>
        <v>0</v>
      </c>
      <c r="DW717" s="727">
        <f>+IF(DV717=0,0,DV717/DV717*100)</f>
        <v>0</v>
      </c>
      <c r="DX717" s="797">
        <f>DX718+DX719</f>
        <v>0</v>
      </c>
      <c r="DY717" s="727">
        <f>+IF(DX717=0,0,DX717/DX717*100)</f>
        <v>0</v>
      </c>
      <c r="DZ717" s="797">
        <f>DZ718+DZ719</f>
        <v>0</v>
      </c>
      <c r="EA717" s="727">
        <f>+IF(DZ717=0,0,DZ717/DZ717*100)</f>
        <v>0</v>
      </c>
      <c r="EB717" s="797">
        <f>EB718+EB719</f>
        <v>0</v>
      </c>
      <c r="EC717" s="727">
        <f>+IF(EB717=0,0,EB717/EB717*100)</f>
        <v>0</v>
      </c>
      <c r="ED717" s="797">
        <f>ED718+ED719</f>
        <v>0</v>
      </c>
      <c r="EE717" s="727">
        <f>+IF(ED717=0,0,ED717/ED717*100)</f>
        <v>0</v>
      </c>
      <c r="EF717" s="797">
        <f>EF718+EF719</f>
        <v>0</v>
      </c>
      <c r="EG717" s="727">
        <f>+IF(EF717=0,0,EF717/EF717*100)</f>
        <v>0</v>
      </c>
      <c r="EH717" s="797">
        <f>EH718+EH719</f>
        <v>0</v>
      </c>
      <c r="EI717" s="727">
        <f>+IF(EH717=0,0,EH717/EH717*100)</f>
        <v>0</v>
      </c>
      <c r="EJ717" s="797">
        <f t="shared" si="731"/>
        <v>0</v>
      </c>
      <c r="EK717" s="727">
        <f>+IF(EJ717=0,0,EJ717/EJ717*100)</f>
        <v>0</v>
      </c>
      <c r="EL717" s="797">
        <f>EL718+EL719</f>
        <v>0</v>
      </c>
      <c r="EM717" s="727">
        <f>+IF(EL717=0,0,EL717/EL717*100)</f>
        <v>0</v>
      </c>
      <c r="EN717" s="797">
        <f>EN718+EN719</f>
        <v>0</v>
      </c>
      <c r="EO717" s="727">
        <f>+IF(EN717=0,0,EN717/EN717*100)</f>
        <v>0</v>
      </c>
      <c r="EP717" s="797">
        <f>EP718+EP719</f>
        <v>0</v>
      </c>
      <c r="EQ717" s="727">
        <f>+IF(EP717=0,0,EP717/EP717*100)</f>
        <v>0</v>
      </c>
      <c r="ER717" s="797">
        <f>ER718+ER719</f>
        <v>0</v>
      </c>
      <c r="ES717" s="727">
        <f>+IF(ER717=0,0,ER717/ER717*100)</f>
        <v>0</v>
      </c>
      <c r="ET717" s="797">
        <f>ET718+ET719</f>
        <v>0</v>
      </c>
      <c r="EU717" s="727">
        <f>+IF(ET717=0,0,ET717/ET717*100)</f>
        <v>0</v>
      </c>
      <c r="EV717" s="797">
        <f>EV718+EV719</f>
        <v>0</v>
      </c>
      <c r="EW717" s="727">
        <f>+IF(EV717=0,0,EV717/EV717*100)</f>
        <v>0</v>
      </c>
      <c r="EX717" s="797">
        <f>EX718+EX719</f>
        <v>0</v>
      </c>
      <c r="EY717" s="727">
        <f>+IF(EX717=0,0,EX717/EX717*100)</f>
        <v>0</v>
      </c>
      <c r="EZ717" s="797">
        <f>EZ718+EZ719</f>
        <v>0</v>
      </c>
      <c r="FA717" s="727">
        <f>+IF(EZ717=0,0,EZ717/EZ717*100)</f>
        <v>0</v>
      </c>
      <c r="FB717" s="797">
        <f t="shared" si="732"/>
        <v>0</v>
      </c>
      <c r="FC717" s="727">
        <f>+IF(FB717=0,0,FB717/FB717*100)</f>
        <v>0</v>
      </c>
      <c r="FD717" s="797">
        <f>FD718+FD719</f>
        <v>0</v>
      </c>
      <c r="FE717" s="727">
        <f>+IF(FD717=0,0,FD717/FD717*100)</f>
        <v>0</v>
      </c>
      <c r="FF717" s="797">
        <f>FF718+FF719</f>
        <v>0</v>
      </c>
      <c r="FG717" s="727">
        <f>+IF(FF717=0,0,FF717/FF717*100)</f>
        <v>0</v>
      </c>
      <c r="FH717" s="797">
        <f>FH718+FH719</f>
        <v>0</v>
      </c>
      <c r="FI717" s="727">
        <f>+IF(FH717=0,0,FH717/FH717*100)</f>
        <v>0</v>
      </c>
      <c r="FJ717" s="797">
        <f>FJ718+FJ719</f>
        <v>0</v>
      </c>
      <c r="FK717" s="727">
        <f>+IF(FJ717=0,0,FJ717/FJ717*100)</f>
        <v>0</v>
      </c>
    </row>
    <row r="718" spans="2:167" s="648" customFormat="1" ht="13.5" customHeight="1">
      <c r="B718" s="769"/>
      <c r="C718" s="771"/>
      <c r="D718" s="769" t="s">
        <v>4833</v>
      </c>
      <c r="E718" s="772">
        <f t="shared" si="719"/>
        <v>0</v>
      </c>
      <c r="F718" s="737">
        <f>+IF(E718=0,0,E718/E717*100)</f>
        <v>0</v>
      </c>
      <c r="G718" s="772">
        <v>0</v>
      </c>
      <c r="H718" s="737">
        <f>+IF(G718=0,0,G718/G717*100)</f>
        <v>0</v>
      </c>
      <c r="I718" s="772">
        <v>0</v>
      </c>
      <c r="J718" s="737">
        <f>+IF(I718=0,0,I718/I717*100)</f>
        <v>0</v>
      </c>
      <c r="K718" s="772">
        <v>0</v>
      </c>
      <c r="L718" s="737">
        <f>+IF(K718=0,0,K718/K717*100)</f>
        <v>0</v>
      </c>
      <c r="M718" s="772">
        <f>+G718+I718+K718</f>
        <v>0</v>
      </c>
      <c r="N718" s="737">
        <f>+IF(M718=0,0,M718/M717*100)</f>
        <v>0</v>
      </c>
      <c r="O718" s="772">
        <v>0</v>
      </c>
      <c r="P718" s="737">
        <f>+IF(O718=0,0,O718/O717*100)</f>
        <v>0</v>
      </c>
      <c r="Q718" s="772">
        <v>0</v>
      </c>
      <c r="R718" s="737">
        <f>+IF(Q718=0,0,Q718/Q717*100)</f>
        <v>0</v>
      </c>
      <c r="S718" s="772">
        <v>0</v>
      </c>
      <c r="T718" s="737">
        <f>+IF(S718=0,0,S718/S717*100)</f>
        <v>0</v>
      </c>
      <c r="U718" s="772">
        <f t="shared" si="720"/>
        <v>0</v>
      </c>
      <c r="V718" s="737">
        <f>+IF(U718=0,0,U718/U717*100)</f>
        <v>0</v>
      </c>
      <c r="W718" s="772">
        <f t="shared" si="721"/>
        <v>0</v>
      </c>
      <c r="X718" s="737">
        <f>+IF(W718=0,0,W718/W717*100)</f>
        <v>0</v>
      </c>
      <c r="Y718" s="772">
        <v>0</v>
      </c>
      <c r="Z718" s="737">
        <f>+IF(Y718=0,0,Y718/Y717*100)</f>
        <v>0</v>
      </c>
      <c r="AA718" s="772">
        <v>0</v>
      </c>
      <c r="AB718" s="737">
        <f>+IF(AA718=0,0,AA718/AA717*100)</f>
        <v>0</v>
      </c>
      <c r="AC718" s="772">
        <v>0</v>
      </c>
      <c r="AD718" s="737">
        <f>+IF(AC718=0,0,AC718/AC717*100)</f>
        <v>0</v>
      </c>
      <c r="AE718" s="772">
        <f t="shared" si="722"/>
        <v>0</v>
      </c>
      <c r="AF718" s="737">
        <f>+IF(AE718=0,0,AE718/AE717*100)</f>
        <v>0</v>
      </c>
      <c r="AG718" s="772">
        <v>0</v>
      </c>
      <c r="AH718" s="737">
        <f>+IF(AG718=0,0,AG718/AG717*100)</f>
        <v>0</v>
      </c>
      <c r="AI718" s="772">
        <v>0</v>
      </c>
      <c r="AJ718" s="737">
        <f>+IF(AI718=0,0,AI718/AI717*100)</f>
        <v>0</v>
      </c>
      <c r="AK718" s="772">
        <v>0</v>
      </c>
      <c r="AL718" s="737">
        <f>+IF(AK718=0,0,AK718/AK717*100)</f>
        <v>0</v>
      </c>
      <c r="AM718" s="772">
        <f t="shared" si="723"/>
        <v>0</v>
      </c>
      <c r="AN718" s="737">
        <f>+IF(AM718=0,0,AM718/AM717*100)</f>
        <v>0</v>
      </c>
      <c r="AO718" s="772">
        <f t="shared" si="724"/>
        <v>0</v>
      </c>
      <c r="AP718" s="737">
        <f>+IF(AO718=0,0,AO718/AO717*100)</f>
        <v>0</v>
      </c>
      <c r="AQ718" s="651"/>
      <c r="AR718" s="772">
        <v>0</v>
      </c>
      <c r="AS718" s="737">
        <f>+IF(AR718=0,0,AR718/AR717*100)</f>
        <v>0</v>
      </c>
      <c r="AT718" s="772">
        <v>0</v>
      </c>
      <c r="AU718" s="737">
        <f>+IF(AT718=0,0,AT718/AT717*100)</f>
        <v>0</v>
      </c>
      <c r="AV718" s="772">
        <v>0</v>
      </c>
      <c r="AW718" s="737">
        <f>+IF(AV718=0,0,AV718/AV717*100)</f>
        <v>0</v>
      </c>
      <c r="AX718" s="772">
        <v>0</v>
      </c>
      <c r="AY718" s="737">
        <f>+IF(AX718=0,0,AX718/AX717*100)</f>
        <v>0</v>
      </c>
      <c r="AZ718" s="772">
        <f>+AT718+AV718+AX718</f>
        <v>0</v>
      </c>
      <c r="BA718" s="737">
        <f>+IF(AZ718=0,0,AZ718/AZ717*100)</f>
        <v>0</v>
      </c>
      <c r="BB718" s="772">
        <v>0</v>
      </c>
      <c r="BC718" s="737">
        <f>+IF(BB718=0,0,BB718/BB717*100)</f>
        <v>0</v>
      </c>
      <c r="BD718" s="772">
        <v>0</v>
      </c>
      <c r="BE718" s="737">
        <f>+IF(BD718=0,0,BD718/BD717*100)</f>
        <v>0</v>
      </c>
      <c r="BF718" s="772">
        <v>0</v>
      </c>
      <c r="BG718" s="737">
        <f>+IF(BF718=0,0,BF718/BF717*100)</f>
        <v>0</v>
      </c>
      <c r="BH718" s="772">
        <f>+BB718+BD718+BF718</f>
        <v>0</v>
      </c>
      <c r="BI718" s="737">
        <f>+IF(BH718=0,0,BH718/BH717*100)</f>
        <v>0</v>
      </c>
      <c r="BJ718" s="772">
        <f t="shared" si="725"/>
        <v>0</v>
      </c>
      <c r="BK718" s="737">
        <f>+IF(BJ718=0,0,BJ718/BJ717*100)</f>
        <v>0</v>
      </c>
      <c r="BL718" s="772">
        <v>0</v>
      </c>
      <c r="BM718" s="737">
        <f>+IF(BL718=0,0,BL718/BL717*100)</f>
        <v>0</v>
      </c>
      <c r="BN718" s="772">
        <v>0</v>
      </c>
      <c r="BO718" s="737">
        <f>+IF(BN718=0,0,BN718/BN717*100)</f>
        <v>0</v>
      </c>
      <c r="BP718" s="772">
        <v>0</v>
      </c>
      <c r="BQ718" s="737">
        <f>+IF(BP718=0,0,BP718/BP717*100)</f>
        <v>0</v>
      </c>
      <c r="BR718" s="772">
        <f>+BL718+BN718+BP718</f>
        <v>0</v>
      </c>
      <c r="BS718" s="737">
        <f>+IF(BR718=0,0,BR718/BR717*100)</f>
        <v>0</v>
      </c>
      <c r="BT718" s="772">
        <v>0</v>
      </c>
      <c r="BU718" s="737">
        <f>+IF(BT718=0,0,BT718/BT717*100)</f>
        <v>0</v>
      </c>
      <c r="BV718" s="772">
        <v>0</v>
      </c>
      <c r="BW718" s="737">
        <f>+IF(BV718=0,0,BV718/BV717*100)</f>
        <v>0</v>
      </c>
      <c r="BX718" s="772">
        <v>0</v>
      </c>
      <c r="BY718" s="737">
        <f>+IF(BX718=0,0,BX718/BX717*100)</f>
        <v>0</v>
      </c>
      <c r="BZ718" s="772">
        <f>+BT718+BV718+BX718</f>
        <v>0</v>
      </c>
      <c r="CA718" s="737">
        <f>+IF(BZ718=0,0,BZ718/BZ717*100)</f>
        <v>0</v>
      </c>
      <c r="CB718" s="772">
        <f t="shared" si="726"/>
        <v>0</v>
      </c>
      <c r="CC718" s="737">
        <f>+IF(CB718=0,0,CB718/CB717*100)</f>
        <v>0</v>
      </c>
      <c r="CE718" s="772">
        <f t="shared" si="727"/>
        <v>0</v>
      </c>
      <c r="CF718" s="737">
        <f>+IF(CE718=0,0,CE718/CE717*100)</f>
        <v>0</v>
      </c>
      <c r="CG718" s="772">
        <v>0</v>
      </c>
      <c r="CH718" s="737">
        <f>+IF(CG718=0,0,CG718/CG717*100)</f>
        <v>0</v>
      </c>
      <c r="CI718" s="772">
        <v>0</v>
      </c>
      <c r="CJ718" s="737">
        <f>+IF(CI718=0,0,CI718/CI717*100)</f>
        <v>0</v>
      </c>
      <c r="CK718" s="772">
        <v>0</v>
      </c>
      <c r="CL718" s="737">
        <f>+IF(CK718=0,0,CK718/CK717*100)</f>
        <v>0</v>
      </c>
      <c r="CM718" s="772">
        <f>+CG718+CI718+CK718</f>
        <v>0</v>
      </c>
      <c r="CN718" s="737">
        <f>+IF(CM718=0,0,CM718/CM717*100)</f>
        <v>0</v>
      </c>
      <c r="CO718" s="772">
        <v>0</v>
      </c>
      <c r="CP718" s="737">
        <f>+IF(CO718=0,0,CO718/CO717*100)</f>
        <v>0</v>
      </c>
      <c r="CQ718" s="772">
        <v>0</v>
      </c>
      <c r="CR718" s="737">
        <f>+IF(CQ718=0,0,CQ718/CQ717*100)</f>
        <v>0</v>
      </c>
      <c r="CS718" s="772">
        <v>0</v>
      </c>
      <c r="CT718" s="737">
        <f>+IF(CS718=0,0,CS718/CS717*100)</f>
        <v>0</v>
      </c>
      <c r="CU718" s="772">
        <f>+CO718+CQ718+CS718</f>
        <v>0</v>
      </c>
      <c r="CV718" s="737">
        <f>+IF(CU718=0,0,CU718/CU717*100)</f>
        <v>0</v>
      </c>
      <c r="CW718" s="772">
        <f t="shared" si="728"/>
        <v>0</v>
      </c>
      <c r="CX718" s="737">
        <f>+IF(CW718=0,0,CW718/CW717*100)</f>
        <v>0</v>
      </c>
      <c r="CY718" s="772">
        <v>0</v>
      </c>
      <c r="CZ718" s="737">
        <f>+IF(CY718=0,0,CY718/CY717*100)</f>
        <v>0</v>
      </c>
      <c r="DA718" s="772">
        <v>0</v>
      </c>
      <c r="DB718" s="737">
        <f>+IF(DA718=0,0,DA718/DA717*100)</f>
        <v>0</v>
      </c>
      <c r="DC718" s="772">
        <v>0</v>
      </c>
      <c r="DD718" s="737">
        <f>+IF(DC718=0,0,DC718/DC717*100)</f>
        <v>0</v>
      </c>
      <c r="DE718" s="772">
        <f>+CY718+DA718+DC718</f>
        <v>0</v>
      </c>
      <c r="DF718" s="737">
        <f>+IF(DE718=0,0,DE718/DE717*100)</f>
        <v>0</v>
      </c>
      <c r="DG718" s="772">
        <v>0</v>
      </c>
      <c r="DH718" s="737">
        <f>+IF(DG718=0,0,DG718/DG717*100)</f>
        <v>0</v>
      </c>
      <c r="DI718" s="772">
        <v>0</v>
      </c>
      <c r="DJ718" s="737">
        <f>+IF(DI718=0,0,DI718/DI717*100)</f>
        <v>0</v>
      </c>
      <c r="DK718" s="772">
        <v>0</v>
      </c>
      <c r="DL718" s="737">
        <f>+IF(DK718=0,0,DK718/DK717*100)</f>
        <v>0</v>
      </c>
      <c r="DM718" s="772">
        <f>+DG718+DI718+DK718</f>
        <v>0</v>
      </c>
      <c r="DN718" s="737">
        <f>+IF(DM718=0,0,DM718/DM717*100)</f>
        <v>0</v>
      </c>
      <c r="DO718" s="772">
        <f t="shared" si="729"/>
        <v>0</v>
      </c>
      <c r="DP718" s="737">
        <f>+IF(DO718=0,0,DO718/DO717*100)</f>
        <v>0</v>
      </c>
      <c r="DR718" s="772">
        <f t="shared" si="730"/>
        <v>0</v>
      </c>
      <c r="DS718" s="737">
        <f>+IF(DR718=0,0,DR718/DR717*100)</f>
        <v>0</v>
      </c>
      <c r="DT718" s="772">
        <v>0</v>
      </c>
      <c r="DU718" s="737">
        <f>+IF(DT718=0,0,DT718/DT717*100)</f>
        <v>0</v>
      </c>
      <c r="DV718" s="772">
        <v>0</v>
      </c>
      <c r="DW718" s="737">
        <f>+IF(DV718=0,0,DV718/DV717*100)</f>
        <v>0</v>
      </c>
      <c r="DX718" s="772">
        <v>0</v>
      </c>
      <c r="DY718" s="737">
        <f>+IF(DX718=0,0,DX718/DX717*100)</f>
        <v>0</v>
      </c>
      <c r="DZ718" s="772">
        <f>+DT718+DV718+DX718</f>
        <v>0</v>
      </c>
      <c r="EA718" s="737">
        <f>+IF(DZ718=0,0,DZ718/DZ717*100)</f>
        <v>0</v>
      </c>
      <c r="EB718" s="772">
        <v>0</v>
      </c>
      <c r="EC718" s="737">
        <f>+IF(EB718=0,0,EB718/EB717*100)</f>
        <v>0</v>
      </c>
      <c r="ED718" s="772">
        <v>0</v>
      </c>
      <c r="EE718" s="737">
        <f>+IF(ED718=0,0,ED718/ED717*100)</f>
        <v>0</v>
      </c>
      <c r="EF718" s="772">
        <v>0</v>
      </c>
      <c r="EG718" s="737">
        <f>+IF(EF718=0,0,EF718/EF717*100)</f>
        <v>0</v>
      </c>
      <c r="EH718" s="772">
        <f>+EB718+ED718+EF718</f>
        <v>0</v>
      </c>
      <c r="EI718" s="737">
        <f>+IF(EH718=0,0,EH718/EH717*100)</f>
        <v>0</v>
      </c>
      <c r="EJ718" s="772">
        <f t="shared" si="731"/>
        <v>0</v>
      </c>
      <c r="EK718" s="737">
        <f>+IF(EJ718=0,0,EJ718/EJ717*100)</f>
        <v>0</v>
      </c>
      <c r="EL718" s="772">
        <v>0</v>
      </c>
      <c r="EM718" s="737">
        <f>+IF(EL718=0,0,EL718/EL717*100)</f>
        <v>0</v>
      </c>
      <c r="EN718" s="772">
        <v>0</v>
      </c>
      <c r="EO718" s="737">
        <f>+IF(EN718=0,0,EN718/EN717*100)</f>
        <v>0</v>
      </c>
      <c r="EP718" s="772">
        <v>0</v>
      </c>
      <c r="EQ718" s="737">
        <f>+IF(EP718=0,0,EP718/EP717*100)</f>
        <v>0</v>
      </c>
      <c r="ER718" s="772">
        <f>+EL718+EN718+EP718</f>
        <v>0</v>
      </c>
      <c r="ES718" s="737">
        <f>+IF(ER718=0,0,ER718/ER717*100)</f>
        <v>0</v>
      </c>
      <c r="ET718" s="772">
        <v>0</v>
      </c>
      <c r="EU718" s="737">
        <f>+IF(ET718=0,0,ET718/ET717*100)</f>
        <v>0</v>
      </c>
      <c r="EV718" s="772">
        <v>0</v>
      </c>
      <c r="EW718" s="737">
        <f>+IF(EV718=0,0,EV718/EV717*100)</f>
        <v>0</v>
      </c>
      <c r="EX718" s="772">
        <v>0</v>
      </c>
      <c r="EY718" s="737">
        <f>+IF(EX718=0,0,EX718/EX717*100)</f>
        <v>0</v>
      </c>
      <c r="EZ718" s="772">
        <f>+ET718+EV718+EX718</f>
        <v>0</v>
      </c>
      <c r="FA718" s="737">
        <f>+IF(EZ718=0,0,EZ718/EZ717*100)</f>
        <v>0</v>
      </c>
      <c r="FB718" s="772">
        <f t="shared" si="732"/>
        <v>0</v>
      </c>
      <c r="FC718" s="737">
        <f>+IF(FB718=0,0,FB718/FB717*100)</f>
        <v>0</v>
      </c>
      <c r="FD718" s="772">
        <v>0</v>
      </c>
      <c r="FE718" s="737">
        <f>+IF(FD718=0,0,FD718/FD717*100)</f>
        <v>0</v>
      </c>
      <c r="FF718" s="772">
        <v>0</v>
      </c>
      <c r="FG718" s="737">
        <f>+IF(FF718=0,0,FF718/FF717*100)</f>
        <v>0</v>
      </c>
      <c r="FH718" s="772">
        <v>0</v>
      </c>
      <c r="FI718" s="737">
        <f>+IF(FH718=0,0,FH718/FH717*100)</f>
        <v>0</v>
      </c>
      <c r="FJ718" s="772">
        <v>0</v>
      </c>
      <c r="FK718" s="737">
        <f>+IF(FJ718=0,0,FJ718/FJ717*100)</f>
        <v>0</v>
      </c>
    </row>
    <row r="719" spans="2:167" s="648" customFormat="1" ht="13.5" customHeight="1">
      <c r="B719" s="769"/>
      <c r="C719" s="781"/>
      <c r="D719" s="784" t="s">
        <v>4834</v>
      </c>
      <c r="E719" s="785">
        <f t="shared" si="719"/>
        <v>0</v>
      </c>
      <c r="F719" s="786">
        <f>+IF(E719=0,0,E719/E717*100)</f>
        <v>0</v>
      </c>
      <c r="G719" s="785">
        <v>0</v>
      </c>
      <c r="H719" s="786">
        <f>+IF(G719=0,0,G719/G717*100)</f>
        <v>0</v>
      </c>
      <c r="I719" s="785">
        <v>0</v>
      </c>
      <c r="J719" s="786">
        <f>+IF(I719=0,0,I719/I717*100)</f>
        <v>0</v>
      </c>
      <c r="K719" s="785">
        <v>0</v>
      </c>
      <c r="L719" s="786">
        <f>+IF(K719=0,0,K719/K717*100)</f>
        <v>0</v>
      </c>
      <c r="M719" s="785">
        <f>+G719+I719+K719</f>
        <v>0</v>
      </c>
      <c r="N719" s="786">
        <f>+IF(M719=0,0,M719/M717*100)</f>
        <v>0</v>
      </c>
      <c r="O719" s="785">
        <v>0</v>
      </c>
      <c r="P719" s="786">
        <f>+IF(O719=0,0,O719/O717*100)</f>
        <v>0</v>
      </c>
      <c r="Q719" s="785">
        <v>0</v>
      </c>
      <c r="R719" s="786">
        <f>+IF(Q719=0,0,Q719/Q717*100)</f>
        <v>0</v>
      </c>
      <c r="S719" s="785">
        <v>0</v>
      </c>
      <c r="T719" s="786">
        <f>+IF(S719=0,0,S719/S717*100)</f>
        <v>0</v>
      </c>
      <c r="U719" s="785">
        <f t="shared" si="720"/>
        <v>0</v>
      </c>
      <c r="V719" s="786">
        <f>+IF(U719=0,0,U719/U717*100)</f>
        <v>0</v>
      </c>
      <c r="W719" s="785">
        <f t="shared" si="721"/>
        <v>0</v>
      </c>
      <c r="X719" s="786">
        <f>+IF(W719=0,0,W719/W717*100)</f>
        <v>0</v>
      </c>
      <c r="Y719" s="785">
        <v>0</v>
      </c>
      <c r="Z719" s="786">
        <f>+IF(Y719=0,0,Y719/Y717*100)</f>
        <v>0</v>
      </c>
      <c r="AA719" s="785">
        <v>0</v>
      </c>
      <c r="AB719" s="786">
        <f>+IF(AA719=0,0,AA719/AA717*100)</f>
        <v>0</v>
      </c>
      <c r="AC719" s="785">
        <v>0</v>
      </c>
      <c r="AD719" s="786">
        <f>+IF(AC719=0,0,AC719/AC717*100)</f>
        <v>0</v>
      </c>
      <c r="AE719" s="785">
        <f t="shared" si="722"/>
        <v>0</v>
      </c>
      <c r="AF719" s="786">
        <f>+IF(AE719=0,0,AE719/AE717*100)</f>
        <v>0</v>
      </c>
      <c r="AG719" s="785">
        <v>0</v>
      </c>
      <c r="AH719" s="786">
        <f>+IF(AG719=0,0,AG719/AG717*100)</f>
        <v>0</v>
      </c>
      <c r="AI719" s="785">
        <v>0</v>
      </c>
      <c r="AJ719" s="786">
        <f>+IF(AI719=0,0,AI719/AI717*100)</f>
        <v>0</v>
      </c>
      <c r="AK719" s="785">
        <v>0</v>
      </c>
      <c r="AL719" s="786">
        <f>+IF(AK719=0,0,AK719/AK717*100)</f>
        <v>0</v>
      </c>
      <c r="AM719" s="785">
        <f t="shared" si="723"/>
        <v>0</v>
      </c>
      <c r="AN719" s="786">
        <f>+IF(AM719=0,0,AM719/AM717*100)</f>
        <v>0</v>
      </c>
      <c r="AO719" s="785">
        <f t="shared" si="724"/>
        <v>0</v>
      </c>
      <c r="AP719" s="786">
        <f>+IF(AO719=0,0,AO719/AO717*100)</f>
        <v>0</v>
      </c>
      <c r="AQ719" s="651"/>
      <c r="AR719" s="785">
        <v>0</v>
      </c>
      <c r="AS719" s="786">
        <f>+IF(AR719=0,0,AR719/AR717*100)</f>
        <v>0</v>
      </c>
      <c r="AT719" s="785">
        <v>0</v>
      </c>
      <c r="AU719" s="786">
        <f>+IF(AT719=0,0,AT719/AT717*100)</f>
        <v>0</v>
      </c>
      <c r="AV719" s="785">
        <v>0</v>
      </c>
      <c r="AW719" s="786">
        <f>+IF(AV719=0,0,AV719/AV717*100)</f>
        <v>0</v>
      </c>
      <c r="AX719" s="785">
        <v>0</v>
      </c>
      <c r="AY719" s="786">
        <f>+IF(AX719=0,0,AX719/AX717*100)</f>
        <v>0</v>
      </c>
      <c r="AZ719" s="785">
        <f>+AT719+AV719+AX719</f>
        <v>0</v>
      </c>
      <c r="BA719" s="786">
        <f>+IF(AZ719=0,0,AZ719/AZ717*100)</f>
        <v>0</v>
      </c>
      <c r="BB719" s="785">
        <v>0</v>
      </c>
      <c r="BC719" s="786">
        <f>+IF(BB719=0,0,BB719/BB717*100)</f>
        <v>0</v>
      </c>
      <c r="BD719" s="785">
        <v>0</v>
      </c>
      <c r="BE719" s="786">
        <f>+IF(BD719=0,0,BD719/BD717*100)</f>
        <v>0</v>
      </c>
      <c r="BF719" s="785">
        <v>0</v>
      </c>
      <c r="BG719" s="786">
        <f>+IF(BF719=0,0,BF719/BF717*100)</f>
        <v>0</v>
      </c>
      <c r="BH719" s="785">
        <f>+BB719+BD719+BF719</f>
        <v>0</v>
      </c>
      <c r="BI719" s="786">
        <f>+IF(BH719=0,0,BH719/BH717*100)</f>
        <v>0</v>
      </c>
      <c r="BJ719" s="785">
        <f t="shared" si="725"/>
        <v>0</v>
      </c>
      <c r="BK719" s="786">
        <f>+IF(BJ719=0,0,BJ719/BJ717*100)</f>
        <v>0</v>
      </c>
      <c r="BL719" s="785">
        <v>0</v>
      </c>
      <c r="BM719" s="786">
        <f>+IF(BL719=0,0,BL719/BL717*100)</f>
        <v>0</v>
      </c>
      <c r="BN719" s="785">
        <v>0</v>
      </c>
      <c r="BO719" s="786">
        <f>+IF(BN719=0,0,BN719/BN717*100)</f>
        <v>0</v>
      </c>
      <c r="BP719" s="785">
        <v>0</v>
      </c>
      <c r="BQ719" s="786">
        <f>+IF(BP719=0,0,BP719/BP717*100)</f>
        <v>0</v>
      </c>
      <c r="BR719" s="785">
        <f>+BL719+BN719+BP719</f>
        <v>0</v>
      </c>
      <c r="BS719" s="786">
        <f>+IF(BR719=0,0,BR719/BR717*100)</f>
        <v>0</v>
      </c>
      <c r="BT719" s="785">
        <v>0</v>
      </c>
      <c r="BU719" s="786">
        <f>+IF(BT719=0,0,BT719/BT717*100)</f>
        <v>0</v>
      </c>
      <c r="BV719" s="785">
        <v>0</v>
      </c>
      <c r="BW719" s="786">
        <f>+IF(BV719=0,0,BV719/BV717*100)</f>
        <v>0</v>
      </c>
      <c r="BX719" s="785">
        <v>0</v>
      </c>
      <c r="BY719" s="786">
        <f>+IF(BX719=0,0,BX719/BX717*100)</f>
        <v>0</v>
      </c>
      <c r="BZ719" s="785">
        <f>+BT719+BV719+BX719</f>
        <v>0</v>
      </c>
      <c r="CA719" s="786">
        <f>+IF(BZ719=0,0,BZ719/BZ717*100)</f>
        <v>0</v>
      </c>
      <c r="CB719" s="785">
        <f t="shared" si="726"/>
        <v>0</v>
      </c>
      <c r="CC719" s="786">
        <f>+IF(CB719=0,0,CB719/CB717*100)</f>
        <v>0</v>
      </c>
      <c r="CE719" s="785">
        <f t="shared" si="727"/>
        <v>0</v>
      </c>
      <c r="CF719" s="786">
        <f>+IF(CE719=0,0,CE719/CE717*100)</f>
        <v>0</v>
      </c>
      <c r="CG719" s="785">
        <v>0</v>
      </c>
      <c r="CH719" s="786">
        <f>+IF(CG719=0,0,CG719/CG717*100)</f>
        <v>0</v>
      </c>
      <c r="CI719" s="785">
        <v>0</v>
      </c>
      <c r="CJ719" s="786">
        <f>+IF(CI719=0,0,CI719/CI717*100)</f>
        <v>0</v>
      </c>
      <c r="CK719" s="785">
        <v>0</v>
      </c>
      <c r="CL719" s="786">
        <f>+IF(CK719=0,0,CK719/CK717*100)</f>
        <v>0</v>
      </c>
      <c r="CM719" s="785">
        <f>+CG719+CI719+CK719</f>
        <v>0</v>
      </c>
      <c r="CN719" s="786">
        <f>+IF(CM719=0,0,CM719/CM717*100)</f>
        <v>0</v>
      </c>
      <c r="CO719" s="785">
        <v>0</v>
      </c>
      <c r="CP719" s="786">
        <f>+IF(CO719=0,0,CO719/CO717*100)</f>
        <v>0</v>
      </c>
      <c r="CQ719" s="785">
        <v>0</v>
      </c>
      <c r="CR719" s="786">
        <f>+IF(CQ719=0,0,CQ719/CQ717*100)</f>
        <v>0</v>
      </c>
      <c r="CS719" s="785">
        <v>0</v>
      </c>
      <c r="CT719" s="786">
        <f>+IF(CS719=0,0,CS719/CS717*100)</f>
        <v>0</v>
      </c>
      <c r="CU719" s="785">
        <f>+CO719+CQ719+CS719</f>
        <v>0</v>
      </c>
      <c r="CV719" s="786">
        <f>+IF(CU719=0,0,CU719/CU717*100)</f>
        <v>0</v>
      </c>
      <c r="CW719" s="785">
        <f t="shared" si="728"/>
        <v>0</v>
      </c>
      <c r="CX719" s="786">
        <f>+IF(CW719=0,0,CW719/CW717*100)</f>
        <v>0</v>
      </c>
      <c r="CY719" s="785">
        <v>0</v>
      </c>
      <c r="CZ719" s="786">
        <f>+IF(CY719=0,0,CY719/CY717*100)</f>
        <v>0</v>
      </c>
      <c r="DA719" s="785">
        <v>0</v>
      </c>
      <c r="DB719" s="786">
        <f>+IF(DA719=0,0,DA719/DA717*100)</f>
        <v>0</v>
      </c>
      <c r="DC719" s="785">
        <v>0</v>
      </c>
      <c r="DD719" s="786">
        <f>+IF(DC719=0,0,DC719/DC717*100)</f>
        <v>0</v>
      </c>
      <c r="DE719" s="785">
        <f>+CY719+DA719+DC719</f>
        <v>0</v>
      </c>
      <c r="DF719" s="786">
        <f>+IF(DE719=0,0,DE719/DE717*100)</f>
        <v>0</v>
      </c>
      <c r="DG719" s="785">
        <v>0</v>
      </c>
      <c r="DH719" s="786">
        <f>+IF(DG719=0,0,DG719/DG717*100)</f>
        <v>0</v>
      </c>
      <c r="DI719" s="785">
        <v>0</v>
      </c>
      <c r="DJ719" s="786">
        <f>+IF(DI719=0,0,DI719/DI717*100)</f>
        <v>0</v>
      </c>
      <c r="DK719" s="785">
        <v>0</v>
      </c>
      <c r="DL719" s="786">
        <f>+IF(DK719=0,0,DK719/DK717*100)</f>
        <v>0</v>
      </c>
      <c r="DM719" s="785">
        <f>+DG719+DI719+DK719</f>
        <v>0</v>
      </c>
      <c r="DN719" s="786">
        <f>+IF(DM719=0,0,DM719/DM717*100)</f>
        <v>0</v>
      </c>
      <c r="DO719" s="785">
        <f t="shared" si="729"/>
        <v>0</v>
      </c>
      <c r="DP719" s="786">
        <f>+IF(DO719=0,0,DO719/DO717*100)</f>
        <v>0</v>
      </c>
      <c r="DR719" s="785">
        <f t="shared" si="730"/>
        <v>0</v>
      </c>
      <c r="DS719" s="786">
        <f>+IF(DR719=0,0,DR719/DR717*100)</f>
        <v>0</v>
      </c>
      <c r="DT719" s="785">
        <v>0</v>
      </c>
      <c r="DU719" s="786">
        <f>+IF(DT719=0,0,DT719/DT717*100)</f>
        <v>0</v>
      </c>
      <c r="DV719" s="785">
        <v>0</v>
      </c>
      <c r="DW719" s="786">
        <f>+IF(DV719=0,0,DV719/DV717*100)</f>
        <v>0</v>
      </c>
      <c r="DX719" s="785">
        <v>0</v>
      </c>
      <c r="DY719" s="786">
        <f>+IF(DX719=0,0,DX719/DX717*100)</f>
        <v>0</v>
      </c>
      <c r="DZ719" s="785">
        <f>+DT719+DV719+DX719</f>
        <v>0</v>
      </c>
      <c r="EA719" s="786">
        <f>+IF(DZ719=0,0,DZ719/DZ717*100)</f>
        <v>0</v>
      </c>
      <c r="EB719" s="785">
        <v>0</v>
      </c>
      <c r="EC719" s="786">
        <f>+IF(EB719=0,0,EB719/EB717*100)</f>
        <v>0</v>
      </c>
      <c r="ED719" s="785">
        <v>0</v>
      </c>
      <c r="EE719" s="786">
        <f>+IF(ED719=0,0,ED719/ED717*100)</f>
        <v>0</v>
      </c>
      <c r="EF719" s="785">
        <v>0</v>
      </c>
      <c r="EG719" s="786">
        <f>+IF(EF719=0,0,EF719/EF717*100)</f>
        <v>0</v>
      </c>
      <c r="EH719" s="785">
        <f>+EB719+ED719+EF719</f>
        <v>0</v>
      </c>
      <c r="EI719" s="786">
        <f>+IF(EH719=0,0,EH719/EH717*100)</f>
        <v>0</v>
      </c>
      <c r="EJ719" s="785">
        <f t="shared" si="731"/>
        <v>0</v>
      </c>
      <c r="EK719" s="786">
        <f>+IF(EJ719=0,0,EJ719/EJ717*100)</f>
        <v>0</v>
      </c>
      <c r="EL719" s="785">
        <v>0</v>
      </c>
      <c r="EM719" s="786">
        <f>+IF(EL719=0,0,EL719/EL717*100)</f>
        <v>0</v>
      </c>
      <c r="EN719" s="785">
        <v>0</v>
      </c>
      <c r="EO719" s="786">
        <f>+IF(EN719=0,0,EN719/EN717*100)</f>
        <v>0</v>
      </c>
      <c r="EP719" s="785">
        <v>0</v>
      </c>
      <c r="EQ719" s="786">
        <f>+IF(EP719=0,0,EP719/EP717*100)</f>
        <v>0</v>
      </c>
      <c r="ER719" s="785">
        <f>+EL719+EN719+EP719</f>
        <v>0</v>
      </c>
      <c r="ES719" s="786">
        <f>+IF(ER719=0,0,ER719/ER717*100)</f>
        <v>0</v>
      </c>
      <c r="ET719" s="785">
        <v>0</v>
      </c>
      <c r="EU719" s="786">
        <f>+IF(ET719=0,0,ET719/ET717*100)</f>
        <v>0</v>
      </c>
      <c r="EV719" s="785">
        <v>0</v>
      </c>
      <c r="EW719" s="786">
        <f>+IF(EV719=0,0,EV719/EV717*100)</f>
        <v>0</v>
      </c>
      <c r="EX719" s="785">
        <v>0</v>
      </c>
      <c r="EY719" s="786">
        <f>+IF(EX719=0,0,EX719/EX717*100)</f>
        <v>0</v>
      </c>
      <c r="EZ719" s="785">
        <f>+ET719+EV719+EX719</f>
        <v>0</v>
      </c>
      <c r="FA719" s="786">
        <f>+IF(EZ719=0,0,EZ719/EZ717*100)</f>
        <v>0</v>
      </c>
      <c r="FB719" s="785">
        <f t="shared" si="732"/>
        <v>0</v>
      </c>
      <c r="FC719" s="786">
        <f>+IF(FB719=0,0,FB719/FB717*100)</f>
        <v>0</v>
      </c>
      <c r="FD719" s="785">
        <v>0</v>
      </c>
      <c r="FE719" s="786">
        <f>+IF(FD719=0,0,FD719/FD717*100)</f>
        <v>0</v>
      </c>
      <c r="FF719" s="785">
        <v>0</v>
      </c>
      <c r="FG719" s="786">
        <f>+IF(FF719=0,0,FF719/FF717*100)</f>
        <v>0</v>
      </c>
      <c r="FH719" s="785">
        <v>0</v>
      </c>
      <c r="FI719" s="786">
        <f>+IF(FH719=0,0,FH719/FH717*100)</f>
        <v>0</v>
      </c>
      <c r="FJ719" s="785">
        <v>0</v>
      </c>
      <c r="FK719" s="786">
        <f>+IF(FJ719=0,0,FJ719/FJ717*100)</f>
        <v>0</v>
      </c>
    </row>
    <row r="720" spans="2:167" s="648" customFormat="1" ht="13.5" customHeight="1">
      <c r="B720" s="769"/>
      <c r="C720" s="771" t="s">
        <v>4835</v>
      </c>
      <c r="D720" s="769"/>
      <c r="E720" s="772">
        <f t="shared" si="719"/>
        <v>382.76092800000004</v>
      </c>
      <c r="F720" s="737">
        <f>+IF(E720=0,0,E720/E720*100)</f>
        <v>100</v>
      </c>
      <c r="G720" s="772">
        <f>SUM(G721:G724)</f>
        <v>22.578741000000001</v>
      </c>
      <c r="H720" s="737">
        <f>+IF(G720=0,0,G720/G720*100)</f>
        <v>100</v>
      </c>
      <c r="I720" s="772">
        <f>SUM(I721:I724)</f>
        <v>20.913595999999998</v>
      </c>
      <c r="J720" s="737">
        <f>+IF(I720=0,0,I720/I720*100)</f>
        <v>100</v>
      </c>
      <c r="K720" s="772">
        <f>SUM(K721:K724)</f>
        <v>21.184864999999999</v>
      </c>
      <c r="L720" s="737">
        <f>+IF(K720=0,0,K720/K720*100)</f>
        <v>100</v>
      </c>
      <c r="M720" s="772">
        <f>SUM(M721:M724)</f>
        <v>64.677201999999994</v>
      </c>
      <c r="N720" s="737">
        <f>+IF(M720=0,0,M720/M720*100)</f>
        <v>100</v>
      </c>
      <c r="O720" s="772">
        <f>SUM(O721:O724)</f>
        <v>29.845469999999999</v>
      </c>
      <c r="P720" s="737">
        <f>+IF(O720=0,0,O720/O720*100)</f>
        <v>100</v>
      </c>
      <c r="Q720" s="772">
        <f>SUM(Q721:Q724)</f>
        <v>27.902975999999999</v>
      </c>
      <c r="R720" s="737">
        <f>+IF(Q720=0,0,Q720/Q720*100)</f>
        <v>100</v>
      </c>
      <c r="S720" s="772">
        <f>SUM(S721:S724)</f>
        <v>25.556355</v>
      </c>
      <c r="T720" s="737">
        <f>+IF(S720=0,0,S720/S720*100)</f>
        <v>100</v>
      </c>
      <c r="U720" s="772">
        <f t="shared" si="720"/>
        <v>83.304800999999998</v>
      </c>
      <c r="V720" s="737">
        <f>+IF(U720=0,0,U720/U720*100)</f>
        <v>100</v>
      </c>
      <c r="W720" s="772">
        <f t="shared" si="721"/>
        <v>147.98200299999999</v>
      </c>
      <c r="X720" s="737">
        <f>+IF(W720=0,0,W720/W720*100)</f>
        <v>100</v>
      </c>
      <c r="Y720" s="772">
        <f>SUM(Y721:Y724)</f>
        <v>38.675466999999998</v>
      </c>
      <c r="Z720" s="737">
        <f>+IF(Y720=0,0,Y720/Y720*100)</f>
        <v>100</v>
      </c>
      <c r="AA720" s="772">
        <f>SUM(AA721:AA724)</f>
        <v>17.085025999999999</v>
      </c>
      <c r="AB720" s="737">
        <f>+IF(AA720=0,0,AA720/AA720*100)</f>
        <v>100</v>
      </c>
      <c r="AC720" s="772">
        <f>SUM(AC721:AC724)</f>
        <v>47.907024999999997</v>
      </c>
      <c r="AD720" s="737">
        <f>+IF(AC720=0,0,AC720/AC720*100)</f>
        <v>100</v>
      </c>
      <c r="AE720" s="772">
        <f t="shared" si="722"/>
        <v>103.667518</v>
      </c>
      <c r="AF720" s="737">
        <f>+IF(AE720=0,0,AE720/AE720*100)</f>
        <v>100</v>
      </c>
      <c r="AG720" s="772">
        <f>SUM(AG721:AG724)</f>
        <v>35.770809999999997</v>
      </c>
      <c r="AH720" s="737">
        <f>+IF(AG720=0,0,AG720/AG720*100)</f>
        <v>100</v>
      </c>
      <c r="AI720" s="772">
        <f>SUM(AI721:AI724)</f>
        <v>41.936297000000003</v>
      </c>
      <c r="AJ720" s="737">
        <f>+IF(AI720=0,0,AI720/AI720*100)</f>
        <v>100</v>
      </c>
      <c r="AK720" s="772">
        <f>SUM(AK721:AK724)</f>
        <v>53.404299999999999</v>
      </c>
      <c r="AL720" s="737">
        <f>+IF(AK720=0,0,AK720/AK720*100)</f>
        <v>100</v>
      </c>
      <c r="AM720" s="772">
        <f t="shared" si="723"/>
        <v>131.11140700000001</v>
      </c>
      <c r="AN720" s="737">
        <f>+IF(AM720=0,0,AM720/AM720*100)</f>
        <v>100</v>
      </c>
      <c r="AO720" s="772">
        <f t="shared" si="724"/>
        <v>234.77892500000002</v>
      </c>
      <c r="AP720" s="737">
        <f>+IF(AO720=0,0,AO720/AO720*100)</f>
        <v>100</v>
      </c>
      <c r="AQ720" s="651"/>
      <c r="AR720" s="772">
        <f>SUM(AR721:AR724)</f>
        <v>837.15571299999988</v>
      </c>
      <c r="AS720" s="737">
        <f>+IF(AR720=0,0,AR720/AR720*100)</f>
        <v>100</v>
      </c>
      <c r="AT720" s="772">
        <f>SUM(AT721:AT724)</f>
        <v>56.595045999999996</v>
      </c>
      <c r="AU720" s="737">
        <f>+IF(AT720=0,0,AT720/AT720*100)</f>
        <v>100</v>
      </c>
      <c r="AV720" s="772">
        <f>SUM(AV721:AV724)</f>
        <v>56.002636999999993</v>
      </c>
      <c r="AW720" s="737">
        <f>+IF(AV720=0,0,AV720/AV720*100)</f>
        <v>100</v>
      </c>
      <c r="AX720" s="772">
        <f>SUM(AX721:AX724)</f>
        <v>63.409284999999997</v>
      </c>
      <c r="AY720" s="737">
        <f>+IF(AX720=0,0,AX720/AX720*100)</f>
        <v>100</v>
      </c>
      <c r="AZ720" s="772">
        <f>SUM(AZ721:AZ724)</f>
        <v>176.00696799999997</v>
      </c>
      <c r="BA720" s="737">
        <f>+IF(AZ720=0,0,AZ720/AZ720*100)</f>
        <v>100</v>
      </c>
      <c r="BB720" s="772">
        <f>SUM(BB721:BB724)</f>
        <v>73.993808999999999</v>
      </c>
      <c r="BC720" s="737">
        <f>+IF(BB720=0,0,BB720/BB720*100)</f>
        <v>100</v>
      </c>
      <c r="BD720" s="772">
        <f>SUM(BD721:BD724)</f>
        <v>72.891604000000001</v>
      </c>
      <c r="BE720" s="737">
        <f>+IF(BD720=0,0,BD720/BD720*100)</f>
        <v>100</v>
      </c>
      <c r="BF720" s="772">
        <f>SUM(BF721:BF724)</f>
        <v>61.649296999999997</v>
      </c>
      <c r="BG720" s="737">
        <f>+IF(BF720=0,0,BF720/BF720*100)</f>
        <v>100</v>
      </c>
      <c r="BH720" s="772">
        <f>SUM(BH721:BH724)</f>
        <v>208.53470999999999</v>
      </c>
      <c r="BI720" s="737">
        <f>+IF(BH720=0,0,BH720/BH720*100)</f>
        <v>100</v>
      </c>
      <c r="BJ720" s="772">
        <f t="shared" si="725"/>
        <v>384.54167799999993</v>
      </c>
      <c r="BK720" s="737">
        <f>+IF(BJ720=0,0,BJ720/BJ720*100)</f>
        <v>100</v>
      </c>
      <c r="BL720" s="772">
        <f>SUM(BL721:BL724)</f>
        <v>70.264404999999996</v>
      </c>
      <c r="BM720" s="737">
        <f>+IF(BL720=0,0,BL720/BL720*100)</f>
        <v>100</v>
      </c>
      <c r="BN720" s="772">
        <f>SUM(BN721:BN724)</f>
        <v>72.967196999999999</v>
      </c>
      <c r="BO720" s="737">
        <f>+IF(BN720=0,0,BN720/BN720*100)</f>
        <v>100</v>
      </c>
      <c r="BP720" s="772">
        <f>SUM(BP721:BP724)</f>
        <v>63.580929999999995</v>
      </c>
      <c r="BQ720" s="737">
        <f>+IF(BP720=0,0,BP720/BP720*100)</f>
        <v>100</v>
      </c>
      <c r="BR720" s="772">
        <f>SUM(BR721:BR724)</f>
        <v>206.812532</v>
      </c>
      <c r="BS720" s="737">
        <f>+IF(BR720=0,0,BR720/BR720*100)</f>
        <v>100</v>
      </c>
      <c r="BT720" s="772">
        <f>SUM(BT721:BT724)</f>
        <v>72.066988000000009</v>
      </c>
      <c r="BU720" s="737">
        <f>+IF(BT720=0,0,BT720/BT720*100)</f>
        <v>100</v>
      </c>
      <c r="BV720" s="772">
        <f>SUM(BV721:BV724)</f>
        <v>69.372039999999998</v>
      </c>
      <c r="BW720" s="737">
        <f>+IF(BV720=0,0,BV720/BV720*100)</f>
        <v>100</v>
      </c>
      <c r="BX720" s="772">
        <f>SUM(BX721:BX724)</f>
        <v>104.36247499999999</v>
      </c>
      <c r="BY720" s="737">
        <f>+IF(BX720=0,0,BX720/BX720*100)</f>
        <v>100</v>
      </c>
      <c r="BZ720" s="772">
        <f>SUM(BZ721:BZ724)</f>
        <v>245.801503</v>
      </c>
      <c r="CA720" s="737">
        <f>+IF(BZ720=0,0,BZ720/BZ720*100)</f>
        <v>100</v>
      </c>
      <c r="CB720" s="772">
        <f t="shared" si="726"/>
        <v>452.614035</v>
      </c>
      <c r="CC720" s="737">
        <f>+IF(CB720=0,0,CB720/CB720*100)</f>
        <v>100</v>
      </c>
      <c r="CE720" s="772">
        <f t="shared" si="727"/>
        <v>559.20470399999999</v>
      </c>
      <c r="CF720" s="737">
        <f>+IF(CE720=0,0,CE720/CE720*100)</f>
        <v>100</v>
      </c>
      <c r="CG720" s="772">
        <f>SUM(CG721:CG724)</f>
        <v>55.316509000000003</v>
      </c>
      <c r="CH720" s="737">
        <f>+IF(CG720=0,0,CG720/CG720*100)</f>
        <v>100</v>
      </c>
      <c r="CI720" s="772">
        <f>SUM(CI721:CI724)</f>
        <v>51.308893999999995</v>
      </c>
      <c r="CJ720" s="737">
        <f>+IF(CI720=0,0,CI720/CI720*100)</f>
        <v>100</v>
      </c>
      <c r="CK720" s="772">
        <f>SUM(CK721:CK724)</f>
        <v>63.202202</v>
      </c>
      <c r="CL720" s="737">
        <f>+IF(CK720=0,0,CK720/CK720*100)</f>
        <v>100</v>
      </c>
      <c r="CM720" s="772">
        <f>SUM(CM721:CM724)</f>
        <v>169.82760500000001</v>
      </c>
      <c r="CN720" s="737">
        <f>+IF(CM720=0,0,CM720/CM720*100)</f>
        <v>100</v>
      </c>
      <c r="CO720" s="772">
        <f>SUM(CO721:CO724)</f>
        <v>66.008309999999994</v>
      </c>
      <c r="CP720" s="737">
        <f>+IF(CO720=0,0,CO720/CO720*100)</f>
        <v>100</v>
      </c>
      <c r="CQ720" s="772">
        <f>SUM(CQ721:CQ724)</f>
        <v>56.544201999999999</v>
      </c>
      <c r="CR720" s="737">
        <f>+IF(CQ720=0,0,CQ720/CQ720*100)</f>
        <v>100</v>
      </c>
      <c r="CS720" s="772">
        <f>SUM(CS721:CS724)</f>
        <v>56.983013</v>
      </c>
      <c r="CT720" s="737">
        <f>+IF(CS720=0,0,CS720/CS720*100)</f>
        <v>100</v>
      </c>
      <c r="CU720" s="772">
        <f>SUM(CU721:CU724)</f>
        <v>179.53552500000001</v>
      </c>
      <c r="CV720" s="737">
        <f>+IF(CU720=0,0,CU720/CU720*100)</f>
        <v>100</v>
      </c>
      <c r="CW720" s="772">
        <f t="shared" si="728"/>
        <v>349.36313000000001</v>
      </c>
      <c r="CX720" s="737">
        <f>+IF(CW720=0,0,CW720/CW720*100)</f>
        <v>100</v>
      </c>
      <c r="CY720" s="772">
        <f>SUM(CY721:CY724)</f>
        <v>73.172331999999997</v>
      </c>
      <c r="CZ720" s="737">
        <f>+IF(CY720=0,0,CY720/CY720*100)</f>
        <v>100</v>
      </c>
      <c r="DA720" s="772">
        <f>SUM(DA721:DA724)</f>
        <v>67.076412000000005</v>
      </c>
      <c r="DB720" s="737">
        <f>+IF(DA720=0,0,DA720/DA720*100)</f>
        <v>100</v>
      </c>
      <c r="DC720" s="772">
        <f>SUM(DC721:DC724)</f>
        <v>69.592829999999992</v>
      </c>
      <c r="DD720" s="737">
        <f>+IF(DC720=0,0,DC720/DC720*100)</f>
        <v>100</v>
      </c>
      <c r="DE720" s="772">
        <f>SUM(DE721:DE724)</f>
        <v>209.84157399999998</v>
      </c>
      <c r="DF720" s="737">
        <f>+IF(DE720=0,0,DE720/DE720*100)</f>
        <v>100</v>
      </c>
      <c r="DG720" s="772">
        <f>SUM(DG721:DG724)</f>
        <v>0</v>
      </c>
      <c r="DH720" s="737">
        <f>+IF(DG720=0,0,DG720/DG720*100)</f>
        <v>0</v>
      </c>
      <c r="DI720" s="772">
        <f>SUM(DI721:DI724)</f>
        <v>0</v>
      </c>
      <c r="DJ720" s="737">
        <f>+IF(DI720=0,0,DI720/DI720*100)</f>
        <v>0</v>
      </c>
      <c r="DK720" s="772">
        <f>SUM(DK721:DK724)</f>
        <v>0</v>
      </c>
      <c r="DL720" s="737">
        <f>+IF(DK720=0,0,DK720/DK720*100)</f>
        <v>0</v>
      </c>
      <c r="DM720" s="772">
        <f>SUM(DM721:DM724)</f>
        <v>0</v>
      </c>
      <c r="DN720" s="737">
        <f>+IF(DM720=0,0,DM720/DM720*100)</f>
        <v>0</v>
      </c>
      <c r="DO720" s="772">
        <f t="shared" si="729"/>
        <v>209.84157399999998</v>
      </c>
      <c r="DP720" s="737">
        <f>+IF(DO720=0,0,DO720/DO720*100)</f>
        <v>100</v>
      </c>
      <c r="DR720" s="772">
        <f t="shared" si="730"/>
        <v>0</v>
      </c>
      <c r="DS720" s="737">
        <f>+IF(DR720=0,0,DR720/DR720*100)</f>
        <v>0</v>
      </c>
      <c r="DT720" s="772">
        <f>SUM(DT721:DT724)</f>
        <v>0</v>
      </c>
      <c r="DU720" s="737">
        <f>+IF(DT720=0,0,DT720/DT720*100)</f>
        <v>0</v>
      </c>
      <c r="DV720" s="772">
        <f>SUM(DV721:DV724)</f>
        <v>0</v>
      </c>
      <c r="DW720" s="737">
        <f>+IF(DV720=0,0,DV720/DV720*100)</f>
        <v>0</v>
      </c>
      <c r="DX720" s="772">
        <f>SUM(DX721:DX724)</f>
        <v>0</v>
      </c>
      <c r="DY720" s="737">
        <f>+IF(DX720=0,0,DX720/DX720*100)</f>
        <v>0</v>
      </c>
      <c r="DZ720" s="772">
        <f>SUM(DZ721:DZ724)</f>
        <v>0</v>
      </c>
      <c r="EA720" s="737">
        <f>+IF(DZ720=0,0,DZ720/DZ720*100)</f>
        <v>0</v>
      </c>
      <c r="EB720" s="772">
        <f>SUM(EB721:EB724)</f>
        <v>0</v>
      </c>
      <c r="EC720" s="737">
        <f>+IF(EB720=0,0,EB720/EB720*100)</f>
        <v>0</v>
      </c>
      <c r="ED720" s="772">
        <f>SUM(ED721:ED724)</f>
        <v>0</v>
      </c>
      <c r="EE720" s="737">
        <f>+IF(ED720=0,0,ED720/ED720*100)</f>
        <v>0</v>
      </c>
      <c r="EF720" s="772">
        <f>SUM(EF721:EF724)</f>
        <v>0</v>
      </c>
      <c r="EG720" s="737">
        <f>+IF(EF720=0,0,EF720/EF720*100)</f>
        <v>0</v>
      </c>
      <c r="EH720" s="772">
        <f>SUM(EH721:EH724)</f>
        <v>0</v>
      </c>
      <c r="EI720" s="737">
        <f>+IF(EH720=0,0,EH720/EH720*100)</f>
        <v>0</v>
      </c>
      <c r="EJ720" s="772">
        <f t="shared" si="731"/>
        <v>0</v>
      </c>
      <c r="EK720" s="737">
        <f>+IF(EJ720=0,0,EJ720/EJ720*100)</f>
        <v>0</v>
      </c>
      <c r="EL720" s="772">
        <f>SUM(EL721:EL724)</f>
        <v>0</v>
      </c>
      <c r="EM720" s="737">
        <f>+IF(EL720=0,0,EL720/EL720*100)</f>
        <v>0</v>
      </c>
      <c r="EN720" s="772">
        <f>SUM(EN721:EN724)</f>
        <v>0</v>
      </c>
      <c r="EO720" s="737">
        <f>+IF(EN720=0,0,EN720/EN720*100)</f>
        <v>0</v>
      </c>
      <c r="EP720" s="772">
        <f>SUM(EP721:EP724)</f>
        <v>0</v>
      </c>
      <c r="EQ720" s="737">
        <f>+IF(EP720=0,0,EP720/EP720*100)</f>
        <v>0</v>
      </c>
      <c r="ER720" s="772">
        <f>SUM(ER721:ER724)</f>
        <v>0</v>
      </c>
      <c r="ES720" s="737">
        <f>+IF(ER720=0,0,ER720/ER720*100)</f>
        <v>0</v>
      </c>
      <c r="ET720" s="772">
        <f>SUM(ET721:ET724)</f>
        <v>0</v>
      </c>
      <c r="EU720" s="737">
        <f>+IF(ET720=0,0,ET720/ET720*100)</f>
        <v>0</v>
      </c>
      <c r="EV720" s="772">
        <f>SUM(EV721:EV724)</f>
        <v>0</v>
      </c>
      <c r="EW720" s="737">
        <f>+IF(EV720=0,0,EV720/EV720*100)</f>
        <v>0</v>
      </c>
      <c r="EX720" s="772">
        <f>SUM(EX721:EX724)</f>
        <v>0</v>
      </c>
      <c r="EY720" s="737">
        <f>+IF(EX720=0,0,EX720/EX720*100)</f>
        <v>0</v>
      </c>
      <c r="EZ720" s="772">
        <f>SUM(EZ721:EZ724)</f>
        <v>0</v>
      </c>
      <c r="FA720" s="737">
        <f>+IF(EZ720=0,0,EZ720/EZ720*100)</f>
        <v>0</v>
      </c>
      <c r="FB720" s="772">
        <f t="shared" si="732"/>
        <v>0</v>
      </c>
      <c r="FC720" s="737">
        <f>+IF(FB720=0,0,FB720/FB720*100)</f>
        <v>0</v>
      </c>
      <c r="FD720" s="772">
        <f>SUM(FD721:FD724)</f>
        <v>0</v>
      </c>
      <c r="FE720" s="737">
        <f>+IF(FD720=0,0,FD720/FD720*100)</f>
        <v>0</v>
      </c>
      <c r="FF720" s="772">
        <f>SUM(FF721:FF724)</f>
        <v>0</v>
      </c>
      <c r="FG720" s="737">
        <f>+IF(FF720=0,0,FF720/FF720*100)</f>
        <v>0</v>
      </c>
      <c r="FH720" s="772">
        <f>SUM(FH721:FH724)</f>
        <v>0</v>
      </c>
      <c r="FI720" s="737">
        <f>+IF(FH720=0,0,FH720/FH720*100)</f>
        <v>0</v>
      </c>
      <c r="FJ720" s="772">
        <f>SUM(FJ721:FJ724)</f>
        <v>0</v>
      </c>
      <c r="FK720" s="737">
        <f>+IF(FJ720=0,0,FJ720/FJ720*100)</f>
        <v>0</v>
      </c>
    </row>
    <row r="721" spans="2:167" s="648" customFormat="1" ht="13.5" customHeight="1">
      <c r="B721" s="769"/>
      <c r="C721" s="771"/>
      <c r="D721" s="728" t="s">
        <v>4836</v>
      </c>
      <c r="E721" s="770">
        <f t="shared" si="719"/>
        <v>0</v>
      </c>
      <c r="F721" s="726">
        <f>+IF(E721=0,0,E721/E720*100)</f>
        <v>0</v>
      </c>
      <c r="G721" s="770">
        <v>0</v>
      </c>
      <c r="H721" s="726">
        <f>+IF(G721=0,0,G721/G720*100)</f>
        <v>0</v>
      </c>
      <c r="I721" s="770">
        <v>0</v>
      </c>
      <c r="J721" s="726">
        <f>+IF(I721=0,0,I721/I720*100)</f>
        <v>0</v>
      </c>
      <c r="K721" s="770">
        <v>0</v>
      </c>
      <c r="L721" s="726">
        <f>+IF(K721=0,0,K721/K720*100)</f>
        <v>0</v>
      </c>
      <c r="M721" s="770">
        <f>+G721+I721+K721</f>
        <v>0</v>
      </c>
      <c r="N721" s="726">
        <f>+IF(M721=0,0,M721/M720*100)</f>
        <v>0</v>
      </c>
      <c r="O721" s="770">
        <v>0</v>
      </c>
      <c r="P721" s="726">
        <f>+IF(O721=0,0,O721/O720*100)</f>
        <v>0</v>
      </c>
      <c r="Q721" s="770">
        <v>0</v>
      </c>
      <c r="R721" s="726">
        <f>+IF(Q721=0,0,Q721/Q720*100)</f>
        <v>0</v>
      </c>
      <c r="S721" s="770">
        <v>0</v>
      </c>
      <c r="T721" s="726">
        <f>+IF(S721=0,0,S721/S720*100)</f>
        <v>0</v>
      </c>
      <c r="U721" s="770">
        <f t="shared" si="720"/>
        <v>0</v>
      </c>
      <c r="V721" s="726">
        <f>+IF(U721=0,0,U721/U720*100)</f>
        <v>0</v>
      </c>
      <c r="W721" s="770">
        <f t="shared" si="721"/>
        <v>0</v>
      </c>
      <c r="X721" s="726">
        <f>+IF(W721=0,0,W721/W720*100)</f>
        <v>0</v>
      </c>
      <c r="Y721" s="770">
        <v>0</v>
      </c>
      <c r="Z721" s="726">
        <f>+IF(Y721=0,0,Y721/Y720*100)</f>
        <v>0</v>
      </c>
      <c r="AA721" s="770">
        <v>0</v>
      </c>
      <c r="AB721" s="726">
        <f>+IF(AA721=0,0,AA721/AA720*100)</f>
        <v>0</v>
      </c>
      <c r="AC721" s="770">
        <v>0</v>
      </c>
      <c r="AD721" s="726">
        <f>+IF(AC721=0,0,AC721/AC720*100)</f>
        <v>0</v>
      </c>
      <c r="AE721" s="770">
        <f t="shared" si="722"/>
        <v>0</v>
      </c>
      <c r="AF721" s="726">
        <f>+IF(AE721=0,0,AE721/AE720*100)</f>
        <v>0</v>
      </c>
      <c r="AG721" s="770">
        <v>0</v>
      </c>
      <c r="AH721" s="726">
        <f>+IF(AG721=0,0,AG721/AG720*100)</f>
        <v>0</v>
      </c>
      <c r="AI721" s="770">
        <v>0</v>
      </c>
      <c r="AJ721" s="726">
        <f>+IF(AI721=0,0,AI721/AI720*100)</f>
        <v>0</v>
      </c>
      <c r="AK721" s="770">
        <v>0</v>
      </c>
      <c r="AL721" s="726">
        <f>+IF(AK721=0,0,AK721/AK720*100)</f>
        <v>0</v>
      </c>
      <c r="AM721" s="770">
        <f t="shared" si="723"/>
        <v>0</v>
      </c>
      <c r="AN721" s="726">
        <f>+IF(AM721=0,0,AM721/AM720*100)</f>
        <v>0</v>
      </c>
      <c r="AO721" s="770">
        <f t="shared" si="724"/>
        <v>0</v>
      </c>
      <c r="AP721" s="726">
        <f>+IF(AO721=0,0,AO721/AO720*100)</f>
        <v>0</v>
      </c>
      <c r="AQ721" s="651"/>
      <c r="AR721" s="770">
        <v>0</v>
      </c>
      <c r="AS721" s="726">
        <f>+IF(AR721=0,0,AR721/AR720*100)</f>
        <v>0</v>
      </c>
      <c r="AT721" s="770">
        <v>0</v>
      </c>
      <c r="AU721" s="726">
        <f>+IF(AT721=0,0,AT721/AT720*100)</f>
        <v>0</v>
      </c>
      <c r="AV721" s="770">
        <v>0</v>
      </c>
      <c r="AW721" s="726">
        <f>+IF(AV721=0,0,AV721/AV720*100)</f>
        <v>0</v>
      </c>
      <c r="AX721" s="770">
        <v>0</v>
      </c>
      <c r="AY721" s="726">
        <f>+IF(AX721=0,0,AX721/AX720*100)</f>
        <v>0</v>
      </c>
      <c r="AZ721" s="770">
        <f>+AT721+AV721+AX721</f>
        <v>0</v>
      </c>
      <c r="BA721" s="726">
        <f>+IF(AZ721=0,0,AZ721/AZ720*100)</f>
        <v>0</v>
      </c>
      <c r="BB721" s="770">
        <v>0</v>
      </c>
      <c r="BC721" s="726">
        <f>+IF(BB721=0,0,BB721/BB720*100)</f>
        <v>0</v>
      </c>
      <c r="BD721" s="770">
        <v>0</v>
      </c>
      <c r="BE721" s="726">
        <f>+IF(BD721=0,0,BD721/BD720*100)</f>
        <v>0</v>
      </c>
      <c r="BF721" s="770">
        <v>0</v>
      </c>
      <c r="BG721" s="726">
        <f>+IF(BF721=0,0,BF721/BF720*100)</f>
        <v>0</v>
      </c>
      <c r="BH721" s="770">
        <f>+BB721+BD721+BF721</f>
        <v>0</v>
      </c>
      <c r="BI721" s="726">
        <f>+IF(BH721=0,0,BH721/BH720*100)</f>
        <v>0</v>
      </c>
      <c r="BJ721" s="770">
        <f t="shared" si="725"/>
        <v>0</v>
      </c>
      <c r="BK721" s="726">
        <f>+IF(BJ721=0,0,BJ721/BJ720*100)</f>
        <v>0</v>
      </c>
      <c r="BL721" s="770">
        <v>0</v>
      </c>
      <c r="BM721" s="726">
        <f>+IF(BL721=0,0,BL721/BL720*100)</f>
        <v>0</v>
      </c>
      <c r="BN721" s="770">
        <v>0</v>
      </c>
      <c r="BO721" s="726">
        <f>+IF(BN721=0,0,BN721/BN720*100)</f>
        <v>0</v>
      </c>
      <c r="BP721" s="770">
        <v>0</v>
      </c>
      <c r="BQ721" s="726">
        <f>+IF(BP721=0,0,BP721/BP720*100)</f>
        <v>0</v>
      </c>
      <c r="BR721" s="770">
        <f>+BL721+BN721+BP721</f>
        <v>0</v>
      </c>
      <c r="BS721" s="726">
        <f>+IF(BR721=0,0,BR721/BR720*100)</f>
        <v>0</v>
      </c>
      <c r="BT721" s="770">
        <v>0</v>
      </c>
      <c r="BU721" s="726">
        <f>+IF(BT721=0,0,BT721/BT720*100)</f>
        <v>0</v>
      </c>
      <c r="BV721" s="770">
        <v>0</v>
      </c>
      <c r="BW721" s="726">
        <f>+IF(BV721=0,0,BV721/BV720*100)</f>
        <v>0</v>
      </c>
      <c r="BX721" s="770">
        <v>0</v>
      </c>
      <c r="BY721" s="726">
        <f>+IF(BX721=0,0,BX721/BX720*100)</f>
        <v>0</v>
      </c>
      <c r="BZ721" s="770">
        <f>+BT721+BV721+BX721</f>
        <v>0</v>
      </c>
      <c r="CA721" s="726">
        <f>+IF(BZ721=0,0,BZ721/BZ720*100)</f>
        <v>0</v>
      </c>
      <c r="CB721" s="770">
        <f t="shared" si="726"/>
        <v>0</v>
      </c>
      <c r="CC721" s="726">
        <f>+IF(CB721=0,0,CB721/CB720*100)</f>
        <v>0</v>
      </c>
      <c r="CE721" s="770">
        <f t="shared" si="727"/>
        <v>0</v>
      </c>
      <c r="CF721" s="726">
        <f>+IF(CE721=0,0,CE721/CE720*100)</f>
        <v>0</v>
      </c>
      <c r="CG721" s="770">
        <v>0</v>
      </c>
      <c r="CH721" s="726">
        <f>+IF(CG721=0,0,CG721/CG720*100)</f>
        <v>0</v>
      </c>
      <c r="CI721" s="770">
        <v>0</v>
      </c>
      <c r="CJ721" s="726">
        <f>+IF(CI721=0,0,CI721/CI720*100)</f>
        <v>0</v>
      </c>
      <c r="CK721" s="770">
        <v>0</v>
      </c>
      <c r="CL721" s="726">
        <f>+IF(CK721=0,0,CK721/CK720*100)</f>
        <v>0</v>
      </c>
      <c r="CM721" s="770">
        <f>+CG721+CI721+CK721</f>
        <v>0</v>
      </c>
      <c r="CN721" s="726">
        <f>+IF(CM721=0,0,CM721/CM720*100)</f>
        <v>0</v>
      </c>
      <c r="CO721" s="770">
        <v>0</v>
      </c>
      <c r="CP721" s="726">
        <f>+IF(CO721=0,0,CO721/CO720*100)</f>
        <v>0</v>
      </c>
      <c r="CQ721" s="770">
        <v>0</v>
      </c>
      <c r="CR721" s="726">
        <f>+IF(CQ721=0,0,CQ721/CQ720*100)</f>
        <v>0</v>
      </c>
      <c r="CS721" s="770">
        <v>0</v>
      </c>
      <c r="CT721" s="726">
        <f>+IF(CS721=0,0,CS721/CS720*100)</f>
        <v>0</v>
      </c>
      <c r="CU721" s="770">
        <f>+CO721+CQ721+CS721</f>
        <v>0</v>
      </c>
      <c r="CV721" s="726">
        <f>+IF(CU721=0,0,CU721/CU720*100)</f>
        <v>0</v>
      </c>
      <c r="CW721" s="770">
        <f t="shared" si="728"/>
        <v>0</v>
      </c>
      <c r="CX721" s="726">
        <f>+IF(CW721=0,0,CW721/CW720*100)</f>
        <v>0</v>
      </c>
      <c r="CY721" s="770">
        <v>0</v>
      </c>
      <c r="CZ721" s="726">
        <f>+IF(CY721=0,0,CY721/CY720*100)</f>
        <v>0</v>
      </c>
      <c r="DA721" s="770">
        <v>0</v>
      </c>
      <c r="DB721" s="726">
        <f>+IF(DA721=0,0,DA721/DA720*100)</f>
        <v>0</v>
      </c>
      <c r="DC721" s="770">
        <v>0</v>
      </c>
      <c r="DD721" s="726">
        <f>+IF(DC721=0,0,DC721/DC720*100)</f>
        <v>0</v>
      </c>
      <c r="DE721" s="770">
        <f>+CY721+DA721+DC721</f>
        <v>0</v>
      </c>
      <c r="DF721" s="726">
        <f>+IF(DE721=0,0,DE721/DE720*100)</f>
        <v>0</v>
      </c>
      <c r="DG721" s="770">
        <v>0</v>
      </c>
      <c r="DH721" s="726">
        <f>+IF(DG721=0,0,DG721/DG720*100)</f>
        <v>0</v>
      </c>
      <c r="DI721" s="770">
        <v>0</v>
      </c>
      <c r="DJ721" s="726">
        <f>+IF(DI721=0,0,DI721/DI720*100)</f>
        <v>0</v>
      </c>
      <c r="DK721" s="770">
        <v>0</v>
      </c>
      <c r="DL721" s="726">
        <f>+IF(DK721=0,0,DK721/DK720*100)</f>
        <v>0</v>
      </c>
      <c r="DM721" s="770">
        <f>+DG721+DI721+DK721</f>
        <v>0</v>
      </c>
      <c r="DN721" s="726">
        <f>+IF(DM721=0,0,DM721/DM720*100)</f>
        <v>0</v>
      </c>
      <c r="DO721" s="770">
        <f t="shared" si="729"/>
        <v>0</v>
      </c>
      <c r="DP721" s="726">
        <f>+IF(DO721=0,0,DO721/DO720*100)</f>
        <v>0</v>
      </c>
      <c r="DR721" s="770">
        <f t="shared" si="730"/>
        <v>0</v>
      </c>
      <c r="DS721" s="726">
        <f>+IF(DR721=0,0,DR721/DR720*100)</f>
        <v>0</v>
      </c>
      <c r="DT721" s="770">
        <v>0</v>
      </c>
      <c r="DU721" s="726">
        <f>+IF(DT721=0,0,DT721/DT720*100)</f>
        <v>0</v>
      </c>
      <c r="DV721" s="770">
        <v>0</v>
      </c>
      <c r="DW721" s="726">
        <f>+IF(DV721=0,0,DV721/DV720*100)</f>
        <v>0</v>
      </c>
      <c r="DX721" s="770">
        <v>0</v>
      </c>
      <c r="DY721" s="726">
        <f>+IF(DX721=0,0,DX721/DX720*100)</f>
        <v>0</v>
      </c>
      <c r="DZ721" s="770">
        <f>+DT721+DV721+DX721</f>
        <v>0</v>
      </c>
      <c r="EA721" s="726">
        <f>+IF(DZ721=0,0,DZ721/DZ720*100)</f>
        <v>0</v>
      </c>
      <c r="EB721" s="770">
        <v>0</v>
      </c>
      <c r="EC721" s="726">
        <f>+IF(EB721=0,0,EB721/EB720*100)</f>
        <v>0</v>
      </c>
      <c r="ED721" s="770">
        <v>0</v>
      </c>
      <c r="EE721" s="726">
        <f>+IF(ED721=0,0,ED721/ED720*100)</f>
        <v>0</v>
      </c>
      <c r="EF721" s="770">
        <v>0</v>
      </c>
      <c r="EG721" s="726">
        <f>+IF(EF721=0,0,EF721/EF720*100)</f>
        <v>0</v>
      </c>
      <c r="EH721" s="770">
        <f>+EB721+ED721+EF721</f>
        <v>0</v>
      </c>
      <c r="EI721" s="726">
        <f>+IF(EH721=0,0,EH721/EH720*100)</f>
        <v>0</v>
      </c>
      <c r="EJ721" s="770">
        <f t="shared" si="731"/>
        <v>0</v>
      </c>
      <c r="EK721" s="726">
        <f>+IF(EJ721=0,0,EJ721/EJ720*100)</f>
        <v>0</v>
      </c>
      <c r="EL721" s="770">
        <v>0</v>
      </c>
      <c r="EM721" s="726">
        <f>+IF(EL721=0,0,EL721/EL720*100)</f>
        <v>0</v>
      </c>
      <c r="EN721" s="770">
        <v>0</v>
      </c>
      <c r="EO721" s="726">
        <f>+IF(EN721=0,0,EN721/EN720*100)</f>
        <v>0</v>
      </c>
      <c r="EP721" s="770">
        <v>0</v>
      </c>
      <c r="EQ721" s="726">
        <f>+IF(EP721=0,0,EP721/EP720*100)</f>
        <v>0</v>
      </c>
      <c r="ER721" s="770">
        <f>+EL721+EN721+EP721</f>
        <v>0</v>
      </c>
      <c r="ES721" s="726">
        <f>+IF(ER721=0,0,ER721/ER720*100)</f>
        <v>0</v>
      </c>
      <c r="ET721" s="770">
        <v>0</v>
      </c>
      <c r="EU721" s="726">
        <f>+IF(ET721=0,0,ET721/ET720*100)</f>
        <v>0</v>
      </c>
      <c r="EV721" s="770">
        <v>0</v>
      </c>
      <c r="EW721" s="726">
        <f>+IF(EV721=0,0,EV721/EV720*100)</f>
        <v>0</v>
      </c>
      <c r="EX721" s="770">
        <v>0</v>
      </c>
      <c r="EY721" s="726">
        <f>+IF(EX721=0,0,EX721/EX720*100)</f>
        <v>0</v>
      </c>
      <c r="EZ721" s="770">
        <f>+ET721+EV721+EX721</f>
        <v>0</v>
      </c>
      <c r="FA721" s="726">
        <f>+IF(EZ721=0,0,EZ721/EZ720*100)</f>
        <v>0</v>
      </c>
      <c r="FB721" s="770">
        <f t="shared" si="732"/>
        <v>0</v>
      </c>
      <c r="FC721" s="726">
        <f>+IF(FB721=0,0,FB721/FB720*100)</f>
        <v>0</v>
      </c>
      <c r="FD721" s="770">
        <v>0</v>
      </c>
      <c r="FE721" s="726">
        <f>+IF(FD721=0,0,FD721/FD720*100)</f>
        <v>0</v>
      </c>
      <c r="FF721" s="770">
        <v>0</v>
      </c>
      <c r="FG721" s="726">
        <f>+IF(FF721=0,0,FF721/FF720*100)</f>
        <v>0</v>
      </c>
      <c r="FH721" s="770">
        <v>0</v>
      </c>
      <c r="FI721" s="726">
        <f>+IF(FH721=0,0,FH721/FH720*100)</f>
        <v>0</v>
      </c>
      <c r="FJ721" s="770">
        <v>0</v>
      </c>
      <c r="FK721" s="726">
        <f>+IF(FJ721=0,0,FJ721/FJ720*100)</f>
        <v>0</v>
      </c>
    </row>
    <row r="722" spans="2:167" s="648" customFormat="1" ht="13.5" customHeight="1">
      <c r="B722" s="769"/>
      <c r="C722" s="771"/>
      <c r="D722" s="769" t="s">
        <v>4837</v>
      </c>
      <c r="E722" s="772">
        <f t="shared" si="719"/>
        <v>0</v>
      </c>
      <c r="F722" s="737">
        <f>+IF(E722=0,0,E722/E720*100)</f>
        <v>0</v>
      </c>
      <c r="G722" s="772">
        <v>0</v>
      </c>
      <c r="H722" s="737">
        <f>+IF(G722=0,0,G722/G720*100)</f>
        <v>0</v>
      </c>
      <c r="I722" s="772">
        <v>0</v>
      </c>
      <c r="J722" s="737">
        <f>+IF(I722=0,0,I722/I720*100)</f>
        <v>0</v>
      </c>
      <c r="K722" s="772">
        <v>0</v>
      </c>
      <c r="L722" s="737">
        <f>+IF(K722=0,0,K722/K720*100)</f>
        <v>0</v>
      </c>
      <c r="M722" s="772">
        <f>+G722+I722+K722</f>
        <v>0</v>
      </c>
      <c r="N722" s="737">
        <f>+IF(M722=0,0,M722/M720*100)</f>
        <v>0</v>
      </c>
      <c r="O722" s="772">
        <v>0</v>
      </c>
      <c r="P722" s="737">
        <f>+IF(O722=0,0,O722/O720*100)</f>
        <v>0</v>
      </c>
      <c r="Q722" s="772">
        <v>0</v>
      </c>
      <c r="R722" s="737">
        <f>+IF(Q722=0,0,Q722/Q720*100)</f>
        <v>0</v>
      </c>
      <c r="S722" s="772">
        <v>0</v>
      </c>
      <c r="T722" s="737">
        <f>+IF(S722=0,0,S722/S720*100)</f>
        <v>0</v>
      </c>
      <c r="U722" s="772">
        <f t="shared" si="720"/>
        <v>0</v>
      </c>
      <c r="V722" s="737">
        <f>+IF(U722=0,0,U722/U720*100)</f>
        <v>0</v>
      </c>
      <c r="W722" s="772">
        <f t="shared" si="721"/>
        <v>0</v>
      </c>
      <c r="X722" s="737">
        <f>+IF(W722=0,0,W722/W720*100)</f>
        <v>0</v>
      </c>
      <c r="Y722" s="772">
        <v>0</v>
      </c>
      <c r="Z722" s="737">
        <f>+IF(Y722=0,0,Y722/Y720*100)</f>
        <v>0</v>
      </c>
      <c r="AA722" s="772">
        <v>0</v>
      </c>
      <c r="AB722" s="737">
        <f>+IF(AA722=0,0,AA722/AA720*100)</f>
        <v>0</v>
      </c>
      <c r="AC722" s="772">
        <v>0</v>
      </c>
      <c r="AD722" s="737">
        <f>+IF(AC722=0,0,AC722/AC720*100)</f>
        <v>0</v>
      </c>
      <c r="AE722" s="772">
        <f t="shared" si="722"/>
        <v>0</v>
      </c>
      <c r="AF722" s="737">
        <f>+IF(AE722=0,0,AE722/AE720*100)</f>
        <v>0</v>
      </c>
      <c r="AG722" s="772">
        <v>0</v>
      </c>
      <c r="AH722" s="737">
        <f>+IF(AG722=0,0,AG722/AG720*100)</f>
        <v>0</v>
      </c>
      <c r="AI722" s="772">
        <v>0</v>
      </c>
      <c r="AJ722" s="737">
        <f>+IF(AI722=0,0,AI722/AI720*100)</f>
        <v>0</v>
      </c>
      <c r="AK722" s="772">
        <v>0</v>
      </c>
      <c r="AL722" s="737">
        <f>+IF(AK722=0,0,AK722/AK720*100)</f>
        <v>0</v>
      </c>
      <c r="AM722" s="772">
        <f t="shared" si="723"/>
        <v>0</v>
      </c>
      <c r="AN722" s="737">
        <f>+IF(AM722=0,0,AM722/AM720*100)</f>
        <v>0</v>
      </c>
      <c r="AO722" s="772">
        <f t="shared" si="724"/>
        <v>0</v>
      </c>
      <c r="AP722" s="737">
        <f>+IF(AO722=0,0,AO722/AO720*100)</f>
        <v>0</v>
      </c>
      <c r="AQ722" s="651"/>
      <c r="AR722" s="772">
        <v>0</v>
      </c>
      <c r="AS722" s="737">
        <f>+IF(AR722=0,0,AR722/AR720*100)</f>
        <v>0</v>
      </c>
      <c r="AT722" s="772">
        <v>0</v>
      </c>
      <c r="AU722" s="737">
        <f>+IF(AT722=0,0,AT722/AT720*100)</f>
        <v>0</v>
      </c>
      <c r="AV722" s="772">
        <v>0</v>
      </c>
      <c r="AW722" s="737">
        <f>+IF(AV722=0,0,AV722/AV720*100)</f>
        <v>0</v>
      </c>
      <c r="AX722" s="772">
        <v>0</v>
      </c>
      <c r="AY722" s="737">
        <f>+IF(AX722=0,0,AX722/AX720*100)</f>
        <v>0</v>
      </c>
      <c r="AZ722" s="772">
        <f>+AT722+AV722+AX722</f>
        <v>0</v>
      </c>
      <c r="BA722" s="737">
        <f>+IF(AZ722=0,0,AZ722/AZ720*100)</f>
        <v>0</v>
      </c>
      <c r="BB722" s="772">
        <v>0</v>
      </c>
      <c r="BC722" s="737">
        <f>+IF(BB722=0,0,BB722/BB720*100)</f>
        <v>0</v>
      </c>
      <c r="BD722" s="772">
        <v>0</v>
      </c>
      <c r="BE722" s="737">
        <f>+IF(BD722=0,0,BD722/BD720*100)</f>
        <v>0</v>
      </c>
      <c r="BF722" s="772">
        <v>0</v>
      </c>
      <c r="BG722" s="737">
        <f>+IF(BF722=0,0,BF722/BF720*100)</f>
        <v>0</v>
      </c>
      <c r="BH722" s="772">
        <f>+BB722+BD722+BF722</f>
        <v>0</v>
      </c>
      <c r="BI722" s="737">
        <f>+IF(BH722=0,0,BH722/BH720*100)</f>
        <v>0</v>
      </c>
      <c r="BJ722" s="772">
        <f t="shared" si="725"/>
        <v>0</v>
      </c>
      <c r="BK722" s="737">
        <f>+IF(BJ722=0,0,BJ722/BJ720*100)</f>
        <v>0</v>
      </c>
      <c r="BL722" s="772">
        <v>0</v>
      </c>
      <c r="BM722" s="737">
        <f>+IF(BL722=0,0,BL722/BL720*100)</f>
        <v>0</v>
      </c>
      <c r="BN722" s="772">
        <v>0</v>
      </c>
      <c r="BO722" s="737">
        <f>+IF(BN722=0,0,BN722/BN720*100)</f>
        <v>0</v>
      </c>
      <c r="BP722" s="772">
        <v>0</v>
      </c>
      <c r="BQ722" s="737">
        <f>+IF(BP722=0,0,BP722/BP720*100)</f>
        <v>0</v>
      </c>
      <c r="BR722" s="772">
        <f>+BL722+BN722+BP722</f>
        <v>0</v>
      </c>
      <c r="BS722" s="737">
        <f>+IF(BR722=0,0,BR722/BR720*100)</f>
        <v>0</v>
      </c>
      <c r="BT722" s="772">
        <v>0</v>
      </c>
      <c r="BU722" s="737">
        <f>+IF(BT722=0,0,BT722/BT720*100)</f>
        <v>0</v>
      </c>
      <c r="BV722" s="772">
        <v>0</v>
      </c>
      <c r="BW722" s="737">
        <f>+IF(BV722=0,0,BV722/BV720*100)</f>
        <v>0</v>
      </c>
      <c r="BX722" s="772">
        <v>0</v>
      </c>
      <c r="BY722" s="737">
        <f>+IF(BX722=0,0,BX722/BX720*100)</f>
        <v>0</v>
      </c>
      <c r="BZ722" s="772">
        <f>+BT722+BV722+BX722</f>
        <v>0</v>
      </c>
      <c r="CA722" s="737">
        <f>+IF(BZ722=0,0,BZ722/BZ720*100)</f>
        <v>0</v>
      </c>
      <c r="CB722" s="772">
        <f t="shared" si="726"/>
        <v>0</v>
      </c>
      <c r="CC722" s="737">
        <f>+IF(CB722=0,0,CB722/CB720*100)</f>
        <v>0</v>
      </c>
      <c r="CE722" s="772">
        <f t="shared" si="727"/>
        <v>0</v>
      </c>
      <c r="CF722" s="737">
        <f>+IF(CE722=0,0,CE722/CE720*100)</f>
        <v>0</v>
      </c>
      <c r="CG722" s="772">
        <v>0</v>
      </c>
      <c r="CH722" s="737">
        <f>+IF(CG722=0,0,CG722/CG720*100)</f>
        <v>0</v>
      </c>
      <c r="CI722" s="772">
        <v>0</v>
      </c>
      <c r="CJ722" s="737">
        <f>+IF(CI722=0,0,CI722/CI720*100)</f>
        <v>0</v>
      </c>
      <c r="CK722" s="772">
        <v>0</v>
      </c>
      <c r="CL722" s="737">
        <f>+IF(CK722=0,0,CK722/CK720*100)</f>
        <v>0</v>
      </c>
      <c r="CM722" s="772">
        <f>+CG722+CI722+CK722</f>
        <v>0</v>
      </c>
      <c r="CN722" s="737">
        <f>+IF(CM722=0,0,CM722/CM720*100)</f>
        <v>0</v>
      </c>
      <c r="CO722" s="772">
        <v>0</v>
      </c>
      <c r="CP722" s="737">
        <f>+IF(CO722=0,0,CO722/CO720*100)</f>
        <v>0</v>
      </c>
      <c r="CQ722" s="772">
        <v>0</v>
      </c>
      <c r="CR722" s="737">
        <f>+IF(CQ722=0,0,CQ722/CQ720*100)</f>
        <v>0</v>
      </c>
      <c r="CS722" s="772">
        <v>0</v>
      </c>
      <c r="CT722" s="737">
        <f>+IF(CS722=0,0,CS722/CS720*100)</f>
        <v>0</v>
      </c>
      <c r="CU722" s="772">
        <f>+CO722+CQ722+CS722</f>
        <v>0</v>
      </c>
      <c r="CV722" s="737">
        <f>+IF(CU722=0,0,CU722/CU720*100)</f>
        <v>0</v>
      </c>
      <c r="CW722" s="772">
        <f t="shared" si="728"/>
        <v>0</v>
      </c>
      <c r="CX722" s="737">
        <f>+IF(CW722=0,0,CW722/CW720*100)</f>
        <v>0</v>
      </c>
      <c r="CY722" s="772">
        <v>0</v>
      </c>
      <c r="CZ722" s="737">
        <f>+IF(CY722=0,0,CY722/CY720*100)</f>
        <v>0</v>
      </c>
      <c r="DA722" s="772">
        <v>0</v>
      </c>
      <c r="DB722" s="737">
        <f>+IF(DA722=0,0,DA722/DA720*100)</f>
        <v>0</v>
      </c>
      <c r="DC722" s="772">
        <v>0</v>
      </c>
      <c r="DD722" s="737">
        <f>+IF(DC722=0,0,DC722/DC720*100)</f>
        <v>0</v>
      </c>
      <c r="DE722" s="772">
        <f>+CY722+DA722+DC722</f>
        <v>0</v>
      </c>
      <c r="DF722" s="737">
        <f>+IF(DE722=0,0,DE722/DE720*100)</f>
        <v>0</v>
      </c>
      <c r="DG722" s="772">
        <v>0</v>
      </c>
      <c r="DH722" s="737">
        <f>+IF(DG722=0,0,DG722/DG720*100)</f>
        <v>0</v>
      </c>
      <c r="DI722" s="772">
        <v>0</v>
      </c>
      <c r="DJ722" s="737">
        <f>+IF(DI722=0,0,DI722/DI720*100)</f>
        <v>0</v>
      </c>
      <c r="DK722" s="772">
        <v>0</v>
      </c>
      <c r="DL722" s="737">
        <f>+IF(DK722=0,0,DK722/DK720*100)</f>
        <v>0</v>
      </c>
      <c r="DM722" s="772">
        <f>+DG722+DI722+DK722</f>
        <v>0</v>
      </c>
      <c r="DN722" s="737">
        <f>+IF(DM722=0,0,DM722/DM720*100)</f>
        <v>0</v>
      </c>
      <c r="DO722" s="772">
        <f t="shared" si="729"/>
        <v>0</v>
      </c>
      <c r="DP722" s="737">
        <f>+IF(DO722=0,0,DO722/DO720*100)</f>
        <v>0</v>
      </c>
      <c r="DR722" s="772">
        <f t="shared" si="730"/>
        <v>0</v>
      </c>
      <c r="DS722" s="737">
        <f>+IF(DR722=0,0,DR722/DR720*100)</f>
        <v>0</v>
      </c>
      <c r="DT722" s="772">
        <v>0</v>
      </c>
      <c r="DU722" s="737">
        <f>+IF(DT722=0,0,DT722/DT720*100)</f>
        <v>0</v>
      </c>
      <c r="DV722" s="772">
        <v>0</v>
      </c>
      <c r="DW722" s="737">
        <f>+IF(DV722=0,0,DV722/DV720*100)</f>
        <v>0</v>
      </c>
      <c r="DX722" s="772">
        <v>0</v>
      </c>
      <c r="DY722" s="737">
        <f>+IF(DX722=0,0,DX722/DX720*100)</f>
        <v>0</v>
      </c>
      <c r="DZ722" s="772">
        <f>+DT722+DV722+DX722</f>
        <v>0</v>
      </c>
      <c r="EA722" s="737">
        <f>+IF(DZ722=0,0,DZ722/DZ720*100)</f>
        <v>0</v>
      </c>
      <c r="EB722" s="772">
        <v>0</v>
      </c>
      <c r="EC722" s="737">
        <f>+IF(EB722=0,0,EB722/EB720*100)</f>
        <v>0</v>
      </c>
      <c r="ED722" s="772">
        <v>0</v>
      </c>
      <c r="EE722" s="737">
        <f>+IF(ED722=0,0,ED722/ED720*100)</f>
        <v>0</v>
      </c>
      <c r="EF722" s="772">
        <v>0</v>
      </c>
      <c r="EG722" s="737">
        <f>+IF(EF722=0,0,EF722/EF720*100)</f>
        <v>0</v>
      </c>
      <c r="EH722" s="772">
        <f>+EB722+ED722+EF722</f>
        <v>0</v>
      </c>
      <c r="EI722" s="737">
        <f>+IF(EH722=0,0,EH722/EH720*100)</f>
        <v>0</v>
      </c>
      <c r="EJ722" s="772">
        <f t="shared" si="731"/>
        <v>0</v>
      </c>
      <c r="EK722" s="737">
        <f>+IF(EJ722=0,0,EJ722/EJ720*100)</f>
        <v>0</v>
      </c>
      <c r="EL722" s="772">
        <v>0</v>
      </c>
      <c r="EM722" s="737">
        <f>+IF(EL722=0,0,EL722/EL720*100)</f>
        <v>0</v>
      </c>
      <c r="EN722" s="772">
        <v>0</v>
      </c>
      <c r="EO722" s="737">
        <f>+IF(EN722=0,0,EN722/EN720*100)</f>
        <v>0</v>
      </c>
      <c r="EP722" s="772">
        <v>0</v>
      </c>
      <c r="EQ722" s="737">
        <f>+IF(EP722=0,0,EP722/EP720*100)</f>
        <v>0</v>
      </c>
      <c r="ER722" s="772">
        <f>+EL722+EN722+EP722</f>
        <v>0</v>
      </c>
      <c r="ES722" s="737">
        <f>+IF(ER722=0,0,ER722/ER720*100)</f>
        <v>0</v>
      </c>
      <c r="ET722" s="772">
        <v>0</v>
      </c>
      <c r="EU722" s="737">
        <f>+IF(ET722=0,0,ET722/ET720*100)</f>
        <v>0</v>
      </c>
      <c r="EV722" s="772">
        <v>0</v>
      </c>
      <c r="EW722" s="737">
        <f>+IF(EV722=0,0,EV722/EV720*100)</f>
        <v>0</v>
      </c>
      <c r="EX722" s="772">
        <v>0</v>
      </c>
      <c r="EY722" s="737">
        <f>+IF(EX722=0,0,EX722/EX720*100)</f>
        <v>0</v>
      </c>
      <c r="EZ722" s="772">
        <f>+ET722+EV722+EX722</f>
        <v>0</v>
      </c>
      <c r="FA722" s="737">
        <f>+IF(EZ722=0,0,EZ722/EZ720*100)</f>
        <v>0</v>
      </c>
      <c r="FB722" s="772">
        <f t="shared" si="732"/>
        <v>0</v>
      </c>
      <c r="FC722" s="737">
        <f>+IF(FB722=0,0,FB722/FB720*100)</f>
        <v>0</v>
      </c>
      <c r="FD722" s="772">
        <v>0</v>
      </c>
      <c r="FE722" s="737">
        <f>+IF(FD722=0,0,FD722/FD720*100)</f>
        <v>0</v>
      </c>
      <c r="FF722" s="772">
        <v>0</v>
      </c>
      <c r="FG722" s="737">
        <f>+IF(FF722=0,0,FF722/FF720*100)</f>
        <v>0</v>
      </c>
      <c r="FH722" s="772">
        <v>0</v>
      </c>
      <c r="FI722" s="737">
        <f>+IF(FH722=0,0,FH722/FH720*100)</f>
        <v>0</v>
      </c>
      <c r="FJ722" s="772">
        <v>0</v>
      </c>
      <c r="FK722" s="737">
        <f>+IF(FJ722=0,0,FJ722/FJ720*100)</f>
        <v>0</v>
      </c>
    </row>
    <row r="723" spans="2:167" s="648" customFormat="1" ht="13.5" customHeight="1">
      <c r="B723" s="769"/>
      <c r="C723" s="771"/>
      <c r="D723" s="769" t="s">
        <v>4838</v>
      </c>
      <c r="E723" s="772">
        <f t="shared" si="719"/>
        <v>0</v>
      </c>
      <c r="F723" s="737">
        <f>+IF(E723=0,0,E723/E720*100)</f>
        <v>0</v>
      </c>
      <c r="G723" s="772">
        <v>0</v>
      </c>
      <c r="H723" s="737">
        <f>+IF(G723=0,0,G723/G720*100)</f>
        <v>0</v>
      </c>
      <c r="I723" s="772">
        <v>0</v>
      </c>
      <c r="J723" s="737">
        <f>+IF(I723=0,0,I723/I720*100)</f>
        <v>0</v>
      </c>
      <c r="K723" s="772">
        <v>0</v>
      </c>
      <c r="L723" s="737">
        <f>+IF(K723=0,0,K723/K720*100)</f>
        <v>0</v>
      </c>
      <c r="M723" s="772">
        <f>+G723+I723+K723</f>
        <v>0</v>
      </c>
      <c r="N723" s="737">
        <f>+IF(M723=0,0,M723/M720*100)</f>
        <v>0</v>
      </c>
      <c r="O723" s="772">
        <v>0</v>
      </c>
      <c r="P723" s="737">
        <f>+IF(O723=0,0,O723/O720*100)</f>
        <v>0</v>
      </c>
      <c r="Q723" s="772">
        <v>0</v>
      </c>
      <c r="R723" s="737">
        <f>+IF(Q723=0,0,Q723/Q720*100)</f>
        <v>0</v>
      </c>
      <c r="S723" s="772">
        <v>0</v>
      </c>
      <c r="T723" s="737">
        <f>+IF(S723=0,0,S723/S720*100)</f>
        <v>0</v>
      </c>
      <c r="U723" s="772">
        <f t="shared" si="720"/>
        <v>0</v>
      </c>
      <c r="V723" s="737">
        <f>+IF(U723=0,0,U723/U720*100)</f>
        <v>0</v>
      </c>
      <c r="W723" s="772">
        <f t="shared" si="721"/>
        <v>0</v>
      </c>
      <c r="X723" s="737">
        <f>+IF(W723=0,0,W723/W720*100)</f>
        <v>0</v>
      </c>
      <c r="Y723" s="772">
        <v>0</v>
      </c>
      <c r="Z723" s="737">
        <f>+IF(Y723=0,0,Y723/Y720*100)</f>
        <v>0</v>
      </c>
      <c r="AA723" s="772">
        <v>0</v>
      </c>
      <c r="AB723" s="737">
        <f>+IF(AA723=0,0,AA723/AA720*100)</f>
        <v>0</v>
      </c>
      <c r="AC723" s="772">
        <v>0</v>
      </c>
      <c r="AD723" s="737">
        <f>+IF(AC723=0,0,AC723/AC720*100)</f>
        <v>0</v>
      </c>
      <c r="AE723" s="772">
        <f t="shared" si="722"/>
        <v>0</v>
      </c>
      <c r="AF723" s="737">
        <f>+IF(AE723=0,0,AE723/AE720*100)</f>
        <v>0</v>
      </c>
      <c r="AG723" s="772">
        <v>0</v>
      </c>
      <c r="AH723" s="737">
        <f>+IF(AG723=0,0,AG723/AG720*100)</f>
        <v>0</v>
      </c>
      <c r="AI723" s="772">
        <v>0</v>
      </c>
      <c r="AJ723" s="737">
        <f>+IF(AI723=0,0,AI723/AI720*100)</f>
        <v>0</v>
      </c>
      <c r="AK723" s="772">
        <v>0</v>
      </c>
      <c r="AL723" s="737">
        <f>+IF(AK723=0,0,AK723/AK720*100)</f>
        <v>0</v>
      </c>
      <c r="AM723" s="772">
        <f t="shared" si="723"/>
        <v>0</v>
      </c>
      <c r="AN723" s="737">
        <f>+IF(AM723=0,0,AM723/AM720*100)</f>
        <v>0</v>
      </c>
      <c r="AO723" s="772">
        <f t="shared" si="724"/>
        <v>0</v>
      </c>
      <c r="AP723" s="737">
        <f>+IF(AO723=0,0,AO723/AO720*100)</f>
        <v>0</v>
      </c>
      <c r="AQ723" s="651"/>
      <c r="AR723" s="772">
        <v>0</v>
      </c>
      <c r="AS723" s="737">
        <f>+IF(AR723=0,0,AR723/AR720*100)</f>
        <v>0</v>
      </c>
      <c r="AT723" s="772">
        <v>0</v>
      </c>
      <c r="AU723" s="737">
        <f>+IF(AT723=0,0,AT723/AT720*100)</f>
        <v>0</v>
      </c>
      <c r="AV723" s="772">
        <v>0</v>
      </c>
      <c r="AW723" s="737">
        <f>+IF(AV723=0,0,AV723/AV720*100)</f>
        <v>0</v>
      </c>
      <c r="AX723" s="772">
        <v>0</v>
      </c>
      <c r="AY723" s="737">
        <f>+IF(AX723=0,0,AX723/AX720*100)</f>
        <v>0</v>
      </c>
      <c r="AZ723" s="772">
        <f>+AT723+AV723+AX723</f>
        <v>0</v>
      </c>
      <c r="BA723" s="737">
        <f>+IF(AZ723=0,0,AZ723/AZ720*100)</f>
        <v>0</v>
      </c>
      <c r="BB723" s="772">
        <v>0</v>
      </c>
      <c r="BC723" s="737">
        <f>+IF(BB723=0,0,BB723/BB720*100)</f>
        <v>0</v>
      </c>
      <c r="BD723" s="772">
        <v>0</v>
      </c>
      <c r="BE723" s="737">
        <f>+IF(BD723=0,0,BD723/BD720*100)</f>
        <v>0</v>
      </c>
      <c r="BF723" s="772">
        <v>0</v>
      </c>
      <c r="BG723" s="737">
        <f>+IF(BF723=0,0,BF723/BF720*100)</f>
        <v>0</v>
      </c>
      <c r="BH723" s="772">
        <f>+BB723+BD723+BF723</f>
        <v>0</v>
      </c>
      <c r="BI723" s="737">
        <f>+IF(BH723=0,0,BH723/BH720*100)</f>
        <v>0</v>
      </c>
      <c r="BJ723" s="772">
        <f t="shared" si="725"/>
        <v>0</v>
      </c>
      <c r="BK723" s="737">
        <f>+IF(BJ723=0,0,BJ723/BJ720*100)</f>
        <v>0</v>
      </c>
      <c r="BL723" s="772">
        <v>0</v>
      </c>
      <c r="BM723" s="737">
        <f>+IF(BL723=0,0,BL723/BL720*100)</f>
        <v>0</v>
      </c>
      <c r="BN723" s="772">
        <v>0</v>
      </c>
      <c r="BO723" s="737">
        <f>+IF(BN723=0,0,BN723/BN720*100)</f>
        <v>0</v>
      </c>
      <c r="BP723" s="772">
        <v>0</v>
      </c>
      <c r="BQ723" s="737">
        <f>+IF(BP723=0,0,BP723/BP720*100)</f>
        <v>0</v>
      </c>
      <c r="BR723" s="772">
        <f>+BL723+BN723+BP723</f>
        <v>0</v>
      </c>
      <c r="BS723" s="737">
        <f>+IF(BR723=0,0,BR723/BR720*100)</f>
        <v>0</v>
      </c>
      <c r="BT723" s="772">
        <v>0</v>
      </c>
      <c r="BU723" s="737">
        <f>+IF(BT723=0,0,BT723/BT720*100)</f>
        <v>0</v>
      </c>
      <c r="BV723" s="772">
        <v>0</v>
      </c>
      <c r="BW723" s="737">
        <f>+IF(BV723=0,0,BV723/BV720*100)</f>
        <v>0</v>
      </c>
      <c r="BX723" s="772">
        <v>0</v>
      </c>
      <c r="BY723" s="737">
        <f>+IF(BX723=0,0,BX723/BX720*100)</f>
        <v>0</v>
      </c>
      <c r="BZ723" s="772">
        <f>+BT723+BV723+BX723</f>
        <v>0</v>
      </c>
      <c r="CA723" s="737">
        <f>+IF(BZ723=0,0,BZ723/BZ720*100)</f>
        <v>0</v>
      </c>
      <c r="CB723" s="772">
        <f t="shared" si="726"/>
        <v>0</v>
      </c>
      <c r="CC723" s="737">
        <f>+IF(CB723=0,0,CB723/CB720*100)</f>
        <v>0</v>
      </c>
      <c r="CE723" s="772">
        <f t="shared" si="727"/>
        <v>0</v>
      </c>
      <c r="CF723" s="737">
        <f>+IF(CE723=0,0,CE723/CE720*100)</f>
        <v>0</v>
      </c>
      <c r="CG723" s="772">
        <v>0</v>
      </c>
      <c r="CH723" s="737">
        <f>+IF(CG723=0,0,CG723/CG720*100)</f>
        <v>0</v>
      </c>
      <c r="CI723" s="772">
        <v>0</v>
      </c>
      <c r="CJ723" s="737">
        <f>+IF(CI723=0,0,CI723/CI720*100)</f>
        <v>0</v>
      </c>
      <c r="CK723" s="772">
        <v>0</v>
      </c>
      <c r="CL723" s="737">
        <f>+IF(CK723=0,0,CK723/CK720*100)</f>
        <v>0</v>
      </c>
      <c r="CM723" s="772">
        <f>+CG723+CI723+CK723</f>
        <v>0</v>
      </c>
      <c r="CN723" s="737">
        <f>+IF(CM723=0,0,CM723/CM720*100)</f>
        <v>0</v>
      </c>
      <c r="CO723" s="772">
        <v>0</v>
      </c>
      <c r="CP723" s="737">
        <f>+IF(CO723=0,0,CO723/CO720*100)</f>
        <v>0</v>
      </c>
      <c r="CQ723" s="772">
        <v>0</v>
      </c>
      <c r="CR723" s="737">
        <f>+IF(CQ723=0,0,CQ723/CQ720*100)</f>
        <v>0</v>
      </c>
      <c r="CS723" s="772">
        <v>0</v>
      </c>
      <c r="CT723" s="737">
        <f>+IF(CS723=0,0,CS723/CS720*100)</f>
        <v>0</v>
      </c>
      <c r="CU723" s="772">
        <f>+CO723+CQ723+CS723</f>
        <v>0</v>
      </c>
      <c r="CV723" s="737">
        <f>+IF(CU723=0,0,CU723/CU720*100)</f>
        <v>0</v>
      </c>
      <c r="CW723" s="772">
        <f t="shared" si="728"/>
        <v>0</v>
      </c>
      <c r="CX723" s="737">
        <f>+IF(CW723=0,0,CW723/CW720*100)</f>
        <v>0</v>
      </c>
      <c r="CY723" s="772">
        <v>0</v>
      </c>
      <c r="CZ723" s="737">
        <f>+IF(CY723=0,0,CY723/CY720*100)</f>
        <v>0</v>
      </c>
      <c r="DA723" s="772">
        <v>0</v>
      </c>
      <c r="DB723" s="737">
        <f>+IF(DA723=0,0,DA723/DA720*100)</f>
        <v>0</v>
      </c>
      <c r="DC723" s="772">
        <v>0</v>
      </c>
      <c r="DD723" s="737">
        <f>+IF(DC723=0,0,DC723/DC720*100)</f>
        <v>0</v>
      </c>
      <c r="DE723" s="772">
        <f>+CY723+DA723+DC723</f>
        <v>0</v>
      </c>
      <c r="DF723" s="737">
        <f>+IF(DE723=0,0,DE723/DE720*100)</f>
        <v>0</v>
      </c>
      <c r="DG723" s="772">
        <v>0</v>
      </c>
      <c r="DH723" s="737">
        <f>+IF(DG723=0,0,DG723/DG720*100)</f>
        <v>0</v>
      </c>
      <c r="DI723" s="772">
        <v>0</v>
      </c>
      <c r="DJ723" s="737">
        <f>+IF(DI723=0,0,DI723/DI720*100)</f>
        <v>0</v>
      </c>
      <c r="DK723" s="772">
        <v>0</v>
      </c>
      <c r="DL723" s="737">
        <f>+IF(DK723=0,0,DK723/DK720*100)</f>
        <v>0</v>
      </c>
      <c r="DM723" s="772">
        <f>+DG723+DI723+DK723</f>
        <v>0</v>
      </c>
      <c r="DN723" s="737">
        <f>+IF(DM723=0,0,DM723/DM720*100)</f>
        <v>0</v>
      </c>
      <c r="DO723" s="772">
        <f t="shared" si="729"/>
        <v>0</v>
      </c>
      <c r="DP723" s="737">
        <f>+IF(DO723=0,0,DO723/DO720*100)</f>
        <v>0</v>
      </c>
      <c r="DR723" s="772">
        <f t="shared" si="730"/>
        <v>0</v>
      </c>
      <c r="DS723" s="737">
        <f>+IF(DR723=0,0,DR723/DR720*100)</f>
        <v>0</v>
      </c>
      <c r="DT723" s="772">
        <v>0</v>
      </c>
      <c r="DU723" s="737">
        <f>+IF(DT723=0,0,DT723/DT720*100)</f>
        <v>0</v>
      </c>
      <c r="DV723" s="772">
        <v>0</v>
      </c>
      <c r="DW723" s="737">
        <f>+IF(DV723=0,0,DV723/DV720*100)</f>
        <v>0</v>
      </c>
      <c r="DX723" s="772">
        <v>0</v>
      </c>
      <c r="DY723" s="737">
        <f>+IF(DX723=0,0,DX723/DX720*100)</f>
        <v>0</v>
      </c>
      <c r="DZ723" s="772">
        <f>+DT723+DV723+DX723</f>
        <v>0</v>
      </c>
      <c r="EA723" s="737">
        <f>+IF(DZ723=0,0,DZ723/DZ720*100)</f>
        <v>0</v>
      </c>
      <c r="EB723" s="772">
        <v>0</v>
      </c>
      <c r="EC723" s="737">
        <f>+IF(EB723=0,0,EB723/EB720*100)</f>
        <v>0</v>
      </c>
      <c r="ED723" s="772">
        <v>0</v>
      </c>
      <c r="EE723" s="737">
        <f>+IF(ED723=0,0,ED723/ED720*100)</f>
        <v>0</v>
      </c>
      <c r="EF723" s="772">
        <v>0</v>
      </c>
      <c r="EG723" s="737">
        <f>+IF(EF723=0,0,EF723/EF720*100)</f>
        <v>0</v>
      </c>
      <c r="EH723" s="772">
        <f>+EB723+ED723+EF723</f>
        <v>0</v>
      </c>
      <c r="EI723" s="737">
        <f>+IF(EH723=0,0,EH723/EH720*100)</f>
        <v>0</v>
      </c>
      <c r="EJ723" s="772">
        <f t="shared" si="731"/>
        <v>0</v>
      </c>
      <c r="EK723" s="737">
        <f>+IF(EJ723=0,0,EJ723/EJ720*100)</f>
        <v>0</v>
      </c>
      <c r="EL723" s="772">
        <v>0</v>
      </c>
      <c r="EM723" s="737">
        <f>+IF(EL723=0,0,EL723/EL720*100)</f>
        <v>0</v>
      </c>
      <c r="EN723" s="772">
        <v>0</v>
      </c>
      <c r="EO723" s="737">
        <f>+IF(EN723=0,0,EN723/EN720*100)</f>
        <v>0</v>
      </c>
      <c r="EP723" s="772">
        <v>0</v>
      </c>
      <c r="EQ723" s="737">
        <f>+IF(EP723=0,0,EP723/EP720*100)</f>
        <v>0</v>
      </c>
      <c r="ER723" s="772">
        <f>+EL723+EN723+EP723</f>
        <v>0</v>
      </c>
      <c r="ES723" s="737">
        <f>+IF(ER723=0,0,ER723/ER720*100)</f>
        <v>0</v>
      </c>
      <c r="ET723" s="772">
        <v>0</v>
      </c>
      <c r="EU723" s="737">
        <f>+IF(ET723=0,0,ET723/ET720*100)</f>
        <v>0</v>
      </c>
      <c r="EV723" s="772">
        <v>0</v>
      </c>
      <c r="EW723" s="737">
        <f>+IF(EV723=0,0,EV723/EV720*100)</f>
        <v>0</v>
      </c>
      <c r="EX723" s="772">
        <v>0</v>
      </c>
      <c r="EY723" s="737">
        <f>+IF(EX723=0,0,EX723/EX720*100)</f>
        <v>0</v>
      </c>
      <c r="EZ723" s="772">
        <f>+ET723+EV723+EX723</f>
        <v>0</v>
      </c>
      <c r="FA723" s="737">
        <f>+IF(EZ723=0,0,EZ723/EZ720*100)</f>
        <v>0</v>
      </c>
      <c r="FB723" s="772">
        <f t="shared" si="732"/>
        <v>0</v>
      </c>
      <c r="FC723" s="737">
        <f>+IF(FB723=0,0,FB723/FB720*100)</f>
        <v>0</v>
      </c>
      <c r="FD723" s="772">
        <v>0</v>
      </c>
      <c r="FE723" s="737">
        <f>+IF(FD723=0,0,FD723/FD720*100)</f>
        <v>0</v>
      </c>
      <c r="FF723" s="772">
        <v>0</v>
      </c>
      <c r="FG723" s="737">
        <f>+IF(FF723=0,0,FF723/FF720*100)</f>
        <v>0</v>
      </c>
      <c r="FH723" s="772">
        <v>0</v>
      </c>
      <c r="FI723" s="737">
        <f>+IF(FH723=0,0,FH723/FH720*100)</f>
        <v>0</v>
      </c>
      <c r="FJ723" s="772">
        <v>0</v>
      </c>
      <c r="FK723" s="737">
        <f>+IF(FJ723=0,0,FJ723/FJ720*100)</f>
        <v>0</v>
      </c>
    </row>
    <row r="724" spans="2:167" s="648" customFormat="1" ht="13.5" customHeight="1">
      <c r="B724" s="769"/>
      <c r="C724" s="771"/>
      <c r="D724" s="784" t="s">
        <v>4821</v>
      </c>
      <c r="E724" s="785">
        <f t="shared" si="719"/>
        <v>382.76092800000004</v>
      </c>
      <c r="F724" s="786">
        <f>+IF(E724=0,0,E724/E720*100)</f>
        <v>100</v>
      </c>
      <c r="G724" s="785">
        <v>22.578741000000001</v>
      </c>
      <c r="H724" s="786">
        <f>+IF(G724=0,0,G724/G720*100)</f>
        <v>100</v>
      </c>
      <c r="I724" s="785">
        <v>20.913595999999998</v>
      </c>
      <c r="J724" s="786">
        <f>+IF(I724=0,0,I724/I720*100)</f>
        <v>100</v>
      </c>
      <c r="K724" s="785">
        <v>21.184864999999999</v>
      </c>
      <c r="L724" s="786">
        <f>+IF(K724=0,0,K724/K720*100)</f>
        <v>100</v>
      </c>
      <c r="M724" s="785">
        <f>+G724+I724+K724</f>
        <v>64.677201999999994</v>
      </c>
      <c r="N724" s="786">
        <f>+IF(M724=0,0,M724/M720*100)</f>
        <v>100</v>
      </c>
      <c r="O724" s="785">
        <v>29.845469999999999</v>
      </c>
      <c r="P724" s="786">
        <f>+IF(O724=0,0,O724/O720*100)</f>
        <v>100</v>
      </c>
      <c r="Q724" s="785">
        <v>27.902975999999999</v>
      </c>
      <c r="R724" s="786">
        <f>+IF(Q724=0,0,Q724/Q720*100)</f>
        <v>100</v>
      </c>
      <c r="S724" s="785">
        <v>25.556355</v>
      </c>
      <c r="T724" s="786">
        <f>+IF(S724=0,0,S724/S720*100)</f>
        <v>100</v>
      </c>
      <c r="U724" s="785">
        <f t="shared" si="720"/>
        <v>83.304800999999998</v>
      </c>
      <c r="V724" s="786">
        <f>+IF(U724=0,0,U724/U720*100)</f>
        <v>100</v>
      </c>
      <c r="W724" s="785">
        <f t="shared" si="721"/>
        <v>147.98200299999999</v>
      </c>
      <c r="X724" s="786">
        <f>+IF(W724=0,0,W724/W720*100)</f>
        <v>100</v>
      </c>
      <c r="Y724" s="785">
        <v>38.675466999999998</v>
      </c>
      <c r="Z724" s="786">
        <f>+IF(Y724=0,0,Y724/Y720*100)</f>
        <v>100</v>
      </c>
      <c r="AA724" s="785">
        <v>17.085025999999999</v>
      </c>
      <c r="AB724" s="786">
        <f>+IF(AA724=0,0,AA724/AA720*100)</f>
        <v>100</v>
      </c>
      <c r="AC724" s="785">
        <v>47.907024999999997</v>
      </c>
      <c r="AD724" s="786">
        <f>+IF(AC724=0,0,AC724/AC720*100)</f>
        <v>100</v>
      </c>
      <c r="AE724" s="785">
        <f t="shared" si="722"/>
        <v>103.667518</v>
      </c>
      <c r="AF724" s="786">
        <f>+IF(AE724=0,0,AE724/AE720*100)</f>
        <v>100</v>
      </c>
      <c r="AG724" s="785">
        <v>35.770809999999997</v>
      </c>
      <c r="AH724" s="786">
        <f>+IF(AG724=0,0,AG724/AG720*100)</f>
        <v>100</v>
      </c>
      <c r="AI724" s="785">
        <v>41.936297000000003</v>
      </c>
      <c r="AJ724" s="786">
        <f>+IF(AI724=0,0,AI724/AI720*100)</f>
        <v>100</v>
      </c>
      <c r="AK724" s="785">
        <v>53.404299999999999</v>
      </c>
      <c r="AL724" s="786">
        <f>+IF(AK724=0,0,AK724/AK720*100)</f>
        <v>100</v>
      </c>
      <c r="AM724" s="785">
        <f t="shared" si="723"/>
        <v>131.11140700000001</v>
      </c>
      <c r="AN724" s="786">
        <f>+IF(AM724=0,0,AM724/AM720*100)</f>
        <v>100</v>
      </c>
      <c r="AO724" s="785">
        <f t="shared" si="724"/>
        <v>234.77892500000002</v>
      </c>
      <c r="AP724" s="786">
        <f>+IF(AO724=0,0,AO724/AO720*100)</f>
        <v>100</v>
      </c>
      <c r="AQ724" s="651"/>
      <c r="AR724" s="785">
        <v>837.15571299999988</v>
      </c>
      <c r="AS724" s="786">
        <f>+IF(AR724=0,0,AR724/AR720*100)</f>
        <v>100</v>
      </c>
      <c r="AT724" s="785">
        <v>56.595045999999996</v>
      </c>
      <c r="AU724" s="786">
        <f>+IF(AT724=0,0,AT724/AT720*100)</f>
        <v>100</v>
      </c>
      <c r="AV724" s="785">
        <v>56.002636999999993</v>
      </c>
      <c r="AW724" s="786">
        <f>+IF(AV724=0,0,AV724/AV720*100)</f>
        <v>100</v>
      </c>
      <c r="AX724" s="785">
        <v>63.409284999999997</v>
      </c>
      <c r="AY724" s="786">
        <f>+IF(AX724=0,0,AX724/AX720*100)</f>
        <v>100</v>
      </c>
      <c r="AZ724" s="785">
        <f>+AT724+AV724+AX724</f>
        <v>176.00696799999997</v>
      </c>
      <c r="BA724" s="786">
        <f>+IF(AZ724=0,0,AZ724/AZ720*100)</f>
        <v>100</v>
      </c>
      <c r="BB724" s="785">
        <v>73.993808999999999</v>
      </c>
      <c r="BC724" s="786">
        <f>+IF(BB724=0,0,BB724/BB720*100)</f>
        <v>100</v>
      </c>
      <c r="BD724" s="785">
        <v>72.891604000000001</v>
      </c>
      <c r="BE724" s="786">
        <f>+IF(BD724=0,0,BD724/BD720*100)</f>
        <v>100</v>
      </c>
      <c r="BF724" s="785">
        <v>61.649296999999997</v>
      </c>
      <c r="BG724" s="786">
        <f>+IF(BF724=0,0,BF724/BF720*100)</f>
        <v>100</v>
      </c>
      <c r="BH724" s="785">
        <f>+BB724+BD724+BF724</f>
        <v>208.53470999999999</v>
      </c>
      <c r="BI724" s="786">
        <f>+IF(BH724=0,0,BH724/BH720*100)</f>
        <v>100</v>
      </c>
      <c r="BJ724" s="785">
        <f t="shared" si="725"/>
        <v>384.54167799999993</v>
      </c>
      <c r="BK724" s="786">
        <f>+IF(BJ724=0,0,BJ724/BJ720*100)</f>
        <v>100</v>
      </c>
      <c r="BL724" s="785">
        <v>70.264404999999996</v>
      </c>
      <c r="BM724" s="786">
        <f>+IF(BL724=0,0,BL724/BL720*100)</f>
        <v>100</v>
      </c>
      <c r="BN724" s="785">
        <v>72.967196999999999</v>
      </c>
      <c r="BO724" s="786">
        <f>+IF(BN724=0,0,BN724/BN720*100)</f>
        <v>100</v>
      </c>
      <c r="BP724" s="785">
        <v>63.580929999999995</v>
      </c>
      <c r="BQ724" s="786">
        <f>+IF(BP724=0,0,BP724/BP720*100)</f>
        <v>100</v>
      </c>
      <c r="BR724" s="785">
        <f>+BL724+BN724+BP724</f>
        <v>206.812532</v>
      </c>
      <c r="BS724" s="786">
        <f>+IF(BR724=0,0,BR724/BR720*100)</f>
        <v>100</v>
      </c>
      <c r="BT724" s="785">
        <v>72.066988000000009</v>
      </c>
      <c r="BU724" s="786">
        <f>+IF(BT724=0,0,BT724/BT720*100)</f>
        <v>100</v>
      </c>
      <c r="BV724" s="785">
        <v>69.372039999999998</v>
      </c>
      <c r="BW724" s="786">
        <f>+IF(BV724=0,0,BV724/BV720*100)</f>
        <v>100</v>
      </c>
      <c r="BX724" s="785">
        <v>104.36247499999999</v>
      </c>
      <c r="BY724" s="786">
        <f>+IF(BX724=0,0,BX724/BX720*100)</f>
        <v>100</v>
      </c>
      <c r="BZ724" s="785">
        <f>+BT724+BV724+BX724</f>
        <v>245.801503</v>
      </c>
      <c r="CA724" s="786">
        <f>+IF(BZ724=0,0,BZ724/BZ720*100)</f>
        <v>100</v>
      </c>
      <c r="CB724" s="785">
        <f t="shared" si="726"/>
        <v>452.614035</v>
      </c>
      <c r="CC724" s="786">
        <f>+IF(CB724=0,0,CB724/CB720*100)</f>
        <v>100</v>
      </c>
      <c r="CE724" s="785">
        <f t="shared" si="727"/>
        <v>559.20470399999999</v>
      </c>
      <c r="CF724" s="786">
        <f>+IF(CE724=0,0,CE724/CE720*100)</f>
        <v>100</v>
      </c>
      <c r="CG724" s="785">
        <v>55.316509000000003</v>
      </c>
      <c r="CH724" s="786">
        <f>+IF(CG724=0,0,CG724/CG720*100)</f>
        <v>100</v>
      </c>
      <c r="CI724" s="785">
        <v>51.308893999999995</v>
      </c>
      <c r="CJ724" s="786">
        <f>+IF(CI724=0,0,CI724/CI720*100)</f>
        <v>100</v>
      </c>
      <c r="CK724" s="785">
        <v>63.202202</v>
      </c>
      <c r="CL724" s="786">
        <f>+IF(CK724=0,0,CK724/CK720*100)</f>
        <v>100</v>
      </c>
      <c r="CM724" s="785">
        <f>+CG724+CI724+CK724</f>
        <v>169.82760500000001</v>
      </c>
      <c r="CN724" s="786">
        <f>+IF(CM724=0,0,CM724/CM720*100)</f>
        <v>100</v>
      </c>
      <c r="CO724" s="785">
        <v>66.008309999999994</v>
      </c>
      <c r="CP724" s="786">
        <f>+IF(CO724=0,0,CO724/CO720*100)</f>
        <v>100</v>
      </c>
      <c r="CQ724" s="785">
        <v>56.544201999999999</v>
      </c>
      <c r="CR724" s="786">
        <f>+IF(CQ724=0,0,CQ724/CQ720*100)</f>
        <v>100</v>
      </c>
      <c r="CS724" s="785">
        <v>56.983013</v>
      </c>
      <c r="CT724" s="786">
        <f>+IF(CS724=0,0,CS724/CS720*100)</f>
        <v>100</v>
      </c>
      <c r="CU724" s="785">
        <f>+CO724+CQ724+CS724</f>
        <v>179.53552500000001</v>
      </c>
      <c r="CV724" s="786">
        <f>+IF(CU724=0,0,CU724/CU720*100)</f>
        <v>100</v>
      </c>
      <c r="CW724" s="785">
        <f t="shared" si="728"/>
        <v>349.36313000000001</v>
      </c>
      <c r="CX724" s="786">
        <f>+IF(CW724=0,0,CW724/CW720*100)</f>
        <v>100</v>
      </c>
      <c r="CY724" s="785">
        <v>73.172331999999997</v>
      </c>
      <c r="CZ724" s="786">
        <f>+IF(CY724=0,0,CY724/CY720*100)</f>
        <v>100</v>
      </c>
      <c r="DA724" s="785">
        <v>67.076412000000005</v>
      </c>
      <c r="DB724" s="786">
        <f>+IF(DA724=0,0,DA724/DA720*100)</f>
        <v>100</v>
      </c>
      <c r="DC724" s="785">
        <v>69.592829999999992</v>
      </c>
      <c r="DD724" s="786">
        <f>+IF(DC724=0,0,DC724/DC720*100)</f>
        <v>100</v>
      </c>
      <c r="DE724" s="785">
        <f>+CY724+DA724+DC724</f>
        <v>209.84157399999998</v>
      </c>
      <c r="DF724" s="786">
        <f>+IF(DE724=0,0,DE724/DE720*100)</f>
        <v>100</v>
      </c>
      <c r="DG724" s="785">
        <v>0</v>
      </c>
      <c r="DH724" s="786">
        <f>+IF(DG724=0,0,DG724/DG720*100)</f>
        <v>0</v>
      </c>
      <c r="DI724" s="785">
        <v>0</v>
      </c>
      <c r="DJ724" s="786">
        <f>+IF(DI724=0,0,DI724/DI720*100)</f>
        <v>0</v>
      </c>
      <c r="DK724" s="785">
        <v>0</v>
      </c>
      <c r="DL724" s="786">
        <f>+IF(DK724=0,0,DK724/DK720*100)</f>
        <v>0</v>
      </c>
      <c r="DM724" s="785">
        <f>+DG724+DI724+DK724</f>
        <v>0</v>
      </c>
      <c r="DN724" s="786">
        <f>+IF(DM724=0,0,DM724/DM720*100)</f>
        <v>0</v>
      </c>
      <c r="DO724" s="785">
        <f t="shared" si="729"/>
        <v>209.84157399999998</v>
      </c>
      <c r="DP724" s="786">
        <f>+IF(DO724=0,0,DO724/DO720*100)</f>
        <v>100</v>
      </c>
      <c r="DR724" s="785">
        <f t="shared" si="730"/>
        <v>0</v>
      </c>
      <c r="DS724" s="786">
        <f>+IF(DR724=0,0,DR724/DR720*100)</f>
        <v>0</v>
      </c>
      <c r="DT724" s="785">
        <v>0</v>
      </c>
      <c r="DU724" s="786">
        <f>+IF(DT724=0,0,DT724/DT720*100)</f>
        <v>0</v>
      </c>
      <c r="DV724" s="785">
        <v>0</v>
      </c>
      <c r="DW724" s="786">
        <f>+IF(DV724=0,0,DV724/DV720*100)</f>
        <v>0</v>
      </c>
      <c r="DX724" s="785">
        <v>0</v>
      </c>
      <c r="DY724" s="786">
        <f>+IF(DX724=0,0,DX724/DX720*100)</f>
        <v>0</v>
      </c>
      <c r="DZ724" s="785">
        <f>+DT724+DV724+DX724</f>
        <v>0</v>
      </c>
      <c r="EA724" s="786">
        <f>+IF(DZ724=0,0,DZ724/DZ720*100)</f>
        <v>0</v>
      </c>
      <c r="EB724" s="785">
        <v>0</v>
      </c>
      <c r="EC724" s="786">
        <f>+IF(EB724=0,0,EB724/EB720*100)</f>
        <v>0</v>
      </c>
      <c r="ED724" s="785">
        <v>0</v>
      </c>
      <c r="EE724" s="786">
        <f>+IF(ED724=0,0,ED724/ED720*100)</f>
        <v>0</v>
      </c>
      <c r="EF724" s="785">
        <v>0</v>
      </c>
      <c r="EG724" s="786">
        <f>+IF(EF724=0,0,EF724/EF720*100)</f>
        <v>0</v>
      </c>
      <c r="EH724" s="785">
        <f>+EB724+ED724+EF724</f>
        <v>0</v>
      </c>
      <c r="EI724" s="786">
        <f>+IF(EH724=0,0,EH724/EH720*100)</f>
        <v>0</v>
      </c>
      <c r="EJ724" s="785">
        <f t="shared" si="731"/>
        <v>0</v>
      </c>
      <c r="EK724" s="786">
        <f>+IF(EJ724=0,0,EJ724/EJ720*100)</f>
        <v>0</v>
      </c>
      <c r="EL724" s="785">
        <v>0</v>
      </c>
      <c r="EM724" s="786">
        <f>+IF(EL724=0,0,EL724/EL720*100)</f>
        <v>0</v>
      </c>
      <c r="EN724" s="785">
        <v>0</v>
      </c>
      <c r="EO724" s="786">
        <f>+IF(EN724=0,0,EN724/EN720*100)</f>
        <v>0</v>
      </c>
      <c r="EP724" s="785">
        <v>0</v>
      </c>
      <c r="EQ724" s="786">
        <f>+IF(EP724=0,0,EP724/EP720*100)</f>
        <v>0</v>
      </c>
      <c r="ER724" s="785">
        <f>+EL724+EN724+EP724</f>
        <v>0</v>
      </c>
      <c r="ES724" s="786">
        <f>+IF(ER724=0,0,ER724/ER720*100)</f>
        <v>0</v>
      </c>
      <c r="ET724" s="785">
        <v>0</v>
      </c>
      <c r="EU724" s="786">
        <f>+IF(ET724=0,0,ET724/ET720*100)</f>
        <v>0</v>
      </c>
      <c r="EV724" s="785">
        <v>0</v>
      </c>
      <c r="EW724" s="786">
        <f>+IF(EV724=0,0,EV724/EV720*100)</f>
        <v>0</v>
      </c>
      <c r="EX724" s="785">
        <v>0</v>
      </c>
      <c r="EY724" s="786">
        <f>+IF(EX724=0,0,EX724/EX720*100)</f>
        <v>0</v>
      </c>
      <c r="EZ724" s="785">
        <f>+ET724+EV724+EX724</f>
        <v>0</v>
      </c>
      <c r="FA724" s="786">
        <f>+IF(EZ724=0,0,EZ724/EZ720*100)</f>
        <v>0</v>
      </c>
      <c r="FB724" s="785">
        <f t="shared" si="732"/>
        <v>0</v>
      </c>
      <c r="FC724" s="786">
        <f>+IF(FB724=0,0,FB724/FB720*100)</f>
        <v>0</v>
      </c>
      <c r="FD724" s="785">
        <v>0</v>
      </c>
      <c r="FE724" s="786">
        <f>+IF(FD724=0,0,FD724/FD720*100)</f>
        <v>0</v>
      </c>
      <c r="FF724" s="785">
        <v>0</v>
      </c>
      <c r="FG724" s="786">
        <f>+IF(FF724=0,0,FF724/FF720*100)</f>
        <v>0</v>
      </c>
      <c r="FH724" s="785">
        <v>0</v>
      </c>
      <c r="FI724" s="786">
        <f>+IF(FH724=0,0,FH724/FH720*100)</f>
        <v>0</v>
      </c>
      <c r="FJ724" s="785">
        <v>0</v>
      </c>
      <c r="FK724" s="786">
        <f>+IF(FJ724=0,0,FJ724/FJ720*100)</f>
        <v>0</v>
      </c>
    </row>
    <row r="725" spans="2:167" s="648" customFormat="1" ht="13.5" customHeight="1">
      <c r="B725" s="784"/>
      <c r="C725" s="798" t="s">
        <v>4839</v>
      </c>
      <c r="D725" s="784"/>
      <c r="E725" s="785">
        <f t="shared" si="719"/>
        <v>0</v>
      </c>
      <c r="F725" s="786">
        <f>+IF(E725=0,0,E725/E715*100)</f>
        <v>0</v>
      </c>
      <c r="G725" s="785">
        <v>0</v>
      </c>
      <c r="H725" s="786">
        <f>+IF(G725=0,0,G725/G715*100)</f>
        <v>0</v>
      </c>
      <c r="I725" s="785">
        <v>0</v>
      </c>
      <c r="J725" s="786">
        <f>+IF(I725=0,0,I725/I715*100)</f>
        <v>0</v>
      </c>
      <c r="K725" s="785">
        <v>0</v>
      </c>
      <c r="L725" s="786">
        <f>+IF(K725=0,0,K725/K715*100)</f>
        <v>0</v>
      </c>
      <c r="M725" s="785">
        <f>+G725+I725+K725</f>
        <v>0</v>
      </c>
      <c r="N725" s="786">
        <f>+IF(M725=0,0,M725/M715*100)</f>
        <v>0</v>
      </c>
      <c r="O725" s="785">
        <v>0</v>
      </c>
      <c r="P725" s="786">
        <f>+IF(O725=0,0,O725/O715*100)</f>
        <v>0</v>
      </c>
      <c r="Q725" s="785">
        <v>0</v>
      </c>
      <c r="R725" s="786">
        <f>+IF(Q725=0,0,Q725/Q715*100)</f>
        <v>0</v>
      </c>
      <c r="S725" s="785">
        <v>0</v>
      </c>
      <c r="T725" s="786">
        <f>+IF(S725=0,0,S725/S715*100)</f>
        <v>0</v>
      </c>
      <c r="U725" s="785">
        <f t="shared" si="720"/>
        <v>0</v>
      </c>
      <c r="V725" s="786">
        <f>+IF(U725=0,0,U725/U715*100)</f>
        <v>0</v>
      </c>
      <c r="W725" s="785">
        <f t="shared" si="721"/>
        <v>0</v>
      </c>
      <c r="X725" s="786">
        <f>+IF(W725=0,0,W725/W715*100)</f>
        <v>0</v>
      </c>
      <c r="Y725" s="785">
        <v>0</v>
      </c>
      <c r="Z725" s="786">
        <f>+IF(Y725=0,0,Y725/Y715*100)</f>
        <v>0</v>
      </c>
      <c r="AA725" s="785">
        <v>0</v>
      </c>
      <c r="AB725" s="786">
        <f>+IF(AA725=0,0,AA725/AA715*100)</f>
        <v>0</v>
      </c>
      <c r="AC725" s="785">
        <v>0</v>
      </c>
      <c r="AD725" s="786">
        <f>+IF(AC725=0,0,AC725/AC715*100)</f>
        <v>0</v>
      </c>
      <c r="AE725" s="785">
        <f t="shared" si="722"/>
        <v>0</v>
      </c>
      <c r="AF725" s="786">
        <f>+IF(AE725=0,0,AE725/AE715*100)</f>
        <v>0</v>
      </c>
      <c r="AG725" s="785">
        <v>0</v>
      </c>
      <c r="AH725" s="786">
        <f>+IF(AG725=0,0,AG725/AG715*100)</f>
        <v>0</v>
      </c>
      <c r="AI725" s="785">
        <v>0</v>
      </c>
      <c r="AJ725" s="786">
        <f>+IF(AI725=0,0,AI725/AI715*100)</f>
        <v>0</v>
      </c>
      <c r="AK725" s="785">
        <v>0</v>
      </c>
      <c r="AL725" s="786">
        <f>+IF(AK725=0,0,AK725/AK715*100)</f>
        <v>0</v>
      </c>
      <c r="AM725" s="785">
        <f t="shared" si="723"/>
        <v>0</v>
      </c>
      <c r="AN725" s="786">
        <f>+IF(AM725=0,0,AM725/AM715*100)</f>
        <v>0</v>
      </c>
      <c r="AO725" s="785">
        <f t="shared" si="724"/>
        <v>0</v>
      </c>
      <c r="AP725" s="786">
        <f>+IF(AO725=0,0,AO725/AO715*100)</f>
        <v>0</v>
      </c>
      <c r="AQ725" s="651"/>
      <c r="AR725" s="785">
        <v>0</v>
      </c>
      <c r="AS725" s="786">
        <f>+IF(AR725=0,0,AR725/AR715*100)</f>
        <v>0</v>
      </c>
      <c r="AT725" s="785">
        <v>0</v>
      </c>
      <c r="AU725" s="786">
        <f>+IF(AT725=0,0,AT725/AT715*100)</f>
        <v>0</v>
      </c>
      <c r="AV725" s="785">
        <v>0</v>
      </c>
      <c r="AW725" s="786">
        <f>+IF(AV725=0,0,AV725/AV715*100)</f>
        <v>0</v>
      </c>
      <c r="AX725" s="785">
        <v>0</v>
      </c>
      <c r="AY725" s="786">
        <f>+IF(AX725=0,0,AX725/AX715*100)</f>
        <v>0</v>
      </c>
      <c r="AZ725" s="785">
        <f>+AT725+AV725+AX725</f>
        <v>0</v>
      </c>
      <c r="BA725" s="786">
        <f>+IF(AZ725=0,0,AZ725/AZ715*100)</f>
        <v>0</v>
      </c>
      <c r="BB725" s="785">
        <v>0</v>
      </c>
      <c r="BC725" s="786">
        <f>+IF(BB725=0,0,BB725/BB715*100)</f>
        <v>0</v>
      </c>
      <c r="BD725" s="785">
        <v>0</v>
      </c>
      <c r="BE725" s="786">
        <f>+IF(BD725=0,0,BD725/BD715*100)</f>
        <v>0</v>
      </c>
      <c r="BF725" s="785">
        <v>0</v>
      </c>
      <c r="BG725" s="786">
        <f>+IF(BF725=0,0,BF725/BF715*100)</f>
        <v>0</v>
      </c>
      <c r="BH725" s="785">
        <f>+BB725+BD725+BF725</f>
        <v>0</v>
      </c>
      <c r="BI725" s="786">
        <f>+IF(BH725=0,0,BH725/BH715*100)</f>
        <v>0</v>
      </c>
      <c r="BJ725" s="785">
        <f t="shared" si="725"/>
        <v>0</v>
      </c>
      <c r="BK725" s="786">
        <f>+IF(BJ725=0,0,BJ725/BJ715*100)</f>
        <v>0</v>
      </c>
      <c r="BL725" s="785">
        <v>0</v>
      </c>
      <c r="BM725" s="786">
        <f>+IF(BL725=0,0,BL725/BL715*100)</f>
        <v>0</v>
      </c>
      <c r="BN725" s="785">
        <v>0</v>
      </c>
      <c r="BO725" s="786">
        <f>+IF(BN725=0,0,BN725/BN715*100)</f>
        <v>0</v>
      </c>
      <c r="BP725" s="785">
        <v>0</v>
      </c>
      <c r="BQ725" s="786">
        <f>+IF(BP725=0,0,BP725/BP715*100)</f>
        <v>0</v>
      </c>
      <c r="BR725" s="785">
        <f>+BL725+BN725+BP725</f>
        <v>0</v>
      </c>
      <c r="BS725" s="786">
        <f>+IF(BR725=0,0,BR725/BR715*100)</f>
        <v>0</v>
      </c>
      <c r="BT725" s="785">
        <v>0</v>
      </c>
      <c r="BU725" s="786">
        <f>+IF(BT725=0,0,BT725/BT715*100)</f>
        <v>0</v>
      </c>
      <c r="BV725" s="785">
        <v>0</v>
      </c>
      <c r="BW725" s="786">
        <f>+IF(BV725=0,0,BV725/BV715*100)</f>
        <v>0</v>
      </c>
      <c r="BX725" s="785">
        <v>0</v>
      </c>
      <c r="BY725" s="786">
        <f>+IF(BX725=0,0,BX725/BX715*100)</f>
        <v>0</v>
      </c>
      <c r="BZ725" s="785">
        <f>+BT725+BV725+BX725</f>
        <v>0</v>
      </c>
      <c r="CA725" s="786">
        <f>+IF(BZ725=0,0,BZ725/BZ715*100)</f>
        <v>0</v>
      </c>
      <c r="CB725" s="785">
        <f t="shared" si="726"/>
        <v>0</v>
      </c>
      <c r="CC725" s="786">
        <f>+IF(CB725=0,0,CB725/CB715*100)</f>
        <v>0</v>
      </c>
      <c r="CE725" s="785">
        <f t="shared" si="727"/>
        <v>0</v>
      </c>
      <c r="CF725" s="786">
        <f>+IF(CE725=0,0,CE725/CE715*100)</f>
        <v>0</v>
      </c>
      <c r="CG725" s="785">
        <v>0</v>
      </c>
      <c r="CH725" s="786">
        <f>+IF(CG725=0,0,CG725/CG715*100)</f>
        <v>0</v>
      </c>
      <c r="CI725" s="785">
        <v>0</v>
      </c>
      <c r="CJ725" s="786">
        <f>+IF(CI725=0,0,CI725/CI715*100)</f>
        <v>0</v>
      </c>
      <c r="CK725" s="785">
        <v>0</v>
      </c>
      <c r="CL725" s="786">
        <f>+IF(CK725=0,0,CK725/CK715*100)</f>
        <v>0</v>
      </c>
      <c r="CM725" s="785">
        <f>+CG725+CI725+CK725</f>
        <v>0</v>
      </c>
      <c r="CN725" s="786">
        <f>+IF(CM725=0,0,CM725/CM715*100)</f>
        <v>0</v>
      </c>
      <c r="CO725" s="785">
        <v>0</v>
      </c>
      <c r="CP725" s="786">
        <f>+IF(CO725=0,0,CO725/CO715*100)</f>
        <v>0</v>
      </c>
      <c r="CQ725" s="785">
        <v>0</v>
      </c>
      <c r="CR725" s="786">
        <f>+IF(CQ725=0,0,CQ725/CQ715*100)</f>
        <v>0</v>
      </c>
      <c r="CS725" s="785">
        <v>0</v>
      </c>
      <c r="CT725" s="786">
        <f>+IF(CS725=0,0,CS725/CS715*100)</f>
        <v>0</v>
      </c>
      <c r="CU725" s="785">
        <f>+CO725+CQ725+CS725</f>
        <v>0</v>
      </c>
      <c r="CV725" s="786">
        <f>+IF(CU725=0,0,CU725/CU715*100)</f>
        <v>0</v>
      </c>
      <c r="CW725" s="785">
        <f t="shared" si="728"/>
        <v>0</v>
      </c>
      <c r="CX725" s="786">
        <f>+IF(CW725=0,0,CW725/CW715*100)</f>
        <v>0</v>
      </c>
      <c r="CY725" s="785">
        <v>0</v>
      </c>
      <c r="CZ725" s="786">
        <f>+IF(CY725=0,0,CY725/CY715*100)</f>
        <v>0</v>
      </c>
      <c r="DA725" s="785">
        <v>0</v>
      </c>
      <c r="DB725" s="786">
        <f>+IF(DA725=0,0,DA725/DA715*100)</f>
        <v>0</v>
      </c>
      <c r="DC725" s="785">
        <v>0</v>
      </c>
      <c r="DD725" s="786">
        <f>+IF(DC725=0,0,DC725/DC715*100)</f>
        <v>0</v>
      </c>
      <c r="DE725" s="785">
        <f>+CY725+DA725+DC725</f>
        <v>0</v>
      </c>
      <c r="DF725" s="786">
        <f>+IF(DE725=0,0,DE725/DE715*100)</f>
        <v>0</v>
      </c>
      <c r="DG725" s="785">
        <v>0</v>
      </c>
      <c r="DH725" s="786">
        <f>+IF(DG725=0,0,DG725/DG715*100)</f>
        <v>0</v>
      </c>
      <c r="DI725" s="785">
        <v>0</v>
      </c>
      <c r="DJ725" s="786">
        <f>+IF(DI725=0,0,DI725/DI715*100)</f>
        <v>0</v>
      </c>
      <c r="DK725" s="785">
        <v>0</v>
      </c>
      <c r="DL725" s="786">
        <f>+IF(DK725=0,0,DK725/DK715*100)</f>
        <v>0</v>
      </c>
      <c r="DM725" s="785">
        <f>+DG725+DI725+DK725</f>
        <v>0</v>
      </c>
      <c r="DN725" s="786">
        <f>+IF(DM725=0,0,DM725/DM715*100)</f>
        <v>0</v>
      </c>
      <c r="DO725" s="785">
        <f t="shared" si="729"/>
        <v>0</v>
      </c>
      <c r="DP725" s="786">
        <f>+IF(DO725=0,0,DO725/DO715*100)</f>
        <v>0</v>
      </c>
      <c r="DR725" s="785">
        <f t="shared" si="730"/>
        <v>0</v>
      </c>
      <c r="DS725" s="786">
        <f>+IF(DR725=0,0,DR725/DR715*100)</f>
        <v>0</v>
      </c>
      <c r="DT725" s="785">
        <v>0</v>
      </c>
      <c r="DU725" s="786">
        <f>+IF(DT725=0,0,DT725/DT715*100)</f>
        <v>0</v>
      </c>
      <c r="DV725" s="785">
        <v>0</v>
      </c>
      <c r="DW725" s="786">
        <f>+IF(DV725=0,0,DV725/DV715*100)</f>
        <v>0</v>
      </c>
      <c r="DX725" s="785">
        <v>0</v>
      </c>
      <c r="DY725" s="786">
        <f>+IF(DX725=0,0,DX725/DX715*100)</f>
        <v>0</v>
      </c>
      <c r="DZ725" s="785">
        <f>+DT725+DV725+DX725</f>
        <v>0</v>
      </c>
      <c r="EA725" s="786">
        <f>+IF(DZ725=0,0,DZ725/DZ715*100)</f>
        <v>0</v>
      </c>
      <c r="EB725" s="785">
        <v>0</v>
      </c>
      <c r="EC725" s="786">
        <f>+IF(EB725=0,0,EB725/EB715*100)</f>
        <v>0</v>
      </c>
      <c r="ED725" s="785">
        <v>0</v>
      </c>
      <c r="EE725" s="786">
        <f>+IF(ED725=0,0,ED725/ED715*100)</f>
        <v>0</v>
      </c>
      <c r="EF725" s="785">
        <v>0</v>
      </c>
      <c r="EG725" s="786">
        <f>+IF(EF725=0,0,EF725/EF715*100)</f>
        <v>0</v>
      </c>
      <c r="EH725" s="785">
        <f>+EB725+ED725+EF725</f>
        <v>0</v>
      </c>
      <c r="EI725" s="786">
        <f>+IF(EH725=0,0,EH725/EH715*100)</f>
        <v>0</v>
      </c>
      <c r="EJ725" s="785">
        <f t="shared" si="731"/>
        <v>0</v>
      </c>
      <c r="EK725" s="786">
        <f>+IF(EJ725=0,0,EJ725/EJ715*100)</f>
        <v>0</v>
      </c>
      <c r="EL725" s="785">
        <v>0</v>
      </c>
      <c r="EM725" s="786">
        <f>+IF(EL725=0,0,EL725/EL715*100)</f>
        <v>0</v>
      </c>
      <c r="EN725" s="785">
        <v>0</v>
      </c>
      <c r="EO725" s="786">
        <f>+IF(EN725=0,0,EN725/EN715*100)</f>
        <v>0</v>
      </c>
      <c r="EP725" s="785">
        <v>0</v>
      </c>
      <c r="EQ725" s="786">
        <f>+IF(EP725=0,0,EP725/EP715*100)</f>
        <v>0</v>
      </c>
      <c r="ER725" s="785">
        <f>+EL725+EN725+EP725</f>
        <v>0</v>
      </c>
      <c r="ES725" s="786">
        <f>+IF(ER725=0,0,ER725/ER715*100)</f>
        <v>0</v>
      </c>
      <c r="ET725" s="785">
        <v>0</v>
      </c>
      <c r="EU725" s="786">
        <f>+IF(ET725=0,0,ET725/ET715*100)</f>
        <v>0</v>
      </c>
      <c r="EV725" s="785">
        <v>0</v>
      </c>
      <c r="EW725" s="786">
        <f>+IF(EV725=0,0,EV725/EV715*100)</f>
        <v>0</v>
      </c>
      <c r="EX725" s="785">
        <v>0</v>
      </c>
      <c r="EY725" s="786">
        <f>+IF(EX725=0,0,EX725/EX715*100)</f>
        <v>0</v>
      </c>
      <c r="EZ725" s="785">
        <f>+ET725+EV725+EX725</f>
        <v>0</v>
      </c>
      <c r="FA725" s="786">
        <f>+IF(EZ725=0,0,EZ725/EZ715*100)</f>
        <v>0</v>
      </c>
      <c r="FB725" s="785">
        <f t="shared" si="732"/>
        <v>0</v>
      </c>
      <c r="FC725" s="786">
        <f>+IF(FB725=0,0,FB725/FB715*100)</f>
        <v>0</v>
      </c>
      <c r="FD725" s="785">
        <v>0</v>
      </c>
      <c r="FE725" s="786">
        <f>+IF(FD725=0,0,FD725/FD715*100)</f>
        <v>0</v>
      </c>
      <c r="FF725" s="785">
        <v>0</v>
      </c>
      <c r="FG725" s="786">
        <f>+IF(FF725=0,0,FF725/FF715*100)</f>
        <v>0</v>
      </c>
      <c r="FH725" s="785">
        <v>0</v>
      </c>
      <c r="FI725" s="786">
        <f>+IF(FH725=0,0,FH725/FH715*100)</f>
        <v>0</v>
      </c>
      <c r="FJ725" s="785">
        <v>0</v>
      </c>
      <c r="FK725" s="786">
        <f>+IF(FJ725=0,0,FJ725/FJ715*100)</f>
        <v>0</v>
      </c>
    </row>
    <row r="726" spans="2:167" s="758" customFormat="1" ht="13.5" customHeight="1">
      <c r="B726" s="792" t="s">
        <v>4840</v>
      </c>
      <c r="C726" s="799"/>
      <c r="D726" s="799"/>
      <c r="E726" s="800">
        <f t="shared" si="719"/>
        <v>0</v>
      </c>
      <c r="F726" s="801">
        <f>+IF(E726=0,0,E726/E715*100)</f>
        <v>0</v>
      </c>
      <c r="G726" s="800">
        <f>G727+G732+G737+G742-G743</f>
        <v>0</v>
      </c>
      <c r="H726" s="801">
        <f>+IF(G726=0,0,G726/G715*100)</f>
        <v>0</v>
      </c>
      <c r="I726" s="800">
        <f>I727+I732+I737+I742-I743</f>
        <v>0</v>
      </c>
      <c r="J726" s="801">
        <f>+IF(I726=0,0,I726/I715*100)</f>
        <v>0</v>
      </c>
      <c r="K726" s="800">
        <f>K727+K732+K737+K742-K743</f>
        <v>0</v>
      </c>
      <c r="L726" s="801">
        <f>+IF(K726=0,0,K726/K715*100)</f>
        <v>0</v>
      </c>
      <c r="M726" s="800">
        <f>M727+M732+M737+M742-M743</f>
        <v>0</v>
      </c>
      <c r="N726" s="801">
        <f>+IF(M726=0,0,M726/M715*100)</f>
        <v>0</v>
      </c>
      <c r="O726" s="800">
        <f>O727+O732+O737+O742-O743</f>
        <v>0</v>
      </c>
      <c r="P726" s="801">
        <f>+IF(O726=0,0,O726/O715*100)</f>
        <v>0</v>
      </c>
      <c r="Q726" s="800">
        <f>Q727+Q732+Q737+Q742-Q743</f>
        <v>0</v>
      </c>
      <c r="R726" s="801">
        <f>+IF(Q726=0,0,Q726/Q715*100)</f>
        <v>0</v>
      </c>
      <c r="S726" s="800">
        <f>S727+S732+S737+S742-S743</f>
        <v>0</v>
      </c>
      <c r="T726" s="801">
        <f>+IF(S726=0,0,S726/S715*100)</f>
        <v>0</v>
      </c>
      <c r="U726" s="800">
        <f>U727+U732+U737+U742-U743</f>
        <v>0</v>
      </c>
      <c r="V726" s="801">
        <f>+IF(U726=0,0,U726/U715*100)</f>
        <v>0</v>
      </c>
      <c r="W726" s="800">
        <f>W727+W732+W737+W742-W743</f>
        <v>0</v>
      </c>
      <c r="X726" s="801">
        <f>+IF(W726=0,0,W726/W715*100)</f>
        <v>0</v>
      </c>
      <c r="Y726" s="800">
        <f>Y727+Y732+Y737+Y742-Y743</f>
        <v>0</v>
      </c>
      <c r="Z726" s="801">
        <f>+IF(Y726=0,0,Y726/Y715*100)</f>
        <v>0</v>
      </c>
      <c r="AA726" s="800">
        <f>AA727+AA732+AA737+AA742-AA743</f>
        <v>0</v>
      </c>
      <c r="AB726" s="801">
        <f>+IF(AA726=0,0,AA726/AA715*100)</f>
        <v>0</v>
      </c>
      <c r="AC726" s="800">
        <f>AC727+AC732+AC737+AC742-AC743</f>
        <v>0</v>
      </c>
      <c r="AD726" s="801">
        <f>+IF(AC726=0,0,AC726/AC715*100)</f>
        <v>0</v>
      </c>
      <c r="AE726" s="800">
        <f>AE727+AE732+AE737+AE742-AE743</f>
        <v>0</v>
      </c>
      <c r="AF726" s="801">
        <f>+IF(AE726=0,0,AE726/AE715*100)</f>
        <v>0</v>
      </c>
      <c r="AG726" s="800">
        <f>AG727+AG732+AG737+AG742-AG743</f>
        <v>0</v>
      </c>
      <c r="AH726" s="801">
        <f>+IF(AG726=0,0,AG726/AG715*100)</f>
        <v>0</v>
      </c>
      <c r="AI726" s="800">
        <f>AI727+AI732+AI737+AI742-AI743</f>
        <v>0</v>
      </c>
      <c r="AJ726" s="801">
        <f>+IF(AI726=0,0,AI726/AI715*100)</f>
        <v>0</v>
      </c>
      <c r="AK726" s="800">
        <f>AK727+AK732+AK737+AK742-AK743</f>
        <v>0</v>
      </c>
      <c r="AL726" s="801">
        <f>+IF(AK726=0,0,AK726/AK715*100)</f>
        <v>0</v>
      </c>
      <c r="AM726" s="800">
        <f>AM727+AM732+AM737+AM742-AM743</f>
        <v>0</v>
      </c>
      <c r="AN726" s="801">
        <f>+IF(AM726=0,0,AM726/AM715*100)</f>
        <v>0</v>
      </c>
      <c r="AO726" s="800">
        <f>AO727+AO732+AO737+AO742-AO743</f>
        <v>0</v>
      </c>
      <c r="AP726" s="801">
        <f>+IF(AO726=0,0,AO726/AO715*100)</f>
        <v>0</v>
      </c>
      <c r="AQ726" s="734"/>
      <c r="AR726" s="800">
        <f>AR727+AR732+AR737+AR742-AR743</f>
        <v>0</v>
      </c>
      <c r="AS726" s="801">
        <f>+IF(AR726=0,0,AR726/AR715*100)</f>
        <v>0</v>
      </c>
      <c r="AT726" s="800">
        <f>AT727+AT732+AT737+AT742-AT743</f>
        <v>0</v>
      </c>
      <c r="AU726" s="801">
        <f>+IF(AT726=0,0,AT726/AT715*100)</f>
        <v>0</v>
      </c>
      <c r="AV726" s="800">
        <f>AV727+AV732+AV737+AV742-AV743</f>
        <v>0</v>
      </c>
      <c r="AW726" s="801">
        <f>+IF(AV726=0,0,AV726/AV715*100)</f>
        <v>0</v>
      </c>
      <c r="AX726" s="800">
        <f>AX727+AX732+AX737+AX742-AX743</f>
        <v>0</v>
      </c>
      <c r="AY726" s="801">
        <f>+IF(AX726=0,0,AX726/AX715*100)</f>
        <v>0</v>
      </c>
      <c r="AZ726" s="800">
        <f>AZ727+AZ732+AZ737+AZ742-AZ743</f>
        <v>0</v>
      </c>
      <c r="BA726" s="801">
        <f>+IF(AZ726=0,0,AZ726/AZ715*100)</f>
        <v>0</v>
      </c>
      <c r="BB726" s="800">
        <f>BB727+BB732+BB737+BB742-BB743</f>
        <v>0</v>
      </c>
      <c r="BC726" s="801">
        <f>+IF(BB726=0,0,BB726/BB715*100)</f>
        <v>0</v>
      </c>
      <c r="BD726" s="800">
        <f>BD727+BD732+BD737+BD742-BD743</f>
        <v>0</v>
      </c>
      <c r="BE726" s="801">
        <f>+IF(BD726=0,0,BD726/BD715*100)</f>
        <v>0</v>
      </c>
      <c r="BF726" s="800">
        <f>BF727+BF732+BF737+BF742-BF743</f>
        <v>0</v>
      </c>
      <c r="BG726" s="801">
        <f>+IF(BF726=0,0,BF726/BF715*100)</f>
        <v>0</v>
      </c>
      <c r="BH726" s="800">
        <f>BH727+BH732+BH737+BH742-BH743</f>
        <v>0</v>
      </c>
      <c r="BI726" s="801">
        <f>+IF(BH726=0,0,BH726/BH715*100)</f>
        <v>0</v>
      </c>
      <c r="BJ726" s="800">
        <f>BJ727+BJ732+BJ737+BJ742-BJ743</f>
        <v>0</v>
      </c>
      <c r="BK726" s="801">
        <f>+IF(BJ726=0,0,BJ726/BJ715*100)</f>
        <v>0</v>
      </c>
      <c r="BL726" s="800">
        <f>BL727+BL732+BL737+BL742-BL743</f>
        <v>0</v>
      </c>
      <c r="BM726" s="801">
        <f>+IF(BL726=0,0,BL726/BL715*100)</f>
        <v>0</v>
      </c>
      <c r="BN726" s="800">
        <f>BN727+BN732+BN737+BN742-BN743</f>
        <v>0</v>
      </c>
      <c r="BO726" s="801">
        <f>+IF(BN726=0,0,BN726/BN715*100)</f>
        <v>0</v>
      </c>
      <c r="BP726" s="800">
        <f>BP727+BP732+BP737+BP742-BP743</f>
        <v>0</v>
      </c>
      <c r="BQ726" s="801">
        <f>+IF(BP726=0,0,BP726/BP715*100)</f>
        <v>0</v>
      </c>
      <c r="BR726" s="800">
        <f>BR727+BR732+BR737+BR742-BR743</f>
        <v>0</v>
      </c>
      <c r="BS726" s="801">
        <f>+IF(BR726=0,0,BR726/BR715*100)</f>
        <v>0</v>
      </c>
      <c r="BT726" s="800">
        <f>BT727+BT732+BT737+BT742-BT743</f>
        <v>0</v>
      </c>
      <c r="BU726" s="801">
        <f>+IF(BT726=0,0,BT726/BT715*100)</f>
        <v>0</v>
      </c>
      <c r="BV726" s="800">
        <f>BV727+BV732+BV737+BV742-BV743</f>
        <v>0</v>
      </c>
      <c r="BW726" s="801">
        <f>+IF(BV726=0,0,BV726/BV715*100)</f>
        <v>0</v>
      </c>
      <c r="BX726" s="800">
        <f>BX727+BX732+BX737+BX742-BX743</f>
        <v>0</v>
      </c>
      <c r="BY726" s="801">
        <f>+IF(BX726=0,0,BX726/BX715*100)</f>
        <v>0</v>
      </c>
      <c r="BZ726" s="800">
        <f>BZ727+BZ732+BZ737+BZ742-BZ743</f>
        <v>0</v>
      </c>
      <c r="CA726" s="801">
        <f>+IF(BZ726=0,0,BZ726/BZ715*100)</f>
        <v>0</v>
      </c>
      <c r="CB726" s="800">
        <f>CB727+CB732+CB737+CB742-CB743</f>
        <v>0</v>
      </c>
      <c r="CC726" s="801">
        <f>+IF(CB726=0,0,CB726/CB715*100)</f>
        <v>0</v>
      </c>
      <c r="CE726" s="800">
        <f t="shared" si="727"/>
        <v>0</v>
      </c>
      <c r="CF726" s="801">
        <f>+IF(CE726=0,0,CE726/CE715*100)</f>
        <v>0</v>
      </c>
      <c r="CG726" s="800">
        <f>CG727+CG732+CG737+CG742-CG743</f>
        <v>0</v>
      </c>
      <c r="CH726" s="801">
        <f>+IF(CG726=0,0,CG726/CG715*100)</f>
        <v>0</v>
      </c>
      <c r="CI726" s="800">
        <f>CI727+CI732+CI737+CI742-CI743</f>
        <v>0</v>
      </c>
      <c r="CJ726" s="801">
        <f>+IF(CI726=0,0,CI726/CI715*100)</f>
        <v>0</v>
      </c>
      <c r="CK726" s="800">
        <f>CK727+CK732+CK737+CK742-CK743</f>
        <v>0</v>
      </c>
      <c r="CL726" s="801">
        <f>+IF(CK726=0,0,CK726/CK715*100)</f>
        <v>0</v>
      </c>
      <c r="CM726" s="800">
        <f>CM727+CM732+CM737+CM742-CM743</f>
        <v>0</v>
      </c>
      <c r="CN726" s="801">
        <f>+IF(CM726=0,0,CM726/CM715*100)</f>
        <v>0</v>
      </c>
      <c r="CO726" s="800">
        <f>CO727+CO732+CO737+CO742-CO743</f>
        <v>0</v>
      </c>
      <c r="CP726" s="801">
        <f>+IF(CO726=0,0,CO726/CO715*100)</f>
        <v>0</v>
      </c>
      <c r="CQ726" s="800">
        <f>CQ727+CQ732+CQ737+CQ742-CQ743</f>
        <v>0</v>
      </c>
      <c r="CR726" s="801">
        <f>+IF(CQ726=0,0,CQ726/CQ715*100)</f>
        <v>0</v>
      </c>
      <c r="CS726" s="800">
        <f>CS727+CS732+CS737+CS742-CS743</f>
        <v>0</v>
      </c>
      <c r="CT726" s="801">
        <f>+IF(CS726=0,0,CS726/CS715*100)</f>
        <v>0</v>
      </c>
      <c r="CU726" s="800">
        <f>CU727+CU732+CU737+CU742-CU743</f>
        <v>0</v>
      </c>
      <c r="CV726" s="801">
        <f>+IF(CU726=0,0,CU726/CU715*100)</f>
        <v>0</v>
      </c>
      <c r="CW726" s="800">
        <f>CW727+CW732+CW737+CW742-CW743</f>
        <v>0</v>
      </c>
      <c r="CX726" s="801">
        <f>+IF(CW726=0,0,CW726/CW715*100)</f>
        <v>0</v>
      </c>
      <c r="CY726" s="800">
        <f>CY727+CY732+CY737+CY742-CY743</f>
        <v>0</v>
      </c>
      <c r="CZ726" s="801">
        <f>+IF(CY726=0,0,CY726/CY715*100)</f>
        <v>0</v>
      </c>
      <c r="DA726" s="800">
        <f>DA727+DA732+DA737+DA742-DA743</f>
        <v>0</v>
      </c>
      <c r="DB726" s="801">
        <f>+IF(DA726=0,0,DA726/DA715*100)</f>
        <v>0</v>
      </c>
      <c r="DC726" s="800">
        <f>DC727+DC732+DC737+DC742-DC743</f>
        <v>0</v>
      </c>
      <c r="DD726" s="801">
        <f>+IF(DC726=0,0,DC726/DC715*100)</f>
        <v>0</v>
      </c>
      <c r="DE726" s="800">
        <f>DE727+DE732+DE737+DE742-DE743</f>
        <v>0</v>
      </c>
      <c r="DF726" s="801">
        <f>+IF(DE726=0,0,DE726/DE715*100)</f>
        <v>0</v>
      </c>
      <c r="DG726" s="800">
        <f>DG727+DG732+DG737+DG742-DG743</f>
        <v>0</v>
      </c>
      <c r="DH726" s="801">
        <f>+IF(DG726=0,0,DG726/DG715*100)</f>
        <v>0</v>
      </c>
      <c r="DI726" s="800">
        <f>DI727+DI732+DI737+DI742-DI743</f>
        <v>0</v>
      </c>
      <c r="DJ726" s="801">
        <f>+IF(DI726=0,0,DI726/DI715*100)</f>
        <v>0</v>
      </c>
      <c r="DK726" s="800">
        <f>DK727+DK732+DK737+DK742-DK743</f>
        <v>0</v>
      </c>
      <c r="DL726" s="801">
        <f>+IF(DK726=0,0,DK726/DK715*100)</f>
        <v>0</v>
      </c>
      <c r="DM726" s="800">
        <f>DM727+DM732+DM737+DM742-DM743</f>
        <v>0</v>
      </c>
      <c r="DN726" s="801">
        <f>+IF(DM726=0,0,DM726/DM715*100)</f>
        <v>0</v>
      </c>
      <c r="DO726" s="800">
        <f>DO727+DO732+DO737+DO742-DO743</f>
        <v>0</v>
      </c>
      <c r="DP726" s="801">
        <f>+IF(DO726=0,0,DO726/DO715*100)</f>
        <v>0</v>
      </c>
      <c r="DR726" s="800">
        <f t="shared" si="730"/>
        <v>0</v>
      </c>
      <c r="DS726" s="801">
        <f>+IF(DR726=0,0,DR726/DR715*100)</f>
        <v>0</v>
      </c>
      <c r="DT726" s="800">
        <f>DT727+DT732+DT737+DT742-DT743</f>
        <v>0</v>
      </c>
      <c r="DU726" s="801">
        <f>+IF(DT726=0,0,DT726/DT715*100)</f>
        <v>0</v>
      </c>
      <c r="DV726" s="800">
        <f>DV727+DV732+DV737+DV742-DV743</f>
        <v>0</v>
      </c>
      <c r="DW726" s="801">
        <f>+IF(DV726=0,0,DV726/DV715*100)</f>
        <v>0</v>
      </c>
      <c r="DX726" s="800">
        <f>DX727+DX732+DX737+DX742-DX743</f>
        <v>0</v>
      </c>
      <c r="DY726" s="801">
        <f>+IF(DX726=0,0,DX726/DX715*100)</f>
        <v>0</v>
      </c>
      <c r="DZ726" s="800">
        <f>DZ727+DZ732+DZ737+DZ742-DZ743</f>
        <v>0</v>
      </c>
      <c r="EA726" s="801">
        <f>+IF(DZ726=0,0,DZ726/DZ715*100)</f>
        <v>0</v>
      </c>
      <c r="EB726" s="800">
        <f>EB727+EB732+EB737+EB742-EB743</f>
        <v>0</v>
      </c>
      <c r="EC726" s="801">
        <f>+IF(EB726=0,0,EB726/EB715*100)</f>
        <v>0</v>
      </c>
      <c r="ED726" s="800">
        <f>ED727+ED732+ED737+ED742-ED743</f>
        <v>0</v>
      </c>
      <c r="EE726" s="801">
        <f>+IF(ED726=0,0,ED726/ED715*100)</f>
        <v>0</v>
      </c>
      <c r="EF726" s="800">
        <f>EF727+EF732+EF737+EF742-EF743</f>
        <v>0</v>
      </c>
      <c r="EG726" s="801">
        <f>+IF(EF726=0,0,EF726/EF715*100)</f>
        <v>0</v>
      </c>
      <c r="EH726" s="800">
        <f>EH727+EH732+EH737+EH742-EH743</f>
        <v>0</v>
      </c>
      <c r="EI726" s="801">
        <f>+IF(EH726=0,0,EH726/EH715*100)</f>
        <v>0</v>
      </c>
      <c r="EJ726" s="800">
        <f>EJ727+EJ732+EJ737+EJ742-EJ743</f>
        <v>0</v>
      </c>
      <c r="EK726" s="801">
        <f>+IF(EJ726=0,0,EJ726/EJ715*100)</f>
        <v>0</v>
      </c>
      <c r="EL726" s="800">
        <f>EL727+EL732+EL737+EL742-EL743</f>
        <v>0</v>
      </c>
      <c r="EM726" s="801">
        <f>+IF(EL726=0,0,EL726/EL715*100)</f>
        <v>0</v>
      </c>
      <c r="EN726" s="800">
        <f>EN727+EN732+EN737+EN742-EN743</f>
        <v>0</v>
      </c>
      <c r="EO726" s="801">
        <f>+IF(EN726=0,0,EN726/EN715*100)</f>
        <v>0</v>
      </c>
      <c r="EP726" s="800">
        <f>EP727+EP732+EP737+EP742-EP743</f>
        <v>0</v>
      </c>
      <c r="EQ726" s="801">
        <f>+IF(EP726=0,0,EP726/EP715*100)</f>
        <v>0</v>
      </c>
      <c r="ER726" s="800">
        <f>ER727+ER732+ER737+ER742-ER743</f>
        <v>0</v>
      </c>
      <c r="ES726" s="801">
        <f>+IF(ER726=0,0,ER726/ER715*100)</f>
        <v>0</v>
      </c>
      <c r="ET726" s="800">
        <f>ET727+ET732+ET737+ET742-ET743</f>
        <v>0</v>
      </c>
      <c r="EU726" s="801">
        <f>+IF(ET726=0,0,ET726/ET715*100)</f>
        <v>0</v>
      </c>
      <c r="EV726" s="800">
        <f>EV727+EV732+EV737+EV742-EV743</f>
        <v>0</v>
      </c>
      <c r="EW726" s="801">
        <f>+IF(EV726=0,0,EV726/EV715*100)</f>
        <v>0</v>
      </c>
      <c r="EX726" s="800">
        <f>EX727+EX732+EX737+EX742-EX743</f>
        <v>0</v>
      </c>
      <c r="EY726" s="801">
        <f>+IF(EX726=0,0,EX726/EX715*100)</f>
        <v>0</v>
      </c>
      <c r="EZ726" s="800">
        <f>EZ727+EZ732+EZ737+EZ742-EZ743</f>
        <v>0</v>
      </c>
      <c r="FA726" s="801">
        <f>+IF(EZ726=0,0,EZ726/EZ715*100)</f>
        <v>0</v>
      </c>
      <c r="FB726" s="800">
        <f>FB727+FB732+FB737+FB742-FB743</f>
        <v>0</v>
      </c>
      <c r="FC726" s="801">
        <f>+IF(FB726=0,0,FB726/FB715*100)</f>
        <v>0</v>
      </c>
      <c r="FD726" s="800">
        <f>FD727+FD732+FD737+FD742-FD743</f>
        <v>0</v>
      </c>
      <c r="FE726" s="801">
        <f>+IF(FD726=0,0,FD726/FD715*100)</f>
        <v>0</v>
      </c>
      <c r="FF726" s="800">
        <f>FF727+FF732+FF737+FF742-FF743</f>
        <v>0</v>
      </c>
      <c r="FG726" s="801">
        <f>+IF(FF726=0,0,FF726/FF715*100)</f>
        <v>0</v>
      </c>
      <c r="FH726" s="800">
        <f>FH727+FH732+FH737+FH742-FH743</f>
        <v>0</v>
      </c>
      <c r="FI726" s="801">
        <f>+IF(FH726=0,0,FH726/FH715*100)</f>
        <v>0</v>
      </c>
      <c r="FJ726" s="800">
        <f>FJ727+FJ732+FJ737+FJ742-FJ743</f>
        <v>0</v>
      </c>
      <c r="FK726" s="801">
        <f>+IF(FJ726=0,0,FJ726/FJ715*100)</f>
        <v>0</v>
      </c>
    </row>
    <row r="727" spans="2:167" s="648" customFormat="1" ht="13.5" customHeight="1">
      <c r="B727" s="771"/>
      <c r="C727" s="728" t="s">
        <v>4841</v>
      </c>
      <c r="D727" s="787"/>
      <c r="E727" s="770">
        <f t="shared" si="719"/>
        <v>0</v>
      </c>
      <c r="F727" s="726">
        <f>+IF(E727=0,0,E727/E716*100)</f>
        <v>0</v>
      </c>
      <c r="G727" s="770">
        <f>G728+G729-G730-G731</f>
        <v>0</v>
      </c>
      <c r="H727" s="726">
        <f>+IF(G727=0,0,G727/G716*100)</f>
        <v>0</v>
      </c>
      <c r="I727" s="770">
        <f>I728+I729-I730-I731</f>
        <v>0</v>
      </c>
      <c r="J727" s="726">
        <f>+IF(I727=0,0,I727/I716*100)</f>
        <v>0</v>
      </c>
      <c r="K727" s="770">
        <f>K728+K729-K730-K731</f>
        <v>0</v>
      </c>
      <c r="L727" s="726">
        <f>+IF(K727=0,0,K727/K716*100)</f>
        <v>0</v>
      </c>
      <c r="M727" s="770">
        <f>M728+M729-M730-M731</f>
        <v>0</v>
      </c>
      <c r="N727" s="726">
        <f>+IF(M727=0,0,M727/M716*100)</f>
        <v>0</v>
      </c>
      <c r="O727" s="770">
        <f>O728+O729-O730-O731</f>
        <v>0</v>
      </c>
      <c r="P727" s="726">
        <f>+IF(O727=0,0,O727/O716*100)</f>
        <v>0</v>
      </c>
      <c r="Q727" s="770">
        <f>Q728+Q729-Q730-Q731</f>
        <v>0</v>
      </c>
      <c r="R727" s="726">
        <f>+IF(Q727=0,0,Q727/Q716*100)</f>
        <v>0</v>
      </c>
      <c r="S727" s="770">
        <f>S728+S729-S730-S731</f>
        <v>0</v>
      </c>
      <c r="T727" s="726">
        <f>+IF(S727=0,0,S727/S716*100)</f>
        <v>0</v>
      </c>
      <c r="U727" s="770">
        <f>U728+U729-U730-U731</f>
        <v>0</v>
      </c>
      <c r="V727" s="726">
        <f>+IF(U727=0,0,U727/U716*100)</f>
        <v>0</v>
      </c>
      <c r="W727" s="770">
        <f t="shared" ref="W727:W743" si="733">+M727+U727</f>
        <v>0</v>
      </c>
      <c r="X727" s="726">
        <f>+IF(W727=0,0,W727/W716*100)</f>
        <v>0</v>
      </c>
      <c r="Y727" s="770">
        <f>Y728+Y729-Y730-Y731</f>
        <v>0</v>
      </c>
      <c r="Z727" s="726">
        <f>+IF(Y727=0,0,Y727/Y716*100)</f>
        <v>0</v>
      </c>
      <c r="AA727" s="770">
        <f>AA728+AA729-AA730-AA731</f>
        <v>0</v>
      </c>
      <c r="AB727" s="726">
        <f>+IF(AA727=0,0,AA727/AA716*100)</f>
        <v>0</v>
      </c>
      <c r="AC727" s="770">
        <f>AC728+AC729-AC730-AC731</f>
        <v>0</v>
      </c>
      <c r="AD727" s="726">
        <f>+IF(AC727=0,0,AC727/AC716*100)</f>
        <v>0</v>
      </c>
      <c r="AE727" s="770">
        <f>AE728+AE729-AE730-AE731</f>
        <v>0</v>
      </c>
      <c r="AF727" s="726">
        <f>+IF(AE727=0,0,AE727/AE716*100)</f>
        <v>0</v>
      </c>
      <c r="AG727" s="770">
        <f>AG728+AG729-AG730-AG731</f>
        <v>0</v>
      </c>
      <c r="AH727" s="726">
        <f>+IF(AG727=0,0,AG727/AG716*100)</f>
        <v>0</v>
      </c>
      <c r="AI727" s="770">
        <f>AI728+AI729-AI730-AI731</f>
        <v>0</v>
      </c>
      <c r="AJ727" s="726">
        <f>+IF(AI727=0,0,AI727/AI716*100)</f>
        <v>0</v>
      </c>
      <c r="AK727" s="770">
        <f>AK728+AK729-AK730-AK731</f>
        <v>0</v>
      </c>
      <c r="AL727" s="726">
        <f>+IF(AK727=0,0,AK727/AK716*100)</f>
        <v>0</v>
      </c>
      <c r="AM727" s="770">
        <f>AM728+AM729-AM730-AM731</f>
        <v>0</v>
      </c>
      <c r="AN727" s="726">
        <f>+IF(AM727=0,0,AM727/AM716*100)</f>
        <v>0</v>
      </c>
      <c r="AO727" s="770">
        <f t="shared" ref="AO727:AO743" si="734">+AE727+AM727</f>
        <v>0</v>
      </c>
      <c r="AP727" s="726">
        <f>+IF(AO727=0,0,AO727/AO716*100)</f>
        <v>0</v>
      </c>
      <c r="AQ727" s="651"/>
      <c r="AR727" s="770">
        <f>AR728+AR729-AR730-AR731</f>
        <v>0</v>
      </c>
      <c r="AS727" s="726">
        <f>+IF(AR727=0,0,AR727/AR716*100)</f>
        <v>0</v>
      </c>
      <c r="AT727" s="770">
        <f>AT728+AT729-AT730-AT731</f>
        <v>0</v>
      </c>
      <c r="AU727" s="726">
        <f>+IF(AT727=0,0,AT727/AT716*100)</f>
        <v>0</v>
      </c>
      <c r="AV727" s="770">
        <f>AV728+AV729-AV730-AV731</f>
        <v>0</v>
      </c>
      <c r="AW727" s="726">
        <f>+IF(AV727=0,0,AV727/AV716*100)</f>
        <v>0</v>
      </c>
      <c r="AX727" s="770">
        <f>AX728+AX729-AX730-AX731</f>
        <v>0</v>
      </c>
      <c r="AY727" s="726">
        <f>+IF(AX727=0,0,AX727/AX716*100)</f>
        <v>0</v>
      </c>
      <c r="AZ727" s="770">
        <f>AZ728+AZ729-AZ730-AZ731</f>
        <v>0</v>
      </c>
      <c r="BA727" s="726">
        <f>+IF(AZ727=0,0,AZ727/AZ716*100)</f>
        <v>0</v>
      </c>
      <c r="BB727" s="770">
        <f>BB728+BB729-BB730-BB731</f>
        <v>0</v>
      </c>
      <c r="BC727" s="726">
        <f>+IF(BB727=0,0,BB727/BB716*100)</f>
        <v>0</v>
      </c>
      <c r="BD727" s="770">
        <f>BD728+BD729-BD730-BD731</f>
        <v>0</v>
      </c>
      <c r="BE727" s="726">
        <f>+IF(BD727=0,0,BD727/BD716*100)</f>
        <v>0</v>
      </c>
      <c r="BF727" s="770">
        <f>BF728+BF729-BF730-BF731</f>
        <v>0</v>
      </c>
      <c r="BG727" s="726">
        <f>+IF(BF727=0,0,BF727/BF716*100)</f>
        <v>0</v>
      </c>
      <c r="BH727" s="770">
        <f>BH728+BH729-BH730-BH731</f>
        <v>0</v>
      </c>
      <c r="BI727" s="726">
        <f>+IF(BH727=0,0,BH727/BH716*100)</f>
        <v>0</v>
      </c>
      <c r="BJ727" s="770">
        <f t="shared" ref="BJ727:BJ743" si="735">+AZ727+BH727</f>
        <v>0</v>
      </c>
      <c r="BK727" s="726">
        <f>+IF(BJ727=0,0,BJ727/BJ716*100)</f>
        <v>0</v>
      </c>
      <c r="BL727" s="770">
        <f>BL728+BL729-BL730-BL731</f>
        <v>0</v>
      </c>
      <c r="BM727" s="726">
        <f>+IF(BL727=0,0,BL727/BL716*100)</f>
        <v>0</v>
      </c>
      <c r="BN727" s="770">
        <f>BN728+BN729-BN730-BN731</f>
        <v>0</v>
      </c>
      <c r="BO727" s="726">
        <f>+IF(BN727=0,0,BN727/BN716*100)</f>
        <v>0</v>
      </c>
      <c r="BP727" s="770">
        <f>BP728+BP729-BP730-BP731</f>
        <v>0</v>
      </c>
      <c r="BQ727" s="726">
        <f>+IF(BP727=0,0,BP727/BP716*100)</f>
        <v>0</v>
      </c>
      <c r="BR727" s="770">
        <f>BR728+BR729-BR730-BR731</f>
        <v>0</v>
      </c>
      <c r="BS727" s="726">
        <f>+IF(BR727=0,0,BR727/BR716*100)</f>
        <v>0</v>
      </c>
      <c r="BT727" s="770">
        <f>BT728+BT729-BT730-BT731</f>
        <v>0</v>
      </c>
      <c r="BU727" s="726">
        <f>+IF(BT727=0,0,BT727/BT716*100)</f>
        <v>0</v>
      </c>
      <c r="BV727" s="770">
        <f>BV728+BV729-BV730-BV731</f>
        <v>0</v>
      </c>
      <c r="BW727" s="726">
        <f>+IF(BV727=0,0,BV727/BV716*100)</f>
        <v>0</v>
      </c>
      <c r="BX727" s="770">
        <f>BX728+BX729-BX730-BX731</f>
        <v>0</v>
      </c>
      <c r="BY727" s="726">
        <f>+IF(BX727=0,0,BX727/BX716*100)</f>
        <v>0</v>
      </c>
      <c r="BZ727" s="770">
        <f>BZ728+BZ729-BZ730-BZ731</f>
        <v>0</v>
      </c>
      <c r="CA727" s="726">
        <f>+IF(BZ727=0,0,BZ727/BZ716*100)</f>
        <v>0</v>
      </c>
      <c r="CB727" s="770">
        <f t="shared" ref="CB727:CB743" si="736">+BR727+BZ727</f>
        <v>0</v>
      </c>
      <c r="CC727" s="726">
        <f>+IF(CB727=0,0,CB727/CB716*100)</f>
        <v>0</v>
      </c>
      <c r="CE727" s="770">
        <f t="shared" si="727"/>
        <v>0</v>
      </c>
      <c r="CF727" s="726">
        <f>+IF(CE727=0,0,CE727/CE716*100)</f>
        <v>0</v>
      </c>
      <c r="CG727" s="770">
        <f>CG728+CG729-CG730-CG731</f>
        <v>0</v>
      </c>
      <c r="CH727" s="726">
        <f>+IF(CG727=0,0,CG727/CG716*100)</f>
        <v>0</v>
      </c>
      <c r="CI727" s="770">
        <f>CI728+CI729-CI730-CI731</f>
        <v>0</v>
      </c>
      <c r="CJ727" s="726">
        <f>+IF(CI727=0,0,CI727/CI716*100)</f>
        <v>0</v>
      </c>
      <c r="CK727" s="770">
        <f>CK728+CK729-CK730-CK731</f>
        <v>0</v>
      </c>
      <c r="CL727" s="726">
        <f>+IF(CK727=0,0,CK727/CK716*100)</f>
        <v>0</v>
      </c>
      <c r="CM727" s="770">
        <f>CM728+CM729-CM730-CM731</f>
        <v>0</v>
      </c>
      <c r="CN727" s="726">
        <f>+IF(CM727=0,0,CM727/CM716*100)</f>
        <v>0</v>
      </c>
      <c r="CO727" s="770">
        <f>CO728+CO729-CO730-CO731</f>
        <v>0</v>
      </c>
      <c r="CP727" s="726">
        <f>+IF(CO727=0,0,CO727/CO716*100)</f>
        <v>0</v>
      </c>
      <c r="CQ727" s="770">
        <f>CQ728+CQ729-CQ730-CQ731</f>
        <v>0</v>
      </c>
      <c r="CR727" s="726">
        <f>+IF(CQ727=0,0,CQ727/CQ716*100)</f>
        <v>0</v>
      </c>
      <c r="CS727" s="770">
        <f>CS728+CS729-CS730-CS731</f>
        <v>0</v>
      </c>
      <c r="CT727" s="726">
        <f>+IF(CS727=0,0,CS727/CS716*100)</f>
        <v>0</v>
      </c>
      <c r="CU727" s="770">
        <f>CU728+CU729-CU730-CU731</f>
        <v>0</v>
      </c>
      <c r="CV727" s="726">
        <f>+IF(CU727=0,0,CU727/CU716*100)</f>
        <v>0</v>
      </c>
      <c r="CW727" s="770">
        <f t="shared" ref="CW727:CW743" si="737">+CM727+CU727</f>
        <v>0</v>
      </c>
      <c r="CX727" s="726">
        <f>+IF(CW727=0,0,CW727/CW716*100)</f>
        <v>0</v>
      </c>
      <c r="CY727" s="770">
        <f>CY728+CY729-CY730-CY731</f>
        <v>0</v>
      </c>
      <c r="CZ727" s="726">
        <f>+IF(CY727=0,0,CY727/CY716*100)</f>
        <v>0</v>
      </c>
      <c r="DA727" s="770">
        <f>DA728+DA729-DA730-DA731</f>
        <v>0</v>
      </c>
      <c r="DB727" s="726">
        <f>+IF(DA727=0,0,DA727/DA716*100)</f>
        <v>0</v>
      </c>
      <c r="DC727" s="770">
        <f>DC728+DC729-DC730-DC731</f>
        <v>0</v>
      </c>
      <c r="DD727" s="726">
        <f>+IF(DC727=0,0,DC727/DC716*100)</f>
        <v>0</v>
      </c>
      <c r="DE727" s="770">
        <f>DE728+DE729-DE730-DE731</f>
        <v>0</v>
      </c>
      <c r="DF727" s="726">
        <f>+IF(DE727=0,0,DE727/DE716*100)</f>
        <v>0</v>
      </c>
      <c r="DG727" s="770">
        <f>DG728+DG729-DG730-DG731</f>
        <v>0</v>
      </c>
      <c r="DH727" s="726">
        <f>+IF(DG727=0,0,DG727/DG716*100)</f>
        <v>0</v>
      </c>
      <c r="DI727" s="770">
        <f>DI728+DI729-DI730-DI731</f>
        <v>0</v>
      </c>
      <c r="DJ727" s="726">
        <f>+IF(DI727=0,0,DI727/DI716*100)</f>
        <v>0</v>
      </c>
      <c r="DK727" s="770">
        <f>DK728+DK729-DK730-DK731</f>
        <v>0</v>
      </c>
      <c r="DL727" s="726">
        <f>+IF(DK727=0,0,DK727/DK716*100)</f>
        <v>0</v>
      </c>
      <c r="DM727" s="770">
        <f>DM728+DM729-DM730-DM731</f>
        <v>0</v>
      </c>
      <c r="DN727" s="726">
        <f>+IF(DM727=0,0,DM727/DM716*100)</f>
        <v>0</v>
      </c>
      <c r="DO727" s="770">
        <f t="shared" ref="DO727:DO743" si="738">+DE727+DM727</f>
        <v>0</v>
      </c>
      <c r="DP727" s="726">
        <f>+IF(DO727=0,0,DO727/DO716*100)</f>
        <v>0</v>
      </c>
      <c r="DR727" s="770">
        <f t="shared" si="730"/>
        <v>0</v>
      </c>
      <c r="DS727" s="726">
        <f>+IF(DR727=0,0,DR727/DR716*100)</f>
        <v>0</v>
      </c>
      <c r="DT727" s="770">
        <f>DT728+DT729-DT730-DT731</f>
        <v>0</v>
      </c>
      <c r="DU727" s="726">
        <f>+IF(DT727=0,0,DT727/DT716*100)</f>
        <v>0</v>
      </c>
      <c r="DV727" s="770">
        <f>DV728+DV729-DV730-DV731</f>
        <v>0</v>
      </c>
      <c r="DW727" s="726">
        <f>+IF(DV727=0,0,DV727/DV716*100)</f>
        <v>0</v>
      </c>
      <c r="DX727" s="770">
        <f>DX728+DX729-DX730-DX731</f>
        <v>0</v>
      </c>
      <c r="DY727" s="726">
        <f>+IF(DX727=0,0,DX727/DX716*100)</f>
        <v>0</v>
      </c>
      <c r="DZ727" s="770">
        <f>DZ728+DZ729-DZ730-DZ731</f>
        <v>0</v>
      </c>
      <c r="EA727" s="726">
        <f>+IF(DZ727=0,0,DZ727/DZ716*100)</f>
        <v>0</v>
      </c>
      <c r="EB727" s="770">
        <f>EB728+EB729-EB730-EB731</f>
        <v>0</v>
      </c>
      <c r="EC727" s="726">
        <f>+IF(EB727=0,0,EB727/EB716*100)</f>
        <v>0</v>
      </c>
      <c r="ED727" s="770">
        <f>ED728+ED729-ED730-ED731</f>
        <v>0</v>
      </c>
      <c r="EE727" s="726">
        <f>+IF(ED727=0,0,ED727/ED716*100)</f>
        <v>0</v>
      </c>
      <c r="EF727" s="770">
        <f>EF728+EF729-EF730-EF731</f>
        <v>0</v>
      </c>
      <c r="EG727" s="726">
        <f>+IF(EF727=0,0,EF727/EF716*100)</f>
        <v>0</v>
      </c>
      <c r="EH727" s="770">
        <f>EH728+EH729-EH730-EH731</f>
        <v>0</v>
      </c>
      <c r="EI727" s="726">
        <f>+IF(EH727=0,0,EH727/EH716*100)</f>
        <v>0</v>
      </c>
      <c r="EJ727" s="770">
        <f t="shared" ref="EJ727:EJ743" si="739">+DZ727+EH727</f>
        <v>0</v>
      </c>
      <c r="EK727" s="726">
        <f>+IF(EJ727=0,0,EJ727/EJ716*100)</f>
        <v>0</v>
      </c>
      <c r="EL727" s="770">
        <f>EL728+EL729-EL730-EL731</f>
        <v>0</v>
      </c>
      <c r="EM727" s="726">
        <f>+IF(EL727=0,0,EL727/EL716*100)</f>
        <v>0</v>
      </c>
      <c r="EN727" s="770">
        <f>EN728+EN729-EN730-EN731</f>
        <v>0</v>
      </c>
      <c r="EO727" s="726">
        <f>+IF(EN727=0,0,EN727/EN716*100)</f>
        <v>0</v>
      </c>
      <c r="EP727" s="770">
        <f>EP728+EP729-EP730-EP731</f>
        <v>0</v>
      </c>
      <c r="EQ727" s="726">
        <f>+IF(EP727=0,0,EP727/EP716*100)</f>
        <v>0</v>
      </c>
      <c r="ER727" s="770">
        <f>ER728+ER729-ER730-ER731</f>
        <v>0</v>
      </c>
      <c r="ES727" s="726">
        <f>+IF(ER727=0,0,ER727/ER716*100)</f>
        <v>0</v>
      </c>
      <c r="ET727" s="770">
        <f>ET728+ET729-ET730-ET731</f>
        <v>0</v>
      </c>
      <c r="EU727" s="726">
        <f>+IF(ET727=0,0,ET727/ET716*100)</f>
        <v>0</v>
      </c>
      <c r="EV727" s="770">
        <f>EV728+EV729-EV730-EV731</f>
        <v>0</v>
      </c>
      <c r="EW727" s="726">
        <f>+IF(EV727=0,0,EV727/EV716*100)</f>
        <v>0</v>
      </c>
      <c r="EX727" s="770">
        <f>EX728+EX729-EX730-EX731</f>
        <v>0</v>
      </c>
      <c r="EY727" s="726">
        <f>+IF(EX727=0,0,EX727/EX716*100)</f>
        <v>0</v>
      </c>
      <c r="EZ727" s="770">
        <f>EZ728+EZ729-EZ730-EZ731</f>
        <v>0</v>
      </c>
      <c r="FA727" s="726">
        <f>+IF(EZ727=0,0,EZ727/EZ716*100)</f>
        <v>0</v>
      </c>
      <c r="FB727" s="770">
        <f t="shared" ref="FB727:FB743" si="740">+ER727+EZ727</f>
        <v>0</v>
      </c>
      <c r="FC727" s="726">
        <f>+IF(FB727=0,0,FB727/FB716*100)</f>
        <v>0</v>
      </c>
      <c r="FD727" s="770">
        <f>FD728+FD729-FD730-FD731</f>
        <v>0</v>
      </c>
      <c r="FE727" s="726">
        <f>+IF(FD727=0,0,FD727/FD716*100)</f>
        <v>0</v>
      </c>
      <c r="FF727" s="770">
        <f>FF728+FF729-FF730-FF731</f>
        <v>0</v>
      </c>
      <c r="FG727" s="726">
        <f>+IF(FF727=0,0,FF727/FF716*100)</f>
        <v>0</v>
      </c>
      <c r="FH727" s="770">
        <f>FH728+FH729-FH730-FH731</f>
        <v>0</v>
      </c>
      <c r="FI727" s="726">
        <f>+IF(FH727=0,0,FH727/FH716*100)</f>
        <v>0</v>
      </c>
      <c r="FJ727" s="770">
        <f>FJ728+FJ729-FJ730-FJ731</f>
        <v>0</v>
      </c>
      <c r="FK727" s="726">
        <f>+IF(FJ727=0,0,FJ727/FJ716*100)</f>
        <v>0</v>
      </c>
    </row>
    <row r="728" spans="2:167" s="648" customFormat="1" ht="13.5" customHeight="1">
      <c r="B728" s="771"/>
      <c r="C728" s="769"/>
      <c r="D728" s="731" t="s">
        <v>4842</v>
      </c>
      <c r="E728" s="770">
        <f>+G728</f>
        <v>0</v>
      </c>
      <c r="F728" s="726">
        <f>+IF(E728=0,0,E728/E716*100)</f>
        <v>0</v>
      </c>
      <c r="G728" s="770">
        <v>0</v>
      </c>
      <c r="H728" s="726">
        <f>+IF(G728=0,0,G728/G716*100)</f>
        <v>0</v>
      </c>
      <c r="I728" s="770">
        <v>0</v>
      </c>
      <c r="J728" s="726">
        <f>+IF(I728=0,0,I728/I716*100)</f>
        <v>0</v>
      </c>
      <c r="K728" s="770">
        <v>0</v>
      </c>
      <c r="L728" s="726">
        <f>+IF(K728=0,0,K728/K716*100)</f>
        <v>0</v>
      </c>
      <c r="M728" s="770">
        <f>+G728+I728+K728</f>
        <v>0</v>
      </c>
      <c r="N728" s="726">
        <f>+IF(M728=0,0,M728/M716*100)</f>
        <v>0</v>
      </c>
      <c r="O728" s="770">
        <v>0</v>
      </c>
      <c r="P728" s="726">
        <f>+IF(O728=0,0,O728/O716*100)</f>
        <v>0</v>
      </c>
      <c r="Q728" s="770">
        <v>0</v>
      </c>
      <c r="R728" s="726">
        <f>+IF(Q728=0,0,Q728/Q716*100)</f>
        <v>0</v>
      </c>
      <c r="S728" s="770">
        <v>0</v>
      </c>
      <c r="T728" s="726">
        <f>+IF(S728=0,0,S728/S716*100)</f>
        <v>0</v>
      </c>
      <c r="U728" s="770">
        <f>+O728+Q728+S728</f>
        <v>0</v>
      </c>
      <c r="V728" s="726">
        <f>+IF(U728=0,0,U728/U716*100)</f>
        <v>0</v>
      </c>
      <c r="W728" s="770">
        <f t="shared" si="733"/>
        <v>0</v>
      </c>
      <c r="X728" s="726">
        <f>+IF(W728=0,0,W728/W716*100)</f>
        <v>0</v>
      </c>
      <c r="Y728" s="770">
        <v>0</v>
      </c>
      <c r="Z728" s="726">
        <f>+IF(Y728=0,0,Y728/Y716*100)</f>
        <v>0</v>
      </c>
      <c r="AA728" s="770">
        <v>0</v>
      </c>
      <c r="AB728" s="726">
        <f>+IF(AA728=0,0,AA728/AA716*100)</f>
        <v>0</v>
      </c>
      <c r="AC728" s="770">
        <v>0</v>
      </c>
      <c r="AD728" s="726">
        <f>+IF(AC728=0,0,AC728/AC716*100)</f>
        <v>0</v>
      </c>
      <c r="AE728" s="770">
        <f>+Y728+AA728+AC728</f>
        <v>0</v>
      </c>
      <c r="AF728" s="726">
        <f>+IF(AE728=0,0,AE728/AE716*100)</f>
        <v>0</v>
      </c>
      <c r="AG728" s="770">
        <v>0</v>
      </c>
      <c r="AH728" s="726">
        <f>+IF(AG728=0,0,AG728/AG716*100)</f>
        <v>0</v>
      </c>
      <c r="AI728" s="770">
        <v>0</v>
      </c>
      <c r="AJ728" s="726">
        <f>+IF(AI728=0,0,AI728/AI716*100)</f>
        <v>0</v>
      </c>
      <c r="AK728" s="770">
        <v>0</v>
      </c>
      <c r="AL728" s="726">
        <f>+IF(AK728=0,0,AK728/AK716*100)</f>
        <v>0</v>
      </c>
      <c r="AM728" s="770">
        <f>+AG728+AI728+AK728</f>
        <v>0</v>
      </c>
      <c r="AN728" s="726">
        <f>+IF(AM728=0,0,AM728/AM716*100)</f>
        <v>0</v>
      </c>
      <c r="AO728" s="770">
        <f t="shared" si="734"/>
        <v>0</v>
      </c>
      <c r="AP728" s="726">
        <f>+IF(AO728=0,0,AO728/AO716*100)</f>
        <v>0</v>
      </c>
      <c r="AQ728" s="651"/>
      <c r="AR728" s="770">
        <v>0</v>
      </c>
      <c r="AS728" s="726">
        <f>+IF(AR728=0,0,AR728/AR716*100)</f>
        <v>0</v>
      </c>
      <c r="AT728" s="770">
        <v>0</v>
      </c>
      <c r="AU728" s="726">
        <f>+IF(AT728=0,0,AT728/AT716*100)</f>
        <v>0</v>
      </c>
      <c r="AV728" s="770">
        <v>0</v>
      </c>
      <c r="AW728" s="726">
        <f>+IF(AV728=0,0,AV728/AV716*100)</f>
        <v>0</v>
      </c>
      <c r="AX728" s="770">
        <v>0</v>
      </c>
      <c r="AY728" s="726">
        <f>+IF(AX728=0,0,AX728/AX716*100)</f>
        <v>0</v>
      </c>
      <c r="AZ728" s="770">
        <f>+AT728+AV728+AX728</f>
        <v>0</v>
      </c>
      <c r="BA728" s="726">
        <f>+IF(AZ728=0,0,AZ728/AZ716*100)</f>
        <v>0</v>
      </c>
      <c r="BB728" s="770">
        <v>0</v>
      </c>
      <c r="BC728" s="726">
        <f>+IF(BB728=0,0,BB728/BB716*100)</f>
        <v>0</v>
      </c>
      <c r="BD728" s="770">
        <v>0</v>
      </c>
      <c r="BE728" s="726">
        <f>+IF(BD728=0,0,BD728/BD716*100)</f>
        <v>0</v>
      </c>
      <c r="BF728" s="770">
        <v>0</v>
      </c>
      <c r="BG728" s="726">
        <f>+IF(BF728=0,0,BF728/BF716*100)</f>
        <v>0</v>
      </c>
      <c r="BH728" s="770">
        <f>+BB728+BD728+BF728</f>
        <v>0</v>
      </c>
      <c r="BI728" s="726">
        <f>+IF(BH728=0,0,BH728/BH716*100)</f>
        <v>0</v>
      </c>
      <c r="BJ728" s="770">
        <f t="shared" si="735"/>
        <v>0</v>
      </c>
      <c r="BK728" s="726">
        <f>+IF(BJ728=0,0,BJ728/BJ716*100)</f>
        <v>0</v>
      </c>
      <c r="BL728" s="770">
        <v>0</v>
      </c>
      <c r="BM728" s="726">
        <f>+IF(BL728=0,0,BL728/BL716*100)</f>
        <v>0</v>
      </c>
      <c r="BN728" s="770">
        <v>0</v>
      </c>
      <c r="BO728" s="726">
        <f>+IF(BN728=0,0,BN728/BN716*100)</f>
        <v>0</v>
      </c>
      <c r="BP728" s="770">
        <v>0</v>
      </c>
      <c r="BQ728" s="726">
        <f>+IF(BP728=0,0,BP728/BP716*100)</f>
        <v>0</v>
      </c>
      <c r="BR728" s="770">
        <f>+BL728+BN728+BP728</f>
        <v>0</v>
      </c>
      <c r="BS728" s="726">
        <f>+IF(BR728=0,0,BR728/BR716*100)</f>
        <v>0</v>
      </c>
      <c r="BT728" s="770">
        <v>0</v>
      </c>
      <c r="BU728" s="726">
        <f>+IF(BT728=0,0,BT728/BT716*100)</f>
        <v>0</v>
      </c>
      <c r="BV728" s="770">
        <v>0</v>
      </c>
      <c r="BW728" s="726">
        <f>+IF(BV728=0,0,BV728/BV716*100)</f>
        <v>0</v>
      </c>
      <c r="BX728" s="770">
        <v>0</v>
      </c>
      <c r="BY728" s="726">
        <f>+IF(BX728=0,0,BX728/BX716*100)</f>
        <v>0</v>
      </c>
      <c r="BZ728" s="770">
        <f>+BT728+BV728+BX728</f>
        <v>0</v>
      </c>
      <c r="CA728" s="726">
        <f>+IF(BZ728=0,0,BZ728/BZ716*100)</f>
        <v>0</v>
      </c>
      <c r="CB728" s="770">
        <f t="shared" si="736"/>
        <v>0</v>
      </c>
      <c r="CC728" s="726">
        <f>+IF(CB728=0,0,CB728/CB716*100)</f>
        <v>0</v>
      </c>
      <c r="CE728" s="770">
        <f>+CG728</f>
        <v>0</v>
      </c>
      <c r="CF728" s="726">
        <f>+IF(CE728=0,0,CE728/CE716*100)</f>
        <v>0</v>
      </c>
      <c r="CG728" s="770">
        <v>0</v>
      </c>
      <c r="CH728" s="726">
        <f>+IF(CG728=0,0,CG728/CG716*100)</f>
        <v>0</v>
      </c>
      <c r="CI728" s="770">
        <v>0</v>
      </c>
      <c r="CJ728" s="726">
        <f>+IF(CI728=0,0,CI728/CI716*100)</f>
        <v>0</v>
      </c>
      <c r="CK728" s="770">
        <v>0</v>
      </c>
      <c r="CL728" s="726">
        <f>+IF(CK728=0,0,CK728/CK716*100)</f>
        <v>0</v>
      </c>
      <c r="CM728" s="770">
        <f>+CG728+CI728+CK728</f>
        <v>0</v>
      </c>
      <c r="CN728" s="726">
        <f>+IF(CM728=0,0,CM728/CM716*100)</f>
        <v>0</v>
      </c>
      <c r="CO728" s="770">
        <v>0</v>
      </c>
      <c r="CP728" s="726">
        <f>+IF(CO728=0,0,CO728/CO716*100)</f>
        <v>0</v>
      </c>
      <c r="CQ728" s="770">
        <v>0</v>
      </c>
      <c r="CR728" s="726">
        <f>+IF(CQ728=0,0,CQ728/CQ716*100)</f>
        <v>0</v>
      </c>
      <c r="CS728" s="770">
        <v>0</v>
      </c>
      <c r="CT728" s="726">
        <f>+IF(CS728=0,0,CS728/CS716*100)</f>
        <v>0</v>
      </c>
      <c r="CU728" s="770">
        <f>+CO728+CQ728+CS728</f>
        <v>0</v>
      </c>
      <c r="CV728" s="726">
        <f>+IF(CU728=0,0,CU728/CU716*100)</f>
        <v>0</v>
      </c>
      <c r="CW728" s="770">
        <f t="shared" si="737"/>
        <v>0</v>
      </c>
      <c r="CX728" s="726">
        <f>+IF(CW728=0,0,CW728/CW716*100)</f>
        <v>0</v>
      </c>
      <c r="CY728" s="770">
        <v>0</v>
      </c>
      <c r="CZ728" s="726">
        <f>+IF(CY728=0,0,CY728/CY716*100)</f>
        <v>0</v>
      </c>
      <c r="DA728" s="770">
        <v>0</v>
      </c>
      <c r="DB728" s="726">
        <f>+IF(DA728=0,0,DA728/DA716*100)</f>
        <v>0</v>
      </c>
      <c r="DC728" s="770">
        <v>0</v>
      </c>
      <c r="DD728" s="726">
        <f>+IF(DC728=0,0,DC728/DC716*100)</f>
        <v>0</v>
      </c>
      <c r="DE728" s="770">
        <f>+CY728+DA728+DC728</f>
        <v>0</v>
      </c>
      <c r="DF728" s="726">
        <f>+IF(DE728=0,0,DE728/DE716*100)</f>
        <v>0</v>
      </c>
      <c r="DG728" s="770">
        <v>0</v>
      </c>
      <c r="DH728" s="726">
        <f>+IF(DG728=0,0,DG728/DG716*100)</f>
        <v>0</v>
      </c>
      <c r="DI728" s="770">
        <v>0</v>
      </c>
      <c r="DJ728" s="726">
        <f>+IF(DI728=0,0,DI728/DI716*100)</f>
        <v>0</v>
      </c>
      <c r="DK728" s="770">
        <v>0</v>
      </c>
      <c r="DL728" s="726">
        <f>+IF(DK728=0,0,DK728/DK716*100)</f>
        <v>0</v>
      </c>
      <c r="DM728" s="770">
        <f>+DG728+DI728+DK728</f>
        <v>0</v>
      </c>
      <c r="DN728" s="726">
        <f>+IF(DM728=0,0,DM728/DM716*100)</f>
        <v>0</v>
      </c>
      <c r="DO728" s="770">
        <f t="shared" si="738"/>
        <v>0</v>
      </c>
      <c r="DP728" s="726">
        <f>+IF(DO728=0,0,DO728/DO716*100)</f>
        <v>0</v>
      </c>
      <c r="DR728" s="770">
        <f>+DT728</f>
        <v>0</v>
      </c>
      <c r="DS728" s="726">
        <f>+IF(DR728=0,0,DR728/DR716*100)</f>
        <v>0</v>
      </c>
      <c r="DT728" s="770">
        <v>0</v>
      </c>
      <c r="DU728" s="726">
        <f>+IF(DT728=0,0,DT728/DT716*100)</f>
        <v>0</v>
      </c>
      <c r="DV728" s="770">
        <v>0</v>
      </c>
      <c r="DW728" s="726">
        <f>+IF(DV728=0,0,DV728/DV716*100)</f>
        <v>0</v>
      </c>
      <c r="DX728" s="770">
        <v>0</v>
      </c>
      <c r="DY728" s="726">
        <f>+IF(DX728=0,0,DX728/DX716*100)</f>
        <v>0</v>
      </c>
      <c r="DZ728" s="770">
        <f>+DT728+DV728+DX728</f>
        <v>0</v>
      </c>
      <c r="EA728" s="726">
        <f>+IF(DZ728=0,0,DZ728/DZ716*100)</f>
        <v>0</v>
      </c>
      <c r="EB728" s="770">
        <v>0</v>
      </c>
      <c r="EC728" s="726">
        <f>+IF(EB728=0,0,EB728/EB716*100)</f>
        <v>0</v>
      </c>
      <c r="ED728" s="770">
        <v>0</v>
      </c>
      <c r="EE728" s="726">
        <f>+IF(ED728=0,0,ED728/ED716*100)</f>
        <v>0</v>
      </c>
      <c r="EF728" s="770">
        <v>0</v>
      </c>
      <c r="EG728" s="726">
        <f>+IF(EF728=0,0,EF728/EF716*100)</f>
        <v>0</v>
      </c>
      <c r="EH728" s="770">
        <f>+EB728+ED728+EF728</f>
        <v>0</v>
      </c>
      <c r="EI728" s="726">
        <f>+IF(EH728=0,0,EH728/EH716*100)</f>
        <v>0</v>
      </c>
      <c r="EJ728" s="770">
        <f t="shared" si="739"/>
        <v>0</v>
      </c>
      <c r="EK728" s="726">
        <f>+IF(EJ728=0,0,EJ728/EJ716*100)</f>
        <v>0</v>
      </c>
      <c r="EL728" s="770">
        <v>0</v>
      </c>
      <c r="EM728" s="726">
        <f>+IF(EL728=0,0,EL728/EL716*100)</f>
        <v>0</v>
      </c>
      <c r="EN728" s="770">
        <v>0</v>
      </c>
      <c r="EO728" s="726">
        <f>+IF(EN728=0,0,EN728/EN716*100)</f>
        <v>0</v>
      </c>
      <c r="EP728" s="770">
        <v>0</v>
      </c>
      <c r="EQ728" s="726">
        <f>+IF(EP728=0,0,EP728/EP716*100)</f>
        <v>0</v>
      </c>
      <c r="ER728" s="770">
        <f>+EL728+EN728+EP728</f>
        <v>0</v>
      </c>
      <c r="ES728" s="726">
        <f>+IF(ER728=0,0,ER728/ER716*100)</f>
        <v>0</v>
      </c>
      <c r="ET728" s="770">
        <v>0</v>
      </c>
      <c r="EU728" s="726">
        <f>+IF(ET728=0,0,ET728/ET716*100)</f>
        <v>0</v>
      </c>
      <c r="EV728" s="770">
        <v>0</v>
      </c>
      <c r="EW728" s="726">
        <f>+IF(EV728=0,0,EV728/EV716*100)</f>
        <v>0</v>
      </c>
      <c r="EX728" s="770">
        <v>0</v>
      </c>
      <c r="EY728" s="726">
        <f>+IF(EX728=0,0,EX728/EX716*100)</f>
        <v>0</v>
      </c>
      <c r="EZ728" s="770">
        <f>+ET728+EV728+EX728</f>
        <v>0</v>
      </c>
      <c r="FA728" s="726">
        <f>+IF(EZ728=0,0,EZ728/EZ716*100)</f>
        <v>0</v>
      </c>
      <c r="FB728" s="770">
        <f t="shared" si="740"/>
        <v>0</v>
      </c>
      <c r="FC728" s="726">
        <f>+IF(FB728=0,0,FB728/FB716*100)</f>
        <v>0</v>
      </c>
      <c r="FD728" s="770">
        <v>0</v>
      </c>
      <c r="FE728" s="726">
        <f>+IF(FD728=0,0,FD728/FD716*100)</f>
        <v>0</v>
      </c>
      <c r="FF728" s="770">
        <v>0</v>
      </c>
      <c r="FG728" s="726">
        <f>+IF(FF728=0,0,FF728/FF716*100)</f>
        <v>0</v>
      </c>
      <c r="FH728" s="770">
        <v>0</v>
      </c>
      <c r="FI728" s="726">
        <f>+IF(FH728=0,0,FH728/FH716*100)</f>
        <v>0</v>
      </c>
      <c r="FJ728" s="770">
        <v>0</v>
      </c>
      <c r="FK728" s="726">
        <f>+IF(FJ728=0,0,FJ728/FJ716*100)</f>
        <v>0</v>
      </c>
    </row>
    <row r="729" spans="2:167" s="648" customFormat="1" ht="13.5" customHeight="1">
      <c r="B729" s="771"/>
      <c r="C729" s="769"/>
      <c r="D729" s="771" t="s">
        <v>4843</v>
      </c>
      <c r="E729" s="772">
        <f>+W729+AO729</f>
        <v>0</v>
      </c>
      <c r="F729" s="737">
        <f>+IF(E729=0,0,E729/E716*100)</f>
        <v>0</v>
      </c>
      <c r="G729" s="772">
        <v>0</v>
      </c>
      <c r="H729" s="737">
        <f>+IF(G729=0,0,G729/G716*100)</f>
        <v>0</v>
      </c>
      <c r="I729" s="772">
        <v>0</v>
      </c>
      <c r="J729" s="737">
        <f>+IF(I729=0,0,I729/I716*100)</f>
        <v>0</v>
      </c>
      <c r="K729" s="772">
        <v>0</v>
      </c>
      <c r="L729" s="737">
        <f>+IF(K729=0,0,K729/K716*100)</f>
        <v>0</v>
      </c>
      <c r="M729" s="772">
        <f>+G729+I729+K729</f>
        <v>0</v>
      </c>
      <c r="N729" s="737">
        <f>+IF(M729=0,0,M729/M716*100)</f>
        <v>0</v>
      </c>
      <c r="O729" s="772">
        <v>0</v>
      </c>
      <c r="P729" s="737">
        <f>+IF(O729=0,0,O729/O716*100)</f>
        <v>0</v>
      </c>
      <c r="Q729" s="772">
        <v>0</v>
      </c>
      <c r="R729" s="737">
        <f>+IF(Q729=0,0,Q729/Q716*100)</f>
        <v>0</v>
      </c>
      <c r="S729" s="772">
        <v>0</v>
      </c>
      <c r="T729" s="737">
        <f>+IF(S729=0,0,S729/S716*100)</f>
        <v>0</v>
      </c>
      <c r="U729" s="772">
        <f>+O729+Q729+S729</f>
        <v>0</v>
      </c>
      <c r="V729" s="737">
        <f>+IF(U729=0,0,U729/U716*100)</f>
        <v>0</v>
      </c>
      <c r="W729" s="772">
        <f t="shared" si="733"/>
        <v>0</v>
      </c>
      <c r="X729" s="737">
        <f>+IF(W729=0,0,W729/W716*100)</f>
        <v>0</v>
      </c>
      <c r="Y729" s="772">
        <v>0</v>
      </c>
      <c r="Z729" s="737">
        <f>+IF(Y729=0,0,Y729/Y716*100)</f>
        <v>0</v>
      </c>
      <c r="AA729" s="772">
        <v>0</v>
      </c>
      <c r="AB729" s="737">
        <f>+IF(AA729=0,0,AA729/AA716*100)</f>
        <v>0</v>
      </c>
      <c r="AC729" s="772">
        <v>0</v>
      </c>
      <c r="AD729" s="737">
        <f>+IF(AC729=0,0,AC729/AC716*100)</f>
        <v>0</v>
      </c>
      <c r="AE729" s="772">
        <f>+Y729+AA729+AC729</f>
        <v>0</v>
      </c>
      <c r="AF729" s="737">
        <f>+IF(AE729=0,0,AE729/AE716*100)</f>
        <v>0</v>
      </c>
      <c r="AG729" s="772">
        <v>0</v>
      </c>
      <c r="AH729" s="737">
        <f>+IF(AG729=0,0,AG729/AG716*100)</f>
        <v>0</v>
      </c>
      <c r="AI729" s="772">
        <v>0</v>
      </c>
      <c r="AJ729" s="737">
        <f>+IF(AI729=0,0,AI729/AI716*100)</f>
        <v>0</v>
      </c>
      <c r="AK729" s="772">
        <v>0</v>
      </c>
      <c r="AL729" s="737">
        <f>+IF(AK729=0,0,AK729/AK716*100)</f>
        <v>0</v>
      </c>
      <c r="AM729" s="772">
        <f>+AG729+AI729+AK729</f>
        <v>0</v>
      </c>
      <c r="AN729" s="737">
        <f>+IF(AM729=0,0,AM729/AM716*100)</f>
        <v>0</v>
      </c>
      <c r="AO729" s="772">
        <f t="shared" si="734"/>
        <v>0</v>
      </c>
      <c r="AP729" s="737">
        <f>+IF(AO729=0,0,AO729/AO716*100)</f>
        <v>0</v>
      </c>
      <c r="AQ729" s="651"/>
      <c r="AR729" s="772">
        <v>0</v>
      </c>
      <c r="AS729" s="737">
        <f>+IF(AR729=0,0,AR729/AR716*100)</f>
        <v>0</v>
      </c>
      <c r="AT729" s="772">
        <v>0</v>
      </c>
      <c r="AU729" s="737">
        <f>+IF(AT729=0,0,AT729/AT716*100)</f>
        <v>0</v>
      </c>
      <c r="AV729" s="772">
        <v>0</v>
      </c>
      <c r="AW729" s="737">
        <f>+IF(AV729=0,0,AV729/AV716*100)</f>
        <v>0</v>
      </c>
      <c r="AX729" s="772">
        <v>0</v>
      </c>
      <c r="AY729" s="737">
        <f>+IF(AX729=0,0,AX729/AX716*100)</f>
        <v>0</v>
      </c>
      <c r="AZ729" s="772">
        <f>+AT729+AV729+AX729</f>
        <v>0</v>
      </c>
      <c r="BA729" s="737">
        <f>+IF(AZ729=0,0,AZ729/AZ716*100)</f>
        <v>0</v>
      </c>
      <c r="BB729" s="772">
        <v>0</v>
      </c>
      <c r="BC729" s="737">
        <f>+IF(BB729=0,0,BB729/BB716*100)</f>
        <v>0</v>
      </c>
      <c r="BD729" s="772">
        <v>0</v>
      </c>
      <c r="BE729" s="737">
        <f>+IF(BD729=0,0,BD729/BD716*100)</f>
        <v>0</v>
      </c>
      <c r="BF729" s="772">
        <v>0</v>
      </c>
      <c r="BG729" s="737">
        <f>+IF(BF729=0,0,BF729/BF716*100)</f>
        <v>0</v>
      </c>
      <c r="BH729" s="772">
        <f>+BB729+BD729+BF729</f>
        <v>0</v>
      </c>
      <c r="BI729" s="737">
        <f>+IF(BH729=0,0,BH729/BH716*100)</f>
        <v>0</v>
      </c>
      <c r="BJ729" s="772">
        <f t="shared" si="735"/>
        <v>0</v>
      </c>
      <c r="BK729" s="737">
        <f>+IF(BJ729=0,0,BJ729/BJ716*100)</f>
        <v>0</v>
      </c>
      <c r="BL729" s="772">
        <v>0</v>
      </c>
      <c r="BM729" s="737">
        <f>+IF(BL729=0,0,BL729/BL716*100)</f>
        <v>0</v>
      </c>
      <c r="BN729" s="772">
        <v>0</v>
      </c>
      <c r="BO729" s="737">
        <f>+IF(BN729=0,0,BN729/BN716*100)</f>
        <v>0</v>
      </c>
      <c r="BP729" s="772">
        <v>0</v>
      </c>
      <c r="BQ729" s="737">
        <f>+IF(BP729=0,0,BP729/BP716*100)</f>
        <v>0</v>
      </c>
      <c r="BR729" s="772">
        <f>+BL729+BN729+BP729</f>
        <v>0</v>
      </c>
      <c r="BS729" s="737">
        <f>+IF(BR729=0,0,BR729/BR716*100)</f>
        <v>0</v>
      </c>
      <c r="BT729" s="772">
        <v>0</v>
      </c>
      <c r="BU729" s="737">
        <f>+IF(BT729=0,0,BT729/BT716*100)</f>
        <v>0</v>
      </c>
      <c r="BV729" s="772">
        <v>0</v>
      </c>
      <c r="BW729" s="737">
        <f>+IF(BV729=0,0,BV729/BV716*100)</f>
        <v>0</v>
      </c>
      <c r="BX729" s="772">
        <v>0</v>
      </c>
      <c r="BY729" s="737">
        <f>+IF(BX729=0,0,BX729/BX716*100)</f>
        <v>0</v>
      </c>
      <c r="BZ729" s="772">
        <f>+BT729+BV729+BX729</f>
        <v>0</v>
      </c>
      <c r="CA729" s="737">
        <f>+IF(BZ729=0,0,BZ729/BZ716*100)</f>
        <v>0</v>
      </c>
      <c r="CB729" s="772">
        <f t="shared" si="736"/>
        <v>0</v>
      </c>
      <c r="CC729" s="737">
        <f>+IF(CB729=0,0,CB729/CB716*100)</f>
        <v>0</v>
      </c>
      <c r="CE729" s="772">
        <f>+CW729+DO729</f>
        <v>0</v>
      </c>
      <c r="CF729" s="737">
        <f>+IF(CE729=0,0,CE729/CE716*100)</f>
        <v>0</v>
      </c>
      <c r="CG729" s="772">
        <v>0</v>
      </c>
      <c r="CH729" s="737">
        <f>+IF(CG729=0,0,CG729/CG716*100)</f>
        <v>0</v>
      </c>
      <c r="CI729" s="772">
        <v>0</v>
      </c>
      <c r="CJ729" s="737">
        <f>+IF(CI729=0,0,CI729/CI716*100)</f>
        <v>0</v>
      </c>
      <c r="CK729" s="772">
        <v>0</v>
      </c>
      <c r="CL729" s="737">
        <f>+IF(CK729=0,0,CK729/CK716*100)</f>
        <v>0</v>
      </c>
      <c r="CM729" s="772">
        <f>+CG729+CI729+CK729</f>
        <v>0</v>
      </c>
      <c r="CN729" s="737">
        <f>+IF(CM729=0,0,CM729/CM716*100)</f>
        <v>0</v>
      </c>
      <c r="CO729" s="772">
        <v>0</v>
      </c>
      <c r="CP729" s="737">
        <f>+IF(CO729=0,0,CO729/CO716*100)</f>
        <v>0</v>
      </c>
      <c r="CQ729" s="772">
        <v>0</v>
      </c>
      <c r="CR729" s="737">
        <f>+IF(CQ729=0,0,CQ729/CQ716*100)</f>
        <v>0</v>
      </c>
      <c r="CS729" s="772">
        <v>0</v>
      </c>
      <c r="CT729" s="737">
        <f>+IF(CS729=0,0,CS729/CS716*100)</f>
        <v>0</v>
      </c>
      <c r="CU729" s="772">
        <f>+CO729+CQ729+CS729</f>
        <v>0</v>
      </c>
      <c r="CV729" s="737">
        <f>+IF(CU729=0,0,CU729/CU716*100)</f>
        <v>0</v>
      </c>
      <c r="CW729" s="772">
        <f t="shared" si="737"/>
        <v>0</v>
      </c>
      <c r="CX729" s="737">
        <f>+IF(CW729=0,0,CW729/CW716*100)</f>
        <v>0</v>
      </c>
      <c r="CY729" s="772">
        <v>0</v>
      </c>
      <c r="CZ729" s="737">
        <f>+IF(CY729=0,0,CY729/CY716*100)</f>
        <v>0</v>
      </c>
      <c r="DA729" s="772">
        <v>0</v>
      </c>
      <c r="DB729" s="737">
        <f>+IF(DA729=0,0,DA729/DA716*100)</f>
        <v>0</v>
      </c>
      <c r="DC729" s="772">
        <v>0</v>
      </c>
      <c r="DD729" s="737">
        <f>+IF(DC729=0,0,DC729/DC716*100)</f>
        <v>0</v>
      </c>
      <c r="DE729" s="772">
        <f>+CY729+DA729+DC729</f>
        <v>0</v>
      </c>
      <c r="DF729" s="737">
        <f>+IF(DE729=0,0,DE729/DE716*100)</f>
        <v>0</v>
      </c>
      <c r="DG729" s="772">
        <v>0</v>
      </c>
      <c r="DH729" s="737">
        <f>+IF(DG729=0,0,DG729/DG716*100)</f>
        <v>0</v>
      </c>
      <c r="DI729" s="772">
        <v>0</v>
      </c>
      <c r="DJ729" s="737">
        <f>+IF(DI729=0,0,DI729/DI716*100)</f>
        <v>0</v>
      </c>
      <c r="DK729" s="772">
        <v>0</v>
      </c>
      <c r="DL729" s="737">
        <f>+IF(DK729=0,0,DK729/DK716*100)</f>
        <v>0</v>
      </c>
      <c r="DM729" s="772">
        <f>+DG729+DI729+DK729</f>
        <v>0</v>
      </c>
      <c r="DN729" s="737">
        <f>+IF(DM729=0,0,DM729/DM716*100)</f>
        <v>0</v>
      </c>
      <c r="DO729" s="772">
        <f t="shared" si="738"/>
        <v>0</v>
      </c>
      <c r="DP729" s="737">
        <f>+IF(DO729=0,0,DO729/DO716*100)</f>
        <v>0</v>
      </c>
      <c r="DR729" s="772">
        <f>+EJ729+FB729</f>
        <v>0</v>
      </c>
      <c r="DS729" s="737">
        <f>+IF(DR729=0,0,DR729/DR716*100)</f>
        <v>0</v>
      </c>
      <c r="DT729" s="772">
        <v>0</v>
      </c>
      <c r="DU729" s="737">
        <f>+IF(DT729=0,0,DT729/DT716*100)</f>
        <v>0</v>
      </c>
      <c r="DV729" s="772">
        <v>0</v>
      </c>
      <c r="DW729" s="737">
        <f>+IF(DV729=0,0,DV729/DV716*100)</f>
        <v>0</v>
      </c>
      <c r="DX729" s="772">
        <v>0</v>
      </c>
      <c r="DY729" s="737">
        <f>+IF(DX729=0,0,DX729/DX716*100)</f>
        <v>0</v>
      </c>
      <c r="DZ729" s="772">
        <f>+DT729+DV729+DX729</f>
        <v>0</v>
      </c>
      <c r="EA729" s="737">
        <f>+IF(DZ729=0,0,DZ729/DZ716*100)</f>
        <v>0</v>
      </c>
      <c r="EB729" s="772">
        <v>0</v>
      </c>
      <c r="EC729" s="737">
        <f>+IF(EB729=0,0,EB729/EB716*100)</f>
        <v>0</v>
      </c>
      <c r="ED729" s="772">
        <v>0</v>
      </c>
      <c r="EE729" s="737">
        <f>+IF(ED729=0,0,ED729/ED716*100)</f>
        <v>0</v>
      </c>
      <c r="EF729" s="772">
        <v>0</v>
      </c>
      <c r="EG729" s="737">
        <f>+IF(EF729=0,0,EF729/EF716*100)</f>
        <v>0</v>
      </c>
      <c r="EH729" s="772">
        <f>+EB729+ED729+EF729</f>
        <v>0</v>
      </c>
      <c r="EI729" s="737">
        <f>+IF(EH729=0,0,EH729/EH716*100)</f>
        <v>0</v>
      </c>
      <c r="EJ729" s="772">
        <f t="shared" si="739"/>
        <v>0</v>
      </c>
      <c r="EK729" s="737">
        <f>+IF(EJ729=0,0,EJ729/EJ716*100)</f>
        <v>0</v>
      </c>
      <c r="EL729" s="772">
        <v>0</v>
      </c>
      <c r="EM729" s="737">
        <f>+IF(EL729=0,0,EL729/EL716*100)</f>
        <v>0</v>
      </c>
      <c r="EN729" s="772">
        <v>0</v>
      </c>
      <c r="EO729" s="737">
        <f>+IF(EN729=0,0,EN729/EN716*100)</f>
        <v>0</v>
      </c>
      <c r="EP729" s="772">
        <v>0</v>
      </c>
      <c r="EQ729" s="737">
        <f>+IF(EP729=0,0,EP729/EP716*100)</f>
        <v>0</v>
      </c>
      <c r="ER729" s="772">
        <f>+EL729+EN729+EP729</f>
        <v>0</v>
      </c>
      <c r="ES729" s="737">
        <f>+IF(ER729=0,0,ER729/ER716*100)</f>
        <v>0</v>
      </c>
      <c r="ET729" s="772">
        <v>0</v>
      </c>
      <c r="EU729" s="737">
        <f>+IF(ET729=0,0,ET729/ET716*100)</f>
        <v>0</v>
      </c>
      <c r="EV729" s="772">
        <v>0</v>
      </c>
      <c r="EW729" s="737">
        <f>+IF(EV729=0,0,EV729/EV716*100)</f>
        <v>0</v>
      </c>
      <c r="EX729" s="772">
        <v>0</v>
      </c>
      <c r="EY729" s="737">
        <f>+IF(EX729=0,0,EX729/EX716*100)</f>
        <v>0</v>
      </c>
      <c r="EZ729" s="772">
        <f>+ET729+EV729+EX729</f>
        <v>0</v>
      </c>
      <c r="FA729" s="737">
        <f>+IF(EZ729=0,0,EZ729/EZ716*100)</f>
        <v>0</v>
      </c>
      <c r="FB729" s="772">
        <f t="shared" si="740"/>
        <v>0</v>
      </c>
      <c r="FC729" s="737">
        <f>+IF(FB729=0,0,FB729/FB716*100)</f>
        <v>0</v>
      </c>
      <c r="FD729" s="772">
        <v>0</v>
      </c>
      <c r="FE729" s="737">
        <f>+IF(FD729=0,0,FD729/FD716*100)</f>
        <v>0</v>
      </c>
      <c r="FF729" s="772">
        <v>0</v>
      </c>
      <c r="FG729" s="737">
        <f>+IF(FF729=0,0,FF729/FF716*100)</f>
        <v>0</v>
      </c>
      <c r="FH729" s="772">
        <v>0</v>
      </c>
      <c r="FI729" s="737">
        <f>+IF(FH729=0,0,FH729/FH716*100)</f>
        <v>0</v>
      </c>
      <c r="FJ729" s="772">
        <v>0</v>
      </c>
      <c r="FK729" s="737">
        <f>+IF(FJ729=0,0,FJ729/FJ716*100)</f>
        <v>0</v>
      </c>
    </row>
    <row r="730" spans="2:167" s="648" customFormat="1" ht="13.5" customHeight="1">
      <c r="B730" s="771"/>
      <c r="C730" s="769"/>
      <c r="D730" s="771" t="s">
        <v>4844</v>
      </c>
      <c r="E730" s="772">
        <f>+AK730</f>
        <v>0</v>
      </c>
      <c r="F730" s="737">
        <f>+IF(E730=0,0,E730/E716*100)</f>
        <v>0</v>
      </c>
      <c r="G730" s="772">
        <v>0</v>
      </c>
      <c r="H730" s="737">
        <f>+IF(G730=0,0,G730/G716*100)</f>
        <v>0</v>
      </c>
      <c r="I730" s="772">
        <v>0</v>
      </c>
      <c r="J730" s="737">
        <f>+IF(I730=0,0,I730/I716*100)</f>
        <v>0</v>
      </c>
      <c r="K730" s="772">
        <v>0</v>
      </c>
      <c r="L730" s="737">
        <f>+IF(K730=0,0,K730/K716*100)</f>
        <v>0</v>
      </c>
      <c r="M730" s="772">
        <f>+G730+I730+K730</f>
        <v>0</v>
      </c>
      <c r="N730" s="737">
        <f>+IF(M730=0,0,M730/M716*100)</f>
        <v>0</v>
      </c>
      <c r="O730" s="772">
        <v>0</v>
      </c>
      <c r="P730" s="737">
        <f>+IF(O730=0,0,O730/O716*100)</f>
        <v>0</v>
      </c>
      <c r="Q730" s="772">
        <v>0</v>
      </c>
      <c r="R730" s="737">
        <f>+IF(Q730=0,0,Q730/Q716*100)</f>
        <v>0</v>
      </c>
      <c r="S730" s="772">
        <v>0</v>
      </c>
      <c r="T730" s="737">
        <f>+IF(S730=0,0,S730/S716*100)</f>
        <v>0</v>
      </c>
      <c r="U730" s="772">
        <f>+O730+Q730+S730</f>
        <v>0</v>
      </c>
      <c r="V730" s="737">
        <f>+IF(U730=0,0,U730/U716*100)</f>
        <v>0</v>
      </c>
      <c r="W730" s="772">
        <f t="shared" si="733"/>
        <v>0</v>
      </c>
      <c r="X730" s="737">
        <f>+IF(W730=0,0,W730/W716*100)</f>
        <v>0</v>
      </c>
      <c r="Y730" s="772">
        <v>0</v>
      </c>
      <c r="Z730" s="737">
        <f>+IF(Y730=0,0,Y730/Y716*100)</f>
        <v>0</v>
      </c>
      <c r="AA730" s="772">
        <v>0</v>
      </c>
      <c r="AB730" s="737">
        <f>+IF(AA730=0,0,AA730/AA716*100)</f>
        <v>0</v>
      </c>
      <c r="AC730" s="772">
        <v>0</v>
      </c>
      <c r="AD730" s="737">
        <f>+IF(AC730=0,0,AC730/AC716*100)</f>
        <v>0</v>
      </c>
      <c r="AE730" s="772">
        <f>+Y730+AA730+AC730</f>
        <v>0</v>
      </c>
      <c r="AF730" s="737">
        <f>+IF(AE730=0,0,AE730/AE716*100)</f>
        <v>0</v>
      </c>
      <c r="AG730" s="772">
        <v>0</v>
      </c>
      <c r="AH730" s="737">
        <f>+IF(AG730=0,0,AG730/AG716*100)</f>
        <v>0</v>
      </c>
      <c r="AI730" s="772">
        <v>0</v>
      </c>
      <c r="AJ730" s="737">
        <f>+IF(AI730=0,0,AI730/AI716*100)</f>
        <v>0</v>
      </c>
      <c r="AK730" s="772">
        <v>0</v>
      </c>
      <c r="AL730" s="737">
        <f>+IF(AK730=0,0,AK730/AK716*100)</f>
        <v>0</v>
      </c>
      <c r="AM730" s="772">
        <f>+AG730+AI730+AK730</f>
        <v>0</v>
      </c>
      <c r="AN730" s="737">
        <f>+IF(AM730=0,0,AM730/AM716*100)</f>
        <v>0</v>
      </c>
      <c r="AO730" s="772">
        <f t="shared" si="734"/>
        <v>0</v>
      </c>
      <c r="AP730" s="737">
        <f>+IF(AO730=0,0,AO730/AO716*100)</f>
        <v>0</v>
      </c>
      <c r="AQ730" s="651"/>
      <c r="AR730" s="772">
        <v>0</v>
      </c>
      <c r="AS730" s="737">
        <f>+IF(AR730=0,0,AR730/AR716*100)</f>
        <v>0</v>
      </c>
      <c r="AT730" s="772">
        <v>0</v>
      </c>
      <c r="AU730" s="737">
        <f>+IF(AT730=0,0,AT730/AT716*100)</f>
        <v>0</v>
      </c>
      <c r="AV730" s="772">
        <v>0</v>
      </c>
      <c r="AW730" s="737">
        <f>+IF(AV730=0,0,AV730/AV716*100)</f>
        <v>0</v>
      </c>
      <c r="AX730" s="772">
        <v>0</v>
      </c>
      <c r="AY730" s="737">
        <f>+IF(AX730=0,0,AX730/AX716*100)</f>
        <v>0</v>
      </c>
      <c r="AZ730" s="772">
        <f>+AT730+AV730+AX730</f>
        <v>0</v>
      </c>
      <c r="BA730" s="737">
        <f>+IF(AZ730=0,0,AZ730/AZ716*100)</f>
        <v>0</v>
      </c>
      <c r="BB730" s="772">
        <v>0</v>
      </c>
      <c r="BC730" s="737">
        <f>+IF(BB730=0,0,BB730/BB716*100)</f>
        <v>0</v>
      </c>
      <c r="BD730" s="772">
        <v>0</v>
      </c>
      <c r="BE730" s="737">
        <f>+IF(BD730=0,0,BD730/BD716*100)</f>
        <v>0</v>
      </c>
      <c r="BF730" s="772">
        <v>0</v>
      </c>
      <c r="BG730" s="737">
        <f>+IF(BF730=0,0,BF730/BF716*100)</f>
        <v>0</v>
      </c>
      <c r="BH730" s="772">
        <f>+BB730+BD730+BF730</f>
        <v>0</v>
      </c>
      <c r="BI730" s="737">
        <f>+IF(BH730=0,0,BH730/BH716*100)</f>
        <v>0</v>
      </c>
      <c r="BJ730" s="772">
        <f t="shared" si="735"/>
        <v>0</v>
      </c>
      <c r="BK730" s="737">
        <f>+IF(BJ730=0,0,BJ730/BJ716*100)</f>
        <v>0</v>
      </c>
      <c r="BL730" s="772">
        <v>0</v>
      </c>
      <c r="BM730" s="737">
        <f>+IF(BL730=0,0,BL730/BL716*100)</f>
        <v>0</v>
      </c>
      <c r="BN730" s="772">
        <v>0</v>
      </c>
      <c r="BO730" s="737">
        <f>+IF(BN730=0,0,BN730/BN716*100)</f>
        <v>0</v>
      </c>
      <c r="BP730" s="772">
        <v>0</v>
      </c>
      <c r="BQ730" s="737">
        <f>+IF(BP730=0,0,BP730/BP716*100)</f>
        <v>0</v>
      </c>
      <c r="BR730" s="772">
        <f>+BL730+BN730+BP730</f>
        <v>0</v>
      </c>
      <c r="BS730" s="737">
        <f>+IF(BR730=0,0,BR730/BR716*100)</f>
        <v>0</v>
      </c>
      <c r="BT730" s="772">
        <v>0</v>
      </c>
      <c r="BU730" s="737">
        <f>+IF(BT730=0,0,BT730/BT716*100)</f>
        <v>0</v>
      </c>
      <c r="BV730" s="772">
        <v>0</v>
      </c>
      <c r="BW730" s="737">
        <f>+IF(BV730=0,0,BV730/BV716*100)</f>
        <v>0</v>
      </c>
      <c r="BX730" s="772">
        <v>0</v>
      </c>
      <c r="BY730" s="737">
        <f>+IF(BX730=0,0,BX730/BX716*100)</f>
        <v>0</v>
      </c>
      <c r="BZ730" s="772">
        <f>+BT730+BV730+BX730</f>
        <v>0</v>
      </c>
      <c r="CA730" s="737">
        <f>+IF(BZ730=0,0,BZ730/BZ716*100)</f>
        <v>0</v>
      </c>
      <c r="CB730" s="772">
        <f t="shared" si="736"/>
        <v>0</v>
      </c>
      <c r="CC730" s="737">
        <f>+IF(CB730=0,0,CB730/CB716*100)</f>
        <v>0</v>
      </c>
      <c r="CE730" s="772">
        <f>+DK730</f>
        <v>0</v>
      </c>
      <c r="CF730" s="737">
        <f>+IF(CE730=0,0,CE730/CE716*100)</f>
        <v>0</v>
      </c>
      <c r="CG730" s="772">
        <v>0</v>
      </c>
      <c r="CH730" s="737">
        <f>+IF(CG730=0,0,CG730/CG716*100)</f>
        <v>0</v>
      </c>
      <c r="CI730" s="772">
        <v>0</v>
      </c>
      <c r="CJ730" s="737">
        <f>+IF(CI730=0,0,CI730/CI716*100)</f>
        <v>0</v>
      </c>
      <c r="CK730" s="772">
        <v>0</v>
      </c>
      <c r="CL730" s="737">
        <f>+IF(CK730=0,0,CK730/CK716*100)</f>
        <v>0</v>
      </c>
      <c r="CM730" s="772">
        <f>+CG730+CI730+CK730</f>
        <v>0</v>
      </c>
      <c r="CN730" s="737">
        <f>+IF(CM730=0,0,CM730/CM716*100)</f>
        <v>0</v>
      </c>
      <c r="CO730" s="772">
        <v>0</v>
      </c>
      <c r="CP730" s="737">
        <f>+IF(CO730=0,0,CO730/CO716*100)</f>
        <v>0</v>
      </c>
      <c r="CQ730" s="772">
        <v>0</v>
      </c>
      <c r="CR730" s="737">
        <f>+IF(CQ730=0,0,CQ730/CQ716*100)</f>
        <v>0</v>
      </c>
      <c r="CS730" s="772">
        <v>0</v>
      </c>
      <c r="CT730" s="737">
        <f>+IF(CS730=0,0,CS730/CS716*100)</f>
        <v>0</v>
      </c>
      <c r="CU730" s="772">
        <f>+CO730+CQ730+CS730</f>
        <v>0</v>
      </c>
      <c r="CV730" s="737">
        <f>+IF(CU730=0,0,CU730/CU716*100)</f>
        <v>0</v>
      </c>
      <c r="CW730" s="772">
        <f t="shared" si="737"/>
        <v>0</v>
      </c>
      <c r="CX730" s="737">
        <f>+IF(CW730=0,0,CW730/CW716*100)</f>
        <v>0</v>
      </c>
      <c r="CY730" s="772">
        <v>0</v>
      </c>
      <c r="CZ730" s="737">
        <f>+IF(CY730=0,0,CY730/CY716*100)</f>
        <v>0</v>
      </c>
      <c r="DA730" s="772">
        <v>0</v>
      </c>
      <c r="DB730" s="737">
        <f>+IF(DA730=0,0,DA730/DA716*100)</f>
        <v>0</v>
      </c>
      <c r="DC730" s="772">
        <v>0</v>
      </c>
      <c r="DD730" s="737">
        <f>+IF(DC730=0,0,DC730/DC716*100)</f>
        <v>0</v>
      </c>
      <c r="DE730" s="772">
        <f>+CY730+DA730+DC730</f>
        <v>0</v>
      </c>
      <c r="DF730" s="737">
        <f>+IF(DE730=0,0,DE730/DE716*100)</f>
        <v>0</v>
      </c>
      <c r="DG730" s="772">
        <v>0</v>
      </c>
      <c r="DH730" s="737">
        <f>+IF(DG730=0,0,DG730/DG716*100)</f>
        <v>0</v>
      </c>
      <c r="DI730" s="772">
        <v>0</v>
      </c>
      <c r="DJ730" s="737">
        <f>+IF(DI730=0,0,DI730/DI716*100)</f>
        <v>0</v>
      </c>
      <c r="DK730" s="772">
        <v>0</v>
      </c>
      <c r="DL730" s="737">
        <f>+IF(DK730=0,0,DK730/DK716*100)</f>
        <v>0</v>
      </c>
      <c r="DM730" s="772">
        <f>+DG730+DI730+DK730</f>
        <v>0</v>
      </c>
      <c r="DN730" s="737">
        <f>+IF(DM730=0,0,DM730/DM716*100)</f>
        <v>0</v>
      </c>
      <c r="DO730" s="772">
        <f t="shared" si="738"/>
        <v>0</v>
      </c>
      <c r="DP730" s="737">
        <f>+IF(DO730=0,0,DO730/DO716*100)</f>
        <v>0</v>
      </c>
      <c r="DR730" s="772">
        <f>+EX730</f>
        <v>0</v>
      </c>
      <c r="DS730" s="737">
        <f>+IF(DR730=0,0,DR730/DR716*100)</f>
        <v>0</v>
      </c>
      <c r="DT730" s="772">
        <v>0</v>
      </c>
      <c r="DU730" s="737">
        <f>+IF(DT730=0,0,DT730/DT716*100)</f>
        <v>0</v>
      </c>
      <c r="DV730" s="772">
        <v>0</v>
      </c>
      <c r="DW730" s="737">
        <f>+IF(DV730=0,0,DV730/DV716*100)</f>
        <v>0</v>
      </c>
      <c r="DX730" s="772">
        <v>0</v>
      </c>
      <c r="DY730" s="737">
        <f>+IF(DX730=0,0,DX730/DX716*100)</f>
        <v>0</v>
      </c>
      <c r="DZ730" s="772">
        <f>+DT730+DV730+DX730</f>
        <v>0</v>
      </c>
      <c r="EA730" s="737">
        <f>+IF(DZ730=0,0,DZ730/DZ716*100)</f>
        <v>0</v>
      </c>
      <c r="EB730" s="772">
        <v>0</v>
      </c>
      <c r="EC730" s="737">
        <f>+IF(EB730=0,0,EB730/EB716*100)</f>
        <v>0</v>
      </c>
      <c r="ED730" s="772">
        <v>0</v>
      </c>
      <c r="EE730" s="737">
        <f>+IF(ED730=0,0,ED730/ED716*100)</f>
        <v>0</v>
      </c>
      <c r="EF730" s="772">
        <v>0</v>
      </c>
      <c r="EG730" s="737">
        <f>+IF(EF730=0,0,EF730/EF716*100)</f>
        <v>0</v>
      </c>
      <c r="EH730" s="772">
        <f>+EB730+ED730+EF730</f>
        <v>0</v>
      </c>
      <c r="EI730" s="737">
        <f>+IF(EH730=0,0,EH730/EH716*100)</f>
        <v>0</v>
      </c>
      <c r="EJ730" s="772">
        <f t="shared" si="739"/>
        <v>0</v>
      </c>
      <c r="EK730" s="737">
        <f>+IF(EJ730=0,0,EJ730/EJ716*100)</f>
        <v>0</v>
      </c>
      <c r="EL730" s="772">
        <v>0</v>
      </c>
      <c r="EM730" s="737">
        <f>+IF(EL730=0,0,EL730/EL716*100)</f>
        <v>0</v>
      </c>
      <c r="EN730" s="772">
        <v>0</v>
      </c>
      <c r="EO730" s="737">
        <f>+IF(EN730=0,0,EN730/EN716*100)</f>
        <v>0</v>
      </c>
      <c r="EP730" s="772">
        <v>0</v>
      </c>
      <c r="EQ730" s="737">
        <f>+IF(EP730=0,0,EP730/EP716*100)</f>
        <v>0</v>
      </c>
      <c r="ER730" s="772">
        <f>+EL730+EN730+EP730</f>
        <v>0</v>
      </c>
      <c r="ES730" s="737">
        <f>+IF(ER730=0,0,ER730/ER716*100)</f>
        <v>0</v>
      </c>
      <c r="ET730" s="772">
        <v>0</v>
      </c>
      <c r="EU730" s="737">
        <f>+IF(ET730=0,0,ET730/ET716*100)</f>
        <v>0</v>
      </c>
      <c r="EV730" s="772">
        <v>0</v>
      </c>
      <c r="EW730" s="737">
        <f>+IF(EV730=0,0,EV730/EV716*100)</f>
        <v>0</v>
      </c>
      <c r="EX730" s="772">
        <v>0</v>
      </c>
      <c r="EY730" s="737">
        <f>+IF(EX730=0,0,EX730/EX716*100)</f>
        <v>0</v>
      </c>
      <c r="EZ730" s="772">
        <f>+ET730+EV730+EX730</f>
        <v>0</v>
      </c>
      <c r="FA730" s="737">
        <f>+IF(EZ730=0,0,EZ730/EZ716*100)</f>
        <v>0</v>
      </c>
      <c r="FB730" s="772">
        <f t="shared" si="740"/>
        <v>0</v>
      </c>
      <c r="FC730" s="737">
        <f>+IF(FB730=0,0,FB730/FB716*100)</f>
        <v>0</v>
      </c>
      <c r="FD730" s="772">
        <v>0</v>
      </c>
      <c r="FE730" s="737">
        <f>+IF(FD730=0,0,FD730/FD716*100)</f>
        <v>0</v>
      </c>
      <c r="FF730" s="772">
        <v>0</v>
      </c>
      <c r="FG730" s="737">
        <f>+IF(FF730=0,0,FF730/FF716*100)</f>
        <v>0</v>
      </c>
      <c r="FH730" s="772">
        <v>0</v>
      </c>
      <c r="FI730" s="737">
        <f>+IF(FH730=0,0,FH730/FH716*100)</f>
        <v>0</v>
      </c>
      <c r="FJ730" s="772">
        <v>0</v>
      </c>
      <c r="FK730" s="737">
        <f>+IF(FJ730=0,0,FJ730/FJ716*100)</f>
        <v>0</v>
      </c>
    </row>
    <row r="731" spans="2:167" s="648" customFormat="1" ht="13.5" customHeight="1">
      <c r="B731" s="771"/>
      <c r="C731" s="784"/>
      <c r="D731" s="802" t="s">
        <v>4845</v>
      </c>
      <c r="E731" s="803">
        <f>+W731+AO731</f>
        <v>0</v>
      </c>
      <c r="F731" s="804">
        <f>+IF(E731=0,0,E731/E716*100)</f>
        <v>0</v>
      </c>
      <c r="G731" s="803">
        <v>0</v>
      </c>
      <c r="H731" s="804">
        <f>+IF(G731=0,0,G731/G716*100)</f>
        <v>0</v>
      </c>
      <c r="I731" s="803">
        <v>0</v>
      </c>
      <c r="J731" s="804">
        <f>+IF(I731=0,0,I731/I716*100)</f>
        <v>0</v>
      </c>
      <c r="K731" s="803">
        <v>0</v>
      </c>
      <c r="L731" s="804">
        <f>+IF(K731=0,0,K731/K716*100)</f>
        <v>0</v>
      </c>
      <c r="M731" s="803">
        <f>+G731+I731+K731</f>
        <v>0</v>
      </c>
      <c r="N731" s="804">
        <f>+IF(M731=0,0,M731/M716*100)</f>
        <v>0</v>
      </c>
      <c r="O731" s="803">
        <v>0</v>
      </c>
      <c r="P731" s="804">
        <f>+IF(O731=0,0,O731/O716*100)</f>
        <v>0</v>
      </c>
      <c r="Q731" s="803">
        <v>0</v>
      </c>
      <c r="R731" s="804">
        <f>+IF(Q731=0,0,Q731/Q716*100)</f>
        <v>0</v>
      </c>
      <c r="S731" s="803">
        <v>0</v>
      </c>
      <c r="T731" s="804">
        <f>+IF(S731=0,0,S731/S716*100)</f>
        <v>0</v>
      </c>
      <c r="U731" s="803">
        <f>+O731+Q731+S731</f>
        <v>0</v>
      </c>
      <c r="V731" s="804">
        <f>+IF(U731=0,0,U731/U716*100)</f>
        <v>0</v>
      </c>
      <c r="W731" s="803">
        <f t="shared" si="733"/>
        <v>0</v>
      </c>
      <c r="X731" s="804">
        <f>+IF(W731=0,0,W731/W716*100)</f>
        <v>0</v>
      </c>
      <c r="Y731" s="803">
        <v>0</v>
      </c>
      <c r="Z731" s="804">
        <f>+IF(Y731=0,0,Y731/Y716*100)</f>
        <v>0</v>
      </c>
      <c r="AA731" s="803">
        <v>0</v>
      </c>
      <c r="AB731" s="804">
        <f>+IF(AA731=0,0,AA731/AA716*100)</f>
        <v>0</v>
      </c>
      <c r="AC731" s="803">
        <v>0</v>
      </c>
      <c r="AD731" s="804">
        <f>+IF(AC731=0,0,AC731/AC716*100)</f>
        <v>0</v>
      </c>
      <c r="AE731" s="803">
        <f>+Y731+AA731+AC731</f>
        <v>0</v>
      </c>
      <c r="AF731" s="804">
        <f>+IF(AE731=0,0,AE731/AE716*100)</f>
        <v>0</v>
      </c>
      <c r="AG731" s="803">
        <v>0</v>
      </c>
      <c r="AH731" s="804">
        <f>+IF(AG731=0,0,AG731/AG716*100)</f>
        <v>0</v>
      </c>
      <c r="AI731" s="803">
        <v>0</v>
      </c>
      <c r="AJ731" s="804">
        <f>+IF(AI731=0,0,AI731/AI716*100)</f>
        <v>0</v>
      </c>
      <c r="AK731" s="803">
        <v>0</v>
      </c>
      <c r="AL731" s="804">
        <f>+IF(AK731=0,0,AK731/AK716*100)</f>
        <v>0</v>
      </c>
      <c r="AM731" s="803">
        <f>+AG731+AI731+AK731</f>
        <v>0</v>
      </c>
      <c r="AN731" s="804">
        <f>+IF(AM731=0,0,AM731/AM716*100)</f>
        <v>0</v>
      </c>
      <c r="AO731" s="803">
        <f t="shared" si="734"/>
        <v>0</v>
      </c>
      <c r="AP731" s="804">
        <f>+IF(AO731=0,0,AO731/AO716*100)</f>
        <v>0</v>
      </c>
      <c r="AQ731" s="651"/>
      <c r="AR731" s="803">
        <v>0</v>
      </c>
      <c r="AS731" s="804">
        <f>+IF(AR731=0,0,AR731/AR716*100)</f>
        <v>0</v>
      </c>
      <c r="AT731" s="803">
        <v>0</v>
      </c>
      <c r="AU731" s="804">
        <f>+IF(AT731=0,0,AT731/AT716*100)</f>
        <v>0</v>
      </c>
      <c r="AV731" s="803">
        <v>0</v>
      </c>
      <c r="AW731" s="804">
        <f>+IF(AV731=0,0,AV731/AV716*100)</f>
        <v>0</v>
      </c>
      <c r="AX731" s="803">
        <v>0</v>
      </c>
      <c r="AY731" s="804">
        <f>+IF(AX731=0,0,AX731/AX716*100)</f>
        <v>0</v>
      </c>
      <c r="AZ731" s="803">
        <f>+AT731+AV731+AX731</f>
        <v>0</v>
      </c>
      <c r="BA731" s="804">
        <f>+IF(AZ731=0,0,AZ731/AZ716*100)</f>
        <v>0</v>
      </c>
      <c r="BB731" s="803">
        <v>0</v>
      </c>
      <c r="BC731" s="804">
        <f>+IF(BB731=0,0,BB731/BB716*100)</f>
        <v>0</v>
      </c>
      <c r="BD731" s="803">
        <v>0</v>
      </c>
      <c r="BE731" s="804">
        <f>+IF(BD731=0,0,BD731/BD716*100)</f>
        <v>0</v>
      </c>
      <c r="BF731" s="803">
        <v>0</v>
      </c>
      <c r="BG731" s="804">
        <f>+IF(BF731=0,0,BF731/BF716*100)</f>
        <v>0</v>
      </c>
      <c r="BH731" s="803">
        <f>+BB731+BD731+BF731</f>
        <v>0</v>
      </c>
      <c r="BI731" s="804">
        <f>+IF(BH731=0,0,BH731/BH716*100)</f>
        <v>0</v>
      </c>
      <c r="BJ731" s="803">
        <f t="shared" si="735"/>
        <v>0</v>
      </c>
      <c r="BK731" s="804">
        <f>+IF(BJ731=0,0,BJ731/BJ716*100)</f>
        <v>0</v>
      </c>
      <c r="BL731" s="803">
        <v>0</v>
      </c>
      <c r="BM731" s="804">
        <f>+IF(BL731=0,0,BL731/BL716*100)</f>
        <v>0</v>
      </c>
      <c r="BN731" s="803">
        <v>0</v>
      </c>
      <c r="BO731" s="804">
        <f>+IF(BN731=0,0,BN731/BN716*100)</f>
        <v>0</v>
      </c>
      <c r="BP731" s="803">
        <v>0</v>
      </c>
      <c r="BQ731" s="804">
        <f>+IF(BP731=0,0,BP731/BP716*100)</f>
        <v>0</v>
      </c>
      <c r="BR731" s="803">
        <f>+BL731+BN731+BP731</f>
        <v>0</v>
      </c>
      <c r="BS731" s="804">
        <f>+IF(BR731=0,0,BR731/BR716*100)</f>
        <v>0</v>
      </c>
      <c r="BT731" s="803">
        <v>0</v>
      </c>
      <c r="BU731" s="804">
        <f>+IF(BT731=0,0,BT731/BT716*100)</f>
        <v>0</v>
      </c>
      <c r="BV731" s="803">
        <v>0</v>
      </c>
      <c r="BW731" s="804">
        <f>+IF(BV731=0,0,BV731/BV716*100)</f>
        <v>0</v>
      </c>
      <c r="BX731" s="803">
        <v>0</v>
      </c>
      <c r="BY731" s="804">
        <f>+IF(BX731=0,0,BX731/BX716*100)</f>
        <v>0</v>
      </c>
      <c r="BZ731" s="803">
        <f>+BT731+BV731+BX731</f>
        <v>0</v>
      </c>
      <c r="CA731" s="804">
        <f>+IF(BZ731=0,0,BZ731/BZ716*100)</f>
        <v>0</v>
      </c>
      <c r="CB731" s="803">
        <f t="shared" si="736"/>
        <v>0</v>
      </c>
      <c r="CC731" s="804">
        <f>+IF(CB731=0,0,CB731/CB716*100)</f>
        <v>0</v>
      </c>
      <c r="CE731" s="803">
        <f>+CW731+DO731</f>
        <v>0</v>
      </c>
      <c r="CF731" s="804">
        <f>+IF(CE731=0,0,CE731/CE716*100)</f>
        <v>0</v>
      </c>
      <c r="CG731" s="803">
        <v>0</v>
      </c>
      <c r="CH731" s="804">
        <f>+IF(CG731=0,0,CG731/CG716*100)</f>
        <v>0</v>
      </c>
      <c r="CI731" s="803">
        <v>0</v>
      </c>
      <c r="CJ731" s="804">
        <f>+IF(CI731=0,0,CI731/CI716*100)</f>
        <v>0</v>
      </c>
      <c r="CK731" s="803">
        <v>0</v>
      </c>
      <c r="CL731" s="804">
        <f>+IF(CK731=0,0,CK731/CK716*100)</f>
        <v>0</v>
      </c>
      <c r="CM731" s="803">
        <f>+CG731+CI731+CK731</f>
        <v>0</v>
      </c>
      <c r="CN731" s="804">
        <f>+IF(CM731=0,0,CM731/CM716*100)</f>
        <v>0</v>
      </c>
      <c r="CO731" s="803">
        <v>0</v>
      </c>
      <c r="CP731" s="804">
        <f>+IF(CO731=0,0,CO731/CO716*100)</f>
        <v>0</v>
      </c>
      <c r="CQ731" s="803">
        <v>0</v>
      </c>
      <c r="CR731" s="804">
        <f>+IF(CQ731=0,0,CQ731/CQ716*100)</f>
        <v>0</v>
      </c>
      <c r="CS731" s="803">
        <v>0</v>
      </c>
      <c r="CT731" s="804">
        <f>+IF(CS731=0,0,CS731/CS716*100)</f>
        <v>0</v>
      </c>
      <c r="CU731" s="803">
        <f>+CO731+CQ731+CS731</f>
        <v>0</v>
      </c>
      <c r="CV731" s="804">
        <f>+IF(CU731=0,0,CU731/CU716*100)</f>
        <v>0</v>
      </c>
      <c r="CW731" s="803">
        <f t="shared" si="737"/>
        <v>0</v>
      </c>
      <c r="CX731" s="804">
        <f>+IF(CW731=0,0,CW731/CW716*100)</f>
        <v>0</v>
      </c>
      <c r="CY731" s="803">
        <v>0</v>
      </c>
      <c r="CZ731" s="804">
        <f>+IF(CY731=0,0,CY731/CY716*100)</f>
        <v>0</v>
      </c>
      <c r="DA731" s="803">
        <v>0</v>
      </c>
      <c r="DB731" s="804">
        <f>+IF(DA731=0,0,DA731/DA716*100)</f>
        <v>0</v>
      </c>
      <c r="DC731" s="803">
        <v>0</v>
      </c>
      <c r="DD731" s="804">
        <f>+IF(DC731=0,0,DC731/DC716*100)</f>
        <v>0</v>
      </c>
      <c r="DE731" s="803">
        <f>+CY731+DA731+DC731</f>
        <v>0</v>
      </c>
      <c r="DF731" s="804">
        <f>+IF(DE731=0,0,DE731/DE716*100)</f>
        <v>0</v>
      </c>
      <c r="DG731" s="803">
        <v>0</v>
      </c>
      <c r="DH731" s="804">
        <f>+IF(DG731=0,0,DG731/DG716*100)</f>
        <v>0</v>
      </c>
      <c r="DI731" s="803">
        <v>0</v>
      </c>
      <c r="DJ731" s="804">
        <f>+IF(DI731=0,0,DI731/DI716*100)</f>
        <v>0</v>
      </c>
      <c r="DK731" s="803">
        <v>0</v>
      </c>
      <c r="DL731" s="804">
        <f>+IF(DK731=0,0,DK731/DK716*100)</f>
        <v>0</v>
      </c>
      <c r="DM731" s="803">
        <f>+DG731+DI731+DK731</f>
        <v>0</v>
      </c>
      <c r="DN731" s="804">
        <f>+IF(DM731=0,0,DM731/DM716*100)</f>
        <v>0</v>
      </c>
      <c r="DO731" s="803">
        <f t="shared" si="738"/>
        <v>0</v>
      </c>
      <c r="DP731" s="804">
        <f>+IF(DO731=0,0,DO731/DO716*100)</f>
        <v>0</v>
      </c>
      <c r="DR731" s="803">
        <f>+EJ731+FB731</f>
        <v>0</v>
      </c>
      <c r="DS731" s="804">
        <f>+IF(DR731=0,0,DR731/DR716*100)</f>
        <v>0</v>
      </c>
      <c r="DT731" s="803">
        <v>0</v>
      </c>
      <c r="DU731" s="804">
        <f>+IF(DT731=0,0,DT731/DT716*100)</f>
        <v>0</v>
      </c>
      <c r="DV731" s="803">
        <v>0</v>
      </c>
      <c r="DW731" s="804">
        <f>+IF(DV731=0,0,DV731/DV716*100)</f>
        <v>0</v>
      </c>
      <c r="DX731" s="803">
        <v>0</v>
      </c>
      <c r="DY731" s="804">
        <f>+IF(DX731=0,0,DX731/DX716*100)</f>
        <v>0</v>
      </c>
      <c r="DZ731" s="803">
        <f>+DT731+DV731+DX731</f>
        <v>0</v>
      </c>
      <c r="EA731" s="804">
        <f>+IF(DZ731=0,0,DZ731/DZ716*100)</f>
        <v>0</v>
      </c>
      <c r="EB731" s="803">
        <v>0</v>
      </c>
      <c r="EC731" s="804">
        <f>+IF(EB731=0,0,EB731/EB716*100)</f>
        <v>0</v>
      </c>
      <c r="ED731" s="803">
        <v>0</v>
      </c>
      <c r="EE731" s="804">
        <f>+IF(ED731=0,0,ED731/ED716*100)</f>
        <v>0</v>
      </c>
      <c r="EF731" s="803">
        <v>0</v>
      </c>
      <c r="EG731" s="804">
        <f>+IF(EF731=0,0,EF731/EF716*100)</f>
        <v>0</v>
      </c>
      <c r="EH731" s="803">
        <f>+EB731+ED731+EF731</f>
        <v>0</v>
      </c>
      <c r="EI731" s="804">
        <f>+IF(EH731=0,0,EH731/EH716*100)</f>
        <v>0</v>
      </c>
      <c r="EJ731" s="803">
        <f t="shared" si="739"/>
        <v>0</v>
      </c>
      <c r="EK731" s="804">
        <f>+IF(EJ731=0,0,EJ731/EJ716*100)</f>
        <v>0</v>
      </c>
      <c r="EL731" s="803">
        <v>0</v>
      </c>
      <c r="EM731" s="804">
        <f>+IF(EL731=0,0,EL731/EL716*100)</f>
        <v>0</v>
      </c>
      <c r="EN731" s="803">
        <v>0</v>
      </c>
      <c r="EO731" s="804">
        <f>+IF(EN731=0,0,EN731/EN716*100)</f>
        <v>0</v>
      </c>
      <c r="EP731" s="803">
        <v>0</v>
      </c>
      <c r="EQ731" s="804">
        <f>+IF(EP731=0,0,EP731/EP716*100)</f>
        <v>0</v>
      </c>
      <c r="ER731" s="803">
        <f>+EL731+EN731+EP731</f>
        <v>0</v>
      </c>
      <c r="ES731" s="804">
        <f>+IF(ER731=0,0,ER731/ER716*100)</f>
        <v>0</v>
      </c>
      <c r="ET731" s="803">
        <v>0</v>
      </c>
      <c r="EU731" s="804">
        <f>+IF(ET731=0,0,ET731/ET716*100)</f>
        <v>0</v>
      </c>
      <c r="EV731" s="803">
        <v>0</v>
      </c>
      <c r="EW731" s="804">
        <f>+IF(EV731=0,0,EV731/EV716*100)</f>
        <v>0</v>
      </c>
      <c r="EX731" s="803">
        <v>0</v>
      </c>
      <c r="EY731" s="804">
        <f>+IF(EX731=0,0,EX731/EX716*100)</f>
        <v>0</v>
      </c>
      <c r="EZ731" s="803">
        <f>+ET731+EV731+EX731</f>
        <v>0</v>
      </c>
      <c r="FA731" s="804">
        <f>+IF(EZ731=0,0,EZ731/EZ716*100)</f>
        <v>0</v>
      </c>
      <c r="FB731" s="803">
        <f t="shared" si="740"/>
        <v>0</v>
      </c>
      <c r="FC731" s="804">
        <f>+IF(FB731=0,0,FB731/FB716*100)</f>
        <v>0</v>
      </c>
      <c r="FD731" s="803">
        <v>0</v>
      </c>
      <c r="FE731" s="804">
        <f>+IF(FD731=0,0,FD731/FD716*100)</f>
        <v>0</v>
      </c>
      <c r="FF731" s="803">
        <v>0</v>
      </c>
      <c r="FG731" s="804">
        <f>+IF(FF731=0,0,FF731/FF716*100)</f>
        <v>0</v>
      </c>
      <c r="FH731" s="803">
        <v>0</v>
      </c>
      <c r="FI731" s="804">
        <f>+IF(FH731=0,0,FH731/FH716*100)</f>
        <v>0</v>
      </c>
      <c r="FJ731" s="803">
        <v>0</v>
      </c>
      <c r="FK731" s="804">
        <f>+IF(FJ731=0,0,FJ731/FJ716*100)</f>
        <v>0</v>
      </c>
    </row>
    <row r="732" spans="2:167" s="648" customFormat="1" ht="13.5" customHeight="1">
      <c r="B732" s="771"/>
      <c r="C732" s="728" t="s">
        <v>4846</v>
      </c>
      <c r="D732" s="787"/>
      <c r="E732" s="770">
        <f>+W732+AO732</f>
        <v>0.36399700000000035</v>
      </c>
      <c r="F732" s="726" t="e">
        <f>+IF(E732=0,0,E732/E717*100)</f>
        <v>#DIV/0!</v>
      </c>
      <c r="G732" s="770">
        <f>+G733+G734-G735-G736</f>
        <v>1.1367480000000001</v>
      </c>
      <c r="H732" s="726" t="e">
        <f>+IF(G732=0,0,G732/G717*100)</f>
        <v>#DIV/0!</v>
      </c>
      <c r="I732" s="770">
        <f>+I733+I734-I735-I736</f>
        <v>1.0532060000000001</v>
      </c>
      <c r="J732" s="726" t="e">
        <f>+IF(I732=0,0,I732/I717*100)</f>
        <v>#DIV/0!</v>
      </c>
      <c r="K732" s="770">
        <f>+K733+K734-K735-K736</f>
        <v>-0.19393099999999999</v>
      </c>
      <c r="L732" s="726" t="e">
        <f>+IF(K732=0,0,K732/K717*100)</f>
        <v>#DIV/0!</v>
      </c>
      <c r="M732" s="770">
        <f>+M733+M734-M735-M736</f>
        <v>1.9960230000000003</v>
      </c>
      <c r="N732" s="726" t="e">
        <f>+IF(M732=0,0,M732/M717*100)</f>
        <v>#DIV/0!</v>
      </c>
      <c r="O732" s="770">
        <f>+O733+O734-O735-O736</f>
        <v>0.119342</v>
      </c>
      <c r="P732" s="726" t="e">
        <f>+IF(O732=0,0,O732/O717*100)</f>
        <v>#DIV/0!</v>
      </c>
      <c r="Q732" s="770">
        <f>+Q733+Q734-Q735-Q736</f>
        <v>-5.9672000000000003E-2</v>
      </c>
      <c r="R732" s="726" t="e">
        <f>+IF(Q732=0,0,Q732/Q717*100)</f>
        <v>#DIV/0!</v>
      </c>
      <c r="S732" s="770">
        <f>+S733+S734-S735-S736</f>
        <v>-0.88612499999999994</v>
      </c>
      <c r="T732" s="726" t="e">
        <f>+IF(S732=0,0,S732/S717*100)</f>
        <v>#DIV/0!</v>
      </c>
      <c r="U732" s="770">
        <f>+U733+U734-U735-U736</f>
        <v>-0.82645499999999994</v>
      </c>
      <c r="V732" s="726" t="e">
        <f>+IF(U732=0,0,U732/U717*100)</f>
        <v>#DIV/0!</v>
      </c>
      <c r="W732" s="770">
        <f t="shared" si="733"/>
        <v>1.1695680000000004</v>
      </c>
      <c r="X732" s="726" t="e">
        <f>+IF(W732=0,0,W732/W717*100)</f>
        <v>#DIV/0!</v>
      </c>
      <c r="Y732" s="770">
        <f>+Y733+Y734-Y735-Y736</f>
        <v>0.17901300000000001</v>
      </c>
      <c r="Z732" s="726" t="e">
        <f>+IF(Y732=0,0,Y732/Y717*100)</f>
        <v>#DIV/0!</v>
      </c>
      <c r="AA732" s="770">
        <f>+AA733+AA734-AA735-AA736</f>
        <v>0.61163699999999999</v>
      </c>
      <c r="AB732" s="726" t="e">
        <f>+IF(AA732=0,0,AA732/AA717*100)</f>
        <v>#DIV/0!</v>
      </c>
      <c r="AC732" s="770">
        <f>+AC733+AC734-AC735-AC736</f>
        <v>-0.12232800000000001</v>
      </c>
      <c r="AD732" s="726" t="e">
        <f>+IF(AC732=0,0,AC732/AC717*100)</f>
        <v>#DIV/0!</v>
      </c>
      <c r="AE732" s="770">
        <f>+AE733+AE734-AE735-AE736</f>
        <v>0.66832200000000008</v>
      </c>
      <c r="AF732" s="726" t="e">
        <f>+IF(AE732=0,0,AE732/AE717*100)</f>
        <v>#DIV/0!</v>
      </c>
      <c r="AG732" s="770">
        <f>+AG733+AG734-AG735-AG736</f>
        <v>-0.92192699999999994</v>
      </c>
      <c r="AH732" s="726" t="e">
        <f>+IF(AG732=0,0,AG732/AG717*100)</f>
        <v>#DIV/0!</v>
      </c>
      <c r="AI732" s="770">
        <f>+AI733+AI734-AI735-AI736</f>
        <v>-0.235705</v>
      </c>
      <c r="AJ732" s="726" t="e">
        <f>+IF(AI732=0,0,AI732/AI717*100)</f>
        <v>#DIV/0!</v>
      </c>
      <c r="AK732" s="770">
        <f>+AK733+AK734-AK735-AK736</f>
        <v>-0.31626100000000001</v>
      </c>
      <c r="AL732" s="726" t="e">
        <f>+IF(AK732=0,0,AK732/AK717*100)</f>
        <v>#DIV/0!</v>
      </c>
      <c r="AM732" s="770">
        <f>+AM733+AM734-AM735-AM736</f>
        <v>-1.4738930000000001</v>
      </c>
      <c r="AN732" s="726" t="e">
        <f>+IF(AM732=0,0,AM732/AM717*100)</f>
        <v>#DIV/0!</v>
      </c>
      <c r="AO732" s="770">
        <f t="shared" si="734"/>
        <v>-0.80557100000000004</v>
      </c>
      <c r="AP732" s="726" t="e">
        <f>+IF(AO732=0,0,AO732/AO717*100)</f>
        <v>#DIV/0!</v>
      </c>
      <c r="AQ732" s="651"/>
      <c r="AR732" s="770">
        <f>+AR733+AR734-AR735-AR736</f>
        <v>5.7583299999999999</v>
      </c>
      <c r="AS732" s="726" t="e">
        <f>+IF(AR732=0,0,AR732/AR717*100)</f>
        <v>#DIV/0!</v>
      </c>
      <c r="AT732" s="770">
        <f>+AT733+AT734-AT735-AT736</f>
        <v>1.3396330000000001</v>
      </c>
      <c r="AU732" s="726" t="e">
        <f>+IF(AT732=0,0,AT732/AT717*100)</f>
        <v>#DIV/0!</v>
      </c>
      <c r="AV732" s="770">
        <f>+AV733+AV734-AV735-AV736</f>
        <v>0.122326</v>
      </c>
      <c r="AW732" s="726" t="e">
        <f>+IF(AV732=0,0,AV732/AV717*100)</f>
        <v>#DIV/0!</v>
      </c>
      <c r="AX732" s="770">
        <f>+AX733+AX734-AX735-AX736</f>
        <v>0.14619699999999999</v>
      </c>
      <c r="AY732" s="726" t="e">
        <f>+IF(AX732=0,0,AX732/AX717*100)</f>
        <v>#DIV/0!</v>
      </c>
      <c r="AZ732" s="770">
        <f>+AZ733+AZ734-AZ735-AZ736</f>
        <v>1.6081560000000001</v>
      </c>
      <c r="BA732" s="726" t="e">
        <f>+IF(AZ732=0,0,AZ732/AZ717*100)</f>
        <v>#DIV/0!</v>
      </c>
      <c r="BB732" s="770">
        <f>+BB733+BB734-BB735-BB736</f>
        <v>-0.343113</v>
      </c>
      <c r="BC732" s="726" t="e">
        <f>+IF(BB732=0,0,BB732/BB717*100)</f>
        <v>#DIV/0!</v>
      </c>
      <c r="BD732" s="770">
        <f>+BD733+BD734-BD735-BD736</f>
        <v>1.1994039999999999</v>
      </c>
      <c r="BE732" s="726" t="e">
        <f>+IF(BD732=0,0,BD732/BD717*100)</f>
        <v>#DIV/0!</v>
      </c>
      <c r="BF732" s="770">
        <f>+BF733+BF734-BF735-BF736</f>
        <v>-0.113376</v>
      </c>
      <c r="BG732" s="726" t="e">
        <f>+IF(BF732=0,0,BF732/BF717*100)</f>
        <v>#DIV/0!</v>
      </c>
      <c r="BH732" s="770">
        <f>+BH733+BH734-BH735-BH736</f>
        <v>0.74291499999999988</v>
      </c>
      <c r="BI732" s="726" t="e">
        <f>+IF(BH732=0,0,BH732/BH717*100)</f>
        <v>#DIV/0!</v>
      </c>
      <c r="BJ732" s="770">
        <f t="shared" si="735"/>
        <v>2.3510710000000001</v>
      </c>
      <c r="BK732" s="726" t="e">
        <f>+IF(BJ732=0,0,BJ732/BJ717*100)</f>
        <v>#DIV/0!</v>
      </c>
      <c r="BL732" s="770">
        <f>+BL733+BL734-BL735-BL736</f>
        <v>0.68025799999999992</v>
      </c>
      <c r="BM732" s="726" t="e">
        <f>+IF(BL732=0,0,BL732/BL717*100)</f>
        <v>#DIV/0!</v>
      </c>
      <c r="BN732" s="770">
        <f>+BN733+BN734-BN735-BN736</f>
        <v>0.88612599999999997</v>
      </c>
      <c r="BO732" s="726" t="e">
        <f>+IF(BN732=0,0,BN732/BN717*100)</f>
        <v>#DIV/0!</v>
      </c>
      <c r="BP732" s="770">
        <f>+BP733+BP734-BP735-BP736</f>
        <v>0.87717599999999996</v>
      </c>
      <c r="BQ732" s="726" t="e">
        <f>+IF(BP732=0,0,BP732/BP717*100)</f>
        <v>#DIV/0!</v>
      </c>
      <c r="BR732" s="770">
        <f>+BR733+BR734-BR735-BR736</f>
        <v>2.4435599999999997</v>
      </c>
      <c r="BS732" s="726" t="e">
        <f>+IF(BR732=0,0,BR732/BR717*100)</f>
        <v>#DIV/0!</v>
      </c>
      <c r="BT732" s="770">
        <f>+BT733+BT734-BT735-BT736</f>
        <v>1.4917000000000001E-2</v>
      </c>
      <c r="BU732" s="726" t="e">
        <f>+IF(BT732=0,0,BT732/BT717*100)</f>
        <v>#DIV/0!</v>
      </c>
      <c r="BV732" s="770">
        <f>+BV733+BV734-BV735-BV736</f>
        <v>1.1098969999999999</v>
      </c>
      <c r="BW732" s="726" t="e">
        <f>+IF(BV732=0,0,BV732/BV717*100)</f>
        <v>#DIV/0!</v>
      </c>
      <c r="BX732" s="770">
        <f>+BX733+BX734-BX735-BX736</f>
        <v>-0.16111500000000001</v>
      </c>
      <c r="BY732" s="726" t="e">
        <f>+IF(BX732=0,0,BX732/BX717*100)</f>
        <v>#DIV/0!</v>
      </c>
      <c r="BZ732" s="770">
        <f>+BZ733+BZ734-BZ735-BZ736</f>
        <v>0.96369900000000008</v>
      </c>
      <c r="CA732" s="726" t="e">
        <f>+IF(BZ732=0,0,BZ732/BZ717*100)</f>
        <v>#DIV/0!</v>
      </c>
      <c r="CB732" s="770">
        <f t="shared" si="736"/>
        <v>3.4072589999999998</v>
      </c>
      <c r="CC732" s="726" t="e">
        <f>+IF(CB732=0,0,CB732/CB717*100)</f>
        <v>#DIV/0!</v>
      </c>
      <c r="CE732" s="770">
        <f>+CW732+DO732</f>
        <v>3.998014</v>
      </c>
      <c r="CF732" s="726" t="e">
        <f>+IF(CE732=0,0,CE732/CE717*100)</f>
        <v>#DIV/0!</v>
      </c>
      <c r="CG732" s="770">
        <f>+CG733+CG734-CG735-CG736</f>
        <v>0.9189480000000001</v>
      </c>
      <c r="CH732" s="726" t="e">
        <f>+IF(CG732=0,0,CG732/CG717*100)</f>
        <v>#DIV/0!</v>
      </c>
      <c r="CI732" s="770">
        <f>+CI733+CI734-CI735-CI736</f>
        <v>0.31924400000000003</v>
      </c>
      <c r="CJ732" s="726" t="e">
        <f>+IF(CI732=0,0,CI732/CI717*100)</f>
        <v>#DIV/0!</v>
      </c>
      <c r="CK732" s="770">
        <f>+CK733+CK734-CK735-CK736</f>
        <v>-0.116359</v>
      </c>
      <c r="CL732" s="726" t="e">
        <f>+IF(CK732=0,0,CK732/CK717*100)</f>
        <v>#DIV/0!</v>
      </c>
      <c r="CM732" s="770">
        <f>+CM733+CM734-CM735-CM736</f>
        <v>1.1218330000000001</v>
      </c>
      <c r="CN732" s="726" t="e">
        <f>+IF(CM732=0,0,CM732/CM717*100)</f>
        <v>#DIV/0!</v>
      </c>
      <c r="CO732" s="770">
        <f>+CO733+CO734-CO735-CO736</f>
        <v>0.59970000000000001</v>
      </c>
      <c r="CP732" s="726" t="e">
        <f>+IF(CO732=0,0,CO732/CO717*100)</f>
        <v>#DIV/0!</v>
      </c>
      <c r="CQ732" s="770">
        <f>+CQ733+CQ734-CQ735-CQ736</f>
        <v>-1.6797600000000001</v>
      </c>
      <c r="CR732" s="726" t="e">
        <f>+IF(CQ732=0,0,CQ732/CQ717*100)</f>
        <v>#DIV/0!</v>
      </c>
      <c r="CS732" s="770">
        <f>+CS733+CS734-CS735-CS736</f>
        <v>1.8945780000000001</v>
      </c>
      <c r="CT732" s="726" t="e">
        <f>+IF(CS732=0,0,CS732/CS717*100)</f>
        <v>#DIV/0!</v>
      </c>
      <c r="CU732" s="770">
        <f>+CU733+CU734-CU735-CU736</f>
        <v>0.81451799999999996</v>
      </c>
      <c r="CV732" s="726" t="e">
        <f>+IF(CU732=0,0,CU732/CU717*100)</f>
        <v>#DIV/0!</v>
      </c>
      <c r="CW732" s="770">
        <f t="shared" si="737"/>
        <v>1.9363510000000002</v>
      </c>
      <c r="CX732" s="726" t="e">
        <f>+IF(CW732=0,0,CW732/CW717*100)</f>
        <v>#DIV/0!</v>
      </c>
      <c r="CY732" s="770">
        <f>+CY733+CY734-CY735-CY736</f>
        <v>0.17901600000000001</v>
      </c>
      <c r="CZ732" s="726" t="e">
        <f>+IF(CY732=0,0,CY732/CY717*100)</f>
        <v>#DIV/0!</v>
      </c>
      <c r="DA732" s="770">
        <f>+DA733+DA734-DA735-DA736</f>
        <v>0.44455599999999995</v>
      </c>
      <c r="DB732" s="726" t="e">
        <f>+IF(DA732=0,0,DA732/DA717*100)</f>
        <v>#DIV/0!</v>
      </c>
      <c r="DC732" s="770">
        <f>+DC733+DC734-DC735-DC736</f>
        <v>1.438091</v>
      </c>
      <c r="DD732" s="726" t="e">
        <f>+IF(DC732=0,0,DC732/DC717*100)</f>
        <v>#DIV/0!</v>
      </c>
      <c r="DE732" s="770">
        <f>+DE733+DE734-DE735-DE736</f>
        <v>2.0616629999999998</v>
      </c>
      <c r="DF732" s="726" t="e">
        <f>+IF(DE732=0,0,DE732/DE717*100)</f>
        <v>#DIV/0!</v>
      </c>
      <c r="DG732" s="770">
        <f>+DG733+DG734-DG735-DG736</f>
        <v>0</v>
      </c>
      <c r="DH732" s="726">
        <f>+IF(DG732=0,0,DG732/DG717*100)</f>
        <v>0</v>
      </c>
      <c r="DI732" s="770">
        <f>+DI733+DI734-DI735-DI736</f>
        <v>0</v>
      </c>
      <c r="DJ732" s="726">
        <f>+IF(DI732=0,0,DI732/DI717*100)</f>
        <v>0</v>
      </c>
      <c r="DK732" s="770">
        <f>+DK733+DK734-DK735-DK736</f>
        <v>0</v>
      </c>
      <c r="DL732" s="726">
        <f>+IF(DK732=0,0,DK732/DK717*100)</f>
        <v>0</v>
      </c>
      <c r="DM732" s="770">
        <f>+DM733+DM734-DM735-DM736</f>
        <v>0</v>
      </c>
      <c r="DN732" s="726">
        <f>+IF(DM732=0,0,DM732/DM717*100)</f>
        <v>0</v>
      </c>
      <c r="DO732" s="770">
        <f t="shared" si="738"/>
        <v>2.0616629999999998</v>
      </c>
      <c r="DP732" s="726" t="e">
        <f>+IF(DO732=0,0,DO732/DO717*100)</f>
        <v>#DIV/0!</v>
      </c>
      <c r="DR732" s="770">
        <f>+EJ732+FB732</f>
        <v>0</v>
      </c>
      <c r="DS732" s="726">
        <f>+IF(DR732=0,0,DR732/DR717*100)</f>
        <v>0</v>
      </c>
      <c r="DT732" s="770">
        <f>+DT733+DT734-DT735-DT736</f>
        <v>0</v>
      </c>
      <c r="DU732" s="726">
        <f>+IF(DT732=0,0,DT732/DT717*100)</f>
        <v>0</v>
      </c>
      <c r="DV732" s="770">
        <f>+DV733+DV734-DV735-DV736</f>
        <v>0</v>
      </c>
      <c r="DW732" s="726">
        <f>+IF(DV732=0,0,DV732/DV717*100)</f>
        <v>0</v>
      </c>
      <c r="DX732" s="770">
        <f>+DX733+DX734-DX735-DX736</f>
        <v>0</v>
      </c>
      <c r="DY732" s="726">
        <f>+IF(DX732=0,0,DX732/DX717*100)</f>
        <v>0</v>
      </c>
      <c r="DZ732" s="770">
        <f>+DZ733+DZ734-DZ735-DZ736</f>
        <v>0</v>
      </c>
      <c r="EA732" s="726">
        <f>+IF(DZ732=0,0,DZ732/DZ717*100)</f>
        <v>0</v>
      </c>
      <c r="EB732" s="770">
        <f>+EB733+EB734-EB735-EB736</f>
        <v>0</v>
      </c>
      <c r="EC732" s="726">
        <f>+IF(EB732=0,0,EB732/EB717*100)</f>
        <v>0</v>
      </c>
      <c r="ED732" s="770">
        <f>+ED733+ED734-ED735-ED736</f>
        <v>0</v>
      </c>
      <c r="EE732" s="726">
        <f>+IF(ED732=0,0,ED732/ED717*100)</f>
        <v>0</v>
      </c>
      <c r="EF732" s="770">
        <f>+EF733+EF734-EF735-EF736</f>
        <v>0</v>
      </c>
      <c r="EG732" s="726">
        <f>+IF(EF732=0,0,EF732/EF717*100)</f>
        <v>0</v>
      </c>
      <c r="EH732" s="770">
        <f>+EH733+EH734-EH735-EH736</f>
        <v>0</v>
      </c>
      <c r="EI732" s="726">
        <f>+IF(EH732=0,0,EH732/EH717*100)</f>
        <v>0</v>
      </c>
      <c r="EJ732" s="770">
        <f t="shared" si="739"/>
        <v>0</v>
      </c>
      <c r="EK732" s="726">
        <f>+IF(EJ732=0,0,EJ732/EJ717*100)</f>
        <v>0</v>
      </c>
      <c r="EL732" s="770">
        <f>+EL733+EL734-EL735-EL736</f>
        <v>0</v>
      </c>
      <c r="EM732" s="726">
        <f>+IF(EL732=0,0,EL732/EL717*100)</f>
        <v>0</v>
      </c>
      <c r="EN732" s="770">
        <f>+EN733+EN734-EN735-EN736</f>
        <v>0</v>
      </c>
      <c r="EO732" s="726">
        <f>+IF(EN732=0,0,EN732/EN717*100)</f>
        <v>0</v>
      </c>
      <c r="EP732" s="770">
        <f>+EP733+EP734-EP735-EP736</f>
        <v>0</v>
      </c>
      <c r="EQ732" s="726">
        <f>+IF(EP732=0,0,EP732/EP717*100)</f>
        <v>0</v>
      </c>
      <c r="ER732" s="770">
        <f>+ER733+ER734-ER735-ER736</f>
        <v>0</v>
      </c>
      <c r="ES732" s="726">
        <f>+IF(ER732=0,0,ER732/ER717*100)</f>
        <v>0</v>
      </c>
      <c r="ET732" s="770">
        <f>+ET733+ET734-ET735-ET736</f>
        <v>0</v>
      </c>
      <c r="EU732" s="726">
        <f>+IF(ET732=0,0,ET732/ET717*100)</f>
        <v>0</v>
      </c>
      <c r="EV732" s="770">
        <f>+EV733+EV734-EV735-EV736</f>
        <v>0</v>
      </c>
      <c r="EW732" s="726">
        <f>+IF(EV732=0,0,EV732/EV717*100)</f>
        <v>0</v>
      </c>
      <c r="EX732" s="770">
        <f>+EX733+EX734-EX735-EX736</f>
        <v>0</v>
      </c>
      <c r="EY732" s="726">
        <f>+IF(EX732=0,0,EX732/EX717*100)</f>
        <v>0</v>
      </c>
      <c r="EZ732" s="770">
        <f>+EZ733+EZ734-EZ735-EZ736</f>
        <v>0</v>
      </c>
      <c r="FA732" s="726">
        <f>+IF(EZ732=0,0,EZ732/EZ717*100)</f>
        <v>0</v>
      </c>
      <c r="FB732" s="770">
        <f t="shared" si="740"/>
        <v>0</v>
      </c>
      <c r="FC732" s="726">
        <f>+IF(FB732=0,0,FB732/FB717*100)</f>
        <v>0</v>
      </c>
      <c r="FD732" s="770">
        <f>+FD733+FD734-FD735-FD736</f>
        <v>0</v>
      </c>
      <c r="FE732" s="726">
        <f>+IF(FD732=0,0,FD732/FD717*100)</f>
        <v>0</v>
      </c>
      <c r="FF732" s="770">
        <f>+FF733+FF734-FF735-FF736</f>
        <v>0</v>
      </c>
      <c r="FG732" s="726">
        <f>+IF(FF732=0,0,FF732/FF717*100)</f>
        <v>0</v>
      </c>
      <c r="FH732" s="770">
        <f>+FH733+FH734-FH735-FH736</f>
        <v>0</v>
      </c>
      <c r="FI732" s="726">
        <f>+IF(FH732=0,0,FH732/FH717*100)</f>
        <v>0</v>
      </c>
      <c r="FJ732" s="770">
        <f>+FJ733+FJ734-FJ735-FJ736</f>
        <v>0</v>
      </c>
      <c r="FK732" s="726">
        <f>+IF(FJ732=0,0,FJ732/FJ717*100)</f>
        <v>0</v>
      </c>
    </row>
    <row r="733" spans="2:167" s="648" customFormat="1" ht="13.5" customHeight="1">
      <c r="B733" s="771"/>
      <c r="C733" s="769"/>
      <c r="D733" s="731" t="s">
        <v>4847</v>
      </c>
      <c r="E733" s="770">
        <f>+G733</f>
        <v>0</v>
      </c>
      <c r="F733" s="726">
        <f>+IF(E733=0,0,E733/E717*100)</f>
        <v>0</v>
      </c>
      <c r="G733" s="770">
        <v>0</v>
      </c>
      <c r="H733" s="726">
        <f>+IF(G733=0,0,G733/G717*100)</f>
        <v>0</v>
      </c>
      <c r="I733" s="770">
        <v>0</v>
      </c>
      <c r="J733" s="726">
        <f>+IF(I733=0,0,I733/I717*100)</f>
        <v>0</v>
      </c>
      <c r="K733" s="770">
        <v>9.9999999999999995E-7</v>
      </c>
      <c r="L733" s="726" t="e">
        <f>+IF(K733=0,0,K733/K717*100)</f>
        <v>#DIV/0!</v>
      </c>
      <c r="M733" s="770">
        <f>+G733+I733+K733</f>
        <v>9.9999999999999995E-7</v>
      </c>
      <c r="N733" s="726" t="e">
        <f>+IF(M733=0,0,M733/M717*100)</f>
        <v>#DIV/0!</v>
      </c>
      <c r="O733" s="770">
        <v>-9.9999999999999995E-7</v>
      </c>
      <c r="P733" s="726" t="e">
        <f>+IF(O733=0,0,O733/O717*100)</f>
        <v>#DIV/0!</v>
      </c>
      <c r="Q733" s="770">
        <v>0</v>
      </c>
      <c r="R733" s="726">
        <f>+IF(Q733=0,0,Q733/Q717*100)</f>
        <v>0</v>
      </c>
      <c r="S733" s="770">
        <v>9.9999999999999995E-7</v>
      </c>
      <c r="T733" s="726" t="e">
        <f>+IF(S733=0,0,S733/S717*100)</f>
        <v>#DIV/0!</v>
      </c>
      <c r="U733" s="770">
        <f>+O733+Q733+S733</f>
        <v>0</v>
      </c>
      <c r="V733" s="726">
        <f>+IF(U733=0,0,U733/U717*100)</f>
        <v>0</v>
      </c>
      <c r="W733" s="770">
        <f t="shared" si="733"/>
        <v>9.9999999999999995E-7</v>
      </c>
      <c r="X733" s="726" t="e">
        <f>+IF(W733=0,0,W733/W717*100)</f>
        <v>#DIV/0!</v>
      </c>
      <c r="Y733" s="770">
        <v>-9.9999999999999995E-7</v>
      </c>
      <c r="Z733" s="726" t="e">
        <f>+IF(Y733=0,0,Y733/Y717*100)</f>
        <v>#DIV/0!</v>
      </c>
      <c r="AA733" s="770">
        <v>9.9999999999999995E-7</v>
      </c>
      <c r="AB733" s="726" t="e">
        <f>+IF(AA733=0,0,AA733/AA717*100)</f>
        <v>#DIV/0!</v>
      </c>
      <c r="AC733" s="770">
        <v>9.9999999999999995E-7</v>
      </c>
      <c r="AD733" s="726" t="e">
        <f>+IF(AC733=0,0,AC733/AC717*100)</f>
        <v>#DIV/0!</v>
      </c>
      <c r="AE733" s="770">
        <f>+Y733+AA733+AC733</f>
        <v>9.9999999999999995E-7</v>
      </c>
      <c r="AF733" s="726" t="e">
        <f>+IF(AE733=0,0,AE733/AE717*100)</f>
        <v>#DIV/0!</v>
      </c>
      <c r="AG733" s="770">
        <v>9.9999999999999995E-7</v>
      </c>
      <c r="AH733" s="726" t="e">
        <f>+IF(AG733=0,0,AG733/AG717*100)</f>
        <v>#DIV/0!</v>
      </c>
      <c r="AI733" s="770">
        <v>-9.9999999999999995E-7</v>
      </c>
      <c r="AJ733" s="726" t="e">
        <f>+IF(AI733=0,0,AI733/AI717*100)</f>
        <v>#DIV/0!</v>
      </c>
      <c r="AK733" s="770">
        <v>0</v>
      </c>
      <c r="AL733" s="726">
        <f>+IF(AK733=0,0,AK733/AK717*100)</f>
        <v>0</v>
      </c>
      <c r="AM733" s="770">
        <f>+AG733+AI733+AK733</f>
        <v>0</v>
      </c>
      <c r="AN733" s="726">
        <f>+IF(AM733=0,0,AM733/AM717*100)</f>
        <v>0</v>
      </c>
      <c r="AO733" s="770">
        <f t="shared" si="734"/>
        <v>9.9999999999999995E-7</v>
      </c>
      <c r="AP733" s="726" t="e">
        <f>+IF(AO733=0,0,AO733/AO717*100)</f>
        <v>#DIV/0!</v>
      </c>
      <c r="AQ733" s="651"/>
      <c r="AR733" s="770">
        <v>0</v>
      </c>
      <c r="AS733" s="726">
        <f>+IF(AR733=0,0,AR733/AR717*100)</f>
        <v>0</v>
      </c>
      <c r="AT733" s="770">
        <v>0</v>
      </c>
      <c r="AU733" s="726">
        <f>+IF(AT733=0,0,AT733/AT717*100)</f>
        <v>0</v>
      </c>
      <c r="AV733" s="770">
        <v>0</v>
      </c>
      <c r="AW733" s="726">
        <f>+IF(AV733=0,0,AV733/AV717*100)</f>
        <v>0</v>
      </c>
      <c r="AX733" s="770">
        <v>9.9999999999999995E-7</v>
      </c>
      <c r="AY733" s="726" t="e">
        <f>+IF(AX733=0,0,AX733/AX717*100)</f>
        <v>#DIV/0!</v>
      </c>
      <c r="AZ733" s="770">
        <f>+AT733+AV733+AX733</f>
        <v>9.9999999999999995E-7</v>
      </c>
      <c r="BA733" s="726" t="e">
        <f>+IF(AZ733=0,0,AZ733/AZ717*100)</f>
        <v>#DIV/0!</v>
      </c>
      <c r="BB733" s="770">
        <v>0</v>
      </c>
      <c r="BC733" s="726">
        <f>+IF(BB733=0,0,BB733/BB717*100)</f>
        <v>0</v>
      </c>
      <c r="BD733" s="770">
        <v>0</v>
      </c>
      <c r="BE733" s="726">
        <f>+IF(BD733=0,0,BD733/BD717*100)</f>
        <v>0</v>
      </c>
      <c r="BF733" s="770">
        <v>0</v>
      </c>
      <c r="BG733" s="726">
        <f>+IF(BF733=0,0,BF733/BF717*100)</f>
        <v>0</v>
      </c>
      <c r="BH733" s="770">
        <f>+BB733+BD733+BF733</f>
        <v>0</v>
      </c>
      <c r="BI733" s="726">
        <f>+IF(BH733=0,0,BH733/BH717*100)</f>
        <v>0</v>
      </c>
      <c r="BJ733" s="770">
        <f t="shared" si="735"/>
        <v>9.9999999999999995E-7</v>
      </c>
      <c r="BK733" s="726" t="e">
        <f>+IF(BJ733=0,0,BJ733/BJ717*100)</f>
        <v>#DIV/0!</v>
      </c>
      <c r="BL733" s="770">
        <v>-9.9999999999999995E-7</v>
      </c>
      <c r="BM733" s="726" t="e">
        <f>+IF(BL733=0,0,BL733/BL717*100)</f>
        <v>#DIV/0!</v>
      </c>
      <c r="BN733" s="770">
        <v>0</v>
      </c>
      <c r="BO733" s="726">
        <f>+IF(BN733=0,0,BN733/BN717*100)</f>
        <v>0</v>
      </c>
      <c r="BP733" s="770">
        <v>0</v>
      </c>
      <c r="BQ733" s="726">
        <f>+IF(BP733=0,0,BP733/BP717*100)</f>
        <v>0</v>
      </c>
      <c r="BR733" s="770">
        <f>+BL733+BN733+BP733</f>
        <v>-9.9999999999999995E-7</v>
      </c>
      <c r="BS733" s="726" t="e">
        <f>+IF(BR733=0,0,BR733/BR717*100)</f>
        <v>#DIV/0!</v>
      </c>
      <c r="BT733" s="770">
        <v>0</v>
      </c>
      <c r="BU733" s="726">
        <f>+IF(BT733=0,0,BT733/BT717*100)</f>
        <v>0</v>
      </c>
      <c r="BV733" s="770">
        <v>9.9999999999999995E-7</v>
      </c>
      <c r="BW733" s="726" t="e">
        <f>+IF(BV733=0,0,BV733/BV717*100)</f>
        <v>#DIV/0!</v>
      </c>
      <c r="BX733" s="770">
        <v>0</v>
      </c>
      <c r="BY733" s="726">
        <f>+IF(BX733=0,0,BX733/BX717*100)</f>
        <v>0</v>
      </c>
      <c r="BZ733" s="770">
        <f>+BT733+BV733+BX733</f>
        <v>9.9999999999999995E-7</v>
      </c>
      <c r="CA733" s="726" t="e">
        <f>+IF(BZ733=0,0,BZ733/BZ717*100)</f>
        <v>#DIV/0!</v>
      </c>
      <c r="CB733" s="770">
        <f t="shared" si="736"/>
        <v>0</v>
      </c>
      <c r="CC733" s="726">
        <f>+IF(CB733=0,0,CB733/CB717*100)</f>
        <v>0</v>
      </c>
      <c r="CE733" s="770">
        <f>+CG733</f>
        <v>9.9999999999999995E-7</v>
      </c>
      <c r="CF733" s="726" t="e">
        <f>+IF(CE733=0,0,CE733/CE717*100)</f>
        <v>#DIV/0!</v>
      </c>
      <c r="CG733" s="770">
        <v>9.9999999999999995E-7</v>
      </c>
      <c r="CH733" s="726" t="e">
        <f>+IF(CG733=0,0,CG733/CG717*100)</f>
        <v>#DIV/0!</v>
      </c>
      <c r="CI733" s="770">
        <v>-9.9999999999999995E-7</v>
      </c>
      <c r="CJ733" s="726" t="e">
        <f>+IF(CI733=0,0,CI733/CI717*100)</f>
        <v>#DIV/0!</v>
      </c>
      <c r="CK733" s="770">
        <v>0</v>
      </c>
      <c r="CL733" s="726">
        <f>+IF(CK733=0,0,CK733/CK717*100)</f>
        <v>0</v>
      </c>
      <c r="CM733" s="770">
        <f>+CG733+CI733+CK733</f>
        <v>0</v>
      </c>
      <c r="CN733" s="726">
        <f>+IF(CM733=0,0,CM733/CM717*100)</f>
        <v>0</v>
      </c>
      <c r="CO733" s="770">
        <v>-9.9999999999999995E-7</v>
      </c>
      <c r="CP733" s="726" t="e">
        <f>+IF(CO733=0,0,CO733/CO717*100)</f>
        <v>#DIV/0!</v>
      </c>
      <c r="CQ733" s="770">
        <v>0</v>
      </c>
      <c r="CR733" s="726">
        <f>+IF(CQ733=0,0,CQ733/CQ717*100)</f>
        <v>0</v>
      </c>
      <c r="CS733" s="770">
        <v>-9.9999999999999995E-7</v>
      </c>
      <c r="CT733" s="726" t="e">
        <f>+IF(CS733=0,0,CS733/CS717*100)</f>
        <v>#DIV/0!</v>
      </c>
      <c r="CU733" s="770">
        <f>+CO733+CQ733+CS733</f>
        <v>-1.9999999999999999E-6</v>
      </c>
      <c r="CV733" s="726" t="e">
        <f>+IF(CU733=0,0,CU733/CU717*100)</f>
        <v>#DIV/0!</v>
      </c>
      <c r="CW733" s="770">
        <f t="shared" si="737"/>
        <v>-1.9999999999999999E-6</v>
      </c>
      <c r="CX733" s="726" t="e">
        <f>+IF(CW733=0,0,CW733/CW717*100)</f>
        <v>#DIV/0!</v>
      </c>
      <c r="CY733" s="770">
        <v>9.9999999999999995E-7</v>
      </c>
      <c r="CZ733" s="726" t="e">
        <f>+IF(CY733=0,0,CY733/CY717*100)</f>
        <v>#DIV/0!</v>
      </c>
      <c r="DA733" s="770">
        <v>0</v>
      </c>
      <c r="DB733" s="726">
        <f>+IF(DA733=0,0,DA733/DA717*100)</f>
        <v>0</v>
      </c>
      <c r="DC733" s="770">
        <v>-9.9999999999999995E-7</v>
      </c>
      <c r="DD733" s="726" t="e">
        <f>+IF(DC733=0,0,DC733/DC717*100)</f>
        <v>#DIV/0!</v>
      </c>
      <c r="DE733" s="770">
        <f>+CY733+DA733+DC733</f>
        <v>0</v>
      </c>
      <c r="DF733" s="726">
        <f>+IF(DE733=0,0,DE733/DE717*100)</f>
        <v>0</v>
      </c>
      <c r="DG733" s="770">
        <v>0</v>
      </c>
      <c r="DH733" s="726">
        <f>+IF(DG733=0,0,DG733/DG717*100)</f>
        <v>0</v>
      </c>
      <c r="DI733" s="770">
        <v>0</v>
      </c>
      <c r="DJ733" s="726">
        <f>+IF(DI733=0,0,DI733/DI717*100)</f>
        <v>0</v>
      </c>
      <c r="DK733" s="770">
        <v>0</v>
      </c>
      <c r="DL733" s="726">
        <f>+IF(DK733=0,0,DK733/DK717*100)</f>
        <v>0</v>
      </c>
      <c r="DM733" s="770">
        <f>+DG733+DI733+DK733</f>
        <v>0</v>
      </c>
      <c r="DN733" s="726">
        <f>+IF(DM733=0,0,DM733/DM717*100)</f>
        <v>0</v>
      </c>
      <c r="DO733" s="770">
        <f t="shared" si="738"/>
        <v>0</v>
      </c>
      <c r="DP733" s="726">
        <f>+IF(DO733=0,0,DO733/DO717*100)</f>
        <v>0</v>
      </c>
      <c r="DR733" s="770">
        <f>+DT733</f>
        <v>0</v>
      </c>
      <c r="DS733" s="726">
        <f>+IF(DR733=0,0,DR733/DR717*100)</f>
        <v>0</v>
      </c>
      <c r="DT733" s="770">
        <v>0</v>
      </c>
      <c r="DU733" s="726">
        <f>+IF(DT733=0,0,DT733/DT717*100)</f>
        <v>0</v>
      </c>
      <c r="DV733" s="770">
        <v>0</v>
      </c>
      <c r="DW733" s="726">
        <f>+IF(DV733=0,0,DV733/DV717*100)</f>
        <v>0</v>
      </c>
      <c r="DX733" s="770">
        <v>0</v>
      </c>
      <c r="DY733" s="726">
        <f>+IF(DX733=0,0,DX733/DX717*100)</f>
        <v>0</v>
      </c>
      <c r="DZ733" s="770">
        <f>+DT733+DV733+DX733</f>
        <v>0</v>
      </c>
      <c r="EA733" s="726">
        <f>+IF(DZ733=0,0,DZ733/DZ717*100)</f>
        <v>0</v>
      </c>
      <c r="EB733" s="770">
        <v>0</v>
      </c>
      <c r="EC733" s="726">
        <f>+IF(EB733=0,0,EB733/EB717*100)</f>
        <v>0</v>
      </c>
      <c r="ED733" s="770">
        <v>0</v>
      </c>
      <c r="EE733" s="726">
        <f>+IF(ED733=0,0,ED733/ED717*100)</f>
        <v>0</v>
      </c>
      <c r="EF733" s="770">
        <v>0</v>
      </c>
      <c r="EG733" s="726">
        <f>+IF(EF733=0,0,EF733/EF717*100)</f>
        <v>0</v>
      </c>
      <c r="EH733" s="770">
        <f>+EB733+ED733+EF733</f>
        <v>0</v>
      </c>
      <c r="EI733" s="726">
        <f>+IF(EH733=0,0,EH733/EH717*100)</f>
        <v>0</v>
      </c>
      <c r="EJ733" s="770">
        <f t="shared" si="739"/>
        <v>0</v>
      </c>
      <c r="EK733" s="726">
        <f>+IF(EJ733=0,0,EJ733/EJ717*100)</f>
        <v>0</v>
      </c>
      <c r="EL733" s="770">
        <v>0</v>
      </c>
      <c r="EM733" s="726">
        <f>+IF(EL733=0,0,EL733/EL717*100)</f>
        <v>0</v>
      </c>
      <c r="EN733" s="770">
        <v>0</v>
      </c>
      <c r="EO733" s="726">
        <f>+IF(EN733=0,0,EN733/EN717*100)</f>
        <v>0</v>
      </c>
      <c r="EP733" s="770">
        <v>0</v>
      </c>
      <c r="EQ733" s="726">
        <f>+IF(EP733=0,0,EP733/EP717*100)</f>
        <v>0</v>
      </c>
      <c r="ER733" s="770">
        <f>+EL733+EN733+EP733</f>
        <v>0</v>
      </c>
      <c r="ES733" s="726">
        <f>+IF(ER733=0,0,ER733/ER717*100)</f>
        <v>0</v>
      </c>
      <c r="ET733" s="770">
        <v>0</v>
      </c>
      <c r="EU733" s="726">
        <f>+IF(ET733=0,0,ET733/ET717*100)</f>
        <v>0</v>
      </c>
      <c r="EV733" s="770">
        <v>0</v>
      </c>
      <c r="EW733" s="726">
        <f>+IF(EV733=0,0,EV733/EV717*100)</f>
        <v>0</v>
      </c>
      <c r="EX733" s="770">
        <v>0</v>
      </c>
      <c r="EY733" s="726">
        <f>+IF(EX733=0,0,EX733/EX717*100)</f>
        <v>0</v>
      </c>
      <c r="EZ733" s="770">
        <f>+ET733+EV733+EX733</f>
        <v>0</v>
      </c>
      <c r="FA733" s="726">
        <f>+IF(EZ733=0,0,EZ733/EZ717*100)</f>
        <v>0</v>
      </c>
      <c r="FB733" s="770">
        <f t="shared" si="740"/>
        <v>0</v>
      </c>
      <c r="FC733" s="726">
        <f>+IF(FB733=0,0,FB733/FB717*100)</f>
        <v>0</v>
      </c>
      <c r="FD733" s="770">
        <v>0</v>
      </c>
      <c r="FE733" s="726">
        <f>+IF(FD733=0,0,FD733/FD717*100)</f>
        <v>0</v>
      </c>
      <c r="FF733" s="770">
        <v>0</v>
      </c>
      <c r="FG733" s="726">
        <f>+IF(FF733=0,0,FF733/FF717*100)</f>
        <v>0</v>
      </c>
      <c r="FH733" s="770">
        <v>0</v>
      </c>
      <c r="FI733" s="726">
        <f>+IF(FH733=0,0,FH733/FH717*100)</f>
        <v>0</v>
      </c>
      <c r="FJ733" s="770">
        <v>0</v>
      </c>
      <c r="FK733" s="726">
        <f>+IF(FJ733=0,0,FJ733/FJ717*100)</f>
        <v>0</v>
      </c>
    </row>
    <row r="734" spans="2:167" s="648" customFormat="1" ht="13.5" customHeight="1">
      <c r="B734" s="771"/>
      <c r="C734" s="769"/>
      <c r="D734" s="771" t="s">
        <v>4848</v>
      </c>
      <c r="E734" s="772">
        <f>+W734+AO734</f>
        <v>0.36399700000000046</v>
      </c>
      <c r="F734" s="737" t="e">
        <f>+IF(E734=0,0,E734/E717*100)</f>
        <v>#DIV/0!</v>
      </c>
      <c r="G734" s="772">
        <v>1.1367480000000001</v>
      </c>
      <c r="H734" s="737" t="e">
        <f>+IF(G734=0,0,G734/G717*100)</f>
        <v>#DIV/0!</v>
      </c>
      <c r="I734" s="772">
        <v>1.053207</v>
      </c>
      <c r="J734" s="737" t="e">
        <f>+IF(I734=0,0,I734/I717*100)</f>
        <v>#DIV/0!</v>
      </c>
      <c r="K734" s="772">
        <v>-0.19393299999999999</v>
      </c>
      <c r="L734" s="737" t="e">
        <f>+IF(K734=0,0,K734/K717*100)</f>
        <v>#DIV/0!</v>
      </c>
      <c r="M734" s="772">
        <f>+G734+I734+K734</f>
        <v>1.9960220000000004</v>
      </c>
      <c r="N734" s="737" t="e">
        <f>+IF(M734=0,0,M734/M717*100)</f>
        <v>#DIV/0!</v>
      </c>
      <c r="O734" s="772">
        <v>0.119343</v>
      </c>
      <c r="P734" s="737" t="e">
        <f>+IF(O734=0,0,O734/O717*100)</f>
        <v>#DIV/0!</v>
      </c>
      <c r="Q734" s="772">
        <v>-5.9671000000000002E-2</v>
      </c>
      <c r="R734" s="737" t="e">
        <f>+IF(Q734=0,0,Q734/Q717*100)</f>
        <v>#DIV/0!</v>
      </c>
      <c r="S734" s="772">
        <v>-0.886127</v>
      </c>
      <c r="T734" s="737" t="e">
        <f>+IF(S734=0,0,S734/S717*100)</f>
        <v>#DIV/0!</v>
      </c>
      <c r="U734" s="772">
        <f>+O734+Q734+S734</f>
        <v>-0.82645499999999994</v>
      </c>
      <c r="V734" s="737" t="e">
        <f>+IF(U734=0,0,U734/U717*100)</f>
        <v>#DIV/0!</v>
      </c>
      <c r="W734" s="772">
        <f t="shared" si="733"/>
        <v>1.1695670000000005</v>
      </c>
      <c r="X734" s="737" t="e">
        <f>+IF(W734=0,0,W734/W717*100)</f>
        <v>#DIV/0!</v>
      </c>
      <c r="Y734" s="772">
        <v>0.17901500000000001</v>
      </c>
      <c r="Z734" s="737" t="e">
        <f>+IF(Y734=0,0,Y734/Y717*100)</f>
        <v>#DIV/0!</v>
      </c>
      <c r="AA734" s="772">
        <v>0.61163699999999999</v>
      </c>
      <c r="AB734" s="737" t="e">
        <f>+IF(AA734=0,0,AA734/AA717*100)</f>
        <v>#DIV/0!</v>
      </c>
      <c r="AC734" s="772">
        <v>-0.12232800000000001</v>
      </c>
      <c r="AD734" s="737" t="e">
        <f>+IF(AC734=0,0,AC734/AC717*100)</f>
        <v>#DIV/0!</v>
      </c>
      <c r="AE734" s="772">
        <f>+Y734+AA734+AC734</f>
        <v>0.66832400000000003</v>
      </c>
      <c r="AF734" s="737" t="e">
        <f>+IF(AE734=0,0,AE734/AE717*100)</f>
        <v>#DIV/0!</v>
      </c>
      <c r="AG734" s="772">
        <v>-0.921929</v>
      </c>
      <c r="AH734" s="737" t="e">
        <f>+IF(AG734=0,0,AG734/AG717*100)</f>
        <v>#DIV/0!</v>
      </c>
      <c r="AI734" s="772">
        <v>-0.235704</v>
      </c>
      <c r="AJ734" s="737" t="e">
        <f>+IF(AI734=0,0,AI734/AI717*100)</f>
        <v>#DIV/0!</v>
      </c>
      <c r="AK734" s="772">
        <v>-0.31626100000000001</v>
      </c>
      <c r="AL734" s="737" t="e">
        <f>+IF(AK734=0,0,AK734/AK717*100)</f>
        <v>#DIV/0!</v>
      </c>
      <c r="AM734" s="772">
        <f>+AG734+AI734+AK734</f>
        <v>-1.473894</v>
      </c>
      <c r="AN734" s="737" t="e">
        <f>+IF(AM734=0,0,AM734/AM717*100)</f>
        <v>#DIV/0!</v>
      </c>
      <c r="AO734" s="772">
        <f t="shared" si="734"/>
        <v>-0.80557000000000001</v>
      </c>
      <c r="AP734" s="737" t="e">
        <f>+IF(AO734=0,0,AO734/AO717*100)</f>
        <v>#DIV/0!</v>
      </c>
      <c r="AQ734" s="805"/>
      <c r="AR734" s="772">
        <v>5.7583310000000001</v>
      </c>
      <c r="AS734" s="737" t="e">
        <f>+IF(AR734=0,0,AR734/AR717*100)</f>
        <v>#DIV/0!</v>
      </c>
      <c r="AT734" s="772">
        <v>1.3396330000000001</v>
      </c>
      <c r="AU734" s="737" t="e">
        <f>+IF(AT734=0,0,AT734/AT717*100)</f>
        <v>#DIV/0!</v>
      </c>
      <c r="AV734" s="772">
        <v>0.12232700000000001</v>
      </c>
      <c r="AW734" s="737" t="e">
        <f>+IF(AV734=0,0,AV734/AV717*100)</f>
        <v>#DIV/0!</v>
      </c>
      <c r="AX734" s="772">
        <v>0.14619599999999999</v>
      </c>
      <c r="AY734" s="737" t="e">
        <f>+IF(AX734=0,0,AX734/AX717*100)</f>
        <v>#DIV/0!</v>
      </c>
      <c r="AZ734" s="772">
        <f>+AT734+AV734+AX734</f>
        <v>1.6081560000000001</v>
      </c>
      <c r="BA734" s="737" t="e">
        <f>+IF(AZ734=0,0,AZ734/AZ717*100)</f>
        <v>#DIV/0!</v>
      </c>
      <c r="BB734" s="772">
        <v>-0.343113</v>
      </c>
      <c r="BC734" s="737" t="e">
        <f>+IF(BB734=0,0,BB734/BB717*100)</f>
        <v>#DIV/0!</v>
      </c>
      <c r="BD734" s="772">
        <v>1.1994039999999999</v>
      </c>
      <c r="BE734" s="737" t="e">
        <f>+IF(BD734=0,0,BD734/BD717*100)</f>
        <v>#DIV/0!</v>
      </c>
      <c r="BF734" s="772">
        <v>-0.11337700000000001</v>
      </c>
      <c r="BG734" s="737" t="e">
        <f>+IF(BF734=0,0,BF734/BF717*100)</f>
        <v>#DIV/0!</v>
      </c>
      <c r="BH734" s="772">
        <f>+BB734+BD734+BF734</f>
        <v>0.74291399999999985</v>
      </c>
      <c r="BI734" s="737" t="e">
        <f>+IF(BH734=0,0,BH734/BH717*100)</f>
        <v>#DIV/0!</v>
      </c>
      <c r="BJ734" s="772">
        <f t="shared" si="735"/>
        <v>2.35107</v>
      </c>
      <c r="BK734" s="737" t="e">
        <f>+IF(BJ734=0,0,BJ734/BJ717*100)</f>
        <v>#DIV/0!</v>
      </c>
      <c r="BL734" s="772">
        <v>0.68025899999999995</v>
      </c>
      <c r="BM734" s="737" t="e">
        <f>+IF(BL734=0,0,BL734/BL717*100)</f>
        <v>#DIV/0!</v>
      </c>
      <c r="BN734" s="772">
        <v>0.88612599999999997</v>
      </c>
      <c r="BO734" s="737" t="e">
        <f>+IF(BN734=0,0,BN734/BN717*100)</f>
        <v>#DIV/0!</v>
      </c>
      <c r="BP734" s="772">
        <v>0.87717599999999996</v>
      </c>
      <c r="BQ734" s="737" t="e">
        <f>+IF(BP734=0,0,BP734/BP717*100)</f>
        <v>#DIV/0!</v>
      </c>
      <c r="BR734" s="772">
        <f>+BL734+BN734+BP734</f>
        <v>2.4435609999999999</v>
      </c>
      <c r="BS734" s="737" t="e">
        <f>+IF(BR734=0,0,BR734/BR717*100)</f>
        <v>#DIV/0!</v>
      </c>
      <c r="BT734" s="772">
        <v>1.4918000000000001E-2</v>
      </c>
      <c r="BU734" s="737" t="e">
        <f>+IF(BT734=0,0,BT734/BT717*100)</f>
        <v>#DIV/0!</v>
      </c>
      <c r="BV734" s="772">
        <v>1.109896</v>
      </c>
      <c r="BW734" s="737" t="e">
        <f>+IF(BV734=0,0,BV734/BV717*100)</f>
        <v>#DIV/0!</v>
      </c>
      <c r="BX734" s="772">
        <v>-0.16111400000000001</v>
      </c>
      <c r="BY734" s="737" t="e">
        <f>+IF(BX734=0,0,BX734/BX717*100)</f>
        <v>#DIV/0!</v>
      </c>
      <c r="BZ734" s="772">
        <f>+BT734+BV734+BX734</f>
        <v>0.9637</v>
      </c>
      <c r="CA734" s="737" t="e">
        <f>+IF(BZ734=0,0,BZ734/BZ717*100)</f>
        <v>#DIV/0!</v>
      </c>
      <c r="CB734" s="772">
        <f t="shared" si="736"/>
        <v>3.4072610000000001</v>
      </c>
      <c r="CC734" s="737" t="e">
        <f>+IF(CB734=0,0,CB734/CB717*100)</f>
        <v>#DIV/0!</v>
      </c>
      <c r="CE734" s="772">
        <f>+CW734+DO734</f>
        <v>3.9980120000000001</v>
      </c>
      <c r="CF734" s="737" t="e">
        <f>+IF(CE734=0,0,CE734/CE717*100)</f>
        <v>#DIV/0!</v>
      </c>
      <c r="CG734" s="772">
        <v>0.91894600000000004</v>
      </c>
      <c r="CH734" s="737" t="e">
        <f>+IF(CG734=0,0,CG734/CG717*100)</f>
        <v>#DIV/0!</v>
      </c>
      <c r="CI734" s="772">
        <v>0.319245</v>
      </c>
      <c r="CJ734" s="737" t="e">
        <f>+IF(CI734=0,0,CI734/CI717*100)</f>
        <v>#DIV/0!</v>
      </c>
      <c r="CK734" s="772">
        <v>-0.11636000000000001</v>
      </c>
      <c r="CL734" s="737" t="e">
        <f>+IF(CK734=0,0,CK734/CK717*100)</f>
        <v>#DIV/0!</v>
      </c>
      <c r="CM734" s="772">
        <f>+CG734+CI734+CK734</f>
        <v>1.121831</v>
      </c>
      <c r="CN734" s="737" t="e">
        <f>+IF(CM734=0,0,CM734/CM717*100)</f>
        <v>#DIV/0!</v>
      </c>
      <c r="CO734" s="772">
        <v>0.59970100000000004</v>
      </c>
      <c r="CP734" s="737" t="e">
        <f>+IF(CO734=0,0,CO734/CO717*100)</f>
        <v>#DIV/0!</v>
      </c>
      <c r="CQ734" s="772">
        <v>-1.6797610000000001</v>
      </c>
      <c r="CR734" s="737" t="e">
        <f>+IF(CQ734=0,0,CQ734/CQ717*100)</f>
        <v>#DIV/0!</v>
      </c>
      <c r="CS734" s="772">
        <v>1.8945799999999999</v>
      </c>
      <c r="CT734" s="737" t="e">
        <f>+IF(CS734=0,0,CS734/CS717*100)</f>
        <v>#DIV/0!</v>
      </c>
      <c r="CU734" s="772">
        <f>+CO734+CQ734+CS734</f>
        <v>0.81451999999999991</v>
      </c>
      <c r="CV734" s="737" t="e">
        <f>+IF(CU734=0,0,CU734/CU717*100)</f>
        <v>#DIV/0!</v>
      </c>
      <c r="CW734" s="772">
        <f t="shared" si="737"/>
        <v>1.9363509999999999</v>
      </c>
      <c r="CX734" s="737" t="e">
        <f>+IF(CW734=0,0,CW734/CW717*100)</f>
        <v>#DIV/0!</v>
      </c>
      <c r="CY734" s="772">
        <v>0.17901500000000001</v>
      </c>
      <c r="CZ734" s="737" t="e">
        <f>+IF(CY734=0,0,CY734/CY717*100)</f>
        <v>#DIV/0!</v>
      </c>
      <c r="DA734" s="772">
        <v>0.44455499999999998</v>
      </c>
      <c r="DB734" s="737" t="e">
        <f>+IF(DA734=0,0,DA734/DA717*100)</f>
        <v>#DIV/0!</v>
      </c>
      <c r="DC734" s="772">
        <v>1.438091</v>
      </c>
      <c r="DD734" s="737" t="e">
        <f>+IF(DC734=0,0,DC734/DC717*100)</f>
        <v>#DIV/0!</v>
      </c>
      <c r="DE734" s="772">
        <f>+CY734+DA734+DC734</f>
        <v>2.061661</v>
      </c>
      <c r="DF734" s="737" t="e">
        <f>+IF(DE734=0,0,DE734/DE717*100)</f>
        <v>#DIV/0!</v>
      </c>
      <c r="DG734" s="772">
        <v>0</v>
      </c>
      <c r="DH734" s="737">
        <f>+IF(DG734=0,0,DG734/DG717*100)</f>
        <v>0</v>
      </c>
      <c r="DI734" s="772">
        <v>0</v>
      </c>
      <c r="DJ734" s="737">
        <f>+IF(DI734=0,0,DI734/DI717*100)</f>
        <v>0</v>
      </c>
      <c r="DK734" s="772">
        <v>0</v>
      </c>
      <c r="DL734" s="737">
        <f>+IF(DK734=0,0,DK734/DK717*100)</f>
        <v>0</v>
      </c>
      <c r="DM734" s="772">
        <f>+DG734+DI734+DK734</f>
        <v>0</v>
      </c>
      <c r="DN734" s="737">
        <f>+IF(DM734=0,0,DM734/DM717*100)</f>
        <v>0</v>
      </c>
      <c r="DO734" s="772">
        <f t="shared" si="738"/>
        <v>2.061661</v>
      </c>
      <c r="DP734" s="737" t="e">
        <f>+IF(DO734=0,0,DO734/DO717*100)</f>
        <v>#DIV/0!</v>
      </c>
      <c r="DR734" s="772">
        <f>+EJ734+FB734</f>
        <v>0</v>
      </c>
      <c r="DS734" s="737">
        <f>+IF(DR734=0,0,DR734/DR717*100)</f>
        <v>0</v>
      </c>
      <c r="DT734" s="772">
        <v>0</v>
      </c>
      <c r="DU734" s="737">
        <f>+IF(DT734=0,0,DT734/DT717*100)</f>
        <v>0</v>
      </c>
      <c r="DV734" s="772">
        <v>0</v>
      </c>
      <c r="DW734" s="737">
        <f>+IF(DV734=0,0,DV734/DV717*100)</f>
        <v>0</v>
      </c>
      <c r="DX734" s="772">
        <v>0</v>
      </c>
      <c r="DY734" s="737">
        <f>+IF(DX734=0,0,DX734/DX717*100)</f>
        <v>0</v>
      </c>
      <c r="DZ734" s="772">
        <f>+DT734+DV734+DX734</f>
        <v>0</v>
      </c>
      <c r="EA734" s="737">
        <f>+IF(DZ734=0,0,DZ734/DZ717*100)</f>
        <v>0</v>
      </c>
      <c r="EB734" s="772">
        <v>0</v>
      </c>
      <c r="EC734" s="737">
        <f>+IF(EB734=0,0,EB734/EB717*100)</f>
        <v>0</v>
      </c>
      <c r="ED734" s="772">
        <v>0</v>
      </c>
      <c r="EE734" s="737">
        <f>+IF(ED734=0,0,ED734/ED717*100)</f>
        <v>0</v>
      </c>
      <c r="EF734" s="772">
        <v>0</v>
      </c>
      <c r="EG734" s="737">
        <f>+IF(EF734=0,0,EF734/EF717*100)</f>
        <v>0</v>
      </c>
      <c r="EH734" s="772">
        <f>+EB734+ED734+EF734</f>
        <v>0</v>
      </c>
      <c r="EI734" s="737">
        <f>+IF(EH734=0,0,EH734/EH717*100)</f>
        <v>0</v>
      </c>
      <c r="EJ734" s="772">
        <f t="shared" si="739"/>
        <v>0</v>
      </c>
      <c r="EK734" s="737">
        <f>+IF(EJ734=0,0,EJ734/EJ717*100)</f>
        <v>0</v>
      </c>
      <c r="EL734" s="772">
        <v>0</v>
      </c>
      <c r="EM734" s="737">
        <f>+IF(EL734=0,0,EL734/EL717*100)</f>
        <v>0</v>
      </c>
      <c r="EN734" s="772">
        <v>0</v>
      </c>
      <c r="EO734" s="737">
        <f>+IF(EN734=0,0,EN734/EN717*100)</f>
        <v>0</v>
      </c>
      <c r="EP734" s="772">
        <v>0</v>
      </c>
      <c r="EQ734" s="737">
        <f>+IF(EP734=0,0,EP734/EP717*100)</f>
        <v>0</v>
      </c>
      <c r="ER734" s="772">
        <f>+EL734+EN734+EP734</f>
        <v>0</v>
      </c>
      <c r="ES734" s="737">
        <f>+IF(ER734=0,0,ER734/ER717*100)</f>
        <v>0</v>
      </c>
      <c r="ET734" s="772">
        <v>0</v>
      </c>
      <c r="EU734" s="737">
        <f>+IF(ET734=0,0,ET734/ET717*100)</f>
        <v>0</v>
      </c>
      <c r="EV734" s="772">
        <v>0</v>
      </c>
      <c r="EW734" s="737">
        <f>+IF(EV734=0,0,EV734/EV717*100)</f>
        <v>0</v>
      </c>
      <c r="EX734" s="772">
        <v>0</v>
      </c>
      <c r="EY734" s="737">
        <f>+IF(EX734=0,0,EX734/EX717*100)</f>
        <v>0</v>
      </c>
      <c r="EZ734" s="772">
        <f>+ET734+EV734+EX734</f>
        <v>0</v>
      </c>
      <c r="FA734" s="737">
        <f>+IF(EZ734=0,0,EZ734/EZ717*100)</f>
        <v>0</v>
      </c>
      <c r="FB734" s="772">
        <f t="shared" si="740"/>
        <v>0</v>
      </c>
      <c r="FC734" s="737">
        <f>+IF(FB734=0,0,FB734/FB717*100)</f>
        <v>0</v>
      </c>
      <c r="FD734" s="772">
        <v>0</v>
      </c>
      <c r="FE734" s="737">
        <f>+IF(FD734=0,0,FD734/FD717*100)</f>
        <v>0</v>
      </c>
      <c r="FF734" s="772">
        <v>0</v>
      </c>
      <c r="FG734" s="737">
        <f>+IF(FF734=0,0,FF734/FF717*100)</f>
        <v>0</v>
      </c>
      <c r="FH734" s="772">
        <v>0</v>
      </c>
      <c r="FI734" s="737">
        <f>+IF(FH734=0,0,FH734/FH717*100)</f>
        <v>0</v>
      </c>
      <c r="FJ734" s="772">
        <v>0</v>
      </c>
      <c r="FK734" s="737">
        <f>+IF(FJ734=0,0,FJ734/FJ717*100)</f>
        <v>0</v>
      </c>
    </row>
    <row r="735" spans="2:167" s="648" customFormat="1" ht="13.5" customHeight="1">
      <c r="B735" s="771"/>
      <c r="C735" s="769"/>
      <c r="D735" s="806" t="s">
        <v>4849</v>
      </c>
      <c r="E735" s="807">
        <f>+AK735</f>
        <v>0</v>
      </c>
      <c r="F735" s="808">
        <f>+IF(E735=0,0,E735/E717*100)</f>
        <v>0</v>
      </c>
      <c r="G735" s="807">
        <v>0</v>
      </c>
      <c r="H735" s="808">
        <f>+IF(G735=0,0,G735/G717*100)</f>
        <v>0</v>
      </c>
      <c r="I735" s="807">
        <v>9.9999999999999995E-7</v>
      </c>
      <c r="J735" s="808" t="e">
        <f>+IF(I735=0,0,I735/I717*100)</f>
        <v>#DIV/0!</v>
      </c>
      <c r="K735" s="807">
        <v>-9.9999999999999995E-7</v>
      </c>
      <c r="L735" s="808" t="e">
        <f>+IF(K735=0,0,K735/K717*100)</f>
        <v>#DIV/0!</v>
      </c>
      <c r="M735" s="807">
        <f>+G735+I735+K735</f>
        <v>0</v>
      </c>
      <c r="N735" s="808">
        <f>+IF(M735=0,0,M735/M717*100)</f>
        <v>0</v>
      </c>
      <c r="O735" s="807">
        <v>0</v>
      </c>
      <c r="P735" s="808">
        <f>+IF(O735=0,0,O735/O717*100)</f>
        <v>0</v>
      </c>
      <c r="Q735" s="807">
        <v>9.9999999999999995E-7</v>
      </c>
      <c r="R735" s="808" t="e">
        <f>+IF(Q735=0,0,Q735/Q717*100)</f>
        <v>#DIV/0!</v>
      </c>
      <c r="S735" s="807">
        <v>-9.9999999999999995E-7</v>
      </c>
      <c r="T735" s="808" t="e">
        <f>+IF(S735=0,0,S735/S717*100)</f>
        <v>#DIV/0!</v>
      </c>
      <c r="U735" s="807">
        <f>+O735+Q735+S735</f>
        <v>0</v>
      </c>
      <c r="V735" s="808">
        <f>+IF(U735=0,0,U735/U717*100)</f>
        <v>0</v>
      </c>
      <c r="W735" s="807">
        <f t="shared" si="733"/>
        <v>0</v>
      </c>
      <c r="X735" s="808">
        <f>+IF(W735=0,0,W735/W717*100)</f>
        <v>0</v>
      </c>
      <c r="Y735" s="807">
        <v>9.9999999999999995E-7</v>
      </c>
      <c r="Z735" s="808" t="e">
        <f>+IF(Y735=0,0,Y735/Y717*100)</f>
        <v>#DIV/0!</v>
      </c>
      <c r="AA735" s="807">
        <v>9.9999999999999995E-7</v>
      </c>
      <c r="AB735" s="808" t="e">
        <f>+IF(AA735=0,0,AA735/AA717*100)</f>
        <v>#DIV/0!</v>
      </c>
      <c r="AC735" s="807">
        <v>9.9999999999999995E-7</v>
      </c>
      <c r="AD735" s="808" t="e">
        <f>+IF(AC735=0,0,AC735/AC717*100)</f>
        <v>#DIV/0!</v>
      </c>
      <c r="AE735" s="807">
        <f>+Y735+AA735+AC735</f>
        <v>3.0000000000000001E-6</v>
      </c>
      <c r="AF735" s="808" t="e">
        <f>+IF(AE735=0,0,AE735/AE717*100)</f>
        <v>#DIV/0!</v>
      </c>
      <c r="AG735" s="807">
        <v>-9.9999999999999995E-7</v>
      </c>
      <c r="AH735" s="808" t="e">
        <f>+IF(AG735=0,0,AG735/AG717*100)</f>
        <v>#DIV/0!</v>
      </c>
      <c r="AI735" s="807">
        <v>0</v>
      </c>
      <c r="AJ735" s="808">
        <f>+IF(AI735=0,0,AI735/AI717*100)</f>
        <v>0</v>
      </c>
      <c r="AK735" s="807">
        <v>0</v>
      </c>
      <c r="AL735" s="808">
        <f>+IF(AK735=0,0,AK735/AK717*100)</f>
        <v>0</v>
      </c>
      <c r="AM735" s="807">
        <f>+AG735+AI735+AK735</f>
        <v>-9.9999999999999995E-7</v>
      </c>
      <c r="AN735" s="808" t="e">
        <f>+IF(AM735=0,0,AM735/AM717*100)</f>
        <v>#DIV/0!</v>
      </c>
      <c r="AO735" s="807">
        <f t="shared" si="734"/>
        <v>2.0000000000000003E-6</v>
      </c>
      <c r="AP735" s="808" t="e">
        <f>+IF(AO735=0,0,AO735/AO717*100)</f>
        <v>#DIV/0!</v>
      </c>
      <c r="AQ735" s="651"/>
      <c r="AR735" s="807">
        <v>9.9999999999999995E-7</v>
      </c>
      <c r="AS735" s="808" t="e">
        <f>+IF(AR735=0,0,AR735/AR717*100)</f>
        <v>#DIV/0!</v>
      </c>
      <c r="AT735" s="807">
        <v>0</v>
      </c>
      <c r="AU735" s="808">
        <f>+IF(AT735=0,0,AT735/AT717*100)</f>
        <v>0</v>
      </c>
      <c r="AV735" s="807">
        <v>9.9999999999999995E-7</v>
      </c>
      <c r="AW735" s="808" t="e">
        <f>+IF(AV735=0,0,AV735/AV717*100)</f>
        <v>#DIV/0!</v>
      </c>
      <c r="AX735" s="807">
        <v>0</v>
      </c>
      <c r="AY735" s="808">
        <f>+IF(AX735=0,0,AX735/AX717*100)</f>
        <v>0</v>
      </c>
      <c r="AZ735" s="807">
        <f>+AT735+AV735+AX735</f>
        <v>9.9999999999999995E-7</v>
      </c>
      <c r="BA735" s="808" t="e">
        <f>+IF(AZ735=0,0,AZ735/AZ717*100)</f>
        <v>#DIV/0!</v>
      </c>
      <c r="BB735" s="807">
        <v>0</v>
      </c>
      <c r="BC735" s="808">
        <f>+IF(BB735=0,0,BB735/BB717*100)</f>
        <v>0</v>
      </c>
      <c r="BD735" s="807">
        <v>0</v>
      </c>
      <c r="BE735" s="808">
        <f>+IF(BD735=0,0,BD735/BD717*100)</f>
        <v>0</v>
      </c>
      <c r="BF735" s="807">
        <v>-9.9999999999999995E-7</v>
      </c>
      <c r="BG735" s="808" t="e">
        <f>+IF(BF735=0,0,BF735/BF717*100)</f>
        <v>#DIV/0!</v>
      </c>
      <c r="BH735" s="807">
        <f>+BB735+BD735+BF735</f>
        <v>-9.9999999999999995E-7</v>
      </c>
      <c r="BI735" s="808" t="e">
        <f>+IF(BH735=0,0,BH735/BH717*100)</f>
        <v>#DIV/0!</v>
      </c>
      <c r="BJ735" s="807">
        <f t="shared" si="735"/>
        <v>0</v>
      </c>
      <c r="BK735" s="808">
        <f>+IF(BJ735=0,0,BJ735/BJ717*100)</f>
        <v>0</v>
      </c>
      <c r="BL735" s="807">
        <v>0</v>
      </c>
      <c r="BM735" s="808">
        <f>+IF(BL735=0,0,BL735/BL717*100)</f>
        <v>0</v>
      </c>
      <c r="BN735" s="807">
        <v>0</v>
      </c>
      <c r="BO735" s="808">
        <f>+IF(BN735=0,0,BN735/BN717*100)</f>
        <v>0</v>
      </c>
      <c r="BP735" s="807">
        <v>0</v>
      </c>
      <c r="BQ735" s="808">
        <f>+IF(BP735=0,0,BP735/BP717*100)</f>
        <v>0</v>
      </c>
      <c r="BR735" s="807">
        <f>+BL735+BN735+BP735</f>
        <v>0</v>
      </c>
      <c r="BS735" s="808">
        <f>+IF(BR735=0,0,BR735/BR717*100)</f>
        <v>0</v>
      </c>
      <c r="BT735" s="807">
        <v>9.9999999999999995E-7</v>
      </c>
      <c r="BU735" s="808" t="e">
        <f>+IF(BT735=0,0,BT735/BT717*100)</f>
        <v>#DIV/0!</v>
      </c>
      <c r="BV735" s="807">
        <v>0</v>
      </c>
      <c r="BW735" s="808">
        <f>+IF(BV735=0,0,BV735/BV717*100)</f>
        <v>0</v>
      </c>
      <c r="BX735" s="807">
        <v>9.9999999999999995E-7</v>
      </c>
      <c r="BY735" s="808" t="e">
        <f>+IF(BX735=0,0,BX735/BX717*100)</f>
        <v>#DIV/0!</v>
      </c>
      <c r="BZ735" s="807">
        <f>+BT735+BV735+BX735</f>
        <v>1.9999999999999999E-6</v>
      </c>
      <c r="CA735" s="808" t="e">
        <f>+IF(BZ735=0,0,BZ735/BZ717*100)</f>
        <v>#DIV/0!</v>
      </c>
      <c r="CB735" s="807">
        <f t="shared" si="736"/>
        <v>1.9999999999999999E-6</v>
      </c>
      <c r="CC735" s="808" t="e">
        <f>+IF(CB735=0,0,CB735/CB717*100)</f>
        <v>#DIV/0!</v>
      </c>
      <c r="CE735" s="807">
        <f>+DK735</f>
        <v>0</v>
      </c>
      <c r="CF735" s="808">
        <f>+IF(CE735=0,0,CE735/CE717*100)</f>
        <v>0</v>
      </c>
      <c r="CG735" s="807">
        <v>-9.9999999999999995E-7</v>
      </c>
      <c r="CH735" s="808" t="e">
        <f>+IF(CG735=0,0,CG735/CG717*100)</f>
        <v>#DIV/0!</v>
      </c>
      <c r="CI735" s="807">
        <v>0</v>
      </c>
      <c r="CJ735" s="808">
        <f>+IF(CI735=0,0,CI735/CI717*100)</f>
        <v>0</v>
      </c>
      <c r="CK735" s="807">
        <v>-9.9999999999999995E-7</v>
      </c>
      <c r="CL735" s="808" t="e">
        <f>+IF(CK735=0,0,CK735/CK717*100)</f>
        <v>#DIV/0!</v>
      </c>
      <c r="CM735" s="807">
        <f>+CG735+CI735+CK735</f>
        <v>-1.9999999999999999E-6</v>
      </c>
      <c r="CN735" s="808" t="e">
        <f>+IF(CM735=0,0,CM735/CM717*100)</f>
        <v>#DIV/0!</v>
      </c>
      <c r="CO735" s="807">
        <v>0</v>
      </c>
      <c r="CP735" s="808">
        <f>+IF(CO735=0,0,CO735/CO717*100)</f>
        <v>0</v>
      </c>
      <c r="CQ735" s="807">
        <v>-9.9999999999999995E-7</v>
      </c>
      <c r="CR735" s="808" t="e">
        <f>+IF(CQ735=0,0,CQ735/CQ717*100)</f>
        <v>#DIV/0!</v>
      </c>
      <c r="CS735" s="807">
        <v>9.9999999999999995E-7</v>
      </c>
      <c r="CT735" s="808" t="e">
        <f>+IF(CS735=0,0,CS735/CS717*100)</f>
        <v>#DIV/0!</v>
      </c>
      <c r="CU735" s="807">
        <f>+CO735+CQ735+CS735</f>
        <v>0</v>
      </c>
      <c r="CV735" s="808">
        <f>+IF(CU735=0,0,CU735/CU717*100)</f>
        <v>0</v>
      </c>
      <c r="CW735" s="807">
        <f t="shared" si="737"/>
        <v>-1.9999999999999999E-6</v>
      </c>
      <c r="CX735" s="808" t="e">
        <f>+IF(CW735=0,0,CW735/CW717*100)</f>
        <v>#DIV/0!</v>
      </c>
      <c r="CY735" s="807">
        <v>0</v>
      </c>
      <c r="CZ735" s="808">
        <f>+IF(CY735=0,0,CY735/CY717*100)</f>
        <v>0</v>
      </c>
      <c r="DA735" s="807">
        <v>-9.9999999999999995E-7</v>
      </c>
      <c r="DB735" s="808" t="e">
        <f>+IF(DA735=0,0,DA735/DA717*100)</f>
        <v>#DIV/0!</v>
      </c>
      <c r="DC735" s="807">
        <v>-9.9999999999999995E-7</v>
      </c>
      <c r="DD735" s="808" t="e">
        <f>+IF(DC735=0,0,DC735/DC717*100)</f>
        <v>#DIV/0!</v>
      </c>
      <c r="DE735" s="807">
        <f>+CY735+DA735+DC735</f>
        <v>-1.9999999999999999E-6</v>
      </c>
      <c r="DF735" s="808" t="e">
        <f>+IF(DE735=0,0,DE735/DE717*100)</f>
        <v>#DIV/0!</v>
      </c>
      <c r="DG735" s="807">
        <v>0</v>
      </c>
      <c r="DH735" s="808">
        <f>+IF(DG735=0,0,DG735/DG717*100)</f>
        <v>0</v>
      </c>
      <c r="DI735" s="807">
        <v>0</v>
      </c>
      <c r="DJ735" s="808">
        <f>+IF(DI735=0,0,DI735/DI717*100)</f>
        <v>0</v>
      </c>
      <c r="DK735" s="807">
        <v>0</v>
      </c>
      <c r="DL735" s="808">
        <f>+IF(DK735=0,0,DK735/DK717*100)</f>
        <v>0</v>
      </c>
      <c r="DM735" s="807">
        <f>+DG735+DI735+DK735</f>
        <v>0</v>
      </c>
      <c r="DN735" s="808">
        <f>+IF(DM735=0,0,DM735/DM717*100)</f>
        <v>0</v>
      </c>
      <c r="DO735" s="807">
        <f t="shared" si="738"/>
        <v>-1.9999999999999999E-6</v>
      </c>
      <c r="DP735" s="808" t="e">
        <f>+IF(DO735=0,0,DO735/DO717*100)</f>
        <v>#DIV/0!</v>
      </c>
      <c r="DR735" s="807">
        <f>+EX735</f>
        <v>0</v>
      </c>
      <c r="DS735" s="808">
        <f>+IF(DR735=0,0,DR735/DR717*100)</f>
        <v>0</v>
      </c>
      <c r="DT735" s="807">
        <v>0</v>
      </c>
      <c r="DU735" s="808">
        <f>+IF(DT735=0,0,DT735/DT717*100)</f>
        <v>0</v>
      </c>
      <c r="DV735" s="807">
        <v>0</v>
      </c>
      <c r="DW735" s="808">
        <f>+IF(DV735=0,0,DV735/DV717*100)</f>
        <v>0</v>
      </c>
      <c r="DX735" s="807">
        <v>0</v>
      </c>
      <c r="DY735" s="808">
        <f>+IF(DX735=0,0,DX735/DX717*100)</f>
        <v>0</v>
      </c>
      <c r="DZ735" s="807">
        <f>+DT735+DV735+DX735</f>
        <v>0</v>
      </c>
      <c r="EA735" s="808">
        <f>+IF(DZ735=0,0,DZ735/DZ717*100)</f>
        <v>0</v>
      </c>
      <c r="EB735" s="807">
        <v>0</v>
      </c>
      <c r="EC735" s="808">
        <f>+IF(EB735=0,0,EB735/EB717*100)</f>
        <v>0</v>
      </c>
      <c r="ED735" s="807">
        <v>0</v>
      </c>
      <c r="EE735" s="808">
        <f>+IF(ED735=0,0,ED735/ED717*100)</f>
        <v>0</v>
      </c>
      <c r="EF735" s="807">
        <v>0</v>
      </c>
      <c r="EG735" s="808">
        <f>+IF(EF735=0,0,EF735/EF717*100)</f>
        <v>0</v>
      </c>
      <c r="EH735" s="807">
        <f>+EB735+ED735+EF735</f>
        <v>0</v>
      </c>
      <c r="EI735" s="808">
        <f>+IF(EH735=0,0,EH735/EH717*100)</f>
        <v>0</v>
      </c>
      <c r="EJ735" s="807">
        <f t="shared" si="739"/>
        <v>0</v>
      </c>
      <c r="EK735" s="808">
        <f>+IF(EJ735=0,0,EJ735/EJ717*100)</f>
        <v>0</v>
      </c>
      <c r="EL735" s="807">
        <v>0</v>
      </c>
      <c r="EM735" s="808">
        <f>+IF(EL735=0,0,EL735/EL717*100)</f>
        <v>0</v>
      </c>
      <c r="EN735" s="807">
        <v>0</v>
      </c>
      <c r="EO735" s="808">
        <f>+IF(EN735=0,0,EN735/EN717*100)</f>
        <v>0</v>
      </c>
      <c r="EP735" s="807">
        <v>0</v>
      </c>
      <c r="EQ735" s="808">
        <f>+IF(EP735=0,0,EP735/EP717*100)</f>
        <v>0</v>
      </c>
      <c r="ER735" s="807">
        <f>+EL735+EN735+EP735</f>
        <v>0</v>
      </c>
      <c r="ES735" s="808">
        <f>+IF(ER735=0,0,ER735/ER717*100)</f>
        <v>0</v>
      </c>
      <c r="ET735" s="807">
        <v>0</v>
      </c>
      <c r="EU735" s="808">
        <f>+IF(ET735=0,0,ET735/ET717*100)</f>
        <v>0</v>
      </c>
      <c r="EV735" s="807">
        <v>0</v>
      </c>
      <c r="EW735" s="808">
        <f>+IF(EV735=0,0,EV735/EV717*100)</f>
        <v>0</v>
      </c>
      <c r="EX735" s="807">
        <v>0</v>
      </c>
      <c r="EY735" s="808">
        <f>+IF(EX735=0,0,EX735/EX717*100)</f>
        <v>0</v>
      </c>
      <c r="EZ735" s="807">
        <f>+ET735+EV735+EX735</f>
        <v>0</v>
      </c>
      <c r="FA735" s="808">
        <f>+IF(EZ735=0,0,EZ735/EZ717*100)</f>
        <v>0</v>
      </c>
      <c r="FB735" s="807">
        <f t="shared" si="740"/>
        <v>0</v>
      </c>
      <c r="FC735" s="808">
        <f>+IF(FB735=0,0,FB735/FB717*100)</f>
        <v>0</v>
      </c>
      <c r="FD735" s="807">
        <v>0</v>
      </c>
      <c r="FE735" s="808">
        <f>+IF(FD735=0,0,FD735/FD717*100)</f>
        <v>0</v>
      </c>
      <c r="FF735" s="807">
        <v>0</v>
      </c>
      <c r="FG735" s="808">
        <f>+IF(FF735=0,0,FF735/FF717*100)</f>
        <v>0</v>
      </c>
      <c r="FH735" s="807">
        <v>0</v>
      </c>
      <c r="FI735" s="808">
        <f>+IF(FH735=0,0,FH735/FH717*100)</f>
        <v>0</v>
      </c>
      <c r="FJ735" s="807">
        <v>0</v>
      </c>
      <c r="FK735" s="808">
        <f>+IF(FJ735=0,0,FJ735/FJ717*100)</f>
        <v>0</v>
      </c>
    </row>
    <row r="736" spans="2:167" s="648" customFormat="1" ht="13.5" customHeight="1">
      <c r="B736" s="771"/>
      <c r="C736" s="769"/>
      <c r="D736" s="781" t="s">
        <v>4850</v>
      </c>
      <c r="E736" s="785">
        <f t="shared" ref="E736:E758" si="741">+W736+AO736</f>
        <v>0</v>
      </c>
      <c r="F736" s="786">
        <f>+IF(E736=0,0,E736/E717*100)</f>
        <v>0</v>
      </c>
      <c r="G736" s="785">
        <v>0</v>
      </c>
      <c r="H736" s="786">
        <f>+IF(G736=0,0,G736/G717*100)</f>
        <v>0</v>
      </c>
      <c r="I736" s="785">
        <v>0</v>
      </c>
      <c r="J736" s="786">
        <f>+IF(I736=0,0,I736/I717*100)</f>
        <v>0</v>
      </c>
      <c r="K736" s="785">
        <v>0</v>
      </c>
      <c r="L736" s="786">
        <f>+IF(K736=0,0,K736/K717*100)</f>
        <v>0</v>
      </c>
      <c r="M736" s="785">
        <f>+G736+I736+K736</f>
        <v>0</v>
      </c>
      <c r="N736" s="786">
        <f>+IF(M736=0,0,M736/M717*100)</f>
        <v>0</v>
      </c>
      <c r="O736" s="785">
        <v>0</v>
      </c>
      <c r="P736" s="786">
        <f>+IF(O736=0,0,O736/O717*100)</f>
        <v>0</v>
      </c>
      <c r="Q736" s="785">
        <v>0</v>
      </c>
      <c r="R736" s="786">
        <f>+IF(Q736=0,0,Q736/Q717*100)</f>
        <v>0</v>
      </c>
      <c r="S736" s="785">
        <v>0</v>
      </c>
      <c r="T736" s="786">
        <f>+IF(S736=0,0,S736/S717*100)</f>
        <v>0</v>
      </c>
      <c r="U736" s="785">
        <f>+O736+Q736+S736</f>
        <v>0</v>
      </c>
      <c r="V736" s="786">
        <f>+IF(U736=0,0,U736/U717*100)</f>
        <v>0</v>
      </c>
      <c r="W736" s="785">
        <f t="shared" si="733"/>
        <v>0</v>
      </c>
      <c r="X736" s="786">
        <f>+IF(W736=0,0,W736/W717*100)</f>
        <v>0</v>
      </c>
      <c r="Y736" s="785">
        <v>0</v>
      </c>
      <c r="Z736" s="786">
        <f>+IF(Y736=0,0,Y736/Y717*100)</f>
        <v>0</v>
      </c>
      <c r="AA736" s="785">
        <v>0</v>
      </c>
      <c r="AB736" s="786">
        <f>+IF(AA736=0,0,AA736/AA717*100)</f>
        <v>0</v>
      </c>
      <c r="AC736" s="785">
        <v>0</v>
      </c>
      <c r="AD736" s="786">
        <f>+IF(AC736=0,0,AC736/AC717*100)</f>
        <v>0</v>
      </c>
      <c r="AE736" s="785">
        <f>+Y736+AA736+AC736</f>
        <v>0</v>
      </c>
      <c r="AF736" s="786">
        <f>+IF(AE736=0,0,AE736/AE717*100)</f>
        <v>0</v>
      </c>
      <c r="AG736" s="785">
        <v>0</v>
      </c>
      <c r="AH736" s="786">
        <f>+IF(AG736=0,0,AG736/AG717*100)</f>
        <v>0</v>
      </c>
      <c r="AI736" s="785">
        <v>0</v>
      </c>
      <c r="AJ736" s="786">
        <f>+IF(AI736=0,0,AI736/AI717*100)</f>
        <v>0</v>
      </c>
      <c r="AK736" s="785">
        <v>0</v>
      </c>
      <c r="AL736" s="786">
        <f>+IF(AK736=0,0,AK736/AK717*100)</f>
        <v>0</v>
      </c>
      <c r="AM736" s="785">
        <f>+AG736+AI736+AK736</f>
        <v>0</v>
      </c>
      <c r="AN736" s="786">
        <f>+IF(AM736=0,0,AM736/AM717*100)</f>
        <v>0</v>
      </c>
      <c r="AO736" s="785">
        <f t="shared" si="734"/>
        <v>0</v>
      </c>
      <c r="AP736" s="786">
        <f>+IF(AO736=0,0,AO736/AO717*100)</f>
        <v>0</v>
      </c>
      <c r="AQ736" s="651"/>
      <c r="AR736" s="785">
        <v>0</v>
      </c>
      <c r="AS736" s="786">
        <f>+IF(AR736=0,0,AR736/AR717*100)</f>
        <v>0</v>
      </c>
      <c r="AT736" s="785">
        <v>0</v>
      </c>
      <c r="AU736" s="786">
        <f>+IF(AT736=0,0,AT736/AT717*100)</f>
        <v>0</v>
      </c>
      <c r="AV736" s="785">
        <v>0</v>
      </c>
      <c r="AW736" s="786">
        <f>+IF(AV736=0,0,AV736/AV717*100)</f>
        <v>0</v>
      </c>
      <c r="AX736" s="785">
        <v>0</v>
      </c>
      <c r="AY736" s="786">
        <f>+IF(AX736=0,0,AX736/AX717*100)</f>
        <v>0</v>
      </c>
      <c r="AZ736" s="785">
        <f>+AT736+AV736+AX736</f>
        <v>0</v>
      </c>
      <c r="BA736" s="786">
        <f>+IF(AZ736=0,0,AZ736/AZ717*100)</f>
        <v>0</v>
      </c>
      <c r="BB736" s="785">
        <v>0</v>
      </c>
      <c r="BC736" s="786">
        <f>+IF(BB736=0,0,BB736/BB717*100)</f>
        <v>0</v>
      </c>
      <c r="BD736" s="785">
        <v>0</v>
      </c>
      <c r="BE736" s="786">
        <f>+IF(BD736=0,0,BD736/BD717*100)</f>
        <v>0</v>
      </c>
      <c r="BF736" s="785">
        <v>0</v>
      </c>
      <c r="BG736" s="786">
        <f>+IF(BF736=0,0,BF736/BF717*100)</f>
        <v>0</v>
      </c>
      <c r="BH736" s="785">
        <f>+BB736+BD736+BF736</f>
        <v>0</v>
      </c>
      <c r="BI736" s="786">
        <f>+IF(BH736=0,0,BH736/BH717*100)</f>
        <v>0</v>
      </c>
      <c r="BJ736" s="785">
        <f t="shared" si="735"/>
        <v>0</v>
      </c>
      <c r="BK736" s="786">
        <f>+IF(BJ736=0,0,BJ736/BJ717*100)</f>
        <v>0</v>
      </c>
      <c r="BL736" s="785">
        <v>0</v>
      </c>
      <c r="BM736" s="786">
        <f>+IF(BL736=0,0,BL736/BL717*100)</f>
        <v>0</v>
      </c>
      <c r="BN736" s="785">
        <v>0</v>
      </c>
      <c r="BO736" s="786">
        <f>+IF(BN736=0,0,BN736/BN717*100)</f>
        <v>0</v>
      </c>
      <c r="BP736" s="785">
        <v>0</v>
      </c>
      <c r="BQ736" s="786">
        <f>+IF(BP736=0,0,BP736/BP717*100)</f>
        <v>0</v>
      </c>
      <c r="BR736" s="785">
        <f>+BL736+BN736+BP736</f>
        <v>0</v>
      </c>
      <c r="BS736" s="786">
        <f>+IF(BR736=0,0,BR736/BR717*100)</f>
        <v>0</v>
      </c>
      <c r="BT736" s="785">
        <v>0</v>
      </c>
      <c r="BU736" s="786">
        <f>+IF(BT736=0,0,BT736/BT717*100)</f>
        <v>0</v>
      </c>
      <c r="BV736" s="785">
        <v>0</v>
      </c>
      <c r="BW736" s="786">
        <f>+IF(BV736=0,0,BV736/BV717*100)</f>
        <v>0</v>
      </c>
      <c r="BX736" s="785">
        <v>0</v>
      </c>
      <c r="BY736" s="786">
        <f>+IF(BX736=0,0,BX736/BX717*100)</f>
        <v>0</v>
      </c>
      <c r="BZ736" s="785">
        <f>+BT736+BV736+BX736</f>
        <v>0</v>
      </c>
      <c r="CA736" s="786">
        <f>+IF(BZ736=0,0,BZ736/BZ717*100)</f>
        <v>0</v>
      </c>
      <c r="CB736" s="785">
        <f t="shared" si="736"/>
        <v>0</v>
      </c>
      <c r="CC736" s="786">
        <f>+IF(CB736=0,0,CB736/CB717*100)</f>
        <v>0</v>
      </c>
      <c r="CE736" s="785">
        <f t="shared" ref="CE736:CE758" si="742">+CW736+DO736</f>
        <v>0</v>
      </c>
      <c r="CF736" s="786">
        <f>+IF(CE736=0,0,CE736/CE717*100)</f>
        <v>0</v>
      </c>
      <c r="CG736" s="785">
        <v>0</v>
      </c>
      <c r="CH736" s="786">
        <f>+IF(CG736=0,0,CG736/CG717*100)</f>
        <v>0</v>
      </c>
      <c r="CI736" s="785">
        <v>0</v>
      </c>
      <c r="CJ736" s="786">
        <f>+IF(CI736=0,0,CI736/CI717*100)</f>
        <v>0</v>
      </c>
      <c r="CK736" s="785">
        <v>0</v>
      </c>
      <c r="CL736" s="786">
        <f>+IF(CK736=0,0,CK736/CK717*100)</f>
        <v>0</v>
      </c>
      <c r="CM736" s="785">
        <f>+CG736+CI736+CK736</f>
        <v>0</v>
      </c>
      <c r="CN736" s="786">
        <f>+IF(CM736=0,0,CM736/CM717*100)</f>
        <v>0</v>
      </c>
      <c r="CO736" s="785">
        <v>0</v>
      </c>
      <c r="CP736" s="786">
        <f>+IF(CO736=0,0,CO736/CO717*100)</f>
        <v>0</v>
      </c>
      <c r="CQ736" s="785">
        <v>0</v>
      </c>
      <c r="CR736" s="786">
        <f>+IF(CQ736=0,0,CQ736/CQ717*100)</f>
        <v>0</v>
      </c>
      <c r="CS736" s="785">
        <v>0</v>
      </c>
      <c r="CT736" s="786">
        <f>+IF(CS736=0,0,CS736/CS717*100)</f>
        <v>0</v>
      </c>
      <c r="CU736" s="785">
        <f>+CO736+CQ736+CS736</f>
        <v>0</v>
      </c>
      <c r="CV736" s="786">
        <f>+IF(CU736=0,0,CU736/CU717*100)</f>
        <v>0</v>
      </c>
      <c r="CW736" s="785">
        <f t="shared" si="737"/>
        <v>0</v>
      </c>
      <c r="CX736" s="786">
        <f>+IF(CW736=0,0,CW736/CW717*100)</f>
        <v>0</v>
      </c>
      <c r="CY736" s="785">
        <v>0</v>
      </c>
      <c r="CZ736" s="786">
        <f>+IF(CY736=0,0,CY736/CY717*100)</f>
        <v>0</v>
      </c>
      <c r="DA736" s="785">
        <v>0</v>
      </c>
      <c r="DB736" s="786">
        <f>+IF(DA736=0,0,DA736/DA717*100)</f>
        <v>0</v>
      </c>
      <c r="DC736" s="785">
        <v>0</v>
      </c>
      <c r="DD736" s="786">
        <f>+IF(DC736=0,0,DC736/DC717*100)</f>
        <v>0</v>
      </c>
      <c r="DE736" s="785">
        <f>+CY736+DA736+DC736</f>
        <v>0</v>
      </c>
      <c r="DF736" s="786">
        <f>+IF(DE736=0,0,DE736/DE717*100)</f>
        <v>0</v>
      </c>
      <c r="DG736" s="785">
        <v>0</v>
      </c>
      <c r="DH736" s="786">
        <f>+IF(DG736=0,0,DG736/DG717*100)</f>
        <v>0</v>
      </c>
      <c r="DI736" s="785">
        <v>0</v>
      </c>
      <c r="DJ736" s="786">
        <f>+IF(DI736=0,0,DI736/DI717*100)</f>
        <v>0</v>
      </c>
      <c r="DK736" s="785">
        <v>0</v>
      </c>
      <c r="DL736" s="786">
        <f>+IF(DK736=0,0,DK736/DK717*100)</f>
        <v>0</v>
      </c>
      <c r="DM736" s="785">
        <f>+DG736+DI736+DK736</f>
        <v>0</v>
      </c>
      <c r="DN736" s="786">
        <f>+IF(DM736=0,0,DM736/DM717*100)</f>
        <v>0</v>
      </c>
      <c r="DO736" s="785">
        <f t="shared" si="738"/>
        <v>0</v>
      </c>
      <c r="DP736" s="786">
        <f>+IF(DO736=0,0,DO736/DO717*100)</f>
        <v>0</v>
      </c>
      <c r="DR736" s="785">
        <f t="shared" ref="DR736:DR758" si="743">+EJ736+FB736</f>
        <v>0</v>
      </c>
      <c r="DS736" s="786">
        <f>+IF(DR736=0,0,DR736/DR717*100)</f>
        <v>0</v>
      </c>
      <c r="DT736" s="785">
        <v>0</v>
      </c>
      <c r="DU736" s="786">
        <f>+IF(DT736=0,0,DT736/DT717*100)</f>
        <v>0</v>
      </c>
      <c r="DV736" s="785">
        <v>0</v>
      </c>
      <c r="DW736" s="786">
        <f>+IF(DV736=0,0,DV736/DV717*100)</f>
        <v>0</v>
      </c>
      <c r="DX736" s="785">
        <v>0</v>
      </c>
      <c r="DY736" s="786">
        <f>+IF(DX736=0,0,DX736/DX717*100)</f>
        <v>0</v>
      </c>
      <c r="DZ736" s="785">
        <f>+DT736+DV736+DX736</f>
        <v>0</v>
      </c>
      <c r="EA736" s="786">
        <f>+IF(DZ736=0,0,DZ736/DZ717*100)</f>
        <v>0</v>
      </c>
      <c r="EB736" s="785">
        <v>0</v>
      </c>
      <c r="EC736" s="786">
        <f>+IF(EB736=0,0,EB736/EB717*100)</f>
        <v>0</v>
      </c>
      <c r="ED736" s="785">
        <v>0</v>
      </c>
      <c r="EE736" s="786">
        <f>+IF(ED736=0,0,ED736/ED717*100)</f>
        <v>0</v>
      </c>
      <c r="EF736" s="785">
        <v>0</v>
      </c>
      <c r="EG736" s="786">
        <f>+IF(EF736=0,0,EF736/EF717*100)</f>
        <v>0</v>
      </c>
      <c r="EH736" s="785">
        <f>+EB736+ED736+EF736</f>
        <v>0</v>
      </c>
      <c r="EI736" s="786">
        <f>+IF(EH736=0,0,EH736/EH717*100)</f>
        <v>0</v>
      </c>
      <c r="EJ736" s="785">
        <f t="shared" si="739"/>
        <v>0</v>
      </c>
      <c r="EK736" s="786">
        <f>+IF(EJ736=0,0,EJ736/EJ717*100)</f>
        <v>0</v>
      </c>
      <c r="EL736" s="785">
        <v>0</v>
      </c>
      <c r="EM736" s="786">
        <f>+IF(EL736=0,0,EL736/EL717*100)</f>
        <v>0</v>
      </c>
      <c r="EN736" s="785">
        <v>0</v>
      </c>
      <c r="EO736" s="786">
        <f>+IF(EN736=0,0,EN736/EN717*100)</f>
        <v>0</v>
      </c>
      <c r="EP736" s="785">
        <v>0</v>
      </c>
      <c r="EQ736" s="786">
        <f>+IF(EP736=0,0,EP736/EP717*100)</f>
        <v>0</v>
      </c>
      <c r="ER736" s="785">
        <f>+EL736+EN736+EP736</f>
        <v>0</v>
      </c>
      <c r="ES736" s="786">
        <f>+IF(ER736=0,0,ER736/ER717*100)</f>
        <v>0</v>
      </c>
      <c r="ET736" s="785">
        <v>0</v>
      </c>
      <c r="EU736" s="786">
        <f>+IF(ET736=0,0,ET736/ET717*100)</f>
        <v>0</v>
      </c>
      <c r="EV736" s="785">
        <v>0</v>
      </c>
      <c r="EW736" s="786">
        <f>+IF(EV736=0,0,EV736/EV717*100)</f>
        <v>0</v>
      </c>
      <c r="EX736" s="785">
        <v>0</v>
      </c>
      <c r="EY736" s="786">
        <f>+IF(EX736=0,0,EX736/EX717*100)</f>
        <v>0</v>
      </c>
      <c r="EZ736" s="785">
        <f>+ET736+EV736+EX736</f>
        <v>0</v>
      </c>
      <c r="FA736" s="786">
        <f>+IF(EZ736=0,0,EZ736/EZ717*100)</f>
        <v>0</v>
      </c>
      <c r="FB736" s="785">
        <f t="shared" si="740"/>
        <v>0</v>
      </c>
      <c r="FC736" s="786">
        <f>+IF(FB736=0,0,FB736/FB717*100)</f>
        <v>0</v>
      </c>
      <c r="FD736" s="785">
        <v>0</v>
      </c>
      <c r="FE736" s="786">
        <f>+IF(FD736=0,0,FD736/FD717*100)</f>
        <v>0</v>
      </c>
      <c r="FF736" s="785">
        <v>0</v>
      </c>
      <c r="FG736" s="786">
        <f>+IF(FF736=0,0,FF736/FF717*100)</f>
        <v>0</v>
      </c>
      <c r="FH736" s="785">
        <v>0</v>
      </c>
      <c r="FI736" s="786">
        <f>+IF(FH736=0,0,FH736/FH717*100)</f>
        <v>0</v>
      </c>
      <c r="FJ736" s="785">
        <v>0</v>
      </c>
      <c r="FK736" s="786">
        <f>+IF(FJ736=0,0,FJ736/FJ717*100)</f>
        <v>0</v>
      </c>
    </row>
    <row r="737" spans="2:167" s="648" customFormat="1" ht="13.5" customHeight="1">
      <c r="B737" s="771"/>
      <c r="C737" s="728" t="s">
        <v>4851</v>
      </c>
      <c r="D737" s="787"/>
      <c r="E737" s="797">
        <f t="shared" si="741"/>
        <v>0</v>
      </c>
      <c r="F737" s="727">
        <f>+IF(E737=0,0,E737/E720*100)</f>
        <v>0</v>
      </c>
      <c r="G737" s="797">
        <f>SUM(G738:G741)</f>
        <v>0</v>
      </c>
      <c r="H737" s="727">
        <f>+IF(G737=0,0,G737/G720*100)</f>
        <v>0</v>
      </c>
      <c r="I737" s="797">
        <f>SUM(I738:I741)</f>
        <v>0</v>
      </c>
      <c r="J737" s="727">
        <f>+IF(I737=0,0,I737/I720*100)</f>
        <v>0</v>
      </c>
      <c r="K737" s="797">
        <f>SUM(K738:K741)</f>
        <v>0</v>
      </c>
      <c r="L737" s="727">
        <f>+IF(K737=0,0,K737/K720*100)</f>
        <v>0</v>
      </c>
      <c r="M737" s="797">
        <f>SUM(M738:M741)</f>
        <v>0</v>
      </c>
      <c r="N737" s="727">
        <f>+IF(M737=0,0,M737/M720*100)</f>
        <v>0</v>
      </c>
      <c r="O737" s="797">
        <f>SUM(O738:O741)</f>
        <v>0</v>
      </c>
      <c r="P737" s="727">
        <f>+IF(O737=0,0,O737/O720*100)</f>
        <v>0</v>
      </c>
      <c r="Q737" s="797">
        <f>SUM(Q738:Q741)</f>
        <v>0</v>
      </c>
      <c r="R737" s="727">
        <f>+IF(Q737=0,0,Q737/Q720*100)</f>
        <v>0</v>
      </c>
      <c r="S737" s="797">
        <f>SUM(S738:S741)</f>
        <v>0</v>
      </c>
      <c r="T737" s="727">
        <f>+IF(S737=0,0,S737/S720*100)</f>
        <v>0</v>
      </c>
      <c r="U737" s="797">
        <f>SUM(U738:U741)</f>
        <v>0</v>
      </c>
      <c r="V737" s="727">
        <f>+IF(U737=0,0,U737/U720*100)</f>
        <v>0</v>
      </c>
      <c r="W737" s="797">
        <f t="shared" si="733"/>
        <v>0</v>
      </c>
      <c r="X737" s="727">
        <f>+IF(W737=0,0,W737/W720*100)</f>
        <v>0</v>
      </c>
      <c r="Y737" s="797">
        <f>SUM(Y738:Y741)</f>
        <v>0</v>
      </c>
      <c r="Z737" s="727">
        <f>+IF(Y737=0,0,Y737/Y720*100)</f>
        <v>0</v>
      </c>
      <c r="AA737" s="797">
        <f>SUM(AA738:AA741)</f>
        <v>0</v>
      </c>
      <c r="AB737" s="727">
        <f>+IF(AA737=0,0,AA737/AA720*100)</f>
        <v>0</v>
      </c>
      <c r="AC737" s="797">
        <f>SUM(AC738:AC741)</f>
        <v>0</v>
      </c>
      <c r="AD737" s="727">
        <f>+IF(AC737=0,0,AC737/AC720*100)</f>
        <v>0</v>
      </c>
      <c r="AE737" s="797">
        <f>SUM(AE738:AE741)</f>
        <v>0</v>
      </c>
      <c r="AF737" s="727">
        <f>+IF(AE737=0,0,AE737/AE720*100)</f>
        <v>0</v>
      </c>
      <c r="AG737" s="797">
        <f>SUM(AG738:AG741)</f>
        <v>0</v>
      </c>
      <c r="AH737" s="727">
        <f>+IF(AG737=0,0,AG737/AG720*100)</f>
        <v>0</v>
      </c>
      <c r="AI737" s="797">
        <f>SUM(AI738:AI741)</f>
        <v>0</v>
      </c>
      <c r="AJ737" s="727">
        <f>+IF(AI737=0,0,AI737/AI720*100)</f>
        <v>0</v>
      </c>
      <c r="AK737" s="797">
        <f>SUM(AK738:AK741)</f>
        <v>0</v>
      </c>
      <c r="AL737" s="727">
        <f>+IF(AK737=0,0,AK737/AK720*100)</f>
        <v>0</v>
      </c>
      <c r="AM737" s="797">
        <f>SUM(AM738:AM741)</f>
        <v>0</v>
      </c>
      <c r="AN737" s="727">
        <f>+IF(AM737=0,0,AM737/AM720*100)</f>
        <v>0</v>
      </c>
      <c r="AO737" s="797">
        <f t="shared" si="734"/>
        <v>0</v>
      </c>
      <c r="AP737" s="727">
        <f>+IF(AO737=0,0,AO737/AO720*100)</f>
        <v>0</v>
      </c>
      <c r="AQ737" s="651"/>
      <c r="AR737" s="797">
        <f>SUM(AR738:AR741)</f>
        <v>0</v>
      </c>
      <c r="AS737" s="727">
        <f>+IF(AR737=0,0,AR737/AR720*100)</f>
        <v>0</v>
      </c>
      <c r="AT737" s="797">
        <f>SUM(AT738:AT741)</f>
        <v>0</v>
      </c>
      <c r="AU737" s="727">
        <f>+IF(AT737=0,0,AT737/AT720*100)</f>
        <v>0</v>
      </c>
      <c r="AV737" s="797">
        <f>SUM(AV738:AV741)</f>
        <v>0</v>
      </c>
      <c r="AW737" s="727">
        <f>+IF(AV737=0,0,AV737/AV720*100)</f>
        <v>0</v>
      </c>
      <c r="AX737" s="797">
        <f>SUM(AX738:AX741)</f>
        <v>0</v>
      </c>
      <c r="AY737" s="727">
        <f>+IF(AX737=0,0,AX737/AX720*100)</f>
        <v>0</v>
      </c>
      <c r="AZ737" s="797">
        <f>SUM(AZ738:AZ741)</f>
        <v>0</v>
      </c>
      <c r="BA737" s="727">
        <f>+IF(AZ737=0,0,AZ737/AZ720*100)</f>
        <v>0</v>
      </c>
      <c r="BB737" s="797">
        <f>SUM(BB738:BB741)</f>
        <v>0</v>
      </c>
      <c r="BC737" s="727">
        <f>+IF(BB737=0,0,BB737/BB720*100)</f>
        <v>0</v>
      </c>
      <c r="BD737" s="797">
        <f>SUM(BD738:BD741)</f>
        <v>0</v>
      </c>
      <c r="BE737" s="727">
        <f>+IF(BD737=0,0,BD737/BD720*100)</f>
        <v>0</v>
      </c>
      <c r="BF737" s="797">
        <f>SUM(BF738:BF741)</f>
        <v>0</v>
      </c>
      <c r="BG737" s="727">
        <f>+IF(BF737=0,0,BF737/BF720*100)</f>
        <v>0</v>
      </c>
      <c r="BH737" s="797">
        <f>SUM(BH738:BH741)</f>
        <v>0</v>
      </c>
      <c r="BI737" s="727">
        <f>+IF(BH737=0,0,BH737/BH720*100)</f>
        <v>0</v>
      </c>
      <c r="BJ737" s="797">
        <f t="shared" si="735"/>
        <v>0</v>
      </c>
      <c r="BK737" s="727">
        <f>+IF(BJ737=0,0,BJ737/BJ720*100)</f>
        <v>0</v>
      </c>
      <c r="BL737" s="797">
        <f>SUM(BL738:BL741)</f>
        <v>0</v>
      </c>
      <c r="BM737" s="727">
        <f>+IF(BL737=0,0,BL737/BL720*100)</f>
        <v>0</v>
      </c>
      <c r="BN737" s="797">
        <f>SUM(BN738:BN741)</f>
        <v>0</v>
      </c>
      <c r="BO737" s="727">
        <f>+IF(BN737=0,0,BN737/BN720*100)</f>
        <v>0</v>
      </c>
      <c r="BP737" s="797">
        <f>SUM(BP738:BP741)</f>
        <v>0</v>
      </c>
      <c r="BQ737" s="727">
        <f>+IF(BP737=0,0,BP737/BP720*100)</f>
        <v>0</v>
      </c>
      <c r="BR737" s="797">
        <f>SUM(BR738:BR741)</f>
        <v>0</v>
      </c>
      <c r="BS737" s="727">
        <f>+IF(BR737=0,0,BR737/BR720*100)</f>
        <v>0</v>
      </c>
      <c r="BT737" s="797">
        <f>SUM(BT738:BT741)</f>
        <v>0</v>
      </c>
      <c r="BU737" s="727">
        <f>+IF(BT737=0,0,BT737/BT720*100)</f>
        <v>0</v>
      </c>
      <c r="BV737" s="797">
        <f>SUM(BV738:BV741)</f>
        <v>0</v>
      </c>
      <c r="BW737" s="727">
        <f>+IF(BV737=0,0,BV737/BV720*100)</f>
        <v>0</v>
      </c>
      <c r="BX737" s="797">
        <f>SUM(BX738:BX741)</f>
        <v>0</v>
      </c>
      <c r="BY737" s="727">
        <f>+IF(BX737=0,0,BX737/BX720*100)</f>
        <v>0</v>
      </c>
      <c r="BZ737" s="797">
        <f>SUM(BZ738:BZ741)</f>
        <v>0</v>
      </c>
      <c r="CA737" s="727">
        <f>+IF(BZ737=0,0,BZ737/BZ720*100)</f>
        <v>0</v>
      </c>
      <c r="CB737" s="797">
        <f t="shared" si="736"/>
        <v>0</v>
      </c>
      <c r="CC737" s="727">
        <f>+IF(CB737=0,0,CB737/CB720*100)</f>
        <v>0</v>
      </c>
      <c r="CE737" s="797">
        <f t="shared" si="742"/>
        <v>0</v>
      </c>
      <c r="CF737" s="727">
        <f>+IF(CE737=0,0,CE737/CE720*100)</f>
        <v>0</v>
      </c>
      <c r="CG737" s="797">
        <f>SUM(CG738:CG741)</f>
        <v>0</v>
      </c>
      <c r="CH737" s="727">
        <f>+IF(CG737=0,0,CG737/CG720*100)</f>
        <v>0</v>
      </c>
      <c r="CI737" s="797">
        <f>SUM(CI738:CI741)</f>
        <v>0</v>
      </c>
      <c r="CJ737" s="727">
        <f>+IF(CI737=0,0,CI737/CI720*100)</f>
        <v>0</v>
      </c>
      <c r="CK737" s="797">
        <f>SUM(CK738:CK741)</f>
        <v>0</v>
      </c>
      <c r="CL737" s="727">
        <f>+IF(CK737=0,0,CK737/CK720*100)</f>
        <v>0</v>
      </c>
      <c r="CM737" s="797">
        <f>SUM(CM738:CM741)</f>
        <v>0</v>
      </c>
      <c r="CN737" s="727">
        <f>+IF(CM737=0,0,CM737/CM720*100)</f>
        <v>0</v>
      </c>
      <c r="CO737" s="797">
        <f>SUM(CO738:CO741)</f>
        <v>0</v>
      </c>
      <c r="CP737" s="727">
        <f>+IF(CO737=0,0,CO737/CO720*100)</f>
        <v>0</v>
      </c>
      <c r="CQ737" s="797">
        <f>SUM(CQ738:CQ741)</f>
        <v>0</v>
      </c>
      <c r="CR737" s="727">
        <f>+IF(CQ737=0,0,CQ737/CQ720*100)</f>
        <v>0</v>
      </c>
      <c r="CS737" s="797">
        <f>SUM(CS738:CS741)</f>
        <v>0</v>
      </c>
      <c r="CT737" s="727">
        <f>+IF(CS737=0,0,CS737/CS720*100)</f>
        <v>0</v>
      </c>
      <c r="CU737" s="797">
        <f>SUM(CU738:CU741)</f>
        <v>0</v>
      </c>
      <c r="CV737" s="727">
        <f>+IF(CU737=0,0,CU737/CU720*100)</f>
        <v>0</v>
      </c>
      <c r="CW737" s="797">
        <f t="shared" si="737"/>
        <v>0</v>
      </c>
      <c r="CX737" s="727">
        <f>+IF(CW737=0,0,CW737/CW720*100)</f>
        <v>0</v>
      </c>
      <c r="CY737" s="797">
        <f>SUM(CY738:CY741)</f>
        <v>0</v>
      </c>
      <c r="CZ737" s="727">
        <f>+IF(CY737=0,0,CY737/CY720*100)</f>
        <v>0</v>
      </c>
      <c r="DA737" s="797">
        <f>SUM(DA738:DA741)</f>
        <v>0</v>
      </c>
      <c r="DB737" s="727">
        <f>+IF(DA737=0,0,DA737/DA720*100)</f>
        <v>0</v>
      </c>
      <c r="DC737" s="797">
        <f>SUM(DC738:DC741)</f>
        <v>0</v>
      </c>
      <c r="DD737" s="727">
        <f>+IF(DC737=0,0,DC737/DC720*100)</f>
        <v>0</v>
      </c>
      <c r="DE737" s="797">
        <f>SUM(DE738:DE741)</f>
        <v>0</v>
      </c>
      <c r="DF737" s="727">
        <f>+IF(DE737=0,0,DE737/DE720*100)</f>
        <v>0</v>
      </c>
      <c r="DG737" s="797">
        <f>SUM(DG738:DG741)</f>
        <v>0</v>
      </c>
      <c r="DH737" s="727">
        <f>+IF(DG737=0,0,DG737/DG720*100)</f>
        <v>0</v>
      </c>
      <c r="DI737" s="797">
        <f>SUM(DI738:DI741)</f>
        <v>0</v>
      </c>
      <c r="DJ737" s="727">
        <f>+IF(DI737=0,0,DI737/DI720*100)</f>
        <v>0</v>
      </c>
      <c r="DK737" s="797">
        <f>SUM(DK738:DK741)</f>
        <v>0</v>
      </c>
      <c r="DL737" s="727">
        <f>+IF(DK737=0,0,DK737/DK720*100)</f>
        <v>0</v>
      </c>
      <c r="DM737" s="797">
        <f>SUM(DM738:DM741)</f>
        <v>0</v>
      </c>
      <c r="DN737" s="727">
        <f>+IF(DM737=0,0,DM737/DM720*100)</f>
        <v>0</v>
      </c>
      <c r="DO737" s="797">
        <f t="shared" si="738"/>
        <v>0</v>
      </c>
      <c r="DP737" s="727">
        <f>+IF(DO737=0,0,DO737/DO720*100)</f>
        <v>0</v>
      </c>
      <c r="DR737" s="797">
        <f t="shared" si="743"/>
        <v>0</v>
      </c>
      <c r="DS737" s="727">
        <f>+IF(DR737=0,0,DR737/DR720*100)</f>
        <v>0</v>
      </c>
      <c r="DT737" s="797">
        <f>SUM(DT738:DT741)</f>
        <v>0</v>
      </c>
      <c r="DU737" s="727">
        <f>+IF(DT737=0,0,DT737/DT720*100)</f>
        <v>0</v>
      </c>
      <c r="DV737" s="797">
        <f>SUM(DV738:DV741)</f>
        <v>0</v>
      </c>
      <c r="DW737" s="727">
        <f>+IF(DV737=0,0,DV737/DV720*100)</f>
        <v>0</v>
      </c>
      <c r="DX737" s="797">
        <f>SUM(DX738:DX741)</f>
        <v>0</v>
      </c>
      <c r="DY737" s="727">
        <f>+IF(DX737=0,0,DX737/DX720*100)</f>
        <v>0</v>
      </c>
      <c r="DZ737" s="797">
        <f>SUM(DZ738:DZ741)</f>
        <v>0</v>
      </c>
      <c r="EA737" s="727">
        <f>+IF(DZ737=0,0,DZ737/DZ720*100)</f>
        <v>0</v>
      </c>
      <c r="EB737" s="797">
        <f>SUM(EB738:EB741)</f>
        <v>0</v>
      </c>
      <c r="EC737" s="727">
        <f>+IF(EB737=0,0,EB737/EB720*100)</f>
        <v>0</v>
      </c>
      <c r="ED737" s="797">
        <f>SUM(ED738:ED741)</f>
        <v>0</v>
      </c>
      <c r="EE737" s="727">
        <f>+IF(ED737=0,0,ED737/ED720*100)</f>
        <v>0</v>
      </c>
      <c r="EF737" s="797">
        <f>SUM(EF738:EF741)</f>
        <v>0</v>
      </c>
      <c r="EG737" s="727">
        <f>+IF(EF737=0,0,EF737/EF720*100)</f>
        <v>0</v>
      </c>
      <c r="EH737" s="797">
        <f>SUM(EH738:EH741)</f>
        <v>0</v>
      </c>
      <c r="EI737" s="727">
        <f>+IF(EH737=0,0,EH737/EH720*100)</f>
        <v>0</v>
      </c>
      <c r="EJ737" s="797">
        <f t="shared" si="739"/>
        <v>0</v>
      </c>
      <c r="EK737" s="727">
        <f>+IF(EJ737=0,0,EJ737/EJ720*100)</f>
        <v>0</v>
      </c>
      <c r="EL737" s="797">
        <f>SUM(EL738:EL741)</f>
        <v>0</v>
      </c>
      <c r="EM737" s="727">
        <f>+IF(EL737=0,0,EL737/EL720*100)</f>
        <v>0</v>
      </c>
      <c r="EN737" s="797">
        <f>SUM(EN738:EN741)</f>
        <v>0</v>
      </c>
      <c r="EO737" s="727">
        <f>+IF(EN737=0,0,EN737/EN720*100)</f>
        <v>0</v>
      </c>
      <c r="EP737" s="797">
        <f>SUM(EP738:EP741)</f>
        <v>0</v>
      </c>
      <c r="EQ737" s="727">
        <f>+IF(EP737=0,0,EP737/EP720*100)</f>
        <v>0</v>
      </c>
      <c r="ER737" s="797">
        <f>SUM(ER738:ER741)</f>
        <v>0</v>
      </c>
      <c r="ES737" s="727">
        <f>+IF(ER737=0,0,ER737/ER720*100)</f>
        <v>0</v>
      </c>
      <c r="ET737" s="797">
        <f>SUM(ET738:ET741)</f>
        <v>0</v>
      </c>
      <c r="EU737" s="727">
        <f>+IF(ET737=0,0,ET737/ET720*100)</f>
        <v>0</v>
      </c>
      <c r="EV737" s="797">
        <f>SUM(EV738:EV741)</f>
        <v>0</v>
      </c>
      <c r="EW737" s="727">
        <f>+IF(EV737=0,0,EV737/EV720*100)</f>
        <v>0</v>
      </c>
      <c r="EX737" s="797">
        <f>SUM(EX738:EX741)</f>
        <v>0</v>
      </c>
      <c r="EY737" s="727">
        <f>+IF(EX737=0,0,EX737/EX720*100)</f>
        <v>0</v>
      </c>
      <c r="EZ737" s="797">
        <f>SUM(EZ738:EZ741)</f>
        <v>0</v>
      </c>
      <c r="FA737" s="727">
        <f>+IF(EZ737=0,0,EZ737/EZ720*100)</f>
        <v>0</v>
      </c>
      <c r="FB737" s="797">
        <f t="shared" si="740"/>
        <v>0</v>
      </c>
      <c r="FC737" s="727">
        <f>+IF(FB737=0,0,FB737/FB720*100)</f>
        <v>0</v>
      </c>
      <c r="FD737" s="797">
        <f>SUM(FD738:FD741)</f>
        <v>0</v>
      </c>
      <c r="FE737" s="727">
        <f>+IF(FD737=0,0,FD737/FD720*100)</f>
        <v>0</v>
      </c>
      <c r="FF737" s="797">
        <f>SUM(FF738:FF741)</f>
        <v>0</v>
      </c>
      <c r="FG737" s="727">
        <f>+IF(FF737=0,0,FF737/FF720*100)</f>
        <v>0</v>
      </c>
      <c r="FH737" s="797">
        <f>SUM(FH738:FH741)</f>
        <v>0</v>
      </c>
      <c r="FI737" s="727">
        <f>+IF(FH737=0,0,FH737/FH720*100)</f>
        <v>0</v>
      </c>
      <c r="FJ737" s="797">
        <f>SUM(FJ738:FJ741)</f>
        <v>0</v>
      </c>
      <c r="FK737" s="727">
        <f>+IF(FJ737=0,0,FJ737/FJ720*100)</f>
        <v>0</v>
      </c>
    </row>
    <row r="738" spans="2:167" s="648" customFormat="1" ht="13.5" customHeight="1">
      <c r="B738" s="771"/>
      <c r="C738" s="769"/>
      <c r="D738" s="728" t="s">
        <v>4836</v>
      </c>
      <c r="E738" s="770">
        <f t="shared" si="741"/>
        <v>0</v>
      </c>
      <c r="F738" s="726">
        <f>+IF(E738=0,0,E738/E720*100)</f>
        <v>0</v>
      </c>
      <c r="G738" s="770">
        <v>0</v>
      </c>
      <c r="H738" s="726">
        <f>+IF(G738=0,0,G738/G720*100)</f>
        <v>0</v>
      </c>
      <c r="I738" s="770">
        <v>0</v>
      </c>
      <c r="J738" s="726">
        <f>+IF(I738=0,0,I738/I720*100)</f>
        <v>0</v>
      </c>
      <c r="K738" s="770">
        <v>0</v>
      </c>
      <c r="L738" s="726">
        <f>+IF(K738=0,0,K738/K720*100)</f>
        <v>0</v>
      </c>
      <c r="M738" s="770">
        <f t="shared" ref="M738:M743" si="744">+G738+I738+K738</f>
        <v>0</v>
      </c>
      <c r="N738" s="726">
        <f>+IF(M738=0,0,M738/M720*100)</f>
        <v>0</v>
      </c>
      <c r="O738" s="770">
        <v>0</v>
      </c>
      <c r="P738" s="726">
        <f>+IF(O738=0,0,O738/O720*100)</f>
        <v>0</v>
      </c>
      <c r="Q738" s="770">
        <v>0</v>
      </c>
      <c r="R738" s="726">
        <f>+IF(Q738=0,0,Q738/Q720*100)</f>
        <v>0</v>
      </c>
      <c r="S738" s="770">
        <v>0</v>
      </c>
      <c r="T738" s="726">
        <f>+IF(S738=0,0,S738/S720*100)</f>
        <v>0</v>
      </c>
      <c r="U738" s="770">
        <f t="shared" ref="U738:U743" si="745">+O738+Q738+S738</f>
        <v>0</v>
      </c>
      <c r="V738" s="726">
        <f>+IF(U738=0,0,U738/U720*100)</f>
        <v>0</v>
      </c>
      <c r="W738" s="770">
        <f t="shared" si="733"/>
        <v>0</v>
      </c>
      <c r="X738" s="726">
        <f>+IF(W738=0,0,W738/W720*100)</f>
        <v>0</v>
      </c>
      <c r="Y738" s="770">
        <v>0</v>
      </c>
      <c r="Z738" s="726">
        <f>+IF(Y738=0,0,Y738/Y720*100)</f>
        <v>0</v>
      </c>
      <c r="AA738" s="770">
        <v>0</v>
      </c>
      <c r="AB738" s="726">
        <f>+IF(AA738=0,0,AA738/AA720*100)</f>
        <v>0</v>
      </c>
      <c r="AC738" s="770">
        <v>0</v>
      </c>
      <c r="AD738" s="726">
        <f>+IF(AC738=0,0,AC738/AC720*100)</f>
        <v>0</v>
      </c>
      <c r="AE738" s="770">
        <f t="shared" ref="AE738:AE743" si="746">+Y738+AA738+AC738</f>
        <v>0</v>
      </c>
      <c r="AF738" s="726">
        <f>+IF(AE738=0,0,AE738/AE720*100)</f>
        <v>0</v>
      </c>
      <c r="AG738" s="770">
        <v>0</v>
      </c>
      <c r="AH738" s="726">
        <f>+IF(AG738=0,0,AG738/AG720*100)</f>
        <v>0</v>
      </c>
      <c r="AI738" s="770">
        <v>0</v>
      </c>
      <c r="AJ738" s="726">
        <f>+IF(AI738=0,0,AI738/AI720*100)</f>
        <v>0</v>
      </c>
      <c r="AK738" s="770">
        <v>0</v>
      </c>
      <c r="AL738" s="726">
        <f>+IF(AK738=0,0,AK738/AK720*100)</f>
        <v>0</v>
      </c>
      <c r="AM738" s="770">
        <f t="shared" ref="AM738:AM743" si="747">+AG738+AI738+AK738</f>
        <v>0</v>
      </c>
      <c r="AN738" s="726">
        <f>+IF(AM738=0,0,AM738/AM720*100)</f>
        <v>0</v>
      </c>
      <c r="AO738" s="770">
        <f t="shared" si="734"/>
        <v>0</v>
      </c>
      <c r="AP738" s="726">
        <f>+IF(AO738=0,0,AO738/AO720*100)</f>
        <v>0</v>
      </c>
      <c r="AQ738" s="651"/>
      <c r="AR738" s="770">
        <v>0</v>
      </c>
      <c r="AS738" s="726">
        <f>+IF(AR738=0,0,AR738/AR720*100)</f>
        <v>0</v>
      </c>
      <c r="AT738" s="770">
        <v>0</v>
      </c>
      <c r="AU738" s="726">
        <f>+IF(AT738=0,0,AT738/AT720*100)</f>
        <v>0</v>
      </c>
      <c r="AV738" s="770">
        <v>0</v>
      </c>
      <c r="AW738" s="726">
        <f>+IF(AV738=0,0,AV738/AV720*100)</f>
        <v>0</v>
      </c>
      <c r="AX738" s="770">
        <v>0</v>
      </c>
      <c r="AY738" s="726">
        <f>+IF(AX738=0,0,AX738/AX720*100)</f>
        <v>0</v>
      </c>
      <c r="AZ738" s="770">
        <f t="shared" ref="AZ738:AZ743" si="748">+AT738+AV738+AX738</f>
        <v>0</v>
      </c>
      <c r="BA738" s="726">
        <f>+IF(AZ738=0,0,AZ738/AZ720*100)</f>
        <v>0</v>
      </c>
      <c r="BB738" s="770">
        <v>0</v>
      </c>
      <c r="BC738" s="726">
        <f>+IF(BB738=0,0,BB738/BB720*100)</f>
        <v>0</v>
      </c>
      <c r="BD738" s="770">
        <v>0</v>
      </c>
      <c r="BE738" s="726">
        <f>+IF(BD738=0,0,BD738/BD720*100)</f>
        <v>0</v>
      </c>
      <c r="BF738" s="770">
        <v>0</v>
      </c>
      <c r="BG738" s="726">
        <f>+IF(BF738=0,0,BF738/BF720*100)</f>
        <v>0</v>
      </c>
      <c r="BH738" s="770">
        <f t="shared" ref="BH738:BH743" si="749">+BB738+BD738+BF738</f>
        <v>0</v>
      </c>
      <c r="BI738" s="726">
        <f>+IF(BH738=0,0,BH738/BH720*100)</f>
        <v>0</v>
      </c>
      <c r="BJ738" s="770">
        <f t="shared" si="735"/>
        <v>0</v>
      </c>
      <c r="BK738" s="726">
        <f>+IF(BJ738=0,0,BJ738/BJ720*100)</f>
        <v>0</v>
      </c>
      <c r="BL738" s="770">
        <v>0</v>
      </c>
      <c r="BM738" s="726">
        <f>+IF(BL738=0,0,BL738/BL720*100)</f>
        <v>0</v>
      </c>
      <c r="BN738" s="770">
        <v>0</v>
      </c>
      <c r="BO738" s="726">
        <f>+IF(BN738=0,0,BN738/BN720*100)</f>
        <v>0</v>
      </c>
      <c r="BP738" s="770">
        <v>0</v>
      </c>
      <c r="BQ738" s="726">
        <f>+IF(BP738=0,0,BP738/BP720*100)</f>
        <v>0</v>
      </c>
      <c r="BR738" s="770">
        <f t="shared" ref="BR738:BR743" si="750">+BL738+BN738+BP738</f>
        <v>0</v>
      </c>
      <c r="BS738" s="726">
        <f>+IF(BR738=0,0,BR738/BR720*100)</f>
        <v>0</v>
      </c>
      <c r="BT738" s="770">
        <v>0</v>
      </c>
      <c r="BU738" s="726">
        <f>+IF(BT738=0,0,BT738/BT720*100)</f>
        <v>0</v>
      </c>
      <c r="BV738" s="770">
        <v>0</v>
      </c>
      <c r="BW738" s="726">
        <f>+IF(BV738=0,0,BV738/BV720*100)</f>
        <v>0</v>
      </c>
      <c r="BX738" s="770">
        <v>0</v>
      </c>
      <c r="BY738" s="726">
        <f>+IF(BX738=0,0,BX738/BX720*100)</f>
        <v>0</v>
      </c>
      <c r="BZ738" s="770">
        <f t="shared" ref="BZ738:BZ743" si="751">+BT738+BV738+BX738</f>
        <v>0</v>
      </c>
      <c r="CA738" s="726">
        <f>+IF(BZ738=0,0,BZ738/BZ720*100)</f>
        <v>0</v>
      </c>
      <c r="CB738" s="770">
        <f t="shared" si="736"/>
        <v>0</v>
      </c>
      <c r="CC738" s="726">
        <f>+IF(CB738=0,0,CB738/CB720*100)</f>
        <v>0</v>
      </c>
      <c r="CE738" s="770">
        <f t="shared" si="742"/>
        <v>0</v>
      </c>
      <c r="CF738" s="726">
        <f>+IF(CE738=0,0,CE738/CE720*100)</f>
        <v>0</v>
      </c>
      <c r="CG738" s="770">
        <v>0</v>
      </c>
      <c r="CH738" s="726">
        <f>+IF(CG738=0,0,CG738/CG720*100)</f>
        <v>0</v>
      </c>
      <c r="CI738" s="770">
        <v>0</v>
      </c>
      <c r="CJ738" s="726">
        <f>+IF(CI738=0,0,CI738/CI720*100)</f>
        <v>0</v>
      </c>
      <c r="CK738" s="770">
        <v>0</v>
      </c>
      <c r="CL738" s="726">
        <f>+IF(CK738=0,0,CK738/CK720*100)</f>
        <v>0</v>
      </c>
      <c r="CM738" s="770">
        <f t="shared" ref="CM738:CM743" si="752">+CG738+CI738+CK738</f>
        <v>0</v>
      </c>
      <c r="CN738" s="726">
        <f>+IF(CM738=0,0,CM738/CM720*100)</f>
        <v>0</v>
      </c>
      <c r="CO738" s="770">
        <v>0</v>
      </c>
      <c r="CP738" s="726">
        <f>+IF(CO738=0,0,CO738/CO720*100)</f>
        <v>0</v>
      </c>
      <c r="CQ738" s="770">
        <v>0</v>
      </c>
      <c r="CR738" s="726">
        <f>+IF(CQ738=0,0,CQ738/CQ720*100)</f>
        <v>0</v>
      </c>
      <c r="CS738" s="770">
        <v>0</v>
      </c>
      <c r="CT738" s="726">
        <f>+IF(CS738=0,0,CS738/CS720*100)</f>
        <v>0</v>
      </c>
      <c r="CU738" s="770">
        <f t="shared" ref="CU738:CU743" si="753">+CO738+CQ738+CS738</f>
        <v>0</v>
      </c>
      <c r="CV738" s="726">
        <f>+IF(CU738=0,0,CU738/CU720*100)</f>
        <v>0</v>
      </c>
      <c r="CW738" s="770">
        <f t="shared" si="737"/>
        <v>0</v>
      </c>
      <c r="CX738" s="726">
        <f>+IF(CW738=0,0,CW738/CW720*100)</f>
        <v>0</v>
      </c>
      <c r="CY738" s="770">
        <v>0</v>
      </c>
      <c r="CZ738" s="726">
        <f>+IF(CY738=0,0,CY738/CY720*100)</f>
        <v>0</v>
      </c>
      <c r="DA738" s="770">
        <v>0</v>
      </c>
      <c r="DB738" s="726">
        <f>+IF(DA738=0,0,DA738/DA720*100)</f>
        <v>0</v>
      </c>
      <c r="DC738" s="770">
        <v>0</v>
      </c>
      <c r="DD738" s="726">
        <f>+IF(DC738=0,0,DC738/DC720*100)</f>
        <v>0</v>
      </c>
      <c r="DE738" s="770">
        <f t="shared" ref="DE738:DE743" si="754">+CY738+DA738+DC738</f>
        <v>0</v>
      </c>
      <c r="DF738" s="726">
        <f>+IF(DE738=0,0,DE738/DE720*100)</f>
        <v>0</v>
      </c>
      <c r="DG738" s="770">
        <v>0</v>
      </c>
      <c r="DH738" s="726">
        <f>+IF(DG738=0,0,DG738/DG720*100)</f>
        <v>0</v>
      </c>
      <c r="DI738" s="770">
        <v>0</v>
      </c>
      <c r="DJ738" s="726">
        <f>+IF(DI738=0,0,DI738/DI720*100)</f>
        <v>0</v>
      </c>
      <c r="DK738" s="770">
        <v>0</v>
      </c>
      <c r="DL738" s="726">
        <f>+IF(DK738=0,0,DK738/DK720*100)</f>
        <v>0</v>
      </c>
      <c r="DM738" s="770">
        <f t="shared" ref="DM738:DM743" si="755">+DG738+DI738+DK738</f>
        <v>0</v>
      </c>
      <c r="DN738" s="726">
        <f>+IF(DM738=0,0,DM738/DM720*100)</f>
        <v>0</v>
      </c>
      <c r="DO738" s="770">
        <f t="shared" si="738"/>
        <v>0</v>
      </c>
      <c r="DP738" s="726">
        <f>+IF(DO738=0,0,DO738/DO720*100)</f>
        <v>0</v>
      </c>
      <c r="DR738" s="770">
        <f t="shared" si="743"/>
        <v>0</v>
      </c>
      <c r="DS738" s="726">
        <f>+IF(DR738=0,0,DR738/DR720*100)</f>
        <v>0</v>
      </c>
      <c r="DT738" s="770">
        <v>0</v>
      </c>
      <c r="DU738" s="726">
        <f>+IF(DT738=0,0,DT738/DT720*100)</f>
        <v>0</v>
      </c>
      <c r="DV738" s="770">
        <v>0</v>
      </c>
      <c r="DW738" s="726">
        <f>+IF(DV738=0,0,DV738/DV720*100)</f>
        <v>0</v>
      </c>
      <c r="DX738" s="770">
        <v>0</v>
      </c>
      <c r="DY738" s="726">
        <f>+IF(DX738=0,0,DX738/DX720*100)</f>
        <v>0</v>
      </c>
      <c r="DZ738" s="770">
        <f t="shared" ref="DZ738:DZ743" si="756">+DT738+DV738+DX738</f>
        <v>0</v>
      </c>
      <c r="EA738" s="726">
        <f>+IF(DZ738=0,0,DZ738/DZ720*100)</f>
        <v>0</v>
      </c>
      <c r="EB738" s="770">
        <v>0</v>
      </c>
      <c r="EC738" s="726">
        <f>+IF(EB738=0,0,EB738/EB720*100)</f>
        <v>0</v>
      </c>
      <c r="ED738" s="770">
        <v>0</v>
      </c>
      <c r="EE738" s="726">
        <f>+IF(ED738=0,0,ED738/ED720*100)</f>
        <v>0</v>
      </c>
      <c r="EF738" s="770">
        <v>0</v>
      </c>
      <c r="EG738" s="726">
        <f>+IF(EF738=0,0,EF738/EF720*100)</f>
        <v>0</v>
      </c>
      <c r="EH738" s="770">
        <f t="shared" ref="EH738:EH743" si="757">+EB738+ED738+EF738</f>
        <v>0</v>
      </c>
      <c r="EI738" s="726">
        <f>+IF(EH738=0,0,EH738/EH720*100)</f>
        <v>0</v>
      </c>
      <c r="EJ738" s="770">
        <f t="shared" si="739"/>
        <v>0</v>
      </c>
      <c r="EK738" s="726">
        <f>+IF(EJ738=0,0,EJ738/EJ720*100)</f>
        <v>0</v>
      </c>
      <c r="EL738" s="770">
        <v>0</v>
      </c>
      <c r="EM738" s="726">
        <f>+IF(EL738=0,0,EL738/EL720*100)</f>
        <v>0</v>
      </c>
      <c r="EN738" s="770">
        <v>0</v>
      </c>
      <c r="EO738" s="726">
        <f>+IF(EN738=0,0,EN738/EN720*100)</f>
        <v>0</v>
      </c>
      <c r="EP738" s="770">
        <v>0</v>
      </c>
      <c r="EQ738" s="726">
        <f>+IF(EP738=0,0,EP738/EP720*100)</f>
        <v>0</v>
      </c>
      <c r="ER738" s="770">
        <f t="shared" ref="ER738:ER743" si="758">+EL738+EN738+EP738</f>
        <v>0</v>
      </c>
      <c r="ES738" s="726">
        <f>+IF(ER738=0,0,ER738/ER720*100)</f>
        <v>0</v>
      </c>
      <c r="ET738" s="770">
        <v>0</v>
      </c>
      <c r="EU738" s="726">
        <f>+IF(ET738=0,0,ET738/ET720*100)</f>
        <v>0</v>
      </c>
      <c r="EV738" s="770">
        <v>0</v>
      </c>
      <c r="EW738" s="726">
        <f>+IF(EV738=0,0,EV738/EV720*100)</f>
        <v>0</v>
      </c>
      <c r="EX738" s="770">
        <v>0</v>
      </c>
      <c r="EY738" s="726">
        <f>+IF(EX738=0,0,EX738/EX720*100)</f>
        <v>0</v>
      </c>
      <c r="EZ738" s="770">
        <f t="shared" ref="EZ738:EZ743" si="759">+ET738+EV738+EX738</f>
        <v>0</v>
      </c>
      <c r="FA738" s="726">
        <f>+IF(EZ738=0,0,EZ738/EZ720*100)</f>
        <v>0</v>
      </c>
      <c r="FB738" s="770">
        <f t="shared" si="740"/>
        <v>0</v>
      </c>
      <c r="FC738" s="726">
        <f>+IF(FB738=0,0,FB738/FB720*100)</f>
        <v>0</v>
      </c>
      <c r="FD738" s="770">
        <v>0</v>
      </c>
      <c r="FE738" s="726">
        <f>+IF(FD738=0,0,FD738/FD720*100)</f>
        <v>0</v>
      </c>
      <c r="FF738" s="770">
        <v>0</v>
      </c>
      <c r="FG738" s="726">
        <f>+IF(FF738=0,0,FF738/FF720*100)</f>
        <v>0</v>
      </c>
      <c r="FH738" s="770">
        <v>0</v>
      </c>
      <c r="FI738" s="726">
        <f>+IF(FH738=0,0,FH738/FH720*100)</f>
        <v>0</v>
      </c>
      <c r="FJ738" s="770">
        <v>0</v>
      </c>
      <c r="FK738" s="726">
        <f>+IF(FJ738=0,0,FJ738/FJ720*100)</f>
        <v>0</v>
      </c>
    </row>
    <row r="739" spans="2:167" s="648" customFormat="1" ht="13.5" customHeight="1">
      <c r="B739" s="771"/>
      <c r="C739" s="769"/>
      <c r="D739" s="769" t="s">
        <v>4837</v>
      </c>
      <c r="E739" s="772">
        <f t="shared" si="741"/>
        <v>0</v>
      </c>
      <c r="F739" s="737">
        <f>+IF(E739=0,0,E739/E720*100)</f>
        <v>0</v>
      </c>
      <c r="G739" s="772">
        <v>0</v>
      </c>
      <c r="H739" s="737">
        <f>+IF(G739=0,0,G739/G720*100)</f>
        <v>0</v>
      </c>
      <c r="I739" s="772">
        <v>0</v>
      </c>
      <c r="J739" s="737">
        <f>+IF(I739=0,0,I739/I720*100)</f>
        <v>0</v>
      </c>
      <c r="K739" s="772">
        <v>0</v>
      </c>
      <c r="L739" s="737">
        <f>+IF(K739=0,0,K739/K720*100)</f>
        <v>0</v>
      </c>
      <c r="M739" s="772">
        <f t="shared" si="744"/>
        <v>0</v>
      </c>
      <c r="N739" s="737">
        <f>+IF(M739=0,0,M739/M720*100)</f>
        <v>0</v>
      </c>
      <c r="O739" s="772">
        <v>0</v>
      </c>
      <c r="P739" s="737">
        <f>+IF(O739=0,0,O739/O720*100)</f>
        <v>0</v>
      </c>
      <c r="Q739" s="772">
        <v>0</v>
      </c>
      <c r="R739" s="737">
        <f>+IF(Q739=0,0,Q739/Q720*100)</f>
        <v>0</v>
      </c>
      <c r="S739" s="772">
        <v>0</v>
      </c>
      <c r="T739" s="737">
        <f>+IF(S739=0,0,S739/S720*100)</f>
        <v>0</v>
      </c>
      <c r="U739" s="772">
        <f t="shared" si="745"/>
        <v>0</v>
      </c>
      <c r="V739" s="737">
        <f>+IF(U739=0,0,U739/U720*100)</f>
        <v>0</v>
      </c>
      <c r="W739" s="772">
        <f t="shared" si="733"/>
        <v>0</v>
      </c>
      <c r="X739" s="737">
        <f>+IF(W739=0,0,W739/W720*100)</f>
        <v>0</v>
      </c>
      <c r="Y739" s="772">
        <v>0</v>
      </c>
      <c r="Z739" s="737">
        <f>+IF(Y739=0,0,Y739/Y720*100)</f>
        <v>0</v>
      </c>
      <c r="AA739" s="772">
        <v>0</v>
      </c>
      <c r="AB739" s="737">
        <f>+IF(AA739=0,0,AA739/AA720*100)</f>
        <v>0</v>
      </c>
      <c r="AC739" s="772">
        <v>0</v>
      </c>
      <c r="AD739" s="737">
        <f>+IF(AC739=0,0,AC739/AC720*100)</f>
        <v>0</v>
      </c>
      <c r="AE739" s="772">
        <f t="shared" si="746"/>
        <v>0</v>
      </c>
      <c r="AF739" s="737">
        <f>+IF(AE739=0,0,AE739/AE720*100)</f>
        <v>0</v>
      </c>
      <c r="AG739" s="772">
        <v>0</v>
      </c>
      <c r="AH739" s="737">
        <f>+IF(AG739=0,0,AG739/AG720*100)</f>
        <v>0</v>
      </c>
      <c r="AI739" s="772">
        <v>0</v>
      </c>
      <c r="AJ739" s="737">
        <f>+IF(AI739=0,0,AI739/AI720*100)</f>
        <v>0</v>
      </c>
      <c r="AK739" s="772">
        <v>0</v>
      </c>
      <c r="AL739" s="737">
        <f>+IF(AK739=0,0,AK739/AK720*100)</f>
        <v>0</v>
      </c>
      <c r="AM739" s="772">
        <f t="shared" si="747"/>
        <v>0</v>
      </c>
      <c r="AN739" s="737">
        <f>+IF(AM739=0,0,AM739/AM720*100)</f>
        <v>0</v>
      </c>
      <c r="AO739" s="772">
        <f t="shared" si="734"/>
        <v>0</v>
      </c>
      <c r="AP739" s="737">
        <f>+IF(AO739=0,0,AO739/AO720*100)</f>
        <v>0</v>
      </c>
      <c r="AQ739" s="651"/>
      <c r="AR739" s="772">
        <v>0</v>
      </c>
      <c r="AS739" s="737">
        <f>+IF(AR739=0,0,AR739/AR720*100)</f>
        <v>0</v>
      </c>
      <c r="AT739" s="772">
        <v>0</v>
      </c>
      <c r="AU739" s="737">
        <f>+IF(AT739=0,0,AT739/AT720*100)</f>
        <v>0</v>
      </c>
      <c r="AV739" s="772">
        <v>0</v>
      </c>
      <c r="AW739" s="737">
        <f>+IF(AV739=0,0,AV739/AV720*100)</f>
        <v>0</v>
      </c>
      <c r="AX739" s="772">
        <v>0</v>
      </c>
      <c r="AY739" s="737">
        <f>+IF(AX739=0,0,AX739/AX720*100)</f>
        <v>0</v>
      </c>
      <c r="AZ739" s="772">
        <f t="shared" si="748"/>
        <v>0</v>
      </c>
      <c r="BA739" s="737">
        <f>+IF(AZ739=0,0,AZ739/AZ720*100)</f>
        <v>0</v>
      </c>
      <c r="BB739" s="772">
        <v>0</v>
      </c>
      <c r="BC739" s="737">
        <f>+IF(BB739=0,0,BB739/BB720*100)</f>
        <v>0</v>
      </c>
      <c r="BD739" s="772">
        <v>0</v>
      </c>
      <c r="BE739" s="737">
        <f>+IF(BD739=0,0,BD739/BD720*100)</f>
        <v>0</v>
      </c>
      <c r="BF739" s="772">
        <v>0</v>
      </c>
      <c r="BG739" s="737">
        <f>+IF(BF739=0,0,BF739/BF720*100)</f>
        <v>0</v>
      </c>
      <c r="BH739" s="772">
        <f t="shared" si="749"/>
        <v>0</v>
      </c>
      <c r="BI739" s="737">
        <f>+IF(BH739=0,0,BH739/BH720*100)</f>
        <v>0</v>
      </c>
      <c r="BJ739" s="772">
        <f t="shared" si="735"/>
        <v>0</v>
      </c>
      <c r="BK739" s="737">
        <f>+IF(BJ739=0,0,BJ739/BJ720*100)</f>
        <v>0</v>
      </c>
      <c r="BL739" s="772">
        <v>0</v>
      </c>
      <c r="BM739" s="737">
        <f>+IF(BL739=0,0,BL739/BL720*100)</f>
        <v>0</v>
      </c>
      <c r="BN739" s="772">
        <v>0</v>
      </c>
      <c r="BO739" s="737">
        <f>+IF(BN739=0,0,BN739/BN720*100)</f>
        <v>0</v>
      </c>
      <c r="BP739" s="772">
        <v>0</v>
      </c>
      <c r="BQ739" s="737">
        <f>+IF(BP739=0,0,BP739/BP720*100)</f>
        <v>0</v>
      </c>
      <c r="BR739" s="772">
        <f t="shared" si="750"/>
        <v>0</v>
      </c>
      <c r="BS739" s="737">
        <f>+IF(BR739=0,0,BR739/BR720*100)</f>
        <v>0</v>
      </c>
      <c r="BT739" s="772">
        <v>0</v>
      </c>
      <c r="BU739" s="737">
        <f>+IF(BT739=0,0,BT739/BT720*100)</f>
        <v>0</v>
      </c>
      <c r="BV739" s="772">
        <v>0</v>
      </c>
      <c r="BW739" s="737">
        <f>+IF(BV739=0,0,BV739/BV720*100)</f>
        <v>0</v>
      </c>
      <c r="BX739" s="772">
        <v>0</v>
      </c>
      <c r="BY739" s="737">
        <f>+IF(BX739=0,0,BX739/BX720*100)</f>
        <v>0</v>
      </c>
      <c r="BZ739" s="772">
        <f t="shared" si="751"/>
        <v>0</v>
      </c>
      <c r="CA739" s="737">
        <f>+IF(BZ739=0,0,BZ739/BZ720*100)</f>
        <v>0</v>
      </c>
      <c r="CB739" s="772">
        <f t="shared" si="736"/>
        <v>0</v>
      </c>
      <c r="CC739" s="737">
        <f>+IF(CB739=0,0,CB739/CB720*100)</f>
        <v>0</v>
      </c>
      <c r="CE739" s="772">
        <f t="shared" si="742"/>
        <v>0</v>
      </c>
      <c r="CF739" s="737">
        <f>+IF(CE739=0,0,CE739/CE720*100)</f>
        <v>0</v>
      </c>
      <c r="CG739" s="772">
        <v>0</v>
      </c>
      <c r="CH739" s="737">
        <f>+IF(CG739=0,0,CG739/CG720*100)</f>
        <v>0</v>
      </c>
      <c r="CI739" s="772">
        <v>0</v>
      </c>
      <c r="CJ739" s="737">
        <f>+IF(CI739=0,0,CI739/CI720*100)</f>
        <v>0</v>
      </c>
      <c r="CK739" s="772">
        <v>0</v>
      </c>
      <c r="CL739" s="737">
        <f>+IF(CK739=0,0,CK739/CK720*100)</f>
        <v>0</v>
      </c>
      <c r="CM739" s="772">
        <f t="shared" si="752"/>
        <v>0</v>
      </c>
      <c r="CN739" s="737">
        <f>+IF(CM739=0,0,CM739/CM720*100)</f>
        <v>0</v>
      </c>
      <c r="CO739" s="772">
        <v>0</v>
      </c>
      <c r="CP739" s="737">
        <f>+IF(CO739=0,0,CO739/CO720*100)</f>
        <v>0</v>
      </c>
      <c r="CQ739" s="772">
        <v>0</v>
      </c>
      <c r="CR739" s="737">
        <f>+IF(CQ739=0,0,CQ739/CQ720*100)</f>
        <v>0</v>
      </c>
      <c r="CS739" s="772">
        <v>0</v>
      </c>
      <c r="CT739" s="737">
        <f>+IF(CS739=0,0,CS739/CS720*100)</f>
        <v>0</v>
      </c>
      <c r="CU739" s="772">
        <f t="shared" si="753"/>
        <v>0</v>
      </c>
      <c r="CV739" s="737">
        <f>+IF(CU739=0,0,CU739/CU720*100)</f>
        <v>0</v>
      </c>
      <c r="CW739" s="772">
        <f t="shared" si="737"/>
        <v>0</v>
      </c>
      <c r="CX739" s="737">
        <f>+IF(CW739=0,0,CW739/CW720*100)</f>
        <v>0</v>
      </c>
      <c r="CY739" s="772">
        <v>0</v>
      </c>
      <c r="CZ739" s="737">
        <f>+IF(CY739=0,0,CY739/CY720*100)</f>
        <v>0</v>
      </c>
      <c r="DA739" s="772">
        <v>0</v>
      </c>
      <c r="DB739" s="737">
        <f>+IF(DA739=0,0,DA739/DA720*100)</f>
        <v>0</v>
      </c>
      <c r="DC739" s="772">
        <v>0</v>
      </c>
      <c r="DD739" s="737">
        <f>+IF(DC739=0,0,DC739/DC720*100)</f>
        <v>0</v>
      </c>
      <c r="DE739" s="772">
        <f t="shared" si="754"/>
        <v>0</v>
      </c>
      <c r="DF739" s="737">
        <f>+IF(DE739=0,0,DE739/DE720*100)</f>
        <v>0</v>
      </c>
      <c r="DG739" s="772">
        <v>0</v>
      </c>
      <c r="DH739" s="737">
        <f>+IF(DG739=0,0,DG739/DG720*100)</f>
        <v>0</v>
      </c>
      <c r="DI739" s="772">
        <v>0</v>
      </c>
      <c r="DJ739" s="737">
        <f>+IF(DI739=0,0,DI739/DI720*100)</f>
        <v>0</v>
      </c>
      <c r="DK739" s="772">
        <v>0</v>
      </c>
      <c r="DL739" s="737">
        <f>+IF(DK739=0,0,DK739/DK720*100)</f>
        <v>0</v>
      </c>
      <c r="DM739" s="772">
        <f t="shared" si="755"/>
        <v>0</v>
      </c>
      <c r="DN739" s="737">
        <f>+IF(DM739=0,0,DM739/DM720*100)</f>
        <v>0</v>
      </c>
      <c r="DO739" s="772">
        <f t="shared" si="738"/>
        <v>0</v>
      </c>
      <c r="DP739" s="737">
        <f>+IF(DO739=0,0,DO739/DO720*100)</f>
        <v>0</v>
      </c>
      <c r="DR739" s="772">
        <f t="shared" si="743"/>
        <v>0</v>
      </c>
      <c r="DS739" s="737">
        <f>+IF(DR739=0,0,DR739/DR720*100)</f>
        <v>0</v>
      </c>
      <c r="DT739" s="772">
        <v>0</v>
      </c>
      <c r="DU739" s="737">
        <f>+IF(DT739=0,0,DT739/DT720*100)</f>
        <v>0</v>
      </c>
      <c r="DV739" s="772">
        <v>0</v>
      </c>
      <c r="DW739" s="737">
        <f>+IF(DV739=0,0,DV739/DV720*100)</f>
        <v>0</v>
      </c>
      <c r="DX739" s="772">
        <v>0</v>
      </c>
      <c r="DY739" s="737">
        <f>+IF(DX739=0,0,DX739/DX720*100)</f>
        <v>0</v>
      </c>
      <c r="DZ739" s="772">
        <f t="shared" si="756"/>
        <v>0</v>
      </c>
      <c r="EA739" s="737">
        <f>+IF(DZ739=0,0,DZ739/DZ720*100)</f>
        <v>0</v>
      </c>
      <c r="EB739" s="772">
        <v>0</v>
      </c>
      <c r="EC739" s="737">
        <f>+IF(EB739=0,0,EB739/EB720*100)</f>
        <v>0</v>
      </c>
      <c r="ED739" s="772">
        <v>0</v>
      </c>
      <c r="EE739" s="737">
        <f>+IF(ED739=0,0,ED739/ED720*100)</f>
        <v>0</v>
      </c>
      <c r="EF739" s="772">
        <v>0</v>
      </c>
      <c r="EG739" s="737">
        <f>+IF(EF739=0,0,EF739/EF720*100)</f>
        <v>0</v>
      </c>
      <c r="EH739" s="772">
        <f t="shared" si="757"/>
        <v>0</v>
      </c>
      <c r="EI739" s="737">
        <f>+IF(EH739=0,0,EH739/EH720*100)</f>
        <v>0</v>
      </c>
      <c r="EJ739" s="772">
        <f t="shared" si="739"/>
        <v>0</v>
      </c>
      <c r="EK739" s="737">
        <f>+IF(EJ739=0,0,EJ739/EJ720*100)</f>
        <v>0</v>
      </c>
      <c r="EL739" s="772">
        <v>0</v>
      </c>
      <c r="EM739" s="737">
        <f>+IF(EL739=0,0,EL739/EL720*100)</f>
        <v>0</v>
      </c>
      <c r="EN739" s="772">
        <v>0</v>
      </c>
      <c r="EO739" s="737">
        <f>+IF(EN739=0,0,EN739/EN720*100)</f>
        <v>0</v>
      </c>
      <c r="EP739" s="772">
        <v>0</v>
      </c>
      <c r="EQ739" s="737">
        <f>+IF(EP739=0,0,EP739/EP720*100)</f>
        <v>0</v>
      </c>
      <c r="ER739" s="772">
        <f t="shared" si="758"/>
        <v>0</v>
      </c>
      <c r="ES739" s="737">
        <f>+IF(ER739=0,0,ER739/ER720*100)</f>
        <v>0</v>
      </c>
      <c r="ET739" s="772">
        <v>0</v>
      </c>
      <c r="EU739" s="737">
        <f>+IF(ET739=0,0,ET739/ET720*100)</f>
        <v>0</v>
      </c>
      <c r="EV739" s="772">
        <v>0</v>
      </c>
      <c r="EW739" s="737">
        <f>+IF(EV739=0,0,EV739/EV720*100)</f>
        <v>0</v>
      </c>
      <c r="EX739" s="772">
        <v>0</v>
      </c>
      <c r="EY739" s="737">
        <f>+IF(EX739=0,0,EX739/EX720*100)</f>
        <v>0</v>
      </c>
      <c r="EZ739" s="772">
        <f t="shared" si="759"/>
        <v>0</v>
      </c>
      <c r="FA739" s="737">
        <f>+IF(EZ739=0,0,EZ739/EZ720*100)</f>
        <v>0</v>
      </c>
      <c r="FB739" s="772">
        <f t="shared" si="740"/>
        <v>0</v>
      </c>
      <c r="FC739" s="737">
        <f>+IF(FB739=0,0,FB739/FB720*100)</f>
        <v>0</v>
      </c>
      <c r="FD739" s="772">
        <v>0</v>
      </c>
      <c r="FE739" s="737">
        <f>+IF(FD739=0,0,FD739/FD720*100)</f>
        <v>0</v>
      </c>
      <c r="FF739" s="772">
        <v>0</v>
      </c>
      <c r="FG739" s="737">
        <f>+IF(FF739=0,0,FF739/FF720*100)</f>
        <v>0</v>
      </c>
      <c r="FH739" s="772">
        <v>0</v>
      </c>
      <c r="FI739" s="737">
        <f>+IF(FH739=0,0,FH739/FH720*100)</f>
        <v>0</v>
      </c>
      <c r="FJ739" s="772">
        <v>0</v>
      </c>
      <c r="FK739" s="737">
        <f>+IF(FJ739=0,0,FJ739/FJ720*100)</f>
        <v>0</v>
      </c>
    </row>
    <row r="740" spans="2:167" s="648" customFormat="1" ht="13.5" customHeight="1">
      <c r="B740" s="771"/>
      <c r="C740" s="769"/>
      <c r="D740" s="769" t="s">
        <v>4838</v>
      </c>
      <c r="E740" s="772">
        <f t="shared" si="741"/>
        <v>0</v>
      </c>
      <c r="F740" s="737">
        <f>+IF(E740=0,0,E740/E720*100)</f>
        <v>0</v>
      </c>
      <c r="G740" s="772">
        <v>0</v>
      </c>
      <c r="H740" s="737">
        <f>+IF(G740=0,0,G740/G720*100)</f>
        <v>0</v>
      </c>
      <c r="I740" s="772">
        <v>0</v>
      </c>
      <c r="J740" s="737">
        <f>+IF(I740=0,0,I740/I720*100)</f>
        <v>0</v>
      </c>
      <c r="K740" s="772">
        <v>0</v>
      </c>
      <c r="L740" s="737">
        <f>+IF(K740=0,0,K740/K720*100)</f>
        <v>0</v>
      </c>
      <c r="M740" s="772">
        <f t="shared" si="744"/>
        <v>0</v>
      </c>
      <c r="N740" s="737">
        <f>+IF(M740=0,0,M740/M720*100)</f>
        <v>0</v>
      </c>
      <c r="O740" s="772">
        <v>0</v>
      </c>
      <c r="P740" s="737">
        <f>+IF(O740=0,0,O740/O720*100)</f>
        <v>0</v>
      </c>
      <c r="Q740" s="772">
        <v>0</v>
      </c>
      <c r="R740" s="737">
        <f>+IF(Q740=0,0,Q740/Q720*100)</f>
        <v>0</v>
      </c>
      <c r="S740" s="772">
        <v>0</v>
      </c>
      <c r="T740" s="737">
        <f>+IF(S740=0,0,S740/S720*100)</f>
        <v>0</v>
      </c>
      <c r="U740" s="772">
        <f t="shared" si="745"/>
        <v>0</v>
      </c>
      <c r="V740" s="737">
        <f>+IF(U740=0,0,U740/U720*100)</f>
        <v>0</v>
      </c>
      <c r="W740" s="772">
        <f t="shared" si="733"/>
        <v>0</v>
      </c>
      <c r="X740" s="737">
        <f>+IF(W740=0,0,W740/W720*100)</f>
        <v>0</v>
      </c>
      <c r="Y740" s="772">
        <v>0</v>
      </c>
      <c r="Z740" s="737">
        <f>+IF(Y740=0,0,Y740/Y720*100)</f>
        <v>0</v>
      </c>
      <c r="AA740" s="772">
        <v>0</v>
      </c>
      <c r="AB740" s="737">
        <f>+IF(AA740=0,0,AA740/AA720*100)</f>
        <v>0</v>
      </c>
      <c r="AC740" s="772">
        <v>0</v>
      </c>
      <c r="AD740" s="737">
        <f>+IF(AC740=0,0,AC740/AC720*100)</f>
        <v>0</v>
      </c>
      <c r="AE740" s="772">
        <f t="shared" si="746"/>
        <v>0</v>
      </c>
      <c r="AF740" s="737">
        <f>+IF(AE740=0,0,AE740/AE720*100)</f>
        <v>0</v>
      </c>
      <c r="AG740" s="772">
        <v>0</v>
      </c>
      <c r="AH740" s="737">
        <f>+IF(AG740=0,0,AG740/AG720*100)</f>
        <v>0</v>
      </c>
      <c r="AI740" s="772">
        <v>0</v>
      </c>
      <c r="AJ740" s="737">
        <f>+IF(AI740=0,0,AI740/AI720*100)</f>
        <v>0</v>
      </c>
      <c r="AK740" s="772">
        <v>0</v>
      </c>
      <c r="AL740" s="737">
        <f>+IF(AK740=0,0,AK740/AK720*100)</f>
        <v>0</v>
      </c>
      <c r="AM740" s="772">
        <f t="shared" si="747"/>
        <v>0</v>
      </c>
      <c r="AN740" s="737">
        <f>+IF(AM740=0,0,AM740/AM720*100)</f>
        <v>0</v>
      </c>
      <c r="AO740" s="772">
        <f t="shared" si="734"/>
        <v>0</v>
      </c>
      <c r="AP740" s="737">
        <f>+IF(AO740=0,0,AO740/AO720*100)</f>
        <v>0</v>
      </c>
      <c r="AQ740" s="651"/>
      <c r="AR740" s="772">
        <v>0</v>
      </c>
      <c r="AS740" s="737">
        <f>+IF(AR740=0,0,AR740/AR720*100)</f>
        <v>0</v>
      </c>
      <c r="AT740" s="772">
        <v>0</v>
      </c>
      <c r="AU740" s="737">
        <f>+IF(AT740=0,0,AT740/AT720*100)</f>
        <v>0</v>
      </c>
      <c r="AV740" s="772">
        <v>0</v>
      </c>
      <c r="AW740" s="737">
        <f>+IF(AV740=0,0,AV740/AV720*100)</f>
        <v>0</v>
      </c>
      <c r="AX740" s="772">
        <v>0</v>
      </c>
      <c r="AY740" s="737">
        <f>+IF(AX740=0,0,AX740/AX720*100)</f>
        <v>0</v>
      </c>
      <c r="AZ740" s="772">
        <f t="shared" si="748"/>
        <v>0</v>
      </c>
      <c r="BA740" s="737">
        <f>+IF(AZ740=0,0,AZ740/AZ720*100)</f>
        <v>0</v>
      </c>
      <c r="BB740" s="772">
        <v>0</v>
      </c>
      <c r="BC740" s="737">
        <f>+IF(BB740=0,0,BB740/BB720*100)</f>
        <v>0</v>
      </c>
      <c r="BD740" s="772">
        <v>0</v>
      </c>
      <c r="BE740" s="737">
        <f>+IF(BD740=0,0,BD740/BD720*100)</f>
        <v>0</v>
      </c>
      <c r="BF740" s="772">
        <v>0</v>
      </c>
      <c r="BG740" s="737">
        <f>+IF(BF740=0,0,BF740/BF720*100)</f>
        <v>0</v>
      </c>
      <c r="BH740" s="772">
        <f t="shared" si="749"/>
        <v>0</v>
      </c>
      <c r="BI740" s="737">
        <f>+IF(BH740=0,0,BH740/BH720*100)</f>
        <v>0</v>
      </c>
      <c r="BJ740" s="772">
        <f t="shared" si="735"/>
        <v>0</v>
      </c>
      <c r="BK740" s="737">
        <f>+IF(BJ740=0,0,BJ740/BJ720*100)</f>
        <v>0</v>
      </c>
      <c r="BL740" s="772">
        <v>0</v>
      </c>
      <c r="BM740" s="737">
        <f>+IF(BL740=0,0,BL740/BL720*100)</f>
        <v>0</v>
      </c>
      <c r="BN740" s="772">
        <v>0</v>
      </c>
      <c r="BO740" s="737">
        <f>+IF(BN740=0,0,BN740/BN720*100)</f>
        <v>0</v>
      </c>
      <c r="BP740" s="772">
        <v>0</v>
      </c>
      <c r="BQ740" s="737">
        <f>+IF(BP740=0,0,BP740/BP720*100)</f>
        <v>0</v>
      </c>
      <c r="BR740" s="772">
        <f t="shared" si="750"/>
        <v>0</v>
      </c>
      <c r="BS740" s="737">
        <f>+IF(BR740=0,0,BR740/BR720*100)</f>
        <v>0</v>
      </c>
      <c r="BT740" s="772">
        <v>0</v>
      </c>
      <c r="BU740" s="737">
        <f>+IF(BT740=0,0,BT740/BT720*100)</f>
        <v>0</v>
      </c>
      <c r="BV740" s="772">
        <v>0</v>
      </c>
      <c r="BW740" s="737">
        <f>+IF(BV740=0,0,BV740/BV720*100)</f>
        <v>0</v>
      </c>
      <c r="BX740" s="772">
        <v>0</v>
      </c>
      <c r="BY740" s="737">
        <f>+IF(BX740=0,0,BX740/BX720*100)</f>
        <v>0</v>
      </c>
      <c r="BZ740" s="772">
        <f t="shared" si="751"/>
        <v>0</v>
      </c>
      <c r="CA740" s="737">
        <f>+IF(BZ740=0,0,BZ740/BZ720*100)</f>
        <v>0</v>
      </c>
      <c r="CB740" s="772">
        <f t="shared" si="736"/>
        <v>0</v>
      </c>
      <c r="CC740" s="737">
        <f>+IF(CB740=0,0,CB740/CB720*100)</f>
        <v>0</v>
      </c>
      <c r="CE740" s="772">
        <f t="shared" si="742"/>
        <v>0</v>
      </c>
      <c r="CF740" s="737">
        <f>+IF(CE740=0,0,CE740/CE720*100)</f>
        <v>0</v>
      </c>
      <c r="CG740" s="772">
        <v>0</v>
      </c>
      <c r="CH740" s="737">
        <f>+IF(CG740=0,0,CG740/CG720*100)</f>
        <v>0</v>
      </c>
      <c r="CI740" s="772">
        <v>0</v>
      </c>
      <c r="CJ740" s="737">
        <f>+IF(CI740=0,0,CI740/CI720*100)</f>
        <v>0</v>
      </c>
      <c r="CK740" s="772">
        <v>0</v>
      </c>
      <c r="CL740" s="737">
        <f>+IF(CK740=0,0,CK740/CK720*100)</f>
        <v>0</v>
      </c>
      <c r="CM740" s="772">
        <f t="shared" si="752"/>
        <v>0</v>
      </c>
      <c r="CN740" s="737">
        <f>+IF(CM740=0,0,CM740/CM720*100)</f>
        <v>0</v>
      </c>
      <c r="CO740" s="772">
        <v>0</v>
      </c>
      <c r="CP740" s="737">
        <f>+IF(CO740=0,0,CO740/CO720*100)</f>
        <v>0</v>
      </c>
      <c r="CQ740" s="772">
        <v>0</v>
      </c>
      <c r="CR740" s="737">
        <f>+IF(CQ740=0,0,CQ740/CQ720*100)</f>
        <v>0</v>
      </c>
      <c r="CS740" s="772">
        <v>0</v>
      </c>
      <c r="CT740" s="737">
        <f>+IF(CS740=0,0,CS740/CS720*100)</f>
        <v>0</v>
      </c>
      <c r="CU740" s="772">
        <f t="shared" si="753"/>
        <v>0</v>
      </c>
      <c r="CV740" s="737">
        <f>+IF(CU740=0,0,CU740/CU720*100)</f>
        <v>0</v>
      </c>
      <c r="CW740" s="772">
        <f t="shared" si="737"/>
        <v>0</v>
      </c>
      <c r="CX740" s="737">
        <f>+IF(CW740=0,0,CW740/CW720*100)</f>
        <v>0</v>
      </c>
      <c r="CY740" s="772">
        <v>0</v>
      </c>
      <c r="CZ740" s="737">
        <f>+IF(CY740=0,0,CY740/CY720*100)</f>
        <v>0</v>
      </c>
      <c r="DA740" s="772">
        <v>0</v>
      </c>
      <c r="DB740" s="737">
        <f>+IF(DA740=0,0,DA740/DA720*100)</f>
        <v>0</v>
      </c>
      <c r="DC740" s="772">
        <v>0</v>
      </c>
      <c r="DD740" s="737">
        <f>+IF(DC740=0,0,DC740/DC720*100)</f>
        <v>0</v>
      </c>
      <c r="DE740" s="772">
        <f t="shared" si="754"/>
        <v>0</v>
      </c>
      <c r="DF740" s="737">
        <f>+IF(DE740=0,0,DE740/DE720*100)</f>
        <v>0</v>
      </c>
      <c r="DG740" s="772">
        <v>0</v>
      </c>
      <c r="DH740" s="737">
        <f>+IF(DG740=0,0,DG740/DG720*100)</f>
        <v>0</v>
      </c>
      <c r="DI740" s="772">
        <v>0</v>
      </c>
      <c r="DJ740" s="737">
        <f>+IF(DI740=0,0,DI740/DI720*100)</f>
        <v>0</v>
      </c>
      <c r="DK740" s="772">
        <v>0</v>
      </c>
      <c r="DL740" s="737">
        <f>+IF(DK740=0,0,DK740/DK720*100)</f>
        <v>0</v>
      </c>
      <c r="DM740" s="772">
        <f t="shared" si="755"/>
        <v>0</v>
      </c>
      <c r="DN740" s="737">
        <f>+IF(DM740=0,0,DM740/DM720*100)</f>
        <v>0</v>
      </c>
      <c r="DO740" s="772">
        <f t="shared" si="738"/>
        <v>0</v>
      </c>
      <c r="DP740" s="737">
        <f>+IF(DO740=0,0,DO740/DO720*100)</f>
        <v>0</v>
      </c>
      <c r="DR740" s="772">
        <f t="shared" si="743"/>
        <v>0</v>
      </c>
      <c r="DS740" s="737">
        <f>+IF(DR740=0,0,DR740/DR720*100)</f>
        <v>0</v>
      </c>
      <c r="DT740" s="772">
        <v>0</v>
      </c>
      <c r="DU740" s="737">
        <f>+IF(DT740=0,0,DT740/DT720*100)</f>
        <v>0</v>
      </c>
      <c r="DV740" s="772">
        <v>0</v>
      </c>
      <c r="DW740" s="737">
        <f>+IF(DV740=0,0,DV740/DV720*100)</f>
        <v>0</v>
      </c>
      <c r="DX740" s="772">
        <v>0</v>
      </c>
      <c r="DY740" s="737">
        <f>+IF(DX740=0,0,DX740/DX720*100)</f>
        <v>0</v>
      </c>
      <c r="DZ740" s="772">
        <f t="shared" si="756"/>
        <v>0</v>
      </c>
      <c r="EA740" s="737">
        <f>+IF(DZ740=0,0,DZ740/DZ720*100)</f>
        <v>0</v>
      </c>
      <c r="EB740" s="772">
        <v>0</v>
      </c>
      <c r="EC740" s="737">
        <f>+IF(EB740=0,0,EB740/EB720*100)</f>
        <v>0</v>
      </c>
      <c r="ED740" s="772">
        <v>0</v>
      </c>
      <c r="EE740" s="737">
        <f>+IF(ED740=0,0,ED740/ED720*100)</f>
        <v>0</v>
      </c>
      <c r="EF740" s="772">
        <v>0</v>
      </c>
      <c r="EG740" s="737">
        <f>+IF(EF740=0,0,EF740/EF720*100)</f>
        <v>0</v>
      </c>
      <c r="EH740" s="772">
        <f t="shared" si="757"/>
        <v>0</v>
      </c>
      <c r="EI740" s="737">
        <f>+IF(EH740=0,0,EH740/EH720*100)</f>
        <v>0</v>
      </c>
      <c r="EJ740" s="772">
        <f t="shared" si="739"/>
        <v>0</v>
      </c>
      <c r="EK740" s="737">
        <f>+IF(EJ740=0,0,EJ740/EJ720*100)</f>
        <v>0</v>
      </c>
      <c r="EL740" s="772">
        <v>0</v>
      </c>
      <c r="EM740" s="737">
        <f>+IF(EL740=0,0,EL740/EL720*100)</f>
        <v>0</v>
      </c>
      <c r="EN740" s="772">
        <v>0</v>
      </c>
      <c r="EO740" s="737">
        <f>+IF(EN740=0,0,EN740/EN720*100)</f>
        <v>0</v>
      </c>
      <c r="EP740" s="772">
        <v>0</v>
      </c>
      <c r="EQ740" s="737">
        <f>+IF(EP740=0,0,EP740/EP720*100)</f>
        <v>0</v>
      </c>
      <c r="ER740" s="772">
        <f t="shared" si="758"/>
        <v>0</v>
      </c>
      <c r="ES740" s="737">
        <f>+IF(ER740=0,0,ER740/ER720*100)</f>
        <v>0</v>
      </c>
      <c r="ET740" s="772">
        <v>0</v>
      </c>
      <c r="EU740" s="737">
        <f>+IF(ET740=0,0,ET740/ET720*100)</f>
        <v>0</v>
      </c>
      <c r="EV740" s="772">
        <v>0</v>
      </c>
      <c r="EW740" s="737">
        <f>+IF(EV740=0,0,EV740/EV720*100)</f>
        <v>0</v>
      </c>
      <c r="EX740" s="772">
        <v>0</v>
      </c>
      <c r="EY740" s="737">
        <f>+IF(EX740=0,0,EX740/EX720*100)</f>
        <v>0</v>
      </c>
      <c r="EZ740" s="772">
        <f t="shared" si="759"/>
        <v>0</v>
      </c>
      <c r="FA740" s="737">
        <f>+IF(EZ740=0,0,EZ740/EZ720*100)</f>
        <v>0</v>
      </c>
      <c r="FB740" s="772">
        <f t="shared" si="740"/>
        <v>0</v>
      </c>
      <c r="FC740" s="737">
        <f>+IF(FB740=0,0,FB740/FB720*100)</f>
        <v>0</v>
      </c>
      <c r="FD740" s="772">
        <v>0</v>
      </c>
      <c r="FE740" s="737">
        <f>+IF(FD740=0,0,FD740/FD720*100)</f>
        <v>0</v>
      </c>
      <c r="FF740" s="772">
        <v>0</v>
      </c>
      <c r="FG740" s="737">
        <f>+IF(FF740=0,0,FF740/FF720*100)</f>
        <v>0</v>
      </c>
      <c r="FH740" s="772">
        <v>0</v>
      </c>
      <c r="FI740" s="737">
        <f>+IF(FH740=0,0,FH740/FH720*100)</f>
        <v>0</v>
      </c>
      <c r="FJ740" s="772">
        <v>0</v>
      </c>
      <c r="FK740" s="737">
        <f>+IF(FJ740=0,0,FJ740/FJ720*100)</f>
        <v>0</v>
      </c>
    </row>
    <row r="741" spans="2:167" s="648" customFormat="1" ht="13.5" customHeight="1">
      <c r="B741" s="771"/>
      <c r="C741" s="784"/>
      <c r="D741" s="784" t="s">
        <v>4821</v>
      </c>
      <c r="E741" s="785">
        <f t="shared" si="741"/>
        <v>0</v>
      </c>
      <c r="F741" s="786">
        <f>+IF(E741=0,0,E741/E720*100)</f>
        <v>0</v>
      </c>
      <c r="G741" s="785">
        <v>0</v>
      </c>
      <c r="H741" s="786">
        <f>+IF(G741=0,0,G741/G720*100)</f>
        <v>0</v>
      </c>
      <c r="I741" s="785">
        <v>0</v>
      </c>
      <c r="J741" s="786">
        <f>+IF(I741=0,0,I741/I720*100)</f>
        <v>0</v>
      </c>
      <c r="K741" s="785">
        <v>0</v>
      </c>
      <c r="L741" s="786">
        <f>+IF(K741=0,0,K741/K720*100)</f>
        <v>0</v>
      </c>
      <c r="M741" s="785">
        <f t="shared" si="744"/>
        <v>0</v>
      </c>
      <c r="N741" s="786">
        <f>+IF(M741=0,0,M741/M720*100)</f>
        <v>0</v>
      </c>
      <c r="O741" s="785">
        <v>0</v>
      </c>
      <c r="P741" s="786">
        <f>+IF(O741=0,0,O741/O720*100)</f>
        <v>0</v>
      </c>
      <c r="Q741" s="785">
        <v>0</v>
      </c>
      <c r="R741" s="786">
        <f>+IF(Q741=0,0,Q741/Q720*100)</f>
        <v>0</v>
      </c>
      <c r="S741" s="785">
        <v>0</v>
      </c>
      <c r="T741" s="786">
        <f>+IF(S741=0,0,S741/S720*100)</f>
        <v>0</v>
      </c>
      <c r="U741" s="785">
        <f t="shared" si="745"/>
        <v>0</v>
      </c>
      <c r="V741" s="786">
        <f>+IF(U741=0,0,U741/U720*100)</f>
        <v>0</v>
      </c>
      <c r="W741" s="785">
        <f t="shared" si="733"/>
        <v>0</v>
      </c>
      <c r="X741" s="786">
        <f>+IF(W741=0,0,W741/W720*100)</f>
        <v>0</v>
      </c>
      <c r="Y741" s="785">
        <v>0</v>
      </c>
      <c r="Z741" s="786">
        <f>+IF(Y741=0,0,Y741/Y720*100)</f>
        <v>0</v>
      </c>
      <c r="AA741" s="785">
        <v>0</v>
      </c>
      <c r="AB741" s="786">
        <f>+IF(AA741=0,0,AA741/AA720*100)</f>
        <v>0</v>
      </c>
      <c r="AC741" s="785">
        <v>0</v>
      </c>
      <c r="AD741" s="786">
        <f>+IF(AC741=0,0,AC741/AC720*100)</f>
        <v>0</v>
      </c>
      <c r="AE741" s="785">
        <f t="shared" si="746"/>
        <v>0</v>
      </c>
      <c r="AF741" s="786">
        <f>+IF(AE741=0,0,AE741/AE720*100)</f>
        <v>0</v>
      </c>
      <c r="AG741" s="785">
        <v>0</v>
      </c>
      <c r="AH741" s="786">
        <f>+IF(AG741=0,0,AG741/AG720*100)</f>
        <v>0</v>
      </c>
      <c r="AI741" s="785">
        <v>0</v>
      </c>
      <c r="AJ741" s="786">
        <f>+IF(AI741=0,0,AI741/AI720*100)</f>
        <v>0</v>
      </c>
      <c r="AK741" s="785">
        <v>0</v>
      </c>
      <c r="AL741" s="786">
        <f>+IF(AK741=0,0,AK741/AK720*100)</f>
        <v>0</v>
      </c>
      <c r="AM741" s="785">
        <f t="shared" si="747"/>
        <v>0</v>
      </c>
      <c r="AN741" s="786">
        <f>+IF(AM741=0,0,AM741/AM720*100)</f>
        <v>0</v>
      </c>
      <c r="AO741" s="785">
        <f t="shared" si="734"/>
        <v>0</v>
      </c>
      <c r="AP741" s="786">
        <f>+IF(AO741=0,0,AO741/AO720*100)</f>
        <v>0</v>
      </c>
      <c r="AQ741" s="651"/>
      <c r="AR741" s="785">
        <v>0</v>
      </c>
      <c r="AS741" s="786">
        <f>+IF(AR741=0,0,AR741/AR720*100)</f>
        <v>0</v>
      </c>
      <c r="AT741" s="785">
        <v>0</v>
      </c>
      <c r="AU741" s="786">
        <f>+IF(AT741=0,0,AT741/AT720*100)</f>
        <v>0</v>
      </c>
      <c r="AV741" s="785">
        <v>0</v>
      </c>
      <c r="AW741" s="786">
        <f>+IF(AV741=0,0,AV741/AV720*100)</f>
        <v>0</v>
      </c>
      <c r="AX741" s="785">
        <v>0</v>
      </c>
      <c r="AY741" s="786">
        <f>+IF(AX741=0,0,AX741/AX720*100)</f>
        <v>0</v>
      </c>
      <c r="AZ741" s="785">
        <f t="shared" si="748"/>
        <v>0</v>
      </c>
      <c r="BA741" s="786">
        <f>+IF(AZ741=0,0,AZ741/AZ720*100)</f>
        <v>0</v>
      </c>
      <c r="BB741" s="785">
        <v>0</v>
      </c>
      <c r="BC741" s="786">
        <f>+IF(BB741=0,0,BB741/BB720*100)</f>
        <v>0</v>
      </c>
      <c r="BD741" s="785">
        <v>0</v>
      </c>
      <c r="BE741" s="786">
        <f>+IF(BD741=0,0,BD741/BD720*100)</f>
        <v>0</v>
      </c>
      <c r="BF741" s="785">
        <v>0</v>
      </c>
      <c r="BG741" s="786">
        <f>+IF(BF741=0,0,BF741/BF720*100)</f>
        <v>0</v>
      </c>
      <c r="BH741" s="785">
        <f t="shared" si="749"/>
        <v>0</v>
      </c>
      <c r="BI741" s="786">
        <f>+IF(BH741=0,0,BH741/BH720*100)</f>
        <v>0</v>
      </c>
      <c r="BJ741" s="785">
        <f t="shared" si="735"/>
        <v>0</v>
      </c>
      <c r="BK741" s="786">
        <f>+IF(BJ741=0,0,BJ741/BJ720*100)</f>
        <v>0</v>
      </c>
      <c r="BL741" s="785">
        <v>0</v>
      </c>
      <c r="BM741" s="786">
        <f>+IF(BL741=0,0,BL741/BL720*100)</f>
        <v>0</v>
      </c>
      <c r="BN741" s="785">
        <v>0</v>
      </c>
      <c r="BO741" s="786">
        <f>+IF(BN741=0,0,BN741/BN720*100)</f>
        <v>0</v>
      </c>
      <c r="BP741" s="785">
        <v>0</v>
      </c>
      <c r="BQ741" s="786">
        <f>+IF(BP741=0,0,BP741/BP720*100)</f>
        <v>0</v>
      </c>
      <c r="BR741" s="785">
        <f t="shared" si="750"/>
        <v>0</v>
      </c>
      <c r="BS741" s="786">
        <f>+IF(BR741=0,0,BR741/BR720*100)</f>
        <v>0</v>
      </c>
      <c r="BT741" s="785">
        <v>0</v>
      </c>
      <c r="BU741" s="786">
        <f>+IF(BT741=0,0,BT741/BT720*100)</f>
        <v>0</v>
      </c>
      <c r="BV741" s="785">
        <v>0</v>
      </c>
      <c r="BW741" s="786">
        <f>+IF(BV741=0,0,BV741/BV720*100)</f>
        <v>0</v>
      </c>
      <c r="BX741" s="785">
        <v>0</v>
      </c>
      <c r="BY741" s="786">
        <f>+IF(BX741=0,0,BX741/BX720*100)</f>
        <v>0</v>
      </c>
      <c r="BZ741" s="785">
        <f t="shared" si="751"/>
        <v>0</v>
      </c>
      <c r="CA741" s="786">
        <f>+IF(BZ741=0,0,BZ741/BZ720*100)</f>
        <v>0</v>
      </c>
      <c r="CB741" s="785">
        <f t="shared" si="736"/>
        <v>0</v>
      </c>
      <c r="CC741" s="786">
        <f>+IF(CB741=0,0,CB741/CB720*100)</f>
        <v>0</v>
      </c>
      <c r="CE741" s="785">
        <f t="shared" si="742"/>
        <v>0</v>
      </c>
      <c r="CF741" s="786">
        <f>+IF(CE741=0,0,CE741/CE720*100)</f>
        <v>0</v>
      </c>
      <c r="CG741" s="785">
        <v>0</v>
      </c>
      <c r="CH741" s="786">
        <f>+IF(CG741=0,0,CG741/CG720*100)</f>
        <v>0</v>
      </c>
      <c r="CI741" s="785">
        <v>0</v>
      </c>
      <c r="CJ741" s="786">
        <f>+IF(CI741=0,0,CI741/CI720*100)</f>
        <v>0</v>
      </c>
      <c r="CK741" s="785">
        <v>0</v>
      </c>
      <c r="CL741" s="786">
        <f>+IF(CK741=0,0,CK741/CK720*100)</f>
        <v>0</v>
      </c>
      <c r="CM741" s="785">
        <f t="shared" si="752"/>
        <v>0</v>
      </c>
      <c r="CN741" s="786">
        <f>+IF(CM741=0,0,CM741/CM720*100)</f>
        <v>0</v>
      </c>
      <c r="CO741" s="785">
        <v>0</v>
      </c>
      <c r="CP741" s="786">
        <f>+IF(CO741=0,0,CO741/CO720*100)</f>
        <v>0</v>
      </c>
      <c r="CQ741" s="785">
        <v>0</v>
      </c>
      <c r="CR741" s="786">
        <f>+IF(CQ741=0,0,CQ741/CQ720*100)</f>
        <v>0</v>
      </c>
      <c r="CS741" s="785">
        <v>0</v>
      </c>
      <c r="CT741" s="786">
        <f>+IF(CS741=0,0,CS741/CS720*100)</f>
        <v>0</v>
      </c>
      <c r="CU741" s="785">
        <f t="shared" si="753"/>
        <v>0</v>
      </c>
      <c r="CV741" s="786">
        <f>+IF(CU741=0,0,CU741/CU720*100)</f>
        <v>0</v>
      </c>
      <c r="CW741" s="785">
        <f t="shared" si="737"/>
        <v>0</v>
      </c>
      <c r="CX741" s="786">
        <f>+IF(CW741=0,0,CW741/CW720*100)</f>
        <v>0</v>
      </c>
      <c r="CY741" s="785">
        <v>0</v>
      </c>
      <c r="CZ741" s="786">
        <f>+IF(CY741=0,0,CY741/CY720*100)</f>
        <v>0</v>
      </c>
      <c r="DA741" s="785">
        <v>0</v>
      </c>
      <c r="DB741" s="786">
        <f>+IF(DA741=0,0,DA741/DA720*100)</f>
        <v>0</v>
      </c>
      <c r="DC741" s="785">
        <v>0</v>
      </c>
      <c r="DD741" s="786">
        <f>+IF(DC741=0,0,DC741/DC720*100)</f>
        <v>0</v>
      </c>
      <c r="DE741" s="785">
        <f t="shared" si="754"/>
        <v>0</v>
      </c>
      <c r="DF741" s="786">
        <f>+IF(DE741=0,0,DE741/DE720*100)</f>
        <v>0</v>
      </c>
      <c r="DG741" s="785">
        <v>0</v>
      </c>
      <c r="DH741" s="786">
        <f>+IF(DG741=0,0,DG741/DG720*100)</f>
        <v>0</v>
      </c>
      <c r="DI741" s="785">
        <v>0</v>
      </c>
      <c r="DJ741" s="786">
        <f>+IF(DI741=0,0,DI741/DI720*100)</f>
        <v>0</v>
      </c>
      <c r="DK741" s="785">
        <v>0</v>
      </c>
      <c r="DL741" s="786">
        <f>+IF(DK741=0,0,DK741/DK720*100)</f>
        <v>0</v>
      </c>
      <c r="DM741" s="785">
        <f t="shared" si="755"/>
        <v>0</v>
      </c>
      <c r="DN741" s="786">
        <f>+IF(DM741=0,0,DM741/DM720*100)</f>
        <v>0</v>
      </c>
      <c r="DO741" s="785">
        <f t="shared" si="738"/>
        <v>0</v>
      </c>
      <c r="DP741" s="786">
        <f>+IF(DO741=0,0,DO741/DO720*100)</f>
        <v>0</v>
      </c>
      <c r="DR741" s="785">
        <f t="shared" si="743"/>
        <v>0</v>
      </c>
      <c r="DS741" s="786">
        <f>+IF(DR741=0,0,DR741/DR720*100)</f>
        <v>0</v>
      </c>
      <c r="DT741" s="785">
        <v>0</v>
      </c>
      <c r="DU741" s="786">
        <f>+IF(DT741=0,0,DT741/DT720*100)</f>
        <v>0</v>
      </c>
      <c r="DV741" s="785">
        <v>0</v>
      </c>
      <c r="DW741" s="786">
        <f>+IF(DV741=0,0,DV741/DV720*100)</f>
        <v>0</v>
      </c>
      <c r="DX741" s="785">
        <v>0</v>
      </c>
      <c r="DY741" s="786">
        <f>+IF(DX741=0,0,DX741/DX720*100)</f>
        <v>0</v>
      </c>
      <c r="DZ741" s="785">
        <f t="shared" si="756"/>
        <v>0</v>
      </c>
      <c r="EA741" s="786">
        <f>+IF(DZ741=0,0,DZ741/DZ720*100)</f>
        <v>0</v>
      </c>
      <c r="EB741" s="785">
        <v>0</v>
      </c>
      <c r="EC741" s="786">
        <f>+IF(EB741=0,0,EB741/EB720*100)</f>
        <v>0</v>
      </c>
      <c r="ED741" s="785">
        <v>0</v>
      </c>
      <c r="EE741" s="786">
        <f>+IF(ED741=0,0,ED741/ED720*100)</f>
        <v>0</v>
      </c>
      <c r="EF741" s="785">
        <v>0</v>
      </c>
      <c r="EG741" s="786">
        <f>+IF(EF741=0,0,EF741/EF720*100)</f>
        <v>0</v>
      </c>
      <c r="EH741" s="785">
        <f t="shared" si="757"/>
        <v>0</v>
      </c>
      <c r="EI741" s="786">
        <f>+IF(EH741=0,0,EH741/EH720*100)</f>
        <v>0</v>
      </c>
      <c r="EJ741" s="785">
        <f t="shared" si="739"/>
        <v>0</v>
      </c>
      <c r="EK741" s="786">
        <f>+IF(EJ741=0,0,EJ741/EJ720*100)</f>
        <v>0</v>
      </c>
      <c r="EL741" s="785">
        <v>0</v>
      </c>
      <c r="EM741" s="786">
        <f>+IF(EL741=0,0,EL741/EL720*100)</f>
        <v>0</v>
      </c>
      <c r="EN741" s="785">
        <v>0</v>
      </c>
      <c r="EO741" s="786">
        <f>+IF(EN741=0,0,EN741/EN720*100)</f>
        <v>0</v>
      </c>
      <c r="EP741" s="785">
        <v>0</v>
      </c>
      <c r="EQ741" s="786">
        <f>+IF(EP741=0,0,EP741/EP720*100)</f>
        <v>0</v>
      </c>
      <c r="ER741" s="785">
        <f t="shared" si="758"/>
        <v>0</v>
      </c>
      <c r="ES741" s="786">
        <f>+IF(ER741=0,0,ER741/ER720*100)</f>
        <v>0</v>
      </c>
      <c r="ET741" s="785">
        <v>0</v>
      </c>
      <c r="EU741" s="786">
        <f>+IF(ET741=0,0,ET741/ET720*100)</f>
        <v>0</v>
      </c>
      <c r="EV741" s="785">
        <v>0</v>
      </c>
      <c r="EW741" s="786">
        <f>+IF(EV741=0,0,EV741/EV720*100)</f>
        <v>0</v>
      </c>
      <c r="EX741" s="785">
        <v>0</v>
      </c>
      <c r="EY741" s="786">
        <f>+IF(EX741=0,0,EX741/EX720*100)</f>
        <v>0</v>
      </c>
      <c r="EZ741" s="785">
        <f t="shared" si="759"/>
        <v>0</v>
      </c>
      <c r="FA741" s="786">
        <f>+IF(EZ741=0,0,EZ741/EZ720*100)</f>
        <v>0</v>
      </c>
      <c r="FB741" s="785">
        <f t="shared" si="740"/>
        <v>0</v>
      </c>
      <c r="FC741" s="786">
        <f>+IF(FB741=0,0,FB741/FB720*100)</f>
        <v>0</v>
      </c>
      <c r="FD741" s="785">
        <v>0</v>
      </c>
      <c r="FE741" s="786">
        <f>+IF(FD741=0,0,FD741/FD720*100)</f>
        <v>0</v>
      </c>
      <c r="FF741" s="785">
        <v>0</v>
      </c>
      <c r="FG741" s="786">
        <f>+IF(FF741=0,0,FF741/FF720*100)</f>
        <v>0</v>
      </c>
      <c r="FH741" s="785">
        <v>0</v>
      </c>
      <c r="FI741" s="786">
        <f>+IF(FH741=0,0,FH741/FH720*100)</f>
        <v>0</v>
      </c>
      <c r="FJ741" s="785">
        <v>0</v>
      </c>
      <c r="FK741" s="786">
        <f>+IF(FJ741=0,0,FJ741/FJ720*100)</f>
        <v>0</v>
      </c>
    </row>
    <row r="742" spans="2:167" s="648" customFormat="1" ht="13.5" customHeight="1">
      <c r="B742" s="771"/>
      <c r="C742" s="796" t="s">
        <v>4852</v>
      </c>
      <c r="D742" s="809"/>
      <c r="E742" s="797">
        <f t="shared" si="741"/>
        <v>0</v>
      </c>
      <c r="F742" s="727">
        <f>+IF(E742=0,0,E742/E715*100)</f>
        <v>0</v>
      </c>
      <c r="G742" s="797">
        <v>0</v>
      </c>
      <c r="H742" s="727">
        <f>+IF(G742=0,0,G742/G715*100)</f>
        <v>0</v>
      </c>
      <c r="I742" s="797">
        <v>0</v>
      </c>
      <c r="J742" s="727">
        <f>+IF(I742=0,0,I742/I715*100)</f>
        <v>0</v>
      </c>
      <c r="K742" s="797">
        <v>0</v>
      </c>
      <c r="L742" s="727">
        <f>+IF(K742=0,0,K742/K715*100)</f>
        <v>0</v>
      </c>
      <c r="M742" s="797">
        <f t="shared" si="744"/>
        <v>0</v>
      </c>
      <c r="N742" s="727">
        <f>+IF(M742=0,0,M742/M715*100)</f>
        <v>0</v>
      </c>
      <c r="O742" s="797">
        <v>0</v>
      </c>
      <c r="P742" s="727">
        <f>+IF(O742=0,0,O742/O715*100)</f>
        <v>0</v>
      </c>
      <c r="Q742" s="797">
        <v>0</v>
      </c>
      <c r="R742" s="727">
        <f>+IF(Q742=0,0,Q742/Q715*100)</f>
        <v>0</v>
      </c>
      <c r="S742" s="797">
        <v>0</v>
      </c>
      <c r="T742" s="727">
        <f>+IF(S742=0,0,S742/S715*100)</f>
        <v>0</v>
      </c>
      <c r="U742" s="797">
        <f t="shared" si="745"/>
        <v>0</v>
      </c>
      <c r="V742" s="727">
        <f>+IF(U742=0,0,U742/U715*100)</f>
        <v>0</v>
      </c>
      <c r="W742" s="797">
        <f t="shared" si="733"/>
        <v>0</v>
      </c>
      <c r="X742" s="727">
        <f>+IF(W742=0,0,W742/W715*100)</f>
        <v>0</v>
      </c>
      <c r="Y742" s="797">
        <v>0</v>
      </c>
      <c r="Z742" s="727">
        <f>+IF(Y742=0,0,Y742/Y715*100)</f>
        <v>0</v>
      </c>
      <c r="AA742" s="797">
        <v>0</v>
      </c>
      <c r="AB742" s="727">
        <f>+IF(AA742=0,0,AA742/AA715*100)</f>
        <v>0</v>
      </c>
      <c r="AC742" s="797">
        <v>0</v>
      </c>
      <c r="AD742" s="727">
        <f>+IF(AC742=0,0,AC742/AC715*100)</f>
        <v>0</v>
      </c>
      <c r="AE742" s="797">
        <f t="shared" si="746"/>
        <v>0</v>
      </c>
      <c r="AF742" s="727">
        <f>+IF(AE742=0,0,AE742/AE715*100)</f>
        <v>0</v>
      </c>
      <c r="AG742" s="797">
        <v>0</v>
      </c>
      <c r="AH742" s="727">
        <f>+IF(AG742=0,0,AG742/AG715*100)</f>
        <v>0</v>
      </c>
      <c r="AI742" s="797">
        <v>0</v>
      </c>
      <c r="AJ742" s="727">
        <f>+IF(AI742=0,0,AI742/AI715*100)</f>
        <v>0</v>
      </c>
      <c r="AK742" s="797">
        <v>0</v>
      </c>
      <c r="AL742" s="727">
        <f>+IF(AK742=0,0,AK742/AK715*100)</f>
        <v>0</v>
      </c>
      <c r="AM742" s="797">
        <f t="shared" si="747"/>
        <v>0</v>
      </c>
      <c r="AN742" s="727">
        <f>+IF(AM742=0,0,AM742/AM715*100)</f>
        <v>0</v>
      </c>
      <c r="AO742" s="797">
        <f t="shared" si="734"/>
        <v>0</v>
      </c>
      <c r="AP742" s="727">
        <f>+IF(AO742=0,0,AO742/AO715*100)</f>
        <v>0</v>
      </c>
      <c r="AQ742" s="651"/>
      <c r="AR742" s="797">
        <v>0</v>
      </c>
      <c r="AS742" s="727">
        <f>+IF(AR742=0,0,AR742/AR715*100)</f>
        <v>0</v>
      </c>
      <c r="AT742" s="797">
        <v>0</v>
      </c>
      <c r="AU742" s="727">
        <f>+IF(AT742=0,0,AT742/AT715*100)</f>
        <v>0</v>
      </c>
      <c r="AV742" s="797">
        <v>0</v>
      </c>
      <c r="AW742" s="727">
        <f>+IF(AV742=0,0,AV742/AV715*100)</f>
        <v>0</v>
      </c>
      <c r="AX742" s="797">
        <v>0</v>
      </c>
      <c r="AY742" s="727">
        <f>+IF(AX742=0,0,AX742/AX715*100)</f>
        <v>0</v>
      </c>
      <c r="AZ742" s="797">
        <f t="shared" si="748"/>
        <v>0</v>
      </c>
      <c r="BA742" s="727">
        <f>+IF(AZ742=0,0,AZ742/AZ715*100)</f>
        <v>0</v>
      </c>
      <c r="BB742" s="797">
        <v>0</v>
      </c>
      <c r="BC742" s="727">
        <f>+IF(BB742=0,0,BB742/BB715*100)</f>
        <v>0</v>
      </c>
      <c r="BD742" s="797">
        <v>0</v>
      </c>
      <c r="BE742" s="727">
        <f>+IF(BD742=0,0,BD742/BD715*100)</f>
        <v>0</v>
      </c>
      <c r="BF742" s="797">
        <v>0</v>
      </c>
      <c r="BG742" s="727">
        <f>+IF(BF742=0,0,BF742/BF715*100)</f>
        <v>0</v>
      </c>
      <c r="BH742" s="797">
        <f t="shared" si="749"/>
        <v>0</v>
      </c>
      <c r="BI742" s="727">
        <f>+IF(BH742=0,0,BH742/BH715*100)</f>
        <v>0</v>
      </c>
      <c r="BJ742" s="797">
        <f t="shared" si="735"/>
        <v>0</v>
      </c>
      <c r="BK742" s="727">
        <f>+IF(BJ742=0,0,BJ742/BJ715*100)</f>
        <v>0</v>
      </c>
      <c r="BL742" s="797">
        <v>0</v>
      </c>
      <c r="BM742" s="727">
        <f>+IF(BL742=0,0,BL742/BL715*100)</f>
        <v>0</v>
      </c>
      <c r="BN742" s="797">
        <v>0</v>
      </c>
      <c r="BO742" s="727">
        <f>+IF(BN742=0,0,BN742/BN715*100)</f>
        <v>0</v>
      </c>
      <c r="BP742" s="797">
        <v>0</v>
      </c>
      <c r="BQ742" s="727">
        <f>+IF(BP742=0,0,BP742/BP715*100)</f>
        <v>0</v>
      </c>
      <c r="BR742" s="797">
        <f t="shared" si="750"/>
        <v>0</v>
      </c>
      <c r="BS742" s="727">
        <f>+IF(BR742=0,0,BR742/BR715*100)</f>
        <v>0</v>
      </c>
      <c r="BT742" s="797">
        <v>0</v>
      </c>
      <c r="BU742" s="727">
        <f>+IF(BT742=0,0,BT742/BT715*100)</f>
        <v>0</v>
      </c>
      <c r="BV742" s="797">
        <v>0</v>
      </c>
      <c r="BW742" s="727">
        <f>+IF(BV742=0,0,BV742/BV715*100)</f>
        <v>0</v>
      </c>
      <c r="BX742" s="797">
        <v>0</v>
      </c>
      <c r="BY742" s="727">
        <f>+IF(BX742=0,0,BX742/BX715*100)</f>
        <v>0</v>
      </c>
      <c r="BZ742" s="797">
        <f t="shared" si="751"/>
        <v>0</v>
      </c>
      <c r="CA742" s="727">
        <f>+IF(BZ742=0,0,BZ742/BZ715*100)</f>
        <v>0</v>
      </c>
      <c r="CB742" s="797">
        <f t="shared" si="736"/>
        <v>0</v>
      </c>
      <c r="CC742" s="727">
        <f>+IF(CB742=0,0,CB742/CB715*100)</f>
        <v>0</v>
      </c>
      <c r="CE742" s="797">
        <f t="shared" si="742"/>
        <v>0</v>
      </c>
      <c r="CF742" s="727">
        <f>+IF(CE742=0,0,CE742/CE715*100)</f>
        <v>0</v>
      </c>
      <c r="CG742" s="797">
        <v>0</v>
      </c>
      <c r="CH742" s="727">
        <f>+IF(CG742=0,0,CG742/CG715*100)</f>
        <v>0</v>
      </c>
      <c r="CI742" s="797">
        <v>0</v>
      </c>
      <c r="CJ742" s="727">
        <f>+IF(CI742=0,0,CI742/CI715*100)</f>
        <v>0</v>
      </c>
      <c r="CK742" s="797">
        <v>0</v>
      </c>
      <c r="CL742" s="727">
        <f>+IF(CK742=0,0,CK742/CK715*100)</f>
        <v>0</v>
      </c>
      <c r="CM742" s="797">
        <f t="shared" si="752"/>
        <v>0</v>
      </c>
      <c r="CN742" s="727">
        <f>+IF(CM742=0,0,CM742/CM715*100)</f>
        <v>0</v>
      </c>
      <c r="CO742" s="797">
        <v>0</v>
      </c>
      <c r="CP742" s="727">
        <f>+IF(CO742=0,0,CO742/CO715*100)</f>
        <v>0</v>
      </c>
      <c r="CQ742" s="797">
        <v>0</v>
      </c>
      <c r="CR742" s="727">
        <f>+IF(CQ742=0,0,CQ742/CQ715*100)</f>
        <v>0</v>
      </c>
      <c r="CS742" s="797">
        <v>0</v>
      </c>
      <c r="CT742" s="727">
        <f>+IF(CS742=0,0,CS742/CS715*100)</f>
        <v>0</v>
      </c>
      <c r="CU742" s="797">
        <f t="shared" si="753"/>
        <v>0</v>
      </c>
      <c r="CV742" s="727">
        <f>+IF(CU742=0,0,CU742/CU715*100)</f>
        <v>0</v>
      </c>
      <c r="CW742" s="797">
        <f t="shared" si="737"/>
        <v>0</v>
      </c>
      <c r="CX742" s="727">
        <f>+IF(CW742=0,0,CW742/CW715*100)</f>
        <v>0</v>
      </c>
      <c r="CY742" s="797">
        <v>0</v>
      </c>
      <c r="CZ742" s="727">
        <f>+IF(CY742=0,0,CY742/CY715*100)</f>
        <v>0</v>
      </c>
      <c r="DA742" s="797">
        <v>0</v>
      </c>
      <c r="DB742" s="727">
        <f>+IF(DA742=0,0,DA742/DA715*100)</f>
        <v>0</v>
      </c>
      <c r="DC742" s="797">
        <v>0</v>
      </c>
      <c r="DD742" s="727">
        <f>+IF(DC742=0,0,DC742/DC715*100)</f>
        <v>0</v>
      </c>
      <c r="DE742" s="797">
        <f t="shared" si="754"/>
        <v>0</v>
      </c>
      <c r="DF742" s="727">
        <f>+IF(DE742=0,0,DE742/DE715*100)</f>
        <v>0</v>
      </c>
      <c r="DG742" s="797">
        <v>0</v>
      </c>
      <c r="DH742" s="727">
        <f>+IF(DG742=0,0,DG742/DG715*100)</f>
        <v>0</v>
      </c>
      <c r="DI742" s="797">
        <v>0</v>
      </c>
      <c r="DJ742" s="727">
        <f>+IF(DI742=0,0,DI742/DI715*100)</f>
        <v>0</v>
      </c>
      <c r="DK742" s="797">
        <v>0</v>
      </c>
      <c r="DL742" s="727">
        <f>+IF(DK742=0,0,DK742/DK715*100)</f>
        <v>0</v>
      </c>
      <c r="DM742" s="797">
        <f t="shared" si="755"/>
        <v>0</v>
      </c>
      <c r="DN742" s="727">
        <f>+IF(DM742=0,0,DM742/DM715*100)</f>
        <v>0</v>
      </c>
      <c r="DO742" s="797">
        <f t="shared" si="738"/>
        <v>0</v>
      </c>
      <c r="DP742" s="727">
        <f>+IF(DO742=0,0,DO742/DO715*100)</f>
        <v>0</v>
      </c>
      <c r="DR742" s="797">
        <f t="shared" si="743"/>
        <v>0</v>
      </c>
      <c r="DS742" s="727">
        <f>+IF(DR742=0,0,DR742/DR715*100)</f>
        <v>0</v>
      </c>
      <c r="DT742" s="797">
        <v>0</v>
      </c>
      <c r="DU742" s="727">
        <f>+IF(DT742=0,0,DT742/DT715*100)</f>
        <v>0</v>
      </c>
      <c r="DV742" s="797">
        <v>0</v>
      </c>
      <c r="DW742" s="727">
        <f>+IF(DV742=0,0,DV742/DV715*100)</f>
        <v>0</v>
      </c>
      <c r="DX742" s="797">
        <v>0</v>
      </c>
      <c r="DY742" s="727">
        <f>+IF(DX742=0,0,DX742/DX715*100)</f>
        <v>0</v>
      </c>
      <c r="DZ742" s="797">
        <f t="shared" si="756"/>
        <v>0</v>
      </c>
      <c r="EA742" s="727">
        <f>+IF(DZ742=0,0,DZ742/DZ715*100)</f>
        <v>0</v>
      </c>
      <c r="EB742" s="797">
        <v>0</v>
      </c>
      <c r="EC742" s="727">
        <f>+IF(EB742=0,0,EB742/EB715*100)</f>
        <v>0</v>
      </c>
      <c r="ED742" s="797">
        <v>0</v>
      </c>
      <c r="EE742" s="727">
        <f>+IF(ED742=0,0,ED742/ED715*100)</f>
        <v>0</v>
      </c>
      <c r="EF742" s="797">
        <v>0</v>
      </c>
      <c r="EG742" s="727">
        <f>+IF(EF742=0,0,EF742/EF715*100)</f>
        <v>0</v>
      </c>
      <c r="EH742" s="797">
        <f t="shared" si="757"/>
        <v>0</v>
      </c>
      <c r="EI742" s="727">
        <f>+IF(EH742=0,0,EH742/EH715*100)</f>
        <v>0</v>
      </c>
      <c r="EJ742" s="797">
        <f t="shared" si="739"/>
        <v>0</v>
      </c>
      <c r="EK742" s="727">
        <f>+IF(EJ742=0,0,EJ742/EJ715*100)</f>
        <v>0</v>
      </c>
      <c r="EL742" s="797">
        <v>0</v>
      </c>
      <c r="EM742" s="727">
        <f>+IF(EL742=0,0,EL742/EL715*100)</f>
        <v>0</v>
      </c>
      <c r="EN742" s="797">
        <v>0</v>
      </c>
      <c r="EO742" s="727">
        <f>+IF(EN742=0,0,EN742/EN715*100)</f>
        <v>0</v>
      </c>
      <c r="EP742" s="797">
        <v>0</v>
      </c>
      <c r="EQ742" s="727">
        <f>+IF(EP742=0,0,EP742/EP715*100)</f>
        <v>0</v>
      </c>
      <c r="ER742" s="797">
        <f t="shared" si="758"/>
        <v>0</v>
      </c>
      <c r="ES742" s="727">
        <f>+IF(ER742=0,0,ER742/ER715*100)</f>
        <v>0</v>
      </c>
      <c r="ET742" s="797">
        <v>0</v>
      </c>
      <c r="EU742" s="727">
        <f>+IF(ET742=0,0,ET742/ET715*100)</f>
        <v>0</v>
      </c>
      <c r="EV742" s="797">
        <v>0</v>
      </c>
      <c r="EW742" s="727">
        <f>+IF(EV742=0,0,EV742/EV715*100)</f>
        <v>0</v>
      </c>
      <c r="EX742" s="797">
        <v>0</v>
      </c>
      <c r="EY742" s="727">
        <f>+IF(EX742=0,0,EX742/EX715*100)</f>
        <v>0</v>
      </c>
      <c r="EZ742" s="797">
        <f t="shared" si="759"/>
        <v>0</v>
      </c>
      <c r="FA742" s="727">
        <f>+IF(EZ742=0,0,EZ742/EZ715*100)</f>
        <v>0</v>
      </c>
      <c r="FB742" s="797">
        <f t="shared" si="740"/>
        <v>0</v>
      </c>
      <c r="FC742" s="727">
        <f>+IF(FB742=0,0,FB742/FB715*100)</f>
        <v>0</v>
      </c>
      <c r="FD742" s="797">
        <v>0</v>
      </c>
      <c r="FE742" s="727">
        <f>+IF(FD742=0,0,FD742/FD715*100)</f>
        <v>0</v>
      </c>
      <c r="FF742" s="797">
        <v>0</v>
      </c>
      <c r="FG742" s="727">
        <f>+IF(FF742=0,0,FF742/FF715*100)</f>
        <v>0</v>
      </c>
      <c r="FH742" s="797">
        <v>0</v>
      </c>
      <c r="FI742" s="727">
        <f>+IF(FH742=0,0,FH742/FH715*100)</f>
        <v>0</v>
      </c>
      <c r="FJ742" s="797">
        <v>0</v>
      </c>
      <c r="FK742" s="727">
        <f>+IF(FJ742=0,0,FJ742/FJ715*100)</f>
        <v>0</v>
      </c>
    </row>
    <row r="743" spans="2:167" s="648" customFormat="1" ht="13.5" customHeight="1">
      <c r="B743" s="771"/>
      <c r="C743" s="796" t="s">
        <v>4853</v>
      </c>
      <c r="D743" s="809"/>
      <c r="E743" s="797">
        <f t="shared" si="741"/>
        <v>0.36399700000000001</v>
      </c>
      <c r="F743" s="727">
        <f>+IF(E743=0,0,E743/E715*100)</f>
        <v>9.5097742055845355E-2</v>
      </c>
      <c r="G743" s="797">
        <v>1.1367480000000001</v>
      </c>
      <c r="H743" s="727">
        <f>+IF(G743=0,0,G743/G715*100)</f>
        <v>5.0345942672357156</v>
      </c>
      <c r="I743" s="797">
        <v>1.0532060000000001</v>
      </c>
      <c r="J743" s="727">
        <f>+IF(I743=0,0,I743/I715*100)</f>
        <v>5.0359871157499656</v>
      </c>
      <c r="K743" s="797">
        <v>-0.19393099999999999</v>
      </c>
      <c r="L743" s="727">
        <f>+IF(K743=0,0,K743/K715*100)</f>
        <v>-0.91542240179486623</v>
      </c>
      <c r="M743" s="797">
        <f t="shared" si="744"/>
        <v>1.9960230000000001</v>
      </c>
      <c r="N743" s="727">
        <f>+IF(M743=0,0,M743/M715*100)</f>
        <v>3.0861307203734638</v>
      </c>
      <c r="O743" s="797">
        <v>0.119342</v>
      </c>
      <c r="P743" s="727">
        <f>+IF(O743=0,0,O743/O715*100)</f>
        <v>0.39986637838171091</v>
      </c>
      <c r="Q743" s="797">
        <v>-5.9672000000000003E-2</v>
      </c>
      <c r="R743" s="727">
        <f>+IF(Q743=0,0,Q743/Q715*100)</f>
        <v>-0.21385532496605381</v>
      </c>
      <c r="S743" s="797">
        <v>-0.88612500000000005</v>
      </c>
      <c r="T743" s="727">
        <f>+IF(S743=0,0,S743/S715*100)</f>
        <v>-3.4673371848215444</v>
      </c>
      <c r="U743" s="797">
        <f t="shared" si="745"/>
        <v>-0.82645500000000005</v>
      </c>
      <c r="V743" s="727">
        <f>+IF(U743=0,0,U743/U715*100)</f>
        <v>-0.99208567823119831</v>
      </c>
      <c r="W743" s="797">
        <f t="shared" si="733"/>
        <v>1.1695679999999999</v>
      </c>
      <c r="X743" s="727">
        <f>+IF(W743=0,0,W743/W715*100)</f>
        <v>0.79034475563896778</v>
      </c>
      <c r="Y743" s="797">
        <v>0.17901300000000001</v>
      </c>
      <c r="Z743" s="727">
        <f>+IF(Y743=0,0,Y743/Y715*100)</f>
        <v>0.46285931078737846</v>
      </c>
      <c r="AA743" s="797">
        <v>0.61163699999999999</v>
      </c>
      <c r="AB743" s="727">
        <f>+IF(AA743=0,0,AA743/AA715*100)</f>
        <v>3.5799594334828639</v>
      </c>
      <c r="AC743" s="797">
        <v>-0.12232800000000001</v>
      </c>
      <c r="AD743" s="727">
        <f>+IF(AC743=0,0,AC743/AC715*100)</f>
        <v>-0.25534459716502961</v>
      </c>
      <c r="AE743" s="797">
        <f t="shared" si="746"/>
        <v>0.66832199999999997</v>
      </c>
      <c r="AF743" s="727">
        <f>+IF(AE743=0,0,AE743/AE715*100)</f>
        <v>0.64467830704695761</v>
      </c>
      <c r="AG743" s="797">
        <v>-0.92192700000000005</v>
      </c>
      <c r="AH743" s="727">
        <f>+IF(AG743=0,0,AG743/AG715*100)</f>
        <v>-2.577316532670074</v>
      </c>
      <c r="AI743" s="797">
        <v>-0.235705</v>
      </c>
      <c r="AJ743" s="727">
        <f>+IF(AI743=0,0,AI743/AI715*100)</f>
        <v>-0.56205487098682072</v>
      </c>
      <c r="AK743" s="797">
        <v>-0.31626100000000001</v>
      </c>
      <c r="AL743" s="727">
        <f>+IF(AK743=0,0,AK743/AK715*100)</f>
        <v>-0.59220137704267262</v>
      </c>
      <c r="AM743" s="797">
        <f t="shared" si="747"/>
        <v>-1.4738929999999999</v>
      </c>
      <c r="AN743" s="727">
        <f>+IF(AM743=0,0,AM743/AM715*100)</f>
        <v>-1.1241531410001571</v>
      </c>
      <c r="AO743" s="797">
        <f t="shared" si="734"/>
        <v>-0.80557099999999993</v>
      </c>
      <c r="AP743" s="727">
        <f>+IF(AO743=0,0,AO743/AO715*100)</f>
        <v>-0.34311895754697735</v>
      </c>
      <c r="AQ743" s="651"/>
      <c r="AR743" s="797">
        <v>5.7583299999999991</v>
      </c>
      <c r="AS743" s="727">
        <f>+IF(AR743=0,0,AR743/AR715*100)</f>
        <v>0.68784455634480035</v>
      </c>
      <c r="AT743" s="797">
        <v>1.3396330000000001</v>
      </c>
      <c r="AU743" s="727">
        <f>+IF(AT743=0,0,AT743/AT715*100)</f>
        <v>2.3670499357841326</v>
      </c>
      <c r="AV743" s="797">
        <v>0.122326</v>
      </c>
      <c r="AW743" s="727">
        <f>+IF(AV743=0,0,AV743/AV715*100)</f>
        <v>0.21842900004869417</v>
      </c>
      <c r="AX743" s="797">
        <v>0.14619699999999999</v>
      </c>
      <c r="AY743" s="727">
        <f>+IF(AX743=0,0,AX743/AX715*100)</f>
        <v>0.23056087132980602</v>
      </c>
      <c r="AZ743" s="797">
        <f t="shared" si="748"/>
        <v>1.6081559999999999</v>
      </c>
      <c r="BA743" s="727">
        <f>+IF(AZ743=0,0,AZ743/AZ715*100)</f>
        <v>0.91368882622874359</v>
      </c>
      <c r="BB743" s="797">
        <v>-0.343113</v>
      </c>
      <c r="BC743" s="727">
        <f>+IF(BB743=0,0,BB743/BB715*100)</f>
        <v>-0.46370501078002352</v>
      </c>
      <c r="BD743" s="797">
        <v>1.1994039999999999</v>
      </c>
      <c r="BE743" s="727">
        <f>+IF(BD743=0,0,BD743/BD715*100)</f>
        <v>1.6454624870101637</v>
      </c>
      <c r="BF743" s="797">
        <v>-0.113376</v>
      </c>
      <c r="BG743" s="727">
        <f>+IF(BF743=0,0,BF743/BF715*100)</f>
        <v>-0.18390477348022316</v>
      </c>
      <c r="BH743" s="797">
        <f t="shared" si="749"/>
        <v>0.74291499999999988</v>
      </c>
      <c r="BI743" s="727">
        <f>+IF(BH743=0,0,BH743/BH715*100)</f>
        <v>0.35625484122043755</v>
      </c>
      <c r="BJ743" s="797">
        <f t="shared" si="735"/>
        <v>2.3510709999999997</v>
      </c>
      <c r="BK743" s="727">
        <f>+IF(BJ743=0,0,BJ743/BJ715*100)</f>
        <v>0.61139562614588683</v>
      </c>
      <c r="BL743" s="797">
        <v>0.68025800000000003</v>
      </c>
      <c r="BM743" s="727">
        <f>+IF(BL743=0,0,BL743/BL715*100)</f>
        <v>0.96814026960023358</v>
      </c>
      <c r="BN743" s="797">
        <v>0.88612599999999997</v>
      </c>
      <c r="BO743" s="727">
        <f>+IF(BN743=0,0,BN743/BN715*100)</f>
        <v>1.2144169386142105</v>
      </c>
      <c r="BP743" s="797">
        <v>0.87717599999999996</v>
      </c>
      <c r="BQ743" s="727">
        <f>+IF(BP743=0,0,BP743/BP715*100)</f>
        <v>1.3796212166132205</v>
      </c>
      <c r="BR743" s="797">
        <f t="shared" si="750"/>
        <v>2.4435599999999997</v>
      </c>
      <c r="BS743" s="727">
        <f>+IF(BR743=0,0,BR743/BR715*100)</f>
        <v>1.1815338153685966</v>
      </c>
      <c r="BT743" s="797">
        <v>1.4917E-2</v>
      </c>
      <c r="BU743" s="727">
        <f>+IF(BT743=0,0,BT743/BT715*100)</f>
        <v>2.0698797624232608E-2</v>
      </c>
      <c r="BV743" s="797">
        <v>1.1098969999999999</v>
      </c>
      <c r="BW743" s="727">
        <f>+IF(BV743=0,0,BV743/BV715*100)</f>
        <v>1.5999197947761084</v>
      </c>
      <c r="BX743" s="797">
        <v>-0.16111500000000001</v>
      </c>
      <c r="BY743" s="727">
        <f>+IF(BX743=0,0,BX743/BX715*100)</f>
        <v>-0.15438020227097912</v>
      </c>
      <c r="BZ743" s="797">
        <f t="shared" si="751"/>
        <v>0.96369899999999997</v>
      </c>
      <c r="CA743" s="727">
        <f>+IF(BZ743=0,0,BZ743/BZ715*100)</f>
        <v>0.39206391671250274</v>
      </c>
      <c r="CB743" s="797">
        <f t="shared" si="736"/>
        <v>3.4072589999999998</v>
      </c>
      <c r="CC743" s="727">
        <f>+IF(CB743=0,0,CB743/CB715*100)</f>
        <v>0.75279570152967079</v>
      </c>
      <c r="CE743" s="797">
        <f t="shared" si="742"/>
        <v>3.9980140000000004</v>
      </c>
      <c r="CF743" s="727">
        <f>+IF(CE743=0,0,CE743/CE715*100)</f>
        <v>0.61509022992838458</v>
      </c>
      <c r="CG743" s="797">
        <v>0.91894799999999999</v>
      </c>
      <c r="CH743" s="727">
        <f>+IF(CG743=0,0,CG743/CG715*100)</f>
        <v>1.4069753763692201</v>
      </c>
      <c r="CI743" s="797">
        <v>0.31924399999999997</v>
      </c>
      <c r="CJ743" s="727">
        <f>+IF(CI743=0,0,CI743/CI715*100)</f>
        <v>0.5289460631556735</v>
      </c>
      <c r="CK743" s="797">
        <v>-0.116359</v>
      </c>
      <c r="CL743" s="727">
        <f>+IF(CK743=0,0,CK743/CK715*100)</f>
        <v>-0.15635338630671719</v>
      </c>
      <c r="CM743" s="797">
        <f t="shared" si="752"/>
        <v>1.1218329999999999</v>
      </c>
      <c r="CN743" s="727">
        <f>+IF(CM743=0,0,CM743/CM715*100)</f>
        <v>0.56066706763161667</v>
      </c>
      <c r="CO743" s="797">
        <v>0.59970000000000001</v>
      </c>
      <c r="CP743" s="727">
        <f>+IF(CO743=0,0,CO743/CO715*100)</f>
        <v>0.79261870952078617</v>
      </c>
      <c r="CQ743" s="797">
        <v>-1.6797599999999999</v>
      </c>
      <c r="CR743" s="727">
        <f>+IF(CQ743=0,0,CQ743/CQ715*100)</f>
        <v>-2.5288813924276035</v>
      </c>
      <c r="CS743" s="797">
        <v>1.8945780000000001</v>
      </c>
      <c r="CT743" s="727">
        <f>+IF(CS743=0,0,CS743/CS715*100)</f>
        <v>2.805665234935431</v>
      </c>
      <c r="CU743" s="797">
        <f t="shared" si="753"/>
        <v>0.81451800000000008</v>
      </c>
      <c r="CV743" s="727">
        <f>+IF(CU743=0,0,CU743/CU715*100)</f>
        <v>0.38858643479839289</v>
      </c>
      <c r="CW743" s="797">
        <f t="shared" si="737"/>
        <v>1.9363509999999999</v>
      </c>
      <c r="CX743" s="727">
        <f>+IF(CW743=0,0,CW743/CW715*100)</f>
        <v>0.47262715011711576</v>
      </c>
      <c r="CY743" s="797">
        <v>0.17901600000000001</v>
      </c>
      <c r="CZ743" s="727">
        <f>+IF(CY743=0,0,CY743/CY715*100)</f>
        <v>0.21312715453485476</v>
      </c>
      <c r="DA743" s="797">
        <v>0.44455600000000001</v>
      </c>
      <c r="DB743" s="727">
        <f>+IF(DA743=0,0,DA743/DA715*100)</f>
        <v>0.58108257771941563</v>
      </c>
      <c r="DC743" s="797">
        <v>1.438091</v>
      </c>
      <c r="DD743" s="727">
        <f>+IF(DC743=0,0,DC743/DC715*100)</f>
        <v>1.8023672231960965</v>
      </c>
      <c r="DE743" s="797">
        <f t="shared" si="754"/>
        <v>2.0616630000000002</v>
      </c>
      <c r="DF743" s="727">
        <f>+IF(DE743=0,0,DE743/DE715*100)</f>
        <v>0.85799405098189208</v>
      </c>
      <c r="DG743" s="797">
        <v>0</v>
      </c>
      <c r="DH743" s="727">
        <f>+IF(DG743=0,0,DG743/DG715*100)</f>
        <v>0</v>
      </c>
      <c r="DI743" s="797">
        <v>0</v>
      </c>
      <c r="DJ743" s="727">
        <f>+IF(DI743=0,0,DI743/DI715*100)</f>
        <v>0</v>
      </c>
      <c r="DK743" s="797">
        <v>0</v>
      </c>
      <c r="DL743" s="727">
        <f>+IF(DK743=0,0,DK743/DK715*100)</f>
        <v>0</v>
      </c>
      <c r="DM743" s="797">
        <f t="shared" si="755"/>
        <v>0</v>
      </c>
      <c r="DN743" s="727">
        <f>+IF(DM743=0,0,DM743/DM715*100)</f>
        <v>0</v>
      </c>
      <c r="DO743" s="797">
        <f t="shared" si="738"/>
        <v>2.0616630000000002</v>
      </c>
      <c r="DP743" s="727">
        <f>+IF(DO743=0,0,DO743/DO715*100)</f>
        <v>0.85799405098189208</v>
      </c>
      <c r="DR743" s="797">
        <f t="shared" si="743"/>
        <v>0</v>
      </c>
      <c r="DS743" s="727">
        <f>+IF(DR743=0,0,DR743/DR715*100)</f>
        <v>0</v>
      </c>
      <c r="DT743" s="797">
        <v>0</v>
      </c>
      <c r="DU743" s="727">
        <f>+IF(DT743=0,0,DT743/DT715*100)</f>
        <v>0</v>
      </c>
      <c r="DV743" s="797">
        <v>0</v>
      </c>
      <c r="DW743" s="727">
        <f>+IF(DV743=0,0,DV743/DV715*100)</f>
        <v>0</v>
      </c>
      <c r="DX743" s="797">
        <v>0</v>
      </c>
      <c r="DY743" s="727">
        <f>+IF(DX743=0,0,DX743/DX715*100)</f>
        <v>0</v>
      </c>
      <c r="DZ743" s="797">
        <f t="shared" si="756"/>
        <v>0</v>
      </c>
      <c r="EA743" s="727">
        <f>+IF(DZ743=0,0,DZ743/DZ715*100)</f>
        <v>0</v>
      </c>
      <c r="EB743" s="797">
        <v>0</v>
      </c>
      <c r="EC743" s="727">
        <f>+IF(EB743=0,0,EB743/EB715*100)</f>
        <v>0</v>
      </c>
      <c r="ED743" s="797">
        <v>0</v>
      </c>
      <c r="EE743" s="727">
        <f>+IF(ED743=0,0,ED743/ED715*100)</f>
        <v>0</v>
      </c>
      <c r="EF743" s="797">
        <v>0</v>
      </c>
      <c r="EG743" s="727">
        <f>+IF(EF743=0,0,EF743/EF715*100)</f>
        <v>0</v>
      </c>
      <c r="EH743" s="797">
        <f t="shared" si="757"/>
        <v>0</v>
      </c>
      <c r="EI743" s="727">
        <f>+IF(EH743=0,0,EH743/EH715*100)</f>
        <v>0</v>
      </c>
      <c r="EJ743" s="797">
        <f t="shared" si="739"/>
        <v>0</v>
      </c>
      <c r="EK743" s="727">
        <f>+IF(EJ743=0,0,EJ743/EJ715*100)</f>
        <v>0</v>
      </c>
      <c r="EL743" s="797">
        <v>0</v>
      </c>
      <c r="EM743" s="727">
        <f>+IF(EL743=0,0,EL743/EL715*100)</f>
        <v>0</v>
      </c>
      <c r="EN743" s="797">
        <v>0</v>
      </c>
      <c r="EO743" s="727">
        <f>+IF(EN743=0,0,EN743/EN715*100)</f>
        <v>0</v>
      </c>
      <c r="EP743" s="797">
        <v>0</v>
      </c>
      <c r="EQ743" s="727">
        <f>+IF(EP743=0,0,EP743/EP715*100)</f>
        <v>0</v>
      </c>
      <c r="ER743" s="797">
        <f t="shared" si="758"/>
        <v>0</v>
      </c>
      <c r="ES743" s="727">
        <f>+IF(ER743=0,0,ER743/ER715*100)</f>
        <v>0</v>
      </c>
      <c r="ET743" s="797">
        <v>0</v>
      </c>
      <c r="EU743" s="727">
        <f>+IF(ET743=0,0,ET743/ET715*100)</f>
        <v>0</v>
      </c>
      <c r="EV743" s="797">
        <v>0</v>
      </c>
      <c r="EW743" s="727">
        <f>+IF(EV743=0,0,EV743/EV715*100)</f>
        <v>0</v>
      </c>
      <c r="EX743" s="797">
        <v>0</v>
      </c>
      <c r="EY743" s="727">
        <f>+IF(EX743=0,0,EX743/EX715*100)</f>
        <v>0</v>
      </c>
      <c r="EZ743" s="797">
        <f t="shared" si="759"/>
        <v>0</v>
      </c>
      <c r="FA743" s="727">
        <f>+IF(EZ743=0,0,EZ743/EZ715*100)</f>
        <v>0</v>
      </c>
      <c r="FB743" s="797">
        <f t="shared" si="740"/>
        <v>0</v>
      </c>
      <c r="FC743" s="727">
        <f>+IF(FB743=0,0,FB743/FB715*100)</f>
        <v>0</v>
      </c>
      <c r="FD743" s="797">
        <v>0</v>
      </c>
      <c r="FE743" s="727">
        <f>+IF(FD743=0,0,FD743/FD715*100)</f>
        <v>0</v>
      </c>
      <c r="FF743" s="797">
        <v>0</v>
      </c>
      <c r="FG743" s="727">
        <f>+IF(FF743=0,0,FF743/FF715*100)</f>
        <v>0</v>
      </c>
      <c r="FH743" s="797">
        <v>0</v>
      </c>
      <c r="FI743" s="727">
        <f>+IF(FH743=0,0,FH743/FH715*100)</f>
        <v>0</v>
      </c>
      <c r="FJ743" s="797">
        <v>0</v>
      </c>
      <c r="FK743" s="727">
        <f>+IF(FJ743=0,0,FJ743/FJ715*100)</f>
        <v>0</v>
      </c>
    </row>
    <row r="744" spans="2:167" s="758" customFormat="1" ht="13.5" customHeight="1">
      <c r="B744" s="810" t="s">
        <v>4766</v>
      </c>
      <c r="C744" s="799"/>
      <c r="D744" s="799"/>
      <c r="E744" s="800">
        <f t="shared" si="741"/>
        <v>382.76092800000004</v>
      </c>
      <c r="F744" s="801">
        <f>+IF(E744=0,0,E744/E715*100)</f>
        <v>100</v>
      </c>
      <c r="G744" s="800">
        <f>+G715-G726</f>
        <v>22.578741000000001</v>
      </c>
      <c r="H744" s="801">
        <f>+IF(G744=0,0,G744/G715*100)</f>
        <v>100</v>
      </c>
      <c r="I744" s="800">
        <f>+I715-I726</f>
        <v>20.913595999999998</v>
      </c>
      <c r="J744" s="801">
        <f>+IF(I744=0,0,I744/I715*100)</f>
        <v>100</v>
      </c>
      <c r="K744" s="800">
        <f>+K715-K726</f>
        <v>21.184864999999999</v>
      </c>
      <c r="L744" s="801">
        <f>+IF(K744=0,0,K744/K715*100)</f>
        <v>100</v>
      </c>
      <c r="M744" s="800">
        <f>+M715-M726</f>
        <v>64.677201999999994</v>
      </c>
      <c r="N744" s="801">
        <f>+IF(M744=0,0,M744/M715*100)</f>
        <v>100</v>
      </c>
      <c r="O744" s="800">
        <f>+O715-O726</f>
        <v>29.845469999999999</v>
      </c>
      <c r="P744" s="801">
        <f>+IF(O744=0,0,O744/O715*100)</f>
        <v>100</v>
      </c>
      <c r="Q744" s="800">
        <f>+Q715-Q726</f>
        <v>27.902975999999999</v>
      </c>
      <c r="R744" s="801">
        <f>+IF(Q744=0,0,Q744/Q715*100)</f>
        <v>100</v>
      </c>
      <c r="S744" s="800">
        <f>+S715-S726</f>
        <v>25.556355</v>
      </c>
      <c r="T744" s="801">
        <f>+IF(S744=0,0,S744/S715*100)</f>
        <v>100</v>
      </c>
      <c r="U744" s="800">
        <f>+U715-U726</f>
        <v>83.304800999999998</v>
      </c>
      <c r="V744" s="801">
        <f>+IF(U744=0,0,U744/U715*100)</f>
        <v>100</v>
      </c>
      <c r="W744" s="800">
        <f>+W715-W726</f>
        <v>147.98200299999999</v>
      </c>
      <c r="X744" s="801">
        <f>+IF(W744=0,0,W744/W715*100)</f>
        <v>100</v>
      </c>
      <c r="Y744" s="800">
        <f>+Y715-Y726</f>
        <v>38.675466999999998</v>
      </c>
      <c r="Z744" s="801">
        <f>+IF(Y744=0,0,Y744/Y715*100)</f>
        <v>100</v>
      </c>
      <c r="AA744" s="800">
        <f>+AA715-AA726</f>
        <v>17.085025999999999</v>
      </c>
      <c r="AB744" s="801">
        <f>+IF(AA744=0,0,AA744/AA715*100)</f>
        <v>100</v>
      </c>
      <c r="AC744" s="800">
        <f>+AC715-AC726</f>
        <v>47.907024999999997</v>
      </c>
      <c r="AD744" s="801">
        <f>+IF(AC744=0,0,AC744/AC715*100)</f>
        <v>100</v>
      </c>
      <c r="AE744" s="800">
        <f>+AE715-AE726</f>
        <v>103.667518</v>
      </c>
      <c r="AF744" s="801">
        <f>+IF(AE744=0,0,AE744/AE715*100)</f>
        <v>100</v>
      </c>
      <c r="AG744" s="800">
        <f>+AG715-AG726</f>
        <v>35.770809999999997</v>
      </c>
      <c r="AH744" s="801">
        <f>+IF(AG744=0,0,AG744/AG715*100)</f>
        <v>100</v>
      </c>
      <c r="AI744" s="800">
        <f>+AI715-AI726</f>
        <v>41.936297000000003</v>
      </c>
      <c r="AJ744" s="801">
        <f>+IF(AI744=0,0,AI744/AI715*100)</f>
        <v>100</v>
      </c>
      <c r="AK744" s="800">
        <f>+AK715-AK726</f>
        <v>53.404299999999999</v>
      </c>
      <c r="AL744" s="801">
        <f>+IF(AK744=0,0,AK744/AK715*100)</f>
        <v>100</v>
      </c>
      <c r="AM744" s="800">
        <f>+AM715-AM726</f>
        <v>131.11140700000001</v>
      </c>
      <c r="AN744" s="801">
        <f>+IF(AM744=0,0,AM744/AM715*100)</f>
        <v>100</v>
      </c>
      <c r="AO744" s="800">
        <f>+AO715-AO726</f>
        <v>234.77892500000002</v>
      </c>
      <c r="AP744" s="801">
        <f>+IF(AO744=0,0,AO744/AO715*100)</f>
        <v>100</v>
      </c>
      <c r="AQ744" s="734"/>
      <c r="AR744" s="800">
        <f>+AR715-AR726</f>
        <v>837.15571299999988</v>
      </c>
      <c r="AS744" s="801">
        <f>+IF(AR744=0,0,AR744/AR715*100)</f>
        <v>100</v>
      </c>
      <c r="AT744" s="800">
        <f>+AT715-AT726</f>
        <v>56.595045999999996</v>
      </c>
      <c r="AU744" s="801">
        <f>+IF(AT744=0,0,AT744/AT715*100)</f>
        <v>100</v>
      </c>
      <c r="AV744" s="800">
        <f>+AV715-AV726</f>
        <v>56.002636999999993</v>
      </c>
      <c r="AW744" s="801">
        <f>+IF(AV744=0,0,AV744/AV715*100)</f>
        <v>100</v>
      </c>
      <c r="AX744" s="800">
        <f>+AX715-AX726</f>
        <v>63.409284999999997</v>
      </c>
      <c r="AY744" s="801">
        <f>+IF(AX744=0,0,AX744/AX715*100)</f>
        <v>100</v>
      </c>
      <c r="AZ744" s="800">
        <f>+AZ715-AZ726</f>
        <v>176.00696799999997</v>
      </c>
      <c r="BA744" s="801">
        <f>+IF(AZ744=0,0,AZ744/AZ715*100)</f>
        <v>100</v>
      </c>
      <c r="BB744" s="800">
        <f>+BB715-BB726</f>
        <v>73.993808999999999</v>
      </c>
      <c r="BC744" s="801">
        <f>+IF(BB744=0,0,BB744/BB715*100)</f>
        <v>100</v>
      </c>
      <c r="BD744" s="800">
        <f>+BD715-BD726</f>
        <v>72.891604000000001</v>
      </c>
      <c r="BE744" s="801">
        <f>+IF(BD744=0,0,BD744/BD715*100)</f>
        <v>100</v>
      </c>
      <c r="BF744" s="800">
        <f>+BF715-BF726</f>
        <v>61.649296999999997</v>
      </c>
      <c r="BG744" s="801">
        <f>+IF(BF744=0,0,BF744/BF715*100)</f>
        <v>100</v>
      </c>
      <c r="BH744" s="800">
        <f>+BH715-BH726</f>
        <v>208.53470999999999</v>
      </c>
      <c r="BI744" s="801">
        <f>+IF(BH744=0,0,BH744/BH715*100)</f>
        <v>100</v>
      </c>
      <c r="BJ744" s="800">
        <f>+BJ715-BJ726</f>
        <v>384.54167799999993</v>
      </c>
      <c r="BK744" s="801">
        <f>+IF(BJ744=0,0,BJ744/BJ715*100)</f>
        <v>100</v>
      </c>
      <c r="BL744" s="800">
        <f>+BL715-BL726</f>
        <v>70.264404999999996</v>
      </c>
      <c r="BM744" s="801">
        <f>+IF(BL744=0,0,BL744/BL715*100)</f>
        <v>100</v>
      </c>
      <c r="BN744" s="800">
        <f>+BN715-BN726</f>
        <v>72.967196999999999</v>
      </c>
      <c r="BO744" s="801">
        <f>+IF(BN744=0,0,BN744/BN715*100)</f>
        <v>100</v>
      </c>
      <c r="BP744" s="800">
        <f>+BP715-BP726</f>
        <v>63.580929999999995</v>
      </c>
      <c r="BQ744" s="801">
        <f>+IF(BP744=0,0,BP744/BP715*100)</f>
        <v>100</v>
      </c>
      <c r="BR744" s="800">
        <f>+BR715-BR726</f>
        <v>206.812532</v>
      </c>
      <c r="BS744" s="801">
        <f>+IF(BR744=0,0,BR744/BR715*100)</f>
        <v>100</v>
      </c>
      <c r="BT744" s="800">
        <f>+BT715-BT726</f>
        <v>72.066988000000009</v>
      </c>
      <c r="BU744" s="801">
        <f>+IF(BT744=0,0,BT744/BT715*100)</f>
        <v>100</v>
      </c>
      <c r="BV744" s="800">
        <f>+BV715-BV726</f>
        <v>69.372039999999998</v>
      </c>
      <c r="BW744" s="801">
        <f>+IF(BV744=0,0,BV744/BV715*100)</f>
        <v>100</v>
      </c>
      <c r="BX744" s="800">
        <f>+BX715-BX726</f>
        <v>104.36247499999999</v>
      </c>
      <c r="BY744" s="801">
        <f>+IF(BX744=0,0,BX744/BX715*100)</f>
        <v>100</v>
      </c>
      <c r="BZ744" s="800">
        <f>+BZ715-BZ726</f>
        <v>245.801503</v>
      </c>
      <c r="CA744" s="801">
        <f>+IF(BZ744=0,0,BZ744/BZ715*100)</f>
        <v>100</v>
      </c>
      <c r="CB744" s="800">
        <f>+CB715-CB726</f>
        <v>452.614035</v>
      </c>
      <c r="CC744" s="801">
        <f>+IF(CB744=0,0,CB744/CB715*100)</f>
        <v>100</v>
      </c>
      <c r="CE744" s="800">
        <f t="shared" si="742"/>
        <v>649.98821399999997</v>
      </c>
      <c r="CF744" s="801">
        <f>+IF(CE744=0,0,CE744/CE715*100)</f>
        <v>100</v>
      </c>
      <c r="CG744" s="800">
        <f>+CG715-CG726</f>
        <v>65.31372300000001</v>
      </c>
      <c r="CH744" s="801">
        <f>+IF(CG744=0,0,CG744/CG715*100)</f>
        <v>100</v>
      </c>
      <c r="CI744" s="800">
        <f>+CI715-CI726</f>
        <v>60.354735999999995</v>
      </c>
      <c r="CJ744" s="801">
        <f>+IF(CI744=0,0,CI744/CI715*100)</f>
        <v>100</v>
      </c>
      <c r="CK744" s="800">
        <f>+CK715-CK726</f>
        <v>74.420518000000001</v>
      </c>
      <c r="CL744" s="801">
        <f>+IF(CK744=0,0,CK744/CK715*100)</f>
        <v>100</v>
      </c>
      <c r="CM744" s="800">
        <f>+CM715-CM726</f>
        <v>200.088977</v>
      </c>
      <c r="CN744" s="801">
        <f>+IF(CM744=0,0,CM744/CM715*100)</f>
        <v>100</v>
      </c>
      <c r="CO744" s="800">
        <f>+CO715-CO726</f>
        <v>75.660590999999997</v>
      </c>
      <c r="CP744" s="801">
        <f>+IF(CO744=0,0,CO744/CO715*100)</f>
        <v>100</v>
      </c>
      <c r="CQ744" s="800">
        <f>+CQ715-CQ726</f>
        <v>66.423044000000004</v>
      </c>
      <c r="CR744" s="801">
        <f>+IF(CQ744=0,0,CQ744/CQ715*100)</f>
        <v>100</v>
      </c>
      <c r="CS744" s="800">
        <f>+CS715-CS726</f>
        <v>67.526872999999995</v>
      </c>
      <c r="CT744" s="801">
        <f>+IF(CS744=0,0,CS744/CS715*100)</f>
        <v>100</v>
      </c>
      <c r="CU744" s="800">
        <f>+CU715-CU726</f>
        <v>209.61050800000001</v>
      </c>
      <c r="CV744" s="801">
        <f>+IF(CU744=0,0,CU744/CU715*100)</f>
        <v>100</v>
      </c>
      <c r="CW744" s="800">
        <f>+CW715-CW726</f>
        <v>409.69948499999998</v>
      </c>
      <c r="CX744" s="801">
        <f>+IF(CW744=0,0,CW744/CW715*100)</f>
        <v>100</v>
      </c>
      <c r="CY744" s="800">
        <f>+CY715-CY726</f>
        <v>83.994928000000002</v>
      </c>
      <c r="CZ744" s="801">
        <f>+IF(CY744=0,0,CY744/CY715*100)</f>
        <v>100</v>
      </c>
      <c r="DA744" s="800">
        <f>+DA715-DA726</f>
        <v>76.504789000000002</v>
      </c>
      <c r="DB744" s="801">
        <f>+IF(DA744=0,0,DA744/DA715*100)</f>
        <v>100</v>
      </c>
      <c r="DC744" s="800">
        <f>+DC715-DC726</f>
        <v>79.789011999999985</v>
      </c>
      <c r="DD744" s="801">
        <f>+IF(DC744=0,0,DC744/DC715*100)</f>
        <v>100</v>
      </c>
      <c r="DE744" s="800">
        <f>+DE715-DE726</f>
        <v>240.28872899999999</v>
      </c>
      <c r="DF744" s="801">
        <f>+IF(DE744=0,0,DE744/DE715*100)</f>
        <v>100</v>
      </c>
      <c r="DG744" s="800">
        <f>+DG715-DG726</f>
        <v>0</v>
      </c>
      <c r="DH744" s="801">
        <f>+IF(DG744=0,0,DG744/DG715*100)</f>
        <v>0</v>
      </c>
      <c r="DI744" s="800">
        <f>+DI715-DI726</f>
        <v>0</v>
      </c>
      <c r="DJ744" s="801">
        <f>+IF(DI744=0,0,DI744/DI715*100)</f>
        <v>0</v>
      </c>
      <c r="DK744" s="800">
        <f>+DK715-DK726</f>
        <v>0</v>
      </c>
      <c r="DL744" s="801">
        <f>+IF(DK744=0,0,DK744/DK715*100)</f>
        <v>0</v>
      </c>
      <c r="DM744" s="800">
        <f>+DM715-DM726</f>
        <v>0</v>
      </c>
      <c r="DN744" s="801">
        <f>+IF(DM744=0,0,DM744/DM715*100)</f>
        <v>0</v>
      </c>
      <c r="DO744" s="800">
        <f>+DO715-DO726</f>
        <v>240.28872899999999</v>
      </c>
      <c r="DP744" s="801">
        <f>+IF(DO744=0,0,DO744/DO715*100)</f>
        <v>100</v>
      </c>
      <c r="DR744" s="800">
        <f t="shared" si="743"/>
        <v>0</v>
      </c>
      <c r="DS744" s="801">
        <f>+IF(DR744=0,0,DR744/DR715*100)</f>
        <v>0</v>
      </c>
      <c r="DT744" s="800">
        <f>+DT715-DT726</f>
        <v>0</v>
      </c>
      <c r="DU744" s="801">
        <f>+IF(DT744=0,0,DT744/DT715*100)</f>
        <v>0</v>
      </c>
      <c r="DV744" s="800">
        <f>+DV715-DV726</f>
        <v>0</v>
      </c>
      <c r="DW744" s="801">
        <f>+IF(DV744=0,0,DV744/DV715*100)</f>
        <v>0</v>
      </c>
      <c r="DX744" s="800">
        <f>+DX715-DX726</f>
        <v>0</v>
      </c>
      <c r="DY744" s="801">
        <f>+IF(DX744=0,0,DX744/DX715*100)</f>
        <v>0</v>
      </c>
      <c r="DZ744" s="800">
        <f>+DZ715-DZ726</f>
        <v>0</v>
      </c>
      <c r="EA744" s="801">
        <f>+IF(DZ744=0,0,DZ744/DZ715*100)</f>
        <v>0</v>
      </c>
      <c r="EB744" s="800">
        <f>+EB715-EB726</f>
        <v>0</v>
      </c>
      <c r="EC744" s="801">
        <f>+IF(EB744=0,0,EB744/EB715*100)</f>
        <v>0</v>
      </c>
      <c r="ED744" s="800">
        <f>+ED715-ED726</f>
        <v>0</v>
      </c>
      <c r="EE744" s="801">
        <f>+IF(ED744=0,0,ED744/ED715*100)</f>
        <v>0</v>
      </c>
      <c r="EF744" s="800">
        <f>+EF715-EF726</f>
        <v>0</v>
      </c>
      <c r="EG744" s="801">
        <f>+IF(EF744=0,0,EF744/EF715*100)</f>
        <v>0</v>
      </c>
      <c r="EH744" s="800">
        <f>+EH715-EH726</f>
        <v>0</v>
      </c>
      <c r="EI744" s="801">
        <f>+IF(EH744=0,0,EH744/EH715*100)</f>
        <v>0</v>
      </c>
      <c r="EJ744" s="800">
        <f>+EJ715-EJ726</f>
        <v>0</v>
      </c>
      <c r="EK744" s="801">
        <f>+IF(EJ744=0,0,EJ744/EJ715*100)</f>
        <v>0</v>
      </c>
      <c r="EL744" s="800">
        <f>+EL715-EL726</f>
        <v>0</v>
      </c>
      <c r="EM744" s="801">
        <f>+IF(EL744=0,0,EL744/EL715*100)</f>
        <v>0</v>
      </c>
      <c r="EN744" s="800">
        <f>+EN715-EN726</f>
        <v>0</v>
      </c>
      <c r="EO744" s="801">
        <f>+IF(EN744=0,0,EN744/EN715*100)</f>
        <v>0</v>
      </c>
      <c r="EP744" s="800">
        <f>+EP715-EP726</f>
        <v>0</v>
      </c>
      <c r="EQ744" s="801">
        <f>+IF(EP744=0,0,EP744/EP715*100)</f>
        <v>0</v>
      </c>
      <c r="ER744" s="800">
        <f>+ER715-ER726</f>
        <v>0</v>
      </c>
      <c r="ES744" s="801">
        <f>+IF(ER744=0,0,ER744/ER715*100)</f>
        <v>0</v>
      </c>
      <c r="ET744" s="800">
        <f>+ET715-ET726</f>
        <v>0</v>
      </c>
      <c r="EU744" s="801">
        <f>+IF(ET744=0,0,ET744/ET715*100)</f>
        <v>0</v>
      </c>
      <c r="EV744" s="800">
        <f>+EV715-EV726</f>
        <v>0</v>
      </c>
      <c r="EW744" s="801">
        <f>+IF(EV744=0,0,EV744/EV715*100)</f>
        <v>0</v>
      </c>
      <c r="EX744" s="800">
        <f>+EX715-EX726</f>
        <v>0</v>
      </c>
      <c r="EY744" s="801">
        <f>+IF(EX744=0,0,EX744/EX715*100)</f>
        <v>0</v>
      </c>
      <c r="EZ744" s="800">
        <f>+EZ715-EZ726</f>
        <v>0</v>
      </c>
      <c r="FA744" s="801">
        <f>+IF(EZ744=0,0,EZ744/EZ715*100)</f>
        <v>0</v>
      </c>
      <c r="FB744" s="800">
        <f>+FB715-FB726</f>
        <v>0</v>
      </c>
      <c r="FC744" s="801">
        <f>+IF(FB744=0,0,FB744/FB715*100)</f>
        <v>0</v>
      </c>
      <c r="FD744" s="800">
        <f>+FD715-FD726</f>
        <v>0</v>
      </c>
      <c r="FE744" s="801">
        <f>+IF(FD744=0,0,FD744/FD715*100)</f>
        <v>0</v>
      </c>
      <c r="FF744" s="800">
        <f>+FF715-FF726</f>
        <v>0</v>
      </c>
      <c r="FG744" s="801">
        <f>+IF(FF744=0,0,FF744/FF715*100)</f>
        <v>0</v>
      </c>
      <c r="FH744" s="800">
        <f>+FH715-FH726</f>
        <v>0</v>
      </c>
      <c r="FI744" s="801">
        <f>+IF(FH744=0,0,FH744/FH715*100)</f>
        <v>0</v>
      </c>
      <c r="FJ744" s="800">
        <f>+FJ715-FJ726</f>
        <v>0</v>
      </c>
      <c r="FK744" s="801">
        <f>+IF(FJ744=0,0,FJ744/FJ715*100)</f>
        <v>0</v>
      </c>
    </row>
    <row r="745" spans="2:167" s="758" customFormat="1" ht="13.5" customHeight="1">
      <c r="B745" s="811" t="s">
        <v>4854</v>
      </c>
      <c r="C745" s="778"/>
      <c r="D745" s="778"/>
      <c r="E745" s="779">
        <f t="shared" si="741"/>
        <v>599.68442599119999</v>
      </c>
      <c r="F745" s="733">
        <f>+IF(E745=0,0,E745/E715*100)</f>
        <v>156.6733650492142</v>
      </c>
      <c r="G745" s="779">
        <f>+G746+G750+G754</f>
        <v>39.863945999999999</v>
      </c>
      <c r="H745" s="733">
        <f>+IF(G745=0,0,G745/G715*100)</f>
        <v>176.55522068303097</v>
      </c>
      <c r="I745" s="779">
        <f>+I746+I750+I754</f>
        <v>36.9916019912</v>
      </c>
      <c r="J745" s="733">
        <f>+IF(I745=0,0,I745/I715*100)</f>
        <v>176.87824700830984</v>
      </c>
      <c r="K745" s="779">
        <f>+K746+K750+K754</f>
        <v>37.396004000000005</v>
      </c>
      <c r="L745" s="733">
        <f>+IF(K745=0,0,K745/K715*100)</f>
        <v>176.52226719405579</v>
      </c>
      <c r="M745" s="779">
        <f>+M746+M750+M754</f>
        <v>114.2515519912</v>
      </c>
      <c r="N745" s="733">
        <f>+IF(M745=0,0,M745/M715*100)</f>
        <v>176.64887852013143</v>
      </c>
      <c r="O745" s="779">
        <f>+O746+O750+O754</f>
        <v>51.172575999999999</v>
      </c>
      <c r="P745" s="733">
        <f>+IF(O745=0,0,O745/O715*100)</f>
        <v>171.45843573580848</v>
      </c>
      <c r="Q745" s="779">
        <f>+Q746+Q750+Q754</f>
        <v>47.799858999999998</v>
      </c>
      <c r="R745" s="733">
        <f>+IF(Q745=0,0,Q745/Q715*100)</f>
        <v>171.30738671029212</v>
      </c>
      <c r="S745" s="779">
        <f>+S746+S750+S754</f>
        <v>43.786643999999995</v>
      </c>
      <c r="T745" s="733">
        <f>+IF(S745=0,0,S745/S715*100)</f>
        <v>171.33368197460081</v>
      </c>
      <c r="U745" s="779">
        <f t="shared" ref="U745:U757" si="760">+O745+Q745+S745</f>
        <v>142.75907899999999</v>
      </c>
      <c r="V745" s="733">
        <f>+IF(U745=0,0,U745/U715*100)</f>
        <v>171.36956968422504</v>
      </c>
      <c r="W745" s="779">
        <f t="shared" ref="W745:W757" si="761">+M745+U745</f>
        <v>257.0106309912</v>
      </c>
      <c r="X745" s="733">
        <f>+IF(W745=0,0,W745/W715*100)</f>
        <v>173.6769511027635</v>
      </c>
      <c r="Y745" s="779">
        <f>+Y746+Y750+Y754</f>
        <v>59.750652000000002</v>
      </c>
      <c r="Z745" s="733">
        <f>+IF(Y745=0,0,Y745/Y715*100)</f>
        <v>154.49238660776871</v>
      </c>
      <c r="AA745" s="779">
        <f>+AA746+AA750+AA754</f>
        <v>26.008991999999999</v>
      </c>
      <c r="AB745" s="733">
        <f>+IF(AA745=0,0,AA745/AA715*100)</f>
        <v>152.23267438984288</v>
      </c>
      <c r="AC745" s="779">
        <f>+AC746+AC750+AC754</f>
        <v>73.020755000000008</v>
      </c>
      <c r="AD745" s="733">
        <f>+IF(AC745=0,0,AC745/AC715*100)</f>
        <v>152.42181078871002</v>
      </c>
      <c r="AE745" s="779">
        <f t="shared" ref="AE745:AE757" si="762">+Y745+AA745+AC745</f>
        <v>158.78039900000002</v>
      </c>
      <c r="AF745" s="733">
        <f>+IF(AE745=0,0,AE745/AE715*100)</f>
        <v>153.1631142167405</v>
      </c>
      <c r="AG745" s="779">
        <f>+AG746+AG750+AG754</f>
        <v>54.024359000000004</v>
      </c>
      <c r="AH745" s="733">
        <f>+IF(AG745=0,0,AG745/AG715*100)</f>
        <v>151.02917434634554</v>
      </c>
      <c r="AI745" s="779">
        <f>+AI746+AI750+AI754</f>
        <v>63.344305999999996</v>
      </c>
      <c r="AJ745" s="733">
        <f>+IF(AI745=0,0,AI745/AI715*100)</f>
        <v>151.04887777764449</v>
      </c>
      <c r="AK745" s="779">
        <f>+AK746+AK750+AK754</f>
        <v>66.524731000000003</v>
      </c>
      <c r="AL745" s="733">
        <f>+IF(AK745=0,0,AK745/AK715*100)</f>
        <v>124.56811717408524</v>
      </c>
      <c r="AM745" s="779">
        <f t="shared" ref="AM745:AM758" si="763">+AG745+AI745+AK745</f>
        <v>183.893396</v>
      </c>
      <c r="AN745" s="733">
        <f>+IF(AM745=0,0,AM745/AM715*100)</f>
        <v>140.25735838530051</v>
      </c>
      <c r="AO745" s="779">
        <f t="shared" ref="AO745:AO757" si="764">+AE745+AM745</f>
        <v>342.67379500000004</v>
      </c>
      <c r="AP745" s="733">
        <f>+IF(AO745=0,0,AO745/AO715*100)</f>
        <v>145.95594344764976</v>
      </c>
      <c r="AQ745" s="734"/>
      <c r="AR745" s="779">
        <f>+AR746+AR750+AR754</f>
        <v>894.46408599999995</v>
      </c>
      <c r="AS745" s="733">
        <f>+IF(AR745=0,0,AR745/AR715*100)</f>
        <v>106.84560495856046</v>
      </c>
      <c r="AT745" s="779">
        <f>+AT746+AT750+AT754</f>
        <v>62.504800000000003</v>
      </c>
      <c r="AU745" s="733">
        <f>+IF(AT745=0,0,AT745/AT715*100)</f>
        <v>110.44217545118701</v>
      </c>
      <c r="AV745" s="779">
        <f>+AV746+AV750+AV754</f>
        <v>61.716931000000002</v>
      </c>
      <c r="AW745" s="733">
        <f>+IF(AV745=0,0,AV745/AV715*100)</f>
        <v>110.20361594758477</v>
      </c>
      <c r="AX745" s="779">
        <f>+AX746+AX750+AX754</f>
        <v>70.038225999999995</v>
      </c>
      <c r="AY745" s="733">
        <f>+IF(AX745=0,0,AX745/AX715*100)</f>
        <v>110.45421187133712</v>
      </c>
      <c r="AZ745" s="779">
        <f>+AZ746+AZ750+AZ754</f>
        <v>194.25995699999999</v>
      </c>
      <c r="BA745" s="733">
        <f>+IF(AZ745=0,0,AZ745/AZ715*100)</f>
        <v>110.37060589555752</v>
      </c>
      <c r="BB745" s="779">
        <f>+BB746+BB750+BB754</f>
        <v>82.601528999999999</v>
      </c>
      <c r="BC745" s="733">
        <f>+IF(BB745=0,0,BB745/BB715*100)</f>
        <v>111.63302729827032</v>
      </c>
      <c r="BD745" s="779">
        <f>+BD746+BD750+BD754</f>
        <v>81.374887999999999</v>
      </c>
      <c r="BE745" s="733">
        <f>+IF(BD745=0,0,BD745/BD715*100)</f>
        <v>111.6382183056364</v>
      </c>
      <c r="BF745" s="779">
        <f>+BF746+BF750+BF754</f>
        <v>68.802273999999997</v>
      </c>
      <c r="BG745" s="733">
        <f>+IF(BF745=0,0,BF745/BF715*100)</f>
        <v>111.60269029507344</v>
      </c>
      <c r="BH745" s="779">
        <f>+BH746+BH750+BH754</f>
        <v>232.77869099999998</v>
      </c>
      <c r="BI745" s="733">
        <f>+IF(BH745=0,0,BH745/BH715*100)</f>
        <v>111.62587321794055</v>
      </c>
      <c r="BJ745" s="779">
        <f t="shared" ref="BJ745:BJ757" si="765">+AZ745+BH745</f>
        <v>427.03864799999997</v>
      </c>
      <c r="BK745" s="733">
        <f>+IF(BJ745=0,0,BJ745/BJ715*100)</f>
        <v>111.0513300459463</v>
      </c>
      <c r="BL745" s="779">
        <f>+BL746+BL750+BL754</f>
        <v>74.708437000000004</v>
      </c>
      <c r="BM745" s="733">
        <f>+IF(BL745=0,0,BL745/BL715*100)</f>
        <v>106.32472729257438</v>
      </c>
      <c r="BN745" s="779">
        <f>+BN746+BN750+BN754</f>
        <v>77.574696000000003</v>
      </c>
      <c r="BO745" s="733">
        <f>+IF(BN745=0,0,BN745/BN715*100)</f>
        <v>106.31447991622866</v>
      </c>
      <c r="BP745" s="779">
        <f>+BP746+BP750+BP754</f>
        <v>67.607475999999991</v>
      </c>
      <c r="BQ745" s="733">
        <f>+IF(BP745=0,0,BP745/BP715*100)</f>
        <v>106.33294605788244</v>
      </c>
      <c r="BR745" s="779">
        <f>+BR746+BR750+BR754</f>
        <v>219.89060899999998</v>
      </c>
      <c r="BS745" s="733">
        <f>+IF(BR745=0,0,BR745/BR715*100)</f>
        <v>106.32363855010487</v>
      </c>
      <c r="BT745" s="779">
        <f>+BT746+BT750+BT754</f>
        <v>76.969457000000006</v>
      </c>
      <c r="BU745" s="733">
        <f>+IF(BT745=0,0,BT745/BT715*100)</f>
        <v>106.8026556070305</v>
      </c>
      <c r="BV745" s="779">
        <f>+BV746+BV750+BV754</f>
        <v>74.087411000000003</v>
      </c>
      <c r="BW745" s="733">
        <f>+IF(BV745=0,0,BV745/BV715*100)</f>
        <v>106.79722118594177</v>
      </c>
      <c r="BX745" s="779">
        <f>+BX746+BX750+BX754</f>
        <v>96.477960999999993</v>
      </c>
      <c r="BY745" s="733">
        <f>+IF(BX745=0,0,BX745/BX715*100)</f>
        <v>92.445068018940731</v>
      </c>
      <c r="BZ745" s="779">
        <f>+BZ746+BZ750+BZ754</f>
        <v>247.534829</v>
      </c>
      <c r="CA745" s="733">
        <f>+IF(BZ745=0,0,BZ745/BZ715*100)</f>
        <v>100.70517306804263</v>
      </c>
      <c r="CB745" s="779">
        <f t="shared" ref="CB745:CB757" si="766">+BR745+BZ745</f>
        <v>467.42543799999999</v>
      </c>
      <c r="CC745" s="733">
        <f>+IF(CB745=0,0,CB745/CB715*100)</f>
        <v>103.27241354767092</v>
      </c>
      <c r="CE745" s="779">
        <f t="shared" si="742"/>
        <v>847.96277826814207</v>
      </c>
      <c r="CF745" s="733">
        <f>+IF(CE745=0,0,CE745/CE715*100)</f>
        <v>130.45817754906892</v>
      </c>
      <c r="CG745" s="779">
        <f>+CG746+CG750+CG754</f>
        <v>58.517618999999996</v>
      </c>
      <c r="CH745" s="733">
        <f>+IF(CG745=0,0,CG745/CG715*100)</f>
        <v>89.59467675728726</v>
      </c>
      <c r="CI745" s="779">
        <f>+CI746+CI750+CI754</f>
        <v>53.933443999999994</v>
      </c>
      <c r="CJ745" s="733">
        <f>+IF(CI745=0,0,CI745/CI715*100)</f>
        <v>89.360748757148073</v>
      </c>
      <c r="CK745" s="779">
        <f>+CK746+CK750+CK754</f>
        <v>66.697217999999992</v>
      </c>
      <c r="CL745" s="733">
        <f>+IF(CK745=0,0,CK745/CK715*100)</f>
        <v>89.62208244774645</v>
      </c>
      <c r="CM745" s="779">
        <f>+CM746+CM750+CM754</f>
        <v>179.148281</v>
      </c>
      <c r="CN745" s="733">
        <f>+IF(CM745=0,0,CM745/CM715*100)</f>
        <v>89.534308029372355</v>
      </c>
      <c r="CO745" s="779">
        <f>+CO746+CO750+CO754</f>
        <v>67.070344000000006</v>
      </c>
      <c r="CP745" s="733">
        <f>+IF(CO745=0,0,CO745/CO715*100)</f>
        <v>88.64633901683375</v>
      </c>
      <c r="CQ745" s="779">
        <f>+CQ746+CQ750+CQ754</f>
        <v>60.593114</v>
      </c>
      <c r="CR745" s="733">
        <f>+IF(CQ745=0,0,CQ745/CQ715*100)</f>
        <v>91.223030970998551</v>
      </c>
      <c r="CS745" s="779">
        <f>+CS746+CS750+CS754</f>
        <v>62.137159000000004</v>
      </c>
      <c r="CT745" s="733">
        <f>+IF(CS745=0,0,CS745/CS715*100)</f>
        <v>92.018416134862349</v>
      </c>
      <c r="CU745" s="779">
        <f>+CU746+CU750+CU754</f>
        <v>189.80061699999999</v>
      </c>
      <c r="CV745" s="733">
        <f>+IF(CU745=0,0,CU745/CU715*100)</f>
        <v>90.549189928970534</v>
      </c>
      <c r="CW745" s="779">
        <f t="shared" ref="CW745:CW757" si="767">+CM745+CU745</f>
        <v>368.94889799999999</v>
      </c>
      <c r="CX745" s="733">
        <f>+IF(CW745=0,0,CW745/CW715*100)</f>
        <v>90.053542049241287</v>
      </c>
      <c r="CY745" s="779">
        <f>+CY746+CY750+CY754</f>
        <v>75.788317000000006</v>
      </c>
      <c r="CZ745" s="733">
        <f>+IF(CY745=0,0,CY745/CY715*100)</f>
        <v>90.229635056059578</v>
      </c>
      <c r="DA745" s="779">
        <f>+DA746+DA750+DA754</f>
        <v>69.658398000000005</v>
      </c>
      <c r="DB745" s="733">
        <f>+IF(DA745=0,0,DA745/DA715*100)</f>
        <v>91.051029498297169</v>
      </c>
      <c r="DC745" s="779">
        <f>+DC746+DC750+DC754</f>
        <v>72.253111000000004</v>
      </c>
      <c r="DD745" s="733">
        <f>+IF(DC745=0,0,DC745/DC715*100)</f>
        <v>90.555214545080489</v>
      </c>
      <c r="DE745" s="779">
        <f>+DE746+DE750+DE754</f>
        <v>217.699826</v>
      </c>
      <c r="DF745" s="733">
        <f>+IF(DE745=0,0,DE745/DE715*100)</f>
        <v>90.599266518239403</v>
      </c>
      <c r="DG745" s="779">
        <f>+DG746+DG750+DG754</f>
        <v>87.811236381863552</v>
      </c>
      <c r="DH745" s="733" t="e">
        <f>+IF(DG745=0,0,DG745/DG715*100)</f>
        <v>#DIV/0!</v>
      </c>
      <c r="DI745" s="779">
        <f>+DI746+DI750+DI754</f>
        <v>85.691581504414927</v>
      </c>
      <c r="DJ745" s="733" t="e">
        <f>+IF(DI745=0,0,DI745/DI715*100)</f>
        <v>#DIV/0!</v>
      </c>
      <c r="DK745" s="779">
        <f>+DK746+DK750+DK754</f>
        <v>87.811236381863552</v>
      </c>
      <c r="DL745" s="733" t="e">
        <f>+IF(DK745=0,0,DK745/DK715*100)</f>
        <v>#DIV/0!</v>
      </c>
      <c r="DM745" s="779">
        <f>+DM746+DM750+DM754</f>
        <v>261.31405426814206</v>
      </c>
      <c r="DN745" s="733" t="e">
        <f>+IF(DM745=0,0,DM745/DM715*100)</f>
        <v>#DIV/0!</v>
      </c>
      <c r="DO745" s="779">
        <f t="shared" ref="DO745:DO757" si="768">+DE745+DM745</f>
        <v>479.01388026814209</v>
      </c>
      <c r="DP745" s="733">
        <f>+IF(DO745=0,0,DO745/DO715*100)</f>
        <v>199.3492921043925</v>
      </c>
      <c r="DR745" s="779">
        <f t="shared" si="743"/>
        <v>1252.4622964667017</v>
      </c>
      <c r="DS745" s="733" t="e">
        <f>+IF(DR745=0,0,DR745/DR715*100)</f>
        <v>#DIV/0!</v>
      </c>
      <c r="DT745" s="779">
        <f>+DT746+DT750+DT754</f>
        <v>102.79547505220177</v>
      </c>
      <c r="DU745" s="733" t="e">
        <f>+IF(DT745=0,0,DT745/DT715*100)</f>
        <v>#DIV/0!</v>
      </c>
      <c r="DV745" s="779">
        <f>+DV746+DV750+DV754</f>
        <v>100.45424334618636</v>
      </c>
      <c r="DW745" s="733" t="e">
        <f>+IF(DV745=0,0,DV745/DV715*100)</f>
        <v>#DIV/0!</v>
      </c>
      <c r="DX745" s="779">
        <f>+DX746+DX750+DX754</f>
        <v>103.9874036210777</v>
      </c>
      <c r="DY745" s="733" t="e">
        <f>+IF(DX745=0,0,DX745/DX715*100)</f>
        <v>#DIV/0!</v>
      </c>
      <c r="DZ745" s="779">
        <f>+DZ746+DZ750+DZ754</f>
        <v>307.23712201946586</v>
      </c>
      <c r="EA745" s="733" t="e">
        <f>+IF(DZ745=0,0,DZ745/DZ715*100)</f>
        <v>#DIV/0!</v>
      </c>
      <c r="EB745" s="779">
        <f>+EB746+EB750+EB754</f>
        <v>103.24330047951557</v>
      </c>
      <c r="EC745" s="733" t="e">
        <f>+IF(EB745=0,0,EB745/EB715*100)</f>
        <v>#DIV/0!</v>
      </c>
      <c r="ED745" s="779">
        <f>+ED746+ED750+ED754</f>
        <v>105.83754971701822</v>
      </c>
      <c r="EE745" s="733" t="e">
        <f>+IF(ED745=0,0,ED745/ED715*100)</f>
        <v>#DIV/0!</v>
      </c>
      <c r="EF745" s="779">
        <f>+EF746+EF750+EF754</f>
        <v>103.54205742845953</v>
      </c>
      <c r="EG745" s="733" t="e">
        <f>+IF(EF745=0,0,EF745/EF715*100)</f>
        <v>#DIV/0!</v>
      </c>
      <c r="EH745" s="779">
        <f>+EH746+EH750+EH754</f>
        <v>312.62290762499333</v>
      </c>
      <c r="EI745" s="733" t="e">
        <f>+IF(EH745=0,0,EH745/EH715*100)</f>
        <v>#DIV/0!</v>
      </c>
      <c r="EJ745" s="779">
        <f t="shared" ref="EJ745:EJ757" si="769">+DZ745+EH745</f>
        <v>619.86002964445925</v>
      </c>
      <c r="EK745" s="733" t="e">
        <f>+IF(EJ745=0,0,EJ745/EJ715*100)</f>
        <v>#DIV/0!</v>
      </c>
      <c r="EL745" s="779">
        <f>+EL746+EL750+EL754</f>
        <v>111.39034455309272</v>
      </c>
      <c r="EM745" s="733" t="e">
        <f>+IF(EL745=0,0,EL745/EL715*100)</f>
        <v>#DIV/0!</v>
      </c>
      <c r="EN745" s="779">
        <f>+EN746+EN750+EN754</f>
        <v>104.25246956761941</v>
      </c>
      <c r="EO745" s="733" t="e">
        <f>+IF(EN745=0,0,EN745/EN715*100)</f>
        <v>#DIV/0!</v>
      </c>
      <c r="EP745" s="779">
        <f>+EP746+EP750+EP754</f>
        <v>103.43414414723711</v>
      </c>
      <c r="EQ745" s="733" t="e">
        <f>+IF(EP745=0,0,EP745/EP715*100)</f>
        <v>#DIV/0!</v>
      </c>
      <c r="ER745" s="779">
        <f>+ER746+ER750+ER754</f>
        <v>319.07695826794918</v>
      </c>
      <c r="ES745" s="733" t="e">
        <f>+IF(ER745=0,0,ER745/ER715*100)</f>
        <v>#DIV/0!</v>
      </c>
      <c r="ET745" s="779">
        <f>+ET746+ET750+ET754</f>
        <v>102.9783725030145</v>
      </c>
      <c r="EU745" s="733" t="e">
        <f>+IF(ET745=0,0,ET745/ET715*100)</f>
        <v>#DIV/0!</v>
      </c>
      <c r="EV745" s="779">
        <f>+EV746+EV750+EV754</f>
        <v>102.97123326909534</v>
      </c>
      <c r="EW745" s="733" t="e">
        <f>+IF(EV745=0,0,EV745/EV715*100)</f>
        <v>#DIV/0!</v>
      </c>
      <c r="EX745" s="779">
        <f>+EX746+EX750+EX754</f>
        <v>107.57570278218337</v>
      </c>
      <c r="EY745" s="733" t="e">
        <f>+IF(EX745=0,0,EX745/EX715*100)</f>
        <v>#DIV/0!</v>
      </c>
      <c r="EZ745" s="779">
        <f>+EZ746+EZ750+EZ754</f>
        <v>313.52530855429319</v>
      </c>
      <c r="FA745" s="733" t="e">
        <f>+IF(EZ745=0,0,EZ745/EZ715*100)</f>
        <v>#DIV/0!</v>
      </c>
      <c r="FB745" s="779">
        <f t="shared" ref="FB745:FB757" si="770">+ER745+EZ745</f>
        <v>632.60226682224243</v>
      </c>
      <c r="FC745" s="733" t="e">
        <f>+IF(FB745=0,0,FB745/FB715*100)</f>
        <v>#DIV/0!</v>
      </c>
      <c r="FD745" s="779">
        <f>+FD746+FD750+FD754</f>
        <v>1316.3041202876482</v>
      </c>
      <c r="FE745" s="733" t="e">
        <f>+IF(FD745=0,0,FD745/FD715*100)</f>
        <v>#DIV/0!</v>
      </c>
      <c r="FF745" s="779">
        <f>+FF746+FF750+FF754</f>
        <v>1387.6491279174327</v>
      </c>
      <c r="FG745" s="733" t="e">
        <f>+IF(FF745=0,0,FF745/FF715*100)</f>
        <v>#DIV/0!</v>
      </c>
      <c r="FH745" s="779">
        <f>+FH746+FH750+FH754</f>
        <v>1463.3101325635641</v>
      </c>
      <c r="FI745" s="733" t="e">
        <f>+IF(FH745=0,0,FH745/FH715*100)</f>
        <v>#DIV/0!</v>
      </c>
      <c r="FJ745" s="779">
        <f>+FJ746+FJ750+FJ754</f>
        <v>1541.6195104145202</v>
      </c>
      <c r="FK745" s="733" t="e">
        <f>+IF(FJ745=0,0,FJ745/FJ715*100)</f>
        <v>#DIV/0!</v>
      </c>
    </row>
    <row r="746" spans="2:167" s="648" customFormat="1" ht="13.5" customHeight="1">
      <c r="B746" s="769"/>
      <c r="C746" s="731" t="s">
        <v>4855</v>
      </c>
      <c r="D746" s="731"/>
      <c r="E746" s="797">
        <f t="shared" si="741"/>
        <v>599.68442599119999</v>
      </c>
      <c r="F746" s="727">
        <f>+IF(E746=0,0,E746/E715*100)</f>
        <v>156.6733650492142</v>
      </c>
      <c r="G746" s="797">
        <f>+G747+G748+G749</f>
        <v>39.863945999999999</v>
      </c>
      <c r="H746" s="727">
        <f>+IF(G746=0,0,G746/G715*100)</f>
        <v>176.55522068303097</v>
      </c>
      <c r="I746" s="797">
        <f>+I747+I748+I749</f>
        <v>36.9916019912</v>
      </c>
      <c r="J746" s="727">
        <f>+IF(I746=0,0,I746/I715*100)</f>
        <v>176.87824700830984</v>
      </c>
      <c r="K746" s="797">
        <f>+K747+K748+K749</f>
        <v>37.396004000000005</v>
      </c>
      <c r="L746" s="727">
        <f>+IF(K746=0,0,K746/K715*100)</f>
        <v>176.52226719405579</v>
      </c>
      <c r="M746" s="797">
        <f>+M747+M748+M749</f>
        <v>114.2515519912</v>
      </c>
      <c r="N746" s="727">
        <f>+IF(M746=0,0,M746/M715*100)</f>
        <v>176.64887852013143</v>
      </c>
      <c r="O746" s="797">
        <f>+O747+O748+O749</f>
        <v>51.172575999999999</v>
      </c>
      <c r="P746" s="727">
        <f>+IF(O746=0,0,O746/O715*100)</f>
        <v>171.45843573580848</v>
      </c>
      <c r="Q746" s="797">
        <f>+Q747+Q748+Q749</f>
        <v>47.799858999999998</v>
      </c>
      <c r="R746" s="727">
        <f>+IF(Q746=0,0,Q746/Q715*100)</f>
        <v>171.30738671029212</v>
      </c>
      <c r="S746" s="797">
        <f>+S747+S748+S749</f>
        <v>43.786643999999995</v>
      </c>
      <c r="T746" s="727">
        <f>+IF(S746=0,0,S746/S715*100)</f>
        <v>171.33368197460081</v>
      </c>
      <c r="U746" s="797">
        <f t="shared" si="760"/>
        <v>142.75907899999999</v>
      </c>
      <c r="V746" s="727">
        <f>+IF(U746=0,0,U746/U715*100)</f>
        <v>171.36956968422504</v>
      </c>
      <c r="W746" s="797">
        <f t="shared" si="761"/>
        <v>257.0106309912</v>
      </c>
      <c r="X746" s="727">
        <f>+IF(W746=0,0,W746/W715*100)</f>
        <v>173.6769511027635</v>
      </c>
      <c r="Y746" s="797">
        <f>+Y747+Y748+Y749</f>
        <v>59.750652000000002</v>
      </c>
      <c r="Z746" s="727">
        <f>+IF(Y746=0,0,Y746/Y715*100)</f>
        <v>154.49238660776871</v>
      </c>
      <c r="AA746" s="797">
        <f>+AA747+AA748+AA749</f>
        <v>26.008991999999999</v>
      </c>
      <c r="AB746" s="727">
        <f>+IF(AA746=0,0,AA746/AA715*100)</f>
        <v>152.23267438984288</v>
      </c>
      <c r="AC746" s="797">
        <f>+AC747+AC748+AC749</f>
        <v>73.020755000000008</v>
      </c>
      <c r="AD746" s="727">
        <f>+IF(AC746=0,0,AC746/AC715*100)</f>
        <v>152.42181078871002</v>
      </c>
      <c r="AE746" s="797">
        <f t="shared" si="762"/>
        <v>158.78039900000002</v>
      </c>
      <c r="AF746" s="727">
        <f>+IF(AE746=0,0,AE746/AE715*100)</f>
        <v>153.1631142167405</v>
      </c>
      <c r="AG746" s="797">
        <f>+AG747+AG748+AG749</f>
        <v>54.024359000000004</v>
      </c>
      <c r="AH746" s="727">
        <f>+IF(AG746=0,0,AG746/AG715*100)</f>
        <v>151.02917434634554</v>
      </c>
      <c r="AI746" s="797">
        <f>+AI747+AI748+AI749</f>
        <v>63.344305999999996</v>
      </c>
      <c r="AJ746" s="727">
        <f>+IF(AI746=0,0,AI746/AI715*100)</f>
        <v>151.04887777764449</v>
      </c>
      <c r="AK746" s="797">
        <f>+AK747+AK748+AK749</f>
        <v>66.524731000000003</v>
      </c>
      <c r="AL746" s="727">
        <f>+IF(AK746=0,0,AK746/AK715*100)</f>
        <v>124.56811717408524</v>
      </c>
      <c r="AM746" s="797">
        <f t="shared" si="763"/>
        <v>183.893396</v>
      </c>
      <c r="AN746" s="727">
        <f>+IF(AM746=0,0,AM746/AM715*100)</f>
        <v>140.25735838530051</v>
      </c>
      <c r="AO746" s="797">
        <f t="shared" si="764"/>
        <v>342.67379500000004</v>
      </c>
      <c r="AP746" s="727">
        <f>+IF(AO746=0,0,AO746/AO715*100)</f>
        <v>145.95594344764976</v>
      </c>
      <c r="AQ746" s="651"/>
      <c r="AR746" s="797">
        <f>+AR747+AR748+AR749</f>
        <v>894.46408599999995</v>
      </c>
      <c r="AS746" s="727">
        <f>+IF(AR746=0,0,AR746/AR715*100)</f>
        <v>106.84560495856046</v>
      </c>
      <c r="AT746" s="797">
        <f>+AT747+AT748+AT749</f>
        <v>62.504800000000003</v>
      </c>
      <c r="AU746" s="727">
        <f>+IF(AT746=0,0,AT746/AT715*100)</f>
        <v>110.44217545118701</v>
      </c>
      <c r="AV746" s="797">
        <f>+AV747+AV748+AV749</f>
        <v>61.716931000000002</v>
      </c>
      <c r="AW746" s="727">
        <f>+IF(AV746=0,0,AV746/AV715*100)</f>
        <v>110.20361594758477</v>
      </c>
      <c r="AX746" s="797">
        <f>+AX747+AX748+AX749</f>
        <v>70.038225999999995</v>
      </c>
      <c r="AY746" s="727">
        <f>+IF(AX746=0,0,AX746/AX715*100)</f>
        <v>110.45421187133712</v>
      </c>
      <c r="AZ746" s="797">
        <f>+AZ747+AZ748+AZ749</f>
        <v>194.25995699999999</v>
      </c>
      <c r="BA746" s="727">
        <f>+IF(AZ746=0,0,AZ746/AZ715*100)</f>
        <v>110.37060589555752</v>
      </c>
      <c r="BB746" s="797">
        <f>+BB747+BB748+BB749</f>
        <v>82.601528999999999</v>
      </c>
      <c r="BC746" s="727">
        <f>+IF(BB746=0,0,BB746/BB715*100)</f>
        <v>111.63302729827032</v>
      </c>
      <c r="BD746" s="797">
        <f>+BD747+BD748+BD749</f>
        <v>81.374887999999999</v>
      </c>
      <c r="BE746" s="727">
        <f>+IF(BD746=0,0,BD746/BD715*100)</f>
        <v>111.6382183056364</v>
      </c>
      <c r="BF746" s="797">
        <f>+BF747+BF748+BF749</f>
        <v>68.802273999999997</v>
      </c>
      <c r="BG746" s="727">
        <f>+IF(BF746=0,0,BF746/BF715*100)</f>
        <v>111.60269029507344</v>
      </c>
      <c r="BH746" s="797">
        <f>+BH747+BH748+BH749</f>
        <v>232.77869099999998</v>
      </c>
      <c r="BI746" s="727">
        <f>+IF(BH746=0,0,BH746/BH715*100)</f>
        <v>111.62587321794055</v>
      </c>
      <c r="BJ746" s="797">
        <f t="shared" si="765"/>
        <v>427.03864799999997</v>
      </c>
      <c r="BK746" s="727">
        <f>+IF(BJ746=0,0,BJ746/BJ715*100)</f>
        <v>111.0513300459463</v>
      </c>
      <c r="BL746" s="797">
        <f>+BL747+BL748+BL749</f>
        <v>74.708437000000004</v>
      </c>
      <c r="BM746" s="727">
        <f>+IF(BL746=0,0,BL746/BL715*100)</f>
        <v>106.32472729257438</v>
      </c>
      <c r="BN746" s="797">
        <f>+BN747+BN748+BN749</f>
        <v>77.574696000000003</v>
      </c>
      <c r="BO746" s="727">
        <f>+IF(BN746=0,0,BN746/BN715*100)</f>
        <v>106.31447991622866</v>
      </c>
      <c r="BP746" s="797">
        <f>+BP747+BP748+BP749</f>
        <v>67.607475999999991</v>
      </c>
      <c r="BQ746" s="727">
        <f>+IF(BP746=0,0,BP746/BP715*100)</f>
        <v>106.33294605788244</v>
      </c>
      <c r="BR746" s="797">
        <f>+BR747+BR748+BR749</f>
        <v>219.89060899999998</v>
      </c>
      <c r="BS746" s="727">
        <f>+IF(BR746=0,0,BR746/BR715*100)</f>
        <v>106.32363855010487</v>
      </c>
      <c r="BT746" s="797">
        <f>+BT747+BT748+BT749</f>
        <v>76.969457000000006</v>
      </c>
      <c r="BU746" s="727">
        <f>+IF(BT746=0,0,BT746/BT715*100)</f>
        <v>106.8026556070305</v>
      </c>
      <c r="BV746" s="797">
        <f>+BV747+BV748+BV749</f>
        <v>74.087411000000003</v>
      </c>
      <c r="BW746" s="727">
        <f>+IF(BV746=0,0,BV746/BV715*100)</f>
        <v>106.79722118594177</v>
      </c>
      <c r="BX746" s="797">
        <f>+BX747+BX748+BX749</f>
        <v>96.477960999999993</v>
      </c>
      <c r="BY746" s="727">
        <f>+IF(BX746=0,0,BX746/BX715*100)</f>
        <v>92.445068018940731</v>
      </c>
      <c r="BZ746" s="797">
        <f>+BZ747+BZ748+BZ749</f>
        <v>247.534829</v>
      </c>
      <c r="CA746" s="727">
        <f>+IF(BZ746=0,0,BZ746/BZ715*100)</f>
        <v>100.70517306804263</v>
      </c>
      <c r="CB746" s="797">
        <f t="shared" si="766"/>
        <v>467.42543799999999</v>
      </c>
      <c r="CC746" s="727">
        <f>+IF(CB746=0,0,CB746/CB715*100)</f>
        <v>103.27241354767092</v>
      </c>
      <c r="CE746" s="797">
        <f t="shared" si="742"/>
        <v>847.96277826814207</v>
      </c>
      <c r="CF746" s="727">
        <f>+IF(CE746=0,0,CE746/CE715*100)</f>
        <v>130.45817754906892</v>
      </c>
      <c r="CG746" s="797">
        <f>+CG747+CG748+CG749</f>
        <v>58.517618999999996</v>
      </c>
      <c r="CH746" s="727">
        <f>+IF(CG746=0,0,CG746/CG715*100)</f>
        <v>89.59467675728726</v>
      </c>
      <c r="CI746" s="797">
        <f>+CI747+CI748+CI749</f>
        <v>53.933443999999994</v>
      </c>
      <c r="CJ746" s="727">
        <f>+IF(CI746=0,0,CI746/CI715*100)</f>
        <v>89.360748757148073</v>
      </c>
      <c r="CK746" s="797">
        <f>+CK747+CK748+CK749</f>
        <v>66.697217999999992</v>
      </c>
      <c r="CL746" s="727">
        <f>+IF(CK746=0,0,CK746/CK715*100)</f>
        <v>89.62208244774645</v>
      </c>
      <c r="CM746" s="797">
        <f>+CM747+CM748+CM749</f>
        <v>179.148281</v>
      </c>
      <c r="CN746" s="727">
        <f>+IF(CM746=0,0,CM746/CM715*100)</f>
        <v>89.534308029372355</v>
      </c>
      <c r="CO746" s="797">
        <f>+CO747+CO748+CO749</f>
        <v>67.070344000000006</v>
      </c>
      <c r="CP746" s="727">
        <f>+IF(CO746=0,0,CO746/CO715*100)</f>
        <v>88.64633901683375</v>
      </c>
      <c r="CQ746" s="797">
        <f>+CQ747+CQ748+CQ749</f>
        <v>60.593114</v>
      </c>
      <c r="CR746" s="727">
        <f>+IF(CQ746=0,0,CQ746/CQ715*100)</f>
        <v>91.223030970998551</v>
      </c>
      <c r="CS746" s="797">
        <f>+CS747+CS748+CS749</f>
        <v>62.137159000000004</v>
      </c>
      <c r="CT746" s="727">
        <f>+IF(CS746=0,0,CS746/CS715*100)</f>
        <v>92.018416134862349</v>
      </c>
      <c r="CU746" s="797">
        <f>+CU747+CU748+CU749</f>
        <v>189.80061699999999</v>
      </c>
      <c r="CV746" s="727">
        <f>+IF(CU746=0,0,CU746/CU715*100)</f>
        <v>90.549189928970534</v>
      </c>
      <c r="CW746" s="797">
        <f t="shared" si="767"/>
        <v>368.94889799999999</v>
      </c>
      <c r="CX746" s="727">
        <f>+IF(CW746=0,0,CW746/CW715*100)</f>
        <v>90.053542049241287</v>
      </c>
      <c r="CY746" s="797">
        <f>+CY747+CY748+CY749</f>
        <v>75.788317000000006</v>
      </c>
      <c r="CZ746" s="727">
        <f>+IF(CY746=0,0,CY746/CY715*100)</f>
        <v>90.229635056059578</v>
      </c>
      <c r="DA746" s="797">
        <f>+DA747+DA748+DA749</f>
        <v>69.658398000000005</v>
      </c>
      <c r="DB746" s="727">
        <f>+IF(DA746=0,0,DA746/DA715*100)</f>
        <v>91.051029498297169</v>
      </c>
      <c r="DC746" s="797">
        <f>+DC747+DC748+DC749</f>
        <v>72.253111000000004</v>
      </c>
      <c r="DD746" s="727">
        <f>+IF(DC746=0,0,DC746/DC715*100)</f>
        <v>90.555214545080489</v>
      </c>
      <c r="DE746" s="797">
        <f>+DE747+DE748+DE749</f>
        <v>217.699826</v>
      </c>
      <c r="DF746" s="727">
        <f>+IF(DE746=0,0,DE746/DE715*100)</f>
        <v>90.599266518239403</v>
      </c>
      <c r="DG746" s="797">
        <f>+DG747+DG748+DG749</f>
        <v>87.811236381863552</v>
      </c>
      <c r="DH746" s="727" t="e">
        <f>+IF(DG746=0,0,DG746/DG715*100)</f>
        <v>#DIV/0!</v>
      </c>
      <c r="DI746" s="797">
        <f>+DI747+DI748+DI749</f>
        <v>85.691581504414927</v>
      </c>
      <c r="DJ746" s="727" t="e">
        <f>+IF(DI746=0,0,DI746/DI715*100)</f>
        <v>#DIV/0!</v>
      </c>
      <c r="DK746" s="797">
        <f>+DK747+DK748+DK749</f>
        <v>87.811236381863552</v>
      </c>
      <c r="DL746" s="727" t="e">
        <f>+IF(DK746=0,0,DK746/DK715*100)</f>
        <v>#DIV/0!</v>
      </c>
      <c r="DM746" s="797">
        <f>+DM747+DM748+DM749</f>
        <v>261.31405426814206</v>
      </c>
      <c r="DN746" s="727" t="e">
        <f>+IF(DM746=0,0,DM746/DM715*100)</f>
        <v>#DIV/0!</v>
      </c>
      <c r="DO746" s="797">
        <f t="shared" si="768"/>
        <v>479.01388026814209</v>
      </c>
      <c r="DP746" s="727">
        <f>+IF(DO746=0,0,DO746/DO715*100)</f>
        <v>199.3492921043925</v>
      </c>
      <c r="DR746" s="797">
        <f t="shared" si="743"/>
        <v>1252.4622964667017</v>
      </c>
      <c r="DS746" s="727" t="e">
        <f>+IF(DR746=0,0,DR746/DR715*100)</f>
        <v>#DIV/0!</v>
      </c>
      <c r="DT746" s="797">
        <f>+DT747+DT748+DT749</f>
        <v>102.79547505220177</v>
      </c>
      <c r="DU746" s="727" t="e">
        <f>+IF(DT746=0,0,DT746/DT715*100)</f>
        <v>#DIV/0!</v>
      </c>
      <c r="DV746" s="797">
        <f>+DV747+DV748+DV749</f>
        <v>100.45424334618636</v>
      </c>
      <c r="DW746" s="727" t="e">
        <f>+IF(DV746=0,0,DV746/DV715*100)</f>
        <v>#DIV/0!</v>
      </c>
      <c r="DX746" s="797">
        <f>+DX747+DX748+DX749</f>
        <v>103.9874036210777</v>
      </c>
      <c r="DY746" s="727" t="e">
        <f>+IF(DX746=0,0,DX746/DX715*100)</f>
        <v>#DIV/0!</v>
      </c>
      <c r="DZ746" s="797">
        <f>+DZ747+DZ748+DZ749</f>
        <v>307.23712201946586</v>
      </c>
      <c r="EA746" s="727" t="e">
        <f>+IF(DZ746=0,0,DZ746/DZ715*100)</f>
        <v>#DIV/0!</v>
      </c>
      <c r="EB746" s="797">
        <f>+EB747+EB748+EB749</f>
        <v>103.24330047951557</v>
      </c>
      <c r="EC746" s="727" t="e">
        <f>+IF(EB746=0,0,EB746/EB715*100)</f>
        <v>#DIV/0!</v>
      </c>
      <c r="ED746" s="797">
        <f>+ED747+ED748+ED749</f>
        <v>105.83754971701822</v>
      </c>
      <c r="EE746" s="727" t="e">
        <f>+IF(ED746=0,0,ED746/ED715*100)</f>
        <v>#DIV/0!</v>
      </c>
      <c r="EF746" s="797">
        <f>+EF747+EF748+EF749</f>
        <v>103.54205742845953</v>
      </c>
      <c r="EG746" s="727" t="e">
        <f>+IF(EF746=0,0,EF746/EF715*100)</f>
        <v>#DIV/0!</v>
      </c>
      <c r="EH746" s="797">
        <f>+EH747+EH748+EH749</f>
        <v>312.62290762499333</v>
      </c>
      <c r="EI746" s="727" t="e">
        <f>+IF(EH746=0,0,EH746/EH715*100)</f>
        <v>#DIV/0!</v>
      </c>
      <c r="EJ746" s="797">
        <f t="shared" si="769"/>
        <v>619.86002964445925</v>
      </c>
      <c r="EK746" s="727" t="e">
        <f>+IF(EJ746=0,0,EJ746/EJ715*100)</f>
        <v>#DIV/0!</v>
      </c>
      <c r="EL746" s="797">
        <f>+EL747+EL748+EL749</f>
        <v>111.39034455309272</v>
      </c>
      <c r="EM746" s="727" t="e">
        <f>+IF(EL746=0,0,EL746/EL715*100)</f>
        <v>#DIV/0!</v>
      </c>
      <c r="EN746" s="797">
        <f>+EN747+EN748+EN749</f>
        <v>104.25246956761941</v>
      </c>
      <c r="EO746" s="727" t="e">
        <f>+IF(EN746=0,0,EN746/EN715*100)</f>
        <v>#DIV/0!</v>
      </c>
      <c r="EP746" s="797">
        <f>+EP747+EP748+EP749</f>
        <v>103.43414414723711</v>
      </c>
      <c r="EQ746" s="727" t="e">
        <f>+IF(EP746=0,0,EP746/EP715*100)</f>
        <v>#DIV/0!</v>
      </c>
      <c r="ER746" s="797">
        <f>+ER747+ER748+ER749</f>
        <v>319.07695826794918</v>
      </c>
      <c r="ES746" s="727" t="e">
        <f>+IF(ER746=0,0,ER746/ER715*100)</f>
        <v>#DIV/0!</v>
      </c>
      <c r="ET746" s="797">
        <f>+ET747+ET748+ET749</f>
        <v>102.9783725030145</v>
      </c>
      <c r="EU746" s="727" t="e">
        <f>+IF(ET746=0,0,ET746/ET715*100)</f>
        <v>#DIV/0!</v>
      </c>
      <c r="EV746" s="797">
        <f>+EV747+EV748+EV749</f>
        <v>102.97123326909534</v>
      </c>
      <c r="EW746" s="727" t="e">
        <f>+IF(EV746=0,0,EV746/EV715*100)</f>
        <v>#DIV/0!</v>
      </c>
      <c r="EX746" s="797">
        <f>+EX747+EX748+EX749</f>
        <v>107.57570278218337</v>
      </c>
      <c r="EY746" s="727" t="e">
        <f>+IF(EX746=0,0,EX746/EX715*100)</f>
        <v>#DIV/0!</v>
      </c>
      <c r="EZ746" s="797">
        <f>+EZ747+EZ748+EZ749</f>
        <v>313.52530855429319</v>
      </c>
      <c r="FA746" s="727" t="e">
        <f>+IF(EZ746=0,0,EZ746/EZ715*100)</f>
        <v>#DIV/0!</v>
      </c>
      <c r="FB746" s="797">
        <f t="shared" si="770"/>
        <v>632.60226682224243</v>
      </c>
      <c r="FC746" s="727" t="e">
        <f>+IF(FB746=0,0,FB746/FB715*100)</f>
        <v>#DIV/0!</v>
      </c>
      <c r="FD746" s="797">
        <f>+FD747+FD748+FD749</f>
        <v>1316.3041202876482</v>
      </c>
      <c r="FE746" s="727" t="e">
        <f>+IF(FD746=0,0,FD746/FD715*100)</f>
        <v>#DIV/0!</v>
      </c>
      <c r="FF746" s="797">
        <f>+FF747+FF748+FF749</f>
        <v>1387.6491279174327</v>
      </c>
      <c r="FG746" s="727" t="e">
        <f>+IF(FF746=0,0,FF746/FF715*100)</f>
        <v>#DIV/0!</v>
      </c>
      <c r="FH746" s="797">
        <f>+FH747+FH748+FH749</f>
        <v>1463.3101325635641</v>
      </c>
      <c r="FI746" s="727" t="e">
        <f>+IF(FH746=0,0,FH746/FH715*100)</f>
        <v>#DIV/0!</v>
      </c>
      <c r="FJ746" s="797">
        <f>+FJ747+FJ748+FJ749</f>
        <v>1541.6195104145202</v>
      </c>
      <c r="FK746" s="727" t="e">
        <f>+IF(FJ746=0,0,FJ746/FJ715*100)</f>
        <v>#DIV/0!</v>
      </c>
    </row>
    <row r="747" spans="2:167" s="648" customFormat="1" ht="13.5" customHeight="1">
      <c r="B747" s="769"/>
      <c r="C747" s="771"/>
      <c r="D747" s="731" t="s">
        <v>4856</v>
      </c>
      <c r="E747" s="770">
        <f t="shared" si="741"/>
        <v>413.41339703680001</v>
      </c>
      <c r="F747" s="726">
        <f>+IF(E747=0,0,E747/E715*100)</f>
        <v>108.00825444670255</v>
      </c>
      <c r="G747" s="770">
        <v>27.693136000000003</v>
      </c>
      <c r="H747" s="726">
        <f>+IF(G747=0,0,G747/G715*100)</f>
        <v>122.65137369705424</v>
      </c>
      <c r="I747" s="770">
        <v>25.044894036800002</v>
      </c>
      <c r="J747" s="726">
        <f>+IF(I747=0,0,I747/I715*100)</f>
        <v>119.75412567403522</v>
      </c>
      <c r="K747" s="770">
        <v>25.687440000000002</v>
      </c>
      <c r="L747" s="726">
        <f>+IF(K747=0,0,K747/K715*100)</f>
        <v>121.25373468275585</v>
      </c>
      <c r="M747" s="770">
        <f t="shared" ref="M747:M753" si="771">+G747+I747+K747</f>
        <v>78.425470036800007</v>
      </c>
      <c r="N747" s="726">
        <f>+IF(M747=0,0,M747/M715*100)</f>
        <v>121.25674520799463</v>
      </c>
      <c r="O747" s="770">
        <v>37.300060999999999</v>
      </c>
      <c r="P747" s="726">
        <f>+IF(O747=0,0,O747/O715*100)</f>
        <v>124.97729471172678</v>
      </c>
      <c r="Q747" s="770">
        <v>31.202005</v>
      </c>
      <c r="R747" s="726">
        <f>+IF(Q747=0,0,Q747/Q715*100)</f>
        <v>111.82321555951596</v>
      </c>
      <c r="S747" s="770">
        <v>33.808988999999997</v>
      </c>
      <c r="T747" s="726">
        <f>+IF(S747=0,0,S747/S715*100)</f>
        <v>132.29190547713083</v>
      </c>
      <c r="U747" s="770">
        <f t="shared" si="760"/>
        <v>102.311055</v>
      </c>
      <c r="V747" s="726">
        <f>+IF(U747=0,0,U747/U715*100)</f>
        <v>122.81531649058257</v>
      </c>
      <c r="W747" s="770">
        <f t="shared" si="761"/>
        <v>180.7365250368</v>
      </c>
      <c r="X747" s="726">
        <f>+IF(W747=0,0,W747/W715*100)</f>
        <v>122.13412534820198</v>
      </c>
      <c r="Y747" s="770">
        <v>41.489947999999998</v>
      </c>
      <c r="Z747" s="726">
        <f>+IF(Y747=0,0,Y747/Y715*100)</f>
        <v>107.27717392526897</v>
      </c>
      <c r="AA747" s="770">
        <v>9.3993470000000006</v>
      </c>
      <c r="AB747" s="726">
        <f>+IF(AA747=0,0,AA747/AA715*100)</f>
        <v>55.015116746090996</v>
      </c>
      <c r="AC747" s="770">
        <v>52.618279000000001</v>
      </c>
      <c r="AD747" s="726">
        <f>+IF(AC747=0,0,AC747/AC715*100)</f>
        <v>109.83416106510475</v>
      </c>
      <c r="AE747" s="770">
        <f t="shared" si="762"/>
        <v>103.50757400000001</v>
      </c>
      <c r="AF747" s="726">
        <f>+IF(AE747=0,0,AE747/AE715*100)</f>
        <v>99.845714450306417</v>
      </c>
      <c r="AG747" s="770">
        <v>37.403376000000002</v>
      </c>
      <c r="AH747" s="726">
        <f>+IF(AG747=0,0,AG747/AG715*100)</f>
        <v>104.56396150939831</v>
      </c>
      <c r="AI747" s="770">
        <v>46.035441999999996</v>
      </c>
      <c r="AJ747" s="726">
        <f>+IF(AI747=0,0,AI747/AI715*100)</f>
        <v>109.774694699439</v>
      </c>
      <c r="AK747" s="770">
        <v>45.73048</v>
      </c>
      <c r="AL747" s="726">
        <f>+IF(AK747=0,0,AK747/AK715*100)</f>
        <v>85.630707639646999</v>
      </c>
      <c r="AM747" s="770">
        <f t="shared" si="763"/>
        <v>129.169298</v>
      </c>
      <c r="AN747" s="726">
        <f>+IF(AM747=0,0,AM747/AM715*100)</f>
        <v>98.518733766620315</v>
      </c>
      <c r="AO747" s="770">
        <f t="shared" si="764"/>
        <v>232.676872</v>
      </c>
      <c r="AP747" s="726">
        <f>+IF(AO747=0,0,AO747/AO715*100)</f>
        <v>99.104667082021948</v>
      </c>
      <c r="AQ747" s="651"/>
      <c r="AR747" s="770">
        <v>647.364011</v>
      </c>
      <c r="AS747" s="726">
        <f>+IF(AR747=0,0,AR747/AR715*100)</f>
        <v>77.328984434703386</v>
      </c>
      <c r="AT747" s="770">
        <v>43.688607000000005</v>
      </c>
      <c r="AU747" s="726">
        <f>+IF(AT747=0,0,AT747/AT715*100)</f>
        <v>77.195108207880963</v>
      </c>
      <c r="AV747" s="770">
        <v>34.755986999999998</v>
      </c>
      <c r="AW747" s="726">
        <f>+IF(AV747=0,0,AV747/AV715*100)</f>
        <v>62.061340075825363</v>
      </c>
      <c r="AX747" s="770">
        <v>49.960974999999998</v>
      </c>
      <c r="AY747" s="726">
        <f>+IF(AX747=0,0,AX747/AX715*100)</f>
        <v>78.791260617431661</v>
      </c>
      <c r="AZ747" s="770">
        <f t="shared" ref="AZ747:AZ753" si="772">+AT747+AV747+AX747</f>
        <v>128.40556899999999</v>
      </c>
      <c r="BA747" s="726">
        <f>+IF(AZ747=0,0,AZ747/AZ715*100)</f>
        <v>72.954821311392621</v>
      </c>
      <c r="BB747" s="770">
        <v>59.950770000000006</v>
      </c>
      <c r="BC747" s="726">
        <f>+IF(BB747=0,0,BB747/BB715*100)</f>
        <v>81.021332473910093</v>
      </c>
      <c r="BD747" s="770">
        <v>62.239800000000002</v>
      </c>
      <c r="BE747" s="726">
        <f>+IF(BD747=0,0,BD747/BD715*100)</f>
        <v>85.386788854310296</v>
      </c>
      <c r="BF747" s="770">
        <v>46.762422999999998</v>
      </c>
      <c r="BG747" s="726">
        <f>+IF(BF747=0,0,BF747/BF715*100)</f>
        <v>75.85232156013069</v>
      </c>
      <c r="BH747" s="770">
        <f t="shared" ref="BH747:BH753" si="773">+BB747+BD747+BF747</f>
        <v>168.95299299999999</v>
      </c>
      <c r="BI747" s="726">
        <f>+IF(BH747=0,0,BH747/BH715*100)</f>
        <v>81.019122907644487</v>
      </c>
      <c r="BJ747" s="770">
        <f t="shared" si="765"/>
        <v>297.35856200000001</v>
      </c>
      <c r="BK747" s="726">
        <f>+IF(BJ747=0,0,BJ747/BJ715*100)</f>
        <v>77.328045050034873</v>
      </c>
      <c r="BL747" s="770">
        <v>54.038353999999998</v>
      </c>
      <c r="BM747" s="726">
        <f>+IF(BL747=0,0,BL747/BL715*100)</f>
        <v>76.907153771529124</v>
      </c>
      <c r="BN747" s="770">
        <v>58.054071</v>
      </c>
      <c r="BO747" s="726">
        <f>+IF(BN747=0,0,BN747/BN715*100)</f>
        <v>79.561876277089283</v>
      </c>
      <c r="BP747" s="770">
        <v>49.153433</v>
      </c>
      <c r="BQ747" s="726">
        <f>+IF(BP747=0,0,BP747/BP715*100)</f>
        <v>77.308452392879445</v>
      </c>
      <c r="BR747" s="770">
        <f t="shared" ref="BR747:BR753" si="774">+BL747+BN747+BP747</f>
        <v>161.245858</v>
      </c>
      <c r="BS747" s="726">
        <f>+IF(BR747=0,0,BR747/BR715*100)</f>
        <v>77.96716013321668</v>
      </c>
      <c r="BT747" s="770">
        <v>58.720877000000002</v>
      </c>
      <c r="BU747" s="726">
        <f>+IF(BT747=0,0,BT747/BT715*100)</f>
        <v>81.480964626966227</v>
      </c>
      <c r="BV747" s="770">
        <v>56.306612999999999</v>
      </c>
      <c r="BW747" s="726">
        <f>+IF(BV747=0,0,BV747/BV715*100)</f>
        <v>81.166148494407835</v>
      </c>
      <c r="BX747" s="770">
        <v>73.732101</v>
      </c>
      <c r="BY747" s="726">
        <f>+IF(BX747=0,0,BX747/BX715*100)</f>
        <v>70.650011893642812</v>
      </c>
      <c r="BZ747" s="770">
        <f t="shared" ref="BZ747:BZ753" si="775">+BT747+BV747+BX747</f>
        <v>188.759591</v>
      </c>
      <c r="CA747" s="726">
        <f>+IF(BZ747=0,0,BZ747/BZ715*100)</f>
        <v>76.793505611721173</v>
      </c>
      <c r="CB747" s="770">
        <f t="shared" si="766"/>
        <v>350.005449</v>
      </c>
      <c r="CC747" s="726">
        <f>+IF(CB747=0,0,CB747/CB715*100)</f>
        <v>77.329782537565364</v>
      </c>
      <c r="CE747" s="770">
        <f t="shared" si="742"/>
        <v>634.33201731775966</v>
      </c>
      <c r="CF747" s="726">
        <f>+IF(CE747=0,0,CE747/CE715*100)</f>
        <v>97.591310681482554</v>
      </c>
      <c r="CG747" s="770">
        <v>42.441350999999997</v>
      </c>
      <c r="CH747" s="726">
        <f>+IF(CG747=0,0,CG747/CG715*100)</f>
        <v>64.980756034991288</v>
      </c>
      <c r="CI747" s="770">
        <v>36.629171999999997</v>
      </c>
      <c r="CJ747" s="726">
        <f>+IF(CI747=0,0,CI747/CI715*100)</f>
        <v>60.689805684843023</v>
      </c>
      <c r="CK747" s="770">
        <v>49.765177999999999</v>
      </c>
      <c r="CL747" s="726">
        <f>+IF(CK747=0,0,CK747/CK715*100)</f>
        <v>66.87023866187009</v>
      </c>
      <c r="CM747" s="770">
        <f t="shared" ref="CM747:CM753" si="776">+CG747+CI747+CK747</f>
        <v>128.835701</v>
      </c>
      <c r="CN747" s="726">
        <f>+IF(CM747=0,0,CM747/CM715*100)</f>
        <v>64.389204708663186</v>
      </c>
      <c r="CO747" s="770">
        <v>51.042945000000003</v>
      </c>
      <c r="CP747" s="726">
        <f>+IF(CO747=0,0,CO747/CO715*100)</f>
        <v>67.463053520160855</v>
      </c>
      <c r="CQ747" s="770">
        <v>47.283026999999997</v>
      </c>
      <c r="CR747" s="726">
        <f>+IF(CQ747=0,0,CQ747/CQ715*100)</f>
        <v>71.184673499757096</v>
      </c>
      <c r="CS747" s="770">
        <v>47.205434000000004</v>
      </c>
      <c r="CT747" s="726">
        <f>+IF(CS747=0,0,CS747/CS715*100)</f>
        <v>69.906145365268145</v>
      </c>
      <c r="CU747" s="770">
        <f t="shared" ref="CU747:CU753" si="777">+CO747+CQ747+CS747</f>
        <v>145.531406</v>
      </c>
      <c r="CV747" s="726">
        <f>+IF(CU747=0,0,CU747/CU715*100)</f>
        <v>69.429441962900057</v>
      </c>
      <c r="CW747" s="770">
        <f t="shared" si="767"/>
        <v>274.36710700000003</v>
      </c>
      <c r="CX747" s="726">
        <f>+IF(CW747=0,0,CW747/CW715*100)</f>
        <v>66.967891599863748</v>
      </c>
      <c r="CY747" s="770">
        <v>57.942855000000002</v>
      </c>
      <c r="CZ747" s="726">
        <f>+IF(CY747=0,0,CY747/CY715*100)</f>
        <v>68.983754590515275</v>
      </c>
      <c r="DA747" s="770">
        <v>50.353043</v>
      </c>
      <c r="DB747" s="726">
        <f>+IF(DA747=0,0,DA747/DA715*100)</f>
        <v>65.81685102092105</v>
      </c>
      <c r="DC747" s="770">
        <v>54.096479000000002</v>
      </c>
      <c r="DD747" s="726">
        <f>+IF(DC747=0,0,DC747/DC715*100)</f>
        <v>67.799409522704721</v>
      </c>
      <c r="DE747" s="770">
        <f t="shared" ref="DE747:DE753" si="778">+CY747+DA747+DC747</f>
        <v>162.39237700000001</v>
      </c>
      <c r="DF747" s="726">
        <f>+IF(DE747=0,0,DE747/DE715*100)</f>
        <v>67.582186511960799</v>
      </c>
      <c r="DG747" s="770">
        <v>65.857511105919855</v>
      </c>
      <c r="DH747" s="726" t="e">
        <f>+IF(DG747=0,0,DG747/DG715*100)</f>
        <v>#DIV/0!</v>
      </c>
      <c r="DI747" s="770">
        <v>65.857511105919855</v>
      </c>
      <c r="DJ747" s="726" t="e">
        <f>+IF(DI747=0,0,DI747/DI715*100)</f>
        <v>#DIV/0!</v>
      </c>
      <c r="DK747" s="770">
        <v>65.857511105919855</v>
      </c>
      <c r="DL747" s="726" t="e">
        <f>+IF(DK747=0,0,DK747/DK715*100)</f>
        <v>#DIV/0!</v>
      </c>
      <c r="DM747" s="770">
        <f t="shared" ref="DM747:DM753" si="779">+DG747+DI747+DK747</f>
        <v>197.57253331775956</v>
      </c>
      <c r="DN747" s="726" t="e">
        <f>+IF(DM747=0,0,DM747/DM715*100)</f>
        <v>#DIV/0!</v>
      </c>
      <c r="DO747" s="770">
        <f t="shared" si="768"/>
        <v>359.96491031775957</v>
      </c>
      <c r="DP747" s="726">
        <f>+IF(DO747=0,0,DO747/DO715*100)</f>
        <v>149.80515807620739</v>
      </c>
      <c r="DR747" s="770">
        <f t="shared" si="743"/>
        <v>1037.7086953061275</v>
      </c>
      <c r="DS747" s="726" t="e">
        <f>+IF(DR747=0,0,DR747/DR715*100)</f>
        <v>#DIV/0!</v>
      </c>
      <c r="DT747" s="770">
        <v>83.853595452802949</v>
      </c>
      <c r="DU747" s="726" t="e">
        <f>+IF(DT747=0,0,DT747/DT715*100)</f>
        <v>#DIV/0!</v>
      </c>
      <c r="DV747" s="770">
        <v>83.086429078663386</v>
      </c>
      <c r="DW747" s="726" t="e">
        <f>+IF(DV747=0,0,DV747/DV715*100)</f>
        <v>#DIV/0!</v>
      </c>
      <c r="DX747" s="770">
        <v>86.350220287210249</v>
      </c>
      <c r="DY747" s="726" t="e">
        <f>+IF(DX747=0,0,DX747/DX715*100)</f>
        <v>#DIV/0!</v>
      </c>
      <c r="DZ747" s="770">
        <f t="shared" ref="DZ747:DZ753" si="780">+DT747+DV747+DX747</f>
        <v>253.2902448186766</v>
      </c>
      <c r="EA747" s="726" t="e">
        <f>+IF(DZ747=0,0,DZ747/DZ715*100)</f>
        <v>#DIV/0!</v>
      </c>
      <c r="EB747" s="770">
        <v>86.11676095221253</v>
      </c>
      <c r="EC747" s="726" t="e">
        <f>+IF(EB747=0,0,EB747/EB715*100)</f>
        <v>#DIV/0!</v>
      </c>
      <c r="ED747" s="770">
        <v>88.538205502221444</v>
      </c>
      <c r="EE747" s="726" t="e">
        <f>+IF(ED747=0,0,ED747/ED715*100)</f>
        <v>#DIV/0!</v>
      </c>
      <c r="EF747" s="770">
        <v>86.186827578673956</v>
      </c>
      <c r="EG747" s="726" t="e">
        <f>+IF(EF747=0,0,EF747/EF715*100)</f>
        <v>#DIV/0!</v>
      </c>
      <c r="EH747" s="770">
        <f t="shared" ref="EH747:EH753" si="781">+EB747+ED747+EF747</f>
        <v>260.84179403310793</v>
      </c>
      <c r="EI747" s="726" t="e">
        <f>+IF(EH747=0,0,EH747/EH715*100)</f>
        <v>#DIV/0!</v>
      </c>
      <c r="EJ747" s="770">
        <f t="shared" si="769"/>
        <v>514.1320388517845</v>
      </c>
      <c r="EK747" s="726" t="e">
        <f>+IF(EJ747=0,0,EJ747/EJ715*100)</f>
        <v>#DIV/0!</v>
      </c>
      <c r="EL747" s="770">
        <v>89.019672600754134</v>
      </c>
      <c r="EM747" s="726" t="e">
        <f>+IF(EL747=0,0,EL747/EL715*100)</f>
        <v>#DIV/0!</v>
      </c>
      <c r="EN747" s="770">
        <v>86.795407157021714</v>
      </c>
      <c r="EO747" s="726" t="e">
        <f>+IF(EN747=0,0,EN747/EN715*100)</f>
        <v>#DIV/0!</v>
      </c>
      <c r="EP747" s="770">
        <v>86.143467128575082</v>
      </c>
      <c r="EQ747" s="726" t="e">
        <f>+IF(EP747=0,0,EP747/EP715*100)</f>
        <v>#DIV/0!</v>
      </c>
      <c r="ER747" s="770">
        <f t="shared" ref="ER747:ER753" si="782">+EL747+EN747+EP747</f>
        <v>261.95854688635092</v>
      </c>
      <c r="ES747" s="726" t="e">
        <f>+IF(ER747=0,0,ER747/ER715*100)</f>
        <v>#DIV/0!</v>
      </c>
      <c r="ET747" s="770">
        <v>85.669223116767881</v>
      </c>
      <c r="EU747" s="726" t="e">
        <f>+IF(ET747=0,0,ET747/ET715*100)</f>
        <v>#DIV/0!</v>
      </c>
      <c r="EV747" s="770">
        <v>85.669223116767881</v>
      </c>
      <c r="EW747" s="726" t="e">
        <f>+IF(EV747=0,0,EV747/EV715*100)</f>
        <v>#DIV/0!</v>
      </c>
      <c r="EX747" s="770">
        <v>90.279663334456487</v>
      </c>
      <c r="EY747" s="726" t="e">
        <f>+IF(EX747=0,0,EX747/EX715*100)</f>
        <v>#DIV/0!</v>
      </c>
      <c r="EZ747" s="770">
        <f t="shared" ref="EZ747:EZ753" si="783">+ET747+EV747+EX747</f>
        <v>261.61810956799224</v>
      </c>
      <c r="FA747" s="726" t="e">
        <f>+IF(EZ747=0,0,EZ747/EZ715*100)</f>
        <v>#DIV/0!</v>
      </c>
      <c r="FB747" s="770">
        <f t="shared" si="770"/>
        <v>523.57665645434315</v>
      </c>
      <c r="FC747" s="726" t="e">
        <f>+IF(FB747=0,0,FB747/FB715*100)</f>
        <v>#DIV/0!</v>
      </c>
      <c r="FD747" s="770">
        <v>1099.4783575641875</v>
      </c>
      <c r="FE747" s="726" t="e">
        <f>+IF(FD747=0,0,FD747/FD715*100)</f>
        <v>#DIV/0!</v>
      </c>
      <c r="FF747" s="770">
        <v>1165.6909679733283</v>
      </c>
      <c r="FG747" s="726" t="e">
        <f>+IF(FF747=0,0,FF747/FF715*100)</f>
        <v>#DIV/0!</v>
      </c>
      <c r="FH747" s="770">
        <v>1235.9368723351706</v>
      </c>
      <c r="FI747" s="726" t="e">
        <f>+IF(FH747=0,0,FH747/FH715*100)</f>
        <v>#DIV/0!</v>
      </c>
      <c r="FJ747" s="770">
        <v>1309.7428185887079</v>
      </c>
      <c r="FK747" s="726" t="e">
        <f>+IF(FJ747=0,0,FJ747/FJ715*100)</f>
        <v>#DIV/0!</v>
      </c>
    </row>
    <row r="748" spans="2:167" s="648" customFormat="1" ht="13.5" customHeight="1">
      <c r="B748" s="769"/>
      <c r="C748" s="771"/>
      <c r="D748" s="771" t="s">
        <v>4857</v>
      </c>
      <c r="E748" s="772">
        <f t="shared" si="741"/>
        <v>186.27102895440001</v>
      </c>
      <c r="F748" s="737">
        <f>+IF(E748=0,0,E748/E715*100)</f>
        <v>48.665110602511653</v>
      </c>
      <c r="G748" s="772">
        <v>12.170809999999999</v>
      </c>
      <c r="H748" s="737">
        <f>+IF(G748=0,0,G748/G715*100)</f>
        <v>53.903846985976756</v>
      </c>
      <c r="I748" s="772">
        <v>11.946707954400001</v>
      </c>
      <c r="J748" s="737">
        <f>+IF(I748=0,0,I748/I715*100)</f>
        <v>57.124121334274612</v>
      </c>
      <c r="K748" s="772">
        <v>11.708563999999999</v>
      </c>
      <c r="L748" s="737">
        <f>+IF(K748=0,0,K748/K715*100)</f>
        <v>55.268532511299931</v>
      </c>
      <c r="M748" s="772">
        <f t="shared" si="771"/>
        <v>35.826081954399996</v>
      </c>
      <c r="N748" s="737">
        <f>+IF(M748=0,0,M748/M715*100)</f>
        <v>55.392133312136785</v>
      </c>
      <c r="O748" s="772">
        <v>13.872515</v>
      </c>
      <c r="P748" s="737">
        <f>+IF(O748=0,0,O748/O715*100)</f>
        <v>46.481141024081715</v>
      </c>
      <c r="Q748" s="772">
        <v>16.597854000000002</v>
      </c>
      <c r="R748" s="737">
        <f>+IF(Q748=0,0,Q748/Q715*100)</f>
        <v>59.484171150776191</v>
      </c>
      <c r="S748" s="772">
        <v>9.9776550000000004</v>
      </c>
      <c r="T748" s="737">
        <f>+IF(S748=0,0,S748/S715*100)</f>
        <v>39.041776497470003</v>
      </c>
      <c r="U748" s="772">
        <f t="shared" si="760"/>
        <v>40.448024000000004</v>
      </c>
      <c r="V748" s="737">
        <f>+IF(U748=0,0,U748/U715*100)</f>
        <v>48.554253193642474</v>
      </c>
      <c r="W748" s="772">
        <f t="shared" si="761"/>
        <v>76.2741059544</v>
      </c>
      <c r="X748" s="737">
        <f>+IF(W748=0,0,W748/W715*100)</f>
        <v>51.54282575456152</v>
      </c>
      <c r="Y748" s="772">
        <v>18.260704</v>
      </c>
      <c r="Z748" s="737">
        <f>+IF(Y748=0,0,Y748/Y715*100)</f>
        <v>47.21521268249974</v>
      </c>
      <c r="AA748" s="772">
        <v>16.609645</v>
      </c>
      <c r="AB748" s="737">
        <f>+IF(AA748=0,0,AA748/AA715*100)</f>
        <v>97.217557643751903</v>
      </c>
      <c r="AC748" s="772">
        <v>20.402476</v>
      </c>
      <c r="AD748" s="737">
        <f>+IF(AC748=0,0,AC748/AC715*100)</f>
        <v>42.58764972360526</v>
      </c>
      <c r="AE748" s="772">
        <f t="shared" si="762"/>
        <v>55.272825000000005</v>
      </c>
      <c r="AF748" s="737">
        <f>+IF(AE748=0,0,AE748/AE715*100)</f>
        <v>53.317399766434079</v>
      </c>
      <c r="AG748" s="772">
        <v>16.620983000000003</v>
      </c>
      <c r="AH748" s="737">
        <f>+IF(AG748=0,0,AG748/AG715*100)</f>
        <v>46.465212836947231</v>
      </c>
      <c r="AI748" s="772">
        <v>17.308864</v>
      </c>
      <c r="AJ748" s="737">
        <f>+IF(AI748=0,0,AI748/AI715*100)</f>
        <v>41.274183078205496</v>
      </c>
      <c r="AK748" s="772">
        <v>20.794250999999999</v>
      </c>
      <c r="AL748" s="737">
        <f>+IF(AK748=0,0,AK748/AK715*100)</f>
        <v>38.937409534438238</v>
      </c>
      <c r="AM748" s="772">
        <f t="shared" si="763"/>
        <v>54.724097999999998</v>
      </c>
      <c r="AN748" s="737">
        <f>+IF(AM748=0,0,AM748/AM715*100)</f>
        <v>41.738624618680198</v>
      </c>
      <c r="AO748" s="772">
        <f t="shared" si="764"/>
        <v>109.99692300000001</v>
      </c>
      <c r="AP748" s="737">
        <f>+IF(AO748=0,0,AO748/AO715*100)</f>
        <v>46.85127636562779</v>
      </c>
      <c r="AQ748" s="651"/>
      <c r="AR748" s="772">
        <v>247.100075</v>
      </c>
      <c r="AS748" s="737">
        <f>+IF(AR748=0,0,AR748/AR715*100)</f>
        <v>29.516620523857075</v>
      </c>
      <c r="AT748" s="772">
        <v>18.816192999999998</v>
      </c>
      <c r="AU748" s="737">
        <f>+IF(AT748=0,0,AT748/AT715*100)</f>
        <v>33.24706724330607</v>
      </c>
      <c r="AV748" s="772">
        <v>26.960944000000001</v>
      </c>
      <c r="AW748" s="737">
        <f>+IF(AV748=0,0,AV748/AV715*100)</f>
        <v>48.142275871759402</v>
      </c>
      <c r="AX748" s="772">
        <v>20.077251</v>
      </c>
      <c r="AY748" s="737">
        <f>+IF(AX748=0,0,AX748/AX715*100)</f>
        <v>31.662951253905479</v>
      </c>
      <c r="AZ748" s="772">
        <f t="shared" si="772"/>
        <v>65.854388</v>
      </c>
      <c r="BA748" s="737">
        <f>+IF(AZ748=0,0,AZ748/AZ715*100)</f>
        <v>37.415784584164882</v>
      </c>
      <c r="BB748" s="772">
        <v>22.650759000000001</v>
      </c>
      <c r="BC748" s="737">
        <f>+IF(BB748=0,0,BB748/BB715*100)</f>
        <v>30.611694824360242</v>
      </c>
      <c r="BD748" s="772">
        <v>19.135088000000003</v>
      </c>
      <c r="BE748" s="737">
        <f>+IF(BD748=0,0,BD748/BD715*100)</f>
        <v>26.251429451326114</v>
      </c>
      <c r="BF748" s="772">
        <v>22.039851000000002</v>
      </c>
      <c r="BG748" s="737">
        <f>+IF(BF748=0,0,BF748/BF715*100)</f>
        <v>35.750368734942754</v>
      </c>
      <c r="BH748" s="772">
        <f t="shared" si="773"/>
        <v>63.825698000000003</v>
      </c>
      <c r="BI748" s="737">
        <f>+IF(BH748=0,0,BH748/BH715*100)</f>
        <v>30.606750310296064</v>
      </c>
      <c r="BJ748" s="772">
        <f t="shared" si="765"/>
        <v>129.68008600000002</v>
      </c>
      <c r="BK748" s="737">
        <f>+IF(BJ748=0,0,BJ748/BJ715*100)</f>
        <v>33.723284995911428</v>
      </c>
      <c r="BL748" s="772">
        <v>20.670082999999998</v>
      </c>
      <c r="BM748" s="737">
        <f>+IF(BL748=0,0,BL748/BL715*100)</f>
        <v>29.417573521045252</v>
      </c>
      <c r="BN748" s="772">
        <v>19.520625000000003</v>
      </c>
      <c r="BO748" s="737">
        <f>+IF(BN748=0,0,BN748/BN715*100)</f>
        <v>26.752603639139384</v>
      </c>
      <c r="BP748" s="772">
        <v>18.454042999999999</v>
      </c>
      <c r="BQ748" s="737">
        <f>+IF(BP748=0,0,BP748/BP715*100)</f>
        <v>29.024493665003014</v>
      </c>
      <c r="BR748" s="772">
        <f t="shared" si="774"/>
        <v>58.644750999999999</v>
      </c>
      <c r="BS748" s="737">
        <f>+IF(BR748=0,0,BR748/BR715*100)</f>
        <v>28.356478416888198</v>
      </c>
      <c r="BT748" s="772">
        <v>18.248579999999997</v>
      </c>
      <c r="BU748" s="737">
        <f>+IF(BT748=0,0,BT748/BT715*100)</f>
        <v>25.321690980064265</v>
      </c>
      <c r="BV748" s="772">
        <v>17.780798000000001</v>
      </c>
      <c r="BW748" s="737">
        <f>+IF(BV748=0,0,BV748/BV715*100)</f>
        <v>25.631072691533941</v>
      </c>
      <c r="BX748" s="772">
        <v>22.74586</v>
      </c>
      <c r="BY748" s="737">
        <f>+IF(BX748=0,0,BX748/BX715*100)</f>
        <v>21.795056125297911</v>
      </c>
      <c r="BZ748" s="772">
        <f t="shared" si="775"/>
        <v>58.775237999999995</v>
      </c>
      <c r="CA748" s="737">
        <f>+IF(BZ748=0,0,BZ748/BZ715*100)</f>
        <v>23.91166745632145</v>
      </c>
      <c r="CB748" s="772">
        <f t="shared" si="766"/>
        <v>117.41998899999999</v>
      </c>
      <c r="CC748" s="737">
        <f>+IF(CB748=0,0,CB748/CB715*100)</f>
        <v>25.942631010105551</v>
      </c>
      <c r="CE748" s="772">
        <f t="shared" si="742"/>
        <v>213.63076095038247</v>
      </c>
      <c r="CF748" s="737">
        <f>+IF(CE748=0,0,CE748/CE715*100)</f>
        <v>32.866866867586381</v>
      </c>
      <c r="CG748" s="772">
        <v>16.076267999999999</v>
      </c>
      <c r="CH748" s="737">
        <f>+IF(CG748=0,0,CG748/CG715*100)</f>
        <v>24.613920722295983</v>
      </c>
      <c r="CI748" s="772">
        <v>17.304272000000001</v>
      </c>
      <c r="CJ748" s="737">
        <f>+IF(CI748=0,0,CI748/CI715*100)</f>
        <v>28.67094307230505</v>
      </c>
      <c r="CK748" s="772">
        <v>16.932040000000001</v>
      </c>
      <c r="CL748" s="737">
        <f>+IF(CK748=0,0,CK748/CK715*100)</f>
        <v>22.751843785876364</v>
      </c>
      <c r="CM748" s="772">
        <f t="shared" si="776"/>
        <v>50.312579999999997</v>
      </c>
      <c r="CN748" s="737">
        <f>+IF(CM748=0,0,CM748/CM715*100)</f>
        <v>25.145103320709168</v>
      </c>
      <c r="CO748" s="772">
        <v>16.027398999999999</v>
      </c>
      <c r="CP748" s="737">
        <f>+IF(CO748=0,0,CO748/CO715*100)</f>
        <v>21.183285496672898</v>
      </c>
      <c r="CQ748" s="772">
        <v>13.310086999999999</v>
      </c>
      <c r="CR748" s="737">
        <f>+IF(CQ748=0,0,CQ748/CQ715*100)</f>
        <v>20.038357471241454</v>
      </c>
      <c r="CS748" s="772">
        <v>14.931725</v>
      </c>
      <c r="CT748" s="737">
        <f>+IF(CS748=0,0,CS748/CS715*100)</f>
        <v>22.112270769594204</v>
      </c>
      <c r="CU748" s="772">
        <f t="shared" si="777"/>
        <v>44.269210999999999</v>
      </c>
      <c r="CV748" s="737">
        <f>+IF(CU748=0,0,CU748/CU715*100)</f>
        <v>21.119747966070477</v>
      </c>
      <c r="CW748" s="772">
        <f t="shared" si="767"/>
        <v>94.581790999999996</v>
      </c>
      <c r="CX748" s="737">
        <f>+IF(CW748=0,0,CW748/CW715*100)</f>
        <v>23.08565044937755</v>
      </c>
      <c r="CY748" s="772">
        <v>17.845461999999998</v>
      </c>
      <c r="CZ748" s="737">
        <f>+IF(CY748=0,0,CY748/CY715*100)</f>
        <v>21.245880465544296</v>
      </c>
      <c r="DA748" s="772">
        <v>19.305354999999999</v>
      </c>
      <c r="DB748" s="737">
        <f>+IF(DA748=0,0,DA748/DA715*100)</f>
        <v>25.234178477376101</v>
      </c>
      <c r="DC748" s="772">
        <v>18.156632000000002</v>
      </c>
      <c r="DD748" s="737">
        <f>+IF(DC748=0,0,DC748/DC715*100)</f>
        <v>22.755805022375768</v>
      </c>
      <c r="DE748" s="772">
        <f t="shared" si="778"/>
        <v>55.307448999999998</v>
      </c>
      <c r="DF748" s="737">
        <f>+IF(DE748=0,0,DE748/DE715*100)</f>
        <v>23.017080006278615</v>
      </c>
      <c r="DG748" s="772">
        <v>21.953725275943697</v>
      </c>
      <c r="DH748" s="737" t="e">
        <f>+IF(DG748=0,0,DG748/DG715*100)</f>
        <v>#DIV/0!</v>
      </c>
      <c r="DI748" s="772">
        <v>19.834070398495079</v>
      </c>
      <c r="DJ748" s="737" t="e">
        <f>+IF(DI748=0,0,DI748/DI715*100)</f>
        <v>#DIV/0!</v>
      </c>
      <c r="DK748" s="772">
        <v>21.953725275943697</v>
      </c>
      <c r="DL748" s="737" t="e">
        <f>+IF(DK748=0,0,DK748/DK715*100)</f>
        <v>#DIV/0!</v>
      </c>
      <c r="DM748" s="772">
        <f t="shared" si="779"/>
        <v>63.741520950382473</v>
      </c>
      <c r="DN748" s="737" t="e">
        <f>+IF(DM748=0,0,DM748/DM715*100)</f>
        <v>#DIV/0!</v>
      </c>
      <c r="DO748" s="772">
        <f t="shared" si="768"/>
        <v>119.04896995038247</v>
      </c>
      <c r="DP748" s="737">
        <f>+IF(DO748=0,0,DO748/DO715*100)</f>
        <v>49.544134028185098</v>
      </c>
      <c r="DR748" s="772">
        <f t="shared" si="743"/>
        <v>214.75360116057388</v>
      </c>
      <c r="DS748" s="737" t="e">
        <f>+IF(DR748=0,0,DR748/DR715*100)</f>
        <v>#DIV/0!</v>
      </c>
      <c r="DT748" s="772">
        <v>18.94187959939881</v>
      </c>
      <c r="DU748" s="737" t="e">
        <f>+IF(DT748=0,0,DT748/DT715*100)</f>
        <v>#DIV/0!</v>
      </c>
      <c r="DV748" s="772">
        <v>17.367814267522977</v>
      </c>
      <c r="DW748" s="737" t="e">
        <f>+IF(DV748=0,0,DV748/DV715*100)</f>
        <v>#DIV/0!</v>
      </c>
      <c r="DX748" s="772">
        <v>17.637183333867451</v>
      </c>
      <c r="DY748" s="737" t="e">
        <f>+IF(DX748=0,0,DX748/DX715*100)</f>
        <v>#DIV/0!</v>
      </c>
      <c r="DZ748" s="772">
        <f t="shared" si="780"/>
        <v>53.946877200789245</v>
      </c>
      <c r="EA748" s="737" t="e">
        <f>+IF(DZ748=0,0,DZ748/DZ715*100)</f>
        <v>#DIV/0!</v>
      </c>
      <c r="EB748" s="772">
        <v>17.126539527303045</v>
      </c>
      <c r="EC748" s="737" t="e">
        <f>+IF(EB748=0,0,EB748/EB715*100)</f>
        <v>#DIV/0!</v>
      </c>
      <c r="ED748" s="772">
        <v>17.299344214796776</v>
      </c>
      <c r="EE748" s="737" t="e">
        <f>+IF(ED748=0,0,ED748/ED715*100)</f>
        <v>#DIV/0!</v>
      </c>
      <c r="EF748" s="772">
        <v>17.355229849785573</v>
      </c>
      <c r="EG748" s="737" t="e">
        <f>+IF(EF748=0,0,EF748/EF715*100)</f>
        <v>#DIV/0!</v>
      </c>
      <c r="EH748" s="772">
        <f t="shared" si="781"/>
        <v>51.781113591885394</v>
      </c>
      <c r="EI748" s="737" t="e">
        <f>+IF(EH748=0,0,EH748/EH715*100)</f>
        <v>#DIV/0!</v>
      </c>
      <c r="EJ748" s="772">
        <f t="shared" si="769"/>
        <v>105.72799079267463</v>
      </c>
      <c r="EK748" s="737" t="e">
        <f>+IF(EJ748=0,0,EJ748/EJ715*100)</f>
        <v>#DIV/0!</v>
      </c>
      <c r="EL748" s="772">
        <v>22.370671952338576</v>
      </c>
      <c r="EM748" s="737" t="e">
        <f>+IF(EL748=0,0,EL748/EL715*100)</f>
        <v>#DIV/0!</v>
      </c>
      <c r="EN748" s="772">
        <v>17.457062410597697</v>
      </c>
      <c r="EO748" s="737" t="e">
        <f>+IF(EN748=0,0,EN748/EN715*100)</f>
        <v>#DIV/0!</v>
      </c>
      <c r="EP748" s="772">
        <v>17.290677018662027</v>
      </c>
      <c r="EQ748" s="737" t="e">
        <f>+IF(EP748=0,0,EP748/EP715*100)</f>
        <v>#DIV/0!</v>
      </c>
      <c r="ER748" s="772">
        <f t="shared" si="782"/>
        <v>57.118411381598293</v>
      </c>
      <c r="ES748" s="737" t="e">
        <f>+IF(ER748=0,0,ER748/ER715*100)</f>
        <v>#DIV/0!</v>
      </c>
      <c r="ET748" s="772">
        <v>17.309149386246624</v>
      </c>
      <c r="EU748" s="737" t="e">
        <f>+IF(ET748=0,0,ET748/ET715*100)</f>
        <v>#DIV/0!</v>
      </c>
      <c r="EV748" s="772">
        <v>17.302010152327448</v>
      </c>
      <c r="EW748" s="737" t="e">
        <f>+IF(EV748=0,0,EV748/EV715*100)</f>
        <v>#DIV/0!</v>
      </c>
      <c r="EX748" s="772">
        <v>17.29603944772688</v>
      </c>
      <c r="EY748" s="737" t="e">
        <f>+IF(EX748=0,0,EX748/EX715*100)</f>
        <v>#DIV/0!</v>
      </c>
      <c r="EZ748" s="772">
        <f t="shared" si="783"/>
        <v>51.907198986300955</v>
      </c>
      <c r="FA748" s="737" t="e">
        <f>+IF(EZ748=0,0,EZ748/EZ715*100)</f>
        <v>#DIV/0!</v>
      </c>
      <c r="FB748" s="772">
        <f t="shared" si="770"/>
        <v>109.02561036789925</v>
      </c>
      <c r="FC748" s="737" t="e">
        <f>+IF(FB748=0,0,FB748/FB715*100)</f>
        <v>#DIV/0!</v>
      </c>
      <c r="FD748" s="772">
        <v>216.82576272346071</v>
      </c>
      <c r="FE748" s="737" t="e">
        <f>+IF(FD748=0,0,FD748/FD715*100)</f>
        <v>#DIV/0!</v>
      </c>
      <c r="FF748" s="772">
        <v>221.95815994410444</v>
      </c>
      <c r="FG748" s="737" t="e">
        <f>+IF(FF748=0,0,FF748/FF715*100)</f>
        <v>#DIV/0!</v>
      </c>
      <c r="FH748" s="772">
        <v>227.37326022839349</v>
      </c>
      <c r="FI748" s="737" t="e">
        <f>+IF(FH748=0,0,FH748/FH715*100)</f>
        <v>#DIV/0!</v>
      </c>
      <c r="FJ748" s="772">
        <v>231.8766918258122</v>
      </c>
      <c r="FK748" s="737" t="e">
        <f>+IF(FJ748=0,0,FJ748/FJ715*100)</f>
        <v>#DIV/0!</v>
      </c>
    </row>
    <row r="749" spans="2:167" s="648" customFormat="1" ht="13.5" customHeight="1">
      <c r="B749" s="769"/>
      <c r="C749" s="771"/>
      <c r="D749" s="802" t="s">
        <v>4858</v>
      </c>
      <c r="E749" s="803">
        <f t="shared" si="741"/>
        <v>0</v>
      </c>
      <c r="F749" s="804">
        <f>+IF(E749=0,0,E749/E715*100)</f>
        <v>0</v>
      </c>
      <c r="G749" s="803">
        <v>0</v>
      </c>
      <c r="H749" s="804">
        <f>+IF(G749=0,0,G749/G715*100)</f>
        <v>0</v>
      </c>
      <c r="I749" s="803">
        <v>0</v>
      </c>
      <c r="J749" s="804">
        <f>+IF(I749=0,0,I749/I715*100)</f>
        <v>0</v>
      </c>
      <c r="K749" s="803">
        <v>0</v>
      </c>
      <c r="L749" s="804">
        <f>+IF(K749=0,0,K749/K715*100)</f>
        <v>0</v>
      </c>
      <c r="M749" s="803">
        <f t="shared" si="771"/>
        <v>0</v>
      </c>
      <c r="N749" s="804">
        <f>+IF(M749=0,0,M749/M715*100)</f>
        <v>0</v>
      </c>
      <c r="O749" s="803">
        <v>0</v>
      </c>
      <c r="P749" s="804">
        <f>+IF(O749=0,0,O749/O715*100)</f>
        <v>0</v>
      </c>
      <c r="Q749" s="803">
        <v>0</v>
      </c>
      <c r="R749" s="804">
        <f>+IF(Q749=0,0,Q749/Q715*100)</f>
        <v>0</v>
      </c>
      <c r="S749" s="803">
        <v>0</v>
      </c>
      <c r="T749" s="804">
        <f>+IF(S749=0,0,S749/S715*100)</f>
        <v>0</v>
      </c>
      <c r="U749" s="803">
        <f t="shared" si="760"/>
        <v>0</v>
      </c>
      <c r="V749" s="804">
        <f>+IF(U749=0,0,U749/U715*100)</f>
        <v>0</v>
      </c>
      <c r="W749" s="803">
        <f t="shared" si="761"/>
        <v>0</v>
      </c>
      <c r="X749" s="804">
        <f>+IF(W749=0,0,W749/W715*100)</f>
        <v>0</v>
      </c>
      <c r="Y749" s="803">
        <v>0</v>
      </c>
      <c r="Z749" s="804">
        <f>+IF(Y749=0,0,Y749/Y715*100)</f>
        <v>0</v>
      </c>
      <c r="AA749" s="803">
        <v>0</v>
      </c>
      <c r="AB749" s="804">
        <f>+IF(AA749=0,0,AA749/AA715*100)</f>
        <v>0</v>
      </c>
      <c r="AC749" s="803">
        <v>0</v>
      </c>
      <c r="AD749" s="804">
        <f>+IF(AC749=0,0,AC749/AC715*100)</f>
        <v>0</v>
      </c>
      <c r="AE749" s="803">
        <f t="shared" si="762"/>
        <v>0</v>
      </c>
      <c r="AF749" s="804">
        <f>+IF(AE749=0,0,AE749/AE715*100)</f>
        <v>0</v>
      </c>
      <c r="AG749" s="803">
        <v>0</v>
      </c>
      <c r="AH749" s="804">
        <f>+IF(AG749=0,0,AG749/AG715*100)</f>
        <v>0</v>
      </c>
      <c r="AI749" s="803">
        <v>0</v>
      </c>
      <c r="AJ749" s="804">
        <f>+IF(AI749=0,0,AI749/AI715*100)</f>
        <v>0</v>
      </c>
      <c r="AK749" s="803">
        <v>0</v>
      </c>
      <c r="AL749" s="804">
        <f>+IF(AK749=0,0,AK749/AK715*100)</f>
        <v>0</v>
      </c>
      <c r="AM749" s="803">
        <f t="shared" si="763"/>
        <v>0</v>
      </c>
      <c r="AN749" s="804">
        <f>+IF(AM749=0,0,AM749/AM715*100)</f>
        <v>0</v>
      </c>
      <c r="AO749" s="803">
        <f t="shared" si="764"/>
        <v>0</v>
      </c>
      <c r="AP749" s="804">
        <f>+IF(AO749=0,0,AO749/AO715*100)</f>
        <v>0</v>
      </c>
      <c r="AQ749" s="651"/>
      <c r="AR749" s="803">
        <v>0</v>
      </c>
      <c r="AS749" s="804">
        <f>+IF(AR749=0,0,AR749/AR715*100)</f>
        <v>0</v>
      </c>
      <c r="AT749" s="803">
        <v>0</v>
      </c>
      <c r="AU749" s="804">
        <f>+IF(AT749=0,0,AT749/AT715*100)</f>
        <v>0</v>
      </c>
      <c r="AV749" s="803">
        <v>0</v>
      </c>
      <c r="AW749" s="804">
        <f>+IF(AV749=0,0,AV749/AV715*100)</f>
        <v>0</v>
      </c>
      <c r="AX749" s="803">
        <v>0</v>
      </c>
      <c r="AY749" s="804">
        <f>+IF(AX749=0,0,AX749/AX715*100)</f>
        <v>0</v>
      </c>
      <c r="AZ749" s="803">
        <f t="shared" si="772"/>
        <v>0</v>
      </c>
      <c r="BA749" s="804">
        <f>+IF(AZ749=0,0,AZ749/AZ715*100)</f>
        <v>0</v>
      </c>
      <c r="BB749" s="803">
        <v>0</v>
      </c>
      <c r="BC749" s="804">
        <f>+IF(BB749=0,0,BB749/BB715*100)</f>
        <v>0</v>
      </c>
      <c r="BD749" s="803">
        <v>0</v>
      </c>
      <c r="BE749" s="804">
        <f>+IF(BD749=0,0,BD749/BD715*100)</f>
        <v>0</v>
      </c>
      <c r="BF749" s="803">
        <v>0</v>
      </c>
      <c r="BG749" s="804">
        <f>+IF(BF749=0,0,BF749/BF715*100)</f>
        <v>0</v>
      </c>
      <c r="BH749" s="803">
        <f t="shared" si="773"/>
        <v>0</v>
      </c>
      <c r="BI749" s="804">
        <f>+IF(BH749=0,0,BH749/BH715*100)</f>
        <v>0</v>
      </c>
      <c r="BJ749" s="803">
        <f t="shared" si="765"/>
        <v>0</v>
      </c>
      <c r="BK749" s="804">
        <f>+IF(BJ749=0,0,BJ749/BJ715*100)</f>
        <v>0</v>
      </c>
      <c r="BL749" s="803">
        <v>0</v>
      </c>
      <c r="BM749" s="804">
        <f>+IF(BL749=0,0,BL749/BL715*100)</f>
        <v>0</v>
      </c>
      <c r="BN749" s="803">
        <v>0</v>
      </c>
      <c r="BO749" s="804">
        <f>+IF(BN749=0,0,BN749/BN715*100)</f>
        <v>0</v>
      </c>
      <c r="BP749" s="803">
        <v>0</v>
      </c>
      <c r="BQ749" s="804">
        <f>+IF(BP749=0,0,BP749/BP715*100)</f>
        <v>0</v>
      </c>
      <c r="BR749" s="803">
        <f t="shared" si="774"/>
        <v>0</v>
      </c>
      <c r="BS749" s="804">
        <f>+IF(BR749=0,0,BR749/BR715*100)</f>
        <v>0</v>
      </c>
      <c r="BT749" s="803">
        <v>0</v>
      </c>
      <c r="BU749" s="804">
        <f>+IF(BT749=0,0,BT749/BT715*100)</f>
        <v>0</v>
      </c>
      <c r="BV749" s="803">
        <v>0</v>
      </c>
      <c r="BW749" s="804">
        <f>+IF(BV749=0,0,BV749/BV715*100)</f>
        <v>0</v>
      </c>
      <c r="BX749" s="803">
        <v>0</v>
      </c>
      <c r="BY749" s="804">
        <f>+IF(BX749=0,0,BX749/BX715*100)</f>
        <v>0</v>
      </c>
      <c r="BZ749" s="803">
        <f t="shared" si="775"/>
        <v>0</v>
      </c>
      <c r="CA749" s="804">
        <f>+IF(BZ749=0,0,BZ749/BZ715*100)</f>
        <v>0</v>
      </c>
      <c r="CB749" s="803">
        <f t="shared" si="766"/>
        <v>0</v>
      </c>
      <c r="CC749" s="804">
        <f>+IF(CB749=0,0,CB749/CB715*100)</f>
        <v>0</v>
      </c>
      <c r="CE749" s="803">
        <f t="shared" si="742"/>
        <v>0</v>
      </c>
      <c r="CF749" s="804">
        <f>+IF(CE749=0,0,CE749/CE715*100)</f>
        <v>0</v>
      </c>
      <c r="CG749" s="803">
        <v>0</v>
      </c>
      <c r="CH749" s="804">
        <f>+IF(CG749=0,0,CG749/CG715*100)</f>
        <v>0</v>
      </c>
      <c r="CI749" s="803">
        <v>0</v>
      </c>
      <c r="CJ749" s="804">
        <f>+IF(CI749=0,0,CI749/CI715*100)</f>
        <v>0</v>
      </c>
      <c r="CK749" s="803">
        <v>0</v>
      </c>
      <c r="CL749" s="804">
        <f>+IF(CK749=0,0,CK749/CK715*100)</f>
        <v>0</v>
      </c>
      <c r="CM749" s="803">
        <f t="shared" si="776"/>
        <v>0</v>
      </c>
      <c r="CN749" s="804">
        <f>+IF(CM749=0,0,CM749/CM715*100)</f>
        <v>0</v>
      </c>
      <c r="CO749" s="803">
        <v>0</v>
      </c>
      <c r="CP749" s="804">
        <f>+IF(CO749=0,0,CO749/CO715*100)</f>
        <v>0</v>
      </c>
      <c r="CQ749" s="803">
        <v>0</v>
      </c>
      <c r="CR749" s="804">
        <f>+IF(CQ749=0,0,CQ749/CQ715*100)</f>
        <v>0</v>
      </c>
      <c r="CS749" s="803">
        <v>0</v>
      </c>
      <c r="CT749" s="804">
        <f>+IF(CS749=0,0,CS749/CS715*100)</f>
        <v>0</v>
      </c>
      <c r="CU749" s="803">
        <f t="shared" si="777"/>
        <v>0</v>
      </c>
      <c r="CV749" s="804">
        <f>+IF(CU749=0,0,CU749/CU715*100)</f>
        <v>0</v>
      </c>
      <c r="CW749" s="803">
        <f t="shared" si="767"/>
        <v>0</v>
      </c>
      <c r="CX749" s="804">
        <f>+IF(CW749=0,0,CW749/CW715*100)</f>
        <v>0</v>
      </c>
      <c r="CY749" s="803">
        <v>0</v>
      </c>
      <c r="CZ749" s="804">
        <f>+IF(CY749=0,0,CY749/CY715*100)</f>
        <v>0</v>
      </c>
      <c r="DA749" s="803">
        <v>0</v>
      </c>
      <c r="DB749" s="804">
        <f>+IF(DA749=0,0,DA749/DA715*100)</f>
        <v>0</v>
      </c>
      <c r="DC749" s="803">
        <v>0</v>
      </c>
      <c r="DD749" s="804">
        <f>+IF(DC749=0,0,DC749/DC715*100)</f>
        <v>0</v>
      </c>
      <c r="DE749" s="803">
        <f t="shared" si="778"/>
        <v>0</v>
      </c>
      <c r="DF749" s="804">
        <f>+IF(DE749=0,0,DE749/DE715*100)</f>
        <v>0</v>
      </c>
      <c r="DG749" s="803">
        <v>0</v>
      </c>
      <c r="DH749" s="804">
        <f>+IF(DG749=0,0,DG749/DG715*100)</f>
        <v>0</v>
      </c>
      <c r="DI749" s="803">
        <v>0</v>
      </c>
      <c r="DJ749" s="804">
        <f>+IF(DI749=0,0,DI749/DI715*100)</f>
        <v>0</v>
      </c>
      <c r="DK749" s="803">
        <v>0</v>
      </c>
      <c r="DL749" s="804">
        <f>+IF(DK749=0,0,DK749/DK715*100)</f>
        <v>0</v>
      </c>
      <c r="DM749" s="803">
        <f t="shared" si="779"/>
        <v>0</v>
      </c>
      <c r="DN749" s="804">
        <f>+IF(DM749=0,0,DM749/DM715*100)</f>
        <v>0</v>
      </c>
      <c r="DO749" s="803">
        <f t="shared" si="768"/>
        <v>0</v>
      </c>
      <c r="DP749" s="804">
        <f>+IF(DO749=0,0,DO749/DO715*100)</f>
        <v>0</v>
      </c>
      <c r="DR749" s="803">
        <f t="shared" si="743"/>
        <v>0</v>
      </c>
      <c r="DS749" s="804">
        <f>+IF(DR749=0,0,DR749/DR715*100)</f>
        <v>0</v>
      </c>
      <c r="DT749" s="803">
        <v>0</v>
      </c>
      <c r="DU749" s="804">
        <f>+IF(DT749=0,0,DT749/DT715*100)</f>
        <v>0</v>
      </c>
      <c r="DV749" s="803">
        <v>0</v>
      </c>
      <c r="DW749" s="804">
        <f>+IF(DV749=0,0,DV749/DV715*100)</f>
        <v>0</v>
      </c>
      <c r="DX749" s="803">
        <v>0</v>
      </c>
      <c r="DY749" s="804">
        <f>+IF(DX749=0,0,DX749/DX715*100)</f>
        <v>0</v>
      </c>
      <c r="DZ749" s="803">
        <f t="shared" si="780"/>
        <v>0</v>
      </c>
      <c r="EA749" s="804">
        <f>+IF(DZ749=0,0,DZ749/DZ715*100)</f>
        <v>0</v>
      </c>
      <c r="EB749" s="803">
        <v>0</v>
      </c>
      <c r="EC749" s="804">
        <f>+IF(EB749=0,0,EB749/EB715*100)</f>
        <v>0</v>
      </c>
      <c r="ED749" s="803">
        <v>0</v>
      </c>
      <c r="EE749" s="804">
        <f>+IF(ED749=0,0,ED749/ED715*100)</f>
        <v>0</v>
      </c>
      <c r="EF749" s="803">
        <v>0</v>
      </c>
      <c r="EG749" s="804">
        <f>+IF(EF749=0,0,EF749/EF715*100)</f>
        <v>0</v>
      </c>
      <c r="EH749" s="803">
        <f t="shared" si="781"/>
        <v>0</v>
      </c>
      <c r="EI749" s="804">
        <f>+IF(EH749=0,0,EH749/EH715*100)</f>
        <v>0</v>
      </c>
      <c r="EJ749" s="803">
        <f t="shared" si="769"/>
        <v>0</v>
      </c>
      <c r="EK749" s="804">
        <f>+IF(EJ749=0,0,EJ749/EJ715*100)</f>
        <v>0</v>
      </c>
      <c r="EL749" s="803">
        <v>0</v>
      </c>
      <c r="EM749" s="804">
        <f>+IF(EL749=0,0,EL749/EL715*100)</f>
        <v>0</v>
      </c>
      <c r="EN749" s="803">
        <v>0</v>
      </c>
      <c r="EO749" s="804">
        <f>+IF(EN749=0,0,EN749/EN715*100)</f>
        <v>0</v>
      </c>
      <c r="EP749" s="803">
        <v>0</v>
      </c>
      <c r="EQ749" s="804">
        <f>+IF(EP749=0,0,EP749/EP715*100)</f>
        <v>0</v>
      </c>
      <c r="ER749" s="803">
        <f t="shared" si="782"/>
        <v>0</v>
      </c>
      <c r="ES749" s="804">
        <f>+IF(ER749=0,0,ER749/ER715*100)</f>
        <v>0</v>
      </c>
      <c r="ET749" s="803">
        <v>0</v>
      </c>
      <c r="EU749" s="804">
        <f>+IF(ET749=0,0,ET749/ET715*100)</f>
        <v>0</v>
      </c>
      <c r="EV749" s="803">
        <v>0</v>
      </c>
      <c r="EW749" s="804">
        <f>+IF(EV749=0,0,EV749/EV715*100)</f>
        <v>0</v>
      </c>
      <c r="EX749" s="803">
        <v>0</v>
      </c>
      <c r="EY749" s="804">
        <f>+IF(EX749=0,0,EX749/EX715*100)</f>
        <v>0</v>
      </c>
      <c r="EZ749" s="803">
        <f t="shared" si="783"/>
        <v>0</v>
      </c>
      <c r="FA749" s="804">
        <f>+IF(EZ749=0,0,EZ749/EZ715*100)</f>
        <v>0</v>
      </c>
      <c r="FB749" s="803">
        <f t="shared" si="770"/>
        <v>0</v>
      </c>
      <c r="FC749" s="804">
        <f>+IF(FB749=0,0,FB749/FB715*100)</f>
        <v>0</v>
      </c>
      <c r="FD749" s="803">
        <v>0</v>
      </c>
      <c r="FE749" s="804">
        <f>+IF(FD749=0,0,FD749/FD715*100)</f>
        <v>0</v>
      </c>
      <c r="FF749" s="803">
        <v>0</v>
      </c>
      <c r="FG749" s="804">
        <f>+IF(FF749=0,0,FF749/FF715*100)</f>
        <v>0</v>
      </c>
      <c r="FH749" s="803">
        <v>0</v>
      </c>
      <c r="FI749" s="804">
        <f>+IF(FH749=0,0,FH749/FH715*100)</f>
        <v>0</v>
      </c>
      <c r="FJ749" s="803">
        <v>0</v>
      </c>
      <c r="FK749" s="804">
        <f>+IF(FJ749=0,0,FJ749/FJ715*100)</f>
        <v>0</v>
      </c>
    </row>
    <row r="750" spans="2:167" s="648" customFormat="1" ht="13.5" customHeight="1">
      <c r="B750" s="769"/>
      <c r="C750" s="731" t="s">
        <v>4859</v>
      </c>
      <c r="D750" s="771"/>
      <c r="E750" s="727">
        <f t="shared" si="741"/>
        <v>0</v>
      </c>
      <c r="F750" s="727">
        <f>+IF(E750=0,0,E750/E715*100)</f>
        <v>0</v>
      </c>
      <c r="G750" s="797">
        <f>SUM(G751:G753)</f>
        <v>0</v>
      </c>
      <c r="H750" s="727">
        <f>+IF(G750=0,0,G750/G715*100)</f>
        <v>0</v>
      </c>
      <c r="I750" s="797">
        <f>SUM(I751:I753)</f>
        <v>0</v>
      </c>
      <c r="J750" s="727">
        <f>+IF(I750=0,0,I750/I715*100)</f>
        <v>0</v>
      </c>
      <c r="K750" s="797">
        <f>SUM(K751:K753)</f>
        <v>0</v>
      </c>
      <c r="L750" s="727">
        <f>+IF(K750=0,0,K750/K715*100)</f>
        <v>0</v>
      </c>
      <c r="M750" s="785">
        <f t="shared" si="771"/>
        <v>0</v>
      </c>
      <c r="N750" s="727">
        <f>+IF(M750=0,0,M750/M715*100)</f>
        <v>0</v>
      </c>
      <c r="O750" s="797">
        <f>SUM(O751:O753)</f>
        <v>0</v>
      </c>
      <c r="P750" s="727">
        <f>+IF(O750=0,0,O750/O715*100)</f>
        <v>0</v>
      </c>
      <c r="Q750" s="797">
        <f>SUM(Q751:Q753)</f>
        <v>0</v>
      </c>
      <c r="R750" s="727">
        <f>+IF(Q750=0,0,Q750/Q715*100)</f>
        <v>0</v>
      </c>
      <c r="S750" s="797">
        <f>SUM(S751:S753)</f>
        <v>0</v>
      </c>
      <c r="T750" s="727">
        <f>+IF(S750=0,0,S750/S715*100)</f>
        <v>0</v>
      </c>
      <c r="U750" s="797">
        <f t="shared" si="760"/>
        <v>0</v>
      </c>
      <c r="V750" s="727">
        <f>+IF(U750=0,0,U750/U715*100)</f>
        <v>0</v>
      </c>
      <c r="W750" s="797">
        <f t="shared" si="761"/>
        <v>0</v>
      </c>
      <c r="X750" s="727">
        <f>+IF(W750=0,0,W750/W715*100)</f>
        <v>0</v>
      </c>
      <c r="Y750" s="797">
        <f>SUM(Y751:Y753)</f>
        <v>0</v>
      </c>
      <c r="Z750" s="727">
        <f>+IF(Y750=0,0,Y750/Y715*100)</f>
        <v>0</v>
      </c>
      <c r="AA750" s="797">
        <f>SUM(AA751:AA753)</f>
        <v>0</v>
      </c>
      <c r="AB750" s="727">
        <f>+IF(AA750=0,0,AA750/AA715*100)</f>
        <v>0</v>
      </c>
      <c r="AC750" s="797">
        <f>SUM(AC751:AC753)</f>
        <v>0</v>
      </c>
      <c r="AD750" s="727">
        <f>+IF(AC750=0,0,AC750/AC715*100)</f>
        <v>0</v>
      </c>
      <c r="AE750" s="797">
        <f t="shared" si="762"/>
        <v>0</v>
      </c>
      <c r="AF750" s="727">
        <f>+IF(AE750=0,0,AE750/AE715*100)</f>
        <v>0</v>
      </c>
      <c r="AG750" s="797">
        <f>SUM(AG751:AG753)</f>
        <v>0</v>
      </c>
      <c r="AH750" s="727">
        <f>+IF(AG750=0,0,AG750/AG715*100)</f>
        <v>0</v>
      </c>
      <c r="AI750" s="797">
        <f>SUM(AI751:AI753)</f>
        <v>0</v>
      </c>
      <c r="AJ750" s="727">
        <f>+IF(AI750=0,0,AI750/AI715*100)</f>
        <v>0</v>
      </c>
      <c r="AK750" s="797">
        <f>SUM(AK751:AK753)</f>
        <v>0</v>
      </c>
      <c r="AL750" s="727">
        <f>+IF(AK750=0,0,AK750/AK715*100)</f>
        <v>0</v>
      </c>
      <c r="AM750" s="797">
        <f t="shared" si="763"/>
        <v>0</v>
      </c>
      <c r="AN750" s="727">
        <f>+IF(AM750=0,0,AM750/AM715*100)</f>
        <v>0</v>
      </c>
      <c r="AO750" s="797">
        <f t="shared" si="764"/>
        <v>0</v>
      </c>
      <c r="AP750" s="727">
        <f>+IF(AO750=0,0,AO750/AO715*100)</f>
        <v>0</v>
      </c>
      <c r="AQ750" s="651"/>
      <c r="AR750" s="797">
        <f>SUM(AR751:AR753)</f>
        <v>0</v>
      </c>
      <c r="AS750" s="727">
        <f>+IF(AR750=0,0,AR750/AR715*100)</f>
        <v>0</v>
      </c>
      <c r="AT750" s="797">
        <f>SUM(AT751:AT753)</f>
        <v>0</v>
      </c>
      <c r="AU750" s="727">
        <f>+IF(AT750=0,0,AT750/AT715*100)</f>
        <v>0</v>
      </c>
      <c r="AV750" s="797">
        <f>SUM(AV751:AV753)</f>
        <v>0</v>
      </c>
      <c r="AW750" s="727">
        <f>+IF(AV750=0,0,AV750/AV715*100)</f>
        <v>0</v>
      </c>
      <c r="AX750" s="797">
        <f>SUM(AX751:AX753)</f>
        <v>0</v>
      </c>
      <c r="AY750" s="727">
        <f>+IF(AX750=0,0,AX750/AX715*100)</f>
        <v>0</v>
      </c>
      <c r="AZ750" s="785">
        <f t="shared" si="772"/>
        <v>0</v>
      </c>
      <c r="BA750" s="727">
        <f>+IF(AZ750=0,0,AZ750/AZ715*100)</f>
        <v>0</v>
      </c>
      <c r="BB750" s="797">
        <f>SUM(BB751:BB753)</f>
        <v>0</v>
      </c>
      <c r="BC750" s="727">
        <f>+IF(BB750=0,0,BB750/BB715*100)</f>
        <v>0</v>
      </c>
      <c r="BD750" s="797">
        <f>SUM(BD751:BD753)</f>
        <v>0</v>
      </c>
      <c r="BE750" s="727">
        <f>+IF(BD750=0,0,BD750/BD715*100)</f>
        <v>0</v>
      </c>
      <c r="BF750" s="797">
        <f>SUM(BF751:BF753)</f>
        <v>0</v>
      </c>
      <c r="BG750" s="727">
        <f>+IF(BF750=0,0,BF750/BF715*100)</f>
        <v>0</v>
      </c>
      <c r="BH750" s="785">
        <f t="shared" si="773"/>
        <v>0</v>
      </c>
      <c r="BI750" s="727">
        <f>+IF(BH750=0,0,BH750/BH715*100)</f>
        <v>0</v>
      </c>
      <c r="BJ750" s="797">
        <f t="shared" si="765"/>
        <v>0</v>
      </c>
      <c r="BK750" s="727">
        <f>+IF(BJ750=0,0,BJ750/BJ715*100)</f>
        <v>0</v>
      </c>
      <c r="BL750" s="797">
        <f>SUM(BL751:BL753)</f>
        <v>0</v>
      </c>
      <c r="BM750" s="727">
        <f>+IF(BL750=0,0,BL750/BL715*100)</f>
        <v>0</v>
      </c>
      <c r="BN750" s="797">
        <f>SUM(BN751:BN753)</f>
        <v>0</v>
      </c>
      <c r="BO750" s="727">
        <f>+IF(BN750=0,0,BN750/BN715*100)</f>
        <v>0</v>
      </c>
      <c r="BP750" s="797">
        <f>SUM(BP751:BP753)</f>
        <v>0</v>
      </c>
      <c r="BQ750" s="727">
        <f>+IF(BP750=0,0,BP750/BP715*100)</f>
        <v>0</v>
      </c>
      <c r="BR750" s="785">
        <f t="shared" si="774"/>
        <v>0</v>
      </c>
      <c r="BS750" s="727">
        <f>+IF(BR750=0,0,BR750/BR715*100)</f>
        <v>0</v>
      </c>
      <c r="BT750" s="797">
        <f>SUM(BT751:BT753)</f>
        <v>0</v>
      </c>
      <c r="BU750" s="727">
        <f>+IF(BT750=0,0,BT750/BT715*100)</f>
        <v>0</v>
      </c>
      <c r="BV750" s="797">
        <f>SUM(BV751:BV753)</f>
        <v>0</v>
      </c>
      <c r="BW750" s="727">
        <f>+IF(BV750=0,0,BV750/BV715*100)</f>
        <v>0</v>
      </c>
      <c r="BX750" s="797">
        <f>SUM(BX751:BX753)</f>
        <v>0</v>
      </c>
      <c r="BY750" s="727">
        <f>+IF(BX750=0,0,BX750/BX715*100)</f>
        <v>0</v>
      </c>
      <c r="BZ750" s="785">
        <f t="shared" si="775"/>
        <v>0</v>
      </c>
      <c r="CA750" s="727">
        <f>+IF(BZ750=0,0,BZ750/BZ715*100)</f>
        <v>0</v>
      </c>
      <c r="CB750" s="797">
        <f t="shared" si="766"/>
        <v>0</v>
      </c>
      <c r="CC750" s="727">
        <f>+IF(CB750=0,0,CB750/CB715*100)</f>
        <v>0</v>
      </c>
      <c r="CE750" s="727">
        <f t="shared" si="742"/>
        <v>0</v>
      </c>
      <c r="CF750" s="727">
        <f>+IF(CE750=0,0,CE750/CE715*100)</f>
        <v>0</v>
      </c>
      <c r="CG750" s="797">
        <f>SUM(CG751:CG753)</f>
        <v>0</v>
      </c>
      <c r="CH750" s="727">
        <f>+IF(CG750=0,0,CG750/CG715*100)</f>
        <v>0</v>
      </c>
      <c r="CI750" s="797">
        <f>SUM(CI751:CI753)</f>
        <v>0</v>
      </c>
      <c r="CJ750" s="727">
        <f>+IF(CI750=0,0,CI750/CI715*100)</f>
        <v>0</v>
      </c>
      <c r="CK750" s="797">
        <f>SUM(CK751:CK753)</f>
        <v>0</v>
      </c>
      <c r="CL750" s="727">
        <f>+IF(CK750=0,0,CK750/CK715*100)</f>
        <v>0</v>
      </c>
      <c r="CM750" s="785">
        <f t="shared" si="776"/>
        <v>0</v>
      </c>
      <c r="CN750" s="727">
        <f>+IF(CM750=0,0,CM750/CM715*100)</f>
        <v>0</v>
      </c>
      <c r="CO750" s="797">
        <f>SUM(CO751:CO753)</f>
        <v>0</v>
      </c>
      <c r="CP750" s="727">
        <f>+IF(CO750=0,0,CO750/CO715*100)</f>
        <v>0</v>
      </c>
      <c r="CQ750" s="797">
        <f>SUM(CQ751:CQ753)</f>
        <v>0</v>
      </c>
      <c r="CR750" s="727">
        <f>+IF(CQ750=0,0,CQ750/CQ715*100)</f>
        <v>0</v>
      </c>
      <c r="CS750" s="797">
        <f>SUM(CS751:CS753)</f>
        <v>0</v>
      </c>
      <c r="CT750" s="727">
        <f>+IF(CS750=0,0,CS750/CS715*100)</f>
        <v>0</v>
      </c>
      <c r="CU750" s="785">
        <f t="shared" si="777"/>
        <v>0</v>
      </c>
      <c r="CV750" s="727">
        <f>+IF(CU750=0,0,CU750/CU715*100)</f>
        <v>0</v>
      </c>
      <c r="CW750" s="797">
        <f t="shared" si="767"/>
        <v>0</v>
      </c>
      <c r="CX750" s="727">
        <f>+IF(CW750=0,0,CW750/CW715*100)</f>
        <v>0</v>
      </c>
      <c r="CY750" s="797">
        <f>SUM(CY751:CY753)</f>
        <v>0</v>
      </c>
      <c r="CZ750" s="727">
        <f>+IF(CY750=0,0,CY750/CY715*100)</f>
        <v>0</v>
      </c>
      <c r="DA750" s="797">
        <f>SUM(DA751:DA753)</f>
        <v>0</v>
      </c>
      <c r="DB750" s="727">
        <f>+IF(DA750=0,0,DA750/DA715*100)</f>
        <v>0</v>
      </c>
      <c r="DC750" s="797">
        <f>SUM(DC751:DC753)</f>
        <v>0</v>
      </c>
      <c r="DD750" s="727">
        <f>+IF(DC750=0,0,DC750/DC715*100)</f>
        <v>0</v>
      </c>
      <c r="DE750" s="785">
        <f t="shared" si="778"/>
        <v>0</v>
      </c>
      <c r="DF750" s="727">
        <f>+IF(DE750=0,0,DE750/DE715*100)</f>
        <v>0</v>
      </c>
      <c r="DG750" s="797">
        <f>SUM(DG751:DG753)</f>
        <v>0</v>
      </c>
      <c r="DH750" s="727">
        <f>+IF(DG750=0,0,DG750/DG715*100)</f>
        <v>0</v>
      </c>
      <c r="DI750" s="797">
        <f>SUM(DI751:DI753)</f>
        <v>0</v>
      </c>
      <c r="DJ750" s="727">
        <f>+IF(DI750=0,0,DI750/DI715*100)</f>
        <v>0</v>
      </c>
      <c r="DK750" s="797">
        <f>SUM(DK751:DK753)</f>
        <v>0</v>
      </c>
      <c r="DL750" s="727">
        <f>+IF(DK750=0,0,DK750/DK715*100)</f>
        <v>0</v>
      </c>
      <c r="DM750" s="785">
        <f t="shared" si="779"/>
        <v>0</v>
      </c>
      <c r="DN750" s="727">
        <f>+IF(DM750=0,0,DM750/DM715*100)</f>
        <v>0</v>
      </c>
      <c r="DO750" s="797">
        <f t="shared" si="768"/>
        <v>0</v>
      </c>
      <c r="DP750" s="727">
        <f>+IF(DO750=0,0,DO750/DO715*100)</f>
        <v>0</v>
      </c>
      <c r="DR750" s="797">
        <f t="shared" si="743"/>
        <v>0</v>
      </c>
      <c r="DS750" s="727">
        <f>+IF(DR750=0,0,DR750/DR715*100)</f>
        <v>0</v>
      </c>
      <c r="DT750" s="797">
        <f>SUM(DT751:DT753)</f>
        <v>0</v>
      </c>
      <c r="DU750" s="727">
        <f>+IF(DT750=0,0,DT750/DT715*100)</f>
        <v>0</v>
      </c>
      <c r="DV750" s="797">
        <f>SUM(DV751:DV753)</f>
        <v>0</v>
      </c>
      <c r="DW750" s="727">
        <f>+IF(DV750=0,0,DV750/DV715*100)</f>
        <v>0</v>
      </c>
      <c r="DX750" s="797">
        <f>SUM(DX751:DX753)</f>
        <v>0</v>
      </c>
      <c r="DY750" s="727">
        <f>+IF(DX750=0,0,DX750/DX715*100)</f>
        <v>0</v>
      </c>
      <c r="DZ750" s="785">
        <f t="shared" si="780"/>
        <v>0</v>
      </c>
      <c r="EA750" s="727">
        <f>+IF(DZ750=0,0,DZ750/DZ715*100)</f>
        <v>0</v>
      </c>
      <c r="EB750" s="797">
        <f>SUM(EB751:EB753)</f>
        <v>0</v>
      </c>
      <c r="EC750" s="727">
        <f>+IF(EB750=0,0,EB750/EB715*100)</f>
        <v>0</v>
      </c>
      <c r="ED750" s="797">
        <f>SUM(ED751:ED753)</f>
        <v>0</v>
      </c>
      <c r="EE750" s="727">
        <f>+IF(ED750=0,0,ED750/ED715*100)</f>
        <v>0</v>
      </c>
      <c r="EF750" s="797">
        <f>SUM(EF751:EF753)</f>
        <v>0</v>
      </c>
      <c r="EG750" s="727">
        <f>+IF(EF750=0,0,EF750/EF715*100)</f>
        <v>0</v>
      </c>
      <c r="EH750" s="785">
        <f t="shared" si="781"/>
        <v>0</v>
      </c>
      <c r="EI750" s="727">
        <f>+IF(EH750=0,0,EH750/EH715*100)</f>
        <v>0</v>
      </c>
      <c r="EJ750" s="797">
        <f t="shared" si="769"/>
        <v>0</v>
      </c>
      <c r="EK750" s="727">
        <f>+IF(EJ750=0,0,EJ750/EJ715*100)</f>
        <v>0</v>
      </c>
      <c r="EL750" s="797">
        <f>SUM(EL751:EL753)</f>
        <v>0</v>
      </c>
      <c r="EM750" s="727">
        <f>+IF(EL750=0,0,EL750/EL715*100)</f>
        <v>0</v>
      </c>
      <c r="EN750" s="797">
        <f>SUM(EN751:EN753)</f>
        <v>0</v>
      </c>
      <c r="EO750" s="727">
        <f>+IF(EN750=0,0,EN750/EN715*100)</f>
        <v>0</v>
      </c>
      <c r="EP750" s="797">
        <f>SUM(EP751:EP753)</f>
        <v>0</v>
      </c>
      <c r="EQ750" s="727">
        <f>+IF(EP750=0,0,EP750/EP715*100)</f>
        <v>0</v>
      </c>
      <c r="ER750" s="785">
        <f t="shared" si="782"/>
        <v>0</v>
      </c>
      <c r="ES750" s="727">
        <f>+IF(ER750=0,0,ER750/ER715*100)</f>
        <v>0</v>
      </c>
      <c r="ET750" s="797">
        <f>SUM(ET751:ET753)</f>
        <v>0</v>
      </c>
      <c r="EU750" s="727">
        <f>+IF(ET750=0,0,ET750/ET715*100)</f>
        <v>0</v>
      </c>
      <c r="EV750" s="797">
        <f>SUM(EV751:EV753)</f>
        <v>0</v>
      </c>
      <c r="EW750" s="727">
        <f>+IF(EV750=0,0,EV750/EV715*100)</f>
        <v>0</v>
      </c>
      <c r="EX750" s="797">
        <f>SUM(EX751:EX753)</f>
        <v>0</v>
      </c>
      <c r="EY750" s="727">
        <f>+IF(EX750=0,0,EX750/EX715*100)</f>
        <v>0</v>
      </c>
      <c r="EZ750" s="785">
        <f t="shared" si="783"/>
        <v>0</v>
      </c>
      <c r="FA750" s="727">
        <f>+IF(EZ750=0,0,EZ750/EZ715*100)</f>
        <v>0</v>
      </c>
      <c r="FB750" s="797">
        <f t="shared" si="770"/>
        <v>0</v>
      </c>
      <c r="FC750" s="727">
        <f>+IF(FB750=0,0,FB750/FB715*100)</f>
        <v>0</v>
      </c>
      <c r="FD750" s="797">
        <f>SUM(FD751:FD753)</f>
        <v>0</v>
      </c>
      <c r="FE750" s="727">
        <f>+IF(FD750=0,0,FD750/FD715*100)</f>
        <v>0</v>
      </c>
      <c r="FF750" s="797">
        <f>SUM(FF751:FF753)</f>
        <v>0</v>
      </c>
      <c r="FG750" s="727">
        <f>+IF(FF750=0,0,FF750/FF715*100)</f>
        <v>0</v>
      </c>
      <c r="FH750" s="797">
        <f>SUM(FH751:FH753)</f>
        <v>0</v>
      </c>
      <c r="FI750" s="727">
        <f>+IF(FH750=0,0,FH750/FH715*100)</f>
        <v>0</v>
      </c>
      <c r="FJ750" s="797">
        <f>SUM(FJ751:FJ753)</f>
        <v>0</v>
      </c>
      <c r="FK750" s="727">
        <f>+IF(FJ750=0,0,FJ750/FJ715*100)</f>
        <v>0</v>
      </c>
    </row>
    <row r="751" spans="2:167" s="648" customFormat="1" ht="13.5" customHeight="1">
      <c r="B751" s="771"/>
      <c r="C751" s="771"/>
      <c r="D751" s="731" t="s">
        <v>4856</v>
      </c>
      <c r="E751" s="772">
        <f t="shared" si="741"/>
        <v>0</v>
      </c>
      <c r="F751" s="737">
        <f>+IF(E751=0,0,E751/E715*100)</f>
        <v>0</v>
      </c>
      <c r="G751" s="772">
        <v>0</v>
      </c>
      <c r="H751" s="737">
        <f>+IF(G751=0,0,G751/G715*100)</f>
        <v>0</v>
      </c>
      <c r="I751" s="772">
        <v>0</v>
      </c>
      <c r="J751" s="737">
        <f>+IF(I751=0,0,I751/I715*100)</f>
        <v>0</v>
      </c>
      <c r="K751" s="772">
        <v>0</v>
      </c>
      <c r="L751" s="737">
        <f>+IF(K751=0,0,K751/K715*100)</f>
        <v>0</v>
      </c>
      <c r="M751" s="772">
        <f t="shared" si="771"/>
        <v>0</v>
      </c>
      <c r="N751" s="737">
        <f>+IF(M751=0,0,M751/M715*100)</f>
        <v>0</v>
      </c>
      <c r="O751" s="772">
        <v>0</v>
      </c>
      <c r="P751" s="737">
        <f>+IF(O751=0,0,O751/O715*100)</f>
        <v>0</v>
      </c>
      <c r="Q751" s="772">
        <v>0</v>
      </c>
      <c r="R751" s="737">
        <f>+IF(Q751=0,0,Q751/Q715*100)</f>
        <v>0</v>
      </c>
      <c r="S751" s="772">
        <v>0</v>
      </c>
      <c r="T751" s="737">
        <f>+IF(S751=0,0,S751/S715*100)</f>
        <v>0</v>
      </c>
      <c r="U751" s="772">
        <f t="shared" si="760"/>
        <v>0</v>
      </c>
      <c r="V751" s="737">
        <f>+IF(U751=0,0,U751/U715*100)</f>
        <v>0</v>
      </c>
      <c r="W751" s="772">
        <f t="shared" si="761"/>
        <v>0</v>
      </c>
      <c r="X751" s="737">
        <f>+IF(W751=0,0,W751/W715*100)</f>
        <v>0</v>
      </c>
      <c r="Y751" s="772">
        <v>0</v>
      </c>
      <c r="Z751" s="737">
        <f>+IF(Y751=0,0,Y751/Y715*100)</f>
        <v>0</v>
      </c>
      <c r="AA751" s="772">
        <v>0</v>
      </c>
      <c r="AB751" s="737">
        <f>+IF(AA751=0,0,AA751/AA715*100)</f>
        <v>0</v>
      </c>
      <c r="AC751" s="772">
        <v>0</v>
      </c>
      <c r="AD751" s="737">
        <f>+IF(AC751=0,0,AC751/AC715*100)</f>
        <v>0</v>
      </c>
      <c r="AE751" s="772">
        <f t="shared" si="762"/>
        <v>0</v>
      </c>
      <c r="AF751" s="737">
        <f>+IF(AE751=0,0,AE751/AE715*100)</f>
        <v>0</v>
      </c>
      <c r="AG751" s="772">
        <v>0</v>
      </c>
      <c r="AH751" s="737">
        <f>+IF(AG751=0,0,AG751/AG715*100)</f>
        <v>0</v>
      </c>
      <c r="AI751" s="772">
        <v>0</v>
      </c>
      <c r="AJ751" s="737">
        <f>+IF(AI751=0,0,AI751/AI715*100)</f>
        <v>0</v>
      </c>
      <c r="AK751" s="772">
        <v>0</v>
      </c>
      <c r="AL751" s="737">
        <f>+IF(AK751=0,0,AK751/AK715*100)</f>
        <v>0</v>
      </c>
      <c r="AM751" s="772">
        <f t="shared" si="763"/>
        <v>0</v>
      </c>
      <c r="AN751" s="737">
        <f>+IF(AM751=0,0,AM751/AM715*100)</f>
        <v>0</v>
      </c>
      <c r="AO751" s="772">
        <f t="shared" si="764"/>
        <v>0</v>
      </c>
      <c r="AP751" s="737">
        <f>+IF(AO751=0,0,AO751/AO715*100)</f>
        <v>0</v>
      </c>
      <c r="AQ751" s="651"/>
      <c r="AR751" s="772">
        <v>0</v>
      </c>
      <c r="AS751" s="737">
        <f>+IF(AR751=0,0,AR751/AR715*100)</f>
        <v>0</v>
      </c>
      <c r="AT751" s="772">
        <v>0</v>
      </c>
      <c r="AU751" s="737">
        <f>+IF(AT751=0,0,AT751/AT715*100)</f>
        <v>0</v>
      </c>
      <c r="AV751" s="772">
        <v>0</v>
      </c>
      <c r="AW751" s="737">
        <f>+IF(AV751=0,0,AV751/AV715*100)</f>
        <v>0</v>
      </c>
      <c r="AX751" s="772">
        <v>0</v>
      </c>
      <c r="AY751" s="737">
        <f>+IF(AX751=0,0,AX751/AX715*100)</f>
        <v>0</v>
      </c>
      <c r="AZ751" s="772">
        <f t="shared" si="772"/>
        <v>0</v>
      </c>
      <c r="BA751" s="737">
        <f>+IF(AZ751=0,0,AZ751/AZ715*100)</f>
        <v>0</v>
      </c>
      <c r="BB751" s="772">
        <v>0</v>
      </c>
      <c r="BC751" s="737">
        <f>+IF(BB751=0,0,BB751/BB715*100)</f>
        <v>0</v>
      </c>
      <c r="BD751" s="772">
        <v>0</v>
      </c>
      <c r="BE751" s="737">
        <f>+IF(BD751=0,0,BD751/BD715*100)</f>
        <v>0</v>
      </c>
      <c r="BF751" s="772">
        <v>0</v>
      </c>
      <c r="BG751" s="737">
        <f>+IF(BF751=0,0,BF751/BF715*100)</f>
        <v>0</v>
      </c>
      <c r="BH751" s="772">
        <f t="shared" si="773"/>
        <v>0</v>
      </c>
      <c r="BI751" s="737">
        <f>+IF(BH751=0,0,BH751/BH715*100)</f>
        <v>0</v>
      </c>
      <c r="BJ751" s="772">
        <f t="shared" si="765"/>
        <v>0</v>
      </c>
      <c r="BK751" s="737">
        <f>+IF(BJ751=0,0,BJ751/BJ715*100)</f>
        <v>0</v>
      </c>
      <c r="BL751" s="772">
        <v>0</v>
      </c>
      <c r="BM751" s="737">
        <f>+IF(BL751=0,0,BL751/BL715*100)</f>
        <v>0</v>
      </c>
      <c r="BN751" s="772">
        <v>0</v>
      </c>
      <c r="BO751" s="737">
        <f>+IF(BN751=0,0,BN751/BN715*100)</f>
        <v>0</v>
      </c>
      <c r="BP751" s="772">
        <v>0</v>
      </c>
      <c r="BQ751" s="737">
        <f>+IF(BP751=0,0,BP751/BP715*100)</f>
        <v>0</v>
      </c>
      <c r="BR751" s="772">
        <f t="shared" si="774"/>
        <v>0</v>
      </c>
      <c r="BS751" s="737">
        <f>+IF(BR751=0,0,BR751/BR715*100)</f>
        <v>0</v>
      </c>
      <c r="BT751" s="772">
        <v>0</v>
      </c>
      <c r="BU751" s="737">
        <f>+IF(BT751=0,0,BT751/BT715*100)</f>
        <v>0</v>
      </c>
      <c r="BV751" s="772">
        <v>0</v>
      </c>
      <c r="BW751" s="737">
        <f>+IF(BV751=0,0,BV751/BV715*100)</f>
        <v>0</v>
      </c>
      <c r="BX751" s="772">
        <v>0</v>
      </c>
      <c r="BY751" s="737">
        <f>+IF(BX751=0,0,BX751/BX715*100)</f>
        <v>0</v>
      </c>
      <c r="BZ751" s="772">
        <f t="shared" si="775"/>
        <v>0</v>
      </c>
      <c r="CA751" s="737">
        <f>+IF(BZ751=0,0,BZ751/BZ715*100)</f>
        <v>0</v>
      </c>
      <c r="CB751" s="772">
        <f t="shared" si="766"/>
        <v>0</v>
      </c>
      <c r="CC751" s="737">
        <f>+IF(CB751=0,0,CB751/CB715*100)</f>
        <v>0</v>
      </c>
      <c r="CE751" s="772">
        <f t="shared" si="742"/>
        <v>0</v>
      </c>
      <c r="CF751" s="737">
        <f>+IF(CE751=0,0,CE751/CE715*100)</f>
        <v>0</v>
      </c>
      <c r="CG751" s="772">
        <v>0</v>
      </c>
      <c r="CH751" s="737">
        <f>+IF(CG751=0,0,CG751/CG715*100)</f>
        <v>0</v>
      </c>
      <c r="CI751" s="772">
        <v>0</v>
      </c>
      <c r="CJ751" s="737">
        <f>+IF(CI751=0,0,CI751/CI715*100)</f>
        <v>0</v>
      </c>
      <c r="CK751" s="772">
        <v>0</v>
      </c>
      <c r="CL751" s="737">
        <f>+IF(CK751=0,0,CK751/CK715*100)</f>
        <v>0</v>
      </c>
      <c r="CM751" s="772">
        <f t="shared" si="776"/>
        <v>0</v>
      </c>
      <c r="CN751" s="737">
        <f>+IF(CM751=0,0,CM751/CM715*100)</f>
        <v>0</v>
      </c>
      <c r="CO751" s="772">
        <v>0</v>
      </c>
      <c r="CP751" s="737">
        <f>+IF(CO751=0,0,CO751/CO715*100)</f>
        <v>0</v>
      </c>
      <c r="CQ751" s="772">
        <v>0</v>
      </c>
      <c r="CR751" s="737">
        <f>+IF(CQ751=0,0,CQ751/CQ715*100)</f>
        <v>0</v>
      </c>
      <c r="CS751" s="772">
        <v>0</v>
      </c>
      <c r="CT751" s="737">
        <f>+IF(CS751=0,0,CS751/CS715*100)</f>
        <v>0</v>
      </c>
      <c r="CU751" s="772">
        <f t="shared" si="777"/>
        <v>0</v>
      </c>
      <c r="CV751" s="737">
        <f>+IF(CU751=0,0,CU751/CU715*100)</f>
        <v>0</v>
      </c>
      <c r="CW751" s="772">
        <f t="shared" si="767"/>
        <v>0</v>
      </c>
      <c r="CX751" s="737">
        <f>+IF(CW751=0,0,CW751/CW715*100)</f>
        <v>0</v>
      </c>
      <c r="CY751" s="772">
        <v>0</v>
      </c>
      <c r="CZ751" s="737">
        <f>+IF(CY751=0,0,CY751/CY715*100)</f>
        <v>0</v>
      </c>
      <c r="DA751" s="772">
        <v>0</v>
      </c>
      <c r="DB751" s="737">
        <f>+IF(DA751=0,0,DA751/DA715*100)</f>
        <v>0</v>
      </c>
      <c r="DC751" s="772">
        <v>0</v>
      </c>
      <c r="DD751" s="737">
        <f>+IF(DC751=0,0,DC751/DC715*100)</f>
        <v>0</v>
      </c>
      <c r="DE751" s="772">
        <f t="shared" si="778"/>
        <v>0</v>
      </c>
      <c r="DF751" s="737">
        <f>+IF(DE751=0,0,DE751/DE715*100)</f>
        <v>0</v>
      </c>
      <c r="DG751" s="772">
        <v>0</v>
      </c>
      <c r="DH751" s="737">
        <f>+IF(DG751=0,0,DG751/DG715*100)</f>
        <v>0</v>
      </c>
      <c r="DI751" s="772">
        <v>0</v>
      </c>
      <c r="DJ751" s="737">
        <f>+IF(DI751=0,0,DI751/DI715*100)</f>
        <v>0</v>
      </c>
      <c r="DK751" s="772">
        <v>0</v>
      </c>
      <c r="DL751" s="737">
        <f>+IF(DK751=0,0,DK751/DK715*100)</f>
        <v>0</v>
      </c>
      <c r="DM751" s="772">
        <f t="shared" si="779"/>
        <v>0</v>
      </c>
      <c r="DN751" s="737">
        <f>+IF(DM751=0,0,DM751/DM715*100)</f>
        <v>0</v>
      </c>
      <c r="DO751" s="772">
        <f t="shared" si="768"/>
        <v>0</v>
      </c>
      <c r="DP751" s="737">
        <f>+IF(DO751=0,0,DO751/DO715*100)</f>
        <v>0</v>
      </c>
      <c r="DR751" s="772">
        <f t="shared" si="743"/>
        <v>0</v>
      </c>
      <c r="DS751" s="737">
        <f>+IF(DR751=0,0,DR751/DR715*100)</f>
        <v>0</v>
      </c>
      <c r="DT751" s="772">
        <v>0</v>
      </c>
      <c r="DU751" s="737">
        <f>+IF(DT751=0,0,DT751/DT715*100)</f>
        <v>0</v>
      </c>
      <c r="DV751" s="772">
        <v>0</v>
      </c>
      <c r="DW751" s="737">
        <f>+IF(DV751=0,0,DV751/DV715*100)</f>
        <v>0</v>
      </c>
      <c r="DX751" s="772">
        <v>0</v>
      </c>
      <c r="DY751" s="737">
        <f>+IF(DX751=0,0,DX751/DX715*100)</f>
        <v>0</v>
      </c>
      <c r="DZ751" s="772">
        <f t="shared" si="780"/>
        <v>0</v>
      </c>
      <c r="EA751" s="737">
        <f>+IF(DZ751=0,0,DZ751/DZ715*100)</f>
        <v>0</v>
      </c>
      <c r="EB751" s="772">
        <v>0</v>
      </c>
      <c r="EC751" s="737">
        <f>+IF(EB751=0,0,EB751/EB715*100)</f>
        <v>0</v>
      </c>
      <c r="ED751" s="772">
        <v>0</v>
      </c>
      <c r="EE751" s="737">
        <f>+IF(ED751=0,0,ED751/ED715*100)</f>
        <v>0</v>
      </c>
      <c r="EF751" s="772">
        <v>0</v>
      </c>
      <c r="EG751" s="737">
        <f>+IF(EF751=0,0,EF751/EF715*100)</f>
        <v>0</v>
      </c>
      <c r="EH751" s="772">
        <f t="shared" si="781"/>
        <v>0</v>
      </c>
      <c r="EI751" s="737">
        <f>+IF(EH751=0,0,EH751/EH715*100)</f>
        <v>0</v>
      </c>
      <c r="EJ751" s="772">
        <f t="shared" si="769"/>
        <v>0</v>
      </c>
      <c r="EK751" s="737">
        <f>+IF(EJ751=0,0,EJ751/EJ715*100)</f>
        <v>0</v>
      </c>
      <c r="EL751" s="772">
        <v>0</v>
      </c>
      <c r="EM751" s="737">
        <f>+IF(EL751=0,0,EL751/EL715*100)</f>
        <v>0</v>
      </c>
      <c r="EN751" s="772">
        <v>0</v>
      </c>
      <c r="EO751" s="737">
        <f>+IF(EN751=0,0,EN751/EN715*100)</f>
        <v>0</v>
      </c>
      <c r="EP751" s="772">
        <v>0</v>
      </c>
      <c r="EQ751" s="737">
        <f>+IF(EP751=0,0,EP751/EP715*100)</f>
        <v>0</v>
      </c>
      <c r="ER751" s="772">
        <f t="shared" si="782"/>
        <v>0</v>
      </c>
      <c r="ES751" s="737">
        <f>+IF(ER751=0,0,ER751/ER715*100)</f>
        <v>0</v>
      </c>
      <c r="ET751" s="772">
        <v>0</v>
      </c>
      <c r="EU751" s="737">
        <f>+IF(ET751=0,0,ET751/ET715*100)</f>
        <v>0</v>
      </c>
      <c r="EV751" s="772">
        <v>0</v>
      </c>
      <c r="EW751" s="737">
        <f>+IF(EV751=0,0,EV751/EV715*100)</f>
        <v>0</v>
      </c>
      <c r="EX751" s="772">
        <v>0</v>
      </c>
      <c r="EY751" s="737">
        <f>+IF(EX751=0,0,EX751/EX715*100)</f>
        <v>0</v>
      </c>
      <c r="EZ751" s="772">
        <f t="shared" si="783"/>
        <v>0</v>
      </c>
      <c r="FA751" s="737">
        <f>+IF(EZ751=0,0,EZ751/EZ715*100)</f>
        <v>0</v>
      </c>
      <c r="FB751" s="772">
        <f t="shared" si="770"/>
        <v>0</v>
      </c>
      <c r="FC751" s="737">
        <f>+IF(FB751=0,0,FB751/FB715*100)</f>
        <v>0</v>
      </c>
      <c r="FD751" s="772">
        <v>0</v>
      </c>
      <c r="FE751" s="737">
        <f>+IF(FD751=0,0,FD751/FD715*100)</f>
        <v>0</v>
      </c>
      <c r="FF751" s="772">
        <v>0</v>
      </c>
      <c r="FG751" s="737">
        <f>+IF(FF751=0,0,FF751/FF715*100)</f>
        <v>0</v>
      </c>
      <c r="FH751" s="772">
        <v>0</v>
      </c>
      <c r="FI751" s="737">
        <f>+IF(FH751=0,0,FH751/FH715*100)</f>
        <v>0</v>
      </c>
      <c r="FJ751" s="772">
        <v>0</v>
      </c>
      <c r="FK751" s="737">
        <f>+IF(FJ751=0,0,FJ751/FJ715*100)</f>
        <v>0</v>
      </c>
    </row>
    <row r="752" spans="2:167" s="648" customFormat="1" ht="13.5" customHeight="1">
      <c r="B752" s="771"/>
      <c r="C752" s="771"/>
      <c r="D752" s="806" t="s">
        <v>4857</v>
      </c>
      <c r="E752" s="807">
        <f t="shared" si="741"/>
        <v>0</v>
      </c>
      <c r="F752" s="808">
        <f>+IF(E752=0,0,E752/E715*100)</f>
        <v>0</v>
      </c>
      <c r="G752" s="807">
        <v>0</v>
      </c>
      <c r="H752" s="808">
        <f>+IF(G752=0,0,G752/G715*100)</f>
        <v>0</v>
      </c>
      <c r="I752" s="807">
        <v>0</v>
      </c>
      <c r="J752" s="808">
        <f>+IF(I752=0,0,I752/I715*100)</f>
        <v>0</v>
      </c>
      <c r="K752" s="807">
        <v>0</v>
      </c>
      <c r="L752" s="808">
        <f>+IF(K752=0,0,K752/K715*100)</f>
        <v>0</v>
      </c>
      <c r="M752" s="807">
        <f t="shared" si="771"/>
        <v>0</v>
      </c>
      <c r="N752" s="808">
        <f>+IF(M752=0,0,M752/M715*100)</f>
        <v>0</v>
      </c>
      <c r="O752" s="807">
        <v>0</v>
      </c>
      <c r="P752" s="808">
        <f>+IF(O752=0,0,O752/O715*100)</f>
        <v>0</v>
      </c>
      <c r="Q752" s="807">
        <v>0</v>
      </c>
      <c r="R752" s="808">
        <f>+IF(Q752=0,0,Q752/Q715*100)</f>
        <v>0</v>
      </c>
      <c r="S752" s="807">
        <v>0</v>
      </c>
      <c r="T752" s="808">
        <f>+IF(S752=0,0,S752/S715*100)</f>
        <v>0</v>
      </c>
      <c r="U752" s="807">
        <f t="shared" si="760"/>
        <v>0</v>
      </c>
      <c r="V752" s="808">
        <f>+IF(U752=0,0,U752/U715*100)</f>
        <v>0</v>
      </c>
      <c r="W752" s="807">
        <f t="shared" si="761"/>
        <v>0</v>
      </c>
      <c r="X752" s="808">
        <f>+IF(W752=0,0,W752/W715*100)</f>
        <v>0</v>
      </c>
      <c r="Y752" s="807">
        <v>0</v>
      </c>
      <c r="Z752" s="808">
        <f>+IF(Y752=0,0,Y752/Y715*100)</f>
        <v>0</v>
      </c>
      <c r="AA752" s="807">
        <v>0</v>
      </c>
      <c r="AB752" s="808">
        <f>+IF(AA752=0,0,AA752/AA715*100)</f>
        <v>0</v>
      </c>
      <c r="AC752" s="807">
        <v>0</v>
      </c>
      <c r="AD752" s="808">
        <f>+IF(AC752=0,0,AC752/AC715*100)</f>
        <v>0</v>
      </c>
      <c r="AE752" s="807">
        <f t="shared" si="762"/>
        <v>0</v>
      </c>
      <c r="AF752" s="808">
        <f>+IF(AE752=0,0,AE752/AE715*100)</f>
        <v>0</v>
      </c>
      <c r="AG752" s="807">
        <v>0</v>
      </c>
      <c r="AH752" s="808">
        <f>+IF(AG752=0,0,AG752/AG715*100)</f>
        <v>0</v>
      </c>
      <c r="AI752" s="807">
        <v>0</v>
      </c>
      <c r="AJ752" s="808">
        <f>+IF(AI752=0,0,AI752/AI715*100)</f>
        <v>0</v>
      </c>
      <c r="AK752" s="807">
        <v>0</v>
      </c>
      <c r="AL752" s="808">
        <f>+IF(AK752=0,0,AK752/AK715*100)</f>
        <v>0</v>
      </c>
      <c r="AM752" s="807">
        <f t="shared" si="763"/>
        <v>0</v>
      </c>
      <c r="AN752" s="808">
        <f>+IF(AM752=0,0,AM752/AM715*100)</f>
        <v>0</v>
      </c>
      <c r="AO752" s="807">
        <f t="shared" si="764"/>
        <v>0</v>
      </c>
      <c r="AP752" s="808">
        <f>+IF(AO752=0,0,AO752/AO715*100)</f>
        <v>0</v>
      </c>
      <c r="AQ752" s="651"/>
      <c r="AR752" s="807">
        <v>0</v>
      </c>
      <c r="AS752" s="808">
        <f>+IF(AR752=0,0,AR752/AR715*100)</f>
        <v>0</v>
      </c>
      <c r="AT752" s="807">
        <v>0</v>
      </c>
      <c r="AU752" s="808">
        <f>+IF(AT752=0,0,AT752/AT715*100)</f>
        <v>0</v>
      </c>
      <c r="AV752" s="807">
        <v>0</v>
      </c>
      <c r="AW752" s="808">
        <f>+IF(AV752=0,0,AV752/AV715*100)</f>
        <v>0</v>
      </c>
      <c r="AX752" s="807">
        <v>0</v>
      </c>
      <c r="AY752" s="808">
        <f>+IF(AX752=0,0,AX752/AX715*100)</f>
        <v>0</v>
      </c>
      <c r="AZ752" s="807">
        <f t="shared" si="772"/>
        <v>0</v>
      </c>
      <c r="BA752" s="808">
        <f>+IF(AZ752=0,0,AZ752/AZ715*100)</f>
        <v>0</v>
      </c>
      <c r="BB752" s="807">
        <v>0</v>
      </c>
      <c r="BC752" s="808">
        <f>+IF(BB752=0,0,BB752/BB715*100)</f>
        <v>0</v>
      </c>
      <c r="BD752" s="807">
        <v>0</v>
      </c>
      <c r="BE752" s="808">
        <f>+IF(BD752=0,0,BD752/BD715*100)</f>
        <v>0</v>
      </c>
      <c r="BF752" s="807">
        <v>0</v>
      </c>
      <c r="BG752" s="808">
        <f>+IF(BF752=0,0,BF752/BF715*100)</f>
        <v>0</v>
      </c>
      <c r="BH752" s="807">
        <f t="shared" si="773"/>
        <v>0</v>
      </c>
      <c r="BI752" s="808">
        <f>+IF(BH752=0,0,BH752/BH715*100)</f>
        <v>0</v>
      </c>
      <c r="BJ752" s="807">
        <f t="shared" si="765"/>
        <v>0</v>
      </c>
      <c r="BK752" s="808">
        <f>+IF(BJ752=0,0,BJ752/BJ715*100)</f>
        <v>0</v>
      </c>
      <c r="BL752" s="807">
        <v>0</v>
      </c>
      <c r="BM752" s="808">
        <f>+IF(BL752=0,0,BL752/BL715*100)</f>
        <v>0</v>
      </c>
      <c r="BN752" s="807">
        <v>0</v>
      </c>
      <c r="BO752" s="808">
        <f>+IF(BN752=0,0,BN752/BN715*100)</f>
        <v>0</v>
      </c>
      <c r="BP752" s="807">
        <v>0</v>
      </c>
      <c r="BQ752" s="808">
        <f>+IF(BP752=0,0,BP752/BP715*100)</f>
        <v>0</v>
      </c>
      <c r="BR752" s="807">
        <f t="shared" si="774"/>
        <v>0</v>
      </c>
      <c r="BS752" s="808">
        <f>+IF(BR752=0,0,BR752/BR715*100)</f>
        <v>0</v>
      </c>
      <c r="BT752" s="807">
        <v>0</v>
      </c>
      <c r="BU752" s="808">
        <f>+IF(BT752=0,0,BT752/BT715*100)</f>
        <v>0</v>
      </c>
      <c r="BV752" s="807">
        <v>0</v>
      </c>
      <c r="BW752" s="808">
        <f>+IF(BV752=0,0,BV752/BV715*100)</f>
        <v>0</v>
      </c>
      <c r="BX752" s="807">
        <v>0</v>
      </c>
      <c r="BY752" s="808">
        <f>+IF(BX752=0,0,BX752/BX715*100)</f>
        <v>0</v>
      </c>
      <c r="BZ752" s="807">
        <f t="shared" si="775"/>
        <v>0</v>
      </c>
      <c r="CA752" s="808">
        <f>+IF(BZ752=0,0,BZ752/BZ715*100)</f>
        <v>0</v>
      </c>
      <c r="CB752" s="807">
        <f t="shared" si="766"/>
        <v>0</v>
      </c>
      <c r="CC752" s="808">
        <f>+IF(CB752=0,0,CB752/CB715*100)</f>
        <v>0</v>
      </c>
      <c r="CE752" s="807">
        <f t="shared" si="742"/>
        <v>0</v>
      </c>
      <c r="CF752" s="808">
        <f>+IF(CE752=0,0,CE752/CE715*100)</f>
        <v>0</v>
      </c>
      <c r="CG752" s="807">
        <v>0</v>
      </c>
      <c r="CH752" s="808">
        <f>+IF(CG752=0,0,CG752/CG715*100)</f>
        <v>0</v>
      </c>
      <c r="CI752" s="807">
        <v>0</v>
      </c>
      <c r="CJ752" s="808">
        <f>+IF(CI752=0,0,CI752/CI715*100)</f>
        <v>0</v>
      </c>
      <c r="CK752" s="807">
        <v>0</v>
      </c>
      <c r="CL752" s="808">
        <f>+IF(CK752=0,0,CK752/CK715*100)</f>
        <v>0</v>
      </c>
      <c r="CM752" s="807">
        <f t="shared" si="776"/>
        <v>0</v>
      </c>
      <c r="CN752" s="808">
        <f>+IF(CM752=0,0,CM752/CM715*100)</f>
        <v>0</v>
      </c>
      <c r="CO752" s="807">
        <v>0</v>
      </c>
      <c r="CP752" s="808">
        <f>+IF(CO752=0,0,CO752/CO715*100)</f>
        <v>0</v>
      </c>
      <c r="CQ752" s="807">
        <v>0</v>
      </c>
      <c r="CR752" s="808">
        <f>+IF(CQ752=0,0,CQ752/CQ715*100)</f>
        <v>0</v>
      </c>
      <c r="CS752" s="807">
        <v>0</v>
      </c>
      <c r="CT752" s="808">
        <f>+IF(CS752=0,0,CS752/CS715*100)</f>
        <v>0</v>
      </c>
      <c r="CU752" s="807">
        <f t="shared" si="777"/>
        <v>0</v>
      </c>
      <c r="CV752" s="808">
        <f>+IF(CU752=0,0,CU752/CU715*100)</f>
        <v>0</v>
      </c>
      <c r="CW752" s="807">
        <f t="shared" si="767"/>
        <v>0</v>
      </c>
      <c r="CX752" s="808">
        <f>+IF(CW752=0,0,CW752/CW715*100)</f>
        <v>0</v>
      </c>
      <c r="CY752" s="807">
        <v>0</v>
      </c>
      <c r="CZ752" s="808">
        <f>+IF(CY752=0,0,CY752/CY715*100)</f>
        <v>0</v>
      </c>
      <c r="DA752" s="807">
        <v>0</v>
      </c>
      <c r="DB752" s="808">
        <f>+IF(DA752=0,0,DA752/DA715*100)</f>
        <v>0</v>
      </c>
      <c r="DC752" s="807">
        <v>0</v>
      </c>
      <c r="DD752" s="808">
        <f>+IF(DC752=0,0,DC752/DC715*100)</f>
        <v>0</v>
      </c>
      <c r="DE752" s="807">
        <f t="shared" si="778"/>
        <v>0</v>
      </c>
      <c r="DF752" s="808">
        <f>+IF(DE752=0,0,DE752/DE715*100)</f>
        <v>0</v>
      </c>
      <c r="DG752" s="807">
        <v>0</v>
      </c>
      <c r="DH752" s="808">
        <f>+IF(DG752=0,0,DG752/DG715*100)</f>
        <v>0</v>
      </c>
      <c r="DI752" s="807">
        <v>0</v>
      </c>
      <c r="DJ752" s="808">
        <f>+IF(DI752=0,0,DI752/DI715*100)</f>
        <v>0</v>
      </c>
      <c r="DK752" s="807">
        <v>0</v>
      </c>
      <c r="DL752" s="808">
        <f>+IF(DK752=0,0,DK752/DK715*100)</f>
        <v>0</v>
      </c>
      <c r="DM752" s="807">
        <f t="shared" si="779"/>
        <v>0</v>
      </c>
      <c r="DN752" s="808">
        <f>+IF(DM752=0,0,DM752/DM715*100)</f>
        <v>0</v>
      </c>
      <c r="DO752" s="807">
        <f t="shared" si="768"/>
        <v>0</v>
      </c>
      <c r="DP752" s="808">
        <f>+IF(DO752=0,0,DO752/DO715*100)</f>
        <v>0</v>
      </c>
      <c r="DR752" s="807">
        <f t="shared" si="743"/>
        <v>0</v>
      </c>
      <c r="DS752" s="808">
        <f>+IF(DR752=0,0,DR752/DR715*100)</f>
        <v>0</v>
      </c>
      <c r="DT752" s="807">
        <v>0</v>
      </c>
      <c r="DU752" s="808">
        <f>+IF(DT752=0,0,DT752/DT715*100)</f>
        <v>0</v>
      </c>
      <c r="DV752" s="807">
        <v>0</v>
      </c>
      <c r="DW752" s="808">
        <f>+IF(DV752=0,0,DV752/DV715*100)</f>
        <v>0</v>
      </c>
      <c r="DX752" s="807">
        <v>0</v>
      </c>
      <c r="DY752" s="808">
        <f>+IF(DX752=0,0,DX752/DX715*100)</f>
        <v>0</v>
      </c>
      <c r="DZ752" s="807">
        <f t="shared" si="780"/>
        <v>0</v>
      </c>
      <c r="EA752" s="808">
        <f>+IF(DZ752=0,0,DZ752/DZ715*100)</f>
        <v>0</v>
      </c>
      <c r="EB752" s="807">
        <v>0</v>
      </c>
      <c r="EC752" s="808">
        <f>+IF(EB752=0,0,EB752/EB715*100)</f>
        <v>0</v>
      </c>
      <c r="ED752" s="807">
        <v>0</v>
      </c>
      <c r="EE752" s="808">
        <f>+IF(ED752=0,0,ED752/ED715*100)</f>
        <v>0</v>
      </c>
      <c r="EF752" s="807">
        <v>0</v>
      </c>
      <c r="EG752" s="808">
        <f>+IF(EF752=0,0,EF752/EF715*100)</f>
        <v>0</v>
      </c>
      <c r="EH752" s="807">
        <f t="shared" si="781"/>
        <v>0</v>
      </c>
      <c r="EI752" s="808">
        <f>+IF(EH752=0,0,EH752/EH715*100)</f>
        <v>0</v>
      </c>
      <c r="EJ752" s="807">
        <f t="shared" si="769"/>
        <v>0</v>
      </c>
      <c r="EK752" s="808">
        <f>+IF(EJ752=0,0,EJ752/EJ715*100)</f>
        <v>0</v>
      </c>
      <c r="EL752" s="807">
        <v>0</v>
      </c>
      <c r="EM752" s="808">
        <f>+IF(EL752=0,0,EL752/EL715*100)</f>
        <v>0</v>
      </c>
      <c r="EN752" s="807">
        <v>0</v>
      </c>
      <c r="EO752" s="808">
        <f>+IF(EN752=0,0,EN752/EN715*100)</f>
        <v>0</v>
      </c>
      <c r="EP752" s="807">
        <v>0</v>
      </c>
      <c r="EQ752" s="808">
        <f>+IF(EP752=0,0,EP752/EP715*100)</f>
        <v>0</v>
      </c>
      <c r="ER752" s="807">
        <f t="shared" si="782"/>
        <v>0</v>
      </c>
      <c r="ES752" s="808">
        <f>+IF(ER752=0,0,ER752/ER715*100)</f>
        <v>0</v>
      </c>
      <c r="ET752" s="807">
        <v>0</v>
      </c>
      <c r="EU752" s="808">
        <f>+IF(ET752=0,0,ET752/ET715*100)</f>
        <v>0</v>
      </c>
      <c r="EV752" s="807">
        <v>0</v>
      </c>
      <c r="EW752" s="808">
        <f>+IF(EV752=0,0,EV752/EV715*100)</f>
        <v>0</v>
      </c>
      <c r="EX752" s="807">
        <v>0</v>
      </c>
      <c r="EY752" s="808">
        <f>+IF(EX752=0,0,EX752/EX715*100)</f>
        <v>0</v>
      </c>
      <c r="EZ752" s="807">
        <f t="shared" si="783"/>
        <v>0</v>
      </c>
      <c r="FA752" s="808">
        <f>+IF(EZ752=0,0,EZ752/EZ715*100)</f>
        <v>0</v>
      </c>
      <c r="FB752" s="807">
        <f t="shared" si="770"/>
        <v>0</v>
      </c>
      <c r="FC752" s="808">
        <f>+IF(FB752=0,0,FB752/FB715*100)</f>
        <v>0</v>
      </c>
      <c r="FD752" s="807">
        <v>0</v>
      </c>
      <c r="FE752" s="808">
        <f>+IF(FD752=0,0,FD752/FD715*100)</f>
        <v>0</v>
      </c>
      <c r="FF752" s="807">
        <v>0</v>
      </c>
      <c r="FG752" s="808">
        <f>+IF(FF752=0,0,FF752/FF715*100)</f>
        <v>0</v>
      </c>
      <c r="FH752" s="807">
        <v>0</v>
      </c>
      <c r="FI752" s="808">
        <f>+IF(FH752=0,0,FH752/FH715*100)</f>
        <v>0</v>
      </c>
      <c r="FJ752" s="807">
        <v>0</v>
      </c>
      <c r="FK752" s="808">
        <f>+IF(FJ752=0,0,FJ752/FJ715*100)</f>
        <v>0</v>
      </c>
    </row>
    <row r="753" spans="2:167" s="648" customFormat="1" ht="13.5" customHeight="1">
      <c r="B753" s="771"/>
      <c r="C753" s="781"/>
      <c r="D753" s="781" t="s">
        <v>4858</v>
      </c>
      <c r="E753" s="785">
        <f t="shared" si="741"/>
        <v>0</v>
      </c>
      <c r="F753" s="786">
        <f>+IF(E753=0,0,E753/E715*100)</f>
        <v>0</v>
      </c>
      <c r="G753" s="814">
        <v>0</v>
      </c>
      <c r="H753" s="786">
        <f>+IF(G753=0,0,G753/G715*100)</f>
        <v>0</v>
      </c>
      <c r="I753" s="814">
        <v>0</v>
      </c>
      <c r="J753" s="786">
        <f>+IF(I753=0,0,I753/I715*100)</f>
        <v>0</v>
      </c>
      <c r="K753" s="814">
        <v>0</v>
      </c>
      <c r="L753" s="786">
        <f>+IF(K753=0,0,K753/K715*100)</f>
        <v>0</v>
      </c>
      <c r="M753" s="814">
        <f t="shared" si="771"/>
        <v>0</v>
      </c>
      <c r="N753" s="786">
        <f>+IF(M753=0,0,M753/M715*100)</f>
        <v>0</v>
      </c>
      <c r="O753" s="814">
        <v>0</v>
      </c>
      <c r="P753" s="786">
        <f>+IF(O753=0,0,O753/O715*100)</f>
        <v>0</v>
      </c>
      <c r="Q753" s="814">
        <v>0</v>
      </c>
      <c r="R753" s="786">
        <f>+IF(Q753=0,0,Q753/Q715*100)</f>
        <v>0</v>
      </c>
      <c r="S753" s="814">
        <v>0</v>
      </c>
      <c r="T753" s="786">
        <f>+IF(S753=0,0,S753/S715*100)</f>
        <v>0</v>
      </c>
      <c r="U753" s="785">
        <f t="shared" si="760"/>
        <v>0</v>
      </c>
      <c r="V753" s="786">
        <f>+IF(U753=0,0,U753/U715*100)</f>
        <v>0</v>
      </c>
      <c r="W753" s="785">
        <f t="shared" si="761"/>
        <v>0</v>
      </c>
      <c r="X753" s="786">
        <f>+IF(W753=0,0,W753/W715*100)</f>
        <v>0</v>
      </c>
      <c r="Y753" s="814">
        <v>0</v>
      </c>
      <c r="Z753" s="786">
        <f>+IF(Y753=0,0,Y753/Y715*100)</f>
        <v>0</v>
      </c>
      <c r="AA753" s="814">
        <v>0</v>
      </c>
      <c r="AB753" s="786">
        <f>+IF(AA753=0,0,AA753/AA715*100)</f>
        <v>0</v>
      </c>
      <c r="AC753" s="814">
        <v>0</v>
      </c>
      <c r="AD753" s="786">
        <f>+IF(AC753=0,0,AC753/AC715*100)</f>
        <v>0</v>
      </c>
      <c r="AE753" s="785">
        <f t="shared" si="762"/>
        <v>0</v>
      </c>
      <c r="AF753" s="786">
        <f>+IF(AE753=0,0,AE753/AE715*100)</f>
        <v>0</v>
      </c>
      <c r="AG753" s="814">
        <v>0</v>
      </c>
      <c r="AH753" s="786">
        <f>+IF(AG753=0,0,AG753/AG715*100)</f>
        <v>0</v>
      </c>
      <c r="AI753" s="814">
        <v>0</v>
      </c>
      <c r="AJ753" s="786">
        <f>+IF(AI753=0,0,AI753/AI715*100)</f>
        <v>0</v>
      </c>
      <c r="AK753" s="814">
        <v>0</v>
      </c>
      <c r="AL753" s="786">
        <f>+IF(AK753=0,0,AK753/AK715*100)</f>
        <v>0</v>
      </c>
      <c r="AM753" s="785">
        <f t="shared" si="763"/>
        <v>0</v>
      </c>
      <c r="AN753" s="786">
        <f>+IF(AM753=0,0,AM753/AM715*100)</f>
        <v>0</v>
      </c>
      <c r="AO753" s="785">
        <f t="shared" si="764"/>
        <v>0</v>
      </c>
      <c r="AP753" s="786">
        <f>+IF(AO753=0,0,AO753/AO715*100)</f>
        <v>0</v>
      </c>
      <c r="AQ753" s="651"/>
      <c r="AR753" s="814">
        <v>0</v>
      </c>
      <c r="AS753" s="786">
        <f>+IF(AR753=0,0,AR753/AR715*100)</f>
        <v>0</v>
      </c>
      <c r="AT753" s="814">
        <v>0</v>
      </c>
      <c r="AU753" s="786">
        <f>+IF(AT753=0,0,AT753/AT715*100)</f>
        <v>0</v>
      </c>
      <c r="AV753" s="814">
        <v>0</v>
      </c>
      <c r="AW753" s="786">
        <f>+IF(AV753=0,0,AV753/AV715*100)</f>
        <v>0</v>
      </c>
      <c r="AX753" s="814">
        <v>0</v>
      </c>
      <c r="AY753" s="786">
        <f>+IF(AX753=0,0,AX753/AX715*100)</f>
        <v>0</v>
      </c>
      <c r="AZ753" s="814">
        <f t="shared" si="772"/>
        <v>0</v>
      </c>
      <c r="BA753" s="786">
        <f>+IF(AZ753=0,0,AZ753/AZ715*100)</f>
        <v>0</v>
      </c>
      <c r="BB753" s="814">
        <v>0</v>
      </c>
      <c r="BC753" s="786">
        <f>+IF(BB753=0,0,BB753/BB715*100)</f>
        <v>0</v>
      </c>
      <c r="BD753" s="814">
        <v>0</v>
      </c>
      <c r="BE753" s="786">
        <f>+IF(BD753=0,0,BD753/BD715*100)</f>
        <v>0</v>
      </c>
      <c r="BF753" s="814">
        <v>0</v>
      </c>
      <c r="BG753" s="786">
        <f>+IF(BF753=0,0,BF753/BF715*100)</f>
        <v>0</v>
      </c>
      <c r="BH753" s="814">
        <f t="shared" si="773"/>
        <v>0</v>
      </c>
      <c r="BI753" s="786">
        <f>+IF(BH753=0,0,BH753/BH715*100)</f>
        <v>0</v>
      </c>
      <c r="BJ753" s="785">
        <f t="shared" si="765"/>
        <v>0</v>
      </c>
      <c r="BK753" s="786">
        <f>+IF(BJ753=0,0,BJ753/BJ715*100)</f>
        <v>0</v>
      </c>
      <c r="BL753" s="814">
        <v>0</v>
      </c>
      <c r="BM753" s="786">
        <f>+IF(BL753=0,0,BL753/BL715*100)</f>
        <v>0</v>
      </c>
      <c r="BN753" s="814">
        <v>0</v>
      </c>
      <c r="BO753" s="786">
        <f>+IF(BN753=0,0,BN753/BN715*100)</f>
        <v>0</v>
      </c>
      <c r="BP753" s="814">
        <v>0</v>
      </c>
      <c r="BQ753" s="786">
        <f>+IF(BP753=0,0,BP753/BP715*100)</f>
        <v>0</v>
      </c>
      <c r="BR753" s="814">
        <f t="shared" si="774"/>
        <v>0</v>
      </c>
      <c r="BS753" s="786">
        <f>+IF(BR753=0,0,BR753/BR715*100)</f>
        <v>0</v>
      </c>
      <c r="BT753" s="814">
        <v>0</v>
      </c>
      <c r="BU753" s="786">
        <f>+IF(BT753=0,0,BT753/BT715*100)</f>
        <v>0</v>
      </c>
      <c r="BV753" s="814">
        <v>0</v>
      </c>
      <c r="BW753" s="786">
        <f>+IF(BV753=0,0,BV753/BV715*100)</f>
        <v>0</v>
      </c>
      <c r="BX753" s="814">
        <v>0</v>
      </c>
      <c r="BY753" s="786">
        <f>+IF(BX753=0,0,BX753/BX715*100)</f>
        <v>0</v>
      </c>
      <c r="BZ753" s="814">
        <f t="shared" si="775"/>
        <v>0</v>
      </c>
      <c r="CA753" s="786">
        <f>+IF(BZ753=0,0,BZ753/BZ715*100)</f>
        <v>0</v>
      </c>
      <c r="CB753" s="785">
        <f t="shared" si="766"/>
        <v>0</v>
      </c>
      <c r="CC753" s="786">
        <f>+IF(CB753=0,0,CB753/CB715*100)</f>
        <v>0</v>
      </c>
      <c r="CE753" s="785">
        <f t="shared" si="742"/>
        <v>0</v>
      </c>
      <c r="CF753" s="786">
        <f>+IF(CE753=0,0,CE753/CE715*100)</f>
        <v>0</v>
      </c>
      <c r="CG753" s="814">
        <v>0</v>
      </c>
      <c r="CH753" s="786">
        <f>+IF(CG753=0,0,CG753/CG715*100)</f>
        <v>0</v>
      </c>
      <c r="CI753" s="814">
        <v>0</v>
      </c>
      <c r="CJ753" s="786">
        <f>+IF(CI753=0,0,CI753/CI715*100)</f>
        <v>0</v>
      </c>
      <c r="CK753" s="814">
        <v>0</v>
      </c>
      <c r="CL753" s="786">
        <f>+IF(CK753=0,0,CK753/CK715*100)</f>
        <v>0</v>
      </c>
      <c r="CM753" s="814">
        <f t="shared" si="776"/>
        <v>0</v>
      </c>
      <c r="CN753" s="786">
        <f>+IF(CM753=0,0,CM753/CM715*100)</f>
        <v>0</v>
      </c>
      <c r="CO753" s="814">
        <v>0</v>
      </c>
      <c r="CP753" s="786">
        <f>+IF(CO753=0,0,CO753/CO715*100)</f>
        <v>0</v>
      </c>
      <c r="CQ753" s="814">
        <v>0</v>
      </c>
      <c r="CR753" s="786">
        <f>+IF(CQ753=0,0,CQ753/CQ715*100)</f>
        <v>0</v>
      </c>
      <c r="CS753" s="814">
        <v>0</v>
      </c>
      <c r="CT753" s="786">
        <f>+IF(CS753=0,0,CS753/CS715*100)</f>
        <v>0</v>
      </c>
      <c r="CU753" s="814">
        <f t="shared" si="777"/>
        <v>0</v>
      </c>
      <c r="CV753" s="786">
        <f>+IF(CU753=0,0,CU753/CU715*100)</f>
        <v>0</v>
      </c>
      <c r="CW753" s="785">
        <f t="shared" si="767"/>
        <v>0</v>
      </c>
      <c r="CX753" s="786">
        <f>+IF(CW753=0,0,CW753/CW715*100)</f>
        <v>0</v>
      </c>
      <c r="CY753" s="814">
        <v>0</v>
      </c>
      <c r="CZ753" s="786">
        <f>+IF(CY753=0,0,CY753/CY715*100)</f>
        <v>0</v>
      </c>
      <c r="DA753" s="814">
        <v>0</v>
      </c>
      <c r="DB753" s="786">
        <f>+IF(DA753=0,0,DA753/DA715*100)</f>
        <v>0</v>
      </c>
      <c r="DC753" s="814">
        <v>0</v>
      </c>
      <c r="DD753" s="786">
        <f>+IF(DC753=0,0,DC753/DC715*100)</f>
        <v>0</v>
      </c>
      <c r="DE753" s="814">
        <f t="shared" si="778"/>
        <v>0</v>
      </c>
      <c r="DF753" s="786">
        <f>+IF(DE753=0,0,DE753/DE715*100)</f>
        <v>0</v>
      </c>
      <c r="DG753" s="814">
        <v>0</v>
      </c>
      <c r="DH753" s="786">
        <f>+IF(DG753=0,0,DG753/DG715*100)</f>
        <v>0</v>
      </c>
      <c r="DI753" s="814">
        <v>0</v>
      </c>
      <c r="DJ753" s="786">
        <f>+IF(DI753=0,0,DI753/DI715*100)</f>
        <v>0</v>
      </c>
      <c r="DK753" s="814">
        <v>0</v>
      </c>
      <c r="DL753" s="786">
        <f>+IF(DK753=0,0,DK753/DK715*100)</f>
        <v>0</v>
      </c>
      <c r="DM753" s="814">
        <f t="shared" si="779"/>
        <v>0</v>
      </c>
      <c r="DN753" s="786">
        <f>+IF(DM753=0,0,DM753/DM715*100)</f>
        <v>0</v>
      </c>
      <c r="DO753" s="785">
        <f t="shared" si="768"/>
        <v>0</v>
      </c>
      <c r="DP753" s="786">
        <f>+IF(DO753=0,0,DO753/DO715*100)</f>
        <v>0</v>
      </c>
      <c r="DR753" s="814">
        <f t="shared" si="743"/>
        <v>0</v>
      </c>
      <c r="DS753" s="786">
        <f>+IF(DR753=0,0,DR753/DR715*100)</f>
        <v>0</v>
      </c>
      <c r="DT753" s="814">
        <v>0</v>
      </c>
      <c r="DU753" s="786">
        <f>+IF(DT753=0,0,DT753/DT715*100)</f>
        <v>0</v>
      </c>
      <c r="DV753" s="814">
        <v>0</v>
      </c>
      <c r="DW753" s="786">
        <f>+IF(DV753=0,0,DV753/DV715*100)</f>
        <v>0</v>
      </c>
      <c r="DX753" s="814">
        <v>0</v>
      </c>
      <c r="DY753" s="786">
        <f>+IF(DX753=0,0,DX753/DX715*100)</f>
        <v>0</v>
      </c>
      <c r="DZ753" s="814">
        <f t="shared" si="780"/>
        <v>0</v>
      </c>
      <c r="EA753" s="786">
        <f>+IF(DZ753=0,0,DZ753/DZ715*100)</f>
        <v>0</v>
      </c>
      <c r="EB753" s="814">
        <v>0</v>
      </c>
      <c r="EC753" s="786">
        <f>+IF(EB753=0,0,EB753/EB715*100)</f>
        <v>0</v>
      </c>
      <c r="ED753" s="814">
        <v>0</v>
      </c>
      <c r="EE753" s="786">
        <f>+IF(ED753=0,0,ED753/ED715*100)</f>
        <v>0</v>
      </c>
      <c r="EF753" s="814">
        <v>0</v>
      </c>
      <c r="EG753" s="786">
        <f>+IF(EF753=0,0,EF753/EF715*100)</f>
        <v>0</v>
      </c>
      <c r="EH753" s="814">
        <f t="shared" si="781"/>
        <v>0</v>
      </c>
      <c r="EI753" s="786">
        <f>+IF(EH753=0,0,EH753/EH715*100)</f>
        <v>0</v>
      </c>
      <c r="EJ753" s="785">
        <f t="shared" si="769"/>
        <v>0</v>
      </c>
      <c r="EK753" s="786">
        <f>+IF(EJ753=0,0,EJ753/EJ715*100)</f>
        <v>0</v>
      </c>
      <c r="EL753" s="814">
        <v>0</v>
      </c>
      <c r="EM753" s="786">
        <f>+IF(EL753=0,0,EL753/EL715*100)</f>
        <v>0</v>
      </c>
      <c r="EN753" s="814">
        <v>0</v>
      </c>
      <c r="EO753" s="786">
        <f>+IF(EN753=0,0,EN753/EN715*100)</f>
        <v>0</v>
      </c>
      <c r="EP753" s="814">
        <v>0</v>
      </c>
      <c r="EQ753" s="786">
        <f>+IF(EP753=0,0,EP753/EP715*100)</f>
        <v>0</v>
      </c>
      <c r="ER753" s="814">
        <f t="shared" si="782"/>
        <v>0</v>
      </c>
      <c r="ES753" s="786">
        <f>+IF(ER753=0,0,ER753/ER715*100)</f>
        <v>0</v>
      </c>
      <c r="ET753" s="814">
        <v>0</v>
      </c>
      <c r="EU753" s="786">
        <f>+IF(ET753=0,0,ET753/ET715*100)</f>
        <v>0</v>
      </c>
      <c r="EV753" s="814">
        <v>0</v>
      </c>
      <c r="EW753" s="786">
        <f>+IF(EV753=0,0,EV753/EV715*100)</f>
        <v>0</v>
      </c>
      <c r="EX753" s="814">
        <v>0</v>
      </c>
      <c r="EY753" s="786">
        <f>+IF(EX753=0,0,EX753/EX715*100)</f>
        <v>0</v>
      </c>
      <c r="EZ753" s="814">
        <f t="shared" si="783"/>
        <v>0</v>
      </c>
      <c r="FA753" s="786">
        <f>+IF(EZ753=0,0,EZ753/EZ715*100)</f>
        <v>0</v>
      </c>
      <c r="FB753" s="785">
        <f t="shared" si="770"/>
        <v>0</v>
      </c>
      <c r="FC753" s="786">
        <f>+IF(FB753=0,0,FB753/FB715*100)</f>
        <v>0</v>
      </c>
      <c r="FD753" s="814">
        <v>0</v>
      </c>
      <c r="FE753" s="786">
        <f>+IF(FD753=0,0,FD753/FD715*100)</f>
        <v>0</v>
      </c>
      <c r="FF753" s="814">
        <v>0</v>
      </c>
      <c r="FG753" s="786">
        <f>+IF(FF753=0,0,FF753/FF715*100)</f>
        <v>0</v>
      </c>
      <c r="FH753" s="814">
        <v>0</v>
      </c>
      <c r="FI753" s="786">
        <f>+IF(FH753=0,0,FH753/FH715*100)</f>
        <v>0</v>
      </c>
      <c r="FJ753" s="814">
        <v>0</v>
      </c>
      <c r="FK753" s="786">
        <f>+IF(FJ753=0,0,FJ753/FJ715*100)</f>
        <v>0</v>
      </c>
    </row>
    <row r="754" spans="2:167" s="648" customFormat="1" ht="13.5" customHeight="1">
      <c r="B754" s="769"/>
      <c r="C754" s="771" t="s">
        <v>4860</v>
      </c>
      <c r="D754" s="798"/>
      <c r="E754" s="785">
        <f t="shared" si="741"/>
        <v>0</v>
      </c>
      <c r="F754" s="727">
        <f>+IF(E754=0,0,E754/E715*100)</f>
        <v>0</v>
      </c>
      <c r="G754" s="797">
        <f>SUM(G755:G757)</f>
        <v>0</v>
      </c>
      <c r="H754" s="727">
        <f>+IF(G754=0,0,G754/G715*100)</f>
        <v>0</v>
      </c>
      <c r="I754" s="797">
        <f>SUM(I755:I757)</f>
        <v>0</v>
      </c>
      <c r="J754" s="727">
        <f>+IF(I754=0,0,I754/I715*100)</f>
        <v>0</v>
      </c>
      <c r="K754" s="797">
        <f>SUM(K755:K757)</f>
        <v>0</v>
      </c>
      <c r="L754" s="727">
        <f>+IF(K754=0,0,K754/K715*100)</f>
        <v>0</v>
      </c>
      <c r="M754" s="797">
        <f>SUM(M755:M757)</f>
        <v>0</v>
      </c>
      <c r="N754" s="727">
        <f>+IF(M754=0,0,M754/M715*100)</f>
        <v>0</v>
      </c>
      <c r="O754" s="797">
        <f>SUM(O755:O757)</f>
        <v>0</v>
      </c>
      <c r="P754" s="727">
        <f>+IF(O754=0,0,O754/O715*100)</f>
        <v>0</v>
      </c>
      <c r="Q754" s="797">
        <f>SUM(Q755:Q757)</f>
        <v>0</v>
      </c>
      <c r="R754" s="727">
        <f>+IF(Q754=0,0,Q754/Q715*100)</f>
        <v>0</v>
      </c>
      <c r="S754" s="797">
        <f>SUM(S755:S757)</f>
        <v>0</v>
      </c>
      <c r="T754" s="727">
        <f>+IF(S754=0,0,S754/S715*100)</f>
        <v>0</v>
      </c>
      <c r="U754" s="797">
        <f t="shared" si="760"/>
        <v>0</v>
      </c>
      <c r="V754" s="727">
        <f>+IF(U754=0,0,U754/U715*100)</f>
        <v>0</v>
      </c>
      <c r="W754" s="797">
        <f t="shared" si="761"/>
        <v>0</v>
      </c>
      <c r="X754" s="727">
        <f>+IF(W754=0,0,W754/W715*100)</f>
        <v>0</v>
      </c>
      <c r="Y754" s="797">
        <f>SUM(Y755:Y757)</f>
        <v>0</v>
      </c>
      <c r="Z754" s="727">
        <f>+IF(Y754=0,0,Y754/Y715*100)</f>
        <v>0</v>
      </c>
      <c r="AA754" s="797">
        <f>SUM(AA755:AA757)</f>
        <v>0</v>
      </c>
      <c r="AB754" s="727">
        <f>+IF(AA754=0,0,AA754/AA715*100)</f>
        <v>0</v>
      </c>
      <c r="AC754" s="797">
        <f>SUM(AC755:AC757)</f>
        <v>0</v>
      </c>
      <c r="AD754" s="727">
        <f>+IF(AC754=0,0,AC754/AC715*100)</f>
        <v>0</v>
      </c>
      <c r="AE754" s="797">
        <f t="shared" si="762"/>
        <v>0</v>
      </c>
      <c r="AF754" s="727">
        <f>+IF(AE754=0,0,AE754/AE715*100)</f>
        <v>0</v>
      </c>
      <c r="AG754" s="797">
        <f>SUM(AG755:AG757)</f>
        <v>0</v>
      </c>
      <c r="AH754" s="727">
        <f>+IF(AG754=0,0,AG754/AG715*100)</f>
        <v>0</v>
      </c>
      <c r="AI754" s="797">
        <f>SUM(AI755:AI757)</f>
        <v>0</v>
      </c>
      <c r="AJ754" s="727">
        <f>+IF(AI754=0,0,AI754/AI715*100)</f>
        <v>0</v>
      </c>
      <c r="AK754" s="797">
        <f>SUM(AK755:AK757)</f>
        <v>0</v>
      </c>
      <c r="AL754" s="727">
        <f>+IF(AK754=0,0,AK754/AK715*100)</f>
        <v>0</v>
      </c>
      <c r="AM754" s="797">
        <f t="shared" si="763"/>
        <v>0</v>
      </c>
      <c r="AN754" s="727">
        <f>+IF(AM754=0,0,AM754/AM715*100)</f>
        <v>0</v>
      </c>
      <c r="AO754" s="797">
        <f t="shared" si="764"/>
        <v>0</v>
      </c>
      <c r="AP754" s="727">
        <f>+IF(AO754=0,0,AO754/AO715*100)</f>
        <v>0</v>
      </c>
      <c r="AQ754" s="651"/>
      <c r="AR754" s="797">
        <f>SUM(AR755:AR757)</f>
        <v>0</v>
      </c>
      <c r="AS754" s="727">
        <f>+IF(AR754=0,0,AR754/AR715*100)</f>
        <v>0</v>
      </c>
      <c r="AT754" s="797">
        <f>SUM(AT755:AT757)</f>
        <v>0</v>
      </c>
      <c r="AU754" s="727">
        <f>+IF(AT754=0,0,AT754/AT715*100)</f>
        <v>0</v>
      </c>
      <c r="AV754" s="797">
        <f>SUM(AV755:AV757)</f>
        <v>0</v>
      </c>
      <c r="AW754" s="727">
        <f>+IF(AV754=0,0,AV754/AV715*100)</f>
        <v>0</v>
      </c>
      <c r="AX754" s="797">
        <f>SUM(AX755:AX757)</f>
        <v>0</v>
      </c>
      <c r="AY754" s="727">
        <f>+IF(AX754=0,0,AX754/AX715*100)</f>
        <v>0</v>
      </c>
      <c r="AZ754" s="797">
        <f>SUM(AZ755:AZ757)</f>
        <v>0</v>
      </c>
      <c r="BA754" s="727">
        <f>+IF(AZ754=0,0,AZ754/AZ715*100)</f>
        <v>0</v>
      </c>
      <c r="BB754" s="797">
        <f>SUM(BB755:BB757)</f>
        <v>0</v>
      </c>
      <c r="BC754" s="727">
        <f>+IF(BB754=0,0,BB754/BB715*100)</f>
        <v>0</v>
      </c>
      <c r="BD754" s="797">
        <f>SUM(BD755:BD757)</f>
        <v>0</v>
      </c>
      <c r="BE754" s="727">
        <f>+IF(BD754=0,0,BD754/BD715*100)</f>
        <v>0</v>
      </c>
      <c r="BF754" s="797">
        <f>SUM(BF755:BF757)</f>
        <v>0</v>
      </c>
      <c r="BG754" s="727">
        <f>+IF(BF754=0,0,BF754/BF715*100)</f>
        <v>0</v>
      </c>
      <c r="BH754" s="797">
        <f>SUM(BH755:BH757)</f>
        <v>0</v>
      </c>
      <c r="BI754" s="727">
        <f>+IF(BH754=0,0,BH754/BH715*100)</f>
        <v>0</v>
      </c>
      <c r="BJ754" s="797">
        <f t="shared" si="765"/>
        <v>0</v>
      </c>
      <c r="BK754" s="727">
        <f>+IF(BJ754=0,0,BJ754/BJ715*100)</f>
        <v>0</v>
      </c>
      <c r="BL754" s="797">
        <f>SUM(BL755:BL757)</f>
        <v>0</v>
      </c>
      <c r="BM754" s="727">
        <f>+IF(BL754=0,0,BL754/BL715*100)</f>
        <v>0</v>
      </c>
      <c r="BN754" s="797">
        <f>SUM(BN755:BN757)</f>
        <v>0</v>
      </c>
      <c r="BO754" s="727">
        <f>+IF(BN754=0,0,BN754/BN715*100)</f>
        <v>0</v>
      </c>
      <c r="BP754" s="797">
        <f>SUM(BP755:BP757)</f>
        <v>0</v>
      </c>
      <c r="BQ754" s="727">
        <f>+IF(BP754=0,0,BP754/BP715*100)</f>
        <v>0</v>
      </c>
      <c r="BR754" s="797">
        <f>SUM(BR755:BR757)</f>
        <v>0</v>
      </c>
      <c r="BS754" s="727">
        <f>+IF(BR754=0,0,BR754/BR715*100)</f>
        <v>0</v>
      </c>
      <c r="BT754" s="797">
        <f>SUM(BT755:BT757)</f>
        <v>0</v>
      </c>
      <c r="BU754" s="727">
        <f>+IF(BT754=0,0,BT754/BT715*100)</f>
        <v>0</v>
      </c>
      <c r="BV754" s="797">
        <f>SUM(BV755:BV757)</f>
        <v>0</v>
      </c>
      <c r="BW754" s="727">
        <f>+IF(BV754=0,0,BV754/BV715*100)</f>
        <v>0</v>
      </c>
      <c r="BX754" s="797">
        <f>SUM(BX755:BX757)</f>
        <v>0</v>
      </c>
      <c r="BY754" s="727">
        <f>+IF(BX754=0,0,BX754/BX715*100)</f>
        <v>0</v>
      </c>
      <c r="BZ754" s="797">
        <f>SUM(BZ755:BZ757)</f>
        <v>0</v>
      </c>
      <c r="CA754" s="727">
        <f>+IF(BZ754=0,0,BZ754/BZ715*100)</f>
        <v>0</v>
      </c>
      <c r="CB754" s="797">
        <f t="shared" si="766"/>
        <v>0</v>
      </c>
      <c r="CC754" s="727">
        <f>+IF(CB754=0,0,CB754/CB715*100)</f>
        <v>0</v>
      </c>
      <c r="CE754" s="785">
        <f t="shared" si="742"/>
        <v>0</v>
      </c>
      <c r="CF754" s="727">
        <f>+IF(CE754=0,0,CE754/CE715*100)</f>
        <v>0</v>
      </c>
      <c r="CG754" s="797">
        <f>SUM(CG755:CG757)</f>
        <v>0</v>
      </c>
      <c r="CH754" s="727">
        <f>+IF(CG754=0,0,CG754/CG715*100)</f>
        <v>0</v>
      </c>
      <c r="CI754" s="797">
        <f>SUM(CI755:CI757)</f>
        <v>0</v>
      </c>
      <c r="CJ754" s="727">
        <f>+IF(CI754=0,0,CI754/CI715*100)</f>
        <v>0</v>
      </c>
      <c r="CK754" s="797">
        <f>SUM(CK755:CK757)</f>
        <v>0</v>
      </c>
      <c r="CL754" s="727">
        <f>+IF(CK754=0,0,CK754/CK715*100)</f>
        <v>0</v>
      </c>
      <c r="CM754" s="797">
        <f>SUM(CM755:CM757)</f>
        <v>0</v>
      </c>
      <c r="CN754" s="727">
        <f>+IF(CM754=0,0,CM754/CM715*100)</f>
        <v>0</v>
      </c>
      <c r="CO754" s="797">
        <f>SUM(CO755:CO757)</f>
        <v>0</v>
      </c>
      <c r="CP754" s="727">
        <f>+IF(CO754=0,0,CO754/CO715*100)</f>
        <v>0</v>
      </c>
      <c r="CQ754" s="797">
        <f>SUM(CQ755:CQ757)</f>
        <v>0</v>
      </c>
      <c r="CR754" s="727">
        <f>+IF(CQ754=0,0,CQ754/CQ715*100)</f>
        <v>0</v>
      </c>
      <c r="CS754" s="797">
        <f>SUM(CS755:CS757)</f>
        <v>0</v>
      </c>
      <c r="CT754" s="727">
        <f>+IF(CS754=0,0,CS754/CS715*100)</f>
        <v>0</v>
      </c>
      <c r="CU754" s="797">
        <f>SUM(CU755:CU757)</f>
        <v>0</v>
      </c>
      <c r="CV754" s="727">
        <f>+IF(CU754=0,0,CU754/CU715*100)</f>
        <v>0</v>
      </c>
      <c r="CW754" s="797">
        <f t="shared" si="767"/>
        <v>0</v>
      </c>
      <c r="CX754" s="727">
        <f>+IF(CW754=0,0,CW754/CW715*100)</f>
        <v>0</v>
      </c>
      <c r="CY754" s="797">
        <f>SUM(CY755:CY757)</f>
        <v>0</v>
      </c>
      <c r="CZ754" s="727">
        <f>+IF(CY754=0,0,CY754/CY715*100)</f>
        <v>0</v>
      </c>
      <c r="DA754" s="797">
        <f>SUM(DA755:DA757)</f>
        <v>0</v>
      </c>
      <c r="DB754" s="727">
        <f>+IF(DA754=0,0,DA754/DA715*100)</f>
        <v>0</v>
      </c>
      <c r="DC754" s="797">
        <f>SUM(DC755:DC757)</f>
        <v>0</v>
      </c>
      <c r="DD754" s="727">
        <f>+IF(DC754=0,0,DC754/DC715*100)</f>
        <v>0</v>
      </c>
      <c r="DE754" s="797">
        <f>SUM(DE755:DE757)</f>
        <v>0</v>
      </c>
      <c r="DF754" s="727">
        <f>+IF(DE754=0,0,DE754/DE715*100)</f>
        <v>0</v>
      </c>
      <c r="DG754" s="797">
        <f>SUM(DG755:DG757)</f>
        <v>0</v>
      </c>
      <c r="DH754" s="727">
        <f>+IF(DG754=0,0,DG754/DG715*100)</f>
        <v>0</v>
      </c>
      <c r="DI754" s="797">
        <f>SUM(DI755:DI757)</f>
        <v>0</v>
      </c>
      <c r="DJ754" s="727">
        <f>+IF(DI754=0,0,DI754/DI715*100)</f>
        <v>0</v>
      </c>
      <c r="DK754" s="797">
        <f>SUM(DK755:DK757)</f>
        <v>0</v>
      </c>
      <c r="DL754" s="727">
        <f>+IF(DK754=0,0,DK754/DK715*100)</f>
        <v>0</v>
      </c>
      <c r="DM754" s="797">
        <f>SUM(DM755:DM757)</f>
        <v>0</v>
      </c>
      <c r="DN754" s="727">
        <f>+IF(DM754=0,0,DM754/DM715*100)</f>
        <v>0</v>
      </c>
      <c r="DO754" s="797">
        <f t="shared" si="768"/>
        <v>0</v>
      </c>
      <c r="DP754" s="727">
        <f>+IF(DO754=0,0,DO754/DO715*100)</f>
        <v>0</v>
      </c>
      <c r="DR754" s="797">
        <f t="shared" si="743"/>
        <v>0</v>
      </c>
      <c r="DS754" s="727">
        <f>+IF(DR754=0,0,DR754/DR715*100)</f>
        <v>0</v>
      </c>
      <c r="DT754" s="797">
        <f>SUM(DT755:DT757)</f>
        <v>0</v>
      </c>
      <c r="DU754" s="727">
        <f>+IF(DT754=0,0,DT754/DT715*100)</f>
        <v>0</v>
      </c>
      <c r="DV754" s="797">
        <f>SUM(DV755:DV757)</f>
        <v>0</v>
      </c>
      <c r="DW754" s="727">
        <f>+IF(DV754=0,0,DV754/DV715*100)</f>
        <v>0</v>
      </c>
      <c r="DX754" s="797">
        <f>SUM(DX755:DX757)</f>
        <v>0</v>
      </c>
      <c r="DY754" s="727">
        <f>+IF(DX754=0,0,DX754/DX715*100)</f>
        <v>0</v>
      </c>
      <c r="DZ754" s="797">
        <f>SUM(DZ755:DZ757)</f>
        <v>0</v>
      </c>
      <c r="EA754" s="727">
        <f>+IF(DZ754=0,0,DZ754/DZ715*100)</f>
        <v>0</v>
      </c>
      <c r="EB754" s="797">
        <f>SUM(EB755:EB757)</f>
        <v>0</v>
      </c>
      <c r="EC754" s="727">
        <f>+IF(EB754=0,0,EB754/EB715*100)</f>
        <v>0</v>
      </c>
      <c r="ED754" s="797">
        <f>SUM(ED755:ED757)</f>
        <v>0</v>
      </c>
      <c r="EE754" s="727">
        <f>+IF(ED754=0,0,ED754/ED715*100)</f>
        <v>0</v>
      </c>
      <c r="EF754" s="797">
        <f>SUM(EF755:EF757)</f>
        <v>0</v>
      </c>
      <c r="EG754" s="727">
        <f>+IF(EF754=0,0,EF754/EF715*100)</f>
        <v>0</v>
      </c>
      <c r="EH754" s="797">
        <f>SUM(EH755:EH757)</f>
        <v>0</v>
      </c>
      <c r="EI754" s="727">
        <f>+IF(EH754=0,0,EH754/EH715*100)</f>
        <v>0</v>
      </c>
      <c r="EJ754" s="797">
        <f t="shared" si="769"/>
        <v>0</v>
      </c>
      <c r="EK754" s="727">
        <f>+IF(EJ754=0,0,EJ754/EJ715*100)</f>
        <v>0</v>
      </c>
      <c r="EL754" s="797">
        <f>SUM(EL755:EL757)</f>
        <v>0</v>
      </c>
      <c r="EM754" s="727">
        <f>+IF(EL754=0,0,EL754/EL715*100)</f>
        <v>0</v>
      </c>
      <c r="EN754" s="797">
        <f>SUM(EN755:EN757)</f>
        <v>0</v>
      </c>
      <c r="EO754" s="727">
        <f>+IF(EN754=0,0,EN754/EN715*100)</f>
        <v>0</v>
      </c>
      <c r="EP754" s="797">
        <f>SUM(EP755:EP757)</f>
        <v>0</v>
      </c>
      <c r="EQ754" s="727">
        <f>+IF(EP754=0,0,EP754/EP715*100)</f>
        <v>0</v>
      </c>
      <c r="ER754" s="797">
        <f>SUM(ER755:ER757)</f>
        <v>0</v>
      </c>
      <c r="ES754" s="727">
        <f>+IF(ER754=0,0,ER754/ER715*100)</f>
        <v>0</v>
      </c>
      <c r="ET754" s="797">
        <f>SUM(ET755:ET757)</f>
        <v>0</v>
      </c>
      <c r="EU754" s="727">
        <f>+IF(ET754=0,0,ET754/ET715*100)</f>
        <v>0</v>
      </c>
      <c r="EV754" s="797">
        <f>SUM(EV755:EV757)</f>
        <v>0</v>
      </c>
      <c r="EW754" s="727">
        <f>+IF(EV754=0,0,EV754/EV715*100)</f>
        <v>0</v>
      </c>
      <c r="EX754" s="797">
        <f>SUM(EX755:EX757)</f>
        <v>0</v>
      </c>
      <c r="EY754" s="727">
        <f>+IF(EX754=0,0,EX754/EX715*100)</f>
        <v>0</v>
      </c>
      <c r="EZ754" s="797">
        <f>SUM(EZ755:EZ757)</f>
        <v>0</v>
      </c>
      <c r="FA754" s="727">
        <f>+IF(EZ754=0,0,EZ754/EZ715*100)</f>
        <v>0</v>
      </c>
      <c r="FB754" s="797">
        <f t="shared" si="770"/>
        <v>0</v>
      </c>
      <c r="FC754" s="727">
        <f>+IF(FB754=0,0,FB754/FB715*100)</f>
        <v>0</v>
      </c>
      <c r="FD754" s="797">
        <f>SUM(FD755:FD757)</f>
        <v>0</v>
      </c>
      <c r="FE754" s="727">
        <f>+IF(FD754=0,0,FD754/FD715*100)</f>
        <v>0</v>
      </c>
      <c r="FF754" s="797">
        <f>SUM(FF755:FF757)</f>
        <v>0</v>
      </c>
      <c r="FG754" s="727">
        <f>+IF(FF754=0,0,FF754/FF715*100)</f>
        <v>0</v>
      </c>
      <c r="FH754" s="797">
        <f>SUM(FH755:FH757)</f>
        <v>0</v>
      </c>
      <c r="FI754" s="727">
        <f>+IF(FH754=0,0,FH754/FH715*100)</f>
        <v>0</v>
      </c>
      <c r="FJ754" s="797">
        <f>SUM(FJ755:FJ757)</f>
        <v>0</v>
      </c>
      <c r="FK754" s="727">
        <f>+IF(FJ754=0,0,FJ754/FJ715*100)</f>
        <v>0</v>
      </c>
    </row>
    <row r="755" spans="2:167" s="648" customFormat="1" ht="13.5" customHeight="1">
      <c r="B755" s="771"/>
      <c r="C755" s="771"/>
      <c r="D755" s="731" t="s">
        <v>4856</v>
      </c>
      <c r="E755" s="772">
        <f t="shared" si="741"/>
        <v>0</v>
      </c>
      <c r="F755" s="737">
        <f>+IF(E755=0,0,E755/E715*100)</f>
        <v>0</v>
      </c>
      <c r="G755" s="772">
        <v>0</v>
      </c>
      <c r="H755" s="737">
        <f>+IF(G755=0,0,G755/G715*100)</f>
        <v>0</v>
      </c>
      <c r="I755" s="772">
        <v>0</v>
      </c>
      <c r="J755" s="737">
        <f>+IF(I755=0,0,I755/I715*100)</f>
        <v>0</v>
      </c>
      <c r="K755" s="772">
        <v>0</v>
      </c>
      <c r="L755" s="737">
        <f>+IF(K755=0,0,K755/K715*100)</f>
        <v>0</v>
      </c>
      <c r="M755" s="772">
        <f>+G755+I755+K755</f>
        <v>0</v>
      </c>
      <c r="N755" s="737">
        <f>+IF(M755=0,0,M755/M715*100)</f>
        <v>0</v>
      </c>
      <c r="O755" s="772">
        <v>0</v>
      </c>
      <c r="P755" s="737">
        <f>+IF(O755=0,0,O755/O715*100)</f>
        <v>0</v>
      </c>
      <c r="Q755" s="772">
        <v>0</v>
      </c>
      <c r="R755" s="737">
        <f>+IF(Q755=0,0,Q755/Q715*100)</f>
        <v>0</v>
      </c>
      <c r="S755" s="772">
        <v>0</v>
      </c>
      <c r="T755" s="737">
        <f>+IF(S755=0,0,S755/S715*100)</f>
        <v>0</v>
      </c>
      <c r="U755" s="772">
        <f t="shared" si="760"/>
        <v>0</v>
      </c>
      <c r="V755" s="737">
        <f>+IF(U755=0,0,U755/U715*100)</f>
        <v>0</v>
      </c>
      <c r="W755" s="772">
        <f t="shared" si="761"/>
        <v>0</v>
      </c>
      <c r="X755" s="737">
        <f>+IF(W755=0,0,W755/W715*100)</f>
        <v>0</v>
      </c>
      <c r="Y755" s="772">
        <v>0</v>
      </c>
      <c r="Z755" s="737">
        <f>+IF(Y755=0,0,Y755/Y715*100)</f>
        <v>0</v>
      </c>
      <c r="AA755" s="772">
        <v>0</v>
      </c>
      <c r="AB755" s="737">
        <f>+IF(AA755=0,0,AA755/AA715*100)</f>
        <v>0</v>
      </c>
      <c r="AC755" s="772">
        <v>0</v>
      </c>
      <c r="AD755" s="737">
        <f>+IF(AC755=0,0,AC755/AC715*100)</f>
        <v>0</v>
      </c>
      <c r="AE755" s="772">
        <f t="shared" si="762"/>
        <v>0</v>
      </c>
      <c r="AF755" s="737">
        <f>+IF(AE755=0,0,AE755/AE715*100)</f>
        <v>0</v>
      </c>
      <c r="AG755" s="772">
        <v>0</v>
      </c>
      <c r="AH755" s="737">
        <f>+IF(AG755=0,0,AG755/AG715*100)</f>
        <v>0</v>
      </c>
      <c r="AI755" s="772">
        <v>0</v>
      </c>
      <c r="AJ755" s="737">
        <f>+IF(AI755=0,0,AI755/AI715*100)</f>
        <v>0</v>
      </c>
      <c r="AK755" s="772">
        <v>0</v>
      </c>
      <c r="AL755" s="737">
        <f>+IF(AK755=0,0,AK755/AK715*100)</f>
        <v>0</v>
      </c>
      <c r="AM755" s="772">
        <f t="shared" si="763"/>
        <v>0</v>
      </c>
      <c r="AN755" s="737">
        <f>+IF(AM755=0,0,AM755/AM715*100)</f>
        <v>0</v>
      </c>
      <c r="AO755" s="772">
        <f t="shared" si="764"/>
        <v>0</v>
      </c>
      <c r="AP755" s="737">
        <f>+IF(AO755=0,0,AO755/AO715*100)</f>
        <v>0</v>
      </c>
      <c r="AQ755" s="651"/>
      <c r="AR755" s="772">
        <v>0</v>
      </c>
      <c r="AS755" s="737">
        <f>+IF(AR755=0,0,AR755/AR715*100)</f>
        <v>0</v>
      </c>
      <c r="AT755" s="772">
        <v>0</v>
      </c>
      <c r="AU755" s="737">
        <f>+IF(AT755=0,0,AT755/AT715*100)</f>
        <v>0</v>
      </c>
      <c r="AV755" s="772">
        <v>0</v>
      </c>
      <c r="AW755" s="737">
        <f>+IF(AV755=0,0,AV755/AV715*100)</f>
        <v>0</v>
      </c>
      <c r="AX755" s="772">
        <v>0</v>
      </c>
      <c r="AY755" s="737">
        <f>+IF(AX755=0,0,AX755/AX715*100)</f>
        <v>0</v>
      </c>
      <c r="AZ755" s="772">
        <f>+AT755+AV755+AX755</f>
        <v>0</v>
      </c>
      <c r="BA755" s="737">
        <f>+IF(AZ755=0,0,AZ755/AZ715*100)</f>
        <v>0</v>
      </c>
      <c r="BB755" s="772">
        <v>0</v>
      </c>
      <c r="BC755" s="737">
        <f>+IF(BB755=0,0,BB755/BB715*100)</f>
        <v>0</v>
      </c>
      <c r="BD755" s="772">
        <v>0</v>
      </c>
      <c r="BE755" s="737">
        <f>+IF(BD755=0,0,BD755/BD715*100)</f>
        <v>0</v>
      </c>
      <c r="BF755" s="772">
        <v>0</v>
      </c>
      <c r="BG755" s="737">
        <f>+IF(BF755=0,0,BF755/BF715*100)</f>
        <v>0</v>
      </c>
      <c r="BH755" s="772">
        <f>+BB755+BD755+BF755</f>
        <v>0</v>
      </c>
      <c r="BI755" s="737">
        <f>+IF(BH755=0,0,BH755/BH715*100)</f>
        <v>0</v>
      </c>
      <c r="BJ755" s="772">
        <f t="shared" si="765"/>
        <v>0</v>
      </c>
      <c r="BK755" s="737">
        <f>+IF(BJ755=0,0,BJ755/BJ715*100)</f>
        <v>0</v>
      </c>
      <c r="BL755" s="772">
        <v>0</v>
      </c>
      <c r="BM755" s="737">
        <f>+IF(BL755=0,0,BL755/BL715*100)</f>
        <v>0</v>
      </c>
      <c r="BN755" s="772">
        <v>0</v>
      </c>
      <c r="BO755" s="737">
        <f>+IF(BN755=0,0,BN755/BN715*100)</f>
        <v>0</v>
      </c>
      <c r="BP755" s="772">
        <v>0</v>
      </c>
      <c r="BQ755" s="737">
        <f>+IF(BP755=0,0,BP755/BP715*100)</f>
        <v>0</v>
      </c>
      <c r="BR755" s="772">
        <f>+BL755+BN755+BP755</f>
        <v>0</v>
      </c>
      <c r="BS755" s="737">
        <f>+IF(BR755=0,0,BR755/BR715*100)</f>
        <v>0</v>
      </c>
      <c r="BT755" s="772">
        <v>0</v>
      </c>
      <c r="BU755" s="737">
        <f>+IF(BT755=0,0,BT755/BT715*100)</f>
        <v>0</v>
      </c>
      <c r="BV755" s="772">
        <v>0</v>
      </c>
      <c r="BW755" s="737">
        <f>+IF(BV755=0,0,BV755/BV715*100)</f>
        <v>0</v>
      </c>
      <c r="BX755" s="772">
        <v>0</v>
      </c>
      <c r="BY755" s="737">
        <f>+IF(BX755=0,0,BX755/BX715*100)</f>
        <v>0</v>
      </c>
      <c r="BZ755" s="772">
        <f>+BT755+BV755+BX755</f>
        <v>0</v>
      </c>
      <c r="CA755" s="737">
        <f>+IF(BZ755=0,0,BZ755/BZ715*100)</f>
        <v>0</v>
      </c>
      <c r="CB755" s="772">
        <f t="shared" si="766"/>
        <v>0</v>
      </c>
      <c r="CC755" s="737">
        <f>+IF(CB755=0,0,CB755/CB715*100)</f>
        <v>0</v>
      </c>
      <c r="CE755" s="772">
        <f t="shared" si="742"/>
        <v>0</v>
      </c>
      <c r="CF755" s="737">
        <f>+IF(CE755=0,0,CE755/CE715*100)</f>
        <v>0</v>
      </c>
      <c r="CG755" s="772">
        <v>0</v>
      </c>
      <c r="CH755" s="737">
        <f>+IF(CG755=0,0,CG755/CG715*100)</f>
        <v>0</v>
      </c>
      <c r="CI755" s="772">
        <v>0</v>
      </c>
      <c r="CJ755" s="737">
        <f>+IF(CI755=0,0,CI755/CI715*100)</f>
        <v>0</v>
      </c>
      <c r="CK755" s="772">
        <v>0</v>
      </c>
      <c r="CL755" s="737">
        <f>+IF(CK755=0,0,CK755/CK715*100)</f>
        <v>0</v>
      </c>
      <c r="CM755" s="772">
        <f>+CG755+CI755+CK755</f>
        <v>0</v>
      </c>
      <c r="CN755" s="737">
        <f>+IF(CM755=0,0,CM755/CM715*100)</f>
        <v>0</v>
      </c>
      <c r="CO755" s="772">
        <v>0</v>
      </c>
      <c r="CP755" s="737">
        <f>+IF(CO755=0,0,CO755/CO715*100)</f>
        <v>0</v>
      </c>
      <c r="CQ755" s="772">
        <v>0</v>
      </c>
      <c r="CR755" s="737">
        <f>+IF(CQ755=0,0,CQ755/CQ715*100)</f>
        <v>0</v>
      </c>
      <c r="CS755" s="772">
        <v>0</v>
      </c>
      <c r="CT755" s="737">
        <f>+IF(CS755=0,0,CS755/CS715*100)</f>
        <v>0</v>
      </c>
      <c r="CU755" s="772">
        <f>+CO755+CQ755+CS755</f>
        <v>0</v>
      </c>
      <c r="CV755" s="737">
        <f>+IF(CU755=0,0,CU755/CU715*100)</f>
        <v>0</v>
      </c>
      <c r="CW755" s="772">
        <f t="shared" si="767"/>
        <v>0</v>
      </c>
      <c r="CX755" s="737">
        <f>+IF(CW755=0,0,CW755/CW715*100)</f>
        <v>0</v>
      </c>
      <c r="CY755" s="772">
        <v>0</v>
      </c>
      <c r="CZ755" s="737">
        <f>+IF(CY755=0,0,CY755/CY715*100)</f>
        <v>0</v>
      </c>
      <c r="DA755" s="772">
        <v>0</v>
      </c>
      <c r="DB755" s="737">
        <f>+IF(DA755=0,0,DA755/DA715*100)</f>
        <v>0</v>
      </c>
      <c r="DC755" s="772">
        <v>0</v>
      </c>
      <c r="DD755" s="737">
        <f>+IF(DC755=0,0,DC755/DC715*100)</f>
        <v>0</v>
      </c>
      <c r="DE755" s="772">
        <f>+CY755+DA755+DC755</f>
        <v>0</v>
      </c>
      <c r="DF755" s="737">
        <f>+IF(DE755=0,0,DE755/DE715*100)</f>
        <v>0</v>
      </c>
      <c r="DG755" s="772">
        <v>0</v>
      </c>
      <c r="DH755" s="737">
        <f>+IF(DG755=0,0,DG755/DG715*100)</f>
        <v>0</v>
      </c>
      <c r="DI755" s="772">
        <v>0</v>
      </c>
      <c r="DJ755" s="737">
        <f>+IF(DI755=0,0,DI755/DI715*100)</f>
        <v>0</v>
      </c>
      <c r="DK755" s="772">
        <v>0</v>
      </c>
      <c r="DL755" s="737">
        <f>+IF(DK755=0,0,DK755/DK715*100)</f>
        <v>0</v>
      </c>
      <c r="DM755" s="772">
        <f>+DG755+DI755+DK755</f>
        <v>0</v>
      </c>
      <c r="DN755" s="737">
        <f>+IF(DM755=0,0,DM755/DM715*100)</f>
        <v>0</v>
      </c>
      <c r="DO755" s="772">
        <f t="shared" si="768"/>
        <v>0</v>
      </c>
      <c r="DP755" s="737">
        <f>+IF(DO755=0,0,DO755/DO715*100)</f>
        <v>0</v>
      </c>
      <c r="DR755" s="772">
        <f t="shared" si="743"/>
        <v>0</v>
      </c>
      <c r="DS755" s="737">
        <f>+IF(DR755=0,0,DR755/DR715*100)</f>
        <v>0</v>
      </c>
      <c r="DT755" s="772">
        <v>0</v>
      </c>
      <c r="DU755" s="737">
        <f>+IF(DT755=0,0,DT755/DT715*100)</f>
        <v>0</v>
      </c>
      <c r="DV755" s="772">
        <v>0</v>
      </c>
      <c r="DW755" s="737">
        <f>+IF(DV755=0,0,DV755/DV715*100)</f>
        <v>0</v>
      </c>
      <c r="DX755" s="772">
        <v>0</v>
      </c>
      <c r="DY755" s="737">
        <f>+IF(DX755=0,0,DX755/DX715*100)</f>
        <v>0</v>
      </c>
      <c r="DZ755" s="772">
        <f>+DT755+DV755+DX755</f>
        <v>0</v>
      </c>
      <c r="EA755" s="737">
        <f>+IF(DZ755=0,0,DZ755/DZ715*100)</f>
        <v>0</v>
      </c>
      <c r="EB755" s="772">
        <v>0</v>
      </c>
      <c r="EC755" s="737">
        <f>+IF(EB755=0,0,EB755/EB715*100)</f>
        <v>0</v>
      </c>
      <c r="ED755" s="772">
        <v>0</v>
      </c>
      <c r="EE755" s="737">
        <f>+IF(ED755=0,0,ED755/ED715*100)</f>
        <v>0</v>
      </c>
      <c r="EF755" s="772">
        <v>0</v>
      </c>
      <c r="EG755" s="737">
        <f>+IF(EF755=0,0,EF755/EF715*100)</f>
        <v>0</v>
      </c>
      <c r="EH755" s="772">
        <f>+EB755+ED755+EF755</f>
        <v>0</v>
      </c>
      <c r="EI755" s="737">
        <f>+IF(EH755=0,0,EH755/EH715*100)</f>
        <v>0</v>
      </c>
      <c r="EJ755" s="772">
        <f t="shared" si="769"/>
        <v>0</v>
      </c>
      <c r="EK755" s="737">
        <f>+IF(EJ755=0,0,EJ755/EJ715*100)</f>
        <v>0</v>
      </c>
      <c r="EL755" s="772">
        <v>0</v>
      </c>
      <c r="EM755" s="737">
        <f>+IF(EL755=0,0,EL755/EL715*100)</f>
        <v>0</v>
      </c>
      <c r="EN755" s="772">
        <v>0</v>
      </c>
      <c r="EO755" s="737">
        <f>+IF(EN755=0,0,EN755/EN715*100)</f>
        <v>0</v>
      </c>
      <c r="EP755" s="772">
        <v>0</v>
      </c>
      <c r="EQ755" s="737">
        <f>+IF(EP755=0,0,EP755/EP715*100)</f>
        <v>0</v>
      </c>
      <c r="ER755" s="772">
        <f>+EL755+EN755+EP755</f>
        <v>0</v>
      </c>
      <c r="ES755" s="737">
        <f>+IF(ER755=0,0,ER755/ER715*100)</f>
        <v>0</v>
      </c>
      <c r="ET755" s="772">
        <v>0</v>
      </c>
      <c r="EU755" s="737">
        <f>+IF(ET755=0,0,ET755/ET715*100)</f>
        <v>0</v>
      </c>
      <c r="EV755" s="772">
        <v>0</v>
      </c>
      <c r="EW755" s="737">
        <f>+IF(EV755=0,0,EV755/EV715*100)</f>
        <v>0</v>
      </c>
      <c r="EX755" s="772">
        <v>0</v>
      </c>
      <c r="EY755" s="737">
        <f>+IF(EX755=0,0,EX755/EX715*100)</f>
        <v>0</v>
      </c>
      <c r="EZ755" s="772">
        <f>+ET755+EV755+EX755</f>
        <v>0</v>
      </c>
      <c r="FA755" s="737">
        <f>+IF(EZ755=0,0,EZ755/EZ715*100)</f>
        <v>0</v>
      </c>
      <c r="FB755" s="772">
        <f t="shared" si="770"/>
        <v>0</v>
      </c>
      <c r="FC755" s="737">
        <f>+IF(FB755=0,0,FB755/FB715*100)</f>
        <v>0</v>
      </c>
      <c r="FD755" s="772">
        <v>0</v>
      </c>
      <c r="FE755" s="737">
        <f>+IF(FD755=0,0,FD755/FD715*100)</f>
        <v>0</v>
      </c>
      <c r="FF755" s="772">
        <v>0</v>
      </c>
      <c r="FG755" s="737">
        <f>+IF(FF755=0,0,FF755/FF715*100)</f>
        <v>0</v>
      </c>
      <c r="FH755" s="772">
        <v>0</v>
      </c>
      <c r="FI755" s="737">
        <f>+IF(FH755=0,0,FH755/FH715*100)</f>
        <v>0</v>
      </c>
      <c r="FJ755" s="772">
        <v>0</v>
      </c>
      <c r="FK755" s="737">
        <f>+IF(FJ755=0,0,FJ755/FJ715*100)</f>
        <v>0</v>
      </c>
    </row>
    <row r="756" spans="2:167" s="648" customFormat="1" ht="13.5" customHeight="1">
      <c r="B756" s="771"/>
      <c r="C756" s="771"/>
      <c r="D756" s="771" t="s">
        <v>4857</v>
      </c>
      <c r="E756" s="772">
        <f t="shared" si="741"/>
        <v>0</v>
      </c>
      <c r="F756" s="737">
        <f>+IF(E756=0,0,E756/E715*100)</f>
        <v>0</v>
      </c>
      <c r="G756" s="772">
        <v>0</v>
      </c>
      <c r="H756" s="737">
        <f>+IF(G756=0,0,G756/G715*100)</f>
        <v>0</v>
      </c>
      <c r="I756" s="772">
        <v>0</v>
      </c>
      <c r="J756" s="737">
        <f>+IF(I756=0,0,I756/I715*100)</f>
        <v>0</v>
      </c>
      <c r="K756" s="772">
        <v>0</v>
      </c>
      <c r="L756" s="737">
        <f>+IF(K756=0,0,K756/K715*100)</f>
        <v>0</v>
      </c>
      <c r="M756" s="772">
        <f>+G756+I756+K756</f>
        <v>0</v>
      </c>
      <c r="N756" s="737">
        <f>+IF(M756=0,0,M756/M715*100)</f>
        <v>0</v>
      </c>
      <c r="O756" s="772">
        <v>0</v>
      </c>
      <c r="P756" s="737">
        <f>+IF(O756=0,0,O756/O715*100)</f>
        <v>0</v>
      </c>
      <c r="Q756" s="772">
        <v>0</v>
      </c>
      <c r="R756" s="737">
        <f>+IF(Q756=0,0,Q756/Q715*100)</f>
        <v>0</v>
      </c>
      <c r="S756" s="772">
        <v>0</v>
      </c>
      <c r="T756" s="737">
        <f>+IF(S756=0,0,S756/S715*100)</f>
        <v>0</v>
      </c>
      <c r="U756" s="772">
        <f t="shared" si="760"/>
        <v>0</v>
      </c>
      <c r="V756" s="737">
        <f>+IF(U756=0,0,U756/U715*100)</f>
        <v>0</v>
      </c>
      <c r="W756" s="772">
        <f t="shared" si="761"/>
        <v>0</v>
      </c>
      <c r="X756" s="737">
        <f>+IF(W756=0,0,W756/W715*100)</f>
        <v>0</v>
      </c>
      <c r="Y756" s="772">
        <v>0</v>
      </c>
      <c r="Z756" s="737">
        <f>+IF(Y756=0,0,Y756/Y715*100)</f>
        <v>0</v>
      </c>
      <c r="AA756" s="772">
        <v>0</v>
      </c>
      <c r="AB756" s="737">
        <f>+IF(AA756=0,0,AA756/AA715*100)</f>
        <v>0</v>
      </c>
      <c r="AC756" s="772">
        <v>0</v>
      </c>
      <c r="AD756" s="737">
        <f>+IF(AC756=0,0,AC756/AC715*100)</f>
        <v>0</v>
      </c>
      <c r="AE756" s="772">
        <f t="shared" si="762"/>
        <v>0</v>
      </c>
      <c r="AF756" s="737">
        <f>+IF(AE756=0,0,AE756/AE715*100)</f>
        <v>0</v>
      </c>
      <c r="AG756" s="772">
        <v>0</v>
      </c>
      <c r="AH756" s="737">
        <f>+IF(AG756=0,0,AG756/AG715*100)</f>
        <v>0</v>
      </c>
      <c r="AI756" s="772">
        <v>0</v>
      </c>
      <c r="AJ756" s="737">
        <f>+IF(AI756=0,0,AI756/AI715*100)</f>
        <v>0</v>
      </c>
      <c r="AK756" s="772">
        <v>0</v>
      </c>
      <c r="AL756" s="737">
        <f>+IF(AK756=0,0,AK756/AK715*100)</f>
        <v>0</v>
      </c>
      <c r="AM756" s="772">
        <f t="shared" si="763"/>
        <v>0</v>
      </c>
      <c r="AN756" s="737">
        <f>+IF(AM756=0,0,AM756/AM715*100)</f>
        <v>0</v>
      </c>
      <c r="AO756" s="772">
        <f t="shared" si="764"/>
        <v>0</v>
      </c>
      <c r="AP756" s="737">
        <f>+IF(AO756=0,0,AO756/AO715*100)</f>
        <v>0</v>
      </c>
      <c r="AQ756" s="651"/>
      <c r="AR756" s="772">
        <v>0</v>
      </c>
      <c r="AS756" s="737">
        <f>+IF(AR756=0,0,AR756/AR715*100)</f>
        <v>0</v>
      </c>
      <c r="AT756" s="772">
        <v>0</v>
      </c>
      <c r="AU756" s="737">
        <f>+IF(AT756=0,0,AT756/AT715*100)</f>
        <v>0</v>
      </c>
      <c r="AV756" s="772">
        <v>0</v>
      </c>
      <c r="AW756" s="737">
        <f>+IF(AV756=0,0,AV756/AV715*100)</f>
        <v>0</v>
      </c>
      <c r="AX756" s="772">
        <v>0</v>
      </c>
      <c r="AY756" s="737">
        <f>+IF(AX756=0,0,AX756/AX715*100)</f>
        <v>0</v>
      </c>
      <c r="AZ756" s="772">
        <f>+AT756+AV756+AX756</f>
        <v>0</v>
      </c>
      <c r="BA756" s="737">
        <f>+IF(AZ756=0,0,AZ756/AZ715*100)</f>
        <v>0</v>
      </c>
      <c r="BB756" s="772">
        <v>0</v>
      </c>
      <c r="BC756" s="737">
        <f>+IF(BB756=0,0,BB756/BB715*100)</f>
        <v>0</v>
      </c>
      <c r="BD756" s="772">
        <v>0</v>
      </c>
      <c r="BE756" s="737">
        <f>+IF(BD756=0,0,BD756/BD715*100)</f>
        <v>0</v>
      </c>
      <c r="BF756" s="772">
        <v>0</v>
      </c>
      <c r="BG756" s="737">
        <f>+IF(BF756=0,0,BF756/BF715*100)</f>
        <v>0</v>
      </c>
      <c r="BH756" s="772">
        <f>+BB756+BD756+BF756</f>
        <v>0</v>
      </c>
      <c r="BI756" s="737">
        <f>+IF(BH756=0,0,BH756/BH715*100)</f>
        <v>0</v>
      </c>
      <c r="BJ756" s="772">
        <f t="shared" si="765"/>
        <v>0</v>
      </c>
      <c r="BK756" s="737">
        <f>+IF(BJ756=0,0,BJ756/BJ715*100)</f>
        <v>0</v>
      </c>
      <c r="BL756" s="772">
        <v>0</v>
      </c>
      <c r="BM756" s="737">
        <f>+IF(BL756=0,0,BL756/BL715*100)</f>
        <v>0</v>
      </c>
      <c r="BN756" s="772">
        <v>0</v>
      </c>
      <c r="BO756" s="737">
        <f>+IF(BN756=0,0,BN756/BN715*100)</f>
        <v>0</v>
      </c>
      <c r="BP756" s="772">
        <v>0</v>
      </c>
      <c r="BQ756" s="737">
        <f>+IF(BP756=0,0,BP756/BP715*100)</f>
        <v>0</v>
      </c>
      <c r="BR756" s="772">
        <f>+BL756+BN756+BP756</f>
        <v>0</v>
      </c>
      <c r="BS756" s="737">
        <f>+IF(BR756=0,0,BR756/BR715*100)</f>
        <v>0</v>
      </c>
      <c r="BT756" s="772">
        <v>0</v>
      </c>
      <c r="BU756" s="737">
        <f>+IF(BT756=0,0,BT756/BT715*100)</f>
        <v>0</v>
      </c>
      <c r="BV756" s="772">
        <v>0</v>
      </c>
      <c r="BW756" s="737">
        <f>+IF(BV756=0,0,BV756/BV715*100)</f>
        <v>0</v>
      </c>
      <c r="BX756" s="772">
        <v>0</v>
      </c>
      <c r="BY756" s="737">
        <f>+IF(BX756=0,0,BX756/BX715*100)</f>
        <v>0</v>
      </c>
      <c r="BZ756" s="772">
        <f>+BT756+BV756+BX756</f>
        <v>0</v>
      </c>
      <c r="CA756" s="737">
        <f>+IF(BZ756=0,0,BZ756/BZ715*100)</f>
        <v>0</v>
      </c>
      <c r="CB756" s="772">
        <f t="shared" si="766"/>
        <v>0</v>
      </c>
      <c r="CC756" s="737">
        <f>+IF(CB756=0,0,CB756/CB715*100)</f>
        <v>0</v>
      </c>
      <c r="CE756" s="772">
        <f t="shared" si="742"/>
        <v>0</v>
      </c>
      <c r="CF756" s="737">
        <f>+IF(CE756=0,0,CE756/CE715*100)</f>
        <v>0</v>
      </c>
      <c r="CG756" s="772">
        <v>0</v>
      </c>
      <c r="CH756" s="737">
        <f>+IF(CG756=0,0,CG756/CG715*100)</f>
        <v>0</v>
      </c>
      <c r="CI756" s="772">
        <v>0</v>
      </c>
      <c r="CJ756" s="737">
        <f>+IF(CI756=0,0,CI756/CI715*100)</f>
        <v>0</v>
      </c>
      <c r="CK756" s="772">
        <v>0</v>
      </c>
      <c r="CL756" s="737">
        <f>+IF(CK756=0,0,CK756/CK715*100)</f>
        <v>0</v>
      </c>
      <c r="CM756" s="772">
        <f>+CG756+CI756+CK756</f>
        <v>0</v>
      </c>
      <c r="CN756" s="737">
        <f>+IF(CM756=0,0,CM756/CM715*100)</f>
        <v>0</v>
      </c>
      <c r="CO756" s="772">
        <v>0</v>
      </c>
      <c r="CP756" s="737">
        <f>+IF(CO756=0,0,CO756/CO715*100)</f>
        <v>0</v>
      </c>
      <c r="CQ756" s="772">
        <v>0</v>
      </c>
      <c r="CR756" s="737">
        <f>+IF(CQ756=0,0,CQ756/CQ715*100)</f>
        <v>0</v>
      </c>
      <c r="CS756" s="772">
        <v>0</v>
      </c>
      <c r="CT756" s="737">
        <f>+IF(CS756=0,0,CS756/CS715*100)</f>
        <v>0</v>
      </c>
      <c r="CU756" s="772">
        <f>+CO756+CQ756+CS756</f>
        <v>0</v>
      </c>
      <c r="CV756" s="737">
        <f>+IF(CU756=0,0,CU756/CU715*100)</f>
        <v>0</v>
      </c>
      <c r="CW756" s="772">
        <f t="shared" si="767"/>
        <v>0</v>
      </c>
      <c r="CX756" s="737">
        <f>+IF(CW756=0,0,CW756/CW715*100)</f>
        <v>0</v>
      </c>
      <c r="CY756" s="772">
        <v>0</v>
      </c>
      <c r="CZ756" s="737">
        <f>+IF(CY756=0,0,CY756/CY715*100)</f>
        <v>0</v>
      </c>
      <c r="DA756" s="772">
        <v>0</v>
      </c>
      <c r="DB756" s="737">
        <f>+IF(DA756=0,0,DA756/DA715*100)</f>
        <v>0</v>
      </c>
      <c r="DC756" s="772">
        <v>0</v>
      </c>
      <c r="DD756" s="737">
        <f>+IF(DC756=0,0,DC756/DC715*100)</f>
        <v>0</v>
      </c>
      <c r="DE756" s="772">
        <f>+CY756+DA756+DC756</f>
        <v>0</v>
      </c>
      <c r="DF756" s="737">
        <f>+IF(DE756=0,0,DE756/DE715*100)</f>
        <v>0</v>
      </c>
      <c r="DG756" s="772">
        <v>0</v>
      </c>
      <c r="DH756" s="737">
        <f>+IF(DG756=0,0,DG756/DG715*100)</f>
        <v>0</v>
      </c>
      <c r="DI756" s="772">
        <v>0</v>
      </c>
      <c r="DJ756" s="737">
        <f>+IF(DI756=0,0,DI756/DI715*100)</f>
        <v>0</v>
      </c>
      <c r="DK756" s="772">
        <v>0</v>
      </c>
      <c r="DL756" s="737">
        <f>+IF(DK756=0,0,DK756/DK715*100)</f>
        <v>0</v>
      </c>
      <c r="DM756" s="772">
        <f>+DG756+DI756+DK756</f>
        <v>0</v>
      </c>
      <c r="DN756" s="737">
        <f>+IF(DM756=0,0,DM756/DM715*100)</f>
        <v>0</v>
      </c>
      <c r="DO756" s="772">
        <f t="shared" si="768"/>
        <v>0</v>
      </c>
      <c r="DP756" s="737">
        <f>+IF(DO756=0,0,DO756/DO715*100)</f>
        <v>0</v>
      </c>
      <c r="DR756" s="772">
        <f t="shared" si="743"/>
        <v>0</v>
      </c>
      <c r="DS756" s="737">
        <f>+IF(DR756=0,0,DR756/DR715*100)</f>
        <v>0</v>
      </c>
      <c r="DT756" s="772">
        <v>0</v>
      </c>
      <c r="DU756" s="737">
        <f>+IF(DT756=0,0,DT756/DT715*100)</f>
        <v>0</v>
      </c>
      <c r="DV756" s="772">
        <v>0</v>
      </c>
      <c r="DW756" s="737">
        <f>+IF(DV756=0,0,DV756/DV715*100)</f>
        <v>0</v>
      </c>
      <c r="DX756" s="772">
        <v>0</v>
      </c>
      <c r="DY756" s="737">
        <f>+IF(DX756=0,0,DX756/DX715*100)</f>
        <v>0</v>
      </c>
      <c r="DZ756" s="772">
        <f>+DT756+DV756+DX756</f>
        <v>0</v>
      </c>
      <c r="EA756" s="737">
        <f>+IF(DZ756=0,0,DZ756/DZ715*100)</f>
        <v>0</v>
      </c>
      <c r="EB756" s="772">
        <v>0</v>
      </c>
      <c r="EC756" s="737">
        <f>+IF(EB756=0,0,EB756/EB715*100)</f>
        <v>0</v>
      </c>
      <c r="ED756" s="772">
        <v>0</v>
      </c>
      <c r="EE756" s="737">
        <f>+IF(ED756=0,0,ED756/ED715*100)</f>
        <v>0</v>
      </c>
      <c r="EF756" s="772">
        <v>0</v>
      </c>
      <c r="EG756" s="737">
        <f>+IF(EF756=0,0,EF756/EF715*100)</f>
        <v>0</v>
      </c>
      <c r="EH756" s="772">
        <f>+EB756+ED756+EF756</f>
        <v>0</v>
      </c>
      <c r="EI756" s="737">
        <f>+IF(EH756=0,0,EH756/EH715*100)</f>
        <v>0</v>
      </c>
      <c r="EJ756" s="772">
        <f t="shared" si="769"/>
        <v>0</v>
      </c>
      <c r="EK756" s="737">
        <f>+IF(EJ756=0,0,EJ756/EJ715*100)</f>
        <v>0</v>
      </c>
      <c r="EL756" s="772">
        <v>0</v>
      </c>
      <c r="EM756" s="737">
        <f>+IF(EL756=0,0,EL756/EL715*100)</f>
        <v>0</v>
      </c>
      <c r="EN756" s="772">
        <v>0</v>
      </c>
      <c r="EO756" s="737">
        <f>+IF(EN756=0,0,EN756/EN715*100)</f>
        <v>0</v>
      </c>
      <c r="EP756" s="772">
        <v>0</v>
      </c>
      <c r="EQ756" s="737">
        <f>+IF(EP756=0,0,EP756/EP715*100)</f>
        <v>0</v>
      </c>
      <c r="ER756" s="772">
        <f>+EL756+EN756+EP756</f>
        <v>0</v>
      </c>
      <c r="ES756" s="737">
        <f>+IF(ER756=0,0,ER756/ER715*100)</f>
        <v>0</v>
      </c>
      <c r="ET756" s="772">
        <v>0</v>
      </c>
      <c r="EU756" s="737">
        <f>+IF(ET756=0,0,ET756/ET715*100)</f>
        <v>0</v>
      </c>
      <c r="EV756" s="772">
        <v>0</v>
      </c>
      <c r="EW756" s="737">
        <f>+IF(EV756=0,0,EV756/EV715*100)</f>
        <v>0</v>
      </c>
      <c r="EX756" s="772">
        <v>0</v>
      </c>
      <c r="EY756" s="737">
        <f>+IF(EX756=0,0,EX756/EX715*100)</f>
        <v>0</v>
      </c>
      <c r="EZ756" s="772">
        <f>+ET756+EV756+EX756</f>
        <v>0</v>
      </c>
      <c r="FA756" s="737">
        <f>+IF(EZ756=0,0,EZ756/EZ715*100)</f>
        <v>0</v>
      </c>
      <c r="FB756" s="772">
        <f t="shared" si="770"/>
        <v>0</v>
      </c>
      <c r="FC756" s="737">
        <f>+IF(FB756=0,0,FB756/FB715*100)</f>
        <v>0</v>
      </c>
      <c r="FD756" s="772">
        <v>0</v>
      </c>
      <c r="FE756" s="737">
        <f>+IF(FD756=0,0,FD756/FD715*100)</f>
        <v>0</v>
      </c>
      <c r="FF756" s="772">
        <v>0</v>
      </c>
      <c r="FG756" s="737">
        <f>+IF(FF756=0,0,FF756/FF715*100)</f>
        <v>0</v>
      </c>
      <c r="FH756" s="772">
        <v>0</v>
      </c>
      <c r="FI756" s="737">
        <f>+IF(FH756=0,0,FH756/FH715*100)</f>
        <v>0</v>
      </c>
      <c r="FJ756" s="772">
        <v>0</v>
      </c>
      <c r="FK756" s="737">
        <f>+IF(FJ756=0,0,FJ756/FJ715*100)</f>
        <v>0</v>
      </c>
    </row>
    <row r="757" spans="2:167" s="648" customFormat="1" ht="13.5" customHeight="1">
      <c r="B757" s="781"/>
      <c r="C757" s="781"/>
      <c r="D757" s="802" t="s">
        <v>4858</v>
      </c>
      <c r="E757" s="803">
        <f t="shared" si="741"/>
        <v>0</v>
      </c>
      <c r="F757" s="804">
        <f>+IF(E757=0,0,E757/E715*100)</f>
        <v>0</v>
      </c>
      <c r="G757" s="815">
        <v>0</v>
      </c>
      <c r="H757" s="804">
        <f>+IF(G757=0,0,G757/G715*100)</f>
        <v>0</v>
      </c>
      <c r="I757" s="815">
        <v>0</v>
      </c>
      <c r="J757" s="804">
        <f>+IF(I757=0,0,I757/I715*100)</f>
        <v>0</v>
      </c>
      <c r="K757" s="815">
        <v>0</v>
      </c>
      <c r="L757" s="804">
        <f>+IF(K757=0,0,K757/K715*100)</f>
        <v>0</v>
      </c>
      <c r="M757" s="815">
        <f>+G757+I757+K757</f>
        <v>0</v>
      </c>
      <c r="N757" s="804">
        <f>+IF(M757=0,0,M757/M715*100)</f>
        <v>0</v>
      </c>
      <c r="O757" s="815">
        <v>0</v>
      </c>
      <c r="P757" s="804">
        <f>+IF(O757=0,0,O757/O715*100)</f>
        <v>0</v>
      </c>
      <c r="Q757" s="815">
        <v>0</v>
      </c>
      <c r="R757" s="804">
        <f>+IF(Q757=0,0,Q757/Q715*100)</f>
        <v>0</v>
      </c>
      <c r="S757" s="815">
        <v>0</v>
      </c>
      <c r="T757" s="804">
        <f>+IF(S757=0,0,S757/S715*100)</f>
        <v>0</v>
      </c>
      <c r="U757" s="803">
        <f t="shared" si="760"/>
        <v>0</v>
      </c>
      <c r="V757" s="804">
        <f>+IF(U757=0,0,U757/U715*100)</f>
        <v>0</v>
      </c>
      <c r="W757" s="803">
        <f t="shared" si="761"/>
        <v>0</v>
      </c>
      <c r="X757" s="804">
        <f>+IF(W757=0,0,W757/W715*100)</f>
        <v>0</v>
      </c>
      <c r="Y757" s="815">
        <v>0</v>
      </c>
      <c r="Z757" s="804">
        <f>+IF(Y757=0,0,Y757/Y715*100)</f>
        <v>0</v>
      </c>
      <c r="AA757" s="815">
        <v>0</v>
      </c>
      <c r="AB757" s="804">
        <f>+IF(AA757=0,0,AA757/AA715*100)</f>
        <v>0</v>
      </c>
      <c r="AC757" s="815">
        <v>0</v>
      </c>
      <c r="AD757" s="804">
        <f>+IF(AC757=0,0,AC757/AC715*100)</f>
        <v>0</v>
      </c>
      <c r="AE757" s="803">
        <f t="shared" si="762"/>
        <v>0</v>
      </c>
      <c r="AF757" s="804">
        <f>+IF(AE757=0,0,AE757/AE715*100)</f>
        <v>0</v>
      </c>
      <c r="AG757" s="815">
        <v>0</v>
      </c>
      <c r="AH757" s="804">
        <f>+IF(AG757=0,0,AG757/AG715*100)</f>
        <v>0</v>
      </c>
      <c r="AI757" s="815">
        <v>0</v>
      </c>
      <c r="AJ757" s="804">
        <f>+IF(AI757=0,0,AI757/AI715*100)</f>
        <v>0</v>
      </c>
      <c r="AK757" s="815">
        <v>0</v>
      </c>
      <c r="AL757" s="804">
        <f>+IF(AK757=0,0,AK757/AK715*100)</f>
        <v>0</v>
      </c>
      <c r="AM757" s="803">
        <f t="shared" si="763"/>
        <v>0</v>
      </c>
      <c r="AN757" s="804">
        <f>+IF(AM757=0,0,AM757/AM715*100)</f>
        <v>0</v>
      </c>
      <c r="AO757" s="803">
        <f t="shared" si="764"/>
        <v>0</v>
      </c>
      <c r="AP757" s="804">
        <f>+IF(AO757=0,0,AO757/AO715*100)</f>
        <v>0</v>
      </c>
      <c r="AQ757" s="651"/>
      <c r="AR757" s="815">
        <v>0</v>
      </c>
      <c r="AS757" s="804">
        <f>+IF(AR757=0,0,AR757/AR715*100)</f>
        <v>0</v>
      </c>
      <c r="AT757" s="815">
        <v>0</v>
      </c>
      <c r="AU757" s="804">
        <f>+IF(AT757=0,0,AT757/AT715*100)</f>
        <v>0</v>
      </c>
      <c r="AV757" s="815">
        <v>0</v>
      </c>
      <c r="AW757" s="804">
        <f>+IF(AV757=0,0,AV757/AV715*100)</f>
        <v>0</v>
      </c>
      <c r="AX757" s="815">
        <v>0</v>
      </c>
      <c r="AY757" s="804">
        <f>+IF(AX757=0,0,AX757/AX715*100)</f>
        <v>0</v>
      </c>
      <c r="AZ757" s="815">
        <f>+AT757+AV757+AX757</f>
        <v>0</v>
      </c>
      <c r="BA757" s="804">
        <f>+IF(AZ757=0,0,AZ757/AZ715*100)</f>
        <v>0</v>
      </c>
      <c r="BB757" s="815">
        <v>0</v>
      </c>
      <c r="BC757" s="804">
        <f>+IF(BB757=0,0,BB757/BB715*100)</f>
        <v>0</v>
      </c>
      <c r="BD757" s="815">
        <v>0</v>
      </c>
      <c r="BE757" s="804">
        <f>+IF(BD757=0,0,BD757/BD715*100)</f>
        <v>0</v>
      </c>
      <c r="BF757" s="815">
        <v>0</v>
      </c>
      <c r="BG757" s="804">
        <f>+IF(BF757=0,0,BF757/BF715*100)</f>
        <v>0</v>
      </c>
      <c r="BH757" s="815">
        <f>+BB757+BD757+BF757</f>
        <v>0</v>
      </c>
      <c r="BI757" s="804">
        <f>+IF(BH757=0,0,BH757/BH715*100)</f>
        <v>0</v>
      </c>
      <c r="BJ757" s="803">
        <f t="shared" si="765"/>
        <v>0</v>
      </c>
      <c r="BK757" s="804">
        <f>+IF(BJ757=0,0,BJ757/BJ715*100)</f>
        <v>0</v>
      </c>
      <c r="BL757" s="815">
        <v>0</v>
      </c>
      <c r="BM757" s="804">
        <f>+IF(BL757=0,0,BL757/BL715*100)</f>
        <v>0</v>
      </c>
      <c r="BN757" s="815">
        <v>0</v>
      </c>
      <c r="BO757" s="804">
        <f>+IF(BN757=0,0,BN757/BN715*100)</f>
        <v>0</v>
      </c>
      <c r="BP757" s="815">
        <v>0</v>
      </c>
      <c r="BQ757" s="804">
        <f>+IF(BP757=0,0,BP757/BP715*100)</f>
        <v>0</v>
      </c>
      <c r="BR757" s="815">
        <f>+BL757+BN757+BP757</f>
        <v>0</v>
      </c>
      <c r="BS757" s="804">
        <f>+IF(BR757=0,0,BR757/BR715*100)</f>
        <v>0</v>
      </c>
      <c r="BT757" s="815">
        <v>0</v>
      </c>
      <c r="BU757" s="804">
        <f>+IF(BT757=0,0,BT757/BT715*100)</f>
        <v>0</v>
      </c>
      <c r="BV757" s="815">
        <v>0</v>
      </c>
      <c r="BW757" s="804">
        <f>+IF(BV757=0,0,BV757/BV715*100)</f>
        <v>0</v>
      </c>
      <c r="BX757" s="815">
        <v>0</v>
      </c>
      <c r="BY757" s="804">
        <f>+IF(BX757=0,0,BX757/BX715*100)</f>
        <v>0</v>
      </c>
      <c r="BZ757" s="815">
        <f>+BT757+BV757+BX757</f>
        <v>0</v>
      </c>
      <c r="CA757" s="804">
        <f>+IF(BZ757=0,0,BZ757/BZ715*100)</f>
        <v>0</v>
      </c>
      <c r="CB757" s="803">
        <f t="shared" si="766"/>
        <v>0</v>
      </c>
      <c r="CC757" s="804">
        <f>+IF(CB757=0,0,CB757/CB715*100)</f>
        <v>0</v>
      </c>
      <c r="CE757" s="803">
        <f t="shared" si="742"/>
        <v>0</v>
      </c>
      <c r="CF757" s="804">
        <f>+IF(CE757=0,0,CE757/CE715*100)</f>
        <v>0</v>
      </c>
      <c r="CG757" s="815">
        <v>0</v>
      </c>
      <c r="CH757" s="804">
        <f>+IF(CG757=0,0,CG757/CG715*100)</f>
        <v>0</v>
      </c>
      <c r="CI757" s="815">
        <v>0</v>
      </c>
      <c r="CJ757" s="804">
        <f>+IF(CI757=0,0,CI757/CI715*100)</f>
        <v>0</v>
      </c>
      <c r="CK757" s="815">
        <v>0</v>
      </c>
      <c r="CL757" s="804">
        <f>+IF(CK757=0,0,CK757/CK715*100)</f>
        <v>0</v>
      </c>
      <c r="CM757" s="815">
        <f>+CG757+CI757+CK757</f>
        <v>0</v>
      </c>
      <c r="CN757" s="804">
        <f>+IF(CM757=0,0,CM757/CM715*100)</f>
        <v>0</v>
      </c>
      <c r="CO757" s="815">
        <v>0</v>
      </c>
      <c r="CP757" s="804">
        <f>+IF(CO757=0,0,CO757/CO715*100)</f>
        <v>0</v>
      </c>
      <c r="CQ757" s="815">
        <v>0</v>
      </c>
      <c r="CR757" s="804">
        <f>+IF(CQ757=0,0,CQ757/CQ715*100)</f>
        <v>0</v>
      </c>
      <c r="CS757" s="815">
        <v>0</v>
      </c>
      <c r="CT757" s="804">
        <f>+IF(CS757=0,0,CS757/CS715*100)</f>
        <v>0</v>
      </c>
      <c r="CU757" s="815">
        <f>+CO757+CQ757+CS757</f>
        <v>0</v>
      </c>
      <c r="CV757" s="804">
        <f>+IF(CU757=0,0,CU757/CU715*100)</f>
        <v>0</v>
      </c>
      <c r="CW757" s="803">
        <f t="shared" si="767"/>
        <v>0</v>
      </c>
      <c r="CX757" s="804">
        <f>+IF(CW757=0,0,CW757/CW715*100)</f>
        <v>0</v>
      </c>
      <c r="CY757" s="815">
        <v>0</v>
      </c>
      <c r="CZ757" s="804">
        <f>+IF(CY757=0,0,CY757/CY715*100)</f>
        <v>0</v>
      </c>
      <c r="DA757" s="815">
        <v>0</v>
      </c>
      <c r="DB757" s="804">
        <f>+IF(DA757=0,0,DA757/DA715*100)</f>
        <v>0</v>
      </c>
      <c r="DC757" s="815">
        <v>0</v>
      </c>
      <c r="DD757" s="804">
        <f>+IF(DC757=0,0,DC757/DC715*100)</f>
        <v>0</v>
      </c>
      <c r="DE757" s="815">
        <f>+CY757+DA757+DC757</f>
        <v>0</v>
      </c>
      <c r="DF757" s="804">
        <f>+IF(DE757=0,0,DE757/DE715*100)</f>
        <v>0</v>
      </c>
      <c r="DG757" s="815">
        <v>0</v>
      </c>
      <c r="DH757" s="804">
        <f>+IF(DG757=0,0,DG757/DG715*100)</f>
        <v>0</v>
      </c>
      <c r="DI757" s="815">
        <v>0</v>
      </c>
      <c r="DJ757" s="804">
        <f>+IF(DI757=0,0,DI757/DI715*100)</f>
        <v>0</v>
      </c>
      <c r="DK757" s="815">
        <v>0</v>
      </c>
      <c r="DL757" s="804">
        <f>+IF(DK757=0,0,DK757/DK715*100)</f>
        <v>0</v>
      </c>
      <c r="DM757" s="815">
        <f>+DG757+DI757+DK757</f>
        <v>0</v>
      </c>
      <c r="DN757" s="804">
        <f>+IF(DM757=0,0,DM757/DM715*100)</f>
        <v>0</v>
      </c>
      <c r="DO757" s="803">
        <f t="shared" si="768"/>
        <v>0</v>
      </c>
      <c r="DP757" s="804">
        <f>+IF(DO757=0,0,DO757/DO715*100)</f>
        <v>0</v>
      </c>
      <c r="DR757" s="815">
        <f t="shared" si="743"/>
        <v>0</v>
      </c>
      <c r="DS757" s="804">
        <f>+IF(DR757=0,0,DR757/DR715*100)</f>
        <v>0</v>
      </c>
      <c r="DT757" s="815">
        <v>0</v>
      </c>
      <c r="DU757" s="804">
        <f>+IF(DT757=0,0,DT757/DT715*100)</f>
        <v>0</v>
      </c>
      <c r="DV757" s="815">
        <v>0</v>
      </c>
      <c r="DW757" s="804">
        <f>+IF(DV757=0,0,DV757/DV715*100)</f>
        <v>0</v>
      </c>
      <c r="DX757" s="815">
        <v>0</v>
      </c>
      <c r="DY757" s="804">
        <f>+IF(DX757=0,0,DX757/DX715*100)</f>
        <v>0</v>
      </c>
      <c r="DZ757" s="815">
        <f>+DT757+DV757+DX757</f>
        <v>0</v>
      </c>
      <c r="EA757" s="804">
        <f>+IF(DZ757=0,0,DZ757/DZ715*100)</f>
        <v>0</v>
      </c>
      <c r="EB757" s="815">
        <v>0</v>
      </c>
      <c r="EC757" s="804">
        <f>+IF(EB757=0,0,EB757/EB715*100)</f>
        <v>0</v>
      </c>
      <c r="ED757" s="815">
        <v>0</v>
      </c>
      <c r="EE757" s="804">
        <f>+IF(ED757=0,0,ED757/ED715*100)</f>
        <v>0</v>
      </c>
      <c r="EF757" s="815">
        <v>0</v>
      </c>
      <c r="EG757" s="804">
        <f>+IF(EF757=0,0,EF757/EF715*100)</f>
        <v>0</v>
      </c>
      <c r="EH757" s="815">
        <f>+EB757+ED757+EF757</f>
        <v>0</v>
      </c>
      <c r="EI757" s="804">
        <f>+IF(EH757=0,0,EH757/EH715*100)</f>
        <v>0</v>
      </c>
      <c r="EJ757" s="803">
        <f t="shared" si="769"/>
        <v>0</v>
      </c>
      <c r="EK757" s="804">
        <f>+IF(EJ757=0,0,EJ757/EJ715*100)</f>
        <v>0</v>
      </c>
      <c r="EL757" s="815">
        <v>0</v>
      </c>
      <c r="EM757" s="804">
        <f>+IF(EL757=0,0,EL757/EL715*100)</f>
        <v>0</v>
      </c>
      <c r="EN757" s="815">
        <v>0</v>
      </c>
      <c r="EO757" s="804">
        <f>+IF(EN757=0,0,EN757/EN715*100)</f>
        <v>0</v>
      </c>
      <c r="EP757" s="815">
        <v>0</v>
      </c>
      <c r="EQ757" s="804">
        <f>+IF(EP757=0,0,EP757/EP715*100)</f>
        <v>0</v>
      </c>
      <c r="ER757" s="815">
        <f>+EL757+EN757+EP757</f>
        <v>0</v>
      </c>
      <c r="ES757" s="804">
        <f>+IF(ER757=0,0,ER757/ER715*100)</f>
        <v>0</v>
      </c>
      <c r="ET757" s="815">
        <v>0</v>
      </c>
      <c r="EU757" s="804">
        <f>+IF(ET757=0,0,ET757/ET715*100)</f>
        <v>0</v>
      </c>
      <c r="EV757" s="815">
        <v>0</v>
      </c>
      <c r="EW757" s="804">
        <f>+IF(EV757=0,0,EV757/EV715*100)</f>
        <v>0</v>
      </c>
      <c r="EX757" s="815">
        <v>0</v>
      </c>
      <c r="EY757" s="804">
        <f>+IF(EX757=0,0,EX757/EX715*100)</f>
        <v>0</v>
      </c>
      <c r="EZ757" s="815">
        <f>+ET757+EV757+EX757</f>
        <v>0</v>
      </c>
      <c r="FA757" s="804">
        <f>+IF(EZ757=0,0,EZ757/EZ715*100)</f>
        <v>0</v>
      </c>
      <c r="FB757" s="803">
        <f t="shared" si="770"/>
        <v>0</v>
      </c>
      <c r="FC757" s="804">
        <f>+IF(FB757=0,0,FB757/FB715*100)</f>
        <v>0</v>
      </c>
      <c r="FD757" s="815">
        <v>0</v>
      </c>
      <c r="FE757" s="804">
        <f>+IF(FD757=0,0,FD757/FD715*100)</f>
        <v>0</v>
      </c>
      <c r="FF757" s="815">
        <v>0</v>
      </c>
      <c r="FG757" s="804">
        <f>+IF(FF757=0,0,FF757/FF715*100)</f>
        <v>0</v>
      </c>
      <c r="FH757" s="815">
        <v>0</v>
      </c>
      <c r="FI757" s="804">
        <f>+IF(FH757=0,0,FH757/FH715*100)</f>
        <v>0</v>
      </c>
      <c r="FJ757" s="815">
        <v>0</v>
      </c>
      <c r="FK757" s="804">
        <f>+IF(FJ757=0,0,FJ757/FJ715*100)</f>
        <v>0</v>
      </c>
    </row>
    <row r="758" spans="2:167" s="758" customFormat="1" ht="13.5" customHeight="1">
      <c r="B758" s="810" t="s">
        <v>4861</v>
      </c>
      <c r="C758" s="799"/>
      <c r="D758" s="799"/>
      <c r="E758" s="800">
        <f t="shared" si="741"/>
        <v>-216.92349799120004</v>
      </c>
      <c r="F758" s="801">
        <f>+IF(E758=0,0,E758/E715*100)</f>
        <v>-56.673365049214219</v>
      </c>
      <c r="G758" s="800">
        <f>+G744-G745</f>
        <v>-17.285204999999998</v>
      </c>
      <c r="H758" s="801">
        <f>+IF(G758=0,0,G758/G715*100)</f>
        <v>-76.555220683030996</v>
      </c>
      <c r="I758" s="800">
        <f>+I744-I745</f>
        <v>-16.078005991200001</v>
      </c>
      <c r="J758" s="801">
        <f>+IF(I758=0,0,I758/I715*100)</f>
        <v>-76.878247008309813</v>
      </c>
      <c r="K758" s="800">
        <f>+K744-K745</f>
        <v>-16.211139000000006</v>
      </c>
      <c r="L758" s="801">
        <f>+IF(K758=0,0,K758/K715*100)</f>
        <v>-76.522267194055786</v>
      </c>
      <c r="M758" s="800">
        <f>+M744-M745</f>
        <v>-49.574349991200009</v>
      </c>
      <c r="N758" s="801">
        <f>+IF(M758=0,0,M758/M715*100)</f>
        <v>-76.648878520131419</v>
      </c>
      <c r="O758" s="800">
        <f>+O744-O745</f>
        <v>-21.327106000000001</v>
      </c>
      <c r="P758" s="801">
        <f>+IF(O758=0,0,O758/O715*100)</f>
        <v>-71.458435735808493</v>
      </c>
      <c r="Q758" s="800">
        <f>+Q744-Q745</f>
        <v>-19.896882999999999</v>
      </c>
      <c r="R758" s="801">
        <f>+IF(Q758=0,0,Q758/Q715*100)</f>
        <v>-71.307386710292121</v>
      </c>
      <c r="S758" s="800">
        <f>+S744-S745</f>
        <v>-18.230288999999996</v>
      </c>
      <c r="T758" s="801">
        <f>+IF(S758=0,0,S758/S715*100)</f>
        <v>-71.333681974600822</v>
      </c>
      <c r="U758" s="800">
        <f>+U744-U745</f>
        <v>-59.454277999999988</v>
      </c>
      <c r="V758" s="801">
        <f>+IF(U758=0,0,U758/U715*100)</f>
        <v>-71.369569684225027</v>
      </c>
      <c r="W758" s="800">
        <f>+W744-W745</f>
        <v>-109.02862799120001</v>
      </c>
      <c r="X758" s="801">
        <f>+IF(W758=0,0,W758/W715*100)</f>
        <v>-73.676951102763496</v>
      </c>
      <c r="Y758" s="800">
        <f>+Y744-Y745</f>
        <v>-21.075185000000005</v>
      </c>
      <c r="Z758" s="801">
        <f>+IF(Y758=0,0,Y758/Y715*100)</f>
        <v>-54.492386607768708</v>
      </c>
      <c r="AA758" s="800">
        <f>+AA744-AA745</f>
        <v>-8.9239660000000001</v>
      </c>
      <c r="AB758" s="801">
        <f>+IF(AA758=0,0,AA758/AA715*100)</f>
        <v>-52.232674389842906</v>
      </c>
      <c r="AC758" s="800">
        <f>+AC744-AC745</f>
        <v>-25.113730000000011</v>
      </c>
      <c r="AD758" s="801">
        <f>+IF(AC758=0,0,AC758/AC715*100)</f>
        <v>-52.421810788710033</v>
      </c>
      <c r="AE758" s="800">
        <f>+AE744-AE745</f>
        <v>-55.112881000000016</v>
      </c>
      <c r="AF758" s="801">
        <f>+IF(AE758=0,0,AE758/AE715*100)</f>
        <v>-53.163114216740503</v>
      </c>
      <c r="AG758" s="800">
        <f>+AG744-AG745</f>
        <v>-18.253549000000007</v>
      </c>
      <c r="AH758" s="801">
        <f>+IF(AG758=0,0,AG758/AG715*100)</f>
        <v>-51.029174346345549</v>
      </c>
      <c r="AI758" s="800">
        <f>+AI744-AI745</f>
        <v>-21.408008999999993</v>
      </c>
      <c r="AJ758" s="801">
        <f>+IF(AI758=0,0,AI758/AI715*100)</f>
        <v>-51.048877777644485</v>
      </c>
      <c r="AK758" s="800">
        <f>+AK744-AK745</f>
        <v>-13.120431000000004</v>
      </c>
      <c r="AL758" s="801">
        <f>+IF(AK758=0,0,AK758/AK715*100)</f>
        <v>-24.568117174085241</v>
      </c>
      <c r="AM758" s="800">
        <f t="shared" si="763"/>
        <v>-52.781989000000003</v>
      </c>
      <c r="AN758" s="801">
        <f>+IF(AM758=0,0,AM758/AM715*100)</f>
        <v>-40.25735838530052</v>
      </c>
      <c r="AO758" s="800">
        <f>+AO744-AO745</f>
        <v>-107.89487000000003</v>
      </c>
      <c r="AP758" s="801">
        <f>+IF(AO758=0,0,AO758/AO715*100)</f>
        <v>-45.955943447649751</v>
      </c>
      <c r="AQ758" s="734"/>
      <c r="AR758" s="800">
        <f>+AR744-AR745</f>
        <v>-57.308373000000074</v>
      </c>
      <c r="AS758" s="801">
        <f>+IF(AR758=0,0,AR758/AR715*100)</f>
        <v>-6.8456049585604486</v>
      </c>
      <c r="AT758" s="800">
        <f>+AT744-AT745</f>
        <v>-5.9097540000000066</v>
      </c>
      <c r="AU758" s="801">
        <f>+IF(AT758=0,0,AT758/AT715*100)</f>
        <v>-10.44217545118703</v>
      </c>
      <c r="AV758" s="800">
        <f>+AV744-AV745</f>
        <v>-5.7142940000000095</v>
      </c>
      <c r="AW758" s="801">
        <f>+IF(AV758=0,0,AV758/AV715*100)</f>
        <v>-10.203615947584773</v>
      </c>
      <c r="AX758" s="800">
        <f>+AX744-AX745</f>
        <v>-6.6289409999999975</v>
      </c>
      <c r="AY758" s="801">
        <f>+IF(AX758=0,0,AX758/AX715*100)</f>
        <v>-10.454211871337137</v>
      </c>
      <c r="AZ758" s="800">
        <f>+AZ744-AZ745</f>
        <v>-18.252989000000014</v>
      </c>
      <c r="BA758" s="801">
        <f>+IF(AZ758=0,0,AZ758/AZ715*100)</f>
        <v>-10.370605895557508</v>
      </c>
      <c r="BB758" s="800">
        <f>+BB744-BB745</f>
        <v>-8.6077200000000005</v>
      </c>
      <c r="BC758" s="801">
        <f>+IF(BB758=0,0,BB758/BB715*100)</f>
        <v>-11.633027298270319</v>
      </c>
      <c r="BD758" s="800">
        <f>+BD744-BD745</f>
        <v>-8.4832839999999976</v>
      </c>
      <c r="BE758" s="801">
        <f>+IF(BD758=0,0,BD758/BD715*100)</f>
        <v>-11.638218305636403</v>
      </c>
      <c r="BF758" s="800">
        <f>+BF744-BF745</f>
        <v>-7.1529769999999999</v>
      </c>
      <c r="BG758" s="801">
        <f>+IF(BF758=0,0,BF758/BF715*100)</f>
        <v>-11.602690295073439</v>
      </c>
      <c r="BH758" s="800">
        <f>+BH744-BH745</f>
        <v>-24.243980999999991</v>
      </c>
      <c r="BI758" s="801">
        <f>+IF(BH758=0,0,BH758/BH715*100)</f>
        <v>-11.62587321794055</v>
      </c>
      <c r="BJ758" s="800">
        <f>+BJ744-BJ745</f>
        <v>-42.496970000000033</v>
      </c>
      <c r="BK758" s="801">
        <f>+IF(BJ758=0,0,BJ758/BJ715*100)</f>
        <v>-11.051330045946292</v>
      </c>
      <c r="BL758" s="800">
        <f>+BL744-BL745</f>
        <v>-4.4440320000000071</v>
      </c>
      <c r="BM758" s="801">
        <f>+IF(BL758=0,0,BL758/BL715*100)</f>
        <v>-6.3247272925743943</v>
      </c>
      <c r="BN758" s="800">
        <f>+BN744-BN745</f>
        <v>-4.6074990000000042</v>
      </c>
      <c r="BO758" s="801">
        <f>+IF(BN758=0,0,BN758/BN715*100)</f>
        <v>-6.314479916228664</v>
      </c>
      <c r="BP758" s="800">
        <f>+BP744-BP745</f>
        <v>-4.0265459999999962</v>
      </c>
      <c r="BQ758" s="801">
        <f>+IF(BP758=0,0,BP758/BP715*100)</f>
        <v>-6.3329460578824452</v>
      </c>
      <c r="BR758" s="800">
        <f>+BR744-BR745</f>
        <v>-13.078076999999979</v>
      </c>
      <c r="BS758" s="801">
        <f>+IF(BR758=0,0,BR758/BR715*100)</f>
        <v>-6.3236385501048735</v>
      </c>
      <c r="BT758" s="800">
        <f>+BT744-BT745</f>
        <v>-4.9024689999999964</v>
      </c>
      <c r="BU758" s="801">
        <f>+IF(BT758=0,0,BT758/BT715*100)</f>
        <v>-6.8026556070304975</v>
      </c>
      <c r="BV758" s="800">
        <f>+BV744-BV745</f>
        <v>-4.7153710000000046</v>
      </c>
      <c r="BW758" s="801">
        <f>+IF(BV758=0,0,BV758/BV715*100)</f>
        <v>-6.7972211859417779</v>
      </c>
      <c r="BX758" s="800">
        <f>+BX744-BX745</f>
        <v>7.8845139999999958</v>
      </c>
      <c r="BY758" s="801">
        <f>+IF(BX758=0,0,BX758/BX715*100)</f>
        <v>7.5549319810592808</v>
      </c>
      <c r="BZ758" s="800">
        <f>+BZ744-BZ745</f>
        <v>-1.7333260000000053</v>
      </c>
      <c r="CA758" s="801">
        <f>+IF(BZ758=0,0,BZ758/BZ715*100)</f>
        <v>-0.70517306804263324</v>
      </c>
      <c r="CB758" s="800">
        <f>+CB744-CB745</f>
        <v>-14.811402999999984</v>
      </c>
      <c r="CC758" s="801">
        <f>+IF(CB758=0,0,CB758/CB715*100)</f>
        <v>-3.2724135476709169</v>
      </c>
      <c r="CE758" s="800">
        <f t="shared" si="742"/>
        <v>-197.9745642681421</v>
      </c>
      <c r="CF758" s="801">
        <f>+IF(CE758=0,0,CE758/CE715*100)</f>
        <v>-30.458177549068932</v>
      </c>
      <c r="CG758" s="800">
        <f>+CG744-CG745</f>
        <v>6.7961040000000139</v>
      </c>
      <c r="CH758" s="801">
        <f>+IF(CG758=0,0,CG758/CG715*100)</f>
        <v>10.405323242712734</v>
      </c>
      <c r="CI758" s="800">
        <f>+CI744-CI745</f>
        <v>6.4212920000000011</v>
      </c>
      <c r="CJ758" s="801">
        <f>+IF(CI758=0,0,CI758/CI715*100)</f>
        <v>10.63925124285193</v>
      </c>
      <c r="CK758" s="800">
        <f>+CK744-CK745</f>
        <v>7.7233000000000089</v>
      </c>
      <c r="CL758" s="801">
        <f>+IF(CK758=0,0,CK758/CK715*100)</f>
        <v>10.377917552253544</v>
      </c>
      <c r="CM758" s="800">
        <f>+CM744-CM745</f>
        <v>20.940696000000003</v>
      </c>
      <c r="CN758" s="801">
        <f>+IF(CM758=0,0,CM758/CM715*100)</f>
        <v>10.465691970627649</v>
      </c>
      <c r="CO758" s="800">
        <f>+CO744-CO745</f>
        <v>8.5902469999999909</v>
      </c>
      <c r="CP758" s="801">
        <f>+IF(CO758=0,0,CO758/CO715*100)</f>
        <v>11.353660983166245</v>
      </c>
      <c r="CQ758" s="800">
        <f>+CQ744-CQ745</f>
        <v>5.8299300000000045</v>
      </c>
      <c r="CR758" s="801">
        <f>+IF(CQ758=0,0,CQ758/CQ715*100)</f>
        <v>8.7769690290014459</v>
      </c>
      <c r="CS758" s="800">
        <f>+CS744-CS745</f>
        <v>5.3897139999999908</v>
      </c>
      <c r="CT758" s="801">
        <f>+IF(CS758=0,0,CS758/CS715*100)</f>
        <v>7.9815838651376483</v>
      </c>
      <c r="CU758" s="800">
        <f>+CU744-CU745</f>
        <v>19.809891000000022</v>
      </c>
      <c r="CV758" s="801">
        <f>+IF(CU758=0,0,CU758/CU715*100)</f>
        <v>9.4508100710294638</v>
      </c>
      <c r="CW758" s="800">
        <f>+CW744-CW745</f>
        <v>40.750586999999996</v>
      </c>
      <c r="CX758" s="801">
        <f>+IF(CW758=0,0,CW758/CW715*100)</f>
        <v>9.9464579507587114</v>
      </c>
      <c r="CY758" s="800">
        <f>+CY744-CY745</f>
        <v>8.2066109999999952</v>
      </c>
      <c r="CZ758" s="801">
        <f>+IF(CY758=0,0,CY758/CY715*100)</f>
        <v>9.7703649439404181</v>
      </c>
      <c r="DA758" s="800">
        <f>+DA744-DA745</f>
        <v>6.846390999999997</v>
      </c>
      <c r="DB758" s="801">
        <f>+IF(DA758=0,0,DA758/DA715*100)</f>
        <v>8.9489705017028367</v>
      </c>
      <c r="DC758" s="800">
        <f>+DC744-DC745</f>
        <v>7.5359009999999813</v>
      </c>
      <c r="DD758" s="801">
        <f>+IF(DC758=0,0,DC758/DC715*100)</f>
        <v>9.4447854549195096</v>
      </c>
      <c r="DE758" s="800">
        <f>+DE744-DE745</f>
        <v>22.588902999999988</v>
      </c>
      <c r="DF758" s="801">
        <f>+IF(DE758=0,0,DE758/DE715*100)</f>
        <v>9.4007334817605983</v>
      </c>
      <c r="DG758" s="800">
        <f>+DG744-DG745</f>
        <v>-87.811236381863552</v>
      </c>
      <c r="DH758" s="801" t="e">
        <f>+IF(DG758=0,0,DG758/DG715*100)</f>
        <v>#DIV/0!</v>
      </c>
      <c r="DI758" s="800">
        <f>+DI744-DI745</f>
        <v>-85.691581504414927</v>
      </c>
      <c r="DJ758" s="801" t="e">
        <f>+IF(DI758=0,0,DI758/DI715*100)</f>
        <v>#DIV/0!</v>
      </c>
      <c r="DK758" s="800">
        <f>+DK744-DK745</f>
        <v>-87.811236381863552</v>
      </c>
      <c r="DL758" s="801" t="e">
        <f>+IF(DK758=0,0,DK758/DK715*100)</f>
        <v>#DIV/0!</v>
      </c>
      <c r="DM758" s="800">
        <f>+DM744-DM745</f>
        <v>-261.31405426814206</v>
      </c>
      <c r="DN758" s="801" t="e">
        <f>+IF(DM758=0,0,DM758/DM715*100)</f>
        <v>#DIV/0!</v>
      </c>
      <c r="DO758" s="800">
        <f>+DO744-DO745</f>
        <v>-238.7251512681421</v>
      </c>
      <c r="DP758" s="801">
        <f>+IF(DO758=0,0,DO758/DO715*100)</f>
        <v>-99.349292104392504</v>
      </c>
      <c r="DR758" s="800">
        <f t="shared" si="743"/>
        <v>-1252.4622964667017</v>
      </c>
      <c r="DS758" s="801" t="e">
        <f>+IF(DR758=0,0,DR758/DR715*100)</f>
        <v>#DIV/0!</v>
      </c>
      <c r="DT758" s="800">
        <f>+DT744-DT745</f>
        <v>-102.79547505220177</v>
      </c>
      <c r="DU758" s="801" t="e">
        <f>+IF(DT758=0,0,DT758/DT715*100)</f>
        <v>#DIV/0!</v>
      </c>
      <c r="DV758" s="800">
        <f>+DV744-DV745</f>
        <v>-100.45424334618636</v>
      </c>
      <c r="DW758" s="801" t="e">
        <f>+IF(DV758=0,0,DV758/DV715*100)</f>
        <v>#DIV/0!</v>
      </c>
      <c r="DX758" s="800">
        <f>+DX744-DX745</f>
        <v>-103.9874036210777</v>
      </c>
      <c r="DY758" s="801" t="e">
        <f>+IF(DX758=0,0,DX758/DX715*100)</f>
        <v>#DIV/0!</v>
      </c>
      <c r="DZ758" s="800">
        <f>+DZ744-DZ745</f>
        <v>-307.23712201946586</v>
      </c>
      <c r="EA758" s="801" t="e">
        <f>+IF(DZ758=0,0,DZ758/DZ715*100)</f>
        <v>#DIV/0!</v>
      </c>
      <c r="EB758" s="800">
        <f>+EB744-EB745</f>
        <v>-103.24330047951557</v>
      </c>
      <c r="EC758" s="801" t="e">
        <f>+IF(EB758=0,0,EB758/EB715*100)</f>
        <v>#DIV/0!</v>
      </c>
      <c r="ED758" s="800">
        <f>+ED744-ED745</f>
        <v>-105.83754971701822</v>
      </c>
      <c r="EE758" s="801" t="e">
        <f>+IF(ED758=0,0,ED758/ED715*100)</f>
        <v>#DIV/0!</v>
      </c>
      <c r="EF758" s="800">
        <f>+EF744-EF745</f>
        <v>-103.54205742845953</v>
      </c>
      <c r="EG758" s="801" t="e">
        <f>+IF(EF758=0,0,EF758/EF715*100)</f>
        <v>#DIV/0!</v>
      </c>
      <c r="EH758" s="800">
        <f>+EH744-EH745</f>
        <v>-312.62290762499333</v>
      </c>
      <c r="EI758" s="801" t="e">
        <f>+IF(EH758=0,0,EH758/EH715*100)</f>
        <v>#DIV/0!</v>
      </c>
      <c r="EJ758" s="800">
        <f>+EJ744-EJ745</f>
        <v>-619.86002964445925</v>
      </c>
      <c r="EK758" s="801" t="e">
        <f>+IF(EJ758=0,0,EJ758/EJ715*100)</f>
        <v>#DIV/0!</v>
      </c>
      <c r="EL758" s="800">
        <f>+EL744-EL745</f>
        <v>-111.39034455309272</v>
      </c>
      <c r="EM758" s="801" t="e">
        <f>+IF(EL758=0,0,EL758/EL715*100)</f>
        <v>#DIV/0!</v>
      </c>
      <c r="EN758" s="800">
        <f>+EN744-EN745</f>
        <v>-104.25246956761941</v>
      </c>
      <c r="EO758" s="801" t="e">
        <f>+IF(EN758=0,0,EN758/EN715*100)</f>
        <v>#DIV/0!</v>
      </c>
      <c r="EP758" s="800">
        <f>+EP744-EP745</f>
        <v>-103.43414414723711</v>
      </c>
      <c r="EQ758" s="801" t="e">
        <f>+IF(EP758=0,0,EP758/EP715*100)</f>
        <v>#DIV/0!</v>
      </c>
      <c r="ER758" s="800">
        <f>+ER744-ER745</f>
        <v>-319.07695826794918</v>
      </c>
      <c r="ES758" s="801" t="e">
        <f>+IF(ER758=0,0,ER758/ER715*100)</f>
        <v>#DIV/0!</v>
      </c>
      <c r="ET758" s="800">
        <f>+ET744-ET745</f>
        <v>-102.9783725030145</v>
      </c>
      <c r="EU758" s="801" t="e">
        <f>+IF(ET758=0,0,ET758/ET715*100)</f>
        <v>#DIV/0!</v>
      </c>
      <c r="EV758" s="800">
        <f>+EV744-EV745</f>
        <v>-102.97123326909534</v>
      </c>
      <c r="EW758" s="801" t="e">
        <f>+IF(EV758=0,0,EV758/EV715*100)</f>
        <v>#DIV/0!</v>
      </c>
      <c r="EX758" s="800">
        <f>+EX744-EX745</f>
        <v>-107.57570278218337</v>
      </c>
      <c r="EY758" s="801" t="e">
        <f>+IF(EX758=0,0,EX758/EX715*100)</f>
        <v>#DIV/0!</v>
      </c>
      <c r="EZ758" s="800">
        <f>+EZ744-EZ745</f>
        <v>-313.52530855429319</v>
      </c>
      <c r="FA758" s="801" t="e">
        <f>+IF(EZ758=0,0,EZ758/EZ715*100)</f>
        <v>#DIV/0!</v>
      </c>
      <c r="FB758" s="800">
        <f>+FB744-FB745</f>
        <v>-632.60226682224243</v>
      </c>
      <c r="FC758" s="801" t="e">
        <f>+IF(FB758=0,0,FB758/FB715*100)</f>
        <v>#DIV/0!</v>
      </c>
      <c r="FD758" s="800">
        <f>+FD744-FD745</f>
        <v>-1316.3041202876482</v>
      </c>
      <c r="FE758" s="801" t="e">
        <f>+IF(FD758=0,0,FD758/FD715*100)</f>
        <v>#DIV/0!</v>
      </c>
      <c r="FF758" s="800">
        <f>+FF744-FF745</f>
        <v>-1387.6491279174327</v>
      </c>
      <c r="FG758" s="801" t="e">
        <f>+IF(FF758=0,0,FF758/FF715*100)</f>
        <v>#DIV/0!</v>
      </c>
      <c r="FH758" s="800">
        <f>+FH744-FH745</f>
        <v>-1463.3101325635641</v>
      </c>
      <c r="FI758" s="801" t="e">
        <f>+IF(FH758=0,0,FH758/FH715*100)</f>
        <v>#DIV/0!</v>
      </c>
      <c r="FJ758" s="800">
        <f>+FJ744-FJ745</f>
        <v>-1541.6195104145202</v>
      </c>
      <c r="FK758" s="801" t="e">
        <f>+IF(FJ758=0,0,FJ758/FJ715*100)</f>
        <v>#DIV/0!</v>
      </c>
    </row>
    <row r="760" spans="2:167" s="646" customFormat="1" ht="12.75">
      <c r="D760" s="647"/>
      <c r="E760" s="648"/>
      <c r="F760" s="649"/>
      <c r="G760" s="648"/>
      <c r="H760" s="649"/>
      <c r="I760" s="648"/>
      <c r="J760" s="649"/>
      <c r="K760" s="648"/>
      <c r="L760" s="649"/>
      <c r="O760" s="648"/>
      <c r="Q760" s="648"/>
      <c r="R760" s="649"/>
      <c r="S760" s="648"/>
      <c r="T760" s="650"/>
      <c r="U760" s="648"/>
      <c r="V760" s="649"/>
      <c r="W760" s="648"/>
      <c r="X760" s="649"/>
      <c r="Y760" s="648"/>
      <c r="Z760" s="649"/>
      <c r="AA760" s="648"/>
      <c r="AB760" s="649"/>
      <c r="AC760" s="648"/>
      <c r="AD760" s="649"/>
      <c r="AE760" s="648"/>
      <c r="AF760" s="649"/>
      <c r="AG760" s="648"/>
      <c r="AH760" s="649"/>
      <c r="AI760" s="648"/>
      <c r="AJ760" s="649"/>
      <c r="AK760" s="648"/>
      <c r="AL760" s="649"/>
      <c r="AM760" s="648"/>
      <c r="AN760" s="649"/>
      <c r="AO760" s="648"/>
      <c r="AP760" s="649"/>
      <c r="BJ760" s="648"/>
      <c r="BK760" s="649"/>
      <c r="CB760" s="648"/>
      <c r="CC760" s="649"/>
      <c r="CW760" s="648"/>
      <c r="CX760" s="649"/>
      <c r="DO760" s="648"/>
      <c r="DP760" s="649"/>
      <c r="EJ760" s="648"/>
      <c r="EK760" s="649"/>
      <c r="FB760" s="648"/>
      <c r="FC760" s="649"/>
    </row>
    <row r="762" spans="2:167" ht="18.75" thickBot="1">
      <c r="DR762" s="754"/>
      <c r="DS762" s="754"/>
      <c r="DT762" s="754"/>
      <c r="DU762" s="755"/>
      <c r="DV762" s="755"/>
      <c r="DW762" s="756"/>
      <c r="DX762" s="755"/>
      <c r="DY762" s="755"/>
      <c r="DZ762" s="755"/>
      <c r="EA762" s="755"/>
      <c r="EB762" s="755"/>
      <c r="EC762" s="755"/>
      <c r="ED762" s="755"/>
      <c r="EE762" s="755"/>
      <c r="EF762" s="755"/>
      <c r="EG762" s="755"/>
      <c r="EH762" s="755"/>
      <c r="EI762" s="755"/>
      <c r="EJ762" s="755"/>
      <c r="EK762" s="755"/>
      <c r="EL762" s="755"/>
      <c r="EM762" s="755"/>
      <c r="EN762" s="755"/>
      <c r="EO762" s="755"/>
      <c r="EP762" s="755"/>
      <c r="EQ762" s="755"/>
      <c r="ER762" s="755"/>
      <c r="ES762" s="755"/>
      <c r="ET762" s="755"/>
      <c r="EU762" s="756"/>
      <c r="EV762" s="755"/>
      <c r="EW762" s="755"/>
      <c r="EX762" s="755"/>
      <c r="EY762" s="755"/>
      <c r="EZ762" s="755"/>
      <c r="FA762" s="755"/>
      <c r="FB762" s="755"/>
      <c r="FC762" s="755"/>
      <c r="FD762" s="755"/>
      <c r="FE762" s="755"/>
      <c r="FF762" s="755"/>
      <c r="FG762" s="755"/>
      <c r="FH762" s="755"/>
      <c r="FI762" s="755"/>
      <c r="FJ762" s="755"/>
      <c r="FK762" s="755"/>
    </row>
    <row r="763" spans="2:167">
      <c r="B763" s="817">
        <f>A763+1</f>
        <v>1</v>
      </c>
      <c r="C763" s="817">
        <f t="shared" ref="C763:BN763" si="784">B763+1</f>
        <v>2</v>
      </c>
      <c r="D763" s="817">
        <f t="shared" si="784"/>
        <v>3</v>
      </c>
      <c r="E763" s="817">
        <f t="shared" si="784"/>
        <v>4</v>
      </c>
      <c r="F763" s="817">
        <f t="shared" si="784"/>
        <v>5</v>
      </c>
      <c r="G763" s="817">
        <f t="shared" si="784"/>
        <v>6</v>
      </c>
      <c r="H763" s="817">
        <f t="shared" si="784"/>
        <v>7</v>
      </c>
      <c r="I763" s="817">
        <f t="shared" si="784"/>
        <v>8</v>
      </c>
      <c r="J763" s="817">
        <f t="shared" si="784"/>
        <v>9</v>
      </c>
      <c r="K763" s="817">
        <f t="shared" si="784"/>
        <v>10</v>
      </c>
      <c r="L763" s="817">
        <f t="shared" si="784"/>
        <v>11</v>
      </c>
      <c r="M763" s="817">
        <f t="shared" si="784"/>
        <v>12</v>
      </c>
      <c r="N763" s="817">
        <f t="shared" si="784"/>
        <v>13</v>
      </c>
      <c r="O763" s="817">
        <f t="shared" si="784"/>
        <v>14</v>
      </c>
      <c r="P763" s="817">
        <f t="shared" si="784"/>
        <v>15</v>
      </c>
      <c r="Q763" s="817">
        <f t="shared" si="784"/>
        <v>16</v>
      </c>
      <c r="R763" s="817">
        <f t="shared" si="784"/>
        <v>17</v>
      </c>
      <c r="S763" s="817">
        <f t="shared" si="784"/>
        <v>18</v>
      </c>
      <c r="T763" s="817">
        <f t="shared" si="784"/>
        <v>19</v>
      </c>
      <c r="U763" s="817">
        <f t="shared" si="784"/>
        <v>20</v>
      </c>
      <c r="V763" s="817">
        <f t="shared" si="784"/>
        <v>21</v>
      </c>
      <c r="W763" s="817">
        <f t="shared" si="784"/>
        <v>22</v>
      </c>
      <c r="X763" s="817">
        <f t="shared" si="784"/>
        <v>23</v>
      </c>
      <c r="Y763" s="817">
        <f t="shared" si="784"/>
        <v>24</v>
      </c>
      <c r="Z763" s="817">
        <f t="shared" si="784"/>
        <v>25</v>
      </c>
      <c r="AA763" s="817">
        <f t="shared" si="784"/>
        <v>26</v>
      </c>
      <c r="AB763" s="817">
        <f t="shared" si="784"/>
        <v>27</v>
      </c>
      <c r="AC763" s="817">
        <f t="shared" si="784"/>
        <v>28</v>
      </c>
      <c r="AD763" s="817">
        <f t="shared" si="784"/>
        <v>29</v>
      </c>
      <c r="AE763" s="817">
        <f t="shared" si="784"/>
        <v>30</v>
      </c>
      <c r="AF763" s="817">
        <f t="shared" si="784"/>
        <v>31</v>
      </c>
      <c r="AG763" s="817">
        <f t="shared" si="784"/>
        <v>32</v>
      </c>
      <c r="AH763" s="817">
        <f t="shared" si="784"/>
        <v>33</v>
      </c>
      <c r="AI763" s="817">
        <f t="shared" si="784"/>
        <v>34</v>
      </c>
      <c r="AJ763" s="817">
        <f t="shared" si="784"/>
        <v>35</v>
      </c>
      <c r="AK763" s="817">
        <f t="shared" si="784"/>
        <v>36</v>
      </c>
      <c r="AL763" s="817">
        <f t="shared" si="784"/>
        <v>37</v>
      </c>
      <c r="AM763" s="817">
        <f t="shared" si="784"/>
        <v>38</v>
      </c>
      <c r="AN763" s="817">
        <f t="shared" si="784"/>
        <v>39</v>
      </c>
      <c r="AO763" s="817">
        <f t="shared" si="784"/>
        <v>40</v>
      </c>
      <c r="AP763" s="817">
        <f t="shared" si="784"/>
        <v>41</v>
      </c>
      <c r="AQ763" s="817">
        <f t="shared" si="784"/>
        <v>42</v>
      </c>
      <c r="AR763" s="817">
        <f t="shared" si="784"/>
        <v>43</v>
      </c>
      <c r="AS763" s="817">
        <f t="shared" si="784"/>
        <v>44</v>
      </c>
      <c r="AT763" s="817">
        <f t="shared" si="784"/>
        <v>45</v>
      </c>
      <c r="AU763" s="817">
        <f t="shared" si="784"/>
        <v>46</v>
      </c>
      <c r="AV763" s="817">
        <f t="shared" si="784"/>
        <v>47</v>
      </c>
      <c r="AW763" s="817">
        <f t="shared" si="784"/>
        <v>48</v>
      </c>
      <c r="AX763" s="817">
        <f t="shared" si="784"/>
        <v>49</v>
      </c>
      <c r="AY763" s="817">
        <f t="shared" si="784"/>
        <v>50</v>
      </c>
      <c r="AZ763" s="817">
        <f t="shared" si="784"/>
        <v>51</v>
      </c>
      <c r="BA763" s="817">
        <f t="shared" si="784"/>
        <v>52</v>
      </c>
      <c r="BB763" s="817">
        <f t="shared" si="784"/>
        <v>53</v>
      </c>
      <c r="BC763" s="817">
        <f t="shared" si="784"/>
        <v>54</v>
      </c>
      <c r="BD763" s="817">
        <f t="shared" si="784"/>
        <v>55</v>
      </c>
      <c r="BE763" s="817">
        <f t="shared" si="784"/>
        <v>56</v>
      </c>
      <c r="BF763" s="817">
        <f t="shared" si="784"/>
        <v>57</v>
      </c>
      <c r="BG763" s="817">
        <f t="shared" si="784"/>
        <v>58</v>
      </c>
      <c r="BH763" s="817">
        <f t="shared" si="784"/>
        <v>59</v>
      </c>
      <c r="BI763" s="817">
        <f t="shared" si="784"/>
        <v>60</v>
      </c>
      <c r="BJ763" s="817">
        <f t="shared" si="784"/>
        <v>61</v>
      </c>
      <c r="BK763" s="817">
        <f t="shared" si="784"/>
        <v>62</v>
      </c>
      <c r="BL763" s="817">
        <f t="shared" si="784"/>
        <v>63</v>
      </c>
      <c r="BM763" s="817">
        <f t="shared" si="784"/>
        <v>64</v>
      </c>
      <c r="BN763" s="817">
        <f t="shared" si="784"/>
        <v>65</v>
      </c>
      <c r="BO763" s="817">
        <f t="shared" ref="BO763:CX763" si="785">BN763+1</f>
        <v>66</v>
      </c>
      <c r="BP763" s="817">
        <f t="shared" si="785"/>
        <v>67</v>
      </c>
      <c r="BQ763" s="817">
        <f t="shared" si="785"/>
        <v>68</v>
      </c>
      <c r="BR763" s="817">
        <f t="shared" si="785"/>
        <v>69</v>
      </c>
      <c r="BS763" s="817">
        <f t="shared" si="785"/>
        <v>70</v>
      </c>
      <c r="BT763" s="817">
        <f t="shared" si="785"/>
        <v>71</v>
      </c>
      <c r="BU763" s="817">
        <f t="shared" si="785"/>
        <v>72</v>
      </c>
      <c r="BV763" s="817">
        <f t="shared" si="785"/>
        <v>73</v>
      </c>
      <c r="BW763" s="817">
        <f t="shared" si="785"/>
        <v>74</v>
      </c>
      <c r="BX763" s="817">
        <f t="shared" si="785"/>
        <v>75</v>
      </c>
      <c r="BY763" s="817">
        <f t="shared" si="785"/>
        <v>76</v>
      </c>
      <c r="BZ763" s="817">
        <f t="shared" si="785"/>
        <v>77</v>
      </c>
      <c r="CA763" s="817">
        <f t="shared" si="785"/>
        <v>78</v>
      </c>
      <c r="CB763" s="817">
        <f t="shared" si="785"/>
        <v>79</v>
      </c>
      <c r="CC763" s="817">
        <f t="shared" si="785"/>
        <v>80</v>
      </c>
      <c r="CD763" s="817">
        <f t="shared" si="785"/>
        <v>81</v>
      </c>
      <c r="CE763" s="817">
        <f t="shared" si="785"/>
        <v>82</v>
      </c>
      <c r="CF763" s="817">
        <f t="shared" si="785"/>
        <v>83</v>
      </c>
      <c r="CG763" s="817">
        <f t="shared" si="785"/>
        <v>84</v>
      </c>
      <c r="CH763" s="817">
        <f t="shared" si="785"/>
        <v>85</v>
      </c>
      <c r="CI763" s="817">
        <f t="shared" si="785"/>
        <v>86</v>
      </c>
      <c r="CJ763" s="817">
        <f t="shared" si="785"/>
        <v>87</v>
      </c>
      <c r="CK763" s="817">
        <f t="shared" si="785"/>
        <v>88</v>
      </c>
      <c r="CL763" s="817">
        <f t="shared" si="785"/>
        <v>89</v>
      </c>
      <c r="CM763" s="817">
        <f t="shared" si="785"/>
        <v>90</v>
      </c>
      <c r="CN763" s="817">
        <f t="shared" si="785"/>
        <v>91</v>
      </c>
      <c r="CO763" s="817">
        <f t="shared" si="785"/>
        <v>92</v>
      </c>
      <c r="CP763" s="817">
        <f t="shared" si="785"/>
        <v>93</v>
      </c>
      <c r="CQ763" s="817">
        <f t="shared" si="785"/>
        <v>94</v>
      </c>
      <c r="CR763" s="817">
        <f t="shared" si="785"/>
        <v>95</v>
      </c>
      <c r="CS763" s="817">
        <f t="shared" si="785"/>
        <v>96</v>
      </c>
      <c r="CT763" s="817">
        <f t="shared" si="785"/>
        <v>97</v>
      </c>
      <c r="CU763" s="817">
        <f t="shared" si="785"/>
        <v>98</v>
      </c>
      <c r="CV763" s="817">
        <f t="shared" si="785"/>
        <v>99</v>
      </c>
      <c r="CW763" s="817">
        <f t="shared" si="785"/>
        <v>100</v>
      </c>
      <c r="CX763" s="817">
        <f t="shared" si="785"/>
        <v>101</v>
      </c>
      <c r="DR763" s="648">
        <f>DQ763+1</f>
        <v>1</v>
      </c>
      <c r="DS763" s="648">
        <f>DR763+1</f>
        <v>2</v>
      </c>
      <c r="DT763" s="648"/>
      <c r="DU763" s="648"/>
      <c r="DV763" s="648"/>
      <c r="DW763" s="648"/>
      <c r="DX763" s="648"/>
      <c r="DY763" s="648"/>
      <c r="DZ763" s="648"/>
      <c r="EA763" s="648"/>
      <c r="EB763" s="648"/>
      <c r="EC763" s="648"/>
      <c r="ED763" s="648"/>
      <c r="EE763" s="648"/>
      <c r="EF763" s="648"/>
      <c r="EG763" s="648"/>
      <c r="EH763" s="648"/>
      <c r="EI763" s="648"/>
      <c r="EJ763" s="648"/>
      <c r="EK763" s="648"/>
      <c r="EL763" s="648"/>
      <c r="EM763" s="648"/>
      <c r="EN763" s="648"/>
      <c r="EO763" s="648"/>
      <c r="EP763" s="648"/>
      <c r="EQ763" s="648"/>
      <c r="ER763" s="648"/>
      <c r="ES763" s="648"/>
      <c r="ET763" s="648"/>
      <c r="EU763" s="648"/>
      <c r="EV763" s="648"/>
      <c r="EW763" s="648"/>
      <c r="EX763" s="648"/>
      <c r="EY763" s="648"/>
      <c r="EZ763" s="648"/>
      <c r="FA763" s="648"/>
      <c r="FB763" s="648"/>
      <c r="FC763" s="648"/>
      <c r="FD763" s="648"/>
      <c r="FE763" s="648"/>
      <c r="FF763" s="648"/>
      <c r="FG763" s="648"/>
      <c r="FH763" s="648"/>
      <c r="FI763" s="648"/>
      <c r="FJ763" s="648"/>
      <c r="FK763" s="648"/>
    </row>
    <row r="764" spans="2:167">
      <c r="DR764" s="672"/>
      <c r="DS764" s="648"/>
      <c r="DT764" s="648"/>
      <c r="DU764" s="648"/>
      <c r="DV764" s="648"/>
      <c r="DW764" s="648"/>
      <c r="DX764" s="648"/>
      <c r="DY764" s="648"/>
      <c r="DZ764" s="648"/>
      <c r="EA764" s="648"/>
      <c r="EB764" s="648"/>
      <c r="EC764" s="648"/>
      <c r="ED764" s="648"/>
      <c r="EE764" s="648"/>
      <c r="EF764" s="648"/>
      <c r="EG764" s="648"/>
      <c r="EH764" s="648"/>
      <c r="EI764" s="648"/>
      <c r="EJ764" s="648"/>
      <c r="EK764" s="675"/>
      <c r="EL764" s="648"/>
      <c r="EM764" s="648"/>
      <c r="EN764" s="648"/>
      <c r="EO764" s="648"/>
      <c r="EP764" s="648"/>
      <c r="EQ764" s="648"/>
      <c r="ER764" s="648"/>
      <c r="ES764" s="648"/>
      <c r="ET764" s="648"/>
      <c r="EU764" s="648"/>
      <c r="EV764" s="648"/>
      <c r="EW764" s="648"/>
      <c r="EX764" s="648"/>
      <c r="EY764" s="648"/>
      <c r="EZ764" s="648"/>
      <c r="FA764" s="648"/>
      <c r="FB764" s="648"/>
      <c r="FC764" s="675"/>
      <c r="FD764" s="648"/>
      <c r="FE764" s="648"/>
      <c r="FF764" s="648"/>
      <c r="FG764" s="648"/>
      <c r="FH764" s="648"/>
      <c r="FI764" s="648"/>
      <c r="FJ764" s="648"/>
      <c r="FK764" s="648"/>
    </row>
    <row r="765" spans="2:167">
      <c r="DR765" s="678"/>
      <c r="DS765" s="679"/>
      <c r="DT765" s="678" t="s">
        <v>4721</v>
      </c>
      <c r="DU765" s="679"/>
      <c r="DV765" s="678" t="s">
        <v>4722</v>
      </c>
      <c r="DW765" s="679"/>
      <c r="DX765" s="678" t="s">
        <v>4723</v>
      </c>
      <c r="DY765" s="679"/>
      <c r="DZ765" s="678" t="s">
        <v>4724</v>
      </c>
      <c r="EA765" s="679"/>
      <c r="EB765" s="678" t="s">
        <v>4725</v>
      </c>
      <c r="EC765" s="679"/>
      <c r="ED765" s="678" t="s">
        <v>4741</v>
      </c>
      <c r="EE765" s="679"/>
      <c r="EF765" s="678" t="s">
        <v>4727</v>
      </c>
      <c r="EG765" s="679"/>
      <c r="EH765" s="680" t="s">
        <v>4728</v>
      </c>
      <c r="EI765" s="681"/>
      <c r="EJ765" s="678" t="s">
        <v>4729</v>
      </c>
      <c r="EK765" s="679"/>
      <c r="EL765" s="678" t="s">
        <v>4730</v>
      </c>
      <c r="EM765" s="679"/>
      <c r="EN765" s="678" t="s">
        <v>4731</v>
      </c>
      <c r="EO765" s="679"/>
      <c r="EP765" s="680" t="s">
        <v>4732</v>
      </c>
      <c r="EQ765" s="679"/>
      <c r="ER765" s="678" t="s">
        <v>4733</v>
      </c>
      <c r="ES765" s="679"/>
      <c r="ET765" s="678" t="s">
        <v>4734</v>
      </c>
      <c r="EU765" s="679"/>
      <c r="EV765" s="678" t="s">
        <v>4735</v>
      </c>
      <c r="EW765" s="679"/>
      <c r="EX765" s="678" t="s">
        <v>4736</v>
      </c>
      <c r="EY765" s="679"/>
      <c r="EZ765" s="680" t="s">
        <v>4737</v>
      </c>
      <c r="FA765" s="679"/>
      <c r="FB765" s="678" t="s">
        <v>4738</v>
      </c>
      <c r="FC765" s="682"/>
      <c r="FD765" s="678" t="s">
        <v>4743</v>
      </c>
      <c r="FE765" s="679"/>
      <c r="FF765" s="678" t="s">
        <v>4744</v>
      </c>
      <c r="FG765" s="679"/>
      <c r="FH765" s="678" t="s">
        <v>4745</v>
      </c>
      <c r="FI765" s="679"/>
      <c r="FJ765" s="678" t="s">
        <v>4746</v>
      </c>
      <c r="FK765" s="679"/>
    </row>
    <row r="766" spans="2:167">
      <c r="DR766" s="684"/>
      <c r="DS766" s="685"/>
      <c r="DT766" s="684" t="s">
        <v>4747</v>
      </c>
      <c r="DU766" s="685" t="s">
        <v>4748</v>
      </c>
      <c r="DV766" s="684" t="s">
        <v>4747</v>
      </c>
      <c r="DW766" s="685" t="s">
        <v>4748</v>
      </c>
      <c r="DX766" s="684" t="s">
        <v>4747</v>
      </c>
      <c r="DY766" s="685" t="s">
        <v>4748</v>
      </c>
      <c r="DZ766" s="684" t="s">
        <v>4747</v>
      </c>
      <c r="EA766" s="685" t="s">
        <v>4748</v>
      </c>
      <c r="EB766" s="684" t="s">
        <v>4747</v>
      </c>
      <c r="EC766" s="685" t="s">
        <v>4748</v>
      </c>
      <c r="ED766" s="684" t="s">
        <v>4747</v>
      </c>
      <c r="EE766" s="685" t="s">
        <v>4748</v>
      </c>
      <c r="EF766" s="684" t="s">
        <v>4747</v>
      </c>
      <c r="EG766" s="685" t="s">
        <v>4748</v>
      </c>
      <c r="EH766" s="684" t="s">
        <v>4747</v>
      </c>
      <c r="EI766" s="685" t="s">
        <v>4748</v>
      </c>
      <c r="EJ766" s="684" t="s">
        <v>4747</v>
      </c>
      <c r="EK766" s="685" t="s">
        <v>4748</v>
      </c>
      <c r="EL766" s="684" t="s">
        <v>4747</v>
      </c>
      <c r="EM766" s="685" t="s">
        <v>4748</v>
      </c>
      <c r="EN766" s="684" t="s">
        <v>4747</v>
      </c>
      <c r="EO766" s="685" t="s">
        <v>4748</v>
      </c>
      <c r="EP766" s="686" t="s">
        <v>4747</v>
      </c>
      <c r="EQ766" s="685" t="s">
        <v>4748</v>
      </c>
      <c r="ER766" s="684" t="s">
        <v>4747</v>
      </c>
      <c r="ES766" s="685" t="s">
        <v>4748</v>
      </c>
      <c r="ET766" s="684" t="s">
        <v>4747</v>
      </c>
      <c r="EU766" s="685" t="s">
        <v>4748</v>
      </c>
      <c r="EV766" s="684" t="s">
        <v>4747</v>
      </c>
      <c r="EW766" s="685" t="s">
        <v>4748</v>
      </c>
      <c r="EX766" s="684" t="s">
        <v>4747</v>
      </c>
      <c r="EY766" s="685" t="s">
        <v>4748</v>
      </c>
      <c r="EZ766" s="684" t="s">
        <v>4747</v>
      </c>
      <c r="FA766" s="685" t="s">
        <v>4748</v>
      </c>
      <c r="FB766" s="684" t="s">
        <v>4747</v>
      </c>
      <c r="FC766" s="685" t="s">
        <v>4748</v>
      </c>
      <c r="FD766" s="684" t="s">
        <v>4747</v>
      </c>
      <c r="FE766" s="685" t="s">
        <v>4748</v>
      </c>
      <c r="FF766" s="684" t="s">
        <v>4747</v>
      </c>
      <c r="FG766" s="685" t="s">
        <v>4748</v>
      </c>
      <c r="FH766" s="684" t="s">
        <v>4747</v>
      </c>
      <c r="FI766" s="685" t="s">
        <v>4748</v>
      </c>
      <c r="FJ766" s="684" t="s">
        <v>4747</v>
      </c>
      <c r="FK766" s="685" t="s">
        <v>4748</v>
      </c>
    </row>
    <row r="767" spans="2:167">
      <c r="DR767" s="767">
        <f t="shared" ref="DR767:DR810" si="786">+EJ767+FB767</f>
        <v>3114.1447801751337</v>
      </c>
      <c r="DS767" s="768">
        <f>+IF(DR767=0,0,DR767/DR767*100)</f>
        <v>100</v>
      </c>
      <c r="DT767" s="767">
        <f>SUM(DT768:DT769)</f>
        <v>0</v>
      </c>
      <c r="DU767" s="768">
        <f>+IF(DT767=0,0,DT767/DT767*100)</f>
        <v>0</v>
      </c>
      <c r="DV767" s="767">
        <f>SUM(DV768:DV769)</f>
        <v>0</v>
      </c>
      <c r="DW767" s="768">
        <f>+IF(DV767=0,0,DV767/DV767*100)</f>
        <v>0</v>
      </c>
      <c r="DX767" s="767">
        <f>SUM(DX768:DX769)</f>
        <v>0.69486739705462208</v>
      </c>
      <c r="DY767" s="768">
        <f>+IF(DX767=0,0,DX767/DX767*100)</f>
        <v>100</v>
      </c>
      <c r="DZ767" s="767">
        <f>SUM(DZ768:DZ769)</f>
        <v>0.69486739705462208</v>
      </c>
      <c r="EA767" s="768">
        <f>+IF(DZ767=0,0,DZ767/DZ767*100)</f>
        <v>100</v>
      </c>
      <c r="EB767" s="767">
        <f>SUM(EB768:EB769)</f>
        <v>30.54064168215686</v>
      </c>
      <c r="EC767" s="768">
        <f>+IF(EB767=0,0,EB767/EB767*100)</f>
        <v>100</v>
      </c>
      <c r="ED767" s="767">
        <f>SUM(ED768:ED769)</f>
        <v>314.23757458866595</v>
      </c>
      <c r="EE767" s="768">
        <f>+IF(ED767=0,0,ED767/ED767*100)</f>
        <v>100</v>
      </c>
      <c r="EF767" s="767">
        <f>SUM(EF768:EF769)</f>
        <v>314.23757458866595</v>
      </c>
      <c r="EG767" s="768">
        <f>+IF(EF767=0,0,EF767/EF767*100)</f>
        <v>100</v>
      </c>
      <c r="EH767" s="767">
        <f>SUM(EH768:EH769)</f>
        <v>659.01579085948879</v>
      </c>
      <c r="EI767" s="768">
        <f>+IF(EH767=0,0,EH767/EH767*100)</f>
        <v>100</v>
      </c>
      <c r="EJ767" s="767">
        <f t="shared" ref="EJ767:EJ805" si="787">+DZ767+EH767</f>
        <v>659.71065825654341</v>
      </c>
      <c r="EK767" s="768">
        <f>+IF(EJ767=0,0,EJ767/EJ767*100)</f>
        <v>100</v>
      </c>
      <c r="EL767" s="767">
        <f>SUM(EL768:EL769)</f>
        <v>314.23753187207308</v>
      </c>
      <c r="EM767" s="768">
        <f>+IF(EL767=0,0,EL767/EL767*100)</f>
        <v>100</v>
      </c>
      <c r="EN767" s="767">
        <f>SUM(EN768:EN769)</f>
        <v>314.23753187207308</v>
      </c>
      <c r="EO767" s="768">
        <f>+IF(EN767=0,0,EN767/EN767*100)</f>
        <v>100</v>
      </c>
      <c r="EP767" s="767">
        <f>SUM(EP768:EP769)</f>
        <v>325.21817054458739</v>
      </c>
      <c r="EQ767" s="768">
        <f>+IF(EP767=0,0,EP767/EP767*100)</f>
        <v>100</v>
      </c>
      <c r="ER767" s="767">
        <f>SUM(ER768:ER769)</f>
        <v>953.69323428873349</v>
      </c>
      <c r="ES767" s="768">
        <f>+IF(ER767=0,0,ER767/ER767*100)</f>
        <v>100</v>
      </c>
      <c r="ET767" s="767">
        <f>SUM(ET768:ET769)</f>
        <v>481.14323969429807</v>
      </c>
      <c r="EU767" s="768">
        <f>+IF(ET767=0,0,ET767/ET767*100)</f>
        <v>100</v>
      </c>
      <c r="EV767" s="767">
        <f>SUM(EV768:EV769)</f>
        <v>481.10606170288162</v>
      </c>
      <c r="EW767" s="768">
        <f>+IF(EV767=0,0,EV767/EV767*100)</f>
        <v>100</v>
      </c>
      <c r="EX767" s="767">
        <f>SUM(EX768:EX769)</f>
        <v>538.49158623267726</v>
      </c>
      <c r="EY767" s="768">
        <f>+IF(EX767=0,0,EX767/EX767*100)</f>
        <v>100</v>
      </c>
      <c r="EZ767" s="767">
        <f>SUM(EZ768:EZ769)</f>
        <v>1500.7408876298568</v>
      </c>
      <c r="FA767" s="768">
        <f>+IF(EZ767=0,0,EZ767/EZ767*100)</f>
        <v>100</v>
      </c>
      <c r="FB767" s="767">
        <f t="shared" ref="FB767:FB805" si="788">+ER767+EZ767</f>
        <v>2454.4341219185903</v>
      </c>
      <c r="FC767" s="768">
        <f>+IF(FB767=0,0,FB767/FB767*100)</f>
        <v>100</v>
      </c>
      <c r="FD767" s="767">
        <f>SUM(FD768:FD769)</f>
        <v>18235.944212164428</v>
      </c>
      <c r="FE767" s="768">
        <f>+IF(FD767=0,0,FD767/FD767*100)</f>
        <v>100</v>
      </c>
      <c r="FF767" s="767">
        <f>SUM(FF768:FF769)</f>
        <v>64726.221034888069</v>
      </c>
      <c r="FG767" s="768">
        <f>+IF(FF767=0,0,FF767/FF767*100)</f>
        <v>100</v>
      </c>
      <c r="FH767" s="767">
        <f>SUM(FH768:FH769)</f>
        <v>157479.09986348072</v>
      </c>
      <c r="FI767" s="768">
        <f>+IF(FH767=0,0,FH767/FH767*100)</f>
        <v>100</v>
      </c>
      <c r="FJ767" s="767">
        <f>SUM(FJ768:FJ769)</f>
        <v>287789.8981073614</v>
      </c>
      <c r="FK767" s="768">
        <f>+IF(FJ767=0,0,FJ767/FJ767*100)</f>
        <v>100</v>
      </c>
    </row>
    <row r="768" spans="2:167">
      <c r="DR768" s="770">
        <f t="shared" si="786"/>
        <v>0</v>
      </c>
      <c r="DS768" s="726">
        <f>+IF(DR767=0,0,DR768/DR767*100)</f>
        <v>0</v>
      </c>
      <c r="DT768" s="770">
        <v>0</v>
      </c>
      <c r="DU768" s="726">
        <f>+IF(DT767=0,0,DT768/DT767*100)</f>
        <v>0</v>
      </c>
      <c r="DV768" s="770">
        <v>0</v>
      </c>
      <c r="DW768" s="726">
        <f>+IF(DV767=0,0,DV768/DV767*100)</f>
        <v>0</v>
      </c>
      <c r="DX768" s="770">
        <v>0</v>
      </c>
      <c r="DY768" s="726">
        <f>+IF(DX767=0,0,DX768/DX767*100)</f>
        <v>0</v>
      </c>
      <c r="DZ768" s="770">
        <f>+DT768+DV768+DX768</f>
        <v>0</v>
      </c>
      <c r="EA768" s="726">
        <f>+IF(DZ767=0,0,DZ768/DZ767*100)</f>
        <v>0</v>
      </c>
      <c r="EB768" s="770">
        <v>0</v>
      </c>
      <c r="EC768" s="726">
        <f>+IF(EB767=0,0,EB768/EB767*100)</f>
        <v>0</v>
      </c>
      <c r="ED768" s="770">
        <v>0</v>
      </c>
      <c r="EE768" s="726">
        <f>+IF(ED767=0,0,ED768/ED767*100)</f>
        <v>0</v>
      </c>
      <c r="EF768" s="770">
        <v>0</v>
      </c>
      <c r="EG768" s="726">
        <f>+IF(EF767=0,0,EF768/EF767*100)</f>
        <v>0</v>
      </c>
      <c r="EH768" s="770">
        <f>+EB768+ED768+EF768</f>
        <v>0</v>
      </c>
      <c r="EI768" s="726">
        <f>+IF(EH767=0,0,EH768/EH767*100)</f>
        <v>0</v>
      </c>
      <c r="EJ768" s="770">
        <f t="shared" si="787"/>
        <v>0</v>
      </c>
      <c r="EK768" s="726">
        <f>+IF(EJ767=0,0,EJ768/EJ767*100)</f>
        <v>0</v>
      </c>
      <c r="EL768" s="770">
        <v>0</v>
      </c>
      <c r="EM768" s="726">
        <f>+IF(EL767=0,0,EL768/EL767*100)</f>
        <v>0</v>
      </c>
      <c r="EN768" s="770">
        <v>0</v>
      </c>
      <c r="EO768" s="726">
        <f>+IF(EN767=0,0,EN768/EN767*100)</f>
        <v>0</v>
      </c>
      <c r="EP768" s="770">
        <v>0</v>
      </c>
      <c r="EQ768" s="726">
        <f>+IF(EP767=0,0,EP768/EP767*100)</f>
        <v>0</v>
      </c>
      <c r="ER768" s="770">
        <f>+EL768+EN768+EP768</f>
        <v>0</v>
      </c>
      <c r="ES768" s="726">
        <f>+IF(ER767=0,0,ER768/ER767*100)</f>
        <v>0</v>
      </c>
      <c r="ET768" s="770">
        <v>0</v>
      </c>
      <c r="EU768" s="726">
        <f>+IF(ET767=0,0,ET768/ET767*100)</f>
        <v>0</v>
      </c>
      <c r="EV768" s="770">
        <v>0</v>
      </c>
      <c r="EW768" s="726">
        <f>+IF(EV767=0,0,EV768/EV767*100)</f>
        <v>0</v>
      </c>
      <c r="EX768" s="770">
        <v>0</v>
      </c>
      <c r="EY768" s="726">
        <f>+IF(EX767=0,0,EX768/EX767*100)</f>
        <v>0</v>
      </c>
      <c r="EZ768" s="770">
        <f>+ET768+EV768+EX768</f>
        <v>0</v>
      </c>
      <c r="FA768" s="726">
        <f>+IF(EZ767=0,0,EZ768/EZ767*100)</f>
        <v>0</v>
      </c>
      <c r="FB768" s="770">
        <f t="shared" si="788"/>
        <v>0</v>
      </c>
      <c r="FC768" s="726">
        <f>+IF(FB767=0,0,FB768/FB767*100)</f>
        <v>0</v>
      </c>
      <c r="FD768" s="770">
        <v>0</v>
      </c>
      <c r="FE768" s="726">
        <f>+IF(FD767=0,0,FD768/FD767*100)</f>
        <v>0</v>
      </c>
      <c r="FF768" s="770">
        <v>0</v>
      </c>
      <c r="FG768" s="726">
        <f>+IF(FF767=0,0,FF768/FF767*100)</f>
        <v>0</v>
      </c>
      <c r="FH768" s="770">
        <v>0</v>
      </c>
      <c r="FI768" s="726">
        <f>+IF(FH767=0,0,FH768/FH767*100)</f>
        <v>0</v>
      </c>
      <c r="FJ768" s="770">
        <v>0</v>
      </c>
      <c r="FK768" s="726">
        <f>+IF(FJ767=0,0,FJ768/FJ767*100)</f>
        <v>0</v>
      </c>
    </row>
    <row r="769" spans="122:167">
      <c r="DR769" s="772">
        <f t="shared" si="786"/>
        <v>3114.1447801751337</v>
      </c>
      <c r="DS769" s="737">
        <f>+IF(DR767=0,0,DR769/DR767*100)</f>
        <v>100</v>
      </c>
      <c r="DT769" s="772">
        <v>0</v>
      </c>
      <c r="DU769" s="737">
        <f>+IF(DT767=0,0,DT769/DT767*100)</f>
        <v>0</v>
      </c>
      <c r="DV769" s="772">
        <v>0</v>
      </c>
      <c r="DW769" s="737">
        <f>+IF(DV767=0,0,DV769/DV767*100)</f>
        <v>0</v>
      </c>
      <c r="DX769" s="772">
        <v>0.69486739705462208</v>
      </c>
      <c r="DY769" s="737">
        <f>+IF(DX767=0,0,DX769/DX767*100)</f>
        <v>100</v>
      </c>
      <c r="DZ769" s="772">
        <f>+DT769+DV769+DX769</f>
        <v>0.69486739705462208</v>
      </c>
      <c r="EA769" s="737">
        <f>+IF(DZ767=0,0,DZ769/DZ767*100)</f>
        <v>100</v>
      </c>
      <c r="EB769" s="772">
        <v>30.54064168215686</v>
      </c>
      <c r="EC769" s="737">
        <f>+IF(EB767=0,0,EB769/EB767*100)</f>
        <v>100</v>
      </c>
      <c r="ED769" s="772">
        <v>314.23757458866595</v>
      </c>
      <c r="EE769" s="737">
        <f>+IF(ED767=0,0,ED769/ED767*100)</f>
        <v>100</v>
      </c>
      <c r="EF769" s="772">
        <v>314.23757458866595</v>
      </c>
      <c r="EG769" s="737">
        <f>+IF(EF767=0,0,EF769/EF767*100)</f>
        <v>100</v>
      </c>
      <c r="EH769" s="772">
        <f>+EB769+ED769+EF769</f>
        <v>659.01579085948879</v>
      </c>
      <c r="EI769" s="737">
        <f>+IF(EH767=0,0,EH769/EH767*100)</f>
        <v>100</v>
      </c>
      <c r="EJ769" s="772">
        <f t="shared" si="787"/>
        <v>659.71065825654341</v>
      </c>
      <c r="EK769" s="737">
        <f>+IF(EJ767=0,0,EJ769/EJ767*100)</f>
        <v>100</v>
      </c>
      <c r="EL769" s="772">
        <v>314.23753187207308</v>
      </c>
      <c r="EM769" s="737">
        <f>+IF(EL767=0,0,EL769/EL767*100)</f>
        <v>100</v>
      </c>
      <c r="EN769" s="772">
        <v>314.23753187207308</v>
      </c>
      <c r="EO769" s="737">
        <f>+IF(EN767=0,0,EN769/EN767*100)</f>
        <v>100</v>
      </c>
      <c r="EP769" s="772">
        <v>325.21817054458739</v>
      </c>
      <c r="EQ769" s="737">
        <f>+IF(EP767=0,0,EP769/EP767*100)</f>
        <v>100</v>
      </c>
      <c r="ER769" s="772">
        <f>+EL769+EN769+EP769</f>
        <v>953.69323428873349</v>
      </c>
      <c r="ES769" s="737">
        <f>+IF(ER767=0,0,ER769/ER767*100)</f>
        <v>100</v>
      </c>
      <c r="ET769" s="772">
        <v>481.14323969429807</v>
      </c>
      <c r="EU769" s="737">
        <f>+IF(ET767=0,0,ET769/ET767*100)</f>
        <v>100</v>
      </c>
      <c r="EV769" s="772">
        <v>481.10606170288162</v>
      </c>
      <c r="EW769" s="737">
        <f>+IF(EV767=0,0,EV769/EV767*100)</f>
        <v>100</v>
      </c>
      <c r="EX769" s="772">
        <v>538.49158623267726</v>
      </c>
      <c r="EY769" s="737">
        <f>+IF(EX767=0,0,EX769/EX767*100)</f>
        <v>100</v>
      </c>
      <c r="EZ769" s="772">
        <f>+ET769+EV769+EX769</f>
        <v>1500.7408876298568</v>
      </c>
      <c r="FA769" s="737">
        <f>+IF(EZ767=0,0,EZ769/EZ767*100)</f>
        <v>100</v>
      </c>
      <c r="FB769" s="772">
        <f t="shared" si="788"/>
        <v>2454.4341219185903</v>
      </c>
      <c r="FC769" s="737">
        <f>+IF(FB767=0,0,FB769/FB767*100)</f>
        <v>100</v>
      </c>
      <c r="FD769" s="772">
        <v>18235.944212164428</v>
      </c>
      <c r="FE769" s="737">
        <f>+IF(FD767=0,0,FD769/FD767*100)</f>
        <v>100</v>
      </c>
      <c r="FF769" s="772">
        <v>64726.221034888069</v>
      </c>
      <c r="FG769" s="737">
        <f>+IF(FF767=0,0,FF769/FF767*100)</f>
        <v>100</v>
      </c>
      <c r="FH769" s="772">
        <v>157479.09986348072</v>
      </c>
      <c r="FI769" s="737">
        <f>+IF(FH767=0,0,FH769/FH767*100)</f>
        <v>100</v>
      </c>
      <c r="FJ769" s="772">
        <v>287789.8981073614</v>
      </c>
      <c r="FK769" s="737">
        <f>+IF(FJ767=0,0,FJ769/FJ767*100)</f>
        <v>100</v>
      </c>
    </row>
    <row r="770" spans="122:167">
      <c r="DR770" s="767">
        <f t="shared" si="786"/>
        <v>291.50464013029818</v>
      </c>
      <c r="DS770" s="775">
        <f>+IF(DR767=0,0,DR770/DR767*100)</f>
        <v>9.3606643463090524</v>
      </c>
      <c r="DT770" s="767">
        <f>SUM(DT771:DT772)</f>
        <v>0</v>
      </c>
      <c r="DU770" s="775">
        <f>+IF(DT767=0,0,DT770/DT767*100)</f>
        <v>0</v>
      </c>
      <c r="DV770" s="767">
        <f>SUM(DV771:DV772)</f>
        <v>0</v>
      </c>
      <c r="DW770" s="775">
        <f>+IF(DV767=0,0,DV770/DV767*100)</f>
        <v>0</v>
      </c>
      <c r="DX770" s="767">
        <f>SUM(DX771:DX772)</f>
        <v>19.518810443537678</v>
      </c>
      <c r="DY770" s="775">
        <f>+IF(DX767=0,0,DX770/DX767*100)</f>
        <v>2808.9978787712994</v>
      </c>
      <c r="DZ770" s="774">
        <f>+DT770+DV770+DX770</f>
        <v>19.518810443537678</v>
      </c>
      <c r="EA770" s="775">
        <f>+IF(DZ767=0,0,DZ770/DZ767*100)</f>
        <v>2808.9978787712994</v>
      </c>
      <c r="EB770" s="767">
        <f>SUM(EB771:EB772)</f>
        <v>20.422701728591271</v>
      </c>
      <c r="EC770" s="775">
        <f>+IF(EB767=0,0,EB770/EB767*100)</f>
        <v>66.87057181422314</v>
      </c>
      <c r="ED770" s="767">
        <f>SUM(ED771:ED772)</f>
        <v>29.465020141414819</v>
      </c>
      <c r="EE770" s="775">
        <f>+IF(ED767=0,0,ED770/ED767*100)</f>
        <v>9.3766699224254939</v>
      </c>
      <c r="EF770" s="767">
        <f>SUM(EF771:EF772)</f>
        <v>29.465020141414819</v>
      </c>
      <c r="EG770" s="775">
        <f>+IF(EF767=0,0,EF770/EF767*100)</f>
        <v>9.3766699224254939</v>
      </c>
      <c r="EH770" s="774">
        <f>+EB770+ED770+EF770</f>
        <v>79.352742011420901</v>
      </c>
      <c r="EI770" s="775">
        <f>+IF(EH767=0,0,EH770/EH767*100)</f>
        <v>12.04109872813958</v>
      </c>
      <c r="EJ770" s="774">
        <f t="shared" si="787"/>
        <v>98.871552454958575</v>
      </c>
      <c r="EK770" s="775">
        <f>+IF(EJ767=0,0,EJ770/EJ767*100)</f>
        <v>14.987108547897696</v>
      </c>
      <c r="EL770" s="767">
        <f>SUM(EL771:EL772)</f>
        <v>29.465020141414819</v>
      </c>
      <c r="EM770" s="775">
        <f>+IF(EL767=0,0,EL770/EL767*100)</f>
        <v>9.3766711970644252</v>
      </c>
      <c r="EN770" s="767">
        <f>SUM(EN771:EN772)</f>
        <v>29.465020141414819</v>
      </c>
      <c r="EO770" s="775">
        <f>+IF(EN767=0,0,EN770/EN767*100)</f>
        <v>9.3766711970644252</v>
      </c>
      <c r="EP770" s="767">
        <f>SUM(EP771:EP772)</f>
        <v>29.787543614798366</v>
      </c>
      <c r="EQ770" s="775">
        <f>+IF(EP767=0,0,EP770/EP767*100)</f>
        <v>9.1592494862504914</v>
      </c>
      <c r="ER770" s="774">
        <f>+EL770+EN770+EP770</f>
        <v>88.717583897628003</v>
      </c>
      <c r="ES770" s="775">
        <f>+IF(ER767=0,0,ER770/ER767*100)</f>
        <v>9.3025283925594557</v>
      </c>
      <c r="ET770" s="767">
        <f>SUM(ET771:ET772)</f>
        <v>34.367376936844671</v>
      </c>
      <c r="EU770" s="775">
        <f>+IF(ET767=0,0,ET770/ET767*100)</f>
        <v>7.1428576984019401</v>
      </c>
      <c r="EV770" s="767">
        <f>SUM(EV771:EV772)</f>
        <v>34.364685815490112</v>
      </c>
      <c r="EW770" s="775">
        <f>+IF(EV767=0,0,EV770/EV767*100)</f>
        <v>7.142850309109769</v>
      </c>
      <c r="EX770" s="767">
        <f>SUM(EX771:EX772)</f>
        <v>35.183441025376837</v>
      </c>
      <c r="EY770" s="775">
        <f>+IF(EX767=0,0,EX770/EX767*100)</f>
        <v>6.5337030187458485</v>
      </c>
      <c r="EZ770" s="774">
        <f>+ET770+EV770+EX770</f>
        <v>103.91550377771162</v>
      </c>
      <c r="FA770" s="775">
        <f>+IF(EZ767=0,0,EZ770/EZ767*100)</f>
        <v>6.9242801761619868</v>
      </c>
      <c r="FB770" s="774">
        <f t="shared" si="788"/>
        <v>192.63308767533962</v>
      </c>
      <c r="FC770" s="775">
        <f>+IF(FB767=0,0,FB770/FB767*100)</f>
        <v>7.8483706674009879</v>
      </c>
      <c r="FD770" s="767">
        <f>SUM(FD771:FD772)</f>
        <v>341.09869738011753</v>
      </c>
      <c r="FE770" s="775">
        <f>+IF(FD767=0,0,FD770/FD767*100)</f>
        <v>1.870474560634952</v>
      </c>
      <c r="FF770" s="767">
        <f>SUM(FF771:FF772)</f>
        <v>1151.6240231745926</v>
      </c>
      <c r="FG770" s="775">
        <f>+IF(FF767=0,0,FF770/FF767*100)</f>
        <v>1.7792233267470627</v>
      </c>
      <c r="FH770" s="767">
        <f>SUM(FH771:FH772)</f>
        <v>2814.0151454445513</v>
      </c>
      <c r="FI770" s="775">
        <f>+IF(FH767=0,0,FH770/FH767*100)</f>
        <v>1.78691340494328</v>
      </c>
      <c r="FJ770" s="767">
        <f>SUM(FJ771:FJ772)</f>
        <v>4979.3299334262256</v>
      </c>
      <c r="FK770" s="775">
        <f>+IF(FJ767=0,0,FJ770/FJ767*100)</f>
        <v>1.7301962182038308</v>
      </c>
    </row>
    <row r="771" spans="122:167">
      <c r="DR771" s="770">
        <f t="shared" si="786"/>
        <v>0</v>
      </c>
      <c r="DS771" s="726">
        <f>+IF(DR767=0,0,DR771/DR767*100)</f>
        <v>0</v>
      </c>
      <c r="DT771" s="770">
        <v>0</v>
      </c>
      <c r="DU771" s="726">
        <f>+IF(DT767=0,0,DT771/DT767*100)</f>
        <v>0</v>
      </c>
      <c r="DV771" s="770">
        <v>0</v>
      </c>
      <c r="DW771" s="726">
        <f>+IF(DV767=0,0,DV771/DV767*100)</f>
        <v>0</v>
      </c>
      <c r="DX771" s="770">
        <v>0</v>
      </c>
      <c r="DY771" s="726">
        <f>+IF(DX767=0,0,DX771/DX767*100)</f>
        <v>0</v>
      </c>
      <c r="DZ771" s="770">
        <f>+DT771+DV771+DX771</f>
        <v>0</v>
      </c>
      <c r="EA771" s="726">
        <f>+IF(DZ767=0,0,DZ771/DZ767*100)</f>
        <v>0</v>
      </c>
      <c r="EB771" s="770">
        <v>0</v>
      </c>
      <c r="EC771" s="726">
        <f>+IF(EB767=0,0,EB771/EB767*100)</f>
        <v>0</v>
      </c>
      <c r="ED771" s="770">
        <v>0</v>
      </c>
      <c r="EE771" s="726">
        <f>+IF(ED767=0,0,ED771/ED767*100)</f>
        <v>0</v>
      </c>
      <c r="EF771" s="770">
        <v>0</v>
      </c>
      <c r="EG771" s="726">
        <f>+IF(EF767=0,0,EF771/EF767*100)</f>
        <v>0</v>
      </c>
      <c r="EH771" s="770">
        <f>+EB771+ED771+EF771</f>
        <v>0</v>
      </c>
      <c r="EI771" s="726">
        <f>+IF(EH767=0,0,EH771/EH767*100)</f>
        <v>0</v>
      </c>
      <c r="EJ771" s="770">
        <f t="shared" si="787"/>
        <v>0</v>
      </c>
      <c r="EK771" s="726">
        <f>+IF(EJ767=0,0,EJ771/EJ767*100)</f>
        <v>0</v>
      </c>
      <c r="EL771" s="770">
        <v>0</v>
      </c>
      <c r="EM771" s="726">
        <f>+IF(EL767=0,0,EL771/EL767*100)</f>
        <v>0</v>
      </c>
      <c r="EN771" s="770">
        <v>0</v>
      </c>
      <c r="EO771" s="726">
        <f>+IF(EN767=0,0,EN771/EN767*100)</f>
        <v>0</v>
      </c>
      <c r="EP771" s="770">
        <v>0</v>
      </c>
      <c r="EQ771" s="726">
        <f>+IF(EP767=0,0,EP771/EP767*100)</f>
        <v>0</v>
      </c>
      <c r="ER771" s="770">
        <f>+EL771+EN771+EP771</f>
        <v>0</v>
      </c>
      <c r="ES771" s="726">
        <f>+IF(ER767=0,0,ER771/ER767*100)</f>
        <v>0</v>
      </c>
      <c r="ET771" s="770">
        <v>0</v>
      </c>
      <c r="EU771" s="726">
        <f>+IF(ET767=0,0,ET771/ET767*100)</f>
        <v>0</v>
      </c>
      <c r="EV771" s="770">
        <v>0</v>
      </c>
      <c r="EW771" s="726">
        <f>+IF(EV767=0,0,EV771/EV767*100)</f>
        <v>0</v>
      </c>
      <c r="EX771" s="770">
        <v>0</v>
      </c>
      <c r="EY771" s="726">
        <f>+IF(EX767=0,0,EX771/EX767*100)</f>
        <v>0</v>
      </c>
      <c r="EZ771" s="770">
        <f>+ET771+EV771+EX771</f>
        <v>0</v>
      </c>
      <c r="FA771" s="726">
        <f>+IF(EZ767=0,0,EZ771/EZ767*100)</f>
        <v>0</v>
      </c>
      <c r="FB771" s="770">
        <f t="shared" si="788"/>
        <v>0</v>
      </c>
      <c r="FC771" s="726">
        <f>+IF(FB767=0,0,FB771/FB767*100)</f>
        <v>0</v>
      </c>
      <c r="FD771" s="770">
        <v>0</v>
      </c>
      <c r="FE771" s="726">
        <f>+IF(FD767=0,0,FD771/FD767*100)</f>
        <v>0</v>
      </c>
      <c r="FF771" s="770">
        <v>0</v>
      </c>
      <c r="FG771" s="726">
        <f>+IF(FF767=0,0,FF771/FF767*100)</f>
        <v>0</v>
      </c>
      <c r="FH771" s="770">
        <v>0</v>
      </c>
      <c r="FI771" s="726">
        <f>+IF(FH767=0,0,FH771/FH767*100)</f>
        <v>0</v>
      </c>
      <c r="FJ771" s="770">
        <v>0</v>
      </c>
      <c r="FK771" s="726">
        <f>+IF(FJ767=0,0,FJ771/FJ767*100)</f>
        <v>0</v>
      </c>
    </row>
    <row r="772" spans="122:167">
      <c r="DR772" s="772">
        <f t="shared" si="786"/>
        <v>291.50464013029818</v>
      </c>
      <c r="DS772" s="737">
        <f>+IF(DR767=0,0,DR772/DR767*100)</f>
        <v>9.3606643463090524</v>
      </c>
      <c r="DT772" s="772">
        <v>0</v>
      </c>
      <c r="DU772" s="737">
        <f>+IF(DT767=0,0,DT772/DT767*100)</f>
        <v>0</v>
      </c>
      <c r="DV772" s="772">
        <v>0</v>
      </c>
      <c r="DW772" s="737">
        <f>+IF(DV767=0,0,DV772/DV767*100)</f>
        <v>0</v>
      </c>
      <c r="DX772" s="772">
        <v>19.518810443537678</v>
      </c>
      <c r="DY772" s="737">
        <f>+IF(DX767=0,0,DX772/DX767*100)</f>
        <v>2808.9978787712994</v>
      </c>
      <c r="DZ772" s="772">
        <f>+DT772+DV772+DX772</f>
        <v>19.518810443537678</v>
      </c>
      <c r="EA772" s="737">
        <f>+IF(DZ767=0,0,DZ772/DZ767*100)</f>
        <v>2808.9978787712994</v>
      </c>
      <c r="EB772" s="772">
        <v>20.422701728591271</v>
      </c>
      <c r="EC772" s="737">
        <f>+IF(EB767=0,0,EB772/EB767*100)</f>
        <v>66.87057181422314</v>
      </c>
      <c r="ED772" s="772">
        <v>29.465020141414819</v>
      </c>
      <c r="EE772" s="737">
        <f>+IF(ED767=0,0,ED772/ED767*100)</f>
        <v>9.3766699224254939</v>
      </c>
      <c r="EF772" s="772">
        <v>29.465020141414819</v>
      </c>
      <c r="EG772" s="737">
        <f>+IF(EF767=0,0,EF772/EF767*100)</f>
        <v>9.3766699224254939</v>
      </c>
      <c r="EH772" s="772">
        <f>+EB772+ED772+EF772</f>
        <v>79.352742011420901</v>
      </c>
      <c r="EI772" s="737">
        <f>+IF(EH767=0,0,EH772/EH767*100)</f>
        <v>12.04109872813958</v>
      </c>
      <c r="EJ772" s="772">
        <f t="shared" si="787"/>
        <v>98.871552454958575</v>
      </c>
      <c r="EK772" s="737">
        <f>+IF(EJ767=0,0,EJ772/EJ767*100)</f>
        <v>14.987108547897696</v>
      </c>
      <c r="EL772" s="772">
        <v>29.465020141414819</v>
      </c>
      <c r="EM772" s="737">
        <f>+IF(EL767=0,0,EL772/EL767*100)</f>
        <v>9.3766711970644252</v>
      </c>
      <c r="EN772" s="772">
        <v>29.465020141414819</v>
      </c>
      <c r="EO772" s="737">
        <f>+IF(EN767=0,0,EN772/EN767*100)</f>
        <v>9.3766711970644252</v>
      </c>
      <c r="EP772" s="772">
        <v>29.787543614798366</v>
      </c>
      <c r="EQ772" s="737">
        <f>+IF(EP767=0,0,EP772/EP767*100)</f>
        <v>9.1592494862504914</v>
      </c>
      <c r="ER772" s="772">
        <f>+EL772+EN772+EP772</f>
        <v>88.717583897628003</v>
      </c>
      <c r="ES772" s="737">
        <f>+IF(ER767=0,0,ER772/ER767*100)</f>
        <v>9.3025283925594557</v>
      </c>
      <c r="ET772" s="772">
        <v>34.367376936844671</v>
      </c>
      <c r="EU772" s="737">
        <f>+IF(ET767=0,0,ET772/ET767*100)</f>
        <v>7.1428576984019401</v>
      </c>
      <c r="EV772" s="772">
        <v>34.364685815490112</v>
      </c>
      <c r="EW772" s="737">
        <f>+IF(EV767=0,0,EV772/EV767*100)</f>
        <v>7.142850309109769</v>
      </c>
      <c r="EX772" s="772">
        <v>35.183441025376837</v>
      </c>
      <c r="EY772" s="737">
        <f>+IF(EX767=0,0,EX772/EX767*100)</f>
        <v>6.5337030187458485</v>
      </c>
      <c r="EZ772" s="772">
        <f>+ET772+EV772+EX772</f>
        <v>103.91550377771162</v>
      </c>
      <c r="FA772" s="737">
        <f>+IF(EZ767=0,0,EZ772/EZ767*100)</f>
        <v>6.9242801761619868</v>
      </c>
      <c r="FB772" s="772">
        <f t="shared" si="788"/>
        <v>192.63308767533962</v>
      </c>
      <c r="FC772" s="737">
        <f>+IF(FB767=0,0,FB772/FB767*100)</f>
        <v>7.8483706674009879</v>
      </c>
      <c r="FD772" s="772">
        <v>341.09869738011753</v>
      </c>
      <c r="FE772" s="737">
        <f>+IF(FD767=0,0,FD772/FD767*100)</f>
        <v>1.870474560634952</v>
      </c>
      <c r="FF772" s="772">
        <v>1151.6240231745926</v>
      </c>
      <c r="FG772" s="737">
        <f>+IF(FF767=0,0,FF772/FF767*100)</f>
        <v>1.7792233267470627</v>
      </c>
      <c r="FH772" s="772">
        <v>2814.0151454445513</v>
      </c>
      <c r="FI772" s="737">
        <f>+IF(FH767=0,0,FH772/FH767*100)</f>
        <v>1.78691340494328</v>
      </c>
      <c r="FJ772" s="772">
        <v>4979.3299334262256</v>
      </c>
      <c r="FK772" s="737">
        <f>+IF(FJ767=0,0,FJ772/FJ767*100)</f>
        <v>1.7301962182038308</v>
      </c>
    </row>
    <row r="773" spans="122:167">
      <c r="DR773" s="767">
        <f t="shared" si="786"/>
        <v>471.88806757323681</v>
      </c>
      <c r="DS773" s="768">
        <f>+IF(DR767=0,0,DR773/DR767*100)</f>
        <v>15.153054879699546</v>
      </c>
      <c r="DT773" s="767">
        <f>DT774+DT781</f>
        <v>6.8750000000000009</v>
      </c>
      <c r="DU773" s="768">
        <f>+IF(DT767=0,0,DT773/DT767*100)</f>
        <v>0</v>
      </c>
      <c r="DV773" s="767">
        <f>DV774+DV781</f>
        <v>6.8750000000000009</v>
      </c>
      <c r="DW773" s="768">
        <f>+IF(DV767=0,0,DV773/DV767*100)</f>
        <v>0</v>
      </c>
      <c r="DX773" s="767">
        <f>DX774+DX781</f>
        <v>26.411062285260279</v>
      </c>
      <c r="DY773" s="768">
        <f>+IF(DX767=0,0,DX773/DX767*100)</f>
        <v>3800.8780376242294</v>
      </c>
      <c r="DZ773" s="767">
        <f>+DZ774+DZ781</f>
        <v>40.161062285260279</v>
      </c>
      <c r="EA773" s="768">
        <f>+IF(DZ767=0,0,DZ773/DZ767*100)</f>
        <v>5779.6728491642416</v>
      </c>
      <c r="EB773" s="767">
        <f>EB774+EB781</f>
        <v>28.143949938897322</v>
      </c>
      <c r="EC773" s="768">
        <f>+IF(EB767=0,0,EB773/EB767*100)</f>
        <v>92.152451254291137</v>
      </c>
      <c r="ED773" s="767">
        <f>ED774+ED781</f>
        <v>45.479355420661463</v>
      </c>
      <c r="EE773" s="768">
        <f>+IF(ED767=0,0,ED773/ED767*100)</f>
        <v>14.472920840288916</v>
      </c>
      <c r="EF773" s="767">
        <f>EF774+EF781</f>
        <v>45.479355420661463</v>
      </c>
      <c r="EG773" s="768">
        <f>+IF(EF767=0,0,EF773/EF767*100)</f>
        <v>14.472920840288916</v>
      </c>
      <c r="EH773" s="767">
        <f>+EH774+EH781</f>
        <v>119.10266078022025</v>
      </c>
      <c r="EI773" s="768">
        <f>+IF(EH767=0,0,EH773/EH767*100)</f>
        <v>18.072808335121451</v>
      </c>
      <c r="EJ773" s="767">
        <f t="shared" si="787"/>
        <v>159.26372306548052</v>
      </c>
      <c r="EK773" s="768">
        <f>+IF(EJ767=0,0,EJ773/EJ767*100)</f>
        <v>24.141450660563258</v>
      </c>
      <c r="EL773" s="767">
        <f>EL774+EL781</f>
        <v>47.041855420661463</v>
      </c>
      <c r="EM773" s="768">
        <f>+IF(EL767=0,0,EL773/EL767*100)</f>
        <v>14.970158128600733</v>
      </c>
      <c r="EN773" s="767">
        <f>EN774+EN781</f>
        <v>47.041855420661463</v>
      </c>
      <c r="EO773" s="768">
        <f>+IF(EN767=0,0,EN773/EN767*100)</f>
        <v>14.970158128600733</v>
      </c>
      <c r="EP773" s="767">
        <f>EP774+EP781</f>
        <v>47.660178613147309</v>
      </c>
      <c r="EQ773" s="768">
        <f>+IF(EP767=0,0,EP773/EP767*100)</f>
        <v>14.654832641527667</v>
      </c>
      <c r="ER773" s="767">
        <f>+ER774+ER781</f>
        <v>141.74388945447021</v>
      </c>
      <c r="ES773" s="768">
        <f>+IF(ER767=0,0,ER773/ER767*100)</f>
        <v>14.862629235299451</v>
      </c>
      <c r="ET773" s="767">
        <f>ET774+ET781</f>
        <v>56.44036794644645</v>
      </c>
      <c r="EU773" s="768">
        <f>+IF(ET767=0,0,ET773/ET767*100)</f>
        <v>11.730470947135561</v>
      </c>
      <c r="EV773" s="767">
        <f>EV774+EV781</f>
        <v>56.435208685540999</v>
      </c>
      <c r="EW773" s="768">
        <f>+IF(EV767=0,0,EV773/EV767*100)</f>
        <v>11.730305057015451</v>
      </c>
      <c r="EX773" s="767">
        <f>EX774+EX781</f>
        <v>58.004878421298635</v>
      </c>
      <c r="EY773" s="768">
        <f>+IF(EX767=0,0,EX773/EX767*100)</f>
        <v>10.771733468874528</v>
      </c>
      <c r="EZ773" s="767">
        <f>+EZ774+EZ781</f>
        <v>170.88045505328608</v>
      </c>
      <c r="FA773" s="768">
        <f>+IF(EZ767=0,0,EZ773/EZ767*100)</f>
        <v>11.386406305165725</v>
      </c>
      <c r="FB773" s="767">
        <f t="shared" si="788"/>
        <v>312.62434450775629</v>
      </c>
      <c r="FC773" s="768">
        <f>+IF(FB767=0,0,FB773/FB767*100)</f>
        <v>12.737125096003107</v>
      </c>
      <c r="FD773" s="767">
        <f>FD774+FD781</f>
        <v>1215.4050568684804</v>
      </c>
      <c r="FE773" s="768">
        <f>+IF(FD767=0,0,FD773/FD767*100)</f>
        <v>6.664886899893756</v>
      </c>
      <c r="FF773" s="767">
        <f>FF774+FF781</f>
        <v>4108.7234013420739</v>
      </c>
      <c r="FG773" s="768">
        <f>+IF(FF767=0,0,FF773/FF767*100)</f>
        <v>6.3478499681410909</v>
      </c>
      <c r="FH773" s="767">
        <f>FH774+FH781</f>
        <v>9640.3621962438992</v>
      </c>
      <c r="FI773" s="768">
        <f>+IF(FH767=0,0,FH773/FH767*100)</f>
        <v>6.1216772286615617</v>
      </c>
      <c r="FJ773" s="767">
        <f>FJ774+FJ781</f>
        <v>17897.294904607112</v>
      </c>
      <c r="FK773" s="768">
        <f>+IF(FJ767=0,0,FJ773/FJ767*100)</f>
        <v>6.2188753053209815</v>
      </c>
    </row>
    <row r="774" spans="122:167">
      <c r="DR774" s="779">
        <f t="shared" si="786"/>
        <v>250.18144581432523</v>
      </c>
      <c r="DS774" s="733">
        <f>+IF(DR767=0,0,DR774/DR767*100)</f>
        <v>8.0337127357404192</v>
      </c>
      <c r="DT774" s="779">
        <f>SUM(DT775:DT780)</f>
        <v>0</v>
      </c>
      <c r="DU774" s="733">
        <f>+IF(DT767=0,0,DT774/DT767*100)</f>
        <v>0</v>
      </c>
      <c r="DV774" s="779">
        <f>SUM(DV775:DV780)</f>
        <v>0</v>
      </c>
      <c r="DW774" s="733">
        <f>+IF(DV767=0,0,DV774/DV767*100)</f>
        <v>0</v>
      </c>
      <c r="DX774" s="779">
        <f>SUM(DX775:DX780)</f>
        <v>19.510755829661832</v>
      </c>
      <c r="DY774" s="733">
        <f>+IF(DX767=0,0,DX774/DX767*100)</f>
        <v>2807.8387203606462</v>
      </c>
      <c r="DZ774" s="779">
        <f>SUM(DZ775:DZ780)</f>
        <v>19.510755829661832</v>
      </c>
      <c r="EA774" s="733">
        <f>+IF(DZ767=0,0,DZ774/DZ767*100)</f>
        <v>2807.8387203606462</v>
      </c>
      <c r="EB774" s="779">
        <f>SUM(EB775:EB780)</f>
        <v>20.02760173366066</v>
      </c>
      <c r="EC774" s="733">
        <f>+IF(EB767=0,0,EB774/EB767*100)</f>
        <v>65.576885849656634</v>
      </c>
      <c r="ED774" s="779">
        <f>SUM(ED775:ED780)</f>
        <v>25.198008077432355</v>
      </c>
      <c r="EE774" s="733">
        <f>+IF(ED767=0,0,ED774/ED767*100)</f>
        <v>8.0187762747393627</v>
      </c>
      <c r="EF774" s="779">
        <f>SUM(EF775:EF780)</f>
        <v>25.198008077432355</v>
      </c>
      <c r="EG774" s="733">
        <f>+IF(EF767=0,0,EF774/EF767*100)</f>
        <v>8.0187762747393627</v>
      </c>
      <c r="EH774" s="779">
        <f>SUM(EH775:EH780)</f>
        <v>70.423617888525371</v>
      </c>
      <c r="EI774" s="733">
        <f>+IF(EH767=0,0,EH774/EH767*100)</f>
        <v>10.686180644727624</v>
      </c>
      <c r="EJ774" s="779">
        <f t="shared" si="787"/>
        <v>89.934373718187203</v>
      </c>
      <c r="EK774" s="733">
        <f>+IF(EJ767=0,0,EJ774/EJ767*100)</f>
        <v>13.632396656416331</v>
      </c>
      <c r="EL774" s="779">
        <f>SUM(EL775:EL780)</f>
        <v>25.198008077432355</v>
      </c>
      <c r="EM774" s="733">
        <f>+IF(EL767=0,0,EL774/EL767*100)</f>
        <v>8.0187773647899352</v>
      </c>
      <c r="EN774" s="779">
        <f>SUM(EN775:EN780)</f>
        <v>25.198008077432355</v>
      </c>
      <c r="EO774" s="733">
        <f>+IF(EN767=0,0,EN774/EN767*100)</f>
        <v>8.0187773647899352</v>
      </c>
      <c r="EP774" s="779">
        <f>SUM(EP775:EP780)</f>
        <v>25.382427308946326</v>
      </c>
      <c r="EQ774" s="733">
        <f>+IF(EP767=0,0,EP774/EP767*100)</f>
        <v>7.8047383596195452</v>
      </c>
      <c r="ER774" s="779">
        <f>SUM(ER775:ER780)</f>
        <v>75.77844346381103</v>
      </c>
      <c r="ES774" s="733">
        <f>+IF(ER767=0,0,ER774/ER767*100)</f>
        <v>7.9457880940433396</v>
      </c>
      <c r="ET774" s="779">
        <f>SUM(ET775:ET780)</f>
        <v>28.001180396444717</v>
      </c>
      <c r="EU774" s="733">
        <f>+IF(ET767=0,0,ET774/ET767*100)</f>
        <v>5.8197181392875237</v>
      </c>
      <c r="EV774" s="779">
        <f>SUM(EV775:EV780)</f>
        <v>27.999641610672285</v>
      </c>
      <c r="EW774" s="733">
        <f>+IF(EV767=0,0,EV774/EV767*100)</f>
        <v>5.8198480209472239</v>
      </c>
      <c r="EX774" s="779">
        <f>SUM(EX775:EX780)</f>
        <v>28.467806625210024</v>
      </c>
      <c r="EY774" s="733">
        <f>+IF(EX767=0,0,EX774/EX767*100)</f>
        <v>5.2865833660229828</v>
      </c>
      <c r="EZ774" s="779">
        <f>SUM(EZ775:EZ780)</f>
        <v>84.468628632327011</v>
      </c>
      <c r="FA774" s="733">
        <f>+IF(EZ767=0,0,EZ774/EZ767*100)</f>
        <v>5.6284618703052471</v>
      </c>
      <c r="FB774" s="779">
        <f t="shared" si="788"/>
        <v>160.24707209613803</v>
      </c>
      <c r="FC774" s="733">
        <f>+IF(FB767=0,0,FB774/FB767*100)</f>
        <v>6.5288805539777757</v>
      </c>
      <c r="FD774" s="779">
        <f>SUM(FD775:FD780)</f>
        <v>303.66658348682557</v>
      </c>
      <c r="FE774" s="733">
        <f>+IF(FD767=0,0,FD774/FD767*100)</f>
        <v>1.6652089957824197</v>
      </c>
      <c r="FF774" s="779">
        <f>SUM(FF775:FF780)</f>
        <v>1029.7630802271449</v>
      </c>
      <c r="FG774" s="733">
        <f>+IF(FF767=0,0,FF774/FF767*100)</f>
        <v>1.5909519569697921</v>
      </c>
      <c r="FH774" s="779">
        <f>SUM(FH775:FH780)</f>
        <v>2532.4889844233558</v>
      </c>
      <c r="FI774" s="733">
        <f>+IF(FH767=0,0,FH774/FH767*100)</f>
        <v>1.6081429133255023</v>
      </c>
      <c r="FJ774" s="779">
        <f>SUM(FJ775:FJ780)</f>
        <v>4497.7976124600846</v>
      </c>
      <c r="FK774" s="733">
        <f>+IF(FJ767=0,0,FJ774/FJ767*100)</f>
        <v>1.5628754317089197</v>
      </c>
    </row>
    <row r="775" spans="122:167">
      <c r="DR775" s="770">
        <f t="shared" si="786"/>
        <v>195</v>
      </c>
      <c r="DS775" s="726">
        <f>+IF(DR767=0,0,DR775/DR767*100)</f>
        <v>6.2617512596518887</v>
      </c>
      <c r="DT775" s="770">
        <v>0</v>
      </c>
      <c r="DU775" s="726">
        <f>+IF(DT767=0,0,DT775/DT767*100)</f>
        <v>0</v>
      </c>
      <c r="DV775" s="770">
        <v>0</v>
      </c>
      <c r="DW775" s="726">
        <f>+IF(DV767=0,0,DV775/DV767*100)</f>
        <v>0</v>
      </c>
      <c r="DX775" s="770">
        <v>19.5</v>
      </c>
      <c r="DY775" s="726">
        <f>+IF(DX767=0,0,DX775/DX767*100)</f>
        <v>2806.2908236385633</v>
      </c>
      <c r="DZ775" s="770">
        <f t="shared" ref="DZ775:DZ780" si="789">+DT775+DV775+DX775</f>
        <v>19.5</v>
      </c>
      <c r="EA775" s="726">
        <f>+IF(DZ767=0,0,DZ775/DZ767*100)</f>
        <v>2806.2908236385633</v>
      </c>
      <c r="EB775" s="770">
        <v>19.5</v>
      </c>
      <c r="EC775" s="726">
        <f>+IF(EB767=0,0,EB775/EB767*100)</f>
        <v>63.849346071182026</v>
      </c>
      <c r="ED775" s="770">
        <v>19.5</v>
      </c>
      <c r="EE775" s="726">
        <f>+IF(ED767=0,0,ED775/ED767*100)</f>
        <v>6.2054959613042193</v>
      </c>
      <c r="EF775" s="770">
        <v>19.5</v>
      </c>
      <c r="EG775" s="726">
        <f>+IF(EF767=0,0,EF775/EF767*100)</f>
        <v>6.2054959613042193</v>
      </c>
      <c r="EH775" s="770">
        <f t="shared" ref="EH775:EH780" si="790">+EB775+ED775+EF775</f>
        <v>58.5</v>
      </c>
      <c r="EI775" s="726">
        <f>+IF(EH767=0,0,EH775/EH767*100)</f>
        <v>8.8768737883661721</v>
      </c>
      <c r="EJ775" s="770">
        <f t="shared" si="787"/>
        <v>78</v>
      </c>
      <c r="EK775" s="726">
        <f>+IF(EJ767=0,0,EJ775/EJ767*100)</f>
        <v>11.823365141035502</v>
      </c>
      <c r="EL775" s="770">
        <v>19.5</v>
      </c>
      <c r="EM775" s="726">
        <f>+IF(EL767=0,0,EL775/EL767*100)</f>
        <v>6.2054968048624124</v>
      </c>
      <c r="EN775" s="770">
        <v>19.5</v>
      </c>
      <c r="EO775" s="726">
        <f>+IF(EN767=0,0,EN775/EN767*100)</f>
        <v>6.2054968048624124</v>
      </c>
      <c r="EP775" s="770">
        <v>19.5</v>
      </c>
      <c r="EQ775" s="726">
        <f>+IF(EP767=0,0,EP775/EP767*100)</f>
        <v>5.9959749380997618</v>
      </c>
      <c r="ER775" s="770">
        <f t="shared" ref="ER775:ER780" si="791">+EL775+EN775+EP775</f>
        <v>58.5</v>
      </c>
      <c r="ES775" s="726">
        <f>+IF(ER767=0,0,ER775/ER767*100)</f>
        <v>6.1340479198879319</v>
      </c>
      <c r="ET775" s="770">
        <v>19.5</v>
      </c>
      <c r="EU775" s="726">
        <f>+IF(ET767=0,0,ET775/ET767*100)</f>
        <v>4.0528471339199594</v>
      </c>
      <c r="EV775" s="770">
        <v>19.5</v>
      </c>
      <c r="EW775" s="726">
        <f>+IF(EV767=0,0,EV775/EV767*100)</f>
        <v>4.0531603220669217</v>
      </c>
      <c r="EX775" s="770">
        <v>19.5</v>
      </c>
      <c r="EY775" s="726">
        <f>+IF(EX767=0,0,EX775/EX767*100)</f>
        <v>3.6212264961135769</v>
      </c>
      <c r="EZ775" s="770">
        <f t="shared" ref="EZ775:EZ780" si="792">+ET775+EV775+EX775</f>
        <v>58.5</v>
      </c>
      <c r="FA775" s="726">
        <f>+IF(EZ767=0,0,EZ775/EZ767*100)</f>
        <v>3.8980746431444238</v>
      </c>
      <c r="FB775" s="770">
        <f t="shared" si="788"/>
        <v>117</v>
      </c>
      <c r="FC775" s="726">
        <f>+IF(FB767=0,0,FB775/FB767*100)</f>
        <v>4.7668828816861071</v>
      </c>
      <c r="FD775" s="770">
        <v>4.125</v>
      </c>
      <c r="FE775" s="726">
        <f>+IF(FD767=0,0,FD775/FD767*100)</f>
        <v>2.2620161325391568E-2</v>
      </c>
      <c r="FF775" s="770">
        <v>11.616000000000001</v>
      </c>
      <c r="FG775" s="726">
        <f>+IF(FF767=0,0,FF775/FF767*100)</f>
        <v>1.7946359009185571E-2</v>
      </c>
      <c r="FH775" s="770">
        <v>19.366050000000005</v>
      </c>
      <c r="FI775" s="726">
        <f>+IF(FH767=0,0,FH775/FH767*100)</f>
        <v>1.2297536636155855E-2</v>
      </c>
      <c r="FJ775" s="770">
        <v>31.404945000000009</v>
      </c>
      <c r="FK775" s="726">
        <f>+IF(FJ767=0,0,FJ775/FJ767*100)</f>
        <v>1.0912455651339173E-2</v>
      </c>
    </row>
    <row r="776" spans="122:167">
      <c r="DR776" s="772">
        <f t="shared" si="786"/>
        <v>24.648914736260963</v>
      </c>
      <c r="DS776" s="737">
        <f>+IF(DR767=0,0,DR776/DR767*100)</f>
        <v>0.79151473281453377</v>
      </c>
      <c r="DT776" s="772">
        <v>0</v>
      </c>
      <c r="DU776" s="737">
        <f>+IF(DT767=0,0,DT776/DT767*100)</f>
        <v>0</v>
      </c>
      <c r="DV776" s="772">
        <v>0</v>
      </c>
      <c r="DW776" s="737">
        <f>+IF(DV767=0,0,DV776/DV767*100)</f>
        <v>0</v>
      </c>
      <c r="DX776" s="772">
        <v>4.8045049262446298E-3</v>
      </c>
      <c r="DY776" s="737">
        <f>+IF(DX767=0,0,DX776/DX767*100)</f>
        <v>0.69142759418700395</v>
      </c>
      <c r="DZ776" s="772">
        <f t="shared" si="789"/>
        <v>4.8045049262446298E-3</v>
      </c>
      <c r="EA776" s="737">
        <f>+IF(DZ767=0,0,DZ776/DZ767*100)</f>
        <v>0.69142759418700395</v>
      </c>
      <c r="EB776" s="772">
        <v>0.23567360288934261</v>
      </c>
      <c r="EC776" s="737">
        <f>+IF(EB767=0,0,EB776/EB767*100)</f>
        <v>0.7716720733704594</v>
      </c>
      <c r="ED776" s="772">
        <v>2.5452344206373665</v>
      </c>
      <c r="EE776" s="737">
        <f>+IF(ED767=0,0,ED776/ED767*100)</f>
        <v>0.8099713804019314</v>
      </c>
      <c r="EF776" s="772">
        <v>2.5452344206373665</v>
      </c>
      <c r="EG776" s="737">
        <f>+IF(EF767=0,0,EF776/EF767*100)</f>
        <v>0.8099713804019314</v>
      </c>
      <c r="EH776" s="772">
        <f t="shared" si="790"/>
        <v>5.3261424441640752</v>
      </c>
      <c r="EI776" s="737">
        <f>+IF(EH767=0,0,EH776/EH767*100)</f>
        <v>0.80819648300349789</v>
      </c>
      <c r="EJ776" s="772">
        <f t="shared" si="787"/>
        <v>5.3309469490903201</v>
      </c>
      <c r="EK776" s="737">
        <f>+IF(EJ767=0,0,EJ776/EJ767*100)</f>
        <v>0.80807349136646223</v>
      </c>
      <c r="EL776" s="772">
        <v>2.5452344206373665</v>
      </c>
      <c r="EM776" s="737">
        <f>+IF(EL767=0,0,EL776/EL767*100)</f>
        <v>0.80997149050723127</v>
      </c>
      <c r="EN776" s="772">
        <v>2.5452344206373665</v>
      </c>
      <c r="EO776" s="737">
        <f>+IF(EN767=0,0,EN776/EN767*100)</f>
        <v>0.80997149050723127</v>
      </c>
      <c r="EP776" s="772">
        <v>2.6276123621036001</v>
      </c>
      <c r="EQ776" s="737">
        <f>+IF(EP767=0,0,EP776/EP767*100)</f>
        <v>0.80795373693406669</v>
      </c>
      <c r="ER776" s="772">
        <f t="shared" si="791"/>
        <v>7.7180812033783326</v>
      </c>
      <c r="ES776" s="737">
        <f>+IF(ER767=0,0,ER776/ER767*100)</f>
        <v>0.80928341796767544</v>
      </c>
      <c r="ET776" s="772">
        <v>3.7973791309241229</v>
      </c>
      <c r="EU776" s="737">
        <f>+IF(ET767=0,0,ET776/ET767*100)</f>
        <v>0.78924087831657941</v>
      </c>
      <c r="EV776" s="772">
        <v>3.7966917730859517</v>
      </c>
      <c r="EW776" s="737">
        <f>+IF(EV767=0,0,EV776/EV767*100)</f>
        <v>0.78915899742512241</v>
      </c>
      <c r="EX776" s="772">
        <v>4.0058156797822386</v>
      </c>
      <c r="EY776" s="737">
        <f>+IF(EX767=0,0,EX776/EX767*100)</f>
        <v>0.74389568606023915</v>
      </c>
      <c r="EZ776" s="772">
        <f t="shared" si="792"/>
        <v>11.599886583792312</v>
      </c>
      <c r="FA776" s="737">
        <f>+IF(EZ767=0,0,EZ776/EZ767*100)</f>
        <v>0.7729439958227694</v>
      </c>
      <c r="FB776" s="772">
        <f t="shared" si="788"/>
        <v>19.317967787170645</v>
      </c>
      <c r="FC776" s="737">
        <f>+IF(FB767=0,0,FB776/FB767*100)</f>
        <v>0.78706401669767001</v>
      </c>
      <c r="FD776" s="772">
        <v>2.5076363636278955</v>
      </c>
      <c r="FE776" s="737">
        <f>+IF(FD767=0,0,FD776/FD767*100)</f>
        <v>1.3751064021983337E-2</v>
      </c>
      <c r="FF776" s="772">
        <v>6.8596711731379596</v>
      </c>
      <c r="FG776" s="737">
        <f>+IF(FF767=0,0,FF776/FF767*100)</f>
        <v>1.059797878427126E-2</v>
      </c>
      <c r="FH776" s="772">
        <v>14.218152519962219</v>
      </c>
      <c r="FI776" s="737">
        <f>+IF(FH767=0,0,FH776/FH767*100)</f>
        <v>9.0285965136249792E-3</v>
      </c>
      <c r="FJ776" s="772">
        <v>20.744096350709036</v>
      </c>
      <c r="FK776" s="737">
        <f>+IF(FJ767=0,0,FJ776/FJ767*100)</f>
        <v>7.2080696671883706E-3</v>
      </c>
    </row>
    <row r="777" spans="122:167">
      <c r="DR777" s="772">
        <f t="shared" si="786"/>
        <v>0</v>
      </c>
      <c r="DS777" s="737">
        <f>+IF(DR767=0,0,DR777/DR767*100)</f>
        <v>0</v>
      </c>
      <c r="DT777" s="772">
        <v>0</v>
      </c>
      <c r="DU777" s="737">
        <f>+IF(DT767=0,0,DT777/DT767*100)</f>
        <v>0</v>
      </c>
      <c r="DV777" s="772">
        <v>0</v>
      </c>
      <c r="DW777" s="737">
        <f>+IF(DV767=0,0,DV777/DV767*100)</f>
        <v>0</v>
      </c>
      <c r="DX777" s="772">
        <v>0</v>
      </c>
      <c r="DY777" s="737">
        <f>+IF(DX767=0,0,DX777/DX767*100)</f>
        <v>0</v>
      </c>
      <c r="DZ777" s="772">
        <f t="shared" si="789"/>
        <v>0</v>
      </c>
      <c r="EA777" s="737">
        <f>+IF(DZ767=0,0,DZ777/DZ767*100)</f>
        <v>0</v>
      </c>
      <c r="EB777" s="772">
        <v>0</v>
      </c>
      <c r="EC777" s="737">
        <f>+IF(EB767=0,0,EB777/EB767*100)</f>
        <v>0</v>
      </c>
      <c r="ED777" s="772">
        <v>0</v>
      </c>
      <c r="EE777" s="737">
        <f>+IF(ED767=0,0,ED777/ED767*100)</f>
        <v>0</v>
      </c>
      <c r="EF777" s="772">
        <v>0</v>
      </c>
      <c r="EG777" s="737">
        <f>+IF(EF767=0,0,EF777/EF767*100)</f>
        <v>0</v>
      </c>
      <c r="EH777" s="772">
        <f t="shared" si="790"/>
        <v>0</v>
      </c>
      <c r="EI777" s="737">
        <f>+IF(EH767=0,0,EH777/EH767*100)</f>
        <v>0</v>
      </c>
      <c r="EJ777" s="772">
        <f t="shared" si="787"/>
        <v>0</v>
      </c>
      <c r="EK777" s="737">
        <f>+IF(EJ767=0,0,EJ777/EJ767*100)</f>
        <v>0</v>
      </c>
      <c r="EL777" s="772">
        <v>0</v>
      </c>
      <c r="EM777" s="737">
        <f>+IF(EL767=0,0,EL777/EL767*100)</f>
        <v>0</v>
      </c>
      <c r="EN777" s="772">
        <v>0</v>
      </c>
      <c r="EO777" s="737">
        <f>+IF(EN767=0,0,EN777/EN767*100)</f>
        <v>0</v>
      </c>
      <c r="EP777" s="772">
        <v>0</v>
      </c>
      <c r="EQ777" s="737">
        <f>+IF(EP767=0,0,EP777/EP767*100)</f>
        <v>0</v>
      </c>
      <c r="ER777" s="772">
        <f t="shared" si="791"/>
        <v>0</v>
      </c>
      <c r="ES777" s="737">
        <f>+IF(ER767=0,0,ER777/ER767*100)</f>
        <v>0</v>
      </c>
      <c r="ET777" s="772">
        <v>0</v>
      </c>
      <c r="EU777" s="737">
        <f>+IF(ET767=0,0,ET777/ET767*100)</f>
        <v>0</v>
      </c>
      <c r="EV777" s="772">
        <v>0</v>
      </c>
      <c r="EW777" s="737">
        <f>+IF(EV767=0,0,EV777/EV767*100)</f>
        <v>0</v>
      </c>
      <c r="EX777" s="772">
        <v>0</v>
      </c>
      <c r="EY777" s="737">
        <f>+IF(EX767=0,0,EX777/EX767*100)</f>
        <v>0</v>
      </c>
      <c r="EZ777" s="772">
        <f t="shared" si="792"/>
        <v>0</v>
      </c>
      <c r="FA777" s="737">
        <f>+IF(EZ767=0,0,EZ777/EZ767*100)</f>
        <v>0</v>
      </c>
      <c r="FB777" s="772">
        <f t="shared" si="788"/>
        <v>0</v>
      </c>
      <c r="FC777" s="737">
        <f>+IF(FB767=0,0,FB777/FB767*100)</f>
        <v>0</v>
      </c>
      <c r="FD777" s="772">
        <v>0</v>
      </c>
      <c r="FE777" s="737">
        <f>+IF(FD767=0,0,FD777/FD767*100)</f>
        <v>0</v>
      </c>
      <c r="FF777" s="772">
        <v>0</v>
      </c>
      <c r="FG777" s="737">
        <f>+IF(FF767=0,0,FF777/FF767*100)</f>
        <v>0</v>
      </c>
      <c r="FH777" s="772">
        <v>0</v>
      </c>
      <c r="FI777" s="737">
        <f>+IF(FH767=0,0,FH777/FH767*100)</f>
        <v>0</v>
      </c>
      <c r="FJ777" s="772">
        <v>0</v>
      </c>
      <c r="FK777" s="737">
        <f>+IF(FJ767=0,0,FJ777/FJ767*100)</f>
        <v>0</v>
      </c>
    </row>
    <row r="778" spans="122:167">
      <c r="DR778" s="772">
        <f t="shared" si="786"/>
        <v>30.532531078064274</v>
      </c>
      <c r="DS778" s="737">
        <f>+IF(DR767=0,0,DR778/DR767*100)</f>
        <v>0.98044674327399717</v>
      </c>
      <c r="DT778" s="772">
        <v>0</v>
      </c>
      <c r="DU778" s="737">
        <f>+IF(DT767=0,0,DT778/DT767*100)</f>
        <v>0</v>
      </c>
      <c r="DV778" s="772">
        <v>0</v>
      </c>
      <c r="DW778" s="737">
        <f>+IF(DV767=0,0,DV778/DV767*100)</f>
        <v>0</v>
      </c>
      <c r="DX778" s="772">
        <v>5.9513247355866862E-3</v>
      </c>
      <c r="DY778" s="737">
        <f>+IF(DX767=0,0,DX778/DX767*100)</f>
        <v>0.85646912789590335</v>
      </c>
      <c r="DZ778" s="772">
        <f t="shared" si="789"/>
        <v>5.9513247355866862E-3</v>
      </c>
      <c r="EA778" s="737">
        <f>+IF(DZ767=0,0,DZ778/DZ767*100)</f>
        <v>0.85646912789590335</v>
      </c>
      <c r="EB778" s="772">
        <v>0.29192813077131691</v>
      </c>
      <c r="EC778" s="737">
        <f>+IF(EB767=0,0,EB778/EB767*100)</f>
        <v>0.95586770510415875</v>
      </c>
      <c r="ED778" s="772">
        <v>3.1527736567949862</v>
      </c>
      <c r="EE778" s="737">
        <f>+IF(ED767=0,0,ED778/ED767*100)</f>
        <v>1.0033089330332114</v>
      </c>
      <c r="EF778" s="772">
        <v>3.1527736567949862</v>
      </c>
      <c r="EG778" s="737">
        <f>+IF(EF767=0,0,EF778/EF767*100)</f>
        <v>1.0033089330332114</v>
      </c>
      <c r="EH778" s="772">
        <f t="shared" si="790"/>
        <v>6.5974754443612893</v>
      </c>
      <c r="EI778" s="737">
        <f>+IF(EH767=0,0,EH778/EH767*100)</f>
        <v>1.0011103733579523</v>
      </c>
      <c r="EJ778" s="772">
        <f t="shared" si="787"/>
        <v>6.6034267690968758</v>
      </c>
      <c r="EK778" s="737">
        <f>+IF(EJ767=0,0,EJ778/EJ767*100)</f>
        <v>1.0009580240143678</v>
      </c>
      <c r="EL778" s="772">
        <v>3.1527736567949862</v>
      </c>
      <c r="EM778" s="737">
        <f>+IF(EL767=0,0,EL778/EL767*100)</f>
        <v>1.0033090694202909</v>
      </c>
      <c r="EN778" s="772">
        <v>3.1527736567949862</v>
      </c>
      <c r="EO778" s="737">
        <f>+IF(EN767=0,0,EN778/EN767*100)</f>
        <v>1.0033090694202909</v>
      </c>
      <c r="EP778" s="772">
        <v>3.254814946842723</v>
      </c>
      <c r="EQ778" s="737">
        <f>+IF(EP767=0,0,EP778/EP767*100)</f>
        <v>1.0008096845857166</v>
      </c>
      <c r="ER778" s="772">
        <f t="shared" si="791"/>
        <v>9.5603622604326954</v>
      </c>
      <c r="ES778" s="737">
        <f>+IF(ER767=0,0,ER778/ER767*100)</f>
        <v>1.0024567561877311</v>
      </c>
      <c r="ET778" s="772">
        <v>4.7038012655205916</v>
      </c>
      <c r="EU778" s="737">
        <f>+IF(ET767=0,0,ET778/ET767*100)</f>
        <v>0.97763012705098495</v>
      </c>
      <c r="EV778" s="772">
        <v>4.7029498375863295</v>
      </c>
      <c r="EW778" s="737">
        <f>+IF(EV767=0,0,EV778/EV767*100)</f>
        <v>0.97752870145517878</v>
      </c>
      <c r="EX778" s="772">
        <v>4.9619909454277842</v>
      </c>
      <c r="EY778" s="737">
        <f>+IF(EX767=0,0,EX778/EX767*100)</f>
        <v>0.92146118384916664</v>
      </c>
      <c r="EZ778" s="772">
        <f t="shared" si="792"/>
        <v>14.368742048534704</v>
      </c>
      <c r="FA778" s="737">
        <f>+IF(EZ767=0,0,EZ778/EZ767*100)</f>
        <v>0.95744323133805465</v>
      </c>
      <c r="FB778" s="772">
        <f t="shared" si="788"/>
        <v>23.9291043089674</v>
      </c>
      <c r="FC778" s="737">
        <f>+IF(FB767=0,0,FB778/FB767*100)</f>
        <v>0.97493365559399958</v>
      </c>
      <c r="FD778" s="772">
        <v>196.00370537965921</v>
      </c>
      <c r="FE778" s="737">
        <f>+IF(FD767=0,0,FD778/FD767*100)</f>
        <v>1.0748207117727056</v>
      </c>
      <c r="FF778" s="772">
        <v>643.40475538928763</v>
      </c>
      <c r="FG778" s="737">
        <f>+IF(FF767=0,0,FF778/FF767*100)</f>
        <v>0.99404035196568352</v>
      </c>
      <c r="FH778" s="772">
        <v>1600.3146588163534</v>
      </c>
      <c r="FI778" s="737">
        <f>+IF(FH767=0,0,FH778/FH767*100)</f>
        <v>1.0162076492713463</v>
      </c>
      <c r="FJ778" s="772">
        <v>2801.8054886382706</v>
      </c>
      <c r="FK778" s="737">
        <f>+IF(FJ767=0,0,FJ778/FJ767*100)</f>
        <v>0.97355935947169481</v>
      </c>
    </row>
    <row r="779" spans="122:167">
      <c r="DR779" s="772">
        <f t="shared" si="786"/>
        <v>0</v>
      </c>
      <c r="DS779" s="737">
        <f>+IF(DR767=0,0,DR779/DR767*100)</f>
        <v>0</v>
      </c>
      <c r="DT779" s="772">
        <v>0</v>
      </c>
      <c r="DU779" s="737">
        <f>+IF(DT767=0,0,DT779/DT767*100)</f>
        <v>0</v>
      </c>
      <c r="DV779" s="772">
        <v>0</v>
      </c>
      <c r="DW779" s="737">
        <f>+IF(DV767=0,0,DV779/DV767*100)</f>
        <v>0</v>
      </c>
      <c r="DX779" s="772">
        <v>0</v>
      </c>
      <c r="DY779" s="737">
        <f>+IF(DX767=0,0,DX779/DX767*100)</f>
        <v>0</v>
      </c>
      <c r="DZ779" s="772">
        <f t="shared" si="789"/>
        <v>0</v>
      </c>
      <c r="EA779" s="737">
        <f>+IF(DZ767=0,0,DZ779/DZ767*100)</f>
        <v>0</v>
      </c>
      <c r="EB779" s="772">
        <v>0</v>
      </c>
      <c r="EC779" s="737">
        <f>+IF(EB767=0,0,EB779/EB767*100)</f>
        <v>0</v>
      </c>
      <c r="ED779" s="772">
        <v>0</v>
      </c>
      <c r="EE779" s="737">
        <f>+IF(ED767=0,0,ED779/ED767*100)</f>
        <v>0</v>
      </c>
      <c r="EF779" s="772">
        <v>0</v>
      </c>
      <c r="EG779" s="737">
        <f>+IF(EF767=0,0,EF779/EF767*100)</f>
        <v>0</v>
      </c>
      <c r="EH779" s="772">
        <f t="shared" si="790"/>
        <v>0</v>
      </c>
      <c r="EI779" s="737">
        <f>+IF(EH767=0,0,EH779/EH767*100)</f>
        <v>0</v>
      </c>
      <c r="EJ779" s="772">
        <f t="shared" si="787"/>
        <v>0</v>
      </c>
      <c r="EK779" s="737">
        <f>+IF(EJ767=0,0,EJ779/EJ767*100)</f>
        <v>0</v>
      </c>
      <c r="EL779" s="772">
        <v>0</v>
      </c>
      <c r="EM779" s="737">
        <f>+IF(EL767=0,0,EL779/EL767*100)</f>
        <v>0</v>
      </c>
      <c r="EN779" s="772">
        <v>0</v>
      </c>
      <c r="EO779" s="737">
        <f>+IF(EN767=0,0,EN779/EN767*100)</f>
        <v>0</v>
      </c>
      <c r="EP779" s="772">
        <v>0</v>
      </c>
      <c r="EQ779" s="737">
        <f>+IF(EP767=0,0,EP779/EP767*100)</f>
        <v>0</v>
      </c>
      <c r="ER779" s="772">
        <f t="shared" si="791"/>
        <v>0</v>
      </c>
      <c r="ES779" s="737">
        <f>+IF(ER767=0,0,ER779/ER767*100)</f>
        <v>0</v>
      </c>
      <c r="ET779" s="772">
        <v>0</v>
      </c>
      <c r="EU779" s="737">
        <f>+IF(ET767=0,0,ET779/ET767*100)</f>
        <v>0</v>
      </c>
      <c r="EV779" s="772">
        <v>0</v>
      </c>
      <c r="EW779" s="737">
        <f>+IF(EV767=0,0,EV779/EV767*100)</f>
        <v>0</v>
      </c>
      <c r="EX779" s="772">
        <v>0</v>
      </c>
      <c r="EY779" s="737">
        <f>+IF(EX767=0,0,EX779/EX767*100)</f>
        <v>0</v>
      </c>
      <c r="EZ779" s="772">
        <f t="shared" si="792"/>
        <v>0</v>
      </c>
      <c r="FA779" s="737">
        <f>+IF(EZ767=0,0,EZ779/EZ767*100)</f>
        <v>0</v>
      </c>
      <c r="FB779" s="772">
        <f t="shared" si="788"/>
        <v>0</v>
      </c>
      <c r="FC779" s="737">
        <f>+IF(FB767=0,0,FB779/FB767*100)</f>
        <v>0</v>
      </c>
      <c r="FD779" s="772">
        <v>0</v>
      </c>
      <c r="FE779" s="737">
        <f>+IF(FD767=0,0,FD779/FD767*100)</f>
        <v>0</v>
      </c>
      <c r="FF779" s="772">
        <v>0</v>
      </c>
      <c r="FG779" s="737">
        <f>+IF(FF767=0,0,FF779/FF767*100)</f>
        <v>0</v>
      </c>
      <c r="FH779" s="772">
        <v>0</v>
      </c>
      <c r="FI779" s="737">
        <f>+IF(FH767=0,0,FH779/FH767*100)</f>
        <v>0</v>
      </c>
      <c r="FJ779" s="772">
        <v>0</v>
      </c>
      <c r="FK779" s="737">
        <f>+IF(FJ767=0,0,FJ779/FJ767*100)</f>
        <v>0</v>
      </c>
    </row>
    <row r="780" spans="122:167">
      <c r="DR780" s="772">
        <f t="shared" si="786"/>
        <v>0</v>
      </c>
      <c r="DS780" s="737">
        <f>+IF(DR767=0,0,DR780/DR767*100)</f>
        <v>0</v>
      </c>
      <c r="DT780" s="772">
        <v>0</v>
      </c>
      <c r="DU780" s="737">
        <f>+IF(DT767=0,0,DT780/DT767*100)</f>
        <v>0</v>
      </c>
      <c r="DV780" s="772">
        <v>0</v>
      </c>
      <c r="DW780" s="737">
        <f>+IF(DV767=0,0,DV780/DV767*100)</f>
        <v>0</v>
      </c>
      <c r="DX780" s="772">
        <v>0</v>
      </c>
      <c r="DY780" s="737">
        <f>+IF(DX767=0,0,DX780/DX767*100)</f>
        <v>0</v>
      </c>
      <c r="DZ780" s="772">
        <f t="shared" si="789"/>
        <v>0</v>
      </c>
      <c r="EA780" s="737">
        <f>+IF(DZ767=0,0,DZ780/DZ767*100)</f>
        <v>0</v>
      </c>
      <c r="EB780" s="772">
        <v>0</v>
      </c>
      <c r="EC780" s="737">
        <f>+IF(EB767=0,0,EB780/EB767*100)</f>
        <v>0</v>
      </c>
      <c r="ED780" s="772">
        <v>0</v>
      </c>
      <c r="EE780" s="737">
        <f>+IF(ED767=0,0,ED780/ED767*100)</f>
        <v>0</v>
      </c>
      <c r="EF780" s="772">
        <v>0</v>
      </c>
      <c r="EG780" s="737">
        <f>+IF(EF767=0,0,EF780/EF767*100)</f>
        <v>0</v>
      </c>
      <c r="EH780" s="772">
        <f t="shared" si="790"/>
        <v>0</v>
      </c>
      <c r="EI780" s="737">
        <f>+IF(EH767=0,0,EH780/EH767*100)</f>
        <v>0</v>
      </c>
      <c r="EJ780" s="772">
        <f t="shared" si="787"/>
        <v>0</v>
      </c>
      <c r="EK780" s="737">
        <f>+IF(EJ767=0,0,EJ780/EJ767*100)</f>
        <v>0</v>
      </c>
      <c r="EL780" s="772">
        <v>0</v>
      </c>
      <c r="EM780" s="737">
        <f>+IF(EL767=0,0,EL780/EL767*100)</f>
        <v>0</v>
      </c>
      <c r="EN780" s="772">
        <v>0</v>
      </c>
      <c r="EO780" s="737">
        <f>+IF(EN767=0,0,EN780/EN767*100)</f>
        <v>0</v>
      </c>
      <c r="EP780" s="772">
        <v>0</v>
      </c>
      <c r="EQ780" s="737">
        <f>+IF(EP767=0,0,EP780/EP767*100)</f>
        <v>0</v>
      </c>
      <c r="ER780" s="772">
        <f t="shared" si="791"/>
        <v>0</v>
      </c>
      <c r="ES780" s="737">
        <f>+IF(ER767=0,0,ER780/ER767*100)</f>
        <v>0</v>
      </c>
      <c r="ET780" s="772">
        <v>0</v>
      </c>
      <c r="EU780" s="737">
        <f>+IF(ET767=0,0,ET780/ET767*100)</f>
        <v>0</v>
      </c>
      <c r="EV780" s="772">
        <v>0</v>
      </c>
      <c r="EW780" s="737">
        <f>+IF(EV767=0,0,EV780/EV767*100)</f>
        <v>0</v>
      </c>
      <c r="EX780" s="772">
        <v>0</v>
      </c>
      <c r="EY780" s="737">
        <f>+IF(EX767=0,0,EX780/EX767*100)</f>
        <v>0</v>
      </c>
      <c r="EZ780" s="772">
        <f t="shared" si="792"/>
        <v>0</v>
      </c>
      <c r="FA780" s="737">
        <f>+IF(EZ767=0,0,EZ780/EZ767*100)</f>
        <v>0</v>
      </c>
      <c r="FB780" s="772">
        <f t="shared" si="788"/>
        <v>0</v>
      </c>
      <c r="FC780" s="737">
        <f>+IF(FB767=0,0,FB780/FB767*100)</f>
        <v>0</v>
      </c>
      <c r="FD780" s="772">
        <v>101.03024174353847</v>
      </c>
      <c r="FE780" s="737">
        <f>+IF(FD767=0,0,FD780/FD767*100)</f>
        <v>0.5540170586623393</v>
      </c>
      <c r="FF780" s="772">
        <v>367.88265366471933</v>
      </c>
      <c r="FG780" s="737">
        <f>+IF(FF767=0,0,FF780/FF767*100)</f>
        <v>0.56836726721065167</v>
      </c>
      <c r="FH780" s="772">
        <v>898.59012308704007</v>
      </c>
      <c r="FI780" s="737">
        <f>+IF(FH767=0,0,FH780/FH767*100)</f>
        <v>0.57060913090437493</v>
      </c>
      <c r="FJ780" s="772">
        <v>1643.8430824711047</v>
      </c>
      <c r="FK780" s="737">
        <f>+IF(FJ767=0,0,FJ780/FJ767*100)</f>
        <v>0.57119554691869734</v>
      </c>
    </row>
    <row r="781" spans="122:167">
      <c r="DR781" s="783">
        <f t="shared" si="786"/>
        <v>221.70662175891158</v>
      </c>
      <c r="DS781" s="741">
        <f>+IF(DR767=0,0,DR781/DR767*100)</f>
        <v>7.119342143959126</v>
      </c>
      <c r="DT781" s="783">
        <f>SUM(DT782:DT783)</f>
        <v>6.8750000000000009</v>
      </c>
      <c r="DU781" s="741">
        <f>+IF(DT767=0,0,DT781/DT767*100)</f>
        <v>0</v>
      </c>
      <c r="DV781" s="783">
        <f>SUM(DV782:DV783)</f>
        <v>6.8750000000000009</v>
      </c>
      <c r="DW781" s="741">
        <f>+IF(DV767=0,0,DV781/DV767*100)</f>
        <v>0</v>
      </c>
      <c r="DX781" s="783">
        <f>SUM(DX782:DX783)</f>
        <v>6.9003064555984457</v>
      </c>
      <c r="DY781" s="741">
        <f>+IF(DX767=0,0,DX781/DX767*100)</f>
        <v>993.03931726358246</v>
      </c>
      <c r="DZ781" s="783">
        <f>SUM(DZ782:DZ783)</f>
        <v>20.650306455598447</v>
      </c>
      <c r="EA781" s="741">
        <f>+IF(DZ767=0,0,DZ781/DZ767*100)</f>
        <v>2971.8341288035949</v>
      </c>
      <c r="EB781" s="783">
        <f>SUM(EB782:EB783)</f>
        <v>8.1163482052366618</v>
      </c>
      <c r="EC781" s="741">
        <f>+IF(EB767=0,0,EB781/EB767*100)</f>
        <v>26.575565404634499</v>
      </c>
      <c r="ED781" s="783">
        <f>SUM(ED782:ED783)</f>
        <v>20.281347343229111</v>
      </c>
      <c r="EE781" s="741">
        <f>+IF(ED767=0,0,ED781/ED767*100)</f>
        <v>6.4541445655495551</v>
      </c>
      <c r="EF781" s="783">
        <f>SUM(EF782:EF783)</f>
        <v>20.281347343229111</v>
      </c>
      <c r="EG781" s="741">
        <f>+IF(EF767=0,0,EF781/EF767*100)</f>
        <v>6.4541445655495551</v>
      </c>
      <c r="EH781" s="783">
        <f>SUM(EH782:EH783)</f>
        <v>48.679042891694884</v>
      </c>
      <c r="EI781" s="741">
        <f>+IF(EH767=0,0,EH781/EH767*100)</f>
        <v>7.386627690393829</v>
      </c>
      <c r="EJ781" s="783">
        <f t="shared" si="787"/>
        <v>69.329349347293331</v>
      </c>
      <c r="EK781" s="741">
        <f>+IF(EJ767=0,0,EJ781/EJ767*100)</f>
        <v>10.509054004146929</v>
      </c>
      <c r="EL781" s="783">
        <f>SUM(EL782:EL783)</f>
        <v>21.843847343229108</v>
      </c>
      <c r="EM781" s="741">
        <f>+IF(EL767=0,0,EL781/EL767*100)</f>
        <v>6.9513807638107963</v>
      </c>
      <c r="EN781" s="783">
        <f>SUM(EN782:EN783)</f>
        <v>21.843847343229108</v>
      </c>
      <c r="EO781" s="741">
        <f>+IF(EN767=0,0,EN781/EN767*100)</f>
        <v>6.9513807638107963</v>
      </c>
      <c r="EP781" s="783">
        <f>SUM(EP782:EP783)</f>
        <v>22.277751304200983</v>
      </c>
      <c r="EQ781" s="741">
        <f>+IF(EP767=0,0,EP781/EP767*100)</f>
        <v>6.8500942819081212</v>
      </c>
      <c r="ER781" s="783">
        <f>SUM(ER782:ER783)</f>
        <v>65.965445990659191</v>
      </c>
      <c r="ES781" s="741">
        <f>+IF(ER767=0,0,ER781/ER767*100)</f>
        <v>6.916841141256115</v>
      </c>
      <c r="ET781" s="783">
        <f>SUM(ET782:ET783)</f>
        <v>28.439187550001733</v>
      </c>
      <c r="EU781" s="741">
        <f>+IF(ET767=0,0,ET781/ET767*100)</f>
        <v>5.9107528078480369</v>
      </c>
      <c r="EV781" s="783">
        <f>SUM(EV782:EV783)</f>
        <v>28.435567074868711</v>
      </c>
      <c r="EW781" s="741">
        <f>+IF(EV767=0,0,EV781/EV767*100)</f>
        <v>5.9104570360682267</v>
      </c>
      <c r="EX781" s="783">
        <f>SUM(EX782:EX783)</f>
        <v>29.537071796088611</v>
      </c>
      <c r="EY781" s="741">
        <f>+IF(EX767=0,0,EX781/EX767*100)</f>
        <v>5.4851501028515441</v>
      </c>
      <c r="EZ781" s="783">
        <f>SUM(EZ782:EZ783)</f>
        <v>86.411826420959059</v>
      </c>
      <c r="FA781" s="741">
        <f>+IF(EZ767=0,0,EZ781/EZ767*100)</f>
        <v>5.7579444348604767</v>
      </c>
      <c r="FB781" s="783">
        <f t="shared" si="788"/>
        <v>152.37727241161826</v>
      </c>
      <c r="FC781" s="741">
        <f>+IF(FB767=0,0,FB781/FB767*100)</f>
        <v>6.2082445420253318</v>
      </c>
      <c r="FD781" s="783">
        <f>SUM(FD782:FD783)</f>
        <v>911.73847338165479</v>
      </c>
      <c r="FE781" s="741">
        <f>+IF(FD767=0,0,FD781/FD767*100)</f>
        <v>4.9996779041113353</v>
      </c>
      <c r="FF781" s="783">
        <f>SUM(FF782:FF783)</f>
        <v>3078.9603211149288</v>
      </c>
      <c r="FG781" s="741">
        <f>+IF(FF767=0,0,FF781/FF767*100)</f>
        <v>4.7568980111712973</v>
      </c>
      <c r="FH781" s="783">
        <f>SUM(FH782:FH783)</f>
        <v>7107.8732118205435</v>
      </c>
      <c r="FI781" s="741">
        <f>+IF(FH767=0,0,FH781/FH767*100)</f>
        <v>4.5135343153360585</v>
      </c>
      <c r="FJ781" s="783">
        <f>SUM(FJ782:FJ783)</f>
        <v>13399.497292147027</v>
      </c>
      <c r="FK781" s="741">
        <f>+IF(FJ767=0,0,FJ781/FJ767*100)</f>
        <v>4.6559998736120614</v>
      </c>
    </row>
    <row r="782" spans="122:167">
      <c r="DR782" s="772">
        <f t="shared" si="786"/>
        <v>0</v>
      </c>
      <c r="DS782" s="737">
        <f>+IF(DR767=0,0,DR782/DR767*100)</f>
        <v>0</v>
      </c>
      <c r="DT782" s="772">
        <v>0</v>
      </c>
      <c r="DU782" s="737">
        <f>+IF(DT767=0,0,DT782/DT767*100)</f>
        <v>0</v>
      </c>
      <c r="DV782" s="772">
        <v>0</v>
      </c>
      <c r="DW782" s="737">
        <f>+IF(DV767=0,0,DV782/DV767*100)</f>
        <v>0</v>
      </c>
      <c r="DX782" s="772">
        <v>0</v>
      </c>
      <c r="DY782" s="737">
        <f>+IF(DX767=0,0,DX782/DX767*100)</f>
        <v>0</v>
      </c>
      <c r="DZ782" s="772">
        <f t="shared" ref="DZ782:DZ805" si="793">+DT782+DV782+DX782</f>
        <v>0</v>
      </c>
      <c r="EA782" s="737">
        <f>+IF(DZ767=0,0,DZ782/DZ767*100)</f>
        <v>0</v>
      </c>
      <c r="EB782" s="772">
        <v>0</v>
      </c>
      <c r="EC782" s="737">
        <f>+IF(EB767=0,0,EB782/EB767*100)</f>
        <v>0</v>
      </c>
      <c r="ED782" s="772">
        <v>0</v>
      </c>
      <c r="EE782" s="737">
        <f>+IF(ED767=0,0,ED782/ED767*100)</f>
        <v>0</v>
      </c>
      <c r="EF782" s="772">
        <v>0</v>
      </c>
      <c r="EG782" s="737">
        <f>+IF(EF767=0,0,EF782/EF767*100)</f>
        <v>0</v>
      </c>
      <c r="EH782" s="772">
        <f t="shared" ref="EH782:EH805" si="794">+EB782+ED782+EF782</f>
        <v>0</v>
      </c>
      <c r="EI782" s="737">
        <f>+IF(EH767=0,0,EH782/EH767*100)</f>
        <v>0</v>
      </c>
      <c r="EJ782" s="772">
        <f t="shared" si="787"/>
        <v>0</v>
      </c>
      <c r="EK782" s="737">
        <f>+IF(EJ767=0,0,EJ782/EJ767*100)</f>
        <v>0</v>
      </c>
      <c r="EL782" s="772">
        <v>0</v>
      </c>
      <c r="EM782" s="737">
        <f>+IF(EL767=0,0,EL782/EL767*100)</f>
        <v>0</v>
      </c>
      <c r="EN782" s="772">
        <v>0</v>
      </c>
      <c r="EO782" s="737">
        <f>+IF(EN767=0,0,EN782/EN767*100)</f>
        <v>0</v>
      </c>
      <c r="EP782" s="772">
        <v>0</v>
      </c>
      <c r="EQ782" s="737">
        <f>+IF(EP767=0,0,EP782/EP767*100)</f>
        <v>0</v>
      </c>
      <c r="ER782" s="772">
        <f t="shared" ref="ER782:ER805" si="795">+EL782+EN782+EP782</f>
        <v>0</v>
      </c>
      <c r="ES782" s="737">
        <f>+IF(ER767=0,0,ER782/ER767*100)</f>
        <v>0</v>
      </c>
      <c r="ET782" s="772">
        <v>0</v>
      </c>
      <c r="EU782" s="737">
        <f>+IF(ET767=0,0,ET782/ET767*100)</f>
        <v>0</v>
      </c>
      <c r="EV782" s="772">
        <v>0</v>
      </c>
      <c r="EW782" s="737">
        <f>+IF(EV767=0,0,EV782/EV767*100)</f>
        <v>0</v>
      </c>
      <c r="EX782" s="772">
        <v>0</v>
      </c>
      <c r="EY782" s="737">
        <f>+IF(EX767=0,0,EX782/EX767*100)</f>
        <v>0</v>
      </c>
      <c r="EZ782" s="772">
        <f t="shared" ref="EZ782:EZ805" si="796">+ET782+EV782+EX782</f>
        <v>0</v>
      </c>
      <c r="FA782" s="737">
        <f>+IF(EZ767=0,0,EZ782/EZ767*100)</f>
        <v>0</v>
      </c>
      <c r="FB782" s="772">
        <f t="shared" si="788"/>
        <v>0</v>
      </c>
      <c r="FC782" s="737">
        <f>+IF(FB767=0,0,FB782/FB767*100)</f>
        <v>0</v>
      </c>
      <c r="FD782" s="772">
        <v>101.03024174353847</v>
      </c>
      <c r="FE782" s="737">
        <f>+IF(FD767=0,0,FD782/FD767*100)</f>
        <v>0.5540170586623393</v>
      </c>
      <c r="FF782" s="772">
        <v>367.88265366471933</v>
      </c>
      <c r="FG782" s="737">
        <f>+IF(FF767=0,0,FF782/FF767*100)</f>
        <v>0.56836726721065167</v>
      </c>
      <c r="FH782" s="772">
        <v>898.59012308704007</v>
      </c>
      <c r="FI782" s="737">
        <f>+IF(FH767=0,0,FH782/FH767*100)</f>
        <v>0.57060913090437493</v>
      </c>
      <c r="FJ782" s="772">
        <v>1643.8430824711047</v>
      </c>
      <c r="FK782" s="737">
        <f>+IF(FJ767=0,0,FJ782/FJ767*100)</f>
        <v>0.57119554691869734</v>
      </c>
    </row>
    <row r="783" spans="122:167">
      <c r="DR783" s="785">
        <f t="shared" si="786"/>
        <v>221.70662175891158</v>
      </c>
      <c r="DS783" s="786">
        <f>+IF(DR767=0,0,DR783/DR767*100)</f>
        <v>7.119342143959126</v>
      </c>
      <c r="DT783" s="785">
        <v>6.8750000000000009</v>
      </c>
      <c r="DU783" s="786">
        <f>+IF(DT767=0,0,DT783/DT767*100)</f>
        <v>0</v>
      </c>
      <c r="DV783" s="785">
        <v>6.8750000000000009</v>
      </c>
      <c r="DW783" s="786">
        <f>+IF(DV767=0,0,DV783/DV767*100)</f>
        <v>0</v>
      </c>
      <c r="DX783" s="785">
        <v>6.9003064555984457</v>
      </c>
      <c r="DY783" s="786">
        <f>+IF(DX767=0,0,DX783/DX767*100)</f>
        <v>993.03931726358246</v>
      </c>
      <c r="DZ783" s="785">
        <f t="shared" si="793"/>
        <v>20.650306455598447</v>
      </c>
      <c r="EA783" s="786">
        <f>+IF(DZ767=0,0,DZ783/DZ767*100)</f>
        <v>2971.8341288035949</v>
      </c>
      <c r="EB783" s="785">
        <v>8.1163482052366618</v>
      </c>
      <c r="EC783" s="786">
        <f>+IF(EB767=0,0,EB783/EB767*100)</f>
        <v>26.575565404634499</v>
      </c>
      <c r="ED783" s="785">
        <v>20.281347343229111</v>
      </c>
      <c r="EE783" s="786">
        <f>+IF(ED767=0,0,ED783/ED767*100)</f>
        <v>6.4541445655495551</v>
      </c>
      <c r="EF783" s="785">
        <v>20.281347343229111</v>
      </c>
      <c r="EG783" s="786">
        <f>+IF(EF767=0,0,EF783/EF767*100)</f>
        <v>6.4541445655495551</v>
      </c>
      <c r="EH783" s="785">
        <f t="shared" si="794"/>
        <v>48.679042891694884</v>
      </c>
      <c r="EI783" s="786">
        <f>+IF(EH767=0,0,EH783/EH767*100)</f>
        <v>7.386627690393829</v>
      </c>
      <c r="EJ783" s="785">
        <f t="shared" si="787"/>
        <v>69.329349347293331</v>
      </c>
      <c r="EK783" s="786">
        <f>+IF(EJ767=0,0,EJ783/EJ767*100)</f>
        <v>10.509054004146929</v>
      </c>
      <c r="EL783" s="785">
        <v>21.843847343229108</v>
      </c>
      <c r="EM783" s="786">
        <f>+IF(EL767=0,0,EL783/EL767*100)</f>
        <v>6.9513807638107963</v>
      </c>
      <c r="EN783" s="785">
        <v>21.843847343229108</v>
      </c>
      <c r="EO783" s="786">
        <f>+IF(EN767=0,0,EN783/EN767*100)</f>
        <v>6.9513807638107963</v>
      </c>
      <c r="EP783" s="785">
        <v>22.277751304200983</v>
      </c>
      <c r="EQ783" s="786">
        <f>+IF(EP767=0,0,EP783/EP767*100)</f>
        <v>6.8500942819081212</v>
      </c>
      <c r="ER783" s="785">
        <f t="shared" si="795"/>
        <v>65.965445990659191</v>
      </c>
      <c r="ES783" s="786">
        <f>+IF(ER767=0,0,ER783/ER767*100)</f>
        <v>6.916841141256115</v>
      </c>
      <c r="ET783" s="785">
        <v>28.439187550001733</v>
      </c>
      <c r="EU783" s="786">
        <f>+IF(ET767=0,0,ET783/ET767*100)</f>
        <v>5.9107528078480369</v>
      </c>
      <c r="EV783" s="785">
        <v>28.435567074868711</v>
      </c>
      <c r="EW783" s="786">
        <f>+IF(EV767=0,0,EV783/EV767*100)</f>
        <v>5.9104570360682267</v>
      </c>
      <c r="EX783" s="785">
        <v>29.537071796088611</v>
      </c>
      <c r="EY783" s="786">
        <f>+IF(EX767=0,0,EX783/EX767*100)</f>
        <v>5.4851501028515441</v>
      </c>
      <c r="EZ783" s="785">
        <f t="shared" si="796"/>
        <v>86.411826420959059</v>
      </c>
      <c r="FA783" s="786">
        <f>+IF(EZ767=0,0,EZ783/EZ767*100)</f>
        <v>5.7579444348604767</v>
      </c>
      <c r="FB783" s="785">
        <f t="shared" si="788"/>
        <v>152.37727241161826</v>
      </c>
      <c r="FC783" s="786">
        <f>+IF(FB767=0,0,FB783/FB767*100)</f>
        <v>6.2082445420253318</v>
      </c>
      <c r="FD783" s="785">
        <v>810.70823163811633</v>
      </c>
      <c r="FE783" s="786">
        <f>+IF(FD767=0,0,FD783/FD767*100)</f>
        <v>4.4456608454489963</v>
      </c>
      <c r="FF783" s="785">
        <v>2711.0776674502094</v>
      </c>
      <c r="FG783" s="786">
        <f>+IF(FF767=0,0,FF783/FF767*100)</f>
        <v>4.1885307439606461</v>
      </c>
      <c r="FH783" s="785">
        <v>6209.2830887335031</v>
      </c>
      <c r="FI783" s="786">
        <f>+IF(FH767=0,0,FH783/FH767*100)</f>
        <v>3.9429251844316844</v>
      </c>
      <c r="FJ783" s="785">
        <v>11755.654209675922</v>
      </c>
      <c r="FK783" s="786">
        <f>+IF(FJ767=0,0,FJ783/FJ767*100)</f>
        <v>4.084804326693364</v>
      </c>
    </row>
    <row r="784" spans="122:167">
      <c r="DR784" s="767">
        <f t="shared" si="786"/>
        <v>220.86723466841875</v>
      </c>
      <c r="DS784" s="768">
        <f>+IF(DR767=0,0,DR784/DR767*100)</f>
        <v>7.0923881276964122</v>
      </c>
      <c r="DT784" s="767">
        <f>SUM(DT785:DT805)</f>
        <v>6.8750000000000009</v>
      </c>
      <c r="DU784" s="768">
        <f>+IF(DT767=0,0,DT784/DT767*100)</f>
        <v>0</v>
      </c>
      <c r="DV784" s="767">
        <f>SUM(DV785:DV805)</f>
        <v>6.8750000000000009</v>
      </c>
      <c r="DW784" s="768">
        <f>+IF(DV767=0,0,DV784/DV767*100)</f>
        <v>0</v>
      </c>
      <c r="DX784" s="767">
        <f>SUM(DX785:DX805)</f>
        <v>6.9001428443622332</v>
      </c>
      <c r="DY784" s="768">
        <f>+IF(DX767=0,0,DX784/DX767*100)</f>
        <v>993.01577158610405</v>
      </c>
      <c r="DZ784" s="767">
        <f t="shared" si="793"/>
        <v>20.650142844362236</v>
      </c>
      <c r="EA784" s="768">
        <f>+IF(DZ767=0,0,DZ784/DZ767*100)</f>
        <v>2971.8105831261169</v>
      </c>
      <c r="EB784" s="767">
        <f>SUM(EB785:EB805)</f>
        <v>8.1083226437889504</v>
      </c>
      <c r="EC784" s="768">
        <f>+IF(EB767=0,0,EB784/EB767*100)</f>
        <v>26.549287104619602</v>
      </c>
      <c r="ED784" s="767">
        <f>SUM(ED785:ED805)</f>
        <v>20.194672658448038</v>
      </c>
      <c r="EE784" s="768">
        <f>+IF(ED767=0,0,ED784/ED767*100)</f>
        <v>6.4265620318902599</v>
      </c>
      <c r="EF784" s="767">
        <f>SUM(EF785:EF805)</f>
        <v>20.194672658448038</v>
      </c>
      <c r="EG784" s="768">
        <f>+IF(EF767=0,0,EF784/EF767*100)</f>
        <v>6.4265620318902599</v>
      </c>
      <c r="EH784" s="767">
        <f t="shared" si="794"/>
        <v>48.497667960685021</v>
      </c>
      <c r="EI784" s="768">
        <f>+IF(EH767=0,0,EH784/EH767*100)</f>
        <v>7.3591055985827492</v>
      </c>
      <c r="EJ784" s="767">
        <f t="shared" si="787"/>
        <v>69.147810805047257</v>
      </c>
      <c r="EK784" s="768">
        <f>+IF(EJ767=0,0,EJ784/EJ767*100)</f>
        <v>10.48153610065787</v>
      </c>
      <c r="EL784" s="767">
        <f>SUM(EL785:EL805)</f>
        <v>21.757172658448038</v>
      </c>
      <c r="EM784" s="768">
        <f>+IF(EL767=0,0,EL784/EL767*100)</f>
        <v>6.923798226402007</v>
      </c>
      <c r="EN784" s="767">
        <f>SUM(EN785:EN805)</f>
        <v>21.757172658448038</v>
      </c>
      <c r="EO784" s="768">
        <f>+IF(EN767=0,0,EN784/EN767*100)</f>
        <v>6.923798226402007</v>
      </c>
      <c r="EP784" s="767">
        <f>SUM(EP785:EP805)</f>
        <v>22.188271344569152</v>
      </c>
      <c r="EQ784" s="768">
        <f>+IF(EP767=0,0,EP784/EP767*100)</f>
        <v>6.8225804565022417</v>
      </c>
      <c r="ER784" s="767">
        <f t="shared" si="795"/>
        <v>65.702616661465228</v>
      </c>
      <c r="ES784" s="768">
        <f>+IF(ER767=0,0,ER784/ER767*100)</f>
        <v>6.8892820352727338</v>
      </c>
      <c r="ET784" s="767">
        <f>SUM(ET785:ET805)</f>
        <v>28.309872687489126</v>
      </c>
      <c r="EU784" s="768">
        <f>+IF(ET767=0,0,ET784/ET767*100)</f>
        <v>5.8838762247758591</v>
      </c>
      <c r="EV784" s="767">
        <f>SUM(EV785:EV805)</f>
        <v>28.30627561944328</v>
      </c>
      <c r="EW784" s="768">
        <f>+IF(EV767=0,0,EV784/EV767*100)</f>
        <v>5.8835832413445015</v>
      </c>
      <c r="EX784" s="767">
        <f>SUM(EX785:EX805)</f>
        <v>29.400658894973883</v>
      </c>
      <c r="EY784" s="768">
        <f>+IF(EX767=0,0,EX784/EX767*100)</f>
        <v>5.4598176919834227</v>
      </c>
      <c r="EZ784" s="767">
        <f t="shared" si="796"/>
        <v>86.016807201906289</v>
      </c>
      <c r="FA784" s="768">
        <f>+IF(EZ767=0,0,EZ784/EZ767*100)</f>
        <v>5.7316228211622828</v>
      </c>
      <c r="FB784" s="767">
        <f t="shared" si="788"/>
        <v>151.7194238633715</v>
      </c>
      <c r="FC784" s="768">
        <f>+IF(FB767=0,0,FB784/FB767*100)</f>
        <v>6.1814420891759339</v>
      </c>
      <c r="FD784" s="767">
        <f>SUM(FD785:FD805)</f>
        <v>806.23655430807776</v>
      </c>
      <c r="FE784" s="768">
        <f>+IF(FD767=0,0,FD784/FD767*100)</f>
        <v>4.4211396181518881</v>
      </c>
      <c r="FF784" s="767">
        <f>SUM(FF785:FF805)</f>
        <v>2694.4819390555031</v>
      </c>
      <c r="FG784" s="768">
        <f>+IF(FF767=0,0,FF784/FF767*100)</f>
        <v>4.1628908593368221</v>
      </c>
      <c r="FH784" s="767">
        <f>SUM(FH785:FH805)</f>
        <v>6171.1778490914903</v>
      </c>
      <c r="FI784" s="768">
        <f>+IF(FH767=0,0,FH784/FH767*100)</f>
        <v>3.9187281705580674</v>
      </c>
      <c r="FJ784" s="767">
        <f>SUM(FJ785:FJ805)</f>
        <v>11680.843242099647</v>
      </c>
      <c r="FK784" s="768">
        <f>+IF(FJ767=0,0,FJ784/FJ767*100)</f>
        <v>4.0588093324047296</v>
      </c>
    </row>
    <row r="785" spans="122:167">
      <c r="DR785" s="770">
        <f t="shared" si="786"/>
        <v>27.315587764319396</v>
      </c>
      <c r="DS785" s="726">
        <f>+IF(DR767=0,0,DR785/DR767*100)</f>
        <v>0.8771457235454293</v>
      </c>
      <c r="DT785" s="770">
        <v>0</v>
      </c>
      <c r="DU785" s="726">
        <f>+IF(DT767=0,0,DT785/DT767*100)</f>
        <v>0</v>
      </c>
      <c r="DV785" s="770">
        <v>0</v>
      </c>
      <c r="DW785" s="726">
        <f>+IF(DV767=0,0,DV785/DV767*100)</f>
        <v>0</v>
      </c>
      <c r="DX785" s="770">
        <v>5.3242861757266868E-3</v>
      </c>
      <c r="DY785" s="726">
        <f>+IF(DX767=0,0,DX785/DX767*100)</f>
        <v>0.76623053524961338</v>
      </c>
      <c r="DZ785" s="770">
        <f t="shared" si="793"/>
        <v>5.3242861757266868E-3</v>
      </c>
      <c r="EA785" s="726">
        <f>+IF(DZ767=0,0,DZ785/DZ767*100)</f>
        <v>0.76623053524961338</v>
      </c>
      <c r="EB785" s="770">
        <v>0.26117024024538127</v>
      </c>
      <c r="EC785" s="726">
        <f>+IF(EB767=0,0,EB785/EB767*100)</f>
        <v>0.85515636168826148</v>
      </c>
      <c r="ED785" s="770">
        <v>2.8205937235609464</v>
      </c>
      <c r="EE785" s="726">
        <f>+IF(ED767=0,0,ED785/ED767*100)</f>
        <v>0.89759912615576842</v>
      </c>
      <c r="EF785" s="770">
        <v>2.8205937235609464</v>
      </c>
      <c r="EG785" s="726">
        <f>+IF(EF767=0,0,EF785/EF767*100)</f>
        <v>0.89759912615576842</v>
      </c>
      <c r="EH785" s="770">
        <f t="shared" si="794"/>
        <v>5.9023576873672745</v>
      </c>
      <c r="EI785" s="726">
        <f>+IF(EH767=0,0,EH785/EH767*100)</f>
        <v>0.89563220930858367</v>
      </c>
      <c r="EJ785" s="770">
        <f t="shared" si="787"/>
        <v>5.9076819735430011</v>
      </c>
      <c r="EK785" s="726">
        <f>+IF(EJ767=0,0,EJ785/EJ767*100)</f>
        <v>0.89549591167066844</v>
      </c>
      <c r="EL785" s="770">
        <v>2.8205937235609464</v>
      </c>
      <c r="EM785" s="726">
        <f>+IF(EL767=0,0,EL785/EL767*100)</f>
        <v>0.89759924817294501</v>
      </c>
      <c r="EN785" s="770">
        <v>2.8205937235609464</v>
      </c>
      <c r="EO785" s="726">
        <f>+IF(EN767=0,0,EN785/EN767*100)</f>
        <v>0.89759924817294501</v>
      </c>
      <c r="EP785" s="770">
        <v>2.9118838235122686</v>
      </c>
      <c r="EQ785" s="726">
        <f>+IF(EP767=0,0,EP785/EP767*100)</f>
        <v>0.89536320145834214</v>
      </c>
      <c r="ER785" s="770">
        <f t="shared" si="795"/>
        <v>8.5530712706341614</v>
      </c>
      <c r="ES785" s="726">
        <f>+IF(ER767=0,0,ER785/ER767*100)</f>
        <v>0.8968367356630208</v>
      </c>
      <c r="ET785" s="770">
        <v>4.2082032428210425</v>
      </c>
      <c r="EU785" s="726">
        <f>+IF(ET767=0,0,ET785/ET767*100)</f>
        <v>0.87462586931384323</v>
      </c>
      <c r="EV785" s="770">
        <v>4.2074415223333475</v>
      </c>
      <c r="EW785" s="726">
        <f>+IF(EV767=0,0,EV785/EV767*100)</f>
        <v>0.87453513003786509</v>
      </c>
      <c r="EX785" s="770">
        <v>4.4391897549878419</v>
      </c>
      <c r="EY785" s="726">
        <f>+IF(EX767=0,0,EX785/EX767*100)</f>
        <v>0.82437495189938015</v>
      </c>
      <c r="EZ785" s="770">
        <f t="shared" si="796"/>
        <v>12.854834520142232</v>
      </c>
      <c r="FA785" s="726">
        <f>+IF(EZ767=0,0,EZ785/EZ767*100)</f>
        <v>0.85656588862878713</v>
      </c>
      <c r="FB785" s="770">
        <f t="shared" si="788"/>
        <v>21.407905790776393</v>
      </c>
      <c r="FC785" s="726">
        <f>+IF(FB767=0,0,FB785/FB767*100)</f>
        <v>0.87221350125470842</v>
      </c>
      <c r="FD785" s="770">
        <v>145.51867183312964</v>
      </c>
      <c r="FE785" s="726">
        <f>+IF(FD767=0,0,FD785/FD767*100)</f>
        <v>0.7979771715689955</v>
      </c>
      <c r="FF785" s="770">
        <v>540.06319684077016</v>
      </c>
      <c r="FG785" s="726">
        <f>+IF(FF767=0,0,FF785/FF767*100)</f>
        <v>0.8343808555572414</v>
      </c>
      <c r="FH785" s="770">
        <v>1240.0321967195441</v>
      </c>
      <c r="FI785" s="726">
        <f>+IF(FH767=0,0,FH785/FH767*100)</f>
        <v>0.78742652059513496</v>
      </c>
      <c r="FJ785" s="770">
        <v>2434.5210615088727</v>
      </c>
      <c r="FK785" s="726">
        <f>+IF(FJ767=0,0,FJ785/FJ767*100)</f>
        <v>0.84593694133095076</v>
      </c>
    </row>
    <row r="786" spans="122:167">
      <c r="DR786" s="772">
        <f t="shared" si="786"/>
        <v>1.3728692408883103E-2</v>
      </c>
      <c r="DS786" s="737">
        <f>+IF(DR767=0,0,DR786/DR767*100)</f>
        <v>4.4084952299844674E-4</v>
      </c>
      <c r="DT786" s="772">
        <v>0</v>
      </c>
      <c r="DU786" s="737">
        <f>+IF(DT767=0,0,DT786/DT767*100)</f>
        <v>0</v>
      </c>
      <c r="DV786" s="772">
        <v>0</v>
      </c>
      <c r="DW786" s="737">
        <f>+IF(DV767=0,0,DV786/DV767*100)</f>
        <v>0</v>
      </c>
      <c r="DX786" s="772">
        <v>2.6759624516994715E-6</v>
      </c>
      <c r="DY786" s="737">
        <f>+IF(DX767=0,0,DX786/DX767*100)</f>
        <v>3.8510404474900408E-4</v>
      </c>
      <c r="DZ786" s="772">
        <f t="shared" si="793"/>
        <v>2.6759624516994715E-6</v>
      </c>
      <c r="EA786" s="737">
        <f>+IF(DZ767=0,0,DZ786/DZ767*100)</f>
        <v>3.8510404474900408E-4</v>
      </c>
      <c r="EB786" s="772">
        <v>1.3126299626495629E-4</v>
      </c>
      <c r="EC786" s="737">
        <f>+IF(EB767=0,0,EB786/EB767*100)</f>
        <v>4.2979776794161372E-4</v>
      </c>
      <c r="ED786" s="772">
        <v>1.4176178076525212E-3</v>
      </c>
      <c r="EE786" s="737">
        <f>+IF(ED767=0,0,ED786/ED767*100)</f>
        <v>4.5112931179798265E-4</v>
      </c>
      <c r="EF786" s="772">
        <v>1.4176178076525212E-3</v>
      </c>
      <c r="EG786" s="737">
        <f>+IF(EF767=0,0,EF786/EF767*100)</f>
        <v>4.5112931179798265E-4</v>
      </c>
      <c r="EH786" s="772">
        <f t="shared" si="794"/>
        <v>2.9664986115699983E-3</v>
      </c>
      <c r="EI786" s="737">
        <f>+IF(EH767=0,0,EH786/EH767*100)</f>
        <v>4.5014074817556178E-4</v>
      </c>
      <c r="EJ786" s="772">
        <f t="shared" si="787"/>
        <v>2.969174574021698E-3</v>
      </c>
      <c r="EK786" s="737">
        <f>+IF(EJ767=0,0,EJ786/EJ767*100)</f>
        <v>4.5007224559150106E-4</v>
      </c>
      <c r="EL786" s="772">
        <v>1.4176178076525212E-3</v>
      </c>
      <c r="EM786" s="737">
        <f>+IF(EL767=0,0,EL786/EL767*100)</f>
        <v>4.5112937312327065E-4</v>
      </c>
      <c r="EN786" s="772">
        <v>1.4176178076525212E-3</v>
      </c>
      <c r="EO786" s="737">
        <f>+IF(EN767=0,0,EN786/EN767*100)</f>
        <v>4.5112937312327065E-4</v>
      </c>
      <c r="EP786" s="772">
        <v>1.4634998041528856E-3</v>
      </c>
      <c r="EQ786" s="737">
        <f>+IF(EP767=0,0,EP786/EP767*100)</f>
        <v>4.5000554603151851E-4</v>
      </c>
      <c r="ER786" s="772">
        <f t="shared" si="795"/>
        <v>4.2987354194579282E-3</v>
      </c>
      <c r="ES786" s="737">
        <f>+IF(ER767=0,0,ER786/ER767*100)</f>
        <v>4.5074613774144409E-4</v>
      </c>
      <c r="ET786" s="772">
        <v>2.1150241544580584E-3</v>
      </c>
      <c r="EU786" s="737">
        <f>+IF(ET767=0,0,ET786/ET767*100)</f>
        <v>4.3958305551624759E-4</v>
      </c>
      <c r="EV786" s="772">
        <v>2.114641317143067E-3</v>
      </c>
      <c r="EW786" s="737">
        <f>+IF(EV767=0,0,EV786/EV767*100)</f>
        <v>4.3953745036141606E-4</v>
      </c>
      <c r="EX786" s="772">
        <v>2.2311169438023527E-3</v>
      </c>
      <c r="EY786" s="737">
        <f>+IF(EX767=0,0,EX786/EX767*100)</f>
        <v>4.1432716886282187E-4</v>
      </c>
      <c r="EZ786" s="772">
        <f t="shared" si="796"/>
        <v>6.4607824154034772E-3</v>
      </c>
      <c r="FA786" s="737">
        <f>+IF(EZ767=0,0,EZ786/EZ767*100)</f>
        <v>4.3050618988645599E-4</v>
      </c>
      <c r="FB786" s="772">
        <f t="shared" si="788"/>
        <v>1.0759517834861405E-2</v>
      </c>
      <c r="FC786" s="737">
        <f>+IF(FB767=0,0,FB786/FB767*100)</f>
        <v>4.3837061010424956E-4</v>
      </c>
      <c r="FD786" s="772">
        <v>7.3137034523409084E-2</v>
      </c>
      <c r="FE786" s="737">
        <f>+IF(FD767=0,0,FD786/FD767*100)</f>
        <v>4.0105976237096871E-4</v>
      </c>
      <c r="FF786" s="772">
        <v>0.27143335061125529</v>
      </c>
      <c r="FG786" s="737">
        <f>+IF(FF767=0,0,FF786/FF767*100)</f>
        <v>4.193560913512161E-4</v>
      </c>
      <c r="FH786" s="772">
        <v>0.62323464363126868</v>
      </c>
      <c r="FI786" s="737">
        <f>+IF(FH767=0,0,FH786/FH767*100)</f>
        <v>3.9575705231459498E-4</v>
      </c>
      <c r="FJ786" s="772">
        <v>1.2235794120476859</v>
      </c>
      <c r="FK786" s="737">
        <f>+IF(FJ767=0,0,FJ786/FJ767*100)</f>
        <v>4.2516412844735216E-4</v>
      </c>
    </row>
    <row r="787" spans="122:167">
      <c r="DR787" s="772">
        <f t="shared" si="786"/>
        <v>5.5096601248760799E-2</v>
      </c>
      <c r="DS787" s="737">
        <f>+IF(DR767=0,0,DR787/DR767*100)</f>
        <v>1.7692369860100811E-3</v>
      </c>
      <c r="DT787" s="772">
        <v>0</v>
      </c>
      <c r="DU787" s="737">
        <f>+IF(DT767=0,0,DT787/DT767*100)</f>
        <v>0</v>
      </c>
      <c r="DV787" s="772">
        <v>0</v>
      </c>
      <c r="DW787" s="737">
        <f>+IF(DV767=0,0,DV787/DV767*100)</f>
        <v>0</v>
      </c>
      <c r="DX787" s="772">
        <v>1.0739291970919521E-5</v>
      </c>
      <c r="DY787" s="737">
        <f>+IF(DX767=0,0,DX787/DX767*100)</f>
        <v>1.545516744121372E-3</v>
      </c>
      <c r="DZ787" s="772">
        <f t="shared" si="793"/>
        <v>1.0739291970919521E-5</v>
      </c>
      <c r="EA787" s="737">
        <f>+IF(DZ767=0,0,DZ787/DZ767*100)</f>
        <v>1.545516744121372E-3</v>
      </c>
      <c r="EB787" s="772">
        <v>5.267905164259007E-4</v>
      </c>
      <c r="EC787" s="737">
        <f>+IF(EB767=0,0,EB787/EB767*100)</f>
        <v>1.7248835892458476E-3</v>
      </c>
      <c r="ED787" s="772">
        <v>5.6892470706704206E-3</v>
      </c>
      <c r="EE787" s="737">
        <f>+IF(ED767=0,0,ED787/ED767*100)</f>
        <v>1.8104922933285723E-3</v>
      </c>
      <c r="EF787" s="772">
        <v>5.6892470706704206E-3</v>
      </c>
      <c r="EG787" s="737">
        <f>+IF(EF767=0,0,EF787/EF767*100)</f>
        <v>1.8104922933285723E-3</v>
      </c>
      <c r="EH787" s="772">
        <f t="shared" si="794"/>
        <v>1.1905284657766742E-2</v>
      </c>
      <c r="EI787" s="737">
        <f>+IF(EH767=0,0,EH787/EH767*100)</f>
        <v>1.8065249456678213E-3</v>
      </c>
      <c r="EJ787" s="772">
        <f t="shared" si="787"/>
        <v>1.1916023949737661E-2</v>
      </c>
      <c r="EK787" s="737">
        <f>+IF(EJ767=0,0,EJ787/EJ767*100)</f>
        <v>1.8062500280393902E-3</v>
      </c>
      <c r="EL787" s="772">
        <v>5.6892470706704206E-3</v>
      </c>
      <c r="EM787" s="737">
        <f>+IF(EL767=0,0,EL787/EL767*100)</f>
        <v>1.8104925394419554E-3</v>
      </c>
      <c r="EN787" s="772">
        <v>5.6892470706704206E-3</v>
      </c>
      <c r="EO787" s="737">
        <f>+IF(EN767=0,0,EN787/EN767*100)</f>
        <v>1.8104925394419554E-3</v>
      </c>
      <c r="EP787" s="772">
        <v>5.8733827472802272E-3</v>
      </c>
      <c r="EQ787" s="737">
        <f>+IF(EP767=0,0,EP787/EP767*100)</f>
        <v>1.8059823463876803E-3</v>
      </c>
      <c r="ER787" s="772">
        <f t="shared" si="795"/>
        <v>1.7251876888621068E-2</v>
      </c>
      <c r="ES787" s="737">
        <f>+IF(ER767=0,0,ER787/ER767*100)</f>
        <v>1.808954522099295E-3</v>
      </c>
      <c r="ET787" s="772">
        <v>8.4881093551394844E-3</v>
      </c>
      <c r="EU787" s="737">
        <f>+IF(ET767=0,0,ET787/ET767*100)</f>
        <v>1.7641543421731414E-3</v>
      </c>
      <c r="EV787" s="772">
        <v>8.4865729353364172E-3</v>
      </c>
      <c r="EW787" s="737">
        <f>+IF(EV767=0,0,EV787/EV767*100)</f>
        <v>1.7639713175298757E-3</v>
      </c>
      <c r="EX787" s="772">
        <v>8.9540181199261621E-3</v>
      </c>
      <c r="EY787" s="737">
        <f>+IF(EX767=0,0,EX787/EX767*100)</f>
        <v>1.662796290387574E-3</v>
      </c>
      <c r="EZ787" s="772">
        <f t="shared" si="796"/>
        <v>2.5928700410402065E-2</v>
      </c>
      <c r="FA787" s="737">
        <f>+IF(EZ767=0,0,EZ787/EZ767*100)</f>
        <v>1.7277266598201147E-3</v>
      </c>
      <c r="FB787" s="772">
        <f t="shared" si="788"/>
        <v>4.3180577299023137E-2</v>
      </c>
      <c r="FC787" s="737">
        <f>+IF(FB767=0,0,FB787/FB767*100)</f>
        <v>1.7592885021199753E-3</v>
      </c>
      <c r="FD787" s="772">
        <v>0.31205104280873991</v>
      </c>
      <c r="FE787" s="737">
        <f>+IF(FD767=0,0,FD787/FD767*100)</f>
        <v>1.7111866497188767E-3</v>
      </c>
      <c r="FF787" s="772">
        <v>1.1362752748700042</v>
      </c>
      <c r="FG787" s="737">
        <f>+IF(FF767=0,0,FF787/FF767*100)</f>
        <v>1.7555099876100299E-3</v>
      </c>
      <c r="FH787" s="772">
        <v>2.7754658419876397</v>
      </c>
      <c r="FI787" s="737">
        <f>+IF(FH767=0,0,FH787/FH767*100)</f>
        <v>1.7624344083714619E-3</v>
      </c>
      <c r="FJ787" s="772">
        <v>5.0773208026283756</v>
      </c>
      <c r="FK787" s="737">
        <f>+IF(FJ767=0,0,FJ787/FJ767*100)</f>
        <v>1.7642456653340407E-3</v>
      </c>
    </row>
    <row r="788" spans="122:167">
      <c r="DR788" s="772">
        <f t="shared" si="786"/>
        <v>91.875000000000028</v>
      </c>
      <c r="DS788" s="737">
        <f>+IF(DR767=0,0,DR788/DR767*100)</f>
        <v>2.9502481896436796</v>
      </c>
      <c r="DT788" s="772">
        <v>6.8750000000000009</v>
      </c>
      <c r="DU788" s="737">
        <f>+IF(DT767=0,0,DT788/DT767*100)</f>
        <v>0</v>
      </c>
      <c r="DV788" s="772">
        <v>6.8750000000000009</v>
      </c>
      <c r="DW788" s="737">
        <f>+IF(DV767=0,0,DV788/DV767*100)</f>
        <v>0</v>
      </c>
      <c r="DX788" s="772">
        <v>6.8750000000000009</v>
      </c>
      <c r="DY788" s="737">
        <f>+IF(DX767=0,0,DX788/DX767*100)</f>
        <v>989.39740577000634</v>
      </c>
      <c r="DZ788" s="772">
        <f t="shared" si="793"/>
        <v>20.625000000000004</v>
      </c>
      <c r="EA788" s="737">
        <f>+IF(DZ767=0,0,DZ788/DZ767*100)</f>
        <v>2968.1922173100193</v>
      </c>
      <c r="EB788" s="772">
        <v>6.8750000000000009</v>
      </c>
      <c r="EC788" s="737">
        <f>+IF(EB767=0,0,EB788/EB767*100)</f>
        <v>22.5109873968911</v>
      </c>
      <c r="ED788" s="772">
        <v>6.8750000000000009</v>
      </c>
      <c r="EE788" s="737">
        <f>+IF(ED767=0,0,ED788/ED767*100)</f>
        <v>2.1878351145623856</v>
      </c>
      <c r="EF788" s="772">
        <v>6.8750000000000009</v>
      </c>
      <c r="EG788" s="737">
        <f>+IF(EF767=0,0,EF788/EF767*100)</f>
        <v>2.1878351145623856</v>
      </c>
      <c r="EH788" s="772">
        <f t="shared" si="794"/>
        <v>20.625000000000004</v>
      </c>
      <c r="EI788" s="737">
        <f>+IF(EH767=0,0,EH788/EH767*100)</f>
        <v>3.1296670407701259</v>
      </c>
      <c r="EJ788" s="772">
        <f t="shared" si="787"/>
        <v>41.250000000000007</v>
      </c>
      <c r="EK788" s="737">
        <f>+IF(EJ767=0,0,EJ788/EJ767*100)</f>
        <v>6.252741180355315</v>
      </c>
      <c r="EL788" s="772">
        <v>8.4375000000000018</v>
      </c>
      <c r="EM788" s="737">
        <f>+IF(EL767=0,0,EL788/EL767*100)</f>
        <v>2.68507073287316</v>
      </c>
      <c r="EN788" s="772">
        <v>8.4375000000000018</v>
      </c>
      <c r="EO788" s="737">
        <f>+IF(EN767=0,0,EN788/EN767*100)</f>
        <v>2.68507073287316</v>
      </c>
      <c r="EP788" s="772">
        <v>8.4375000000000018</v>
      </c>
      <c r="EQ788" s="737">
        <f>+IF(EP767=0,0,EP788/EP767*100)</f>
        <v>2.5944122328316279</v>
      </c>
      <c r="ER788" s="772">
        <f t="shared" si="795"/>
        <v>25.312500000000007</v>
      </c>
      <c r="ES788" s="737">
        <f>+IF(ER767=0,0,ER788/ER767*100)</f>
        <v>2.6541553499515098</v>
      </c>
      <c r="ET788" s="772">
        <v>8.4375000000000018</v>
      </c>
      <c r="EU788" s="737">
        <f>+IF(ET767=0,0,ET788/ET767*100)</f>
        <v>1.7536357790999828</v>
      </c>
      <c r="EV788" s="772">
        <v>8.4375000000000018</v>
      </c>
      <c r="EW788" s="737">
        <f>+IF(EV767=0,0,EV788/EV767*100)</f>
        <v>1.753771293202034</v>
      </c>
      <c r="EX788" s="772">
        <v>8.4375000000000018</v>
      </c>
      <c r="EY788" s="737">
        <f>+IF(EX767=0,0,EX788/EX767*100)</f>
        <v>1.5668768492799134</v>
      </c>
      <c r="EZ788" s="772">
        <f t="shared" si="796"/>
        <v>25.312500000000007</v>
      </c>
      <c r="FA788" s="737">
        <f>+IF(EZ767=0,0,EZ788/EZ767*100)</f>
        <v>1.6866669128990299</v>
      </c>
      <c r="FB788" s="772">
        <f t="shared" si="788"/>
        <v>50.625000000000014</v>
      </c>
      <c r="FC788" s="737">
        <f>+IF(FB767=0,0,FB788/FB767*100)</f>
        <v>2.0625935545757201</v>
      </c>
      <c r="FD788" s="772">
        <v>105.06687500000001</v>
      </c>
      <c r="FE788" s="737">
        <f>+IF(FD767=0,0,FD788/FD767*100)</f>
        <v>0.57615264544357581</v>
      </c>
      <c r="FF788" s="772">
        <v>121.39693750000001</v>
      </c>
      <c r="FG788" s="737">
        <f>+IF(FF767=0,0,FF788/FF767*100)</f>
        <v>0.1875544957808766</v>
      </c>
      <c r="FH788" s="772">
        <v>139.09343749999999</v>
      </c>
      <c r="FI788" s="737">
        <f>+IF(FH767=0,0,FH788/FH767*100)</f>
        <v>8.8325014316554179E-2</v>
      </c>
      <c r="FJ788" s="772">
        <v>165.18643750000001</v>
      </c>
      <c r="FK788" s="737">
        <f>+IF(FJ767=0,0,FJ788/FJ767*100)</f>
        <v>5.7398275125826841E-2</v>
      </c>
    </row>
    <row r="789" spans="122:167">
      <c r="DR789" s="772">
        <f t="shared" si="786"/>
        <v>30.016579563500141</v>
      </c>
      <c r="DS789" s="737">
        <f>+IF(DR767=0,0,DR789/DR767*100)</f>
        <v>0.96387874303686238</v>
      </c>
      <c r="DT789" s="772">
        <v>0</v>
      </c>
      <c r="DU789" s="737">
        <f>+IF(DT767=0,0,DT789/DT767*100)</f>
        <v>0</v>
      </c>
      <c r="DV789" s="772">
        <v>0</v>
      </c>
      <c r="DW789" s="737">
        <f>+IF(DV767=0,0,DV789/DV767*100)</f>
        <v>0</v>
      </c>
      <c r="DX789" s="772">
        <v>5.8507567544016943E-3</v>
      </c>
      <c r="DY789" s="737">
        <f>+IF(DX767=0,0,DX789/DX767*100)</f>
        <v>0.84199615339583689</v>
      </c>
      <c r="DZ789" s="772">
        <f t="shared" si="793"/>
        <v>5.8507567544016943E-3</v>
      </c>
      <c r="EA789" s="737">
        <f>+IF(DZ767=0,0,DZ789/DZ767*100)</f>
        <v>0.84199615339583689</v>
      </c>
      <c r="EB789" s="772">
        <v>0.28699500679183954</v>
      </c>
      <c r="EC789" s="737">
        <f>+IF(EB767=0,0,EB789/EB767*100)</f>
        <v>0.93971505176171266</v>
      </c>
      <c r="ED789" s="772">
        <v>3.099496765365898</v>
      </c>
      <c r="EE789" s="737">
        <f>+IF(ED767=0,0,ED789/ED767*100)</f>
        <v>0.98635459792582414</v>
      </c>
      <c r="EF789" s="772">
        <v>3.099496765365898</v>
      </c>
      <c r="EG789" s="737">
        <f>+IF(EF767=0,0,EF789/EF767*100)</f>
        <v>0.98635459792582414</v>
      </c>
      <c r="EH789" s="772">
        <f t="shared" si="794"/>
        <v>6.4859885375236352</v>
      </c>
      <c r="EI789" s="737">
        <f>+IF(EH767=0,0,EH789/EH767*100)</f>
        <v>0.98419319043396591</v>
      </c>
      <c r="EJ789" s="772">
        <f t="shared" si="787"/>
        <v>6.4918392942780372</v>
      </c>
      <c r="EK789" s="737">
        <f>+IF(EJ767=0,0,EJ789/EJ767*100)</f>
        <v>0.98404341555348029</v>
      </c>
      <c r="EL789" s="772">
        <v>3.099496765365898</v>
      </c>
      <c r="EM789" s="737">
        <f>+IF(EL767=0,0,EL789/EL767*100)</f>
        <v>0.98635473200817758</v>
      </c>
      <c r="EN789" s="772">
        <v>3.099496765365898</v>
      </c>
      <c r="EO789" s="737">
        <f>+IF(EN767=0,0,EN789/EN767*100)</f>
        <v>0.98635473200817758</v>
      </c>
      <c r="EP789" s="772">
        <v>3.1998137189014217</v>
      </c>
      <c r="EQ789" s="737">
        <f>+IF(EP767=0,0,EP789/EP767*100)</f>
        <v>0.98389758282670348</v>
      </c>
      <c r="ER789" s="772">
        <f t="shared" si="795"/>
        <v>9.3988072496332187</v>
      </c>
      <c r="ES789" s="737">
        <f>+IF(ER767=0,0,ER789/ER767*100)</f>
        <v>0.98551682152205577</v>
      </c>
      <c r="ET789" s="772">
        <v>4.6243144591058538</v>
      </c>
      <c r="EU789" s="737">
        <f>+IF(ET767=0,0,ET789/ET767*100)</f>
        <v>0.96110972317598919</v>
      </c>
      <c r="EV789" s="772">
        <v>4.6234774189578882</v>
      </c>
      <c r="EW789" s="737">
        <f>+IF(EV767=0,0,EV789/EV767*100)</f>
        <v>0.96101001151243559</v>
      </c>
      <c r="EX789" s="772">
        <v>4.878141141525143</v>
      </c>
      <c r="EY789" s="737">
        <f>+IF(EX767=0,0,EX789/EX767*100)</f>
        <v>0.9058899463319271</v>
      </c>
      <c r="EZ789" s="772">
        <f t="shared" si="796"/>
        <v>14.125933019588885</v>
      </c>
      <c r="FA789" s="737">
        <f>+IF(EZ767=0,0,EZ789/EZ767*100)</f>
        <v>0.94126395409258079</v>
      </c>
      <c r="FB789" s="772">
        <f t="shared" si="788"/>
        <v>23.524740269222104</v>
      </c>
      <c r="FC789" s="737">
        <f>+IF(FB767=0,0,FB789/FB767*100)</f>
        <v>0.95845881782450137</v>
      </c>
      <c r="FD789" s="772">
        <v>166.07398864147672</v>
      </c>
      <c r="FE789" s="737">
        <f>+IF(FD767=0,0,FD789/FD767*100)</f>
        <v>0.91069585818701826</v>
      </c>
      <c r="FF789" s="772">
        <v>609.08425678439858</v>
      </c>
      <c r="FG789" s="737">
        <f>+IF(FF767=0,0,FF789/FF767*100)</f>
        <v>0.94101624820039498</v>
      </c>
      <c r="FH789" s="772">
        <v>1453.897598318079</v>
      </c>
      <c r="FI789" s="737">
        <f>+IF(FH767=0,0,FH789/FH767*100)</f>
        <v>0.92323209846796739</v>
      </c>
      <c r="FJ789" s="772">
        <v>2730.7418780604139</v>
      </c>
      <c r="FK789" s="737">
        <f>+IF(FJ767=0,0,FJ789/FJ767*100)</f>
        <v>0.94886648072744284</v>
      </c>
    </row>
    <row r="790" spans="122:167">
      <c r="DR790" s="772">
        <f t="shared" si="786"/>
        <v>15.457542757673986</v>
      </c>
      <c r="DS790" s="737">
        <f>+IF(DR767=0,0,DR790/DR767*100)</f>
        <v>0.49636557863583602</v>
      </c>
      <c r="DT790" s="772">
        <v>0</v>
      </c>
      <c r="DU790" s="737">
        <f>+IF(DT767=0,0,DT790/DT767*100)</f>
        <v>0</v>
      </c>
      <c r="DV790" s="772">
        <v>0</v>
      </c>
      <c r="DW790" s="737">
        <f>+IF(DV767=0,0,DV790/DV767*100)</f>
        <v>0</v>
      </c>
      <c r="DX790" s="772">
        <v>3.0129456457419343E-3</v>
      </c>
      <c r="DY790" s="737">
        <f>+IF(DX767=0,0,DX790/DX767*100)</f>
        <v>0.43360008809063361</v>
      </c>
      <c r="DZ790" s="772">
        <f t="shared" si="793"/>
        <v>3.0129456457419343E-3</v>
      </c>
      <c r="EA790" s="737">
        <f>+IF(DZ767=0,0,DZ790/DZ767*100)</f>
        <v>0.43360008809063361</v>
      </c>
      <c r="EB790" s="772">
        <v>0.1477929082272324</v>
      </c>
      <c r="EC790" s="737">
        <f>+IF(EB767=0,0,EB790/EB767*100)</f>
        <v>0.48392207919317981</v>
      </c>
      <c r="ED790" s="772">
        <v>1.5961380168769932</v>
      </c>
      <c r="EE790" s="737">
        <f>+IF(ED767=0,0,ED790/ED767*100)</f>
        <v>0.50793989832893893</v>
      </c>
      <c r="EF790" s="772">
        <v>1.5961380168769932</v>
      </c>
      <c r="EG790" s="737">
        <f>+IF(EF767=0,0,EF790/EF767*100)</f>
        <v>0.50793989832893893</v>
      </c>
      <c r="EH790" s="772">
        <f t="shared" si="794"/>
        <v>3.3400689419812188</v>
      </c>
      <c r="EI790" s="737">
        <f>+IF(EH767=0,0,EH790/EH767*100)</f>
        <v>0.50682684516938492</v>
      </c>
      <c r="EJ790" s="772">
        <f t="shared" si="787"/>
        <v>3.3430818876269606</v>
      </c>
      <c r="EK790" s="737">
        <f>+IF(EJ767=0,0,EJ790/EJ767*100)</f>
        <v>0.50674971607430475</v>
      </c>
      <c r="EL790" s="772">
        <v>1.5961380168769932</v>
      </c>
      <c r="EM790" s="737">
        <f>+IF(EL767=0,0,EL790/EL767*100)</f>
        <v>0.50793996737690306</v>
      </c>
      <c r="EN790" s="772">
        <v>1.5961380168769932</v>
      </c>
      <c r="EO790" s="737">
        <f>+IF(EN767=0,0,EN790/EN767*100)</f>
        <v>0.50793996737690306</v>
      </c>
      <c r="EP790" s="772">
        <v>1.647797920208568</v>
      </c>
      <c r="EQ790" s="737">
        <f>+IF(EP767=0,0,EP790/EP767*100)</f>
        <v>0.50667461705761452</v>
      </c>
      <c r="ER790" s="772">
        <f t="shared" si="795"/>
        <v>4.8400739539625546</v>
      </c>
      <c r="ES790" s="737">
        <f>+IF(ER767=0,0,ER790/ER767*100)</f>
        <v>0.50750847127192766</v>
      </c>
      <c r="ET790" s="772">
        <v>2.3813685475169333</v>
      </c>
      <c r="EU790" s="737">
        <f>+IF(ET767=0,0,ET790/ET767*100)</f>
        <v>0.49493962526210977</v>
      </c>
      <c r="EV790" s="772">
        <v>2.3809374996072372</v>
      </c>
      <c r="EW790" s="737">
        <f>+IF(EV767=0,0,EV790/EV767*100)</f>
        <v>0.49488827706304006</v>
      </c>
      <c r="EX790" s="772">
        <v>2.5120808689603025</v>
      </c>
      <c r="EY790" s="737">
        <f>+IF(EX767=0,0,EX790/EX767*100)</f>
        <v>0.46650327195174696</v>
      </c>
      <c r="EZ790" s="772">
        <f t="shared" si="796"/>
        <v>7.2743869160844721</v>
      </c>
      <c r="FA790" s="737">
        <f>+IF(EZ767=0,0,EZ790/EZ767*100)</f>
        <v>0.48471971251299906</v>
      </c>
      <c r="FB790" s="772">
        <f t="shared" si="788"/>
        <v>12.114460870047026</v>
      </c>
      <c r="FC790" s="737">
        <f>+IF(FB767=0,0,FB790/FB767*100)</f>
        <v>0.4935744969425927</v>
      </c>
      <c r="FD790" s="772">
        <v>87.547003398895527</v>
      </c>
      <c r="FE790" s="737">
        <f>+IF(FD767=0,0,FD790/FD767*100)</f>
        <v>0.48007935525760503</v>
      </c>
      <c r="FF790" s="772">
        <v>318.78597313996562</v>
      </c>
      <c r="FG790" s="737">
        <f>+IF(FF767=0,0,FF790/FF767*100)</f>
        <v>0.49251442157906433</v>
      </c>
      <c r="FH790" s="772">
        <v>778.66657747700003</v>
      </c>
      <c r="FI790" s="737">
        <f>+IF(FH767=0,0,FH790/FH767*100)</f>
        <v>0.49445709186300235</v>
      </c>
      <c r="FJ790" s="772">
        <v>1424.4599779704367</v>
      </c>
      <c r="FK790" s="737">
        <f>+IF(FJ767=0,0,FJ790/FJ767*100)</f>
        <v>0.49496524629194422</v>
      </c>
    </row>
    <row r="791" spans="122:167">
      <c r="DR791" s="772">
        <f t="shared" si="786"/>
        <v>1.5577134049275412</v>
      </c>
      <c r="DS791" s="737">
        <f>+IF(DR767=0,0,DR791/DR767*100)</f>
        <v>5.0020583976829049E-2</v>
      </c>
      <c r="DT791" s="772">
        <v>0</v>
      </c>
      <c r="DU791" s="737">
        <f>+IF(DT767=0,0,DT791/DT767*100)</f>
        <v>0</v>
      </c>
      <c r="DV791" s="772">
        <v>0</v>
      </c>
      <c r="DW791" s="737">
        <f>+IF(DV767=0,0,DV791/DV767*100)</f>
        <v>0</v>
      </c>
      <c r="DX791" s="772">
        <v>3.0362560817502886E-4</v>
      </c>
      <c r="DY791" s="737">
        <f>+IF(DX767=0,0,DX791/DX767*100)</f>
        <v>4.3695474771449305E-2</v>
      </c>
      <c r="DZ791" s="772">
        <f t="shared" si="793"/>
        <v>3.0362560817502886E-4</v>
      </c>
      <c r="EA791" s="737">
        <f>+IF(DZ767=0,0,DZ791/DZ767*100)</f>
        <v>4.3695474771449305E-2</v>
      </c>
      <c r="EB791" s="772">
        <v>1.4893634642187369E-2</v>
      </c>
      <c r="EC791" s="737">
        <f>+IF(EB767=0,0,EB791/EB767*100)</f>
        <v>4.8766606796244436E-2</v>
      </c>
      <c r="ED791" s="772">
        <v>0.16084869529274975</v>
      </c>
      <c r="EE791" s="737">
        <f>+IF(ED767=0,0,ED791/ED767*100)</f>
        <v>5.118697071898521E-2</v>
      </c>
      <c r="EF791" s="772">
        <v>0.16084869529274975</v>
      </c>
      <c r="EG791" s="737">
        <f>+IF(EF767=0,0,EF791/EF767*100)</f>
        <v>5.118697071898521E-2</v>
      </c>
      <c r="EH791" s="772">
        <f t="shared" si="794"/>
        <v>0.33659102522768691</v>
      </c>
      <c r="EI791" s="737">
        <f>+IF(EH767=0,0,EH791/EH767*100)</f>
        <v>5.1074804260563267E-2</v>
      </c>
      <c r="EJ791" s="772">
        <f t="shared" si="787"/>
        <v>0.33689465083586195</v>
      </c>
      <c r="EK791" s="737">
        <f>+IF(EJ767=0,0,EJ791/EJ767*100)</f>
        <v>5.1067031678128934E-2</v>
      </c>
      <c r="EL791" s="772">
        <v>0.16084869529274975</v>
      </c>
      <c r="EM791" s="737">
        <f>+IF(EL767=0,0,EL791/EL767*100)</f>
        <v>5.1186977677202372E-2</v>
      </c>
      <c r="EN791" s="772">
        <v>0.16084869529274975</v>
      </c>
      <c r="EO791" s="737">
        <f>+IF(EN767=0,0,EN791/EN767*100)</f>
        <v>5.1186977677202372E-2</v>
      </c>
      <c r="EP791" s="772">
        <v>0.16605465365096969</v>
      </c>
      <c r="EQ791" s="737">
        <f>+IF(EP767=0,0,EP791/EP767*100)</f>
        <v>5.1059463674156425E-2</v>
      </c>
      <c r="ER791" s="772">
        <f t="shared" si="795"/>
        <v>0.48775204423646923</v>
      </c>
      <c r="ES791" s="737">
        <f>+IF(ER767=0,0,ER791/ER767*100)</f>
        <v>5.1143494228543605E-2</v>
      </c>
      <c r="ET791" s="772">
        <v>0.23997926233769318</v>
      </c>
      <c r="EU791" s="737">
        <f>+IF(ET767=0,0,ET791/ET767*100)</f>
        <v>4.987688541361774E-2</v>
      </c>
      <c r="EV791" s="772">
        <v>0.23993582405532021</v>
      </c>
      <c r="EW791" s="737">
        <f>+IF(EV767=0,0,EV791/EV767*100)</f>
        <v>4.9871710866843791E-2</v>
      </c>
      <c r="EX791" s="772">
        <v>0.25315162346219655</v>
      </c>
      <c r="EY791" s="737">
        <f>+IF(EX767=0,0,EX791/EX767*100)</f>
        <v>4.7011249559767883E-2</v>
      </c>
      <c r="EZ791" s="772">
        <f t="shared" si="796"/>
        <v>0.73306670985520994</v>
      </c>
      <c r="FA791" s="737">
        <f>+IF(EZ767=0,0,EZ791/EZ767*100)</f>
        <v>4.884698723794708E-2</v>
      </c>
      <c r="FB791" s="772">
        <f t="shared" si="788"/>
        <v>1.2208187540916793</v>
      </c>
      <c r="FC791" s="737">
        <f>+IF(FB767=0,0,FB791/FB767*100)</f>
        <v>4.9739316414709286E-2</v>
      </c>
      <c r="FD791" s="772">
        <v>8.478390382420983</v>
      </c>
      <c r="FE791" s="737">
        <f>+IF(FD767=0,0,FD791/FD767*100)</f>
        <v>4.6492741389093567E-2</v>
      </c>
      <c r="FF791" s="772">
        <v>31.25378041975554</v>
      </c>
      <c r="FG791" s="737">
        <f>+IF(FF767=0,0,FF791/FF767*100)</f>
        <v>4.8286119473759243E-2</v>
      </c>
      <c r="FH791" s="772">
        <v>73.377886117197988</v>
      </c>
      <c r="FI791" s="737">
        <f>+IF(FH767=0,0,FH791/FH767*100)</f>
        <v>4.6595317207686338E-2</v>
      </c>
      <c r="FJ791" s="772">
        <v>140.45188188620185</v>
      </c>
      <c r="FK791" s="737">
        <f>+IF(FJ767=0,0,FJ791/FJ767*100)</f>
        <v>4.8803617781540611E-2</v>
      </c>
    </row>
    <row r="792" spans="122:167">
      <c r="DR792" s="772">
        <f t="shared" si="786"/>
        <v>7.1442023600269682</v>
      </c>
      <c r="DS792" s="737">
        <f>+IF(DR767=0,0,DR792/DR767*100)</f>
        <v>0.22941137501080447</v>
      </c>
      <c r="DT792" s="772">
        <v>0</v>
      </c>
      <c r="DU792" s="737">
        <f>+IF(DT767=0,0,DT792/DT767*100)</f>
        <v>0</v>
      </c>
      <c r="DV792" s="772">
        <v>0</v>
      </c>
      <c r="DW792" s="737">
        <f>+IF(DV767=0,0,DV792/DV767*100)</f>
        <v>0</v>
      </c>
      <c r="DX792" s="772">
        <v>1.3925300890567645E-3</v>
      </c>
      <c r="DY792" s="737">
        <f>+IF(DX767=0,0,DX792/DX767*100)</f>
        <v>0.20040227746464562</v>
      </c>
      <c r="DZ792" s="772">
        <f t="shared" si="793"/>
        <v>1.3925300890567645E-3</v>
      </c>
      <c r="EA792" s="737">
        <f>+IF(DZ767=0,0,DZ792/DZ767*100)</f>
        <v>0.20040227746464562</v>
      </c>
      <c r="EB792" s="772">
        <v>6.8307263340937785E-2</v>
      </c>
      <c r="EC792" s="737">
        <f>+IF(EB767=0,0,EB792/EB767*100)</f>
        <v>0.22366021006312314</v>
      </c>
      <c r="ED792" s="772">
        <v>0.73770670836024221</v>
      </c>
      <c r="EE792" s="737">
        <f>+IF(ED767=0,0,ED792/ED767*100)</f>
        <v>0.23476082047982116</v>
      </c>
      <c r="EF792" s="772">
        <v>0.73770670836024221</v>
      </c>
      <c r="EG792" s="737">
        <f>+IF(EF767=0,0,EF792/EF767*100)</f>
        <v>0.23476082047982116</v>
      </c>
      <c r="EH792" s="772">
        <f t="shared" si="794"/>
        <v>1.5437206800614223</v>
      </c>
      <c r="EI792" s="737">
        <f>+IF(EH767=0,0,EH792/EH767*100)</f>
        <v>0.23424638703241099</v>
      </c>
      <c r="EJ792" s="772">
        <f t="shared" si="787"/>
        <v>1.545113210150479</v>
      </c>
      <c r="EK792" s="737">
        <f>+IF(EJ767=0,0,EJ792/EJ767*100)</f>
        <v>0.2342107393313671</v>
      </c>
      <c r="EL792" s="772">
        <v>0.73770670836024221</v>
      </c>
      <c r="EM792" s="737">
        <f>+IF(EL767=0,0,EL792/EL767*100)</f>
        <v>0.23476085239256669</v>
      </c>
      <c r="EN792" s="772">
        <v>0.73770670836024221</v>
      </c>
      <c r="EO792" s="737">
        <f>+IF(EN767=0,0,EN792/EN767*100)</f>
        <v>0.23476085239256669</v>
      </c>
      <c r="EP792" s="772">
        <v>0.76158300028361248</v>
      </c>
      <c r="EQ792" s="737">
        <f>+IF(EP767=0,0,EP792/EP767*100)</f>
        <v>0.23417602989658273</v>
      </c>
      <c r="ER792" s="772">
        <f t="shared" si="795"/>
        <v>2.236996417004097</v>
      </c>
      <c r="ES792" s="737">
        <f>+IF(ER767=0,0,ER792/ER767*100)</f>
        <v>0.23456142253881607</v>
      </c>
      <c r="ET792" s="772">
        <v>1.1006263455954715</v>
      </c>
      <c r="EU792" s="737">
        <f>+IF(ET767=0,0,ET792/ET767*100)</f>
        <v>0.22875232462889258</v>
      </c>
      <c r="EV792" s="772">
        <v>1.100427122889637</v>
      </c>
      <c r="EW792" s="737">
        <f>+IF(EV767=0,0,EV792/EV767*100)</f>
        <v>0.22872859240115573</v>
      </c>
      <c r="EX792" s="772">
        <v>1.1610392643872836</v>
      </c>
      <c r="EY792" s="737">
        <f>+IF(EX767=0,0,EX792/EX767*100)</f>
        <v>0.21560954601166399</v>
      </c>
      <c r="EZ792" s="772">
        <f t="shared" si="796"/>
        <v>3.3620927328723917</v>
      </c>
      <c r="FA792" s="737">
        <f>+IF(EZ767=0,0,EZ792/EZ767*100)</f>
        <v>0.22402886204974373</v>
      </c>
      <c r="FB792" s="772">
        <f t="shared" si="788"/>
        <v>5.5990891498764892</v>
      </c>
      <c r="FC792" s="737">
        <f>+IF(FB767=0,0,FB792/FB767*100)</f>
        <v>0.22812138650923636</v>
      </c>
      <c r="FD792" s="772">
        <v>39.534973245222396</v>
      </c>
      <c r="FE792" s="737">
        <f>+IF(FD767=0,0,FD792/FD767*100)</f>
        <v>0.21679696310350788</v>
      </c>
      <c r="FF792" s="772">
        <v>137.45204297962866</v>
      </c>
      <c r="FG792" s="737">
        <f>+IF(FF767=0,0,FF792/FF767*100)</f>
        <v>0.21235913480186128</v>
      </c>
      <c r="FH792" s="772">
        <v>327.91459349549126</v>
      </c>
      <c r="FI792" s="737">
        <f>+IF(FH767=0,0,FH792/FH767*100)</f>
        <v>0.20822737352433549</v>
      </c>
      <c r="FJ792" s="772">
        <v>586.58796163711816</v>
      </c>
      <c r="FK792" s="737">
        <f>+IF(FJ767=0,0,FJ792/FJ767*100)</f>
        <v>0.20382507012747497</v>
      </c>
    </row>
    <row r="793" spans="122:167">
      <c r="DR793" s="772">
        <f t="shared" si="786"/>
        <v>7.9429469094241716</v>
      </c>
      <c r="DS793" s="737">
        <f>+IF(DR767=0,0,DR793/DR767*100)</f>
        <v>0.2550602964894097</v>
      </c>
      <c r="DT793" s="772">
        <v>0</v>
      </c>
      <c r="DU793" s="737">
        <f>+IF(DT767=0,0,DT793/DT767*100)</f>
        <v>0</v>
      </c>
      <c r="DV793" s="772">
        <v>0</v>
      </c>
      <c r="DW793" s="737">
        <f>+IF(DV767=0,0,DV793/DV767*100)</f>
        <v>0</v>
      </c>
      <c r="DX793" s="772">
        <v>1.5482193826200411E-3</v>
      </c>
      <c r="DY793" s="737">
        <f>+IF(DX767=0,0,DX793/DX767*100)</f>
        <v>0.22280788956030684</v>
      </c>
      <c r="DZ793" s="772">
        <f t="shared" si="793"/>
        <v>1.5482193826200411E-3</v>
      </c>
      <c r="EA793" s="737">
        <f>+IF(DZ767=0,0,DZ793/DZ767*100)</f>
        <v>0.22280788956030684</v>
      </c>
      <c r="EB793" s="772">
        <v>7.5944232666315004E-2</v>
      </c>
      <c r="EC793" s="737">
        <f>+IF(EB767=0,0,EB793/EB767*100)</f>
        <v>0.24866613300625195</v>
      </c>
      <c r="ED793" s="772">
        <v>0.82018466498327824</v>
      </c>
      <c r="EE793" s="737">
        <f>+IF(ED767=0,0,ED793/ED767*100)</f>
        <v>0.26100782697832758</v>
      </c>
      <c r="EF793" s="772">
        <v>0.82018466498327824</v>
      </c>
      <c r="EG793" s="737">
        <f>+IF(EF767=0,0,EF793/EF767*100)</f>
        <v>0.26100782697832758</v>
      </c>
      <c r="EH793" s="772">
        <f t="shared" si="794"/>
        <v>1.7163135626328714</v>
      </c>
      <c r="EI793" s="737">
        <f>+IF(EH767=0,0,EH793/EH767*100)</f>
        <v>0.26043587823509573</v>
      </c>
      <c r="EJ793" s="772">
        <f t="shared" si="787"/>
        <v>1.7178617820154913</v>
      </c>
      <c r="EK793" s="737">
        <f>+IF(EJ767=0,0,EJ793/EJ767*100)</f>
        <v>0.2603962450076806</v>
      </c>
      <c r="EL793" s="772">
        <v>0.82018466498327824</v>
      </c>
      <c r="EM793" s="737">
        <f>+IF(EL767=0,0,EL793/EL767*100)</f>
        <v>0.26100786245901958</v>
      </c>
      <c r="EN793" s="772">
        <v>0.82018466498327824</v>
      </c>
      <c r="EO793" s="737">
        <f>+IF(EN767=0,0,EN793/EN767*100)</f>
        <v>0.26100786245901958</v>
      </c>
      <c r="EP793" s="772">
        <v>0.84673040229362617</v>
      </c>
      <c r="EQ793" s="737">
        <f>+IF(EP767=0,0,EP793/EP767*100)</f>
        <v>0.26035765494767749</v>
      </c>
      <c r="ER793" s="772">
        <f t="shared" si="795"/>
        <v>2.4870997322601829</v>
      </c>
      <c r="ES793" s="737">
        <f>+IF(ER767=0,0,ER793/ER767*100)</f>
        <v>0.26078613571323772</v>
      </c>
      <c r="ET793" s="772">
        <v>1.2236798721005671</v>
      </c>
      <c r="EU793" s="737">
        <f>+IF(ET767=0,0,ET793/ET767*100)</f>
        <v>0.25432756217837565</v>
      </c>
      <c r="EV793" s="772">
        <v>1.2234583756624975</v>
      </c>
      <c r="EW793" s="737">
        <f>+IF(EV767=0,0,EV793/EV767*100)</f>
        <v>0.25430117661208618</v>
      </c>
      <c r="EX793" s="772">
        <v>1.2908471473854328</v>
      </c>
      <c r="EY793" s="737">
        <f>+IF(EX767=0,0,EX793/EX767*100)</f>
        <v>0.23971537910485932</v>
      </c>
      <c r="EZ793" s="772">
        <f t="shared" si="796"/>
        <v>3.7379853951484971</v>
      </c>
      <c r="FA793" s="737">
        <f>+IF(EZ767=0,0,EZ793/EZ767*100)</f>
        <v>0.24907600145765035</v>
      </c>
      <c r="FB793" s="772">
        <f t="shared" si="788"/>
        <v>6.22508512740868</v>
      </c>
      <c r="FC793" s="737">
        <f>+IF(FB767=0,0,FB793/FB767*100)</f>
        <v>0.25362608316994201</v>
      </c>
      <c r="FD793" s="772">
        <v>42.512549515971777</v>
      </c>
      <c r="FE793" s="737">
        <f>+IF(FD767=0,0,FD793/FD767*100)</f>
        <v>0.23312502506787364</v>
      </c>
      <c r="FF793" s="772">
        <v>157.54345763759883</v>
      </c>
      <c r="FG793" s="737">
        <f>+IF(FF767=0,0,FF793/FF767*100)</f>
        <v>0.24339974606687043</v>
      </c>
      <c r="FH793" s="772">
        <v>363.51190240090665</v>
      </c>
      <c r="FI793" s="737">
        <f>+IF(FH767=0,0,FH793/FH767*100)</f>
        <v>0.23083183909232186</v>
      </c>
      <c r="FJ793" s="772">
        <v>709.70254394989524</v>
      </c>
      <c r="FK793" s="737">
        <f>+IF(FJ767=0,0,FJ793/FJ767*100)</f>
        <v>0.24660439738059789</v>
      </c>
    </row>
    <row r="794" spans="122:167">
      <c r="DR794" s="772">
        <f t="shared" si="786"/>
        <v>1.9991844051326026</v>
      </c>
      <c r="DS794" s="737">
        <f>+IF(DR767=0,0,DR794/DR767*100)</f>
        <v>6.4196899831361481E-2</v>
      </c>
      <c r="DT794" s="772">
        <v>0</v>
      </c>
      <c r="DU794" s="737">
        <f>+IF(DT767=0,0,DT794/DT767*100)</f>
        <v>0</v>
      </c>
      <c r="DV794" s="772">
        <v>0</v>
      </c>
      <c r="DW794" s="737">
        <f>+IF(DV767=0,0,DV794/DV767*100)</f>
        <v>0</v>
      </c>
      <c r="DX794" s="772">
        <v>3.8967603343610907E-4</v>
      </c>
      <c r="DY794" s="737">
        <f>+IF(DX767=0,0,DX794/DX767*100)</f>
        <v>5.6079193683262918E-2</v>
      </c>
      <c r="DZ794" s="772">
        <f t="shared" si="793"/>
        <v>3.8967603343610907E-4</v>
      </c>
      <c r="EA794" s="737">
        <f>+IF(DZ767=0,0,DZ794/DZ767*100)</f>
        <v>5.6079193683262918E-2</v>
      </c>
      <c r="EB794" s="772">
        <v>1.9114634321188696E-2</v>
      </c>
      <c r="EC794" s="737">
        <f>+IF(EB767=0,0,EB794/EB767*100)</f>
        <v>6.2587533425521563E-2</v>
      </c>
      <c r="ED794" s="772">
        <v>0.20643476662521831</v>
      </c>
      <c r="EE794" s="737">
        <f>+IF(ED767=0,0,ED794/ED767*100)</f>
        <v>6.5693851823875452E-2</v>
      </c>
      <c r="EF794" s="772">
        <v>0.20643476662521831</v>
      </c>
      <c r="EG794" s="737">
        <f>+IF(EF767=0,0,EF794/EF767*100)</f>
        <v>6.5693851823875452E-2</v>
      </c>
      <c r="EH794" s="772">
        <f t="shared" si="794"/>
        <v>0.43198416757162533</v>
      </c>
      <c r="EI794" s="737">
        <f>+IF(EH767=0,0,EH794/EH767*100)</f>
        <v>6.5549896309499853E-2</v>
      </c>
      <c r="EJ794" s="772">
        <f t="shared" si="787"/>
        <v>0.43237384360506143</v>
      </c>
      <c r="EK794" s="737">
        <f>+IF(EJ767=0,0,EJ794/EJ767*100)</f>
        <v>6.5539920902251525E-2</v>
      </c>
      <c r="EL794" s="772">
        <v>0.20643476662521831</v>
      </c>
      <c r="EM794" s="737">
        <f>+IF(EL767=0,0,EL794/EL767*100)</f>
        <v>6.5693860754118455E-2</v>
      </c>
      <c r="EN794" s="772">
        <v>0.20643476662521831</v>
      </c>
      <c r="EO794" s="737">
        <f>+IF(EN767=0,0,EN794/EN767*100)</f>
        <v>6.5693860754118455E-2</v>
      </c>
      <c r="EP794" s="772">
        <v>0.21311614378394361</v>
      </c>
      <c r="EQ794" s="737">
        <f>+IF(EP767=0,0,EP794/EP767*100)</f>
        <v>6.5530208052973896E-2</v>
      </c>
      <c r="ER794" s="772">
        <f t="shared" si="795"/>
        <v>0.62598567703438024</v>
      </c>
      <c r="ES794" s="737">
        <f>+IF(ER767=0,0,ER794/ER767*100)</f>
        <v>6.5638053676792804E-2</v>
      </c>
      <c r="ET794" s="772">
        <v>0.30799169943784277</v>
      </c>
      <c r="EU794" s="737">
        <f>+IF(ET767=0,0,ET794/ET767*100)</f>
        <v>6.4012475709630701E-2</v>
      </c>
      <c r="EV794" s="772">
        <v>0.30793595032736393</v>
      </c>
      <c r="EW794" s="737">
        <f>+IF(EV767=0,0,EV794/EV767*100)</f>
        <v>6.4005834646402152E-2</v>
      </c>
      <c r="EX794" s="772">
        <v>0.32489723472795418</v>
      </c>
      <c r="EY794" s="737">
        <f>+IF(EX767=0,0,EX794/EX767*100)</f>
        <v>6.0334691021071793E-2</v>
      </c>
      <c r="EZ794" s="772">
        <f t="shared" si="796"/>
        <v>0.94082488449316082</v>
      </c>
      <c r="FA794" s="737">
        <f>+IF(EZ767=0,0,EZ794/EZ767*100)</f>
        <v>6.2690694459522592E-2</v>
      </c>
      <c r="FB794" s="772">
        <f t="shared" si="788"/>
        <v>1.5668105615275412</v>
      </c>
      <c r="FC794" s="737">
        <f>+IF(FB767=0,0,FB794/FB767*100)</f>
        <v>6.3835918329834471E-2</v>
      </c>
      <c r="FD794" s="772">
        <v>10.864355944345625</v>
      </c>
      <c r="FE794" s="737">
        <f>+IF(FD767=0,0,FD794/FD767*100)</f>
        <v>5.9576602220018156E-2</v>
      </c>
      <c r="FF794" s="772">
        <v>40.068616000350907</v>
      </c>
      <c r="FG794" s="737">
        <f>+IF(FF767=0,0,FF794/FF767*100)</f>
        <v>6.1904766506843539E-2</v>
      </c>
      <c r="FH794" s="772">
        <v>93.923915449191099</v>
      </c>
      <c r="FI794" s="737">
        <f>+IF(FH767=0,0,FH794/FH767*100)</f>
        <v>5.9642146501100231E-2</v>
      </c>
      <c r="FJ794" s="772">
        <v>180.10528117124633</v>
      </c>
      <c r="FK794" s="737">
        <f>+IF(FJ767=0,0,FJ794/FJ767*100)</f>
        <v>6.2582210965604221E-2</v>
      </c>
    </row>
    <row r="795" spans="122:167">
      <c r="DR795" s="772">
        <f t="shared" si="786"/>
        <v>5.5635369666417462</v>
      </c>
      <c r="DS795" s="737">
        <f>+IF(DR767=0,0,DR795/DR767*100)</f>
        <v>0.17865376722558363</v>
      </c>
      <c r="DT795" s="772">
        <v>0</v>
      </c>
      <c r="DU795" s="737">
        <f>+IF(DT767=0,0,DT795/DT767*100)</f>
        <v>0</v>
      </c>
      <c r="DV795" s="772">
        <v>0</v>
      </c>
      <c r="DW795" s="737">
        <f>+IF(DV767=0,0,DV795/DV767*100)</f>
        <v>0</v>
      </c>
      <c r="DX795" s="772">
        <v>1.0844307365894641E-3</v>
      </c>
      <c r="DY795" s="737">
        <f>+IF(DX767=0,0,DX795/DX767*100)</f>
        <v>0.15606297563910879</v>
      </c>
      <c r="DZ795" s="772">
        <f t="shared" si="793"/>
        <v>1.0844307365894641E-3</v>
      </c>
      <c r="EA795" s="737">
        <f>+IF(DZ767=0,0,DZ795/DZ767*100)</f>
        <v>0.15606297563910879</v>
      </c>
      <c r="EB795" s="772">
        <v>5.3194179774886094E-2</v>
      </c>
      <c r="EC795" s="737">
        <f>+IF(EB767=0,0,EB795/EB767*100)</f>
        <v>0.17417505607278838</v>
      </c>
      <c r="ED795" s="772">
        <v>0.5744880023927984</v>
      </c>
      <c r="EE795" s="737">
        <f>+IF(ED767=0,0,ED795/ED767*100)</f>
        <v>0.18281963993160202</v>
      </c>
      <c r="EF795" s="772">
        <v>0.5744880023927984</v>
      </c>
      <c r="EG795" s="737">
        <f>+IF(EF767=0,0,EF795/EF767*100)</f>
        <v>0.18281963993160202</v>
      </c>
      <c r="EH795" s="772">
        <f t="shared" si="794"/>
        <v>1.2021701845604829</v>
      </c>
      <c r="EI795" s="737">
        <f>+IF(EH767=0,0,EH795/EH767*100)</f>
        <v>0.18241902564923548</v>
      </c>
      <c r="EJ795" s="772">
        <f t="shared" si="787"/>
        <v>1.2032546152970722</v>
      </c>
      <c r="EK795" s="737">
        <f>+IF(EJ767=0,0,EJ795/EJ767*100)</f>
        <v>0.18239126505504472</v>
      </c>
      <c r="EL795" s="772">
        <v>0.5744880023927984</v>
      </c>
      <c r="EM795" s="737">
        <f>+IF(EL767=0,0,EL795/EL767*100)</f>
        <v>0.18281966478360515</v>
      </c>
      <c r="EN795" s="772">
        <v>0.5744880023927984</v>
      </c>
      <c r="EO795" s="737">
        <f>+IF(EN767=0,0,EN795/EN767*100)</f>
        <v>0.18281966478360515</v>
      </c>
      <c r="EP795" s="772">
        <v>0.59308162923142838</v>
      </c>
      <c r="EQ795" s="737">
        <f>+IF(EP767=0,0,EP795/EP767*100)</f>
        <v>0.18236423513430869</v>
      </c>
      <c r="ER795" s="772">
        <f t="shared" si="795"/>
        <v>1.7420576340170251</v>
      </c>
      <c r="ES795" s="737">
        <f>+IF(ER767=0,0,ER795/ER767*100)</f>
        <v>0.18266435908148762</v>
      </c>
      <c r="ET795" s="772">
        <v>0.85711113033997333</v>
      </c>
      <c r="EU795" s="737">
        <f>+IF(ET767=0,0,ET795/ET767*100)</f>
        <v>0.17814053272047475</v>
      </c>
      <c r="EV795" s="772">
        <v>0.85695598595398759</v>
      </c>
      <c r="EW795" s="737">
        <f>+IF(EV767=0,0,EV795/EV767*100)</f>
        <v>0.17812205128340722</v>
      </c>
      <c r="EX795" s="772">
        <v>0.90415760103368747</v>
      </c>
      <c r="EY795" s="737">
        <f>+IF(EX767=0,0,EX795/EX767*100)</f>
        <v>0.1679056134115732</v>
      </c>
      <c r="EZ795" s="772">
        <f t="shared" si="796"/>
        <v>2.6182247173276485</v>
      </c>
      <c r="FA795" s="737">
        <f>+IF(EZ767=0,0,EZ795/EZ767*100)</f>
        <v>0.17446214325929715</v>
      </c>
      <c r="FB795" s="772">
        <f t="shared" si="788"/>
        <v>4.360282351344674</v>
      </c>
      <c r="FC795" s="737">
        <f>+IF(FB767=0,0,FB795/FB767*100)</f>
        <v>0.17764919059780321</v>
      </c>
      <c r="FD795" s="772">
        <v>29.640152012460774</v>
      </c>
      <c r="FE795" s="737">
        <f>+IF(FD767=0,0,FD795/FD767*100)</f>
        <v>0.16253697460145267</v>
      </c>
      <c r="FF795" s="772">
        <v>110.00173428018812</v>
      </c>
      <c r="FG795" s="737">
        <f>+IF(FF767=0,0,FF795/FF767*100)</f>
        <v>0.16994926093537285</v>
      </c>
      <c r="FH795" s="772">
        <v>252.58661735818816</v>
      </c>
      <c r="FI795" s="737">
        <f>+IF(FH767=0,0,FH795/FH767*100)</f>
        <v>0.16039373959919542</v>
      </c>
      <c r="FJ795" s="772">
        <v>495.86723110677366</v>
      </c>
      <c r="FK795" s="737">
        <f>+IF(FJ767=0,0,FJ795/FJ767*100)</f>
        <v>0.17230181961487334</v>
      </c>
    </row>
    <row r="796" spans="122:167">
      <c r="DR796" s="772">
        <f t="shared" si="786"/>
        <v>23.081555998679125</v>
      </c>
      <c r="DS796" s="737">
        <f>+IF(DR767=0,0,DR796/DR767*100)</f>
        <v>0.74118442230489556</v>
      </c>
      <c r="DT796" s="772">
        <v>0</v>
      </c>
      <c r="DU796" s="737">
        <f>+IF(DT767=0,0,DT796/DT767*100)</f>
        <v>0</v>
      </c>
      <c r="DV796" s="772">
        <v>0</v>
      </c>
      <c r="DW796" s="737">
        <f>+IF(DV767=0,0,DV796/DV767*100)</f>
        <v>0</v>
      </c>
      <c r="DX796" s="772">
        <v>4.4989992739074671E-3</v>
      </c>
      <c r="DY796" s="737">
        <f>+IF(DX767=0,0,DX796/DX767*100)</f>
        <v>0.64746155784220949</v>
      </c>
      <c r="DZ796" s="772">
        <f t="shared" si="793"/>
        <v>4.4989992739074671E-3</v>
      </c>
      <c r="EA796" s="737">
        <f>+IF(DZ767=0,0,DZ796/DZ767*100)</f>
        <v>0.64746155784220949</v>
      </c>
      <c r="EB796" s="772">
        <v>0.22068774713632633</v>
      </c>
      <c r="EC796" s="737">
        <f>+IF(EB767=0,0,EB796/EB767*100)</f>
        <v>0.72260350464496459</v>
      </c>
      <c r="ED796" s="772">
        <v>2.3833897531919725</v>
      </c>
      <c r="EE796" s="737">
        <f>+IF(ED767=0,0,ED796/ED767*100)</f>
        <v>0.7584674609049562</v>
      </c>
      <c r="EF796" s="772">
        <v>2.3833897531919725</v>
      </c>
      <c r="EG796" s="737">
        <f>+IF(EF767=0,0,EF796/EF767*100)</f>
        <v>0.7584674609049562</v>
      </c>
      <c r="EH796" s="772">
        <f t="shared" si="794"/>
        <v>4.987467253520272</v>
      </c>
      <c r="EI796" s="737">
        <f>+IF(EH767=0,0,EH796/EH767*100)</f>
        <v>0.75680542449758514</v>
      </c>
      <c r="EJ796" s="772">
        <f t="shared" si="787"/>
        <v>4.991966252794179</v>
      </c>
      <c r="EK796" s="737">
        <f>+IF(EJ767=0,0,EJ796/EJ767*100)</f>
        <v>0.75669025357067066</v>
      </c>
      <c r="EL796" s="772">
        <v>2.3833897531919725</v>
      </c>
      <c r="EM796" s="737">
        <f>+IF(EL767=0,0,EL796/EL767*100)</f>
        <v>0.75846756400895388</v>
      </c>
      <c r="EN796" s="772">
        <v>2.3833897531919725</v>
      </c>
      <c r="EO796" s="737">
        <f>+IF(EN767=0,0,EN796/EN767*100)</f>
        <v>0.75846756400895388</v>
      </c>
      <c r="EP796" s="772">
        <v>2.4605295011019126</v>
      </c>
      <c r="EQ796" s="737">
        <f>+IF(EP767=0,0,EP796/EP767*100)</f>
        <v>0.75657811400318853</v>
      </c>
      <c r="ER796" s="772">
        <f t="shared" si="795"/>
        <v>7.2273090074858573</v>
      </c>
      <c r="ES796" s="737">
        <f>+IF(ER767=0,0,ER796/ER767*100)</f>
        <v>0.75782324416676816</v>
      </c>
      <c r="ET796" s="772">
        <v>3.5559139214230693</v>
      </c>
      <c r="EU796" s="737">
        <f>+IF(ET767=0,0,ET796/ET767*100)</f>
        <v>0.73905515614900363</v>
      </c>
      <c r="EV796" s="772">
        <v>3.5552702708363144</v>
      </c>
      <c r="EW796" s="737">
        <f>+IF(EV767=0,0,EV796/EV767*100)</f>
        <v>0.73897848184501891</v>
      </c>
      <c r="EX796" s="772">
        <v>3.7510965461397072</v>
      </c>
      <c r="EY796" s="737">
        <f>+IF(EX767=0,0,EX796/EX767*100)</f>
        <v>0.69659334371083237</v>
      </c>
      <c r="EZ796" s="772">
        <f t="shared" si="796"/>
        <v>10.86228073839909</v>
      </c>
      <c r="FA796" s="737">
        <f>+IF(EZ767=0,0,EZ796/EZ767*100)</f>
        <v>0.72379454894136031</v>
      </c>
      <c r="FB796" s="772">
        <f t="shared" si="788"/>
        <v>18.089589745884947</v>
      </c>
      <c r="FC796" s="737">
        <f>+IF(FB767=0,0,FB796/FB767*100)</f>
        <v>0.73701671535370505</v>
      </c>
      <c r="FD796" s="772">
        <v>123.52905897143694</v>
      </c>
      <c r="FE796" s="737">
        <f>+IF(FD767=0,0,FD796/FD767*100)</f>
        <v>0.67739327086247569</v>
      </c>
      <c r="FF796" s="772">
        <v>457.78578789748462</v>
      </c>
      <c r="FG796" s="737">
        <f>+IF(FF767=0,0,FF796/FF767*100)</f>
        <v>0.70726481567761168</v>
      </c>
      <c r="FH796" s="772">
        <v>1056.2036026651242</v>
      </c>
      <c r="FI796" s="737">
        <f>+IF(FH767=0,0,FH796/FH767*100)</f>
        <v>0.67069446268155675</v>
      </c>
      <c r="FJ796" s="772">
        <v>2062.2572355931152</v>
      </c>
      <c r="FK796" s="737">
        <f>+IF(FJ767=0,0,FJ796/FJ767*100)</f>
        <v>0.71658430304728082</v>
      </c>
    </row>
    <row r="797" spans="122:167">
      <c r="DR797" s="772">
        <f t="shared" si="786"/>
        <v>0.47500542514151967</v>
      </c>
      <c r="DS797" s="737">
        <f>+IF(DR767=0,0,DR797/DR767*100)</f>
        <v>1.5253158047289189E-2</v>
      </c>
      <c r="DT797" s="772">
        <v>0</v>
      </c>
      <c r="DU797" s="737">
        <f>+IF(DT767=0,0,DT797/DT767*100)</f>
        <v>0</v>
      </c>
      <c r="DV797" s="772">
        <v>0</v>
      </c>
      <c r="DW797" s="737">
        <f>+IF(DV767=0,0,DV797/DV767*100)</f>
        <v>0</v>
      </c>
      <c r="DX797" s="772">
        <v>9.2586871653544507E-5</v>
      </c>
      <c r="DY797" s="737">
        <f>+IF(DX767=0,0,DX797/DX767*100)</f>
        <v>1.3324394272345814E-2</v>
      </c>
      <c r="DZ797" s="772">
        <f t="shared" si="793"/>
        <v>9.2586871653544507E-5</v>
      </c>
      <c r="EA797" s="737">
        <f>+IF(DZ767=0,0,DZ797/DZ767*100)</f>
        <v>1.3324394272345814E-2</v>
      </c>
      <c r="EB797" s="772">
        <v>4.5416295659622685E-3</v>
      </c>
      <c r="EC797" s="737">
        <f>+IF(EB767=0,0,EB797/EB767*100)</f>
        <v>1.487077322483267E-2</v>
      </c>
      <c r="ED797" s="772">
        <v>4.9048819024925423E-2</v>
      </c>
      <c r="EE797" s="737">
        <f>+IF(ED767=0,0,ED797/ED767*100)</f>
        <v>1.5608833249534167E-2</v>
      </c>
      <c r="EF797" s="772">
        <v>4.9048819024925423E-2</v>
      </c>
      <c r="EG797" s="737">
        <f>+IF(EF767=0,0,EF797/EF767*100)</f>
        <v>1.5608833249534167E-2</v>
      </c>
      <c r="EH797" s="772">
        <f t="shared" si="794"/>
        <v>0.10263926761581312</v>
      </c>
      <c r="EI797" s="737">
        <f>+IF(EH767=0,0,EH797/EH767*100)</f>
        <v>1.5574629476169444E-2</v>
      </c>
      <c r="EJ797" s="772">
        <f t="shared" si="787"/>
        <v>0.10273185448746666</v>
      </c>
      <c r="EK797" s="737">
        <f>+IF(EJ767=0,0,EJ797/EJ767*100)</f>
        <v>1.5572259323346729E-2</v>
      </c>
      <c r="EL797" s="772">
        <v>4.9048819024925423E-2</v>
      </c>
      <c r="EM797" s="737">
        <f>+IF(EL767=0,0,EL797/EL767*100)</f>
        <v>1.5608835371356381E-2</v>
      </c>
      <c r="EN797" s="772">
        <v>4.9048819024925423E-2</v>
      </c>
      <c r="EO797" s="737">
        <f>+IF(EN767=0,0,EN797/EN767*100)</f>
        <v>1.5608835371356381E-2</v>
      </c>
      <c r="EP797" s="772">
        <v>5.0636311599228816E-2</v>
      </c>
      <c r="EQ797" s="737">
        <f>+IF(EP767=0,0,EP797/EP767*100)</f>
        <v>1.5569951554194167E-2</v>
      </c>
      <c r="ER797" s="772">
        <f t="shared" si="795"/>
        <v>0.14873394964907966</v>
      </c>
      <c r="ES797" s="737">
        <f>+IF(ER767=0,0,ER797/ER767*100)</f>
        <v>1.5595575631823138E-2</v>
      </c>
      <c r="ET797" s="772">
        <v>7.3178706154336956E-2</v>
      </c>
      <c r="EU797" s="737">
        <f>+IF(ET767=0,0,ET797/ET767*100)</f>
        <v>1.5209338948798739E-2</v>
      </c>
      <c r="EV797" s="772">
        <v>7.3165460187703604E-2</v>
      </c>
      <c r="EW797" s="737">
        <f>+IF(EV767=0,0,EV797/EV767*100)</f>
        <v>1.5207761034798322E-2</v>
      </c>
      <c r="EX797" s="772">
        <v>7.7195454662932733E-2</v>
      </c>
      <c r="EY797" s="737">
        <f>+IF(EX767=0,0,EX797/EX767*100)</f>
        <v>1.4335498759228019E-2</v>
      </c>
      <c r="EZ797" s="772">
        <f t="shared" si="796"/>
        <v>0.22353962100497329</v>
      </c>
      <c r="FA797" s="737">
        <f>+IF(EZ767=0,0,EZ797/EZ767*100)</f>
        <v>1.4895284245770957E-2</v>
      </c>
      <c r="FB797" s="772">
        <f t="shared" si="788"/>
        <v>0.37227357065405298</v>
      </c>
      <c r="FC797" s="737">
        <f>+IF(FB767=0,0,FB797/FB767*100)</f>
        <v>1.5167388985085203E-2</v>
      </c>
      <c r="FD797" s="772">
        <v>2.530502333558236</v>
      </c>
      <c r="FE797" s="737">
        <f>+IF(FD767=0,0,FD797/FD767*100)</f>
        <v>1.3876453580452636E-2</v>
      </c>
      <c r="FF797" s="772">
        <v>9.3914489643064094</v>
      </c>
      <c r="FG797" s="737">
        <f>+IF(FF767=0,0,FF797/FF767*100)</f>
        <v>1.4509496791484746E-2</v>
      </c>
      <c r="FH797" s="772">
        <v>21.563585813128331</v>
      </c>
      <c r="FI797" s="737">
        <f>+IF(FH767=0,0,FH797/FH767*100)</f>
        <v>1.3692982644568006E-2</v>
      </c>
      <c r="FJ797" s="772">
        <v>42.335194168823662</v>
      </c>
      <c r="FK797" s="737">
        <f>+IF(FJ767=0,0,FJ797/FJ767*100)</f>
        <v>1.4710451773060608E-2</v>
      </c>
    </row>
    <row r="798" spans="122:167">
      <c r="DR798" s="772">
        <f t="shared" si="786"/>
        <v>3.0378253933469289E-2</v>
      </c>
      <c r="DS798" s="737">
        <f>+IF(DR767=0,0,DR798/DR767*100)</f>
        <v>9.7549266581500665E-4</v>
      </c>
      <c r="DT798" s="772">
        <v>0</v>
      </c>
      <c r="DU798" s="737">
        <f>+IF(DT767=0,0,DT798/DT767*100)</f>
        <v>0</v>
      </c>
      <c r="DV798" s="772">
        <v>0</v>
      </c>
      <c r="DW798" s="737">
        <f>+IF(DV767=0,0,DV798/DV767*100)</f>
        <v>0</v>
      </c>
      <c r="DX798" s="772">
        <v>5.9212534197034304E-6</v>
      </c>
      <c r="DY798" s="737">
        <f>+IF(DX767=0,0,DX798/DX767*100)</f>
        <v>8.5214149416165132E-4</v>
      </c>
      <c r="DZ798" s="772">
        <f t="shared" si="793"/>
        <v>5.9212534197034304E-6</v>
      </c>
      <c r="EA798" s="737">
        <f>+IF(DZ767=0,0,DZ798/DZ767*100)</f>
        <v>8.5214149416165132E-4</v>
      </c>
      <c r="EB798" s="772">
        <v>2.9045305363712196E-4</v>
      </c>
      <c r="EC798" s="737">
        <f>+IF(EB767=0,0,EB798/EB767*100)</f>
        <v>9.5103782251836902E-4</v>
      </c>
      <c r="ED798" s="772">
        <v>3.1368430771754642E-3</v>
      </c>
      <c r="EE798" s="737">
        <f>+IF(ED767=0,0,ED798/ED767*100)</f>
        <v>9.9823933572602266E-4</v>
      </c>
      <c r="EF798" s="772">
        <v>3.1368430771754642E-3</v>
      </c>
      <c r="EG798" s="737">
        <f>+IF(EF767=0,0,EF798/EF767*100)</f>
        <v>9.9823933572602266E-4</v>
      </c>
      <c r="EH798" s="772">
        <f t="shared" si="794"/>
        <v>6.5641392079880505E-3</v>
      </c>
      <c r="EI798" s="737">
        <f>+IF(EH767=0,0,EH798/EH767*100)</f>
        <v>9.9605188510386018E-4</v>
      </c>
      <c r="EJ798" s="772">
        <f t="shared" si="787"/>
        <v>6.570060461407754E-3</v>
      </c>
      <c r="EK798" s="737">
        <f>+IF(EJ767=0,0,EJ798/EJ767*100)</f>
        <v>9.959003055628724E-4</v>
      </c>
      <c r="EL798" s="772">
        <v>3.1368430771754642E-3</v>
      </c>
      <c r="EM798" s="737">
        <f>+IF(EL767=0,0,EL798/EL767*100)</f>
        <v>9.9823947142395494E-4</v>
      </c>
      <c r="EN798" s="772">
        <v>3.1368430771754642E-3</v>
      </c>
      <c r="EO798" s="737">
        <f>+IF(EN767=0,0,EN798/EN767*100)</f>
        <v>9.9823947142395494E-4</v>
      </c>
      <c r="EP798" s="772">
        <v>3.2383687650669605E-3</v>
      </c>
      <c r="EQ798" s="737">
        <f>+IF(EP767=0,0,EP798/EP767*100)</f>
        <v>9.9575271567520869E-4</v>
      </c>
      <c r="ER798" s="772">
        <f t="shared" si="795"/>
        <v>9.512054919417888E-3</v>
      </c>
      <c r="ES798" s="737">
        <f>+IF(ER767=0,0,ER798/ER767*100)</f>
        <v>9.9739146482589872E-4</v>
      </c>
      <c r="ET798" s="772">
        <v>4.6800335331262021E-3</v>
      </c>
      <c r="EU798" s="737">
        <f>+IF(ET767=0,0,ET798/ET767*100)</f>
        <v>9.7269028160922196E-4</v>
      </c>
      <c r="EV798" s="772">
        <v>4.67918640735314E-3</v>
      </c>
      <c r="EW798" s="737">
        <f>+IF(EV767=0,0,EV798/EV767*100)</f>
        <v>9.7258936850454431E-4</v>
      </c>
      <c r="EX798" s="772">
        <v>4.9369186121643047E-3</v>
      </c>
      <c r="EY798" s="737">
        <f>+IF(EX767=0,0,EX798/EX767*100)</f>
        <v>9.1680515320644355E-4</v>
      </c>
      <c r="EZ798" s="772">
        <f t="shared" si="796"/>
        <v>1.4296138552643646E-2</v>
      </c>
      <c r="FA798" s="737">
        <f>+IF(EZ767=0,0,EZ798/EZ767*100)</f>
        <v>9.5260538781093379E-4</v>
      </c>
      <c r="FB798" s="772">
        <f t="shared" si="788"/>
        <v>2.3808193472061534E-2</v>
      </c>
      <c r="FC798" s="737">
        <f>+IF(FB767=0,0,FB798/FB767*100)</f>
        <v>9.7000743509265868E-4</v>
      </c>
      <c r="FD798" s="772">
        <v>0.16183445156477094</v>
      </c>
      <c r="FE798" s="737">
        <f>+IF(FD767=0,0,FD798/FD767*100)</f>
        <v>8.8744761270336653E-4</v>
      </c>
      <c r="FF798" s="772">
        <v>0.60061592213587511</v>
      </c>
      <c r="FG798" s="737">
        <f>+IF(FF767=0,0,FF798/FF767*100)</f>
        <v>9.2793293433914091E-4</v>
      </c>
      <c r="FH798" s="772">
        <v>1.3790665345605331</v>
      </c>
      <c r="FI798" s="737">
        <f>+IF(FH767=0,0,FH798/FH767*100)</f>
        <v>8.757140063386517E-4</v>
      </c>
      <c r="FJ798" s="772">
        <v>2.7074833480061655</v>
      </c>
      <c r="FK798" s="737">
        <f>+IF(FJ767=0,0,FJ798/FJ767*100)</f>
        <v>9.4078470641666709E-4</v>
      </c>
    </row>
    <row r="799" spans="122:167">
      <c r="DR799" s="772">
        <f t="shared" si="786"/>
        <v>0.18310540784905538</v>
      </c>
      <c r="DS799" s="737">
        <f>+IF(DR767=0,0,DR799/DR767*100)</f>
        <v>5.8797975294763872E-3</v>
      </c>
      <c r="DT799" s="772">
        <v>0</v>
      </c>
      <c r="DU799" s="737">
        <f>+IF(DT767=0,0,DT799/DT767*100)</f>
        <v>0</v>
      </c>
      <c r="DV799" s="772">
        <v>0</v>
      </c>
      <c r="DW799" s="737">
        <f>+IF(DV767=0,0,DV799/DV767*100)</f>
        <v>0</v>
      </c>
      <c r="DX799" s="772">
        <v>3.5690448989165778E-5</v>
      </c>
      <c r="DY799" s="737">
        <f>+IF(DX767=0,0,DX799/DX767*100)</f>
        <v>5.1362963840941621E-3</v>
      </c>
      <c r="DZ799" s="772">
        <f t="shared" si="793"/>
        <v>3.5690448989165778E-5</v>
      </c>
      <c r="EA799" s="737">
        <f>+IF(DZ767=0,0,DZ799/DZ767*100)</f>
        <v>5.1362963840941621E-3</v>
      </c>
      <c r="EB799" s="772">
        <v>1.7507103918383451E-3</v>
      </c>
      <c r="EC799" s="737">
        <f>+IF(EB767=0,0,EB799/EB767*100)</f>
        <v>5.7323955732769835E-3</v>
      </c>
      <c r="ED799" s="772">
        <v>1.8907371446121299E-2</v>
      </c>
      <c r="EE799" s="737">
        <f>+IF(ED767=0,0,ED799/ED767*100)</f>
        <v>6.0169034434761244E-3</v>
      </c>
      <c r="EF799" s="772">
        <v>1.8907371446121299E-2</v>
      </c>
      <c r="EG799" s="737">
        <f>+IF(EF767=0,0,EF799/EF767*100)</f>
        <v>6.0169034434761244E-3</v>
      </c>
      <c r="EH799" s="772">
        <f t="shared" si="794"/>
        <v>3.956545328408094E-2</v>
      </c>
      <c r="EI799" s="737">
        <f>+IF(EH767=0,0,EH799/EH767*100)</f>
        <v>6.0037185501245196E-3</v>
      </c>
      <c r="EJ799" s="772">
        <f t="shared" si="787"/>
        <v>3.9601143733070103E-2</v>
      </c>
      <c r="EK799" s="737">
        <f>+IF(EJ767=0,0,EJ799/EJ767*100)</f>
        <v>6.0028049020348405E-3</v>
      </c>
      <c r="EL799" s="772">
        <v>1.8907371446121299E-2</v>
      </c>
      <c r="EM799" s="737">
        <f>+IF(EL767=0,0,EL799/EL767*100)</f>
        <v>6.0169042613975651E-3</v>
      </c>
      <c r="EN799" s="772">
        <v>1.8907371446121299E-2</v>
      </c>
      <c r="EO799" s="737">
        <f>+IF(EN767=0,0,EN799/EN767*100)</f>
        <v>6.0169042613975651E-3</v>
      </c>
      <c r="EP799" s="772">
        <v>1.9519319141641969E-2</v>
      </c>
      <c r="EQ799" s="737">
        <f>+IF(EP767=0,0,EP799/EP767*100)</f>
        <v>6.0019153016439078E-3</v>
      </c>
      <c r="ER799" s="772">
        <f t="shared" si="795"/>
        <v>5.7334062033884567E-2</v>
      </c>
      <c r="ES799" s="737">
        <f>+IF(ER767=0,0,ER799/ER767*100)</f>
        <v>6.0117928881653895E-3</v>
      </c>
      <c r="ET799" s="772">
        <v>2.8208976418035485E-2</v>
      </c>
      <c r="EU799" s="737">
        <f>+IF(ET767=0,0,ET799/ET767*100)</f>
        <v>5.8629061141872224E-3</v>
      </c>
      <c r="EV799" s="772">
        <v>2.820387035398994E-2</v>
      </c>
      <c r="EW799" s="737">
        <f>+IF(EV767=0,0,EV799/EV767*100)</f>
        <v>5.862297858846747E-3</v>
      </c>
      <c r="EX799" s="772">
        <v>2.9757355310075274E-2</v>
      </c>
      <c r="EY799" s="737">
        <f>+IF(EX767=0,0,EX799/EX767*100)</f>
        <v>5.5260576155441348E-3</v>
      </c>
      <c r="EZ799" s="772">
        <f t="shared" si="796"/>
        <v>8.6170202082100703E-2</v>
      </c>
      <c r="FA799" s="737">
        <f>+IF(EZ767=0,0,EZ799/EZ767*100)</f>
        <v>5.7418440979635482E-3</v>
      </c>
      <c r="FB799" s="772">
        <f t="shared" si="788"/>
        <v>0.14350426411598527</v>
      </c>
      <c r="FC799" s="737">
        <f>+IF(FB767=0,0,FB799/FB767*100)</f>
        <v>5.8467352142175391E-3</v>
      </c>
      <c r="FD799" s="772">
        <v>0.99958547561757416</v>
      </c>
      <c r="FE799" s="737">
        <f>+IF(FD767=0,0,FD799/FD767*100)</f>
        <v>5.4814023556334027E-3</v>
      </c>
      <c r="FF799" s="772">
        <v>3.6813320453536011</v>
      </c>
      <c r="FG799" s="737">
        <f>+IF(FF767=0,0,FF799/FF767*100)</f>
        <v>5.6875436051941411E-3</v>
      </c>
      <c r="FH799" s="772">
        <v>8.6693624375597373</v>
      </c>
      <c r="FI799" s="737">
        <f>+IF(FH767=0,0,FH799/FH767*100)</f>
        <v>5.5050876243738023E-3</v>
      </c>
      <c r="FJ799" s="772">
        <v>16.536516557851098</v>
      </c>
      <c r="FK799" s="737">
        <f>+IF(FJ767=0,0,FJ799/FJ767*100)</f>
        <v>5.7460378792316301E-3</v>
      </c>
    </row>
    <row r="800" spans="122:167">
      <c r="DR800" s="772">
        <f t="shared" si="786"/>
        <v>0</v>
      </c>
      <c r="DS800" s="737">
        <f>+IF(DR767=0,0,DR800/DR767*100)</f>
        <v>0</v>
      </c>
      <c r="DT800" s="772">
        <v>0</v>
      </c>
      <c r="DU800" s="737">
        <f>+IF(DT767=0,0,DT800/DT767*100)</f>
        <v>0</v>
      </c>
      <c r="DV800" s="772">
        <v>0</v>
      </c>
      <c r="DW800" s="737">
        <f>+IF(DV767=0,0,DV800/DV767*100)</f>
        <v>0</v>
      </c>
      <c r="DX800" s="772">
        <v>0</v>
      </c>
      <c r="DY800" s="737">
        <f>+IF(DX767=0,0,DX800/DX767*100)</f>
        <v>0</v>
      </c>
      <c r="DZ800" s="772">
        <f t="shared" si="793"/>
        <v>0</v>
      </c>
      <c r="EA800" s="737">
        <f>+IF(DZ767=0,0,DZ800/DZ767*100)</f>
        <v>0</v>
      </c>
      <c r="EB800" s="772">
        <v>0</v>
      </c>
      <c r="EC800" s="737">
        <f>+IF(EB767=0,0,EB800/EB767*100)</f>
        <v>0</v>
      </c>
      <c r="ED800" s="772">
        <v>0</v>
      </c>
      <c r="EE800" s="737">
        <f>+IF(ED767=0,0,ED800/ED767*100)</f>
        <v>0</v>
      </c>
      <c r="EF800" s="772">
        <v>0</v>
      </c>
      <c r="EG800" s="737">
        <f>+IF(EF767=0,0,EF800/EF767*100)</f>
        <v>0</v>
      </c>
      <c r="EH800" s="772">
        <f t="shared" si="794"/>
        <v>0</v>
      </c>
      <c r="EI800" s="737">
        <f>+IF(EH767=0,0,EH800/EH767*100)</f>
        <v>0</v>
      </c>
      <c r="EJ800" s="772">
        <f t="shared" si="787"/>
        <v>0</v>
      </c>
      <c r="EK800" s="737">
        <f>+IF(EJ767=0,0,EJ800/EJ767*100)</f>
        <v>0</v>
      </c>
      <c r="EL800" s="772">
        <v>0</v>
      </c>
      <c r="EM800" s="737">
        <f>+IF(EL767=0,0,EL800/EL767*100)</f>
        <v>0</v>
      </c>
      <c r="EN800" s="772">
        <v>0</v>
      </c>
      <c r="EO800" s="737">
        <f>+IF(EN767=0,0,EN800/EN767*100)</f>
        <v>0</v>
      </c>
      <c r="EP800" s="772">
        <v>0</v>
      </c>
      <c r="EQ800" s="737">
        <f>+IF(EP767=0,0,EP800/EP767*100)</f>
        <v>0</v>
      </c>
      <c r="ER800" s="772">
        <f t="shared" si="795"/>
        <v>0</v>
      </c>
      <c r="ES800" s="737">
        <f>+IF(ER767=0,0,ER800/ER767*100)</f>
        <v>0</v>
      </c>
      <c r="ET800" s="772">
        <v>0</v>
      </c>
      <c r="EU800" s="737">
        <f>+IF(ET767=0,0,ET800/ET767*100)</f>
        <v>0</v>
      </c>
      <c r="EV800" s="772">
        <v>0</v>
      </c>
      <c r="EW800" s="737">
        <f>+IF(EV767=0,0,EV800/EV767*100)</f>
        <v>0</v>
      </c>
      <c r="EX800" s="772">
        <v>0</v>
      </c>
      <c r="EY800" s="737">
        <f>+IF(EX767=0,0,EX800/EX767*100)</f>
        <v>0</v>
      </c>
      <c r="EZ800" s="772">
        <f t="shared" si="796"/>
        <v>0</v>
      </c>
      <c r="FA800" s="737">
        <f>+IF(EZ767=0,0,EZ800/EZ767*100)</f>
        <v>0</v>
      </c>
      <c r="FB800" s="772">
        <f t="shared" si="788"/>
        <v>0</v>
      </c>
      <c r="FC800" s="737">
        <f>+IF(FB767=0,0,FB800/FB767*100)</f>
        <v>0</v>
      </c>
      <c r="FD800" s="772">
        <v>0</v>
      </c>
      <c r="FE800" s="737">
        <f>+IF(FD767=0,0,FD800/FD767*100)</f>
        <v>0</v>
      </c>
      <c r="FF800" s="772">
        <v>0</v>
      </c>
      <c r="FG800" s="737">
        <f>+IF(FF767=0,0,FF800/FF767*100)</f>
        <v>0</v>
      </c>
      <c r="FH800" s="772">
        <v>0</v>
      </c>
      <c r="FI800" s="737">
        <f>+IF(FH767=0,0,FH800/FH767*100)</f>
        <v>0</v>
      </c>
      <c r="FJ800" s="772">
        <v>0</v>
      </c>
      <c r="FK800" s="737">
        <f>+IF(FJ767=0,0,FJ800/FJ767*100)</f>
        <v>0</v>
      </c>
    </row>
    <row r="801" spans="122:167">
      <c r="DR801" s="772">
        <f t="shared" si="786"/>
        <v>0.79171163287720736</v>
      </c>
      <c r="DS801" s="737">
        <f>+IF(DR767=0,0,DR801/DR767*100)</f>
        <v>2.5423083663845679E-2</v>
      </c>
      <c r="DT801" s="772">
        <v>0</v>
      </c>
      <c r="DU801" s="737">
        <f>+IF(DT767=0,0,DT801/DT767*100)</f>
        <v>0</v>
      </c>
      <c r="DV801" s="772">
        <v>0</v>
      </c>
      <c r="DW801" s="737">
        <f>+IF(DV767=0,0,DV801/DV767*100)</f>
        <v>0</v>
      </c>
      <c r="DX801" s="772">
        <v>1.543184550323421E-4</v>
      </c>
      <c r="DY801" s="737">
        <f>+IF(DX767=0,0,DX801/DX767*100)</f>
        <v>2.2208331501299583E-2</v>
      </c>
      <c r="DZ801" s="772">
        <f t="shared" si="793"/>
        <v>1.543184550323421E-4</v>
      </c>
      <c r="EA801" s="737">
        <f>+IF(DZ767=0,0,DZ801/DZ767*100)</f>
        <v>2.2208331501299583E-2</v>
      </c>
      <c r="EB801" s="772">
        <v>7.5697260900128146E-3</v>
      </c>
      <c r="EC801" s="737">
        <f>+IF(EB767=0,0,EB801/EB767*100)</f>
        <v>2.4785746706937627E-2</v>
      </c>
      <c r="ED801" s="772">
        <v>8.1751741234014047E-2</v>
      </c>
      <c r="EE801" s="737">
        <f>+IF(ED767=0,0,ED801/ED767*100)</f>
        <v>2.6015902567039065E-2</v>
      </c>
      <c r="EF801" s="772">
        <v>8.1751741234014047E-2</v>
      </c>
      <c r="EG801" s="737">
        <f>+IF(EF767=0,0,EF801/EF767*100)</f>
        <v>2.6015902567039065E-2</v>
      </c>
      <c r="EH801" s="772">
        <f t="shared" si="794"/>
        <v>0.17107320855804092</v>
      </c>
      <c r="EI801" s="737">
        <f>+IF(EH767=0,0,EH801/EH767*100)</f>
        <v>2.595889369129185E-2</v>
      </c>
      <c r="EJ801" s="772">
        <f t="shared" si="787"/>
        <v>0.17122752701307326</v>
      </c>
      <c r="EK801" s="737">
        <f>+IF(EJ767=0,0,EJ801/EJ767*100)</f>
        <v>2.5954943257334426E-2</v>
      </c>
      <c r="EL801" s="772">
        <v>8.1751741234014047E-2</v>
      </c>
      <c r="EM801" s="737">
        <f>+IF(EL767=0,0,EL801/EL767*100)</f>
        <v>2.6015906103569894E-2</v>
      </c>
      <c r="EN801" s="772">
        <v>8.1751741234014047E-2</v>
      </c>
      <c r="EO801" s="737">
        <f>+IF(EN767=0,0,EN801/EN767*100)</f>
        <v>2.6015906103569894E-2</v>
      </c>
      <c r="EP801" s="772">
        <v>8.4397682252072365E-2</v>
      </c>
      <c r="EQ801" s="737">
        <f>+IF(EP767=0,0,EP801/EP767*100)</f>
        <v>2.595109680087861E-2</v>
      </c>
      <c r="ER801" s="772">
        <f t="shared" si="795"/>
        <v>0.24790116472010046</v>
      </c>
      <c r="ES801" s="737">
        <f>+IF(ER767=0,0,ER801/ER767*100)</f>
        <v>2.5993805534856886E-2</v>
      </c>
      <c r="ET801" s="772">
        <v>0.12197004470850054</v>
      </c>
      <c r="EU801" s="737">
        <f>+IF(ET767=0,0,ET801/ET767*100)</f>
        <v>2.5350048519022342E-2</v>
      </c>
      <c r="EV801" s="772">
        <v>0.12194796709566233</v>
      </c>
      <c r="EW801" s="737">
        <f>+IF(EV767=0,0,EV801/EV767*100)</f>
        <v>2.5347418543018523E-2</v>
      </c>
      <c r="EX801" s="772">
        <v>0.12866492933987075</v>
      </c>
      <c r="EY801" s="737">
        <f>+IF(EX767=0,0,EX801/EX767*100)</f>
        <v>2.3893582115185701E-2</v>
      </c>
      <c r="EZ801" s="772">
        <f t="shared" si="796"/>
        <v>0.37258294114403362</v>
      </c>
      <c r="FA801" s="737">
        <f>+IF(EZ767=0,0,EZ801/EZ767*100)</f>
        <v>2.4826600262251773E-2</v>
      </c>
      <c r="FB801" s="772">
        <f t="shared" si="788"/>
        <v>0.62048410586413405</v>
      </c>
      <c r="FC801" s="737">
        <f>+IF(FB767=0,0,FB801/FB767*100)</f>
        <v>2.5280128740188472E-2</v>
      </c>
      <c r="FD801" s="772">
        <v>3.8502999954118367</v>
      </c>
      <c r="FE801" s="737">
        <f>+IF(FD767=0,0,FD801/FD767*100)</f>
        <v>2.1113795647847312E-2</v>
      </c>
      <c r="FF801" s="772">
        <v>9.5750405621189767</v>
      </c>
      <c r="FG801" s="737">
        <f>+IF(FF767=0,0,FF801/FF767*100)</f>
        <v>1.4793140104623034E-2</v>
      </c>
      <c r="FH801" s="772">
        <v>18.042130016926873</v>
      </c>
      <c r="FI801" s="737">
        <f>+IF(FH767=0,0,FH801/FH767*100)</f>
        <v>1.1456840960208478E-2</v>
      </c>
      <c r="FJ801" s="772">
        <v>23.930208098906117</v>
      </c>
      <c r="FK801" s="737">
        <f>+IF(FJ767=0,0,FJ801/FJ767*100)</f>
        <v>8.3151661181584766E-3</v>
      </c>
    </row>
    <row r="802" spans="122:167">
      <c r="DR802" s="772">
        <f t="shared" si="786"/>
        <v>7.3036020167672291</v>
      </c>
      <c r="DS802" s="737">
        <f>+IF(DR767=0,0,DR802/DR767*100)</f>
        <v>0.23452994424865781</v>
      </c>
      <c r="DT802" s="772">
        <v>0</v>
      </c>
      <c r="DU802" s="737">
        <f>+IF(DT767=0,0,DT802/DT767*100)</f>
        <v>0</v>
      </c>
      <c r="DV802" s="772">
        <v>0</v>
      </c>
      <c r="DW802" s="737">
        <f>+IF(DV767=0,0,DV802/DV767*100)</f>
        <v>0</v>
      </c>
      <c r="DX802" s="772">
        <v>1.423599872219415E-3</v>
      </c>
      <c r="DY802" s="737">
        <f>+IF(DX767=0,0,DX802/DX767*100)</f>
        <v>0.20487360297140386</v>
      </c>
      <c r="DZ802" s="772">
        <f t="shared" si="793"/>
        <v>1.423599872219415E-3</v>
      </c>
      <c r="EA802" s="737">
        <f>+IF(DZ767=0,0,DZ802/DZ767*100)</f>
        <v>0.20487360297140386</v>
      </c>
      <c r="EB802" s="772">
        <v>6.9831317921241004E-2</v>
      </c>
      <c r="EC802" s="737">
        <f>+IF(EB767=0,0,EB802/EB767*100)</f>
        <v>0.22865046074666934</v>
      </c>
      <c r="ED802" s="772">
        <v>0.75416623598302457</v>
      </c>
      <c r="EE802" s="737">
        <f>+IF(ED767=0,0,ED802/ED767*100)</f>
        <v>0.23999874520741868</v>
      </c>
      <c r="EF802" s="772">
        <v>0.75416623598302457</v>
      </c>
      <c r="EG802" s="737">
        <f>+IF(EF767=0,0,EF802/EF767*100)</f>
        <v>0.23999874520741868</v>
      </c>
      <c r="EH802" s="772">
        <f t="shared" si="794"/>
        <v>1.5781637898872902</v>
      </c>
      <c r="EI802" s="737">
        <f>+IF(EH767=0,0,EH802/EH767*100)</f>
        <v>0.23947283384955742</v>
      </c>
      <c r="EJ802" s="772">
        <f t="shared" si="787"/>
        <v>1.5795873897595096</v>
      </c>
      <c r="EK802" s="737">
        <f>+IF(EJ767=0,0,EJ802/EJ767*100)</f>
        <v>0.2394363907859211</v>
      </c>
      <c r="EL802" s="772">
        <v>0.75416623598302457</v>
      </c>
      <c r="EM802" s="737">
        <f>+IF(EL767=0,0,EL802/EL767*100)</f>
        <v>0.23999877783219339</v>
      </c>
      <c r="EN802" s="772">
        <v>0.75416623598302457</v>
      </c>
      <c r="EO802" s="737">
        <f>+IF(EN767=0,0,EN802/EN767*100)</f>
        <v>0.23999877783219339</v>
      </c>
      <c r="EP802" s="772">
        <v>0.7785752497618269</v>
      </c>
      <c r="EQ802" s="737">
        <f>+IF(EP767=0,0,EP802/EP767*100)</f>
        <v>0.23940090692290647</v>
      </c>
      <c r="ER802" s="772">
        <f t="shared" si="795"/>
        <v>2.2869077217278759</v>
      </c>
      <c r="ES802" s="737">
        <f>+IF(ER767=0,0,ER802/ER767*100)</f>
        <v>0.23979489834941073</v>
      </c>
      <c r="ET802" s="772">
        <v>1.1251832454208208</v>
      </c>
      <c r="EU802" s="737">
        <f>+IF(ET767=0,0,ET802/ET767*100)</f>
        <v>0.2338561892994119</v>
      </c>
      <c r="EV802" s="772">
        <v>1.1249795777077869</v>
      </c>
      <c r="EW802" s="737">
        <f>+IF(EV767=0,0,EV802/EV767*100)</f>
        <v>0.23383192756414373</v>
      </c>
      <c r="EX802" s="772">
        <v>1.186944082151236</v>
      </c>
      <c r="EY802" s="737">
        <f>+IF(EX767=0,0,EX802/EX767*100)</f>
        <v>0.22042017229185981</v>
      </c>
      <c r="EZ802" s="772">
        <f t="shared" si="796"/>
        <v>3.4371069052798435</v>
      </c>
      <c r="FA802" s="737">
        <f>+IF(EZ767=0,0,EZ802/EZ767*100)</f>
        <v>0.22902733800423866</v>
      </c>
      <c r="FB802" s="772">
        <f t="shared" si="788"/>
        <v>5.724014627007719</v>
      </c>
      <c r="FC802" s="737">
        <f>+IF(FB767=0,0,FB802/FB767*100)</f>
        <v>0.23321117384618789</v>
      </c>
      <c r="FD802" s="772">
        <v>39.219456126103054</v>
      </c>
      <c r="FE802" s="737">
        <f>+IF(FD767=0,0,FD802/FD767*100)</f>
        <v>0.2150667696161376</v>
      </c>
      <c r="FF802" s="772">
        <v>145.18877761169432</v>
      </c>
      <c r="FG802" s="737">
        <f>+IF(FF767=0,0,FF802/FF767*100)</f>
        <v>0.22431214937364585</v>
      </c>
      <c r="FH802" s="772">
        <v>336.15854323385418</v>
      </c>
      <c r="FI802" s="737">
        <f>+IF(FH767=0,0,FH802/FH767*100)</f>
        <v>0.21346232200036155</v>
      </c>
      <c r="FJ802" s="772">
        <v>653.73648263129667</v>
      </c>
      <c r="FK802" s="737">
        <f>+IF(FJ767=0,0,FJ802/FJ767*100)</f>
        <v>0.22715755032771068</v>
      </c>
    </row>
    <row r="803" spans="122:167">
      <c r="DR803" s="772">
        <f t="shared" si="786"/>
        <v>0</v>
      </c>
      <c r="DS803" s="737">
        <f>+IF(DR767=0,0,DR803/DR767*100)</f>
        <v>0</v>
      </c>
      <c r="DT803" s="772">
        <v>0</v>
      </c>
      <c r="DU803" s="737">
        <f>+IF(DT767=0,0,DT803/DT767*100)</f>
        <v>0</v>
      </c>
      <c r="DV803" s="772">
        <v>0</v>
      </c>
      <c r="DW803" s="737">
        <f>+IF(DV767=0,0,DV803/DV767*100)</f>
        <v>0</v>
      </c>
      <c r="DX803" s="772">
        <v>0</v>
      </c>
      <c r="DY803" s="737">
        <f>+IF(DX767=0,0,DX803/DX767*100)</f>
        <v>0</v>
      </c>
      <c r="DZ803" s="772">
        <f t="shared" si="793"/>
        <v>0</v>
      </c>
      <c r="EA803" s="737">
        <f>+IF(DZ767=0,0,DZ803/DZ767*100)</f>
        <v>0</v>
      </c>
      <c r="EB803" s="772">
        <v>0</v>
      </c>
      <c r="EC803" s="737">
        <f>+IF(EB767=0,0,EB803/EB767*100)</f>
        <v>0</v>
      </c>
      <c r="ED803" s="772">
        <v>0</v>
      </c>
      <c r="EE803" s="737">
        <f>+IF(ED767=0,0,ED803/ED767*100)</f>
        <v>0</v>
      </c>
      <c r="EF803" s="772">
        <v>0</v>
      </c>
      <c r="EG803" s="737">
        <f>+IF(EF767=0,0,EF803/EF767*100)</f>
        <v>0</v>
      </c>
      <c r="EH803" s="772">
        <f t="shared" si="794"/>
        <v>0</v>
      </c>
      <c r="EI803" s="737">
        <f>+IF(EH767=0,0,EH803/EH767*100)</f>
        <v>0</v>
      </c>
      <c r="EJ803" s="772">
        <f t="shared" si="787"/>
        <v>0</v>
      </c>
      <c r="EK803" s="737">
        <f>+IF(EJ767=0,0,EJ803/EJ767*100)</f>
        <v>0</v>
      </c>
      <c r="EL803" s="772">
        <v>0</v>
      </c>
      <c r="EM803" s="737">
        <f>+IF(EL767=0,0,EL803/EL767*100)</f>
        <v>0</v>
      </c>
      <c r="EN803" s="772">
        <v>0</v>
      </c>
      <c r="EO803" s="737">
        <f>+IF(EN767=0,0,EN803/EN767*100)</f>
        <v>0</v>
      </c>
      <c r="EP803" s="772">
        <v>0</v>
      </c>
      <c r="EQ803" s="737">
        <f>+IF(EP767=0,0,EP803/EP767*100)</f>
        <v>0</v>
      </c>
      <c r="ER803" s="772">
        <f t="shared" si="795"/>
        <v>0</v>
      </c>
      <c r="ES803" s="737">
        <f>+IF(ER767=0,0,ER803/ER767*100)</f>
        <v>0</v>
      </c>
      <c r="ET803" s="772">
        <v>0</v>
      </c>
      <c r="EU803" s="737">
        <f>+IF(ET767=0,0,ET803/ET767*100)</f>
        <v>0</v>
      </c>
      <c r="EV803" s="772">
        <v>0</v>
      </c>
      <c r="EW803" s="737">
        <f>+IF(EV767=0,0,EV803/EV767*100)</f>
        <v>0</v>
      </c>
      <c r="EX803" s="772">
        <v>0</v>
      </c>
      <c r="EY803" s="737">
        <f>+IF(EX767=0,0,EX803/EX767*100)</f>
        <v>0</v>
      </c>
      <c r="EZ803" s="772">
        <f t="shared" si="796"/>
        <v>0</v>
      </c>
      <c r="FA803" s="737">
        <f>+IF(EZ767=0,0,EZ803/EZ767*100)</f>
        <v>0</v>
      </c>
      <c r="FB803" s="772">
        <f t="shared" si="788"/>
        <v>0</v>
      </c>
      <c r="FC803" s="737">
        <f>+IF(FB767=0,0,FB803/FB767*100)</f>
        <v>0</v>
      </c>
      <c r="FD803" s="772">
        <v>0</v>
      </c>
      <c r="FE803" s="737">
        <f>+IF(FD767=0,0,FD803/FD767*100)</f>
        <v>0</v>
      </c>
      <c r="FF803" s="772">
        <v>0</v>
      </c>
      <c r="FG803" s="737">
        <f>+IF(FF767=0,0,FF803/FF767*100)</f>
        <v>0</v>
      </c>
      <c r="FH803" s="772">
        <v>0</v>
      </c>
      <c r="FI803" s="737">
        <f>+IF(FH767=0,0,FH803/FH767*100)</f>
        <v>0</v>
      </c>
      <c r="FJ803" s="772">
        <v>0</v>
      </c>
      <c r="FK803" s="737">
        <f>+IF(FJ767=0,0,FJ803/FJ767*100)</f>
        <v>0</v>
      </c>
    </row>
    <row r="804" spans="122:167">
      <c r="DR804" s="772">
        <f t="shared" si="786"/>
        <v>6.0756507866938578E-2</v>
      </c>
      <c r="DS804" s="737">
        <f>+IF(DR767=0,0,DR804/DR767*100)</f>
        <v>1.9509853316300133E-3</v>
      </c>
      <c r="DT804" s="772">
        <v>0</v>
      </c>
      <c r="DU804" s="737">
        <f>+IF(DT767=0,0,DT804/DT767*100)</f>
        <v>0</v>
      </c>
      <c r="DV804" s="772">
        <v>0</v>
      </c>
      <c r="DW804" s="737">
        <f>+IF(DV767=0,0,DV804/DV767*100)</f>
        <v>0</v>
      </c>
      <c r="DX804" s="772">
        <v>1.1842506839406861E-5</v>
      </c>
      <c r="DY804" s="737">
        <f>+IF(DX767=0,0,DX804/DX767*100)</f>
        <v>1.7042829883233026E-3</v>
      </c>
      <c r="DZ804" s="772">
        <f t="shared" si="793"/>
        <v>1.1842506839406861E-5</v>
      </c>
      <c r="EA804" s="737">
        <f>+IF(DZ767=0,0,DZ804/DZ767*100)</f>
        <v>1.7042829883233026E-3</v>
      </c>
      <c r="EB804" s="772">
        <v>5.8090610727424392E-4</v>
      </c>
      <c r="EC804" s="737">
        <f>+IF(EB767=0,0,EB804/EB767*100)</f>
        <v>1.902075645036738E-3</v>
      </c>
      <c r="ED804" s="772">
        <v>6.2736861543509284E-3</v>
      </c>
      <c r="EE804" s="737">
        <f>+IF(ED767=0,0,ED804/ED767*100)</f>
        <v>1.9964786714520453E-3</v>
      </c>
      <c r="EF804" s="772">
        <v>6.2736861543509284E-3</v>
      </c>
      <c r="EG804" s="737">
        <f>+IF(EF767=0,0,EF804/EF767*100)</f>
        <v>1.9964786714520453E-3</v>
      </c>
      <c r="EH804" s="772">
        <f t="shared" si="794"/>
        <v>1.3128278415976101E-2</v>
      </c>
      <c r="EI804" s="737">
        <f>+IF(EH767=0,0,EH804/EH767*100)</f>
        <v>1.9921037702077204E-3</v>
      </c>
      <c r="EJ804" s="772">
        <f t="shared" si="787"/>
        <v>1.3140120922815508E-2</v>
      </c>
      <c r="EK804" s="737">
        <f>+IF(EJ767=0,0,EJ804/EJ767*100)</f>
        <v>1.9918006111257448E-3</v>
      </c>
      <c r="EL804" s="772">
        <v>6.2736861543509284E-3</v>
      </c>
      <c r="EM804" s="737">
        <f>+IF(EL767=0,0,EL804/EL767*100)</f>
        <v>1.9964789428479099E-3</v>
      </c>
      <c r="EN804" s="772">
        <v>6.2736861543509284E-3</v>
      </c>
      <c r="EO804" s="737">
        <f>+IF(EN767=0,0,EN804/EN767*100)</f>
        <v>1.9964789428479099E-3</v>
      </c>
      <c r="EP804" s="772">
        <v>6.4767375301339209E-3</v>
      </c>
      <c r="EQ804" s="737">
        <f>+IF(EP767=0,0,EP804/EP767*100)</f>
        <v>1.9915054313504174E-3</v>
      </c>
      <c r="ER804" s="772">
        <f t="shared" si="795"/>
        <v>1.9024109838835776E-2</v>
      </c>
      <c r="ES804" s="737">
        <f>+IF(ER767=0,0,ER804/ER767*100)</f>
        <v>1.9947829296517974E-3</v>
      </c>
      <c r="ET804" s="772">
        <v>9.3600670662524043E-3</v>
      </c>
      <c r="EU804" s="737">
        <f>+IF(ET767=0,0,ET804/ET767*100)</f>
        <v>1.9453805632184439E-3</v>
      </c>
      <c r="EV804" s="772">
        <v>9.3583728147062801E-3</v>
      </c>
      <c r="EW804" s="737">
        <f>+IF(EV767=0,0,EV804/EV767*100)</f>
        <v>1.9451787370090886E-3</v>
      </c>
      <c r="EX804" s="772">
        <v>9.8738372243286094E-3</v>
      </c>
      <c r="EY804" s="737">
        <f>+IF(EX767=0,0,EX804/EX767*100)</f>
        <v>1.8336103064128871E-3</v>
      </c>
      <c r="EZ804" s="772">
        <f t="shared" si="796"/>
        <v>2.8592277105287292E-2</v>
      </c>
      <c r="FA804" s="737">
        <f>+IF(EZ767=0,0,EZ804/EZ767*100)</f>
        <v>1.9052107756218676E-3</v>
      </c>
      <c r="FB804" s="772">
        <f t="shared" si="788"/>
        <v>4.7616386944123068E-2</v>
      </c>
      <c r="FC804" s="737">
        <f>+IF(FB767=0,0,FB804/FB767*100)</f>
        <v>1.9400148701853174E-3</v>
      </c>
      <c r="FD804" s="772">
        <v>0.32366890312954189</v>
      </c>
      <c r="FE804" s="737">
        <f>+IF(FD767=0,0,FD804/FD767*100)</f>
        <v>1.7748952254067331E-3</v>
      </c>
      <c r="FF804" s="772">
        <v>1.2012318442717502</v>
      </c>
      <c r="FG804" s="737">
        <f>+IF(FF767=0,0,FF804/FF767*100)</f>
        <v>1.8558658686782818E-3</v>
      </c>
      <c r="FH804" s="772">
        <v>2.7581330691210661</v>
      </c>
      <c r="FI804" s="737">
        <f>+IF(FH767=0,0,FH804/FH767*100)</f>
        <v>1.7514280126773034E-3</v>
      </c>
      <c r="FJ804" s="772">
        <v>5.414966696012331</v>
      </c>
      <c r="FK804" s="737">
        <f>+IF(FJ767=0,0,FJ804/FJ767*100)</f>
        <v>1.8815694128333342E-3</v>
      </c>
    </row>
    <row r="805" spans="122:167">
      <c r="DR805" s="772">
        <f t="shared" si="786"/>
        <v>0</v>
      </c>
      <c r="DS805" s="737">
        <f>+IF(DR767=0,0,DR805/DR767*100)</f>
        <v>0</v>
      </c>
      <c r="DT805" s="772">
        <v>0</v>
      </c>
      <c r="DU805" s="737">
        <f>+IF(DT767=0,0,DT805/DT767*100)</f>
        <v>0</v>
      </c>
      <c r="DV805" s="772">
        <v>0</v>
      </c>
      <c r="DW805" s="737">
        <f>+IF(DV767=0,0,DV805/DV767*100)</f>
        <v>0</v>
      </c>
      <c r="DX805" s="772">
        <v>0</v>
      </c>
      <c r="DY805" s="737">
        <f>+IF(DX767=0,0,DX805/DX767*100)</f>
        <v>0</v>
      </c>
      <c r="DZ805" s="772">
        <f t="shared" si="793"/>
        <v>0</v>
      </c>
      <c r="EA805" s="737">
        <f>+IF(DZ767=0,0,DZ805/DZ767*100)</f>
        <v>0</v>
      </c>
      <c r="EB805" s="772">
        <v>0</v>
      </c>
      <c r="EC805" s="737">
        <f>+IF(EB767=0,0,EB805/EB767*100)</f>
        <v>0</v>
      </c>
      <c r="ED805" s="772">
        <v>0</v>
      </c>
      <c r="EE805" s="737">
        <f>+IF(ED767=0,0,ED805/ED767*100)</f>
        <v>0</v>
      </c>
      <c r="EF805" s="772">
        <v>0</v>
      </c>
      <c r="EG805" s="737">
        <f>+IF(EF767=0,0,EF805/EF767*100)</f>
        <v>0</v>
      </c>
      <c r="EH805" s="772">
        <f t="shared" si="794"/>
        <v>0</v>
      </c>
      <c r="EI805" s="737">
        <f>+IF(EH767=0,0,EH805/EH767*100)</f>
        <v>0</v>
      </c>
      <c r="EJ805" s="772">
        <f t="shared" si="787"/>
        <v>0</v>
      </c>
      <c r="EK805" s="737">
        <f>+IF(EJ767=0,0,EJ805/EJ767*100)</f>
        <v>0</v>
      </c>
      <c r="EL805" s="772">
        <v>0</v>
      </c>
      <c r="EM805" s="737">
        <f>+IF(EL767=0,0,EL805/EL767*100)</f>
        <v>0</v>
      </c>
      <c r="EN805" s="772">
        <v>0</v>
      </c>
      <c r="EO805" s="737">
        <f>+IF(EN767=0,0,EN805/EN767*100)</f>
        <v>0</v>
      </c>
      <c r="EP805" s="772">
        <v>0</v>
      </c>
      <c r="EQ805" s="737">
        <f>+IF(EP767=0,0,EP805/EP767*100)</f>
        <v>0</v>
      </c>
      <c r="ER805" s="772">
        <f t="shared" si="795"/>
        <v>0</v>
      </c>
      <c r="ES805" s="737">
        <f>+IF(ER767=0,0,ER805/ER767*100)</f>
        <v>0</v>
      </c>
      <c r="ET805" s="772">
        <v>0</v>
      </c>
      <c r="EU805" s="737">
        <f>+IF(ET767=0,0,ET805/ET767*100)</f>
        <v>0</v>
      </c>
      <c r="EV805" s="772">
        <v>0</v>
      </c>
      <c r="EW805" s="737">
        <f>+IF(EV767=0,0,EV805/EV767*100)</f>
        <v>0</v>
      </c>
      <c r="EX805" s="772">
        <v>0</v>
      </c>
      <c r="EY805" s="737">
        <f>+IF(EX767=0,0,EX805/EX767*100)</f>
        <v>0</v>
      </c>
      <c r="EZ805" s="772">
        <f t="shared" si="796"/>
        <v>0</v>
      </c>
      <c r="FA805" s="737">
        <f>+IF(EZ767=0,0,EZ805/EZ767*100)</f>
        <v>0</v>
      </c>
      <c r="FB805" s="772">
        <f t="shared" si="788"/>
        <v>0</v>
      </c>
      <c r="FC805" s="737">
        <f>+IF(FB767=0,0,FB805/FB767*100)</f>
        <v>0</v>
      </c>
      <c r="FD805" s="772">
        <v>0</v>
      </c>
      <c r="FE805" s="737">
        <f>+IF(FD767=0,0,FD805/FD767*100)</f>
        <v>0</v>
      </c>
      <c r="FF805" s="772">
        <v>0</v>
      </c>
      <c r="FG805" s="737">
        <f>+IF(FF767=0,0,FF805/FF767*100)</f>
        <v>0</v>
      </c>
      <c r="FH805" s="772">
        <v>0</v>
      </c>
      <c r="FI805" s="737">
        <f>+IF(FH767=0,0,FH805/FH767*100)</f>
        <v>0</v>
      </c>
      <c r="FJ805" s="772">
        <v>0</v>
      </c>
      <c r="FK805" s="737">
        <f>+IF(FJ767=0,0,FJ805/FJ767*100)</f>
        <v>0</v>
      </c>
    </row>
    <row r="806" spans="122:167">
      <c r="DR806" s="767">
        <f t="shared" si="786"/>
        <v>-3627.3560420643439</v>
      </c>
      <c r="DS806" s="768">
        <f>+IF(DR767=0,0,DR806/DR767*100)</f>
        <v>-116.4800064902682</v>
      </c>
      <c r="DT806" s="767">
        <f>DT807-DT808-DT809</f>
        <v>-6.8750000000000009</v>
      </c>
      <c r="DU806" s="768">
        <f>+IF(DT767=0,0,DT806/DT767*100)</f>
        <v>0</v>
      </c>
      <c r="DV806" s="767">
        <f>DV807-DV808-DV809</f>
        <v>-6.8750000000000009</v>
      </c>
      <c r="DW806" s="768">
        <f>+IF(DV767=0,0,DV806/DV767*100)</f>
        <v>0</v>
      </c>
      <c r="DX806" s="767">
        <f>DX807-DX808-DX809</f>
        <v>-27.113984296190747</v>
      </c>
      <c r="DY806" s="768">
        <f>+IF(DX767=0,0,DX806/DX767*100)</f>
        <v>-3902.0371960348816</v>
      </c>
      <c r="DZ806" s="767">
        <f>+DZ807-DZ808-DZ809</f>
        <v>-40.86398429619075</v>
      </c>
      <c r="EA806" s="768">
        <f>+IF(DZ767=0,0,DZ806/DZ767*100)</f>
        <v>-5880.8320075748952</v>
      </c>
      <c r="EB806" s="767">
        <f>EB807-EB808-EB809</f>
        <v>-59.079691615984792</v>
      </c>
      <c r="EC806" s="768">
        <f>+IF(EB767=0,0,EB806/EB767*100)</f>
        <v>-193.44613721885764</v>
      </c>
      <c r="ED806" s="767">
        <f>ED807-ED808-ED809</f>
        <v>-363.98394207330989</v>
      </c>
      <c r="EE806" s="768">
        <f>+IF(ED767=0,0,ED806/ED767*100)</f>
        <v>-115.83081448797505</v>
      </c>
      <c r="EF806" s="767">
        <f>EF807-EF808-EF809</f>
        <v>-363.98394207330989</v>
      </c>
      <c r="EG806" s="768">
        <f>+IF(EF767=0,0,EF806/EF767*100)</f>
        <v>-115.83081448797505</v>
      </c>
      <c r="EH806" s="767">
        <f>+EH807-EH808-EH809</f>
        <v>-787.04757576260454</v>
      </c>
      <c r="EI806" s="768">
        <f>+IF(EH767=0,0,EH806/EH767*100)</f>
        <v>-119.42772641853341</v>
      </c>
      <c r="EJ806" s="767">
        <f>+EJ807-EJ808-EJ809</f>
        <v>-827.91156005879532</v>
      </c>
      <c r="EK806" s="768">
        <f>+IF(EJ767=0,0,EJ806/EJ767*100)</f>
        <v>-125.49616255204464</v>
      </c>
      <c r="EL806" s="767">
        <f>EL807-EL808-EL809</f>
        <v>-365.54639935671702</v>
      </c>
      <c r="EM806" s="768">
        <f>+IF(EL767=0,0,EL806/EL767*100)</f>
        <v>-116.32805196087523</v>
      </c>
      <c r="EN806" s="767">
        <f>EN807-EN808-EN809</f>
        <v>-365.54639935671702</v>
      </c>
      <c r="EO806" s="768">
        <f>+IF(EN767=0,0,EN806/EN767*100)</f>
        <v>-116.32805196087523</v>
      </c>
      <c r="EP806" s="767">
        <f>EP807-EP808-EP809</f>
        <v>-377.28346546358677</v>
      </c>
      <c r="EQ806" s="768">
        <f>+IF(EP767=0,0,EP806/EP767*100)</f>
        <v>-116.00934376815862</v>
      </c>
      <c r="ER806" s="767">
        <f>+ER807-ER808-ER809</f>
        <v>-1108.3762641770209</v>
      </c>
      <c r="ES806" s="768">
        <f>+IF(ER767=0,0,ER806/ER767*100)</f>
        <v>-116.21936953381559</v>
      </c>
      <c r="ET806" s="767">
        <f>ET807-ET808-ET809</f>
        <v>-543.94980418114449</v>
      </c>
      <c r="EU806" s="768">
        <f>+IF(ET767=0,0,ET806/ET767*100)</f>
        <v>-113.05361050624998</v>
      </c>
      <c r="EV806" s="767">
        <f>EV807-EV808-EV809</f>
        <v>-543.90631459324038</v>
      </c>
      <c r="EW806" s="768">
        <f>+IF(EV767=0,0,EV806/EV767*100)</f>
        <v>-113.05330734517798</v>
      </c>
      <c r="EX806" s="767">
        <f>EX807-EX808-EX809</f>
        <v>-603.21209905414275</v>
      </c>
      <c r="EY806" s="768">
        <f>+IF(EX767=0,0,EX806/EX767*100)</f>
        <v>-112.0188531215974</v>
      </c>
      <c r="EZ806" s="767">
        <f>+EZ807-EZ808-EZ809</f>
        <v>-1691.0682178285276</v>
      </c>
      <c r="FA806" s="768">
        <f>+IF(EZ767=0,0,EZ806/EZ767*100)</f>
        <v>-112.68222461102246</v>
      </c>
      <c r="FB806" s="767">
        <f>+FB807-FB808-FB809</f>
        <v>-2799.4444820055487</v>
      </c>
      <c r="FC806" s="768">
        <f>+IF(FB767=0,0,FB806/FB767*100)</f>
        <v>-114.05661520942634</v>
      </c>
      <c r="FD806" s="767">
        <f>FD807-FD808-FD809</f>
        <v>-19387.751141182664</v>
      </c>
      <c r="FE806" s="768">
        <f>+IF(FD767=0,0,FD806/FD767*100)</f>
        <v>-106.31613540608396</v>
      </c>
      <c r="FF806" s="767">
        <f>FF807-FF808-FF809</f>
        <v>-68588.922725512879</v>
      </c>
      <c r="FG806" s="768">
        <f>+IF(FF767=0,0,FF806/FF767*100)</f>
        <v>-105.96775407070773</v>
      </c>
      <c r="FH806" s="767">
        <f>FH807-FH808-FH809</f>
        <v>-166502.39809765876</v>
      </c>
      <c r="FI806" s="768">
        <f>+IF(FH767=0,0,FH806/FH767*100)</f>
        <v>-105.72983858937495</v>
      </c>
      <c r="FJ806" s="767">
        <f>FJ807-FJ808-FJ809</f>
        <v>-304524.88225046353</v>
      </c>
      <c r="FK806" s="768">
        <f>+IF(FJ767=0,0,FJ806/FJ767*100)</f>
        <v>-105.81500054489719</v>
      </c>
    </row>
    <row r="807" spans="122:167">
      <c r="DR807" s="770">
        <f t="shared" si="786"/>
        <v>0</v>
      </c>
      <c r="DS807" s="726">
        <f>+IF(DR767=0,0,DR807/DR767*100)</f>
        <v>0</v>
      </c>
      <c r="DT807" s="770">
        <v>0</v>
      </c>
      <c r="DU807" s="726">
        <f>+IF(DT767=0,0,DT807/DT767*100)</f>
        <v>0</v>
      </c>
      <c r="DV807" s="770">
        <v>0</v>
      </c>
      <c r="DW807" s="726">
        <f>+IF(DV767=0,0,DV807/DV767*100)</f>
        <v>0</v>
      </c>
      <c r="DX807" s="770">
        <v>0</v>
      </c>
      <c r="DY807" s="726">
        <f>+IF(DX767=0,0,DX807/DX767*100)</f>
        <v>0</v>
      </c>
      <c r="DZ807" s="770">
        <f>+DT807+DV807+DX807</f>
        <v>0</v>
      </c>
      <c r="EA807" s="726">
        <f>+IF(DZ767=0,0,DZ807/DZ767*100)</f>
        <v>0</v>
      </c>
      <c r="EB807" s="770">
        <v>0</v>
      </c>
      <c r="EC807" s="726">
        <f>+IF(EB767=0,0,EB807/EB767*100)</f>
        <v>0</v>
      </c>
      <c r="ED807" s="770">
        <v>0</v>
      </c>
      <c r="EE807" s="726">
        <f>+IF(ED767=0,0,ED807/ED767*100)</f>
        <v>0</v>
      </c>
      <c r="EF807" s="770">
        <v>0</v>
      </c>
      <c r="EG807" s="726">
        <f>+IF(EF767=0,0,EF807/EF767*100)</f>
        <v>0</v>
      </c>
      <c r="EH807" s="770">
        <f>+EB807+ED807+EF807</f>
        <v>0</v>
      </c>
      <c r="EI807" s="726">
        <f>+IF(EH767=0,0,EH807/EH767*100)</f>
        <v>0</v>
      </c>
      <c r="EJ807" s="770">
        <f>+DZ807+EH807</f>
        <v>0</v>
      </c>
      <c r="EK807" s="726">
        <f>+IF(EJ767=0,0,EJ807/EJ767*100)</f>
        <v>0</v>
      </c>
      <c r="EL807" s="770">
        <v>0</v>
      </c>
      <c r="EM807" s="726">
        <f>+IF(EL767=0,0,EL807/EL767*100)</f>
        <v>0</v>
      </c>
      <c r="EN807" s="770">
        <v>0</v>
      </c>
      <c r="EO807" s="726">
        <f>+IF(EN767=0,0,EN807/EN767*100)</f>
        <v>0</v>
      </c>
      <c r="EP807" s="770">
        <v>0</v>
      </c>
      <c r="EQ807" s="726">
        <f>+IF(EP767=0,0,EP807/EP767*100)</f>
        <v>0</v>
      </c>
      <c r="ER807" s="770">
        <f>+EL807+EN807+EP807</f>
        <v>0</v>
      </c>
      <c r="ES807" s="726">
        <f>+IF(ER767=0,0,ER807/ER767*100)</f>
        <v>0</v>
      </c>
      <c r="ET807" s="770">
        <v>0</v>
      </c>
      <c r="EU807" s="726">
        <f>+IF(ET767=0,0,ET807/ET767*100)</f>
        <v>0</v>
      </c>
      <c r="EV807" s="770">
        <v>0</v>
      </c>
      <c r="EW807" s="726">
        <f>+IF(EV767=0,0,EV807/EV767*100)</f>
        <v>0</v>
      </c>
      <c r="EX807" s="770">
        <v>0</v>
      </c>
      <c r="EY807" s="726">
        <f>+IF(EX767=0,0,EX807/EX767*100)</f>
        <v>0</v>
      </c>
      <c r="EZ807" s="770">
        <f>+ET807+EV807+EX807</f>
        <v>0</v>
      </c>
      <c r="FA807" s="726">
        <f>+IF(EZ767=0,0,EZ807/EZ767*100)</f>
        <v>0</v>
      </c>
      <c r="FB807" s="770">
        <f>+ER807+EZ807</f>
        <v>0</v>
      </c>
      <c r="FC807" s="726">
        <f>+IF(FB767=0,0,FB807/FB767*100)</f>
        <v>0</v>
      </c>
      <c r="FD807" s="770">
        <v>0</v>
      </c>
      <c r="FE807" s="726">
        <f>+IF(FD767=0,0,FD807/FD767*100)</f>
        <v>0</v>
      </c>
      <c r="FF807" s="770">
        <v>0</v>
      </c>
      <c r="FG807" s="726">
        <f>+IF(FF767=0,0,FF807/FF767*100)</f>
        <v>0</v>
      </c>
      <c r="FH807" s="770">
        <v>0</v>
      </c>
      <c r="FI807" s="726">
        <f>+IF(FH767=0,0,FH807/FH767*100)</f>
        <v>0</v>
      </c>
      <c r="FJ807" s="770">
        <v>0</v>
      </c>
      <c r="FK807" s="726">
        <f>+IF(FJ767=0,0,FJ807/FJ767*100)</f>
        <v>0</v>
      </c>
    </row>
    <row r="808" spans="122:167">
      <c r="DR808" s="772">
        <f t="shared" si="786"/>
        <v>0</v>
      </c>
      <c r="DS808" s="737">
        <f>+IF(DR767=0,0,DR808/DR767*100)</f>
        <v>0</v>
      </c>
      <c r="DT808" s="772">
        <v>0</v>
      </c>
      <c r="DU808" s="737">
        <f>+IF(DT767=0,0,DT808/DT767*100)</f>
        <v>0</v>
      </c>
      <c r="DV808" s="772">
        <v>0</v>
      </c>
      <c r="DW808" s="737">
        <f>+IF(DV767=0,0,DV808/DV767*100)</f>
        <v>0</v>
      </c>
      <c r="DX808" s="772">
        <v>0</v>
      </c>
      <c r="DY808" s="737">
        <f>+IF(DX767=0,0,DX808/DX767*100)</f>
        <v>0</v>
      </c>
      <c r="DZ808" s="772">
        <f>+DT808+DV808+DX808</f>
        <v>0</v>
      </c>
      <c r="EA808" s="737">
        <f>+IF(DZ767=0,0,DZ808/DZ767*100)</f>
        <v>0</v>
      </c>
      <c r="EB808" s="772">
        <v>0</v>
      </c>
      <c r="EC808" s="737">
        <f>+IF(EB767=0,0,EB808/EB767*100)</f>
        <v>0</v>
      </c>
      <c r="ED808" s="772">
        <v>0</v>
      </c>
      <c r="EE808" s="737">
        <f>+IF(ED767=0,0,ED808/ED767*100)</f>
        <v>0</v>
      </c>
      <c r="EF808" s="772">
        <v>0</v>
      </c>
      <c r="EG808" s="737">
        <f>+IF(EF767=0,0,EF808/EF767*100)</f>
        <v>0</v>
      </c>
      <c r="EH808" s="772">
        <f>+EB808+ED808+EF808</f>
        <v>0</v>
      </c>
      <c r="EI808" s="737">
        <f>+IF(EH767=0,0,EH808/EH767*100)</f>
        <v>0</v>
      </c>
      <c r="EJ808" s="772">
        <f>+DZ808+EH808</f>
        <v>0</v>
      </c>
      <c r="EK808" s="737">
        <f>+IF(EJ767=0,0,EJ808/EJ767*100)</f>
        <v>0</v>
      </c>
      <c r="EL808" s="772">
        <v>0</v>
      </c>
      <c r="EM808" s="737">
        <f>+IF(EL767=0,0,EL808/EL767*100)</f>
        <v>0</v>
      </c>
      <c r="EN808" s="772">
        <v>0</v>
      </c>
      <c r="EO808" s="737">
        <f>+IF(EN767=0,0,EN808/EN767*100)</f>
        <v>0</v>
      </c>
      <c r="EP808" s="772">
        <v>0</v>
      </c>
      <c r="EQ808" s="737">
        <f>+IF(EP767=0,0,EP808/EP767*100)</f>
        <v>0</v>
      </c>
      <c r="ER808" s="772">
        <f>+EL808+EN808+EP808</f>
        <v>0</v>
      </c>
      <c r="ES808" s="737">
        <f>+IF(ER767=0,0,ER808/ER767*100)</f>
        <v>0</v>
      </c>
      <c r="ET808" s="772">
        <v>0</v>
      </c>
      <c r="EU808" s="737">
        <f>+IF(ET767=0,0,ET808/ET767*100)</f>
        <v>0</v>
      </c>
      <c r="EV808" s="772">
        <v>0</v>
      </c>
      <c r="EW808" s="737">
        <f>+IF(EV767=0,0,EV808/EV767*100)</f>
        <v>0</v>
      </c>
      <c r="EX808" s="772">
        <v>0</v>
      </c>
      <c r="EY808" s="737">
        <f>+IF(EX767=0,0,EX808/EX767*100)</f>
        <v>0</v>
      </c>
      <c r="EZ808" s="772">
        <f>+ET808+EV808+EX808</f>
        <v>0</v>
      </c>
      <c r="FA808" s="737">
        <f>+IF(EZ767=0,0,EZ808/EZ767*100)</f>
        <v>0</v>
      </c>
      <c r="FB808" s="772">
        <f>+ER808+EZ808</f>
        <v>0</v>
      </c>
      <c r="FC808" s="737">
        <f>+IF(FB767=0,0,FB808/FB767*100)</f>
        <v>0</v>
      </c>
      <c r="FD808" s="772">
        <v>0</v>
      </c>
      <c r="FE808" s="737">
        <f>+IF(FD767=0,0,FD808/FD767*100)</f>
        <v>0</v>
      </c>
      <c r="FF808" s="772">
        <v>0</v>
      </c>
      <c r="FG808" s="737">
        <f>+IF(FF767=0,0,FF808/FF767*100)</f>
        <v>0</v>
      </c>
      <c r="FH808" s="772">
        <v>0</v>
      </c>
      <c r="FI808" s="737">
        <f>+IF(FH767=0,0,FH808/FH767*100)</f>
        <v>0</v>
      </c>
      <c r="FJ808" s="772">
        <v>0</v>
      </c>
      <c r="FK808" s="737">
        <f>+IF(FJ767=0,0,FJ808/FJ767*100)</f>
        <v>0</v>
      </c>
    </row>
    <row r="809" spans="122:167">
      <c r="DR809" s="785">
        <f t="shared" si="786"/>
        <v>3627.3560420643439</v>
      </c>
      <c r="DS809" s="786">
        <f>+IF(DR767=0,0,DR809/DR767*100)</f>
        <v>116.4800064902682</v>
      </c>
      <c r="DT809" s="785">
        <v>6.8750000000000009</v>
      </c>
      <c r="DU809" s="786">
        <f>+IF(DT767=0,0,DT809/DT767*100)</f>
        <v>0</v>
      </c>
      <c r="DV809" s="785">
        <v>6.8750000000000009</v>
      </c>
      <c r="DW809" s="786">
        <f>+IF(DV767=0,0,DV809/DV767*100)</f>
        <v>0</v>
      </c>
      <c r="DX809" s="785">
        <v>27.113984296190747</v>
      </c>
      <c r="DY809" s="786">
        <f>+IF(DX767=0,0,DX809/DX767*100)</f>
        <v>3902.0371960348816</v>
      </c>
      <c r="DZ809" s="785">
        <f>+DT809+DV809+DX809</f>
        <v>40.86398429619075</v>
      </c>
      <c r="EA809" s="786">
        <f>+IF(DZ767=0,0,DZ809/DZ767*100)</f>
        <v>5880.8320075748952</v>
      </c>
      <c r="EB809" s="785">
        <v>59.079691615984792</v>
      </c>
      <c r="EC809" s="786">
        <f>+IF(EB767=0,0,EB809/EB767*100)</f>
        <v>193.44613721885764</v>
      </c>
      <c r="ED809" s="785">
        <v>363.98394207330989</v>
      </c>
      <c r="EE809" s="786">
        <f>+IF(ED767=0,0,ED809/ED767*100)</f>
        <v>115.83081448797505</v>
      </c>
      <c r="EF809" s="785">
        <v>363.98394207330989</v>
      </c>
      <c r="EG809" s="786">
        <f>+IF(EF767=0,0,EF809/EF767*100)</f>
        <v>115.83081448797505</v>
      </c>
      <c r="EH809" s="785">
        <f>+EB809+ED809+EF809</f>
        <v>787.04757576260454</v>
      </c>
      <c r="EI809" s="786">
        <f>+IF(EH767=0,0,EH809/EH767*100)</f>
        <v>119.42772641853341</v>
      </c>
      <c r="EJ809" s="785">
        <f>+DZ809+EH809</f>
        <v>827.91156005879532</v>
      </c>
      <c r="EK809" s="786">
        <f>+IF(EJ767=0,0,EJ809/EJ767*100)</f>
        <v>125.49616255204464</v>
      </c>
      <c r="EL809" s="785">
        <v>365.54639935671702</v>
      </c>
      <c r="EM809" s="786">
        <f>+IF(EL767=0,0,EL809/EL767*100)</f>
        <v>116.32805196087523</v>
      </c>
      <c r="EN809" s="785">
        <v>365.54639935671702</v>
      </c>
      <c r="EO809" s="786">
        <f>+IF(EN767=0,0,EN809/EN767*100)</f>
        <v>116.32805196087523</v>
      </c>
      <c r="EP809" s="785">
        <v>377.28346546358677</v>
      </c>
      <c r="EQ809" s="786">
        <f>+IF(EP767=0,0,EP809/EP767*100)</f>
        <v>116.00934376815862</v>
      </c>
      <c r="ER809" s="785">
        <f>+EL809+EN809+EP809</f>
        <v>1108.3762641770209</v>
      </c>
      <c r="ES809" s="786">
        <f>+IF(ER767=0,0,ER809/ER767*100)</f>
        <v>116.21936953381559</v>
      </c>
      <c r="ET809" s="785">
        <v>543.94980418114449</v>
      </c>
      <c r="EU809" s="786">
        <f>+IF(ET767=0,0,ET809/ET767*100)</f>
        <v>113.05361050624998</v>
      </c>
      <c r="EV809" s="785">
        <v>543.90631459324038</v>
      </c>
      <c r="EW809" s="786">
        <f>+IF(EV767=0,0,EV809/EV767*100)</f>
        <v>113.05330734517798</v>
      </c>
      <c r="EX809" s="785">
        <v>603.21209905414275</v>
      </c>
      <c r="EY809" s="786">
        <f>+IF(EX767=0,0,EX809/EX767*100)</f>
        <v>112.0188531215974</v>
      </c>
      <c r="EZ809" s="785">
        <f>+ET809+EV809+EX809</f>
        <v>1691.0682178285276</v>
      </c>
      <c r="FA809" s="786">
        <f>+IF(EZ767=0,0,EZ809/EZ767*100)</f>
        <v>112.68222461102246</v>
      </c>
      <c r="FB809" s="785">
        <f>+ER809+EZ809</f>
        <v>2799.4444820055487</v>
      </c>
      <c r="FC809" s="786">
        <f>+IF(FB767=0,0,FB809/FB767*100)</f>
        <v>114.05661520942634</v>
      </c>
      <c r="FD809" s="785">
        <v>19387.751141182664</v>
      </c>
      <c r="FE809" s="786">
        <f>+IF(FD767=0,0,FD809/FD767*100)</f>
        <v>106.31613540608396</v>
      </c>
      <c r="FF809" s="785">
        <v>68588.922725512879</v>
      </c>
      <c r="FG809" s="786">
        <f>+IF(FF767=0,0,FF809/FF767*100)</f>
        <v>105.96775407070773</v>
      </c>
      <c r="FH809" s="785">
        <v>166502.39809765876</v>
      </c>
      <c r="FI809" s="786">
        <f>+IF(FH767=0,0,FH809/FH767*100)</f>
        <v>105.72983858937495</v>
      </c>
      <c r="FJ809" s="785">
        <v>304524.88225046353</v>
      </c>
      <c r="FK809" s="786">
        <f>+IF(FJ767=0,0,FJ809/FJ767*100)</f>
        <v>105.81500054489719</v>
      </c>
    </row>
    <row r="810" spans="122:167">
      <c r="DR810" s="774">
        <f t="shared" si="786"/>
        <v>-2643.09609969239</v>
      </c>
      <c r="DS810" s="775">
        <f>+IF(DR767=0,0,DR810/DR767*100)</f>
        <v>-84.873899136563168</v>
      </c>
      <c r="DT810" s="774">
        <f>DT770+DT773+DT784+DT806</f>
        <v>6.8750000000000009</v>
      </c>
      <c r="DU810" s="775">
        <f>+IF(DT767=0,0,DT810/DT767*100)</f>
        <v>0</v>
      </c>
      <c r="DV810" s="774">
        <f>DV770+DV773+DV784+DV806</f>
        <v>6.8750000000000009</v>
      </c>
      <c r="DW810" s="775">
        <f>+IF(DV767=0,0,DV810/DV767*100)</f>
        <v>0</v>
      </c>
      <c r="DX810" s="774">
        <f>DX770+DX773+DX784+DX806</f>
        <v>25.716031276969449</v>
      </c>
      <c r="DY810" s="775">
        <f>+IF(DX767=0,0,DX810/DX767*100)</f>
        <v>3700.8544919467513</v>
      </c>
      <c r="DZ810" s="774">
        <f>+DZ770+DZ773+DZ784+DZ806</f>
        <v>39.466031276969446</v>
      </c>
      <c r="EA810" s="775">
        <f>+IF(DZ767=0,0,DZ810/DZ767*100)</f>
        <v>5679.6493034867626</v>
      </c>
      <c r="EB810" s="774">
        <f>EB770+EB773+EB784+EB806</f>
        <v>-2.4047173047072476</v>
      </c>
      <c r="EC810" s="775">
        <f>+IF(EB767=0,0,EB810/EB767*100)</f>
        <v>-7.8738270457237496</v>
      </c>
      <c r="ED810" s="774">
        <f>ED770+ED773+ED784+ED806</f>
        <v>-268.84489385278556</v>
      </c>
      <c r="EE810" s="775">
        <f>+IF(ED767=0,0,ED810/ED767*100)</f>
        <v>-85.554661693370377</v>
      </c>
      <c r="EF810" s="774">
        <f>EF770+EF773+EF784+EF806</f>
        <v>-268.84489385278556</v>
      </c>
      <c r="EG810" s="775">
        <f>+IF(EF767=0,0,EF810/EF767*100)</f>
        <v>-85.554661693370377</v>
      </c>
      <c r="EH810" s="774">
        <f>+EH770+EH773+EH784+EH806</f>
        <v>-540.09450501027834</v>
      </c>
      <c r="EI810" s="775">
        <f>+IF(EH767=0,0,EH810/EH767*100)</f>
        <v>-81.954713756689628</v>
      </c>
      <c r="EJ810" s="774">
        <f>+DZ810+EH810</f>
        <v>-500.62847373330891</v>
      </c>
      <c r="EK810" s="775">
        <f>+IF(EJ767=0,0,EJ810/EJ767*100)</f>
        <v>-75.88606724292579</v>
      </c>
      <c r="EL810" s="774">
        <f>EL770+EL773+EL784+EL806</f>
        <v>-267.28235113619269</v>
      </c>
      <c r="EM810" s="775">
        <f>+IF(EL767=0,0,EL810/EL767*100)</f>
        <v>-85.05742440880806</v>
      </c>
      <c r="EN810" s="774">
        <f>EN770+EN773+EN784+EN806</f>
        <v>-267.28235113619269</v>
      </c>
      <c r="EO810" s="775">
        <f>+IF(EN767=0,0,EN810/EN767*100)</f>
        <v>-85.05742440880806</v>
      </c>
      <c r="EP810" s="774">
        <f>EP770+EP773+EP784+EP806</f>
        <v>-277.64747189107197</v>
      </c>
      <c r="EQ810" s="775">
        <f>+IF(EP767=0,0,EP810/EP767*100)</f>
        <v>-85.372681183878228</v>
      </c>
      <c r="ER810" s="774">
        <f>+ER770+ER773+ER784+ER806</f>
        <v>-812.21217416345735</v>
      </c>
      <c r="ES810" s="775">
        <f>+IF(ER767=0,0,ER810/ER767*100)</f>
        <v>-85.164929870683935</v>
      </c>
      <c r="ET810" s="774">
        <f>ET770+ET773+ET784+ET806</f>
        <v>-424.83218661036426</v>
      </c>
      <c r="EU810" s="775">
        <f>+IF(ET767=0,0,ET810/ET767*100)</f>
        <v>-88.296405635936623</v>
      </c>
      <c r="EV810" s="774">
        <f>EV770+EV773+EV784+EV806</f>
        <v>-424.80014447276596</v>
      </c>
      <c r="EW810" s="775">
        <f>+IF(EV767=0,0,EV810/EV767*100)</f>
        <v>-88.296568737708256</v>
      </c>
      <c r="EX810" s="774">
        <f>EX770+EX773+EX784+EX806</f>
        <v>-480.6231207124934</v>
      </c>
      <c r="EY810" s="775">
        <f>+IF(EX767=0,0,EX810/EX767*100)</f>
        <v>-89.253598941993602</v>
      </c>
      <c r="EZ810" s="774">
        <f>+EZ770+EZ773+EZ784+EZ806</f>
        <v>-1330.2554517956237</v>
      </c>
      <c r="FA810" s="775">
        <f>+IF(EZ767=0,0,EZ810/EZ767*100)</f>
        <v>-88.63991530853248</v>
      </c>
      <c r="FB810" s="774">
        <f>+ER810+EZ810</f>
        <v>-2142.467625959081</v>
      </c>
      <c r="FC810" s="775">
        <f>+IF(FB767=0,0,FB810/FB767*100)</f>
        <v>-87.289677356846298</v>
      </c>
      <c r="FD810" s="774">
        <f>FD770+FD773+FD784+FD806</f>
        <v>-17025.010832625987</v>
      </c>
      <c r="FE810" s="775">
        <f>+IF(FD767=0,0,FD810/FD767*100)</f>
        <v>-93.359634327403356</v>
      </c>
      <c r="FF810" s="774">
        <f>FF770+FF773+FF784+FF806</f>
        <v>-60634.093361940708</v>
      </c>
      <c r="FG810" s="775">
        <f>+IF(FF767=0,0,FF810/FF767*100)</f>
        <v>-93.677789916482752</v>
      </c>
      <c r="FH810" s="774">
        <f>FH770+FH773+FH784+FH806</f>
        <v>-147876.84290687882</v>
      </c>
      <c r="FI810" s="775">
        <f>+IF(FH767=0,0,FH810/FH767*100)</f>
        <v>-93.90251978521205</v>
      </c>
      <c r="FJ810" s="774">
        <f>FJ770+FJ773+FJ784+FJ806</f>
        <v>-269967.41417033056</v>
      </c>
      <c r="FK810" s="775">
        <f>+IF(FJ767=0,0,FJ810/FJ767*100)</f>
        <v>-93.80711968896766</v>
      </c>
    </row>
    <row r="811" spans="122:167">
      <c r="DR811" s="673"/>
      <c r="DS811" s="673"/>
      <c r="DT811" s="673"/>
      <c r="DU811" s="673"/>
      <c r="DV811" s="673"/>
      <c r="DW811" s="673"/>
      <c r="DX811" s="673"/>
      <c r="DY811" s="673"/>
      <c r="DZ811" s="673"/>
      <c r="EA811" s="673"/>
      <c r="EB811" s="673"/>
      <c r="EC811" s="673"/>
      <c r="ED811" s="673"/>
      <c r="EE811" s="673"/>
      <c r="EF811" s="673"/>
      <c r="EG811" s="673"/>
      <c r="EH811" s="673"/>
      <c r="EI811" s="673"/>
      <c r="EJ811" s="673"/>
      <c r="EK811" s="673"/>
      <c r="EL811" s="673"/>
      <c r="EM811" s="673"/>
      <c r="EN811" s="673"/>
      <c r="EO811" s="673"/>
      <c r="EP811" s="673"/>
      <c r="EQ811" s="673"/>
      <c r="ER811" s="673"/>
      <c r="ES811" s="673"/>
      <c r="ET811" s="673"/>
      <c r="EU811" s="673"/>
      <c r="EV811" s="673"/>
      <c r="EW811" s="673"/>
      <c r="EX811" s="673"/>
      <c r="EY811" s="673"/>
      <c r="EZ811" s="673"/>
      <c r="FA811" s="673"/>
      <c r="FB811" s="673"/>
      <c r="FC811" s="673"/>
      <c r="FD811" s="673"/>
      <c r="FE811" s="673"/>
      <c r="FF811" s="673"/>
      <c r="FG811" s="673"/>
      <c r="FH811" s="673"/>
      <c r="FI811" s="673"/>
      <c r="FJ811" s="673"/>
      <c r="FK811" s="673"/>
    </row>
    <row r="812" spans="122:167">
      <c r="DR812" s="649"/>
      <c r="DS812" s="649"/>
      <c r="DT812" s="649"/>
      <c r="DU812" s="649"/>
      <c r="DV812" s="649"/>
      <c r="DW812" s="649"/>
      <c r="DX812" s="649"/>
      <c r="DY812" s="649"/>
      <c r="DZ812" s="649"/>
      <c r="EA812" s="649"/>
      <c r="EB812" s="649"/>
      <c r="EC812" s="649"/>
      <c r="ED812" s="649"/>
      <c r="EE812" s="649"/>
      <c r="EF812" s="649"/>
      <c r="EG812" s="649"/>
      <c r="EH812" s="649"/>
      <c r="EI812" s="649"/>
      <c r="EJ812" s="648"/>
      <c r="EK812" s="648"/>
      <c r="EL812" s="649"/>
      <c r="EM812" s="649"/>
      <c r="EN812" s="649"/>
      <c r="EO812" s="649"/>
      <c r="EP812" s="649"/>
      <c r="EQ812" s="649"/>
      <c r="ER812" s="649"/>
      <c r="ES812" s="649"/>
      <c r="ET812" s="649"/>
      <c r="EU812" s="649"/>
      <c r="EV812" s="649"/>
      <c r="EW812" s="649"/>
      <c r="EX812" s="649"/>
      <c r="EY812" s="649"/>
      <c r="EZ812" s="649"/>
      <c r="FA812" s="649"/>
      <c r="FB812" s="648"/>
      <c r="FC812" s="648"/>
      <c r="FD812" s="649"/>
      <c r="FE812" s="649"/>
      <c r="FF812" s="649"/>
      <c r="FG812" s="649"/>
      <c r="FH812" s="649"/>
      <c r="FI812" s="649"/>
      <c r="FJ812" s="649"/>
      <c r="FK812" s="649"/>
    </row>
    <row r="813" spans="122:167">
      <c r="DR813" s="649"/>
      <c r="DS813" s="649"/>
      <c r="DT813" s="649"/>
      <c r="DU813" s="649"/>
      <c r="DV813" s="649"/>
      <c r="DW813" s="649"/>
      <c r="DX813" s="649"/>
      <c r="DY813" s="649"/>
      <c r="DZ813" s="649"/>
      <c r="EA813" s="649"/>
      <c r="EB813" s="649"/>
      <c r="EC813" s="649"/>
      <c r="ED813" s="649"/>
      <c r="EE813" s="649"/>
      <c r="EF813" s="649"/>
      <c r="EG813" s="649"/>
      <c r="EH813" s="649"/>
      <c r="EI813" s="649"/>
      <c r="EJ813" s="648"/>
      <c r="EK813" s="648"/>
      <c r="EL813" s="649"/>
      <c r="EM813" s="649"/>
      <c r="EN813" s="649"/>
      <c r="EO813" s="649"/>
      <c r="EP813" s="649"/>
      <c r="EQ813" s="649"/>
      <c r="ER813" s="649"/>
      <c r="ES813" s="649"/>
      <c r="ET813" s="649"/>
      <c r="EU813" s="649"/>
      <c r="EV813" s="649"/>
      <c r="EW813" s="649"/>
      <c r="EX813" s="649"/>
      <c r="EY813" s="649"/>
      <c r="EZ813" s="649"/>
      <c r="FA813" s="649"/>
      <c r="FB813" s="648"/>
      <c r="FC813" s="648"/>
      <c r="FD813" s="649"/>
      <c r="FE813" s="649"/>
      <c r="FF813" s="649"/>
      <c r="FG813" s="649"/>
      <c r="FH813" s="649"/>
      <c r="FI813" s="649"/>
      <c r="FJ813" s="649"/>
      <c r="FK813" s="649"/>
    </row>
    <row r="814" spans="122:167" ht="18.75" thickBot="1">
      <c r="DR814" s="754" t="s">
        <v>4830</v>
      </c>
      <c r="DS814" s="755"/>
      <c r="DT814" s="755"/>
      <c r="DU814" s="755"/>
      <c r="DV814" s="755"/>
      <c r="DW814" s="755"/>
      <c r="DX814" s="755"/>
      <c r="DY814" s="755"/>
      <c r="DZ814" s="790"/>
      <c r="EA814" s="755"/>
      <c r="EB814" s="755"/>
      <c r="EC814" s="755"/>
      <c r="ED814" s="755"/>
      <c r="EE814" s="755"/>
      <c r="EF814" s="755"/>
      <c r="EG814" s="755"/>
      <c r="EH814" s="790"/>
      <c r="EI814" s="755"/>
      <c r="EJ814" s="755"/>
      <c r="EK814" s="755"/>
      <c r="EL814" s="755"/>
      <c r="EM814" s="755"/>
      <c r="EN814" s="755"/>
      <c r="EO814" s="755"/>
      <c r="EP814" s="755"/>
      <c r="EQ814" s="755"/>
      <c r="ER814" s="790"/>
      <c r="ES814" s="755"/>
      <c r="ET814" s="755"/>
      <c r="EU814" s="755"/>
      <c r="EV814" s="755"/>
      <c r="EW814" s="755"/>
      <c r="EX814" s="755"/>
      <c r="EY814" s="755"/>
      <c r="EZ814" s="790"/>
      <c r="FA814" s="755"/>
      <c r="FB814" s="755"/>
      <c r="FC814" s="755"/>
      <c r="FD814" s="755"/>
      <c r="FE814" s="755"/>
      <c r="FF814" s="755"/>
      <c r="FG814" s="755"/>
      <c r="FH814" s="755"/>
      <c r="FI814" s="755"/>
      <c r="FJ814" s="755"/>
      <c r="FK814" s="755"/>
    </row>
    <row r="815" spans="122:167">
      <c r="DR815" s="649"/>
      <c r="DS815" s="648"/>
      <c r="DT815" s="648"/>
      <c r="DU815" s="648"/>
      <c r="DV815" s="648"/>
      <c r="DW815" s="648"/>
      <c r="DX815" s="648"/>
      <c r="DY815" s="648"/>
      <c r="DZ815" s="650"/>
      <c r="EA815" s="648"/>
      <c r="EB815" s="648"/>
      <c r="EC815" s="648"/>
      <c r="ED815" s="648"/>
      <c r="EE815" s="648"/>
      <c r="EF815" s="648"/>
      <c r="EG815" s="648"/>
      <c r="EH815" s="650"/>
      <c r="EI815" s="648"/>
      <c r="EJ815" s="648"/>
      <c r="EK815" s="648"/>
      <c r="EL815" s="648"/>
      <c r="EM815" s="648"/>
      <c r="EN815" s="648"/>
      <c r="EO815" s="648"/>
      <c r="EP815" s="648"/>
      <c r="EQ815" s="648"/>
      <c r="ER815" s="650"/>
      <c r="ES815" s="648"/>
      <c r="ET815" s="648"/>
      <c r="EU815" s="648"/>
      <c r="EV815" s="648"/>
      <c r="EW815" s="648"/>
      <c r="EX815" s="648"/>
      <c r="EY815" s="648"/>
      <c r="EZ815" s="650"/>
      <c r="FA815" s="648"/>
      <c r="FB815" s="648"/>
      <c r="FC815" s="648"/>
      <c r="FD815" s="648"/>
      <c r="FE815" s="648"/>
      <c r="FF815" s="648"/>
      <c r="FG815" s="648"/>
      <c r="FH815" s="648"/>
      <c r="FI815" s="648"/>
      <c r="FJ815" s="648"/>
      <c r="FK815" s="648"/>
    </row>
    <row r="816" spans="122:167">
      <c r="DR816" s="672" t="s">
        <v>4874</v>
      </c>
      <c r="DS816" s="648"/>
      <c r="DT816" s="648"/>
      <c r="DU816" s="648"/>
      <c r="DV816" s="648"/>
      <c r="DW816" s="648"/>
      <c r="DX816" s="648"/>
      <c r="DY816" s="648"/>
      <c r="DZ816" s="649"/>
      <c r="EA816" s="648"/>
      <c r="EB816" s="648"/>
      <c r="EC816" s="648"/>
      <c r="ED816" s="648"/>
      <c r="EE816" s="648"/>
      <c r="EF816" s="648"/>
      <c r="EG816" s="648"/>
      <c r="EH816" s="649"/>
      <c r="EI816" s="648"/>
      <c r="EJ816" s="648"/>
      <c r="EK816" s="675"/>
      <c r="EL816" s="648"/>
      <c r="EM816" s="648"/>
      <c r="EN816" s="648"/>
      <c r="EO816" s="648"/>
      <c r="EP816" s="648"/>
      <c r="EQ816" s="648"/>
      <c r="ER816" s="649"/>
      <c r="ES816" s="648"/>
      <c r="ET816" s="648"/>
      <c r="EU816" s="648"/>
      <c r="EV816" s="648"/>
      <c r="EW816" s="648"/>
      <c r="EX816" s="648"/>
      <c r="EY816" s="648"/>
      <c r="EZ816" s="649"/>
      <c r="FA816" s="648"/>
      <c r="FB816" s="648"/>
      <c r="FC816" s="675"/>
      <c r="FD816" s="648"/>
      <c r="FE816" s="648"/>
      <c r="FF816" s="648"/>
      <c r="FG816" s="648"/>
      <c r="FH816" s="648"/>
      <c r="FI816" s="648"/>
      <c r="FJ816" s="648"/>
      <c r="FK816" s="648"/>
    </row>
    <row r="817" spans="122:167">
      <c r="DR817" s="678" t="str">
        <f>+DR$5</f>
        <v>23년</v>
      </c>
      <c r="DS817" s="679"/>
      <c r="DT817" s="678" t="s">
        <v>4721</v>
      </c>
      <c r="DU817" s="679"/>
      <c r="DV817" s="678" t="s">
        <v>4722</v>
      </c>
      <c r="DW817" s="679"/>
      <c r="DX817" s="678" t="s">
        <v>4723</v>
      </c>
      <c r="DY817" s="679"/>
      <c r="DZ817" s="678" t="s">
        <v>4724</v>
      </c>
      <c r="EA817" s="679"/>
      <c r="EB817" s="678" t="s">
        <v>4725</v>
      </c>
      <c r="EC817" s="679"/>
      <c r="ED817" s="678" t="s">
        <v>4741</v>
      </c>
      <c r="EE817" s="679"/>
      <c r="EF817" s="678" t="s">
        <v>4727</v>
      </c>
      <c r="EG817" s="679"/>
      <c r="EH817" s="680" t="s">
        <v>4728</v>
      </c>
      <c r="EI817" s="681"/>
      <c r="EJ817" s="678" t="s">
        <v>4729</v>
      </c>
      <c r="EK817" s="679"/>
      <c r="EL817" s="678" t="s">
        <v>4730</v>
      </c>
      <c r="EM817" s="679"/>
      <c r="EN817" s="678" t="s">
        <v>4731</v>
      </c>
      <c r="EO817" s="679"/>
      <c r="EP817" s="680" t="s">
        <v>4732</v>
      </c>
      <c r="EQ817" s="679"/>
      <c r="ER817" s="678" t="s">
        <v>4733</v>
      </c>
      <c r="ES817" s="679"/>
      <c r="ET817" s="678" t="s">
        <v>4734</v>
      </c>
      <c r="EU817" s="679"/>
      <c r="EV817" s="678" t="s">
        <v>4735</v>
      </c>
      <c r="EW817" s="679"/>
      <c r="EX817" s="678" t="s">
        <v>4736</v>
      </c>
      <c r="EY817" s="679"/>
      <c r="EZ817" s="680" t="s">
        <v>4737</v>
      </c>
      <c r="FA817" s="679"/>
      <c r="FB817" s="678" t="s">
        <v>4738</v>
      </c>
      <c r="FC817" s="682"/>
      <c r="FD817" s="678" t="s">
        <v>4743</v>
      </c>
      <c r="FE817" s="679"/>
      <c r="FF817" s="678" t="s">
        <v>4744</v>
      </c>
      <c r="FG817" s="679"/>
      <c r="FH817" s="678" t="s">
        <v>4745</v>
      </c>
      <c r="FI817" s="679"/>
      <c r="FJ817" s="678" t="s">
        <v>4746</v>
      </c>
      <c r="FK817" s="679"/>
    </row>
    <row r="818" spans="122:167">
      <c r="DR818" s="684" t="s">
        <v>4749</v>
      </c>
      <c r="DS818" s="685" t="s">
        <v>4750</v>
      </c>
      <c r="DT818" s="684" t="s">
        <v>4747</v>
      </c>
      <c r="DU818" s="685" t="s">
        <v>4748</v>
      </c>
      <c r="DV818" s="684" t="s">
        <v>4747</v>
      </c>
      <c r="DW818" s="685" t="s">
        <v>4748</v>
      </c>
      <c r="DX818" s="684" t="s">
        <v>4747</v>
      </c>
      <c r="DY818" s="685" t="s">
        <v>4748</v>
      </c>
      <c r="DZ818" s="684" t="s">
        <v>4747</v>
      </c>
      <c r="EA818" s="685" t="s">
        <v>4748</v>
      </c>
      <c r="EB818" s="684" t="s">
        <v>4747</v>
      </c>
      <c r="EC818" s="685" t="s">
        <v>4748</v>
      </c>
      <c r="ED818" s="684" t="s">
        <v>4747</v>
      </c>
      <c r="EE818" s="685" t="s">
        <v>4748</v>
      </c>
      <c r="EF818" s="684" t="s">
        <v>4747</v>
      </c>
      <c r="EG818" s="685" t="s">
        <v>4748</v>
      </c>
      <c r="EH818" s="684" t="s">
        <v>4747</v>
      </c>
      <c r="EI818" s="685" t="s">
        <v>4748</v>
      </c>
      <c r="EJ818" s="684" t="s">
        <v>4747</v>
      </c>
      <c r="EK818" s="685" t="s">
        <v>4748</v>
      </c>
      <c r="EL818" s="684" t="s">
        <v>4747</v>
      </c>
      <c r="EM818" s="685" t="s">
        <v>4748</v>
      </c>
      <c r="EN818" s="684" t="s">
        <v>4747</v>
      </c>
      <c r="EO818" s="685" t="s">
        <v>4748</v>
      </c>
      <c r="EP818" s="686" t="s">
        <v>4747</v>
      </c>
      <c r="EQ818" s="685" t="s">
        <v>4748</v>
      </c>
      <c r="ER818" s="684" t="s">
        <v>4747</v>
      </c>
      <c r="ES818" s="685" t="s">
        <v>4748</v>
      </c>
      <c r="ET818" s="684" t="s">
        <v>4747</v>
      </c>
      <c r="EU818" s="685" t="s">
        <v>4748</v>
      </c>
      <c r="EV818" s="684" t="s">
        <v>4747</v>
      </c>
      <c r="EW818" s="685" t="s">
        <v>4748</v>
      </c>
      <c r="EX818" s="684" t="s">
        <v>4747</v>
      </c>
      <c r="EY818" s="685" t="s">
        <v>4748</v>
      </c>
      <c r="EZ818" s="684" t="s">
        <v>4747</v>
      </c>
      <c r="FA818" s="685" t="s">
        <v>4748</v>
      </c>
      <c r="FB818" s="684" t="s">
        <v>4747</v>
      </c>
      <c r="FC818" s="685" t="s">
        <v>4748</v>
      </c>
      <c r="FD818" s="684" t="s">
        <v>4747</v>
      </c>
      <c r="FE818" s="685" t="s">
        <v>4748</v>
      </c>
      <c r="FF818" s="684" t="s">
        <v>4747</v>
      </c>
      <c r="FG818" s="685" t="s">
        <v>4748</v>
      </c>
      <c r="FH818" s="684" t="s">
        <v>4747</v>
      </c>
      <c r="FI818" s="685" t="s">
        <v>4748</v>
      </c>
      <c r="FJ818" s="684" t="s">
        <v>4747</v>
      </c>
      <c r="FK818" s="685" t="s">
        <v>4748</v>
      </c>
    </row>
    <row r="819" spans="122:167">
      <c r="DR819" s="794">
        <f t="shared" ref="DR819:DR831" si="797">+EJ819+FB819</f>
        <v>3569.3967033446211</v>
      </c>
      <c r="DS819" s="795">
        <f>+IF(DR819=0,0,DR819/DR819*100)</f>
        <v>100</v>
      </c>
      <c r="DT819" s="794">
        <f>DT820+DT821+DT824+DT829</f>
        <v>6.8750000000000009</v>
      </c>
      <c r="DU819" s="795">
        <f>+IF(DT819=0,0,DT819/DT819*100)</f>
        <v>100</v>
      </c>
      <c r="DV819" s="794">
        <f>DV820+DV821+DV824+DV829</f>
        <v>6.8750000000000009</v>
      </c>
      <c r="DW819" s="795">
        <f>+IF(DV819=0,0,DV819/DV819*100)</f>
        <v>100</v>
      </c>
      <c r="DX819" s="794">
        <f>DX820+DX821+DX824+DX829</f>
        <v>0</v>
      </c>
      <c r="DY819" s="795">
        <f>+IF(DX819=0,0,DX819/DX819*100)</f>
        <v>0</v>
      </c>
      <c r="DZ819" s="794">
        <f>DZ820+DZ821+DZ824+DZ829</f>
        <v>13.750000000000002</v>
      </c>
      <c r="EA819" s="795">
        <f>+IF(DZ819=0,0,DZ819/DZ819*100)</f>
        <v>100</v>
      </c>
      <c r="EB819" s="794">
        <f>EB820+EB821+EB824+EB829</f>
        <v>26.175325285331198</v>
      </c>
      <c r="EC819" s="795">
        <f>+IF(EB819=0,0,EB819/EB819*100)</f>
        <v>100</v>
      </c>
      <c r="ED819" s="794">
        <f>ED820+ED821+ED824+ED829</f>
        <v>397.82931166928051</v>
      </c>
      <c r="EE819" s="795">
        <f>+IF(ED819=0,0,ED819/ED819*100)</f>
        <v>100</v>
      </c>
      <c r="EF819" s="794">
        <f>EF820+EF821+EF824+EF829</f>
        <v>366.0731624187402</v>
      </c>
      <c r="EG819" s="795">
        <f>+IF(EF819=0,0,EF819/EF819*100)</f>
        <v>100</v>
      </c>
      <c r="EH819" s="794">
        <f>EH820+EH821+EH824+EH829</f>
        <v>790.07779937335192</v>
      </c>
      <c r="EI819" s="795">
        <f>+IF(EH819=0,0,EH819/EH819*100)</f>
        <v>100</v>
      </c>
      <c r="EJ819" s="794">
        <f t="shared" ref="EJ819:EJ829" si="798">+DZ819+EH819</f>
        <v>803.82779937335192</v>
      </c>
      <c r="EK819" s="795">
        <f>+IF(EJ819=0,0,EJ819/EJ819*100)</f>
        <v>100</v>
      </c>
      <c r="EL819" s="794">
        <f>EL820+EL821+EL824+EL829</f>
        <v>365.57891559511353</v>
      </c>
      <c r="EM819" s="795">
        <f>+IF(EL819=0,0,EL819/EL819*100)</f>
        <v>100</v>
      </c>
      <c r="EN819" s="794">
        <f>EN820+EN821+EN824+EN829</f>
        <v>365.54840653192673</v>
      </c>
      <c r="EO819" s="795">
        <f>+IF(EN819=0,0,EN819/EN819*100)</f>
        <v>100</v>
      </c>
      <c r="EP819" s="794">
        <f>EP820+EP821+EP824+EP829</f>
        <v>365.46087741245566</v>
      </c>
      <c r="EQ819" s="795">
        <f>+IF(EP819=0,0,EP819/EP819*100)</f>
        <v>100</v>
      </c>
      <c r="ER819" s="794">
        <f>ER820+ER821+ER824+ER829</f>
        <v>1096.5881995394959</v>
      </c>
      <c r="ES819" s="795">
        <f>+IF(ER819=0,0,ER819/ER819*100)</f>
        <v>100</v>
      </c>
      <c r="ET819" s="794">
        <f>ET820+ET821+ET824+ET829</f>
        <v>555.83201738437322</v>
      </c>
      <c r="EU819" s="795">
        <f>+IF(ET819=0,0,ET819/ET819*100)</f>
        <v>100</v>
      </c>
      <c r="EV819" s="794">
        <f>EV820+EV821+EV824+EV829</f>
        <v>544.00585644103023</v>
      </c>
      <c r="EW819" s="795">
        <f>+IF(EV819=0,0,EV819/EV819*100)</f>
        <v>100</v>
      </c>
      <c r="EX819" s="794">
        <f>EX820+EX821+EX824+EX829</f>
        <v>569.1428306063699</v>
      </c>
      <c r="EY819" s="795">
        <f>+IF(EX819=0,0,EX819/EX819*100)</f>
        <v>100</v>
      </c>
      <c r="EZ819" s="794">
        <f>EZ820+EZ821+EZ824+EZ829</f>
        <v>1668.9807044317733</v>
      </c>
      <c r="FA819" s="795">
        <f>+IF(EZ819=0,0,EZ819/EZ819*100)</f>
        <v>100</v>
      </c>
      <c r="FB819" s="794">
        <f t="shared" ref="FB819:FB829" si="799">+ER819+EZ819</f>
        <v>2765.5689039712693</v>
      </c>
      <c r="FC819" s="795">
        <f>+IF(FB819=0,0,FB819/FB819*100)</f>
        <v>100</v>
      </c>
      <c r="FD819" s="794">
        <f>FD820+FD821+FD824+FD829</f>
        <v>19353.854232256686</v>
      </c>
      <c r="FE819" s="795">
        <f>+IF(FD819=0,0,FD819/FD819*100)</f>
        <v>100</v>
      </c>
      <c r="FF819" s="794">
        <f>FF820+FF821+FF824+FF829</f>
        <v>68838.923098002197</v>
      </c>
      <c r="FG819" s="795">
        <f>+IF(FF819=0,0,FF819/FF819*100)</f>
        <v>100</v>
      </c>
      <c r="FH819" s="794">
        <f>FH820+FH821+FH824+FH829</f>
        <v>165899.98293164521</v>
      </c>
      <c r="FI819" s="795">
        <f>+IF(FH819=0,0,FH819/FH819*100)</f>
        <v>100</v>
      </c>
      <c r="FJ819" s="794">
        <f>FJ820+FJ821+FJ824+FJ829</f>
        <v>304540.34619145212</v>
      </c>
      <c r="FK819" s="795">
        <f>+IF(FJ819=0,0,FJ819/FJ819*100)</f>
        <v>100</v>
      </c>
    </row>
    <row r="820" spans="122:167">
      <c r="DR820" s="770">
        <f t="shared" si="797"/>
        <v>0</v>
      </c>
      <c r="DS820" s="726">
        <f>+IF(DR820=0,0,DR820/DR820*100)</f>
        <v>0</v>
      </c>
      <c r="DT820" s="770">
        <v>0</v>
      </c>
      <c r="DU820" s="726">
        <f>+IF(DT820=0,0,DT820/DT820*100)</f>
        <v>0</v>
      </c>
      <c r="DV820" s="770">
        <v>0</v>
      </c>
      <c r="DW820" s="726">
        <f>+IF(DV820=0,0,DV820/DV820*100)</f>
        <v>0</v>
      </c>
      <c r="DX820" s="770">
        <v>0</v>
      </c>
      <c r="DY820" s="726">
        <f>+IF(DX820=0,0,DX820/DX820*100)</f>
        <v>0</v>
      </c>
      <c r="DZ820" s="770">
        <f>+DT820+DV820+DX820</f>
        <v>0</v>
      </c>
      <c r="EA820" s="726">
        <f>+IF(DZ820=0,0,DZ820/DZ820*100)</f>
        <v>0</v>
      </c>
      <c r="EB820" s="770">
        <v>0</v>
      </c>
      <c r="EC820" s="726">
        <f>+IF(EB820=0,0,EB820/EB820*100)</f>
        <v>0</v>
      </c>
      <c r="ED820" s="770">
        <v>0</v>
      </c>
      <c r="EE820" s="726">
        <f>+IF(ED820=0,0,ED820/ED820*100)</f>
        <v>0</v>
      </c>
      <c r="EF820" s="770">
        <v>0</v>
      </c>
      <c r="EG820" s="726">
        <f>+IF(EF820=0,0,EF820/EF820*100)</f>
        <v>0</v>
      </c>
      <c r="EH820" s="770">
        <f>+EB820+ED820+EF820</f>
        <v>0</v>
      </c>
      <c r="EI820" s="726">
        <f>+IF(EH820=0,0,EH820/EH820*100)</f>
        <v>0</v>
      </c>
      <c r="EJ820" s="770">
        <f t="shared" si="798"/>
        <v>0</v>
      </c>
      <c r="EK820" s="726">
        <f>+IF(EJ820=0,0,EJ820/EJ820*100)</f>
        <v>0</v>
      </c>
      <c r="EL820" s="770">
        <v>0</v>
      </c>
      <c r="EM820" s="726">
        <f>+IF(EL820=0,0,EL820/EL820*100)</f>
        <v>0</v>
      </c>
      <c r="EN820" s="770">
        <v>0</v>
      </c>
      <c r="EO820" s="726">
        <f>+IF(EN820=0,0,EN820/EN820*100)</f>
        <v>0</v>
      </c>
      <c r="EP820" s="770">
        <v>0</v>
      </c>
      <c r="EQ820" s="726">
        <f>+IF(EP820=0,0,EP820/EP820*100)</f>
        <v>0</v>
      </c>
      <c r="ER820" s="770">
        <f>+EL820+EN820+EP820</f>
        <v>0</v>
      </c>
      <c r="ES820" s="726">
        <f>+IF(ER820=0,0,ER820/ER820*100)</f>
        <v>0</v>
      </c>
      <c r="ET820" s="770">
        <v>0</v>
      </c>
      <c r="EU820" s="726">
        <f>+IF(ET820=0,0,ET820/ET820*100)</f>
        <v>0</v>
      </c>
      <c r="EV820" s="770">
        <v>0</v>
      </c>
      <c r="EW820" s="726">
        <f>+IF(EV820=0,0,EV820/EV820*100)</f>
        <v>0</v>
      </c>
      <c r="EX820" s="770">
        <v>0</v>
      </c>
      <c r="EY820" s="726">
        <f>+IF(EX820=0,0,EX820/EX820*100)</f>
        <v>0</v>
      </c>
      <c r="EZ820" s="770">
        <f>+ET820+EV820+EX820</f>
        <v>0</v>
      </c>
      <c r="FA820" s="726">
        <f>+IF(EZ820=0,0,EZ820/EZ820*100)</f>
        <v>0</v>
      </c>
      <c r="FB820" s="770">
        <f t="shared" si="799"/>
        <v>0</v>
      </c>
      <c r="FC820" s="726">
        <f>+IF(FB820=0,0,FB820/FB820*100)</f>
        <v>0</v>
      </c>
      <c r="FD820" s="770">
        <v>0</v>
      </c>
      <c r="FE820" s="726">
        <f>+IF(FD820=0,0,FD820/FD820*100)</f>
        <v>0</v>
      </c>
      <c r="FF820" s="770">
        <v>0</v>
      </c>
      <c r="FG820" s="726">
        <f>+IF(FF820=0,0,FF820/FF820*100)</f>
        <v>0</v>
      </c>
      <c r="FH820" s="770">
        <v>0</v>
      </c>
      <c r="FI820" s="726">
        <f>+IF(FH820=0,0,FH820/FH820*100)</f>
        <v>0</v>
      </c>
      <c r="FJ820" s="770">
        <v>0</v>
      </c>
      <c r="FK820" s="726">
        <f>+IF(FJ820=0,0,FJ820/FJ820*100)</f>
        <v>0</v>
      </c>
    </row>
    <row r="821" spans="122:167">
      <c r="DR821" s="797">
        <f t="shared" si="797"/>
        <v>0</v>
      </c>
      <c r="DS821" s="727">
        <f>+IF(DR821=0,0,DR821/DR821*100)</f>
        <v>0</v>
      </c>
      <c r="DT821" s="797">
        <f>DT822+DT823</f>
        <v>0</v>
      </c>
      <c r="DU821" s="727">
        <f>+IF(DT821=0,0,DT821/DT821*100)</f>
        <v>0</v>
      </c>
      <c r="DV821" s="797">
        <f>DV822+DV823</f>
        <v>0</v>
      </c>
      <c r="DW821" s="727">
        <f>+IF(DV821=0,0,DV821/DV821*100)</f>
        <v>0</v>
      </c>
      <c r="DX821" s="797">
        <f>DX822+DX823</f>
        <v>0</v>
      </c>
      <c r="DY821" s="727">
        <f>+IF(DX821=0,0,DX821/DX821*100)</f>
        <v>0</v>
      </c>
      <c r="DZ821" s="797">
        <f>DZ822+DZ823</f>
        <v>0</v>
      </c>
      <c r="EA821" s="727">
        <f>+IF(DZ821=0,0,DZ821/DZ821*100)</f>
        <v>0</v>
      </c>
      <c r="EB821" s="797">
        <f>EB822+EB823</f>
        <v>0</v>
      </c>
      <c r="EC821" s="727">
        <f>+IF(EB821=0,0,EB821/EB821*100)</f>
        <v>0</v>
      </c>
      <c r="ED821" s="797">
        <f>ED822+ED823</f>
        <v>0</v>
      </c>
      <c r="EE821" s="727">
        <f>+IF(ED821=0,0,ED821/ED821*100)</f>
        <v>0</v>
      </c>
      <c r="EF821" s="797">
        <f>EF822+EF823</f>
        <v>0</v>
      </c>
      <c r="EG821" s="727">
        <f>+IF(EF821=0,0,EF821/EF821*100)</f>
        <v>0</v>
      </c>
      <c r="EH821" s="797">
        <f>EH822+EH823</f>
        <v>0</v>
      </c>
      <c r="EI821" s="727">
        <f>+IF(EH821=0,0,EH821/EH821*100)</f>
        <v>0</v>
      </c>
      <c r="EJ821" s="797">
        <f t="shared" si="798"/>
        <v>0</v>
      </c>
      <c r="EK821" s="727">
        <f>+IF(EJ821=0,0,EJ821/EJ821*100)</f>
        <v>0</v>
      </c>
      <c r="EL821" s="797">
        <f>EL822+EL823</f>
        <v>0</v>
      </c>
      <c r="EM821" s="727">
        <f>+IF(EL821=0,0,EL821/EL821*100)</f>
        <v>0</v>
      </c>
      <c r="EN821" s="797">
        <f>EN822+EN823</f>
        <v>0</v>
      </c>
      <c r="EO821" s="727">
        <f>+IF(EN821=0,0,EN821/EN821*100)</f>
        <v>0</v>
      </c>
      <c r="EP821" s="797">
        <f>EP822+EP823</f>
        <v>0</v>
      </c>
      <c r="EQ821" s="727">
        <f>+IF(EP821=0,0,EP821/EP821*100)</f>
        <v>0</v>
      </c>
      <c r="ER821" s="797">
        <f>ER822+ER823</f>
        <v>0</v>
      </c>
      <c r="ES821" s="727">
        <f>+IF(ER821=0,0,ER821/ER821*100)</f>
        <v>0</v>
      </c>
      <c r="ET821" s="797">
        <f>ET822+ET823</f>
        <v>0</v>
      </c>
      <c r="EU821" s="727">
        <f>+IF(ET821=0,0,ET821/ET821*100)</f>
        <v>0</v>
      </c>
      <c r="EV821" s="797">
        <f>EV822+EV823</f>
        <v>0</v>
      </c>
      <c r="EW821" s="727">
        <f>+IF(EV821=0,0,EV821/EV821*100)</f>
        <v>0</v>
      </c>
      <c r="EX821" s="797">
        <f>EX822+EX823</f>
        <v>0</v>
      </c>
      <c r="EY821" s="727">
        <f>+IF(EX821=0,0,EX821/EX821*100)</f>
        <v>0</v>
      </c>
      <c r="EZ821" s="797">
        <f>EZ822+EZ823</f>
        <v>0</v>
      </c>
      <c r="FA821" s="727">
        <f>+IF(EZ821=0,0,EZ821/EZ821*100)</f>
        <v>0</v>
      </c>
      <c r="FB821" s="797">
        <f t="shared" si="799"/>
        <v>0</v>
      </c>
      <c r="FC821" s="727">
        <f>+IF(FB821=0,0,FB821/FB821*100)</f>
        <v>0</v>
      </c>
      <c r="FD821" s="797">
        <f>FD822+FD823</f>
        <v>0</v>
      </c>
      <c r="FE821" s="727">
        <f>+IF(FD821=0,0,FD821/FD821*100)</f>
        <v>0</v>
      </c>
      <c r="FF821" s="797">
        <f>FF822+FF823</f>
        <v>0</v>
      </c>
      <c r="FG821" s="727">
        <f>+IF(FF821=0,0,FF821/FF821*100)</f>
        <v>0</v>
      </c>
      <c r="FH821" s="797">
        <f>FH822+FH823</f>
        <v>0</v>
      </c>
      <c r="FI821" s="727">
        <f>+IF(FH821=0,0,FH821/FH821*100)</f>
        <v>0</v>
      </c>
      <c r="FJ821" s="797">
        <f>FJ822+FJ823</f>
        <v>0</v>
      </c>
      <c r="FK821" s="727">
        <f>+IF(FJ821=0,0,FJ821/FJ821*100)</f>
        <v>0</v>
      </c>
    </row>
    <row r="822" spans="122:167">
      <c r="DR822" s="772">
        <f t="shared" si="797"/>
        <v>0</v>
      </c>
      <c r="DS822" s="737">
        <f>+IF(DR822=0,0,DR822/DR821*100)</f>
        <v>0</v>
      </c>
      <c r="DT822" s="772">
        <v>0</v>
      </c>
      <c r="DU822" s="737">
        <f>+IF(DT822=0,0,DT822/DT821*100)</f>
        <v>0</v>
      </c>
      <c r="DV822" s="772">
        <v>0</v>
      </c>
      <c r="DW822" s="737">
        <f>+IF(DV822=0,0,DV822/DV821*100)</f>
        <v>0</v>
      </c>
      <c r="DX822" s="772">
        <v>0</v>
      </c>
      <c r="DY822" s="737">
        <f>+IF(DX822=0,0,DX822/DX821*100)</f>
        <v>0</v>
      </c>
      <c r="DZ822" s="772">
        <f>+DT822+DV822+DX822</f>
        <v>0</v>
      </c>
      <c r="EA822" s="737">
        <f>+IF(DZ822=0,0,DZ822/DZ821*100)</f>
        <v>0</v>
      </c>
      <c r="EB822" s="772">
        <v>0</v>
      </c>
      <c r="EC822" s="737">
        <f>+IF(EB822=0,0,EB822/EB821*100)</f>
        <v>0</v>
      </c>
      <c r="ED822" s="772">
        <v>0</v>
      </c>
      <c r="EE822" s="737">
        <f>+IF(ED822=0,0,ED822/ED821*100)</f>
        <v>0</v>
      </c>
      <c r="EF822" s="772">
        <v>0</v>
      </c>
      <c r="EG822" s="737">
        <f>+IF(EF822=0,0,EF822/EF821*100)</f>
        <v>0</v>
      </c>
      <c r="EH822" s="772">
        <f>+EB822+ED822+EF822</f>
        <v>0</v>
      </c>
      <c r="EI822" s="737">
        <f>+IF(EH822=0,0,EH822/EH821*100)</f>
        <v>0</v>
      </c>
      <c r="EJ822" s="772">
        <f t="shared" si="798"/>
        <v>0</v>
      </c>
      <c r="EK822" s="737">
        <f>+IF(EJ822=0,0,EJ822/EJ821*100)</f>
        <v>0</v>
      </c>
      <c r="EL822" s="772">
        <v>0</v>
      </c>
      <c r="EM822" s="737">
        <f>+IF(EL822=0,0,EL822/EL821*100)</f>
        <v>0</v>
      </c>
      <c r="EN822" s="772">
        <v>0</v>
      </c>
      <c r="EO822" s="737">
        <f>+IF(EN822=0,0,EN822/EN821*100)</f>
        <v>0</v>
      </c>
      <c r="EP822" s="772">
        <v>0</v>
      </c>
      <c r="EQ822" s="737">
        <f>+IF(EP822=0,0,EP822/EP821*100)</f>
        <v>0</v>
      </c>
      <c r="ER822" s="772">
        <f>+EL822+EN822+EP822</f>
        <v>0</v>
      </c>
      <c r="ES822" s="737">
        <f>+IF(ER822=0,0,ER822/ER821*100)</f>
        <v>0</v>
      </c>
      <c r="ET822" s="772">
        <v>0</v>
      </c>
      <c r="EU822" s="737">
        <f>+IF(ET822=0,0,ET822/ET821*100)</f>
        <v>0</v>
      </c>
      <c r="EV822" s="772">
        <v>0</v>
      </c>
      <c r="EW822" s="737">
        <f>+IF(EV822=0,0,EV822/EV821*100)</f>
        <v>0</v>
      </c>
      <c r="EX822" s="772">
        <v>0</v>
      </c>
      <c r="EY822" s="737">
        <f>+IF(EX822=0,0,EX822/EX821*100)</f>
        <v>0</v>
      </c>
      <c r="EZ822" s="772">
        <f>+ET822+EV822+EX822</f>
        <v>0</v>
      </c>
      <c r="FA822" s="737">
        <f>+IF(EZ822=0,0,EZ822/EZ821*100)</f>
        <v>0</v>
      </c>
      <c r="FB822" s="772">
        <f t="shared" si="799"/>
        <v>0</v>
      </c>
      <c r="FC822" s="737">
        <f>+IF(FB822=0,0,FB822/FB821*100)</f>
        <v>0</v>
      </c>
      <c r="FD822" s="772">
        <v>0</v>
      </c>
      <c r="FE822" s="737">
        <f>+IF(FD822=0,0,FD822/FD821*100)</f>
        <v>0</v>
      </c>
      <c r="FF822" s="772">
        <v>0</v>
      </c>
      <c r="FG822" s="737">
        <f>+IF(FF822=0,0,FF822/FF821*100)</f>
        <v>0</v>
      </c>
      <c r="FH822" s="772">
        <v>0</v>
      </c>
      <c r="FI822" s="737">
        <f>+IF(FH822=0,0,FH822/FH821*100)</f>
        <v>0</v>
      </c>
      <c r="FJ822" s="772">
        <v>0</v>
      </c>
      <c r="FK822" s="737">
        <f>+IF(FJ822=0,0,FJ822/FJ821*100)</f>
        <v>0</v>
      </c>
    </row>
    <row r="823" spans="122:167">
      <c r="DR823" s="785">
        <f t="shared" si="797"/>
        <v>0</v>
      </c>
      <c r="DS823" s="786">
        <f>+IF(DR823=0,0,DR823/DR821*100)</f>
        <v>0</v>
      </c>
      <c r="DT823" s="785">
        <v>0</v>
      </c>
      <c r="DU823" s="786">
        <f>+IF(DT823=0,0,DT823/DT821*100)</f>
        <v>0</v>
      </c>
      <c r="DV823" s="785">
        <v>0</v>
      </c>
      <c r="DW823" s="786">
        <f>+IF(DV823=0,0,DV823/DV821*100)</f>
        <v>0</v>
      </c>
      <c r="DX823" s="785">
        <v>0</v>
      </c>
      <c r="DY823" s="786">
        <f>+IF(DX823=0,0,DX823/DX821*100)</f>
        <v>0</v>
      </c>
      <c r="DZ823" s="785">
        <f>+DT823+DV823+DX823</f>
        <v>0</v>
      </c>
      <c r="EA823" s="786">
        <f>+IF(DZ823=0,0,DZ823/DZ821*100)</f>
        <v>0</v>
      </c>
      <c r="EB823" s="785">
        <v>0</v>
      </c>
      <c r="EC823" s="786">
        <f>+IF(EB823=0,0,EB823/EB821*100)</f>
        <v>0</v>
      </c>
      <c r="ED823" s="785">
        <v>0</v>
      </c>
      <c r="EE823" s="786">
        <f>+IF(ED823=0,0,ED823/ED821*100)</f>
        <v>0</v>
      </c>
      <c r="EF823" s="785">
        <v>0</v>
      </c>
      <c r="EG823" s="786">
        <f>+IF(EF823=0,0,EF823/EF821*100)</f>
        <v>0</v>
      </c>
      <c r="EH823" s="785">
        <f>+EB823+ED823+EF823</f>
        <v>0</v>
      </c>
      <c r="EI823" s="786">
        <f>+IF(EH823=0,0,EH823/EH821*100)</f>
        <v>0</v>
      </c>
      <c r="EJ823" s="785">
        <f t="shared" si="798"/>
        <v>0</v>
      </c>
      <c r="EK823" s="786">
        <f>+IF(EJ823=0,0,EJ823/EJ821*100)</f>
        <v>0</v>
      </c>
      <c r="EL823" s="785">
        <v>0</v>
      </c>
      <c r="EM823" s="786">
        <f>+IF(EL823=0,0,EL823/EL821*100)</f>
        <v>0</v>
      </c>
      <c r="EN823" s="785">
        <v>0</v>
      </c>
      <c r="EO823" s="786">
        <f>+IF(EN823=0,0,EN823/EN821*100)</f>
        <v>0</v>
      </c>
      <c r="EP823" s="785">
        <v>0</v>
      </c>
      <c r="EQ823" s="786">
        <f>+IF(EP823=0,0,EP823/EP821*100)</f>
        <v>0</v>
      </c>
      <c r="ER823" s="785">
        <f>+EL823+EN823+EP823</f>
        <v>0</v>
      </c>
      <c r="ES823" s="786">
        <f>+IF(ER823=0,0,ER823/ER821*100)</f>
        <v>0</v>
      </c>
      <c r="ET823" s="785">
        <v>0</v>
      </c>
      <c r="EU823" s="786">
        <f>+IF(ET823=0,0,ET823/ET821*100)</f>
        <v>0</v>
      </c>
      <c r="EV823" s="785">
        <v>0</v>
      </c>
      <c r="EW823" s="786">
        <f>+IF(EV823=0,0,EV823/EV821*100)</f>
        <v>0</v>
      </c>
      <c r="EX823" s="785">
        <v>0</v>
      </c>
      <c r="EY823" s="786">
        <f>+IF(EX823=0,0,EX823/EX821*100)</f>
        <v>0</v>
      </c>
      <c r="EZ823" s="785">
        <f>+ET823+EV823+EX823</f>
        <v>0</v>
      </c>
      <c r="FA823" s="786">
        <f>+IF(EZ823=0,0,EZ823/EZ821*100)</f>
        <v>0</v>
      </c>
      <c r="FB823" s="785">
        <f t="shared" si="799"/>
        <v>0</v>
      </c>
      <c r="FC823" s="786">
        <f>+IF(FB823=0,0,FB823/FB821*100)</f>
        <v>0</v>
      </c>
      <c r="FD823" s="785">
        <v>0</v>
      </c>
      <c r="FE823" s="786">
        <f>+IF(FD823=0,0,FD823/FD821*100)</f>
        <v>0</v>
      </c>
      <c r="FF823" s="785">
        <v>0</v>
      </c>
      <c r="FG823" s="786">
        <f>+IF(FF823=0,0,FF823/FF821*100)</f>
        <v>0</v>
      </c>
      <c r="FH823" s="785">
        <v>0</v>
      </c>
      <c r="FI823" s="786">
        <f>+IF(FH823=0,0,FH823/FH821*100)</f>
        <v>0</v>
      </c>
      <c r="FJ823" s="785">
        <v>0</v>
      </c>
      <c r="FK823" s="786">
        <f>+IF(FJ823=0,0,FJ823/FJ821*100)</f>
        <v>0</v>
      </c>
    </row>
    <row r="824" spans="122:167">
      <c r="DR824" s="772">
        <f t="shared" si="797"/>
        <v>0</v>
      </c>
      <c r="DS824" s="737">
        <f>+IF(DR824=0,0,DR824/DR824*100)</f>
        <v>0</v>
      </c>
      <c r="DT824" s="772">
        <f>SUM(DT825:DT828)</f>
        <v>0</v>
      </c>
      <c r="DU824" s="737">
        <f>+IF(DT824=0,0,DT824/DT824*100)</f>
        <v>0</v>
      </c>
      <c r="DV824" s="772">
        <f>SUM(DV825:DV828)</f>
        <v>0</v>
      </c>
      <c r="DW824" s="737">
        <f>+IF(DV824=0,0,DV824/DV824*100)</f>
        <v>0</v>
      </c>
      <c r="DX824" s="772">
        <f>SUM(DX825:DX828)</f>
        <v>0</v>
      </c>
      <c r="DY824" s="737">
        <f>+IF(DX824=0,0,DX824/DX824*100)</f>
        <v>0</v>
      </c>
      <c r="DZ824" s="772">
        <f>SUM(DZ825:DZ828)</f>
        <v>0</v>
      </c>
      <c r="EA824" s="737">
        <f>+IF(DZ824=0,0,DZ824/DZ824*100)</f>
        <v>0</v>
      </c>
      <c r="EB824" s="772">
        <f>SUM(EB825:EB828)</f>
        <v>0</v>
      </c>
      <c r="EC824" s="737">
        <f>+IF(EB824=0,0,EB824/EB824*100)</f>
        <v>0</v>
      </c>
      <c r="ED824" s="772">
        <f>SUM(ED825:ED828)</f>
        <v>0</v>
      </c>
      <c r="EE824" s="737">
        <f>+IF(ED824=0,0,ED824/ED824*100)</f>
        <v>0</v>
      </c>
      <c r="EF824" s="772">
        <f>SUM(EF825:EF828)</f>
        <v>0</v>
      </c>
      <c r="EG824" s="737">
        <f>+IF(EF824=0,0,EF824/EF824*100)</f>
        <v>0</v>
      </c>
      <c r="EH824" s="772">
        <f>SUM(EH825:EH828)</f>
        <v>0</v>
      </c>
      <c r="EI824" s="737">
        <f>+IF(EH824=0,0,EH824/EH824*100)</f>
        <v>0</v>
      </c>
      <c r="EJ824" s="772">
        <f t="shared" si="798"/>
        <v>0</v>
      </c>
      <c r="EK824" s="737">
        <f>+IF(EJ824=0,0,EJ824/EJ824*100)</f>
        <v>0</v>
      </c>
      <c r="EL824" s="772">
        <f>SUM(EL825:EL828)</f>
        <v>0</v>
      </c>
      <c r="EM824" s="737">
        <f>+IF(EL824=0,0,EL824/EL824*100)</f>
        <v>0</v>
      </c>
      <c r="EN824" s="772">
        <f>SUM(EN825:EN828)</f>
        <v>0</v>
      </c>
      <c r="EO824" s="737">
        <f>+IF(EN824=0,0,EN824/EN824*100)</f>
        <v>0</v>
      </c>
      <c r="EP824" s="772">
        <f>SUM(EP825:EP828)</f>
        <v>0</v>
      </c>
      <c r="EQ824" s="737">
        <f>+IF(EP824=0,0,EP824/EP824*100)</f>
        <v>0</v>
      </c>
      <c r="ER824" s="772">
        <f>SUM(ER825:ER828)</f>
        <v>0</v>
      </c>
      <c r="ES824" s="737">
        <f>+IF(ER824=0,0,ER824/ER824*100)</f>
        <v>0</v>
      </c>
      <c r="ET824" s="772">
        <f>SUM(ET825:ET828)</f>
        <v>0</v>
      </c>
      <c r="EU824" s="737">
        <f>+IF(ET824=0,0,ET824/ET824*100)</f>
        <v>0</v>
      </c>
      <c r="EV824" s="772">
        <f>SUM(EV825:EV828)</f>
        <v>0</v>
      </c>
      <c r="EW824" s="737">
        <f>+IF(EV824=0,0,EV824/EV824*100)</f>
        <v>0</v>
      </c>
      <c r="EX824" s="772">
        <f>SUM(EX825:EX828)</f>
        <v>0</v>
      </c>
      <c r="EY824" s="737">
        <f>+IF(EX824=0,0,EX824/EX824*100)</f>
        <v>0</v>
      </c>
      <c r="EZ824" s="772">
        <f>SUM(EZ825:EZ828)</f>
        <v>0</v>
      </c>
      <c r="FA824" s="737">
        <f>+IF(EZ824=0,0,EZ824/EZ824*100)</f>
        <v>0</v>
      </c>
      <c r="FB824" s="772">
        <f t="shared" si="799"/>
        <v>0</v>
      </c>
      <c r="FC824" s="737">
        <f>+IF(FB824=0,0,FB824/FB824*100)</f>
        <v>0</v>
      </c>
      <c r="FD824" s="772">
        <f>SUM(FD825:FD828)</f>
        <v>0</v>
      </c>
      <c r="FE824" s="737">
        <f>+IF(FD824=0,0,FD824/FD824*100)</f>
        <v>0</v>
      </c>
      <c r="FF824" s="772">
        <f>SUM(FF825:FF828)</f>
        <v>0</v>
      </c>
      <c r="FG824" s="737">
        <f>+IF(FF824=0,0,FF824/FF824*100)</f>
        <v>0</v>
      </c>
      <c r="FH824" s="772">
        <f>SUM(FH825:FH828)</f>
        <v>0</v>
      </c>
      <c r="FI824" s="737">
        <f>+IF(FH824=0,0,FH824/FH824*100)</f>
        <v>0</v>
      </c>
      <c r="FJ824" s="772">
        <f>SUM(FJ825:FJ828)</f>
        <v>0</v>
      </c>
      <c r="FK824" s="737">
        <f>+IF(FJ824=0,0,FJ824/FJ824*100)</f>
        <v>0</v>
      </c>
    </row>
    <row r="825" spans="122:167">
      <c r="DR825" s="770">
        <f t="shared" si="797"/>
        <v>0</v>
      </c>
      <c r="DS825" s="726">
        <f>+IF(DR825=0,0,DR825/DR824*100)</f>
        <v>0</v>
      </c>
      <c r="DT825" s="770">
        <v>0</v>
      </c>
      <c r="DU825" s="726">
        <f>+IF(DT825=0,0,DT825/DT824*100)</f>
        <v>0</v>
      </c>
      <c r="DV825" s="770">
        <v>0</v>
      </c>
      <c r="DW825" s="726">
        <f>+IF(DV825=0,0,DV825/DV824*100)</f>
        <v>0</v>
      </c>
      <c r="DX825" s="770">
        <v>0</v>
      </c>
      <c r="DY825" s="726">
        <f>+IF(DX825=0,0,DX825/DX824*100)</f>
        <v>0</v>
      </c>
      <c r="DZ825" s="770">
        <f>+DT825+DV825+DX825</f>
        <v>0</v>
      </c>
      <c r="EA825" s="726">
        <f>+IF(DZ825=0,0,DZ825/DZ824*100)</f>
        <v>0</v>
      </c>
      <c r="EB825" s="770">
        <v>0</v>
      </c>
      <c r="EC825" s="726">
        <f>+IF(EB825=0,0,EB825/EB824*100)</f>
        <v>0</v>
      </c>
      <c r="ED825" s="770">
        <v>0</v>
      </c>
      <c r="EE825" s="726">
        <f>+IF(ED825=0,0,ED825/ED824*100)</f>
        <v>0</v>
      </c>
      <c r="EF825" s="770">
        <v>0</v>
      </c>
      <c r="EG825" s="726">
        <f>+IF(EF825=0,0,EF825/EF824*100)</f>
        <v>0</v>
      </c>
      <c r="EH825" s="770">
        <f>+EB825+ED825+EF825</f>
        <v>0</v>
      </c>
      <c r="EI825" s="726">
        <f>+IF(EH825=0,0,EH825/EH824*100)</f>
        <v>0</v>
      </c>
      <c r="EJ825" s="770">
        <f t="shared" si="798"/>
        <v>0</v>
      </c>
      <c r="EK825" s="726">
        <f>+IF(EJ825=0,0,EJ825/EJ824*100)</f>
        <v>0</v>
      </c>
      <c r="EL825" s="770">
        <v>0</v>
      </c>
      <c r="EM825" s="726">
        <f>+IF(EL825=0,0,EL825/EL824*100)</f>
        <v>0</v>
      </c>
      <c r="EN825" s="770">
        <v>0</v>
      </c>
      <c r="EO825" s="726">
        <f>+IF(EN825=0,0,EN825/EN824*100)</f>
        <v>0</v>
      </c>
      <c r="EP825" s="770">
        <v>0</v>
      </c>
      <c r="EQ825" s="726">
        <f>+IF(EP825=0,0,EP825/EP824*100)</f>
        <v>0</v>
      </c>
      <c r="ER825" s="770">
        <f>+EL825+EN825+EP825</f>
        <v>0</v>
      </c>
      <c r="ES825" s="726">
        <f>+IF(ER825=0,0,ER825/ER824*100)</f>
        <v>0</v>
      </c>
      <c r="ET825" s="770">
        <v>0</v>
      </c>
      <c r="EU825" s="726">
        <f>+IF(ET825=0,0,ET825/ET824*100)</f>
        <v>0</v>
      </c>
      <c r="EV825" s="770">
        <v>0</v>
      </c>
      <c r="EW825" s="726">
        <f>+IF(EV825=0,0,EV825/EV824*100)</f>
        <v>0</v>
      </c>
      <c r="EX825" s="770">
        <v>0</v>
      </c>
      <c r="EY825" s="726">
        <f>+IF(EX825=0,0,EX825/EX824*100)</f>
        <v>0</v>
      </c>
      <c r="EZ825" s="770">
        <f>+ET825+EV825+EX825</f>
        <v>0</v>
      </c>
      <c r="FA825" s="726">
        <f>+IF(EZ825=0,0,EZ825/EZ824*100)</f>
        <v>0</v>
      </c>
      <c r="FB825" s="770">
        <f t="shared" si="799"/>
        <v>0</v>
      </c>
      <c r="FC825" s="726">
        <f>+IF(FB825=0,0,FB825/FB824*100)</f>
        <v>0</v>
      </c>
      <c r="FD825" s="770">
        <v>0</v>
      </c>
      <c r="FE825" s="726">
        <f>+IF(FD825=0,0,FD825/FD824*100)</f>
        <v>0</v>
      </c>
      <c r="FF825" s="770">
        <v>0</v>
      </c>
      <c r="FG825" s="726">
        <f>+IF(FF825=0,0,FF825/FF824*100)</f>
        <v>0</v>
      </c>
      <c r="FH825" s="770">
        <v>0</v>
      </c>
      <c r="FI825" s="726">
        <f>+IF(FH825=0,0,FH825/FH824*100)</f>
        <v>0</v>
      </c>
      <c r="FJ825" s="770">
        <v>0</v>
      </c>
      <c r="FK825" s="726">
        <f>+IF(FJ825=0,0,FJ825/FJ824*100)</f>
        <v>0</v>
      </c>
    </row>
    <row r="826" spans="122:167">
      <c r="DR826" s="772">
        <f t="shared" si="797"/>
        <v>0</v>
      </c>
      <c r="DS826" s="737">
        <f>+IF(DR826=0,0,DR826/DR824*100)</f>
        <v>0</v>
      </c>
      <c r="DT826" s="772">
        <v>0</v>
      </c>
      <c r="DU826" s="737">
        <f>+IF(DT826=0,0,DT826/DT824*100)</f>
        <v>0</v>
      </c>
      <c r="DV826" s="772">
        <v>0</v>
      </c>
      <c r="DW826" s="737">
        <f>+IF(DV826=0,0,DV826/DV824*100)</f>
        <v>0</v>
      </c>
      <c r="DX826" s="772">
        <v>0</v>
      </c>
      <c r="DY826" s="737">
        <f>+IF(DX826=0,0,DX826/DX824*100)</f>
        <v>0</v>
      </c>
      <c r="DZ826" s="772">
        <f>+DT826+DV826+DX826</f>
        <v>0</v>
      </c>
      <c r="EA826" s="737">
        <f>+IF(DZ826=0,0,DZ826/DZ824*100)</f>
        <v>0</v>
      </c>
      <c r="EB826" s="772">
        <v>0</v>
      </c>
      <c r="EC826" s="737">
        <f>+IF(EB826=0,0,EB826/EB824*100)</f>
        <v>0</v>
      </c>
      <c r="ED826" s="772">
        <v>0</v>
      </c>
      <c r="EE826" s="737">
        <f>+IF(ED826=0,0,ED826/ED824*100)</f>
        <v>0</v>
      </c>
      <c r="EF826" s="772">
        <v>0</v>
      </c>
      <c r="EG826" s="737">
        <f>+IF(EF826=0,0,EF826/EF824*100)</f>
        <v>0</v>
      </c>
      <c r="EH826" s="772">
        <f>+EB826+ED826+EF826</f>
        <v>0</v>
      </c>
      <c r="EI826" s="737">
        <f>+IF(EH826=0,0,EH826/EH824*100)</f>
        <v>0</v>
      </c>
      <c r="EJ826" s="772">
        <f t="shared" si="798"/>
        <v>0</v>
      </c>
      <c r="EK826" s="737">
        <f>+IF(EJ826=0,0,EJ826/EJ824*100)</f>
        <v>0</v>
      </c>
      <c r="EL826" s="772">
        <v>0</v>
      </c>
      <c r="EM826" s="737">
        <f>+IF(EL826=0,0,EL826/EL824*100)</f>
        <v>0</v>
      </c>
      <c r="EN826" s="772">
        <v>0</v>
      </c>
      <c r="EO826" s="737">
        <f>+IF(EN826=0,0,EN826/EN824*100)</f>
        <v>0</v>
      </c>
      <c r="EP826" s="772">
        <v>0</v>
      </c>
      <c r="EQ826" s="737">
        <f>+IF(EP826=0,0,EP826/EP824*100)</f>
        <v>0</v>
      </c>
      <c r="ER826" s="772">
        <f>+EL826+EN826+EP826</f>
        <v>0</v>
      </c>
      <c r="ES826" s="737">
        <f>+IF(ER826=0,0,ER826/ER824*100)</f>
        <v>0</v>
      </c>
      <c r="ET826" s="772">
        <v>0</v>
      </c>
      <c r="EU826" s="737">
        <f>+IF(ET826=0,0,ET826/ET824*100)</f>
        <v>0</v>
      </c>
      <c r="EV826" s="772">
        <v>0</v>
      </c>
      <c r="EW826" s="737">
        <f>+IF(EV826=0,0,EV826/EV824*100)</f>
        <v>0</v>
      </c>
      <c r="EX826" s="772">
        <v>0</v>
      </c>
      <c r="EY826" s="737">
        <f>+IF(EX826=0,0,EX826/EX824*100)</f>
        <v>0</v>
      </c>
      <c r="EZ826" s="772">
        <f>+ET826+EV826+EX826</f>
        <v>0</v>
      </c>
      <c r="FA826" s="737">
        <f>+IF(EZ826=0,0,EZ826/EZ824*100)</f>
        <v>0</v>
      </c>
      <c r="FB826" s="772">
        <f t="shared" si="799"/>
        <v>0</v>
      </c>
      <c r="FC826" s="737">
        <f>+IF(FB826=0,0,FB826/FB824*100)</f>
        <v>0</v>
      </c>
      <c r="FD826" s="772">
        <v>0</v>
      </c>
      <c r="FE826" s="737">
        <f>+IF(FD826=0,0,FD826/FD824*100)</f>
        <v>0</v>
      </c>
      <c r="FF826" s="772">
        <v>0</v>
      </c>
      <c r="FG826" s="737">
        <f>+IF(FF826=0,0,FF826/FF824*100)</f>
        <v>0</v>
      </c>
      <c r="FH826" s="772">
        <v>0</v>
      </c>
      <c r="FI826" s="737">
        <f>+IF(FH826=0,0,FH826/FH824*100)</f>
        <v>0</v>
      </c>
      <c r="FJ826" s="772">
        <v>0</v>
      </c>
      <c r="FK826" s="737">
        <f>+IF(FJ826=0,0,FJ826/FJ824*100)</f>
        <v>0</v>
      </c>
    </row>
    <row r="827" spans="122:167">
      <c r="DR827" s="772">
        <f t="shared" si="797"/>
        <v>0</v>
      </c>
      <c r="DS827" s="737">
        <f>+IF(DR827=0,0,DR827/DR824*100)</f>
        <v>0</v>
      </c>
      <c r="DT827" s="772">
        <v>0</v>
      </c>
      <c r="DU827" s="737">
        <f>+IF(DT827=0,0,DT827/DT824*100)</f>
        <v>0</v>
      </c>
      <c r="DV827" s="772">
        <v>0</v>
      </c>
      <c r="DW827" s="737">
        <f>+IF(DV827=0,0,DV827/DV824*100)</f>
        <v>0</v>
      </c>
      <c r="DX827" s="772">
        <v>0</v>
      </c>
      <c r="DY827" s="737">
        <f>+IF(DX827=0,0,DX827/DX824*100)</f>
        <v>0</v>
      </c>
      <c r="DZ827" s="772">
        <f>+DT827+DV827+DX827</f>
        <v>0</v>
      </c>
      <c r="EA827" s="737">
        <f>+IF(DZ827=0,0,DZ827/DZ824*100)</f>
        <v>0</v>
      </c>
      <c r="EB827" s="772">
        <v>0</v>
      </c>
      <c r="EC827" s="737">
        <f>+IF(EB827=0,0,EB827/EB824*100)</f>
        <v>0</v>
      </c>
      <c r="ED827" s="772">
        <v>0</v>
      </c>
      <c r="EE827" s="737">
        <f>+IF(ED827=0,0,ED827/ED824*100)</f>
        <v>0</v>
      </c>
      <c r="EF827" s="772">
        <v>0</v>
      </c>
      <c r="EG827" s="737">
        <f>+IF(EF827=0,0,EF827/EF824*100)</f>
        <v>0</v>
      </c>
      <c r="EH827" s="772">
        <f>+EB827+ED827+EF827</f>
        <v>0</v>
      </c>
      <c r="EI827" s="737">
        <f>+IF(EH827=0,0,EH827/EH824*100)</f>
        <v>0</v>
      </c>
      <c r="EJ827" s="772">
        <f t="shared" si="798"/>
        <v>0</v>
      </c>
      <c r="EK827" s="737">
        <f>+IF(EJ827=0,0,EJ827/EJ824*100)</f>
        <v>0</v>
      </c>
      <c r="EL827" s="772">
        <v>0</v>
      </c>
      <c r="EM827" s="737">
        <f>+IF(EL827=0,0,EL827/EL824*100)</f>
        <v>0</v>
      </c>
      <c r="EN827" s="772">
        <v>0</v>
      </c>
      <c r="EO827" s="737">
        <f>+IF(EN827=0,0,EN827/EN824*100)</f>
        <v>0</v>
      </c>
      <c r="EP827" s="772">
        <v>0</v>
      </c>
      <c r="EQ827" s="737">
        <f>+IF(EP827=0,0,EP827/EP824*100)</f>
        <v>0</v>
      </c>
      <c r="ER827" s="772">
        <f>+EL827+EN827+EP827</f>
        <v>0</v>
      </c>
      <c r="ES827" s="737">
        <f>+IF(ER827=0,0,ER827/ER824*100)</f>
        <v>0</v>
      </c>
      <c r="ET827" s="772">
        <v>0</v>
      </c>
      <c r="EU827" s="737">
        <f>+IF(ET827=0,0,ET827/ET824*100)</f>
        <v>0</v>
      </c>
      <c r="EV827" s="772">
        <v>0</v>
      </c>
      <c r="EW827" s="737">
        <f>+IF(EV827=0,0,EV827/EV824*100)</f>
        <v>0</v>
      </c>
      <c r="EX827" s="772">
        <v>0</v>
      </c>
      <c r="EY827" s="737">
        <f>+IF(EX827=0,0,EX827/EX824*100)</f>
        <v>0</v>
      </c>
      <c r="EZ827" s="772">
        <f>+ET827+EV827+EX827</f>
        <v>0</v>
      </c>
      <c r="FA827" s="737">
        <f>+IF(EZ827=0,0,EZ827/EZ824*100)</f>
        <v>0</v>
      </c>
      <c r="FB827" s="772">
        <f t="shared" si="799"/>
        <v>0</v>
      </c>
      <c r="FC827" s="737">
        <f>+IF(FB827=0,0,FB827/FB824*100)</f>
        <v>0</v>
      </c>
      <c r="FD827" s="772">
        <v>0</v>
      </c>
      <c r="FE827" s="737">
        <f>+IF(FD827=0,0,FD827/FD824*100)</f>
        <v>0</v>
      </c>
      <c r="FF827" s="772">
        <v>0</v>
      </c>
      <c r="FG827" s="737">
        <f>+IF(FF827=0,0,FF827/FF824*100)</f>
        <v>0</v>
      </c>
      <c r="FH827" s="772">
        <v>0</v>
      </c>
      <c r="FI827" s="737">
        <f>+IF(FH827=0,0,FH827/FH824*100)</f>
        <v>0</v>
      </c>
      <c r="FJ827" s="772">
        <v>0</v>
      </c>
      <c r="FK827" s="737">
        <f>+IF(FJ827=0,0,FJ827/FJ824*100)</f>
        <v>0</v>
      </c>
    </row>
    <row r="828" spans="122:167">
      <c r="DR828" s="785">
        <f t="shared" si="797"/>
        <v>0</v>
      </c>
      <c r="DS828" s="786">
        <f>+IF(DR828=0,0,DR828/DR824*100)</f>
        <v>0</v>
      </c>
      <c r="DT828" s="785">
        <v>0</v>
      </c>
      <c r="DU828" s="786">
        <f>+IF(DT828=0,0,DT828/DT824*100)</f>
        <v>0</v>
      </c>
      <c r="DV828" s="785">
        <v>0</v>
      </c>
      <c r="DW828" s="786">
        <f>+IF(DV828=0,0,DV828/DV824*100)</f>
        <v>0</v>
      </c>
      <c r="DX828" s="785">
        <v>0</v>
      </c>
      <c r="DY828" s="786">
        <f>+IF(DX828=0,0,DX828/DX824*100)</f>
        <v>0</v>
      </c>
      <c r="DZ828" s="785">
        <f>+DT828+DV828+DX828</f>
        <v>0</v>
      </c>
      <c r="EA828" s="786">
        <f>+IF(DZ828=0,0,DZ828/DZ824*100)</f>
        <v>0</v>
      </c>
      <c r="EB828" s="785">
        <v>0</v>
      </c>
      <c r="EC828" s="786">
        <f>+IF(EB828=0,0,EB828/EB824*100)</f>
        <v>0</v>
      </c>
      <c r="ED828" s="785">
        <v>0</v>
      </c>
      <c r="EE828" s="786">
        <f>+IF(ED828=0,0,ED828/ED824*100)</f>
        <v>0</v>
      </c>
      <c r="EF828" s="785">
        <v>0</v>
      </c>
      <c r="EG828" s="786">
        <f>+IF(EF828=0,0,EF828/EF824*100)</f>
        <v>0</v>
      </c>
      <c r="EH828" s="785">
        <f>+EB828+ED828+EF828</f>
        <v>0</v>
      </c>
      <c r="EI828" s="786">
        <f>+IF(EH828=0,0,EH828/EH824*100)</f>
        <v>0</v>
      </c>
      <c r="EJ828" s="785">
        <f t="shared" si="798"/>
        <v>0</v>
      </c>
      <c r="EK828" s="786">
        <f>+IF(EJ828=0,0,EJ828/EJ824*100)</f>
        <v>0</v>
      </c>
      <c r="EL828" s="785">
        <v>0</v>
      </c>
      <c r="EM828" s="786">
        <f>+IF(EL828=0,0,EL828/EL824*100)</f>
        <v>0</v>
      </c>
      <c r="EN828" s="785">
        <v>0</v>
      </c>
      <c r="EO828" s="786">
        <f>+IF(EN828=0,0,EN828/EN824*100)</f>
        <v>0</v>
      </c>
      <c r="EP828" s="785">
        <v>0</v>
      </c>
      <c r="EQ828" s="786">
        <f>+IF(EP828=0,0,EP828/EP824*100)</f>
        <v>0</v>
      </c>
      <c r="ER828" s="785">
        <f>+EL828+EN828+EP828</f>
        <v>0</v>
      </c>
      <c r="ES828" s="786">
        <f>+IF(ER828=0,0,ER828/ER824*100)</f>
        <v>0</v>
      </c>
      <c r="ET828" s="785">
        <v>0</v>
      </c>
      <c r="EU828" s="786">
        <f>+IF(ET828=0,0,ET828/ET824*100)</f>
        <v>0</v>
      </c>
      <c r="EV828" s="785">
        <v>0</v>
      </c>
      <c r="EW828" s="786">
        <f>+IF(EV828=0,0,EV828/EV824*100)</f>
        <v>0</v>
      </c>
      <c r="EX828" s="785">
        <v>0</v>
      </c>
      <c r="EY828" s="786">
        <f>+IF(EX828=0,0,EX828/EX824*100)</f>
        <v>0</v>
      </c>
      <c r="EZ828" s="785">
        <f>+ET828+EV828+EX828</f>
        <v>0</v>
      </c>
      <c r="FA828" s="786">
        <f>+IF(EZ828=0,0,EZ828/EZ824*100)</f>
        <v>0</v>
      </c>
      <c r="FB828" s="785">
        <f t="shared" si="799"/>
        <v>0</v>
      </c>
      <c r="FC828" s="786">
        <f>+IF(FB828=0,0,FB828/FB824*100)</f>
        <v>0</v>
      </c>
      <c r="FD828" s="785">
        <v>0</v>
      </c>
      <c r="FE828" s="786">
        <f>+IF(FD828=0,0,FD828/FD824*100)</f>
        <v>0</v>
      </c>
      <c r="FF828" s="785">
        <v>0</v>
      </c>
      <c r="FG828" s="786">
        <f>+IF(FF828=0,0,FF828/FF824*100)</f>
        <v>0</v>
      </c>
      <c r="FH828" s="785">
        <v>0</v>
      </c>
      <c r="FI828" s="786">
        <f>+IF(FH828=0,0,FH828/FH824*100)</f>
        <v>0</v>
      </c>
      <c r="FJ828" s="785">
        <v>0</v>
      </c>
      <c r="FK828" s="786">
        <f>+IF(FJ828=0,0,FJ828/FJ824*100)</f>
        <v>0</v>
      </c>
    </row>
    <row r="829" spans="122:167">
      <c r="DR829" s="785">
        <f t="shared" si="797"/>
        <v>3569.3967033446211</v>
      </c>
      <c r="DS829" s="786">
        <f>+IF(DR829=0,0,DR829/DR819*100)</f>
        <v>100</v>
      </c>
      <c r="DT829" s="785">
        <v>6.8750000000000009</v>
      </c>
      <c r="DU829" s="786">
        <f>+IF(DT829=0,0,DT829/DT819*100)</f>
        <v>100</v>
      </c>
      <c r="DV829" s="785">
        <v>6.8750000000000009</v>
      </c>
      <c r="DW829" s="786">
        <f>+IF(DV829=0,0,DV829/DV819*100)</f>
        <v>100</v>
      </c>
      <c r="DX829" s="785">
        <v>0</v>
      </c>
      <c r="DY829" s="786">
        <f>+IF(DX829=0,0,DX829/DX819*100)</f>
        <v>0</v>
      </c>
      <c r="DZ829" s="785">
        <f>+DT829+DV829+DX829</f>
        <v>13.750000000000002</v>
      </c>
      <c r="EA829" s="786">
        <f>+IF(DZ829=0,0,DZ829/DZ819*100)</f>
        <v>100</v>
      </c>
      <c r="EB829" s="785">
        <v>26.175325285331198</v>
      </c>
      <c r="EC829" s="786">
        <f>+IF(EB829=0,0,EB829/EB819*100)</f>
        <v>100</v>
      </c>
      <c r="ED829" s="785">
        <v>397.82931166928051</v>
      </c>
      <c r="EE829" s="786">
        <f>+IF(ED829=0,0,ED829/ED819*100)</f>
        <v>100</v>
      </c>
      <c r="EF829" s="785">
        <v>366.0731624187402</v>
      </c>
      <c r="EG829" s="786">
        <f>+IF(EF829=0,0,EF829/EF819*100)</f>
        <v>100</v>
      </c>
      <c r="EH829" s="785">
        <f>+EB829+ED829+EF829</f>
        <v>790.07779937335192</v>
      </c>
      <c r="EI829" s="786">
        <f>+IF(EH829=0,0,EH829/EH819*100)</f>
        <v>100</v>
      </c>
      <c r="EJ829" s="785">
        <f t="shared" si="798"/>
        <v>803.82779937335192</v>
      </c>
      <c r="EK829" s="786">
        <f>+IF(EJ829=0,0,EJ829/EJ819*100)</f>
        <v>100</v>
      </c>
      <c r="EL829" s="785">
        <v>365.57891559511353</v>
      </c>
      <c r="EM829" s="786">
        <f>+IF(EL829=0,0,EL829/EL819*100)</f>
        <v>100</v>
      </c>
      <c r="EN829" s="785">
        <v>365.54840653192673</v>
      </c>
      <c r="EO829" s="786">
        <f>+IF(EN829=0,0,EN829/EN819*100)</f>
        <v>100</v>
      </c>
      <c r="EP829" s="785">
        <v>365.46087741245566</v>
      </c>
      <c r="EQ829" s="786">
        <f>+IF(EP829=0,0,EP829/EP819*100)</f>
        <v>100</v>
      </c>
      <c r="ER829" s="785">
        <f>+EL829+EN829+EP829</f>
        <v>1096.5881995394959</v>
      </c>
      <c r="ES829" s="786">
        <f>+IF(ER829=0,0,ER829/ER819*100)</f>
        <v>100</v>
      </c>
      <c r="ET829" s="785">
        <v>555.83201738437322</v>
      </c>
      <c r="EU829" s="786">
        <f>+IF(ET829=0,0,ET829/ET819*100)</f>
        <v>100</v>
      </c>
      <c r="EV829" s="785">
        <v>544.00585644103023</v>
      </c>
      <c r="EW829" s="786">
        <f>+IF(EV829=0,0,EV829/EV819*100)</f>
        <v>100</v>
      </c>
      <c r="EX829" s="785">
        <v>569.1428306063699</v>
      </c>
      <c r="EY829" s="786">
        <f>+IF(EX829=0,0,EX829/EX819*100)</f>
        <v>100</v>
      </c>
      <c r="EZ829" s="785">
        <f>+ET829+EV829+EX829</f>
        <v>1668.9807044317733</v>
      </c>
      <c r="FA829" s="786">
        <f>+IF(EZ829=0,0,EZ829/EZ819*100)</f>
        <v>100</v>
      </c>
      <c r="FB829" s="785">
        <f t="shared" si="799"/>
        <v>2765.5689039712693</v>
      </c>
      <c r="FC829" s="786">
        <f>+IF(FB829=0,0,FB829/FB819*100)</f>
        <v>100</v>
      </c>
      <c r="FD829" s="785">
        <v>19353.854232256686</v>
      </c>
      <c r="FE829" s="786">
        <f>+IF(FD829=0,0,FD829/FD819*100)</f>
        <v>100</v>
      </c>
      <c r="FF829" s="785">
        <v>68838.923098002197</v>
      </c>
      <c r="FG829" s="786">
        <f>+IF(FF829=0,0,FF829/FF819*100)</f>
        <v>100</v>
      </c>
      <c r="FH829" s="785">
        <v>165899.98293164521</v>
      </c>
      <c r="FI829" s="786">
        <f>+IF(FH829=0,0,FH829/FH819*100)</f>
        <v>100</v>
      </c>
      <c r="FJ829" s="785">
        <v>304540.34619145212</v>
      </c>
      <c r="FK829" s="786">
        <f>+IF(FJ829=0,0,FJ829/FJ819*100)</f>
        <v>100</v>
      </c>
    </row>
    <row r="830" spans="122:167">
      <c r="DR830" s="800">
        <f t="shared" si="797"/>
        <v>3149.0841502015805</v>
      </c>
      <c r="DS830" s="801">
        <f>+IF(DR830=0,0,DR830/DR819*100)</f>
        <v>88.224549186443852</v>
      </c>
      <c r="DT830" s="800">
        <f>DT831+DT836+DT841+DT846-DT847</f>
        <v>13.750000000000002</v>
      </c>
      <c r="DU830" s="801">
        <f>+IF(DT830=0,0,DT830/DT819*100)</f>
        <v>200</v>
      </c>
      <c r="DV830" s="800">
        <f>DV831+DV836+DV841+DV846-DV847</f>
        <v>13.750000000000002</v>
      </c>
      <c r="DW830" s="801">
        <f>+IF(DV830=0,0,DV830/DV819*100)</f>
        <v>200</v>
      </c>
      <c r="DX830" s="800">
        <f>DX831+DX836+DX841+DX846-DX847</f>
        <v>54.227968592381494</v>
      </c>
      <c r="DY830" s="801" t="e">
        <f>+IF(DX830=0,0,DX830/DX819*100)</f>
        <v>#DIV/0!</v>
      </c>
      <c r="DZ830" s="800">
        <f>DZ831+DZ836+DZ841+DZ846-DZ847</f>
        <v>81.727968592381501</v>
      </c>
      <c r="EA830" s="801">
        <f>+IF(DZ830=0,0,DZ830/DZ819*100)</f>
        <v>594.38522612641088</v>
      </c>
      <c r="EB830" s="800">
        <f>EB831+EB836+EB841+EB846-EB847</f>
        <v>132.06086752816034</v>
      </c>
      <c r="EC830" s="801">
        <f>+IF(EB830=0,0,EB830/EB819*100)</f>
        <v>504.52426508016697</v>
      </c>
      <c r="ED830" s="800">
        <f>ED831+ED836+ED841+ED846-ED847</f>
        <v>327.49585977346402</v>
      </c>
      <c r="EE830" s="801">
        <f>+IF(ED830=0,0,ED830/ED819*100)</f>
        <v>82.32069638089277</v>
      </c>
      <c r="EF830" s="800">
        <f>EF831+EF836+EF841+EF846-EF847</f>
        <v>293.6504901774934</v>
      </c>
      <c r="EG830" s="801">
        <f>+IF(EF830=0,0,EF830/EF819*100)</f>
        <v>80.216339334265456</v>
      </c>
      <c r="EH830" s="800">
        <f>EH831+EH836+EH841+EH846-EH847</f>
        <v>753.20721747911773</v>
      </c>
      <c r="EI830" s="801">
        <f>+IF(EH830=0,0,EH830/EH819*100)</f>
        <v>95.333297312811723</v>
      </c>
      <c r="EJ830" s="800">
        <f>EJ831+EJ836+EJ841+EJ846-EJ847</f>
        <v>834.93518607149929</v>
      </c>
      <c r="EK830" s="801">
        <f>+IF(EJ830=0,0,EJ830/EJ819*100)</f>
        <v>103.86990680372065</v>
      </c>
      <c r="EL830" s="800">
        <f>EL831+EL836+EL841+EL846-EL847</f>
        <v>294.68618439887734</v>
      </c>
      <c r="EM830" s="801">
        <f>+IF(EL830=0,0,EL830/EL819*100)</f>
        <v>80.60809084658716</v>
      </c>
      <c r="EN830" s="800">
        <f>EN831+EN836+EN841+EN846-EN847</f>
        <v>294.65366816048083</v>
      </c>
      <c r="EO830" s="801">
        <f>+IF(EN830=0,0,EN830/EN819*100)</f>
        <v>80.605923290968036</v>
      </c>
      <c r="EP830" s="800">
        <f>EP831+EP836+EP841+EP846-EP847</f>
        <v>318.12579319901062</v>
      </c>
      <c r="EQ830" s="801">
        <f>+IF(EP830=0,0,EP830/EP819*100)</f>
        <v>87.047838184872759</v>
      </c>
      <c r="ER830" s="800">
        <f>ER831+ER836+ER841+ER846-ER847</f>
        <v>907.46564575836896</v>
      </c>
      <c r="ES830" s="801">
        <f>+IF(ER830=0,0,ER830/ER819*100)</f>
        <v>82.753548336508857</v>
      </c>
      <c r="ET830" s="800">
        <f>ET831+ET836+ET841+ET846-ET847</f>
        <v>436.73980868525723</v>
      </c>
      <c r="EU830" s="801">
        <f>+IF(ET830=0,0,ET830/ET819*100)</f>
        <v>78.574064650046878</v>
      </c>
      <c r="EV830" s="800">
        <f>EV831+EV836+EV841+EV846-EV847</f>
        <v>424.77061630622029</v>
      </c>
      <c r="EW830" s="801">
        <f>+IF(EV830=0,0,EV830/EV819*100)</f>
        <v>78.081993286825039</v>
      </c>
      <c r="EX830" s="800">
        <f>EX831+EX836+EX841+EX846-EX847</f>
        <v>545.172893380235</v>
      </c>
      <c r="EY830" s="801">
        <f>+IF(EX830=0,0,EX830/EX819*100)</f>
        <v>95.788414447635745</v>
      </c>
      <c r="EZ830" s="800">
        <f>EZ831+EZ836+EZ841+EZ846-EZ847</f>
        <v>1406.6833183717126</v>
      </c>
      <c r="FA830" s="801">
        <f>+IF(EZ830=0,0,EZ830/EZ819*100)</f>
        <v>84.283977318397859</v>
      </c>
      <c r="FB830" s="800">
        <f>FB831+FB836+FB841+FB846-FB847</f>
        <v>2314.1489641300814</v>
      </c>
      <c r="FC830" s="801">
        <f>+IF(FB830=0,0,FB830/FB819*100)</f>
        <v>83.677140020161374</v>
      </c>
      <c r="FD830" s="800">
        <f>FD831+FD836+FD841+FD846-FD847</f>
        <v>13575.901185200433</v>
      </c>
      <c r="FE830" s="801">
        <f>+IF(FD830=0,0,FD830/FD819*100)</f>
        <v>70.145724062413095</v>
      </c>
      <c r="FF830" s="800">
        <f>FF831+FF836+FF841+FF846-FF847</f>
        <v>45265.141373565653</v>
      </c>
      <c r="FG830" s="801">
        <f>+IF(FF830=0,0,FF830/FF819*100)</f>
        <v>65.755156147815029</v>
      </c>
      <c r="FH830" s="800">
        <f>FH831+FH836+FH841+FH846-FH847</f>
        <v>108415.22476227724</v>
      </c>
      <c r="FI830" s="801">
        <f>+IF(FH830=0,0,FH830/FH819*100)</f>
        <v>65.349750401690471</v>
      </c>
      <c r="FJ830" s="800">
        <f>FJ831+FJ836+FJ841+FJ846-FJ847</f>
        <v>198146.95322187064</v>
      </c>
      <c r="FK830" s="801">
        <f>+IF(FJ830=0,0,FJ830/FJ819*100)</f>
        <v>65.064270038395406</v>
      </c>
    </row>
    <row r="831" spans="122:167">
      <c r="DR831" s="770">
        <f t="shared" si="797"/>
        <v>3954.5564468569601</v>
      </c>
      <c r="DS831" s="726" t="e">
        <f>+IF(DR831=0,0,DR831/DR820*100)</f>
        <v>#DIV/0!</v>
      </c>
      <c r="DT831" s="770">
        <f>DT832+DT833-DT834-DT835</f>
        <v>6.8750000000000009</v>
      </c>
      <c r="DU831" s="726" t="e">
        <f>+IF(DT831=0,0,DT831/DT820*100)</f>
        <v>#DIV/0!</v>
      </c>
      <c r="DV831" s="770">
        <f>DV832+DV833-DV834-DV835</f>
        <v>6.8750000000000009</v>
      </c>
      <c r="DW831" s="726" t="e">
        <f>+IF(DV831=0,0,DV831/DV820*100)</f>
        <v>#DIV/0!</v>
      </c>
      <c r="DX831" s="770">
        <f>DX832+DX833-DX834-DX835</f>
        <v>54.227968592381494</v>
      </c>
      <c r="DY831" s="726" t="e">
        <f>+IF(DX831=0,0,DX831/DX820*100)</f>
        <v>#DIV/0!</v>
      </c>
      <c r="DZ831" s="770">
        <f>DZ832+DZ833-DZ834-DZ835</f>
        <v>67.977968592381501</v>
      </c>
      <c r="EA831" s="726" t="e">
        <f>+IF(DZ831=0,0,DZ831/DZ820*100)</f>
        <v>#DIV/0!</v>
      </c>
      <c r="EB831" s="770">
        <f>EB832+EB833-EB834-EB835</f>
        <v>119.09804224282914</v>
      </c>
      <c r="EC831" s="726" t="e">
        <f>+IF(EB831=0,0,EB831/EB820*100)</f>
        <v>#DIV/0!</v>
      </c>
      <c r="ED831" s="770">
        <f>ED832+ED833-ED834-ED835</f>
        <v>390.15692310418353</v>
      </c>
      <c r="EE831" s="726" t="e">
        <f>+IF(ED831=0,0,ED831/ED820*100)</f>
        <v>#DIV/0!</v>
      </c>
      <c r="EF831" s="770">
        <f>EF832+EF833-EF834-EF835</f>
        <v>388.06770275875323</v>
      </c>
      <c r="EG831" s="726" t="e">
        <f>+IF(EF831=0,0,EF831/EF820*100)</f>
        <v>#DIV/0!</v>
      </c>
      <c r="EH831" s="770">
        <f>EH832+EH833-EH834-EH835</f>
        <v>897.32266810576584</v>
      </c>
      <c r="EI831" s="726" t="e">
        <f>+IF(EH831=0,0,EH831/EH820*100)</f>
        <v>#DIV/0!</v>
      </c>
      <c r="EJ831" s="770">
        <f t="shared" ref="EJ831:EJ847" si="800">+DZ831+EH831</f>
        <v>965.3006366981474</v>
      </c>
      <c r="EK831" s="726" t="e">
        <f>+IF(EJ831=0,0,EJ831/EJ820*100)</f>
        <v>#DIV/0!</v>
      </c>
      <c r="EL831" s="770">
        <f>EL832+EL833-EL834-EL835</f>
        <v>389.59764380376384</v>
      </c>
      <c r="EM831" s="726" t="e">
        <f>+IF(EL831=0,0,EL831/EL820*100)</f>
        <v>#DIV/0!</v>
      </c>
      <c r="EN831" s="770">
        <f>EN832+EN833-EN834-EN835</f>
        <v>389.59563662855413</v>
      </c>
      <c r="EO831" s="726" t="e">
        <f>+IF(EN831=0,0,EN831/EN820*100)</f>
        <v>#DIV/0!</v>
      </c>
      <c r="EP831" s="770">
        <f>EP832+EP833-EP834-EP835</f>
        <v>413.15529078655499</v>
      </c>
      <c r="EQ831" s="726" t="e">
        <f>+IF(EP831=0,0,EP831/EP820*100)</f>
        <v>#DIV/0!</v>
      </c>
      <c r="ER831" s="770">
        <f>ER832+ER833-ER834-ER835</f>
        <v>1192.3485712188731</v>
      </c>
      <c r="ES831" s="726" t="e">
        <f>+IF(ER831=0,0,ER831/ER820*100)</f>
        <v>#DIV/0!</v>
      </c>
      <c r="ET831" s="770">
        <f>ET832+ET833-ET834-ET835</f>
        <v>567.93941630088398</v>
      </c>
      <c r="EU831" s="726" t="e">
        <f>+IF(ET831=0,0,ET831/ET820*100)</f>
        <v>#DIV/0!</v>
      </c>
      <c r="EV831" s="770">
        <f>EV832+EV833-EV834-EV835</f>
        <v>567.79638486519002</v>
      </c>
      <c r="EW831" s="726" t="e">
        <f>+IF(EV831=0,0,EV831/EV820*100)</f>
        <v>#DIV/0!</v>
      </c>
      <c r="EX831" s="770">
        <f>EX832+EX833-EX834-EX835</f>
        <v>661.17143777386514</v>
      </c>
      <c r="EY831" s="726" t="e">
        <f>+IF(EX831=0,0,EX831/EX820*100)</f>
        <v>#DIV/0!</v>
      </c>
      <c r="EZ831" s="770">
        <f>EZ832+EZ833-EZ834-EZ835</f>
        <v>1796.9072389399394</v>
      </c>
      <c r="FA831" s="726" t="e">
        <f>+IF(EZ831=0,0,EZ831/EZ820*100)</f>
        <v>#DIV/0!</v>
      </c>
      <c r="FB831" s="770">
        <f t="shared" ref="FB831:FB847" si="801">+ER831+EZ831</f>
        <v>2989.2558101588124</v>
      </c>
      <c r="FC831" s="726" t="e">
        <f>+IF(FB831=0,0,FB831/FB820*100)</f>
        <v>#DIV/0!</v>
      </c>
      <c r="FD831" s="770">
        <f>FD832+FD833-FD834-FD835</f>
        <v>19445.710479902387</v>
      </c>
      <c r="FE831" s="726" t="e">
        <f>+IF(FD831=0,0,FD831/FD820*100)</f>
        <v>#DIV/0!</v>
      </c>
      <c r="FF831" s="770">
        <f>FF832+FF833-FF834-FF835</f>
        <v>68646.882064232603</v>
      </c>
      <c r="FG831" s="726" t="e">
        <f>+IF(FF831=0,0,FF831/FF820*100)</f>
        <v>#DIV/0!</v>
      </c>
      <c r="FH831" s="770">
        <f>FH832+FH833-FH834-FH835</f>
        <v>166560.35743637849</v>
      </c>
      <c r="FI831" s="726" t="e">
        <f>+IF(FH831=0,0,FH831/FH820*100)</f>
        <v>#DIV/0!</v>
      </c>
      <c r="FJ831" s="770">
        <f>FJ832+FJ833-FJ834-FJ835</f>
        <v>304582.84158918326</v>
      </c>
      <c r="FK831" s="726" t="e">
        <f>+IF(FJ831=0,0,FJ831/FJ820*100)</f>
        <v>#DIV/0!</v>
      </c>
    </row>
    <row r="832" spans="122:167">
      <c r="DR832" s="770">
        <f>+DT832</f>
        <v>6.8750000000000009</v>
      </c>
      <c r="DS832" s="726" t="e">
        <f>+IF(DR832=0,0,DR832/DR820*100)</f>
        <v>#DIV/0!</v>
      </c>
      <c r="DT832" s="770">
        <v>6.8750000000000009</v>
      </c>
      <c r="DU832" s="726" t="e">
        <f>+IF(DT832=0,0,DT832/DT820*100)</f>
        <v>#DIV/0!</v>
      </c>
      <c r="DV832" s="770">
        <v>6.8750000000000009</v>
      </c>
      <c r="DW832" s="726" t="e">
        <f>+IF(DV832=0,0,DV832/DV820*100)</f>
        <v>#DIV/0!</v>
      </c>
      <c r="DX832" s="770">
        <v>27.113984296190747</v>
      </c>
      <c r="DY832" s="726" t="e">
        <f>+IF(DX832=0,0,DX832/DX820*100)</f>
        <v>#DIV/0!</v>
      </c>
      <c r="DZ832" s="770">
        <f>+DT832+DV832+DX832</f>
        <v>40.86398429619075</v>
      </c>
      <c r="EA832" s="726" t="e">
        <f>+IF(DZ832=0,0,DZ832/DZ820*100)</f>
        <v>#DIV/0!</v>
      </c>
      <c r="EB832" s="770">
        <v>59.079691615984792</v>
      </c>
      <c r="EC832" s="726" t="e">
        <f>+IF(EB832=0,0,EB832/EB820*100)</f>
        <v>#DIV/0!</v>
      </c>
      <c r="ED832" s="770">
        <v>363.98394207330989</v>
      </c>
      <c r="EE832" s="726" t="e">
        <f>+IF(ED832=0,0,ED832/ED820*100)</f>
        <v>#DIV/0!</v>
      </c>
      <c r="EF832" s="770">
        <v>363.98394207330989</v>
      </c>
      <c r="EG832" s="726" t="e">
        <f>+IF(EF832=0,0,EF832/EF820*100)</f>
        <v>#DIV/0!</v>
      </c>
      <c r="EH832" s="770">
        <f>+EB832+ED832+EF832</f>
        <v>787.04757576260454</v>
      </c>
      <c r="EI832" s="726" t="e">
        <f>+IF(EH832=0,0,EH832/EH820*100)</f>
        <v>#DIV/0!</v>
      </c>
      <c r="EJ832" s="770">
        <f t="shared" si="800"/>
        <v>827.91156005879532</v>
      </c>
      <c r="EK832" s="726" t="e">
        <f>+IF(EJ832=0,0,EJ832/EJ820*100)</f>
        <v>#DIV/0!</v>
      </c>
      <c r="EL832" s="770">
        <v>365.54639935671702</v>
      </c>
      <c r="EM832" s="726" t="e">
        <f>+IF(EL832=0,0,EL832/EL820*100)</f>
        <v>#DIV/0!</v>
      </c>
      <c r="EN832" s="770">
        <v>365.54639935671702</v>
      </c>
      <c r="EO832" s="726" t="e">
        <f>+IF(EN832=0,0,EN832/EN820*100)</f>
        <v>#DIV/0!</v>
      </c>
      <c r="EP832" s="770">
        <v>377.28346546358677</v>
      </c>
      <c r="EQ832" s="726" t="e">
        <f>+IF(EP832=0,0,EP832/EP820*100)</f>
        <v>#DIV/0!</v>
      </c>
      <c r="ER832" s="770">
        <f>+EL832+EN832+EP832</f>
        <v>1108.3762641770209</v>
      </c>
      <c r="ES832" s="726" t="e">
        <f>+IF(ER832=0,0,ER832/ER820*100)</f>
        <v>#DIV/0!</v>
      </c>
      <c r="ET832" s="770">
        <v>543.94980418114449</v>
      </c>
      <c r="EU832" s="726" t="e">
        <f>+IF(ET832=0,0,ET832/ET820*100)</f>
        <v>#DIV/0!</v>
      </c>
      <c r="EV832" s="770">
        <v>543.90631459324038</v>
      </c>
      <c r="EW832" s="726" t="e">
        <f>+IF(EV832=0,0,EV832/EV820*100)</f>
        <v>#DIV/0!</v>
      </c>
      <c r="EX832" s="770">
        <v>603.21209905414275</v>
      </c>
      <c r="EY832" s="726" t="e">
        <f>+IF(EX832=0,0,EX832/EX820*100)</f>
        <v>#DIV/0!</v>
      </c>
      <c r="EZ832" s="770">
        <f>+ET832+EV832+EX832</f>
        <v>1691.0682178285276</v>
      </c>
      <c r="FA832" s="726" t="e">
        <f>+IF(EZ832=0,0,EZ832/EZ820*100)</f>
        <v>#DIV/0!</v>
      </c>
      <c r="FB832" s="770">
        <f t="shared" si="801"/>
        <v>2799.4444820055487</v>
      </c>
      <c r="FC832" s="726" t="e">
        <f>+IF(FB832=0,0,FB832/FB820*100)</f>
        <v>#DIV/0!</v>
      </c>
      <c r="FD832" s="770">
        <v>19387.751141182664</v>
      </c>
      <c r="FE832" s="726" t="e">
        <f>+IF(FD832=0,0,FD832/FD820*100)</f>
        <v>#DIV/0!</v>
      </c>
      <c r="FF832" s="770">
        <v>68588.922725512879</v>
      </c>
      <c r="FG832" s="726" t="e">
        <f>+IF(FF832=0,0,FF832/FF820*100)</f>
        <v>#DIV/0!</v>
      </c>
      <c r="FH832" s="770">
        <v>166502.39809765876</v>
      </c>
      <c r="FI832" s="726" t="e">
        <f>+IF(FH832=0,0,FH832/FH820*100)</f>
        <v>#DIV/0!</v>
      </c>
      <c r="FJ832" s="770">
        <v>304524.88225046353</v>
      </c>
      <c r="FK832" s="726" t="e">
        <f>+IF(FJ832=0,0,FJ832/FJ820*100)</f>
        <v>#DIV/0!</v>
      </c>
    </row>
    <row r="833" spans="122:167">
      <c r="DR833" s="772">
        <f>+EJ833+FB833</f>
        <v>327.20040479261581</v>
      </c>
      <c r="DS833" s="737" t="e">
        <f>+IF(DR833=0,0,DR833/DR820*100)</f>
        <v>#DIV/0!</v>
      </c>
      <c r="DT833" s="772">
        <v>0</v>
      </c>
      <c r="DU833" s="737">
        <f>+IF(DT833=0,0,DT833/DT820*100)</f>
        <v>0</v>
      </c>
      <c r="DV833" s="772">
        <v>0</v>
      </c>
      <c r="DW833" s="737">
        <f>+IF(DV833=0,0,DV833/DV820*100)</f>
        <v>0</v>
      </c>
      <c r="DX833" s="772">
        <v>27.113984296190747</v>
      </c>
      <c r="DY833" s="737" t="e">
        <f>+IF(DX833=0,0,DX833/DX820*100)</f>
        <v>#DIV/0!</v>
      </c>
      <c r="DZ833" s="772">
        <f>+DT833+DV833+DX833</f>
        <v>27.113984296190747</v>
      </c>
      <c r="EA833" s="737" t="e">
        <f>+IF(DZ833=0,0,DZ833/DZ820*100)</f>
        <v>#DIV/0!</v>
      </c>
      <c r="EB833" s="772">
        <v>60.018350626844338</v>
      </c>
      <c r="EC833" s="737" t="e">
        <f>+IF(EB833=0,0,EB833/EB820*100)</f>
        <v>#DIV/0!</v>
      </c>
      <c r="ED833" s="772">
        <v>26.172981030873672</v>
      </c>
      <c r="EE833" s="737" t="e">
        <f>+IF(ED833=0,0,ED833/ED820*100)</f>
        <v>#DIV/0!</v>
      </c>
      <c r="EF833" s="772">
        <v>24.083760685443348</v>
      </c>
      <c r="EG833" s="737" t="e">
        <f>+IF(EF833=0,0,EF833/EF820*100)</f>
        <v>#DIV/0!</v>
      </c>
      <c r="EH833" s="772">
        <f>+EB833+ED833+EF833</f>
        <v>110.27509234316136</v>
      </c>
      <c r="EI833" s="737" t="e">
        <f>+IF(EH833=0,0,EH833/EH820*100)</f>
        <v>#DIV/0!</v>
      </c>
      <c r="EJ833" s="772">
        <f t="shared" si="800"/>
        <v>137.38907663935211</v>
      </c>
      <c r="EK833" s="737" t="e">
        <f>+IF(EJ833=0,0,EJ833/EJ820*100)</f>
        <v>#DIV/0!</v>
      </c>
      <c r="EL833" s="772">
        <v>24.051244447046809</v>
      </c>
      <c r="EM833" s="737" t="e">
        <f>+IF(EL833=0,0,EL833/EL820*100)</f>
        <v>#DIV/0!</v>
      </c>
      <c r="EN833" s="772">
        <v>24.049237271837107</v>
      </c>
      <c r="EO833" s="737" t="e">
        <f>+IF(EN833=0,0,EN833/EN820*100)</f>
        <v>#DIV/0!</v>
      </c>
      <c r="EP833" s="772">
        <v>35.871825322968206</v>
      </c>
      <c r="EQ833" s="737" t="e">
        <f>+IF(EP833=0,0,EP833/EP820*100)</f>
        <v>#DIV/0!</v>
      </c>
      <c r="ER833" s="772">
        <f>+EL833+EN833+EP833</f>
        <v>83.972307041852119</v>
      </c>
      <c r="ES833" s="737" t="e">
        <f>+IF(ER833=0,0,ER833/ER820*100)</f>
        <v>#DIV/0!</v>
      </c>
      <c r="ET833" s="772">
        <v>23.989612119739501</v>
      </c>
      <c r="EU833" s="737" t="e">
        <f>+IF(ET833=0,0,ET833/ET820*100)</f>
        <v>#DIV/0!</v>
      </c>
      <c r="EV833" s="772">
        <v>23.890070271949686</v>
      </c>
      <c r="EW833" s="737" t="e">
        <f>+IF(EV833=0,0,EV833/EV820*100)</f>
        <v>#DIV/0!</v>
      </c>
      <c r="EX833" s="772">
        <v>57.959338719722439</v>
      </c>
      <c r="EY833" s="737" t="e">
        <f>+IF(EX833=0,0,EX833/EX820*100)</f>
        <v>#DIV/0!</v>
      </c>
      <c r="EZ833" s="772">
        <f>+ET833+EV833+EX833</f>
        <v>105.83902111141163</v>
      </c>
      <c r="FA833" s="737" t="e">
        <f>+IF(EZ833=0,0,EZ833/EZ820*100)</f>
        <v>#DIV/0!</v>
      </c>
      <c r="FB833" s="772">
        <f t="shared" si="801"/>
        <v>189.81132815326373</v>
      </c>
      <c r="FC833" s="737" t="e">
        <f>+IF(FB833=0,0,FB833/FB820*100)</f>
        <v>#DIV/0!</v>
      </c>
      <c r="FD833" s="772">
        <v>57.959338719722439</v>
      </c>
      <c r="FE833" s="737" t="e">
        <f>+IF(FD833=0,0,FD833/FD820*100)</f>
        <v>#DIV/0!</v>
      </c>
      <c r="FF833" s="772">
        <v>57.959338719722439</v>
      </c>
      <c r="FG833" s="737" t="e">
        <f>+IF(FF833=0,0,FF833/FF820*100)</f>
        <v>#DIV/0!</v>
      </c>
      <c r="FH833" s="772">
        <v>57.959338719722439</v>
      </c>
      <c r="FI833" s="737" t="e">
        <f>+IF(FH833=0,0,FH833/FH820*100)</f>
        <v>#DIV/0!</v>
      </c>
      <c r="FJ833" s="772">
        <v>57.959338719722439</v>
      </c>
      <c r="FK833" s="737" t="e">
        <f>+IF(FJ833=0,0,FJ833/FJ820*100)</f>
        <v>#DIV/0!</v>
      </c>
    </row>
    <row r="834" spans="122:167">
      <c r="DR834" s="772">
        <f>+EX834</f>
        <v>0</v>
      </c>
      <c r="DS834" s="737">
        <f>+IF(DR834=0,0,DR834/DR820*100)</f>
        <v>0</v>
      </c>
      <c r="DT834" s="772">
        <v>0</v>
      </c>
      <c r="DU834" s="737">
        <f>+IF(DT834=0,0,DT834/DT820*100)</f>
        <v>0</v>
      </c>
      <c r="DV834" s="772">
        <v>0</v>
      </c>
      <c r="DW834" s="737">
        <f>+IF(DV834=0,0,DV834/DV820*100)</f>
        <v>0</v>
      </c>
      <c r="DX834" s="772">
        <v>0</v>
      </c>
      <c r="DY834" s="737">
        <f>+IF(DX834=0,0,DX834/DX820*100)</f>
        <v>0</v>
      </c>
      <c r="DZ834" s="772">
        <f>+DT834+DV834+DX834</f>
        <v>0</v>
      </c>
      <c r="EA834" s="737">
        <f>+IF(DZ834=0,0,DZ834/DZ820*100)</f>
        <v>0</v>
      </c>
      <c r="EB834" s="772">
        <v>0</v>
      </c>
      <c r="EC834" s="737">
        <f>+IF(EB834=0,0,EB834/EB820*100)</f>
        <v>0</v>
      </c>
      <c r="ED834" s="772">
        <v>0</v>
      </c>
      <c r="EE834" s="737">
        <f>+IF(ED834=0,0,ED834/ED820*100)</f>
        <v>0</v>
      </c>
      <c r="EF834" s="772">
        <v>0</v>
      </c>
      <c r="EG834" s="737">
        <f>+IF(EF834=0,0,EF834/EF820*100)</f>
        <v>0</v>
      </c>
      <c r="EH834" s="772">
        <f>+EB834+ED834+EF834</f>
        <v>0</v>
      </c>
      <c r="EI834" s="737">
        <f>+IF(EH834=0,0,EH834/EH820*100)</f>
        <v>0</v>
      </c>
      <c r="EJ834" s="772">
        <f t="shared" si="800"/>
        <v>0</v>
      </c>
      <c r="EK834" s="737">
        <f>+IF(EJ834=0,0,EJ834/EJ820*100)</f>
        <v>0</v>
      </c>
      <c r="EL834" s="772">
        <v>0</v>
      </c>
      <c r="EM834" s="737">
        <f>+IF(EL834=0,0,EL834/EL820*100)</f>
        <v>0</v>
      </c>
      <c r="EN834" s="772">
        <v>0</v>
      </c>
      <c r="EO834" s="737">
        <f>+IF(EN834=0,0,EN834/EN820*100)</f>
        <v>0</v>
      </c>
      <c r="EP834" s="772">
        <v>0</v>
      </c>
      <c r="EQ834" s="737">
        <f>+IF(EP834=0,0,EP834/EP820*100)</f>
        <v>0</v>
      </c>
      <c r="ER834" s="772">
        <f>+EL834+EN834+EP834</f>
        <v>0</v>
      </c>
      <c r="ES834" s="737">
        <f>+IF(ER834=0,0,ER834/ER820*100)</f>
        <v>0</v>
      </c>
      <c r="ET834" s="772">
        <v>0</v>
      </c>
      <c r="EU834" s="737">
        <f>+IF(ET834=0,0,ET834/ET820*100)</f>
        <v>0</v>
      </c>
      <c r="EV834" s="772">
        <v>0</v>
      </c>
      <c r="EW834" s="737">
        <f>+IF(EV834=0,0,EV834/EV820*100)</f>
        <v>0</v>
      </c>
      <c r="EX834" s="772">
        <v>0</v>
      </c>
      <c r="EY834" s="737">
        <f>+IF(EX834=0,0,EX834/EX820*100)</f>
        <v>0</v>
      </c>
      <c r="EZ834" s="772">
        <f>+ET834+EV834+EX834</f>
        <v>0</v>
      </c>
      <c r="FA834" s="737">
        <f>+IF(EZ834=0,0,EZ834/EZ820*100)</f>
        <v>0</v>
      </c>
      <c r="FB834" s="772">
        <f t="shared" si="801"/>
        <v>0</v>
      </c>
      <c r="FC834" s="737">
        <f>+IF(FB834=0,0,FB834/FB820*100)</f>
        <v>0</v>
      </c>
      <c r="FD834" s="772">
        <v>0</v>
      </c>
      <c r="FE834" s="737">
        <f>+IF(FD834=0,0,FD834/FD820*100)</f>
        <v>0</v>
      </c>
      <c r="FF834" s="772">
        <v>0</v>
      </c>
      <c r="FG834" s="737">
        <f>+IF(FF834=0,0,FF834/FF820*100)</f>
        <v>0</v>
      </c>
      <c r="FH834" s="772">
        <v>0</v>
      </c>
      <c r="FI834" s="737">
        <f>+IF(FH834=0,0,FH834/FH820*100)</f>
        <v>0</v>
      </c>
      <c r="FJ834" s="772">
        <v>0</v>
      </c>
      <c r="FK834" s="737">
        <f>+IF(FJ834=0,0,FJ834/FJ820*100)</f>
        <v>0</v>
      </c>
    </row>
    <row r="835" spans="122:167">
      <c r="DR835" s="803">
        <f>+EJ835+FB835</f>
        <v>0</v>
      </c>
      <c r="DS835" s="804">
        <f>+IF(DR835=0,0,DR835/DR820*100)</f>
        <v>0</v>
      </c>
      <c r="DT835" s="803">
        <v>0</v>
      </c>
      <c r="DU835" s="804">
        <f>+IF(DT835=0,0,DT835/DT820*100)</f>
        <v>0</v>
      </c>
      <c r="DV835" s="803">
        <v>0</v>
      </c>
      <c r="DW835" s="804">
        <f>+IF(DV835=0,0,DV835/DV820*100)</f>
        <v>0</v>
      </c>
      <c r="DX835" s="803">
        <v>0</v>
      </c>
      <c r="DY835" s="804">
        <f>+IF(DX835=0,0,DX835/DX820*100)</f>
        <v>0</v>
      </c>
      <c r="DZ835" s="803">
        <f>+DT835+DV835+DX835</f>
        <v>0</v>
      </c>
      <c r="EA835" s="804">
        <f>+IF(DZ835=0,0,DZ835/DZ820*100)</f>
        <v>0</v>
      </c>
      <c r="EB835" s="803">
        <v>0</v>
      </c>
      <c r="EC835" s="804">
        <f>+IF(EB835=0,0,EB835/EB820*100)</f>
        <v>0</v>
      </c>
      <c r="ED835" s="803">
        <v>0</v>
      </c>
      <c r="EE835" s="804">
        <f>+IF(ED835=0,0,ED835/ED820*100)</f>
        <v>0</v>
      </c>
      <c r="EF835" s="803">
        <v>0</v>
      </c>
      <c r="EG835" s="804">
        <f>+IF(EF835=0,0,EF835/EF820*100)</f>
        <v>0</v>
      </c>
      <c r="EH835" s="803">
        <f>+EB835+ED835+EF835</f>
        <v>0</v>
      </c>
      <c r="EI835" s="804">
        <f>+IF(EH835=0,0,EH835/EH820*100)</f>
        <v>0</v>
      </c>
      <c r="EJ835" s="803">
        <f t="shared" si="800"/>
        <v>0</v>
      </c>
      <c r="EK835" s="804">
        <f>+IF(EJ835=0,0,EJ835/EJ820*100)</f>
        <v>0</v>
      </c>
      <c r="EL835" s="803">
        <v>0</v>
      </c>
      <c r="EM835" s="804">
        <f>+IF(EL835=0,0,EL835/EL820*100)</f>
        <v>0</v>
      </c>
      <c r="EN835" s="803">
        <v>0</v>
      </c>
      <c r="EO835" s="804">
        <f>+IF(EN835=0,0,EN835/EN820*100)</f>
        <v>0</v>
      </c>
      <c r="EP835" s="803">
        <v>0</v>
      </c>
      <c r="EQ835" s="804">
        <f>+IF(EP835=0,0,EP835/EP820*100)</f>
        <v>0</v>
      </c>
      <c r="ER835" s="803">
        <f>+EL835+EN835+EP835</f>
        <v>0</v>
      </c>
      <c r="ES835" s="804">
        <f>+IF(ER835=0,0,ER835/ER820*100)</f>
        <v>0</v>
      </c>
      <c r="ET835" s="803">
        <v>0</v>
      </c>
      <c r="EU835" s="804">
        <f>+IF(ET835=0,0,ET835/ET820*100)</f>
        <v>0</v>
      </c>
      <c r="EV835" s="803">
        <v>0</v>
      </c>
      <c r="EW835" s="804">
        <f>+IF(EV835=0,0,EV835/EV820*100)</f>
        <v>0</v>
      </c>
      <c r="EX835" s="803">
        <v>0</v>
      </c>
      <c r="EY835" s="804">
        <f>+IF(EX835=0,0,EX835/EX820*100)</f>
        <v>0</v>
      </c>
      <c r="EZ835" s="803">
        <f>+ET835+EV835+EX835</f>
        <v>0</v>
      </c>
      <c r="FA835" s="804">
        <f>+IF(EZ835=0,0,EZ835/EZ820*100)</f>
        <v>0</v>
      </c>
      <c r="FB835" s="803">
        <f t="shared" si="801"/>
        <v>0</v>
      </c>
      <c r="FC835" s="804">
        <f>+IF(FB835=0,0,FB835/FB820*100)</f>
        <v>0</v>
      </c>
      <c r="FD835" s="803">
        <v>0</v>
      </c>
      <c r="FE835" s="804">
        <f>+IF(FD835=0,0,FD835/FD820*100)</f>
        <v>0</v>
      </c>
      <c r="FF835" s="803">
        <v>0</v>
      </c>
      <c r="FG835" s="804">
        <f>+IF(FF835=0,0,FF835/FF820*100)</f>
        <v>0</v>
      </c>
      <c r="FH835" s="803">
        <v>0</v>
      </c>
      <c r="FI835" s="804">
        <f>+IF(FH835=0,0,FH835/FH820*100)</f>
        <v>0</v>
      </c>
      <c r="FJ835" s="803">
        <v>0</v>
      </c>
      <c r="FK835" s="804">
        <f>+IF(FJ835=0,0,FJ835/FJ820*100)</f>
        <v>0</v>
      </c>
    </row>
    <row r="836" spans="122:167">
      <c r="DR836" s="770">
        <f>+EJ836+FB836</f>
        <v>0</v>
      </c>
      <c r="DS836" s="726">
        <f>+IF(DR836=0,0,DR836/DR821*100)</f>
        <v>0</v>
      </c>
      <c r="DT836" s="770">
        <f>+DT837+DT838-DT839-DT840</f>
        <v>0</v>
      </c>
      <c r="DU836" s="726">
        <f>+IF(DT836=0,0,DT836/DT821*100)</f>
        <v>0</v>
      </c>
      <c r="DV836" s="770">
        <f>+DV837+DV838-DV839-DV840</f>
        <v>0</v>
      </c>
      <c r="DW836" s="726">
        <f>+IF(DV836=0,0,DV836/DV821*100)</f>
        <v>0</v>
      </c>
      <c r="DX836" s="770">
        <f>+DX837+DX838-DX839-DX840</f>
        <v>0</v>
      </c>
      <c r="DY836" s="726">
        <f>+IF(DX836=0,0,DX836/DX821*100)</f>
        <v>0</v>
      </c>
      <c r="DZ836" s="770">
        <f>+DZ837+DZ838-DZ839-DZ840</f>
        <v>0</v>
      </c>
      <c r="EA836" s="726">
        <f>+IF(DZ836=0,0,DZ836/DZ821*100)</f>
        <v>0</v>
      </c>
      <c r="EB836" s="770">
        <f>+EB837+EB838-EB839-EB840</f>
        <v>0</v>
      </c>
      <c r="EC836" s="726">
        <f>+IF(EB836=0,0,EB836/EB821*100)</f>
        <v>0</v>
      </c>
      <c r="ED836" s="770">
        <f>+ED837+ED838-ED839-ED840</f>
        <v>0</v>
      </c>
      <c r="EE836" s="726">
        <f>+IF(ED836=0,0,ED836/ED821*100)</f>
        <v>0</v>
      </c>
      <c r="EF836" s="770">
        <f>+EF837+EF838-EF839-EF840</f>
        <v>0</v>
      </c>
      <c r="EG836" s="726">
        <f>+IF(EF836=0,0,EF836/EF821*100)</f>
        <v>0</v>
      </c>
      <c r="EH836" s="770">
        <f>+EH837+EH838-EH839-EH840</f>
        <v>0</v>
      </c>
      <c r="EI836" s="726">
        <f>+IF(EH836=0,0,EH836/EH821*100)</f>
        <v>0</v>
      </c>
      <c r="EJ836" s="770">
        <f t="shared" si="800"/>
        <v>0</v>
      </c>
      <c r="EK836" s="726">
        <f>+IF(EJ836=0,0,EJ836/EJ821*100)</f>
        <v>0</v>
      </c>
      <c r="EL836" s="770">
        <f>+EL837+EL838-EL839-EL840</f>
        <v>0</v>
      </c>
      <c r="EM836" s="726">
        <f>+IF(EL836=0,0,EL836/EL821*100)</f>
        <v>0</v>
      </c>
      <c r="EN836" s="770">
        <f>+EN837+EN838-EN839-EN840</f>
        <v>0</v>
      </c>
      <c r="EO836" s="726">
        <f>+IF(EN836=0,0,EN836/EN821*100)</f>
        <v>0</v>
      </c>
      <c r="EP836" s="770">
        <f>+EP837+EP838-EP839-EP840</f>
        <v>0</v>
      </c>
      <c r="EQ836" s="726">
        <f>+IF(EP836=0,0,EP836/EP821*100)</f>
        <v>0</v>
      </c>
      <c r="ER836" s="770">
        <f>+ER837+ER838-ER839-ER840</f>
        <v>0</v>
      </c>
      <c r="ES836" s="726">
        <f>+IF(ER836=0,0,ER836/ER821*100)</f>
        <v>0</v>
      </c>
      <c r="ET836" s="770">
        <f>+ET837+ET838-ET839-ET840</f>
        <v>0</v>
      </c>
      <c r="EU836" s="726">
        <f>+IF(ET836=0,0,ET836/ET821*100)</f>
        <v>0</v>
      </c>
      <c r="EV836" s="770">
        <f>+EV837+EV838-EV839-EV840</f>
        <v>0</v>
      </c>
      <c r="EW836" s="726">
        <f>+IF(EV836=0,0,EV836/EV821*100)</f>
        <v>0</v>
      </c>
      <c r="EX836" s="770">
        <f>+EX837+EX838-EX839-EX840</f>
        <v>0</v>
      </c>
      <c r="EY836" s="726">
        <f>+IF(EX836=0,0,EX836/EX821*100)</f>
        <v>0</v>
      </c>
      <c r="EZ836" s="770">
        <f>+EZ837+EZ838-EZ839-EZ840</f>
        <v>0</v>
      </c>
      <c r="FA836" s="726">
        <f>+IF(EZ836=0,0,EZ836/EZ821*100)</f>
        <v>0</v>
      </c>
      <c r="FB836" s="770">
        <f t="shared" si="801"/>
        <v>0</v>
      </c>
      <c r="FC836" s="726">
        <f>+IF(FB836=0,0,FB836/FB821*100)</f>
        <v>0</v>
      </c>
      <c r="FD836" s="770">
        <f>+FD837+FD838-FD839-FD840</f>
        <v>0</v>
      </c>
      <c r="FE836" s="726">
        <f>+IF(FD836=0,0,FD836/FD821*100)</f>
        <v>0</v>
      </c>
      <c r="FF836" s="770">
        <f>+FF837+FF838-FF839-FF840</f>
        <v>0</v>
      </c>
      <c r="FG836" s="726">
        <f>+IF(FF836=0,0,FF836/FF821*100)</f>
        <v>0</v>
      </c>
      <c r="FH836" s="770">
        <f>+FH837+FH838-FH839-FH840</f>
        <v>0</v>
      </c>
      <c r="FI836" s="726">
        <f>+IF(FH836=0,0,FH836/FH821*100)</f>
        <v>0</v>
      </c>
      <c r="FJ836" s="770">
        <f>+FJ837+FJ838-FJ839-FJ840</f>
        <v>0</v>
      </c>
      <c r="FK836" s="726">
        <f>+IF(FJ836=0,0,FJ836/FJ821*100)</f>
        <v>0</v>
      </c>
    </row>
    <row r="837" spans="122:167">
      <c r="DR837" s="770">
        <f>+DT837</f>
        <v>0</v>
      </c>
      <c r="DS837" s="726">
        <f>+IF(DR837=0,0,DR837/DR821*100)</f>
        <v>0</v>
      </c>
      <c r="DT837" s="770">
        <v>0</v>
      </c>
      <c r="DU837" s="726">
        <f>+IF(DT837=0,0,DT837/DT821*100)</f>
        <v>0</v>
      </c>
      <c r="DV837" s="770">
        <v>0</v>
      </c>
      <c r="DW837" s="726">
        <f>+IF(DV837=0,0,DV837/DV821*100)</f>
        <v>0</v>
      </c>
      <c r="DX837" s="770">
        <v>0</v>
      </c>
      <c r="DY837" s="726">
        <f>+IF(DX837=0,0,DX837/DX821*100)</f>
        <v>0</v>
      </c>
      <c r="DZ837" s="770">
        <f>+DT837+DV837+DX837</f>
        <v>0</v>
      </c>
      <c r="EA837" s="726">
        <f>+IF(DZ837=0,0,DZ837/DZ821*100)</f>
        <v>0</v>
      </c>
      <c r="EB837" s="770">
        <v>0</v>
      </c>
      <c r="EC837" s="726">
        <f>+IF(EB837=0,0,EB837/EB821*100)</f>
        <v>0</v>
      </c>
      <c r="ED837" s="770">
        <v>0</v>
      </c>
      <c r="EE837" s="726">
        <f>+IF(ED837=0,0,ED837/ED821*100)</f>
        <v>0</v>
      </c>
      <c r="EF837" s="770">
        <v>0</v>
      </c>
      <c r="EG837" s="726">
        <f>+IF(EF837=0,0,EF837/EF821*100)</f>
        <v>0</v>
      </c>
      <c r="EH837" s="770">
        <f>+EB837+ED837+EF837</f>
        <v>0</v>
      </c>
      <c r="EI837" s="726">
        <f>+IF(EH837=0,0,EH837/EH821*100)</f>
        <v>0</v>
      </c>
      <c r="EJ837" s="770">
        <f t="shared" si="800"/>
        <v>0</v>
      </c>
      <c r="EK837" s="726">
        <f>+IF(EJ837=0,0,EJ837/EJ821*100)</f>
        <v>0</v>
      </c>
      <c r="EL837" s="770">
        <v>0</v>
      </c>
      <c r="EM837" s="726">
        <f>+IF(EL837=0,0,EL837/EL821*100)</f>
        <v>0</v>
      </c>
      <c r="EN837" s="770">
        <v>0</v>
      </c>
      <c r="EO837" s="726">
        <f>+IF(EN837=0,0,EN837/EN821*100)</f>
        <v>0</v>
      </c>
      <c r="EP837" s="770">
        <v>0</v>
      </c>
      <c r="EQ837" s="726">
        <f>+IF(EP837=0,0,EP837/EP821*100)</f>
        <v>0</v>
      </c>
      <c r="ER837" s="770">
        <f>+EL837+EN837+EP837</f>
        <v>0</v>
      </c>
      <c r="ES837" s="726">
        <f>+IF(ER837=0,0,ER837/ER821*100)</f>
        <v>0</v>
      </c>
      <c r="ET837" s="770">
        <v>0</v>
      </c>
      <c r="EU837" s="726">
        <f>+IF(ET837=0,0,ET837/ET821*100)</f>
        <v>0</v>
      </c>
      <c r="EV837" s="770">
        <v>0</v>
      </c>
      <c r="EW837" s="726">
        <f>+IF(EV837=0,0,EV837/EV821*100)</f>
        <v>0</v>
      </c>
      <c r="EX837" s="770">
        <v>0</v>
      </c>
      <c r="EY837" s="726">
        <f>+IF(EX837=0,0,EX837/EX821*100)</f>
        <v>0</v>
      </c>
      <c r="EZ837" s="770">
        <f>+ET837+EV837+EX837</f>
        <v>0</v>
      </c>
      <c r="FA837" s="726">
        <f>+IF(EZ837=0,0,EZ837/EZ821*100)</f>
        <v>0</v>
      </c>
      <c r="FB837" s="770">
        <f t="shared" si="801"/>
        <v>0</v>
      </c>
      <c r="FC837" s="726">
        <f>+IF(FB837=0,0,FB837/FB821*100)</f>
        <v>0</v>
      </c>
      <c r="FD837" s="770">
        <v>0</v>
      </c>
      <c r="FE837" s="726">
        <f>+IF(FD837=0,0,FD837/FD821*100)</f>
        <v>0</v>
      </c>
      <c r="FF837" s="770">
        <v>0</v>
      </c>
      <c r="FG837" s="726">
        <f>+IF(FF837=0,0,FF837/FF821*100)</f>
        <v>0</v>
      </c>
      <c r="FH837" s="770">
        <v>0</v>
      </c>
      <c r="FI837" s="726">
        <f>+IF(FH837=0,0,FH837/FH821*100)</f>
        <v>0</v>
      </c>
      <c r="FJ837" s="770">
        <v>0</v>
      </c>
      <c r="FK837" s="726">
        <f>+IF(FJ837=0,0,FJ837/FJ821*100)</f>
        <v>0</v>
      </c>
    </row>
    <row r="838" spans="122:167">
      <c r="DR838" s="772">
        <f>+EJ838+FB838</f>
        <v>0</v>
      </c>
      <c r="DS838" s="737">
        <f>+IF(DR838=0,0,DR838/DR821*100)</f>
        <v>0</v>
      </c>
      <c r="DT838" s="772">
        <v>0</v>
      </c>
      <c r="DU838" s="737">
        <f>+IF(DT838=0,0,DT838/DT821*100)</f>
        <v>0</v>
      </c>
      <c r="DV838" s="772">
        <v>0</v>
      </c>
      <c r="DW838" s="737">
        <f>+IF(DV838=0,0,DV838/DV821*100)</f>
        <v>0</v>
      </c>
      <c r="DX838" s="772">
        <v>0</v>
      </c>
      <c r="DY838" s="737">
        <f>+IF(DX838=0,0,DX838/DX821*100)</f>
        <v>0</v>
      </c>
      <c r="DZ838" s="772">
        <f>+DT838+DV838+DX838</f>
        <v>0</v>
      </c>
      <c r="EA838" s="737">
        <f>+IF(DZ838=0,0,DZ838/DZ821*100)</f>
        <v>0</v>
      </c>
      <c r="EB838" s="772">
        <v>0</v>
      </c>
      <c r="EC838" s="737">
        <f>+IF(EB838=0,0,EB838/EB821*100)</f>
        <v>0</v>
      </c>
      <c r="ED838" s="772">
        <v>0</v>
      </c>
      <c r="EE838" s="737">
        <f>+IF(ED838=0,0,ED838/ED821*100)</f>
        <v>0</v>
      </c>
      <c r="EF838" s="772">
        <v>0</v>
      </c>
      <c r="EG838" s="737">
        <f>+IF(EF838=0,0,EF838/EF821*100)</f>
        <v>0</v>
      </c>
      <c r="EH838" s="772">
        <f>+EB838+ED838+EF838</f>
        <v>0</v>
      </c>
      <c r="EI838" s="737">
        <f>+IF(EH838=0,0,EH838/EH821*100)</f>
        <v>0</v>
      </c>
      <c r="EJ838" s="772">
        <f t="shared" si="800"/>
        <v>0</v>
      </c>
      <c r="EK838" s="737">
        <f>+IF(EJ838=0,0,EJ838/EJ821*100)</f>
        <v>0</v>
      </c>
      <c r="EL838" s="772">
        <v>0</v>
      </c>
      <c r="EM838" s="737">
        <f>+IF(EL838=0,0,EL838/EL821*100)</f>
        <v>0</v>
      </c>
      <c r="EN838" s="772">
        <v>0</v>
      </c>
      <c r="EO838" s="737">
        <f>+IF(EN838=0,0,EN838/EN821*100)</f>
        <v>0</v>
      </c>
      <c r="EP838" s="772">
        <v>0</v>
      </c>
      <c r="EQ838" s="737">
        <f>+IF(EP838=0,0,EP838/EP821*100)</f>
        <v>0</v>
      </c>
      <c r="ER838" s="772">
        <f>+EL838+EN838+EP838</f>
        <v>0</v>
      </c>
      <c r="ES838" s="737">
        <f>+IF(ER838=0,0,ER838/ER821*100)</f>
        <v>0</v>
      </c>
      <c r="ET838" s="772">
        <v>0</v>
      </c>
      <c r="EU838" s="737">
        <f>+IF(ET838=0,0,ET838/ET821*100)</f>
        <v>0</v>
      </c>
      <c r="EV838" s="772">
        <v>0</v>
      </c>
      <c r="EW838" s="737">
        <f>+IF(EV838=0,0,EV838/EV821*100)</f>
        <v>0</v>
      </c>
      <c r="EX838" s="772">
        <v>0</v>
      </c>
      <c r="EY838" s="737">
        <f>+IF(EX838=0,0,EX838/EX821*100)</f>
        <v>0</v>
      </c>
      <c r="EZ838" s="772">
        <f>+ET838+EV838+EX838</f>
        <v>0</v>
      </c>
      <c r="FA838" s="737">
        <f>+IF(EZ838=0,0,EZ838/EZ821*100)</f>
        <v>0</v>
      </c>
      <c r="FB838" s="772">
        <f t="shared" si="801"/>
        <v>0</v>
      </c>
      <c r="FC838" s="737">
        <f>+IF(FB838=0,0,FB838/FB821*100)</f>
        <v>0</v>
      </c>
      <c r="FD838" s="772">
        <v>0</v>
      </c>
      <c r="FE838" s="737">
        <f>+IF(FD838=0,0,FD838/FD821*100)</f>
        <v>0</v>
      </c>
      <c r="FF838" s="772">
        <v>0</v>
      </c>
      <c r="FG838" s="737">
        <f>+IF(FF838=0,0,FF838/FF821*100)</f>
        <v>0</v>
      </c>
      <c r="FH838" s="772">
        <v>0</v>
      </c>
      <c r="FI838" s="737">
        <f>+IF(FH838=0,0,FH838/FH821*100)</f>
        <v>0</v>
      </c>
      <c r="FJ838" s="772">
        <v>0</v>
      </c>
      <c r="FK838" s="737">
        <f>+IF(FJ838=0,0,FJ838/FJ821*100)</f>
        <v>0</v>
      </c>
    </row>
    <row r="839" spans="122:167">
      <c r="DR839" s="807">
        <f>+EX839</f>
        <v>0</v>
      </c>
      <c r="DS839" s="808">
        <f>+IF(DR839=0,0,DR839/DR821*100)</f>
        <v>0</v>
      </c>
      <c r="DT839" s="807">
        <v>0</v>
      </c>
      <c r="DU839" s="808">
        <f>+IF(DT839=0,0,DT839/DT821*100)</f>
        <v>0</v>
      </c>
      <c r="DV839" s="807">
        <v>0</v>
      </c>
      <c r="DW839" s="808">
        <f>+IF(DV839=0,0,DV839/DV821*100)</f>
        <v>0</v>
      </c>
      <c r="DX839" s="807">
        <v>0</v>
      </c>
      <c r="DY839" s="808">
        <f>+IF(DX839=0,0,DX839/DX821*100)</f>
        <v>0</v>
      </c>
      <c r="DZ839" s="807">
        <f>+DT839+DV839+DX839</f>
        <v>0</v>
      </c>
      <c r="EA839" s="808">
        <f>+IF(DZ839=0,0,DZ839/DZ821*100)</f>
        <v>0</v>
      </c>
      <c r="EB839" s="807">
        <v>0</v>
      </c>
      <c r="EC839" s="808">
        <f>+IF(EB839=0,0,EB839/EB821*100)</f>
        <v>0</v>
      </c>
      <c r="ED839" s="807">
        <v>0</v>
      </c>
      <c r="EE839" s="808">
        <f>+IF(ED839=0,0,ED839/ED821*100)</f>
        <v>0</v>
      </c>
      <c r="EF839" s="807">
        <v>0</v>
      </c>
      <c r="EG839" s="808">
        <f>+IF(EF839=0,0,EF839/EF821*100)</f>
        <v>0</v>
      </c>
      <c r="EH839" s="807">
        <f>+EB839+ED839+EF839</f>
        <v>0</v>
      </c>
      <c r="EI839" s="808">
        <f>+IF(EH839=0,0,EH839/EH821*100)</f>
        <v>0</v>
      </c>
      <c r="EJ839" s="807">
        <f t="shared" si="800"/>
        <v>0</v>
      </c>
      <c r="EK839" s="808">
        <f>+IF(EJ839=0,0,EJ839/EJ821*100)</f>
        <v>0</v>
      </c>
      <c r="EL839" s="807">
        <v>0</v>
      </c>
      <c r="EM839" s="808">
        <f>+IF(EL839=0,0,EL839/EL821*100)</f>
        <v>0</v>
      </c>
      <c r="EN839" s="807">
        <v>0</v>
      </c>
      <c r="EO839" s="808">
        <f>+IF(EN839=0,0,EN839/EN821*100)</f>
        <v>0</v>
      </c>
      <c r="EP839" s="807">
        <v>0</v>
      </c>
      <c r="EQ839" s="808">
        <f>+IF(EP839=0,0,EP839/EP821*100)</f>
        <v>0</v>
      </c>
      <c r="ER839" s="807">
        <f>+EL839+EN839+EP839</f>
        <v>0</v>
      </c>
      <c r="ES839" s="808">
        <f>+IF(ER839=0,0,ER839/ER821*100)</f>
        <v>0</v>
      </c>
      <c r="ET839" s="807">
        <v>0</v>
      </c>
      <c r="EU839" s="808">
        <f>+IF(ET839=0,0,ET839/ET821*100)</f>
        <v>0</v>
      </c>
      <c r="EV839" s="807">
        <v>0</v>
      </c>
      <c r="EW839" s="808">
        <f>+IF(EV839=0,0,EV839/EV821*100)</f>
        <v>0</v>
      </c>
      <c r="EX839" s="807">
        <v>0</v>
      </c>
      <c r="EY839" s="808">
        <f>+IF(EX839=0,0,EX839/EX821*100)</f>
        <v>0</v>
      </c>
      <c r="EZ839" s="807">
        <f>+ET839+EV839+EX839</f>
        <v>0</v>
      </c>
      <c r="FA839" s="808">
        <f>+IF(EZ839=0,0,EZ839/EZ821*100)</f>
        <v>0</v>
      </c>
      <c r="FB839" s="807">
        <f t="shared" si="801"/>
        <v>0</v>
      </c>
      <c r="FC839" s="808">
        <f>+IF(FB839=0,0,FB839/FB821*100)</f>
        <v>0</v>
      </c>
      <c r="FD839" s="807">
        <v>0</v>
      </c>
      <c r="FE839" s="808">
        <f>+IF(FD839=0,0,FD839/FD821*100)</f>
        <v>0</v>
      </c>
      <c r="FF839" s="807">
        <v>0</v>
      </c>
      <c r="FG839" s="808">
        <f>+IF(FF839=0,0,FF839/FF821*100)</f>
        <v>0</v>
      </c>
      <c r="FH839" s="807">
        <v>0</v>
      </c>
      <c r="FI839" s="808">
        <f>+IF(FH839=0,0,FH839/FH821*100)</f>
        <v>0</v>
      </c>
      <c r="FJ839" s="807">
        <v>0</v>
      </c>
      <c r="FK839" s="808">
        <f>+IF(FJ839=0,0,FJ839/FJ821*100)</f>
        <v>0</v>
      </c>
    </row>
    <row r="840" spans="122:167">
      <c r="DR840" s="785">
        <f t="shared" ref="DR840:DR862" si="802">+EJ840+FB840</f>
        <v>0</v>
      </c>
      <c r="DS840" s="786">
        <f>+IF(DR840=0,0,DR840/DR821*100)</f>
        <v>0</v>
      </c>
      <c r="DT840" s="785">
        <v>0</v>
      </c>
      <c r="DU840" s="786">
        <f>+IF(DT840=0,0,DT840/DT821*100)</f>
        <v>0</v>
      </c>
      <c r="DV840" s="785">
        <v>0</v>
      </c>
      <c r="DW840" s="786">
        <f>+IF(DV840=0,0,DV840/DV821*100)</f>
        <v>0</v>
      </c>
      <c r="DX840" s="785">
        <v>0</v>
      </c>
      <c r="DY840" s="786">
        <f>+IF(DX840=0,0,DX840/DX821*100)</f>
        <v>0</v>
      </c>
      <c r="DZ840" s="785">
        <f>+DT840+DV840+DX840</f>
        <v>0</v>
      </c>
      <c r="EA840" s="786">
        <f>+IF(DZ840=0,0,DZ840/DZ821*100)</f>
        <v>0</v>
      </c>
      <c r="EB840" s="785">
        <v>0</v>
      </c>
      <c r="EC840" s="786">
        <f>+IF(EB840=0,0,EB840/EB821*100)</f>
        <v>0</v>
      </c>
      <c r="ED840" s="785">
        <v>0</v>
      </c>
      <c r="EE840" s="786">
        <f>+IF(ED840=0,0,ED840/ED821*100)</f>
        <v>0</v>
      </c>
      <c r="EF840" s="785">
        <v>0</v>
      </c>
      <c r="EG840" s="786">
        <f>+IF(EF840=0,0,EF840/EF821*100)</f>
        <v>0</v>
      </c>
      <c r="EH840" s="785">
        <f>+EB840+ED840+EF840</f>
        <v>0</v>
      </c>
      <c r="EI840" s="786">
        <f>+IF(EH840=0,0,EH840/EH821*100)</f>
        <v>0</v>
      </c>
      <c r="EJ840" s="785">
        <f t="shared" si="800"/>
        <v>0</v>
      </c>
      <c r="EK840" s="786">
        <f>+IF(EJ840=0,0,EJ840/EJ821*100)</f>
        <v>0</v>
      </c>
      <c r="EL840" s="785">
        <v>0</v>
      </c>
      <c r="EM840" s="786">
        <f>+IF(EL840=0,0,EL840/EL821*100)</f>
        <v>0</v>
      </c>
      <c r="EN840" s="785">
        <v>0</v>
      </c>
      <c r="EO840" s="786">
        <f>+IF(EN840=0,0,EN840/EN821*100)</f>
        <v>0</v>
      </c>
      <c r="EP840" s="785">
        <v>0</v>
      </c>
      <c r="EQ840" s="786">
        <f>+IF(EP840=0,0,EP840/EP821*100)</f>
        <v>0</v>
      </c>
      <c r="ER840" s="785">
        <f>+EL840+EN840+EP840</f>
        <v>0</v>
      </c>
      <c r="ES840" s="786">
        <f>+IF(ER840=0,0,ER840/ER821*100)</f>
        <v>0</v>
      </c>
      <c r="ET840" s="785">
        <v>0</v>
      </c>
      <c r="EU840" s="786">
        <f>+IF(ET840=0,0,ET840/ET821*100)</f>
        <v>0</v>
      </c>
      <c r="EV840" s="785">
        <v>0</v>
      </c>
      <c r="EW840" s="786">
        <f>+IF(EV840=0,0,EV840/EV821*100)</f>
        <v>0</v>
      </c>
      <c r="EX840" s="785">
        <v>0</v>
      </c>
      <c r="EY840" s="786">
        <f>+IF(EX840=0,0,EX840/EX821*100)</f>
        <v>0</v>
      </c>
      <c r="EZ840" s="785">
        <f>+ET840+EV840+EX840</f>
        <v>0</v>
      </c>
      <c r="FA840" s="786">
        <f>+IF(EZ840=0,0,EZ840/EZ821*100)</f>
        <v>0</v>
      </c>
      <c r="FB840" s="785">
        <f t="shared" si="801"/>
        <v>0</v>
      </c>
      <c r="FC840" s="786">
        <f>+IF(FB840=0,0,FB840/FB821*100)</f>
        <v>0</v>
      </c>
      <c r="FD840" s="785">
        <v>0</v>
      </c>
      <c r="FE840" s="786">
        <f>+IF(FD840=0,0,FD840/FD821*100)</f>
        <v>0</v>
      </c>
      <c r="FF840" s="785">
        <v>0</v>
      </c>
      <c r="FG840" s="786">
        <f>+IF(FF840=0,0,FF840/FF821*100)</f>
        <v>0</v>
      </c>
      <c r="FH840" s="785">
        <v>0</v>
      </c>
      <c r="FI840" s="786">
        <f>+IF(FH840=0,0,FH840/FH821*100)</f>
        <v>0</v>
      </c>
      <c r="FJ840" s="785">
        <v>0</v>
      </c>
      <c r="FK840" s="786">
        <f>+IF(FJ840=0,0,FJ840/FJ821*100)</f>
        <v>0</v>
      </c>
    </row>
    <row r="841" spans="122:167">
      <c r="DR841" s="797">
        <f t="shared" si="802"/>
        <v>0</v>
      </c>
      <c r="DS841" s="727">
        <f>+IF(DR841=0,0,DR841/DR824*100)</f>
        <v>0</v>
      </c>
      <c r="DT841" s="797">
        <f>SUM(DT842:DT845)</f>
        <v>0</v>
      </c>
      <c r="DU841" s="727">
        <f>+IF(DT841=0,0,DT841/DT824*100)</f>
        <v>0</v>
      </c>
      <c r="DV841" s="797">
        <f>SUM(DV842:DV845)</f>
        <v>0</v>
      </c>
      <c r="DW841" s="727">
        <f>+IF(DV841=0,0,DV841/DV824*100)</f>
        <v>0</v>
      </c>
      <c r="DX841" s="797">
        <f>SUM(DX842:DX845)</f>
        <v>0</v>
      </c>
      <c r="DY841" s="727">
        <f>+IF(DX841=0,0,DX841/DX824*100)</f>
        <v>0</v>
      </c>
      <c r="DZ841" s="797">
        <f>SUM(DZ842:DZ845)</f>
        <v>0</v>
      </c>
      <c r="EA841" s="727">
        <f>+IF(DZ841=0,0,DZ841/DZ824*100)</f>
        <v>0</v>
      </c>
      <c r="EB841" s="797">
        <f>SUM(EB842:EB845)</f>
        <v>0</v>
      </c>
      <c r="EC841" s="727">
        <f>+IF(EB841=0,0,EB841/EB824*100)</f>
        <v>0</v>
      </c>
      <c r="ED841" s="797">
        <f>SUM(ED842:ED845)</f>
        <v>0</v>
      </c>
      <c r="EE841" s="727">
        <f>+IF(ED841=0,0,ED841/ED824*100)</f>
        <v>0</v>
      </c>
      <c r="EF841" s="797">
        <f>SUM(EF842:EF845)</f>
        <v>0</v>
      </c>
      <c r="EG841" s="727">
        <f>+IF(EF841=0,0,EF841/EF824*100)</f>
        <v>0</v>
      </c>
      <c r="EH841" s="797">
        <f>SUM(EH842:EH845)</f>
        <v>0</v>
      </c>
      <c r="EI841" s="727">
        <f>+IF(EH841=0,0,EH841/EH824*100)</f>
        <v>0</v>
      </c>
      <c r="EJ841" s="797">
        <f t="shared" si="800"/>
        <v>0</v>
      </c>
      <c r="EK841" s="727">
        <f>+IF(EJ841=0,0,EJ841/EJ824*100)</f>
        <v>0</v>
      </c>
      <c r="EL841" s="797">
        <f>SUM(EL842:EL845)</f>
        <v>0</v>
      </c>
      <c r="EM841" s="727">
        <f>+IF(EL841=0,0,EL841/EL824*100)</f>
        <v>0</v>
      </c>
      <c r="EN841" s="797">
        <f>SUM(EN842:EN845)</f>
        <v>0</v>
      </c>
      <c r="EO841" s="727">
        <f>+IF(EN841=0,0,EN841/EN824*100)</f>
        <v>0</v>
      </c>
      <c r="EP841" s="797">
        <f>SUM(EP842:EP845)</f>
        <v>0</v>
      </c>
      <c r="EQ841" s="727">
        <f>+IF(EP841=0,0,EP841/EP824*100)</f>
        <v>0</v>
      </c>
      <c r="ER841" s="797">
        <f>SUM(ER842:ER845)</f>
        <v>0</v>
      </c>
      <c r="ES841" s="727">
        <f>+IF(ER841=0,0,ER841/ER824*100)</f>
        <v>0</v>
      </c>
      <c r="ET841" s="797">
        <f>SUM(ET842:ET845)</f>
        <v>0</v>
      </c>
      <c r="EU841" s="727">
        <f>+IF(ET841=0,0,ET841/ET824*100)</f>
        <v>0</v>
      </c>
      <c r="EV841" s="797">
        <f>SUM(EV842:EV845)</f>
        <v>0</v>
      </c>
      <c r="EW841" s="727">
        <f>+IF(EV841=0,0,EV841/EV824*100)</f>
        <v>0</v>
      </c>
      <c r="EX841" s="797">
        <f>SUM(EX842:EX845)</f>
        <v>0</v>
      </c>
      <c r="EY841" s="727">
        <f>+IF(EX841=0,0,EX841/EX824*100)</f>
        <v>0</v>
      </c>
      <c r="EZ841" s="797">
        <f>SUM(EZ842:EZ845)</f>
        <v>0</v>
      </c>
      <c r="FA841" s="727">
        <f>+IF(EZ841=0,0,EZ841/EZ824*100)</f>
        <v>0</v>
      </c>
      <c r="FB841" s="797">
        <f t="shared" si="801"/>
        <v>0</v>
      </c>
      <c r="FC841" s="727">
        <f>+IF(FB841=0,0,FB841/FB824*100)</f>
        <v>0</v>
      </c>
      <c r="FD841" s="797">
        <f>SUM(FD842:FD845)</f>
        <v>0</v>
      </c>
      <c r="FE841" s="727">
        <f>+IF(FD841=0,0,FD841/FD824*100)</f>
        <v>0</v>
      </c>
      <c r="FF841" s="797">
        <f>SUM(FF842:FF845)</f>
        <v>0</v>
      </c>
      <c r="FG841" s="727">
        <f>+IF(FF841=0,0,FF841/FF824*100)</f>
        <v>0</v>
      </c>
      <c r="FH841" s="797">
        <f>SUM(FH842:FH845)</f>
        <v>0</v>
      </c>
      <c r="FI841" s="727">
        <f>+IF(FH841=0,0,FH841/FH824*100)</f>
        <v>0</v>
      </c>
      <c r="FJ841" s="797">
        <f>SUM(FJ842:FJ845)</f>
        <v>0</v>
      </c>
      <c r="FK841" s="727">
        <f>+IF(FJ841=0,0,FJ841/FJ824*100)</f>
        <v>0</v>
      </c>
    </row>
    <row r="842" spans="122:167">
      <c r="DR842" s="770">
        <f t="shared" si="802"/>
        <v>0</v>
      </c>
      <c r="DS842" s="726">
        <f>+IF(DR842=0,0,DR842/DR824*100)</f>
        <v>0</v>
      </c>
      <c r="DT842" s="770">
        <v>0</v>
      </c>
      <c r="DU842" s="726">
        <f>+IF(DT842=0,0,DT842/DT824*100)</f>
        <v>0</v>
      </c>
      <c r="DV842" s="770">
        <v>0</v>
      </c>
      <c r="DW842" s="726">
        <f>+IF(DV842=0,0,DV842/DV824*100)</f>
        <v>0</v>
      </c>
      <c r="DX842" s="770">
        <v>0</v>
      </c>
      <c r="DY842" s="726">
        <f>+IF(DX842=0,0,DX842/DX824*100)</f>
        <v>0</v>
      </c>
      <c r="DZ842" s="770">
        <f t="shared" ref="DZ842:DZ847" si="803">+DT842+DV842+DX842</f>
        <v>0</v>
      </c>
      <c r="EA842" s="726">
        <f>+IF(DZ842=0,0,DZ842/DZ824*100)</f>
        <v>0</v>
      </c>
      <c r="EB842" s="770">
        <v>0</v>
      </c>
      <c r="EC842" s="726">
        <f>+IF(EB842=0,0,EB842/EB824*100)</f>
        <v>0</v>
      </c>
      <c r="ED842" s="770">
        <v>0</v>
      </c>
      <c r="EE842" s="726">
        <f>+IF(ED842=0,0,ED842/ED824*100)</f>
        <v>0</v>
      </c>
      <c r="EF842" s="770">
        <v>0</v>
      </c>
      <c r="EG842" s="726">
        <f>+IF(EF842=0,0,EF842/EF824*100)</f>
        <v>0</v>
      </c>
      <c r="EH842" s="770">
        <f t="shared" ref="EH842:EH847" si="804">+EB842+ED842+EF842</f>
        <v>0</v>
      </c>
      <c r="EI842" s="726">
        <f>+IF(EH842=0,0,EH842/EH824*100)</f>
        <v>0</v>
      </c>
      <c r="EJ842" s="770">
        <f t="shared" si="800"/>
        <v>0</v>
      </c>
      <c r="EK842" s="726">
        <f>+IF(EJ842=0,0,EJ842/EJ824*100)</f>
        <v>0</v>
      </c>
      <c r="EL842" s="770">
        <v>0</v>
      </c>
      <c r="EM842" s="726">
        <f>+IF(EL842=0,0,EL842/EL824*100)</f>
        <v>0</v>
      </c>
      <c r="EN842" s="770">
        <v>0</v>
      </c>
      <c r="EO842" s="726">
        <f>+IF(EN842=0,0,EN842/EN824*100)</f>
        <v>0</v>
      </c>
      <c r="EP842" s="770">
        <v>0</v>
      </c>
      <c r="EQ842" s="726">
        <f>+IF(EP842=0,0,EP842/EP824*100)</f>
        <v>0</v>
      </c>
      <c r="ER842" s="770">
        <f t="shared" ref="ER842:ER847" si="805">+EL842+EN842+EP842</f>
        <v>0</v>
      </c>
      <c r="ES842" s="726">
        <f>+IF(ER842=0,0,ER842/ER824*100)</f>
        <v>0</v>
      </c>
      <c r="ET842" s="770">
        <v>0</v>
      </c>
      <c r="EU842" s="726">
        <f>+IF(ET842=0,0,ET842/ET824*100)</f>
        <v>0</v>
      </c>
      <c r="EV842" s="770">
        <v>0</v>
      </c>
      <c r="EW842" s="726">
        <f>+IF(EV842=0,0,EV842/EV824*100)</f>
        <v>0</v>
      </c>
      <c r="EX842" s="770">
        <v>0</v>
      </c>
      <c r="EY842" s="726">
        <f>+IF(EX842=0,0,EX842/EX824*100)</f>
        <v>0</v>
      </c>
      <c r="EZ842" s="770">
        <f t="shared" ref="EZ842:EZ847" si="806">+ET842+EV842+EX842</f>
        <v>0</v>
      </c>
      <c r="FA842" s="726">
        <f>+IF(EZ842=0,0,EZ842/EZ824*100)</f>
        <v>0</v>
      </c>
      <c r="FB842" s="770">
        <f t="shared" si="801"/>
        <v>0</v>
      </c>
      <c r="FC842" s="726">
        <f>+IF(FB842=0,0,FB842/FB824*100)</f>
        <v>0</v>
      </c>
      <c r="FD842" s="770">
        <v>0</v>
      </c>
      <c r="FE842" s="726">
        <f>+IF(FD842=0,0,FD842/FD824*100)</f>
        <v>0</v>
      </c>
      <c r="FF842" s="770">
        <v>0</v>
      </c>
      <c r="FG842" s="726">
        <f>+IF(FF842=0,0,FF842/FF824*100)</f>
        <v>0</v>
      </c>
      <c r="FH842" s="770">
        <v>0</v>
      </c>
      <c r="FI842" s="726">
        <f>+IF(FH842=0,0,FH842/FH824*100)</f>
        <v>0</v>
      </c>
      <c r="FJ842" s="770">
        <v>0</v>
      </c>
      <c r="FK842" s="726">
        <f>+IF(FJ842=0,0,FJ842/FJ824*100)</f>
        <v>0</v>
      </c>
    </row>
    <row r="843" spans="122:167">
      <c r="DR843" s="772">
        <f t="shared" si="802"/>
        <v>0</v>
      </c>
      <c r="DS843" s="737">
        <f>+IF(DR843=0,0,DR843/DR824*100)</f>
        <v>0</v>
      </c>
      <c r="DT843" s="772">
        <v>0</v>
      </c>
      <c r="DU843" s="737">
        <f>+IF(DT843=0,0,DT843/DT824*100)</f>
        <v>0</v>
      </c>
      <c r="DV843" s="772">
        <v>0</v>
      </c>
      <c r="DW843" s="737">
        <f>+IF(DV843=0,0,DV843/DV824*100)</f>
        <v>0</v>
      </c>
      <c r="DX843" s="772">
        <v>0</v>
      </c>
      <c r="DY843" s="737">
        <f>+IF(DX843=0,0,DX843/DX824*100)</f>
        <v>0</v>
      </c>
      <c r="DZ843" s="772">
        <f t="shared" si="803"/>
        <v>0</v>
      </c>
      <c r="EA843" s="737">
        <f>+IF(DZ843=0,0,DZ843/DZ824*100)</f>
        <v>0</v>
      </c>
      <c r="EB843" s="772">
        <v>0</v>
      </c>
      <c r="EC843" s="737">
        <f>+IF(EB843=0,0,EB843/EB824*100)</f>
        <v>0</v>
      </c>
      <c r="ED843" s="772">
        <v>0</v>
      </c>
      <c r="EE843" s="737">
        <f>+IF(ED843=0,0,ED843/ED824*100)</f>
        <v>0</v>
      </c>
      <c r="EF843" s="772">
        <v>0</v>
      </c>
      <c r="EG843" s="737">
        <f>+IF(EF843=0,0,EF843/EF824*100)</f>
        <v>0</v>
      </c>
      <c r="EH843" s="772">
        <f t="shared" si="804"/>
        <v>0</v>
      </c>
      <c r="EI843" s="737">
        <f>+IF(EH843=0,0,EH843/EH824*100)</f>
        <v>0</v>
      </c>
      <c r="EJ843" s="772">
        <f t="shared" si="800"/>
        <v>0</v>
      </c>
      <c r="EK843" s="737">
        <f>+IF(EJ843=0,0,EJ843/EJ824*100)</f>
        <v>0</v>
      </c>
      <c r="EL843" s="772">
        <v>0</v>
      </c>
      <c r="EM843" s="737">
        <f>+IF(EL843=0,0,EL843/EL824*100)</f>
        <v>0</v>
      </c>
      <c r="EN843" s="772">
        <v>0</v>
      </c>
      <c r="EO843" s="737">
        <f>+IF(EN843=0,0,EN843/EN824*100)</f>
        <v>0</v>
      </c>
      <c r="EP843" s="772">
        <v>0</v>
      </c>
      <c r="EQ843" s="737">
        <f>+IF(EP843=0,0,EP843/EP824*100)</f>
        <v>0</v>
      </c>
      <c r="ER843" s="772">
        <f t="shared" si="805"/>
        <v>0</v>
      </c>
      <c r="ES843" s="737">
        <f>+IF(ER843=0,0,ER843/ER824*100)</f>
        <v>0</v>
      </c>
      <c r="ET843" s="772">
        <v>0</v>
      </c>
      <c r="EU843" s="737">
        <f>+IF(ET843=0,0,ET843/ET824*100)</f>
        <v>0</v>
      </c>
      <c r="EV843" s="772">
        <v>0</v>
      </c>
      <c r="EW843" s="737">
        <f>+IF(EV843=0,0,EV843/EV824*100)</f>
        <v>0</v>
      </c>
      <c r="EX843" s="772">
        <v>0</v>
      </c>
      <c r="EY843" s="737">
        <f>+IF(EX843=0,0,EX843/EX824*100)</f>
        <v>0</v>
      </c>
      <c r="EZ843" s="772">
        <f t="shared" si="806"/>
        <v>0</v>
      </c>
      <c r="FA843" s="737">
        <f>+IF(EZ843=0,0,EZ843/EZ824*100)</f>
        <v>0</v>
      </c>
      <c r="FB843" s="772">
        <f t="shared" si="801"/>
        <v>0</v>
      </c>
      <c r="FC843" s="737">
        <f>+IF(FB843=0,0,FB843/FB824*100)</f>
        <v>0</v>
      </c>
      <c r="FD843" s="772">
        <v>0</v>
      </c>
      <c r="FE843" s="737">
        <f>+IF(FD843=0,0,FD843/FD824*100)</f>
        <v>0</v>
      </c>
      <c r="FF843" s="772">
        <v>0</v>
      </c>
      <c r="FG843" s="737">
        <f>+IF(FF843=0,0,FF843/FF824*100)</f>
        <v>0</v>
      </c>
      <c r="FH843" s="772">
        <v>0</v>
      </c>
      <c r="FI843" s="737">
        <f>+IF(FH843=0,0,FH843/FH824*100)</f>
        <v>0</v>
      </c>
      <c r="FJ843" s="772">
        <v>0</v>
      </c>
      <c r="FK843" s="737">
        <f>+IF(FJ843=0,0,FJ843/FJ824*100)</f>
        <v>0</v>
      </c>
    </row>
    <row r="844" spans="122:167">
      <c r="DR844" s="772">
        <f t="shared" si="802"/>
        <v>0</v>
      </c>
      <c r="DS844" s="737">
        <f>+IF(DR844=0,0,DR844/DR824*100)</f>
        <v>0</v>
      </c>
      <c r="DT844" s="772">
        <v>0</v>
      </c>
      <c r="DU844" s="737">
        <f>+IF(DT844=0,0,DT844/DT824*100)</f>
        <v>0</v>
      </c>
      <c r="DV844" s="772">
        <v>0</v>
      </c>
      <c r="DW844" s="737">
        <f>+IF(DV844=0,0,DV844/DV824*100)</f>
        <v>0</v>
      </c>
      <c r="DX844" s="772">
        <v>0</v>
      </c>
      <c r="DY844" s="737">
        <f>+IF(DX844=0,0,DX844/DX824*100)</f>
        <v>0</v>
      </c>
      <c r="DZ844" s="772">
        <f t="shared" si="803"/>
        <v>0</v>
      </c>
      <c r="EA844" s="737">
        <f>+IF(DZ844=0,0,DZ844/DZ824*100)</f>
        <v>0</v>
      </c>
      <c r="EB844" s="772">
        <v>0</v>
      </c>
      <c r="EC844" s="737">
        <f>+IF(EB844=0,0,EB844/EB824*100)</f>
        <v>0</v>
      </c>
      <c r="ED844" s="772">
        <v>0</v>
      </c>
      <c r="EE844" s="737">
        <f>+IF(ED844=0,0,ED844/ED824*100)</f>
        <v>0</v>
      </c>
      <c r="EF844" s="772">
        <v>0</v>
      </c>
      <c r="EG844" s="737">
        <f>+IF(EF844=0,0,EF844/EF824*100)</f>
        <v>0</v>
      </c>
      <c r="EH844" s="772">
        <f t="shared" si="804"/>
        <v>0</v>
      </c>
      <c r="EI844" s="737">
        <f>+IF(EH844=0,0,EH844/EH824*100)</f>
        <v>0</v>
      </c>
      <c r="EJ844" s="772">
        <f t="shared" si="800"/>
        <v>0</v>
      </c>
      <c r="EK844" s="737">
        <f>+IF(EJ844=0,0,EJ844/EJ824*100)</f>
        <v>0</v>
      </c>
      <c r="EL844" s="772">
        <v>0</v>
      </c>
      <c r="EM844" s="737">
        <f>+IF(EL844=0,0,EL844/EL824*100)</f>
        <v>0</v>
      </c>
      <c r="EN844" s="772">
        <v>0</v>
      </c>
      <c r="EO844" s="737">
        <f>+IF(EN844=0,0,EN844/EN824*100)</f>
        <v>0</v>
      </c>
      <c r="EP844" s="772">
        <v>0</v>
      </c>
      <c r="EQ844" s="737">
        <f>+IF(EP844=0,0,EP844/EP824*100)</f>
        <v>0</v>
      </c>
      <c r="ER844" s="772">
        <f t="shared" si="805"/>
        <v>0</v>
      </c>
      <c r="ES844" s="737">
        <f>+IF(ER844=0,0,ER844/ER824*100)</f>
        <v>0</v>
      </c>
      <c r="ET844" s="772">
        <v>0</v>
      </c>
      <c r="EU844" s="737">
        <f>+IF(ET844=0,0,ET844/ET824*100)</f>
        <v>0</v>
      </c>
      <c r="EV844" s="772">
        <v>0</v>
      </c>
      <c r="EW844" s="737">
        <f>+IF(EV844=0,0,EV844/EV824*100)</f>
        <v>0</v>
      </c>
      <c r="EX844" s="772">
        <v>0</v>
      </c>
      <c r="EY844" s="737">
        <f>+IF(EX844=0,0,EX844/EX824*100)</f>
        <v>0</v>
      </c>
      <c r="EZ844" s="772">
        <f t="shared" si="806"/>
        <v>0</v>
      </c>
      <c r="FA844" s="737">
        <f>+IF(EZ844=0,0,EZ844/EZ824*100)</f>
        <v>0</v>
      </c>
      <c r="FB844" s="772">
        <f t="shared" si="801"/>
        <v>0</v>
      </c>
      <c r="FC844" s="737">
        <f>+IF(FB844=0,0,FB844/FB824*100)</f>
        <v>0</v>
      </c>
      <c r="FD844" s="772">
        <v>0</v>
      </c>
      <c r="FE844" s="737">
        <f>+IF(FD844=0,0,FD844/FD824*100)</f>
        <v>0</v>
      </c>
      <c r="FF844" s="772">
        <v>0</v>
      </c>
      <c r="FG844" s="737">
        <f>+IF(FF844=0,0,FF844/FF824*100)</f>
        <v>0</v>
      </c>
      <c r="FH844" s="772">
        <v>0</v>
      </c>
      <c r="FI844" s="737">
        <f>+IF(FH844=0,0,FH844/FH824*100)</f>
        <v>0</v>
      </c>
      <c r="FJ844" s="772">
        <v>0</v>
      </c>
      <c r="FK844" s="737">
        <f>+IF(FJ844=0,0,FJ844/FJ824*100)</f>
        <v>0</v>
      </c>
    </row>
    <row r="845" spans="122:167">
      <c r="DR845" s="785">
        <f t="shared" si="802"/>
        <v>0</v>
      </c>
      <c r="DS845" s="786">
        <f>+IF(DR845=0,0,DR845/DR824*100)</f>
        <v>0</v>
      </c>
      <c r="DT845" s="785">
        <v>0</v>
      </c>
      <c r="DU845" s="786">
        <f>+IF(DT845=0,0,DT845/DT824*100)</f>
        <v>0</v>
      </c>
      <c r="DV845" s="785">
        <v>0</v>
      </c>
      <c r="DW845" s="786">
        <f>+IF(DV845=0,0,DV845/DV824*100)</f>
        <v>0</v>
      </c>
      <c r="DX845" s="785">
        <v>0</v>
      </c>
      <c r="DY845" s="786">
        <f>+IF(DX845=0,0,DX845/DX824*100)</f>
        <v>0</v>
      </c>
      <c r="DZ845" s="785">
        <f t="shared" si="803"/>
        <v>0</v>
      </c>
      <c r="EA845" s="786">
        <f>+IF(DZ845=0,0,DZ845/DZ824*100)</f>
        <v>0</v>
      </c>
      <c r="EB845" s="785">
        <v>0</v>
      </c>
      <c r="EC845" s="786">
        <f>+IF(EB845=0,0,EB845/EB824*100)</f>
        <v>0</v>
      </c>
      <c r="ED845" s="785">
        <v>0</v>
      </c>
      <c r="EE845" s="786">
        <f>+IF(ED845=0,0,ED845/ED824*100)</f>
        <v>0</v>
      </c>
      <c r="EF845" s="785">
        <v>0</v>
      </c>
      <c r="EG845" s="786">
        <f>+IF(EF845=0,0,EF845/EF824*100)</f>
        <v>0</v>
      </c>
      <c r="EH845" s="785">
        <f t="shared" si="804"/>
        <v>0</v>
      </c>
      <c r="EI845" s="786">
        <f>+IF(EH845=0,0,EH845/EH824*100)</f>
        <v>0</v>
      </c>
      <c r="EJ845" s="785">
        <f t="shared" si="800"/>
        <v>0</v>
      </c>
      <c r="EK845" s="786">
        <f>+IF(EJ845=0,0,EJ845/EJ824*100)</f>
        <v>0</v>
      </c>
      <c r="EL845" s="785">
        <v>0</v>
      </c>
      <c r="EM845" s="786">
        <f>+IF(EL845=0,0,EL845/EL824*100)</f>
        <v>0</v>
      </c>
      <c r="EN845" s="785">
        <v>0</v>
      </c>
      <c r="EO845" s="786">
        <f>+IF(EN845=0,0,EN845/EN824*100)</f>
        <v>0</v>
      </c>
      <c r="EP845" s="785">
        <v>0</v>
      </c>
      <c r="EQ845" s="786">
        <f>+IF(EP845=0,0,EP845/EP824*100)</f>
        <v>0</v>
      </c>
      <c r="ER845" s="785">
        <f t="shared" si="805"/>
        <v>0</v>
      </c>
      <c r="ES845" s="786">
        <f>+IF(ER845=0,0,ER845/ER824*100)</f>
        <v>0</v>
      </c>
      <c r="ET845" s="785">
        <v>0</v>
      </c>
      <c r="EU845" s="786">
        <f>+IF(ET845=0,0,ET845/ET824*100)</f>
        <v>0</v>
      </c>
      <c r="EV845" s="785">
        <v>0</v>
      </c>
      <c r="EW845" s="786">
        <f>+IF(EV845=0,0,EV845/EV824*100)</f>
        <v>0</v>
      </c>
      <c r="EX845" s="785">
        <v>0</v>
      </c>
      <c r="EY845" s="786">
        <f>+IF(EX845=0,0,EX845/EX824*100)</f>
        <v>0</v>
      </c>
      <c r="EZ845" s="785">
        <f t="shared" si="806"/>
        <v>0</v>
      </c>
      <c r="FA845" s="786">
        <f>+IF(EZ845=0,0,EZ845/EZ824*100)</f>
        <v>0</v>
      </c>
      <c r="FB845" s="785">
        <f t="shared" si="801"/>
        <v>0</v>
      </c>
      <c r="FC845" s="786">
        <f>+IF(FB845=0,0,FB845/FB824*100)</f>
        <v>0</v>
      </c>
      <c r="FD845" s="785">
        <v>0</v>
      </c>
      <c r="FE845" s="786">
        <f>+IF(FD845=0,0,FD845/FD824*100)</f>
        <v>0</v>
      </c>
      <c r="FF845" s="785">
        <v>0</v>
      </c>
      <c r="FG845" s="786">
        <f>+IF(FF845=0,0,FF845/FF824*100)</f>
        <v>0</v>
      </c>
      <c r="FH845" s="785">
        <v>0</v>
      </c>
      <c r="FI845" s="786">
        <f>+IF(FH845=0,0,FH845/FH824*100)</f>
        <v>0</v>
      </c>
      <c r="FJ845" s="785">
        <v>0</v>
      </c>
      <c r="FK845" s="786">
        <f>+IF(FJ845=0,0,FJ845/FJ824*100)</f>
        <v>0</v>
      </c>
    </row>
    <row r="846" spans="122:167">
      <c r="DR846" s="797">
        <f t="shared" si="802"/>
        <v>0</v>
      </c>
      <c r="DS846" s="727">
        <f>+IF(DR846=0,0,DR846/DR819*100)</f>
        <v>0</v>
      </c>
      <c r="DT846" s="797">
        <v>0</v>
      </c>
      <c r="DU846" s="727">
        <f>+IF(DT846=0,0,DT846/DT819*100)</f>
        <v>0</v>
      </c>
      <c r="DV846" s="797">
        <v>0</v>
      </c>
      <c r="DW846" s="727">
        <f>+IF(DV846=0,0,DV846/DV819*100)</f>
        <v>0</v>
      </c>
      <c r="DX846" s="797">
        <v>0</v>
      </c>
      <c r="DY846" s="727">
        <f>+IF(DX846=0,0,DX846/DX819*100)</f>
        <v>0</v>
      </c>
      <c r="DZ846" s="797">
        <f t="shared" si="803"/>
        <v>0</v>
      </c>
      <c r="EA846" s="727">
        <f>+IF(DZ846=0,0,DZ846/DZ819*100)</f>
        <v>0</v>
      </c>
      <c r="EB846" s="797">
        <v>0</v>
      </c>
      <c r="EC846" s="727">
        <f>+IF(EB846=0,0,EB846/EB819*100)</f>
        <v>0</v>
      </c>
      <c r="ED846" s="797">
        <v>0</v>
      </c>
      <c r="EE846" s="727">
        <f>+IF(ED846=0,0,ED846/ED819*100)</f>
        <v>0</v>
      </c>
      <c r="EF846" s="797">
        <v>0</v>
      </c>
      <c r="EG846" s="727">
        <f>+IF(EF846=0,0,EF846/EF819*100)</f>
        <v>0</v>
      </c>
      <c r="EH846" s="797">
        <f t="shared" si="804"/>
        <v>0</v>
      </c>
      <c r="EI846" s="727">
        <f>+IF(EH846=0,0,EH846/EH819*100)</f>
        <v>0</v>
      </c>
      <c r="EJ846" s="797">
        <f t="shared" si="800"/>
        <v>0</v>
      </c>
      <c r="EK846" s="727">
        <f>+IF(EJ846=0,0,EJ846/EJ819*100)</f>
        <v>0</v>
      </c>
      <c r="EL846" s="797">
        <v>0</v>
      </c>
      <c r="EM846" s="727">
        <f>+IF(EL846=0,0,EL846/EL819*100)</f>
        <v>0</v>
      </c>
      <c r="EN846" s="797">
        <v>0</v>
      </c>
      <c r="EO846" s="727">
        <f>+IF(EN846=0,0,EN846/EN819*100)</f>
        <v>0</v>
      </c>
      <c r="EP846" s="797">
        <v>0</v>
      </c>
      <c r="EQ846" s="727">
        <f>+IF(EP846=0,0,EP846/EP819*100)</f>
        <v>0</v>
      </c>
      <c r="ER846" s="797">
        <f t="shared" si="805"/>
        <v>0</v>
      </c>
      <c r="ES846" s="727">
        <f>+IF(ER846=0,0,ER846/ER819*100)</f>
        <v>0</v>
      </c>
      <c r="ET846" s="797">
        <v>0</v>
      </c>
      <c r="EU846" s="727">
        <f>+IF(ET846=0,0,ET846/ET819*100)</f>
        <v>0</v>
      </c>
      <c r="EV846" s="797">
        <v>0</v>
      </c>
      <c r="EW846" s="727">
        <f>+IF(EV846=0,0,EV846/EV819*100)</f>
        <v>0</v>
      </c>
      <c r="EX846" s="797">
        <v>0</v>
      </c>
      <c r="EY846" s="727">
        <f>+IF(EX846=0,0,EX846/EX819*100)</f>
        <v>0</v>
      </c>
      <c r="EZ846" s="797">
        <f t="shared" si="806"/>
        <v>0</v>
      </c>
      <c r="FA846" s="727">
        <f>+IF(EZ846=0,0,EZ846/EZ819*100)</f>
        <v>0</v>
      </c>
      <c r="FB846" s="797">
        <f t="shared" si="801"/>
        <v>0</v>
      </c>
      <c r="FC846" s="727">
        <f>+IF(FB846=0,0,FB846/FB819*100)</f>
        <v>0</v>
      </c>
      <c r="FD846" s="797">
        <v>33.896908925978721</v>
      </c>
      <c r="FE846" s="727">
        <f>+IF(FD846=0,0,FD846/FD819*100)</f>
        <v>0.17514293803806485</v>
      </c>
      <c r="FF846" s="797">
        <v>-250.00037248931062</v>
      </c>
      <c r="FG846" s="727">
        <f>+IF(FF846=0,0,FF846/FF819*100)</f>
        <v>-0.3631671752525803</v>
      </c>
      <c r="FH846" s="797">
        <v>602.41516601354385</v>
      </c>
      <c r="FI846" s="727">
        <f>+IF(FH846=0,0,FH846/FH819*100)</f>
        <v>0.36311948643283065</v>
      </c>
      <c r="FJ846" s="797">
        <v>-15.463940988600569</v>
      </c>
      <c r="FK846" s="727">
        <f>+IF(FJ846=0,0,FJ846/FJ819*100)</f>
        <v>-5.0777971398505662E-3</v>
      </c>
    </row>
    <row r="847" spans="122:167">
      <c r="DR847" s="797">
        <f t="shared" si="802"/>
        <v>805.47229665537895</v>
      </c>
      <c r="DS847" s="727">
        <f>+IF(DR847=0,0,DR847/DR819*100)</f>
        <v>22.566062659850321</v>
      </c>
      <c r="DT847" s="797">
        <v>-6.8750000000000009</v>
      </c>
      <c r="DU847" s="727">
        <f>+IF(DT847=0,0,DT847/DT819*100)</f>
        <v>-100</v>
      </c>
      <c r="DV847" s="797">
        <v>-6.8750000000000009</v>
      </c>
      <c r="DW847" s="727">
        <f>+IF(DV847=0,0,DV847/DV819*100)</f>
        <v>-100</v>
      </c>
      <c r="DX847" s="797">
        <v>0</v>
      </c>
      <c r="DY847" s="727">
        <f>+IF(DX847=0,0,DX847/DX819*100)</f>
        <v>0</v>
      </c>
      <c r="DZ847" s="797">
        <f t="shared" si="803"/>
        <v>-13.750000000000002</v>
      </c>
      <c r="EA847" s="727">
        <f>+IF(DZ847=0,0,DZ847/DZ819*100)</f>
        <v>-100</v>
      </c>
      <c r="EB847" s="797">
        <v>-12.962825285331199</v>
      </c>
      <c r="EC847" s="727">
        <f>+IF(EB847=0,0,EB847/EB819*100)</f>
        <v>-49.523072374560485</v>
      </c>
      <c r="ED847" s="797">
        <v>62.661063330719514</v>
      </c>
      <c r="EE847" s="727">
        <f>+IF(ED847=0,0,ED847/ED819*100)</f>
        <v>15.750740705302851</v>
      </c>
      <c r="EF847" s="797">
        <v>94.417212581259832</v>
      </c>
      <c r="EG847" s="727">
        <f>+IF(EF847=0,0,EF847/EF819*100)</f>
        <v>25.791896886791932</v>
      </c>
      <c r="EH847" s="797">
        <f t="shared" si="804"/>
        <v>144.11545062664814</v>
      </c>
      <c r="EI847" s="727">
        <f>+IF(EH847=0,0,EH847/EH819*100)</f>
        <v>18.240665759872371</v>
      </c>
      <c r="EJ847" s="797">
        <f t="shared" si="800"/>
        <v>130.36545062664814</v>
      </c>
      <c r="EK847" s="727">
        <f>+IF(EJ847=0,0,EJ847/EJ819*100)</f>
        <v>16.218081873789192</v>
      </c>
      <c r="EL847" s="797">
        <v>94.9114594048865</v>
      </c>
      <c r="EM847" s="727">
        <f>+IF(EL847=0,0,EL847/EL819*100)</f>
        <v>25.961962070592431</v>
      </c>
      <c r="EN847" s="797">
        <v>94.941968468073298</v>
      </c>
      <c r="EO847" s="727">
        <f>+IF(EN847=0,0,EN847/EN819*100)</f>
        <v>25.97247499142939</v>
      </c>
      <c r="EP847" s="797">
        <v>95.02949758754437</v>
      </c>
      <c r="EQ847" s="727">
        <f>+IF(EP847=0,0,EP847/EP819*100)</f>
        <v>26.00264582638075</v>
      </c>
      <c r="ER847" s="797">
        <f t="shared" si="805"/>
        <v>284.88292546050417</v>
      </c>
      <c r="ES847" s="727">
        <f>+IF(ER847=0,0,ER847/ER819*100)</f>
        <v>25.97902526948025</v>
      </c>
      <c r="ET847" s="797">
        <v>131.19960761562675</v>
      </c>
      <c r="EU847" s="727">
        <f>+IF(ET847=0,0,ET847/ET819*100)</f>
        <v>23.604183190638079</v>
      </c>
      <c r="EV847" s="797">
        <v>143.02576855896973</v>
      </c>
      <c r="EW847" s="727">
        <f>+IF(EV847=0,0,EV847/EV819*100)</f>
        <v>26.29121853479046</v>
      </c>
      <c r="EX847" s="797">
        <v>115.99854439363014</v>
      </c>
      <c r="EY847" s="727">
        <f>+IF(EX847=0,0,EX847/EX819*100)</f>
        <v>20.381271300570411</v>
      </c>
      <c r="EZ847" s="797">
        <f t="shared" si="806"/>
        <v>390.22392056822662</v>
      </c>
      <c r="FA847" s="727">
        <f>+IF(EZ847=0,0,EZ847/EZ819*100)</f>
        <v>23.380972561997567</v>
      </c>
      <c r="FB847" s="797">
        <f t="shared" si="801"/>
        <v>675.10684602873084</v>
      </c>
      <c r="FC847" s="727">
        <f>+IF(FB847=0,0,FB847/FB819*100)</f>
        <v>24.411138158926317</v>
      </c>
      <c r="FD847" s="797">
        <v>5903.7062036279312</v>
      </c>
      <c r="FE847" s="727">
        <f>+IF(FD847=0,0,FD847/FD819*100)</f>
        <v>30.504033629582374</v>
      </c>
      <c r="FF847" s="797">
        <v>23131.740318177632</v>
      </c>
      <c r="FG847" s="727">
        <f>+IF(FF847=0,0,FF847/FF819*100)</f>
        <v>33.602705093521351</v>
      </c>
      <c r="FH847" s="797">
        <v>58747.547840114799</v>
      </c>
      <c r="FI847" s="727">
        <f>+IF(FH847=0,0,FH847/FH819*100)</f>
        <v>35.411424885028595</v>
      </c>
      <c r="FJ847" s="797">
        <v>106420.42442632403</v>
      </c>
      <c r="FK847" s="727">
        <f>+IF(FJ847=0,0,FJ847/FJ819*100)</f>
        <v>34.94460611121189</v>
      </c>
    </row>
    <row r="848" spans="122:167">
      <c r="DR848" s="800">
        <f t="shared" si="802"/>
        <v>420.31255314304053</v>
      </c>
      <c r="DS848" s="801">
        <f>+IF(DR848=0,0,DR848/DR819*100)</f>
        <v>11.775450813556148</v>
      </c>
      <c r="DT848" s="800">
        <f>+DT819-DT830</f>
        <v>-6.8750000000000009</v>
      </c>
      <c r="DU848" s="801">
        <f>+IF(DT848=0,0,DT848/DT819*100)</f>
        <v>-100</v>
      </c>
      <c r="DV848" s="800">
        <f>+DV819-DV830</f>
        <v>-6.8750000000000009</v>
      </c>
      <c r="DW848" s="801">
        <f>+IF(DV848=0,0,DV848/DV819*100)</f>
        <v>-100</v>
      </c>
      <c r="DX848" s="800">
        <f>+DX819-DX830</f>
        <v>-54.227968592381494</v>
      </c>
      <c r="DY848" s="801" t="e">
        <f>+IF(DX848=0,0,DX848/DX819*100)</f>
        <v>#DIV/0!</v>
      </c>
      <c r="DZ848" s="800">
        <f>+DZ819-DZ830</f>
        <v>-67.977968592381501</v>
      </c>
      <c r="EA848" s="801">
        <f>+IF(DZ848=0,0,DZ848/DZ819*100)</f>
        <v>-494.38522612641088</v>
      </c>
      <c r="EB848" s="800">
        <f>+EB819-EB830</f>
        <v>-105.88554224282915</v>
      </c>
      <c r="EC848" s="801">
        <f>+IF(EB848=0,0,EB848/EB819*100)</f>
        <v>-404.52426508016697</v>
      </c>
      <c r="ED848" s="800">
        <f>+ED819-ED830</f>
        <v>70.333451895816495</v>
      </c>
      <c r="EE848" s="801">
        <f>+IF(ED848=0,0,ED848/ED819*100)</f>
        <v>17.67930361910723</v>
      </c>
      <c r="EF848" s="800">
        <f>+EF819-EF830</f>
        <v>72.422672241246801</v>
      </c>
      <c r="EG848" s="801">
        <f>+IF(EF848=0,0,EF848/EF819*100)</f>
        <v>19.783660665734534</v>
      </c>
      <c r="EH848" s="800">
        <f>+EH819-EH830</f>
        <v>36.870581894234192</v>
      </c>
      <c r="EI848" s="801">
        <f>+IF(EH848=0,0,EH848/EH819*100)</f>
        <v>4.6667026871882742</v>
      </c>
      <c r="EJ848" s="800">
        <f>+EJ819-EJ830</f>
        <v>-31.107386698147366</v>
      </c>
      <c r="EK848" s="801">
        <f>+IF(EJ848=0,0,EJ848/EJ819*100)</f>
        <v>-3.8699068037206552</v>
      </c>
      <c r="EL848" s="800">
        <f>+EL819-EL830</f>
        <v>70.892731196236184</v>
      </c>
      <c r="EM848" s="801">
        <f>+IF(EL848=0,0,EL848/EL819*100)</f>
        <v>19.391909153412833</v>
      </c>
      <c r="EN848" s="800">
        <f>+EN819-EN830</f>
        <v>70.894738371445897</v>
      </c>
      <c r="EO848" s="801">
        <f>+IF(EN848=0,0,EN848/EN819*100)</f>
        <v>19.394076709031967</v>
      </c>
      <c r="EP848" s="800">
        <f>+EP819-EP830</f>
        <v>47.335084213445043</v>
      </c>
      <c r="EQ848" s="801">
        <f>+IF(EP848=0,0,EP848/EP819*100)</f>
        <v>12.952161815127235</v>
      </c>
      <c r="ER848" s="800">
        <f>+ER819-ER830</f>
        <v>189.12255378112695</v>
      </c>
      <c r="ES848" s="801">
        <f>+IF(ER848=0,0,ER848/ER819*100)</f>
        <v>17.24645166349114</v>
      </c>
      <c r="ET848" s="800">
        <f>+ET819-ET830</f>
        <v>119.09220869911599</v>
      </c>
      <c r="EU848" s="801">
        <f>+IF(ET848=0,0,ET848/ET819*100)</f>
        <v>21.425935349953118</v>
      </c>
      <c r="EV848" s="800">
        <f>+EV819-EV830</f>
        <v>119.23524013480994</v>
      </c>
      <c r="EW848" s="801">
        <f>+IF(EV848=0,0,EV848/EV819*100)</f>
        <v>21.918006713174957</v>
      </c>
      <c r="EX848" s="800">
        <f>+EX819-EX830</f>
        <v>23.969937226134903</v>
      </c>
      <c r="EY848" s="801">
        <f>+IF(EX848=0,0,EX848/EX819*100)</f>
        <v>4.2115855523642658</v>
      </c>
      <c r="EZ848" s="800">
        <f>+EZ819-EZ830</f>
        <v>262.29738606006072</v>
      </c>
      <c r="FA848" s="801">
        <f>+IF(EZ848=0,0,EZ848/EZ819*100)</f>
        <v>15.716022681602142</v>
      </c>
      <c r="FB848" s="800">
        <f>+FB819-FB830</f>
        <v>451.4199398411879</v>
      </c>
      <c r="FC848" s="801">
        <f>+IF(FB848=0,0,FB848/FB819*100)</f>
        <v>16.322859979838622</v>
      </c>
      <c r="FD848" s="800">
        <f>+FD819-FD830</f>
        <v>5777.9530470562531</v>
      </c>
      <c r="FE848" s="801">
        <f>+IF(FD848=0,0,FD848/FD819*100)</f>
        <v>29.854275937586905</v>
      </c>
      <c r="FF848" s="800">
        <f>+FF819-FF830</f>
        <v>23573.781724436543</v>
      </c>
      <c r="FG848" s="801">
        <f>+IF(FF848=0,0,FF848/FF819*100)</f>
        <v>34.244843852184971</v>
      </c>
      <c r="FH848" s="800">
        <f>+FH819-FH830</f>
        <v>57484.758169367968</v>
      </c>
      <c r="FI848" s="801">
        <f>+IF(FH848=0,0,FH848/FH819*100)</f>
        <v>34.650249598309529</v>
      </c>
      <c r="FJ848" s="800">
        <f>+FJ819-FJ830</f>
        <v>106393.39296958147</v>
      </c>
      <c r="FK848" s="801">
        <f>+IF(FJ848=0,0,FJ848/FJ819*100)</f>
        <v>34.935729961604586</v>
      </c>
    </row>
    <row r="849" spans="122:167">
      <c r="DR849" s="779">
        <f t="shared" si="802"/>
        <v>834.78375391339137</v>
      </c>
      <c r="DS849" s="733">
        <f>+IF(DR849=0,0,DR849/DR819*100)</f>
        <v>23.387250655865078</v>
      </c>
      <c r="DT849" s="779">
        <f>+DT850+DT854+DT858</f>
        <v>-8.0525222603875886</v>
      </c>
      <c r="DU849" s="733">
        <f>+IF(DT849=0,0,DT849/DT819*100)</f>
        <v>-117.12759651472855</v>
      </c>
      <c r="DV849" s="779">
        <f>+DV850+DV854+DV858</f>
        <v>-7.8462797617752882</v>
      </c>
      <c r="DW849" s="733">
        <f>+IF(DV849=0,0,DV849/DV819*100)</f>
        <v>-114.12770562582236</v>
      </c>
      <c r="DX849" s="779">
        <f>+DX850+DX854+DX858</f>
        <v>-1.0033313265662087</v>
      </c>
      <c r="DY849" s="733" t="e">
        <f>+IF(DX849=0,0,DX849/DX819*100)</f>
        <v>#DIV/0!</v>
      </c>
      <c r="DZ849" s="779">
        <f>+DZ850+DZ854+DZ858</f>
        <v>-16.902133348729084</v>
      </c>
      <c r="EA849" s="733">
        <f>+IF(DZ849=0,0,DZ849/DZ819*100)</f>
        <v>-122.92460617257515</v>
      </c>
      <c r="EB849" s="779">
        <f>+EB850+EB854+EB858</f>
        <v>-13.795586963133749</v>
      </c>
      <c r="EC849" s="733">
        <f>+IF(EB849=0,0,EB849/EB819*100)</f>
        <v>-52.704548320799184</v>
      </c>
      <c r="ED849" s="779">
        <f>+ED850+ED854+ED858</f>
        <v>64.629506536420692</v>
      </c>
      <c r="EE849" s="733">
        <f>+IF(ED849=0,0,ED849/ED819*100)</f>
        <v>16.245536626056314</v>
      </c>
      <c r="EF849" s="779">
        <f>+EF850+EF854+EF858</f>
        <v>98.136729775527499</v>
      </c>
      <c r="EG849" s="733">
        <f>+IF(EF849=0,0,EF849/EF819*100)</f>
        <v>26.807955307926072</v>
      </c>
      <c r="EH849" s="779">
        <f>+EH850+EH854+EH858</f>
        <v>148.97064934881445</v>
      </c>
      <c r="EI849" s="733">
        <f>+IF(EH849=0,0,EH849/EH819*100)</f>
        <v>18.855187358380419</v>
      </c>
      <c r="EJ849" s="779">
        <f t="shared" ref="EJ849:EJ861" si="807">+DZ849+EH849</f>
        <v>132.06851600008537</v>
      </c>
      <c r="EK849" s="733">
        <f>+IF(EJ849=0,0,EJ849/EJ819*100)</f>
        <v>16.429951303381564</v>
      </c>
      <c r="EL849" s="779">
        <f>+EL850+EL854+EL858</f>
        <v>98.595569465214425</v>
      </c>
      <c r="EM849" s="733">
        <f>+IF(EL849=0,0,EL849/EL819*100)</f>
        <v>26.969708935405652</v>
      </c>
      <c r="EN849" s="779">
        <f>+EN850+EN854+EN858</f>
        <v>98.661485662340965</v>
      </c>
      <c r="EO849" s="733">
        <f>+IF(EN849=0,0,EN849/EN819*100)</f>
        <v>26.989991995416872</v>
      </c>
      <c r="EP849" s="779">
        <f>+EP850+EP854+EP858</f>
        <v>98.394496469602956</v>
      </c>
      <c r="EQ849" s="733">
        <f>+IF(EP849=0,0,EP849/EP819*100)</f>
        <v>26.923400711522909</v>
      </c>
      <c r="ER849" s="779">
        <f>+ER850+ER854+ER858</f>
        <v>295.65155159715835</v>
      </c>
      <c r="ES849" s="733">
        <f>+IF(ER849=0,0,ER849/ER819*100)</f>
        <v>26.961037125998168</v>
      </c>
      <c r="ET849" s="779">
        <f>+ET850+ET854+ET858</f>
        <v>137.22345501210631</v>
      </c>
      <c r="EU849" s="733">
        <f>+IF(ET849=0,0,ET849/ET819*100)</f>
        <v>24.687936412488543</v>
      </c>
      <c r="EV849" s="779">
        <f>+EV850+EV854+EV858</f>
        <v>149.04961595544927</v>
      </c>
      <c r="EW849" s="733">
        <f>+IF(EV849=0,0,EV849/EV819*100)</f>
        <v>27.398531503053057</v>
      </c>
      <c r="EX849" s="779">
        <f>+EX850+EX854+EX858</f>
        <v>120.79061534859215</v>
      </c>
      <c r="EY849" s="733">
        <f>+IF(EX849=0,0,EX849/EX819*100)</f>
        <v>21.223251678300286</v>
      </c>
      <c r="EZ849" s="779">
        <f>+EZ850+EZ854+EZ858</f>
        <v>407.06368631614777</v>
      </c>
      <c r="FA849" s="733">
        <f>+IF(EZ849=0,0,EZ849/EZ819*100)</f>
        <v>24.389957609170683</v>
      </c>
      <c r="FB849" s="779">
        <f t="shared" ref="FB849:FB861" si="808">+ER849+EZ849</f>
        <v>702.71523791330605</v>
      </c>
      <c r="FC849" s="733">
        <f>+IF(FB849=0,0,FB849/FB819*100)</f>
        <v>25.40942794461672</v>
      </c>
      <c r="FD849" s="779">
        <f>+FD850+FD854+FD858</f>
        <v>6102.4739344615418</v>
      </c>
      <c r="FE849" s="733">
        <f>+IF(FD849=0,0,FD849/FD819*100)</f>
        <v>31.531052477860815</v>
      </c>
      <c r="FF849" s="779">
        <f>+FF850+FF854+FF858</f>
        <v>23503.929628431379</v>
      </c>
      <c r="FG849" s="733">
        <f>+IF(FF849=0,0,FF849/FF819*100)</f>
        <v>34.143372049806949</v>
      </c>
      <c r="FH849" s="779">
        <f>+FH850+FH854+FH858</f>
        <v>59226.783834713169</v>
      </c>
      <c r="FI849" s="733">
        <f>+IF(FH849=0,0,FH849/FH819*100)</f>
        <v>35.700295315350353</v>
      </c>
      <c r="FJ849" s="779">
        <f>+FJ850+FJ854+FJ858</f>
        <v>106468.6512363408</v>
      </c>
      <c r="FK849" s="733">
        <f>+IF(FJ849=0,0,FJ849/FJ819*100)</f>
        <v>34.96044204579983</v>
      </c>
    </row>
    <row r="850" spans="122:167">
      <c r="DR850" s="797">
        <f t="shared" si="802"/>
        <v>87.122157836220211</v>
      </c>
      <c r="DS850" s="727">
        <f>+IF(DR850=0,0,DR850/DR819*100)</f>
        <v>2.4408090519774506</v>
      </c>
      <c r="DT850" s="797">
        <f>+DT851+DT852+DT853</f>
        <v>0.4863525585329132</v>
      </c>
      <c r="DU850" s="727">
        <f>+IF(DT850=0,0,DT850/DT819*100)</f>
        <v>7.0742190332060098</v>
      </c>
      <c r="DV850" s="797">
        <f>+DV851+DV852+DV853</f>
        <v>0.45812453234048178</v>
      </c>
      <c r="DW850" s="727">
        <f>+IF(DV850=0,0,DV850/DV819*100)</f>
        <v>6.6636295613160978</v>
      </c>
      <c r="DX850" s="797">
        <f>+DX851+DX852+DX853</f>
        <v>0.44287865645415986</v>
      </c>
      <c r="DY850" s="727" t="e">
        <f>+IF(DX850=0,0,DX850/DX819*100)</f>
        <v>#DIV/0!</v>
      </c>
      <c r="DZ850" s="797">
        <f>+DZ851+DZ852+DZ853</f>
        <v>1.3873557473275548</v>
      </c>
      <c r="EA850" s="727">
        <f>+IF(DZ850=0,0,DZ850/DZ819*100)</f>
        <v>10.089859980564034</v>
      </c>
      <c r="EB850" s="797">
        <f>+EB851+EB852+EB853</f>
        <v>0.74027022176832413</v>
      </c>
      <c r="EC850" s="727">
        <f>+IF(EB850=0,0,EB850/EB819*100)</f>
        <v>2.8281223392596222</v>
      </c>
      <c r="ED850" s="797">
        <f>+ED851+ED852+ED853</f>
        <v>9.0324501303487832</v>
      </c>
      <c r="EE850" s="727">
        <f>+IF(ED850=0,0,ED850/ED819*100)</f>
        <v>2.2704335415731127</v>
      </c>
      <c r="EF850" s="797">
        <f>+EF851+EF852+EF853</f>
        <v>9.0740682304352909</v>
      </c>
      <c r="EG850" s="727">
        <f>+IF(EF850=0,0,EF850/EF819*100)</f>
        <v>2.4787581177709317</v>
      </c>
      <c r="EH850" s="797">
        <f>+EH851+EH852+EH853</f>
        <v>18.846788582552399</v>
      </c>
      <c r="EI850" s="727">
        <f>+IF(EH850=0,0,EH850/EH819*100)</f>
        <v>2.3854345227141782</v>
      </c>
      <c r="EJ850" s="797">
        <f t="shared" si="807"/>
        <v>20.234144329879953</v>
      </c>
      <c r="EK850" s="727">
        <f>+IF(EJ850=0,0,EJ850/EJ819*100)</f>
        <v>2.517223756836239</v>
      </c>
      <c r="EL850" s="797">
        <f>+EL851+EL852+EL853</f>
        <v>9.1397031595803622</v>
      </c>
      <c r="EM850" s="727">
        <f>+IF(EL850=0,0,EL850/EL819*100)</f>
        <v>2.5000629876868441</v>
      </c>
      <c r="EN850" s="797">
        <f>+EN851+EN852+EN853</f>
        <v>9.0352666150398662</v>
      </c>
      <c r="EO850" s="727">
        <f>+IF(EN850=0,0,EN850/EN819*100)</f>
        <v>2.4717018194006908</v>
      </c>
      <c r="EP850" s="797">
        <f>+EP851+EP852+EP853</f>
        <v>9.0173618450478763</v>
      </c>
      <c r="EQ850" s="727">
        <f>+IF(EP850=0,0,EP850/EP819*100)</f>
        <v>2.4673945700817024</v>
      </c>
      <c r="ER850" s="797">
        <f>+ER851+ER852+ER853</f>
        <v>27.192331619668103</v>
      </c>
      <c r="ES850" s="727">
        <f>+IF(ER850=0,0,ER850/ER819*100)</f>
        <v>2.4797213421672164</v>
      </c>
      <c r="ET850" s="797">
        <f>+ET851+ET852+ET853</f>
        <v>13.248650790606353</v>
      </c>
      <c r="EU850" s="727">
        <f>+IF(ET850=0,0,ET850/ET819*100)</f>
        <v>2.3835710027917565</v>
      </c>
      <c r="EV850" s="797">
        <f>+EV851+EV852+EV853</f>
        <v>13.243334194456935</v>
      </c>
      <c r="EW850" s="727">
        <f>+IF(EV850=0,0,EV850/EV819*100)</f>
        <v>2.4344102251208946</v>
      </c>
      <c r="EX850" s="797">
        <f>+EX851+EX852+EX853</f>
        <v>13.203696901608872</v>
      </c>
      <c r="EY850" s="727">
        <f>+IF(EX850=0,0,EX850/EX819*100)</f>
        <v>2.319926772606717</v>
      </c>
      <c r="EZ850" s="797">
        <f>+EZ851+EZ852+EZ853</f>
        <v>39.695681886672162</v>
      </c>
      <c r="FA850" s="727">
        <f>+IF(EZ850=0,0,EZ850/EZ819*100)</f>
        <v>2.3784386351061548</v>
      </c>
      <c r="FB850" s="797">
        <f t="shared" si="808"/>
        <v>66.888013506340258</v>
      </c>
      <c r="FC850" s="727">
        <f>+IF(FB850=0,0,FB850/FB819*100)</f>
        <v>2.4185986980939504</v>
      </c>
      <c r="FD850" s="797">
        <f>+FD851+FD852+FD853</f>
        <v>411.80886495944918</v>
      </c>
      <c r="FE850" s="727">
        <f>+IF(FD850=0,0,FD850/FD819*100)</f>
        <v>2.1277873648190213</v>
      </c>
      <c r="FF850" s="797">
        <f>+FF851+FF852+FF853</f>
        <v>1067.0052278118094</v>
      </c>
      <c r="FG850" s="727">
        <f>+IF(FF850=0,0,FF850/FF819*100)</f>
        <v>1.550002788818722</v>
      </c>
      <c r="FH850" s="797">
        <f>+FH851+FH852+FH853</f>
        <v>2116.0625196020546</v>
      </c>
      <c r="FI850" s="727">
        <f>+IF(FH850=0,0,FH850/FH819*100)</f>
        <v>1.2755049652258996</v>
      </c>
      <c r="FJ850" s="797">
        <f>+FJ851+FJ852+FJ853</f>
        <v>2971.5525891248967</v>
      </c>
      <c r="FK850" s="727">
        <f>+IF(FJ850=0,0,FJ850/FJ819*100)</f>
        <v>0.97575005291968853</v>
      </c>
    </row>
    <row r="851" spans="122:167">
      <c r="DR851" s="770">
        <f t="shared" si="802"/>
        <v>5.674949374078496</v>
      </c>
      <c r="DS851" s="726">
        <f>+IF(DR851=0,0,DR851/DR819*100)</f>
        <v>0.15898903500305572</v>
      </c>
      <c r="DT851" s="770">
        <v>0.4863525585329132</v>
      </c>
      <c r="DU851" s="726">
        <f>+IF(DT851=0,0,DT851/DT819*100)</f>
        <v>7.0742190332060098</v>
      </c>
      <c r="DV851" s="770">
        <v>0.45812453234048178</v>
      </c>
      <c r="DW851" s="726">
        <f>+IF(DV851=0,0,DV851/DV819*100)</f>
        <v>6.6636295613160978</v>
      </c>
      <c r="DX851" s="770">
        <v>0.44287865645415986</v>
      </c>
      <c r="DY851" s="726" t="e">
        <f>+IF(DX851=0,0,DX851/DX819*100)</f>
        <v>#DIV/0!</v>
      </c>
      <c r="DZ851" s="770">
        <f t="shared" ref="DZ851:DZ857" si="809">+DT851+DV851+DX851</f>
        <v>1.3873557473275548</v>
      </c>
      <c r="EA851" s="726">
        <f>+IF(DZ851=0,0,DZ851/DZ819*100)</f>
        <v>10.089859980564034</v>
      </c>
      <c r="EB851" s="770">
        <v>0.4942922869304931</v>
      </c>
      <c r="EC851" s="726">
        <f>+IF(EB851=0,0,EB851/EB819*100)</f>
        <v>1.8883902360040481</v>
      </c>
      <c r="ED851" s="770">
        <v>0.4594721583375484</v>
      </c>
      <c r="EE851" s="726">
        <f>+IF(ED851=0,0,ED851/ED819*100)</f>
        <v>0.11549479760795307</v>
      </c>
      <c r="EF851" s="770">
        <v>0.50109025842405619</v>
      </c>
      <c r="EG851" s="726">
        <f>+IF(EF851=0,0,EF851/EF819*100)</f>
        <v>0.13688254421963714</v>
      </c>
      <c r="EH851" s="770">
        <f t="shared" ref="EH851:EH857" si="810">+EB851+ED851+EF851</f>
        <v>1.4548547036920976</v>
      </c>
      <c r="EI851" s="726">
        <f>+IF(EH851=0,0,EH851/EH819*100)</f>
        <v>0.18414068903670142</v>
      </c>
      <c r="EJ851" s="770">
        <f t="shared" si="807"/>
        <v>2.8422104510196524</v>
      </c>
      <c r="EK851" s="726">
        <f>+IF(EJ851=0,0,EJ851/EJ819*100)</f>
        <v>0.3535844932503433</v>
      </c>
      <c r="EL851" s="770">
        <v>0.56672518756912738</v>
      </c>
      <c r="EM851" s="726">
        <f>+IF(EL851=0,0,EL851/EL819*100)</f>
        <v>0.15502130002398379</v>
      </c>
      <c r="EN851" s="770">
        <v>0.46228864302863226</v>
      </c>
      <c r="EO851" s="726">
        <f>+IF(EN851=0,0,EN851/EN819*100)</f>
        <v>0.12646441203629108</v>
      </c>
      <c r="EP851" s="770">
        <v>0.44438387303664212</v>
      </c>
      <c r="EQ851" s="726">
        <f>+IF(EP851=0,0,EP851/EP819*100)</f>
        <v>0.12159547040519873</v>
      </c>
      <c r="ER851" s="770">
        <f t="shared" ref="ER851:ER857" si="811">+EL851+EN851+EP851</f>
        <v>1.4733977036344017</v>
      </c>
      <c r="ES851" s="726">
        <f>+IF(ER851=0,0,ER851/ER819*100)</f>
        <v>0.13436198786865883</v>
      </c>
      <c r="ET851" s="770">
        <v>0.45814026755778492</v>
      </c>
      <c r="EU851" s="726">
        <f>+IF(ET851=0,0,ET851/ET819*100)</f>
        <v>8.2424231283706045E-2</v>
      </c>
      <c r="EV851" s="770">
        <v>0.45282367140836571</v>
      </c>
      <c r="EW851" s="726">
        <f>+IF(EV851=0,0,EV851/EV819*100)</f>
        <v>8.3238749371340903E-2</v>
      </c>
      <c r="EX851" s="770">
        <v>0.44837728045829106</v>
      </c>
      <c r="EY851" s="726">
        <f>+IF(EX851=0,0,EX851/EX819*100)</f>
        <v>7.8781152348099667E-2</v>
      </c>
      <c r="EZ851" s="770">
        <f t="shared" ref="EZ851:EZ857" si="812">+ET851+EV851+EX851</f>
        <v>1.3593412194244416</v>
      </c>
      <c r="FA851" s="726">
        <f>+IF(EZ851=0,0,EZ851/EZ819*100)</f>
        <v>8.1447389763996556E-2</v>
      </c>
      <c r="FB851" s="770">
        <f t="shared" si="808"/>
        <v>2.8327389230588436</v>
      </c>
      <c r="FC851" s="726">
        <f>+IF(FB851=0,0,FB851/FB819*100)</f>
        <v>0.10242879571690008</v>
      </c>
      <c r="FD851" s="770">
        <v>5.8962723996675575</v>
      </c>
      <c r="FE851" s="726">
        <f>+IF(FD851=0,0,FD851/FD819*100)</f>
        <v>3.0465623688744937E-2</v>
      </c>
      <c r="FF851" s="770">
        <v>6.0731605716575832</v>
      </c>
      <c r="FG851" s="726">
        <f>+IF(FF851=0,0,FF851/FF819*100)</f>
        <v>8.8222771338412106E-3</v>
      </c>
      <c r="FH851" s="770">
        <v>6.3221601550955437</v>
      </c>
      <c r="FI851" s="726">
        <f>+IF(FH851=0,0,FH851/FH819*100)</f>
        <v>3.810826284232004E-3</v>
      </c>
      <c r="FJ851" s="770">
        <v>6.5055027995933141</v>
      </c>
      <c r="FK851" s="726">
        <f>+IF(FJ851=0,0,FJ851/FJ819*100)</f>
        <v>2.1361710791198644E-3</v>
      </c>
    </row>
    <row r="852" spans="122:167">
      <c r="DR852" s="772">
        <f t="shared" si="802"/>
        <v>0</v>
      </c>
      <c r="DS852" s="737">
        <f>+IF(DR852=0,0,DR852/DR819*100)</f>
        <v>0</v>
      </c>
      <c r="DT852" s="772">
        <v>0</v>
      </c>
      <c r="DU852" s="737">
        <f>+IF(DT852=0,0,DT852/DT819*100)</f>
        <v>0</v>
      </c>
      <c r="DV852" s="772">
        <v>0</v>
      </c>
      <c r="DW852" s="737">
        <f>+IF(DV852=0,0,DV852/DV819*100)</f>
        <v>0</v>
      </c>
      <c r="DX852" s="772">
        <v>0</v>
      </c>
      <c r="DY852" s="737">
        <f>+IF(DX852=0,0,DX852/DX819*100)</f>
        <v>0</v>
      </c>
      <c r="DZ852" s="772">
        <f t="shared" si="809"/>
        <v>0</v>
      </c>
      <c r="EA852" s="737">
        <f>+IF(DZ852=0,0,DZ852/DZ819*100)</f>
        <v>0</v>
      </c>
      <c r="EB852" s="772">
        <v>0</v>
      </c>
      <c r="EC852" s="737">
        <f>+IF(EB852=0,0,EB852/EB819*100)</f>
        <v>0</v>
      </c>
      <c r="ED852" s="772">
        <v>0</v>
      </c>
      <c r="EE852" s="737">
        <f>+IF(ED852=0,0,ED852/ED819*100)</f>
        <v>0</v>
      </c>
      <c r="EF852" s="772">
        <v>0</v>
      </c>
      <c r="EG852" s="737">
        <f>+IF(EF852=0,0,EF852/EF819*100)</f>
        <v>0</v>
      </c>
      <c r="EH852" s="772">
        <f t="shared" si="810"/>
        <v>0</v>
      </c>
      <c r="EI852" s="737">
        <f>+IF(EH852=0,0,EH852/EH819*100)</f>
        <v>0</v>
      </c>
      <c r="EJ852" s="772">
        <f t="shared" si="807"/>
        <v>0</v>
      </c>
      <c r="EK852" s="737">
        <f>+IF(EJ852=0,0,EJ852/EJ819*100)</f>
        <v>0</v>
      </c>
      <c r="EL852" s="772">
        <v>0</v>
      </c>
      <c r="EM852" s="737">
        <f>+IF(EL852=0,0,EL852/EL819*100)</f>
        <v>0</v>
      </c>
      <c r="EN852" s="772">
        <v>0</v>
      </c>
      <c r="EO852" s="737">
        <f>+IF(EN852=0,0,EN852/EN819*100)</f>
        <v>0</v>
      </c>
      <c r="EP852" s="772">
        <v>0</v>
      </c>
      <c r="EQ852" s="737">
        <f>+IF(EP852=0,0,EP852/EP819*100)</f>
        <v>0</v>
      </c>
      <c r="ER852" s="772">
        <f t="shared" si="811"/>
        <v>0</v>
      </c>
      <c r="ES852" s="737">
        <f>+IF(ER852=0,0,ER852/ER819*100)</f>
        <v>0</v>
      </c>
      <c r="ET852" s="772">
        <v>0</v>
      </c>
      <c r="EU852" s="737">
        <f>+IF(ET852=0,0,ET852/ET819*100)</f>
        <v>0</v>
      </c>
      <c r="EV852" s="772">
        <v>0</v>
      </c>
      <c r="EW852" s="737">
        <f>+IF(EV852=0,0,EV852/EV819*100)</f>
        <v>0</v>
      </c>
      <c r="EX852" s="772">
        <v>0</v>
      </c>
      <c r="EY852" s="737">
        <f>+IF(EX852=0,0,EX852/EX819*100)</f>
        <v>0</v>
      </c>
      <c r="EZ852" s="772">
        <f t="shared" si="812"/>
        <v>0</v>
      </c>
      <c r="FA852" s="737">
        <f>+IF(EZ852=0,0,EZ852/EZ819*100)</f>
        <v>0</v>
      </c>
      <c r="FB852" s="772">
        <f t="shared" si="808"/>
        <v>0</v>
      </c>
      <c r="FC852" s="737">
        <f>+IF(FB852=0,0,FB852/FB819*100)</f>
        <v>0</v>
      </c>
      <c r="FD852" s="772">
        <v>0</v>
      </c>
      <c r="FE852" s="737">
        <f>+IF(FD852=0,0,FD852/FD819*100)</f>
        <v>0</v>
      </c>
      <c r="FF852" s="772">
        <v>0</v>
      </c>
      <c r="FG852" s="737">
        <f>+IF(FF852=0,0,FF852/FF819*100)</f>
        <v>0</v>
      </c>
      <c r="FH852" s="772">
        <v>0</v>
      </c>
      <c r="FI852" s="737">
        <f>+IF(FH852=0,0,FH852/FH819*100)</f>
        <v>0</v>
      </c>
      <c r="FJ852" s="772">
        <v>0</v>
      </c>
      <c r="FK852" s="737">
        <f>+IF(FJ852=0,0,FJ852/FJ819*100)</f>
        <v>0</v>
      </c>
    </row>
    <row r="853" spans="122:167">
      <c r="DR853" s="803">
        <f t="shared" si="802"/>
        <v>81.447208462141717</v>
      </c>
      <c r="DS853" s="804">
        <f>+IF(DR853=0,0,DR853/DR819*100)</f>
        <v>2.281820016974395</v>
      </c>
      <c r="DT853" s="803">
        <v>0</v>
      </c>
      <c r="DU853" s="804">
        <f>+IF(DT853=0,0,DT853/DT819*100)</f>
        <v>0</v>
      </c>
      <c r="DV853" s="803">
        <v>0</v>
      </c>
      <c r="DW853" s="804">
        <f>+IF(DV853=0,0,DV853/DV819*100)</f>
        <v>0</v>
      </c>
      <c r="DX853" s="803">
        <v>0</v>
      </c>
      <c r="DY853" s="804">
        <f>+IF(DX853=0,0,DX853/DX819*100)</f>
        <v>0</v>
      </c>
      <c r="DZ853" s="803">
        <f t="shared" si="809"/>
        <v>0</v>
      </c>
      <c r="EA853" s="804">
        <f>+IF(DZ853=0,0,DZ853/DZ819*100)</f>
        <v>0</v>
      </c>
      <c r="EB853" s="803">
        <v>0.24597793483783109</v>
      </c>
      <c r="EC853" s="804">
        <f>+IF(EB853=0,0,EB853/EB819*100)</f>
        <v>0.93973210325557466</v>
      </c>
      <c r="ED853" s="803">
        <v>8.572977972011234</v>
      </c>
      <c r="EE853" s="804">
        <f>+IF(ED853=0,0,ED853/ED819*100)</f>
        <v>2.1549387439651597</v>
      </c>
      <c r="EF853" s="803">
        <v>8.572977972011234</v>
      </c>
      <c r="EG853" s="804">
        <f>+IF(EF853=0,0,EF853/EF819*100)</f>
        <v>2.3418755735512944</v>
      </c>
      <c r="EH853" s="803">
        <f t="shared" si="810"/>
        <v>17.3919338788603</v>
      </c>
      <c r="EI853" s="804">
        <f>+IF(EH853=0,0,EH853/EH819*100)</f>
        <v>2.2012938336774766</v>
      </c>
      <c r="EJ853" s="803">
        <f t="shared" si="807"/>
        <v>17.3919338788603</v>
      </c>
      <c r="EK853" s="804">
        <f>+IF(EJ853=0,0,EJ853/EJ819*100)</f>
        <v>2.1636392635858952</v>
      </c>
      <c r="EL853" s="803">
        <v>8.572977972011234</v>
      </c>
      <c r="EM853" s="804">
        <f>+IF(EL853=0,0,EL853/EL819*100)</f>
        <v>2.3450416876628606</v>
      </c>
      <c r="EN853" s="803">
        <v>8.572977972011234</v>
      </c>
      <c r="EO853" s="804">
        <f>+IF(EN853=0,0,EN853/EN819*100)</f>
        <v>2.3452374073643996</v>
      </c>
      <c r="EP853" s="803">
        <v>8.572977972011234</v>
      </c>
      <c r="EQ853" s="804">
        <f>+IF(EP853=0,0,EP853/EP819*100)</f>
        <v>2.3457990996765035</v>
      </c>
      <c r="ER853" s="803">
        <f t="shared" si="811"/>
        <v>25.718933916033702</v>
      </c>
      <c r="ES853" s="804">
        <f>+IF(ER853=0,0,ER853/ER819*100)</f>
        <v>2.3453593542985578</v>
      </c>
      <c r="ET853" s="803">
        <v>12.790510523048569</v>
      </c>
      <c r="EU853" s="804">
        <f>+IF(ET853=0,0,ET853/ET819*100)</f>
        <v>2.3011467715080505</v>
      </c>
      <c r="EV853" s="803">
        <v>12.790510523048569</v>
      </c>
      <c r="EW853" s="804">
        <f>+IF(EV853=0,0,EV853/EV819*100)</f>
        <v>2.3511714757495539</v>
      </c>
      <c r="EX853" s="803">
        <v>12.75531962115058</v>
      </c>
      <c r="EY853" s="804">
        <f>+IF(EX853=0,0,EX853/EX819*100)</f>
        <v>2.2411456202586173</v>
      </c>
      <c r="EZ853" s="803">
        <f t="shared" si="812"/>
        <v>38.336340667247718</v>
      </c>
      <c r="FA853" s="804">
        <f>+IF(EZ853=0,0,EZ853/EZ819*100)</f>
        <v>2.2969912453421584</v>
      </c>
      <c r="FB853" s="803">
        <f t="shared" si="808"/>
        <v>64.055274583281417</v>
      </c>
      <c r="FC853" s="804">
        <f>+IF(FB853=0,0,FB853/FB819*100)</f>
        <v>2.3161699023770508</v>
      </c>
      <c r="FD853" s="803">
        <v>405.91259255978161</v>
      </c>
      <c r="FE853" s="804">
        <f>+IF(FD853=0,0,FD853/FD819*100)</f>
        <v>2.0973217411302767</v>
      </c>
      <c r="FF853" s="803">
        <v>1060.9320672401518</v>
      </c>
      <c r="FG853" s="804">
        <f>+IF(FF853=0,0,FF853/FF819*100)</f>
        <v>1.5411805116848807</v>
      </c>
      <c r="FH853" s="803">
        <v>2109.7403594469592</v>
      </c>
      <c r="FI853" s="804">
        <f>+IF(FH853=0,0,FH853/FH819*100)</f>
        <v>1.2716941389416676</v>
      </c>
      <c r="FJ853" s="803">
        <v>2965.0470863253036</v>
      </c>
      <c r="FK853" s="804">
        <f>+IF(FJ853=0,0,FJ853/FJ819*100)</f>
        <v>0.97361388184056874</v>
      </c>
    </row>
    <row r="854" spans="122:167">
      <c r="DR854" s="797">
        <f t="shared" si="802"/>
        <v>81.447208462141717</v>
      </c>
      <c r="DS854" s="727">
        <f>+IF(DR854=0,0,DR854/DR819*100)</f>
        <v>2.281820016974395</v>
      </c>
      <c r="DT854" s="797">
        <f>SUM(DT855:DT857)</f>
        <v>0</v>
      </c>
      <c r="DU854" s="727">
        <f>+IF(DT854=0,0,DT854/DT819*100)</f>
        <v>0</v>
      </c>
      <c r="DV854" s="797">
        <f>SUM(DV855:DV857)</f>
        <v>0</v>
      </c>
      <c r="DW854" s="727">
        <f>+IF(DV854=0,0,DV854/DV819*100)</f>
        <v>0</v>
      </c>
      <c r="DX854" s="797">
        <f>SUM(DX855:DX857)</f>
        <v>0</v>
      </c>
      <c r="DY854" s="727">
        <f>+IF(DX854=0,0,DX854/DX819*100)</f>
        <v>0</v>
      </c>
      <c r="DZ854" s="785">
        <f t="shared" si="809"/>
        <v>0</v>
      </c>
      <c r="EA854" s="727">
        <f>+IF(DZ854=0,0,DZ854/DZ819*100)</f>
        <v>0</v>
      </c>
      <c r="EB854" s="797">
        <f>SUM(EB855:EB857)</f>
        <v>0.24597793483783109</v>
      </c>
      <c r="EC854" s="727">
        <f>+IF(EB854=0,0,EB854/EB819*100)</f>
        <v>0.93973210325557466</v>
      </c>
      <c r="ED854" s="797">
        <f>SUM(ED855:ED857)</f>
        <v>8.572977972011234</v>
      </c>
      <c r="EE854" s="727">
        <f>+IF(ED854=0,0,ED854/ED819*100)</f>
        <v>2.1549387439651597</v>
      </c>
      <c r="EF854" s="797">
        <f>SUM(EF855:EF857)</f>
        <v>8.572977972011234</v>
      </c>
      <c r="EG854" s="727">
        <f>+IF(EF854=0,0,EF854/EF819*100)</f>
        <v>2.3418755735512944</v>
      </c>
      <c r="EH854" s="785">
        <f t="shared" si="810"/>
        <v>17.3919338788603</v>
      </c>
      <c r="EI854" s="727">
        <f>+IF(EH854=0,0,EH854/EH819*100)</f>
        <v>2.2012938336774766</v>
      </c>
      <c r="EJ854" s="797">
        <f t="shared" si="807"/>
        <v>17.3919338788603</v>
      </c>
      <c r="EK854" s="727">
        <f>+IF(EJ854=0,0,EJ854/EJ819*100)</f>
        <v>2.1636392635858952</v>
      </c>
      <c r="EL854" s="797">
        <f>SUM(EL855:EL857)</f>
        <v>8.572977972011234</v>
      </c>
      <c r="EM854" s="727">
        <f>+IF(EL854=0,0,EL854/EL819*100)</f>
        <v>2.3450416876628606</v>
      </c>
      <c r="EN854" s="797">
        <f>SUM(EN855:EN857)</f>
        <v>8.572977972011234</v>
      </c>
      <c r="EO854" s="727">
        <f>+IF(EN854=0,0,EN854/EN819*100)</f>
        <v>2.3452374073643996</v>
      </c>
      <c r="EP854" s="797">
        <f>SUM(EP855:EP857)</f>
        <v>8.572977972011234</v>
      </c>
      <c r="EQ854" s="727">
        <f>+IF(EP854=0,0,EP854/EP819*100)</f>
        <v>2.3457990996765035</v>
      </c>
      <c r="ER854" s="785">
        <f t="shared" si="811"/>
        <v>25.718933916033702</v>
      </c>
      <c r="ES854" s="727">
        <f>+IF(ER854=0,0,ER854/ER819*100)</f>
        <v>2.3453593542985578</v>
      </c>
      <c r="ET854" s="797">
        <f>SUM(ET855:ET857)</f>
        <v>12.790510523048569</v>
      </c>
      <c r="EU854" s="727">
        <f>+IF(ET854=0,0,ET854/ET819*100)</f>
        <v>2.3011467715080505</v>
      </c>
      <c r="EV854" s="797">
        <f>SUM(EV855:EV857)</f>
        <v>12.790510523048569</v>
      </c>
      <c r="EW854" s="727">
        <f>+IF(EV854=0,0,EV854/EV819*100)</f>
        <v>2.3511714757495539</v>
      </c>
      <c r="EX854" s="797">
        <f>SUM(EX855:EX857)</f>
        <v>12.75531962115058</v>
      </c>
      <c r="EY854" s="727">
        <f>+IF(EX854=0,0,EX854/EX819*100)</f>
        <v>2.2411456202586173</v>
      </c>
      <c r="EZ854" s="785">
        <f t="shared" si="812"/>
        <v>38.336340667247718</v>
      </c>
      <c r="FA854" s="727">
        <f>+IF(EZ854=0,0,EZ854/EZ819*100)</f>
        <v>2.2969912453421584</v>
      </c>
      <c r="FB854" s="797">
        <f t="shared" si="808"/>
        <v>64.055274583281417</v>
      </c>
      <c r="FC854" s="727">
        <f>+IF(FB854=0,0,FB854/FB819*100)</f>
        <v>2.3161699023770508</v>
      </c>
      <c r="FD854" s="797">
        <f>SUM(FD855:FD857)</f>
        <v>405.91259255978161</v>
      </c>
      <c r="FE854" s="727">
        <f>+IF(FD854=0,0,FD854/FD819*100)</f>
        <v>2.0973217411302767</v>
      </c>
      <c r="FF854" s="797">
        <f>SUM(FF855:FF857)</f>
        <v>1060.9320672401518</v>
      </c>
      <c r="FG854" s="727">
        <f>+IF(FF854=0,0,FF854/FF819*100)</f>
        <v>1.5411805116848807</v>
      </c>
      <c r="FH854" s="797">
        <f>SUM(FH855:FH857)</f>
        <v>2109.7403594469592</v>
      </c>
      <c r="FI854" s="727">
        <f>+IF(FH854=0,0,FH854/FH819*100)</f>
        <v>1.2716941389416676</v>
      </c>
      <c r="FJ854" s="797">
        <f>SUM(FJ855:FJ857)</f>
        <v>2965.0470863253036</v>
      </c>
      <c r="FK854" s="727">
        <f>+IF(FJ854=0,0,FJ854/FJ819*100)</f>
        <v>0.97361388184056874</v>
      </c>
    </row>
    <row r="855" spans="122:167">
      <c r="DR855" s="772">
        <f t="shared" si="802"/>
        <v>81.447208462141717</v>
      </c>
      <c r="DS855" s="737">
        <f>+IF(DR855=0,0,DR855/DR819*100)</f>
        <v>2.281820016974395</v>
      </c>
      <c r="DT855" s="772">
        <v>0</v>
      </c>
      <c r="DU855" s="737">
        <f>+IF(DT855=0,0,DT855/DT819*100)</f>
        <v>0</v>
      </c>
      <c r="DV855" s="772">
        <v>0</v>
      </c>
      <c r="DW855" s="737">
        <f>+IF(DV855=0,0,DV855/DV819*100)</f>
        <v>0</v>
      </c>
      <c r="DX855" s="772">
        <v>0</v>
      </c>
      <c r="DY855" s="737">
        <f>+IF(DX855=0,0,DX855/DX819*100)</f>
        <v>0</v>
      </c>
      <c r="DZ855" s="772">
        <f t="shared" si="809"/>
        <v>0</v>
      </c>
      <c r="EA855" s="737">
        <f>+IF(DZ855=0,0,DZ855/DZ819*100)</f>
        <v>0</v>
      </c>
      <c r="EB855" s="772">
        <v>0.24597793483783109</v>
      </c>
      <c r="EC855" s="737">
        <f>+IF(EB855=0,0,EB855/EB819*100)</f>
        <v>0.93973210325557466</v>
      </c>
      <c r="ED855" s="772">
        <v>8.572977972011234</v>
      </c>
      <c r="EE855" s="737">
        <f>+IF(ED855=0,0,ED855/ED819*100)</f>
        <v>2.1549387439651597</v>
      </c>
      <c r="EF855" s="772">
        <v>8.572977972011234</v>
      </c>
      <c r="EG855" s="737">
        <f>+IF(EF855=0,0,EF855/EF819*100)</f>
        <v>2.3418755735512944</v>
      </c>
      <c r="EH855" s="772">
        <f t="shared" si="810"/>
        <v>17.3919338788603</v>
      </c>
      <c r="EI855" s="737">
        <f>+IF(EH855=0,0,EH855/EH819*100)</f>
        <v>2.2012938336774766</v>
      </c>
      <c r="EJ855" s="772">
        <f t="shared" si="807"/>
        <v>17.3919338788603</v>
      </c>
      <c r="EK855" s="737">
        <f>+IF(EJ855=0,0,EJ855/EJ819*100)</f>
        <v>2.1636392635858952</v>
      </c>
      <c r="EL855" s="772">
        <v>8.572977972011234</v>
      </c>
      <c r="EM855" s="737">
        <f>+IF(EL855=0,0,EL855/EL819*100)</f>
        <v>2.3450416876628606</v>
      </c>
      <c r="EN855" s="772">
        <v>8.572977972011234</v>
      </c>
      <c r="EO855" s="737">
        <f>+IF(EN855=0,0,EN855/EN819*100)</f>
        <v>2.3452374073643996</v>
      </c>
      <c r="EP855" s="772">
        <v>8.572977972011234</v>
      </c>
      <c r="EQ855" s="737">
        <f>+IF(EP855=0,0,EP855/EP819*100)</f>
        <v>2.3457990996765035</v>
      </c>
      <c r="ER855" s="772">
        <f t="shared" si="811"/>
        <v>25.718933916033702</v>
      </c>
      <c r="ES855" s="737">
        <f>+IF(ER855=0,0,ER855/ER819*100)</f>
        <v>2.3453593542985578</v>
      </c>
      <c r="ET855" s="772">
        <v>12.790510523048569</v>
      </c>
      <c r="EU855" s="737">
        <f>+IF(ET855=0,0,ET855/ET819*100)</f>
        <v>2.3011467715080505</v>
      </c>
      <c r="EV855" s="772">
        <v>12.790510523048569</v>
      </c>
      <c r="EW855" s="737">
        <f>+IF(EV855=0,0,EV855/EV819*100)</f>
        <v>2.3511714757495539</v>
      </c>
      <c r="EX855" s="772">
        <v>12.75531962115058</v>
      </c>
      <c r="EY855" s="737">
        <f>+IF(EX855=0,0,EX855/EX819*100)</f>
        <v>2.2411456202586173</v>
      </c>
      <c r="EZ855" s="772">
        <f t="shared" si="812"/>
        <v>38.336340667247718</v>
      </c>
      <c r="FA855" s="737">
        <f>+IF(EZ855=0,0,EZ855/EZ819*100)</f>
        <v>2.2969912453421584</v>
      </c>
      <c r="FB855" s="772">
        <f t="shared" si="808"/>
        <v>64.055274583281417</v>
      </c>
      <c r="FC855" s="737">
        <f>+IF(FB855=0,0,FB855/FB819*100)</f>
        <v>2.3161699023770508</v>
      </c>
      <c r="FD855" s="772">
        <v>405.91259255978161</v>
      </c>
      <c r="FE855" s="737">
        <f>+IF(FD855=0,0,FD855/FD819*100)</f>
        <v>2.0973217411302767</v>
      </c>
      <c r="FF855" s="772">
        <v>1060.9320672401518</v>
      </c>
      <c r="FG855" s="737">
        <f>+IF(FF855=0,0,FF855/FF819*100)</f>
        <v>1.5411805116848807</v>
      </c>
      <c r="FH855" s="772">
        <v>2109.7403594469592</v>
      </c>
      <c r="FI855" s="737">
        <f>+IF(FH855=0,0,FH855/FH819*100)</f>
        <v>1.2716941389416676</v>
      </c>
      <c r="FJ855" s="772">
        <v>2965.0470863253036</v>
      </c>
      <c r="FK855" s="737">
        <f>+IF(FJ855=0,0,FJ855/FJ819*100)</f>
        <v>0.97361388184056874</v>
      </c>
    </row>
    <row r="856" spans="122:167">
      <c r="DR856" s="807">
        <f t="shared" si="802"/>
        <v>0</v>
      </c>
      <c r="DS856" s="808">
        <f>+IF(DR856=0,0,DR856/DR819*100)</f>
        <v>0</v>
      </c>
      <c r="DT856" s="807">
        <v>0</v>
      </c>
      <c r="DU856" s="808">
        <f>+IF(DT856=0,0,DT856/DT819*100)</f>
        <v>0</v>
      </c>
      <c r="DV856" s="807">
        <v>0</v>
      </c>
      <c r="DW856" s="808">
        <f>+IF(DV856=0,0,DV856/DV819*100)</f>
        <v>0</v>
      </c>
      <c r="DX856" s="807">
        <v>0</v>
      </c>
      <c r="DY856" s="808">
        <f>+IF(DX856=0,0,DX856/DX819*100)</f>
        <v>0</v>
      </c>
      <c r="DZ856" s="807">
        <f t="shared" si="809"/>
        <v>0</v>
      </c>
      <c r="EA856" s="808">
        <f>+IF(DZ856=0,0,DZ856/DZ819*100)</f>
        <v>0</v>
      </c>
      <c r="EB856" s="807">
        <v>0</v>
      </c>
      <c r="EC856" s="808">
        <f>+IF(EB856=0,0,EB856/EB819*100)</f>
        <v>0</v>
      </c>
      <c r="ED856" s="807">
        <v>0</v>
      </c>
      <c r="EE856" s="808">
        <f>+IF(ED856=0,0,ED856/ED819*100)</f>
        <v>0</v>
      </c>
      <c r="EF856" s="807">
        <v>0</v>
      </c>
      <c r="EG856" s="808">
        <f>+IF(EF856=0,0,EF856/EF819*100)</f>
        <v>0</v>
      </c>
      <c r="EH856" s="807">
        <f t="shared" si="810"/>
        <v>0</v>
      </c>
      <c r="EI856" s="808">
        <f>+IF(EH856=0,0,EH856/EH819*100)</f>
        <v>0</v>
      </c>
      <c r="EJ856" s="807">
        <f t="shared" si="807"/>
        <v>0</v>
      </c>
      <c r="EK856" s="808">
        <f>+IF(EJ856=0,0,EJ856/EJ819*100)</f>
        <v>0</v>
      </c>
      <c r="EL856" s="807">
        <v>0</v>
      </c>
      <c r="EM856" s="808">
        <f>+IF(EL856=0,0,EL856/EL819*100)</f>
        <v>0</v>
      </c>
      <c r="EN856" s="807">
        <v>0</v>
      </c>
      <c r="EO856" s="808">
        <f>+IF(EN856=0,0,EN856/EN819*100)</f>
        <v>0</v>
      </c>
      <c r="EP856" s="807">
        <v>0</v>
      </c>
      <c r="EQ856" s="808">
        <f>+IF(EP856=0,0,EP856/EP819*100)</f>
        <v>0</v>
      </c>
      <c r="ER856" s="807">
        <f t="shared" si="811"/>
        <v>0</v>
      </c>
      <c r="ES856" s="808">
        <f>+IF(ER856=0,0,ER856/ER819*100)</f>
        <v>0</v>
      </c>
      <c r="ET856" s="807">
        <v>0</v>
      </c>
      <c r="EU856" s="808">
        <f>+IF(ET856=0,0,ET856/ET819*100)</f>
        <v>0</v>
      </c>
      <c r="EV856" s="807">
        <v>0</v>
      </c>
      <c r="EW856" s="808">
        <f>+IF(EV856=0,0,EV856/EV819*100)</f>
        <v>0</v>
      </c>
      <c r="EX856" s="807">
        <v>0</v>
      </c>
      <c r="EY856" s="808">
        <f>+IF(EX856=0,0,EX856/EX819*100)</f>
        <v>0</v>
      </c>
      <c r="EZ856" s="807">
        <f t="shared" si="812"/>
        <v>0</v>
      </c>
      <c r="FA856" s="808">
        <f>+IF(EZ856=0,0,EZ856/EZ819*100)</f>
        <v>0</v>
      </c>
      <c r="FB856" s="807">
        <f t="shared" si="808"/>
        <v>0</v>
      </c>
      <c r="FC856" s="808">
        <f>+IF(FB856=0,0,FB856/FB819*100)</f>
        <v>0</v>
      </c>
      <c r="FD856" s="807">
        <v>0</v>
      </c>
      <c r="FE856" s="808">
        <f>+IF(FD856=0,0,FD856/FD819*100)</f>
        <v>0</v>
      </c>
      <c r="FF856" s="807">
        <v>0</v>
      </c>
      <c r="FG856" s="808">
        <f>+IF(FF856=0,0,FF856/FF819*100)</f>
        <v>0</v>
      </c>
      <c r="FH856" s="807">
        <v>0</v>
      </c>
      <c r="FI856" s="808">
        <f>+IF(FH856=0,0,FH856/FH819*100)</f>
        <v>0</v>
      </c>
      <c r="FJ856" s="807">
        <v>0</v>
      </c>
      <c r="FK856" s="808">
        <f>+IF(FJ856=0,0,FJ856/FJ819*100)</f>
        <v>0</v>
      </c>
    </row>
    <row r="857" spans="122:167">
      <c r="DR857" s="814">
        <f t="shared" si="802"/>
        <v>0</v>
      </c>
      <c r="DS857" s="786">
        <f>+IF(DR857=0,0,DR857/DR819*100)</f>
        <v>0</v>
      </c>
      <c r="DT857" s="814">
        <v>0</v>
      </c>
      <c r="DU857" s="786">
        <f>+IF(DT857=0,0,DT857/DT819*100)</f>
        <v>0</v>
      </c>
      <c r="DV857" s="814">
        <v>0</v>
      </c>
      <c r="DW857" s="786">
        <f>+IF(DV857=0,0,DV857/DV819*100)</f>
        <v>0</v>
      </c>
      <c r="DX857" s="814">
        <v>0</v>
      </c>
      <c r="DY857" s="786">
        <f>+IF(DX857=0,0,DX857/DX819*100)</f>
        <v>0</v>
      </c>
      <c r="DZ857" s="814">
        <f t="shared" si="809"/>
        <v>0</v>
      </c>
      <c r="EA857" s="786">
        <f>+IF(DZ857=0,0,DZ857/DZ819*100)</f>
        <v>0</v>
      </c>
      <c r="EB857" s="814">
        <v>0</v>
      </c>
      <c r="EC857" s="786">
        <f>+IF(EB857=0,0,EB857/EB819*100)</f>
        <v>0</v>
      </c>
      <c r="ED857" s="814">
        <v>0</v>
      </c>
      <c r="EE857" s="786">
        <f>+IF(ED857=0,0,ED857/ED819*100)</f>
        <v>0</v>
      </c>
      <c r="EF857" s="814">
        <v>0</v>
      </c>
      <c r="EG857" s="786">
        <f>+IF(EF857=0,0,EF857/EF819*100)</f>
        <v>0</v>
      </c>
      <c r="EH857" s="814">
        <f t="shared" si="810"/>
        <v>0</v>
      </c>
      <c r="EI857" s="786">
        <f>+IF(EH857=0,0,EH857/EH819*100)</f>
        <v>0</v>
      </c>
      <c r="EJ857" s="785">
        <f t="shared" si="807"/>
        <v>0</v>
      </c>
      <c r="EK857" s="786">
        <f>+IF(EJ857=0,0,EJ857/EJ819*100)</f>
        <v>0</v>
      </c>
      <c r="EL857" s="814">
        <v>0</v>
      </c>
      <c r="EM857" s="786">
        <f>+IF(EL857=0,0,EL857/EL819*100)</f>
        <v>0</v>
      </c>
      <c r="EN857" s="814">
        <v>0</v>
      </c>
      <c r="EO857" s="786">
        <f>+IF(EN857=0,0,EN857/EN819*100)</f>
        <v>0</v>
      </c>
      <c r="EP857" s="814">
        <v>0</v>
      </c>
      <c r="EQ857" s="786">
        <f>+IF(EP857=0,0,EP857/EP819*100)</f>
        <v>0</v>
      </c>
      <c r="ER857" s="814">
        <f t="shared" si="811"/>
        <v>0</v>
      </c>
      <c r="ES857" s="786">
        <f>+IF(ER857=0,0,ER857/ER819*100)</f>
        <v>0</v>
      </c>
      <c r="ET857" s="814">
        <v>0</v>
      </c>
      <c r="EU857" s="786">
        <f>+IF(ET857=0,0,ET857/ET819*100)</f>
        <v>0</v>
      </c>
      <c r="EV857" s="814">
        <v>0</v>
      </c>
      <c r="EW857" s="786">
        <f>+IF(EV857=0,0,EV857/EV819*100)</f>
        <v>0</v>
      </c>
      <c r="EX857" s="814">
        <v>0</v>
      </c>
      <c r="EY857" s="786">
        <f>+IF(EX857=0,0,EX857/EX819*100)</f>
        <v>0</v>
      </c>
      <c r="EZ857" s="814">
        <f t="shared" si="812"/>
        <v>0</v>
      </c>
      <c r="FA857" s="786">
        <f>+IF(EZ857=0,0,EZ857/EZ819*100)</f>
        <v>0</v>
      </c>
      <c r="FB857" s="785">
        <f t="shared" si="808"/>
        <v>0</v>
      </c>
      <c r="FC857" s="786">
        <f>+IF(FB857=0,0,FB857/FB819*100)</f>
        <v>0</v>
      </c>
      <c r="FD857" s="814">
        <v>0</v>
      </c>
      <c r="FE857" s="786">
        <f>+IF(FD857=0,0,FD857/FD819*100)</f>
        <v>0</v>
      </c>
      <c r="FF857" s="814">
        <v>0</v>
      </c>
      <c r="FG857" s="786">
        <f>+IF(FF857=0,0,FF857/FF819*100)</f>
        <v>0</v>
      </c>
      <c r="FH857" s="814">
        <v>0</v>
      </c>
      <c r="FI857" s="786">
        <f>+IF(FH857=0,0,FH857/FH819*100)</f>
        <v>0</v>
      </c>
      <c r="FJ857" s="814">
        <v>0</v>
      </c>
      <c r="FK857" s="786">
        <f>+IF(FJ857=0,0,FJ857/FJ819*100)</f>
        <v>0</v>
      </c>
    </row>
    <row r="858" spans="122:167">
      <c r="DR858" s="797">
        <f t="shared" si="802"/>
        <v>666.21438761502952</v>
      </c>
      <c r="DS858" s="727">
        <f>+IF(DR858=0,0,DR858/DR819*100)</f>
        <v>18.664621586913235</v>
      </c>
      <c r="DT858" s="797">
        <f>SUM(DT859:DT861)</f>
        <v>-8.538874818920501</v>
      </c>
      <c r="DU858" s="727">
        <f>+IF(DT858=0,0,DT858/DT819*100)</f>
        <v>-124.20181554793454</v>
      </c>
      <c r="DV858" s="797">
        <f>SUM(DV859:DV861)</f>
        <v>-8.3044042941157699</v>
      </c>
      <c r="DW858" s="727">
        <f>+IF(DV858=0,0,DV858/DV819*100)</f>
        <v>-120.79133518713844</v>
      </c>
      <c r="DX858" s="797">
        <f>SUM(DX859:DX861)</f>
        <v>-1.4462099830203685</v>
      </c>
      <c r="DY858" s="727" t="e">
        <f>+IF(DX858=0,0,DX858/DX819*100)</f>
        <v>#DIV/0!</v>
      </c>
      <c r="DZ858" s="797">
        <f>SUM(DZ859:DZ861)</f>
        <v>-18.289489096056638</v>
      </c>
      <c r="EA858" s="727">
        <f>+IF(DZ858=0,0,DZ858/DZ819*100)</f>
        <v>-133.01446615313915</v>
      </c>
      <c r="EB858" s="797">
        <f>SUM(EB859:EB861)</f>
        <v>-14.781835119739904</v>
      </c>
      <c r="EC858" s="727">
        <f>+IF(EB858=0,0,EB858/EB819*100)</f>
        <v>-56.472402763314392</v>
      </c>
      <c r="ED858" s="797">
        <f>SUM(ED859:ED861)</f>
        <v>47.024078434060677</v>
      </c>
      <c r="EE858" s="727">
        <f>+IF(ED858=0,0,ED858/ED819*100)</f>
        <v>11.820164340518041</v>
      </c>
      <c r="EF858" s="797">
        <f>SUM(EF859:EF861)</f>
        <v>80.489683573080981</v>
      </c>
      <c r="EG858" s="727">
        <f>+IF(EF858=0,0,EF858/EF819*100)</f>
        <v>21.98732161660385</v>
      </c>
      <c r="EH858" s="797">
        <f>SUM(EH859:EH861)</f>
        <v>112.73192688740176</v>
      </c>
      <c r="EI858" s="727">
        <f>+IF(EH858=0,0,EH858/EH819*100)</f>
        <v>14.268459001988765</v>
      </c>
      <c r="EJ858" s="797">
        <f t="shared" si="807"/>
        <v>94.442437791345114</v>
      </c>
      <c r="EK858" s="727">
        <f>+IF(EJ858=0,0,EJ858/EJ819*100)</f>
        <v>11.749088282959429</v>
      </c>
      <c r="EL858" s="797">
        <f>SUM(EL859:EL861)</f>
        <v>80.88288833362283</v>
      </c>
      <c r="EM858" s="727">
        <f>+IF(EL858=0,0,EL858/EL819*100)</f>
        <v>22.12460426005595</v>
      </c>
      <c r="EN858" s="797">
        <f>SUM(EN859:EN861)</f>
        <v>81.053241075289861</v>
      </c>
      <c r="EO858" s="727">
        <f>+IF(EN858=0,0,EN858/EN819*100)</f>
        <v>22.173052768651786</v>
      </c>
      <c r="EP858" s="797">
        <f>SUM(EP859:EP861)</f>
        <v>80.804156652543853</v>
      </c>
      <c r="EQ858" s="727">
        <f>+IF(EP858=0,0,EP858/EP819*100)</f>
        <v>22.110207041764706</v>
      </c>
      <c r="ER858" s="797">
        <f>SUM(ER859:ER861)</f>
        <v>242.74028606145652</v>
      </c>
      <c r="ES858" s="727">
        <f>+IF(ER858=0,0,ER858/ER819*100)</f>
        <v>22.135956429532389</v>
      </c>
      <c r="ET858" s="797">
        <f>SUM(ET859:ET861)</f>
        <v>111.18429369845138</v>
      </c>
      <c r="EU858" s="727">
        <f>+IF(ET858=0,0,ET858/ET819*100)</f>
        <v>20.003218638188734</v>
      </c>
      <c r="EV858" s="797">
        <f>SUM(EV859:EV861)</f>
        <v>123.01577123794378</v>
      </c>
      <c r="EW858" s="727">
        <f>+IF(EV858=0,0,EV858/EV819*100)</f>
        <v>22.612949802182612</v>
      </c>
      <c r="EX858" s="797">
        <f>SUM(EX859:EX861)</f>
        <v>94.8315988258327</v>
      </c>
      <c r="EY858" s="727">
        <f>+IF(EX858=0,0,EX858/EX819*100)</f>
        <v>16.662179285434952</v>
      </c>
      <c r="EZ858" s="797">
        <f>SUM(EZ859:EZ861)</f>
        <v>329.03166376222788</v>
      </c>
      <c r="FA858" s="727">
        <f>+IF(EZ858=0,0,EZ858/EZ819*100)</f>
        <v>19.71452772872237</v>
      </c>
      <c r="FB858" s="797">
        <f t="shared" si="808"/>
        <v>571.77194982368439</v>
      </c>
      <c r="FC858" s="727">
        <f>+IF(FB858=0,0,FB858/FB819*100)</f>
        <v>20.67465934414572</v>
      </c>
      <c r="FD858" s="797">
        <f>SUM(FD859:FD861)</f>
        <v>5284.7524769423108</v>
      </c>
      <c r="FE858" s="727">
        <f>+IF(FD858=0,0,FD858/FD819*100)</f>
        <v>27.305943371911511</v>
      </c>
      <c r="FF858" s="797">
        <f>SUM(FF859:FF861)</f>
        <v>21375.992333379418</v>
      </c>
      <c r="FG858" s="727">
        <f>+IF(FF858=0,0,FF858/FF819*100)</f>
        <v>31.052188749303344</v>
      </c>
      <c r="FH858" s="797">
        <f>SUM(FH859:FH861)</f>
        <v>55000.980955664156</v>
      </c>
      <c r="FI858" s="727">
        <f>+IF(FH858=0,0,FH858/FH819*100)</f>
        <v>33.153096211182785</v>
      </c>
      <c r="FJ858" s="797">
        <f>SUM(FJ859:FJ861)</f>
        <v>100532.0515608906</v>
      </c>
      <c r="FK858" s="727">
        <f>+IF(FJ858=0,0,FJ858/FJ819*100)</f>
        <v>33.011078111039573</v>
      </c>
    </row>
    <row r="859" spans="122:167">
      <c r="DR859" s="772">
        <f t="shared" si="802"/>
        <v>0</v>
      </c>
      <c r="DS859" s="737">
        <f>+IF(DR859=0,0,DR859/DR819*100)</f>
        <v>0</v>
      </c>
      <c r="DT859" s="772">
        <v>0</v>
      </c>
      <c r="DU859" s="737">
        <f>+IF(DT859=0,0,DT859/DT819*100)</f>
        <v>0</v>
      </c>
      <c r="DV859" s="772">
        <v>0</v>
      </c>
      <c r="DW859" s="737">
        <f>+IF(DV859=0,0,DV859/DV819*100)</f>
        <v>0</v>
      </c>
      <c r="DX859" s="772">
        <v>0</v>
      </c>
      <c r="DY859" s="737">
        <f>+IF(DX859=0,0,DX859/DX819*100)</f>
        <v>0</v>
      </c>
      <c r="DZ859" s="772">
        <f>+DT859+DV859+DX859</f>
        <v>0</v>
      </c>
      <c r="EA859" s="737">
        <f>+IF(DZ859=0,0,DZ859/DZ819*100)</f>
        <v>0</v>
      </c>
      <c r="EB859" s="772">
        <v>0</v>
      </c>
      <c r="EC859" s="737">
        <f>+IF(EB859=0,0,EB859/EB819*100)</f>
        <v>0</v>
      </c>
      <c r="ED859" s="772">
        <v>0</v>
      </c>
      <c r="EE859" s="737">
        <f>+IF(ED859=0,0,ED859/ED819*100)</f>
        <v>0</v>
      </c>
      <c r="EF859" s="772">
        <v>0</v>
      </c>
      <c r="EG859" s="737">
        <f>+IF(EF859=0,0,EF859/EF819*100)</f>
        <v>0</v>
      </c>
      <c r="EH859" s="772">
        <f>+EB859+ED859+EF859</f>
        <v>0</v>
      </c>
      <c r="EI859" s="737">
        <f>+IF(EH859=0,0,EH859/EH819*100)</f>
        <v>0</v>
      </c>
      <c r="EJ859" s="772">
        <f t="shared" si="807"/>
        <v>0</v>
      </c>
      <c r="EK859" s="737">
        <f>+IF(EJ859=0,0,EJ859/EJ819*100)</f>
        <v>0</v>
      </c>
      <c r="EL859" s="772">
        <v>0</v>
      </c>
      <c r="EM859" s="737">
        <f>+IF(EL859=0,0,EL859/EL819*100)</f>
        <v>0</v>
      </c>
      <c r="EN859" s="772">
        <v>0</v>
      </c>
      <c r="EO859" s="737">
        <f>+IF(EN859=0,0,EN859/EN819*100)</f>
        <v>0</v>
      </c>
      <c r="EP859" s="772">
        <v>0</v>
      </c>
      <c r="EQ859" s="737">
        <f>+IF(EP859=0,0,EP859/EP819*100)</f>
        <v>0</v>
      </c>
      <c r="ER859" s="772">
        <f>+EL859+EN859+EP859</f>
        <v>0</v>
      </c>
      <c r="ES859" s="737">
        <f>+IF(ER859=0,0,ER859/ER819*100)</f>
        <v>0</v>
      </c>
      <c r="ET859" s="772">
        <v>0</v>
      </c>
      <c r="EU859" s="737">
        <f>+IF(ET859=0,0,ET859/ET819*100)</f>
        <v>0</v>
      </c>
      <c r="EV859" s="772">
        <v>0</v>
      </c>
      <c r="EW859" s="737">
        <f>+IF(EV859=0,0,EV859/EV819*100)</f>
        <v>0</v>
      </c>
      <c r="EX859" s="772">
        <v>0</v>
      </c>
      <c r="EY859" s="737">
        <f>+IF(EX859=0,0,EX859/EX819*100)</f>
        <v>0</v>
      </c>
      <c r="EZ859" s="772">
        <f>+ET859+EV859+EX859</f>
        <v>0</v>
      </c>
      <c r="FA859" s="737">
        <f>+IF(EZ859=0,0,EZ859/EZ819*100)</f>
        <v>0</v>
      </c>
      <c r="FB859" s="772">
        <f t="shared" si="808"/>
        <v>0</v>
      </c>
      <c r="FC859" s="737">
        <f>+IF(FB859=0,0,FB859/FB819*100)</f>
        <v>0</v>
      </c>
      <c r="FD859" s="772">
        <v>0</v>
      </c>
      <c r="FE859" s="737">
        <f>+IF(FD859=0,0,FD859/FD819*100)</f>
        <v>0</v>
      </c>
      <c r="FF859" s="772">
        <v>0</v>
      </c>
      <c r="FG859" s="737">
        <f>+IF(FF859=0,0,FF859/FF819*100)</f>
        <v>0</v>
      </c>
      <c r="FH859" s="772">
        <v>0</v>
      </c>
      <c r="FI859" s="737">
        <f>+IF(FH859=0,0,FH859/FH819*100)</f>
        <v>0</v>
      </c>
      <c r="FJ859" s="772">
        <v>0</v>
      </c>
      <c r="FK859" s="737">
        <f>+IF(FJ859=0,0,FJ859/FJ819*100)</f>
        <v>0</v>
      </c>
    </row>
    <row r="860" spans="122:167">
      <c r="DR860" s="772">
        <f t="shared" si="802"/>
        <v>0</v>
      </c>
      <c r="DS860" s="737">
        <f>+IF(DR860=0,0,DR860/DR819*100)</f>
        <v>0</v>
      </c>
      <c r="DT860" s="772">
        <v>0</v>
      </c>
      <c r="DU860" s="737">
        <f>+IF(DT860=0,0,DT860/DT819*100)</f>
        <v>0</v>
      </c>
      <c r="DV860" s="772">
        <v>0</v>
      </c>
      <c r="DW860" s="737">
        <f>+IF(DV860=0,0,DV860/DV819*100)</f>
        <v>0</v>
      </c>
      <c r="DX860" s="772">
        <v>0</v>
      </c>
      <c r="DY860" s="737">
        <f>+IF(DX860=0,0,DX860/DX819*100)</f>
        <v>0</v>
      </c>
      <c r="DZ860" s="772">
        <f>+DT860+DV860+DX860</f>
        <v>0</v>
      </c>
      <c r="EA860" s="737">
        <f>+IF(DZ860=0,0,DZ860/DZ819*100)</f>
        <v>0</v>
      </c>
      <c r="EB860" s="772">
        <v>0</v>
      </c>
      <c r="EC860" s="737">
        <f>+IF(EB860=0,0,EB860/EB819*100)</f>
        <v>0</v>
      </c>
      <c r="ED860" s="772">
        <v>0</v>
      </c>
      <c r="EE860" s="737">
        <f>+IF(ED860=0,0,ED860/ED819*100)</f>
        <v>0</v>
      </c>
      <c r="EF860" s="772">
        <v>0</v>
      </c>
      <c r="EG860" s="737">
        <f>+IF(EF860=0,0,EF860/EF819*100)</f>
        <v>0</v>
      </c>
      <c r="EH860" s="772">
        <f>+EB860+ED860+EF860</f>
        <v>0</v>
      </c>
      <c r="EI860" s="737">
        <f>+IF(EH860=0,0,EH860/EH819*100)</f>
        <v>0</v>
      </c>
      <c r="EJ860" s="772">
        <f t="shared" si="807"/>
        <v>0</v>
      </c>
      <c r="EK860" s="737">
        <f>+IF(EJ860=0,0,EJ860/EJ819*100)</f>
        <v>0</v>
      </c>
      <c r="EL860" s="772">
        <v>0</v>
      </c>
      <c r="EM860" s="737">
        <f>+IF(EL860=0,0,EL860/EL819*100)</f>
        <v>0</v>
      </c>
      <c r="EN860" s="772">
        <v>0</v>
      </c>
      <c r="EO860" s="737">
        <f>+IF(EN860=0,0,EN860/EN819*100)</f>
        <v>0</v>
      </c>
      <c r="EP860" s="772">
        <v>0</v>
      </c>
      <c r="EQ860" s="737">
        <f>+IF(EP860=0,0,EP860/EP819*100)</f>
        <v>0</v>
      </c>
      <c r="ER860" s="772">
        <f>+EL860+EN860+EP860</f>
        <v>0</v>
      </c>
      <c r="ES860" s="737">
        <f>+IF(ER860=0,0,ER860/ER819*100)</f>
        <v>0</v>
      </c>
      <c r="ET860" s="772">
        <v>0</v>
      </c>
      <c r="EU860" s="737">
        <f>+IF(ET860=0,0,ET860/ET819*100)</f>
        <v>0</v>
      </c>
      <c r="EV860" s="772">
        <v>0</v>
      </c>
      <c r="EW860" s="737">
        <f>+IF(EV860=0,0,EV860/EV819*100)</f>
        <v>0</v>
      </c>
      <c r="EX860" s="772">
        <v>0</v>
      </c>
      <c r="EY860" s="737">
        <f>+IF(EX860=0,0,EX860/EX819*100)</f>
        <v>0</v>
      </c>
      <c r="EZ860" s="772">
        <f>+ET860+EV860+EX860</f>
        <v>0</v>
      </c>
      <c r="FA860" s="737">
        <f>+IF(EZ860=0,0,EZ860/EZ819*100)</f>
        <v>0</v>
      </c>
      <c r="FB860" s="772">
        <f t="shared" si="808"/>
        <v>0</v>
      </c>
      <c r="FC860" s="737">
        <f>+IF(FB860=0,0,FB860/FB819*100)</f>
        <v>0</v>
      </c>
      <c r="FD860" s="772">
        <v>0</v>
      </c>
      <c r="FE860" s="737">
        <f>+IF(FD860=0,0,FD860/FD819*100)</f>
        <v>0</v>
      </c>
      <c r="FF860" s="772">
        <v>0</v>
      </c>
      <c r="FG860" s="737">
        <f>+IF(FF860=0,0,FF860/FF819*100)</f>
        <v>0</v>
      </c>
      <c r="FH860" s="772">
        <v>0</v>
      </c>
      <c r="FI860" s="737">
        <f>+IF(FH860=0,0,FH860/FH819*100)</f>
        <v>0</v>
      </c>
      <c r="FJ860" s="772">
        <v>0</v>
      </c>
      <c r="FK860" s="737">
        <f>+IF(FJ860=0,0,FJ860/FJ819*100)</f>
        <v>0</v>
      </c>
    </row>
    <row r="861" spans="122:167">
      <c r="DR861" s="815">
        <f t="shared" si="802"/>
        <v>666.21438761502952</v>
      </c>
      <c r="DS861" s="804">
        <f>+IF(DR861=0,0,DR861/DR819*100)</f>
        <v>18.664621586913235</v>
      </c>
      <c r="DT861" s="815">
        <v>-8.538874818920501</v>
      </c>
      <c r="DU861" s="804">
        <f>+IF(DT861=0,0,DT861/DT819*100)</f>
        <v>-124.20181554793454</v>
      </c>
      <c r="DV861" s="815">
        <v>-8.3044042941157699</v>
      </c>
      <c r="DW861" s="804">
        <f>+IF(DV861=0,0,DV861/DV819*100)</f>
        <v>-120.79133518713844</v>
      </c>
      <c r="DX861" s="815">
        <v>-1.4462099830203685</v>
      </c>
      <c r="DY861" s="804" t="e">
        <f>+IF(DX861=0,0,DX861/DX819*100)</f>
        <v>#DIV/0!</v>
      </c>
      <c r="DZ861" s="815">
        <f>+DT861+DV861+DX861</f>
        <v>-18.289489096056638</v>
      </c>
      <c r="EA861" s="804">
        <f>+IF(DZ861=0,0,DZ861/DZ819*100)</f>
        <v>-133.01446615313915</v>
      </c>
      <c r="EB861" s="815">
        <v>-14.781835119739904</v>
      </c>
      <c r="EC861" s="804">
        <f>+IF(EB861=0,0,EB861/EB819*100)</f>
        <v>-56.472402763314392</v>
      </c>
      <c r="ED861" s="815">
        <v>47.024078434060677</v>
      </c>
      <c r="EE861" s="804">
        <f>+IF(ED861=0,0,ED861/ED819*100)</f>
        <v>11.820164340518041</v>
      </c>
      <c r="EF861" s="815">
        <v>80.489683573080981</v>
      </c>
      <c r="EG861" s="804">
        <f>+IF(EF861=0,0,EF861/EF819*100)</f>
        <v>21.98732161660385</v>
      </c>
      <c r="EH861" s="815">
        <f>+EB861+ED861+EF861</f>
        <v>112.73192688740176</v>
      </c>
      <c r="EI861" s="804">
        <f>+IF(EH861=0,0,EH861/EH819*100)</f>
        <v>14.268459001988765</v>
      </c>
      <c r="EJ861" s="803">
        <f t="shared" si="807"/>
        <v>94.442437791345114</v>
      </c>
      <c r="EK861" s="804">
        <f>+IF(EJ861=0,0,EJ861/EJ819*100)</f>
        <v>11.749088282959429</v>
      </c>
      <c r="EL861" s="815">
        <v>80.88288833362283</v>
      </c>
      <c r="EM861" s="804">
        <f>+IF(EL861=0,0,EL861/EL819*100)</f>
        <v>22.12460426005595</v>
      </c>
      <c r="EN861" s="815">
        <v>81.053241075289861</v>
      </c>
      <c r="EO861" s="804">
        <f>+IF(EN861=0,0,EN861/EN819*100)</f>
        <v>22.173052768651786</v>
      </c>
      <c r="EP861" s="815">
        <v>80.804156652543853</v>
      </c>
      <c r="EQ861" s="804">
        <f>+IF(EP861=0,0,EP861/EP819*100)</f>
        <v>22.110207041764706</v>
      </c>
      <c r="ER861" s="815">
        <f>+EL861+EN861+EP861</f>
        <v>242.74028606145652</v>
      </c>
      <c r="ES861" s="804">
        <f>+IF(ER861=0,0,ER861/ER819*100)</f>
        <v>22.135956429532389</v>
      </c>
      <c r="ET861" s="815">
        <v>111.18429369845138</v>
      </c>
      <c r="EU861" s="804">
        <f>+IF(ET861=0,0,ET861/ET819*100)</f>
        <v>20.003218638188734</v>
      </c>
      <c r="EV861" s="815">
        <v>123.01577123794378</v>
      </c>
      <c r="EW861" s="804">
        <f>+IF(EV861=0,0,EV861/EV819*100)</f>
        <v>22.612949802182612</v>
      </c>
      <c r="EX861" s="815">
        <v>94.8315988258327</v>
      </c>
      <c r="EY861" s="804">
        <f>+IF(EX861=0,0,EX861/EX819*100)</f>
        <v>16.662179285434952</v>
      </c>
      <c r="EZ861" s="815">
        <f>+ET861+EV861+EX861</f>
        <v>329.03166376222788</v>
      </c>
      <c r="FA861" s="804">
        <f>+IF(EZ861=0,0,EZ861/EZ819*100)</f>
        <v>19.71452772872237</v>
      </c>
      <c r="FB861" s="803">
        <f t="shared" si="808"/>
        <v>571.77194982368439</v>
      </c>
      <c r="FC861" s="804">
        <f>+IF(FB861=0,0,FB861/FB819*100)</f>
        <v>20.67465934414572</v>
      </c>
      <c r="FD861" s="815">
        <v>5284.7524769423108</v>
      </c>
      <c r="FE861" s="804">
        <f>+IF(FD861=0,0,FD861/FD819*100)</f>
        <v>27.305943371911511</v>
      </c>
      <c r="FF861" s="815">
        <v>21375.992333379418</v>
      </c>
      <c r="FG861" s="804">
        <f>+IF(FF861=0,0,FF861/FF819*100)</f>
        <v>31.052188749303344</v>
      </c>
      <c r="FH861" s="815">
        <v>55000.980955664156</v>
      </c>
      <c r="FI861" s="804">
        <f>+IF(FH861=0,0,FH861/FH819*100)</f>
        <v>33.153096211182785</v>
      </c>
      <c r="FJ861" s="815">
        <v>100532.0515608906</v>
      </c>
      <c r="FK861" s="804">
        <f>+IF(FJ861=0,0,FJ861/FJ819*100)</f>
        <v>33.011078111039573</v>
      </c>
    </row>
    <row r="862" spans="122:167">
      <c r="DR862" s="800">
        <f t="shared" si="802"/>
        <v>-414.47120077035089</v>
      </c>
      <c r="DS862" s="801">
        <f>+IF(DR862=0,0,DR862/DR819*100)</f>
        <v>-11.611799842308931</v>
      </c>
      <c r="DT862" s="800">
        <f>+DT848-DT849</f>
        <v>1.1775222603875877</v>
      </c>
      <c r="DU862" s="801">
        <f>+IF(DT862=0,0,DT862/DT819*100)</f>
        <v>17.127596514728545</v>
      </c>
      <c r="DV862" s="800">
        <f>+DV848-DV849</f>
        <v>0.9712797617752873</v>
      </c>
      <c r="DW862" s="801">
        <f>+IF(DV862=0,0,DV862/DV819*100)</f>
        <v>14.12770562582236</v>
      </c>
      <c r="DX862" s="800">
        <f>+DX848-DX849</f>
        <v>-53.224637265815282</v>
      </c>
      <c r="DY862" s="801" t="e">
        <f>+IF(DX862=0,0,DX862/DX819*100)</f>
        <v>#DIV/0!</v>
      </c>
      <c r="DZ862" s="800">
        <f>+DZ848-DZ849</f>
        <v>-51.075835243652421</v>
      </c>
      <c r="EA862" s="801">
        <f>+IF(DZ862=0,0,DZ862/DZ819*100)</f>
        <v>-371.4606199538357</v>
      </c>
      <c r="EB862" s="800">
        <f>+EB848-EB849</f>
        <v>-92.089955279695403</v>
      </c>
      <c r="EC862" s="801">
        <f>+IF(EB862=0,0,EB862/EB819*100)</f>
        <v>-351.81971675936779</v>
      </c>
      <c r="ED862" s="800">
        <f>+ED848-ED849</f>
        <v>5.7039453593958029</v>
      </c>
      <c r="EE862" s="801">
        <f>+IF(ED862=0,0,ED862/ED819*100)</f>
        <v>1.4337669930509167</v>
      </c>
      <c r="EF862" s="800">
        <f>+EF848-EF849</f>
        <v>-25.714057534280698</v>
      </c>
      <c r="EG862" s="801">
        <f>+IF(EF862=0,0,EF862/EF819*100)</f>
        <v>-7.0242946421915393</v>
      </c>
      <c r="EH862" s="800">
        <f>+EH848-EH849</f>
        <v>-112.10006745458026</v>
      </c>
      <c r="EI862" s="801">
        <f>+IF(EH862=0,0,EH862/EH819*100)</f>
        <v>-14.188484671192144</v>
      </c>
      <c r="EJ862" s="800">
        <f>+EJ848-EJ849</f>
        <v>-163.17590269823273</v>
      </c>
      <c r="EK862" s="801">
        <f>+IF(EJ862=0,0,EJ862/EJ819*100)</f>
        <v>-20.299858107102217</v>
      </c>
      <c r="EL862" s="800">
        <f>+EL848-EL849</f>
        <v>-27.70283826897824</v>
      </c>
      <c r="EM862" s="801">
        <f>+IF(EL862=0,0,EL862/EL819*100)</f>
        <v>-7.577799781992824</v>
      </c>
      <c r="EN862" s="800">
        <f>+EN848-EN849</f>
        <v>-27.766747290895069</v>
      </c>
      <c r="EO862" s="801">
        <f>+IF(EN862=0,0,EN862/EN819*100)</f>
        <v>-7.5959152863849075</v>
      </c>
      <c r="EP862" s="800">
        <f>+EP848-EP849</f>
        <v>-51.059412256157913</v>
      </c>
      <c r="EQ862" s="801">
        <f>+IF(EP862=0,0,EP862/EP819*100)</f>
        <v>-13.971238896395674</v>
      </c>
      <c r="ER862" s="800">
        <f>+ER848-ER849</f>
        <v>-106.52899781603139</v>
      </c>
      <c r="ES862" s="801">
        <f>+IF(ER862=0,0,ER862/ER819*100)</f>
        <v>-9.7145854625070243</v>
      </c>
      <c r="ET862" s="800">
        <f>+ET848-ET849</f>
        <v>-18.131246312990328</v>
      </c>
      <c r="EU862" s="801">
        <f>+IF(ET862=0,0,ET862/ET819*100)</f>
        <v>-3.2620010625354223</v>
      </c>
      <c r="EV862" s="800">
        <f>+EV848-EV849</f>
        <v>-29.814375820639327</v>
      </c>
      <c r="EW862" s="801">
        <f>+IF(EV862=0,0,EV862/EV819*100)</f>
        <v>-5.4805247898780998</v>
      </c>
      <c r="EX862" s="800">
        <f>+EX848-EX849</f>
        <v>-96.820678122457252</v>
      </c>
      <c r="EY862" s="801">
        <f>+IF(EX862=0,0,EX862/EX819*100)</f>
        <v>-17.011666125936021</v>
      </c>
      <c r="EZ862" s="800">
        <f>+EZ848-EZ849</f>
        <v>-144.76630025608705</v>
      </c>
      <c r="FA862" s="801">
        <f>+IF(EZ862=0,0,EZ862/EZ819*100)</f>
        <v>-8.6739349275685402</v>
      </c>
      <c r="FB862" s="800">
        <f>+FB848-FB849</f>
        <v>-251.29529807211816</v>
      </c>
      <c r="FC862" s="801">
        <f>+IF(FB862=0,0,FB862/FB819*100)</f>
        <v>-9.0865679647780997</v>
      </c>
      <c r="FD862" s="800">
        <f>+FD848-FD849</f>
        <v>-324.5208874052887</v>
      </c>
      <c r="FE862" s="801">
        <f>+IF(FD862=0,0,FD862/FD819*100)</f>
        <v>-1.6767765402739065</v>
      </c>
      <c r="FF862" s="800">
        <f>+FF848-FF849</f>
        <v>69.85209600516464</v>
      </c>
      <c r="FG862" s="801">
        <f>+IF(FF862=0,0,FF862/FF819*100)</f>
        <v>0.1014718023780239</v>
      </c>
      <c r="FH862" s="800">
        <f>+FH848-FH849</f>
        <v>-1742.0256653452016</v>
      </c>
      <c r="FI862" s="801">
        <f>+IF(FH862=0,0,FH862/FH819*100)</f>
        <v>-1.0500457170408257</v>
      </c>
      <c r="FJ862" s="800">
        <f>+FJ848-FJ849</f>
        <v>-75.258266759323305</v>
      </c>
      <c r="FK862" s="801">
        <f>+IF(FJ862=0,0,FJ862/FJ819*100)</f>
        <v>-2.471208419524535E-2</v>
      </c>
    </row>
  </sheetData>
  <mergeCells count="21">
    <mergeCell ref="B610:D611"/>
    <mergeCell ref="B661:D662"/>
    <mergeCell ref="B713:D714"/>
    <mergeCell ref="B301:D302"/>
    <mergeCell ref="B352:D353"/>
    <mergeCell ref="B404:D405"/>
    <mergeCell ref="B455:D456"/>
    <mergeCell ref="B507:D508"/>
    <mergeCell ref="B558:D559"/>
    <mergeCell ref="B249:D250"/>
    <mergeCell ref="B5:D6"/>
    <mergeCell ref="B7:D7"/>
    <mergeCell ref="B19:D19"/>
    <mergeCell ref="B20:D20"/>
    <mergeCell ref="B21:D21"/>
    <mergeCell ref="B22:D22"/>
    <mergeCell ref="B32:D32"/>
    <mergeCell ref="B41:D42"/>
    <mergeCell ref="B93:D94"/>
    <mergeCell ref="B144:D145"/>
    <mergeCell ref="B196:D197"/>
  </mergeCells>
  <phoneticPr fontId="3" type="noConversion"/>
  <printOptions horizontalCentered="1"/>
  <pageMargins left="0.23622047244094491" right="0.23622047244094491" top="0.74803149606299213" bottom="0.74803149606299213" header="0.31496062992125984" footer="0.31496062992125984"/>
  <pageSetup paperSize="9" scale="10" orientation="landscape" r:id="rId1"/>
  <headerFooter>
    <oddHeader>&amp;R&amp;"LG스마트체2.0 Bold"&amp;11&amp;KC0004B[Top-Secret]&amp;1#</oddHeader>
    <oddFooter>&amp;L&amp;1#&amp;"LG스마트체 SemiBold"&amp;9&amp;K808080LG Innotek Confidential : This document is protected by security policies and laws.</oddFooter>
  </headerFooter>
  <rowBreaks count="9" manualBreakCount="9">
    <brk id="36" max="42" man="1"/>
    <brk id="88" max="42" man="1"/>
    <brk id="139" max="42" man="1"/>
    <brk id="191" max="42" man="1"/>
    <brk id="242" max="42" man="1"/>
    <brk id="245" max="42" man="1"/>
    <brk id="347" max="42" man="1"/>
    <brk id="450" max="42" man="1"/>
    <brk id="502" max="42" man="1"/>
  </rowBreaks>
  <colBreaks count="1" manualBreakCount="1">
    <brk id="24"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9DC3B-72BB-4D6E-9F34-8A3504237B62}">
  <sheetPr>
    <tabColor theme="7"/>
  </sheetPr>
  <dimension ref="A1"/>
  <sheetViews>
    <sheetView workbookViewId="0">
      <selection activeCell="C2" sqref="C2"/>
    </sheetView>
  </sheetViews>
  <sheetFormatPr defaultRowHeight="16.5"/>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DF9DE-F2CE-44ED-AE8E-72D506DDCB72}">
  <sheetPr filterMode="1"/>
  <dimension ref="A1:X1126"/>
  <sheetViews>
    <sheetView zoomScaleNormal="100" workbookViewId="0">
      <pane xSplit="1" ySplit="11" topLeftCell="G197" activePane="bottomRight" state="frozen"/>
      <selection pane="topRight"/>
      <selection pane="bottomLeft"/>
      <selection pane="bottomRight" activeCell="P11" sqref="P11"/>
    </sheetView>
  </sheetViews>
  <sheetFormatPr defaultRowHeight="14.45" customHeight="1"/>
  <cols>
    <col min="1" max="1" width="54.125" style="400" customWidth="1"/>
    <col min="2" max="2" width="8.875" style="400" customWidth="1"/>
    <col min="3" max="3" width="19.375" style="400" customWidth="1"/>
    <col min="4" max="5" width="8.875" style="400" customWidth="1"/>
    <col min="6" max="6" width="29.875" style="400" customWidth="1"/>
    <col min="7" max="7" width="8.875" style="400" customWidth="1"/>
    <col min="8" max="8" width="8.75" style="400" customWidth="1"/>
    <col min="9" max="23" width="9" style="401" customWidth="1"/>
    <col min="24" max="24" width="9" style="401"/>
    <col min="25" max="16384" width="9" style="402"/>
  </cols>
  <sheetData>
    <row r="1" spans="1:24" ht="14.45" customHeight="1">
      <c r="A1" s="421" t="s">
        <v>3705</v>
      </c>
    </row>
    <row r="3" spans="1:24" ht="36" customHeight="1"/>
    <row r="4" spans="1:24" ht="20.45" customHeight="1">
      <c r="A4" s="403" t="s">
        <v>208</v>
      </c>
    </row>
    <row r="5" spans="1:24" ht="12">
      <c r="A5" s="404" t="str">
        <f ca="1">CONCATENATE("Copyright © ", TEXT(TODAY(),"YYYY"), " The Economist Intelligence Unit.")</f>
        <v>Copyright © 2023 The Economist Intelligence Unit.</v>
      </c>
    </row>
    <row r="6" spans="1:24" ht="12">
      <c r="A6" s="405" t="s">
        <v>209</v>
      </c>
    </row>
    <row r="7" spans="1:24" ht="12">
      <c r="A7" s="406" t="s">
        <v>210</v>
      </c>
    </row>
    <row r="8" spans="1:24" ht="12">
      <c r="A8" s="407" t="s">
        <v>211</v>
      </c>
    </row>
    <row r="9" spans="1:24" ht="12">
      <c r="A9" s="408" t="s">
        <v>212</v>
      </c>
    </row>
    <row r="10" spans="1:24" ht="12">
      <c r="A10" s="409" t="s">
        <v>213</v>
      </c>
    </row>
    <row r="11" spans="1:24" ht="12">
      <c r="A11" s="410" t="s">
        <v>214</v>
      </c>
      <c r="B11" s="410" t="s">
        <v>215</v>
      </c>
      <c r="C11" s="410" t="s">
        <v>216</v>
      </c>
      <c r="D11" s="410" t="s">
        <v>217</v>
      </c>
      <c r="E11" s="410" t="s">
        <v>218</v>
      </c>
      <c r="F11" s="410" t="s">
        <v>219</v>
      </c>
      <c r="G11" s="410" t="s">
        <v>220</v>
      </c>
      <c r="H11" s="410" t="s">
        <v>221</v>
      </c>
      <c r="I11" s="411" t="s">
        <v>222</v>
      </c>
      <c r="J11" s="411" t="s">
        <v>223</v>
      </c>
      <c r="K11" s="411" t="s">
        <v>224</v>
      </c>
      <c r="L11" s="411" t="s">
        <v>225</v>
      </c>
      <c r="M11" s="411" t="s">
        <v>226</v>
      </c>
      <c r="N11" s="411" t="s">
        <v>227</v>
      </c>
      <c r="O11" s="411" t="s">
        <v>228</v>
      </c>
      <c r="P11" s="411" t="s">
        <v>229</v>
      </c>
      <c r="Q11" s="411" t="s">
        <v>230</v>
      </c>
      <c r="R11" s="411" t="s">
        <v>231</v>
      </c>
      <c r="S11" s="411" t="s">
        <v>232</v>
      </c>
      <c r="T11" s="411" t="s">
        <v>233</v>
      </c>
      <c r="U11" s="411" t="s">
        <v>234</v>
      </c>
      <c r="V11" s="411" t="s">
        <v>235</v>
      </c>
      <c r="W11" s="411" t="s">
        <v>236</v>
      </c>
      <c r="X11" s="411">
        <f>W11+1</f>
        <v>2027</v>
      </c>
    </row>
    <row r="12" spans="1:24" s="390" customFormat="1" ht="16.5" hidden="1">
      <c r="A12" s="391" t="s">
        <v>237</v>
      </c>
      <c r="B12" s="392" t="s">
        <v>238</v>
      </c>
      <c r="C12" s="392" t="s">
        <v>239</v>
      </c>
      <c r="D12" s="392" t="s">
        <v>239</v>
      </c>
      <c r="E12" s="392" t="s">
        <v>240</v>
      </c>
      <c r="F12" s="392" t="s">
        <v>241</v>
      </c>
      <c r="G12" s="392" t="s">
        <v>242</v>
      </c>
      <c r="H12" s="392" t="s">
        <v>243</v>
      </c>
      <c r="I12" s="393">
        <v>18.899999999999999</v>
      </c>
      <c r="J12" s="393">
        <v>20.399999999999999</v>
      </c>
      <c r="K12" s="393">
        <v>21.2</v>
      </c>
      <c r="L12" s="393">
        <v>21.4</v>
      </c>
      <c r="M12" s="393">
        <v>21</v>
      </c>
      <c r="N12" s="393">
        <v>25.8</v>
      </c>
      <c r="O12" s="393">
        <v>23.8</v>
      </c>
      <c r="P12" s="393">
        <v>24.5</v>
      </c>
      <c r="Q12" s="393">
        <v>30.5</v>
      </c>
      <c r="R12" s="393">
        <v>29.9</v>
      </c>
      <c r="S12" s="393">
        <v>24.7</v>
      </c>
      <c r="T12" s="394">
        <v>27.6</v>
      </c>
      <c r="U12" s="394">
        <v>30</v>
      </c>
      <c r="V12" s="394">
        <v>32.5</v>
      </c>
      <c r="W12" s="394">
        <v>33.299999999999997</v>
      </c>
      <c r="X12" s="394">
        <v>33.299999999999997</v>
      </c>
    </row>
    <row r="13" spans="1:24" s="390" customFormat="1" ht="16.5" hidden="1">
      <c r="A13" s="395" t="s">
        <v>244</v>
      </c>
      <c r="B13" s="396" t="s">
        <v>245</v>
      </c>
      <c r="C13" s="396" t="s">
        <v>239</v>
      </c>
      <c r="D13" s="396" t="s">
        <v>239</v>
      </c>
      <c r="E13" s="396" t="s">
        <v>240</v>
      </c>
      <c r="F13" s="396" t="s">
        <v>246</v>
      </c>
      <c r="G13" s="396" t="s">
        <v>242</v>
      </c>
      <c r="H13" s="396" t="s">
        <v>243</v>
      </c>
      <c r="I13" s="397">
        <v>0.3</v>
      </c>
      <c r="J13" s="397">
        <v>0.4</v>
      </c>
      <c r="K13" s="397">
        <v>0.4</v>
      </c>
      <c r="L13" s="397">
        <v>0.4</v>
      </c>
      <c r="M13" s="397">
        <v>0.4</v>
      </c>
      <c r="N13" s="397">
        <v>0.6</v>
      </c>
      <c r="O13" s="397">
        <v>0.5</v>
      </c>
      <c r="P13" s="397">
        <v>0.6</v>
      </c>
      <c r="Q13" s="397">
        <v>0.9</v>
      </c>
      <c r="R13" s="397">
        <v>0.9</v>
      </c>
      <c r="S13" s="397">
        <v>0.6</v>
      </c>
      <c r="T13" s="394">
        <v>0.7</v>
      </c>
      <c r="U13" s="394">
        <v>0.9</v>
      </c>
      <c r="V13" s="394">
        <v>1</v>
      </c>
      <c r="W13" s="394">
        <v>1.1000000000000001</v>
      </c>
      <c r="X13" s="394">
        <v>1.1000000000000001</v>
      </c>
    </row>
    <row r="14" spans="1:24" s="390" customFormat="1" ht="16.5" hidden="1">
      <c r="A14" s="391" t="s">
        <v>247</v>
      </c>
      <c r="B14" s="392" t="s">
        <v>248</v>
      </c>
      <c r="C14" s="392" t="s">
        <v>239</v>
      </c>
      <c r="D14" s="392" t="s">
        <v>239</v>
      </c>
      <c r="E14" s="392" t="s">
        <v>240</v>
      </c>
      <c r="F14" s="392" t="s">
        <v>249</v>
      </c>
      <c r="G14" s="392" t="s">
        <v>242</v>
      </c>
      <c r="H14" s="392" t="s">
        <v>243</v>
      </c>
      <c r="I14" s="393">
        <v>5</v>
      </c>
      <c r="J14" s="393">
        <v>5.6</v>
      </c>
      <c r="K14" s="393">
        <v>5.9</v>
      </c>
      <c r="L14" s="393">
        <v>5.9</v>
      </c>
      <c r="M14" s="393">
        <v>5.8</v>
      </c>
      <c r="N14" s="393">
        <v>7.8</v>
      </c>
      <c r="O14" s="393">
        <v>6.9</v>
      </c>
      <c r="P14" s="393">
        <v>7.2</v>
      </c>
      <c r="Q14" s="393">
        <v>10.1</v>
      </c>
      <c r="R14" s="393">
        <v>9.6999999999999993</v>
      </c>
      <c r="S14" s="393">
        <v>7.3</v>
      </c>
      <c r="T14" s="394">
        <v>8.6</v>
      </c>
      <c r="U14" s="394">
        <v>9.8000000000000007</v>
      </c>
      <c r="V14" s="394">
        <v>11.1</v>
      </c>
      <c r="W14" s="394">
        <v>11.6</v>
      </c>
      <c r="X14" s="394">
        <v>11.6</v>
      </c>
    </row>
    <row r="15" spans="1:24" s="390" customFormat="1" ht="16.5" hidden="1">
      <c r="A15" s="395" t="s">
        <v>250</v>
      </c>
      <c r="B15" s="396" t="s">
        <v>251</v>
      </c>
      <c r="C15" s="396" t="s">
        <v>239</v>
      </c>
      <c r="D15" s="396" t="s">
        <v>239</v>
      </c>
      <c r="E15" s="396" t="s">
        <v>240</v>
      </c>
      <c r="F15" s="396" t="s">
        <v>252</v>
      </c>
      <c r="G15" s="396" t="s">
        <v>242</v>
      </c>
      <c r="H15" s="396" t="s">
        <v>243</v>
      </c>
      <c r="I15" s="397">
        <v>1.5</v>
      </c>
      <c r="J15" s="397">
        <v>1.6</v>
      </c>
      <c r="K15" s="397">
        <v>1.7</v>
      </c>
      <c r="L15" s="397">
        <v>1.8</v>
      </c>
      <c r="M15" s="397">
        <v>1.7</v>
      </c>
      <c r="N15" s="397">
        <v>2.4</v>
      </c>
      <c r="O15" s="397">
        <v>2.1</v>
      </c>
      <c r="P15" s="397">
        <v>2.2000000000000002</v>
      </c>
      <c r="Q15" s="397">
        <v>3.3</v>
      </c>
      <c r="R15" s="397">
        <v>3.2</v>
      </c>
      <c r="S15" s="397">
        <v>2.2999999999999998</v>
      </c>
      <c r="T15" s="394">
        <v>2.7</v>
      </c>
      <c r="U15" s="394">
        <v>3.2</v>
      </c>
      <c r="V15" s="394">
        <v>3.7</v>
      </c>
      <c r="W15" s="394">
        <v>3.9</v>
      </c>
      <c r="X15" s="394">
        <v>3.9</v>
      </c>
    </row>
    <row r="16" spans="1:24" s="390" customFormat="1" ht="16.5" hidden="1">
      <c r="A16" s="391" t="s">
        <v>253</v>
      </c>
      <c r="B16" s="392" t="s">
        <v>254</v>
      </c>
      <c r="C16" s="392" t="s">
        <v>239</v>
      </c>
      <c r="D16" s="392" t="s">
        <v>239</v>
      </c>
      <c r="E16" s="392" t="s">
        <v>255</v>
      </c>
      <c r="F16" s="392" t="s">
        <v>256</v>
      </c>
      <c r="G16" s="392" t="s">
        <v>257</v>
      </c>
      <c r="H16" s="392" t="s">
        <v>243</v>
      </c>
      <c r="I16" s="393">
        <v>100</v>
      </c>
      <c r="J16" s="393">
        <v>100</v>
      </c>
      <c r="K16" s="393">
        <v>100</v>
      </c>
      <c r="L16" s="393">
        <v>100</v>
      </c>
      <c r="M16" s="393">
        <v>100</v>
      </c>
      <c r="N16" s="393">
        <v>100</v>
      </c>
      <c r="O16" s="393">
        <v>100</v>
      </c>
      <c r="P16" s="393">
        <v>100</v>
      </c>
      <c r="Q16" s="393">
        <v>100</v>
      </c>
      <c r="R16" s="393">
        <v>100</v>
      </c>
      <c r="S16" s="393">
        <v>100</v>
      </c>
      <c r="T16" s="394">
        <v>100</v>
      </c>
      <c r="U16" s="394">
        <v>100</v>
      </c>
      <c r="V16" s="394">
        <v>100</v>
      </c>
      <c r="W16" s="394">
        <v>100</v>
      </c>
      <c r="X16" s="394">
        <v>100</v>
      </c>
    </row>
    <row r="17" spans="1:24" s="390" customFormat="1" ht="16.5" hidden="1">
      <c r="A17" s="395" t="s">
        <v>258</v>
      </c>
      <c r="B17" s="396" t="s">
        <v>259</v>
      </c>
      <c r="C17" s="396" t="s">
        <v>239</v>
      </c>
      <c r="D17" s="396" t="s">
        <v>239</v>
      </c>
      <c r="E17" s="396" t="s">
        <v>255</v>
      </c>
      <c r="F17" s="396" t="s">
        <v>260</v>
      </c>
      <c r="G17" s="396" t="s">
        <v>257</v>
      </c>
      <c r="H17" s="396" t="s">
        <v>243</v>
      </c>
      <c r="I17" s="397">
        <v>100</v>
      </c>
      <c r="J17" s="397">
        <v>100</v>
      </c>
      <c r="K17" s="397">
        <v>100</v>
      </c>
      <c r="L17" s="397">
        <v>100</v>
      </c>
      <c r="M17" s="397">
        <v>100</v>
      </c>
      <c r="N17" s="397">
        <v>100</v>
      </c>
      <c r="O17" s="397">
        <v>100</v>
      </c>
      <c r="P17" s="397">
        <v>100</v>
      </c>
      <c r="Q17" s="397">
        <v>100</v>
      </c>
      <c r="R17" s="397">
        <v>100</v>
      </c>
      <c r="S17" s="397">
        <v>100</v>
      </c>
      <c r="T17" s="394">
        <v>100</v>
      </c>
      <c r="U17" s="394">
        <v>100</v>
      </c>
      <c r="V17" s="394">
        <v>100</v>
      </c>
      <c r="W17" s="394">
        <v>100</v>
      </c>
      <c r="X17" s="394">
        <v>100</v>
      </c>
    </row>
    <row r="18" spans="1:24" s="390" customFormat="1" ht="16.5" hidden="1">
      <c r="A18" s="391" t="s">
        <v>261</v>
      </c>
      <c r="B18" s="392" t="s">
        <v>262</v>
      </c>
      <c r="C18" s="392" t="s">
        <v>239</v>
      </c>
      <c r="D18" s="392" t="s">
        <v>239</v>
      </c>
      <c r="E18" s="392" t="s">
        <v>255</v>
      </c>
      <c r="F18" s="392" t="s">
        <v>263</v>
      </c>
      <c r="G18" s="392" t="s">
        <v>257</v>
      </c>
      <c r="H18" s="392" t="s">
        <v>243</v>
      </c>
      <c r="I18" s="393">
        <v>88.7</v>
      </c>
      <c r="J18" s="393">
        <v>89.3</v>
      </c>
      <c r="K18" s="393">
        <v>90</v>
      </c>
      <c r="L18" s="393">
        <v>89.7</v>
      </c>
      <c r="M18" s="393">
        <v>89.5</v>
      </c>
      <c r="N18" s="393">
        <v>90</v>
      </c>
      <c r="O18" s="393">
        <v>90.6</v>
      </c>
      <c r="P18" s="393">
        <v>90.1</v>
      </c>
      <c r="Q18" s="393">
        <v>90.1</v>
      </c>
      <c r="R18" s="393">
        <v>90.6</v>
      </c>
      <c r="S18" s="393">
        <v>89.7</v>
      </c>
      <c r="T18" s="394">
        <v>90.2</v>
      </c>
      <c r="U18" s="394">
        <v>91</v>
      </c>
      <c r="V18" s="394">
        <v>91.6</v>
      </c>
      <c r="W18" s="394">
        <v>91.9</v>
      </c>
      <c r="X18" s="394">
        <v>91.9</v>
      </c>
    </row>
    <row r="19" spans="1:24" s="390" customFormat="1" ht="16.5" hidden="1">
      <c r="A19" s="395" t="s">
        <v>264</v>
      </c>
      <c r="B19" s="396" t="s">
        <v>265</v>
      </c>
      <c r="C19" s="396" t="s">
        <v>239</v>
      </c>
      <c r="D19" s="396" t="s">
        <v>239</v>
      </c>
      <c r="E19" s="396" t="s">
        <v>255</v>
      </c>
      <c r="F19" s="396" t="s">
        <v>266</v>
      </c>
      <c r="G19" s="396" t="s">
        <v>257</v>
      </c>
      <c r="H19" s="396" t="s">
        <v>243</v>
      </c>
      <c r="I19" s="397">
        <v>89.2</v>
      </c>
      <c r="J19" s="397">
        <v>89.4</v>
      </c>
      <c r="K19" s="397">
        <v>89.5</v>
      </c>
      <c r="L19" s="397">
        <v>89.9</v>
      </c>
      <c r="M19" s="397">
        <v>89.8</v>
      </c>
      <c r="N19" s="397">
        <v>89.8</v>
      </c>
      <c r="O19" s="397">
        <v>90</v>
      </c>
      <c r="P19" s="397">
        <v>90.1</v>
      </c>
      <c r="Q19" s="397">
        <v>90.1</v>
      </c>
      <c r="R19" s="397">
        <v>90.1</v>
      </c>
      <c r="S19" s="397">
        <v>90</v>
      </c>
      <c r="T19" s="394">
        <v>90</v>
      </c>
      <c r="U19" s="394">
        <v>90.1</v>
      </c>
      <c r="V19" s="394">
        <v>90.2</v>
      </c>
      <c r="W19" s="394">
        <v>90.3</v>
      </c>
      <c r="X19" s="394">
        <v>90.3</v>
      </c>
    </row>
    <row r="20" spans="1:24" s="390" customFormat="1" ht="16.5" hidden="1">
      <c r="A20" s="391" t="s">
        <v>267</v>
      </c>
      <c r="B20" s="392" t="s">
        <v>268</v>
      </c>
      <c r="C20" s="392" t="s">
        <v>239</v>
      </c>
      <c r="D20" s="392" t="s">
        <v>239</v>
      </c>
      <c r="E20" s="392" t="s">
        <v>255</v>
      </c>
      <c r="F20" s="392" t="s">
        <v>269</v>
      </c>
      <c r="G20" s="392" t="s">
        <v>257</v>
      </c>
      <c r="H20" s="392" t="s">
        <v>243</v>
      </c>
      <c r="I20" s="393">
        <v>81.5</v>
      </c>
      <c r="J20" s="393">
        <v>82.8</v>
      </c>
      <c r="K20" s="393">
        <v>84</v>
      </c>
      <c r="L20" s="393">
        <v>83.5</v>
      </c>
      <c r="M20" s="393">
        <v>83</v>
      </c>
      <c r="N20" s="393">
        <v>83.9</v>
      </c>
      <c r="O20" s="393">
        <v>84.9</v>
      </c>
      <c r="P20" s="393">
        <v>84.1</v>
      </c>
      <c r="Q20" s="393">
        <v>84.1</v>
      </c>
      <c r="R20" s="393">
        <v>85.1</v>
      </c>
      <c r="S20" s="393">
        <v>83.4</v>
      </c>
      <c r="T20" s="394">
        <v>84.2</v>
      </c>
      <c r="U20" s="394">
        <v>85.7</v>
      </c>
      <c r="V20" s="394">
        <v>86.8</v>
      </c>
      <c r="W20" s="394">
        <v>87.4</v>
      </c>
      <c r="X20" s="394">
        <v>87.4</v>
      </c>
    </row>
    <row r="21" spans="1:24" s="390" customFormat="1" ht="16.5" hidden="1">
      <c r="A21" s="395" t="s">
        <v>270</v>
      </c>
      <c r="B21" s="396" t="s">
        <v>271</v>
      </c>
      <c r="C21" s="396" t="s">
        <v>239</v>
      </c>
      <c r="D21" s="396" t="s">
        <v>239</v>
      </c>
      <c r="E21" s="396" t="s">
        <v>255</v>
      </c>
      <c r="F21" s="396" t="s">
        <v>272</v>
      </c>
      <c r="G21" s="396" t="s">
        <v>257</v>
      </c>
      <c r="H21" s="396" t="s">
        <v>243</v>
      </c>
      <c r="I21" s="397">
        <v>82.4</v>
      </c>
      <c r="J21" s="397">
        <v>82.8</v>
      </c>
      <c r="K21" s="397">
        <v>83</v>
      </c>
      <c r="L21" s="397">
        <v>83.8</v>
      </c>
      <c r="M21" s="397">
        <v>83.7</v>
      </c>
      <c r="N21" s="397">
        <v>83.7</v>
      </c>
      <c r="O21" s="397">
        <v>83.9</v>
      </c>
      <c r="P21" s="397">
        <v>84.1</v>
      </c>
      <c r="Q21" s="397">
        <v>84.1</v>
      </c>
      <c r="R21" s="397">
        <v>84.1</v>
      </c>
      <c r="S21" s="397">
        <v>83.9</v>
      </c>
      <c r="T21" s="394">
        <v>83.9</v>
      </c>
      <c r="U21" s="394">
        <v>84.1</v>
      </c>
      <c r="V21" s="394">
        <v>84.3</v>
      </c>
      <c r="W21" s="394">
        <v>84.5</v>
      </c>
      <c r="X21" s="394">
        <v>84.5</v>
      </c>
    </row>
    <row r="22" spans="1:24" s="390" customFormat="1" ht="16.5" hidden="1">
      <c r="A22" s="391" t="s">
        <v>273</v>
      </c>
      <c r="B22" s="392" t="s">
        <v>274</v>
      </c>
      <c r="C22" s="392" t="s">
        <v>239</v>
      </c>
      <c r="D22" s="392" t="s">
        <v>239</v>
      </c>
      <c r="E22" s="392" t="s">
        <v>255</v>
      </c>
      <c r="F22" s="392" t="s">
        <v>275</v>
      </c>
      <c r="G22" s="392" t="s">
        <v>257</v>
      </c>
      <c r="H22" s="392" t="s">
        <v>243</v>
      </c>
      <c r="I22" s="393">
        <v>63.7</v>
      </c>
      <c r="J22" s="393">
        <v>66.3</v>
      </c>
      <c r="K22" s="393">
        <v>68.900000000000006</v>
      </c>
      <c r="L22" s="393">
        <v>67.8</v>
      </c>
      <c r="M22" s="393">
        <v>66.8</v>
      </c>
      <c r="N22" s="393">
        <v>68.7</v>
      </c>
      <c r="O22" s="393">
        <v>70.900000000000006</v>
      </c>
      <c r="P22" s="393">
        <v>69.2</v>
      </c>
      <c r="Q22" s="393">
        <v>69.099999999999994</v>
      </c>
      <c r="R22" s="393">
        <v>71.2</v>
      </c>
      <c r="S22" s="393">
        <v>67.8</v>
      </c>
      <c r="T22" s="394">
        <v>69.400000000000006</v>
      </c>
      <c r="U22" s="394">
        <v>72.599999999999994</v>
      </c>
      <c r="V22" s="394">
        <v>74.900000000000006</v>
      </c>
      <c r="W22" s="394">
        <v>76.099999999999994</v>
      </c>
      <c r="X22" s="394">
        <v>76.099999999999994</v>
      </c>
    </row>
    <row r="23" spans="1:24" s="390" customFormat="1" ht="16.5" hidden="1">
      <c r="A23" s="395" t="s">
        <v>276</v>
      </c>
      <c r="B23" s="396" t="s">
        <v>277</v>
      </c>
      <c r="C23" s="396" t="s">
        <v>239</v>
      </c>
      <c r="D23" s="396" t="s">
        <v>239</v>
      </c>
      <c r="E23" s="396" t="s">
        <v>255</v>
      </c>
      <c r="F23" s="396" t="s">
        <v>278</v>
      </c>
      <c r="G23" s="396" t="s">
        <v>257</v>
      </c>
      <c r="H23" s="396" t="s">
        <v>243</v>
      </c>
      <c r="I23" s="397">
        <v>65.599999999999994</v>
      </c>
      <c r="J23" s="397">
        <v>66.400000000000006</v>
      </c>
      <c r="K23" s="397">
        <v>66.8</v>
      </c>
      <c r="L23" s="397">
        <v>68.400000000000006</v>
      </c>
      <c r="M23" s="397">
        <v>68.2</v>
      </c>
      <c r="N23" s="397">
        <v>68.2</v>
      </c>
      <c r="O23" s="397">
        <v>68.8</v>
      </c>
      <c r="P23" s="397">
        <v>69.2</v>
      </c>
      <c r="Q23" s="397">
        <v>69.2</v>
      </c>
      <c r="R23" s="397">
        <v>69.099999999999994</v>
      </c>
      <c r="S23" s="397">
        <v>68.8</v>
      </c>
      <c r="T23" s="394">
        <v>68.8</v>
      </c>
      <c r="U23" s="394">
        <v>69.099999999999994</v>
      </c>
      <c r="V23" s="394">
        <v>69.5</v>
      </c>
      <c r="W23" s="394">
        <v>70</v>
      </c>
      <c r="X23" s="394">
        <v>70</v>
      </c>
    </row>
    <row r="24" spans="1:24" s="390" customFormat="1" ht="16.5" hidden="1">
      <c r="A24" s="391" t="s">
        <v>279</v>
      </c>
      <c r="B24" s="392" t="s">
        <v>280</v>
      </c>
      <c r="C24" s="392" t="s">
        <v>239</v>
      </c>
      <c r="D24" s="392" t="s">
        <v>239</v>
      </c>
      <c r="E24" s="392" t="s">
        <v>255</v>
      </c>
      <c r="F24" s="392" t="s">
        <v>281</v>
      </c>
      <c r="G24" s="392" t="s">
        <v>257</v>
      </c>
      <c r="H24" s="392" t="s">
        <v>243</v>
      </c>
      <c r="I24" s="393">
        <v>96.5</v>
      </c>
      <c r="J24" s="393">
        <v>96.6</v>
      </c>
      <c r="K24" s="393">
        <v>96.8</v>
      </c>
      <c r="L24" s="393">
        <v>96.7</v>
      </c>
      <c r="M24" s="393">
        <v>96.6</v>
      </c>
      <c r="N24" s="393">
        <v>96.8</v>
      </c>
      <c r="O24" s="393">
        <v>96.9</v>
      </c>
      <c r="P24" s="393">
        <v>96.8</v>
      </c>
      <c r="Q24" s="393">
        <v>96.8</v>
      </c>
      <c r="R24" s="393">
        <v>96.9</v>
      </c>
      <c r="S24" s="393">
        <v>96.7</v>
      </c>
      <c r="T24" s="394">
        <v>96.8</v>
      </c>
      <c r="U24" s="394">
        <v>97</v>
      </c>
      <c r="V24" s="394">
        <v>97.1</v>
      </c>
      <c r="W24" s="394">
        <v>97.2</v>
      </c>
      <c r="X24" s="394">
        <v>97.2</v>
      </c>
    </row>
    <row r="25" spans="1:24" s="390" customFormat="1" ht="16.5" hidden="1">
      <c r="A25" s="395" t="s">
        <v>282</v>
      </c>
      <c r="B25" s="396" t="s">
        <v>283</v>
      </c>
      <c r="C25" s="396" t="s">
        <v>239</v>
      </c>
      <c r="D25" s="396" t="s">
        <v>239</v>
      </c>
      <c r="E25" s="396" t="s">
        <v>255</v>
      </c>
      <c r="F25" s="396" t="s">
        <v>284</v>
      </c>
      <c r="G25" s="396" t="s">
        <v>257</v>
      </c>
      <c r="H25" s="396" t="s">
        <v>243</v>
      </c>
      <c r="I25" s="397">
        <v>96.6</v>
      </c>
      <c r="J25" s="397">
        <v>96.6</v>
      </c>
      <c r="K25" s="397">
        <v>96.6</v>
      </c>
      <c r="L25" s="397">
        <v>96.7</v>
      </c>
      <c r="M25" s="397">
        <v>96.7</v>
      </c>
      <c r="N25" s="397">
        <v>96.7</v>
      </c>
      <c r="O25" s="397">
        <v>96.8</v>
      </c>
      <c r="P25" s="397">
        <v>96.8</v>
      </c>
      <c r="Q25" s="397">
        <v>96.8</v>
      </c>
      <c r="R25" s="397">
        <v>96.8</v>
      </c>
      <c r="S25" s="397">
        <v>96.8</v>
      </c>
      <c r="T25" s="394">
        <v>96.8</v>
      </c>
      <c r="U25" s="394">
        <v>96.8</v>
      </c>
      <c r="V25" s="394">
        <v>96.8</v>
      </c>
      <c r="W25" s="394">
        <v>96.8</v>
      </c>
      <c r="X25" s="394">
        <v>96.8</v>
      </c>
    </row>
    <row r="26" spans="1:24" s="390" customFormat="1" ht="16.5" hidden="1">
      <c r="A26" s="391" t="s">
        <v>285</v>
      </c>
      <c r="B26" s="392" t="s">
        <v>286</v>
      </c>
      <c r="C26" s="392" t="s">
        <v>239</v>
      </c>
      <c r="D26" s="392" t="s">
        <v>239</v>
      </c>
      <c r="E26" s="392" t="s">
        <v>255</v>
      </c>
      <c r="F26" s="392" t="s">
        <v>287</v>
      </c>
      <c r="G26" s="392" t="s">
        <v>257</v>
      </c>
      <c r="H26" s="392" t="s">
        <v>243</v>
      </c>
      <c r="I26" s="393">
        <v>44.6</v>
      </c>
      <c r="J26" s="393">
        <v>48.1</v>
      </c>
      <c r="K26" s="393">
        <v>51.6</v>
      </c>
      <c r="L26" s="393">
        <v>50.1</v>
      </c>
      <c r="M26" s="393">
        <v>48.8</v>
      </c>
      <c r="N26" s="393">
        <v>51.4</v>
      </c>
      <c r="O26" s="393">
        <v>54.6</v>
      </c>
      <c r="P26" s="393">
        <v>52.1</v>
      </c>
      <c r="Q26" s="393">
        <v>52</v>
      </c>
      <c r="R26" s="393">
        <v>55</v>
      </c>
      <c r="S26" s="393">
        <v>50.1</v>
      </c>
      <c r="T26" s="394">
        <v>52.5</v>
      </c>
      <c r="U26" s="394">
        <v>57.1</v>
      </c>
      <c r="V26" s="394">
        <v>60.6</v>
      </c>
      <c r="W26" s="394">
        <v>62.5</v>
      </c>
      <c r="X26" s="394">
        <v>62.5</v>
      </c>
    </row>
    <row r="27" spans="1:24" s="390" customFormat="1" ht="16.5" hidden="1">
      <c r="A27" s="395" t="s">
        <v>288</v>
      </c>
      <c r="B27" s="396" t="s">
        <v>289</v>
      </c>
      <c r="C27" s="396" t="s">
        <v>239</v>
      </c>
      <c r="D27" s="396" t="s">
        <v>239</v>
      </c>
      <c r="E27" s="396" t="s">
        <v>255</v>
      </c>
      <c r="F27" s="396" t="s">
        <v>290</v>
      </c>
      <c r="G27" s="396" t="s">
        <v>257</v>
      </c>
      <c r="H27" s="396" t="s">
        <v>243</v>
      </c>
      <c r="I27" s="397">
        <v>47.1</v>
      </c>
      <c r="J27" s="397">
        <v>48.2</v>
      </c>
      <c r="K27" s="397">
        <v>48.8</v>
      </c>
      <c r="L27" s="397">
        <v>51</v>
      </c>
      <c r="M27" s="397">
        <v>50.7</v>
      </c>
      <c r="N27" s="397">
        <v>50.7</v>
      </c>
      <c r="O27" s="397">
        <v>51.5</v>
      </c>
      <c r="P27" s="397">
        <v>52.1</v>
      </c>
      <c r="Q27" s="397">
        <v>52.1</v>
      </c>
      <c r="R27" s="397">
        <v>51.9</v>
      </c>
      <c r="S27" s="397">
        <v>51.5</v>
      </c>
      <c r="T27" s="394">
        <v>51.5</v>
      </c>
      <c r="U27" s="394">
        <v>51.9</v>
      </c>
      <c r="V27" s="394">
        <v>52.5</v>
      </c>
      <c r="W27" s="394">
        <v>53.3</v>
      </c>
      <c r="X27" s="394">
        <v>53.3</v>
      </c>
    </row>
    <row r="28" spans="1:24" s="390" customFormat="1" ht="16.5" hidden="1">
      <c r="A28" s="391" t="s">
        <v>291</v>
      </c>
      <c r="B28" s="392" t="s">
        <v>292</v>
      </c>
      <c r="C28" s="392" t="s">
        <v>239</v>
      </c>
      <c r="D28" s="392" t="s">
        <v>239</v>
      </c>
      <c r="E28" s="392" t="s">
        <v>255</v>
      </c>
      <c r="F28" s="392" t="s">
        <v>293</v>
      </c>
      <c r="G28" s="392" t="s">
        <v>257</v>
      </c>
      <c r="H28" s="392" t="s">
        <v>243</v>
      </c>
      <c r="I28" s="393">
        <v>94.5</v>
      </c>
      <c r="J28" s="393">
        <v>94.8</v>
      </c>
      <c r="K28" s="393">
        <v>95</v>
      </c>
      <c r="L28" s="393">
        <v>94.9</v>
      </c>
      <c r="M28" s="393">
        <v>94.8</v>
      </c>
      <c r="N28" s="393">
        <v>95</v>
      </c>
      <c r="O28" s="393">
        <v>95.2</v>
      </c>
      <c r="P28" s="393">
        <v>95.1</v>
      </c>
      <c r="Q28" s="393">
        <v>95.1</v>
      </c>
      <c r="R28" s="393">
        <v>95.3</v>
      </c>
      <c r="S28" s="393">
        <v>94.9</v>
      </c>
      <c r="T28" s="394">
        <v>95.1</v>
      </c>
      <c r="U28" s="394">
        <v>95.4</v>
      </c>
      <c r="V28" s="394">
        <v>95.7</v>
      </c>
      <c r="W28" s="394">
        <v>95.8</v>
      </c>
      <c r="X28" s="394">
        <v>95.8</v>
      </c>
    </row>
    <row r="29" spans="1:24" s="390" customFormat="1" ht="16.5" hidden="1">
      <c r="A29" s="395" t="s">
        <v>294</v>
      </c>
      <c r="B29" s="396" t="s">
        <v>295</v>
      </c>
      <c r="C29" s="396" t="s">
        <v>239</v>
      </c>
      <c r="D29" s="396" t="s">
        <v>239</v>
      </c>
      <c r="E29" s="396" t="s">
        <v>255</v>
      </c>
      <c r="F29" s="396" t="s">
        <v>296</v>
      </c>
      <c r="G29" s="396" t="s">
        <v>257</v>
      </c>
      <c r="H29" s="396" t="s">
        <v>243</v>
      </c>
      <c r="I29" s="397">
        <v>94.7</v>
      </c>
      <c r="J29" s="397">
        <v>94.8</v>
      </c>
      <c r="K29" s="397">
        <v>94.8</v>
      </c>
      <c r="L29" s="397">
        <v>95</v>
      </c>
      <c r="M29" s="397">
        <v>95</v>
      </c>
      <c r="N29" s="397">
        <v>95</v>
      </c>
      <c r="O29" s="397">
        <v>95</v>
      </c>
      <c r="P29" s="397">
        <v>95.1</v>
      </c>
      <c r="Q29" s="397">
        <v>95.1</v>
      </c>
      <c r="R29" s="397">
        <v>95</v>
      </c>
      <c r="S29" s="397">
        <v>95</v>
      </c>
      <c r="T29" s="394">
        <v>95</v>
      </c>
      <c r="U29" s="394">
        <v>95.1</v>
      </c>
      <c r="V29" s="394">
        <v>95.1</v>
      </c>
      <c r="W29" s="394">
        <v>95.2</v>
      </c>
      <c r="X29" s="394">
        <v>95.2</v>
      </c>
    </row>
    <row r="30" spans="1:24" s="390" customFormat="1" ht="16.5" hidden="1">
      <c r="A30" s="391" t="s">
        <v>297</v>
      </c>
      <c r="B30" s="392" t="s">
        <v>298</v>
      </c>
      <c r="C30" s="392" t="s">
        <v>239</v>
      </c>
      <c r="D30" s="392" t="s">
        <v>239</v>
      </c>
      <c r="E30" s="392" t="s">
        <v>255</v>
      </c>
      <c r="F30" s="392" t="s">
        <v>299</v>
      </c>
      <c r="G30" s="392" t="s">
        <v>257</v>
      </c>
      <c r="H30" s="392" t="s">
        <v>243</v>
      </c>
      <c r="I30" s="393">
        <v>23.3</v>
      </c>
      <c r="J30" s="393">
        <v>26.2</v>
      </c>
      <c r="K30" s="393">
        <v>29.6</v>
      </c>
      <c r="L30" s="393">
        <v>28.1</v>
      </c>
      <c r="M30" s="393">
        <v>26.9</v>
      </c>
      <c r="N30" s="393">
        <v>29.4</v>
      </c>
      <c r="O30" s="393">
        <v>32.6</v>
      </c>
      <c r="P30" s="393">
        <v>30.1</v>
      </c>
      <c r="Q30" s="393">
        <v>29.9</v>
      </c>
      <c r="R30" s="393">
        <v>33</v>
      </c>
      <c r="S30" s="393">
        <v>28.1</v>
      </c>
      <c r="T30" s="394">
        <v>30.4</v>
      </c>
      <c r="U30" s="394">
        <v>35.299999999999997</v>
      </c>
      <c r="V30" s="394">
        <v>39.4</v>
      </c>
      <c r="W30" s="394">
        <v>41.8</v>
      </c>
      <c r="X30" s="394">
        <v>41.8</v>
      </c>
    </row>
    <row r="31" spans="1:24" s="390" customFormat="1" ht="16.5" hidden="1">
      <c r="A31" s="395" t="s">
        <v>300</v>
      </c>
      <c r="B31" s="396" t="s">
        <v>301</v>
      </c>
      <c r="C31" s="396" t="s">
        <v>239</v>
      </c>
      <c r="D31" s="396" t="s">
        <v>239</v>
      </c>
      <c r="E31" s="396" t="s">
        <v>255</v>
      </c>
      <c r="F31" s="396" t="s">
        <v>302</v>
      </c>
      <c r="G31" s="396" t="s">
        <v>257</v>
      </c>
      <c r="H31" s="396" t="s">
        <v>243</v>
      </c>
      <c r="I31" s="397">
        <v>25.4</v>
      </c>
      <c r="J31" s="397">
        <v>26.3</v>
      </c>
      <c r="K31" s="397">
        <v>26.9</v>
      </c>
      <c r="L31" s="397">
        <v>29</v>
      </c>
      <c r="M31" s="397">
        <v>28.6</v>
      </c>
      <c r="N31" s="397">
        <v>28.7</v>
      </c>
      <c r="O31" s="397">
        <v>29.5</v>
      </c>
      <c r="P31" s="397">
        <v>30.1</v>
      </c>
      <c r="Q31" s="397">
        <v>30.1</v>
      </c>
      <c r="R31" s="397">
        <v>29.9</v>
      </c>
      <c r="S31" s="397">
        <v>29.5</v>
      </c>
      <c r="T31" s="394">
        <v>29.5</v>
      </c>
      <c r="U31" s="394">
        <v>29.9</v>
      </c>
      <c r="V31" s="394">
        <v>30.5</v>
      </c>
      <c r="W31" s="394">
        <v>31.3</v>
      </c>
      <c r="X31" s="394">
        <v>31.3</v>
      </c>
    </row>
    <row r="32" spans="1:24" s="390" customFormat="1" ht="16.5" hidden="1">
      <c r="A32" s="391" t="s">
        <v>303</v>
      </c>
      <c r="B32" s="392" t="s">
        <v>304</v>
      </c>
      <c r="C32" s="392" t="s">
        <v>239</v>
      </c>
      <c r="D32" s="392" t="s">
        <v>239</v>
      </c>
      <c r="E32" s="392" t="s">
        <v>255</v>
      </c>
      <c r="F32" s="392" t="s">
        <v>305</v>
      </c>
      <c r="G32" s="392" t="s">
        <v>257</v>
      </c>
      <c r="H32" s="392" t="s">
        <v>243</v>
      </c>
      <c r="I32" s="393">
        <v>8.1</v>
      </c>
      <c r="J32" s="393">
        <v>9.5</v>
      </c>
      <c r="K32" s="393">
        <v>11.2</v>
      </c>
      <c r="L32" s="393">
        <v>10.4</v>
      </c>
      <c r="M32" s="393">
        <v>9.8000000000000007</v>
      </c>
      <c r="N32" s="393">
        <v>11.1</v>
      </c>
      <c r="O32" s="393">
        <v>12.8</v>
      </c>
      <c r="P32" s="393">
        <v>11.5</v>
      </c>
      <c r="Q32" s="393">
        <v>11.4</v>
      </c>
      <c r="R32" s="393">
        <v>13.1</v>
      </c>
      <c r="S32" s="393">
        <v>10.4</v>
      </c>
      <c r="T32" s="394">
        <v>11.7</v>
      </c>
      <c r="U32" s="394">
        <v>14.5</v>
      </c>
      <c r="V32" s="394">
        <v>17.100000000000001</v>
      </c>
      <c r="W32" s="394">
        <v>18.7</v>
      </c>
      <c r="X32" s="394">
        <v>18.7</v>
      </c>
    </row>
    <row r="33" spans="1:24" s="390" customFormat="1" ht="16.5" hidden="1">
      <c r="A33" s="395" t="s">
        <v>306</v>
      </c>
      <c r="B33" s="396" t="s">
        <v>307</v>
      </c>
      <c r="C33" s="396" t="s">
        <v>239</v>
      </c>
      <c r="D33" s="396" t="s">
        <v>239</v>
      </c>
      <c r="E33" s="396" t="s">
        <v>255</v>
      </c>
      <c r="F33" s="396" t="s">
        <v>308</v>
      </c>
      <c r="G33" s="396" t="s">
        <v>257</v>
      </c>
      <c r="H33" s="396" t="s">
        <v>243</v>
      </c>
      <c r="I33" s="397">
        <v>9.1</v>
      </c>
      <c r="J33" s="397">
        <v>9.6</v>
      </c>
      <c r="K33" s="397">
        <v>9.8000000000000007</v>
      </c>
      <c r="L33" s="397">
        <v>10.9</v>
      </c>
      <c r="M33" s="397">
        <v>10.7</v>
      </c>
      <c r="N33" s="397">
        <v>10.7</v>
      </c>
      <c r="O33" s="397">
        <v>11.1</v>
      </c>
      <c r="P33" s="397">
        <v>11.5</v>
      </c>
      <c r="Q33" s="397">
        <v>11.5</v>
      </c>
      <c r="R33" s="397">
        <v>11.4</v>
      </c>
      <c r="S33" s="397">
        <v>11.2</v>
      </c>
      <c r="T33" s="394">
        <v>11.2</v>
      </c>
      <c r="U33" s="394">
        <v>11.4</v>
      </c>
      <c r="V33" s="394">
        <v>11.7</v>
      </c>
      <c r="W33" s="394">
        <v>12.1</v>
      </c>
      <c r="X33" s="394">
        <v>12.1</v>
      </c>
    </row>
    <row r="34" spans="1:24" s="390" customFormat="1" ht="16.5" hidden="1">
      <c r="A34" s="391" t="s">
        <v>309</v>
      </c>
      <c r="B34" s="392" t="s">
        <v>310</v>
      </c>
      <c r="C34" s="392" t="s">
        <v>239</v>
      </c>
      <c r="D34" s="392" t="s">
        <v>239</v>
      </c>
      <c r="E34" s="392" t="s">
        <v>311</v>
      </c>
      <c r="F34" s="392" t="s">
        <v>312</v>
      </c>
      <c r="G34" s="392" t="s">
        <v>239</v>
      </c>
      <c r="H34" s="392" t="s">
        <v>243</v>
      </c>
      <c r="I34" s="398">
        <v>15.164</v>
      </c>
      <c r="J34" s="398">
        <v>14.715</v>
      </c>
      <c r="K34" s="398">
        <v>14.271000000000001</v>
      </c>
      <c r="L34" s="398">
        <v>13.83</v>
      </c>
      <c r="M34" s="398">
        <v>13.426</v>
      </c>
      <c r="N34" s="398">
        <v>13.099</v>
      </c>
      <c r="O34" s="398">
        <v>12.775</v>
      </c>
      <c r="P34" s="398">
        <v>12.452</v>
      </c>
      <c r="Q34" s="398">
        <v>12.211</v>
      </c>
      <c r="R34" s="393">
        <v>12</v>
      </c>
      <c r="S34" s="393">
        <v>11.8</v>
      </c>
      <c r="T34" s="394">
        <v>11.5</v>
      </c>
      <c r="U34" s="394">
        <v>11.3</v>
      </c>
      <c r="V34" s="394">
        <v>11.1</v>
      </c>
      <c r="W34" s="394">
        <v>10.9</v>
      </c>
      <c r="X34" s="394">
        <v>10.9</v>
      </c>
    </row>
    <row r="35" spans="1:24" s="390" customFormat="1" ht="16.5" hidden="1">
      <c r="A35" s="395" t="s">
        <v>313</v>
      </c>
      <c r="B35" s="396" t="s">
        <v>314</v>
      </c>
      <c r="C35" s="396" t="s">
        <v>239</v>
      </c>
      <c r="D35" s="396" t="s">
        <v>239</v>
      </c>
      <c r="E35" s="396" t="s">
        <v>311</v>
      </c>
      <c r="F35" s="396" t="s">
        <v>315</v>
      </c>
      <c r="G35" s="396" t="s">
        <v>239</v>
      </c>
      <c r="H35" s="396" t="s">
        <v>243</v>
      </c>
      <c r="I35" s="399">
        <v>4.6520000000000001</v>
      </c>
      <c r="J35" s="399">
        <v>4.6050000000000004</v>
      </c>
      <c r="K35" s="399">
        <v>4.5309999999999997</v>
      </c>
      <c r="L35" s="399">
        <v>4.4390000000000001</v>
      </c>
      <c r="M35" s="399">
        <v>4.3620000000000001</v>
      </c>
      <c r="N35" s="399">
        <v>4.2130000000000001</v>
      </c>
      <c r="O35" s="399">
        <v>4.0259999999999998</v>
      </c>
      <c r="P35" s="399">
        <v>3.8450000000000002</v>
      </c>
      <c r="Q35" s="399">
        <v>3.7</v>
      </c>
      <c r="R35" s="397">
        <v>3.5</v>
      </c>
      <c r="S35" s="397">
        <v>3.4</v>
      </c>
      <c r="T35" s="394">
        <v>3.4</v>
      </c>
      <c r="U35" s="394">
        <v>3.4</v>
      </c>
      <c r="V35" s="394">
        <v>3.4</v>
      </c>
      <c r="W35" s="394">
        <v>3.4</v>
      </c>
      <c r="X35" s="394">
        <v>3.4</v>
      </c>
    </row>
    <row r="36" spans="1:24" s="390" customFormat="1" ht="16.5" hidden="1">
      <c r="A36" s="391" t="s">
        <v>316</v>
      </c>
      <c r="B36" s="392" t="s">
        <v>317</v>
      </c>
      <c r="C36" s="392" t="s">
        <v>239</v>
      </c>
      <c r="D36" s="392" t="s">
        <v>239</v>
      </c>
      <c r="E36" s="392" t="s">
        <v>311</v>
      </c>
      <c r="F36" s="392" t="s">
        <v>318</v>
      </c>
      <c r="G36" s="392" t="s">
        <v>239</v>
      </c>
      <c r="H36" s="392" t="s">
        <v>243</v>
      </c>
      <c r="I36" s="398">
        <v>5.8150000000000004</v>
      </c>
      <c r="J36" s="398">
        <v>5.4740000000000002</v>
      </c>
      <c r="K36" s="398">
        <v>5.141</v>
      </c>
      <c r="L36" s="398">
        <v>4.8630000000000004</v>
      </c>
      <c r="M36" s="398">
        <v>4.6790000000000003</v>
      </c>
      <c r="N36" s="398">
        <v>4.5650000000000004</v>
      </c>
      <c r="O36" s="398">
        <v>4.5030000000000001</v>
      </c>
      <c r="P36" s="398">
        <v>4.468</v>
      </c>
      <c r="Q36" s="398">
        <v>4.4409999999999998</v>
      </c>
      <c r="R36" s="393">
        <v>4.4000000000000004</v>
      </c>
      <c r="S36" s="393">
        <v>4.4000000000000004</v>
      </c>
      <c r="T36" s="394">
        <v>4.5</v>
      </c>
      <c r="U36" s="394">
        <v>4.4000000000000004</v>
      </c>
      <c r="V36" s="394">
        <v>4.4000000000000004</v>
      </c>
      <c r="W36" s="394">
        <v>4.3</v>
      </c>
      <c r="X36" s="394">
        <v>4.3</v>
      </c>
    </row>
    <row r="37" spans="1:24" s="390" customFormat="1" ht="16.5" hidden="1">
      <c r="A37" s="395" t="s">
        <v>319</v>
      </c>
      <c r="B37" s="396" t="s">
        <v>320</v>
      </c>
      <c r="C37" s="396" t="s">
        <v>239</v>
      </c>
      <c r="D37" s="396" t="s">
        <v>239</v>
      </c>
      <c r="E37" s="396" t="s">
        <v>311</v>
      </c>
      <c r="F37" s="396" t="s">
        <v>321</v>
      </c>
      <c r="G37" s="396" t="s">
        <v>239</v>
      </c>
      <c r="H37" s="396" t="s">
        <v>243</v>
      </c>
      <c r="I37" s="399">
        <v>4.0000000000000001E-3</v>
      </c>
      <c r="J37" s="399">
        <v>4.0000000000000001E-3</v>
      </c>
      <c r="K37" s="399">
        <v>5.0000000000000001E-3</v>
      </c>
      <c r="L37" s="399">
        <v>5.0000000000000001E-3</v>
      </c>
      <c r="M37" s="399">
        <v>6.0000000000000001E-3</v>
      </c>
      <c r="N37" s="399">
        <v>6.0000000000000001E-3</v>
      </c>
      <c r="O37" s="399">
        <v>7.0000000000000001E-3</v>
      </c>
      <c r="P37" s="399">
        <v>8.0000000000000002E-3</v>
      </c>
      <c r="Q37" s="399">
        <v>8.0000000000000002E-3</v>
      </c>
      <c r="R37" s="397">
        <v>0</v>
      </c>
      <c r="S37" s="397">
        <v>0</v>
      </c>
      <c r="T37" s="394">
        <v>0</v>
      </c>
      <c r="U37" s="394">
        <v>0</v>
      </c>
      <c r="V37" s="394">
        <v>0</v>
      </c>
      <c r="W37" s="394">
        <v>0</v>
      </c>
      <c r="X37" s="394">
        <v>0</v>
      </c>
    </row>
    <row r="38" spans="1:24" s="390" customFormat="1" ht="16.5" hidden="1">
      <c r="A38" s="391" t="s">
        <v>322</v>
      </c>
      <c r="B38" s="392" t="s">
        <v>323</v>
      </c>
      <c r="C38" s="392" t="s">
        <v>239</v>
      </c>
      <c r="D38" s="392" t="s">
        <v>239</v>
      </c>
      <c r="E38" s="392" t="s">
        <v>311</v>
      </c>
      <c r="F38" s="392" t="s">
        <v>324</v>
      </c>
      <c r="G38" s="392" t="s">
        <v>239</v>
      </c>
      <c r="H38" s="392" t="s">
        <v>243</v>
      </c>
      <c r="I38" s="398">
        <v>6.9210000000000003</v>
      </c>
      <c r="J38" s="398">
        <v>6.7489999999999997</v>
      </c>
      <c r="K38" s="398">
        <v>6.5449999999999999</v>
      </c>
      <c r="L38" s="398">
        <v>6.3140000000000001</v>
      </c>
      <c r="M38" s="398">
        <v>6.0389999999999997</v>
      </c>
      <c r="N38" s="398">
        <v>5.7169999999999996</v>
      </c>
      <c r="O38" s="398">
        <v>5.3780000000000001</v>
      </c>
      <c r="P38" s="398">
        <v>5.0720000000000001</v>
      </c>
      <c r="Q38" s="398">
        <v>4.83</v>
      </c>
      <c r="R38" s="393">
        <v>4.7</v>
      </c>
      <c r="S38" s="393">
        <v>4.5999999999999996</v>
      </c>
      <c r="T38" s="394">
        <v>4.5</v>
      </c>
      <c r="U38" s="394">
        <v>4.5</v>
      </c>
      <c r="V38" s="394">
        <v>4.5</v>
      </c>
      <c r="W38" s="394">
        <v>4.5</v>
      </c>
      <c r="X38" s="394">
        <v>4.5</v>
      </c>
    </row>
    <row r="39" spans="1:24" s="390" customFormat="1" ht="16.5" hidden="1">
      <c r="A39" s="395" t="s">
        <v>325</v>
      </c>
      <c r="B39" s="396" t="s">
        <v>326</v>
      </c>
      <c r="C39" s="396" t="s">
        <v>239</v>
      </c>
      <c r="D39" s="396" t="s">
        <v>239</v>
      </c>
      <c r="E39" s="396" t="s">
        <v>311</v>
      </c>
      <c r="F39" s="396" t="s">
        <v>327</v>
      </c>
      <c r="G39" s="396" t="s">
        <v>239</v>
      </c>
      <c r="H39" s="396" t="s">
        <v>243</v>
      </c>
      <c r="I39" s="399">
        <v>72.984999999999999</v>
      </c>
      <c r="J39" s="399">
        <v>72.974999999999994</v>
      </c>
      <c r="K39" s="399">
        <v>72.968999999999994</v>
      </c>
      <c r="L39" s="399">
        <v>73.004000000000005</v>
      </c>
      <c r="M39" s="399">
        <v>73.037999999999997</v>
      </c>
      <c r="N39" s="399">
        <v>72.769000000000005</v>
      </c>
      <c r="O39" s="399">
        <v>72.632999999999996</v>
      </c>
      <c r="P39" s="399">
        <v>72.338999999999999</v>
      </c>
      <c r="Q39" s="399">
        <v>71.781999999999996</v>
      </c>
      <c r="R39" s="397">
        <v>71.2</v>
      </c>
      <c r="S39" s="397">
        <v>70.7</v>
      </c>
      <c r="T39" s="394">
        <v>70.099999999999994</v>
      </c>
      <c r="U39" s="394">
        <v>69.400000000000006</v>
      </c>
      <c r="V39" s="394">
        <v>68.599999999999994</v>
      </c>
      <c r="W39" s="394">
        <v>67.900000000000006</v>
      </c>
      <c r="X39" s="394">
        <v>67.900000000000006</v>
      </c>
    </row>
    <row r="40" spans="1:24" s="390" customFormat="1" ht="16.5" hidden="1">
      <c r="A40" s="391" t="s">
        <v>328</v>
      </c>
      <c r="B40" s="392" t="s">
        <v>329</v>
      </c>
      <c r="C40" s="392" t="s">
        <v>239</v>
      </c>
      <c r="D40" s="392" t="s">
        <v>239</v>
      </c>
      <c r="E40" s="392" t="s">
        <v>311</v>
      </c>
      <c r="F40" s="392" t="s">
        <v>330</v>
      </c>
      <c r="G40" s="392" t="s">
        <v>239</v>
      </c>
      <c r="H40" s="392" t="s">
        <v>243</v>
      </c>
      <c r="I40" s="398">
        <v>6.4640000000000004</v>
      </c>
      <c r="J40" s="398">
        <v>6.6879999999999997</v>
      </c>
      <c r="K40" s="398">
        <v>6.8390000000000004</v>
      </c>
      <c r="L40" s="398">
        <v>6.8780000000000001</v>
      </c>
      <c r="M40" s="398">
        <v>6.8609999999999998</v>
      </c>
      <c r="N40" s="398">
        <v>6.7910000000000004</v>
      </c>
      <c r="O40" s="398">
        <v>6.6680000000000001</v>
      </c>
      <c r="P40" s="398">
        <v>6.4930000000000003</v>
      </c>
      <c r="Q40" s="398">
        <v>6.2729999999999997</v>
      </c>
      <c r="R40" s="393">
        <v>6</v>
      </c>
      <c r="S40" s="393">
        <v>5.7</v>
      </c>
      <c r="T40" s="394">
        <v>5.4</v>
      </c>
      <c r="U40" s="394">
        <v>5.0999999999999996</v>
      </c>
      <c r="V40" s="394">
        <v>4.9000000000000004</v>
      </c>
      <c r="W40" s="394">
        <v>4.7</v>
      </c>
      <c r="X40" s="394">
        <v>4.7</v>
      </c>
    </row>
    <row r="41" spans="1:24" s="390" customFormat="1" ht="16.5" hidden="1">
      <c r="A41" s="395" t="s">
        <v>331</v>
      </c>
      <c r="B41" s="396" t="s">
        <v>332</v>
      </c>
      <c r="C41" s="396" t="s">
        <v>239</v>
      </c>
      <c r="D41" s="396" t="s">
        <v>239</v>
      </c>
      <c r="E41" s="396" t="s">
        <v>311</v>
      </c>
      <c r="F41" s="396" t="s">
        <v>333</v>
      </c>
      <c r="G41" s="396" t="s">
        <v>239</v>
      </c>
      <c r="H41" s="396" t="s">
        <v>243</v>
      </c>
      <c r="I41" s="399">
        <v>6.9649999999999999</v>
      </c>
      <c r="J41" s="399">
        <v>6.6870000000000003</v>
      </c>
      <c r="K41" s="399">
        <v>6.508</v>
      </c>
      <c r="L41" s="399">
        <v>6.4580000000000002</v>
      </c>
      <c r="M41" s="399">
        <v>6.4329999999999998</v>
      </c>
      <c r="N41" s="399">
        <v>6.5149999999999997</v>
      </c>
      <c r="O41" s="399">
        <v>6.6559999999999997</v>
      </c>
      <c r="P41" s="399">
        <v>6.7770000000000001</v>
      </c>
      <c r="Q41" s="399">
        <v>6.827</v>
      </c>
      <c r="R41" s="397">
        <v>6.8</v>
      </c>
      <c r="S41" s="397">
        <v>6.8</v>
      </c>
      <c r="T41" s="394">
        <v>6.7</v>
      </c>
      <c r="U41" s="394">
        <v>6.5</v>
      </c>
      <c r="V41" s="394">
        <v>6.3</v>
      </c>
      <c r="W41" s="394">
        <v>6</v>
      </c>
      <c r="X41" s="394">
        <v>6</v>
      </c>
    </row>
    <row r="42" spans="1:24" s="390" customFormat="1" ht="16.5" hidden="1">
      <c r="A42" s="391" t="s">
        <v>334</v>
      </c>
      <c r="B42" s="392" t="s">
        <v>335</v>
      </c>
      <c r="C42" s="392" t="s">
        <v>239</v>
      </c>
      <c r="D42" s="392" t="s">
        <v>239</v>
      </c>
      <c r="E42" s="392" t="s">
        <v>311</v>
      </c>
      <c r="F42" s="392" t="s">
        <v>336</v>
      </c>
      <c r="G42" s="392" t="s">
        <v>239</v>
      </c>
      <c r="H42" s="392" t="s">
        <v>243</v>
      </c>
      <c r="I42" s="398">
        <v>7.6909999999999998</v>
      </c>
      <c r="J42" s="398">
        <v>7.665</v>
      </c>
      <c r="K42" s="398">
        <v>7.6050000000000004</v>
      </c>
      <c r="L42" s="398">
        <v>7.4850000000000003</v>
      </c>
      <c r="M42" s="398">
        <v>7.2859999999999996</v>
      </c>
      <c r="N42" s="398">
        <v>7.0209999999999999</v>
      </c>
      <c r="O42" s="398">
        <v>6.7380000000000004</v>
      </c>
      <c r="P42" s="398">
        <v>6.516</v>
      </c>
      <c r="Q42" s="398">
        <v>6.4020000000000001</v>
      </c>
      <c r="R42" s="393">
        <v>6.4</v>
      </c>
      <c r="S42" s="393">
        <v>6.49</v>
      </c>
      <c r="T42" s="394">
        <v>6.64</v>
      </c>
      <c r="U42" s="394">
        <v>6.77</v>
      </c>
      <c r="V42" s="394">
        <v>6.83</v>
      </c>
      <c r="W42" s="394">
        <v>6.84</v>
      </c>
      <c r="X42" s="394">
        <v>6.84</v>
      </c>
    </row>
    <row r="43" spans="1:24" s="390" customFormat="1" ht="16.5" hidden="1">
      <c r="A43" s="395" t="s">
        <v>337</v>
      </c>
      <c r="B43" s="396" t="s">
        <v>338</v>
      </c>
      <c r="C43" s="396" t="s">
        <v>239</v>
      </c>
      <c r="D43" s="396" t="s">
        <v>239</v>
      </c>
      <c r="E43" s="396" t="s">
        <v>311</v>
      </c>
      <c r="F43" s="396" t="s">
        <v>339</v>
      </c>
      <c r="G43" s="396" t="s">
        <v>239</v>
      </c>
      <c r="H43" s="396" t="s">
        <v>243</v>
      </c>
      <c r="I43" s="399">
        <v>8.4060000000000006</v>
      </c>
      <c r="J43" s="399">
        <v>8.1310000000000002</v>
      </c>
      <c r="K43" s="399">
        <v>7.9050000000000002</v>
      </c>
      <c r="L43" s="399">
        <v>7.7510000000000003</v>
      </c>
      <c r="M43" s="399">
        <v>7.649</v>
      </c>
      <c r="N43" s="399">
        <v>7.6070000000000002</v>
      </c>
      <c r="O43" s="399">
        <v>7.5890000000000004</v>
      </c>
      <c r="P43" s="399">
        <v>7.5330000000000004</v>
      </c>
      <c r="Q43" s="399">
        <v>7.407</v>
      </c>
      <c r="R43" s="397">
        <v>7.2</v>
      </c>
      <c r="S43" s="397">
        <v>7</v>
      </c>
      <c r="T43" s="394">
        <v>6.7</v>
      </c>
      <c r="U43" s="394">
        <v>6.5</v>
      </c>
      <c r="V43" s="394">
        <v>6.4</v>
      </c>
      <c r="W43" s="394">
        <v>6.4</v>
      </c>
      <c r="X43" s="394">
        <v>6.4</v>
      </c>
    </row>
    <row r="44" spans="1:24" s="390" customFormat="1" ht="16.5" hidden="1">
      <c r="A44" s="391" t="s">
        <v>340</v>
      </c>
      <c r="B44" s="392" t="s">
        <v>341</v>
      </c>
      <c r="C44" s="392" t="s">
        <v>239</v>
      </c>
      <c r="D44" s="392" t="s">
        <v>239</v>
      </c>
      <c r="E44" s="392" t="s">
        <v>311</v>
      </c>
      <c r="F44" s="392" t="s">
        <v>342</v>
      </c>
      <c r="G44" s="392" t="s">
        <v>239</v>
      </c>
      <c r="H44" s="392" t="s">
        <v>243</v>
      </c>
      <c r="I44" s="398">
        <v>8.8109999999999999</v>
      </c>
      <c r="J44" s="398">
        <v>8.7590000000000003</v>
      </c>
      <c r="K44" s="398">
        <v>8.6579999999999995</v>
      </c>
      <c r="L44" s="398">
        <v>8.5060000000000002</v>
      </c>
      <c r="M44" s="398">
        <v>8.3559999999999999</v>
      </c>
      <c r="N44" s="398">
        <v>8.1690000000000005</v>
      </c>
      <c r="O44" s="398">
        <v>7.968</v>
      </c>
      <c r="P44" s="398">
        <v>7.79</v>
      </c>
      <c r="Q44" s="398">
        <v>7.6559999999999997</v>
      </c>
      <c r="R44" s="393">
        <v>7.6</v>
      </c>
      <c r="S44" s="393">
        <v>7.5</v>
      </c>
      <c r="T44" s="394">
        <v>7.5</v>
      </c>
      <c r="U44" s="394">
        <v>7.5</v>
      </c>
      <c r="V44" s="394">
        <v>7.4</v>
      </c>
      <c r="W44" s="394">
        <v>7.2</v>
      </c>
      <c r="X44" s="394">
        <v>7.2</v>
      </c>
    </row>
    <row r="45" spans="1:24" s="390" customFormat="1" ht="16.5" hidden="1">
      <c r="A45" s="395" t="s">
        <v>343</v>
      </c>
      <c r="B45" s="396" t="s">
        <v>344</v>
      </c>
      <c r="C45" s="396" t="s">
        <v>239</v>
      </c>
      <c r="D45" s="396" t="s">
        <v>239</v>
      </c>
      <c r="E45" s="396" t="s">
        <v>311</v>
      </c>
      <c r="F45" s="396" t="s">
        <v>345</v>
      </c>
      <c r="G45" s="396" t="s">
        <v>239</v>
      </c>
      <c r="H45" s="396" t="s">
        <v>243</v>
      </c>
      <c r="I45" s="399">
        <v>8.5510000000000002</v>
      </c>
      <c r="J45" s="399">
        <v>8.5820000000000007</v>
      </c>
      <c r="K45" s="399">
        <v>8.5950000000000006</v>
      </c>
      <c r="L45" s="399">
        <v>8.5850000000000009</v>
      </c>
      <c r="M45" s="399">
        <v>8.5649999999999995</v>
      </c>
      <c r="N45" s="399">
        <v>8.5500000000000007</v>
      </c>
      <c r="O45" s="399">
        <v>8.5259999999999998</v>
      </c>
      <c r="P45" s="399">
        <v>8.4719999999999995</v>
      </c>
      <c r="Q45" s="399">
        <v>8.375</v>
      </c>
      <c r="R45" s="397">
        <v>8.3000000000000007</v>
      </c>
      <c r="S45" s="397">
        <v>8.1</v>
      </c>
      <c r="T45" s="394">
        <v>7.9</v>
      </c>
      <c r="U45" s="394">
        <v>7.7</v>
      </c>
      <c r="V45" s="394">
        <v>7.6</v>
      </c>
      <c r="W45" s="394">
        <v>7.5</v>
      </c>
      <c r="X45" s="394">
        <v>7.5</v>
      </c>
    </row>
    <row r="46" spans="1:24" s="390" customFormat="1" ht="16.5" hidden="1">
      <c r="A46" s="391" t="s">
        <v>346</v>
      </c>
      <c r="B46" s="392" t="s">
        <v>347</v>
      </c>
      <c r="C46" s="392" t="s">
        <v>239</v>
      </c>
      <c r="D46" s="392" t="s">
        <v>239</v>
      </c>
      <c r="E46" s="392" t="s">
        <v>311</v>
      </c>
      <c r="F46" s="392" t="s">
        <v>348</v>
      </c>
      <c r="G46" s="392" t="s">
        <v>239</v>
      </c>
      <c r="H46" s="392" t="s">
        <v>243</v>
      </c>
      <c r="I46" s="398">
        <v>4.6520000000000001</v>
      </c>
      <c r="J46" s="398">
        <v>4.5540000000000003</v>
      </c>
      <c r="K46" s="398">
        <v>4.5119999999999996</v>
      </c>
      <c r="L46" s="398">
        <v>4.4790000000000001</v>
      </c>
      <c r="M46" s="398">
        <v>4.4560000000000004</v>
      </c>
      <c r="N46" s="398">
        <v>4.4480000000000004</v>
      </c>
      <c r="O46" s="398">
        <v>4.4450000000000003</v>
      </c>
      <c r="P46" s="398">
        <v>4.4340000000000002</v>
      </c>
      <c r="Q46" s="398">
        <v>4.4020000000000001</v>
      </c>
      <c r="R46" s="393">
        <v>4.3</v>
      </c>
      <c r="S46" s="393">
        <v>4.2</v>
      </c>
      <c r="T46" s="394">
        <v>4.0999999999999996</v>
      </c>
      <c r="U46" s="394">
        <v>3.9</v>
      </c>
      <c r="V46" s="394">
        <v>3.7</v>
      </c>
      <c r="W46" s="394">
        <v>3.6</v>
      </c>
      <c r="X46" s="394">
        <v>3.6</v>
      </c>
    </row>
    <row r="47" spans="1:24" s="390" customFormat="1" ht="16.5" hidden="1">
      <c r="A47" s="395" t="s">
        <v>349</v>
      </c>
      <c r="B47" s="396" t="s">
        <v>350</v>
      </c>
      <c r="C47" s="396" t="s">
        <v>239</v>
      </c>
      <c r="D47" s="396" t="s">
        <v>239</v>
      </c>
      <c r="E47" s="396" t="s">
        <v>311</v>
      </c>
      <c r="F47" s="396" t="s">
        <v>351</v>
      </c>
      <c r="G47" s="396" t="s">
        <v>239</v>
      </c>
      <c r="H47" s="396" t="s">
        <v>243</v>
      </c>
      <c r="I47" s="399">
        <v>8.2200000000000006</v>
      </c>
      <c r="J47" s="399">
        <v>8.2460000000000004</v>
      </c>
      <c r="K47" s="399">
        <v>8.2729999999999997</v>
      </c>
      <c r="L47" s="399">
        <v>8.3209999999999997</v>
      </c>
      <c r="M47" s="399">
        <v>8.3480000000000008</v>
      </c>
      <c r="N47" s="399">
        <v>8.3759999999999994</v>
      </c>
      <c r="O47" s="399">
        <v>8.4</v>
      </c>
      <c r="P47" s="399">
        <v>8.4149999999999991</v>
      </c>
      <c r="Q47" s="399">
        <v>8.4169999999999998</v>
      </c>
      <c r="R47" s="397">
        <v>8.4</v>
      </c>
      <c r="S47" s="397">
        <v>8.4</v>
      </c>
      <c r="T47" s="394">
        <v>8.4</v>
      </c>
      <c r="U47" s="394">
        <v>8.4</v>
      </c>
      <c r="V47" s="394">
        <v>8.3000000000000007</v>
      </c>
      <c r="W47" s="394">
        <v>8.1999999999999993</v>
      </c>
      <c r="X47" s="394">
        <v>8.1999999999999993</v>
      </c>
    </row>
    <row r="48" spans="1:24" s="390" customFormat="1" ht="16.5" hidden="1">
      <c r="A48" s="391" t="s">
        <v>352</v>
      </c>
      <c r="B48" s="392" t="s">
        <v>353</v>
      </c>
      <c r="C48" s="392" t="s">
        <v>239</v>
      </c>
      <c r="D48" s="392" t="s">
        <v>239</v>
      </c>
      <c r="E48" s="392" t="s">
        <v>311</v>
      </c>
      <c r="F48" s="392" t="s">
        <v>354</v>
      </c>
      <c r="G48" s="392" t="s">
        <v>239</v>
      </c>
      <c r="H48" s="392" t="s">
        <v>243</v>
      </c>
      <c r="I48" s="398">
        <v>6.5030000000000001</v>
      </c>
      <c r="J48" s="398">
        <v>6.9429999999999996</v>
      </c>
      <c r="K48" s="398">
        <v>7.32</v>
      </c>
      <c r="L48" s="398">
        <v>7.601</v>
      </c>
      <c r="M48" s="398">
        <v>7.8140000000000001</v>
      </c>
      <c r="N48" s="398">
        <v>7.9459999999999997</v>
      </c>
      <c r="O48" s="398">
        <v>8.0180000000000007</v>
      </c>
      <c r="P48" s="398">
        <v>8.0670000000000002</v>
      </c>
      <c r="Q48" s="398">
        <v>8.1159999999999997</v>
      </c>
      <c r="R48" s="393">
        <v>8.1999999999999993</v>
      </c>
      <c r="S48" s="393">
        <v>8.1999999999999993</v>
      </c>
      <c r="T48" s="394">
        <v>8.1999999999999993</v>
      </c>
      <c r="U48" s="394">
        <v>8.3000000000000007</v>
      </c>
      <c r="V48" s="394">
        <v>8.3000000000000007</v>
      </c>
      <c r="W48" s="394">
        <v>8.3000000000000007</v>
      </c>
      <c r="X48" s="394">
        <v>8.3000000000000007</v>
      </c>
    </row>
    <row r="49" spans="1:24" s="390" customFormat="1" ht="16.5" hidden="1">
      <c r="A49" s="395" t="s">
        <v>355</v>
      </c>
      <c r="B49" s="396" t="s">
        <v>356</v>
      </c>
      <c r="C49" s="396" t="s">
        <v>239</v>
      </c>
      <c r="D49" s="396" t="s">
        <v>239</v>
      </c>
      <c r="E49" s="396" t="s">
        <v>311</v>
      </c>
      <c r="F49" s="396" t="s">
        <v>357</v>
      </c>
      <c r="G49" s="396" t="s">
        <v>239</v>
      </c>
      <c r="H49" s="396" t="s">
        <v>243</v>
      </c>
      <c r="I49" s="399">
        <v>4.8220000000000001</v>
      </c>
      <c r="J49" s="399">
        <v>4.9550000000000001</v>
      </c>
      <c r="K49" s="399">
        <v>5.1660000000000004</v>
      </c>
      <c r="L49" s="399">
        <v>5.46</v>
      </c>
      <c r="M49" s="399">
        <v>5.8129999999999997</v>
      </c>
      <c r="N49" s="399">
        <v>6.23</v>
      </c>
      <c r="O49" s="399">
        <v>6.6669999999999998</v>
      </c>
      <c r="P49" s="399">
        <v>7.0579999999999998</v>
      </c>
      <c r="Q49" s="399">
        <v>7.3620000000000001</v>
      </c>
      <c r="R49" s="397">
        <v>7.6</v>
      </c>
      <c r="S49" s="397">
        <v>7.7</v>
      </c>
      <c r="T49" s="394">
        <v>7.8</v>
      </c>
      <c r="U49" s="394">
        <v>7.9</v>
      </c>
      <c r="V49" s="394">
        <v>7.9</v>
      </c>
      <c r="W49" s="394">
        <v>8</v>
      </c>
      <c r="X49" s="394">
        <v>8</v>
      </c>
    </row>
    <row r="50" spans="1:24" s="390" customFormat="1" ht="16.5" hidden="1">
      <c r="A50" s="391" t="s">
        <v>358</v>
      </c>
      <c r="B50" s="392" t="s">
        <v>359</v>
      </c>
      <c r="C50" s="392" t="s">
        <v>239</v>
      </c>
      <c r="D50" s="392" t="s">
        <v>239</v>
      </c>
      <c r="E50" s="392" t="s">
        <v>311</v>
      </c>
      <c r="F50" s="392" t="s">
        <v>360</v>
      </c>
      <c r="G50" s="392" t="s">
        <v>239</v>
      </c>
      <c r="H50" s="392" t="s">
        <v>243</v>
      </c>
      <c r="I50" s="398">
        <v>11.851000000000001</v>
      </c>
      <c r="J50" s="398">
        <v>12.31</v>
      </c>
      <c r="K50" s="398">
        <v>12.76</v>
      </c>
      <c r="L50" s="398">
        <v>13.167</v>
      </c>
      <c r="M50" s="398">
        <v>13.536</v>
      </c>
      <c r="N50" s="398">
        <v>14.132</v>
      </c>
      <c r="O50" s="398">
        <v>14.592000000000001</v>
      </c>
      <c r="P50" s="398">
        <v>15.209</v>
      </c>
      <c r="Q50" s="398">
        <v>16.007000000000001</v>
      </c>
      <c r="R50" s="393">
        <v>16.7</v>
      </c>
      <c r="S50" s="393">
        <v>17.5</v>
      </c>
      <c r="T50" s="394">
        <v>18.399999999999999</v>
      </c>
      <c r="U50" s="394">
        <v>19.3</v>
      </c>
      <c r="V50" s="394">
        <v>20.3</v>
      </c>
      <c r="W50" s="394">
        <v>21.2</v>
      </c>
      <c r="X50" s="394">
        <v>21.2</v>
      </c>
    </row>
    <row r="51" spans="1:24" s="390" customFormat="1" ht="16.5" hidden="1">
      <c r="A51" s="395" t="s">
        <v>361</v>
      </c>
      <c r="B51" s="396" t="s">
        <v>362</v>
      </c>
      <c r="C51" s="396" t="s">
        <v>239</v>
      </c>
      <c r="D51" s="396" t="s">
        <v>239</v>
      </c>
      <c r="E51" s="396" t="s">
        <v>311</v>
      </c>
      <c r="F51" s="396" t="s">
        <v>363</v>
      </c>
      <c r="G51" s="396" t="s">
        <v>239</v>
      </c>
      <c r="H51" s="396" t="s">
        <v>243</v>
      </c>
      <c r="I51" s="399">
        <v>3.89</v>
      </c>
      <c r="J51" s="399">
        <v>3.9980000000000002</v>
      </c>
      <c r="K51" s="399">
        <v>4.0880000000000001</v>
      </c>
      <c r="L51" s="399">
        <v>4.1790000000000003</v>
      </c>
      <c r="M51" s="399">
        <v>4.3159999999999998</v>
      </c>
      <c r="N51" s="399">
        <v>4.4770000000000003</v>
      </c>
      <c r="O51" s="399">
        <v>4.673</v>
      </c>
      <c r="P51" s="399">
        <v>4.92</v>
      </c>
      <c r="Q51" s="399">
        <v>5.226</v>
      </c>
      <c r="R51" s="397">
        <v>5.6</v>
      </c>
      <c r="S51" s="397">
        <v>6</v>
      </c>
      <c r="T51" s="394">
        <v>6.4</v>
      </c>
      <c r="U51" s="394">
        <v>6.8</v>
      </c>
      <c r="V51" s="394">
        <v>7.1</v>
      </c>
      <c r="W51" s="394">
        <v>7.3</v>
      </c>
      <c r="X51" s="394">
        <v>7.3</v>
      </c>
    </row>
    <row r="52" spans="1:24" s="390" customFormat="1" ht="16.5" hidden="1">
      <c r="A52" s="391" t="s">
        <v>364</v>
      </c>
      <c r="B52" s="392" t="s">
        <v>365</v>
      </c>
      <c r="C52" s="392" t="s">
        <v>239</v>
      </c>
      <c r="D52" s="392" t="s">
        <v>239</v>
      </c>
      <c r="E52" s="392" t="s">
        <v>311</v>
      </c>
      <c r="F52" s="392" t="s">
        <v>366</v>
      </c>
      <c r="G52" s="392" t="s">
        <v>239</v>
      </c>
      <c r="H52" s="392" t="s">
        <v>243</v>
      </c>
      <c r="I52" s="398">
        <v>3.1840000000000002</v>
      </c>
      <c r="J52" s="398">
        <v>3.254</v>
      </c>
      <c r="K52" s="398">
        <v>3.343</v>
      </c>
      <c r="L52" s="398">
        <v>3.444</v>
      </c>
      <c r="M52" s="398">
        <v>3.5049999999999999</v>
      </c>
      <c r="N52" s="398">
        <v>3.5739999999999998</v>
      </c>
      <c r="O52" s="398">
        <v>3.6579999999999999</v>
      </c>
      <c r="P52" s="398">
        <v>3.7639999999999998</v>
      </c>
      <c r="Q52" s="398">
        <v>3.8969999999999998</v>
      </c>
      <c r="R52" s="393">
        <v>4</v>
      </c>
      <c r="S52" s="393">
        <v>4.2</v>
      </c>
      <c r="T52" s="394">
        <v>4.4000000000000004</v>
      </c>
      <c r="U52" s="394">
        <v>4.5999999999999996</v>
      </c>
      <c r="V52" s="394">
        <v>4.9000000000000004</v>
      </c>
      <c r="W52" s="394">
        <v>5.3</v>
      </c>
      <c r="X52" s="394">
        <v>5.3</v>
      </c>
    </row>
    <row r="53" spans="1:24" s="390" customFormat="1" ht="16.5" hidden="1">
      <c r="A53" s="395" t="s">
        <v>367</v>
      </c>
      <c r="B53" s="396" t="s">
        <v>368</v>
      </c>
      <c r="C53" s="396" t="s">
        <v>239</v>
      </c>
      <c r="D53" s="396" t="s">
        <v>239</v>
      </c>
      <c r="E53" s="396" t="s">
        <v>311</v>
      </c>
      <c r="F53" s="396" t="s">
        <v>369</v>
      </c>
      <c r="G53" s="396" t="s">
        <v>239</v>
      </c>
      <c r="H53" s="396" t="s">
        <v>243</v>
      </c>
      <c r="I53" s="399">
        <v>2.2999999999999998</v>
      </c>
      <c r="J53" s="399">
        <v>2.4159999999999999</v>
      </c>
      <c r="K53" s="399">
        <v>2.5289999999999999</v>
      </c>
      <c r="L53" s="399">
        <v>2.6379999999999999</v>
      </c>
      <c r="M53" s="399">
        <v>2.7189999999999999</v>
      </c>
      <c r="N53" s="399">
        <v>2.798</v>
      </c>
      <c r="O53" s="399">
        <v>2.8780000000000001</v>
      </c>
      <c r="P53" s="399">
        <v>2.9609999999999999</v>
      </c>
      <c r="Q53" s="399">
        <v>3.048</v>
      </c>
      <c r="R53" s="397">
        <v>3.1</v>
      </c>
      <c r="S53" s="397">
        <v>3.2</v>
      </c>
      <c r="T53" s="394">
        <v>3.3</v>
      </c>
      <c r="U53" s="394">
        <v>3.4</v>
      </c>
      <c r="V53" s="394">
        <v>3.5</v>
      </c>
      <c r="W53" s="394">
        <v>3.6</v>
      </c>
      <c r="X53" s="394">
        <v>3.6</v>
      </c>
    </row>
    <row r="54" spans="1:24" s="390" customFormat="1" ht="16.5" hidden="1">
      <c r="A54" s="391" t="s">
        <v>370</v>
      </c>
      <c r="B54" s="392" t="s">
        <v>371</v>
      </c>
      <c r="C54" s="392" t="s">
        <v>239</v>
      </c>
      <c r="D54" s="392" t="s">
        <v>239</v>
      </c>
      <c r="E54" s="392" t="s">
        <v>311</v>
      </c>
      <c r="F54" s="392" t="s">
        <v>372</v>
      </c>
      <c r="G54" s="392" t="s">
        <v>239</v>
      </c>
      <c r="H54" s="392" t="s">
        <v>243</v>
      </c>
      <c r="I54" s="398">
        <v>1.2889999999999999</v>
      </c>
      <c r="J54" s="398">
        <v>1.3779999999999999</v>
      </c>
      <c r="K54" s="398">
        <v>1.47</v>
      </c>
      <c r="L54" s="398">
        <v>1.569</v>
      </c>
      <c r="M54" s="398">
        <v>1.67</v>
      </c>
      <c r="N54" s="398">
        <v>1.78</v>
      </c>
      <c r="O54" s="398">
        <v>1.8959999999999999</v>
      </c>
      <c r="P54" s="398">
        <v>2.0089999999999999</v>
      </c>
      <c r="Q54" s="398">
        <v>2.1139999999999999</v>
      </c>
      <c r="R54" s="393">
        <v>2.2000000000000002</v>
      </c>
      <c r="S54" s="393">
        <v>2.2999999999999998</v>
      </c>
      <c r="T54" s="394">
        <v>2.2999999999999998</v>
      </c>
      <c r="U54" s="394">
        <v>2.4</v>
      </c>
      <c r="V54" s="394">
        <v>2.5</v>
      </c>
      <c r="W54" s="394">
        <v>2.6</v>
      </c>
      <c r="X54" s="394">
        <v>2.6</v>
      </c>
    </row>
    <row r="55" spans="1:24" s="390" customFormat="1" ht="16.5" hidden="1">
      <c r="A55" s="395" t="s">
        <v>373</v>
      </c>
      <c r="B55" s="396" t="s">
        <v>374</v>
      </c>
      <c r="C55" s="396" t="s">
        <v>239</v>
      </c>
      <c r="D55" s="396" t="s">
        <v>239</v>
      </c>
      <c r="E55" s="396" t="s">
        <v>311</v>
      </c>
      <c r="F55" s="396" t="s">
        <v>375</v>
      </c>
      <c r="G55" s="396" t="s">
        <v>239</v>
      </c>
      <c r="H55" s="396" t="s">
        <v>243</v>
      </c>
      <c r="I55" s="399">
        <v>0.60899999999999999</v>
      </c>
      <c r="J55" s="399">
        <v>0.63500000000000001</v>
      </c>
      <c r="K55" s="399">
        <v>0.67</v>
      </c>
      <c r="L55" s="399">
        <v>0.71899999999999997</v>
      </c>
      <c r="M55" s="399">
        <v>0.77900000000000003</v>
      </c>
      <c r="N55" s="399">
        <v>0.84</v>
      </c>
      <c r="O55" s="399">
        <v>0.90200000000000002</v>
      </c>
      <c r="P55" s="399">
        <v>0.97299999999999998</v>
      </c>
      <c r="Q55" s="399">
        <v>1.0529999999999999</v>
      </c>
      <c r="R55" s="397">
        <v>1.1000000000000001</v>
      </c>
      <c r="S55" s="397">
        <v>1.2</v>
      </c>
      <c r="T55" s="394">
        <v>1.3</v>
      </c>
      <c r="U55" s="394">
        <v>1.4</v>
      </c>
      <c r="V55" s="394">
        <v>1.5</v>
      </c>
      <c r="W55" s="394">
        <v>1.5</v>
      </c>
      <c r="X55" s="394">
        <v>1.5</v>
      </c>
    </row>
    <row r="56" spans="1:24" s="390" customFormat="1" ht="16.5" hidden="1">
      <c r="A56" s="391" t="s">
        <v>376</v>
      </c>
      <c r="B56" s="392" t="s">
        <v>377</v>
      </c>
      <c r="C56" s="392" t="s">
        <v>239</v>
      </c>
      <c r="D56" s="392" t="s">
        <v>239</v>
      </c>
      <c r="E56" s="392" t="s">
        <v>311</v>
      </c>
      <c r="F56" s="392" t="s">
        <v>378</v>
      </c>
      <c r="G56" s="392" t="s">
        <v>239</v>
      </c>
      <c r="H56" s="392" t="s">
        <v>243</v>
      </c>
      <c r="I56" s="398">
        <v>0.21099999999999999</v>
      </c>
      <c r="J56" s="398">
        <v>0.23200000000000001</v>
      </c>
      <c r="K56" s="398">
        <v>0.247</v>
      </c>
      <c r="L56" s="398">
        <v>0.25800000000000001</v>
      </c>
      <c r="M56" s="398">
        <v>0.28599999999999998</v>
      </c>
      <c r="N56" s="398">
        <v>0.30499999999999999</v>
      </c>
      <c r="O56" s="398">
        <v>0.32200000000000001</v>
      </c>
      <c r="P56" s="398">
        <v>0.33900000000000002</v>
      </c>
      <c r="Q56" s="398">
        <v>0.36099999999999999</v>
      </c>
      <c r="R56" s="393">
        <v>0.4</v>
      </c>
      <c r="S56" s="393">
        <v>0.4</v>
      </c>
      <c r="T56" s="394">
        <v>0.5</v>
      </c>
      <c r="U56" s="394">
        <v>0.5</v>
      </c>
      <c r="V56" s="394">
        <v>0.6</v>
      </c>
      <c r="W56" s="394">
        <v>0.6</v>
      </c>
      <c r="X56" s="394">
        <v>0.6</v>
      </c>
    </row>
    <row r="57" spans="1:24" s="390" customFormat="1" ht="16.5" hidden="1">
      <c r="A57" s="395" t="s">
        <v>379</v>
      </c>
      <c r="B57" s="396" t="s">
        <v>380</v>
      </c>
      <c r="C57" s="396" t="s">
        <v>239</v>
      </c>
      <c r="D57" s="396" t="s">
        <v>239</v>
      </c>
      <c r="E57" s="396" t="s">
        <v>311</v>
      </c>
      <c r="F57" s="396" t="s">
        <v>381</v>
      </c>
      <c r="G57" s="396" t="s">
        <v>239</v>
      </c>
      <c r="H57" s="396" t="s">
        <v>243</v>
      </c>
      <c r="I57" s="399">
        <v>4.2000000000000003E-2</v>
      </c>
      <c r="J57" s="399">
        <v>4.8000000000000001E-2</v>
      </c>
      <c r="K57" s="399">
        <v>0.05</v>
      </c>
      <c r="L57" s="399">
        <v>4.7E-2</v>
      </c>
      <c r="M57" s="399">
        <v>5.7000000000000002E-2</v>
      </c>
      <c r="N57" s="399">
        <v>7.1999999999999995E-2</v>
      </c>
      <c r="O57" s="399">
        <v>8.4000000000000005E-2</v>
      </c>
      <c r="P57" s="399">
        <v>8.7999999999999995E-2</v>
      </c>
      <c r="Q57" s="399">
        <v>8.4000000000000005E-2</v>
      </c>
      <c r="R57" s="397">
        <v>0.1</v>
      </c>
      <c r="S57" s="397">
        <v>0.1</v>
      </c>
      <c r="T57" s="394">
        <v>0.1</v>
      </c>
      <c r="U57" s="394">
        <v>0.1</v>
      </c>
      <c r="V57" s="394">
        <v>0.1</v>
      </c>
      <c r="W57" s="394">
        <v>0.1</v>
      </c>
      <c r="X57" s="394">
        <v>0.1</v>
      </c>
    </row>
    <row r="58" spans="1:24" s="390" customFormat="1" ht="16.5" hidden="1">
      <c r="A58" s="391" t="s">
        <v>382</v>
      </c>
      <c r="B58" s="392" t="s">
        <v>383</v>
      </c>
      <c r="C58" s="392" t="s">
        <v>239</v>
      </c>
      <c r="D58" s="392" t="s">
        <v>239</v>
      </c>
      <c r="E58" s="392" t="s">
        <v>384</v>
      </c>
      <c r="F58" s="392" t="s">
        <v>385</v>
      </c>
      <c r="G58" s="392" t="s">
        <v>239</v>
      </c>
      <c r="H58" s="392" t="s">
        <v>243</v>
      </c>
      <c r="I58" s="398" t="s">
        <v>386</v>
      </c>
      <c r="J58" s="398" t="s">
        <v>386</v>
      </c>
      <c r="K58" s="398" t="s">
        <v>386</v>
      </c>
      <c r="L58" s="398" t="s">
        <v>386</v>
      </c>
      <c r="M58" s="398" t="s">
        <v>386</v>
      </c>
      <c r="N58" s="398" t="s">
        <v>386</v>
      </c>
      <c r="O58" s="398" t="s">
        <v>386</v>
      </c>
      <c r="P58" s="398" t="s">
        <v>386</v>
      </c>
      <c r="Q58" s="398" t="s">
        <v>386</v>
      </c>
      <c r="R58" s="398" t="s">
        <v>386</v>
      </c>
      <c r="S58" s="398" t="s">
        <v>386</v>
      </c>
      <c r="T58" s="398" t="s">
        <v>386</v>
      </c>
      <c r="U58" s="398" t="s">
        <v>386</v>
      </c>
      <c r="V58" s="398" t="s">
        <v>386</v>
      </c>
      <c r="W58" s="398" t="s">
        <v>386</v>
      </c>
      <c r="X58" s="398" t="s">
        <v>386</v>
      </c>
    </row>
    <row r="59" spans="1:24" s="390" customFormat="1" ht="16.5" hidden="1">
      <c r="A59" s="395" t="s">
        <v>387</v>
      </c>
      <c r="B59" s="396" t="s">
        <v>388</v>
      </c>
      <c r="C59" s="396" t="s">
        <v>239</v>
      </c>
      <c r="D59" s="396" t="s">
        <v>239</v>
      </c>
      <c r="E59" s="396" t="s">
        <v>389</v>
      </c>
      <c r="F59" s="396" t="s">
        <v>390</v>
      </c>
      <c r="G59" s="396" t="s">
        <v>239</v>
      </c>
      <c r="H59" s="396" t="s">
        <v>243</v>
      </c>
      <c r="I59" s="397">
        <v>3</v>
      </c>
      <c r="J59" s="397">
        <v>3</v>
      </c>
      <c r="K59" s="397">
        <v>3</v>
      </c>
      <c r="L59" s="397">
        <v>3</v>
      </c>
      <c r="M59" s="397">
        <v>3</v>
      </c>
      <c r="N59" s="397">
        <v>3</v>
      </c>
      <c r="O59" s="397">
        <v>3</v>
      </c>
      <c r="P59" s="397">
        <v>3</v>
      </c>
      <c r="Q59" s="397">
        <v>3</v>
      </c>
      <c r="R59" s="397">
        <v>3.2</v>
      </c>
      <c r="S59" s="397">
        <v>3.4</v>
      </c>
      <c r="T59" s="394">
        <v>3.6</v>
      </c>
      <c r="U59" s="394">
        <v>3.8</v>
      </c>
      <c r="V59" s="394">
        <v>4</v>
      </c>
      <c r="W59" s="394">
        <v>4</v>
      </c>
      <c r="X59" s="394">
        <v>4</v>
      </c>
    </row>
    <row r="60" spans="1:24" s="390" customFormat="1" ht="16.5" hidden="1">
      <c r="A60" s="391" t="s">
        <v>391</v>
      </c>
      <c r="B60" s="392" t="s">
        <v>392</v>
      </c>
      <c r="C60" s="392" t="s">
        <v>239</v>
      </c>
      <c r="D60" s="392" t="s">
        <v>239</v>
      </c>
      <c r="E60" s="392" t="s">
        <v>389</v>
      </c>
      <c r="F60" s="392" t="s">
        <v>393</v>
      </c>
      <c r="G60" s="392" t="s">
        <v>239</v>
      </c>
      <c r="H60" s="392" t="s">
        <v>243</v>
      </c>
      <c r="I60" s="393">
        <v>3</v>
      </c>
      <c r="J60" s="393">
        <v>4</v>
      </c>
      <c r="K60" s="393">
        <v>4</v>
      </c>
      <c r="L60" s="393">
        <v>4</v>
      </c>
      <c r="M60" s="393">
        <v>4</v>
      </c>
      <c r="N60" s="393">
        <v>4</v>
      </c>
      <c r="O60" s="393">
        <v>4</v>
      </c>
      <c r="P60" s="393">
        <v>4</v>
      </c>
      <c r="Q60" s="393">
        <v>4</v>
      </c>
      <c r="R60" s="393">
        <v>4</v>
      </c>
      <c r="S60" s="393">
        <v>4</v>
      </c>
      <c r="T60" s="394">
        <v>4</v>
      </c>
      <c r="U60" s="394">
        <v>4</v>
      </c>
      <c r="V60" s="394">
        <v>4</v>
      </c>
      <c r="W60" s="394">
        <v>4</v>
      </c>
      <c r="X60" s="394">
        <v>4</v>
      </c>
    </row>
    <row r="61" spans="1:24" s="390" customFormat="1" ht="16.5" hidden="1">
      <c r="A61" s="395" t="s">
        <v>394</v>
      </c>
      <c r="B61" s="396" t="s">
        <v>395</v>
      </c>
      <c r="C61" s="396" t="s">
        <v>239</v>
      </c>
      <c r="D61" s="396" t="s">
        <v>239</v>
      </c>
      <c r="E61" s="396" t="s">
        <v>396</v>
      </c>
      <c r="F61" s="396" t="s">
        <v>397</v>
      </c>
      <c r="G61" s="396" t="s">
        <v>239</v>
      </c>
      <c r="H61" s="396" t="s">
        <v>243</v>
      </c>
      <c r="I61" s="399">
        <v>0.79710795760732367</v>
      </c>
      <c r="J61" s="399">
        <v>-0.94089015615602678</v>
      </c>
      <c r="K61" s="399">
        <v>1.9603709356878163</v>
      </c>
      <c r="L61" s="399">
        <v>1.7644318116027957</v>
      </c>
      <c r="M61" s="399">
        <v>4.497958675021585</v>
      </c>
      <c r="N61" s="399">
        <v>-0.47443003582854359</v>
      </c>
      <c r="O61" s="399">
        <v>4.0013441140308803</v>
      </c>
      <c r="P61" s="399">
        <v>3.587163155561468</v>
      </c>
      <c r="Q61" s="399">
        <v>-18.018322980615554</v>
      </c>
      <c r="R61" s="399">
        <v>1.0741493368410682</v>
      </c>
      <c r="S61" s="397">
        <v>10.409336975544491</v>
      </c>
      <c r="T61" s="394">
        <v>-0.51337438636264165</v>
      </c>
      <c r="U61" s="394">
        <v>5.8768461841821829</v>
      </c>
      <c r="V61" s="394">
        <v>3.2183214645821412</v>
      </c>
      <c r="W61" s="394">
        <v>3.2338992205023454</v>
      </c>
      <c r="X61" s="394">
        <v>3.2338992205023454</v>
      </c>
    </row>
    <row r="62" spans="1:24" s="390" customFormat="1" ht="16.5" hidden="1">
      <c r="A62" s="391" t="s">
        <v>398</v>
      </c>
      <c r="B62" s="392" t="s">
        <v>399</v>
      </c>
      <c r="C62" s="392" t="s">
        <v>239</v>
      </c>
      <c r="D62" s="392" t="s">
        <v>239</v>
      </c>
      <c r="E62" s="392" t="s">
        <v>396</v>
      </c>
      <c r="F62" s="392" t="s">
        <v>400</v>
      </c>
      <c r="G62" s="392" t="s">
        <v>239</v>
      </c>
      <c r="H62" s="392" t="s">
        <v>243</v>
      </c>
      <c r="I62" s="398">
        <v>2.5848003564745503</v>
      </c>
      <c r="J62" s="398">
        <v>2.4772439349481923</v>
      </c>
      <c r="K62" s="398">
        <v>2.4499260982446551</v>
      </c>
      <c r="L62" s="398">
        <v>2.4269913008533455</v>
      </c>
      <c r="M62" s="398">
        <v>2.4666490851695637</v>
      </c>
      <c r="N62" s="398">
        <v>2.3789606715097</v>
      </c>
      <c r="O62" s="398">
        <v>2.4007415259970042</v>
      </c>
      <c r="P62" s="398">
        <v>2.4290018280693872</v>
      </c>
      <c r="Q62" s="398">
        <v>2.0094064155879101</v>
      </c>
      <c r="R62" s="398">
        <v>1.9482119366432182</v>
      </c>
      <c r="S62" s="393">
        <v>2.0962312218137522</v>
      </c>
      <c r="T62" s="394">
        <v>2.0540421539098292</v>
      </c>
      <c r="U62" s="394">
        <v>2.1251366878617906</v>
      </c>
      <c r="V62" s="394">
        <v>2.1345894208858103</v>
      </c>
      <c r="W62" s="394">
        <v>2.1448630543738001</v>
      </c>
      <c r="X62" s="394">
        <v>2.1448630543738001</v>
      </c>
    </row>
    <row r="63" spans="1:24" s="390" customFormat="1" ht="16.5" hidden="1">
      <c r="A63" s="395" t="s">
        <v>401</v>
      </c>
      <c r="B63" s="396" t="s">
        <v>402</v>
      </c>
      <c r="C63" s="396" t="s">
        <v>403</v>
      </c>
      <c r="D63" s="396" t="s">
        <v>404</v>
      </c>
      <c r="E63" s="396" t="s">
        <v>405</v>
      </c>
      <c r="F63" s="396" t="s">
        <v>406</v>
      </c>
      <c r="G63" s="396" t="s">
        <v>239</v>
      </c>
      <c r="H63" s="396" t="s">
        <v>243</v>
      </c>
      <c r="I63" s="399">
        <v>35912.800000000003</v>
      </c>
      <c r="J63" s="399">
        <v>35574.9</v>
      </c>
      <c r="K63" s="399">
        <v>36272.300000000003</v>
      </c>
      <c r="L63" s="399">
        <v>36912.300000000003</v>
      </c>
      <c r="M63" s="399">
        <v>38572.6</v>
      </c>
      <c r="N63" s="399">
        <v>38389.599999999999</v>
      </c>
      <c r="O63" s="399">
        <v>39925.699999999997</v>
      </c>
      <c r="P63" s="399">
        <v>41357.9</v>
      </c>
      <c r="Q63" s="399">
        <v>33905.9</v>
      </c>
      <c r="R63" s="399">
        <v>34270.1</v>
      </c>
      <c r="S63" s="397">
        <v>37837.390190856073</v>
      </c>
      <c r="T63" s="394">
        <v>37643.142721148128</v>
      </c>
      <c r="U63" s="394">
        <v>39855.372317762172</v>
      </c>
      <c r="V63" s="394">
        <v>41138.046319853842</v>
      </c>
      <c r="W63" s="394">
        <v>42468.409279121486</v>
      </c>
      <c r="X63" s="394">
        <v>42468.409279121486</v>
      </c>
    </row>
    <row r="64" spans="1:24" s="390" customFormat="1" ht="16.5" hidden="1">
      <c r="A64" s="391" t="s">
        <v>407</v>
      </c>
      <c r="B64" s="392" t="s">
        <v>408</v>
      </c>
      <c r="C64" s="392" t="s">
        <v>239</v>
      </c>
      <c r="D64" s="392" t="s">
        <v>239</v>
      </c>
      <c r="E64" s="392" t="s">
        <v>396</v>
      </c>
      <c r="F64" s="392" t="s">
        <v>409</v>
      </c>
      <c r="G64" s="392" t="s">
        <v>239</v>
      </c>
      <c r="H64" s="392" t="s">
        <v>243</v>
      </c>
      <c r="I64" s="398">
        <v>8.1949272623642759</v>
      </c>
      <c r="J64" s="398">
        <v>8.0196567334534432</v>
      </c>
      <c r="K64" s="398">
        <v>8.1183254807160079</v>
      </c>
      <c r="L64" s="398">
        <v>8.0345304297867361</v>
      </c>
      <c r="M64" s="398">
        <v>8.0869621603038624</v>
      </c>
      <c r="N64" s="398">
        <v>8.0130290818113821</v>
      </c>
      <c r="O64" s="398">
        <v>8.0227316321689521</v>
      </c>
      <c r="P64" s="398">
        <v>7.9468806238857947</v>
      </c>
      <c r="Q64" s="398">
        <v>8.2006970656511164</v>
      </c>
      <c r="R64" s="398">
        <v>7.9300408060241478</v>
      </c>
      <c r="S64" s="393">
        <v>7.9081783797329006</v>
      </c>
      <c r="T64" s="394">
        <v>7.955252538086504</v>
      </c>
      <c r="U64" s="394">
        <v>8.0067154589097029</v>
      </c>
      <c r="V64" s="394">
        <v>8.0359839984981036</v>
      </c>
      <c r="W64" s="394">
        <v>8.0863497287039028</v>
      </c>
      <c r="X64" s="394">
        <v>8.0863497287039028</v>
      </c>
    </row>
    <row r="65" spans="1:24" s="390" customFormat="1" ht="16.5" hidden="1">
      <c r="A65" s="395" t="s">
        <v>410</v>
      </c>
      <c r="B65" s="396" t="s">
        <v>411</v>
      </c>
      <c r="C65" s="396" t="s">
        <v>239</v>
      </c>
      <c r="D65" s="396" t="s">
        <v>239</v>
      </c>
      <c r="E65" s="396" t="s">
        <v>384</v>
      </c>
      <c r="F65" s="396" t="s">
        <v>412</v>
      </c>
      <c r="G65" s="396" t="s">
        <v>239</v>
      </c>
      <c r="H65" s="396" t="s">
        <v>243</v>
      </c>
      <c r="I65" s="399" t="s">
        <v>386</v>
      </c>
      <c r="J65" s="399">
        <v>111</v>
      </c>
      <c r="K65" s="399" t="s">
        <v>386</v>
      </c>
      <c r="L65" s="399" t="s">
        <v>386</v>
      </c>
      <c r="M65" s="399" t="s">
        <v>386</v>
      </c>
      <c r="N65" s="399" t="s">
        <v>386</v>
      </c>
      <c r="O65" s="399" t="s">
        <v>386</v>
      </c>
      <c r="P65" s="399" t="s">
        <v>386</v>
      </c>
      <c r="Q65" s="399" t="s">
        <v>386</v>
      </c>
      <c r="R65" s="399" t="s">
        <v>386</v>
      </c>
      <c r="S65" s="399" t="s">
        <v>386</v>
      </c>
      <c r="T65" s="399" t="s">
        <v>386</v>
      </c>
      <c r="U65" s="399" t="s">
        <v>386</v>
      </c>
      <c r="V65" s="399" t="s">
        <v>386</v>
      </c>
      <c r="W65" s="399" t="s">
        <v>386</v>
      </c>
      <c r="X65" s="399" t="s">
        <v>386</v>
      </c>
    </row>
    <row r="66" spans="1:24" s="390" customFormat="1" ht="16.5" hidden="1">
      <c r="A66" s="391" t="s">
        <v>413</v>
      </c>
      <c r="B66" s="392" t="s">
        <v>414</v>
      </c>
      <c r="C66" s="392" t="s">
        <v>239</v>
      </c>
      <c r="D66" s="392" t="s">
        <v>239</v>
      </c>
      <c r="E66" s="392" t="s">
        <v>396</v>
      </c>
      <c r="F66" s="392" t="s">
        <v>415</v>
      </c>
      <c r="G66" s="392" t="s">
        <v>239</v>
      </c>
      <c r="H66" s="392" t="s">
        <v>243</v>
      </c>
      <c r="I66" s="398">
        <v>-0.496</v>
      </c>
      <c r="J66" s="398">
        <v>4.1980000000000004</v>
      </c>
      <c r="K66" s="398">
        <v>5.0810000000000004</v>
      </c>
      <c r="L66" s="398">
        <v>-0.247</v>
      </c>
      <c r="M66" s="398">
        <v>-5.6340000000000003</v>
      </c>
      <c r="N66" s="398">
        <v>2.254</v>
      </c>
      <c r="O66" s="398">
        <v>0.154</v>
      </c>
      <c r="P66" s="398">
        <v>3.9359999999999999</v>
      </c>
      <c r="Q66" s="398">
        <v>-5.7869999999999999</v>
      </c>
      <c r="R66" s="398">
        <v>3.7930000000000001</v>
      </c>
      <c r="S66" s="393">
        <v>6.3</v>
      </c>
      <c r="T66" s="394">
        <v>2.4</v>
      </c>
      <c r="U66" s="394">
        <v>1.9</v>
      </c>
      <c r="V66" s="394">
        <v>1.7</v>
      </c>
      <c r="W66" s="394">
        <v>2.8</v>
      </c>
      <c r="X66" s="394">
        <v>2.8</v>
      </c>
    </row>
    <row r="67" spans="1:24" s="390" customFormat="1" ht="16.5" hidden="1">
      <c r="A67" s="395" t="s">
        <v>416</v>
      </c>
      <c r="B67" s="396" t="s">
        <v>417</v>
      </c>
      <c r="C67" s="396" t="s">
        <v>239</v>
      </c>
      <c r="D67" s="396" t="s">
        <v>239</v>
      </c>
      <c r="E67" s="396" t="s">
        <v>396</v>
      </c>
      <c r="F67" s="396" t="s">
        <v>418</v>
      </c>
      <c r="G67" s="396" t="s">
        <v>239</v>
      </c>
      <c r="H67" s="396" t="s">
        <v>243</v>
      </c>
      <c r="I67" s="399">
        <v>2.1890000000000001</v>
      </c>
      <c r="J67" s="399">
        <v>2.2069999999999999</v>
      </c>
      <c r="K67" s="399">
        <v>2.25</v>
      </c>
      <c r="L67" s="399">
        <v>2.1850000000000001</v>
      </c>
      <c r="M67" s="399">
        <v>2.0049999999999999</v>
      </c>
      <c r="N67" s="399">
        <v>1.9870000000000001</v>
      </c>
      <c r="O67" s="399">
        <v>1.931</v>
      </c>
      <c r="P67" s="399">
        <v>1.96</v>
      </c>
      <c r="Q67" s="399">
        <v>1.863</v>
      </c>
      <c r="R67" s="399">
        <v>1.855</v>
      </c>
      <c r="S67" s="397">
        <v>1.9</v>
      </c>
      <c r="T67" s="394">
        <v>1.9</v>
      </c>
      <c r="U67" s="394">
        <v>1.9</v>
      </c>
      <c r="V67" s="394">
        <v>1.9</v>
      </c>
      <c r="W67" s="394">
        <v>1.9</v>
      </c>
      <c r="X67" s="394">
        <v>1.9</v>
      </c>
    </row>
    <row r="68" spans="1:24" s="390" customFormat="1" ht="16.5" hidden="1">
      <c r="A68" s="391" t="s">
        <v>419</v>
      </c>
      <c r="B68" s="392" t="s">
        <v>420</v>
      </c>
      <c r="C68" s="392" t="s">
        <v>403</v>
      </c>
      <c r="D68" s="392" t="s">
        <v>404</v>
      </c>
      <c r="E68" s="392" t="s">
        <v>405</v>
      </c>
      <c r="F68" s="392" t="s">
        <v>421</v>
      </c>
      <c r="G68" s="392" t="s">
        <v>422</v>
      </c>
      <c r="H68" s="392" t="s">
        <v>243</v>
      </c>
      <c r="I68" s="398">
        <v>30419.7</v>
      </c>
      <c r="J68" s="398">
        <v>31696.799999999999</v>
      </c>
      <c r="K68" s="398">
        <v>33307.4</v>
      </c>
      <c r="L68" s="398">
        <v>33225.1</v>
      </c>
      <c r="M68" s="398">
        <v>31353.200000000001</v>
      </c>
      <c r="N68" s="398">
        <v>32059.8</v>
      </c>
      <c r="O68" s="398">
        <v>32109.200000000001</v>
      </c>
      <c r="P68" s="398">
        <v>33373</v>
      </c>
      <c r="Q68" s="398">
        <v>31441.8</v>
      </c>
      <c r="R68" s="398">
        <v>32634.400000000001</v>
      </c>
      <c r="S68" s="393">
        <v>34679.1</v>
      </c>
      <c r="T68" s="394">
        <v>35524.300000000003</v>
      </c>
      <c r="U68" s="394">
        <v>36192.800000000003</v>
      </c>
      <c r="V68" s="394">
        <v>36793</v>
      </c>
      <c r="W68" s="394">
        <v>37808</v>
      </c>
      <c r="X68" s="394">
        <v>37808</v>
      </c>
    </row>
    <row r="69" spans="1:24" s="390" customFormat="1" ht="16.5" hidden="1">
      <c r="A69" s="395" t="s">
        <v>423</v>
      </c>
      <c r="B69" s="396" t="s">
        <v>424</v>
      </c>
      <c r="C69" s="396" t="s">
        <v>239</v>
      </c>
      <c r="D69" s="396" t="s">
        <v>239</v>
      </c>
      <c r="E69" s="396" t="s">
        <v>425</v>
      </c>
      <c r="F69" s="396" t="s">
        <v>426</v>
      </c>
      <c r="G69" s="396" t="s">
        <v>239</v>
      </c>
      <c r="H69" s="396" t="s">
        <v>243</v>
      </c>
      <c r="I69" s="399">
        <v>247.6</v>
      </c>
      <c r="J69" s="399">
        <v>221.8</v>
      </c>
      <c r="K69" s="399">
        <v>220</v>
      </c>
      <c r="L69" s="399">
        <v>221.5</v>
      </c>
      <c r="M69" s="399">
        <v>210.6</v>
      </c>
      <c r="N69" s="399">
        <v>223.5</v>
      </c>
      <c r="O69" s="399">
        <v>222.9</v>
      </c>
      <c r="P69" s="399">
        <v>205.9</v>
      </c>
      <c r="Q69" s="399" t="s">
        <v>386</v>
      </c>
      <c r="R69" s="399" t="s">
        <v>386</v>
      </c>
      <c r="S69" s="399" t="s">
        <v>386</v>
      </c>
      <c r="T69" s="399" t="s">
        <v>386</v>
      </c>
      <c r="U69" s="399" t="s">
        <v>386</v>
      </c>
      <c r="V69" s="399" t="s">
        <v>386</v>
      </c>
      <c r="W69" s="399" t="s">
        <v>386</v>
      </c>
      <c r="X69" s="399" t="s">
        <v>386</v>
      </c>
    </row>
    <row r="70" spans="1:24" s="390" customFormat="1" ht="16.5" hidden="1">
      <c r="A70" s="391" t="s">
        <v>427</v>
      </c>
      <c r="B70" s="392" t="s">
        <v>428</v>
      </c>
      <c r="C70" s="392" t="s">
        <v>239</v>
      </c>
      <c r="D70" s="392" t="s">
        <v>429</v>
      </c>
      <c r="E70" s="392" t="s">
        <v>384</v>
      </c>
      <c r="F70" s="392" t="s">
        <v>430</v>
      </c>
      <c r="G70" s="392" t="s">
        <v>239</v>
      </c>
      <c r="H70" s="392" t="s">
        <v>243</v>
      </c>
      <c r="I70" s="398">
        <v>12290.7</v>
      </c>
      <c r="J70" s="398">
        <v>11112.5</v>
      </c>
      <c r="K70" s="398">
        <v>11124.7</v>
      </c>
      <c r="L70" s="398">
        <v>11293.8</v>
      </c>
      <c r="M70" s="398">
        <v>10806</v>
      </c>
      <c r="N70" s="398">
        <v>11511.8</v>
      </c>
      <c r="O70" s="398">
        <v>11518.6</v>
      </c>
      <c r="P70" s="398">
        <v>10664.4</v>
      </c>
      <c r="Q70" s="398" t="s">
        <v>386</v>
      </c>
      <c r="R70" s="398" t="s">
        <v>386</v>
      </c>
      <c r="S70" s="398" t="s">
        <v>386</v>
      </c>
      <c r="T70" s="398" t="s">
        <v>386</v>
      </c>
      <c r="U70" s="398" t="s">
        <v>386</v>
      </c>
      <c r="V70" s="398" t="s">
        <v>386</v>
      </c>
      <c r="W70" s="398" t="s">
        <v>386</v>
      </c>
      <c r="X70" s="398" t="s">
        <v>386</v>
      </c>
    </row>
    <row r="71" spans="1:24" s="390" customFormat="1" ht="16.5" hidden="1">
      <c r="A71" s="395" t="s">
        <v>431</v>
      </c>
      <c r="B71" s="396" t="s">
        <v>432</v>
      </c>
      <c r="C71" s="396" t="s">
        <v>239</v>
      </c>
      <c r="D71" s="396" t="s">
        <v>239</v>
      </c>
      <c r="E71" s="396" t="s">
        <v>425</v>
      </c>
      <c r="F71" s="396" t="s">
        <v>433</v>
      </c>
      <c r="G71" s="396" t="s">
        <v>239</v>
      </c>
      <c r="H71" s="396" t="s">
        <v>243</v>
      </c>
      <c r="I71" s="399">
        <v>805.3</v>
      </c>
      <c r="J71" s="399">
        <v>1088.5</v>
      </c>
      <c r="K71" s="399">
        <v>1152.9000000000001</v>
      </c>
      <c r="L71" s="399">
        <v>1296</v>
      </c>
      <c r="M71" s="399">
        <v>1498</v>
      </c>
      <c r="N71" s="399">
        <v>1607.8</v>
      </c>
      <c r="O71" s="399">
        <v>1706</v>
      </c>
      <c r="P71" s="399">
        <v>1784.2</v>
      </c>
      <c r="Q71" s="397">
        <v>579</v>
      </c>
      <c r="R71" s="399" t="s">
        <v>386</v>
      </c>
      <c r="S71" s="399" t="s">
        <v>386</v>
      </c>
      <c r="T71" s="399" t="s">
        <v>386</v>
      </c>
      <c r="U71" s="399" t="s">
        <v>386</v>
      </c>
      <c r="V71" s="399" t="s">
        <v>386</v>
      </c>
      <c r="W71" s="399" t="s">
        <v>386</v>
      </c>
      <c r="X71" s="399" t="s">
        <v>386</v>
      </c>
    </row>
    <row r="72" spans="1:24" s="390" customFormat="1" ht="16.5" hidden="1">
      <c r="A72" s="391" t="s">
        <v>434</v>
      </c>
      <c r="B72" s="392" t="s">
        <v>435</v>
      </c>
      <c r="C72" s="392" t="s">
        <v>239</v>
      </c>
      <c r="D72" s="392" t="s">
        <v>436</v>
      </c>
      <c r="E72" s="392" t="s">
        <v>384</v>
      </c>
      <c r="F72" s="392" t="s">
        <v>437</v>
      </c>
      <c r="G72" s="392" t="s">
        <v>239</v>
      </c>
      <c r="H72" s="392" t="s">
        <v>243</v>
      </c>
      <c r="I72" s="398">
        <v>39970</v>
      </c>
      <c r="J72" s="398">
        <v>54530</v>
      </c>
      <c r="K72" s="398">
        <v>58290</v>
      </c>
      <c r="L72" s="398">
        <v>66090</v>
      </c>
      <c r="M72" s="398">
        <v>76860</v>
      </c>
      <c r="N72" s="398">
        <v>82820</v>
      </c>
      <c r="O72" s="398">
        <v>88160</v>
      </c>
      <c r="P72" s="398">
        <v>92430</v>
      </c>
      <c r="Q72" s="393">
        <v>30030</v>
      </c>
      <c r="R72" s="398" t="s">
        <v>386</v>
      </c>
      <c r="S72" s="398" t="s">
        <v>386</v>
      </c>
      <c r="T72" s="398" t="s">
        <v>386</v>
      </c>
      <c r="U72" s="398" t="s">
        <v>386</v>
      </c>
      <c r="V72" s="398" t="s">
        <v>386</v>
      </c>
      <c r="W72" s="398" t="s">
        <v>386</v>
      </c>
      <c r="X72" s="398" t="s">
        <v>386</v>
      </c>
    </row>
    <row r="73" spans="1:24" s="390" customFormat="1" ht="16.5" hidden="1">
      <c r="A73" s="395" t="s">
        <v>438</v>
      </c>
      <c r="B73" s="396" t="s">
        <v>439</v>
      </c>
      <c r="C73" s="396" t="s">
        <v>239</v>
      </c>
      <c r="D73" s="396" t="s">
        <v>239</v>
      </c>
      <c r="E73" s="396" t="s">
        <v>440</v>
      </c>
      <c r="F73" s="396" t="s">
        <v>441</v>
      </c>
      <c r="G73" s="396" t="s">
        <v>239</v>
      </c>
      <c r="H73" s="396" t="s">
        <v>243</v>
      </c>
      <c r="I73" s="399">
        <v>2.7429999999999999</v>
      </c>
      <c r="J73" s="399">
        <v>2.7090000000000001</v>
      </c>
      <c r="K73" s="397">
        <v>2.7</v>
      </c>
      <c r="L73" s="397">
        <v>2.6</v>
      </c>
      <c r="M73" s="397">
        <v>2.6</v>
      </c>
      <c r="N73" s="397">
        <v>2.6</v>
      </c>
      <c r="O73" s="397">
        <v>2.5</v>
      </c>
      <c r="P73" s="397">
        <v>2.5</v>
      </c>
      <c r="Q73" s="397">
        <v>2.5</v>
      </c>
      <c r="R73" s="397">
        <v>2.5</v>
      </c>
      <c r="S73" s="397">
        <v>2.4</v>
      </c>
      <c r="T73" s="394">
        <v>2.4</v>
      </c>
      <c r="U73" s="394">
        <v>2.4</v>
      </c>
      <c r="V73" s="394">
        <v>2.2999999999999998</v>
      </c>
      <c r="W73" s="394">
        <v>2.2999999999999998</v>
      </c>
      <c r="X73" s="394">
        <v>2.2999999999999998</v>
      </c>
    </row>
    <row r="74" spans="1:24" ht="12" hidden="1">
      <c r="A74" s="412" t="s">
        <v>442</v>
      </c>
      <c r="B74" s="413" t="s">
        <v>443</v>
      </c>
      <c r="C74" s="413" t="s">
        <v>239</v>
      </c>
      <c r="D74" s="413" t="s">
        <v>239</v>
      </c>
      <c r="E74" s="413" t="s">
        <v>255</v>
      </c>
      <c r="F74" s="413" t="s">
        <v>444</v>
      </c>
      <c r="G74" s="413" t="s">
        <v>239</v>
      </c>
      <c r="H74" s="413" t="s">
        <v>243</v>
      </c>
      <c r="I74" s="414">
        <v>106.34399999999999</v>
      </c>
      <c r="J74" s="414">
        <v>110.444</v>
      </c>
      <c r="K74" s="414">
        <v>113.265</v>
      </c>
      <c r="L74" s="414">
        <v>117.13200000000001</v>
      </c>
      <c r="M74" s="414">
        <v>121.59099999999999</v>
      </c>
      <c r="N74" s="414">
        <v>124.881</v>
      </c>
      <c r="O74" s="414">
        <v>131.24600000000001</v>
      </c>
      <c r="P74" s="414">
        <v>135.58000000000001</v>
      </c>
      <c r="Q74" s="414">
        <v>136.51</v>
      </c>
      <c r="R74" s="414">
        <v>143.36799999999999</v>
      </c>
      <c r="S74" s="415">
        <v>152.9</v>
      </c>
      <c r="T74" s="416">
        <v>159</v>
      </c>
      <c r="U74" s="416">
        <v>162</v>
      </c>
      <c r="V74" s="416">
        <v>165.7</v>
      </c>
      <c r="W74" s="416">
        <v>171</v>
      </c>
      <c r="X74" s="416">
        <v>171</v>
      </c>
    </row>
    <row r="75" spans="1:24" ht="12" hidden="1">
      <c r="A75" s="417" t="s">
        <v>445</v>
      </c>
      <c r="B75" s="418" t="s">
        <v>446</v>
      </c>
      <c r="C75" s="418" t="s">
        <v>239</v>
      </c>
      <c r="D75" s="418" t="s">
        <v>239</v>
      </c>
      <c r="E75" s="418" t="s">
        <v>255</v>
      </c>
      <c r="F75" s="418" t="s">
        <v>447</v>
      </c>
      <c r="G75" s="418" t="s">
        <v>239</v>
      </c>
      <c r="H75" s="418" t="s">
        <v>243</v>
      </c>
      <c r="I75" s="419">
        <v>100.04600000000001</v>
      </c>
      <c r="J75" s="419">
        <v>102.569</v>
      </c>
      <c r="K75" s="419">
        <v>103.86499999999999</v>
      </c>
      <c r="L75" s="419">
        <v>106.658</v>
      </c>
      <c r="M75" s="419">
        <v>109.65300000000001</v>
      </c>
      <c r="N75" s="419">
        <v>110.47199999999999</v>
      </c>
      <c r="O75" s="419">
        <v>114.411</v>
      </c>
      <c r="P75" s="419">
        <v>117.736</v>
      </c>
      <c r="Q75" s="419">
        <v>117.908</v>
      </c>
      <c r="R75" s="419">
        <v>120.81100000000001</v>
      </c>
      <c r="S75" s="420">
        <v>122.5</v>
      </c>
      <c r="T75" s="416">
        <v>124.3</v>
      </c>
      <c r="U75" s="416">
        <v>126</v>
      </c>
      <c r="V75" s="416">
        <v>127.5</v>
      </c>
      <c r="W75" s="416">
        <v>130</v>
      </c>
      <c r="X75" s="416">
        <v>130</v>
      </c>
    </row>
    <row r="76" spans="1:24" ht="12" hidden="1">
      <c r="A76" s="412" t="s">
        <v>448</v>
      </c>
      <c r="B76" s="413" t="s">
        <v>449</v>
      </c>
      <c r="C76" s="413" t="s">
        <v>239</v>
      </c>
      <c r="D76" s="413" t="s">
        <v>239</v>
      </c>
      <c r="E76" s="413" t="s">
        <v>450</v>
      </c>
      <c r="F76" s="413" t="s">
        <v>451</v>
      </c>
      <c r="G76" s="413" t="s">
        <v>239</v>
      </c>
      <c r="H76" s="413" t="s">
        <v>243</v>
      </c>
      <c r="I76" s="414">
        <v>3.121</v>
      </c>
      <c r="J76" s="414">
        <v>2.5219999999999998</v>
      </c>
      <c r="K76" s="414">
        <v>1.264</v>
      </c>
      <c r="L76" s="414">
        <v>2.6890000000000001</v>
      </c>
      <c r="M76" s="414">
        <v>2.8090000000000002</v>
      </c>
      <c r="N76" s="414">
        <v>0.746</v>
      </c>
      <c r="O76" s="414">
        <v>3.5659999999999998</v>
      </c>
      <c r="P76" s="414">
        <v>2.9060000000000001</v>
      </c>
      <c r="Q76" s="414">
        <v>0.14599999999999999</v>
      </c>
      <c r="R76" s="414">
        <v>2.4620000000000002</v>
      </c>
      <c r="S76" s="415">
        <v>1.4</v>
      </c>
      <c r="T76" s="416">
        <v>1.5</v>
      </c>
      <c r="U76" s="416">
        <v>1.3</v>
      </c>
      <c r="V76" s="416">
        <v>1.2</v>
      </c>
      <c r="W76" s="416">
        <v>2</v>
      </c>
      <c r="X76" s="416">
        <v>2</v>
      </c>
    </row>
    <row r="77" spans="1:24" ht="12" hidden="1">
      <c r="A77" s="417" t="s">
        <v>452</v>
      </c>
      <c r="B77" s="418" t="s">
        <v>453</v>
      </c>
      <c r="C77" s="418" t="s">
        <v>454</v>
      </c>
      <c r="D77" s="418" t="s">
        <v>239</v>
      </c>
      <c r="E77" s="418" t="s">
        <v>455</v>
      </c>
      <c r="F77" s="418" t="s">
        <v>456</v>
      </c>
      <c r="G77" s="418" t="s">
        <v>239</v>
      </c>
      <c r="H77" s="418" t="s">
        <v>243</v>
      </c>
      <c r="I77" s="419">
        <v>2386.1999999999998</v>
      </c>
      <c r="J77" s="419">
        <v>2523.3000000000002</v>
      </c>
      <c r="K77" s="419">
        <v>2691.4</v>
      </c>
      <c r="L77" s="420">
        <v>2590</v>
      </c>
      <c r="M77" s="420">
        <v>2620</v>
      </c>
      <c r="N77" s="420">
        <v>2760</v>
      </c>
      <c r="O77" s="420">
        <v>2980</v>
      </c>
      <c r="P77" s="420">
        <v>2910</v>
      </c>
      <c r="Q77" s="420">
        <v>2890</v>
      </c>
      <c r="R77" s="420">
        <v>3140</v>
      </c>
      <c r="S77" s="420">
        <v>2940</v>
      </c>
      <c r="T77" s="416">
        <v>2950</v>
      </c>
      <c r="U77" s="416">
        <v>3190</v>
      </c>
      <c r="V77" s="416">
        <v>3390</v>
      </c>
      <c r="W77" s="416">
        <v>3610</v>
      </c>
      <c r="X77" s="416">
        <v>3610</v>
      </c>
    </row>
    <row r="78" spans="1:24" s="390" customFormat="1" ht="16.5" hidden="1">
      <c r="A78" s="391" t="s">
        <v>457</v>
      </c>
      <c r="B78" s="392" t="s">
        <v>458</v>
      </c>
      <c r="C78" s="392" t="s">
        <v>454</v>
      </c>
      <c r="D78" s="392" t="s">
        <v>429</v>
      </c>
      <c r="E78" s="392" t="s">
        <v>459</v>
      </c>
      <c r="F78" s="392" t="s">
        <v>460</v>
      </c>
      <c r="G78" s="392" t="s">
        <v>461</v>
      </c>
      <c r="H78" s="392" t="s">
        <v>243</v>
      </c>
      <c r="I78" s="398">
        <v>1054209.2</v>
      </c>
      <c r="J78" s="398">
        <v>1106747.7</v>
      </c>
      <c r="K78" s="398">
        <v>1145299.6000000001</v>
      </c>
      <c r="L78" s="398">
        <v>1159107.7</v>
      </c>
      <c r="M78" s="398">
        <v>1194611.3999999999</v>
      </c>
      <c r="N78" s="398">
        <v>1436435.2</v>
      </c>
      <c r="O78" s="398">
        <v>1466563.2</v>
      </c>
      <c r="P78" s="398">
        <v>1535842.1</v>
      </c>
      <c r="Q78" s="398">
        <v>1809027.7</v>
      </c>
      <c r="R78" s="398">
        <v>1846092.2</v>
      </c>
      <c r="S78" s="393">
        <v>1673274</v>
      </c>
      <c r="T78" s="394">
        <v>1925516</v>
      </c>
      <c r="U78" s="394">
        <v>2073686</v>
      </c>
      <c r="V78" s="394">
        <v>2271404</v>
      </c>
      <c r="W78" s="394">
        <v>2368311</v>
      </c>
      <c r="X78" s="394">
        <v>2368311</v>
      </c>
    </row>
    <row r="79" spans="1:24" s="390" customFormat="1" ht="16.5" hidden="1">
      <c r="A79" s="395" t="s">
        <v>462</v>
      </c>
      <c r="B79" s="396" t="s">
        <v>463</v>
      </c>
      <c r="C79" s="396" t="s">
        <v>454</v>
      </c>
      <c r="D79" s="396" t="s">
        <v>429</v>
      </c>
      <c r="E79" s="396" t="s">
        <v>459</v>
      </c>
      <c r="F79" s="396" t="s">
        <v>464</v>
      </c>
      <c r="G79" s="396" t="s">
        <v>461</v>
      </c>
      <c r="H79" s="396" t="s">
        <v>243</v>
      </c>
      <c r="I79" s="399">
        <v>1272773.1000000001</v>
      </c>
      <c r="J79" s="399">
        <v>1350423.5</v>
      </c>
      <c r="K79" s="399">
        <v>1423280.1</v>
      </c>
      <c r="L79" s="399">
        <v>1426035.2</v>
      </c>
      <c r="M79" s="399">
        <v>1461102.1</v>
      </c>
      <c r="N79" s="399">
        <v>1719952.7</v>
      </c>
      <c r="O79" s="399">
        <v>1743873.5</v>
      </c>
      <c r="P79" s="399">
        <v>1788961.7</v>
      </c>
      <c r="Q79" s="399">
        <v>2075089</v>
      </c>
      <c r="R79" s="399">
        <v>2084727.8</v>
      </c>
      <c r="S79" s="397">
        <v>1889276</v>
      </c>
      <c r="T79" s="394">
        <v>2173737</v>
      </c>
      <c r="U79" s="394">
        <v>2340307</v>
      </c>
      <c r="V79" s="394">
        <v>2563075</v>
      </c>
      <c r="W79" s="394">
        <v>2671746</v>
      </c>
      <c r="X79" s="394">
        <v>2671746</v>
      </c>
    </row>
    <row r="80" spans="1:24" s="390" customFormat="1" ht="16.5" hidden="1">
      <c r="A80" s="391" t="s">
        <v>465</v>
      </c>
      <c r="B80" s="392" t="s">
        <v>466</v>
      </c>
      <c r="C80" s="392" t="s">
        <v>454</v>
      </c>
      <c r="D80" s="392" t="s">
        <v>429</v>
      </c>
      <c r="E80" s="392" t="s">
        <v>459</v>
      </c>
      <c r="F80" s="392" t="s">
        <v>467</v>
      </c>
      <c r="G80" s="392" t="s">
        <v>461</v>
      </c>
      <c r="H80" s="392" t="s">
        <v>243</v>
      </c>
      <c r="I80" s="398">
        <v>1896118.8</v>
      </c>
      <c r="J80" s="398">
        <v>1944349.7</v>
      </c>
      <c r="K80" s="398">
        <v>2061256</v>
      </c>
      <c r="L80" s="398">
        <v>2068562</v>
      </c>
      <c r="M80" s="398">
        <v>2071974.7</v>
      </c>
      <c r="N80" s="398">
        <v>2426564.9</v>
      </c>
      <c r="O80" s="398">
        <v>2448199.1</v>
      </c>
      <c r="P80" s="398">
        <v>2536598.2999999998</v>
      </c>
      <c r="Q80" s="398">
        <v>2990968.6</v>
      </c>
      <c r="R80" s="398">
        <v>2989619.9</v>
      </c>
      <c r="S80" s="393">
        <v>2820028</v>
      </c>
      <c r="T80" s="394">
        <v>3244629</v>
      </c>
      <c r="U80" s="394">
        <v>3493260</v>
      </c>
      <c r="V80" s="394">
        <v>3825775</v>
      </c>
      <c r="W80" s="394">
        <v>3987983</v>
      </c>
      <c r="X80" s="394">
        <v>3987983</v>
      </c>
    </row>
    <row r="81" spans="1:24" s="390" customFormat="1" ht="16.5" hidden="1">
      <c r="A81" s="395" t="s">
        <v>468</v>
      </c>
      <c r="B81" s="396" t="s">
        <v>469</v>
      </c>
      <c r="C81" s="396" t="s">
        <v>454</v>
      </c>
      <c r="D81" s="396" t="s">
        <v>429</v>
      </c>
      <c r="E81" s="396" t="s">
        <v>459</v>
      </c>
      <c r="F81" s="396" t="s">
        <v>470</v>
      </c>
      <c r="G81" s="396" t="s">
        <v>461</v>
      </c>
      <c r="H81" s="396" t="s">
        <v>243</v>
      </c>
      <c r="I81" s="399">
        <v>157194.20000000001</v>
      </c>
      <c r="J81" s="399">
        <v>163362.70000000001</v>
      </c>
      <c r="K81" s="399">
        <v>168487.2</v>
      </c>
      <c r="L81" s="399">
        <v>164097.70000000001</v>
      </c>
      <c r="M81" s="399">
        <v>161955.5</v>
      </c>
      <c r="N81" s="399">
        <v>191555.9</v>
      </c>
      <c r="O81" s="399">
        <v>195217.7</v>
      </c>
      <c r="P81" s="399">
        <v>198043.3</v>
      </c>
      <c r="Q81" s="399">
        <v>226912.4</v>
      </c>
      <c r="R81" s="399">
        <v>225879.5</v>
      </c>
      <c r="S81" s="399" t="s">
        <v>386</v>
      </c>
      <c r="T81" s="399" t="s">
        <v>386</v>
      </c>
      <c r="U81" s="399" t="s">
        <v>386</v>
      </c>
      <c r="V81" s="399" t="s">
        <v>386</v>
      </c>
      <c r="W81" s="399" t="s">
        <v>386</v>
      </c>
      <c r="X81" s="399" t="s">
        <v>386</v>
      </c>
    </row>
    <row r="82" spans="1:24" s="390" customFormat="1" ht="16.5" hidden="1">
      <c r="A82" s="391" t="s">
        <v>471</v>
      </c>
      <c r="B82" s="392" t="s">
        <v>472</v>
      </c>
      <c r="C82" s="392" t="s">
        <v>239</v>
      </c>
      <c r="D82" s="392" t="s">
        <v>239</v>
      </c>
      <c r="E82" s="392" t="s">
        <v>473</v>
      </c>
      <c r="F82" s="392" t="s">
        <v>474</v>
      </c>
      <c r="G82" s="392" t="s">
        <v>239</v>
      </c>
      <c r="H82" s="392" t="s">
        <v>243</v>
      </c>
      <c r="I82" s="398">
        <v>1151</v>
      </c>
      <c r="J82" s="398">
        <v>1135.7</v>
      </c>
      <c r="K82" s="398">
        <v>1023.75</v>
      </c>
      <c r="L82" s="398">
        <v>1143.5</v>
      </c>
      <c r="M82" s="398">
        <v>1140.95</v>
      </c>
      <c r="N82" s="398">
        <v>1144.6500000000001</v>
      </c>
      <c r="O82" s="398">
        <v>1116</v>
      </c>
      <c r="P82" s="398">
        <v>1180.55</v>
      </c>
      <c r="Q82" s="393">
        <v>1201</v>
      </c>
      <c r="R82" s="398" t="s">
        <v>386</v>
      </c>
      <c r="S82" s="398" t="s">
        <v>386</v>
      </c>
      <c r="T82" s="398" t="s">
        <v>386</v>
      </c>
      <c r="U82" s="398" t="s">
        <v>386</v>
      </c>
      <c r="V82" s="398" t="s">
        <v>386</v>
      </c>
      <c r="W82" s="398" t="s">
        <v>386</v>
      </c>
      <c r="X82" s="398" t="s">
        <v>386</v>
      </c>
    </row>
    <row r="83" spans="1:24" s="390" customFormat="1" ht="16.5" hidden="1">
      <c r="A83" s="395" t="s">
        <v>475</v>
      </c>
      <c r="B83" s="396" t="s">
        <v>476</v>
      </c>
      <c r="C83" s="396" t="s">
        <v>239</v>
      </c>
      <c r="D83" s="396" t="s">
        <v>239</v>
      </c>
      <c r="E83" s="396" t="s">
        <v>473</v>
      </c>
      <c r="F83" s="396" t="s">
        <v>477</v>
      </c>
      <c r="G83" s="396" t="s">
        <v>239</v>
      </c>
      <c r="H83" s="396" t="s">
        <v>243</v>
      </c>
      <c r="I83" s="399">
        <v>854.99699999999996</v>
      </c>
      <c r="J83" s="399">
        <v>855.89</v>
      </c>
      <c r="K83" s="399">
        <v>800.14400000000001</v>
      </c>
      <c r="L83" s="399">
        <v>855.95</v>
      </c>
      <c r="M83" s="399">
        <v>873.01599999999996</v>
      </c>
      <c r="N83" s="399">
        <v>830.18899999999996</v>
      </c>
      <c r="O83" s="399">
        <v>816.697</v>
      </c>
      <c r="P83" s="399">
        <v>783.97199999999998</v>
      </c>
      <c r="Q83" s="397">
        <v>788.1</v>
      </c>
      <c r="R83" s="399" t="s">
        <v>386</v>
      </c>
      <c r="S83" s="399" t="s">
        <v>386</v>
      </c>
      <c r="T83" s="399" t="s">
        <v>386</v>
      </c>
      <c r="U83" s="399" t="s">
        <v>386</v>
      </c>
      <c r="V83" s="399" t="s">
        <v>386</v>
      </c>
      <c r="W83" s="399" t="s">
        <v>386</v>
      </c>
      <c r="X83" s="399" t="s">
        <v>386</v>
      </c>
    </row>
    <row r="84" spans="1:24" s="390" customFormat="1" ht="16.5" hidden="1">
      <c r="A84" s="391" t="s">
        <v>478</v>
      </c>
      <c r="B84" s="392" t="s">
        <v>479</v>
      </c>
      <c r="C84" s="392" t="s">
        <v>403</v>
      </c>
      <c r="D84" s="392" t="s">
        <v>239</v>
      </c>
      <c r="E84" s="392" t="s">
        <v>473</v>
      </c>
      <c r="F84" s="392" t="s">
        <v>480</v>
      </c>
      <c r="G84" s="392" t="s">
        <v>239</v>
      </c>
      <c r="H84" s="392" t="s">
        <v>243</v>
      </c>
      <c r="I84" s="398">
        <v>3700</v>
      </c>
      <c r="J84" s="398">
        <v>3900</v>
      </c>
      <c r="K84" s="398">
        <v>4100</v>
      </c>
      <c r="L84" s="398">
        <v>4300</v>
      </c>
      <c r="M84" s="398">
        <v>4400</v>
      </c>
      <c r="N84" s="398">
        <v>4400</v>
      </c>
      <c r="O84" s="398">
        <v>4500</v>
      </c>
      <c r="P84" s="398">
        <v>4500</v>
      </c>
      <c r="Q84" s="393">
        <v>4500</v>
      </c>
      <c r="R84" s="398" t="s">
        <v>386</v>
      </c>
      <c r="S84" s="398" t="s">
        <v>386</v>
      </c>
      <c r="T84" s="398" t="s">
        <v>386</v>
      </c>
      <c r="U84" s="398" t="s">
        <v>386</v>
      </c>
      <c r="V84" s="398" t="s">
        <v>386</v>
      </c>
      <c r="W84" s="398" t="s">
        <v>386</v>
      </c>
      <c r="X84" s="398" t="s">
        <v>386</v>
      </c>
    </row>
    <row r="85" spans="1:24" s="390" customFormat="1" ht="16.5" hidden="1">
      <c r="A85" s="395" t="s">
        <v>481</v>
      </c>
      <c r="B85" s="396" t="s">
        <v>482</v>
      </c>
      <c r="C85" s="396" t="s">
        <v>454</v>
      </c>
      <c r="D85" s="396" t="s">
        <v>239</v>
      </c>
      <c r="E85" s="396" t="s">
        <v>473</v>
      </c>
      <c r="F85" s="396" t="s">
        <v>483</v>
      </c>
      <c r="G85" s="396" t="s">
        <v>239</v>
      </c>
      <c r="H85" s="396" t="s">
        <v>243</v>
      </c>
      <c r="I85" s="399">
        <v>3.21</v>
      </c>
      <c r="J85" s="399">
        <v>3.43</v>
      </c>
      <c r="K85" s="399">
        <v>4</v>
      </c>
      <c r="L85" s="399">
        <v>3.76</v>
      </c>
      <c r="M85" s="399">
        <v>3.86</v>
      </c>
      <c r="N85" s="399">
        <v>3.84</v>
      </c>
      <c r="O85" s="399">
        <v>4.03</v>
      </c>
      <c r="P85" s="399">
        <v>3.81</v>
      </c>
      <c r="Q85" s="399">
        <v>3.75</v>
      </c>
      <c r="R85" s="399" t="s">
        <v>386</v>
      </c>
      <c r="S85" s="399" t="s">
        <v>386</v>
      </c>
      <c r="T85" s="399" t="s">
        <v>386</v>
      </c>
      <c r="U85" s="399" t="s">
        <v>386</v>
      </c>
      <c r="V85" s="399" t="s">
        <v>386</v>
      </c>
      <c r="W85" s="399" t="s">
        <v>386</v>
      </c>
      <c r="X85" s="399" t="s">
        <v>386</v>
      </c>
    </row>
    <row r="86" spans="1:24" s="390" customFormat="1" ht="16.5" hidden="1">
      <c r="A86" s="391" t="s">
        <v>484</v>
      </c>
      <c r="B86" s="392" t="s">
        <v>485</v>
      </c>
      <c r="C86" s="392" t="s">
        <v>239</v>
      </c>
      <c r="D86" s="392" t="s">
        <v>239</v>
      </c>
      <c r="E86" s="392" t="s">
        <v>473</v>
      </c>
      <c r="F86" s="392" t="s">
        <v>486</v>
      </c>
      <c r="G86" s="392" t="s">
        <v>239</v>
      </c>
      <c r="H86" s="392" t="s">
        <v>243</v>
      </c>
      <c r="I86" s="398">
        <v>-25.716999999999999</v>
      </c>
      <c r="J86" s="398">
        <v>-24.64</v>
      </c>
      <c r="K86" s="398">
        <v>-16.478000000000002</v>
      </c>
      <c r="L86" s="398">
        <v>-21.495000000000001</v>
      </c>
      <c r="M86" s="398">
        <v>-23.483000000000001</v>
      </c>
      <c r="N86" s="398">
        <v>-27.472000000000001</v>
      </c>
      <c r="O86" s="398">
        <v>-26.818999999999999</v>
      </c>
      <c r="P86" s="398">
        <v>-33.593000000000004</v>
      </c>
      <c r="Q86" s="393">
        <v>-34.4</v>
      </c>
      <c r="R86" s="398" t="s">
        <v>386</v>
      </c>
      <c r="S86" s="398" t="s">
        <v>386</v>
      </c>
      <c r="T86" s="398" t="s">
        <v>386</v>
      </c>
      <c r="U86" s="398" t="s">
        <v>386</v>
      </c>
      <c r="V86" s="398" t="s">
        <v>386</v>
      </c>
      <c r="W86" s="398" t="s">
        <v>386</v>
      </c>
      <c r="X86" s="398" t="s">
        <v>386</v>
      </c>
    </row>
    <row r="87" spans="1:24" s="390" customFormat="1" ht="16.5" hidden="1">
      <c r="A87" s="395" t="s">
        <v>487</v>
      </c>
      <c r="B87" s="396" t="s">
        <v>488</v>
      </c>
      <c r="C87" s="396" t="s">
        <v>454</v>
      </c>
      <c r="D87" s="396" t="s">
        <v>404</v>
      </c>
      <c r="E87" s="396" t="s">
        <v>489</v>
      </c>
      <c r="F87" s="396" t="s">
        <v>490</v>
      </c>
      <c r="G87" s="396" t="s">
        <v>491</v>
      </c>
      <c r="H87" s="396" t="s">
        <v>243</v>
      </c>
      <c r="I87" s="397">
        <v>0</v>
      </c>
      <c r="J87" s="397">
        <v>0</v>
      </c>
      <c r="K87" s="397">
        <v>0</v>
      </c>
      <c r="L87" s="397">
        <v>0</v>
      </c>
      <c r="M87" s="397">
        <v>0</v>
      </c>
      <c r="N87" s="397">
        <v>0</v>
      </c>
      <c r="O87" s="397">
        <v>0</v>
      </c>
      <c r="P87" s="397">
        <v>0</v>
      </c>
      <c r="Q87" s="397">
        <v>0</v>
      </c>
      <c r="R87" s="397">
        <v>0</v>
      </c>
      <c r="S87" s="397">
        <v>0</v>
      </c>
      <c r="T87" s="394">
        <v>0</v>
      </c>
      <c r="U87" s="394">
        <v>0</v>
      </c>
      <c r="V87" s="394">
        <v>0</v>
      </c>
      <c r="W87" s="394">
        <v>0</v>
      </c>
      <c r="X87" s="394">
        <v>0</v>
      </c>
    </row>
    <row r="88" spans="1:24" s="390" customFormat="1" ht="16.5" hidden="1">
      <c r="A88" s="391" t="s">
        <v>492</v>
      </c>
      <c r="B88" s="392" t="s">
        <v>493</v>
      </c>
      <c r="C88" s="392" t="s">
        <v>239</v>
      </c>
      <c r="D88" s="392" t="s">
        <v>239</v>
      </c>
      <c r="E88" s="392" t="s">
        <v>311</v>
      </c>
      <c r="F88" s="392" t="s">
        <v>494</v>
      </c>
      <c r="G88" s="392" t="s">
        <v>239</v>
      </c>
      <c r="H88" s="392" t="s">
        <v>243</v>
      </c>
      <c r="I88" s="398">
        <v>9.1669999999999998</v>
      </c>
      <c r="J88" s="398">
        <v>9.093</v>
      </c>
      <c r="K88" s="398">
        <v>9.0190000000000001</v>
      </c>
      <c r="L88" s="398">
        <v>8.9459999999999997</v>
      </c>
      <c r="M88" s="398">
        <v>8.6210000000000004</v>
      </c>
      <c r="N88" s="398">
        <v>8.3079999999999998</v>
      </c>
      <c r="O88" s="398">
        <v>8.0069999999999997</v>
      </c>
      <c r="P88" s="398">
        <v>7.7160000000000002</v>
      </c>
      <c r="Q88" s="398">
        <v>7.4359999999999999</v>
      </c>
      <c r="R88" s="393">
        <v>7.298</v>
      </c>
      <c r="S88" s="393">
        <v>7.1619999999999999</v>
      </c>
      <c r="T88" s="394">
        <v>7.0279999999999996</v>
      </c>
      <c r="U88" s="394">
        <v>6.8970000000000002</v>
      </c>
      <c r="V88" s="394">
        <v>6.7690000000000001</v>
      </c>
      <c r="W88" s="394">
        <v>6.7430000000000003</v>
      </c>
      <c r="X88" s="394">
        <v>6.7430000000000003</v>
      </c>
    </row>
    <row r="89" spans="1:24" s="390" customFormat="1" ht="16.5" hidden="1">
      <c r="A89" s="395" t="s">
        <v>495</v>
      </c>
      <c r="B89" s="396" t="s">
        <v>496</v>
      </c>
      <c r="C89" s="396" t="s">
        <v>454</v>
      </c>
      <c r="D89" s="396" t="s">
        <v>404</v>
      </c>
      <c r="E89" s="396" t="s">
        <v>497</v>
      </c>
      <c r="F89" s="396" t="s">
        <v>498</v>
      </c>
      <c r="G89" s="396" t="s">
        <v>239</v>
      </c>
      <c r="H89" s="396" t="s">
        <v>243</v>
      </c>
      <c r="I89" s="399">
        <v>120.372</v>
      </c>
      <c r="J89" s="399">
        <v>114.479</v>
      </c>
      <c r="K89" s="399">
        <v>116.81100000000001</v>
      </c>
      <c r="L89" s="399" t="s">
        <v>386</v>
      </c>
      <c r="M89" s="399" t="s">
        <v>386</v>
      </c>
      <c r="N89" s="399" t="s">
        <v>386</v>
      </c>
      <c r="O89" s="399" t="s">
        <v>386</v>
      </c>
      <c r="P89" s="399" t="s">
        <v>386</v>
      </c>
      <c r="Q89" s="399" t="s">
        <v>386</v>
      </c>
      <c r="R89" s="399" t="s">
        <v>386</v>
      </c>
      <c r="S89" s="399" t="s">
        <v>386</v>
      </c>
      <c r="T89" s="399" t="s">
        <v>386</v>
      </c>
      <c r="U89" s="399" t="s">
        <v>386</v>
      </c>
      <c r="V89" s="399" t="s">
        <v>386</v>
      </c>
      <c r="W89" s="399" t="s">
        <v>386</v>
      </c>
      <c r="X89" s="399" t="s">
        <v>386</v>
      </c>
    </row>
    <row r="90" spans="1:24" s="390" customFormat="1" ht="16.5" hidden="1">
      <c r="A90" s="391" t="s">
        <v>499</v>
      </c>
      <c r="B90" s="392" t="s">
        <v>500</v>
      </c>
      <c r="C90" s="392" t="s">
        <v>454</v>
      </c>
      <c r="D90" s="392" t="s">
        <v>404</v>
      </c>
      <c r="E90" s="392" t="s">
        <v>497</v>
      </c>
      <c r="F90" s="392" t="s">
        <v>501</v>
      </c>
      <c r="G90" s="392" t="s">
        <v>239</v>
      </c>
      <c r="H90" s="392" t="s">
        <v>243</v>
      </c>
      <c r="I90" s="398">
        <v>20.536000000000001</v>
      </c>
      <c r="J90" s="398">
        <v>11.506</v>
      </c>
      <c r="K90" s="398">
        <v>11.541</v>
      </c>
      <c r="L90" s="398" t="s">
        <v>386</v>
      </c>
      <c r="M90" s="398" t="s">
        <v>386</v>
      </c>
      <c r="N90" s="398" t="s">
        <v>386</v>
      </c>
      <c r="O90" s="398" t="s">
        <v>386</v>
      </c>
      <c r="P90" s="398" t="s">
        <v>386</v>
      </c>
      <c r="Q90" s="398" t="s">
        <v>386</v>
      </c>
      <c r="R90" s="398" t="s">
        <v>386</v>
      </c>
      <c r="S90" s="398" t="s">
        <v>386</v>
      </c>
      <c r="T90" s="398" t="s">
        <v>386</v>
      </c>
      <c r="U90" s="398" t="s">
        <v>386</v>
      </c>
      <c r="V90" s="398" t="s">
        <v>386</v>
      </c>
      <c r="W90" s="398" t="s">
        <v>386</v>
      </c>
      <c r="X90" s="398" t="s">
        <v>386</v>
      </c>
    </row>
    <row r="91" spans="1:24" s="390" customFormat="1" ht="16.5" hidden="1">
      <c r="A91" s="395" t="s">
        <v>502</v>
      </c>
      <c r="B91" s="396" t="s">
        <v>503</v>
      </c>
      <c r="C91" s="396" t="s">
        <v>454</v>
      </c>
      <c r="D91" s="396" t="s">
        <v>404</v>
      </c>
      <c r="E91" s="396" t="s">
        <v>497</v>
      </c>
      <c r="F91" s="396" t="s">
        <v>504</v>
      </c>
      <c r="G91" s="396" t="s">
        <v>239</v>
      </c>
      <c r="H91" s="396" t="s">
        <v>243</v>
      </c>
      <c r="I91" s="399">
        <v>31.577999999999999</v>
      </c>
      <c r="J91" s="399">
        <v>36.457000000000001</v>
      </c>
      <c r="K91" s="399">
        <v>33.777999999999999</v>
      </c>
      <c r="L91" s="399" t="s">
        <v>386</v>
      </c>
      <c r="M91" s="399" t="s">
        <v>386</v>
      </c>
      <c r="N91" s="399" t="s">
        <v>386</v>
      </c>
      <c r="O91" s="399" t="s">
        <v>386</v>
      </c>
      <c r="P91" s="399" t="s">
        <v>386</v>
      </c>
      <c r="Q91" s="399" t="s">
        <v>386</v>
      </c>
      <c r="R91" s="399" t="s">
        <v>386</v>
      </c>
      <c r="S91" s="399" t="s">
        <v>386</v>
      </c>
      <c r="T91" s="399" t="s">
        <v>386</v>
      </c>
      <c r="U91" s="399" t="s">
        <v>386</v>
      </c>
      <c r="V91" s="399" t="s">
        <v>386</v>
      </c>
      <c r="W91" s="399" t="s">
        <v>386</v>
      </c>
      <c r="X91" s="399" t="s">
        <v>386</v>
      </c>
    </row>
    <row r="92" spans="1:24" s="390" customFormat="1" ht="16.5" hidden="1">
      <c r="A92" s="391" t="s">
        <v>505</v>
      </c>
      <c r="B92" s="392" t="s">
        <v>506</v>
      </c>
      <c r="C92" s="392" t="s">
        <v>454</v>
      </c>
      <c r="D92" s="392" t="s">
        <v>404</v>
      </c>
      <c r="E92" s="392" t="s">
        <v>497</v>
      </c>
      <c r="F92" s="392" t="s">
        <v>507</v>
      </c>
      <c r="G92" s="392" t="s">
        <v>239</v>
      </c>
      <c r="H92" s="392" t="s">
        <v>243</v>
      </c>
      <c r="I92" s="398">
        <v>202.28900000000002</v>
      </c>
      <c r="J92" s="398">
        <v>184.46600000000001</v>
      </c>
      <c r="K92" s="398">
        <v>186.50200000000001</v>
      </c>
      <c r="L92" s="398" t="s">
        <v>386</v>
      </c>
      <c r="M92" s="398" t="s">
        <v>386</v>
      </c>
      <c r="N92" s="398" t="s">
        <v>386</v>
      </c>
      <c r="O92" s="398" t="s">
        <v>386</v>
      </c>
      <c r="P92" s="398" t="s">
        <v>386</v>
      </c>
      <c r="Q92" s="398" t="s">
        <v>386</v>
      </c>
      <c r="R92" s="398" t="s">
        <v>386</v>
      </c>
      <c r="S92" s="398" t="s">
        <v>386</v>
      </c>
      <c r="T92" s="398" t="s">
        <v>386</v>
      </c>
      <c r="U92" s="398" t="s">
        <v>386</v>
      </c>
      <c r="V92" s="398" t="s">
        <v>386</v>
      </c>
      <c r="W92" s="398" t="s">
        <v>386</v>
      </c>
      <c r="X92" s="398" t="s">
        <v>386</v>
      </c>
    </row>
    <row r="93" spans="1:24" s="390" customFormat="1" ht="16.5" hidden="1">
      <c r="A93" s="395" t="s">
        <v>508</v>
      </c>
      <c r="B93" s="396" t="s">
        <v>509</v>
      </c>
      <c r="C93" s="396" t="s">
        <v>454</v>
      </c>
      <c r="D93" s="396" t="s">
        <v>404</v>
      </c>
      <c r="E93" s="396" t="s">
        <v>510</v>
      </c>
      <c r="F93" s="396" t="s">
        <v>511</v>
      </c>
      <c r="G93" s="396" t="s">
        <v>512</v>
      </c>
      <c r="H93" s="396" t="s">
        <v>243</v>
      </c>
      <c r="I93" s="399" t="s">
        <v>386</v>
      </c>
      <c r="J93" s="399" t="s">
        <v>386</v>
      </c>
      <c r="K93" s="399" t="s">
        <v>386</v>
      </c>
      <c r="L93" s="399" t="s">
        <v>386</v>
      </c>
      <c r="M93" s="399" t="s">
        <v>386</v>
      </c>
      <c r="N93" s="399" t="s">
        <v>386</v>
      </c>
      <c r="O93" s="399" t="s">
        <v>386</v>
      </c>
      <c r="P93" s="399" t="s">
        <v>386</v>
      </c>
      <c r="Q93" s="399" t="s">
        <v>386</v>
      </c>
      <c r="R93" s="399" t="s">
        <v>386</v>
      </c>
      <c r="S93" s="399" t="s">
        <v>386</v>
      </c>
      <c r="T93" s="399" t="s">
        <v>386</v>
      </c>
      <c r="U93" s="399" t="s">
        <v>386</v>
      </c>
      <c r="V93" s="399" t="s">
        <v>386</v>
      </c>
      <c r="W93" s="399" t="s">
        <v>386</v>
      </c>
      <c r="X93" s="399" t="s">
        <v>386</v>
      </c>
    </row>
    <row r="94" spans="1:24" s="390" customFormat="1" ht="16.5" hidden="1">
      <c r="A94" s="391" t="s">
        <v>513</v>
      </c>
      <c r="B94" s="392" t="s">
        <v>514</v>
      </c>
      <c r="C94" s="392" t="s">
        <v>239</v>
      </c>
      <c r="D94" s="392" t="s">
        <v>239</v>
      </c>
      <c r="E94" s="392" t="s">
        <v>515</v>
      </c>
      <c r="F94" s="392" t="s">
        <v>516</v>
      </c>
      <c r="G94" s="392" t="s">
        <v>239</v>
      </c>
      <c r="H94" s="392" t="s">
        <v>243</v>
      </c>
      <c r="I94" s="398">
        <v>1.2829999999999999</v>
      </c>
      <c r="J94" s="398">
        <v>0.94599999999999995</v>
      </c>
      <c r="K94" s="398">
        <v>0.54400000000000004</v>
      </c>
      <c r="L94" s="398">
        <v>-0.01</v>
      </c>
      <c r="M94" s="398">
        <v>0.97099999999999997</v>
      </c>
      <c r="N94" s="398">
        <v>1.3089999999999999</v>
      </c>
      <c r="O94" s="398">
        <v>1.6419999999999999</v>
      </c>
      <c r="P94" s="398">
        <v>-0.623</v>
      </c>
      <c r="Q94" s="398">
        <v>-3.6659999999999999</v>
      </c>
      <c r="R94" s="398">
        <v>-1.4890000000000001</v>
      </c>
      <c r="S94" s="393">
        <v>-3.2</v>
      </c>
      <c r="T94" s="394">
        <v>-2.1</v>
      </c>
      <c r="U94" s="394">
        <v>-1.5</v>
      </c>
      <c r="V94" s="394">
        <v>-1.3</v>
      </c>
      <c r="W94" s="394">
        <v>-0.9</v>
      </c>
      <c r="X94" s="394">
        <v>-0.9</v>
      </c>
    </row>
    <row r="95" spans="1:24" s="390" customFormat="1" ht="16.5" hidden="1">
      <c r="A95" s="395" t="s">
        <v>517</v>
      </c>
      <c r="B95" s="396" t="s">
        <v>518</v>
      </c>
      <c r="C95" s="396" t="s">
        <v>403</v>
      </c>
      <c r="D95" s="396" t="s">
        <v>404</v>
      </c>
      <c r="E95" s="396" t="s">
        <v>405</v>
      </c>
      <c r="F95" s="396" t="s">
        <v>519</v>
      </c>
      <c r="G95" s="396" t="s">
        <v>520</v>
      </c>
      <c r="H95" s="396" t="s">
        <v>243</v>
      </c>
      <c r="I95" s="399">
        <v>18479</v>
      </c>
      <c r="J95" s="399">
        <v>14200</v>
      </c>
      <c r="K95" s="399">
        <v>8501</v>
      </c>
      <c r="L95" s="399">
        <v>-165</v>
      </c>
      <c r="M95" s="399">
        <v>16910</v>
      </c>
      <c r="N95" s="399">
        <v>24030</v>
      </c>
      <c r="O95" s="399">
        <v>31163</v>
      </c>
      <c r="P95" s="399">
        <v>-11997</v>
      </c>
      <c r="Q95" s="399">
        <v>-71153</v>
      </c>
      <c r="R95" s="399">
        <v>-30850.234</v>
      </c>
      <c r="S95" s="397">
        <v>-69791.899999999994</v>
      </c>
      <c r="T95" s="394">
        <v>-47344.7</v>
      </c>
      <c r="U95" s="394">
        <v>-34399.9</v>
      </c>
      <c r="V95" s="394">
        <v>-30613.4</v>
      </c>
      <c r="W95" s="394">
        <v>-22871.3</v>
      </c>
      <c r="X95" s="394">
        <v>-22871.3</v>
      </c>
    </row>
    <row r="96" spans="1:24" s="390" customFormat="1" ht="16.5" hidden="1">
      <c r="A96" s="391" t="s">
        <v>521</v>
      </c>
      <c r="B96" s="392" t="s">
        <v>522</v>
      </c>
      <c r="C96" s="392" t="s">
        <v>454</v>
      </c>
      <c r="D96" s="392" t="s">
        <v>404</v>
      </c>
      <c r="E96" s="392" t="s">
        <v>405</v>
      </c>
      <c r="F96" s="392" t="s">
        <v>519</v>
      </c>
      <c r="G96" s="392" t="s">
        <v>520</v>
      </c>
      <c r="H96" s="392" t="s">
        <v>243</v>
      </c>
      <c r="I96" s="398">
        <v>16.399441489519006</v>
      </c>
      <c r="J96" s="398">
        <v>12.968243784718027</v>
      </c>
      <c r="K96" s="398">
        <v>8.0743512784468408</v>
      </c>
      <c r="L96" s="398">
        <v>-0.14589472148475124</v>
      </c>
      <c r="M96" s="398">
        <v>14.567947500253069</v>
      </c>
      <c r="N96" s="398">
        <v>21.24666869535173</v>
      </c>
      <c r="O96" s="398">
        <v>28.325794048762532</v>
      </c>
      <c r="P96" s="398">
        <v>-10.294694975576192</v>
      </c>
      <c r="Q96" s="398">
        <v>-60.285571259017274</v>
      </c>
      <c r="R96" s="398">
        <v>-26.967969812420449</v>
      </c>
      <c r="S96" s="393">
        <v>-53.775475620443842</v>
      </c>
      <c r="T96" s="394">
        <v>-37.061653529178216</v>
      </c>
      <c r="U96" s="394">
        <v>-28.808746499745212</v>
      </c>
      <c r="V96" s="394">
        <v>-26.948379479779874</v>
      </c>
      <c r="W96" s="394">
        <v>-20.420759484436758</v>
      </c>
      <c r="X96" s="394">
        <v>-20.420759484436758</v>
      </c>
    </row>
    <row r="97" spans="1:24" s="390" customFormat="1" ht="16.5" hidden="1">
      <c r="A97" s="395" t="s">
        <v>523</v>
      </c>
      <c r="B97" s="396" t="s">
        <v>524</v>
      </c>
      <c r="C97" s="396" t="s">
        <v>239</v>
      </c>
      <c r="D97" s="396" t="s">
        <v>239</v>
      </c>
      <c r="E97" s="396" t="s">
        <v>515</v>
      </c>
      <c r="F97" s="396" t="s">
        <v>525</v>
      </c>
      <c r="G97" s="396" t="s">
        <v>239</v>
      </c>
      <c r="H97" s="396" t="s">
        <v>243</v>
      </c>
      <c r="I97" s="399">
        <v>20.344000000000001</v>
      </c>
      <c r="J97" s="399">
        <v>20.004999999999999</v>
      </c>
      <c r="K97" s="399">
        <v>19.988</v>
      </c>
      <c r="L97" s="399">
        <v>20.466999999999999</v>
      </c>
      <c r="M97" s="399">
        <v>20.356000000000002</v>
      </c>
      <c r="N97" s="399">
        <v>20.69</v>
      </c>
      <c r="O97" s="399">
        <v>21.446999999999999</v>
      </c>
      <c r="P97" s="399">
        <v>23.687000000000001</v>
      </c>
      <c r="Q97" s="399">
        <v>26.68</v>
      </c>
      <c r="R97" s="399">
        <v>27.457000000000001</v>
      </c>
      <c r="S97" s="397">
        <v>29.9</v>
      </c>
      <c r="T97" s="394">
        <v>29.5</v>
      </c>
      <c r="U97" s="394">
        <v>28.6</v>
      </c>
      <c r="V97" s="394">
        <v>28.7</v>
      </c>
      <c r="W97" s="394">
        <v>28.6</v>
      </c>
      <c r="X97" s="394">
        <v>28.6</v>
      </c>
    </row>
    <row r="98" spans="1:24" s="390" customFormat="1" ht="16.5" hidden="1">
      <c r="A98" s="391" t="s">
        <v>526</v>
      </c>
      <c r="B98" s="392" t="s">
        <v>527</v>
      </c>
      <c r="C98" s="392" t="s">
        <v>403</v>
      </c>
      <c r="D98" s="392" t="s">
        <v>404</v>
      </c>
      <c r="E98" s="392" t="s">
        <v>405</v>
      </c>
      <c r="F98" s="392" t="s">
        <v>528</v>
      </c>
      <c r="G98" s="392" t="s">
        <v>520</v>
      </c>
      <c r="H98" s="392" t="s">
        <v>243</v>
      </c>
      <c r="I98" s="398">
        <v>292977</v>
      </c>
      <c r="J98" s="398">
        <v>300238</v>
      </c>
      <c r="K98" s="398">
        <v>312394</v>
      </c>
      <c r="L98" s="398">
        <v>339351</v>
      </c>
      <c r="M98" s="398">
        <v>354354</v>
      </c>
      <c r="N98" s="398">
        <v>379809</v>
      </c>
      <c r="O98" s="398">
        <v>407099</v>
      </c>
      <c r="P98" s="398">
        <v>455850</v>
      </c>
      <c r="Q98" s="398">
        <v>517781</v>
      </c>
      <c r="R98" s="398">
        <v>568824.65300000005</v>
      </c>
      <c r="S98" s="393">
        <v>644678.19999999995</v>
      </c>
      <c r="T98" s="394">
        <v>654368.1</v>
      </c>
      <c r="U98" s="394">
        <v>652222.80000000005</v>
      </c>
      <c r="V98" s="394">
        <v>675939.7</v>
      </c>
      <c r="W98" s="394">
        <v>696177.9</v>
      </c>
      <c r="X98" s="394">
        <v>696177.9</v>
      </c>
    </row>
    <row r="99" spans="1:24" s="390" customFormat="1" ht="16.5" hidden="1">
      <c r="A99" s="395" t="s">
        <v>529</v>
      </c>
      <c r="B99" s="396" t="s">
        <v>530</v>
      </c>
      <c r="C99" s="396" t="s">
        <v>454</v>
      </c>
      <c r="D99" s="396" t="s">
        <v>404</v>
      </c>
      <c r="E99" s="396" t="s">
        <v>405</v>
      </c>
      <c r="F99" s="396" t="s">
        <v>528</v>
      </c>
      <c r="G99" s="396" t="s">
        <v>520</v>
      </c>
      <c r="H99" s="396" t="s">
        <v>243</v>
      </c>
      <c r="I99" s="399">
        <v>260.0064489027983</v>
      </c>
      <c r="J99" s="399">
        <v>274.19433643916682</v>
      </c>
      <c r="K99" s="399">
        <v>296.71555032103646</v>
      </c>
      <c r="L99" s="399">
        <v>300.0576947307689</v>
      </c>
      <c r="M99" s="399">
        <v>305.27560428768038</v>
      </c>
      <c r="N99" s="399">
        <v>335.81672869383482</v>
      </c>
      <c r="O99" s="399">
        <v>370.03505540086582</v>
      </c>
      <c r="P99" s="399">
        <v>391.16751726401554</v>
      </c>
      <c r="Q99" s="399">
        <v>438.69862650998857</v>
      </c>
      <c r="R99" s="399">
        <v>497.24245719905338</v>
      </c>
      <c r="S99" s="397">
        <v>496.73210273851493</v>
      </c>
      <c r="T99" s="394">
        <v>512.2419908824595</v>
      </c>
      <c r="U99" s="394">
        <v>546.21407168180951</v>
      </c>
      <c r="V99" s="394">
        <v>595.01734434108903</v>
      </c>
      <c r="W99" s="394">
        <v>621.58742175633188</v>
      </c>
      <c r="X99" s="394">
        <v>621.58742175633188</v>
      </c>
    </row>
    <row r="100" spans="1:24" s="390" customFormat="1" ht="16.5" hidden="1">
      <c r="A100" s="391" t="s">
        <v>531</v>
      </c>
      <c r="B100" s="392" t="s">
        <v>532</v>
      </c>
      <c r="C100" s="392" t="s">
        <v>239</v>
      </c>
      <c r="D100" s="392" t="s">
        <v>239</v>
      </c>
      <c r="E100" s="392" t="s">
        <v>515</v>
      </c>
      <c r="F100" s="392" t="s">
        <v>533</v>
      </c>
      <c r="G100" s="392" t="s">
        <v>239</v>
      </c>
      <c r="H100" s="392" t="s">
        <v>243</v>
      </c>
      <c r="I100" s="398">
        <v>21.626999999999999</v>
      </c>
      <c r="J100" s="398">
        <v>20.951000000000001</v>
      </c>
      <c r="K100" s="398">
        <v>20.532</v>
      </c>
      <c r="L100" s="398">
        <v>20.457000000000001</v>
      </c>
      <c r="M100" s="398">
        <v>21.327000000000002</v>
      </c>
      <c r="N100" s="398">
        <v>21.998999999999999</v>
      </c>
      <c r="O100" s="398">
        <v>23.088000000000001</v>
      </c>
      <c r="P100" s="398">
        <v>23.062999999999999</v>
      </c>
      <c r="Q100" s="398">
        <v>23.013000000000002</v>
      </c>
      <c r="R100" s="398">
        <v>25.968</v>
      </c>
      <c r="S100" s="393">
        <v>26.6</v>
      </c>
      <c r="T100" s="394">
        <v>27.3</v>
      </c>
      <c r="U100" s="394">
        <v>27.1</v>
      </c>
      <c r="V100" s="394">
        <v>27.4</v>
      </c>
      <c r="W100" s="394">
        <v>27.6</v>
      </c>
      <c r="X100" s="394">
        <v>27.6</v>
      </c>
    </row>
    <row r="101" spans="1:24" s="390" customFormat="1" ht="16.5" hidden="1">
      <c r="A101" s="395" t="s">
        <v>534</v>
      </c>
      <c r="B101" s="396" t="s">
        <v>535</v>
      </c>
      <c r="C101" s="396" t="s">
        <v>403</v>
      </c>
      <c r="D101" s="396" t="s">
        <v>404</v>
      </c>
      <c r="E101" s="396" t="s">
        <v>405</v>
      </c>
      <c r="F101" s="396" t="s">
        <v>536</v>
      </c>
      <c r="G101" s="396" t="s">
        <v>520</v>
      </c>
      <c r="H101" s="396" t="s">
        <v>243</v>
      </c>
      <c r="I101" s="399">
        <v>311456</v>
      </c>
      <c r="J101" s="399">
        <v>314438</v>
      </c>
      <c r="K101" s="399">
        <v>320895</v>
      </c>
      <c r="L101" s="399">
        <v>339186</v>
      </c>
      <c r="M101" s="399">
        <v>371264</v>
      </c>
      <c r="N101" s="399">
        <v>403839</v>
      </c>
      <c r="O101" s="399">
        <v>438262</v>
      </c>
      <c r="P101" s="399">
        <v>443853</v>
      </c>
      <c r="Q101" s="399">
        <v>446628</v>
      </c>
      <c r="R101" s="399">
        <v>537974.41899999999</v>
      </c>
      <c r="S101" s="397">
        <v>574886.30000000005</v>
      </c>
      <c r="T101" s="394">
        <v>607023.4</v>
      </c>
      <c r="U101" s="394">
        <v>617822.9</v>
      </c>
      <c r="V101" s="394">
        <v>645326.30000000005</v>
      </c>
      <c r="W101" s="394">
        <v>673306.7</v>
      </c>
      <c r="X101" s="394">
        <v>673306.7</v>
      </c>
    </row>
    <row r="102" spans="1:24" s="390" customFormat="1" ht="16.5" hidden="1">
      <c r="A102" s="391" t="s">
        <v>537</v>
      </c>
      <c r="B102" s="392" t="s">
        <v>538</v>
      </c>
      <c r="C102" s="392" t="s">
        <v>454</v>
      </c>
      <c r="D102" s="392" t="s">
        <v>404</v>
      </c>
      <c r="E102" s="392" t="s">
        <v>405</v>
      </c>
      <c r="F102" s="392" t="s">
        <v>536</v>
      </c>
      <c r="G102" s="392" t="s">
        <v>520</v>
      </c>
      <c r="H102" s="392" t="s">
        <v>243</v>
      </c>
      <c r="I102" s="398">
        <v>276.4058903923173</v>
      </c>
      <c r="J102" s="398">
        <v>287.16258022388485</v>
      </c>
      <c r="K102" s="398">
        <v>304.7899015994833</v>
      </c>
      <c r="L102" s="398">
        <v>299.91180000928415</v>
      </c>
      <c r="M102" s="398">
        <v>319.84355178793345</v>
      </c>
      <c r="N102" s="398">
        <v>357.06339738918655</v>
      </c>
      <c r="O102" s="398">
        <v>398.36084944962835</v>
      </c>
      <c r="P102" s="398">
        <v>380.87282228843935</v>
      </c>
      <c r="Q102" s="398">
        <v>378.4130552509713</v>
      </c>
      <c r="R102" s="398">
        <v>470.27448738663293</v>
      </c>
      <c r="S102" s="393">
        <v>442.95662711807108</v>
      </c>
      <c r="T102" s="394">
        <v>475.18033735328129</v>
      </c>
      <c r="U102" s="394">
        <v>517.4053251820643</v>
      </c>
      <c r="V102" s="394">
        <v>568.06896486130915</v>
      </c>
      <c r="W102" s="394">
        <v>601.16666227189512</v>
      </c>
      <c r="X102" s="394">
        <v>601.16666227189512</v>
      </c>
    </row>
    <row r="103" spans="1:24" s="390" customFormat="1" ht="16.5" hidden="1">
      <c r="A103" s="395" t="s">
        <v>539</v>
      </c>
      <c r="B103" s="396" t="s">
        <v>540</v>
      </c>
      <c r="C103" s="396" t="s">
        <v>239</v>
      </c>
      <c r="D103" s="396" t="s">
        <v>436</v>
      </c>
      <c r="E103" s="396" t="s">
        <v>541</v>
      </c>
      <c r="F103" s="396" t="s">
        <v>542</v>
      </c>
      <c r="G103" s="396" t="s">
        <v>239</v>
      </c>
      <c r="H103" s="396" t="s">
        <v>243</v>
      </c>
      <c r="I103" s="399">
        <v>4930.8999999999996</v>
      </c>
      <c r="J103" s="399">
        <v>4784.1000000000004</v>
      </c>
      <c r="K103" s="399">
        <v>4506.2</v>
      </c>
      <c r="L103" s="399">
        <v>4310.3</v>
      </c>
      <c r="M103" s="399">
        <v>4120.2</v>
      </c>
      <c r="N103" s="399">
        <v>3974.1</v>
      </c>
      <c r="O103" s="399">
        <v>3480.8</v>
      </c>
      <c r="P103" s="399">
        <v>3172.3</v>
      </c>
      <c r="Q103" s="399">
        <v>2895.7</v>
      </c>
      <c r="R103" s="397">
        <v>2647</v>
      </c>
      <c r="S103" s="397">
        <v>2405</v>
      </c>
      <c r="T103" s="394">
        <v>2140</v>
      </c>
      <c r="U103" s="394">
        <v>1983</v>
      </c>
      <c r="V103" s="394">
        <v>1789</v>
      </c>
      <c r="W103" s="394">
        <v>1620</v>
      </c>
      <c r="X103" s="394">
        <v>1620</v>
      </c>
    </row>
    <row r="104" spans="1:24" s="390" customFormat="1" ht="16.5" hidden="1">
      <c r="A104" s="391" t="s">
        <v>543</v>
      </c>
      <c r="B104" s="392" t="s">
        <v>544</v>
      </c>
      <c r="C104" s="392" t="s">
        <v>239</v>
      </c>
      <c r="D104" s="392" t="s">
        <v>239</v>
      </c>
      <c r="E104" s="392" t="s">
        <v>545</v>
      </c>
      <c r="F104" s="392" t="s">
        <v>546</v>
      </c>
      <c r="G104" s="392" t="s">
        <v>239</v>
      </c>
      <c r="H104" s="392" t="s">
        <v>243</v>
      </c>
      <c r="I104" s="398">
        <v>-1.9830000000000001</v>
      </c>
      <c r="J104" s="398">
        <v>-2.9790000000000001</v>
      </c>
      <c r="K104" s="398">
        <v>-5.8079999999999998</v>
      </c>
      <c r="L104" s="398">
        <v>-4.3479999999999999</v>
      </c>
      <c r="M104" s="393">
        <v>-4.4000000000000004</v>
      </c>
      <c r="N104" s="393">
        <v>-3.5</v>
      </c>
      <c r="O104" s="393">
        <v>-12.4</v>
      </c>
      <c r="P104" s="393">
        <v>-8.9</v>
      </c>
      <c r="Q104" s="393">
        <v>-8.6999999999999993</v>
      </c>
      <c r="R104" s="393">
        <v>-8.6</v>
      </c>
      <c r="S104" s="393">
        <v>-9.1</v>
      </c>
      <c r="T104" s="394">
        <v>-11</v>
      </c>
      <c r="U104" s="394">
        <v>-7.3</v>
      </c>
      <c r="V104" s="394">
        <v>-9.8000000000000007</v>
      </c>
      <c r="W104" s="394">
        <v>-9.4</v>
      </c>
      <c r="X104" s="394">
        <v>-9.4</v>
      </c>
    </row>
    <row r="105" spans="1:24" s="390" customFormat="1" ht="16.5" hidden="1">
      <c r="A105" s="395" t="s">
        <v>547</v>
      </c>
      <c r="B105" s="396" t="s">
        <v>548</v>
      </c>
      <c r="C105" s="396" t="s">
        <v>239</v>
      </c>
      <c r="D105" s="396" t="s">
        <v>239</v>
      </c>
      <c r="E105" s="396" t="s">
        <v>255</v>
      </c>
      <c r="F105" s="396" t="s">
        <v>549</v>
      </c>
      <c r="G105" s="396" t="s">
        <v>239</v>
      </c>
      <c r="H105" s="396" t="s">
        <v>243</v>
      </c>
      <c r="I105" s="399">
        <v>9.9350000000000005</v>
      </c>
      <c r="J105" s="399">
        <v>9.5489999999999995</v>
      </c>
      <c r="K105" s="399">
        <v>8.9130000000000003</v>
      </c>
      <c r="L105" s="399">
        <v>8.4529999999999994</v>
      </c>
      <c r="M105" s="397">
        <v>8.0299999999999994</v>
      </c>
      <c r="N105" s="397">
        <v>7.71</v>
      </c>
      <c r="O105" s="397">
        <v>6.74</v>
      </c>
      <c r="P105" s="397">
        <v>6.12</v>
      </c>
      <c r="Q105" s="397">
        <v>5.59</v>
      </c>
      <c r="R105" s="397">
        <v>5.1100000000000003</v>
      </c>
      <c r="S105" s="397">
        <v>4.6399999999999997</v>
      </c>
      <c r="T105" s="394">
        <v>4.13</v>
      </c>
      <c r="U105" s="394">
        <v>3.83</v>
      </c>
      <c r="V105" s="394">
        <v>3.46</v>
      </c>
      <c r="W105" s="394">
        <v>3.14</v>
      </c>
      <c r="X105" s="394">
        <v>3.14</v>
      </c>
    </row>
    <row r="106" spans="1:24" s="390" customFormat="1" ht="16.5" hidden="1">
      <c r="A106" s="391" t="s">
        <v>550</v>
      </c>
      <c r="B106" s="392" t="s">
        <v>551</v>
      </c>
      <c r="C106" s="392" t="s">
        <v>239</v>
      </c>
      <c r="D106" s="392" t="s">
        <v>239</v>
      </c>
      <c r="E106" s="392" t="s">
        <v>255</v>
      </c>
      <c r="F106" s="392" t="s">
        <v>552</v>
      </c>
      <c r="G106" s="392" t="s">
        <v>239</v>
      </c>
      <c r="H106" s="392" t="s">
        <v>243</v>
      </c>
      <c r="I106" s="398">
        <v>60.911000000000001</v>
      </c>
      <c r="J106" s="398">
        <v>56.469000000000001</v>
      </c>
      <c r="K106" s="398">
        <v>50.981000000000002</v>
      </c>
      <c r="L106" s="398">
        <v>45.954000000000001</v>
      </c>
      <c r="M106" s="393">
        <v>41.5</v>
      </c>
      <c r="N106" s="393">
        <v>38.4</v>
      </c>
      <c r="O106" s="393">
        <v>32.4</v>
      </c>
      <c r="P106" s="393">
        <v>28.2</v>
      </c>
      <c r="Q106" s="393">
        <v>24.1</v>
      </c>
      <c r="R106" s="393">
        <v>21.8</v>
      </c>
      <c r="S106" s="393">
        <v>19</v>
      </c>
      <c r="T106" s="394">
        <v>16.399999999999999</v>
      </c>
      <c r="U106" s="394">
        <v>14.8</v>
      </c>
      <c r="V106" s="394">
        <v>13</v>
      </c>
      <c r="W106" s="394">
        <v>11.6</v>
      </c>
      <c r="X106" s="394">
        <v>11.6</v>
      </c>
    </row>
    <row r="107" spans="1:24" s="390" customFormat="1" ht="16.5" hidden="1">
      <c r="A107" s="395" t="s">
        <v>553</v>
      </c>
      <c r="B107" s="396" t="s">
        <v>554</v>
      </c>
      <c r="C107" s="396" t="s">
        <v>239</v>
      </c>
      <c r="D107" s="396" t="s">
        <v>239</v>
      </c>
      <c r="E107" s="396" t="s">
        <v>255</v>
      </c>
      <c r="F107" s="396" t="s">
        <v>555</v>
      </c>
      <c r="G107" s="396" t="s">
        <v>239</v>
      </c>
      <c r="H107" s="396" t="s">
        <v>243</v>
      </c>
      <c r="I107" s="399">
        <v>4.2409999999999997</v>
      </c>
      <c r="J107" s="399">
        <v>3.9079999999999999</v>
      </c>
      <c r="K107" s="399">
        <v>3.3330000000000002</v>
      </c>
      <c r="L107" s="399">
        <v>2.988</v>
      </c>
      <c r="M107" s="397">
        <v>2.7</v>
      </c>
      <c r="N107" s="397">
        <v>2.5</v>
      </c>
      <c r="O107" s="397">
        <v>2.1</v>
      </c>
      <c r="P107" s="397">
        <v>1.8</v>
      </c>
      <c r="Q107" s="397">
        <v>1.6</v>
      </c>
      <c r="R107" s="397">
        <v>1.4</v>
      </c>
      <c r="S107" s="397">
        <v>1.2</v>
      </c>
      <c r="T107" s="394">
        <v>1.1000000000000001</v>
      </c>
      <c r="U107" s="394">
        <v>1</v>
      </c>
      <c r="V107" s="394">
        <v>0.8</v>
      </c>
      <c r="W107" s="394">
        <v>0.8</v>
      </c>
      <c r="X107" s="394">
        <v>0.8</v>
      </c>
    </row>
    <row r="108" spans="1:24" s="390" customFormat="1" ht="16.5" hidden="1">
      <c r="A108" s="391" t="s">
        <v>556</v>
      </c>
      <c r="B108" s="392" t="s">
        <v>557</v>
      </c>
      <c r="C108" s="392" t="s">
        <v>239</v>
      </c>
      <c r="D108" s="392" t="s">
        <v>239</v>
      </c>
      <c r="E108" s="392" t="s">
        <v>558</v>
      </c>
      <c r="F108" s="392" t="s">
        <v>559</v>
      </c>
      <c r="G108" s="392" t="s">
        <v>239</v>
      </c>
      <c r="H108" s="392" t="s">
        <v>243</v>
      </c>
      <c r="I108" s="398">
        <v>3313</v>
      </c>
      <c r="J108" s="398">
        <v>3330</v>
      </c>
      <c r="K108" s="398">
        <v>3359</v>
      </c>
      <c r="L108" s="398">
        <v>3376</v>
      </c>
      <c r="M108" s="398">
        <v>3381</v>
      </c>
      <c r="N108" s="398">
        <v>3435</v>
      </c>
      <c r="O108" s="398">
        <v>3449</v>
      </c>
      <c r="P108" s="398">
        <v>3453</v>
      </c>
      <c r="Q108" s="393">
        <v>3480</v>
      </c>
      <c r="R108" s="393">
        <v>3540</v>
      </c>
      <c r="S108" s="393">
        <v>3580</v>
      </c>
      <c r="T108" s="394">
        <v>3620</v>
      </c>
      <c r="U108" s="394">
        <v>3670</v>
      </c>
      <c r="V108" s="394">
        <v>3720</v>
      </c>
      <c r="W108" s="394">
        <v>3770</v>
      </c>
      <c r="X108" s="394">
        <v>3770</v>
      </c>
    </row>
    <row r="109" spans="1:24" s="390" customFormat="1" ht="16.5" hidden="1">
      <c r="A109" s="395" t="s">
        <v>560</v>
      </c>
      <c r="B109" s="396" t="s">
        <v>561</v>
      </c>
      <c r="C109" s="396" t="s">
        <v>239</v>
      </c>
      <c r="D109" s="396" t="s">
        <v>239</v>
      </c>
      <c r="E109" s="396" t="s">
        <v>562</v>
      </c>
      <c r="F109" s="396" t="s">
        <v>563</v>
      </c>
      <c r="G109" s="396" t="s">
        <v>239</v>
      </c>
      <c r="H109" s="396" t="s">
        <v>243</v>
      </c>
      <c r="I109" s="399">
        <v>183.3</v>
      </c>
      <c r="J109" s="399">
        <v>178.9</v>
      </c>
      <c r="K109" s="399">
        <v>175</v>
      </c>
      <c r="L109" s="399">
        <v>168.4</v>
      </c>
      <c r="M109" s="399">
        <v>165.2</v>
      </c>
      <c r="N109" s="399">
        <v>160.1</v>
      </c>
      <c r="O109" s="399">
        <v>154.30000000000001</v>
      </c>
      <c r="P109" s="399">
        <v>151.80000000000001</v>
      </c>
      <c r="Q109" s="399" t="s">
        <v>386</v>
      </c>
      <c r="R109" s="399" t="s">
        <v>386</v>
      </c>
      <c r="S109" s="399" t="s">
        <v>386</v>
      </c>
      <c r="T109" s="399" t="s">
        <v>386</v>
      </c>
      <c r="U109" s="399" t="s">
        <v>386</v>
      </c>
      <c r="V109" s="399" t="s">
        <v>386</v>
      </c>
      <c r="W109" s="399" t="s">
        <v>386</v>
      </c>
      <c r="X109" s="399" t="s">
        <v>386</v>
      </c>
    </row>
    <row r="110" spans="1:24" s="390" customFormat="1" ht="16.5" hidden="1">
      <c r="A110" s="391" t="s">
        <v>564</v>
      </c>
      <c r="B110" s="392" t="s">
        <v>565</v>
      </c>
      <c r="C110" s="392" t="s">
        <v>239</v>
      </c>
      <c r="D110" s="392" t="s">
        <v>239</v>
      </c>
      <c r="E110" s="392" t="s">
        <v>389</v>
      </c>
      <c r="F110" s="392" t="s">
        <v>566</v>
      </c>
      <c r="G110" s="392" t="s">
        <v>239</v>
      </c>
      <c r="H110" s="392" t="s">
        <v>243</v>
      </c>
      <c r="I110" s="393">
        <v>4</v>
      </c>
      <c r="J110" s="393">
        <v>4</v>
      </c>
      <c r="K110" s="393">
        <v>4</v>
      </c>
      <c r="L110" s="393">
        <v>4</v>
      </c>
      <c r="M110" s="393">
        <v>4</v>
      </c>
      <c r="N110" s="393">
        <v>4</v>
      </c>
      <c r="O110" s="393">
        <v>4</v>
      </c>
      <c r="P110" s="393">
        <v>4</v>
      </c>
      <c r="Q110" s="393">
        <v>4</v>
      </c>
      <c r="R110" s="393">
        <v>4</v>
      </c>
      <c r="S110" s="393">
        <v>4</v>
      </c>
      <c r="T110" s="394">
        <v>4</v>
      </c>
      <c r="U110" s="394">
        <v>4</v>
      </c>
      <c r="V110" s="394">
        <v>4</v>
      </c>
      <c r="W110" s="394">
        <v>4</v>
      </c>
      <c r="X110" s="394">
        <v>4</v>
      </c>
    </row>
    <row r="111" spans="1:24" s="390" customFormat="1" ht="16.5" hidden="1">
      <c r="A111" s="395" t="s">
        <v>567</v>
      </c>
      <c r="B111" s="396" t="s">
        <v>568</v>
      </c>
      <c r="C111" s="396" t="s">
        <v>239</v>
      </c>
      <c r="D111" s="396" t="s">
        <v>239</v>
      </c>
      <c r="E111" s="396" t="s">
        <v>239</v>
      </c>
      <c r="F111" s="396" t="s">
        <v>569</v>
      </c>
      <c r="G111" s="396" t="s">
        <v>461</v>
      </c>
      <c r="H111" s="396" t="s">
        <v>243</v>
      </c>
      <c r="I111" s="399">
        <v>8.2899999999999991</v>
      </c>
      <c r="J111" s="399">
        <v>8.4019999999999992</v>
      </c>
      <c r="K111" s="399">
        <v>8.1739999999999995</v>
      </c>
      <c r="L111" s="399">
        <v>7.9329999999999998</v>
      </c>
      <c r="M111" s="399">
        <v>7.8159999999999998</v>
      </c>
      <c r="N111" s="399">
        <v>7.8940000000000001</v>
      </c>
      <c r="O111" s="399">
        <v>7.9740000000000002</v>
      </c>
      <c r="P111" s="399">
        <v>7.8070000000000004</v>
      </c>
      <c r="Q111" s="399">
        <v>7.5869999999999997</v>
      </c>
      <c r="R111" s="399">
        <v>7.5549999999999997</v>
      </c>
      <c r="S111" s="399" t="s">
        <v>386</v>
      </c>
      <c r="T111" s="399" t="s">
        <v>386</v>
      </c>
      <c r="U111" s="399" t="s">
        <v>386</v>
      </c>
      <c r="V111" s="399" t="s">
        <v>386</v>
      </c>
      <c r="W111" s="399" t="s">
        <v>386</v>
      </c>
      <c r="X111" s="399" t="s">
        <v>386</v>
      </c>
    </row>
    <row r="112" spans="1:24" s="390" customFormat="1" ht="16.5" hidden="1">
      <c r="A112" s="391" t="s">
        <v>570</v>
      </c>
      <c r="B112" s="392" t="s">
        <v>571</v>
      </c>
      <c r="C112" s="392" t="s">
        <v>454</v>
      </c>
      <c r="D112" s="392" t="s">
        <v>404</v>
      </c>
      <c r="E112" s="392" t="s">
        <v>572</v>
      </c>
      <c r="F112" s="392" t="s">
        <v>573</v>
      </c>
      <c r="G112" s="392" t="s">
        <v>574</v>
      </c>
      <c r="H112" s="392" t="s">
        <v>243</v>
      </c>
      <c r="I112" s="393">
        <v>-17.799099999999999</v>
      </c>
      <c r="J112" s="393">
        <v>-47.708599999999997</v>
      </c>
      <c r="K112" s="393">
        <v>-49.698999999999998</v>
      </c>
      <c r="L112" s="393">
        <v>-52.572000000000003</v>
      </c>
      <c r="M112" s="393">
        <v>-69.420100000000005</v>
      </c>
      <c r="N112" s="393">
        <v>-51.853000000000002</v>
      </c>
      <c r="O112" s="393">
        <v>-48.917800000000007</v>
      </c>
      <c r="P112" s="393">
        <v>-32.253300000000003</v>
      </c>
      <c r="Q112" s="393">
        <v>-72.714300000000009</v>
      </c>
      <c r="R112" s="393">
        <v>-23.633500000000002</v>
      </c>
      <c r="S112" s="393">
        <v>-40.561500000000002</v>
      </c>
      <c r="T112" s="394">
        <v>31.563900000000004</v>
      </c>
      <c r="U112" s="394">
        <v>7.3532000000000002</v>
      </c>
      <c r="V112" s="394">
        <v>-24.242400000000004</v>
      </c>
      <c r="W112" s="394">
        <v>-20.052</v>
      </c>
      <c r="X112" s="394">
        <v>-20.052</v>
      </c>
    </row>
    <row r="113" spans="1:24" s="390" customFormat="1" ht="16.5" hidden="1">
      <c r="A113" s="395" t="s">
        <v>575</v>
      </c>
      <c r="B113" s="396" t="s">
        <v>576</v>
      </c>
      <c r="C113" s="396" t="s">
        <v>454</v>
      </c>
      <c r="D113" s="396" t="s">
        <v>429</v>
      </c>
      <c r="E113" s="396" t="s">
        <v>577</v>
      </c>
      <c r="F113" s="396" t="s">
        <v>578</v>
      </c>
      <c r="G113" s="396" t="s">
        <v>579</v>
      </c>
      <c r="H113" s="396" t="s">
        <v>243</v>
      </c>
      <c r="I113" s="399">
        <v>15862.6</v>
      </c>
      <c r="J113" s="399">
        <v>15169.3</v>
      </c>
      <c r="K113" s="399">
        <v>16265.8</v>
      </c>
      <c r="L113" s="399">
        <v>14474</v>
      </c>
      <c r="M113" s="399">
        <v>12475.8</v>
      </c>
      <c r="N113" s="399">
        <v>14029.8</v>
      </c>
      <c r="O113" s="399">
        <v>15288.1</v>
      </c>
      <c r="P113" s="399">
        <v>14972.7</v>
      </c>
      <c r="Q113" s="399">
        <v>24525.3</v>
      </c>
      <c r="R113" s="399" t="s">
        <v>386</v>
      </c>
      <c r="S113" s="399" t="s">
        <v>386</v>
      </c>
      <c r="T113" s="399" t="s">
        <v>386</v>
      </c>
      <c r="U113" s="399" t="s">
        <v>386</v>
      </c>
      <c r="V113" s="399" t="s">
        <v>386</v>
      </c>
      <c r="W113" s="399" t="s">
        <v>386</v>
      </c>
      <c r="X113" s="399" t="s">
        <v>386</v>
      </c>
    </row>
    <row r="114" spans="1:24" s="390" customFormat="1" ht="16.5" hidden="1">
      <c r="A114" s="391" t="s">
        <v>580</v>
      </c>
      <c r="B114" s="392" t="s">
        <v>581</v>
      </c>
      <c r="C114" s="392" t="s">
        <v>454</v>
      </c>
      <c r="D114" s="392" t="s">
        <v>429</v>
      </c>
      <c r="E114" s="392" t="s">
        <v>577</v>
      </c>
      <c r="F114" s="392" t="s">
        <v>582</v>
      </c>
      <c r="G114" s="392" t="s">
        <v>579</v>
      </c>
      <c r="H114" s="392" t="s">
        <v>243</v>
      </c>
      <c r="I114" s="398">
        <v>366140.9</v>
      </c>
      <c r="J114" s="398">
        <v>380692.5</v>
      </c>
      <c r="K114" s="398">
        <v>395365.3</v>
      </c>
      <c r="L114" s="398">
        <v>375599.4</v>
      </c>
      <c r="M114" s="398">
        <v>363411.20000000001</v>
      </c>
      <c r="N114" s="398">
        <v>375796.8</v>
      </c>
      <c r="O114" s="398">
        <v>395730.2</v>
      </c>
      <c r="P114" s="398">
        <v>385884.8</v>
      </c>
      <c r="Q114" s="398">
        <v>437572.3</v>
      </c>
      <c r="R114" s="398" t="s">
        <v>386</v>
      </c>
      <c r="S114" s="398" t="s">
        <v>386</v>
      </c>
      <c r="T114" s="398" t="s">
        <v>386</v>
      </c>
      <c r="U114" s="398" t="s">
        <v>386</v>
      </c>
      <c r="V114" s="398" t="s">
        <v>386</v>
      </c>
      <c r="W114" s="398" t="s">
        <v>386</v>
      </c>
      <c r="X114" s="398" t="s">
        <v>386</v>
      </c>
    </row>
    <row r="115" spans="1:24" s="390" customFormat="1" ht="16.5" hidden="1">
      <c r="A115" s="395" t="s">
        <v>583</v>
      </c>
      <c r="B115" s="396" t="s">
        <v>584</v>
      </c>
      <c r="C115" s="396" t="s">
        <v>454</v>
      </c>
      <c r="D115" s="396" t="s">
        <v>429</v>
      </c>
      <c r="E115" s="396" t="s">
        <v>577</v>
      </c>
      <c r="F115" s="396" t="s">
        <v>585</v>
      </c>
      <c r="G115" s="396" t="s">
        <v>579</v>
      </c>
      <c r="H115" s="396" t="s">
        <v>243</v>
      </c>
      <c r="I115" s="399">
        <v>12067.8</v>
      </c>
      <c r="J115" s="399">
        <v>11657.3</v>
      </c>
      <c r="K115" s="399">
        <v>16630</v>
      </c>
      <c r="L115" s="399">
        <v>17075.2</v>
      </c>
      <c r="M115" s="399">
        <v>15407.6</v>
      </c>
      <c r="N115" s="399">
        <v>17287.400000000001</v>
      </c>
      <c r="O115" s="399">
        <v>13238.7</v>
      </c>
      <c r="P115" s="399">
        <v>13717</v>
      </c>
      <c r="Q115" s="399">
        <v>31696</v>
      </c>
      <c r="R115" s="399" t="s">
        <v>386</v>
      </c>
      <c r="S115" s="399" t="s">
        <v>386</v>
      </c>
      <c r="T115" s="399" t="s">
        <v>386</v>
      </c>
      <c r="U115" s="399" t="s">
        <v>386</v>
      </c>
      <c r="V115" s="399" t="s">
        <v>386</v>
      </c>
      <c r="W115" s="399" t="s">
        <v>386</v>
      </c>
      <c r="X115" s="399" t="s">
        <v>386</v>
      </c>
    </row>
    <row r="116" spans="1:24" s="390" customFormat="1" ht="16.5" hidden="1">
      <c r="A116" s="391" t="s">
        <v>586</v>
      </c>
      <c r="B116" s="392" t="s">
        <v>587</v>
      </c>
      <c r="C116" s="392" t="s">
        <v>454</v>
      </c>
      <c r="D116" s="392" t="s">
        <v>429</v>
      </c>
      <c r="E116" s="392" t="s">
        <v>577</v>
      </c>
      <c r="F116" s="392" t="s">
        <v>588</v>
      </c>
      <c r="G116" s="392" t="s">
        <v>579</v>
      </c>
      <c r="H116" s="392" t="s">
        <v>243</v>
      </c>
      <c r="I116" s="398">
        <v>50617</v>
      </c>
      <c r="J116" s="398">
        <v>59928.3</v>
      </c>
      <c r="K116" s="398">
        <v>68063</v>
      </c>
      <c r="L116" s="398">
        <v>73906.3</v>
      </c>
      <c r="M116" s="398">
        <v>80463.399999999994</v>
      </c>
      <c r="N116" s="398">
        <v>100581.5</v>
      </c>
      <c r="O116" s="398">
        <v>103071</v>
      </c>
      <c r="P116" s="398">
        <v>108434.6</v>
      </c>
      <c r="Q116" s="398">
        <v>135479.6</v>
      </c>
      <c r="R116" s="398" t="s">
        <v>386</v>
      </c>
      <c r="S116" s="398" t="s">
        <v>386</v>
      </c>
      <c r="T116" s="398" t="s">
        <v>386</v>
      </c>
      <c r="U116" s="398" t="s">
        <v>386</v>
      </c>
      <c r="V116" s="398" t="s">
        <v>386</v>
      </c>
      <c r="W116" s="398" t="s">
        <v>386</v>
      </c>
      <c r="X116" s="398" t="s">
        <v>386</v>
      </c>
    </row>
    <row r="117" spans="1:24" s="390" customFormat="1" ht="16.5" hidden="1">
      <c r="A117" s="395" t="s">
        <v>589</v>
      </c>
      <c r="B117" s="396" t="s">
        <v>590</v>
      </c>
      <c r="C117" s="396" t="s">
        <v>454</v>
      </c>
      <c r="D117" s="396" t="s">
        <v>429</v>
      </c>
      <c r="E117" s="396" t="s">
        <v>577</v>
      </c>
      <c r="F117" s="396" t="s">
        <v>591</v>
      </c>
      <c r="G117" s="396" t="s">
        <v>579</v>
      </c>
      <c r="H117" s="396" t="s">
        <v>243</v>
      </c>
      <c r="I117" s="399">
        <v>196913.7</v>
      </c>
      <c r="J117" s="399">
        <v>213664</v>
      </c>
      <c r="K117" s="399">
        <v>215867.8</v>
      </c>
      <c r="L117" s="399">
        <v>207913</v>
      </c>
      <c r="M117" s="399">
        <v>206129</v>
      </c>
      <c r="N117" s="399">
        <v>224723</v>
      </c>
      <c r="O117" s="399">
        <v>235927.2</v>
      </c>
      <c r="P117" s="399">
        <v>233694.3</v>
      </c>
      <c r="Q117" s="399">
        <v>293555.40000000002</v>
      </c>
      <c r="R117" s="399" t="s">
        <v>386</v>
      </c>
      <c r="S117" s="399" t="s">
        <v>386</v>
      </c>
      <c r="T117" s="399" t="s">
        <v>386</v>
      </c>
      <c r="U117" s="399" t="s">
        <v>386</v>
      </c>
      <c r="V117" s="399" t="s">
        <v>386</v>
      </c>
      <c r="W117" s="399" t="s">
        <v>386</v>
      </c>
      <c r="X117" s="399" t="s">
        <v>386</v>
      </c>
    </row>
    <row r="118" spans="1:24" s="390" customFormat="1" ht="16.5" hidden="1">
      <c r="A118" s="391" t="s">
        <v>592</v>
      </c>
      <c r="B118" s="392" t="s">
        <v>593</v>
      </c>
      <c r="C118" s="392" t="s">
        <v>454</v>
      </c>
      <c r="D118" s="392" t="s">
        <v>429</v>
      </c>
      <c r="E118" s="392" t="s">
        <v>577</v>
      </c>
      <c r="F118" s="392" t="s">
        <v>594</v>
      </c>
      <c r="G118" s="392" t="s">
        <v>579</v>
      </c>
      <c r="H118" s="392" t="s">
        <v>243</v>
      </c>
      <c r="I118" s="398">
        <v>146296.70000000001</v>
      </c>
      <c r="J118" s="398">
        <v>153735.79999999999</v>
      </c>
      <c r="K118" s="398">
        <v>147804.79999999999</v>
      </c>
      <c r="L118" s="398">
        <v>134006.70000000001</v>
      </c>
      <c r="M118" s="398">
        <v>125665.60000000001</v>
      </c>
      <c r="N118" s="398">
        <v>124141.5</v>
      </c>
      <c r="O118" s="398">
        <v>132856.29999999999</v>
      </c>
      <c r="P118" s="398">
        <v>125259.7</v>
      </c>
      <c r="Q118" s="398">
        <v>158075.79999999999</v>
      </c>
      <c r="R118" s="398" t="s">
        <v>386</v>
      </c>
      <c r="S118" s="398" t="s">
        <v>386</v>
      </c>
      <c r="T118" s="398" t="s">
        <v>386</v>
      </c>
      <c r="U118" s="398" t="s">
        <v>386</v>
      </c>
      <c r="V118" s="398" t="s">
        <v>386</v>
      </c>
      <c r="W118" s="398" t="s">
        <v>386</v>
      </c>
      <c r="X118" s="398" t="s">
        <v>386</v>
      </c>
    </row>
    <row r="119" spans="1:24" s="390" customFormat="1" ht="16.5" hidden="1">
      <c r="A119" s="395" t="s">
        <v>595</v>
      </c>
      <c r="B119" s="396" t="s">
        <v>596</v>
      </c>
      <c r="C119" s="396" t="s">
        <v>454</v>
      </c>
      <c r="D119" s="396" t="s">
        <v>429</v>
      </c>
      <c r="E119" s="396" t="s">
        <v>577</v>
      </c>
      <c r="F119" s="396" t="s">
        <v>597</v>
      </c>
      <c r="G119" s="396" t="s">
        <v>579</v>
      </c>
      <c r="H119" s="396" t="s">
        <v>243</v>
      </c>
      <c r="I119" s="399">
        <v>0</v>
      </c>
      <c r="J119" s="399">
        <v>0</v>
      </c>
      <c r="K119" s="399">
        <v>0</v>
      </c>
      <c r="L119" s="399">
        <v>0</v>
      </c>
      <c r="M119" s="399">
        <v>0</v>
      </c>
      <c r="N119" s="399">
        <v>0</v>
      </c>
      <c r="O119" s="399">
        <v>0</v>
      </c>
      <c r="P119" s="399">
        <v>0</v>
      </c>
      <c r="Q119" s="399">
        <v>0</v>
      </c>
      <c r="R119" s="399" t="s">
        <v>386</v>
      </c>
      <c r="S119" s="399" t="s">
        <v>386</v>
      </c>
      <c r="T119" s="399" t="s">
        <v>386</v>
      </c>
      <c r="U119" s="399" t="s">
        <v>386</v>
      </c>
      <c r="V119" s="399" t="s">
        <v>386</v>
      </c>
      <c r="W119" s="399" t="s">
        <v>386</v>
      </c>
      <c r="X119" s="399" t="s">
        <v>386</v>
      </c>
    </row>
    <row r="120" spans="1:24" s="390" customFormat="1" ht="16.5" hidden="1">
      <c r="A120" s="391" t="s">
        <v>598</v>
      </c>
      <c r="B120" s="392" t="s">
        <v>599</v>
      </c>
      <c r="C120" s="392" t="s">
        <v>454</v>
      </c>
      <c r="D120" s="392" t="s">
        <v>429</v>
      </c>
      <c r="E120" s="392" t="s">
        <v>577</v>
      </c>
      <c r="F120" s="392" t="s">
        <v>600</v>
      </c>
      <c r="G120" s="392" t="s">
        <v>579</v>
      </c>
      <c r="H120" s="392" t="s">
        <v>243</v>
      </c>
      <c r="I120" s="398">
        <v>153380.5</v>
      </c>
      <c r="J120" s="398">
        <v>155676.79999999999</v>
      </c>
      <c r="K120" s="398">
        <v>166269.9</v>
      </c>
      <c r="L120" s="398">
        <v>157969.4</v>
      </c>
      <c r="M120" s="398">
        <v>139489.20000000001</v>
      </c>
      <c r="N120" s="398">
        <v>159336.70000000001</v>
      </c>
      <c r="O120" s="398">
        <v>154098.5</v>
      </c>
      <c r="P120" s="398">
        <v>142354.70000000001</v>
      </c>
      <c r="Q120" s="398">
        <v>146868.6</v>
      </c>
      <c r="R120" s="398" t="s">
        <v>386</v>
      </c>
      <c r="S120" s="398" t="s">
        <v>386</v>
      </c>
      <c r="T120" s="398" t="s">
        <v>386</v>
      </c>
      <c r="U120" s="398" t="s">
        <v>386</v>
      </c>
      <c r="V120" s="398" t="s">
        <v>386</v>
      </c>
      <c r="W120" s="398" t="s">
        <v>386</v>
      </c>
      <c r="X120" s="398" t="s">
        <v>386</v>
      </c>
    </row>
    <row r="121" spans="1:24" s="390" customFormat="1" ht="16.5" hidden="1">
      <c r="A121" s="395" t="s">
        <v>601</v>
      </c>
      <c r="B121" s="396" t="s">
        <v>602</v>
      </c>
      <c r="C121" s="396" t="s">
        <v>454</v>
      </c>
      <c r="D121" s="396" t="s">
        <v>429</v>
      </c>
      <c r="E121" s="396" t="s">
        <v>577</v>
      </c>
      <c r="F121" s="396" t="s">
        <v>603</v>
      </c>
      <c r="G121" s="396" t="s">
        <v>579</v>
      </c>
      <c r="H121" s="396" t="s">
        <v>243</v>
      </c>
      <c r="I121" s="399">
        <v>360651</v>
      </c>
      <c r="J121" s="399">
        <v>376008.3</v>
      </c>
      <c r="K121" s="399">
        <v>389546.7</v>
      </c>
      <c r="L121" s="399">
        <v>372523.3</v>
      </c>
      <c r="M121" s="399">
        <v>350768.4</v>
      </c>
      <c r="N121" s="399">
        <v>389653.5</v>
      </c>
      <c r="O121" s="399">
        <v>395422.1</v>
      </c>
      <c r="P121" s="399">
        <v>382174.9</v>
      </c>
      <c r="Q121" s="399">
        <v>447169.9</v>
      </c>
      <c r="R121" s="399" t="s">
        <v>386</v>
      </c>
      <c r="S121" s="399" t="s">
        <v>386</v>
      </c>
      <c r="T121" s="399" t="s">
        <v>386</v>
      </c>
      <c r="U121" s="399" t="s">
        <v>386</v>
      </c>
      <c r="V121" s="399" t="s">
        <v>386</v>
      </c>
      <c r="W121" s="399" t="s">
        <v>386</v>
      </c>
      <c r="X121" s="399" t="s">
        <v>386</v>
      </c>
    </row>
    <row r="122" spans="1:24" s="390" customFormat="1" ht="16.5" hidden="1">
      <c r="A122" s="391" t="s">
        <v>604</v>
      </c>
      <c r="B122" s="392" t="s">
        <v>605</v>
      </c>
      <c r="C122" s="392" t="s">
        <v>454</v>
      </c>
      <c r="D122" s="392" t="s">
        <v>429</v>
      </c>
      <c r="E122" s="392" t="s">
        <v>577</v>
      </c>
      <c r="F122" s="392" t="s">
        <v>606</v>
      </c>
      <c r="G122" s="392" t="s">
        <v>579</v>
      </c>
      <c r="H122" s="392" t="s">
        <v>243</v>
      </c>
      <c r="I122" s="398">
        <v>0</v>
      </c>
      <c r="J122" s="398">
        <v>0</v>
      </c>
      <c r="K122" s="398">
        <v>0</v>
      </c>
      <c r="L122" s="398">
        <v>0</v>
      </c>
      <c r="M122" s="398">
        <v>0</v>
      </c>
      <c r="N122" s="398">
        <v>0</v>
      </c>
      <c r="O122" s="398">
        <v>0</v>
      </c>
      <c r="P122" s="398">
        <v>0</v>
      </c>
      <c r="Q122" s="398">
        <v>0</v>
      </c>
      <c r="R122" s="398" t="s">
        <v>386</v>
      </c>
      <c r="S122" s="398" t="s">
        <v>386</v>
      </c>
      <c r="T122" s="398" t="s">
        <v>386</v>
      </c>
      <c r="U122" s="398" t="s">
        <v>386</v>
      </c>
      <c r="V122" s="398" t="s">
        <v>386</v>
      </c>
      <c r="W122" s="398" t="s">
        <v>386</v>
      </c>
      <c r="X122" s="398" t="s">
        <v>386</v>
      </c>
    </row>
    <row r="123" spans="1:24" s="390" customFormat="1" ht="16.5" hidden="1">
      <c r="A123" s="395" t="s">
        <v>607</v>
      </c>
      <c r="B123" s="396" t="s">
        <v>608</v>
      </c>
      <c r="C123" s="396" t="s">
        <v>454</v>
      </c>
      <c r="D123" s="396" t="s">
        <v>429</v>
      </c>
      <c r="E123" s="396" t="s">
        <v>609</v>
      </c>
      <c r="F123" s="396" t="s">
        <v>610</v>
      </c>
      <c r="G123" s="396" t="s">
        <v>579</v>
      </c>
      <c r="H123" s="396" t="s">
        <v>243</v>
      </c>
      <c r="I123" s="399">
        <v>327853.7</v>
      </c>
      <c r="J123" s="399">
        <v>347198.2</v>
      </c>
      <c r="K123" s="399">
        <v>355060.5</v>
      </c>
      <c r="L123" s="399">
        <v>337409.3</v>
      </c>
      <c r="M123" s="399">
        <v>330377.59999999998</v>
      </c>
      <c r="N123" s="399">
        <v>338885.8</v>
      </c>
      <c r="O123" s="399">
        <v>361806.9</v>
      </c>
      <c r="P123" s="399">
        <v>351069.3</v>
      </c>
      <c r="Q123" s="399">
        <v>374605.1</v>
      </c>
      <c r="R123" s="399" t="s">
        <v>386</v>
      </c>
      <c r="S123" s="399" t="s">
        <v>386</v>
      </c>
      <c r="T123" s="399" t="s">
        <v>386</v>
      </c>
      <c r="U123" s="399" t="s">
        <v>386</v>
      </c>
      <c r="V123" s="399" t="s">
        <v>386</v>
      </c>
      <c r="W123" s="399" t="s">
        <v>386</v>
      </c>
      <c r="X123" s="399" t="s">
        <v>386</v>
      </c>
    </row>
    <row r="124" spans="1:24" s="390" customFormat="1" ht="16.5" hidden="1">
      <c r="A124" s="391" t="s">
        <v>611</v>
      </c>
      <c r="B124" s="392" t="s">
        <v>612</v>
      </c>
      <c r="C124" s="392" t="s">
        <v>239</v>
      </c>
      <c r="D124" s="392" t="s">
        <v>239</v>
      </c>
      <c r="E124" s="392" t="s">
        <v>613</v>
      </c>
      <c r="F124" s="392" t="s">
        <v>614</v>
      </c>
      <c r="G124" s="392" t="s">
        <v>239</v>
      </c>
      <c r="H124" s="392" t="s">
        <v>243</v>
      </c>
      <c r="I124" s="398">
        <v>157.75299999999999</v>
      </c>
      <c r="J124" s="398">
        <v>350.39400000000001</v>
      </c>
      <c r="K124" s="398">
        <v>21.056999999999999</v>
      </c>
      <c r="L124" s="398">
        <v>576.78599999999994</v>
      </c>
      <c r="M124" s="398">
        <v>313.40699999999998</v>
      </c>
      <c r="N124" s="398">
        <v>192.27</v>
      </c>
      <c r="O124" s="398">
        <v>275.041</v>
      </c>
      <c r="P124" s="398" t="s">
        <v>386</v>
      </c>
      <c r="Q124" s="398" t="s">
        <v>386</v>
      </c>
      <c r="R124" s="398" t="s">
        <v>386</v>
      </c>
      <c r="S124" s="398" t="s">
        <v>386</v>
      </c>
      <c r="T124" s="398" t="s">
        <v>386</v>
      </c>
      <c r="U124" s="398" t="s">
        <v>386</v>
      </c>
      <c r="V124" s="398" t="s">
        <v>386</v>
      </c>
      <c r="W124" s="398" t="s">
        <v>386</v>
      </c>
      <c r="X124" s="398" t="s">
        <v>386</v>
      </c>
    </row>
    <row r="125" spans="1:24" s="390" customFormat="1" ht="16.5" hidden="1">
      <c r="A125" s="395" t="s">
        <v>615</v>
      </c>
      <c r="B125" s="396" t="s">
        <v>616</v>
      </c>
      <c r="C125" s="396" t="s">
        <v>239</v>
      </c>
      <c r="D125" s="396" t="s">
        <v>239</v>
      </c>
      <c r="E125" s="396" t="s">
        <v>617</v>
      </c>
      <c r="F125" s="396" t="s">
        <v>618</v>
      </c>
      <c r="G125" s="396" t="s">
        <v>239</v>
      </c>
      <c r="H125" s="396" t="s">
        <v>243</v>
      </c>
      <c r="I125" s="399">
        <v>0.14000000000000001</v>
      </c>
      <c r="J125" s="399">
        <v>0.32</v>
      </c>
      <c r="K125" s="399">
        <v>0.02</v>
      </c>
      <c r="L125" s="399">
        <v>0.51</v>
      </c>
      <c r="M125" s="399">
        <v>0.27</v>
      </c>
      <c r="N125" s="399">
        <v>0.17</v>
      </c>
      <c r="O125" s="399">
        <v>0.25</v>
      </c>
      <c r="P125" s="399" t="s">
        <v>386</v>
      </c>
      <c r="Q125" s="399" t="s">
        <v>386</v>
      </c>
      <c r="R125" s="399" t="s">
        <v>386</v>
      </c>
      <c r="S125" s="399" t="s">
        <v>386</v>
      </c>
      <c r="T125" s="399" t="s">
        <v>386</v>
      </c>
      <c r="U125" s="399" t="s">
        <v>386</v>
      </c>
      <c r="V125" s="399" t="s">
        <v>386</v>
      </c>
      <c r="W125" s="399" t="s">
        <v>386</v>
      </c>
      <c r="X125" s="399" t="s">
        <v>386</v>
      </c>
    </row>
    <row r="126" spans="1:24" s="390" customFormat="1" ht="16.5" hidden="1">
      <c r="A126" s="391" t="s">
        <v>619</v>
      </c>
      <c r="B126" s="392" t="s">
        <v>620</v>
      </c>
      <c r="C126" s="392" t="s">
        <v>239</v>
      </c>
      <c r="D126" s="392" t="s">
        <v>239</v>
      </c>
      <c r="E126" s="392" t="s">
        <v>613</v>
      </c>
      <c r="F126" s="392" t="s">
        <v>621</v>
      </c>
      <c r="G126" s="392" t="s">
        <v>239</v>
      </c>
      <c r="H126" s="392" t="s">
        <v>243</v>
      </c>
      <c r="I126" s="398">
        <v>127.85</v>
      </c>
      <c r="J126" s="398">
        <v>280.32799999999997</v>
      </c>
      <c r="K126" s="398">
        <v>16.634</v>
      </c>
      <c r="L126" s="398">
        <v>452.447</v>
      </c>
      <c r="M126" s="398">
        <v>243.48099999999999</v>
      </c>
      <c r="N126" s="398">
        <v>146.52199999999999</v>
      </c>
      <c r="O126" s="398">
        <v>206.54599999999999</v>
      </c>
      <c r="P126" s="398" t="s">
        <v>386</v>
      </c>
      <c r="Q126" s="398" t="s">
        <v>386</v>
      </c>
      <c r="R126" s="398" t="s">
        <v>386</v>
      </c>
      <c r="S126" s="398" t="s">
        <v>386</v>
      </c>
      <c r="T126" s="398" t="s">
        <v>386</v>
      </c>
      <c r="U126" s="398" t="s">
        <v>386</v>
      </c>
      <c r="V126" s="398" t="s">
        <v>386</v>
      </c>
      <c r="W126" s="398" t="s">
        <v>386</v>
      </c>
      <c r="X126" s="398" t="s">
        <v>386</v>
      </c>
    </row>
    <row r="127" spans="1:24" s="390" customFormat="1" ht="16.5" hidden="1">
      <c r="A127" s="395" t="s">
        <v>622</v>
      </c>
      <c r="B127" s="396" t="s">
        <v>623</v>
      </c>
      <c r="C127" s="396" t="s">
        <v>239</v>
      </c>
      <c r="D127" s="396" t="s">
        <v>239</v>
      </c>
      <c r="E127" s="396" t="s">
        <v>624</v>
      </c>
      <c r="F127" s="396" t="s">
        <v>625</v>
      </c>
      <c r="G127" s="396" t="s">
        <v>239</v>
      </c>
      <c r="H127" s="396" t="s">
        <v>243</v>
      </c>
      <c r="I127" s="399">
        <v>7.58</v>
      </c>
      <c r="J127" s="399">
        <v>3.6429999999999998</v>
      </c>
      <c r="K127" s="399">
        <v>-0.94799999999999995</v>
      </c>
      <c r="L127" s="399">
        <v>-4.6849999999999996</v>
      </c>
      <c r="M127" s="399">
        <v>0.66800000000000004</v>
      </c>
      <c r="N127" s="399">
        <v>24.968</v>
      </c>
      <c r="O127" s="399">
        <v>-14.964</v>
      </c>
      <c r="P127" s="399">
        <v>1.65</v>
      </c>
      <c r="Q127" s="399">
        <v>29.099</v>
      </c>
      <c r="R127" s="397">
        <v>6.9</v>
      </c>
      <c r="S127" s="399" t="s">
        <v>386</v>
      </c>
      <c r="T127" s="399" t="s">
        <v>386</v>
      </c>
      <c r="U127" s="399" t="s">
        <v>386</v>
      </c>
      <c r="V127" s="399" t="s">
        <v>386</v>
      </c>
      <c r="W127" s="399" t="s">
        <v>386</v>
      </c>
      <c r="X127" s="399" t="s">
        <v>386</v>
      </c>
    </row>
    <row r="128" spans="1:24" s="390" customFormat="1" ht="16.5" hidden="1">
      <c r="A128" s="391" t="s">
        <v>626</v>
      </c>
      <c r="B128" s="392" t="s">
        <v>627</v>
      </c>
      <c r="C128" s="392" t="s">
        <v>454</v>
      </c>
      <c r="D128" s="392" t="s">
        <v>404</v>
      </c>
      <c r="E128" s="392" t="s">
        <v>628</v>
      </c>
      <c r="F128" s="392" t="s">
        <v>629</v>
      </c>
      <c r="G128" s="392" t="s">
        <v>239</v>
      </c>
      <c r="H128" s="392" t="s">
        <v>243</v>
      </c>
      <c r="I128" s="398">
        <v>-20.565900000000003</v>
      </c>
      <c r="J128" s="398">
        <v>-19.491200000000003</v>
      </c>
      <c r="K128" s="398">
        <v>-17.133099999999999</v>
      </c>
      <c r="L128" s="398">
        <v>-4.3692000000000002</v>
      </c>
      <c r="M128" s="398">
        <v>-3.1396999999999999</v>
      </c>
      <c r="N128" s="398">
        <v>-18.165099999999999</v>
      </c>
      <c r="O128" s="398">
        <v>-14.4276</v>
      </c>
      <c r="P128" s="398">
        <v>-5.1218000000000004</v>
      </c>
      <c r="Q128" s="398">
        <v>-34.282000000000004</v>
      </c>
      <c r="R128" s="398">
        <v>-20.020299999999999</v>
      </c>
      <c r="S128" s="393">
        <v>51.418400000000005</v>
      </c>
      <c r="T128" s="394">
        <v>-24.95</v>
      </c>
      <c r="U128" s="394">
        <v>-19.04</v>
      </c>
      <c r="V128" s="394">
        <v>-18.03</v>
      </c>
      <c r="W128" s="394">
        <v>-14.030000000000001</v>
      </c>
      <c r="X128" s="394">
        <v>-14.030000000000001</v>
      </c>
    </row>
    <row r="129" spans="1:24" s="390" customFormat="1" ht="16.5" hidden="1">
      <c r="A129" s="395" t="s">
        <v>630</v>
      </c>
      <c r="B129" s="396" t="s">
        <v>631</v>
      </c>
      <c r="C129" s="396" t="s">
        <v>239</v>
      </c>
      <c r="D129" s="396" t="s">
        <v>239</v>
      </c>
      <c r="E129" s="396" t="s">
        <v>562</v>
      </c>
      <c r="F129" s="396" t="s">
        <v>632</v>
      </c>
      <c r="G129" s="396" t="s">
        <v>239</v>
      </c>
      <c r="H129" s="396" t="s">
        <v>243</v>
      </c>
      <c r="I129" s="397">
        <v>179</v>
      </c>
      <c r="J129" s="397">
        <v>164</v>
      </c>
      <c r="K129" s="397">
        <v>156</v>
      </c>
      <c r="L129" s="397">
        <v>153</v>
      </c>
      <c r="M129" s="397">
        <v>147</v>
      </c>
      <c r="N129" s="397">
        <v>142</v>
      </c>
      <c r="O129" s="397">
        <v>138</v>
      </c>
      <c r="P129" s="397">
        <v>125</v>
      </c>
      <c r="Q129" s="399" t="s">
        <v>386</v>
      </c>
      <c r="R129" s="399" t="s">
        <v>386</v>
      </c>
      <c r="S129" s="399" t="s">
        <v>386</v>
      </c>
      <c r="T129" s="399" t="s">
        <v>386</v>
      </c>
      <c r="U129" s="399" t="s">
        <v>386</v>
      </c>
      <c r="V129" s="399" t="s">
        <v>386</v>
      </c>
      <c r="W129" s="399" t="s">
        <v>386</v>
      </c>
      <c r="X129" s="399" t="s">
        <v>386</v>
      </c>
    </row>
    <row r="130" spans="1:24" s="390" customFormat="1" ht="16.5" hidden="1">
      <c r="A130" s="391" t="s">
        <v>633</v>
      </c>
      <c r="B130" s="392" t="s">
        <v>634</v>
      </c>
      <c r="C130" s="392" t="s">
        <v>239</v>
      </c>
      <c r="D130" s="392" t="s">
        <v>239</v>
      </c>
      <c r="E130" s="392" t="s">
        <v>255</v>
      </c>
      <c r="F130" s="392" t="s">
        <v>635</v>
      </c>
      <c r="G130" s="392" t="s">
        <v>636</v>
      </c>
      <c r="H130" s="392" t="s">
        <v>243</v>
      </c>
      <c r="I130" s="393">
        <v>0.3</v>
      </c>
      <c r="J130" s="393">
        <v>0.3</v>
      </c>
      <c r="K130" s="393">
        <v>0.5</v>
      </c>
      <c r="L130" s="393">
        <v>0.7</v>
      </c>
      <c r="M130" s="393">
        <v>1.1000000000000001</v>
      </c>
      <c r="N130" s="393">
        <v>1.4</v>
      </c>
      <c r="O130" s="393">
        <v>1.8</v>
      </c>
      <c r="P130" s="393">
        <v>0.6</v>
      </c>
      <c r="Q130" s="393">
        <v>-3.8</v>
      </c>
      <c r="R130" s="393">
        <v>4.2</v>
      </c>
      <c r="S130" s="393">
        <v>5.0999999999999996</v>
      </c>
      <c r="T130" s="394">
        <v>2.5</v>
      </c>
      <c r="U130" s="394">
        <v>2.9</v>
      </c>
      <c r="V130" s="394">
        <v>3</v>
      </c>
      <c r="W130" s="394">
        <v>2.8</v>
      </c>
      <c r="X130" s="394">
        <v>2.8</v>
      </c>
    </row>
    <row r="131" spans="1:24" s="390" customFormat="1" ht="16.5" hidden="1">
      <c r="A131" s="395" t="s">
        <v>637</v>
      </c>
      <c r="B131" s="396" t="s">
        <v>638</v>
      </c>
      <c r="C131" s="396" t="s">
        <v>454</v>
      </c>
      <c r="D131" s="396" t="s">
        <v>404</v>
      </c>
      <c r="E131" s="396" t="s">
        <v>255</v>
      </c>
      <c r="F131" s="396" t="s">
        <v>635</v>
      </c>
      <c r="G131" s="396" t="s">
        <v>636</v>
      </c>
      <c r="H131" s="396" t="s">
        <v>243</v>
      </c>
      <c r="I131" s="397">
        <v>8.5570000000000004</v>
      </c>
      <c r="J131" s="397">
        <v>8.9090000000000007</v>
      </c>
      <c r="K131" s="397">
        <v>9.4009999999999998</v>
      </c>
      <c r="L131" s="397">
        <v>8.8930000000000007</v>
      </c>
      <c r="M131" s="397">
        <v>8.859</v>
      </c>
      <c r="N131" s="397">
        <v>9.375</v>
      </c>
      <c r="O131" s="397">
        <v>9.9269999999999996</v>
      </c>
      <c r="P131" s="397">
        <v>9.4760000000000009</v>
      </c>
      <c r="Q131" s="397">
        <v>9.0969999999999995</v>
      </c>
      <c r="R131" s="397">
        <v>10.016</v>
      </c>
      <c r="S131" s="397">
        <v>9.75</v>
      </c>
      <c r="T131" s="394">
        <v>10.403</v>
      </c>
      <c r="U131" s="394">
        <v>11.523</v>
      </c>
      <c r="V131" s="394">
        <v>12.561</v>
      </c>
      <c r="W131" s="394">
        <v>13.224</v>
      </c>
      <c r="X131" s="394">
        <v>13.224</v>
      </c>
    </row>
    <row r="132" spans="1:24" s="390" customFormat="1" ht="16.5" hidden="1">
      <c r="A132" s="391" t="s">
        <v>639</v>
      </c>
      <c r="B132" s="392" t="s">
        <v>640</v>
      </c>
      <c r="C132" s="392" t="s">
        <v>454</v>
      </c>
      <c r="D132" s="392" t="s">
        <v>404</v>
      </c>
      <c r="E132" s="392" t="s">
        <v>255</v>
      </c>
      <c r="F132" s="392" t="s">
        <v>635</v>
      </c>
      <c r="G132" s="392" t="s">
        <v>636</v>
      </c>
      <c r="H132" s="392" t="s">
        <v>243</v>
      </c>
      <c r="I132" s="393">
        <v>7.8490000000000002</v>
      </c>
      <c r="J132" s="393">
        <v>7.8689999999999998</v>
      </c>
      <c r="K132" s="393">
        <v>7.91</v>
      </c>
      <c r="L132" s="393">
        <v>7.9660000000000002</v>
      </c>
      <c r="M132" s="393">
        <v>8.0549999999999997</v>
      </c>
      <c r="N132" s="393">
        <v>8.1650000000000009</v>
      </c>
      <c r="O132" s="393">
        <v>8.3079999999999998</v>
      </c>
      <c r="P132" s="393">
        <v>8.3550000000000004</v>
      </c>
      <c r="Q132" s="393">
        <v>8.0380000000000003</v>
      </c>
      <c r="R132" s="393">
        <v>8.3789999999999996</v>
      </c>
      <c r="S132" s="393">
        <v>8.8070000000000004</v>
      </c>
      <c r="T132" s="394">
        <v>9.0289999999999999</v>
      </c>
      <c r="U132" s="394">
        <v>9.2900000000000009</v>
      </c>
      <c r="V132" s="394">
        <v>9.5730000000000004</v>
      </c>
      <c r="W132" s="394">
        <v>9.8390000000000004</v>
      </c>
      <c r="X132" s="394">
        <v>9.8390000000000004</v>
      </c>
    </row>
    <row r="133" spans="1:24" s="390" customFormat="1" ht="16.5" hidden="1">
      <c r="A133" s="395" t="s">
        <v>641</v>
      </c>
      <c r="B133" s="396" t="s">
        <v>642</v>
      </c>
      <c r="C133" s="396" t="s">
        <v>239</v>
      </c>
      <c r="D133" s="396" t="s">
        <v>239</v>
      </c>
      <c r="E133" s="396" t="s">
        <v>643</v>
      </c>
      <c r="F133" s="396" t="s">
        <v>644</v>
      </c>
      <c r="G133" s="396" t="s">
        <v>239</v>
      </c>
      <c r="H133" s="396" t="s">
        <v>243</v>
      </c>
      <c r="I133" s="399">
        <v>-2.988</v>
      </c>
      <c r="J133" s="399">
        <v>-0.73699999999999999</v>
      </c>
      <c r="K133" s="399">
        <v>2.9950000000000001</v>
      </c>
      <c r="L133" s="399">
        <v>3.7549999999999999</v>
      </c>
      <c r="M133" s="399">
        <v>-5.8999999999999997E-2</v>
      </c>
      <c r="N133" s="399">
        <v>3.29</v>
      </c>
      <c r="O133" s="399">
        <v>1.4E-2</v>
      </c>
      <c r="P133" s="399">
        <v>-4.4349999999999996</v>
      </c>
      <c r="Q133" s="399">
        <v>-14.298</v>
      </c>
      <c r="R133" s="399">
        <v>0.98499999999999999</v>
      </c>
      <c r="S133" s="397">
        <v>0</v>
      </c>
      <c r="T133" s="394">
        <v>-1.7</v>
      </c>
      <c r="U133" s="394">
        <v>0.5</v>
      </c>
      <c r="V133" s="394">
        <v>-0.2</v>
      </c>
      <c r="W133" s="394">
        <v>-0.6</v>
      </c>
      <c r="X133" s="394">
        <v>-0.6</v>
      </c>
    </row>
    <row r="134" spans="1:24" s="390" customFormat="1" ht="16.5" hidden="1">
      <c r="A134" s="391" t="s">
        <v>645</v>
      </c>
      <c r="B134" s="392" t="s">
        <v>646</v>
      </c>
      <c r="C134" s="392" t="s">
        <v>239</v>
      </c>
      <c r="D134" s="392" t="s">
        <v>239</v>
      </c>
      <c r="E134" s="392" t="s">
        <v>643</v>
      </c>
      <c r="F134" s="392" t="s">
        <v>647</v>
      </c>
      <c r="G134" s="392" t="s">
        <v>239</v>
      </c>
      <c r="H134" s="392" t="s">
        <v>243</v>
      </c>
      <c r="I134" s="398">
        <v>46.875</v>
      </c>
      <c r="J134" s="398">
        <v>46.170999999999999</v>
      </c>
      <c r="K134" s="398">
        <v>48.588999999999999</v>
      </c>
      <c r="L134" s="398">
        <v>48.896000000000001</v>
      </c>
      <c r="M134" s="398">
        <v>47.561</v>
      </c>
      <c r="N134" s="398">
        <v>48.25</v>
      </c>
      <c r="O134" s="398">
        <v>47.966999999999999</v>
      </c>
      <c r="P134" s="398">
        <v>47.218000000000004</v>
      </c>
      <c r="Q134" s="398">
        <v>43.603000000000002</v>
      </c>
      <c r="R134" s="398">
        <v>41.823</v>
      </c>
      <c r="S134" s="393">
        <v>41.7</v>
      </c>
      <c r="T134" s="394">
        <v>40.799999999999997</v>
      </c>
      <c r="U134" s="394">
        <v>40.6</v>
      </c>
      <c r="V134" s="394">
        <v>40.299999999999997</v>
      </c>
      <c r="W134" s="394">
        <v>39.799999999999997</v>
      </c>
      <c r="X134" s="394">
        <v>39.799999999999997</v>
      </c>
    </row>
    <row r="135" spans="1:24" s="390" customFormat="1" ht="16.5" hidden="1">
      <c r="A135" s="395" t="s">
        <v>648</v>
      </c>
      <c r="B135" s="396" t="s">
        <v>649</v>
      </c>
      <c r="C135" s="396" t="s">
        <v>239</v>
      </c>
      <c r="D135" s="396" t="s">
        <v>239</v>
      </c>
      <c r="E135" s="396" t="s">
        <v>643</v>
      </c>
      <c r="F135" s="396" t="s">
        <v>650</v>
      </c>
      <c r="G135" s="396" t="s">
        <v>239</v>
      </c>
      <c r="H135" s="396" t="s">
        <v>243</v>
      </c>
      <c r="I135" s="399">
        <v>1.893</v>
      </c>
      <c r="J135" s="399">
        <v>1.8460000000000001</v>
      </c>
      <c r="K135" s="399">
        <v>1.9139999999999999</v>
      </c>
      <c r="L135" s="399">
        <v>2.048</v>
      </c>
      <c r="M135" s="399">
        <v>2.0990000000000002</v>
      </c>
      <c r="N135" s="399">
        <v>2.137</v>
      </c>
      <c r="O135" s="399">
        <v>2.117</v>
      </c>
      <c r="P135" s="399">
        <v>2.0710000000000002</v>
      </c>
      <c r="Q135" s="399">
        <v>1.8320000000000001</v>
      </c>
      <c r="R135" s="399">
        <v>1.776</v>
      </c>
      <c r="S135" s="397">
        <v>1.7</v>
      </c>
      <c r="T135" s="394">
        <v>1.7</v>
      </c>
      <c r="U135" s="394">
        <v>1.7</v>
      </c>
      <c r="V135" s="394">
        <v>1.7</v>
      </c>
      <c r="W135" s="394">
        <v>1.7</v>
      </c>
      <c r="X135" s="394">
        <v>1.7</v>
      </c>
    </row>
    <row r="136" spans="1:24" s="390" customFormat="1" ht="16.5" hidden="1">
      <c r="A136" s="391" t="s">
        <v>651</v>
      </c>
      <c r="B136" s="392" t="s">
        <v>652</v>
      </c>
      <c r="C136" s="392" t="s">
        <v>239</v>
      </c>
      <c r="D136" s="392" t="s">
        <v>239</v>
      </c>
      <c r="E136" s="392" t="s">
        <v>653</v>
      </c>
      <c r="F136" s="392" t="s">
        <v>654</v>
      </c>
      <c r="G136" s="392" t="s">
        <v>239</v>
      </c>
      <c r="H136" s="392" t="s">
        <v>243</v>
      </c>
      <c r="I136" s="398">
        <v>244.16</v>
      </c>
      <c r="J136" s="398">
        <v>242.36</v>
      </c>
      <c r="K136" s="398">
        <v>249.62</v>
      </c>
      <c r="L136" s="398">
        <v>258.99</v>
      </c>
      <c r="M136" s="398">
        <v>258.83999999999997</v>
      </c>
      <c r="N136" s="398">
        <v>267.35000000000002</v>
      </c>
      <c r="O136" s="398">
        <v>267.39</v>
      </c>
      <c r="P136" s="398">
        <v>255.53</v>
      </c>
      <c r="Q136" s="398">
        <v>219</v>
      </c>
      <c r="R136" s="398">
        <v>221.15</v>
      </c>
      <c r="S136" s="393">
        <v>221.2</v>
      </c>
      <c r="T136" s="394">
        <v>217.4</v>
      </c>
      <c r="U136" s="394">
        <v>218.5</v>
      </c>
      <c r="V136" s="394">
        <v>218</v>
      </c>
      <c r="W136" s="394">
        <v>216.7</v>
      </c>
      <c r="X136" s="394">
        <v>216.7</v>
      </c>
    </row>
    <row r="137" spans="1:24" s="390" customFormat="1" ht="16.5" hidden="1">
      <c r="A137" s="395" t="s">
        <v>655</v>
      </c>
      <c r="B137" s="396" t="s">
        <v>656</v>
      </c>
      <c r="C137" s="396" t="s">
        <v>239</v>
      </c>
      <c r="D137" s="396" t="s">
        <v>239</v>
      </c>
      <c r="E137" s="396" t="s">
        <v>643</v>
      </c>
      <c r="F137" s="396" t="s">
        <v>657</v>
      </c>
      <c r="G137" s="396" t="s">
        <v>239</v>
      </c>
      <c r="H137" s="396" t="s">
        <v>243</v>
      </c>
      <c r="I137" s="399">
        <v>8.3460000000000001</v>
      </c>
      <c r="J137" s="399">
        <v>3.903</v>
      </c>
      <c r="K137" s="399">
        <v>-9.8209999999999997</v>
      </c>
      <c r="L137" s="399">
        <v>-6.4859999999999998</v>
      </c>
      <c r="M137" s="399">
        <v>6.093</v>
      </c>
      <c r="N137" s="399">
        <v>3.68</v>
      </c>
      <c r="O137" s="399">
        <v>10.989000000000001</v>
      </c>
      <c r="P137" s="399">
        <v>-3.4750000000000001</v>
      </c>
      <c r="Q137" s="399">
        <v>4.109</v>
      </c>
      <c r="R137" s="399">
        <v>9.6319999999999997</v>
      </c>
      <c r="S137" s="397">
        <v>-2.6</v>
      </c>
      <c r="T137" s="394">
        <v>0.8</v>
      </c>
      <c r="U137" s="394">
        <v>0.9</v>
      </c>
      <c r="V137" s="394">
        <v>1.3</v>
      </c>
      <c r="W137" s="394">
        <v>1.8</v>
      </c>
      <c r="X137" s="394">
        <v>1.8</v>
      </c>
    </row>
    <row r="138" spans="1:24" s="390" customFormat="1" ht="16.5" hidden="1">
      <c r="A138" s="391" t="s">
        <v>658</v>
      </c>
      <c r="B138" s="392" t="s">
        <v>659</v>
      </c>
      <c r="C138" s="392" t="s">
        <v>239</v>
      </c>
      <c r="D138" s="392" t="s">
        <v>239</v>
      </c>
      <c r="E138" s="392" t="s">
        <v>643</v>
      </c>
      <c r="F138" s="392" t="s">
        <v>660</v>
      </c>
      <c r="G138" s="392" t="s">
        <v>239</v>
      </c>
      <c r="H138" s="392" t="s">
        <v>243</v>
      </c>
      <c r="I138" s="398">
        <v>20.454000000000001</v>
      </c>
      <c r="J138" s="398">
        <v>21.088999999999999</v>
      </c>
      <c r="K138" s="398">
        <v>19.431000000000001</v>
      </c>
      <c r="L138" s="398">
        <v>17.623999999999999</v>
      </c>
      <c r="M138" s="398">
        <v>18.198</v>
      </c>
      <c r="N138" s="398">
        <v>18.532</v>
      </c>
      <c r="O138" s="398">
        <v>20.443999999999999</v>
      </c>
      <c r="P138" s="398">
        <v>20.327000000000002</v>
      </c>
      <c r="Q138" s="398">
        <v>22.803000000000001</v>
      </c>
      <c r="R138" s="398">
        <v>23.745000000000001</v>
      </c>
      <c r="S138" s="393">
        <v>23.1</v>
      </c>
      <c r="T138" s="394">
        <v>23.1</v>
      </c>
      <c r="U138" s="394">
        <v>23.1</v>
      </c>
      <c r="V138" s="394">
        <v>23.2</v>
      </c>
      <c r="W138" s="394">
        <v>23.5</v>
      </c>
      <c r="X138" s="394">
        <v>23.5</v>
      </c>
    </row>
    <row r="139" spans="1:24" s="390" customFormat="1" ht="16.5" hidden="1">
      <c r="A139" s="395" t="s">
        <v>661</v>
      </c>
      <c r="B139" s="396" t="s">
        <v>662</v>
      </c>
      <c r="C139" s="396" t="s">
        <v>239</v>
      </c>
      <c r="D139" s="396" t="s">
        <v>239</v>
      </c>
      <c r="E139" s="396" t="s">
        <v>643</v>
      </c>
      <c r="F139" s="396" t="s">
        <v>663</v>
      </c>
      <c r="G139" s="396" t="s">
        <v>239</v>
      </c>
      <c r="H139" s="396" t="s">
        <v>243</v>
      </c>
      <c r="I139" s="399">
        <v>1.8029999999999999</v>
      </c>
      <c r="J139" s="399">
        <v>1.847</v>
      </c>
      <c r="K139" s="399">
        <v>1.6659999999999999</v>
      </c>
      <c r="L139" s="399">
        <v>1.532</v>
      </c>
      <c r="M139" s="399">
        <v>1.585</v>
      </c>
      <c r="N139" s="399">
        <v>1.6040000000000001</v>
      </c>
      <c r="O139" s="399">
        <v>1.6930000000000001</v>
      </c>
      <c r="P139" s="399">
        <v>1.61</v>
      </c>
      <c r="Q139" s="399">
        <v>1.726</v>
      </c>
      <c r="R139" s="399">
        <v>1.8149999999999999</v>
      </c>
      <c r="S139" s="397">
        <v>1.7</v>
      </c>
      <c r="T139" s="394">
        <v>1.7</v>
      </c>
      <c r="U139" s="394">
        <v>1.7</v>
      </c>
      <c r="V139" s="394">
        <v>1.7</v>
      </c>
      <c r="W139" s="394">
        <v>1.7</v>
      </c>
      <c r="X139" s="394">
        <v>1.7</v>
      </c>
    </row>
    <row r="140" spans="1:24" s="390" customFormat="1" ht="16.5" hidden="1">
      <c r="A140" s="391" t="s">
        <v>664</v>
      </c>
      <c r="B140" s="392" t="s">
        <v>665</v>
      </c>
      <c r="C140" s="392" t="s">
        <v>239</v>
      </c>
      <c r="D140" s="392" t="s">
        <v>239</v>
      </c>
      <c r="E140" s="392" t="s">
        <v>653</v>
      </c>
      <c r="F140" s="392" t="s">
        <v>666</v>
      </c>
      <c r="G140" s="392" t="s">
        <v>239</v>
      </c>
      <c r="H140" s="392" t="s">
        <v>243</v>
      </c>
      <c r="I140" s="398">
        <v>106.54</v>
      </c>
      <c r="J140" s="398">
        <v>110.7</v>
      </c>
      <c r="K140" s="398">
        <v>99.825999999999993</v>
      </c>
      <c r="L140" s="398">
        <v>93.350999999999999</v>
      </c>
      <c r="M140" s="398">
        <v>99.039000000000001</v>
      </c>
      <c r="N140" s="398">
        <v>102.68</v>
      </c>
      <c r="O140" s="398">
        <v>113.97</v>
      </c>
      <c r="P140" s="398">
        <v>110.01</v>
      </c>
      <c r="Q140" s="398">
        <v>114.53</v>
      </c>
      <c r="R140" s="398">
        <v>125.56</v>
      </c>
      <c r="S140" s="393">
        <v>122.3</v>
      </c>
      <c r="T140" s="394">
        <v>123.3</v>
      </c>
      <c r="U140" s="394">
        <v>124.3</v>
      </c>
      <c r="V140" s="394">
        <v>125.9</v>
      </c>
      <c r="W140" s="394">
        <v>128.19999999999999</v>
      </c>
      <c r="X140" s="394">
        <v>128.19999999999999</v>
      </c>
    </row>
    <row r="141" spans="1:24" s="390" customFormat="1" ht="16.5" hidden="1">
      <c r="A141" s="395" t="s">
        <v>667</v>
      </c>
      <c r="B141" s="396" t="s">
        <v>668</v>
      </c>
      <c r="C141" s="396" t="s">
        <v>239</v>
      </c>
      <c r="D141" s="396" t="s">
        <v>239</v>
      </c>
      <c r="E141" s="396" t="s">
        <v>643</v>
      </c>
      <c r="F141" s="396" t="s">
        <v>669</v>
      </c>
      <c r="G141" s="396" t="s">
        <v>239</v>
      </c>
      <c r="H141" s="396" t="s">
        <v>243</v>
      </c>
      <c r="I141" s="399">
        <v>0.23899999999999999</v>
      </c>
      <c r="J141" s="399">
        <v>0.47299999999999998</v>
      </c>
      <c r="K141" s="399">
        <v>-3.2669999999999999</v>
      </c>
      <c r="L141" s="399">
        <v>7.5259999999999998</v>
      </c>
      <c r="M141" s="399">
        <v>3.778</v>
      </c>
      <c r="N141" s="399">
        <v>-3.4689999999999999</v>
      </c>
      <c r="O141" s="399">
        <v>-2.629</v>
      </c>
      <c r="P141" s="399">
        <v>0.35699999999999998</v>
      </c>
      <c r="Q141" s="399">
        <v>-4.8079999999999998</v>
      </c>
      <c r="R141" s="399">
        <v>8.8219999999999992</v>
      </c>
      <c r="S141" s="397">
        <v>2.6</v>
      </c>
      <c r="T141" s="394">
        <v>3.3</v>
      </c>
      <c r="U141" s="394">
        <v>1.6</v>
      </c>
      <c r="V141" s="394">
        <v>1.5</v>
      </c>
      <c r="W141" s="394">
        <v>1.2</v>
      </c>
      <c r="X141" s="394">
        <v>1.2</v>
      </c>
    </row>
    <row r="142" spans="1:24" s="390" customFormat="1" ht="16.5" hidden="1">
      <c r="A142" s="391" t="s">
        <v>670</v>
      </c>
      <c r="B142" s="392" t="s">
        <v>671</v>
      </c>
      <c r="C142" s="392" t="s">
        <v>239</v>
      </c>
      <c r="D142" s="392" t="s">
        <v>239</v>
      </c>
      <c r="E142" s="392" t="s">
        <v>643</v>
      </c>
      <c r="F142" s="392" t="s">
        <v>672</v>
      </c>
      <c r="G142" s="392" t="s">
        <v>239</v>
      </c>
      <c r="H142" s="392" t="s">
        <v>243</v>
      </c>
      <c r="I142" s="398">
        <v>29.835999999999999</v>
      </c>
      <c r="J142" s="398">
        <v>29.745999999999999</v>
      </c>
      <c r="K142" s="398">
        <v>29.401</v>
      </c>
      <c r="L142" s="398">
        <v>30.661999999999999</v>
      </c>
      <c r="M142" s="398">
        <v>30.97</v>
      </c>
      <c r="N142" s="398">
        <v>29.361999999999998</v>
      </c>
      <c r="O142" s="398">
        <v>28.419</v>
      </c>
      <c r="P142" s="398">
        <v>29.378</v>
      </c>
      <c r="Q142" s="398">
        <v>30.132999999999999</v>
      </c>
      <c r="R142" s="398">
        <v>31.145</v>
      </c>
      <c r="S142" s="393">
        <v>31.9</v>
      </c>
      <c r="T142" s="394">
        <v>32.700000000000003</v>
      </c>
      <c r="U142" s="394">
        <v>33</v>
      </c>
      <c r="V142" s="394">
        <v>33.200000000000003</v>
      </c>
      <c r="W142" s="394">
        <v>33.4</v>
      </c>
      <c r="X142" s="394">
        <v>33.4</v>
      </c>
    </row>
    <row r="143" spans="1:24" s="390" customFormat="1" ht="16.5" hidden="1">
      <c r="A143" s="395" t="s">
        <v>673</v>
      </c>
      <c r="B143" s="396" t="s">
        <v>674</v>
      </c>
      <c r="C143" s="396" t="s">
        <v>239</v>
      </c>
      <c r="D143" s="396" t="s">
        <v>239</v>
      </c>
      <c r="E143" s="396" t="s">
        <v>643</v>
      </c>
      <c r="F143" s="396" t="s">
        <v>675</v>
      </c>
      <c r="G143" s="396" t="s">
        <v>239</v>
      </c>
      <c r="H143" s="396" t="s">
        <v>243</v>
      </c>
      <c r="I143" s="399">
        <v>1.73</v>
      </c>
      <c r="J143" s="399">
        <v>1.706</v>
      </c>
      <c r="K143" s="399">
        <v>1.651</v>
      </c>
      <c r="L143" s="399">
        <v>1.736</v>
      </c>
      <c r="M143" s="399">
        <v>1.7989999999999999</v>
      </c>
      <c r="N143" s="399">
        <v>1.7270000000000001</v>
      </c>
      <c r="O143" s="399">
        <v>1.6819999999999999</v>
      </c>
      <c r="P143" s="399">
        <v>1.6819999999999999</v>
      </c>
      <c r="Q143" s="399">
        <v>1.744</v>
      </c>
      <c r="R143" s="399">
        <v>1.7989999999999999</v>
      </c>
      <c r="S143" s="397">
        <v>1.8</v>
      </c>
      <c r="T143" s="394">
        <v>1.8</v>
      </c>
      <c r="U143" s="394">
        <v>1.9</v>
      </c>
      <c r="V143" s="394">
        <v>1.9</v>
      </c>
      <c r="W143" s="394">
        <v>1.9</v>
      </c>
      <c r="X143" s="394">
        <v>1.9</v>
      </c>
    </row>
    <row r="144" spans="1:24" s="390" customFormat="1" ht="16.5" hidden="1">
      <c r="A144" s="391" t="s">
        <v>676</v>
      </c>
      <c r="B144" s="392" t="s">
        <v>677</v>
      </c>
      <c r="C144" s="392" t="s">
        <v>239</v>
      </c>
      <c r="D144" s="392" t="s">
        <v>239</v>
      </c>
      <c r="E144" s="392" t="s">
        <v>653</v>
      </c>
      <c r="F144" s="392" t="s">
        <v>678</v>
      </c>
      <c r="G144" s="392" t="s">
        <v>239</v>
      </c>
      <c r="H144" s="392" t="s">
        <v>243</v>
      </c>
      <c r="I144" s="398">
        <v>155.41</v>
      </c>
      <c r="J144" s="398">
        <v>156.13999999999999</v>
      </c>
      <c r="K144" s="398">
        <v>151.04</v>
      </c>
      <c r="L144" s="398">
        <v>162.41</v>
      </c>
      <c r="M144" s="398">
        <v>168.54</v>
      </c>
      <c r="N144" s="398">
        <v>162.69999999999999</v>
      </c>
      <c r="O144" s="398">
        <v>158.41999999999999</v>
      </c>
      <c r="P144" s="398">
        <v>158.99</v>
      </c>
      <c r="Q144" s="398">
        <v>151.34</v>
      </c>
      <c r="R144" s="398">
        <v>164.69</v>
      </c>
      <c r="S144" s="393">
        <v>169</v>
      </c>
      <c r="T144" s="394">
        <v>174.5</v>
      </c>
      <c r="U144" s="394">
        <v>177.3</v>
      </c>
      <c r="V144" s="394">
        <v>179.9</v>
      </c>
      <c r="W144" s="394">
        <v>182</v>
      </c>
      <c r="X144" s="394">
        <v>182</v>
      </c>
    </row>
    <row r="145" spans="1:24" s="390" customFormat="1" ht="16.5" hidden="1">
      <c r="A145" s="395" t="s">
        <v>679</v>
      </c>
      <c r="B145" s="396" t="s">
        <v>680</v>
      </c>
      <c r="C145" s="396" t="s">
        <v>239</v>
      </c>
      <c r="D145" s="396" t="s">
        <v>239</v>
      </c>
      <c r="E145" s="396" t="s">
        <v>643</v>
      </c>
      <c r="F145" s="396" t="s">
        <v>681</v>
      </c>
      <c r="G145" s="396" t="s">
        <v>239</v>
      </c>
      <c r="H145" s="396" t="s">
        <v>243</v>
      </c>
      <c r="I145" s="399">
        <v>4.0839999999999996</v>
      </c>
      <c r="J145" s="399">
        <v>6.444</v>
      </c>
      <c r="K145" s="399">
        <v>-15.691000000000001</v>
      </c>
      <c r="L145" s="399">
        <v>12.629</v>
      </c>
      <c r="M145" s="399">
        <v>19.282</v>
      </c>
      <c r="N145" s="399">
        <v>20.010999999999999</v>
      </c>
      <c r="O145" s="399">
        <v>-17.286999999999999</v>
      </c>
      <c r="P145" s="399">
        <v>-5.7709999999999999</v>
      </c>
      <c r="Q145" s="399">
        <v>4.3970000000000002</v>
      </c>
      <c r="R145" s="399">
        <v>0</v>
      </c>
      <c r="S145" s="397">
        <v>0</v>
      </c>
      <c r="T145" s="394">
        <v>2.4</v>
      </c>
      <c r="U145" s="394">
        <v>0</v>
      </c>
      <c r="V145" s="394">
        <v>0</v>
      </c>
      <c r="W145" s="394">
        <v>0</v>
      </c>
      <c r="X145" s="394">
        <v>0</v>
      </c>
    </row>
    <row r="146" spans="1:24" s="390" customFormat="1" ht="16.5" hidden="1">
      <c r="A146" s="391" t="s">
        <v>682</v>
      </c>
      <c r="B146" s="392" t="s">
        <v>683</v>
      </c>
      <c r="C146" s="392" t="s">
        <v>239</v>
      </c>
      <c r="D146" s="392" t="s">
        <v>239</v>
      </c>
      <c r="E146" s="392" t="s">
        <v>643</v>
      </c>
      <c r="F146" s="392" t="s">
        <v>684</v>
      </c>
      <c r="G146" s="392" t="s">
        <v>239</v>
      </c>
      <c r="H146" s="392" t="s">
        <v>243</v>
      </c>
      <c r="I146" s="398">
        <v>2.835</v>
      </c>
      <c r="J146" s="398">
        <v>2.9940000000000002</v>
      </c>
      <c r="K146" s="398">
        <v>2.5790000000000002</v>
      </c>
      <c r="L146" s="398">
        <v>2.8180000000000001</v>
      </c>
      <c r="M146" s="398">
        <v>3.2709999999999999</v>
      </c>
      <c r="N146" s="398">
        <v>3.8559999999999999</v>
      </c>
      <c r="O146" s="398">
        <v>3.17</v>
      </c>
      <c r="P146" s="398">
        <v>3.077</v>
      </c>
      <c r="Q146" s="398">
        <v>3.4609999999999999</v>
      </c>
      <c r="R146" s="398">
        <v>3.2869999999999999</v>
      </c>
      <c r="S146" s="393">
        <v>3.3</v>
      </c>
      <c r="T146" s="394">
        <v>3.3</v>
      </c>
      <c r="U146" s="394">
        <v>3.3</v>
      </c>
      <c r="V146" s="394">
        <v>3.3</v>
      </c>
      <c r="W146" s="394">
        <v>3.3</v>
      </c>
      <c r="X146" s="394">
        <v>3.3</v>
      </c>
    </row>
    <row r="147" spans="1:24" s="390" customFormat="1" ht="16.5" hidden="1">
      <c r="A147" s="395" t="s">
        <v>685</v>
      </c>
      <c r="B147" s="396" t="s">
        <v>686</v>
      </c>
      <c r="C147" s="396" t="s">
        <v>239</v>
      </c>
      <c r="D147" s="396" t="s">
        <v>239</v>
      </c>
      <c r="E147" s="396" t="s">
        <v>653</v>
      </c>
      <c r="F147" s="396" t="s">
        <v>687</v>
      </c>
      <c r="G147" s="396" t="s">
        <v>239</v>
      </c>
      <c r="H147" s="396" t="s">
        <v>243</v>
      </c>
      <c r="I147" s="399">
        <v>14.765000000000001</v>
      </c>
      <c r="J147" s="399">
        <v>15.717000000000001</v>
      </c>
      <c r="K147" s="399">
        <v>13.250999999999999</v>
      </c>
      <c r="L147" s="399">
        <v>14.923999999999999</v>
      </c>
      <c r="M147" s="399">
        <v>17.802</v>
      </c>
      <c r="N147" s="399">
        <v>21.364000000000001</v>
      </c>
      <c r="O147" s="399">
        <v>17.670999999999999</v>
      </c>
      <c r="P147" s="399">
        <v>16.651</v>
      </c>
      <c r="Q147" s="399">
        <v>17.382999999999999</v>
      </c>
      <c r="R147" s="399">
        <v>17.382999999999999</v>
      </c>
      <c r="S147" s="397">
        <v>17.38</v>
      </c>
      <c r="T147" s="394">
        <v>17.8</v>
      </c>
      <c r="U147" s="394">
        <v>17.8</v>
      </c>
      <c r="V147" s="394">
        <v>17.8</v>
      </c>
      <c r="W147" s="394">
        <v>17.8</v>
      </c>
      <c r="X147" s="394">
        <v>17.8</v>
      </c>
    </row>
    <row r="148" spans="1:24" s="390" customFormat="1" ht="16.5" hidden="1">
      <c r="A148" s="391" t="s">
        <v>688</v>
      </c>
      <c r="B148" s="392" t="s">
        <v>689</v>
      </c>
      <c r="C148" s="392" t="s">
        <v>239</v>
      </c>
      <c r="D148" s="392" t="s">
        <v>239</v>
      </c>
      <c r="E148" s="392" t="s">
        <v>690</v>
      </c>
      <c r="F148" s="392" t="s">
        <v>691</v>
      </c>
      <c r="G148" s="392" t="s">
        <v>239</v>
      </c>
      <c r="H148" s="392" t="s">
        <v>243</v>
      </c>
      <c r="I148" s="398">
        <v>180.4</v>
      </c>
      <c r="J148" s="398">
        <v>151.858</v>
      </c>
      <c r="K148" s="393">
        <v>119.6</v>
      </c>
      <c r="L148" s="393">
        <v>107.2</v>
      </c>
      <c r="M148" s="393">
        <v>122.2</v>
      </c>
      <c r="N148" s="393">
        <v>156.4</v>
      </c>
      <c r="O148" s="393">
        <v>181.3</v>
      </c>
      <c r="P148" s="393">
        <v>139.19999999999999</v>
      </c>
      <c r="Q148" s="393">
        <v>109.4</v>
      </c>
      <c r="R148" s="393">
        <v>235</v>
      </c>
      <c r="S148" s="393">
        <v>595.4</v>
      </c>
      <c r="T148" s="394">
        <v>419.1</v>
      </c>
      <c r="U148" s="394">
        <v>166</v>
      </c>
      <c r="V148" s="394">
        <v>123.5</v>
      </c>
      <c r="W148" s="394">
        <v>117.3</v>
      </c>
      <c r="X148" s="394">
        <v>117.3</v>
      </c>
    </row>
    <row r="149" spans="1:24" s="390" customFormat="1" ht="16.5" hidden="1">
      <c r="A149" s="395" t="s">
        <v>692</v>
      </c>
      <c r="B149" s="396" t="s">
        <v>693</v>
      </c>
      <c r="C149" s="396" t="s">
        <v>239</v>
      </c>
      <c r="D149" s="396" t="s">
        <v>239</v>
      </c>
      <c r="E149" s="396" t="s">
        <v>690</v>
      </c>
      <c r="F149" s="396" t="s">
        <v>694</v>
      </c>
      <c r="G149" s="396" t="s">
        <v>239</v>
      </c>
      <c r="H149" s="396" t="s">
        <v>243</v>
      </c>
      <c r="I149" s="399">
        <v>108583.785</v>
      </c>
      <c r="J149" s="399">
        <v>92593.544999999998</v>
      </c>
      <c r="K149" s="397">
        <v>73835.7</v>
      </c>
      <c r="L149" s="397">
        <v>66657.399999999994</v>
      </c>
      <c r="M149" s="397">
        <v>76753.8</v>
      </c>
      <c r="N149" s="397">
        <v>100114.3</v>
      </c>
      <c r="O149" s="397">
        <v>117742.2</v>
      </c>
      <c r="P149" s="397">
        <v>90764.800000000003</v>
      </c>
      <c r="Q149" s="397">
        <v>71742.5</v>
      </c>
      <c r="R149" s="397">
        <v>157923.4</v>
      </c>
      <c r="S149" s="397">
        <v>420824.2</v>
      </c>
      <c r="T149" s="394">
        <v>303396.5</v>
      </c>
      <c r="U149" s="394">
        <v>120900.5</v>
      </c>
      <c r="V149" s="394">
        <v>90880</v>
      </c>
      <c r="W149" s="394">
        <v>87360</v>
      </c>
      <c r="X149" s="394">
        <v>87360</v>
      </c>
    </row>
    <row r="150" spans="1:24" s="390" customFormat="1" ht="16.5" hidden="1">
      <c r="A150" s="391" t="s">
        <v>695</v>
      </c>
      <c r="B150" s="392" t="s">
        <v>696</v>
      </c>
      <c r="C150" s="392" t="s">
        <v>239</v>
      </c>
      <c r="D150" s="392" t="s">
        <v>239</v>
      </c>
      <c r="E150" s="392" t="s">
        <v>697</v>
      </c>
      <c r="F150" s="392" t="s">
        <v>698</v>
      </c>
      <c r="G150" s="392" t="s">
        <v>239</v>
      </c>
      <c r="H150" s="392" t="s">
        <v>243</v>
      </c>
      <c r="I150" s="398">
        <v>96.364000000000004</v>
      </c>
      <c r="J150" s="398">
        <v>84.561999999999998</v>
      </c>
      <c r="K150" s="393">
        <v>70.099999999999994</v>
      </c>
      <c r="L150" s="393">
        <v>58.9</v>
      </c>
      <c r="M150" s="393">
        <v>66.099999999999994</v>
      </c>
      <c r="N150" s="393">
        <v>88.5</v>
      </c>
      <c r="O150" s="393">
        <v>107</v>
      </c>
      <c r="P150" s="393">
        <v>77.900000000000006</v>
      </c>
      <c r="Q150" s="393">
        <v>60.8</v>
      </c>
      <c r="R150" s="393">
        <v>138.1</v>
      </c>
      <c r="S150" s="393">
        <v>324.3</v>
      </c>
      <c r="T150" s="394">
        <v>237.5</v>
      </c>
      <c r="U150" s="394">
        <v>101.3</v>
      </c>
      <c r="V150" s="394">
        <v>80</v>
      </c>
      <c r="W150" s="394">
        <v>78</v>
      </c>
      <c r="X150" s="394">
        <v>78</v>
      </c>
    </row>
    <row r="151" spans="1:24" s="390" customFormat="1" ht="16.5" hidden="1">
      <c r="A151" s="395" t="s">
        <v>699</v>
      </c>
      <c r="B151" s="396" t="s">
        <v>700</v>
      </c>
      <c r="C151" s="396" t="s">
        <v>239</v>
      </c>
      <c r="D151" s="396" t="s">
        <v>239</v>
      </c>
      <c r="E151" s="396" t="s">
        <v>690</v>
      </c>
      <c r="F151" s="396" t="s">
        <v>701</v>
      </c>
      <c r="G151" s="396" t="s">
        <v>239</v>
      </c>
      <c r="H151" s="396" t="s">
        <v>243</v>
      </c>
      <c r="I151" s="399">
        <v>88000.902000000002</v>
      </c>
      <c r="J151" s="399">
        <v>74078.038</v>
      </c>
      <c r="K151" s="397">
        <v>58328</v>
      </c>
      <c r="L151" s="397">
        <v>52287.9</v>
      </c>
      <c r="M151" s="397">
        <v>59628.9</v>
      </c>
      <c r="N151" s="397">
        <v>76293.3</v>
      </c>
      <c r="O151" s="397">
        <v>88420.4</v>
      </c>
      <c r="P151" s="397">
        <v>67899.8</v>
      </c>
      <c r="Q151" s="397">
        <v>53381.5</v>
      </c>
      <c r="R151" s="397">
        <v>114640.1</v>
      </c>
      <c r="S151" s="397">
        <v>290443.7</v>
      </c>
      <c r="T151" s="394">
        <v>204437.8</v>
      </c>
      <c r="U151" s="394">
        <v>80955.7</v>
      </c>
      <c r="V151" s="394">
        <v>60225.599999999999</v>
      </c>
      <c r="W151" s="394">
        <v>57217.4</v>
      </c>
      <c r="X151" s="394">
        <v>57217.4</v>
      </c>
    </row>
    <row r="152" spans="1:24" s="390" customFormat="1" ht="16.5" hidden="1">
      <c r="A152" s="391" t="s">
        <v>702</v>
      </c>
      <c r="B152" s="392" t="s">
        <v>703</v>
      </c>
      <c r="C152" s="392" t="s">
        <v>239</v>
      </c>
      <c r="D152" s="392" t="s">
        <v>239</v>
      </c>
      <c r="E152" s="392" t="s">
        <v>628</v>
      </c>
      <c r="F152" s="392" t="s">
        <v>704</v>
      </c>
      <c r="G152" s="392" t="s">
        <v>239</v>
      </c>
      <c r="H152" s="392" t="s">
        <v>243</v>
      </c>
      <c r="I152" s="398">
        <v>179.30799999999999</v>
      </c>
      <c r="J152" s="398">
        <v>148.53399999999999</v>
      </c>
      <c r="K152" s="393">
        <v>127.1</v>
      </c>
      <c r="L152" s="393">
        <v>106.3</v>
      </c>
      <c r="M152" s="393">
        <v>121.9</v>
      </c>
      <c r="N152" s="393">
        <v>155.1</v>
      </c>
      <c r="O152" s="393">
        <v>170.5</v>
      </c>
      <c r="P152" s="393">
        <v>132.5</v>
      </c>
      <c r="Q152" s="393">
        <v>121.8</v>
      </c>
      <c r="R152" s="393">
        <v>210.3</v>
      </c>
      <c r="S152" s="398" t="s">
        <v>386</v>
      </c>
      <c r="T152" s="398" t="s">
        <v>386</v>
      </c>
      <c r="U152" s="398" t="s">
        <v>386</v>
      </c>
      <c r="V152" s="398" t="s">
        <v>386</v>
      </c>
      <c r="W152" s="398" t="s">
        <v>386</v>
      </c>
      <c r="X152" s="398" t="s">
        <v>386</v>
      </c>
    </row>
    <row r="153" spans="1:24" s="390" customFormat="1" ht="16.5" hidden="1">
      <c r="A153" s="395" t="s">
        <v>705</v>
      </c>
      <c r="B153" s="396" t="s">
        <v>706</v>
      </c>
      <c r="C153" s="396" t="s">
        <v>239</v>
      </c>
      <c r="D153" s="396" t="s">
        <v>239</v>
      </c>
      <c r="E153" s="396" t="s">
        <v>628</v>
      </c>
      <c r="F153" s="396" t="s">
        <v>707</v>
      </c>
      <c r="G153" s="396" t="s">
        <v>239</v>
      </c>
      <c r="H153" s="396" t="s">
        <v>243</v>
      </c>
      <c r="I153" s="399">
        <v>104702.875</v>
      </c>
      <c r="J153" s="399">
        <v>87861.395999999993</v>
      </c>
      <c r="K153" s="397">
        <v>76162.399999999994</v>
      </c>
      <c r="L153" s="397">
        <v>64136.3</v>
      </c>
      <c r="M153" s="397">
        <v>74231.100000000006</v>
      </c>
      <c r="N153" s="397">
        <v>96304.7</v>
      </c>
      <c r="O153" s="397">
        <v>107419.9</v>
      </c>
      <c r="P153" s="397">
        <v>83835.8</v>
      </c>
      <c r="Q153" s="397">
        <v>77496.3</v>
      </c>
      <c r="R153" s="397">
        <v>137092</v>
      </c>
      <c r="S153" s="399" t="s">
        <v>386</v>
      </c>
      <c r="T153" s="399" t="s">
        <v>386</v>
      </c>
      <c r="U153" s="399" t="s">
        <v>386</v>
      </c>
      <c r="V153" s="399" t="s">
        <v>386</v>
      </c>
      <c r="W153" s="399" t="s">
        <v>386</v>
      </c>
      <c r="X153" s="399" t="s">
        <v>386</v>
      </c>
    </row>
    <row r="154" spans="1:24" s="390" customFormat="1" ht="16.5" hidden="1">
      <c r="A154" s="391" t="s">
        <v>708</v>
      </c>
      <c r="B154" s="392" t="s">
        <v>709</v>
      </c>
      <c r="C154" s="392" t="s">
        <v>239</v>
      </c>
      <c r="D154" s="392" t="s">
        <v>239</v>
      </c>
      <c r="E154" s="392" t="s">
        <v>710</v>
      </c>
      <c r="F154" s="392" t="s">
        <v>711</v>
      </c>
      <c r="G154" s="392" t="s">
        <v>239</v>
      </c>
      <c r="H154" s="392" t="s">
        <v>243</v>
      </c>
      <c r="I154" s="398">
        <v>92.92</v>
      </c>
      <c r="J154" s="398">
        <v>80.239999999999995</v>
      </c>
      <c r="K154" s="393">
        <v>72.3</v>
      </c>
      <c r="L154" s="393">
        <v>56.7</v>
      </c>
      <c r="M154" s="393">
        <v>64</v>
      </c>
      <c r="N154" s="393">
        <v>85.2</v>
      </c>
      <c r="O154" s="393">
        <v>97.6</v>
      </c>
      <c r="P154" s="393">
        <v>71.900000000000006</v>
      </c>
      <c r="Q154" s="393">
        <v>65.7</v>
      </c>
      <c r="R154" s="393">
        <v>119.8</v>
      </c>
      <c r="S154" s="398" t="s">
        <v>386</v>
      </c>
      <c r="T154" s="398" t="s">
        <v>386</v>
      </c>
      <c r="U154" s="398" t="s">
        <v>386</v>
      </c>
      <c r="V154" s="398" t="s">
        <v>386</v>
      </c>
      <c r="W154" s="398" t="s">
        <v>386</v>
      </c>
      <c r="X154" s="398" t="s">
        <v>386</v>
      </c>
    </row>
    <row r="155" spans="1:24" s="390" customFormat="1" ht="16.5" hidden="1">
      <c r="A155" s="395" t="s">
        <v>712</v>
      </c>
      <c r="B155" s="396" t="s">
        <v>713</v>
      </c>
      <c r="C155" s="396" t="s">
        <v>239</v>
      </c>
      <c r="D155" s="396" t="s">
        <v>239</v>
      </c>
      <c r="E155" s="396" t="s">
        <v>628</v>
      </c>
      <c r="F155" s="396" t="s">
        <v>714</v>
      </c>
      <c r="G155" s="396" t="s">
        <v>239</v>
      </c>
      <c r="H155" s="396" t="s">
        <v>243</v>
      </c>
      <c r="I155" s="399">
        <v>84855.648000000001</v>
      </c>
      <c r="J155" s="399">
        <v>70292.154999999999</v>
      </c>
      <c r="K155" s="397">
        <v>60166.1</v>
      </c>
      <c r="L155" s="397">
        <v>50310.3</v>
      </c>
      <c r="M155" s="397">
        <v>57669</v>
      </c>
      <c r="N155" s="397">
        <v>73390.2</v>
      </c>
      <c r="O155" s="397">
        <v>80668.7</v>
      </c>
      <c r="P155" s="397">
        <v>62716.3</v>
      </c>
      <c r="Q155" s="397">
        <v>57662.8</v>
      </c>
      <c r="R155" s="397">
        <v>99518.1</v>
      </c>
      <c r="S155" s="399" t="s">
        <v>386</v>
      </c>
      <c r="T155" s="399" t="s">
        <v>386</v>
      </c>
      <c r="U155" s="399" t="s">
        <v>386</v>
      </c>
      <c r="V155" s="399" t="s">
        <v>386</v>
      </c>
      <c r="W155" s="399" t="s">
        <v>386</v>
      </c>
      <c r="X155" s="399" t="s">
        <v>386</v>
      </c>
    </row>
    <row r="156" spans="1:24" s="390" customFormat="1" ht="16.5" hidden="1">
      <c r="A156" s="391" t="s">
        <v>715</v>
      </c>
      <c r="B156" s="392" t="s">
        <v>716</v>
      </c>
      <c r="C156" s="392" t="s">
        <v>239</v>
      </c>
      <c r="D156" s="392" t="s">
        <v>239</v>
      </c>
      <c r="E156" s="392" t="s">
        <v>653</v>
      </c>
      <c r="F156" s="392" t="s">
        <v>717</v>
      </c>
      <c r="G156" s="392" t="s">
        <v>239</v>
      </c>
      <c r="H156" s="392" t="s">
        <v>243</v>
      </c>
      <c r="I156" s="398">
        <v>931.82</v>
      </c>
      <c r="J156" s="398">
        <v>807.66</v>
      </c>
      <c r="K156" s="398">
        <v>777.85</v>
      </c>
      <c r="L156" s="398">
        <v>784.97</v>
      </c>
      <c r="M156" s="398">
        <v>768.06</v>
      </c>
      <c r="N156" s="398">
        <v>688.02</v>
      </c>
      <c r="O156" s="398">
        <v>527.82000000000005</v>
      </c>
      <c r="P156" s="398">
        <v>502.82</v>
      </c>
      <c r="Q156" s="398">
        <v>471.8</v>
      </c>
      <c r="R156" s="393">
        <v>415.8</v>
      </c>
      <c r="S156" s="393">
        <v>380.8</v>
      </c>
      <c r="T156" s="394">
        <v>340.8</v>
      </c>
      <c r="U156" s="394">
        <v>280.8</v>
      </c>
      <c r="V156" s="394">
        <v>220.8</v>
      </c>
      <c r="W156" s="394">
        <v>175.8</v>
      </c>
      <c r="X156" s="394">
        <v>175.8</v>
      </c>
    </row>
    <row r="157" spans="1:24" s="390" customFormat="1" ht="16.5" hidden="1">
      <c r="A157" s="395" t="s">
        <v>718</v>
      </c>
      <c r="B157" s="396" t="s">
        <v>719</v>
      </c>
      <c r="C157" s="396" t="s">
        <v>239</v>
      </c>
      <c r="D157" s="396" t="s">
        <v>239</v>
      </c>
      <c r="E157" s="396" t="s">
        <v>653</v>
      </c>
      <c r="F157" s="396" t="s">
        <v>720</v>
      </c>
      <c r="G157" s="396" t="s">
        <v>239</v>
      </c>
      <c r="H157" s="396" t="s">
        <v>243</v>
      </c>
      <c r="I157" s="399">
        <v>-3.968</v>
      </c>
      <c r="J157" s="399">
        <v>1.038</v>
      </c>
      <c r="K157" s="399">
        <v>4.9039999999999999</v>
      </c>
      <c r="L157" s="399">
        <v>-1.0549999999999999</v>
      </c>
      <c r="M157" s="399">
        <v>0.77900000000000003</v>
      </c>
      <c r="N157" s="399">
        <v>1.389</v>
      </c>
      <c r="O157" s="399">
        <v>-2.4849999999999999</v>
      </c>
      <c r="P157" s="399">
        <v>-0.627</v>
      </c>
      <c r="Q157" s="399">
        <v>-7.2220000000000004</v>
      </c>
      <c r="R157" s="399">
        <v>0.98499999999999999</v>
      </c>
      <c r="S157" s="397">
        <v>0</v>
      </c>
      <c r="T157" s="394">
        <v>-1.7</v>
      </c>
      <c r="U157" s="394">
        <v>0.5</v>
      </c>
      <c r="V157" s="394">
        <v>-0.2</v>
      </c>
      <c r="W157" s="394">
        <v>-0.6</v>
      </c>
      <c r="X157" s="394">
        <v>-0.6</v>
      </c>
    </row>
    <row r="158" spans="1:24" s="390" customFormat="1" ht="16.5" hidden="1">
      <c r="A158" s="391" t="s">
        <v>721</v>
      </c>
      <c r="B158" s="392" t="s">
        <v>722</v>
      </c>
      <c r="C158" s="392" t="s">
        <v>239</v>
      </c>
      <c r="D158" s="392" t="s">
        <v>239</v>
      </c>
      <c r="E158" s="392" t="s">
        <v>643</v>
      </c>
      <c r="F158" s="392" t="s">
        <v>723</v>
      </c>
      <c r="G158" s="392" t="s">
        <v>239</v>
      </c>
      <c r="H158" s="392" t="s">
        <v>243</v>
      </c>
      <c r="I158" s="398">
        <v>29.254000000000001</v>
      </c>
      <c r="J158" s="398">
        <v>29.518000000000001</v>
      </c>
      <c r="K158" s="398">
        <v>30.443999999999999</v>
      </c>
      <c r="L158" s="398">
        <v>29.652000000000001</v>
      </c>
      <c r="M158" s="398">
        <v>28.856000000000002</v>
      </c>
      <c r="N158" s="398">
        <v>29.271999999999998</v>
      </c>
      <c r="O158" s="398">
        <v>28.565999999999999</v>
      </c>
      <c r="P158" s="398">
        <v>28.577999999999999</v>
      </c>
      <c r="Q158" s="398">
        <v>26.896000000000001</v>
      </c>
      <c r="R158" s="398">
        <v>25.849</v>
      </c>
      <c r="S158" s="393">
        <v>25.5</v>
      </c>
      <c r="T158" s="394">
        <v>24.6</v>
      </c>
      <c r="U158" s="394">
        <v>24.6</v>
      </c>
      <c r="V158" s="394">
        <v>24.1</v>
      </c>
      <c r="W158" s="394">
        <v>23.8</v>
      </c>
      <c r="X158" s="394">
        <v>23.8</v>
      </c>
    </row>
    <row r="159" spans="1:24" s="390" customFormat="1" ht="16.5" hidden="1">
      <c r="A159" s="395" t="s">
        <v>724</v>
      </c>
      <c r="B159" s="396" t="s">
        <v>725</v>
      </c>
      <c r="C159" s="396" t="s">
        <v>239</v>
      </c>
      <c r="D159" s="396" t="s">
        <v>239</v>
      </c>
      <c r="E159" s="396" t="s">
        <v>643</v>
      </c>
      <c r="F159" s="396" t="s">
        <v>726</v>
      </c>
      <c r="G159" s="396" t="s">
        <v>239</v>
      </c>
      <c r="H159" s="396" t="s">
        <v>243</v>
      </c>
      <c r="I159" s="399">
        <v>2.0230000000000001</v>
      </c>
      <c r="J159" s="399">
        <v>2.0190000000000001</v>
      </c>
      <c r="K159" s="399">
        <v>2.093</v>
      </c>
      <c r="L159" s="399">
        <v>2.1309999999999998</v>
      </c>
      <c r="M159" s="399">
        <v>2.2160000000000002</v>
      </c>
      <c r="N159" s="399">
        <v>2.2149999999999999</v>
      </c>
      <c r="O159" s="399">
        <v>2.1150000000000002</v>
      </c>
      <c r="P159" s="399">
        <v>2.117</v>
      </c>
      <c r="Q159" s="399">
        <v>2.028</v>
      </c>
      <c r="R159" s="399">
        <v>1.9730000000000001</v>
      </c>
      <c r="S159" s="397">
        <v>1.9</v>
      </c>
      <c r="T159" s="394">
        <v>1.9</v>
      </c>
      <c r="U159" s="394">
        <v>1.9</v>
      </c>
      <c r="V159" s="394">
        <v>1.9</v>
      </c>
      <c r="W159" s="394">
        <v>1.9</v>
      </c>
      <c r="X159" s="394">
        <v>1.9</v>
      </c>
    </row>
    <row r="160" spans="1:24" s="390" customFormat="1" ht="16.5" hidden="1">
      <c r="A160" s="391" t="s">
        <v>727</v>
      </c>
      <c r="B160" s="392" t="s">
        <v>728</v>
      </c>
      <c r="C160" s="392" t="s">
        <v>239</v>
      </c>
      <c r="D160" s="392" t="s">
        <v>239</v>
      </c>
      <c r="E160" s="392" t="s">
        <v>653</v>
      </c>
      <c r="F160" s="392" t="s">
        <v>729</v>
      </c>
      <c r="G160" s="392" t="s">
        <v>239</v>
      </c>
      <c r="H160" s="392" t="s">
        <v>243</v>
      </c>
      <c r="I160" s="398">
        <v>77079.399999999994</v>
      </c>
      <c r="J160" s="398">
        <v>77879.5</v>
      </c>
      <c r="K160" s="398">
        <v>81698.5</v>
      </c>
      <c r="L160" s="398">
        <v>80836.899999999994</v>
      </c>
      <c r="M160" s="398">
        <v>81467</v>
      </c>
      <c r="N160" s="398">
        <v>82598.8</v>
      </c>
      <c r="O160" s="398">
        <v>80545.899999999994</v>
      </c>
      <c r="P160" s="398">
        <v>80040.800000000003</v>
      </c>
      <c r="Q160" s="398">
        <v>74260.600000000006</v>
      </c>
      <c r="R160" s="398">
        <v>74992.399999999994</v>
      </c>
      <c r="S160" s="393">
        <v>75017</v>
      </c>
      <c r="T160" s="394">
        <v>73714</v>
      </c>
      <c r="U160" s="394">
        <v>74108</v>
      </c>
      <c r="V160" s="394">
        <v>73938</v>
      </c>
      <c r="W160" s="394">
        <v>73484</v>
      </c>
      <c r="X160" s="394">
        <v>73484</v>
      </c>
    </row>
    <row r="161" spans="1:24" s="390" customFormat="1" ht="16.5" hidden="1">
      <c r="A161" s="395" t="s">
        <v>730</v>
      </c>
      <c r="B161" s="396" t="s">
        <v>731</v>
      </c>
      <c r="C161" s="396" t="s">
        <v>239</v>
      </c>
      <c r="D161" s="396" t="s">
        <v>239</v>
      </c>
      <c r="E161" s="396" t="s">
        <v>643</v>
      </c>
      <c r="F161" s="396" t="s">
        <v>732</v>
      </c>
      <c r="G161" s="396" t="s">
        <v>239</v>
      </c>
      <c r="H161" s="396" t="s">
        <v>243</v>
      </c>
      <c r="I161" s="399">
        <v>98.701999999999998</v>
      </c>
      <c r="J161" s="399">
        <v>99.355999999999995</v>
      </c>
      <c r="K161" s="399">
        <v>97.337000000000003</v>
      </c>
      <c r="L161" s="399">
        <v>100.361</v>
      </c>
      <c r="M161" s="399">
        <v>99.876999999999995</v>
      </c>
      <c r="N161" s="399">
        <v>98.873000000000005</v>
      </c>
      <c r="O161" s="399">
        <v>99.084999999999994</v>
      </c>
      <c r="P161" s="399">
        <v>100.03</v>
      </c>
      <c r="Q161" s="399">
        <v>98.177999999999997</v>
      </c>
      <c r="R161" s="399">
        <v>98.64</v>
      </c>
      <c r="S161" s="399" t="s">
        <v>386</v>
      </c>
      <c r="T161" s="399" t="s">
        <v>386</v>
      </c>
      <c r="U161" s="399" t="s">
        <v>386</v>
      </c>
      <c r="V161" s="399" t="s">
        <v>386</v>
      </c>
      <c r="W161" s="399" t="s">
        <v>386</v>
      </c>
      <c r="X161" s="399" t="s">
        <v>386</v>
      </c>
    </row>
    <row r="162" spans="1:24" s="390" customFormat="1" ht="16.5" hidden="1">
      <c r="A162" s="391" t="s">
        <v>733</v>
      </c>
      <c r="B162" s="392" t="s">
        <v>734</v>
      </c>
      <c r="C162" s="392" t="s">
        <v>239</v>
      </c>
      <c r="D162" s="392" t="s">
        <v>239</v>
      </c>
      <c r="E162" s="392" t="s">
        <v>653</v>
      </c>
      <c r="F162" s="392" t="s">
        <v>735</v>
      </c>
      <c r="G162" s="392" t="s">
        <v>239</v>
      </c>
      <c r="H162" s="392" t="s">
        <v>243</v>
      </c>
      <c r="I162" s="398">
        <v>76078.899999999994</v>
      </c>
      <c r="J162" s="398">
        <v>77377.899999999994</v>
      </c>
      <c r="K162" s="398">
        <v>79523.100000000006</v>
      </c>
      <c r="L162" s="398">
        <v>81128.7</v>
      </c>
      <c r="M162" s="398">
        <v>81366.399999999994</v>
      </c>
      <c r="N162" s="398">
        <v>81667.600000000006</v>
      </c>
      <c r="O162" s="398">
        <v>79809</v>
      </c>
      <c r="P162" s="398">
        <v>80065.2</v>
      </c>
      <c r="Q162" s="398">
        <v>72907.600000000006</v>
      </c>
      <c r="R162" s="398">
        <v>73972.5</v>
      </c>
      <c r="S162" s="398" t="s">
        <v>386</v>
      </c>
      <c r="T162" s="398" t="s">
        <v>386</v>
      </c>
      <c r="U162" s="398" t="s">
        <v>386</v>
      </c>
      <c r="V162" s="398" t="s">
        <v>386</v>
      </c>
      <c r="W162" s="398" t="s">
        <v>386</v>
      </c>
      <c r="X162" s="398" t="s">
        <v>386</v>
      </c>
    </row>
    <row r="163" spans="1:24" s="390" customFormat="1" ht="16.5" hidden="1">
      <c r="A163" s="395" t="s">
        <v>736</v>
      </c>
      <c r="B163" s="396" t="s">
        <v>737</v>
      </c>
      <c r="C163" s="396" t="s">
        <v>239</v>
      </c>
      <c r="D163" s="396" t="s">
        <v>239</v>
      </c>
      <c r="E163" s="396" t="s">
        <v>653</v>
      </c>
      <c r="F163" s="396" t="s">
        <v>738</v>
      </c>
      <c r="G163" s="396" t="s">
        <v>239</v>
      </c>
      <c r="H163" s="396" t="s">
        <v>243</v>
      </c>
      <c r="I163" s="399">
        <v>0</v>
      </c>
      <c r="J163" s="399">
        <v>0</v>
      </c>
      <c r="K163" s="399">
        <v>0</v>
      </c>
      <c r="L163" s="399">
        <v>0</v>
      </c>
      <c r="M163" s="399">
        <v>0</v>
      </c>
      <c r="N163" s="399">
        <v>0</v>
      </c>
      <c r="O163" s="399">
        <v>0</v>
      </c>
      <c r="P163" s="399">
        <v>0</v>
      </c>
      <c r="Q163" s="399">
        <v>0</v>
      </c>
      <c r="R163" s="399">
        <v>0</v>
      </c>
      <c r="S163" s="399" t="s">
        <v>386</v>
      </c>
      <c r="T163" s="399" t="s">
        <v>386</v>
      </c>
      <c r="U163" s="399" t="s">
        <v>386</v>
      </c>
      <c r="V163" s="399" t="s">
        <v>386</v>
      </c>
      <c r="W163" s="399" t="s">
        <v>386</v>
      </c>
      <c r="X163" s="399" t="s">
        <v>386</v>
      </c>
    </row>
    <row r="164" spans="1:24" s="390" customFormat="1" ht="16.5" hidden="1">
      <c r="A164" s="391" t="s">
        <v>739</v>
      </c>
      <c r="B164" s="392" t="s">
        <v>740</v>
      </c>
      <c r="C164" s="392" t="s">
        <v>239</v>
      </c>
      <c r="D164" s="392" t="s">
        <v>239</v>
      </c>
      <c r="E164" s="392" t="s">
        <v>653</v>
      </c>
      <c r="F164" s="392" t="s">
        <v>741</v>
      </c>
      <c r="G164" s="392" t="s">
        <v>239</v>
      </c>
      <c r="H164" s="392" t="s">
        <v>243</v>
      </c>
      <c r="I164" s="398">
        <v>76078.899999999994</v>
      </c>
      <c r="J164" s="398">
        <v>77377.899999999994</v>
      </c>
      <c r="K164" s="398">
        <v>79523.100000000006</v>
      </c>
      <c r="L164" s="398">
        <v>81128.7</v>
      </c>
      <c r="M164" s="398">
        <v>81366.399999999994</v>
      </c>
      <c r="N164" s="398">
        <v>81667.600000000006</v>
      </c>
      <c r="O164" s="398">
        <v>79809</v>
      </c>
      <c r="P164" s="398">
        <v>80065.2</v>
      </c>
      <c r="Q164" s="398">
        <v>72907.600000000006</v>
      </c>
      <c r="R164" s="398">
        <v>73972.5</v>
      </c>
      <c r="S164" s="398" t="s">
        <v>386</v>
      </c>
      <c r="T164" s="398" t="s">
        <v>386</v>
      </c>
      <c r="U164" s="398" t="s">
        <v>386</v>
      </c>
      <c r="V164" s="398" t="s">
        <v>386</v>
      </c>
      <c r="W164" s="398" t="s">
        <v>386</v>
      </c>
      <c r="X164" s="398" t="s">
        <v>386</v>
      </c>
    </row>
    <row r="165" spans="1:24" s="390" customFormat="1" ht="16.5" hidden="1">
      <c r="A165" s="395" t="s">
        <v>742</v>
      </c>
      <c r="B165" s="396" t="s">
        <v>743</v>
      </c>
      <c r="C165" s="396" t="s">
        <v>239</v>
      </c>
      <c r="D165" s="396" t="s">
        <v>239</v>
      </c>
      <c r="E165" s="396" t="s">
        <v>558</v>
      </c>
      <c r="F165" s="396" t="s">
        <v>744</v>
      </c>
      <c r="G165" s="396" t="s">
        <v>239</v>
      </c>
      <c r="H165" s="396" t="s">
        <v>243</v>
      </c>
      <c r="I165" s="399">
        <v>1.04</v>
      </c>
      <c r="J165" s="399">
        <v>1.1200000000000001</v>
      </c>
      <c r="K165" s="397">
        <v>1.1499999999999999</v>
      </c>
      <c r="L165" s="397">
        <v>1.1599999999999999</v>
      </c>
      <c r="M165" s="397">
        <v>1.17</v>
      </c>
      <c r="N165" s="397">
        <v>1.21</v>
      </c>
      <c r="O165" s="397">
        <v>1.24</v>
      </c>
      <c r="P165" s="397">
        <v>1.25</v>
      </c>
      <c r="Q165" s="397">
        <v>1.27</v>
      </c>
      <c r="R165" s="397">
        <v>1.33</v>
      </c>
      <c r="S165" s="397">
        <v>1.35</v>
      </c>
      <c r="T165" s="394">
        <v>1.4</v>
      </c>
      <c r="U165" s="394">
        <v>1.47</v>
      </c>
      <c r="V165" s="394">
        <v>1.53</v>
      </c>
      <c r="W165" s="394">
        <v>1.58</v>
      </c>
      <c r="X165" s="394">
        <v>1.58</v>
      </c>
    </row>
    <row r="166" spans="1:24" s="390" customFormat="1" ht="16.5" hidden="1">
      <c r="A166" s="391" t="s">
        <v>745</v>
      </c>
      <c r="B166" s="392" t="s">
        <v>746</v>
      </c>
      <c r="C166" s="392" t="s">
        <v>239</v>
      </c>
      <c r="D166" s="392" t="s">
        <v>239</v>
      </c>
      <c r="E166" s="392" t="s">
        <v>653</v>
      </c>
      <c r="F166" s="392" t="s">
        <v>747</v>
      </c>
      <c r="G166" s="392" t="s">
        <v>239</v>
      </c>
      <c r="H166" s="392" t="s">
        <v>243</v>
      </c>
      <c r="I166" s="398">
        <v>10.875999999999999</v>
      </c>
      <c r="J166" s="398">
        <v>9.1300000000000008</v>
      </c>
      <c r="K166" s="398">
        <v>17.565999999999999</v>
      </c>
      <c r="L166" s="398">
        <v>5.2210000000000001</v>
      </c>
      <c r="M166" s="398">
        <v>8.6639999999999997</v>
      </c>
      <c r="N166" s="398">
        <v>12.481999999999999</v>
      </c>
      <c r="O166" s="398">
        <v>-2.1520000000000001</v>
      </c>
      <c r="P166" s="398">
        <v>-5.4960000000000004</v>
      </c>
      <c r="Q166" s="398">
        <v>-1.35</v>
      </c>
      <c r="R166" s="398">
        <v>-1.637</v>
      </c>
      <c r="S166" s="393">
        <v>1.7</v>
      </c>
      <c r="T166" s="394">
        <v>1.6</v>
      </c>
      <c r="U166" s="394">
        <v>1.6</v>
      </c>
      <c r="V166" s="394">
        <v>1.6</v>
      </c>
      <c r="W166" s="394">
        <v>1.5</v>
      </c>
      <c r="X166" s="394">
        <v>1.5</v>
      </c>
    </row>
    <row r="167" spans="1:24" s="390" customFormat="1" ht="16.5" hidden="1">
      <c r="A167" s="395" t="s">
        <v>748</v>
      </c>
      <c r="B167" s="396" t="s">
        <v>749</v>
      </c>
      <c r="C167" s="396" t="s">
        <v>239</v>
      </c>
      <c r="D167" s="396" t="s">
        <v>239</v>
      </c>
      <c r="E167" s="396" t="s">
        <v>643</v>
      </c>
      <c r="F167" s="396" t="s">
        <v>750</v>
      </c>
      <c r="G167" s="396" t="s">
        <v>239</v>
      </c>
      <c r="H167" s="396" t="s">
        <v>243</v>
      </c>
      <c r="I167" s="399">
        <v>1.6359999999999999</v>
      </c>
      <c r="J167" s="399">
        <v>1.7829999999999999</v>
      </c>
      <c r="K167" s="399">
        <v>2.0609999999999999</v>
      </c>
      <c r="L167" s="399">
        <v>2.1339999999999999</v>
      </c>
      <c r="M167" s="399">
        <v>2.2400000000000002</v>
      </c>
      <c r="N167" s="399">
        <v>2.5209999999999999</v>
      </c>
      <c r="O167" s="399">
        <v>2.468</v>
      </c>
      <c r="P167" s="399">
        <v>2.3479999999999999</v>
      </c>
      <c r="Q167" s="399">
        <v>2.35</v>
      </c>
      <c r="R167" s="399">
        <v>2.2000000000000002</v>
      </c>
      <c r="S167" s="397">
        <v>2.2000000000000002</v>
      </c>
      <c r="T167" s="394">
        <v>2.2000000000000002</v>
      </c>
      <c r="U167" s="394">
        <v>2.2000000000000002</v>
      </c>
      <c r="V167" s="394">
        <v>2.2000000000000002</v>
      </c>
      <c r="W167" s="394">
        <v>2.2000000000000002</v>
      </c>
      <c r="X167" s="394">
        <v>2.2000000000000002</v>
      </c>
    </row>
    <row r="168" spans="1:24" s="390" customFormat="1" ht="16.5" hidden="1">
      <c r="A168" s="391" t="s">
        <v>751</v>
      </c>
      <c r="B168" s="392" t="s">
        <v>752</v>
      </c>
      <c r="C168" s="392" t="s">
        <v>239</v>
      </c>
      <c r="D168" s="392" t="s">
        <v>239</v>
      </c>
      <c r="E168" s="392" t="s">
        <v>653</v>
      </c>
      <c r="F168" s="392" t="s">
        <v>753</v>
      </c>
      <c r="G168" s="392" t="s">
        <v>239</v>
      </c>
      <c r="H168" s="392" t="s">
        <v>243</v>
      </c>
      <c r="I168" s="398">
        <v>4310.3999999999996</v>
      </c>
      <c r="J168" s="398">
        <v>4703.8999999999996</v>
      </c>
      <c r="K168" s="398">
        <v>5530.2</v>
      </c>
      <c r="L168" s="398">
        <v>5818.9</v>
      </c>
      <c r="M168" s="398">
        <v>6323.1</v>
      </c>
      <c r="N168" s="398">
        <v>7112.4</v>
      </c>
      <c r="O168" s="398">
        <v>6959.3</v>
      </c>
      <c r="P168" s="398">
        <v>6576.8</v>
      </c>
      <c r="Q168" s="398">
        <v>6488</v>
      </c>
      <c r="R168" s="398">
        <v>6381.8</v>
      </c>
      <c r="S168" s="393">
        <v>6492</v>
      </c>
      <c r="T168" s="394">
        <v>6597</v>
      </c>
      <c r="U168" s="394">
        <v>6700</v>
      </c>
      <c r="V168" s="394">
        <v>6804</v>
      </c>
      <c r="W168" s="394">
        <v>6909</v>
      </c>
      <c r="X168" s="394">
        <v>6909</v>
      </c>
    </row>
    <row r="169" spans="1:24" s="390" customFormat="1" ht="16.5" hidden="1">
      <c r="A169" s="395" t="s">
        <v>754</v>
      </c>
      <c r="B169" s="396" t="s">
        <v>755</v>
      </c>
      <c r="C169" s="396" t="s">
        <v>239</v>
      </c>
      <c r="D169" s="396" t="s">
        <v>239</v>
      </c>
      <c r="E169" s="396" t="s">
        <v>643</v>
      </c>
      <c r="F169" s="396" t="s">
        <v>756</v>
      </c>
      <c r="G169" s="396" t="s">
        <v>239</v>
      </c>
      <c r="H169" s="396" t="s">
        <v>243</v>
      </c>
      <c r="I169" s="399">
        <v>0.45400000000000001</v>
      </c>
      <c r="J169" s="399">
        <v>0.48899999999999999</v>
      </c>
      <c r="K169" s="399">
        <v>0.57499999999999996</v>
      </c>
      <c r="L169" s="399">
        <v>0.60599999999999998</v>
      </c>
      <c r="M169" s="399">
        <v>0.64700000000000002</v>
      </c>
      <c r="N169" s="399">
        <v>0.71799999999999997</v>
      </c>
      <c r="O169" s="399">
        <v>0.69699999999999995</v>
      </c>
      <c r="P169" s="399">
        <v>0.64300000000000002</v>
      </c>
      <c r="Q169" s="399">
        <v>0.64700000000000002</v>
      </c>
      <c r="R169" s="399">
        <v>0.90400000000000003</v>
      </c>
      <c r="S169" s="397">
        <v>0.6</v>
      </c>
      <c r="T169" s="394">
        <v>0.6</v>
      </c>
      <c r="U169" s="394">
        <v>0.6</v>
      </c>
      <c r="V169" s="394">
        <v>0.6</v>
      </c>
      <c r="W169" s="394">
        <v>0.6</v>
      </c>
      <c r="X169" s="394">
        <v>0.6</v>
      </c>
    </row>
    <row r="170" spans="1:24" s="390" customFormat="1" ht="16.5" hidden="1">
      <c r="A170" s="391" t="s">
        <v>757</v>
      </c>
      <c r="B170" s="392" t="s">
        <v>758</v>
      </c>
      <c r="C170" s="392" t="s">
        <v>239</v>
      </c>
      <c r="D170" s="392" t="s">
        <v>239</v>
      </c>
      <c r="E170" s="392" t="s">
        <v>643</v>
      </c>
      <c r="F170" s="392" t="s">
        <v>759</v>
      </c>
      <c r="G170" s="392" t="s">
        <v>239</v>
      </c>
      <c r="H170" s="392" t="s">
        <v>243</v>
      </c>
      <c r="I170" s="398">
        <v>8.5030000000000001</v>
      </c>
      <c r="J170" s="398">
        <v>8.609</v>
      </c>
      <c r="K170" s="398">
        <v>8.4589999999999996</v>
      </c>
      <c r="L170" s="398">
        <v>8.5129999999999999</v>
      </c>
      <c r="M170" s="398">
        <v>8.5630000000000006</v>
      </c>
      <c r="N170" s="398">
        <v>8.3379999999999992</v>
      </c>
      <c r="O170" s="398">
        <v>8.4670000000000005</v>
      </c>
      <c r="P170" s="398">
        <v>8.2579999999999991</v>
      </c>
      <c r="Q170" s="398">
        <v>8.2230000000000008</v>
      </c>
      <c r="R170" s="398">
        <v>8.0939999999999994</v>
      </c>
      <c r="S170" s="393">
        <v>8</v>
      </c>
      <c r="T170" s="394">
        <v>8</v>
      </c>
      <c r="U170" s="394">
        <v>8.1</v>
      </c>
      <c r="V170" s="394">
        <v>8.1</v>
      </c>
      <c r="W170" s="394">
        <v>8.1999999999999993</v>
      </c>
      <c r="X170" s="394">
        <v>8.1999999999999993</v>
      </c>
    </row>
    <row r="171" spans="1:24" s="390" customFormat="1" ht="16.5" hidden="1">
      <c r="A171" s="395" t="s">
        <v>760</v>
      </c>
      <c r="B171" s="396" t="s">
        <v>761</v>
      </c>
      <c r="C171" s="396" t="s">
        <v>239</v>
      </c>
      <c r="D171" s="396" t="s">
        <v>239</v>
      </c>
      <c r="E171" s="396" t="s">
        <v>653</v>
      </c>
      <c r="F171" s="396" t="s">
        <v>762</v>
      </c>
      <c r="G171" s="396" t="s">
        <v>239</v>
      </c>
      <c r="H171" s="396" t="s">
        <v>243</v>
      </c>
      <c r="I171" s="399">
        <v>22405</v>
      </c>
      <c r="J171" s="399">
        <v>22712.400000000001</v>
      </c>
      <c r="K171" s="399">
        <v>22699.5</v>
      </c>
      <c r="L171" s="399">
        <v>23209.5</v>
      </c>
      <c r="M171" s="399">
        <v>24174</v>
      </c>
      <c r="N171" s="399">
        <v>23526.9</v>
      </c>
      <c r="O171" s="399">
        <v>23873.4</v>
      </c>
      <c r="P171" s="399">
        <v>23128.1</v>
      </c>
      <c r="Q171" s="397">
        <v>22702</v>
      </c>
      <c r="R171" s="397">
        <v>23482</v>
      </c>
      <c r="S171" s="397">
        <v>23684</v>
      </c>
      <c r="T171" s="394">
        <v>24076</v>
      </c>
      <c r="U171" s="394">
        <v>24247</v>
      </c>
      <c r="V171" s="394">
        <v>24814</v>
      </c>
      <c r="W171" s="394">
        <v>25136</v>
      </c>
      <c r="X171" s="394">
        <v>25136</v>
      </c>
    </row>
    <row r="172" spans="1:24" s="390" customFormat="1" ht="16.5" hidden="1">
      <c r="A172" s="391" t="s">
        <v>763</v>
      </c>
      <c r="B172" s="392" t="s">
        <v>764</v>
      </c>
      <c r="C172" s="392" t="s">
        <v>454</v>
      </c>
      <c r="D172" s="392" t="s">
        <v>404</v>
      </c>
      <c r="E172" s="392" t="s">
        <v>765</v>
      </c>
      <c r="F172" s="392" t="s">
        <v>766</v>
      </c>
      <c r="G172" s="392" t="s">
        <v>239</v>
      </c>
      <c r="H172" s="392" t="s">
        <v>243</v>
      </c>
      <c r="I172" s="393">
        <v>8</v>
      </c>
      <c r="J172" s="393">
        <v>5.5</v>
      </c>
      <c r="K172" s="393">
        <v>2.5</v>
      </c>
      <c r="L172" s="393">
        <v>6.5</v>
      </c>
      <c r="M172" s="393">
        <v>7</v>
      </c>
      <c r="N172" s="393">
        <v>8</v>
      </c>
      <c r="O172" s="393">
        <v>8.5</v>
      </c>
      <c r="P172" s="393">
        <v>9</v>
      </c>
      <c r="Q172" s="393">
        <v>9.5</v>
      </c>
      <c r="R172" s="393">
        <v>10</v>
      </c>
      <c r="S172" s="393">
        <v>15</v>
      </c>
      <c r="T172" s="394">
        <v>9</v>
      </c>
      <c r="U172" s="394">
        <v>9</v>
      </c>
      <c r="V172" s="394">
        <v>8.5</v>
      </c>
      <c r="W172" s="394">
        <v>8.5</v>
      </c>
      <c r="X172" s="394">
        <v>8.5</v>
      </c>
    </row>
    <row r="173" spans="1:24" s="390" customFormat="1" ht="16.5" hidden="1">
      <c r="A173" s="395" t="s">
        <v>767</v>
      </c>
      <c r="B173" s="396" t="s">
        <v>768</v>
      </c>
      <c r="C173" s="396" t="s">
        <v>454</v>
      </c>
      <c r="D173" s="396" t="s">
        <v>404</v>
      </c>
      <c r="E173" s="396" t="s">
        <v>710</v>
      </c>
      <c r="F173" s="396" t="s">
        <v>769</v>
      </c>
      <c r="G173" s="396" t="s">
        <v>239</v>
      </c>
      <c r="H173" s="396" t="s">
        <v>243</v>
      </c>
      <c r="I173" s="399">
        <v>157.053911</v>
      </c>
      <c r="J173" s="399">
        <v>171.59061799999998</v>
      </c>
      <c r="K173" s="399">
        <v>211.396199</v>
      </c>
      <c r="L173" s="399">
        <v>229.062826</v>
      </c>
      <c r="M173" s="399">
        <v>235.07431099999999</v>
      </c>
      <c r="N173" s="399">
        <v>283.48166600000002</v>
      </c>
      <c r="O173" s="399">
        <v>274.99663000000004</v>
      </c>
      <c r="P173" s="399">
        <v>279.556194</v>
      </c>
      <c r="Q173" s="399">
        <v>311.65904</v>
      </c>
      <c r="R173" s="399">
        <v>307.75624900000003</v>
      </c>
      <c r="S173" s="397">
        <v>349.07170000000002</v>
      </c>
      <c r="T173" s="394">
        <v>358.98430000000002</v>
      </c>
      <c r="U173" s="394">
        <v>363.6748</v>
      </c>
      <c r="V173" s="394">
        <v>374.72490000000005</v>
      </c>
      <c r="W173" s="394">
        <v>386.47379999999998</v>
      </c>
      <c r="X173" s="394">
        <v>386.47379999999998</v>
      </c>
    </row>
    <row r="174" spans="1:24" s="390" customFormat="1" ht="16.5" hidden="1">
      <c r="A174" s="391" t="s">
        <v>770</v>
      </c>
      <c r="B174" s="392" t="s">
        <v>771</v>
      </c>
      <c r="C174" s="392" t="s">
        <v>454</v>
      </c>
      <c r="D174" s="392" t="s">
        <v>404</v>
      </c>
      <c r="E174" s="392" t="s">
        <v>710</v>
      </c>
      <c r="F174" s="392" t="s">
        <v>772</v>
      </c>
      <c r="G174" s="392" t="s">
        <v>239</v>
      </c>
      <c r="H174" s="392" t="s">
        <v>243</v>
      </c>
      <c r="I174" s="398">
        <v>189.29780700000001</v>
      </c>
      <c r="J174" s="398">
        <v>176.89741800000002</v>
      </c>
      <c r="K174" s="398">
        <v>211.31003099999998</v>
      </c>
      <c r="L174" s="398">
        <v>198.03379900000002</v>
      </c>
      <c r="M174" s="398">
        <v>191.74981099999999</v>
      </c>
      <c r="N174" s="398">
        <v>198.60036300000002</v>
      </c>
      <c r="O174" s="398">
        <v>202.98333100000002</v>
      </c>
      <c r="P174" s="398">
        <v>207.98556400000001</v>
      </c>
      <c r="Q174" s="398">
        <v>238.52280200000001</v>
      </c>
      <c r="R174" s="398">
        <v>235.86350200000001</v>
      </c>
      <c r="S174" s="393">
        <v>299.97409999999996</v>
      </c>
      <c r="T174" s="394">
        <v>307.03960000000001</v>
      </c>
      <c r="U174" s="394">
        <v>313.02510000000001</v>
      </c>
      <c r="V174" s="394">
        <v>321.68970000000002</v>
      </c>
      <c r="W174" s="394">
        <v>327.33249999999998</v>
      </c>
      <c r="X174" s="394">
        <v>327.33249999999998</v>
      </c>
    </row>
    <row r="175" spans="1:24" s="390" customFormat="1" ht="16.5" hidden="1">
      <c r="A175" s="395" t="s">
        <v>773</v>
      </c>
      <c r="B175" s="396" t="s">
        <v>774</v>
      </c>
      <c r="C175" s="396" t="s">
        <v>454</v>
      </c>
      <c r="D175" s="396" t="s">
        <v>404</v>
      </c>
      <c r="E175" s="396" t="s">
        <v>628</v>
      </c>
      <c r="F175" s="396" t="s">
        <v>775</v>
      </c>
      <c r="G175" s="396" t="s">
        <v>239</v>
      </c>
      <c r="H175" s="396" t="s">
        <v>243</v>
      </c>
      <c r="I175" s="399">
        <v>-32.243895999999999</v>
      </c>
      <c r="J175" s="399">
        <v>-5.3067989999999998</v>
      </c>
      <c r="K175" s="399">
        <v>8.6168000000000008E-2</v>
      </c>
      <c r="L175" s="399">
        <v>31.029026999999999</v>
      </c>
      <c r="M175" s="399">
        <v>43.3245</v>
      </c>
      <c r="N175" s="399">
        <v>84.881303000000003</v>
      </c>
      <c r="O175" s="399">
        <v>72.013299000000004</v>
      </c>
      <c r="P175" s="399">
        <v>71.570630000000008</v>
      </c>
      <c r="Q175" s="399">
        <v>73.136239000000003</v>
      </c>
      <c r="R175" s="399">
        <v>71.892747</v>
      </c>
      <c r="S175" s="397">
        <v>49.0976</v>
      </c>
      <c r="T175" s="394">
        <v>51.944699999999997</v>
      </c>
      <c r="U175" s="394">
        <v>50.649699999999996</v>
      </c>
      <c r="V175" s="394">
        <v>53.035300000000007</v>
      </c>
      <c r="W175" s="394">
        <v>59.141199999999998</v>
      </c>
      <c r="X175" s="394">
        <v>59.141199999999998</v>
      </c>
    </row>
    <row r="176" spans="1:24" s="390" customFormat="1" ht="16.5" hidden="1">
      <c r="A176" s="391" t="s">
        <v>776</v>
      </c>
      <c r="B176" s="392" t="s">
        <v>777</v>
      </c>
      <c r="C176" s="392" t="s">
        <v>239</v>
      </c>
      <c r="D176" s="392" t="s">
        <v>436</v>
      </c>
      <c r="E176" s="392" t="s">
        <v>778</v>
      </c>
      <c r="F176" s="392" t="s">
        <v>779</v>
      </c>
      <c r="G176" s="392" t="s">
        <v>239</v>
      </c>
      <c r="H176" s="392" t="s">
        <v>243</v>
      </c>
      <c r="I176" s="398">
        <v>380.25</v>
      </c>
      <c r="J176" s="398">
        <v>398.82</v>
      </c>
      <c r="K176" s="398">
        <v>400.82</v>
      </c>
      <c r="L176" s="398">
        <v>420.85</v>
      </c>
      <c r="M176" s="398">
        <v>368.52</v>
      </c>
      <c r="N176" s="398">
        <v>379.51</v>
      </c>
      <c r="O176" s="398">
        <v>367.1</v>
      </c>
      <c r="P176" s="398">
        <v>338.03</v>
      </c>
      <c r="Q176" s="398">
        <v>295.07</v>
      </c>
      <c r="R176" s="393">
        <v>299.7</v>
      </c>
      <c r="S176" s="398" t="s">
        <v>386</v>
      </c>
      <c r="T176" s="398" t="s">
        <v>386</v>
      </c>
      <c r="U176" s="398" t="s">
        <v>386</v>
      </c>
      <c r="V176" s="398" t="s">
        <v>386</v>
      </c>
      <c r="W176" s="398" t="s">
        <v>386</v>
      </c>
      <c r="X176" s="398" t="s">
        <v>386</v>
      </c>
    </row>
    <row r="177" spans="1:24" s="390" customFormat="1" ht="16.5" hidden="1">
      <c r="A177" s="395" t="s">
        <v>780</v>
      </c>
      <c r="B177" s="396" t="s">
        <v>781</v>
      </c>
      <c r="C177" s="396" t="s">
        <v>239</v>
      </c>
      <c r="D177" s="396" t="s">
        <v>436</v>
      </c>
      <c r="E177" s="396" t="s">
        <v>782</v>
      </c>
      <c r="F177" s="396" t="s">
        <v>783</v>
      </c>
      <c r="G177" s="396" t="s">
        <v>239</v>
      </c>
      <c r="H177" s="396" t="s">
        <v>243</v>
      </c>
      <c r="I177" s="399">
        <v>240.04</v>
      </c>
      <c r="J177" s="399">
        <v>251.09</v>
      </c>
      <c r="K177" s="399">
        <v>257.04000000000002</v>
      </c>
      <c r="L177" s="399">
        <v>269.20999999999998</v>
      </c>
      <c r="M177" s="399">
        <v>267.64</v>
      </c>
      <c r="N177" s="399">
        <v>264.27</v>
      </c>
      <c r="O177" s="399">
        <v>253.05</v>
      </c>
      <c r="P177" s="399">
        <v>256.07</v>
      </c>
      <c r="Q177" s="397">
        <v>247.9</v>
      </c>
      <c r="R177" s="397">
        <v>239.7</v>
      </c>
      <c r="S177" s="397">
        <v>230.7</v>
      </c>
      <c r="T177" s="394">
        <v>236</v>
      </c>
      <c r="U177" s="394">
        <v>243.7</v>
      </c>
      <c r="V177" s="394">
        <v>253.4</v>
      </c>
      <c r="W177" s="394">
        <v>261.60000000000002</v>
      </c>
      <c r="X177" s="394">
        <v>261.60000000000002</v>
      </c>
    </row>
    <row r="178" spans="1:24" s="390" customFormat="1" ht="16.5" hidden="1">
      <c r="A178" s="391" t="s">
        <v>784</v>
      </c>
      <c r="B178" s="392" t="s">
        <v>785</v>
      </c>
      <c r="C178" s="392" t="s">
        <v>239</v>
      </c>
      <c r="D178" s="392" t="s">
        <v>239</v>
      </c>
      <c r="E178" s="392" t="s">
        <v>786</v>
      </c>
      <c r="F178" s="392" t="s">
        <v>787</v>
      </c>
      <c r="G178" s="392" t="s">
        <v>239</v>
      </c>
      <c r="H178" s="392" t="s">
        <v>243</v>
      </c>
      <c r="I178" s="393">
        <v>8.5</v>
      </c>
      <c r="J178" s="393">
        <v>7.5</v>
      </c>
      <c r="K178" s="393">
        <v>5.9</v>
      </c>
      <c r="L178" s="393">
        <v>9.8000000000000007</v>
      </c>
      <c r="M178" s="393">
        <v>7.5</v>
      </c>
      <c r="N178" s="393">
        <v>8.8000000000000007</v>
      </c>
      <c r="O178" s="393">
        <v>1.6</v>
      </c>
      <c r="P178" s="393">
        <v>1.1000000000000001</v>
      </c>
      <c r="Q178" s="393">
        <v>1.6</v>
      </c>
      <c r="R178" s="393">
        <v>7.1</v>
      </c>
      <c r="S178" s="393">
        <v>4.7</v>
      </c>
      <c r="T178" s="394">
        <v>2.7</v>
      </c>
      <c r="U178" s="394">
        <v>3.3</v>
      </c>
      <c r="V178" s="394">
        <v>4.3</v>
      </c>
      <c r="W178" s="394">
        <v>4.9000000000000004</v>
      </c>
      <c r="X178" s="394">
        <v>4.9000000000000004</v>
      </c>
    </row>
    <row r="179" spans="1:24" s="390" customFormat="1" ht="16.5" hidden="1">
      <c r="A179" s="395" t="s">
        <v>788</v>
      </c>
      <c r="B179" s="396" t="s">
        <v>789</v>
      </c>
      <c r="C179" s="396" t="s">
        <v>403</v>
      </c>
      <c r="D179" s="396" t="s">
        <v>404</v>
      </c>
      <c r="E179" s="396" t="s">
        <v>786</v>
      </c>
      <c r="F179" s="396" t="s">
        <v>790</v>
      </c>
      <c r="G179" s="396" t="s">
        <v>239</v>
      </c>
      <c r="H179" s="396" t="s">
        <v>243</v>
      </c>
      <c r="I179" s="397">
        <v>26708</v>
      </c>
      <c r="J179" s="397">
        <v>28713</v>
      </c>
      <c r="K179" s="397">
        <v>30409</v>
      </c>
      <c r="L179" s="397">
        <v>33378</v>
      </c>
      <c r="M179" s="397">
        <v>35881</v>
      </c>
      <c r="N179" s="397">
        <v>39056</v>
      </c>
      <c r="O179" s="397">
        <v>39662</v>
      </c>
      <c r="P179" s="397">
        <v>40093</v>
      </c>
      <c r="Q179" s="397">
        <v>40741</v>
      </c>
      <c r="R179" s="397">
        <v>43626</v>
      </c>
      <c r="S179" s="397">
        <v>45692</v>
      </c>
      <c r="T179" s="394">
        <v>46908</v>
      </c>
      <c r="U179" s="394">
        <v>48472</v>
      </c>
      <c r="V179" s="394">
        <v>50547</v>
      </c>
      <c r="W179" s="394">
        <v>53005</v>
      </c>
      <c r="X179" s="394">
        <v>53005</v>
      </c>
    </row>
    <row r="180" spans="1:24" s="390" customFormat="1" ht="16.5" hidden="1">
      <c r="A180" s="391" t="s">
        <v>791</v>
      </c>
      <c r="B180" s="392" t="s">
        <v>792</v>
      </c>
      <c r="C180" s="392" t="s">
        <v>454</v>
      </c>
      <c r="D180" s="392" t="s">
        <v>429</v>
      </c>
      <c r="E180" s="392" t="s">
        <v>786</v>
      </c>
      <c r="F180" s="392" t="s">
        <v>793</v>
      </c>
      <c r="G180" s="392" t="s">
        <v>239</v>
      </c>
      <c r="H180" s="392" t="s">
        <v>243</v>
      </c>
      <c r="I180" s="393">
        <v>23700</v>
      </c>
      <c r="J180" s="393">
        <v>26220</v>
      </c>
      <c r="K180" s="393">
        <v>28880</v>
      </c>
      <c r="L180" s="393">
        <v>29510</v>
      </c>
      <c r="M180" s="393">
        <v>30910</v>
      </c>
      <c r="N180" s="393">
        <v>34530</v>
      </c>
      <c r="O180" s="393">
        <v>36050</v>
      </c>
      <c r="P180" s="393">
        <v>34400</v>
      </c>
      <c r="Q180" s="393">
        <v>34520</v>
      </c>
      <c r="R180" s="393">
        <v>38140</v>
      </c>
      <c r="S180" s="393">
        <v>35210</v>
      </c>
      <c r="T180" s="394">
        <v>36720</v>
      </c>
      <c r="U180" s="394">
        <v>40590</v>
      </c>
      <c r="V180" s="394">
        <v>44500</v>
      </c>
      <c r="W180" s="394">
        <v>47330</v>
      </c>
      <c r="X180" s="394">
        <v>47330</v>
      </c>
    </row>
    <row r="181" spans="1:24" s="390" customFormat="1" ht="16.5" hidden="1">
      <c r="A181" s="395" t="s">
        <v>794</v>
      </c>
      <c r="B181" s="396" t="s">
        <v>795</v>
      </c>
      <c r="C181" s="396" t="s">
        <v>239</v>
      </c>
      <c r="D181" s="396" t="s">
        <v>239</v>
      </c>
      <c r="E181" s="396" t="s">
        <v>396</v>
      </c>
      <c r="F181" s="396" t="s">
        <v>796</v>
      </c>
      <c r="G181" s="396" t="s">
        <v>239</v>
      </c>
      <c r="H181" s="396" t="s">
        <v>243</v>
      </c>
      <c r="I181" s="399">
        <v>-0.46162588304743402</v>
      </c>
      <c r="J181" s="399">
        <v>4.3288129815892917</v>
      </c>
      <c r="K181" s="399">
        <v>1.4888304512975736</v>
      </c>
      <c r="L181" s="399">
        <v>6.2279657135379196</v>
      </c>
      <c r="M181" s="399">
        <v>9.8132286037048608</v>
      </c>
      <c r="N181" s="399">
        <v>5.8654990638311144</v>
      </c>
      <c r="O181" s="399">
        <v>-2.784300676921514</v>
      </c>
      <c r="P181" s="399">
        <v>-2.5892486339244458</v>
      </c>
      <c r="Q181" s="399">
        <v>-1.3123632721799838</v>
      </c>
      <c r="R181" s="399">
        <v>-2.5978340610957495</v>
      </c>
      <c r="S181" s="397">
        <v>11.586837250438409</v>
      </c>
      <c r="T181" s="394">
        <v>1.5061498277453955</v>
      </c>
      <c r="U181" s="394">
        <v>1.5758731920100688</v>
      </c>
      <c r="V181" s="394">
        <v>3.1451410908274857</v>
      </c>
      <c r="W181" s="394">
        <v>2.1597588541493851</v>
      </c>
      <c r="X181" s="394">
        <v>2.1597588541493851</v>
      </c>
    </row>
    <row r="182" spans="1:24" s="390" customFormat="1" ht="16.5" hidden="1">
      <c r="A182" s="391" t="s">
        <v>797</v>
      </c>
      <c r="B182" s="392" t="s">
        <v>798</v>
      </c>
      <c r="C182" s="392" t="s">
        <v>239</v>
      </c>
      <c r="D182" s="392" t="s">
        <v>239</v>
      </c>
      <c r="E182" s="392" t="s">
        <v>396</v>
      </c>
      <c r="F182" s="392" t="s">
        <v>799</v>
      </c>
      <c r="G182" s="392" t="s">
        <v>239</v>
      </c>
      <c r="H182" s="392" t="s">
        <v>243</v>
      </c>
      <c r="I182" s="398">
        <v>5.1943814808851609</v>
      </c>
      <c r="J182" s="398">
        <v>5.2430675796134123</v>
      </c>
      <c r="K182" s="398">
        <v>5.1612691447017518</v>
      </c>
      <c r="L182" s="398">
        <v>5.3372137351126749</v>
      </c>
      <c r="M182" s="398">
        <v>5.7003378768116848</v>
      </c>
      <c r="N182" s="398">
        <v>5.8479044385275163</v>
      </c>
      <c r="O182" s="398">
        <v>5.5164014222002011</v>
      </c>
      <c r="P182" s="398">
        <v>5.2485489559753944</v>
      </c>
      <c r="Q182" s="398">
        <v>5.22667079145576</v>
      </c>
      <c r="R182" s="398">
        <v>4.8833975534577112</v>
      </c>
      <c r="S182" s="393">
        <v>5.3104611138558342</v>
      </c>
      <c r="T182" s="394">
        <v>5.3092118415771097</v>
      </c>
      <c r="U182" s="394">
        <v>5.2698364777164715</v>
      </c>
      <c r="V182" s="394">
        <v>5.289524159646791</v>
      </c>
      <c r="W182" s="394">
        <v>5.2596803186816308</v>
      </c>
      <c r="X182" s="394">
        <v>5.2596803186816308</v>
      </c>
    </row>
    <row r="183" spans="1:24" s="390" customFormat="1" ht="16.5" hidden="1">
      <c r="A183" s="395" t="s">
        <v>800</v>
      </c>
      <c r="B183" s="396" t="s">
        <v>801</v>
      </c>
      <c r="C183" s="396" t="s">
        <v>403</v>
      </c>
      <c r="D183" s="396" t="s">
        <v>404</v>
      </c>
      <c r="E183" s="396" t="s">
        <v>405</v>
      </c>
      <c r="F183" s="396" t="s">
        <v>802</v>
      </c>
      <c r="G183" s="396" t="s">
        <v>239</v>
      </c>
      <c r="H183" s="396" t="s">
        <v>243</v>
      </c>
      <c r="I183" s="399">
        <v>72169.899999999994</v>
      </c>
      <c r="J183" s="399">
        <v>75294</v>
      </c>
      <c r="K183" s="399">
        <v>76415</v>
      </c>
      <c r="L183" s="399">
        <v>81174.100000000006</v>
      </c>
      <c r="M183" s="399">
        <v>89139.9</v>
      </c>
      <c r="N183" s="399">
        <v>94368.4</v>
      </c>
      <c r="O183" s="399">
        <v>91740.9</v>
      </c>
      <c r="P183" s="399">
        <v>89365.5</v>
      </c>
      <c r="Q183" s="399">
        <v>88192.7</v>
      </c>
      <c r="R183" s="399">
        <v>85901.6</v>
      </c>
      <c r="S183" s="397">
        <v>95854.878587522602</v>
      </c>
      <c r="T183" s="394">
        <v>97298.596676254136</v>
      </c>
      <c r="U183" s="394">
        <v>98831.899177477215</v>
      </c>
      <c r="V183" s="394">
        <v>101940.30184935324</v>
      </c>
      <c r="W183" s="394">
        <v>104141.96654449125</v>
      </c>
      <c r="X183" s="394">
        <v>104141.96654449125</v>
      </c>
    </row>
    <row r="184" spans="1:24" s="390" customFormat="1" ht="16.5" hidden="1">
      <c r="A184" s="391" t="s">
        <v>803</v>
      </c>
      <c r="B184" s="392" t="s">
        <v>804</v>
      </c>
      <c r="C184" s="392" t="s">
        <v>454</v>
      </c>
      <c r="D184" s="392" t="s">
        <v>429</v>
      </c>
      <c r="E184" s="392" t="s">
        <v>805</v>
      </c>
      <c r="F184" s="392" t="s">
        <v>806</v>
      </c>
      <c r="G184" s="392" t="s">
        <v>239</v>
      </c>
      <c r="H184" s="392" t="s">
        <v>243</v>
      </c>
      <c r="I184" s="398">
        <v>42817.5</v>
      </c>
      <c r="J184" s="398">
        <v>46887.3</v>
      </c>
      <c r="K184" s="398">
        <v>49551.5</v>
      </c>
      <c r="L184" s="398">
        <v>46567.6</v>
      </c>
      <c r="M184" s="398">
        <v>47004.4</v>
      </c>
      <c r="N184" s="398">
        <v>48841.4</v>
      </c>
      <c r="O184" s="398">
        <v>51690</v>
      </c>
      <c r="P184" s="393">
        <v>48599</v>
      </c>
      <c r="Q184" s="393">
        <v>39359</v>
      </c>
      <c r="R184" s="393">
        <v>43804</v>
      </c>
      <c r="S184" s="393">
        <v>42212</v>
      </c>
      <c r="T184" s="394">
        <v>44209</v>
      </c>
      <c r="U184" s="394">
        <v>48768</v>
      </c>
      <c r="V184" s="394">
        <v>52215</v>
      </c>
      <c r="W184" s="394">
        <v>54054</v>
      </c>
      <c r="X184" s="394">
        <v>54054</v>
      </c>
    </row>
    <row r="185" spans="1:24" s="390" customFormat="1" ht="16.5" hidden="1">
      <c r="A185" s="395" t="s">
        <v>807</v>
      </c>
      <c r="B185" s="396" t="s">
        <v>808</v>
      </c>
      <c r="C185" s="396" t="s">
        <v>454</v>
      </c>
      <c r="D185" s="396" t="s">
        <v>429</v>
      </c>
      <c r="E185" s="396" t="s">
        <v>805</v>
      </c>
      <c r="F185" s="396" t="s">
        <v>809</v>
      </c>
      <c r="G185" s="396" t="s">
        <v>239</v>
      </c>
      <c r="H185" s="396" t="s">
        <v>243</v>
      </c>
      <c r="I185" s="399">
        <v>86845.5</v>
      </c>
      <c r="J185" s="399">
        <v>90943</v>
      </c>
      <c r="K185" s="399">
        <v>96011.4</v>
      </c>
      <c r="L185" s="399">
        <v>95096</v>
      </c>
      <c r="M185" s="399">
        <v>98033.600000000006</v>
      </c>
      <c r="N185" s="399">
        <v>104891.4</v>
      </c>
      <c r="O185" s="399">
        <v>110884</v>
      </c>
      <c r="P185" s="399">
        <v>106097.2</v>
      </c>
      <c r="Q185" s="399">
        <v>112867.9</v>
      </c>
      <c r="R185" s="397">
        <v>122119</v>
      </c>
      <c r="S185" s="397">
        <v>112459</v>
      </c>
      <c r="T185" s="394">
        <v>119952</v>
      </c>
      <c r="U185" s="394">
        <v>131724</v>
      </c>
      <c r="V185" s="394">
        <v>142083</v>
      </c>
      <c r="W185" s="394">
        <v>146873</v>
      </c>
      <c r="X185" s="394">
        <v>146873</v>
      </c>
    </row>
    <row r="186" spans="1:24" s="390" customFormat="1" ht="16.5" hidden="1">
      <c r="A186" s="391" t="s">
        <v>810</v>
      </c>
      <c r="B186" s="392" t="s">
        <v>811</v>
      </c>
      <c r="C186" s="392" t="s">
        <v>454</v>
      </c>
      <c r="D186" s="392" t="s">
        <v>429</v>
      </c>
      <c r="E186" s="392" t="s">
        <v>805</v>
      </c>
      <c r="F186" s="392" t="s">
        <v>812</v>
      </c>
      <c r="G186" s="392" t="s">
        <v>239</v>
      </c>
      <c r="H186" s="392" t="s">
        <v>243</v>
      </c>
      <c r="I186" s="398">
        <v>27938.5</v>
      </c>
      <c r="J186" s="398">
        <v>30924.799999999999</v>
      </c>
      <c r="K186" s="398">
        <v>34230.300000000003</v>
      </c>
      <c r="L186" s="398">
        <v>34115.1</v>
      </c>
      <c r="M186" s="398">
        <v>35936</v>
      </c>
      <c r="N186" s="398">
        <v>39031.599999999999</v>
      </c>
      <c r="O186" s="398">
        <v>42884.3</v>
      </c>
      <c r="P186" s="393">
        <v>44311</v>
      </c>
      <c r="Q186" s="393">
        <v>44881</v>
      </c>
      <c r="R186" s="393">
        <v>50102</v>
      </c>
      <c r="S186" s="393">
        <v>50288</v>
      </c>
      <c r="T186" s="394">
        <v>54536</v>
      </c>
      <c r="U186" s="394">
        <v>60964</v>
      </c>
      <c r="V186" s="394">
        <v>67441</v>
      </c>
      <c r="W186" s="394">
        <v>72445</v>
      </c>
      <c r="X186" s="394">
        <v>72445</v>
      </c>
    </row>
    <row r="187" spans="1:24" s="390" customFormat="1" ht="16.5" hidden="1">
      <c r="A187" s="395" t="s">
        <v>813</v>
      </c>
      <c r="B187" s="396" t="s">
        <v>814</v>
      </c>
      <c r="C187" s="396" t="s">
        <v>454</v>
      </c>
      <c r="D187" s="396" t="s">
        <v>429</v>
      </c>
      <c r="E187" s="396" t="s">
        <v>805</v>
      </c>
      <c r="F187" s="396" t="s">
        <v>815</v>
      </c>
      <c r="G187" s="396" t="s">
        <v>239</v>
      </c>
      <c r="H187" s="396" t="s">
        <v>243</v>
      </c>
      <c r="I187" s="399">
        <v>64604</v>
      </c>
      <c r="J187" s="399">
        <v>69133.600000000006</v>
      </c>
      <c r="K187" s="399">
        <v>76414.7</v>
      </c>
      <c r="L187" s="399">
        <v>72333.8</v>
      </c>
      <c r="M187" s="399">
        <v>74003.899999999994</v>
      </c>
      <c r="N187" s="399">
        <v>79548.100000000006</v>
      </c>
      <c r="O187" s="399">
        <v>85230.8</v>
      </c>
      <c r="P187" s="399">
        <v>84626</v>
      </c>
      <c r="Q187" s="399">
        <v>72148.800000000003</v>
      </c>
      <c r="R187" s="397">
        <v>77151</v>
      </c>
      <c r="S187" s="397">
        <v>74200</v>
      </c>
      <c r="T187" s="394">
        <v>79116</v>
      </c>
      <c r="U187" s="394">
        <v>88706</v>
      </c>
      <c r="V187" s="394">
        <v>97167</v>
      </c>
      <c r="W187" s="394">
        <v>102021</v>
      </c>
      <c r="X187" s="394">
        <v>102021</v>
      </c>
    </row>
    <row r="188" spans="1:24" s="390" customFormat="1" ht="16.5" hidden="1">
      <c r="A188" s="391" t="s">
        <v>816</v>
      </c>
      <c r="B188" s="392" t="s">
        <v>817</v>
      </c>
      <c r="C188" s="392" t="s">
        <v>454</v>
      </c>
      <c r="D188" s="392" t="s">
        <v>429</v>
      </c>
      <c r="E188" s="392" t="s">
        <v>805</v>
      </c>
      <c r="F188" s="392" t="s">
        <v>818</v>
      </c>
      <c r="G188" s="392" t="s">
        <v>239</v>
      </c>
      <c r="H188" s="392" t="s">
        <v>243</v>
      </c>
      <c r="I188" s="398">
        <v>16847.3</v>
      </c>
      <c r="J188" s="398">
        <v>17993.3</v>
      </c>
      <c r="K188" s="398">
        <v>19738.2</v>
      </c>
      <c r="L188" s="398">
        <v>18845.3</v>
      </c>
      <c r="M188" s="398">
        <v>20140.599999999999</v>
      </c>
      <c r="N188" s="398">
        <v>22623.3</v>
      </c>
      <c r="O188" s="398">
        <v>25057.7</v>
      </c>
      <c r="P188" s="393">
        <v>24290</v>
      </c>
      <c r="Q188" s="393">
        <v>26235</v>
      </c>
      <c r="R188" s="393">
        <v>29163</v>
      </c>
      <c r="S188" s="393">
        <v>27170</v>
      </c>
      <c r="T188" s="394">
        <v>28186</v>
      </c>
      <c r="U188" s="394">
        <v>30537</v>
      </c>
      <c r="V188" s="394">
        <v>32524</v>
      </c>
      <c r="W188" s="394">
        <v>33560</v>
      </c>
      <c r="X188" s="394">
        <v>33560</v>
      </c>
    </row>
    <row r="189" spans="1:24" s="390" customFormat="1" ht="16.5" hidden="1">
      <c r="A189" s="395" t="s">
        <v>819</v>
      </c>
      <c r="B189" s="396" t="s">
        <v>820</v>
      </c>
      <c r="C189" s="396" t="s">
        <v>454</v>
      </c>
      <c r="D189" s="396" t="s">
        <v>429</v>
      </c>
      <c r="E189" s="396" t="s">
        <v>562</v>
      </c>
      <c r="F189" s="396" t="s">
        <v>821</v>
      </c>
      <c r="G189" s="396" t="s">
        <v>239</v>
      </c>
      <c r="H189" s="396" t="s">
        <v>243</v>
      </c>
      <c r="I189" s="399">
        <v>116919.1</v>
      </c>
      <c r="J189" s="399">
        <v>126280.5</v>
      </c>
      <c r="K189" s="399">
        <v>134642.4</v>
      </c>
      <c r="L189" s="399">
        <v>128831.3</v>
      </c>
      <c r="M189" s="399">
        <v>129146.5</v>
      </c>
      <c r="N189" s="399">
        <v>137561</v>
      </c>
      <c r="O189" s="399">
        <v>146284.29999999999</v>
      </c>
      <c r="P189" s="399">
        <v>140532.1</v>
      </c>
      <c r="Q189" s="399">
        <v>141540.1</v>
      </c>
      <c r="R189" s="397">
        <v>155930</v>
      </c>
      <c r="S189" s="397">
        <v>157668</v>
      </c>
      <c r="T189" s="394">
        <v>168812</v>
      </c>
      <c r="U189" s="394">
        <v>185767</v>
      </c>
      <c r="V189" s="394">
        <v>202026</v>
      </c>
      <c r="W189" s="394">
        <v>213414</v>
      </c>
      <c r="X189" s="394">
        <v>213414</v>
      </c>
    </row>
    <row r="190" spans="1:24" s="390" customFormat="1" ht="16.5" hidden="1">
      <c r="A190" s="391" t="s">
        <v>822</v>
      </c>
      <c r="B190" s="392" t="s">
        <v>823</v>
      </c>
      <c r="C190" s="392" t="s">
        <v>454</v>
      </c>
      <c r="D190" s="392" t="s">
        <v>429</v>
      </c>
      <c r="E190" s="392" t="s">
        <v>805</v>
      </c>
      <c r="F190" s="392" t="s">
        <v>824</v>
      </c>
      <c r="G190" s="392" t="s">
        <v>239</v>
      </c>
      <c r="H190" s="392" t="s">
        <v>243</v>
      </c>
      <c r="I190" s="398">
        <v>87440.4</v>
      </c>
      <c r="J190" s="398">
        <v>92658.9</v>
      </c>
      <c r="K190" s="398">
        <v>99455.7</v>
      </c>
      <c r="L190" s="398">
        <v>94670.2</v>
      </c>
      <c r="M190" s="398">
        <v>91856.5</v>
      </c>
      <c r="N190" s="398">
        <v>98023.3</v>
      </c>
      <c r="O190" s="398">
        <v>105348.1</v>
      </c>
      <c r="P190" s="398">
        <v>103628.9</v>
      </c>
      <c r="Q190" s="398">
        <v>82723.399999999994</v>
      </c>
      <c r="R190" s="393">
        <v>92712</v>
      </c>
      <c r="S190" s="393">
        <v>89311</v>
      </c>
      <c r="T190" s="394">
        <v>96776</v>
      </c>
      <c r="U190" s="394">
        <v>108006</v>
      </c>
      <c r="V190" s="394">
        <v>117851</v>
      </c>
      <c r="W190" s="394">
        <v>123460</v>
      </c>
      <c r="X190" s="394">
        <v>123460</v>
      </c>
    </row>
    <row r="191" spans="1:24" s="390" customFormat="1" ht="16.5" hidden="1">
      <c r="A191" s="395" t="s">
        <v>825</v>
      </c>
      <c r="B191" s="396" t="s">
        <v>826</v>
      </c>
      <c r="C191" s="396" t="s">
        <v>454</v>
      </c>
      <c r="D191" s="396" t="s">
        <v>429</v>
      </c>
      <c r="E191" s="396" t="s">
        <v>805</v>
      </c>
      <c r="F191" s="396" t="s">
        <v>827</v>
      </c>
      <c r="G191" s="396" t="s">
        <v>239</v>
      </c>
      <c r="H191" s="396" t="s">
        <v>243</v>
      </c>
      <c r="I191" s="399">
        <v>99240.5</v>
      </c>
      <c r="J191" s="399">
        <v>101090.1</v>
      </c>
      <c r="K191" s="399">
        <v>108816.6</v>
      </c>
      <c r="L191" s="399">
        <v>104550.3</v>
      </c>
      <c r="M191" s="399">
        <v>104358.3</v>
      </c>
      <c r="N191" s="399">
        <v>113874.8</v>
      </c>
      <c r="O191" s="399">
        <v>126324.8</v>
      </c>
      <c r="P191" s="399">
        <v>123366.2</v>
      </c>
      <c r="Q191" s="399">
        <v>116450.5</v>
      </c>
      <c r="R191" s="397">
        <v>126125</v>
      </c>
      <c r="S191" s="397">
        <v>117923</v>
      </c>
      <c r="T191" s="394">
        <v>122394</v>
      </c>
      <c r="U191" s="394">
        <v>135095</v>
      </c>
      <c r="V191" s="394">
        <v>147131</v>
      </c>
      <c r="W191" s="394">
        <v>155006</v>
      </c>
      <c r="X191" s="394">
        <v>155006</v>
      </c>
    </row>
    <row r="192" spans="1:24" s="390" customFormat="1" ht="16.5" hidden="1">
      <c r="A192" s="391" t="s">
        <v>828</v>
      </c>
      <c r="B192" s="392" t="s">
        <v>829</v>
      </c>
      <c r="C192" s="392" t="s">
        <v>454</v>
      </c>
      <c r="D192" s="392" t="s">
        <v>429</v>
      </c>
      <c r="E192" s="392" t="s">
        <v>805</v>
      </c>
      <c r="F192" s="392" t="s">
        <v>830</v>
      </c>
      <c r="G192" s="392" t="s">
        <v>239</v>
      </c>
      <c r="H192" s="392" t="s">
        <v>243</v>
      </c>
      <c r="I192" s="398">
        <v>655225.19999999995</v>
      </c>
      <c r="J192" s="398">
        <v>692253.1</v>
      </c>
      <c r="K192" s="398">
        <v>741292.9</v>
      </c>
      <c r="L192" s="398">
        <v>711623.5</v>
      </c>
      <c r="M192" s="398">
        <v>719183.5</v>
      </c>
      <c r="N192" s="398">
        <v>771698.3</v>
      </c>
      <c r="O192" s="393">
        <v>828583</v>
      </c>
      <c r="P192" s="393">
        <v>803130</v>
      </c>
      <c r="Q192" s="393">
        <v>762812</v>
      </c>
      <c r="R192" s="393">
        <v>835502</v>
      </c>
      <c r="S192" s="393">
        <v>807234</v>
      </c>
      <c r="T192" s="394">
        <v>856657</v>
      </c>
      <c r="U192" s="394">
        <v>944530</v>
      </c>
      <c r="V192" s="394">
        <v>1025005</v>
      </c>
      <c r="W192" s="394">
        <v>1074188</v>
      </c>
      <c r="X192" s="394">
        <v>1074188</v>
      </c>
    </row>
    <row r="193" spans="1:24" s="390" customFormat="1" ht="16.5" hidden="1">
      <c r="A193" s="395" t="s">
        <v>831</v>
      </c>
      <c r="B193" s="396" t="s">
        <v>832</v>
      </c>
      <c r="C193" s="396" t="s">
        <v>454</v>
      </c>
      <c r="D193" s="396" t="s">
        <v>429</v>
      </c>
      <c r="E193" s="396" t="s">
        <v>805</v>
      </c>
      <c r="F193" s="396" t="s">
        <v>833</v>
      </c>
      <c r="G193" s="396" t="s">
        <v>239</v>
      </c>
      <c r="H193" s="396" t="s">
        <v>243</v>
      </c>
      <c r="I193" s="399">
        <v>112572.3</v>
      </c>
      <c r="J193" s="399">
        <v>116341.7</v>
      </c>
      <c r="K193" s="399">
        <v>122432.1</v>
      </c>
      <c r="L193" s="399">
        <v>116613.8</v>
      </c>
      <c r="M193" s="399">
        <v>118703.7</v>
      </c>
      <c r="N193" s="399">
        <v>127303.6</v>
      </c>
      <c r="O193" s="399">
        <v>134878.39999999999</v>
      </c>
      <c r="P193" s="399">
        <v>127679.3</v>
      </c>
      <c r="Q193" s="399">
        <v>126606.1</v>
      </c>
      <c r="R193" s="397">
        <v>138396</v>
      </c>
      <c r="S193" s="397">
        <v>136004</v>
      </c>
      <c r="T193" s="394">
        <v>142676</v>
      </c>
      <c r="U193" s="394">
        <v>154963</v>
      </c>
      <c r="V193" s="394">
        <v>166567</v>
      </c>
      <c r="W193" s="394">
        <v>173356</v>
      </c>
      <c r="X193" s="394">
        <v>173356</v>
      </c>
    </row>
    <row r="194" spans="1:24" s="390" customFormat="1" ht="16.5" hidden="1">
      <c r="A194" s="391" t="s">
        <v>834</v>
      </c>
      <c r="B194" s="392" t="s">
        <v>835</v>
      </c>
      <c r="C194" s="392" t="s">
        <v>239</v>
      </c>
      <c r="D194" s="392" t="s">
        <v>239</v>
      </c>
      <c r="E194" s="392" t="s">
        <v>255</v>
      </c>
      <c r="F194" s="392" t="s">
        <v>836</v>
      </c>
      <c r="G194" s="392" t="s">
        <v>239</v>
      </c>
      <c r="H194" s="392" t="s">
        <v>243</v>
      </c>
      <c r="I194" s="398">
        <v>106.295</v>
      </c>
      <c r="J194" s="398">
        <v>107.678</v>
      </c>
      <c r="K194" s="398">
        <v>109.05</v>
      </c>
      <c r="L194" s="398">
        <v>109.82</v>
      </c>
      <c r="M194" s="398">
        <v>110.887</v>
      </c>
      <c r="N194" s="398">
        <v>113.04300000000001</v>
      </c>
      <c r="O194" s="398">
        <v>114.714</v>
      </c>
      <c r="P194" s="398">
        <v>115.15600000000001</v>
      </c>
      <c r="Q194" s="398">
        <v>115.777</v>
      </c>
      <c r="R194" s="398">
        <v>118.67100000000001</v>
      </c>
      <c r="S194" s="393">
        <v>124.8</v>
      </c>
      <c r="T194" s="394">
        <v>127.8</v>
      </c>
      <c r="U194" s="394">
        <v>128.69999999999999</v>
      </c>
      <c r="V194" s="394">
        <v>130</v>
      </c>
      <c r="W194" s="394">
        <v>131.5</v>
      </c>
      <c r="X194" s="394">
        <v>131.5</v>
      </c>
    </row>
    <row r="195" spans="1:24" s="390" customFormat="1" ht="16.5" hidden="1">
      <c r="A195" s="395" t="s">
        <v>837</v>
      </c>
      <c r="B195" s="396" t="s">
        <v>838</v>
      </c>
      <c r="C195" s="396" t="s">
        <v>239</v>
      </c>
      <c r="D195" s="396" t="s">
        <v>239</v>
      </c>
      <c r="E195" s="396" t="s">
        <v>839</v>
      </c>
      <c r="F195" s="396" t="s">
        <v>840</v>
      </c>
      <c r="G195" s="396" t="s">
        <v>841</v>
      </c>
      <c r="H195" s="396" t="s">
        <v>243</v>
      </c>
      <c r="I195" s="399">
        <v>91.813000000000002</v>
      </c>
      <c r="J195" s="399">
        <v>93.007999999999996</v>
      </c>
      <c r="K195" s="399">
        <v>94.192999999999998</v>
      </c>
      <c r="L195" s="399">
        <v>94.858000000000004</v>
      </c>
      <c r="M195" s="399">
        <v>95.778999999999996</v>
      </c>
      <c r="N195" s="399">
        <v>97.641999999999996</v>
      </c>
      <c r="O195" s="399">
        <v>99.084999999999994</v>
      </c>
      <c r="P195" s="399">
        <v>99.466999999999999</v>
      </c>
      <c r="Q195" s="399">
        <v>100.003</v>
      </c>
      <c r="R195" s="399">
        <v>102.503</v>
      </c>
      <c r="S195" s="397">
        <v>107.8</v>
      </c>
      <c r="T195" s="394">
        <v>110.4</v>
      </c>
      <c r="U195" s="394">
        <v>111.1</v>
      </c>
      <c r="V195" s="394">
        <v>112.3</v>
      </c>
      <c r="W195" s="394">
        <v>113.6</v>
      </c>
      <c r="X195" s="394">
        <v>113.6</v>
      </c>
    </row>
    <row r="196" spans="1:24" s="390" customFormat="1" ht="16.5" hidden="1">
      <c r="A196" s="391" t="s">
        <v>842</v>
      </c>
      <c r="B196" s="392" t="s">
        <v>843</v>
      </c>
      <c r="C196" s="392" t="s">
        <v>239</v>
      </c>
      <c r="D196" s="392" t="s">
        <v>239</v>
      </c>
      <c r="E196" s="392" t="s">
        <v>839</v>
      </c>
      <c r="F196" s="392" t="s">
        <v>844</v>
      </c>
      <c r="G196" s="392" t="s">
        <v>845</v>
      </c>
      <c r="H196" s="392" t="s">
        <v>243</v>
      </c>
      <c r="I196" s="398">
        <v>92.516000000000005</v>
      </c>
      <c r="J196" s="398">
        <v>93.548000000000002</v>
      </c>
      <c r="K196" s="398">
        <v>94.301000000000002</v>
      </c>
      <c r="L196" s="398">
        <v>95.369</v>
      </c>
      <c r="M196" s="398">
        <v>96.63</v>
      </c>
      <c r="N196" s="398">
        <v>97.986999999999995</v>
      </c>
      <c r="O196" s="398">
        <v>99.262</v>
      </c>
      <c r="P196" s="398">
        <v>99.983999999999995</v>
      </c>
      <c r="Q196" s="398">
        <v>100.569</v>
      </c>
      <c r="R196" s="398">
        <v>104.273</v>
      </c>
      <c r="S196" s="393">
        <v>109.1</v>
      </c>
      <c r="T196" s="394">
        <v>110.8</v>
      </c>
      <c r="U196" s="394">
        <v>111.7</v>
      </c>
      <c r="V196" s="394">
        <v>112.9</v>
      </c>
      <c r="W196" s="394">
        <v>114.4</v>
      </c>
      <c r="X196" s="394">
        <v>114.4</v>
      </c>
    </row>
    <row r="197" spans="1:24" ht="12">
      <c r="A197" s="417" t="s">
        <v>846</v>
      </c>
      <c r="B197" s="418" t="s">
        <v>847</v>
      </c>
      <c r="C197" s="418" t="s">
        <v>239</v>
      </c>
      <c r="D197" s="418" t="s">
        <v>239</v>
      </c>
      <c r="E197" s="418" t="s">
        <v>848</v>
      </c>
      <c r="F197" s="418" t="s">
        <v>849</v>
      </c>
      <c r="G197" s="418" t="s">
        <v>841</v>
      </c>
      <c r="H197" s="418" t="s">
        <v>243</v>
      </c>
      <c r="I197" s="419">
        <v>2.1819999999999999</v>
      </c>
      <c r="J197" s="419">
        <v>1.3009999999999999</v>
      </c>
      <c r="K197" s="419">
        <v>1.274</v>
      </c>
      <c r="L197" s="419">
        <v>0.70699999999999996</v>
      </c>
      <c r="M197" s="419">
        <v>0.97099999999999997</v>
      </c>
      <c r="N197" s="419">
        <v>1.9450000000000001</v>
      </c>
      <c r="O197" s="419">
        <v>1.478</v>
      </c>
      <c r="P197" s="419">
        <v>0.38500000000000001</v>
      </c>
      <c r="Q197" s="419">
        <v>0.53900000000000003</v>
      </c>
      <c r="R197" s="419">
        <v>2.5</v>
      </c>
      <c r="S197" s="420">
        <v>5.2</v>
      </c>
      <c r="T197" s="416">
        <v>2.4</v>
      </c>
      <c r="U197" s="416">
        <v>0.6</v>
      </c>
      <c r="V197" s="416">
        <v>1</v>
      </c>
      <c r="W197" s="416">
        <v>1.2</v>
      </c>
      <c r="X197" s="850">
        <v>1.3</v>
      </c>
    </row>
    <row r="198" spans="1:24" ht="12">
      <c r="A198" s="412" t="s">
        <v>850</v>
      </c>
      <c r="B198" s="413" t="s">
        <v>851</v>
      </c>
      <c r="C198" s="413" t="s">
        <v>239</v>
      </c>
      <c r="D198" s="413" t="s">
        <v>239</v>
      </c>
      <c r="E198" s="413" t="s">
        <v>848</v>
      </c>
      <c r="F198" s="413" t="s">
        <v>852</v>
      </c>
      <c r="G198" s="413" t="s">
        <v>841</v>
      </c>
      <c r="H198" s="413" t="s">
        <v>243</v>
      </c>
      <c r="I198" s="414">
        <v>1.3720000000000001</v>
      </c>
      <c r="J198" s="414">
        <v>1.115</v>
      </c>
      <c r="K198" s="414">
        <v>0.80500000000000005</v>
      </c>
      <c r="L198" s="414">
        <v>1.133</v>
      </c>
      <c r="M198" s="414">
        <v>1.3220000000000001</v>
      </c>
      <c r="N198" s="414">
        <v>1.4039999999999999</v>
      </c>
      <c r="O198" s="414">
        <v>1.3009999999999999</v>
      </c>
      <c r="P198" s="414">
        <v>0.72699999999999998</v>
      </c>
      <c r="Q198" s="414">
        <v>0.58499999999999996</v>
      </c>
      <c r="R198" s="414">
        <v>3.6829999999999998</v>
      </c>
      <c r="S198" s="415">
        <v>4.5999999999999996</v>
      </c>
      <c r="T198" s="416">
        <v>1.5</v>
      </c>
      <c r="U198" s="416">
        <v>0.8</v>
      </c>
      <c r="V198" s="416">
        <v>1.1000000000000001</v>
      </c>
      <c r="W198" s="416">
        <v>1.3</v>
      </c>
      <c r="X198" s="416"/>
    </row>
    <row r="199" spans="1:24" s="390" customFormat="1" ht="16.5" hidden="1">
      <c r="A199" s="395" t="s">
        <v>853</v>
      </c>
      <c r="B199" s="396" t="s">
        <v>854</v>
      </c>
      <c r="C199" s="396" t="s">
        <v>239</v>
      </c>
      <c r="D199" s="396" t="s">
        <v>239</v>
      </c>
      <c r="E199" s="396" t="s">
        <v>389</v>
      </c>
      <c r="F199" s="396" t="s">
        <v>855</v>
      </c>
      <c r="G199" s="396" t="s">
        <v>239</v>
      </c>
      <c r="H199" s="396" t="s">
        <v>243</v>
      </c>
      <c r="I199" s="397">
        <v>4</v>
      </c>
      <c r="J199" s="397">
        <v>4</v>
      </c>
      <c r="K199" s="397">
        <v>4</v>
      </c>
      <c r="L199" s="397">
        <v>4</v>
      </c>
      <c r="M199" s="397">
        <v>5</v>
      </c>
      <c r="N199" s="397">
        <v>5</v>
      </c>
      <c r="O199" s="397">
        <v>5</v>
      </c>
      <c r="P199" s="397">
        <v>5</v>
      </c>
      <c r="Q199" s="397">
        <v>5</v>
      </c>
      <c r="R199" s="397">
        <v>4.8</v>
      </c>
      <c r="S199" s="397">
        <v>4.5999999999999996</v>
      </c>
      <c r="T199" s="394">
        <v>4.4000000000000004</v>
      </c>
      <c r="U199" s="394">
        <v>4.2</v>
      </c>
      <c r="V199" s="394">
        <v>4</v>
      </c>
      <c r="W199" s="394">
        <v>4</v>
      </c>
      <c r="X199" s="394">
        <v>4</v>
      </c>
    </row>
    <row r="200" spans="1:24" s="390" customFormat="1" ht="16.5" hidden="1">
      <c r="A200" s="391" t="s">
        <v>856</v>
      </c>
      <c r="B200" s="392" t="s">
        <v>857</v>
      </c>
      <c r="C200" s="392" t="s">
        <v>239</v>
      </c>
      <c r="D200" s="392" t="s">
        <v>239</v>
      </c>
      <c r="E200" s="392" t="s">
        <v>541</v>
      </c>
      <c r="F200" s="392" t="s">
        <v>858</v>
      </c>
      <c r="G200" s="392" t="s">
        <v>239</v>
      </c>
      <c r="H200" s="392" t="s">
        <v>243</v>
      </c>
      <c r="I200" s="398">
        <v>99.9</v>
      </c>
      <c r="J200" s="398">
        <v>99.9</v>
      </c>
      <c r="K200" s="398">
        <v>99.9</v>
      </c>
      <c r="L200" s="398">
        <v>99.9</v>
      </c>
      <c r="M200" s="398">
        <v>99.9</v>
      </c>
      <c r="N200" s="398">
        <v>99.9</v>
      </c>
      <c r="O200" s="398">
        <v>99.9</v>
      </c>
      <c r="P200" s="398">
        <v>99.9</v>
      </c>
      <c r="Q200" s="398">
        <v>99.9</v>
      </c>
      <c r="R200" s="398">
        <v>99.9</v>
      </c>
      <c r="S200" s="398" t="s">
        <v>386</v>
      </c>
      <c r="T200" s="398" t="s">
        <v>386</v>
      </c>
      <c r="U200" s="398" t="s">
        <v>386</v>
      </c>
      <c r="V200" s="398" t="s">
        <v>386</v>
      </c>
      <c r="W200" s="398" t="s">
        <v>386</v>
      </c>
      <c r="X200" s="398" t="s">
        <v>386</v>
      </c>
    </row>
    <row r="201" spans="1:24" s="390" customFormat="1" ht="16.5" hidden="1">
      <c r="A201" s="395" t="s">
        <v>859</v>
      </c>
      <c r="B201" s="396" t="s">
        <v>860</v>
      </c>
      <c r="C201" s="396" t="s">
        <v>454</v>
      </c>
      <c r="D201" s="396" t="s">
        <v>404</v>
      </c>
      <c r="E201" s="396" t="s">
        <v>510</v>
      </c>
      <c r="F201" s="396" t="s">
        <v>861</v>
      </c>
      <c r="G201" s="396" t="s">
        <v>239</v>
      </c>
      <c r="H201" s="396" t="s">
        <v>243</v>
      </c>
      <c r="I201" s="399" t="s">
        <v>386</v>
      </c>
      <c r="J201" s="399" t="s">
        <v>386</v>
      </c>
      <c r="K201" s="399" t="s">
        <v>386</v>
      </c>
      <c r="L201" s="399" t="s">
        <v>386</v>
      </c>
      <c r="M201" s="399" t="s">
        <v>386</v>
      </c>
      <c r="N201" s="399" t="s">
        <v>386</v>
      </c>
      <c r="O201" s="399" t="s">
        <v>386</v>
      </c>
      <c r="P201" s="399" t="s">
        <v>386</v>
      </c>
      <c r="Q201" s="399" t="s">
        <v>386</v>
      </c>
      <c r="R201" s="399" t="s">
        <v>386</v>
      </c>
      <c r="S201" s="399" t="s">
        <v>386</v>
      </c>
      <c r="T201" s="399" t="s">
        <v>386</v>
      </c>
      <c r="U201" s="399" t="s">
        <v>386</v>
      </c>
      <c r="V201" s="399" t="s">
        <v>386</v>
      </c>
      <c r="W201" s="399" t="s">
        <v>386</v>
      </c>
      <c r="X201" s="399" t="s">
        <v>386</v>
      </c>
    </row>
    <row r="202" spans="1:24" s="390" customFormat="1" ht="16.5" hidden="1">
      <c r="A202" s="391" t="s">
        <v>862</v>
      </c>
      <c r="B202" s="392" t="s">
        <v>863</v>
      </c>
      <c r="C202" s="392" t="s">
        <v>239</v>
      </c>
      <c r="D202" s="392" t="s">
        <v>239</v>
      </c>
      <c r="E202" s="392" t="s">
        <v>653</v>
      </c>
      <c r="F202" s="392" t="s">
        <v>864</v>
      </c>
      <c r="G202" s="392" t="s">
        <v>865</v>
      </c>
      <c r="H202" s="392" t="s">
        <v>243</v>
      </c>
      <c r="I202" s="398">
        <v>21</v>
      </c>
      <c r="J202" s="398">
        <v>20</v>
      </c>
      <c r="K202" s="398">
        <v>24</v>
      </c>
      <c r="L202" s="398">
        <v>22</v>
      </c>
      <c r="M202" s="398">
        <v>24</v>
      </c>
      <c r="N202" s="398">
        <v>25.53</v>
      </c>
      <c r="O202" s="398">
        <v>29.024999999999999</v>
      </c>
      <c r="P202" s="398">
        <v>28.791</v>
      </c>
      <c r="Q202" s="398">
        <v>32.247999999999998</v>
      </c>
      <c r="R202" s="398">
        <v>35.591999999999999</v>
      </c>
      <c r="S202" s="393">
        <v>8.5920000000000005</v>
      </c>
      <c r="T202" s="394">
        <v>8.5920000000000005</v>
      </c>
      <c r="U202" s="394">
        <v>8.5920000000000005</v>
      </c>
      <c r="V202" s="394">
        <v>8.5920000000000005</v>
      </c>
      <c r="W202" s="394">
        <v>8.5920000000000005</v>
      </c>
      <c r="X202" s="394">
        <v>8.5920000000000005</v>
      </c>
    </row>
    <row r="203" spans="1:24" s="390" customFormat="1" ht="16.5" hidden="1">
      <c r="A203" s="395" t="s">
        <v>866</v>
      </c>
      <c r="B203" s="396" t="s">
        <v>867</v>
      </c>
      <c r="C203" s="396" t="s">
        <v>239</v>
      </c>
      <c r="D203" s="396" t="s">
        <v>239</v>
      </c>
      <c r="E203" s="396" t="s">
        <v>653</v>
      </c>
      <c r="F203" s="396" t="s">
        <v>868</v>
      </c>
      <c r="G203" s="396" t="s">
        <v>865</v>
      </c>
      <c r="H203" s="396" t="s">
        <v>243</v>
      </c>
      <c r="I203" s="399">
        <v>7</v>
      </c>
      <c r="J203" s="399">
        <v>5</v>
      </c>
      <c r="K203" s="399">
        <v>3</v>
      </c>
      <c r="L203" s="399">
        <v>7</v>
      </c>
      <c r="M203" s="399">
        <v>10</v>
      </c>
      <c r="N203" s="399">
        <v>6.63</v>
      </c>
      <c r="O203" s="399">
        <v>11.202999999999999</v>
      </c>
      <c r="P203" s="399">
        <v>2.1080000000000001</v>
      </c>
      <c r="Q203" s="399">
        <v>1.2250000000000001</v>
      </c>
      <c r="R203" s="399">
        <v>4.8819999999999997</v>
      </c>
      <c r="S203" s="399" t="s">
        <v>386</v>
      </c>
      <c r="T203" s="399" t="s">
        <v>386</v>
      </c>
      <c r="U203" s="399" t="s">
        <v>386</v>
      </c>
      <c r="V203" s="399" t="s">
        <v>386</v>
      </c>
      <c r="W203" s="399" t="s">
        <v>386</v>
      </c>
      <c r="X203" s="399" t="s">
        <v>386</v>
      </c>
    </row>
    <row r="204" spans="1:24" s="390" customFormat="1" ht="16.5" hidden="1">
      <c r="A204" s="391" t="s">
        <v>869</v>
      </c>
      <c r="B204" s="392" t="s">
        <v>870</v>
      </c>
      <c r="C204" s="392" t="s">
        <v>239</v>
      </c>
      <c r="D204" s="392" t="s">
        <v>239</v>
      </c>
      <c r="E204" s="392" t="s">
        <v>653</v>
      </c>
      <c r="F204" s="392" t="s">
        <v>871</v>
      </c>
      <c r="G204" s="392" t="s">
        <v>865</v>
      </c>
      <c r="H204" s="392" t="s">
        <v>243</v>
      </c>
      <c r="I204" s="398">
        <v>2588</v>
      </c>
      <c r="J204" s="398">
        <v>2485</v>
      </c>
      <c r="K204" s="398">
        <v>2542</v>
      </c>
      <c r="L204" s="398">
        <v>2813</v>
      </c>
      <c r="M204" s="398">
        <v>2947</v>
      </c>
      <c r="N204" s="398">
        <v>3059.6</v>
      </c>
      <c r="O204" s="398">
        <v>3062.1</v>
      </c>
      <c r="P204" s="398">
        <v>2929.9</v>
      </c>
      <c r="Q204" s="398">
        <v>2686.9</v>
      </c>
      <c r="R204" s="398">
        <v>2650.2</v>
      </c>
      <c r="S204" s="398" t="s">
        <v>386</v>
      </c>
      <c r="T204" s="398" t="s">
        <v>386</v>
      </c>
      <c r="U204" s="398" t="s">
        <v>386</v>
      </c>
      <c r="V204" s="398" t="s">
        <v>386</v>
      </c>
      <c r="W204" s="398" t="s">
        <v>386</v>
      </c>
      <c r="X204" s="398" t="s">
        <v>386</v>
      </c>
    </row>
    <row r="205" spans="1:24" s="390" customFormat="1" ht="16.5" hidden="1">
      <c r="A205" s="395" t="s">
        <v>872</v>
      </c>
      <c r="B205" s="396" t="s">
        <v>873</v>
      </c>
      <c r="C205" s="396" t="s">
        <v>239</v>
      </c>
      <c r="D205" s="396" t="s">
        <v>239</v>
      </c>
      <c r="E205" s="396" t="s">
        <v>653</v>
      </c>
      <c r="F205" s="396" t="s">
        <v>874</v>
      </c>
      <c r="G205" s="396" t="s">
        <v>865</v>
      </c>
      <c r="H205" s="396" t="s">
        <v>243</v>
      </c>
      <c r="I205" s="399">
        <v>2581</v>
      </c>
      <c r="J205" s="399">
        <v>2480</v>
      </c>
      <c r="K205" s="399">
        <v>2539</v>
      </c>
      <c r="L205" s="399">
        <v>2806</v>
      </c>
      <c r="M205" s="399">
        <v>2937</v>
      </c>
      <c r="N205" s="399">
        <v>3053</v>
      </c>
      <c r="O205" s="399">
        <v>3050.9</v>
      </c>
      <c r="P205" s="399">
        <v>2927.8</v>
      </c>
      <c r="Q205" s="399">
        <v>2685.7</v>
      </c>
      <c r="R205" s="399">
        <v>2645.3</v>
      </c>
      <c r="S205" s="399" t="s">
        <v>386</v>
      </c>
      <c r="T205" s="399" t="s">
        <v>386</v>
      </c>
      <c r="U205" s="399" t="s">
        <v>386</v>
      </c>
      <c r="V205" s="399" t="s">
        <v>386</v>
      </c>
      <c r="W205" s="399" t="s">
        <v>386</v>
      </c>
      <c r="X205" s="399" t="s">
        <v>386</v>
      </c>
    </row>
    <row r="206" spans="1:24" s="390" customFormat="1" ht="16.5" hidden="1">
      <c r="A206" s="391" t="s">
        <v>875</v>
      </c>
      <c r="B206" s="392" t="s">
        <v>876</v>
      </c>
      <c r="C206" s="392" t="s">
        <v>239</v>
      </c>
      <c r="D206" s="392" t="s">
        <v>239</v>
      </c>
      <c r="E206" s="392" t="s">
        <v>643</v>
      </c>
      <c r="F206" s="392" t="s">
        <v>877</v>
      </c>
      <c r="G206" s="392" t="s">
        <v>239</v>
      </c>
      <c r="H206" s="392" t="s">
        <v>243</v>
      </c>
      <c r="I206" s="398">
        <v>95.48</v>
      </c>
      <c r="J206" s="398">
        <v>95.228999999999999</v>
      </c>
      <c r="K206" s="398">
        <v>95.596999999999994</v>
      </c>
      <c r="L206" s="398">
        <v>96.025000000000006</v>
      </c>
      <c r="M206" s="398">
        <v>95.367999999999995</v>
      </c>
      <c r="N206" s="398">
        <v>93.346000000000004</v>
      </c>
      <c r="O206" s="398">
        <v>91.498000000000005</v>
      </c>
      <c r="P206" s="398">
        <v>88.781000000000006</v>
      </c>
      <c r="Q206" s="398">
        <v>87.29</v>
      </c>
      <c r="R206" s="398" t="s">
        <v>386</v>
      </c>
      <c r="S206" s="398" t="s">
        <v>386</v>
      </c>
      <c r="T206" s="398" t="s">
        <v>386</v>
      </c>
      <c r="U206" s="398" t="s">
        <v>386</v>
      </c>
      <c r="V206" s="398" t="s">
        <v>386</v>
      </c>
      <c r="W206" s="398" t="s">
        <v>386</v>
      </c>
      <c r="X206" s="398" t="s">
        <v>386</v>
      </c>
    </row>
    <row r="207" spans="1:24" s="390" customFormat="1" ht="16.5" hidden="1">
      <c r="A207" s="395" t="s">
        <v>878</v>
      </c>
      <c r="B207" s="396" t="s">
        <v>879</v>
      </c>
      <c r="C207" s="396" t="s">
        <v>239</v>
      </c>
      <c r="D207" s="396" t="s">
        <v>239</v>
      </c>
      <c r="E207" s="396" t="s">
        <v>880</v>
      </c>
      <c r="F207" s="396" t="s">
        <v>881</v>
      </c>
      <c r="G207" s="396" t="s">
        <v>239</v>
      </c>
      <c r="H207" s="396" t="s">
        <v>243</v>
      </c>
      <c r="I207" s="399">
        <v>2760</v>
      </c>
      <c r="J207" s="399">
        <v>2959</v>
      </c>
      <c r="K207" s="399">
        <v>2959</v>
      </c>
      <c r="L207" s="399">
        <v>2959</v>
      </c>
      <c r="M207" s="399">
        <v>2959</v>
      </c>
      <c r="N207" s="399">
        <v>2959</v>
      </c>
      <c r="O207" s="399" t="s">
        <v>386</v>
      </c>
      <c r="P207" s="399" t="s">
        <v>386</v>
      </c>
      <c r="Q207" s="399" t="s">
        <v>386</v>
      </c>
      <c r="R207" s="399" t="s">
        <v>386</v>
      </c>
      <c r="S207" s="399" t="s">
        <v>386</v>
      </c>
      <c r="T207" s="399" t="s">
        <v>386</v>
      </c>
      <c r="U207" s="399" t="s">
        <v>386</v>
      </c>
      <c r="V207" s="399" t="s">
        <v>386</v>
      </c>
      <c r="W207" s="399" t="s">
        <v>386</v>
      </c>
      <c r="X207" s="399" t="s">
        <v>386</v>
      </c>
    </row>
    <row r="208" spans="1:24" s="390" customFormat="1" ht="16.5" hidden="1">
      <c r="A208" s="391" t="s">
        <v>882</v>
      </c>
      <c r="B208" s="392" t="s">
        <v>883</v>
      </c>
      <c r="C208" s="392" t="s">
        <v>454</v>
      </c>
      <c r="D208" s="392" t="s">
        <v>429</v>
      </c>
      <c r="E208" s="392" t="s">
        <v>710</v>
      </c>
      <c r="F208" s="392" t="s">
        <v>884</v>
      </c>
      <c r="G208" s="392" t="s">
        <v>885</v>
      </c>
      <c r="H208" s="392" t="s">
        <v>243</v>
      </c>
      <c r="I208" s="398">
        <v>79633</v>
      </c>
      <c r="J208" s="398">
        <v>83583</v>
      </c>
      <c r="K208" s="393">
        <v>86660</v>
      </c>
      <c r="L208" s="393">
        <v>87770</v>
      </c>
      <c r="M208" s="393">
        <v>90680</v>
      </c>
      <c r="N208" s="393">
        <v>109100</v>
      </c>
      <c r="O208" s="393">
        <v>111300</v>
      </c>
      <c r="P208" s="393">
        <v>116000</v>
      </c>
      <c r="Q208" s="393">
        <v>136300</v>
      </c>
      <c r="R208" s="393">
        <v>138400</v>
      </c>
      <c r="S208" s="393">
        <v>125900</v>
      </c>
      <c r="T208" s="394">
        <v>145900</v>
      </c>
      <c r="U208" s="394">
        <v>153200</v>
      </c>
      <c r="V208" s="394">
        <v>166300</v>
      </c>
      <c r="W208" s="394">
        <v>172700</v>
      </c>
      <c r="X208" s="394">
        <v>172700</v>
      </c>
    </row>
    <row r="209" spans="1:24" s="390" customFormat="1" ht="16.5" hidden="1">
      <c r="A209" s="395" t="s">
        <v>886</v>
      </c>
      <c r="B209" s="396" t="s">
        <v>887</v>
      </c>
      <c r="C209" s="396" t="s">
        <v>239</v>
      </c>
      <c r="D209" s="396" t="s">
        <v>239</v>
      </c>
      <c r="E209" s="396" t="s">
        <v>628</v>
      </c>
      <c r="F209" s="396" t="s">
        <v>888</v>
      </c>
      <c r="G209" s="396" t="s">
        <v>239</v>
      </c>
      <c r="H209" s="396" t="s">
        <v>243</v>
      </c>
      <c r="I209" s="399">
        <v>-0.42799999999999999</v>
      </c>
      <c r="J209" s="399">
        <v>-0.30599999999999999</v>
      </c>
      <c r="K209" s="399">
        <v>-0.33600000000000002</v>
      </c>
      <c r="L209" s="399">
        <v>-0.34</v>
      </c>
      <c r="M209" s="399">
        <v>-0.38500000000000001</v>
      </c>
      <c r="N209" s="399">
        <v>-0.42899999999999999</v>
      </c>
      <c r="O209" s="399">
        <v>-0.47299999999999998</v>
      </c>
      <c r="P209" s="399">
        <v>-0.372</v>
      </c>
      <c r="Q209" s="399">
        <v>-0.214</v>
      </c>
      <c r="R209" s="399">
        <v>-0.22800000000000001</v>
      </c>
      <c r="S209" s="397">
        <v>-0.2</v>
      </c>
      <c r="T209" s="394">
        <v>-0.2</v>
      </c>
      <c r="U209" s="394">
        <v>-0.2</v>
      </c>
      <c r="V209" s="394">
        <v>-0.2</v>
      </c>
      <c r="W209" s="394">
        <v>-0.2</v>
      </c>
      <c r="X209" s="394">
        <v>-0.2</v>
      </c>
    </row>
    <row r="210" spans="1:24" s="390" customFormat="1" ht="16.5" hidden="1">
      <c r="A210" s="391" t="s">
        <v>889</v>
      </c>
      <c r="B210" s="392" t="s">
        <v>890</v>
      </c>
      <c r="C210" s="392" t="s">
        <v>454</v>
      </c>
      <c r="D210" s="392" t="s">
        <v>404</v>
      </c>
      <c r="E210" s="392" t="s">
        <v>710</v>
      </c>
      <c r="F210" s="392" t="s">
        <v>891</v>
      </c>
      <c r="G210" s="392" t="s">
        <v>892</v>
      </c>
      <c r="H210" s="392" t="s">
        <v>243</v>
      </c>
      <c r="I210" s="398">
        <v>-5.4741000000000009</v>
      </c>
      <c r="J210" s="398">
        <v>-4.1893000000000002</v>
      </c>
      <c r="K210" s="398">
        <v>-4.9847000000000001</v>
      </c>
      <c r="L210" s="398">
        <v>-4.9851999999999999</v>
      </c>
      <c r="M210" s="398">
        <v>-5.7667000000000002</v>
      </c>
      <c r="N210" s="398">
        <v>-6.9648000000000003</v>
      </c>
      <c r="O210" s="398">
        <v>-8.1528000000000009</v>
      </c>
      <c r="P210" s="398">
        <v>-6.1467000000000001</v>
      </c>
      <c r="Q210" s="398">
        <v>-3.5194000000000001</v>
      </c>
      <c r="R210" s="398">
        <v>-4.1248999999999993</v>
      </c>
      <c r="S210" s="393">
        <v>-3.7866</v>
      </c>
      <c r="T210" s="394">
        <v>-3.9601000000000002</v>
      </c>
      <c r="U210" s="394">
        <v>-4.3521000000000001</v>
      </c>
      <c r="V210" s="394">
        <v>-4.7218</v>
      </c>
      <c r="W210" s="394">
        <v>-4.9563999999999995</v>
      </c>
      <c r="X210" s="394">
        <v>-4.9563999999999995</v>
      </c>
    </row>
    <row r="211" spans="1:24" s="390" customFormat="1" ht="16.5" hidden="1">
      <c r="A211" s="395" t="s">
        <v>893</v>
      </c>
      <c r="B211" s="396" t="s">
        <v>894</v>
      </c>
      <c r="C211" s="396" t="s">
        <v>454</v>
      </c>
      <c r="D211" s="396" t="s">
        <v>404</v>
      </c>
      <c r="E211" s="396" t="s">
        <v>710</v>
      </c>
      <c r="F211" s="396" t="s">
        <v>895</v>
      </c>
      <c r="G211" s="396" t="s">
        <v>892</v>
      </c>
      <c r="H211" s="396" t="s">
        <v>243</v>
      </c>
      <c r="I211" s="399">
        <v>8.5579999999999998</v>
      </c>
      <c r="J211" s="399">
        <v>8.7786000000000008</v>
      </c>
      <c r="K211" s="399">
        <v>8.873899999999999</v>
      </c>
      <c r="L211" s="399">
        <v>8.8444000000000003</v>
      </c>
      <c r="M211" s="399">
        <v>8.742700000000001</v>
      </c>
      <c r="N211" s="399">
        <v>9.7067000000000014</v>
      </c>
      <c r="O211" s="399">
        <v>9.476799999999999</v>
      </c>
      <c r="P211" s="399">
        <v>10.4283</v>
      </c>
      <c r="Q211" s="399">
        <v>10.1883</v>
      </c>
      <c r="R211" s="399">
        <v>10.041600000000001</v>
      </c>
      <c r="S211" s="397">
        <v>9.218</v>
      </c>
      <c r="T211" s="394">
        <v>9.6404999999999994</v>
      </c>
      <c r="U211" s="394">
        <v>10.5946</v>
      </c>
      <c r="V211" s="394">
        <v>11.4946</v>
      </c>
      <c r="W211" s="394">
        <v>12.065799999999999</v>
      </c>
      <c r="X211" s="394">
        <v>12.065799999999999</v>
      </c>
    </row>
    <row r="212" spans="1:24" s="390" customFormat="1" ht="16.5" hidden="1">
      <c r="A212" s="391" t="s">
        <v>896</v>
      </c>
      <c r="B212" s="392" t="s">
        <v>897</v>
      </c>
      <c r="C212" s="392" t="s">
        <v>454</v>
      </c>
      <c r="D212" s="392" t="s">
        <v>404</v>
      </c>
      <c r="E212" s="392" t="s">
        <v>710</v>
      </c>
      <c r="F212" s="392" t="s">
        <v>898</v>
      </c>
      <c r="G212" s="392" t="s">
        <v>892</v>
      </c>
      <c r="H212" s="392" t="s">
        <v>243</v>
      </c>
      <c r="I212" s="398">
        <v>-14.0321</v>
      </c>
      <c r="J212" s="398">
        <v>-12.9679</v>
      </c>
      <c r="K212" s="398">
        <v>-13.858600000000001</v>
      </c>
      <c r="L212" s="398">
        <v>-13.829600000000001</v>
      </c>
      <c r="M212" s="398">
        <v>-14.509399999999999</v>
      </c>
      <c r="N212" s="398">
        <v>-16.671500000000002</v>
      </c>
      <c r="O212" s="398">
        <v>-17.6296</v>
      </c>
      <c r="P212" s="398">
        <v>-16.574999999999999</v>
      </c>
      <c r="Q212" s="398">
        <v>-13.707700000000001</v>
      </c>
      <c r="R212" s="398">
        <v>-14.166500000000001</v>
      </c>
      <c r="S212" s="393">
        <v>-13.0046</v>
      </c>
      <c r="T212" s="394">
        <v>-13.600700000000002</v>
      </c>
      <c r="U212" s="394">
        <v>-14.9466</v>
      </c>
      <c r="V212" s="394">
        <v>-16.2164</v>
      </c>
      <c r="W212" s="394">
        <v>-17.022200000000002</v>
      </c>
      <c r="X212" s="394">
        <v>-17.022200000000002</v>
      </c>
    </row>
    <row r="213" spans="1:24" s="390" customFormat="1" ht="16.5" hidden="1">
      <c r="A213" s="395" t="s">
        <v>899</v>
      </c>
      <c r="B213" s="396" t="s">
        <v>900</v>
      </c>
      <c r="C213" s="396" t="s">
        <v>239</v>
      </c>
      <c r="D213" s="396" t="s">
        <v>239</v>
      </c>
      <c r="E213" s="396" t="s">
        <v>628</v>
      </c>
      <c r="F213" s="396" t="s">
        <v>901</v>
      </c>
      <c r="G213" s="396" t="s">
        <v>239</v>
      </c>
      <c r="H213" s="396" t="s">
        <v>243</v>
      </c>
      <c r="I213" s="399">
        <v>3.8180000000000001</v>
      </c>
      <c r="J213" s="399">
        <v>5.6369999999999996</v>
      </c>
      <c r="K213" s="399">
        <v>5.593</v>
      </c>
      <c r="L213" s="399">
        <v>7.17</v>
      </c>
      <c r="M213" s="399">
        <v>6.53</v>
      </c>
      <c r="N213" s="399">
        <v>4.6349999999999998</v>
      </c>
      <c r="O213" s="399">
        <v>4.49</v>
      </c>
      <c r="P213" s="399">
        <v>3.6139999999999999</v>
      </c>
      <c r="Q213" s="399">
        <v>4.6159999999999997</v>
      </c>
      <c r="R213" s="399">
        <v>4.8760000000000003</v>
      </c>
      <c r="S213" s="397">
        <v>1</v>
      </c>
      <c r="T213" s="394">
        <v>1.8</v>
      </c>
      <c r="U213" s="394">
        <v>2.2999999999999998</v>
      </c>
      <c r="V213" s="394">
        <v>3.3</v>
      </c>
      <c r="W213" s="394">
        <v>3.1</v>
      </c>
      <c r="X213" s="394">
        <v>3.1</v>
      </c>
    </row>
    <row r="214" spans="1:24" s="390" customFormat="1" ht="16.5" hidden="1">
      <c r="A214" s="391" t="s">
        <v>902</v>
      </c>
      <c r="B214" s="392" t="s">
        <v>903</v>
      </c>
      <c r="C214" s="392" t="s">
        <v>454</v>
      </c>
      <c r="D214" s="392" t="s">
        <v>404</v>
      </c>
      <c r="E214" s="392" t="s">
        <v>710</v>
      </c>
      <c r="F214" s="392" t="s">
        <v>904</v>
      </c>
      <c r="G214" s="392" t="s">
        <v>892</v>
      </c>
      <c r="H214" s="392" t="s">
        <v>243</v>
      </c>
      <c r="I214" s="398">
        <v>48.790599999999998</v>
      </c>
      <c r="J214" s="398">
        <v>77.258899999999997</v>
      </c>
      <c r="K214" s="398">
        <v>83.029600000000002</v>
      </c>
      <c r="L214" s="398">
        <v>105.11860000000001</v>
      </c>
      <c r="M214" s="398">
        <v>97.923699999999997</v>
      </c>
      <c r="N214" s="398">
        <v>75.230899999999991</v>
      </c>
      <c r="O214" s="398">
        <v>77.466499999999996</v>
      </c>
      <c r="P214" s="398">
        <v>59.676099999999998</v>
      </c>
      <c r="Q214" s="398">
        <v>75.902199999999993</v>
      </c>
      <c r="R214" s="398">
        <v>88.302199999999999</v>
      </c>
      <c r="S214" s="393">
        <v>16.857500000000002</v>
      </c>
      <c r="T214" s="394">
        <v>32.151900000000005</v>
      </c>
      <c r="U214" s="394">
        <v>44.670200000000001</v>
      </c>
      <c r="V214" s="394">
        <v>69.424600000000012</v>
      </c>
      <c r="W214" s="394">
        <v>68.485100000000003</v>
      </c>
      <c r="X214" s="394">
        <v>68.485100000000003</v>
      </c>
    </row>
    <row r="215" spans="1:24" s="390" customFormat="1" ht="16.5" hidden="1">
      <c r="A215" s="395" t="s">
        <v>905</v>
      </c>
      <c r="B215" s="396" t="s">
        <v>906</v>
      </c>
      <c r="C215" s="396" t="s">
        <v>239</v>
      </c>
      <c r="D215" s="396" t="s">
        <v>239</v>
      </c>
      <c r="E215" s="396" t="s">
        <v>389</v>
      </c>
      <c r="F215" s="396" t="s">
        <v>907</v>
      </c>
      <c r="G215" s="396" t="s">
        <v>239</v>
      </c>
      <c r="H215" s="396" t="s">
        <v>243</v>
      </c>
      <c r="I215" s="397">
        <v>4</v>
      </c>
      <c r="J215" s="397">
        <v>4</v>
      </c>
      <c r="K215" s="397">
        <v>4</v>
      </c>
      <c r="L215" s="397">
        <v>4</v>
      </c>
      <c r="M215" s="397">
        <v>5</v>
      </c>
      <c r="N215" s="397">
        <v>5</v>
      </c>
      <c r="O215" s="397">
        <v>5</v>
      </c>
      <c r="P215" s="397">
        <v>5</v>
      </c>
      <c r="Q215" s="397">
        <v>5</v>
      </c>
      <c r="R215" s="397">
        <v>5</v>
      </c>
      <c r="S215" s="397">
        <v>5</v>
      </c>
      <c r="T215" s="394">
        <v>5</v>
      </c>
      <c r="U215" s="394">
        <v>5</v>
      </c>
      <c r="V215" s="394">
        <v>5</v>
      </c>
      <c r="W215" s="394">
        <v>5</v>
      </c>
      <c r="X215" s="394">
        <v>5</v>
      </c>
    </row>
    <row r="216" spans="1:24" s="390" customFormat="1" ht="16.5" hidden="1">
      <c r="A216" s="391" t="s">
        <v>908</v>
      </c>
      <c r="B216" s="392" t="s">
        <v>909</v>
      </c>
      <c r="C216" s="392" t="s">
        <v>239</v>
      </c>
      <c r="D216" s="392" t="s">
        <v>239</v>
      </c>
      <c r="E216" s="392" t="s">
        <v>786</v>
      </c>
      <c r="F216" s="392" t="s">
        <v>910</v>
      </c>
      <c r="G216" s="392" t="s">
        <v>239</v>
      </c>
      <c r="H216" s="392" t="s">
        <v>243</v>
      </c>
      <c r="I216" s="393">
        <v>1.1000000000000001</v>
      </c>
      <c r="J216" s="393">
        <v>1.8</v>
      </c>
      <c r="K216" s="393">
        <v>4.5999999999999996</v>
      </c>
      <c r="L216" s="393">
        <v>7.6</v>
      </c>
      <c r="M216" s="393">
        <v>6.1</v>
      </c>
      <c r="N216" s="393">
        <v>7.8</v>
      </c>
      <c r="O216" s="393">
        <v>-0.1</v>
      </c>
      <c r="P216" s="393">
        <v>-0.7</v>
      </c>
      <c r="Q216" s="393">
        <v>0.9</v>
      </c>
      <c r="R216" s="393">
        <v>6.6</v>
      </c>
      <c r="S216" s="393">
        <v>3.4</v>
      </c>
      <c r="T216" s="394">
        <v>2.7</v>
      </c>
      <c r="U216" s="394">
        <v>2.9</v>
      </c>
      <c r="V216" s="394">
        <v>3</v>
      </c>
      <c r="W216" s="394">
        <v>3.2</v>
      </c>
      <c r="X216" s="394">
        <v>3.2</v>
      </c>
    </row>
    <row r="217" spans="1:24" s="390" customFormat="1" ht="16.5" hidden="1">
      <c r="A217" s="395" t="s">
        <v>911</v>
      </c>
      <c r="B217" s="396" t="s">
        <v>912</v>
      </c>
      <c r="C217" s="396" t="s">
        <v>403</v>
      </c>
      <c r="D217" s="396" t="s">
        <v>404</v>
      </c>
      <c r="E217" s="396" t="s">
        <v>786</v>
      </c>
      <c r="F217" s="396" t="s">
        <v>913</v>
      </c>
      <c r="G217" s="396" t="s">
        <v>239</v>
      </c>
      <c r="H217" s="396" t="s">
        <v>243</v>
      </c>
      <c r="I217" s="397">
        <v>9092</v>
      </c>
      <c r="J217" s="397">
        <v>9252</v>
      </c>
      <c r="K217" s="397">
        <v>9676</v>
      </c>
      <c r="L217" s="397">
        <v>10411</v>
      </c>
      <c r="M217" s="397">
        <v>11051</v>
      </c>
      <c r="N217" s="397">
        <v>11908</v>
      </c>
      <c r="O217" s="397">
        <v>11894</v>
      </c>
      <c r="P217" s="397">
        <v>11809</v>
      </c>
      <c r="Q217" s="397">
        <v>11919</v>
      </c>
      <c r="R217" s="397">
        <v>12705</v>
      </c>
      <c r="S217" s="397">
        <v>13142</v>
      </c>
      <c r="T217" s="394">
        <v>13502</v>
      </c>
      <c r="U217" s="394">
        <v>13893</v>
      </c>
      <c r="V217" s="394">
        <v>14312</v>
      </c>
      <c r="W217" s="394">
        <v>14775</v>
      </c>
      <c r="X217" s="394">
        <v>14775</v>
      </c>
    </row>
    <row r="218" spans="1:24" s="390" customFormat="1" ht="16.5" hidden="1">
      <c r="A218" s="391" t="s">
        <v>914</v>
      </c>
      <c r="B218" s="392" t="s">
        <v>915</v>
      </c>
      <c r="C218" s="392" t="s">
        <v>454</v>
      </c>
      <c r="D218" s="392" t="s">
        <v>429</v>
      </c>
      <c r="E218" s="392" t="s">
        <v>786</v>
      </c>
      <c r="F218" s="392" t="s">
        <v>916</v>
      </c>
      <c r="G218" s="392" t="s">
        <v>239</v>
      </c>
      <c r="H218" s="392" t="s">
        <v>243</v>
      </c>
      <c r="I218" s="393">
        <v>8069.0000000000009</v>
      </c>
      <c r="J218" s="393">
        <v>8449</v>
      </c>
      <c r="K218" s="393">
        <v>9191</v>
      </c>
      <c r="L218" s="393">
        <v>9206</v>
      </c>
      <c r="M218" s="393">
        <v>9520</v>
      </c>
      <c r="N218" s="393">
        <v>10530</v>
      </c>
      <c r="O218" s="393">
        <v>10810</v>
      </c>
      <c r="P218" s="393">
        <v>10130</v>
      </c>
      <c r="Q218" s="393">
        <v>10100</v>
      </c>
      <c r="R218" s="393">
        <v>11110</v>
      </c>
      <c r="S218" s="393">
        <v>10130</v>
      </c>
      <c r="T218" s="394">
        <v>10570</v>
      </c>
      <c r="U218" s="394">
        <v>11630</v>
      </c>
      <c r="V218" s="394">
        <v>12600</v>
      </c>
      <c r="W218" s="394">
        <v>13190</v>
      </c>
      <c r="X218" s="394">
        <v>13190</v>
      </c>
    </row>
    <row r="219" spans="1:24" s="390" customFormat="1" ht="16.5" hidden="1">
      <c r="A219" s="395" t="s">
        <v>917</v>
      </c>
      <c r="B219" s="396" t="s">
        <v>918</v>
      </c>
      <c r="C219" s="396" t="s">
        <v>239</v>
      </c>
      <c r="D219" s="396" t="s">
        <v>239</v>
      </c>
      <c r="E219" s="396" t="s">
        <v>311</v>
      </c>
      <c r="F219" s="396" t="s">
        <v>919</v>
      </c>
      <c r="G219" s="396" t="s">
        <v>239</v>
      </c>
      <c r="H219" s="396" t="s">
        <v>243</v>
      </c>
      <c r="I219" s="399">
        <v>5.3259999999999996</v>
      </c>
      <c r="J219" s="399">
        <v>5.3680000000000003</v>
      </c>
      <c r="K219" s="399">
        <v>5.4109999999999996</v>
      </c>
      <c r="L219" s="399">
        <v>5.4539999999999997</v>
      </c>
      <c r="M219" s="399">
        <v>5.5439999999999996</v>
      </c>
      <c r="N219" s="399">
        <v>5.6349999999999998</v>
      </c>
      <c r="O219" s="399">
        <v>5.7279999999999998</v>
      </c>
      <c r="P219" s="399">
        <v>5.8220000000000001</v>
      </c>
      <c r="Q219" s="399">
        <v>5.9180000000000001</v>
      </c>
      <c r="R219" s="397">
        <v>6.1</v>
      </c>
      <c r="S219" s="397">
        <v>6.3</v>
      </c>
      <c r="T219" s="394">
        <v>6.5</v>
      </c>
      <c r="U219" s="394">
        <v>6.7</v>
      </c>
      <c r="V219" s="394">
        <v>6.9</v>
      </c>
      <c r="W219" s="394">
        <v>7.1</v>
      </c>
      <c r="X219" s="394">
        <v>7.1</v>
      </c>
    </row>
    <row r="220" spans="1:24" s="390" customFormat="1" ht="16.5" hidden="1">
      <c r="A220" s="391" t="s">
        <v>920</v>
      </c>
      <c r="B220" s="392" t="s">
        <v>921</v>
      </c>
      <c r="C220" s="392" t="s">
        <v>239</v>
      </c>
      <c r="D220" s="392" t="s">
        <v>239</v>
      </c>
      <c r="E220" s="392" t="s">
        <v>922</v>
      </c>
      <c r="F220" s="392" t="s">
        <v>923</v>
      </c>
      <c r="G220" s="392" t="s">
        <v>239</v>
      </c>
      <c r="H220" s="392" t="s">
        <v>243</v>
      </c>
      <c r="I220" s="398">
        <v>-6.0000000000000001E-3</v>
      </c>
      <c r="J220" s="398">
        <v>-0.126</v>
      </c>
      <c r="K220" s="398">
        <v>8.5999999999999993E-2</v>
      </c>
      <c r="L220" s="398">
        <v>0.124</v>
      </c>
      <c r="M220" s="398">
        <v>8.9999999999999993E-3</v>
      </c>
      <c r="N220" s="398">
        <v>-0.105</v>
      </c>
      <c r="O220" s="398">
        <v>-0.127</v>
      </c>
      <c r="P220" s="398">
        <v>-0.20200000000000001</v>
      </c>
      <c r="Q220" s="398">
        <v>-7.4999999999999997E-2</v>
      </c>
      <c r="R220" s="398">
        <v>-3.2000000000000001E-2</v>
      </c>
      <c r="S220" s="393">
        <v>0</v>
      </c>
      <c r="T220" s="394">
        <v>0.2</v>
      </c>
      <c r="U220" s="394">
        <v>0.3</v>
      </c>
      <c r="V220" s="394">
        <v>0.3</v>
      </c>
      <c r="W220" s="394">
        <v>0.1</v>
      </c>
      <c r="X220" s="394">
        <v>0.1</v>
      </c>
    </row>
    <row r="221" spans="1:24" s="390" customFormat="1" ht="16.5" hidden="1">
      <c r="A221" s="395" t="s">
        <v>924</v>
      </c>
      <c r="B221" s="396" t="s">
        <v>925</v>
      </c>
      <c r="C221" s="396" t="s">
        <v>403</v>
      </c>
      <c r="D221" s="396" t="s">
        <v>404</v>
      </c>
      <c r="E221" s="396" t="s">
        <v>922</v>
      </c>
      <c r="F221" s="396" t="s">
        <v>926</v>
      </c>
      <c r="G221" s="396" t="s">
        <v>239</v>
      </c>
      <c r="H221" s="396" t="s">
        <v>243</v>
      </c>
      <c r="I221" s="399">
        <v>-82.1</v>
      </c>
      <c r="J221" s="399">
        <v>-1888.2</v>
      </c>
      <c r="K221" s="399">
        <v>1340.7</v>
      </c>
      <c r="L221" s="399">
        <v>2059.6999999999998</v>
      </c>
      <c r="M221" s="399">
        <v>160</v>
      </c>
      <c r="N221" s="399">
        <v>-1925.4</v>
      </c>
      <c r="O221" s="399">
        <v>-2419.9</v>
      </c>
      <c r="P221" s="399">
        <v>-3886.9</v>
      </c>
      <c r="Q221" s="399">
        <v>-1460.9</v>
      </c>
      <c r="R221" s="399">
        <v>-657.58</v>
      </c>
      <c r="S221" s="397">
        <v>1003.7</v>
      </c>
      <c r="T221" s="394">
        <v>4235.8</v>
      </c>
      <c r="U221" s="394">
        <v>6974.5</v>
      </c>
      <c r="V221" s="394">
        <v>6273</v>
      </c>
      <c r="W221" s="394">
        <v>3180.7</v>
      </c>
      <c r="X221" s="394">
        <v>3180.7</v>
      </c>
    </row>
    <row r="222" spans="1:24" s="390" customFormat="1" ht="16.5" hidden="1">
      <c r="A222" s="391" t="s">
        <v>927</v>
      </c>
      <c r="B222" s="392" t="s">
        <v>928</v>
      </c>
      <c r="C222" s="392" t="s">
        <v>454</v>
      </c>
      <c r="D222" s="392" t="s">
        <v>404</v>
      </c>
      <c r="E222" s="392" t="s">
        <v>922</v>
      </c>
      <c r="F222" s="392" t="s">
        <v>926</v>
      </c>
      <c r="G222" s="392" t="s">
        <v>929</v>
      </c>
      <c r="H222" s="392" t="s">
        <v>243</v>
      </c>
      <c r="I222" s="398">
        <v>-7.2860768780210514E-2</v>
      </c>
      <c r="J222" s="398">
        <v>-1.7244111207256736</v>
      </c>
      <c r="K222" s="398">
        <v>1.2734128642528781</v>
      </c>
      <c r="L222" s="398">
        <v>1.8212082293465015</v>
      </c>
      <c r="M222" s="398">
        <v>0.13783983441989894</v>
      </c>
      <c r="N222" s="398">
        <v>-1.7023860135676341</v>
      </c>
      <c r="O222" s="398">
        <v>-2.1995824862368987</v>
      </c>
      <c r="P222" s="398">
        <v>-3.3353713345475526</v>
      </c>
      <c r="Q222" s="398">
        <v>-1.2377719991047225</v>
      </c>
      <c r="R222" s="398">
        <v>-0.57482862866508866</v>
      </c>
      <c r="S222" s="393">
        <v>0.77333990000872166</v>
      </c>
      <c r="T222" s="394">
        <v>3.3158063825625406</v>
      </c>
      <c r="U222" s="394">
        <v>5.8408630297363988</v>
      </c>
      <c r="V222" s="394">
        <v>5.5219977373290705</v>
      </c>
      <c r="W222" s="394">
        <v>2.839868716549319</v>
      </c>
      <c r="X222" s="394">
        <v>2.839868716549319</v>
      </c>
    </row>
    <row r="223" spans="1:24" s="390" customFormat="1" ht="16.5" hidden="1">
      <c r="A223" s="395" t="s">
        <v>930</v>
      </c>
      <c r="B223" s="396" t="s">
        <v>931</v>
      </c>
      <c r="C223" s="396" t="s">
        <v>239</v>
      </c>
      <c r="D223" s="396" t="s">
        <v>239</v>
      </c>
      <c r="E223" s="396" t="s">
        <v>932</v>
      </c>
      <c r="F223" s="396" t="s">
        <v>933</v>
      </c>
      <c r="G223" s="396" t="s">
        <v>491</v>
      </c>
      <c r="H223" s="396" t="s">
        <v>243</v>
      </c>
      <c r="I223" s="397">
        <v>1.5</v>
      </c>
      <c r="J223" s="397">
        <v>1.1000000000000001</v>
      </c>
      <c r="K223" s="397">
        <v>1.3</v>
      </c>
      <c r="L223" s="397">
        <v>2.9</v>
      </c>
      <c r="M223" s="397">
        <v>2.6</v>
      </c>
      <c r="N223" s="397">
        <v>2.2000000000000002</v>
      </c>
      <c r="O223" s="397">
        <v>2.4</v>
      </c>
      <c r="P223" s="397">
        <v>2.9</v>
      </c>
      <c r="Q223" s="397">
        <v>2.6</v>
      </c>
      <c r="R223" s="397">
        <v>3.4</v>
      </c>
      <c r="S223" s="397">
        <v>4.8</v>
      </c>
      <c r="T223" s="394">
        <v>4.9000000000000004</v>
      </c>
      <c r="U223" s="394">
        <v>4.3</v>
      </c>
      <c r="V223" s="394">
        <v>3.5</v>
      </c>
      <c r="W223" s="394">
        <v>2.9</v>
      </c>
      <c r="X223" s="394">
        <v>2.9</v>
      </c>
    </row>
    <row r="224" spans="1:24" s="390" customFormat="1" ht="16.5" hidden="1">
      <c r="A224" s="391" t="s">
        <v>934</v>
      </c>
      <c r="B224" s="392" t="s">
        <v>935</v>
      </c>
      <c r="C224" s="392" t="s">
        <v>239</v>
      </c>
      <c r="D224" s="392" t="s">
        <v>239</v>
      </c>
      <c r="E224" s="392" t="s">
        <v>936</v>
      </c>
      <c r="F224" s="392" t="s">
        <v>937</v>
      </c>
      <c r="G224" s="392" t="s">
        <v>491</v>
      </c>
      <c r="H224" s="392" t="s">
        <v>243</v>
      </c>
      <c r="I224" s="393">
        <v>2.6</v>
      </c>
      <c r="J224" s="393">
        <v>2</v>
      </c>
      <c r="K224" s="393">
        <v>2.5</v>
      </c>
      <c r="L224" s="393">
        <v>6.4</v>
      </c>
      <c r="M224" s="393">
        <v>6.1</v>
      </c>
      <c r="N224" s="393">
        <v>5.0999999999999996</v>
      </c>
      <c r="O224" s="393">
        <v>5.4</v>
      </c>
      <c r="P224" s="393">
        <v>6.8</v>
      </c>
      <c r="Q224" s="393">
        <v>6.6</v>
      </c>
      <c r="R224" s="393">
        <v>7.6</v>
      </c>
      <c r="S224" s="393">
        <v>9.8000000000000007</v>
      </c>
      <c r="T224" s="394">
        <v>11</v>
      </c>
      <c r="U224" s="394">
        <v>9.3000000000000007</v>
      </c>
      <c r="V224" s="394">
        <v>7.3</v>
      </c>
      <c r="W224" s="394">
        <v>6.1</v>
      </c>
      <c r="X224" s="394">
        <v>6.1</v>
      </c>
    </row>
    <row r="225" spans="1:24" s="390" customFormat="1" ht="16.5" hidden="1">
      <c r="A225" s="395" t="s">
        <v>938</v>
      </c>
      <c r="B225" s="396" t="s">
        <v>939</v>
      </c>
      <c r="C225" s="396" t="s">
        <v>239</v>
      </c>
      <c r="D225" s="396" t="s">
        <v>239</v>
      </c>
      <c r="E225" s="396" t="s">
        <v>932</v>
      </c>
      <c r="F225" s="396" t="s">
        <v>940</v>
      </c>
      <c r="G225" s="396" t="s">
        <v>491</v>
      </c>
      <c r="H225" s="396" t="s">
        <v>243</v>
      </c>
      <c r="I225" s="397">
        <v>2.6</v>
      </c>
      <c r="J225" s="397">
        <v>2</v>
      </c>
      <c r="K225" s="397">
        <v>2.5</v>
      </c>
      <c r="L225" s="397">
        <v>6.4</v>
      </c>
      <c r="M225" s="397">
        <v>6.1</v>
      </c>
      <c r="N225" s="397">
        <v>5.0999999999999996</v>
      </c>
      <c r="O225" s="397">
        <v>5.4</v>
      </c>
      <c r="P225" s="397">
        <v>6.8</v>
      </c>
      <c r="Q225" s="397">
        <v>6.6</v>
      </c>
      <c r="R225" s="397">
        <v>7.6</v>
      </c>
      <c r="S225" s="397">
        <v>9.8000000000000007</v>
      </c>
      <c r="T225" s="394">
        <v>11</v>
      </c>
      <c r="U225" s="394">
        <v>9.3000000000000007</v>
      </c>
      <c r="V225" s="394">
        <v>7.3</v>
      </c>
      <c r="W225" s="394">
        <v>6.1</v>
      </c>
      <c r="X225" s="394">
        <v>6.1</v>
      </c>
    </row>
    <row r="226" spans="1:24" s="390" customFormat="1" ht="16.5" hidden="1">
      <c r="A226" s="391" t="s">
        <v>941</v>
      </c>
      <c r="B226" s="392" t="s">
        <v>942</v>
      </c>
      <c r="C226" s="392" t="s">
        <v>239</v>
      </c>
      <c r="D226" s="392" t="s">
        <v>239</v>
      </c>
      <c r="E226" s="392" t="s">
        <v>384</v>
      </c>
      <c r="F226" s="392" t="s">
        <v>239</v>
      </c>
      <c r="G226" s="392" t="s">
        <v>239</v>
      </c>
      <c r="H226" s="392" t="s">
        <v>243</v>
      </c>
      <c r="I226" s="398">
        <v>2.5</v>
      </c>
      <c r="J226" s="398">
        <v>2.5</v>
      </c>
      <c r="K226" s="398">
        <v>2.5</v>
      </c>
      <c r="L226" s="398">
        <v>2.5</v>
      </c>
      <c r="M226" s="398">
        <v>2.5</v>
      </c>
      <c r="N226" s="398">
        <v>2.4</v>
      </c>
      <c r="O226" s="393">
        <v>2.5</v>
      </c>
      <c r="P226" s="393">
        <v>2.7</v>
      </c>
      <c r="Q226" s="393">
        <v>2.8</v>
      </c>
      <c r="R226" s="398" t="s">
        <v>386</v>
      </c>
      <c r="S226" s="398" t="s">
        <v>386</v>
      </c>
      <c r="T226" s="398" t="s">
        <v>386</v>
      </c>
      <c r="U226" s="398" t="s">
        <v>386</v>
      </c>
      <c r="V226" s="398" t="s">
        <v>386</v>
      </c>
      <c r="W226" s="398" t="s">
        <v>386</v>
      </c>
      <c r="X226" s="398" t="s">
        <v>386</v>
      </c>
    </row>
    <row r="227" spans="1:24" s="390" customFormat="1" ht="16.5" hidden="1">
      <c r="A227" s="395" t="s">
        <v>943</v>
      </c>
      <c r="B227" s="396" t="s">
        <v>944</v>
      </c>
      <c r="C227" s="396" t="s">
        <v>239</v>
      </c>
      <c r="D227" s="396" t="s">
        <v>239</v>
      </c>
      <c r="E227" s="396" t="s">
        <v>945</v>
      </c>
      <c r="F227" s="396" t="s">
        <v>239</v>
      </c>
      <c r="G227" s="396" t="s">
        <v>239</v>
      </c>
      <c r="H227" s="396" t="s">
        <v>243</v>
      </c>
      <c r="I227" s="397">
        <v>643.5</v>
      </c>
      <c r="J227" s="397">
        <v>684.8</v>
      </c>
      <c r="K227" s="397">
        <v>742.9</v>
      </c>
      <c r="L227" s="397">
        <v>717.3</v>
      </c>
      <c r="M227" s="397">
        <v>719</v>
      </c>
      <c r="N227" s="397">
        <v>762.8</v>
      </c>
      <c r="O227" s="397">
        <v>835.7</v>
      </c>
      <c r="P227" s="397">
        <v>852.1</v>
      </c>
      <c r="Q227" s="397">
        <v>903</v>
      </c>
      <c r="R227" s="399" t="s">
        <v>386</v>
      </c>
      <c r="S227" s="399" t="s">
        <v>386</v>
      </c>
      <c r="T227" s="399" t="s">
        <v>386</v>
      </c>
      <c r="U227" s="399" t="s">
        <v>386</v>
      </c>
      <c r="V227" s="399" t="s">
        <v>386</v>
      </c>
      <c r="W227" s="399" t="s">
        <v>386</v>
      </c>
      <c r="X227" s="399" t="s">
        <v>386</v>
      </c>
    </row>
    <row r="228" spans="1:24" s="390" customFormat="1" ht="16.5" hidden="1">
      <c r="A228" s="391" t="s">
        <v>946</v>
      </c>
      <c r="B228" s="392" t="s">
        <v>947</v>
      </c>
      <c r="C228" s="392" t="s">
        <v>239</v>
      </c>
      <c r="D228" s="392" t="s">
        <v>239</v>
      </c>
      <c r="E228" s="392" t="s">
        <v>389</v>
      </c>
      <c r="F228" s="392" t="s">
        <v>948</v>
      </c>
      <c r="G228" s="392" t="s">
        <v>239</v>
      </c>
      <c r="H228" s="392" t="s">
        <v>243</v>
      </c>
      <c r="I228" s="393">
        <v>5</v>
      </c>
      <c r="J228" s="393">
        <v>5</v>
      </c>
      <c r="K228" s="393">
        <v>5</v>
      </c>
      <c r="L228" s="393">
        <v>5</v>
      </c>
      <c r="M228" s="393">
        <v>5</v>
      </c>
      <c r="N228" s="393">
        <v>5</v>
      </c>
      <c r="O228" s="393">
        <v>5</v>
      </c>
      <c r="P228" s="393">
        <v>5</v>
      </c>
      <c r="Q228" s="393">
        <v>5</v>
      </c>
      <c r="R228" s="393">
        <v>5</v>
      </c>
      <c r="S228" s="393">
        <v>5</v>
      </c>
      <c r="T228" s="394">
        <v>5</v>
      </c>
      <c r="U228" s="394">
        <v>5</v>
      </c>
      <c r="V228" s="394">
        <v>5</v>
      </c>
      <c r="W228" s="394">
        <v>5</v>
      </c>
      <c r="X228" s="394">
        <v>5</v>
      </c>
    </row>
    <row r="229" spans="1:24" s="390" customFormat="1" ht="16.5" hidden="1">
      <c r="A229" s="395" t="s">
        <v>949</v>
      </c>
      <c r="B229" s="396" t="s">
        <v>950</v>
      </c>
      <c r="C229" s="396" t="s">
        <v>239</v>
      </c>
      <c r="D229" s="396" t="s">
        <v>239</v>
      </c>
      <c r="E229" s="396" t="s">
        <v>951</v>
      </c>
      <c r="F229" s="396" t="s">
        <v>952</v>
      </c>
      <c r="G229" s="396" t="s">
        <v>239</v>
      </c>
      <c r="H229" s="396" t="s">
        <v>243</v>
      </c>
      <c r="I229" s="399" t="s">
        <v>386</v>
      </c>
      <c r="J229" s="399" t="s">
        <v>386</v>
      </c>
      <c r="K229" s="399" t="s">
        <v>386</v>
      </c>
      <c r="L229" s="399" t="s">
        <v>386</v>
      </c>
      <c r="M229" s="399" t="s">
        <v>386</v>
      </c>
      <c r="N229" s="399" t="s">
        <v>386</v>
      </c>
      <c r="O229" s="399" t="s">
        <v>386</v>
      </c>
      <c r="P229" s="399" t="s">
        <v>386</v>
      </c>
      <c r="Q229" s="399" t="s">
        <v>386</v>
      </c>
      <c r="R229" s="399" t="s">
        <v>386</v>
      </c>
      <c r="S229" s="399" t="s">
        <v>386</v>
      </c>
      <c r="T229" s="399" t="s">
        <v>386</v>
      </c>
      <c r="U229" s="399" t="s">
        <v>386</v>
      </c>
      <c r="V229" s="399" t="s">
        <v>386</v>
      </c>
      <c r="W229" s="399" t="s">
        <v>386</v>
      </c>
      <c r="X229" s="399" t="s">
        <v>386</v>
      </c>
    </row>
    <row r="230" spans="1:24" s="390" customFormat="1" ht="16.5" hidden="1">
      <c r="A230" s="391" t="s">
        <v>953</v>
      </c>
      <c r="B230" s="392" t="s">
        <v>954</v>
      </c>
      <c r="C230" s="392" t="s">
        <v>239</v>
      </c>
      <c r="D230" s="392" t="s">
        <v>239</v>
      </c>
      <c r="E230" s="392" t="s">
        <v>951</v>
      </c>
      <c r="F230" s="392" t="s">
        <v>955</v>
      </c>
      <c r="G230" s="392" t="s">
        <v>239</v>
      </c>
      <c r="H230" s="392" t="s">
        <v>243</v>
      </c>
      <c r="I230" s="398" t="s">
        <v>386</v>
      </c>
      <c r="J230" s="398" t="s">
        <v>386</v>
      </c>
      <c r="K230" s="398" t="s">
        <v>386</v>
      </c>
      <c r="L230" s="398" t="s">
        <v>386</v>
      </c>
      <c r="M230" s="398" t="s">
        <v>386</v>
      </c>
      <c r="N230" s="398" t="s">
        <v>386</v>
      </c>
      <c r="O230" s="398" t="s">
        <v>386</v>
      </c>
      <c r="P230" s="398" t="s">
        <v>386</v>
      </c>
      <c r="Q230" s="398" t="s">
        <v>386</v>
      </c>
      <c r="R230" s="398" t="s">
        <v>386</v>
      </c>
      <c r="S230" s="398" t="s">
        <v>386</v>
      </c>
      <c r="T230" s="398" t="s">
        <v>386</v>
      </c>
      <c r="U230" s="398" t="s">
        <v>386</v>
      </c>
      <c r="V230" s="398" t="s">
        <v>386</v>
      </c>
      <c r="W230" s="398" t="s">
        <v>386</v>
      </c>
      <c r="X230" s="398" t="s">
        <v>386</v>
      </c>
    </row>
    <row r="231" spans="1:24" s="390" customFormat="1" ht="16.5" hidden="1">
      <c r="A231" s="395" t="s">
        <v>956</v>
      </c>
      <c r="B231" s="396" t="s">
        <v>957</v>
      </c>
      <c r="C231" s="396" t="s">
        <v>239</v>
      </c>
      <c r="D231" s="396" t="s">
        <v>239</v>
      </c>
      <c r="E231" s="396" t="s">
        <v>710</v>
      </c>
      <c r="F231" s="396" t="s">
        <v>958</v>
      </c>
      <c r="G231" s="396" t="s">
        <v>239</v>
      </c>
      <c r="H231" s="396" t="s">
        <v>243</v>
      </c>
      <c r="I231" s="399">
        <v>3.7010000000000001</v>
      </c>
      <c r="J231" s="399">
        <v>2.891</v>
      </c>
      <c r="K231" s="399">
        <v>2.536</v>
      </c>
      <c r="L231" s="399">
        <v>1.8089999999999999</v>
      </c>
      <c r="M231" s="399">
        <v>1.5580000000000001</v>
      </c>
      <c r="N231" s="399">
        <v>1.67</v>
      </c>
      <c r="O231" s="399">
        <v>2.0259999999999998</v>
      </c>
      <c r="P231" s="399">
        <v>1.853</v>
      </c>
      <c r="Q231" s="399">
        <v>1.161</v>
      </c>
      <c r="R231" s="399">
        <v>1.1970000000000001</v>
      </c>
      <c r="S231" s="397">
        <v>2.8</v>
      </c>
      <c r="T231" s="394">
        <v>3.8</v>
      </c>
      <c r="U231" s="394">
        <v>3.7</v>
      </c>
      <c r="V231" s="394">
        <v>3.6</v>
      </c>
      <c r="W231" s="394">
        <v>3.7</v>
      </c>
      <c r="X231" s="394">
        <v>3.7</v>
      </c>
    </row>
    <row r="232" spans="1:24" s="390" customFormat="1" ht="16.5" hidden="1">
      <c r="A232" s="391" t="s">
        <v>959</v>
      </c>
      <c r="B232" s="392" t="s">
        <v>960</v>
      </c>
      <c r="C232" s="392" t="s">
        <v>239</v>
      </c>
      <c r="D232" s="392" t="s">
        <v>239</v>
      </c>
      <c r="E232" s="392" t="s">
        <v>255</v>
      </c>
      <c r="F232" s="392" t="s">
        <v>961</v>
      </c>
      <c r="G232" s="392" t="s">
        <v>579</v>
      </c>
      <c r="H232" s="392" t="s">
        <v>243</v>
      </c>
      <c r="I232" s="398">
        <v>162.87</v>
      </c>
      <c r="J232" s="398">
        <v>159.27000000000001</v>
      </c>
      <c r="K232" s="398">
        <v>151.41999999999999</v>
      </c>
      <c r="L232" s="398">
        <v>154.66999999999999</v>
      </c>
      <c r="M232" s="398">
        <v>155.87</v>
      </c>
      <c r="N232" s="398">
        <v>172.24</v>
      </c>
      <c r="O232" s="398">
        <v>165.98</v>
      </c>
      <c r="P232" s="398">
        <v>182.71</v>
      </c>
      <c r="Q232" s="398">
        <v>218.06</v>
      </c>
      <c r="R232" s="393">
        <v>197.2</v>
      </c>
      <c r="S232" s="393">
        <v>199.5</v>
      </c>
      <c r="T232" s="394">
        <v>219.5</v>
      </c>
      <c r="U232" s="394">
        <v>215.1</v>
      </c>
      <c r="V232" s="394">
        <v>217.2</v>
      </c>
      <c r="W232" s="394">
        <v>215.7</v>
      </c>
      <c r="X232" s="394">
        <v>215.7</v>
      </c>
    </row>
    <row r="233" spans="1:24" s="390" customFormat="1" ht="16.5" hidden="1">
      <c r="A233" s="395" t="s">
        <v>962</v>
      </c>
      <c r="B233" s="396" t="s">
        <v>963</v>
      </c>
      <c r="C233" s="396" t="s">
        <v>239</v>
      </c>
      <c r="D233" s="396" t="s">
        <v>239</v>
      </c>
      <c r="E233" s="396" t="s">
        <v>562</v>
      </c>
      <c r="F233" s="396" t="s">
        <v>964</v>
      </c>
      <c r="G233" s="396" t="s">
        <v>239</v>
      </c>
      <c r="H233" s="396" t="s">
        <v>243</v>
      </c>
      <c r="I233" s="399">
        <v>2.0699999999999998</v>
      </c>
      <c r="J233" s="399">
        <v>2.16</v>
      </c>
      <c r="K233" s="399">
        <v>2.2000000000000002</v>
      </c>
      <c r="L233" s="399">
        <v>2.2400000000000002</v>
      </c>
      <c r="M233" s="399">
        <v>2.29</v>
      </c>
      <c r="N233" s="399">
        <v>2.35</v>
      </c>
      <c r="O233" s="399">
        <v>2.39</v>
      </c>
      <c r="P233" s="399">
        <v>2.46</v>
      </c>
      <c r="Q233" s="399">
        <v>2.5099999999999998</v>
      </c>
      <c r="R233" s="399">
        <v>2.5739999999999998</v>
      </c>
      <c r="S233" s="397">
        <v>2.64</v>
      </c>
      <c r="T233" s="394">
        <v>2.71</v>
      </c>
      <c r="U233" s="394">
        <v>2.77</v>
      </c>
      <c r="V233" s="394">
        <v>2.84</v>
      </c>
      <c r="W233" s="394">
        <v>2.92</v>
      </c>
      <c r="X233" s="394">
        <v>2.92</v>
      </c>
    </row>
    <row r="234" spans="1:24" s="390" customFormat="1" ht="16.5" hidden="1">
      <c r="A234" s="391" t="s">
        <v>965</v>
      </c>
      <c r="B234" s="392" t="s">
        <v>966</v>
      </c>
      <c r="C234" s="392" t="s">
        <v>239</v>
      </c>
      <c r="D234" s="392" t="s">
        <v>239</v>
      </c>
      <c r="E234" s="392" t="s">
        <v>967</v>
      </c>
      <c r="F234" s="392" t="s">
        <v>968</v>
      </c>
      <c r="G234" s="392" t="s">
        <v>239</v>
      </c>
      <c r="H234" s="392" t="s">
        <v>243</v>
      </c>
      <c r="I234" s="398">
        <v>4.383</v>
      </c>
      <c r="J234" s="398">
        <v>3.6269999999999998</v>
      </c>
      <c r="K234" s="398">
        <v>7.7329999999999997</v>
      </c>
      <c r="L234" s="398">
        <v>7.59</v>
      </c>
      <c r="M234" s="398">
        <v>6.7149999999999999</v>
      </c>
      <c r="N234" s="398">
        <v>5.2489999999999997</v>
      </c>
      <c r="O234" s="398">
        <v>6.5389999999999997</v>
      </c>
      <c r="P234" s="398">
        <v>8.7050000000000001</v>
      </c>
      <c r="Q234" s="398">
        <v>9.2620000000000005</v>
      </c>
      <c r="R234" s="398">
        <v>10.888999999999999</v>
      </c>
      <c r="S234" s="393">
        <v>10.5</v>
      </c>
      <c r="T234" s="394">
        <v>9.5</v>
      </c>
      <c r="U234" s="394">
        <v>10</v>
      </c>
      <c r="V234" s="394">
        <v>9.1</v>
      </c>
      <c r="W234" s="394">
        <v>8.8000000000000007</v>
      </c>
      <c r="X234" s="394">
        <v>8.8000000000000007</v>
      </c>
    </row>
    <row r="235" spans="1:24" s="390" customFormat="1" ht="16.5" hidden="1">
      <c r="A235" s="395" t="s">
        <v>969</v>
      </c>
      <c r="B235" s="396" t="s">
        <v>970</v>
      </c>
      <c r="C235" s="396" t="s">
        <v>239</v>
      </c>
      <c r="D235" s="396" t="s">
        <v>239</v>
      </c>
      <c r="E235" s="396" t="s">
        <v>971</v>
      </c>
      <c r="F235" s="396" t="s">
        <v>972</v>
      </c>
      <c r="G235" s="396" t="s">
        <v>239</v>
      </c>
      <c r="H235" s="396" t="s">
        <v>243</v>
      </c>
      <c r="I235" s="397">
        <v>164.5</v>
      </c>
      <c r="J235" s="397">
        <v>163.6</v>
      </c>
      <c r="K235" s="397">
        <v>169.2</v>
      </c>
      <c r="L235" s="397">
        <v>171.6</v>
      </c>
      <c r="M235" s="397">
        <v>174.5</v>
      </c>
      <c r="N235" s="397">
        <v>174.1</v>
      </c>
      <c r="O235" s="397">
        <v>179.4</v>
      </c>
      <c r="P235" s="397">
        <v>192.4</v>
      </c>
      <c r="Q235" s="397">
        <v>208.4</v>
      </c>
      <c r="R235" s="397">
        <v>216.5</v>
      </c>
      <c r="S235" s="397">
        <v>229.7</v>
      </c>
      <c r="T235" s="394">
        <v>244.3</v>
      </c>
      <c r="U235" s="394">
        <v>261.7</v>
      </c>
      <c r="V235" s="394">
        <v>276.60000000000002</v>
      </c>
      <c r="W235" s="394">
        <v>290.8</v>
      </c>
      <c r="X235" s="394">
        <v>290.8</v>
      </c>
    </row>
    <row r="236" spans="1:24" s="390" customFormat="1" ht="16.5" hidden="1">
      <c r="A236" s="391" t="s">
        <v>973</v>
      </c>
      <c r="B236" s="392" t="s">
        <v>974</v>
      </c>
      <c r="C236" s="392" t="s">
        <v>239</v>
      </c>
      <c r="D236" s="392" t="s">
        <v>239</v>
      </c>
      <c r="E236" s="392" t="s">
        <v>515</v>
      </c>
      <c r="F236" s="392" t="s">
        <v>975</v>
      </c>
      <c r="G236" s="392" t="s">
        <v>239</v>
      </c>
      <c r="H236" s="392" t="s">
        <v>243</v>
      </c>
      <c r="I236" s="398">
        <v>97.27</v>
      </c>
      <c r="J236" s="398">
        <v>95.367999999999995</v>
      </c>
      <c r="K236" s="398">
        <v>94.951999999999998</v>
      </c>
      <c r="L236" s="398">
        <v>93.153000000000006</v>
      </c>
      <c r="M236" s="398">
        <v>93.338999999999999</v>
      </c>
      <c r="N236" s="398">
        <v>95.253</v>
      </c>
      <c r="O236" s="398">
        <v>95.561999999999998</v>
      </c>
      <c r="P236" s="398">
        <v>97.204999999999998</v>
      </c>
      <c r="Q236" s="398">
        <v>96.314999999999998</v>
      </c>
      <c r="R236" s="398">
        <v>96.385999999999996</v>
      </c>
      <c r="S236" s="393">
        <v>99.9</v>
      </c>
      <c r="T236" s="394">
        <v>100.6</v>
      </c>
      <c r="U236" s="394">
        <v>100.3</v>
      </c>
      <c r="V236" s="394">
        <v>99.5</v>
      </c>
      <c r="W236" s="394">
        <v>99.3</v>
      </c>
      <c r="X236" s="394">
        <v>99.3</v>
      </c>
    </row>
    <row r="237" spans="1:24" s="390" customFormat="1" ht="16.5" hidden="1">
      <c r="A237" s="395" t="s">
        <v>976</v>
      </c>
      <c r="B237" s="396" t="s">
        <v>977</v>
      </c>
      <c r="C237" s="396" t="s">
        <v>239</v>
      </c>
      <c r="D237" s="396" t="s">
        <v>239</v>
      </c>
      <c r="E237" s="396" t="s">
        <v>515</v>
      </c>
      <c r="F237" s="396" t="s">
        <v>978</v>
      </c>
      <c r="G237" s="396" t="s">
        <v>239</v>
      </c>
      <c r="H237" s="396" t="s">
        <v>243</v>
      </c>
      <c r="I237" s="399">
        <v>1.171</v>
      </c>
      <c r="J237" s="399">
        <v>0.91300000000000003</v>
      </c>
      <c r="K237" s="399">
        <v>2.7519999999999998</v>
      </c>
      <c r="L237" s="399">
        <v>3.5830000000000002</v>
      </c>
      <c r="M237" s="399">
        <v>4.0549999999999997</v>
      </c>
      <c r="N237" s="399">
        <v>5.5750000000000002</v>
      </c>
      <c r="O237" s="399">
        <v>1.982</v>
      </c>
      <c r="P237" s="399">
        <v>1.5649999999999999</v>
      </c>
      <c r="Q237" s="399">
        <v>-1.0269999999999999</v>
      </c>
      <c r="R237" s="399">
        <v>3.5720000000000001</v>
      </c>
      <c r="S237" s="397">
        <v>2.7</v>
      </c>
      <c r="T237" s="394">
        <v>1.9</v>
      </c>
      <c r="U237" s="394">
        <v>2.7</v>
      </c>
      <c r="V237" s="394">
        <v>2.9</v>
      </c>
      <c r="W237" s="394">
        <v>2.7</v>
      </c>
      <c r="X237" s="394">
        <v>2.7</v>
      </c>
    </row>
    <row r="238" spans="1:24" s="390" customFormat="1" ht="16.5" hidden="1">
      <c r="A238" s="391" t="s">
        <v>979</v>
      </c>
      <c r="B238" s="392" t="s">
        <v>980</v>
      </c>
      <c r="C238" s="392" t="s">
        <v>239</v>
      </c>
      <c r="D238" s="392" t="s">
        <v>239</v>
      </c>
      <c r="E238" s="392" t="s">
        <v>255</v>
      </c>
      <c r="F238" s="392" t="s">
        <v>981</v>
      </c>
      <c r="G238" s="392" t="s">
        <v>982</v>
      </c>
      <c r="H238" s="392" t="s">
        <v>243</v>
      </c>
      <c r="I238" s="393">
        <v>-4.7</v>
      </c>
      <c r="J238" s="393">
        <v>-3.1</v>
      </c>
      <c r="K238" s="393">
        <v>1.8</v>
      </c>
      <c r="L238" s="393">
        <v>11.6</v>
      </c>
      <c r="M238" s="393">
        <v>8.1999999999999993</v>
      </c>
      <c r="N238" s="393">
        <v>5.9</v>
      </c>
      <c r="O238" s="393">
        <v>3.5</v>
      </c>
      <c r="P238" s="393">
        <v>5.4</v>
      </c>
      <c r="Q238" s="393">
        <v>1.3</v>
      </c>
      <c r="R238" s="393">
        <v>5.4</v>
      </c>
      <c r="S238" s="393">
        <v>2.2999999999999998</v>
      </c>
      <c r="T238" s="394">
        <v>2.6</v>
      </c>
      <c r="U238" s="394">
        <v>4.3</v>
      </c>
      <c r="V238" s="394">
        <v>4.9000000000000004</v>
      </c>
      <c r="W238" s="394">
        <v>4.9000000000000004</v>
      </c>
      <c r="X238" s="394">
        <v>4.9000000000000004</v>
      </c>
    </row>
    <row r="239" spans="1:24" s="390" customFormat="1" ht="16.5" hidden="1">
      <c r="A239" s="395" t="s">
        <v>983</v>
      </c>
      <c r="B239" s="396" t="s">
        <v>984</v>
      </c>
      <c r="C239" s="396" t="s">
        <v>454</v>
      </c>
      <c r="D239" s="396" t="s">
        <v>404</v>
      </c>
      <c r="E239" s="396" t="s">
        <v>255</v>
      </c>
      <c r="F239" s="396" t="s">
        <v>981</v>
      </c>
      <c r="G239" s="396" t="s">
        <v>982</v>
      </c>
      <c r="H239" s="396" t="s">
        <v>243</v>
      </c>
      <c r="I239" s="397">
        <v>10.091000000000001</v>
      </c>
      <c r="J239" s="397">
        <v>10.154999999999999</v>
      </c>
      <c r="K239" s="397">
        <v>10.851000000000001</v>
      </c>
      <c r="L239" s="397">
        <v>11.375999999999999</v>
      </c>
      <c r="M239" s="397">
        <v>12.122</v>
      </c>
      <c r="N239" s="397">
        <v>13.4</v>
      </c>
      <c r="O239" s="397">
        <v>14.438000000000001</v>
      </c>
      <c r="P239" s="397">
        <v>14.444000000000001</v>
      </c>
      <c r="Q239" s="397">
        <v>14.598000000000001</v>
      </c>
      <c r="R239" s="397">
        <v>16.253</v>
      </c>
      <c r="S239" s="397">
        <v>15.4</v>
      </c>
      <c r="T239" s="394">
        <v>16.440999999999999</v>
      </c>
      <c r="U239" s="394">
        <v>18.459</v>
      </c>
      <c r="V239" s="394">
        <v>20.483000000000001</v>
      </c>
      <c r="W239" s="394">
        <v>22.010999999999999</v>
      </c>
      <c r="X239" s="394">
        <v>22.010999999999999</v>
      </c>
    </row>
    <row r="240" spans="1:24" s="390" customFormat="1" ht="16.5" hidden="1">
      <c r="A240" s="391" t="s">
        <v>985</v>
      </c>
      <c r="B240" s="392" t="s">
        <v>986</v>
      </c>
      <c r="C240" s="392" t="s">
        <v>454</v>
      </c>
      <c r="D240" s="392" t="s">
        <v>404</v>
      </c>
      <c r="E240" s="392" t="s">
        <v>255</v>
      </c>
      <c r="F240" s="392" t="s">
        <v>981</v>
      </c>
      <c r="G240" s="392" t="s">
        <v>982</v>
      </c>
      <c r="H240" s="392" t="s">
        <v>243</v>
      </c>
      <c r="I240" s="393">
        <v>9.2560000000000002</v>
      </c>
      <c r="J240" s="393">
        <v>8.9700000000000006</v>
      </c>
      <c r="K240" s="393">
        <v>9.1289999999999996</v>
      </c>
      <c r="L240" s="393">
        <v>10.19</v>
      </c>
      <c r="M240" s="393">
        <v>11.023</v>
      </c>
      <c r="N240" s="393">
        <v>11.670999999999999</v>
      </c>
      <c r="O240" s="393">
        <v>12.084</v>
      </c>
      <c r="P240" s="393">
        <v>12.734999999999999</v>
      </c>
      <c r="Q240" s="393">
        <v>12.898</v>
      </c>
      <c r="R240" s="393">
        <v>13.596</v>
      </c>
      <c r="S240" s="393">
        <v>13.909000000000001</v>
      </c>
      <c r="T240" s="394">
        <v>14.271000000000001</v>
      </c>
      <c r="U240" s="394">
        <v>14.882</v>
      </c>
      <c r="V240" s="394">
        <v>15.610000000000001</v>
      </c>
      <c r="W240" s="394">
        <v>16.376999999999999</v>
      </c>
      <c r="X240" s="394">
        <v>16.376999999999999</v>
      </c>
    </row>
    <row r="241" spans="1:24" s="390" customFormat="1" ht="16.5" hidden="1">
      <c r="A241" s="395" t="s">
        <v>987</v>
      </c>
      <c r="B241" s="396" t="s">
        <v>988</v>
      </c>
      <c r="C241" s="396" t="s">
        <v>239</v>
      </c>
      <c r="D241" s="396" t="s">
        <v>436</v>
      </c>
      <c r="E241" s="396" t="s">
        <v>541</v>
      </c>
      <c r="F241" s="396" t="s">
        <v>989</v>
      </c>
      <c r="G241" s="396" t="s">
        <v>239</v>
      </c>
      <c r="H241" s="396" t="s">
        <v>243</v>
      </c>
      <c r="I241" s="399">
        <v>2156.1999999999998</v>
      </c>
      <c r="J241" s="399">
        <v>1850.7</v>
      </c>
      <c r="K241" s="399">
        <v>1639.3</v>
      </c>
      <c r="L241" s="399">
        <v>1438.8</v>
      </c>
      <c r="M241" s="399">
        <v>1177.5999999999999</v>
      </c>
      <c r="N241" s="399">
        <v>944.88</v>
      </c>
      <c r="O241" s="399">
        <v>696.78</v>
      </c>
      <c r="P241" s="399">
        <v>594.97</v>
      </c>
      <c r="Q241" s="399">
        <v>508.46</v>
      </c>
      <c r="R241" s="397">
        <v>448.4</v>
      </c>
      <c r="S241" s="397">
        <v>392.9</v>
      </c>
      <c r="T241" s="394">
        <v>346.5</v>
      </c>
      <c r="U241" s="394">
        <v>315.3</v>
      </c>
      <c r="V241" s="394">
        <v>275.7</v>
      </c>
      <c r="W241" s="394">
        <v>249.2</v>
      </c>
      <c r="X241" s="394">
        <v>249.2</v>
      </c>
    </row>
    <row r="242" spans="1:24" s="390" customFormat="1" ht="16.5" hidden="1">
      <c r="A242" s="391" t="s">
        <v>990</v>
      </c>
      <c r="B242" s="392" t="s">
        <v>991</v>
      </c>
      <c r="C242" s="392" t="s">
        <v>239</v>
      </c>
      <c r="D242" s="392" t="s">
        <v>239</v>
      </c>
      <c r="E242" s="392" t="s">
        <v>545</v>
      </c>
      <c r="F242" s="392" t="s">
        <v>992</v>
      </c>
      <c r="G242" s="392" t="s">
        <v>239</v>
      </c>
      <c r="H242" s="392" t="s">
        <v>243</v>
      </c>
      <c r="I242" s="398">
        <v>-11.205</v>
      </c>
      <c r="J242" s="398">
        <v>-14.167999999999999</v>
      </c>
      <c r="K242" s="398">
        <v>-11.420999999999999</v>
      </c>
      <c r="L242" s="398">
        <v>-12.234999999999999</v>
      </c>
      <c r="M242" s="398">
        <v>-18.155000000000001</v>
      </c>
      <c r="N242" s="398">
        <v>-19.760999999999999</v>
      </c>
      <c r="O242" s="398">
        <v>-26.257000000000001</v>
      </c>
      <c r="P242" s="393">
        <v>-14.6</v>
      </c>
      <c r="Q242" s="393">
        <v>-14.5</v>
      </c>
      <c r="R242" s="393">
        <v>-11.8</v>
      </c>
      <c r="S242" s="393">
        <v>-12.4</v>
      </c>
      <c r="T242" s="394">
        <v>-11.8</v>
      </c>
      <c r="U242" s="394">
        <v>-9</v>
      </c>
      <c r="V242" s="394">
        <v>-12.5</v>
      </c>
      <c r="W242" s="394">
        <v>-9.6</v>
      </c>
      <c r="X242" s="394">
        <v>-9.6</v>
      </c>
    </row>
    <row r="243" spans="1:24" s="390" customFormat="1" ht="16.5" hidden="1">
      <c r="A243" s="395" t="s">
        <v>993</v>
      </c>
      <c r="B243" s="396" t="s">
        <v>994</v>
      </c>
      <c r="C243" s="396" t="s">
        <v>239</v>
      </c>
      <c r="D243" s="396" t="s">
        <v>239</v>
      </c>
      <c r="E243" s="396" t="s">
        <v>255</v>
      </c>
      <c r="F243" s="396" t="s">
        <v>995</v>
      </c>
      <c r="G243" s="396" t="s">
        <v>239</v>
      </c>
      <c r="H243" s="396" t="s">
        <v>243</v>
      </c>
      <c r="I243" s="399">
        <v>4.3440000000000003</v>
      </c>
      <c r="J243" s="399">
        <v>3.694</v>
      </c>
      <c r="K243" s="399">
        <v>3.2429999999999999</v>
      </c>
      <c r="L243" s="399">
        <v>2.8210000000000002</v>
      </c>
      <c r="M243" s="399">
        <v>2.2949999999999999</v>
      </c>
      <c r="N243" s="399">
        <v>1.8340000000000001</v>
      </c>
      <c r="O243" s="399">
        <v>1.3480000000000001</v>
      </c>
      <c r="P243" s="397">
        <v>1.1499999999999999</v>
      </c>
      <c r="Q243" s="397">
        <v>0.98099999999999998</v>
      </c>
      <c r="R243" s="397">
        <v>0.86499999999999999</v>
      </c>
      <c r="S243" s="397">
        <v>0.75800000000000001</v>
      </c>
      <c r="T243" s="394">
        <v>0.66900000000000004</v>
      </c>
      <c r="U243" s="394">
        <v>0.60899999999999999</v>
      </c>
      <c r="V243" s="394">
        <v>0.53300000000000003</v>
      </c>
      <c r="W243" s="394">
        <v>0.48299999999999998</v>
      </c>
      <c r="X243" s="394">
        <v>0.48299999999999998</v>
      </c>
    </row>
    <row r="244" spans="1:24" s="390" customFormat="1" ht="16.5" hidden="1">
      <c r="A244" s="391" t="s">
        <v>996</v>
      </c>
      <c r="B244" s="392" t="s">
        <v>997</v>
      </c>
      <c r="C244" s="392" t="s">
        <v>239</v>
      </c>
      <c r="D244" s="392" t="s">
        <v>239</v>
      </c>
      <c r="E244" s="392" t="s">
        <v>255</v>
      </c>
      <c r="F244" s="392" t="s">
        <v>998</v>
      </c>
      <c r="G244" s="392" t="s">
        <v>239</v>
      </c>
      <c r="H244" s="392" t="s">
        <v>243</v>
      </c>
      <c r="I244" s="398">
        <v>44.216000000000001</v>
      </c>
      <c r="J244" s="398">
        <v>38.308999999999997</v>
      </c>
      <c r="K244" s="398">
        <v>36.494999999999997</v>
      </c>
      <c r="L244" s="398">
        <v>32.488</v>
      </c>
      <c r="M244" s="398">
        <v>28.265000000000001</v>
      </c>
      <c r="N244" s="398">
        <v>24.977</v>
      </c>
      <c r="O244" s="398">
        <v>20.399000000000001</v>
      </c>
      <c r="P244" s="393">
        <v>19.7</v>
      </c>
      <c r="Q244" s="393">
        <v>17.5</v>
      </c>
      <c r="R244" s="393">
        <v>15.3</v>
      </c>
      <c r="S244" s="393">
        <v>13.9</v>
      </c>
      <c r="T244" s="394">
        <v>12.6</v>
      </c>
      <c r="U244" s="394">
        <v>11.9</v>
      </c>
      <c r="V244" s="394">
        <v>10.5</v>
      </c>
      <c r="W244" s="394">
        <v>9.4</v>
      </c>
      <c r="X244" s="394">
        <v>9.4</v>
      </c>
    </row>
    <row r="245" spans="1:24" s="390" customFormat="1" ht="16.5" hidden="1">
      <c r="A245" s="395" t="s">
        <v>999</v>
      </c>
      <c r="B245" s="396" t="s">
        <v>1000</v>
      </c>
      <c r="C245" s="396" t="s">
        <v>239</v>
      </c>
      <c r="D245" s="396" t="s">
        <v>239</v>
      </c>
      <c r="E245" s="396" t="s">
        <v>255</v>
      </c>
      <c r="F245" s="396" t="s">
        <v>1001</v>
      </c>
      <c r="G245" s="396" t="s">
        <v>239</v>
      </c>
      <c r="H245" s="396" t="s">
        <v>243</v>
      </c>
      <c r="I245" s="399">
        <v>0.59299999999999997</v>
      </c>
      <c r="J245" s="399">
        <v>0.51100000000000001</v>
      </c>
      <c r="K245" s="399">
        <v>0.48799999999999999</v>
      </c>
      <c r="L245" s="399">
        <v>0.46899999999999997</v>
      </c>
      <c r="M245" s="399">
        <v>0.433</v>
      </c>
      <c r="N245" s="399">
        <v>0.36699999999999999</v>
      </c>
      <c r="O245" s="399">
        <v>0.28899999999999998</v>
      </c>
      <c r="P245" s="397">
        <v>0.3</v>
      </c>
      <c r="Q245" s="397">
        <v>0.2</v>
      </c>
      <c r="R245" s="397">
        <v>0.2</v>
      </c>
      <c r="S245" s="397">
        <v>0.2</v>
      </c>
      <c r="T245" s="394">
        <v>0.2</v>
      </c>
      <c r="U245" s="394">
        <v>0.2</v>
      </c>
      <c r="V245" s="394">
        <v>0.1</v>
      </c>
      <c r="W245" s="394">
        <v>0.1</v>
      </c>
      <c r="X245" s="394">
        <v>0.1</v>
      </c>
    </row>
    <row r="246" spans="1:24" s="390" customFormat="1" ht="16.5" hidden="1">
      <c r="A246" s="391" t="s">
        <v>1002</v>
      </c>
      <c r="B246" s="392" t="s">
        <v>1003</v>
      </c>
      <c r="C246" s="392" t="s">
        <v>239</v>
      </c>
      <c r="D246" s="392" t="s">
        <v>239</v>
      </c>
      <c r="E246" s="392" t="s">
        <v>936</v>
      </c>
      <c r="F246" s="392" t="s">
        <v>1004</v>
      </c>
      <c r="G246" s="392" t="s">
        <v>491</v>
      </c>
      <c r="H246" s="392" t="s">
        <v>243</v>
      </c>
      <c r="I246" s="393">
        <v>1.2</v>
      </c>
      <c r="J246" s="393">
        <v>1.5</v>
      </c>
      <c r="K246" s="393">
        <v>1.8</v>
      </c>
      <c r="L246" s="393">
        <v>1.7</v>
      </c>
      <c r="M246" s="393">
        <v>2.1</v>
      </c>
      <c r="N246" s="393">
        <v>2.9</v>
      </c>
      <c r="O246" s="393">
        <v>4</v>
      </c>
      <c r="P246" s="393">
        <v>4.0999999999999996</v>
      </c>
      <c r="Q246" s="393">
        <v>2.6</v>
      </c>
      <c r="R246" s="393">
        <v>2.1</v>
      </c>
      <c r="S246" s="393">
        <v>3.6</v>
      </c>
      <c r="T246" s="394">
        <v>6.1</v>
      </c>
      <c r="U246" s="394">
        <v>5.5</v>
      </c>
      <c r="V246" s="394">
        <v>4.4000000000000004</v>
      </c>
      <c r="W246" s="394">
        <v>3.7</v>
      </c>
      <c r="X246" s="394">
        <v>3.7</v>
      </c>
    </row>
    <row r="247" spans="1:24" s="390" customFormat="1" ht="16.5" hidden="1">
      <c r="A247" s="395" t="s">
        <v>1005</v>
      </c>
      <c r="B247" s="396" t="s">
        <v>1006</v>
      </c>
      <c r="C247" s="396" t="s">
        <v>239</v>
      </c>
      <c r="D247" s="396" t="s">
        <v>239</v>
      </c>
      <c r="E247" s="396" t="s">
        <v>936</v>
      </c>
      <c r="F247" s="396" t="s">
        <v>1007</v>
      </c>
      <c r="G247" s="396" t="s">
        <v>491</v>
      </c>
      <c r="H247" s="396" t="s">
        <v>243</v>
      </c>
      <c r="I247" s="397">
        <v>17</v>
      </c>
      <c r="J247" s="397">
        <v>29.7</v>
      </c>
      <c r="K247" s="397">
        <v>25.3</v>
      </c>
      <c r="L247" s="397">
        <v>8.1999999999999993</v>
      </c>
      <c r="M247" s="397">
        <v>9</v>
      </c>
      <c r="N247" s="397">
        <v>9.8000000000000007</v>
      </c>
      <c r="O247" s="397">
        <v>9.8000000000000007</v>
      </c>
      <c r="P247" s="397">
        <v>8.8000000000000007</v>
      </c>
      <c r="Q247" s="397">
        <v>9.1999999999999993</v>
      </c>
      <c r="R247" s="397">
        <v>6.5</v>
      </c>
      <c r="S247" s="397">
        <v>6.9</v>
      </c>
      <c r="T247" s="394">
        <v>7.4</v>
      </c>
      <c r="U247" s="394">
        <v>7.8</v>
      </c>
      <c r="V247" s="394">
        <v>8.1999999999999993</v>
      </c>
      <c r="W247" s="394">
        <v>8.6</v>
      </c>
      <c r="X247" s="394">
        <v>8.6</v>
      </c>
    </row>
    <row r="248" spans="1:24" s="390" customFormat="1" ht="16.5" hidden="1">
      <c r="A248" s="391" t="s">
        <v>1008</v>
      </c>
      <c r="B248" s="392" t="s">
        <v>1009</v>
      </c>
      <c r="C248" s="392" t="s">
        <v>239</v>
      </c>
      <c r="D248" s="392" t="s">
        <v>239</v>
      </c>
      <c r="E248" s="392" t="s">
        <v>389</v>
      </c>
      <c r="F248" s="392" t="s">
        <v>1010</v>
      </c>
      <c r="G248" s="392" t="s">
        <v>239</v>
      </c>
      <c r="H248" s="392" t="s">
        <v>243</v>
      </c>
      <c r="I248" s="393">
        <v>4</v>
      </c>
      <c r="J248" s="393">
        <v>4</v>
      </c>
      <c r="K248" s="393">
        <v>4</v>
      </c>
      <c r="L248" s="393">
        <v>4</v>
      </c>
      <c r="M248" s="393">
        <v>4</v>
      </c>
      <c r="N248" s="393">
        <v>4</v>
      </c>
      <c r="O248" s="393">
        <v>4</v>
      </c>
      <c r="P248" s="393">
        <v>4</v>
      </c>
      <c r="Q248" s="393">
        <v>4</v>
      </c>
      <c r="R248" s="393">
        <v>3.8</v>
      </c>
      <c r="S248" s="393">
        <v>3.6</v>
      </c>
      <c r="T248" s="394">
        <v>3.4</v>
      </c>
      <c r="U248" s="394">
        <v>3.2</v>
      </c>
      <c r="V248" s="394">
        <v>3</v>
      </c>
      <c r="W248" s="394">
        <v>3</v>
      </c>
      <c r="X248" s="394">
        <v>3</v>
      </c>
    </row>
    <row r="249" spans="1:24" s="390" customFormat="1" ht="16.5" hidden="1">
      <c r="A249" s="395" t="s">
        <v>1011</v>
      </c>
      <c r="B249" s="396" t="s">
        <v>1012</v>
      </c>
      <c r="C249" s="396" t="s">
        <v>239</v>
      </c>
      <c r="D249" s="396" t="s">
        <v>239</v>
      </c>
      <c r="E249" s="396" t="s">
        <v>389</v>
      </c>
      <c r="F249" s="396" t="s">
        <v>1013</v>
      </c>
      <c r="G249" s="396" t="s">
        <v>239</v>
      </c>
      <c r="H249" s="396" t="s">
        <v>243</v>
      </c>
      <c r="I249" s="397">
        <v>4</v>
      </c>
      <c r="J249" s="397">
        <v>4</v>
      </c>
      <c r="K249" s="397">
        <v>4</v>
      </c>
      <c r="L249" s="397">
        <v>4</v>
      </c>
      <c r="M249" s="397">
        <v>4</v>
      </c>
      <c r="N249" s="397">
        <v>4</v>
      </c>
      <c r="O249" s="397">
        <v>4</v>
      </c>
      <c r="P249" s="397">
        <v>4</v>
      </c>
      <c r="Q249" s="397">
        <v>4.2</v>
      </c>
      <c r="R249" s="397">
        <v>4.4000000000000004</v>
      </c>
      <c r="S249" s="397">
        <v>4.5999999999999996</v>
      </c>
      <c r="T249" s="394">
        <v>4.8</v>
      </c>
      <c r="U249" s="394">
        <v>5</v>
      </c>
      <c r="V249" s="394">
        <v>5</v>
      </c>
      <c r="W249" s="394">
        <v>5</v>
      </c>
      <c r="X249" s="394">
        <v>5</v>
      </c>
    </row>
    <row r="250" spans="1:24" s="390" customFormat="1" ht="16.5" hidden="1">
      <c r="A250" s="391" t="s">
        <v>1014</v>
      </c>
      <c r="B250" s="392" t="s">
        <v>1015</v>
      </c>
      <c r="C250" s="392" t="s">
        <v>239</v>
      </c>
      <c r="D250" s="392" t="s">
        <v>239</v>
      </c>
      <c r="E250" s="392" t="s">
        <v>389</v>
      </c>
      <c r="F250" s="392" t="s">
        <v>1016</v>
      </c>
      <c r="G250" s="392" t="s">
        <v>239</v>
      </c>
      <c r="H250" s="392" t="s">
        <v>243</v>
      </c>
      <c r="I250" s="393">
        <v>6.2</v>
      </c>
      <c r="J250" s="393">
        <v>6.5</v>
      </c>
      <c r="K250" s="393">
        <v>6.2</v>
      </c>
      <c r="L250" s="393">
        <v>5.7</v>
      </c>
      <c r="M250" s="393">
        <v>6</v>
      </c>
      <c r="N250" s="393">
        <v>6</v>
      </c>
      <c r="O250" s="393">
        <v>6</v>
      </c>
      <c r="P250" s="393">
        <v>6</v>
      </c>
      <c r="Q250" s="393">
        <v>6</v>
      </c>
      <c r="R250" s="393">
        <v>6.1</v>
      </c>
      <c r="S250" s="393">
        <v>6.2</v>
      </c>
      <c r="T250" s="394">
        <v>6.3</v>
      </c>
      <c r="U250" s="394">
        <v>6.3</v>
      </c>
      <c r="V250" s="394">
        <v>6.4</v>
      </c>
      <c r="W250" s="394">
        <v>6.4</v>
      </c>
      <c r="X250" s="394">
        <v>6.4</v>
      </c>
    </row>
    <row r="251" spans="1:24" s="390" customFormat="1" ht="16.5" hidden="1">
      <c r="A251" s="395" t="s">
        <v>1017</v>
      </c>
      <c r="B251" s="396" t="s">
        <v>1018</v>
      </c>
      <c r="C251" s="396" t="s">
        <v>239</v>
      </c>
      <c r="D251" s="396" t="s">
        <v>239</v>
      </c>
      <c r="E251" s="396" t="s">
        <v>389</v>
      </c>
      <c r="F251" s="396" t="s">
        <v>1019</v>
      </c>
      <c r="G251" s="396" t="s">
        <v>239</v>
      </c>
      <c r="H251" s="396" t="s">
        <v>243</v>
      </c>
      <c r="I251" s="397">
        <v>8.3000000000000007</v>
      </c>
      <c r="J251" s="397">
        <v>8</v>
      </c>
      <c r="K251" s="397">
        <v>8</v>
      </c>
      <c r="L251" s="397">
        <v>8</v>
      </c>
      <c r="M251" s="397">
        <v>8</v>
      </c>
      <c r="N251" s="397">
        <v>8</v>
      </c>
      <c r="O251" s="397">
        <v>7.8</v>
      </c>
      <c r="P251" s="397">
        <v>7.8</v>
      </c>
      <c r="Q251" s="397">
        <v>7.8</v>
      </c>
      <c r="R251" s="397">
        <v>7.8</v>
      </c>
      <c r="S251" s="397">
        <v>7.8</v>
      </c>
      <c r="T251" s="394">
        <v>7.8</v>
      </c>
      <c r="U251" s="394">
        <v>7.8</v>
      </c>
      <c r="V251" s="394">
        <v>7.8</v>
      </c>
      <c r="W251" s="394">
        <v>7.8</v>
      </c>
      <c r="X251" s="394">
        <v>7.8</v>
      </c>
    </row>
    <row r="252" spans="1:24" s="390" customFormat="1" ht="16.5" hidden="1">
      <c r="A252" s="391" t="s">
        <v>1020</v>
      </c>
      <c r="B252" s="392" t="s">
        <v>1021</v>
      </c>
      <c r="C252" s="392" t="s">
        <v>239</v>
      </c>
      <c r="D252" s="392" t="s">
        <v>239</v>
      </c>
      <c r="E252" s="392" t="s">
        <v>389</v>
      </c>
      <c r="F252" s="392" t="s">
        <v>1022</v>
      </c>
      <c r="G252" s="392" t="s">
        <v>239</v>
      </c>
      <c r="H252" s="392" t="s">
        <v>243</v>
      </c>
      <c r="I252" s="393">
        <v>6.9</v>
      </c>
      <c r="J252" s="393">
        <v>6.1</v>
      </c>
      <c r="K252" s="393">
        <v>6.7</v>
      </c>
      <c r="L252" s="393">
        <v>6.7</v>
      </c>
      <c r="M252" s="393">
        <v>6.6</v>
      </c>
      <c r="N252" s="393">
        <v>6</v>
      </c>
      <c r="O252" s="393">
        <v>6.8</v>
      </c>
      <c r="P252" s="393">
        <v>6.6</v>
      </c>
      <c r="Q252" s="393">
        <v>6.6</v>
      </c>
      <c r="R252" s="393">
        <v>6.7</v>
      </c>
      <c r="S252" s="393">
        <v>6.7</v>
      </c>
      <c r="T252" s="394">
        <v>6.7</v>
      </c>
      <c r="U252" s="394">
        <v>6.8</v>
      </c>
      <c r="V252" s="394">
        <v>6.8</v>
      </c>
      <c r="W252" s="394">
        <v>6.8</v>
      </c>
      <c r="X252" s="394">
        <v>6.8</v>
      </c>
    </row>
    <row r="253" spans="1:24" s="390" customFormat="1" ht="16.5" hidden="1">
      <c r="A253" s="395" t="s">
        <v>1023</v>
      </c>
      <c r="B253" s="396" t="s">
        <v>1024</v>
      </c>
      <c r="C253" s="396" t="s">
        <v>239</v>
      </c>
      <c r="D253" s="396" t="s">
        <v>239</v>
      </c>
      <c r="E253" s="396" t="s">
        <v>255</v>
      </c>
      <c r="F253" s="396" t="s">
        <v>1025</v>
      </c>
      <c r="G253" s="396" t="s">
        <v>239</v>
      </c>
      <c r="H253" s="396" t="s">
        <v>243</v>
      </c>
      <c r="I253" s="397">
        <v>2</v>
      </c>
      <c r="J253" s="397">
        <v>2</v>
      </c>
      <c r="K253" s="397">
        <v>2</v>
      </c>
      <c r="L253" s="397">
        <v>2</v>
      </c>
      <c r="M253" s="397">
        <v>2</v>
      </c>
      <c r="N253" s="397">
        <v>2</v>
      </c>
      <c r="O253" s="397">
        <v>4</v>
      </c>
      <c r="P253" s="397">
        <v>4</v>
      </c>
      <c r="Q253" s="397">
        <v>2</v>
      </c>
      <c r="R253" s="397">
        <v>2</v>
      </c>
      <c r="S253" s="397">
        <v>2</v>
      </c>
      <c r="T253" s="394">
        <v>2</v>
      </c>
      <c r="U253" s="394">
        <v>2</v>
      </c>
      <c r="V253" s="394">
        <v>2</v>
      </c>
      <c r="W253" s="394">
        <v>2</v>
      </c>
      <c r="X253" s="394">
        <v>2</v>
      </c>
    </row>
    <row r="254" spans="1:24" s="390" customFormat="1" ht="16.5" hidden="1">
      <c r="A254" s="391" t="s">
        <v>1026</v>
      </c>
      <c r="B254" s="392" t="s">
        <v>1027</v>
      </c>
      <c r="C254" s="392" t="s">
        <v>239</v>
      </c>
      <c r="D254" s="392" t="s">
        <v>239</v>
      </c>
      <c r="E254" s="392" t="s">
        <v>389</v>
      </c>
      <c r="F254" s="392" t="s">
        <v>1028</v>
      </c>
      <c r="G254" s="392" t="s">
        <v>239</v>
      </c>
      <c r="H254" s="392" t="s">
        <v>243</v>
      </c>
      <c r="I254" s="393">
        <v>7.1</v>
      </c>
      <c r="J254" s="393">
        <v>7.2</v>
      </c>
      <c r="K254" s="393">
        <v>7.2</v>
      </c>
      <c r="L254" s="393">
        <v>7.2</v>
      </c>
      <c r="M254" s="393">
        <v>7.3</v>
      </c>
      <c r="N254" s="393">
        <v>7.3</v>
      </c>
      <c r="O254" s="393">
        <v>7.4</v>
      </c>
      <c r="P254" s="393">
        <v>7.3</v>
      </c>
      <c r="Q254" s="393">
        <v>7.3</v>
      </c>
      <c r="R254" s="393">
        <v>7.4</v>
      </c>
      <c r="S254" s="393">
        <v>7.4</v>
      </c>
      <c r="T254" s="394">
        <v>7.5</v>
      </c>
      <c r="U254" s="394">
        <v>7.6</v>
      </c>
      <c r="V254" s="394">
        <v>7.6</v>
      </c>
      <c r="W254" s="394">
        <v>7.6</v>
      </c>
      <c r="X254" s="394">
        <v>7.6</v>
      </c>
    </row>
    <row r="255" spans="1:24" s="390" customFormat="1" ht="16.5" hidden="1">
      <c r="A255" s="395" t="s">
        <v>1029</v>
      </c>
      <c r="B255" s="396" t="s">
        <v>1030</v>
      </c>
      <c r="C255" s="396" t="s">
        <v>239</v>
      </c>
      <c r="D255" s="396" t="s">
        <v>239</v>
      </c>
      <c r="E255" s="396" t="s">
        <v>389</v>
      </c>
      <c r="F255" s="396" t="s">
        <v>1031</v>
      </c>
      <c r="G255" s="396" t="s">
        <v>239</v>
      </c>
      <c r="H255" s="396" t="s">
        <v>243</v>
      </c>
      <c r="I255" s="397">
        <v>3</v>
      </c>
      <c r="J255" s="397">
        <v>4</v>
      </c>
      <c r="K255" s="397">
        <v>4</v>
      </c>
      <c r="L255" s="397">
        <v>4</v>
      </c>
      <c r="M255" s="397">
        <v>4</v>
      </c>
      <c r="N255" s="397">
        <v>4</v>
      </c>
      <c r="O255" s="397">
        <v>4</v>
      </c>
      <c r="P255" s="397">
        <v>4</v>
      </c>
      <c r="Q255" s="397">
        <v>4</v>
      </c>
      <c r="R255" s="397">
        <v>4</v>
      </c>
      <c r="S255" s="397">
        <v>4</v>
      </c>
      <c r="T255" s="394">
        <v>4</v>
      </c>
      <c r="U255" s="394">
        <v>4</v>
      </c>
      <c r="V255" s="394">
        <v>4</v>
      </c>
      <c r="W255" s="394">
        <v>4</v>
      </c>
      <c r="X255" s="394">
        <v>4</v>
      </c>
    </row>
    <row r="256" spans="1:24" s="390" customFormat="1" ht="16.5" hidden="1">
      <c r="A256" s="391" t="s">
        <v>1032</v>
      </c>
      <c r="B256" s="392" t="s">
        <v>1033</v>
      </c>
      <c r="C256" s="392" t="s">
        <v>239</v>
      </c>
      <c r="D256" s="392" t="s">
        <v>239</v>
      </c>
      <c r="E256" s="392" t="s">
        <v>389</v>
      </c>
      <c r="F256" s="392" t="s">
        <v>1034</v>
      </c>
      <c r="G256" s="392" t="s">
        <v>239</v>
      </c>
      <c r="H256" s="392" t="s">
        <v>243</v>
      </c>
      <c r="I256" s="393">
        <v>4</v>
      </c>
      <c r="J256" s="393">
        <v>4</v>
      </c>
      <c r="K256" s="393">
        <v>4</v>
      </c>
      <c r="L256" s="393">
        <v>4</v>
      </c>
      <c r="M256" s="393">
        <v>4</v>
      </c>
      <c r="N256" s="393">
        <v>4</v>
      </c>
      <c r="O256" s="393">
        <v>4</v>
      </c>
      <c r="P256" s="393">
        <v>4</v>
      </c>
      <c r="Q256" s="393">
        <v>4</v>
      </c>
      <c r="R256" s="393">
        <v>4</v>
      </c>
      <c r="S256" s="393">
        <v>4</v>
      </c>
      <c r="T256" s="394">
        <v>4</v>
      </c>
      <c r="U256" s="394">
        <v>4</v>
      </c>
      <c r="V256" s="394">
        <v>4</v>
      </c>
      <c r="W256" s="394">
        <v>4</v>
      </c>
      <c r="X256" s="394">
        <v>4</v>
      </c>
    </row>
    <row r="257" spans="1:24" s="390" customFormat="1" ht="16.5" hidden="1">
      <c r="A257" s="395" t="s">
        <v>1035</v>
      </c>
      <c r="B257" s="396" t="s">
        <v>1036</v>
      </c>
      <c r="C257" s="396" t="s">
        <v>239</v>
      </c>
      <c r="D257" s="396" t="s">
        <v>239</v>
      </c>
      <c r="E257" s="396" t="s">
        <v>389</v>
      </c>
      <c r="F257" s="396" t="s">
        <v>1037</v>
      </c>
      <c r="G257" s="396" t="s">
        <v>239</v>
      </c>
      <c r="H257" s="396" t="s">
        <v>243</v>
      </c>
      <c r="I257" s="397">
        <v>3</v>
      </c>
      <c r="J257" s="397">
        <v>4</v>
      </c>
      <c r="K257" s="397">
        <v>4</v>
      </c>
      <c r="L257" s="397">
        <v>4</v>
      </c>
      <c r="M257" s="397">
        <v>4</v>
      </c>
      <c r="N257" s="397">
        <v>4</v>
      </c>
      <c r="O257" s="397">
        <v>4</v>
      </c>
      <c r="P257" s="397">
        <v>4</v>
      </c>
      <c r="Q257" s="397">
        <v>4</v>
      </c>
      <c r="R257" s="397">
        <v>4</v>
      </c>
      <c r="S257" s="397">
        <v>4</v>
      </c>
      <c r="T257" s="394">
        <v>4</v>
      </c>
      <c r="U257" s="394">
        <v>4</v>
      </c>
      <c r="V257" s="394">
        <v>4</v>
      </c>
      <c r="W257" s="394">
        <v>4</v>
      </c>
      <c r="X257" s="394">
        <v>4</v>
      </c>
    </row>
    <row r="258" spans="1:24" s="390" customFormat="1" ht="16.5" hidden="1">
      <c r="A258" s="391" t="s">
        <v>1038</v>
      </c>
      <c r="B258" s="392" t="s">
        <v>1039</v>
      </c>
      <c r="C258" s="392" t="s">
        <v>239</v>
      </c>
      <c r="D258" s="392" t="s">
        <v>239</v>
      </c>
      <c r="E258" s="392" t="s">
        <v>389</v>
      </c>
      <c r="F258" s="392" t="s">
        <v>1040</v>
      </c>
      <c r="G258" s="392" t="s">
        <v>239</v>
      </c>
      <c r="H258" s="392" t="s">
        <v>243</v>
      </c>
      <c r="I258" s="393">
        <v>3</v>
      </c>
      <c r="J258" s="393">
        <v>4</v>
      </c>
      <c r="K258" s="393">
        <v>4</v>
      </c>
      <c r="L258" s="393">
        <v>4</v>
      </c>
      <c r="M258" s="393">
        <v>4</v>
      </c>
      <c r="N258" s="393">
        <v>4</v>
      </c>
      <c r="O258" s="393">
        <v>4</v>
      </c>
      <c r="P258" s="393">
        <v>4</v>
      </c>
      <c r="Q258" s="393">
        <v>4</v>
      </c>
      <c r="R258" s="393">
        <v>4</v>
      </c>
      <c r="S258" s="393">
        <v>4</v>
      </c>
      <c r="T258" s="394">
        <v>4</v>
      </c>
      <c r="U258" s="394">
        <v>4</v>
      </c>
      <c r="V258" s="394">
        <v>4</v>
      </c>
      <c r="W258" s="394">
        <v>4</v>
      </c>
      <c r="X258" s="394">
        <v>4</v>
      </c>
    </row>
    <row r="259" spans="1:24" s="390" customFormat="1" ht="16.5" hidden="1">
      <c r="A259" s="395" t="s">
        <v>1041</v>
      </c>
      <c r="B259" s="396" t="s">
        <v>1042</v>
      </c>
      <c r="C259" s="396" t="s">
        <v>239</v>
      </c>
      <c r="D259" s="396" t="s">
        <v>239</v>
      </c>
      <c r="E259" s="396" t="s">
        <v>389</v>
      </c>
      <c r="F259" s="396" t="s">
        <v>1043</v>
      </c>
      <c r="G259" s="396" t="s">
        <v>239</v>
      </c>
      <c r="H259" s="396" t="s">
        <v>243</v>
      </c>
      <c r="I259" s="397">
        <v>3</v>
      </c>
      <c r="J259" s="397">
        <v>4</v>
      </c>
      <c r="K259" s="397">
        <v>4</v>
      </c>
      <c r="L259" s="397">
        <v>4</v>
      </c>
      <c r="M259" s="397">
        <v>4</v>
      </c>
      <c r="N259" s="397">
        <v>4</v>
      </c>
      <c r="O259" s="397">
        <v>4</v>
      </c>
      <c r="P259" s="397">
        <v>4</v>
      </c>
      <c r="Q259" s="397">
        <v>4</v>
      </c>
      <c r="R259" s="397">
        <v>4</v>
      </c>
      <c r="S259" s="397">
        <v>4</v>
      </c>
      <c r="T259" s="394">
        <v>4</v>
      </c>
      <c r="U259" s="394">
        <v>4</v>
      </c>
      <c r="V259" s="394">
        <v>4</v>
      </c>
      <c r="W259" s="394">
        <v>4</v>
      </c>
      <c r="X259" s="394">
        <v>4</v>
      </c>
    </row>
    <row r="260" spans="1:24" s="390" customFormat="1" ht="16.5" hidden="1">
      <c r="A260" s="391" t="s">
        <v>1044</v>
      </c>
      <c r="B260" s="392" t="s">
        <v>1045</v>
      </c>
      <c r="C260" s="392" t="s">
        <v>239</v>
      </c>
      <c r="D260" s="392" t="s">
        <v>239</v>
      </c>
      <c r="E260" s="392" t="s">
        <v>255</v>
      </c>
      <c r="F260" s="392" t="s">
        <v>1046</v>
      </c>
      <c r="G260" s="392" t="s">
        <v>1047</v>
      </c>
      <c r="H260" s="392" t="s">
        <v>243</v>
      </c>
      <c r="I260" s="393">
        <v>0.2</v>
      </c>
      <c r="J260" s="393">
        <v>0.2</v>
      </c>
      <c r="K260" s="393">
        <v>0.8</v>
      </c>
      <c r="L260" s="393">
        <v>2.4</v>
      </c>
      <c r="M260" s="393">
        <v>1.7</v>
      </c>
      <c r="N260" s="393">
        <v>1.8</v>
      </c>
      <c r="O260" s="393">
        <v>2.2999999999999998</v>
      </c>
      <c r="P260" s="393">
        <v>1.2</v>
      </c>
      <c r="Q260" s="393">
        <v>13</v>
      </c>
      <c r="R260" s="393">
        <v>3.3</v>
      </c>
      <c r="S260" s="393">
        <v>2.2000000000000002</v>
      </c>
      <c r="T260" s="394">
        <v>0.2</v>
      </c>
      <c r="U260" s="394">
        <v>1.6</v>
      </c>
      <c r="V260" s="394">
        <v>1.7</v>
      </c>
      <c r="W260" s="394">
        <v>1.3</v>
      </c>
      <c r="X260" s="394">
        <v>1.3</v>
      </c>
    </row>
    <row r="261" spans="1:24" s="390" customFormat="1" ht="16.5" hidden="1">
      <c r="A261" s="395" t="s">
        <v>1048</v>
      </c>
      <c r="B261" s="396" t="s">
        <v>1049</v>
      </c>
      <c r="C261" s="396" t="s">
        <v>454</v>
      </c>
      <c r="D261" s="396" t="s">
        <v>404</v>
      </c>
      <c r="E261" s="396" t="s">
        <v>255</v>
      </c>
      <c r="F261" s="396" t="s">
        <v>1046</v>
      </c>
      <c r="G261" s="396" t="s">
        <v>1047</v>
      </c>
      <c r="H261" s="396" t="s">
        <v>243</v>
      </c>
      <c r="I261" s="397">
        <v>7.2240000000000002</v>
      </c>
      <c r="J261" s="397">
        <v>7.5140000000000002</v>
      </c>
      <c r="K261" s="397">
        <v>7.9489999999999998</v>
      </c>
      <c r="L261" s="397">
        <v>7.6429999999999998</v>
      </c>
      <c r="M261" s="397">
        <v>7.6560000000000006</v>
      </c>
      <c r="N261" s="397">
        <v>8.141</v>
      </c>
      <c r="O261" s="397">
        <v>8.6639999999999997</v>
      </c>
      <c r="P261" s="397">
        <v>8.3239999999999998</v>
      </c>
      <c r="Q261" s="397">
        <v>9.3889999999999993</v>
      </c>
      <c r="R261" s="397">
        <v>10.241</v>
      </c>
      <c r="S261" s="397">
        <v>9.6920000000000002</v>
      </c>
      <c r="T261" s="394">
        <v>10.101000000000001</v>
      </c>
      <c r="U261" s="394">
        <v>11.044</v>
      </c>
      <c r="V261" s="394">
        <v>11.877000000000001</v>
      </c>
      <c r="W261" s="394">
        <v>12.329000000000001</v>
      </c>
      <c r="X261" s="394">
        <v>12.329000000000001</v>
      </c>
    </row>
    <row r="262" spans="1:24" s="390" customFormat="1" ht="16.5" hidden="1">
      <c r="A262" s="391" t="s">
        <v>1050</v>
      </c>
      <c r="B262" s="392" t="s">
        <v>1051</v>
      </c>
      <c r="C262" s="392" t="s">
        <v>454</v>
      </c>
      <c r="D262" s="392" t="s">
        <v>404</v>
      </c>
      <c r="E262" s="392" t="s">
        <v>255</v>
      </c>
      <c r="F262" s="392" t="s">
        <v>1046</v>
      </c>
      <c r="G262" s="392" t="s">
        <v>1047</v>
      </c>
      <c r="H262" s="392" t="s">
        <v>243</v>
      </c>
      <c r="I262" s="393">
        <v>6.6269999999999998</v>
      </c>
      <c r="J262" s="393">
        <v>6.6370000000000005</v>
      </c>
      <c r="K262" s="393">
        <v>6.6879999999999997</v>
      </c>
      <c r="L262" s="393">
        <v>6.8460000000000001</v>
      </c>
      <c r="M262" s="393">
        <v>6.9610000000000003</v>
      </c>
      <c r="N262" s="393">
        <v>7.09</v>
      </c>
      <c r="O262" s="393">
        <v>7.2510000000000003</v>
      </c>
      <c r="P262" s="393">
        <v>7.34</v>
      </c>
      <c r="Q262" s="393">
        <v>8.2959999999999994</v>
      </c>
      <c r="R262" s="393">
        <v>8.5670000000000002</v>
      </c>
      <c r="S262" s="393">
        <v>8.7539999999999996</v>
      </c>
      <c r="T262" s="394">
        <v>8.7669999999999995</v>
      </c>
      <c r="U262" s="394">
        <v>8.9039999999999999</v>
      </c>
      <c r="V262" s="394">
        <v>9.0510000000000002</v>
      </c>
      <c r="W262" s="394">
        <v>9.173</v>
      </c>
      <c r="X262" s="394">
        <v>9.173</v>
      </c>
    </row>
    <row r="263" spans="1:24" s="390" customFormat="1" ht="16.5" hidden="1">
      <c r="A263" s="395" t="s">
        <v>1052</v>
      </c>
      <c r="B263" s="396" t="s">
        <v>1053</v>
      </c>
      <c r="C263" s="396" t="s">
        <v>239</v>
      </c>
      <c r="D263" s="396" t="s">
        <v>239</v>
      </c>
      <c r="E263" s="396" t="s">
        <v>643</v>
      </c>
      <c r="F263" s="396" t="s">
        <v>1054</v>
      </c>
      <c r="G263" s="396" t="s">
        <v>239</v>
      </c>
      <c r="H263" s="396" t="s">
        <v>243</v>
      </c>
      <c r="I263" s="399">
        <v>3.1E-2</v>
      </c>
      <c r="J263" s="399">
        <v>3.5999999999999997E-2</v>
      </c>
      <c r="K263" s="399">
        <v>3.3000000000000002E-2</v>
      </c>
      <c r="L263" s="399">
        <v>2.3E-2</v>
      </c>
      <c r="M263" s="399">
        <v>1.7999999999999999E-2</v>
      </c>
      <c r="N263" s="399">
        <v>1.9E-2</v>
      </c>
      <c r="O263" s="399">
        <v>1.7999999999999999E-2</v>
      </c>
      <c r="P263" s="399">
        <v>1.9E-2</v>
      </c>
      <c r="Q263" s="399">
        <v>1.9E-2</v>
      </c>
      <c r="R263" s="397">
        <v>0</v>
      </c>
      <c r="S263" s="397">
        <v>-0.1</v>
      </c>
      <c r="T263" s="394">
        <v>-0.2</v>
      </c>
      <c r="U263" s="394">
        <v>-0.3</v>
      </c>
      <c r="V263" s="394">
        <v>-0.3</v>
      </c>
      <c r="W263" s="394">
        <v>-0.3</v>
      </c>
      <c r="X263" s="394">
        <v>-0.3</v>
      </c>
    </row>
    <row r="264" spans="1:24" s="390" customFormat="1" ht="16.5" hidden="1">
      <c r="A264" s="391" t="s">
        <v>1055</v>
      </c>
      <c r="B264" s="392" t="s">
        <v>1056</v>
      </c>
      <c r="C264" s="392" t="s">
        <v>239</v>
      </c>
      <c r="D264" s="392" t="s">
        <v>239</v>
      </c>
      <c r="E264" s="392" t="s">
        <v>653</v>
      </c>
      <c r="F264" s="392" t="s">
        <v>1057</v>
      </c>
      <c r="G264" s="392" t="s">
        <v>239</v>
      </c>
      <c r="H264" s="392" t="s">
        <v>243</v>
      </c>
      <c r="I264" s="398">
        <v>81.685000000000002</v>
      </c>
      <c r="J264" s="398">
        <v>94.965000000000003</v>
      </c>
      <c r="K264" s="398">
        <v>89.614999999999995</v>
      </c>
      <c r="L264" s="398">
        <v>63.7</v>
      </c>
      <c r="M264" s="398">
        <v>51.567</v>
      </c>
      <c r="N264" s="398">
        <v>52.228999999999999</v>
      </c>
      <c r="O264" s="398">
        <v>51.881999999999998</v>
      </c>
      <c r="P264" s="398">
        <v>51.819000000000003</v>
      </c>
      <c r="Q264" s="398">
        <v>51.683999999999997</v>
      </c>
      <c r="R264" s="398">
        <v>51.277999999999999</v>
      </c>
      <c r="S264" s="393">
        <v>-222.3</v>
      </c>
      <c r="T264" s="394">
        <v>-661.6</v>
      </c>
      <c r="U264" s="394">
        <v>-779.4</v>
      </c>
      <c r="V264" s="394">
        <v>-902.6</v>
      </c>
      <c r="W264" s="394">
        <v>-1018</v>
      </c>
      <c r="X264" s="394">
        <v>-1018</v>
      </c>
    </row>
    <row r="265" spans="1:24" s="390" customFormat="1" ht="16.5" hidden="1">
      <c r="A265" s="395" t="s">
        <v>1058</v>
      </c>
      <c r="B265" s="396" t="s">
        <v>1059</v>
      </c>
      <c r="C265" s="396" t="s">
        <v>239</v>
      </c>
      <c r="D265" s="396" t="s">
        <v>239</v>
      </c>
      <c r="E265" s="396" t="s">
        <v>653</v>
      </c>
      <c r="F265" s="396" t="s">
        <v>1060</v>
      </c>
      <c r="G265" s="396" t="s">
        <v>1061</v>
      </c>
      <c r="H265" s="396" t="s">
        <v>243</v>
      </c>
      <c r="I265" s="399">
        <v>59175</v>
      </c>
      <c r="J265" s="399">
        <v>61924</v>
      </c>
      <c r="K265" s="399">
        <v>69286</v>
      </c>
      <c r="L265" s="399">
        <v>70287</v>
      </c>
      <c r="M265" s="399">
        <v>75778</v>
      </c>
      <c r="N265" s="399">
        <v>86627.199999999997</v>
      </c>
      <c r="O265" s="399">
        <v>89361.5</v>
      </c>
      <c r="P265" s="399">
        <v>88644.2</v>
      </c>
      <c r="Q265" s="399">
        <v>90165.7</v>
      </c>
      <c r="R265" s="399">
        <v>91625.7</v>
      </c>
      <c r="S265" s="397">
        <v>92466</v>
      </c>
      <c r="T265" s="394">
        <v>94546</v>
      </c>
      <c r="U265" s="394">
        <v>97350</v>
      </c>
      <c r="V265" s="394">
        <v>97350</v>
      </c>
      <c r="W265" s="394">
        <v>97350</v>
      </c>
      <c r="X265" s="394">
        <v>97350</v>
      </c>
    </row>
    <row r="266" spans="1:24" s="390" customFormat="1" ht="16.5" hidden="1">
      <c r="A266" s="391" t="s">
        <v>1062</v>
      </c>
      <c r="B266" s="392" t="s">
        <v>1063</v>
      </c>
      <c r="C266" s="392" t="s">
        <v>239</v>
      </c>
      <c r="D266" s="392" t="s">
        <v>239</v>
      </c>
      <c r="E266" s="392" t="s">
        <v>653</v>
      </c>
      <c r="F266" s="392" t="s">
        <v>1064</v>
      </c>
      <c r="G266" s="392" t="s">
        <v>239</v>
      </c>
      <c r="H266" s="392" t="s">
        <v>243</v>
      </c>
      <c r="I266" s="398">
        <v>0</v>
      </c>
      <c r="J266" s="398">
        <v>0</v>
      </c>
      <c r="K266" s="398">
        <v>0</v>
      </c>
      <c r="L266" s="398">
        <v>0</v>
      </c>
      <c r="M266" s="398">
        <v>0</v>
      </c>
      <c r="N266" s="398">
        <v>0</v>
      </c>
      <c r="O266" s="398">
        <v>0</v>
      </c>
      <c r="P266" s="398">
        <v>0</v>
      </c>
      <c r="Q266" s="398">
        <v>0</v>
      </c>
      <c r="R266" s="398">
        <v>0</v>
      </c>
      <c r="S266" s="393">
        <v>0</v>
      </c>
      <c r="T266" s="394">
        <v>0</v>
      </c>
      <c r="U266" s="394">
        <v>0</v>
      </c>
      <c r="V266" s="394">
        <v>0</v>
      </c>
      <c r="W266" s="394">
        <v>0</v>
      </c>
      <c r="X266" s="394">
        <v>0</v>
      </c>
    </row>
    <row r="267" spans="1:24" s="390" customFormat="1" ht="16.5" hidden="1">
      <c r="A267" s="395" t="s">
        <v>1065</v>
      </c>
      <c r="B267" s="396" t="s">
        <v>1066</v>
      </c>
      <c r="C267" s="396" t="s">
        <v>239</v>
      </c>
      <c r="D267" s="396" t="s">
        <v>239</v>
      </c>
      <c r="E267" s="396" t="s">
        <v>653</v>
      </c>
      <c r="F267" s="396" t="s">
        <v>1067</v>
      </c>
      <c r="G267" s="396" t="s">
        <v>239</v>
      </c>
      <c r="H267" s="396" t="s">
        <v>243</v>
      </c>
      <c r="I267" s="399">
        <v>6447</v>
      </c>
      <c r="J267" s="399">
        <v>6452</v>
      </c>
      <c r="K267" s="399">
        <v>6467</v>
      </c>
      <c r="L267" s="399">
        <v>6471</v>
      </c>
      <c r="M267" s="399">
        <v>6485</v>
      </c>
      <c r="N267" s="399">
        <v>6489.5</v>
      </c>
      <c r="O267" s="399">
        <v>6490.4</v>
      </c>
      <c r="P267" s="399">
        <v>6509.5</v>
      </c>
      <c r="Q267" s="399">
        <v>6505.8</v>
      </c>
      <c r="R267" s="399">
        <v>6540.8</v>
      </c>
      <c r="S267" s="397">
        <v>6511</v>
      </c>
      <c r="T267" s="394">
        <v>6521</v>
      </c>
      <c r="U267" s="394">
        <v>6526</v>
      </c>
      <c r="V267" s="394">
        <v>6536</v>
      </c>
      <c r="W267" s="394">
        <v>6546</v>
      </c>
      <c r="X267" s="394">
        <v>6546</v>
      </c>
    </row>
    <row r="268" spans="1:24" s="390" customFormat="1" ht="16.5" hidden="1">
      <c r="A268" s="391" t="s">
        <v>1068</v>
      </c>
      <c r="B268" s="392" t="s">
        <v>1069</v>
      </c>
      <c r="C268" s="392" t="s">
        <v>239</v>
      </c>
      <c r="D268" s="392" t="s">
        <v>239</v>
      </c>
      <c r="E268" s="392" t="s">
        <v>653</v>
      </c>
      <c r="F268" s="392" t="s">
        <v>1070</v>
      </c>
      <c r="G268" s="392" t="s">
        <v>239</v>
      </c>
      <c r="H268" s="392" t="s">
        <v>243</v>
      </c>
      <c r="I268" s="398">
        <v>20716</v>
      </c>
      <c r="J268" s="398">
        <v>20716</v>
      </c>
      <c r="K268" s="398">
        <v>20716</v>
      </c>
      <c r="L268" s="398">
        <v>21716</v>
      </c>
      <c r="M268" s="398">
        <v>23116</v>
      </c>
      <c r="N268" s="398">
        <v>22528.7</v>
      </c>
      <c r="O268" s="398">
        <v>21850</v>
      </c>
      <c r="P268" s="398">
        <v>23250</v>
      </c>
      <c r="Q268" s="398">
        <v>23250</v>
      </c>
      <c r="R268" s="398">
        <v>23250</v>
      </c>
      <c r="S268" s="393">
        <v>24590</v>
      </c>
      <c r="T268" s="394">
        <v>25930</v>
      </c>
      <c r="U268" s="394">
        <v>24919</v>
      </c>
      <c r="V268" s="394">
        <v>26587</v>
      </c>
      <c r="W268" s="394">
        <v>25599</v>
      </c>
      <c r="X268" s="394">
        <v>25599</v>
      </c>
    </row>
    <row r="269" spans="1:24" s="390" customFormat="1" ht="16.5" hidden="1">
      <c r="A269" s="395" t="s">
        <v>1071</v>
      </c>
      <c r="B269" s="396" t="s">
        <v>1072</v>
      </c>
      <c r="C269" s="396" t="s">
        <v>239</v>
      </c>
      <c r="D269" s="396" t="s">
        <v>239</v>
      </c>
      <c r="E269" s="396" t="s">
        <v>653</v>
      </c>
      <c r="F269" s="396" t="s">
        <v>1073</v>
      </c>
      <c r="G269" s="396" t="s">
        <v>239</v>
      </c>
      <c r="H269" s="396" t="s">
        <v>243</v>
      </c>
      <c r="I269" s="399">
        <v>1488</v>
      </c>
      <c r="J269" s="399">
        <v>2386</v>
      </c>
      <c r="K269" s="399">
        <v>3487</v>
      </c>
      <c r="L269" s="399">
        <v>4947</v>
      </c>
      <c r="M269" s="399">
        <v>6204</v>
      </c>
      <c r="N269" s="399">
        <v>7905</v>
      </c>
      <c r="O269" s="399">
        <v>10597</v>
      </c>
      <c r="P269" s="399">
        <v>14466</v>
      </c>
      <c r="Q269" s="399">
        <v>19224</v>
      </c>
      <c r="R269" s="399">
        <v>24124</v>
      </c>
      <c r="S269" s="397">
        <v>27784</v>
      </c>
      <c r="T269" s="394">
        <v>31084</v>
      </c>
      <c r="U269" s="394">
        <v>34084</v>
      </c>
      <c r="V269" s="394">
        <v>37284</v>
      </c>
      <c r="W269" s="394">
        <v>40784</v>
      </c>
      <c r="X269" s="394">
        <v>40784</v>
      </c>
    </row>
    <row r="270" spans="1:24" s="390" customFormat="1" ht="16.5" hidden="1">
      <c r="A270" s="391" t="s">
        <v>1074</v>
      </c>
      <c r="B270" s="392" t="s">
        <v>1075</v>
      </c>
      <c r="C270" s="392" t="s">
        <v>239</v>
      </c>
      <c r="D270" s="392" t="s">
        <v>239</v>
      </c>
      <c r="E270" s="392" t="s">
        <v>653</v>
      </c>
      <c r="F270" s="392" t="s">
        <v>1076</v>
      </c>
      <c r="G270" s="392" t="s">
        <v>239</v>
      </c>
      <c r="H270" s="392" t="s">
        <v>243</v>
      </c>
      <c r="I270" s="398">
        <v>1024</v>
      </c>
      <c r="J270" s="398">
        <v>1555</v>
      </c>
      <c r="K270" s="398">
        <v>2620</v>
      </c>
      <c r="L270" s="398">
        <v>3845</v>
      </c>
      <c r="M270" s="398">
        <v>4882</v>
      </c>
      <c r="N270" s="398">
        <v>6434.8</v>
      </c>
      <c r="O270" s="398">
        <v>8921.2999999999993</v>
      </c>
      <c r="P270" s="398">
        <v>12717</v>
      </c>
      <c r="Q270" s="398">
        <v>17322.7</v>
      </c>
      <c r="R270" s="398">
        <v>22122.7</v>
      </c>
      <c r="S270" s="393">
        <v>25623</v>
      </c>
      <c r="T270" s="394">
        <v>28623</v>
      </c>
      <c r="U270" s="394">
        <v>31123</v>
      </c>
      <c r="V270" s="394">
        <v>33623</v>
      </c>
      <c r="W270" s="394">
        <v>36123</v>
      </c>
      <c r="X270" s="394">
        <v>36123</v>
      </c>
    </row>
    <row r="271" spans="1:24" s="390" customFormat="1" ht="16.5" hidden="1">
      <c r="A271" s="395" t="s">
        <v>1077</v>
      </c>
      <c r="B271" s="396" t="s">
        <v>1078</v>
      </c>
      <c r="C271" s="396" t="s">
        <v>239</v>
      </c>
      <c r="D271" s="396" t="s">
        <v>239</v>
      </c>
      <c r="E271" s="396" t="s">
        <v>653</v>
      </c>
      <c r="F271" s="396" t="s">
        <v>1079</v>
      </c>
      <c r="G271" s="396" t="s">
        <v>239</v>
      </c>
      <c r="H271" s="396" t="s">
        <v>243</v>
      </c>
      <c r="I271" s="399">
        <v>0</v>
      </c>
      <c r="J271" s="399">
        <v>255</v>
      </c>
      <c r="K271" s="399">
        <v>255</v>
      </c>
      <c r="L271" s="399">
        <v>255</v>
      </c>
      <c r="M271" s="399">
        <v>255</v>
      </c>
      <c r="N271" s="399">
        <v>255.11</v>
      </c>
      <c r="O271" s="399">
        <v>255</v>
      </c>
      <c r="P271" s="399">
        <v>255.5</v>
      </c>
      <c r="Q271" s="399">
        <v>255.5</v>
      </c>
      <c r="R271" s="399">
        <v>255.5</v>
      </c>
      <c r="S271" s="397">
        <v>255.5</v>
      </c>
      <c r="T271" s="394">
        <v>255.5</v>
      </c>
      <c r="U271" s="394">
        <v>255.5</v>
      </c>
      <c r="V271" s="394">
        <v>255.5</v>
      </c>
      <c r="W271" s="394">
        <v>255.5</v>
      </c>
      <c r="X271" s="394">
        <v>255.5</v>
      </c>
    </row>
    <row r="272" spans="1:24" s="390" customFormat="1" ht="16.5" hidden="1">
      <c r="A272" s="391" t="s">
        <v>1080</v>
      </c>
      <c r="B272" s="392" t="s">
        <v>1081</v>
      </c>
      <c r="C272" s="392" t="s">
        <v>239</v>
      </c>
      <c r="D272" s="392" t="s">
        <v>239</v>
      </c>
      <c r="E272" s="392" t="s">
        <v>653</v>
      </c>
      <c r="F272" s="392" t="s">
        <v>1082</v>
      </c>
      <c r="G272" s="392" t="s">
        <v>239</v>
      </c>
      <c r="H272" s="392" t="s">
        <v>243</v>
      </c>
      <c r="I272" s="398">
        <v>464</v>
      </c>
      <c r="J272" s="398">
        <v>576</v>
      </c>
      <c r="K272" s="398">
        <v>612</v>
      </c>
      <c r="L272" s="398">
        <v>847</v>
      </c>
      <c r="M272" s="398">
        <v>1067</v>
      </c>
      <c r="N272" s="398">
        <v>1214.8</v>
      </c>
      <c r="O272" s="398">
        <v>1420.3</v>
      </c>
      <c r="P272" s="398">
        <v>1493.8</v>
      </c>
      <c r="Q272" s="398">
        <v>1645.3</v>
      </c>
      <c r="R272" s="398">
        <v>1745.3</v>
      </c>
      <c r="S272" s="393">
        <v>1905</v>
      </c>
      <c r="T272" s="394">
        <v>2205</v>
      </c>
      <c r="U272" s="394">
        <v>2705</v>
      </c>
      <c r="V272" s="394">
        <v>3405</v>
      </c>
      <c r="W272" s="394">
        <v>4405</v>
      </c>
      <c r="X272" s="394">
        <v>4405</v>
      </c>
    </row>
    <row r="273" spans="1:24" s="390" customFormat="1" ht="16.5" hidden="1">
      <c r="A273" s="395" t="s">
        <v>1083</v>
      </c>
      <c r="B273" s="396" t="s">
        <v>1084</v>
      </c>
      <c r="C273" s="396" t="s">
        <v>239</v>
      </c>
      <c r="D273" s="396" t="s">
        <v>239</v>
      </c>
      <c r="E273" s="396" t="s">
        <v>653</v>
      </c>
      <c r="F273" s="396" t="s">
        <v>1085</v>
      </c>
      <c r="G273" s="396" t="s">
        <v>239</v>
      </c>
      <c r="H273" s="396" t="s">
        <v>243</v>
      </c>
      <c r="I273" s="399">
        <v>239347</v>
      </c>
      <c r="J273" s="399">
        <v>222842</v>
      </c>
      <c r="K273" s="399">
        <v>231500</v>
      </c>
      <c r="L273" s="399">
        <v>236586</v>
      </c>
      <c r="M273" s="399">
        <v>234699</v>
      </c>
      <c r="N273" s="399">
        <v>255508.5</v>
      </c>
      <c r="O273" s="399">
        <v>258286.1</v>
      </c>
      <c r="P273" s="399">
        <v>246071.3</v>
      </c>
      <c r="Q273" s="399">
        <v>206455.9</v>
      </c>
      <c r="R273" s="399">
        <v>208112.3</v>
      </c>
      <c r="S273" s="397">
        <v>229919</v>
      </c>
      <c r="T273" s="394">
        <v>230493</v>
      </c>
      <c r="U273" s="394">
        <v>232787</v>
      </c>
      <c r="V273" s="394">
        <v>223907</v>
      </c>
      <c r="W273" s="394">
        <v>220121</v>
      </c>
      <c r="X273" s="394">
        <v>220121</v>
      </c>
    </row>
    <row r="274" spans="1:24" s="390" customFormat="1" ht="16.5" hidden="1">
      <c r="A274" s="391" t="s">
        <v>1086</v>
      </c>
      <c r="B274" s="392" t="s">
        <v>1087</v>
      </c>
      <c r="C274" s="392" t="s">
        <v>239</v>
      </c>
      <c r="D274" s="392" t="s">
        <v>239</v>
      </c>
      <c r="E274" s="392" t="s">
        <v>653</v>
      </c>
      <c r="F274" s="392" t="s">
        <v>1088</v>
      </c>
      <c r="G274" s="392" t="s">
        <v>239</v>
      </c>
      <c r="H274" s="392" t="s">
        <v>243</v>
      </c>
      <c r="I274" s="398">
        <v>374619</v>
      </c>
      <c r="J274" s="398">
        <v>391580</v>
      </c>
      <c r="K274" s="398">
        <v>382512</v>
      </c>
      <c r="L274" s="398">
        <v>376326</v>
      </c>
      <c r="M274" s="398">
        <v>386769</v>
      </c>
      <c r="N274" s="398">
        <v>401745.5</v>
      </c>
      <c r="O274" s="398">
        <v>437194.1</v>
      </c>
      <c r="P274" s="398">
        <v>413182.3</v>
      </c>
      <c r="Q274" s="398">
        <v>389685.9</v>
      </c>
      <c r="R274" s="398">
        <v>414237</v>
      </c>
      <c r="S274" s="393">
        <v>418035</v>
      </c>
      <c r="T274" s="394">
        <v>419078</v>
      </c>
      <c r="U274" s="394">
        <v>431087</v>
      </c>
      <c r="V274" s="394">
        <v>422466</v>
      </c>
      <c r="W274" s="394">
        <v>423311</v>
      </c>
      <c r="X274" s="394">
        <v>423311</v>
      </c>
    </row>
    <row r="275" spans="1:24" s="390" customFormat="1" ht="16.5" hidden="1">
      <c r="A275" s="395" t="s">
        <v>1089</v>
      </c>
      <c r="B275" s="396" t="s">
        <v>1090</v>
      </c>
      <c r="C275" s="396" t="s">
        <v>239</v>
      </c>
      <c r="D275" s="396" t="s">
        <v>239</v>
      </c>
      <c r="E275" s="396" t="s">
        <v>653</v>
      </c>
      <c r="F275" s="396" t="s">
        <v>1091</v>
      </c>
      <c r="G275" s="396" t="s">
        <v>239</v>
      </c>
      <c r="H275" s="396" t="s">
        <v>243</v>
      </c>
      <c r="I275" s="399">
        <v>0</v>
      </c>
      <c r="J275" s="399">
        <v>0</v>
      </c>
      <c r="K275" s="399">
        <v>0</v>
      </c>
      <c r="L275" s="399">
        <v>0</v>
      </c>
      <c r="M275" s="399">
        <v>0</v>
      </c>
      <c r="N275" s="399">
        <v>0</v>
      </c>
      <c r="O275" s="399">
        <v>0</v>
      </c>
      <c r="P275" s="399">
        <v>0</v>
      </c>
      <c r="Q275" s="399">
        <v>0</v>
      </c>
      <c r="R275" s="399">
        <v>0</v>
      </c>
      <c r="S275" s="397">
        <v>0</v>
      </c>
      <c r="T275" s="394">
        <v>0</v>
      </c>
      <c r="U275" s="394">
        <v>0</v>
      </c>
      <c r="V275" s="394">
        <v>0</v>
      </c>
      <c r="W275" s="394">
        <v>0</v>
      </c>
      <c r="X275" s="394">
        <v>0</v>
      </c>
    </row>
    <row r="276" spans="1:24" s="390" customFormat="1" ht="16.5" hidden="1">
      <c r="A276" s="391" t="s">
        <v>1092</v>
      </c>
      <c r="B276" s="392" t="s">
        <v>1093</v>
      </c>
      <c r="C276" s="392" t="s">
        <v>239</v>
      </c>
      <c r="D276" s="392" t="s">
        <v>239</v>
      </c>
      <c r="E276" s="392" t="s">
        <v>653</v>
      </c>
      <c r="F276" s="392" t="s">
        <v>1094</v>
      </c>
      <c r="G276" s="392" t="s">
        <v>239</v>
      </c>
      <c r="H276" s="392" t="s">
        <v>243</v>
      </c>
      <c r="I276" s="398">
        <v>3969</v>
      </c>
      <c r="J276" s="398">
        <v>4289</v>
      </c>
      <c r="K276" s="398">
        <v>2752</v>
      </c>
      <c r="L276" s="398">
        <v>2146</v>
      </c>
      <c r="M276" s="398">
        <v>2847</v>
      </c>
      <c r="N276" s="398">
        <v>2819.9</v>
      </c>
      <c r="O276" s="398">
        <v>3359.4</v>
      </c>
      <c r="P276" s="398">
        <v>2791.1</v>
      </c>
      <c r="Q276" s="398">
        <v>3877.2</v>
      </c>
      <c r="R276" s="398">
        <v>3054.3</v>
      </c>
      <c r="S276" s="393">
        <v>3040</v>
      </c>
      <c r="T276" s="394">
        <v>3045</v>
      </c>
      <c r="U276" s="394">
        <v>3047</v>
      </c>
      <c r="V276" s="394">
        <v>3052</v>
      </c>
      <c r="W276" s="394">
        <v>3057</v>
      </c>
      <c r="X276" s="394">
        <v>3057</v>
      </c>
    </row>
    <row r="277" spans="1:24" s="390" customFormat="1" ht="16.5" hidden="1">
      <c r="A277" s="395" t="s">
        <v>1095</v>
      </c>
      <c r="B277" s="396" t="s">
        <v>1096</v>
      </c>
      <c r="C277" s="396" t="s">
        <v>239</v>
      </c>
      <c r="D277" s="396" t="s">
        <v>239</v>
      </c>
      <c r="E277" s="396" t="s">
        <v>653</v>
      </c>
      <c r="F277" s="396" t="s">
        <v>1097</v>
      </c>
      <c r="G277" s="396" t="s">
        <v>239</v>
      </c>
      <c r="H277" s="396" t="s">
        <v>243</v>
      </c>
      <c r="I277" s="399">
        <v>111937</v>
      </c>
      <c r="J277" s="399">
        <v>144835</v>
      </c>
      <c r="K277" s="399">
        <v>130458</v>
      </c>
      <c r="L277" s="399">
        <v>122856</v>
      </c>
      <c r="M277" s="399">
        <v>126559</v>
      </c>
      <c r="N277" s="399">
        <v>125947</v>
      </c>
      <c r="O277" s="399">
        <v>155542</v>
      </c>
      <c r="P277" s="399">
        <v>146095</v>
      </c>
      <c r="Q277" s="399">
        <v>163074</v>
      </c>
      <c r="R277" s="399">
        <v>188191</v>
      </c>
      <c r="S277" s="397">
        <v>171394</v>
      </c>
      <c r="T277" s="394">
        <v>171822</v>
      </c>
      <c r="U277" s="394">
        <v>181057</v>
      </c>
      <c r="V277" s="394">
        <v>181660</v>
      </c>
      <c r="W277" s="394">
        <v>186257</v>
      </c>
      <c r="X277" s="394">
        <v>186257</v>
      </c>
    </row>
    <row r="278" spans="1:24" s="390" customFormat="1" ht="16.5" hidden="1">
      <c r="A278" s="391" t="s">
        <v>1098</v>
      </c>
      <c r="B278" s="392" t="s">
        <v>1099</v>
      </c>
      <c r="C278" s="392" t="s">
        <v>239</v>
      </c>
      <c r="D278" s="392" t="s">
        <v>239</v>
      </c>
      <c r="E278" s="392" t="s">
        <v>653</v>
      </c>
      <c r="F278" s="392" t="s">
        <v>1100</v>
      </c>
      <c r="G278" s="392" t="s">
        <v>239</v>
      </c>
      <c r="H278" s="392" t="s">
        <v>243</v>
      </c>
      <c r="I278" s="398">
        <v>150327</v>
      </c>
      <c r="J278" s="398">
        <v>138784</v>
      </c>
      <c r="K278" s="398">
        <v>156407</v>
      </c>
      <c r="L278" s="398">
        <v>164762</v>
      </c>
      <c r="M278" s="398">
        <v>161995</v>
      </c>
      <c r="N278" s="398">
        <v>148426.70000000001</v>
      </c>
      <c r="O278" s="398">
        <v>133505.29999999999</v>
      </c>
      <c r="P278" s="398">
        <v>145909.70000000001</v>
      </c>
      <c r="Q278" s="398">
        <v>160183.70000000001</v>
      </c>
      <c r="R278" s="398">
        <v>158015.20000000001</v>
      </c>
      <c r="S278" s="393">
        <v>167122</v>
      </c>
      <c r="T278" s="394">
        <v>176229</v>
      </c>
      <c r="U278" s="394">
        <v>169358</v>
      </c>
      <c r="V278" s="394">
        <v>180695</v>
      </c>
      <c r="W278" s="394">
        <v>179401</v>
      </c>
      <c r="X278" s="394">
        <v>179401</v>
      </c>
    </row>
    <row r="279" spans="1:24" s="390" customFormat="1" ht="16.5" hidden="1">
      <c r="A279" s="395" t="s">
        <v>1101</v>
      </c>
      <c r="B279" s="396" t="s">
        <v>1102</v>
      </c>
      <c r="C279" s="396" t="s">
        <v>239</v>
      </c>
      <c r="D279" s="396" t="s">
        <v>239</v>
      </c>
      <c r="E279" s="396" t="s">
        <v>653</v>
      </c>
      <c r="F279" s="396" t="s">
        <v>1103</v>
      </c>
      <c r="G279" s="396" t="s">
        <v>239</v>
      </c>
      <c r="H279" s="396" t="s">
        <v>243</v>
      </c>
      <c r="I279" s="399">
        <v>21168</v>
      </c>
      <c r="J279" s="399">
        <v>21418</v>
      </c>
      <c r="K279" s="399">
        <v>17395</v>
      </c>
      <c r="L279" s="399">
        <v>12518</v>
      </c>
      <c r="M279" s="399">
        <v>17757</v>
      </c>
      <c r="N279" s="399">
        <v>11795</v>
      </c>
      <c r="O279" s="399">
        <v>13027</v>
      </c>
      <c r="P279" s="399">
        <v>9302</v>
      </c>
      <c r="Q279" s="399">
        <v>7294</v>
      </c>
      <c r="R279" s="399">
        <v>7517</v>
      </c>
      <c r="S279" s="397">
        <v>6271</v>
      </c>
      <c r="T279" s="394">
        <v>6286</v>
      </c>
      <c r="U279" s="394">
        <v>6466</v>
      </c>
      <c r="V279" s="394">
        <v>6337</v>
      </c>
      <c r="W279" s="394">
        <v>6350</v>
      </c>
      <c r="X279" s="394">
        <v>6350</v>
      </c>
    </row>
    <row r="280" spans="1:24" s="390" customFormat="1" ht="16.5" hidden="1">
      <c r="A280" s="391" t="s">
        <v>1104</v>
      </c>
      <c r="B280" s="392" t="s">
        <v>1105</v>
      </c>
      <c r="C280" s="392" t="s">
        <v>239</v>
      </c>
      <c r="D280" s="392" t="s">
        <v>239</v>
      </c>
      <c r="E280" s="392" t="s">
        <v>653</v>
      </c>
      <c r="F280" s="392" t="s">
        <v>1106</v>
      </c>
      <c r="G280" s="392" t="s">
        <v>239</v>
      </c>
      <c r="H280" s="392" t="s">
        <v>243</v>
      </c>
      <c r="I280" s="398">
        <v>2167</v>
      </c>
      <c r="J280" s="398">
        <v>2485</v>
      </c>
      <c r="K280" s="398">
        <v>3159</v>
      </c>
      <c r="L280" s="398">
        <v>4366</v>
      </c>
      <c r="M280" s="398">
        <v>7754</v>
      </c>
      <c r="N280" s="398">
        <v>8495</v>
      </c>
      <c r="O280" s="398">
        <v>10339</v>
      </c>
      <c r="P280" s="398">
        <v>11714</v>
      </c>
      <c r="Q280" s="398">
        <v>12862</v>
      </c>
      <c r="R280" s="398">
        <v>10416.700000000001</v>
      </c>
      <c r="S280" s="393">
        <v>10451</v>
      </c>
      <c r="T280" s="394">
        <v>10477</v>
      </c>
      <c r="U280" s="394">
        <v>10777</v>
      </c>
      <c r="V280" s="394">
        <v>10562</v>
      </c>
      <c r="W280" s="394">
        <v>10583</v>
      </c>
      <c r="X280" s="394">
        <v>10583</v>
      </c>
    </row>
    <row r="281" spans="1:24" s="390" customFormat="1" ht="16.5" hidden="1">
      <c r="A281" s="395" t="s">
        <v>1107</v>
      </c>
      <c r="B281" s="396" t="s">
        <v>1108</v>
      </c>
      <c r="C281" s="396" t="s">
        <v>239</v>
      </c>
      <c r="D281" s="396" t="s">
        <v>239</v>
      </c>
      <c r="E281" s="396" t="s">
        <v>653</v>
      </c>
      <c r="F281" s="396" t="s">
        <v>1109</v>
      </c>
      <c r="G281" s="396" t="s">
        <v>239</v>
      </c>
      <c r="H281" s="396" t="s">
        <v>243</v>
      </c>
      <c r="I281" s="399">
        <v>2020</v>
      </c>
      <c r="J281" s="399">
        <v>3238</v>
      </c>
      <c r="K281" s="399">
        <v>4195</v>
      </c>
      <c r="L281" s="399">
        <v>5813</v>
      </c>
      <c r="M281" s="399">
        <v>7302</v>
      </c>
      <c r="N281" s="399">
        <v>9714.7000000000007</v>
      </c>
      <c r="O281" s="399">
        <v>12158.3</v>
      </c>
      <c r="P281" s="399">
        <v>16151.3</v>
      </c>
      <c r="Q281" s="399">
        <v>21575.9</v>
      </c>
      <c r="R281" s="399">
        <v>27212.400000000001</v>
      </c>
      <c r="S281" s="397">
        <v>31235</v>
      </c>
      <c r="T281" s="394">
        <v>35012</v>
      </c>
      <c r="U281" s="394">
        <v>38706</v>
      </c>
      <c r="V281" s="394">
        <v>42824</v>
      </c>
      <c r="W281" s="394">
        <v>49509</v>
      </c>
      <c r="X281" s="394">
        <v>49509</v>
      </c>
    </row>
    <row r="282" spans="1:24" s="390" customFormat="1" ht="16.5" hidden="1">
      <c r="A282" s="391" t="s">
        <v>1110</v>
      </c>
      <c r="B282" s="392" t="s">
        <v>1111</v>
      </c>
      <c r="C282" s="392" t="s">
        <v>239</v>
      </c>
      <c r="D282" s="392" t="s">
        <v>239</v>
      </c>
      <c r="E282" s="392" t="s">
        <v>653</v>
      </c>
      <c r="F282" s="392" t="s">
        <v>1112</v>
      </c>
      <c r="G282" s="392" t="s">
        <v>239</v>
      </c>
      <c r="H282" s="392" t="s">
        <v>243</v>
      </c>
      <c r="I282" s="398">
        <v>1103</v>
      </c>
      <c r="J282" s="398">
        <v>1605</v>
      </c>
      <c r="K282" s="398">
        <v>2557</v>
      </c>
      <c r="L282" s="398">
        <v>3975</v>
      </c>
      <c r="M282" s="398">
        <v>5123</v>
      </c>
      <c r="N282" s="398">
        <v>7056.2</v>
      </c>
      <c r="O282" s="398">
        <v>9208.1</v>
      </c>
      <c r="P282" s="398">
        <v>12996</v>
      </c>
      <c r="Q282" s="398">
        <v>17967.2</v>
      </c>
      <c r="R282" s="398">
        <v>23590.6</v>
      </c>
      <c r="S282" s="393">
        <v>27323</v>
      </c>
      <c r="T282" s="394">
        <v>30522</v>
      </c>
      <c r="U282" s="394">
        <v>33188</v>
      </c>
      <c r="V282" s="394">
        <v>35854</v>
      </c>
      <c r="W282" s="394">
        <v>40312</v>
      </c>
      <c r="X282" s="394">
        <v>40312</v>
      </c>
    </row>
    <row r="283" spans="1:24" s="390" customFormat="1" ht="16.5" hidden="1">
      <c r="A283" s="395" t="s">
        <v>1113</v>
      </c>
      <c r="B283" s="396" t="s">
        <v>1114</v>
      </c>
      <c r="C283" s="396" t="s">
        <v>239</v>
      </c>
      <c r="D283" s="396" t="s">
        <v>239</v>
      </c>
      <c r="E283" s="396" t="s">
        <v>653</v>
      </c>
      <c r="F283" s="396" t="s">
        <v>1115</v>
      </c>
      <c r="G283" s="396" t="s">
        <v>239</v>
      </c>
      <c r="H283" s="396" t="s">
        <v>243</v>
      </c>
      <c r="I283" s="399">
        <v>0</v>
      </c>
      <c r="J283" s="399">
        <v>484</v>
      </c>
      <c r="K283" s="399">
        <v>492</v>
      </c>
      <c r="L283" s="399">
        <v>496</v>
      </c>
      <c r="M283" s="399">
        <v>496</v>
      </c>
      <c r="N283" s="399">
        <v>489.47</v>
      </c>
      <c r="O283" s="399">
        <v>485.35</v>
      </c>
      <c r="P283" s="399">
        <v>474.32</v>
      </c>
      <c r="Q283" s="399">
        <v>457.26</v>
      </c>
      <c r="R283" s="399">
        <v>454.97</v>
      </c>
      <c r="S283" s="397">
        <v>455</v>
      </c>
      <c r="T283" s="394">
        <v>489</v>
      </c>
      <c r="U283" s="394">
        <v>489</v>
      </c>
      <c r="V283" s="394">
        <v>489</v>
      </c>
      <c r="W283" s="394">
        <v>489</v>
      </c>
      <c r="X283" s="394">
        <v>489</v>
      </c>
    </row>
    <row r="284" spans="1:24" s="390" customFormat="1" ht="16.5" hidden="1">
      <c r="A284" s="391" t="s">
        <v>1116</v>
      </c>
      <c r="B284" s="392" t="s">
        <v>1117</v>
      </c>
      <c r="C284" s="392" t="s">
        <v>239</v>
      </c>
      <c r="D284" s="392" t="s">
        <v>239</v>
      </c>
      <c r="E284" s="392" t="s">
        <v>653</v>
      </c>
      <c r="F284" s="392" t="s">
        <v>1118</v>
      </c>
      <c r="G284" s="392" t="s">
        <v>239</v>
      </c>
      <c r="H284" s="392" t="s">
        <v>243</v>
      </c>
      <c r="I284" s="398">
        <v>917</v>
      </c>
      <c r="J284" s="398">
        <v>1149</v>
      </c>
      <c r="K284" s="398">
        <v>1146</v>
      </c>
      <c r="L284" s="398">
        <v>1342</v>
      </c>
      <c r="M284" s="398">
        <v>1683</v>
      </c>
      <c r="N284" s="398">
        <v>2169</v>
      </c>
      <c r="O284" s="398">
        <v>2464.9</v>
      </c>
      <c r="P284" s="398">
        <v>2680.9</v>
      </c>
      <c r="Q284" s="398">
        <v>3151.4</v>
      </c>
      <c r="R284" s="398">
        <v>3166.8</v>
      </c>
      <c r="S284" s="393">
        <v>3457</v>
      </c>
      <c r="T284" s="394">
        <v>4002</v>
      </c>
      <c r="U284" s="394">
        <v>5029</v>
      </c>
      <c r="V284" s="394">
        <v>6481</v>
      </c>
      <c r="W284" s="394">
        <v>8708</v>
      </c>
      <c r="X284" s="394">
        <v>8708</v>
      </c>
    </row>
    <row r="285" spans="1:24" s="390" customFormat="1" ht="16.5" hidden="1">
      <c r="A285" s="395" t="s">
        <v>1119</v>
      </c>
      <c r="B285" s="396" t="s">
        <v>1120</v>
      </c>
      <c r="C285" s="396" t="s">
        <v>239</v>
      </c>
      <c r="D285" s="396" t="s">
        <v>239</v>
      </c>
      <c r="E285" s="396" t="s">
        <v>643</v>
      </c>
      <c r="F285" s="396" t="s">
        <v>1121</v>
      </c>
      <c r="G285" s="396" t="s">
        <v>239</v>
      </c>
      <c r="H285" s="396" t="s">
        <v>243</v>
      </c>
      <c r="I285" s="399">
        <v>30.446999999999999</v>
      </c>
      <c r="J285" s="399">
        <v>28.99</v>
      </c>
      <c r="K285" s="399">
        <v>28.928000000000001</v>
      </c>
      <c r="L285" s="399">
        <v>29.545000000000002</v>
      </c>
      <c r="M285" s="399">
        <v>29.084</v>
      </c>
      <c r="N285" s="399">
        <v>28.241</v>
      </c>
      <c r="O285" s="399">
        <v>28.071000000000002</v>
      </c>
      <c r="P285" s="399">
        <v>28.206</v>
      </c>
      <c r="Q285" s="399">
        <v>28.734000000000002</v>
      </c>
      <c r="R285" s="399">
        <v>30.3</v>
      </c>
      <c r="S285" s="397">
        <v>31</v>
      </c>
      <c r="T285" s="394">
        <v>31.4</v>
      </c>
      <c r="U285" s="394">
        <v>31.7</v>
      </c>
      <c r="V285" s="394">
        <v>31.8</v>
      </c>
      <c r="W285" s="394">
        <v>31.9</v>
      </c>
      <c r="X285" s="394">
        <v>31.9</v>
      </c>
    </row>
    <row r="286" spans="1:24" s="390" customFormat="1" ht="16.5" hidden="1">
      <c r="A286" s="391" t="s">
        <v>1122</v>
      </c>
      <c r="B286" s="392" t="s">
        <v>1123</v>
      </c>
      <c r="C286" s="392" t="s">
        <v>239</v>
      </c>
      <c r="D286" s="392" t="s">
        <v>239</v>
      </c>
      <c r="E286" s="392" t="s">
        <v>653</v>
      </c>
      <c r="F286" s="392" t="s">
        <v>1124</v>
      </c>
      <c r="G286" s="392" t="s">
        <v>239</v>
      </c>
      <c r="H286" s="392" t="s">
        <v>243</v>
      </c>
      <c r="I286" s="398">
        <v>80222.5</v>
      </c>
      <c r="J286" s="398">
        <v>76484.899999999994</v>
      </c>
      <c r="K286" s="398">
        <v>77632.100000000006</v>
      </c>
      <c r="L286" s="398">
        <v>80546.7</v>
      </c>
      <c r="M286" s="398">
        <v>82110.899999999994</v>
      </c>
      <c r="N286" s="398">
        <v>79688.399999999994</v>
      </c>
      <c r="O286" s="398">
        <v>79148.399999999994</v>
      </c>
      <c r="P286" s="398">
        <v>78998.7</v>
      </c>
      <c r="Q286" s="393">
        <v>79336</v>
      </c>
      <c r="R286" s="393">
        <v>87906</v>
      </c>
      <c r="S286" s="393">
        <v>91097</v>
      </c>
      <c r="T286" s="394">
        <v>93880</v>
      </c>
      <c r="U286" s="394">
        <v>95176</v>
      </c>
      <c r="V286" s="394">
        <v>97349</v>
      </c>
      <c r="W286" s="394">
        <v>98385</v>
      </c>
      <c r="X286" s="394">
        <v>98385</v>
      </c>
    </row>
    <row r="287" spans="1:24" s="390" customFormat="1" ht="16.5" hidden="1">
      <c r="A287" s="395" t="s">
        <v>1125</v>
      </c>
      <c r="B287" s="396" t="s">
        <v>1126</v>
      </c>
      <c r="C287" s="396" t="s">
        <v>239</v>
      </c>
      <c r="D287" s="396" t="s">
        <v>239</v>
      </c>
      <c r="E287" s="396" t="s">
        <v>653</v>
      </c>
      <c r="F287" s="396" t="s">
        <v>1127</v>
      </c>
      <c r="G287" s="396" t="s">
        <v>239</v>
      </c>
      <c r="H287" s="396" t="s">
        <v>243</v>
      </c>
      <c r="I287" s="399">
        <v>2.2669999999999999</v>
      </c>
      <c r="J287" s="399">
        <v>1.2290000000000001</v>
      </c>
      <c r="K287" s="399">
        <v>1.7150000000000001</v>
      </c>
      <c r="L287" s="399">
        <v>0.38600000000000001</v>
      </c>
      <c r="M287" s="399">
        <v>1.778</v>
      </c>
      <c r="N287" s="399">
        <v>0.71299999999999997</v>
      </c>
      <c r="O287" s="399">
        <v>4.3499999999999996</v>
      </c>
      <c r="P287" s="399">
        <v>-1.653</v>
      </c>
      <c r="Q287" s="399">
        <v>-0.44600000000000001</v>
      </c>
      <c r="R287" s="399">
        <v>4.7469999999999999</v>
      </c>
      <c r="S287" s="397">
        <v>2.7</v>
      </c>
      <c r="T287" s="394">
        <v>1.4</v>
      </c>
      <c r="U287" s="394">
        <v>1.2</v>
      </c>
      <c r="V287" s="394">
        <v>0.8</v>
      </c>
      <c r="W287" s="394">
        <v>0.8</v>
      </c>
      <c r="X287" s="394">
        <v>0.8</v>
      </c>
    </row>
    <row r="288" spans="1:24" s="390" customFormat="1" ht="16.5" hidden="1">
      <c r="A288" s="391" t="s">
        <v>1128</v>
      </c>
      <c r="B288" s="392" t="s">
        <v>1129</v>
      </c>
      <c r="C288" s="392" t="s">
        <v>239</v>
      </c>
      <c r="D288" s="392" t="s">
        <v>239</v>
      </c>
      <c r="E288" s="392" t="s">
        <v>643</v>
      </c>
      <c r="F288" s="392" t="s">
        <v>1130</v>
      </c>
      <c r="G288" s="392" t="s">
        <v>239</v>
      </c>
      <c r="H288" s="392" t="s">
        <v>243</v>
      </c>
      <c r="I288" s="398">
        <v>0</v>
      </c>
      <c r="J288" s="398">
        <v>0</v>
      </c>
      <c r="K288" s="398">
        <v>0</v>
      </c>
      <c r="L288" s="398">
        <v>0</v>
      </c>
      <c r="M288" s="398">
        <v>0</v>
      </c>
      <c r="N288" s="398">
        <v>0</v>
      </c>
      <c r="O288" s="398">
        <v>0</v>
      </c>
      <c r="P288" s="398">
        <v>0</v>
      </c>
      <c r="Q288" s="398">
        <v>0</v>
      </c>
      <c r="R288" s="398">
        <v>0</v>
      </c>
      <c r="S288" s="398" t="s">
        <v>386</v>
      </c>
      <c r="T288" s="398" t="s">
        <v>386</v>
      </c>
      <c r="U288" s="398" t="s">
        <v>386</v>
      </c>
      <c r="V288" s="398" t="s">
        <v>386</v>
      </c>
      <c r="W288" s="398" t="s">
        <v>386</v>
      </c>
      <c r="X288" s="398" t="s">
        <v>386</v>
      </c>
    </row>
    <row r="289" spans="1:24" s="390" customFormat="1" ht="16.5" hidden="1">
      <c r="A289" s="395" t="s">
        <v>1131</v>
      </c>
      <c r="B289" s="396" t="s">
        <v>1132</v>
      </c>
      <c r="C289" s="396" t="s">
        <v>239</v>
      </c>
      <c r="D289" s="396" t="s">
        <v>239</v>
      </c>
      <c r="E289" s="396" t="s">
        <v>653</v>
      </c>
      <c r="F289" s="396" t="s">
        <v>1133</v>
      </c>
      <c r="G289" s="396" t="s">
        <v>239</v>
      </c>
      <c r="H289" s="396" t="s">
        <v>243</v>
      </c>
      <c r="I289" s="399">
        <v>0</v>
      </c>
      <c r="J289" s="399">
        <v>0</v>
      </c>
      <c r="K289" s="399">
        <v>0</v>
      </c>
      <c r="L289" s="399">
        <v>0</v>
      </c>
      <c r="M289" s="399">
        <v>0</v>
      </c>
      <c r="N289" s="399">
        <v>0</v>
      </c>
      <c r="O289" s="399">
        <v>0</v>
      </c>
      <c r="P289" s="399">
        <v>0</v>
      </c>
      <c r="Q289" s="399">
        <v>0</v>
      </c>
      <c r="R289" s="399">
        <v>0</v>
      </c>
      <c r="S289" s="399" t="s">
        <v>386</v>
      </c>
      <c r="T289" s="399" t="s">
        <v>386</v>
      </c>
      <c r="U289" s="399" t="s">
        <v>386</v>
      </c>
      <c r="V289" s="399" t="s">
        <v>386</v>
      </c>
      <c r="W289" s="399" t="s">
        <v>386</v>
      </c>
      <c r="X289" s="399" t="s">
        <v>386</v>
      </c>
    </row>
    <row r="290" spans="1:24" s="390" customFormat="1" ht="16.5" hidden="1">
      <c r="A290" s="391" t="s">
        <v>1134</v>
      </c>
      <c r="B290" s="392" t="s">
        <v>1135</v>
      </c>
      <c r="C290" s="392" t="s">
        <v>239</v>
      </c>
      <c r="D290" s="392" t="s">
        <v>239</v>
      </c>
      <c r="E290" s="392" t="s">
        <v>653</v>
      </c>
      <c r="F290" s="392" t="s">
        <v>1136</v>
      </c>
      <c r="G290" s="392" t="s">
        <v>239</v>
      </c>
      <c r="H290" s="392" t="s">
        <v>243</v>
      </c>
      <c r="I290" s="398">
        <v>0</v>
      </c>
      <c r="J290" s="398">
        <v>0</v>
      </c>
      <c r="K290" s="398">
        <v>0</v>
      </c>
      <c r="L290" s="398">
        <v>0</v>
      </c>
      <c r="M290" s="398">
        <v>0</v>
      </c>
      <c r="N290" s="398">
        <v>0</v>
      </c>
      <c r="O290" s="398">
        <v>0</v>
      </c>
      <c r="P290" s="398">
        <v>0</v>
      </c>
      <c r="Q290" s="398">
        <v>0</v>
      </c>
      <c r="R290" s="398">
        <v>0</v>
      </c>
      <c r="S290" s="398" t="s">
        <v>386</v>
      </c>
      <c r="T290" s="398" t="s">
        <v>386</v>
      </c>
      <c r="U290" s="398" t="s">
        <v>386</v>
      </c>
      <c r="V290" s="398" t="s">
        <v>386</v>
      </c>
      <c r="W290" s="398" t="s">
        <v>386</v>
      </c>
      <c r="X290" s="398" t="s">
        <v>386</v>
      </c>
    </row>
    <row r="291" spans="1:24" s="390" customFormat="1" ht="16.5" hidden="1">
      <c r="A291" s="395" t="s">
        <v>1137</v>
      </c>
      <c r="B291" s="396" t="s">
        <v>1138</v>
      </c>
      <c r="C291" s="396" t="s">
        <v>239</v>
      </c>
      <c r="D291" s="396" t="s">
        <v>239</v>
      </c>
      <c r="E291" s="396" t="s">
        <v>653</v>
      </c>
      <c r="F291" s="396" t="s">
        <v>1139</v>
      </c>
      <c r="G291" s="396" t="s">
        <v>239</v>
      </c>
      <c r="H291" s="396" t="s">
        <v>243</v>
      </c>
      <c r="I291" s="399">
        <v>0</v>
      </c>
      <c r="J291" s="399">
        <v>0</v>
      </c>
      <c r="K291" s="399">
        <v>0</v>
      </c>
      <c r="L291" s="399">
        <v>0</v>
      </c>
      <c r="M291" s="399">
        <v>0</v>
      </c>
      <c r="N291" s="399">
        <v>0</v>
      </c>
      <c r="O291" s="399">
        <v>0</v>
      </c>
      <c r="P291" s="399">
        <v>0</v>
      </c>
      <c r="Q291" s="399">
        <v>0</v>
      </c>
      <c r="R291" s="399">
        <v>0</v>
      </c>
      <c r="S291" s="399" t="s">
        <v>386</v>
      </c>
      <c r="T291" s="399" t="s">
        <v>386</v>
      </c>
      <c r="U291" s="399" t="s">
        <v>386</v>
      </c>
      <c r="V291" s="399" t="s">
        <v>386</v>
      </c>
      <c r="W291" s="399" t="s">
        <v>386</v>
      </c>
      <c r="X291" s="399" t="s">
        <v>386</v>
      </c>
    </row>
    <row r="292" spans="1:24" s="390" customFormat="1" ht="16.5" hidden="1">
      <c r="A292" s="391" t="s">
        <v>1140</v>
      </c>
      <c r="B292" s="392" t="s">
        <v>1141</v>
      </c>
      <c r="C292" s="392" t="s">
        <v>239</v>
      </c>
      <c r="D292" s="392" t="s">
        <v>239</v>
      </c>
      <c r="E292" s="392" t="s">
        <v>1142</v>
      </c>
      <c r="F292" s="392" t="s">
        <v>1143</v>
      </c>
      <c r="G292" s="392" t="s">
        <v>239</v>
      </c>
      <c r="H292" s="392" t="s">
        <v>243</v>
      </c>
      <c r="I292" s="398" t="s">
        <v>386</v>
      </c>
      <c r="J292" s="398" t="s">
        <v>386</v>
      </c>
      <c r="K292" s="398" t="s">
        <v>386</v>
      </c>
      <c r="L292" s="398" t="s">
        <v>386</v>
      </c>
      <c r="M292" s="398" t="s">
        <v>386</v>
      </c>
      <c r="N292" s="398" t="s">
        <v>386</v>
      </c>
      <c r="O292" s="398" t="s">
        <v>386</v>
      </c>
      <c r="P292" s="398" t="s">
        <v>386</v>
      </c>
      <c r="Q292" s="398" t="s">
        <v>386</v>
      </c>
      <c r="R292" s="398" t="s">
        <v>386</v>
      </c>
      <c r="S292" s="398" t="s">
        <v>386</v>
      </c>
      <c r="T292" s="398" t="s">
        <v>386</v>
      </c>
      <c r="U292" s="398" t="s">
        <v>386</v>
      </c>
      <c r="V292" s="398" t="s">
        <v>386</v>
      </c>
      <c r="W292" s="398" t="s">
        <v>386</v>
      </c>
      <c r="X292" s="398" t="s">
        <v>386</v>
      </c>
    </row>
    <row r="293" spans="1:24" s="390" customFormat="1" ht="16.5" hidden="1">
      <c r="A293" s="395" t="s">
        <v>1144</v>
      </c>
      <c r="B293" s="396" t="s">
        <v>1145</v>
      </c>
      <c r="C293" s="396" t="s">
        <v>239</v>
      </c>
      <c r="D293" s="396" t="s">
        <v>239</v>
      </c>
      <c r="E293" s="396" t="s">
        <v>389</v>
      </c>
      <c r="F293" s="396" t="s">
        <v>1146</v>
      </c>
      <c r="G293" s="396" t="s">
        <v>239</v>
      </c>
      <c r="H293" s="396" t="s">
        <v>243</v>
      </c>
      <c r="I293" s="397">
        <v>4</v>
      </c>
      <c r="J293" s="397">
        <v>4</v>
      </c>
      <c r="K293" s="397">
        <v>4</v>
      </c>
      <c r="L293" s="397">
        <v>4</v>
      </c>
      <c r="M293" s="397">
        <v>4</v>
      </c>
      <c r="N293" s="397">
        <v>4</v>
      </c>
      <c r="O293" s="397">
        <v>4</v>
      </c>
      <c r="P293" s="397">
        <v>4</v>
      </c>
      <c r="Q293" s="397">
        <v>4</v>
      </c>
      <c r="R293" s="397">
        <v>4.2</v>
      </c>
      <c r="S293" s="397">
        <v>4.4000000000000004</v>
      </c>
      <c r="T293" s="394">
        <v>4.5999999999999996</v>
      </c>
      <c r="U293" s="394">
        <v>4.8</v>
      </c>
      <c r="V293" s="394">
        <v>5</v>
      </c>
      <c r="W293" s="394">
        <v>5</v>
      </c>
      <c r="X293" s="394">
        <v>5</v>
      </c>
    </row>
    <row r="294" spans="1:24" s="390" customFormat="1" ht="16.5" hidden="1">
      <c r="A294" s="391" t="s">
        <v>1147</v>
      </c>
      <c r="B294" s="392" t="s">
        <v>1148</v>
      </c>
      <c r="C294" s="392" t="s">
        <v>239</v>
      </c>
      <c r="D294" s="392" t="s">
        <v>429</v>
      </c>
      <c r="E294" s="392" t="s">
        <v>255</v>
      </c>
      <c r="F294" s="392" t="s">
        <v>1149</v>
      </c>
      <c r="G294" s="392" t="s">
        <v>239</v>
      </c>
      <c r="H294" s="392" t="s">
        <v>243</v>
      </c>
      <c r="I294" s="398">
        <v>24.95</v>
      </c>
      <c r="J294" s="398">
        <v>25.297999999999998</v>
      </c>
      <c r="K294" s="398">
        <v>25.899000000000001</v>
      </c>
      <c r="L294" s="398">
        <v>26.178000000000001</v>
      </c>
      <c r="M294" s="398">
        <v>26.411000000000001</v>
      </c>
      <c r="N294" s="398">
        <v>26.725999999999999</v>
      </c>
      <c r="O294" s="398">
        <v>26.826000000000001</v>
      </c>
      <c r="P294" s="398">
        <v>27.12</v>
      </c>
      <c r="Q294" s="398">
        <v>26.908000000000001</v>
      </c>
      <c r="R294" s="393">
        <v>27.27</v>
      </c>
      <c r="S294" s="393">
        <v>27.95</v>
      </c>
      <c r="T294" s="394">
        <v>27.91</v>
      </c>
      <c r="U294" s="394">
        <v>27.94</v>
      </c>
      <c r="V294" s="394">
        <v>28</v>
      </c>
      <c r="W294" s="394">
        <v>28.05</v>
      </c>
      <c r="X294" s="394">
        <v>28.05</v>
      </c>
    </row>
    <row r="295" spans="1:24" s="390" customFormat="1" ht="16.5" hidden="1">
      <c r="A295" s="395" t="s">
        <v>1150</v>
      </c>
      <c r="B295" s="396" t="s">
        <v>1151</v>
      </c>
      <c r="C295" s="396" t="s">
        <v>239</v>
      </c>
      <c r="D295" s="396" t="s">
        <v>239</v>
      </c>
      <c r="E295" s="396" t="s">
        <v>255</v>
      </c>
      <c r="F295" s="396" t="s">
        <v>1152</v>
      </c>
      <c r="G295" s="396" t="s">
        <v>239</v>
      </c>
      <c r="H295" s="396" t="s">
        <v>243</v>
      </c>
      <c r="I295" s="399">
        <v>1.736</v>
      </c>
      <c r="J295" s="399">
        <v>1.397</v>
      </c>
      <c r="K295" s="399">
        <v>2.3740000000000001</v>
      </c>
      <c r="L295" s="399">
        <v>1.079</v>
      </c>
      <c r="M295" s="399">
        <v>0.88900000000000001</v>
      </c>
      <c r="N295" s="399">
        <v>1.1930000000000001</v>
      </c>
      <c r="O295" s="399">
        <v>0.375</v>
      </c>
      <c r="P295" s="399">
        <v>1.095</v>
      </c>
      <c r="Q295" s="399">
        <v>-0.78100000000000003</v>
      </c>
      <c r="R295" s="397">
        <v>1.3</v>
      </c>
      <c r="S295" s="397">
        <v>2.5</v>
      </c>
      <c r="T295" s="394">
        <v>-0.2</v>
      </c>
      <c r="U295" s="394">
        <v>0.1</v>
      </c>
      <c r="V295" s="394">
        <v>0.2</v>
      </c>
      <c r="W295" s="394">
        <v>0.2</v>
      </c>
      <c r="X295" s="394">
        <v>0.2</v>
      </c>
    </row>
    <row r="296" spans="1:24" s="390" customFormat="1" ht="16.5" hidden="1">
      <c r="A296" s="391" t="s">
        <v>1153</v>
      </c>
      <c r="B296" s="392" t="s">
        <v>1154</v>
      </c>
      <c r="C296" s="392" t="s">
        <v>239</v>
      </c>
      <c r="D296" s="392" t="s">
        <v>239</v>
      </c>
      <c r="E296" s="392" t="s">
        <v>643</v>
      </c>
      <c r="F296" s="392" t="s">
        <v>1155</v>
      </c>
      <c r="G296" s="392" t="s">
        <v>239</v>
      </c>
      <c r="H296" s="392" t="s">
        <v>243</v>
      </c>
      <c r="I296" s="398">
        <v>1.5529999999999999</v>
      </c>
      <c r="J296" s="398">
        <v>1.5549999999999999</v>
      </c>
      <c r="K296" s="398">
        <v>1.6160000000000001</v>
      </c>
      <c r="L296" s="398">
        <v>1.585</v>
      </c>
      <c r="M296" s="398">
        <v>1.5880000000000001</v>
      </c>
      <c r="N296" s="398">
        <v>1.603</v>
      </c>
      <c r="O296" s="398">
        <v>1.5589999999999999</v>
      </c>
      <c r="P296" s="398">
        <v>1.5449999999999999</v>
      </c>
      <c r="Q296" s="393">
        <v>1.4</v>
      </c>
      <c r="R296" s="393">
        <v>1.4</v>
      </c>
      <c r="S296" s="393">
        <v>1.4</v>
      </c>
      <c r="T296" s="394">
        <v>1.4</v>
      </c>
      <c r="U296" s="394">
        <v>1.4</v>
      </c>
      <c r="V296" s="394">
        <v>1.4</v>
      </c>
      <c r="W296" s="394">
        <v>1.4</v>
      </c>
      <c r="X296" s="394">
        <v>1.4</v>
      </c>
    </row>
    <row r="297" spans="1:24" s="390" customFormat="1" ht="16.5" hidden="1">
      <c r="A297" s="395" t="s">
        <v>1156</v>
      </c>
      <c r="B297" s="396" t="s">
        <v>1157</v>
      </c>
      <c r="C297" s="396" t="s">
        <v>239</v>
      </c>
      <c r="D297" s="396" t="s">
        <v>239</v>
      </c>
      <c r="E297" s="396" t="s">
        <v>643</v>
      </c>
      <c r="F297" s="396" t="s">
        <v>1158</v>
      </c>
      <c r="G297" s="396" t="s">
        <v>239</v>
      </c>
      <c r="H297" s="396" t="s">
        <v>243</v>
      </c>
      <c r="I297" s="399">
        <v>62.886000000000003</v>
      </c>
      <c r="J297" s="399">
        <v>61.59</v>
      </c>
      <c r="K297" s="399">
        <v>62.604999999999997</v>
      </c>
      <c r="L297" s="399">
        <v>60.252000000000002</v>
      </c>
      <c r="M297" s="399">
        <v>58.984000000000002</v>
      </c>
      <c r="N297" s="399">
        <v>57.972000000000001</v>
      </c>
      <c r="O297" s="399">
        <v>54.933999999999997</v>
      </c>
      <c r="P297" s="399">
        <v>53.390999999999998</v>
      </c>
      <c r="Q297" s="399">
        <v>49.889000000000003</v>
      </c>
      <c r="R297" s="399">
        <v>48.375999999999998</v>
      </c>
      <c r="S297" s="397">
        <v>47.2</v>
      </c>
      <c r="T297" s="394">
        <v>45.6</v>
      </c>
      <c r="U297" s="394">
        <v>44.8</v>
      </c>
      <c r="V297" s="394">
        <v>43.5</v>
      </c>
      <c r="W297" s="394">
        <v>42.1</v>
      </c>
      <c r="X297" s="394">
        <v>42.1</v>
      </c>
    </row>
    <row r="298" spans="1:24" s="390" customFormat="1" ht="16.5" hidden="1">
      <c r="A298" s="391" t="s">
        <v>1159</v>
      </c>
      <c r="B298" s="392" t="s">
        <v>1160</v>
      </c>
      <c r="C298" s="392" t="s">
        <v>239</v>
      </c>
      <c r="D298" s="392" t="s">
        <v>239</v>
      </c>
      <c r="E298" s="392" t="s">
        <v>643</v>
      </c>
      <c r="F298" s="392" t="s">
        <v>1161</v>
      </c>
      <c r="G298" s="392" t="s">
        <v>239</v>
      </c>
      <c r="H298" s="392" t="s">
        <v>243</v>
      </c>
      <c r="I298" s="398">
        <v>0.90600000000000003</v>
      </c>
      <c r="J298" s="398">
        <v>0.95</v>
      </c>
      <c r="K298" s="398">
        <v>0.85299999999999998</v>
      </c>
      <c r="L298" s="398">
        <v>0.77200000000000002</v>
      </c>
      <c r="M298" s="398">
        <v>0.80500000000000005</v>
      </c>
      <c r="N298" s="398">
        <v>0.83899999999999997</v>
      </c>
      <c r="O298" s="398">
        <v>0.92</v>
      </c>
      <c r="P298" s="398">
        <v>0.94299999999999995</v>
      </c>
      <c r="Q298" s="393">
        <v>1</v>
      </c>
      <c r="R298" s="393">
        <v>1</v>
      </c>
      <c r="S298" s="393">
        <v>1</v>
      </c>
      <c r="T298" s="394">
        <v>1</v>
      </c>
      <c r="U298" s="394">
        <v>1</v>
      </c>
      <c r="V298" s="394">
        <v>1.1000000000000001</v>
      </c>
      <c r="W298" s="394">
        <v>1.1000000000000001</v>
      </c>
      <c r="X298" s="394">
        <v>1.1000000000000001</v>
      </c>
    </row>
    <row r="299" spans="1:24" s="390" customFormat="1" ht="16.5" hidden="1">
      <c r="A299" s="395" t="s">
        <v>1162</v>
      </c>
      <c r="B299" s="396" t="s">
        <v>1163</v>
      </c>
      <c r="C299" s="396" t="s">
        <v>239</v>
      </c>
      <c r="D299" s="396" t="s">
        <v>239</v>
      </c>
      <c r="E299" s="396" t="s">
        <v>643</v>
      </c>
      <c r="F299" s="396" t="s">
        <v>1164</v>
      </c>
      <c r="G299" s="396" t="s">
        <v>239</v>
      </c>
      <c r="H299" s="396" t="s">
        <v>243</v>
      </c>
      <c r="I299" s="399">
        <v>36.697000000000003</v>
      </c>
      <c r="J299" s="399">
        <v>37.656999999999996</v>
      </c>
      <c r="K299" s="399">
        <v>33.055999999999997</v>
      </c>
      <c r="L299" s="399">
        <v>29.327000000000002</v>
      </c>
      <c r="M299" s="399">
        <v>29.911999999999999</v>
      </c>
      <c r="N299" s="399">
        <v>30.33</v>
      </c>
      <c r="O299" s="399">
        <v>32.411999999999999</v>
      </c>
      <c r="P299" s="399">
        <v>32.598999999999997</v>
      </c>
      <c r="Q299" s="399">
        <v>33.243000000000002</v>
      </c>
      <c r="R299" s="399">
        <v>34.994</v>
      </c>
      <c r="S299" s="397">
        <v>33.200000000000003</v>
      </c>
      <c r="T299" s="394">
        <v>33</v>
      </c>
      <c r="U299" s="394">
        <v>32.5</v>
      </c>
      <c r="V299" s="394">
        <v>32</v>
      </c>
      <c r="W299" s="394">
        <v>31.7</v>
      </c>
      <c r="X299" s="394">
        <v>31.7</v>
      </c>
    </row>
    <row r="300" spans="1:24" s="390" customFormat="1" ht="16.5" hidden="1">
      <c r="A300" s="391" t="s">
        <v>1165</v>
      </c>
      <c r="B300" s="392" t="s">
        <v>1166</v>
      </c>
      <c r="C300" s="392" t="s">
        <v>239</v>
      </c>
      <c r="D300" s="392" t="s">
        <v>239</v>
      </c>
      <c r="E300" s="392" t="s">
        <v>643</v>
      </c>
      <c r="F300" s="392" t="s">
        <v>1167</v>
      </c>
      <c r="G300" s="392" t="s">
        <v>239</v>
      </c>
      <c r="H300" s="392" t="s">
        <v>243</v>
      </c>
      <c r="I300" s="398">
        <v>0.78900000000000003</v>
      </c>
      <c r="J300" s="398">
        <v>0.72199999999999998</v>
      </c>
      <c r="K300" s="398">
        <v>0.80600000000000005</v>
      </c>
      <c r="L300" s="398">
        <v>0.84199999999999997</v>
      </c>
      <c r="M300" s="398">
        <v>0.82299999999999995</v>
      </c>
      <c r="N300" s="398">
        <v>0.751</v>
      </c>
      <c r="O300" s="398">
        <v>0.67300000000000004</v>
      </c>
      <c r="P300" s="398">
        <v>0.73399999999999999</v>
      </c>
      <c r="Q300" s="393">
        <v>0.8</v>
      </c>
      <c r="R300" s="393">
        <v>0.8</v>
      </c>
      <c r="S300" s="393">
        <v>0.8</v>
      </c>
      <c r="T300" s="394">
        <v>0.9</v>
      </c>
      <c r="U300" s="394">
        <v>0.9</v>
      </c>
      <c r="V300" s="394">
        <v>0.9</v>
      </c>
      <c r="W300" s="394">
        <v>0.9</v>
      </c>
      <c r="X300" s="394">
        <v>0.9</v>
      </c>
    </row>
    <row r="301" spans="1:24" s="390" customFormat="1" ht="16.5" hidden="1">
      <c r="A301" s="395" t="s">
        <v>1168</v>
      </c>
      <c r="B301" s="396" t="s">
        <v>1169</v>
      </c>
      <c r="C301" s="396" t="s">
        <v>239</v>
      </c>
      <c r="D301" s="396" t="s">
        <v>239</v>
      </c>
      <c r="E301" s="396" t="s">
        <v>643</v>
      </c>
      <c r="F301" s="396" t="s">
        <v>1170</v>
      </c>
      <c r="G301" s="396" t="s">
        <v>239</v>
      </c>
      <c r="H301" s="396" t="s">
        <v>243</v>
      </c>
      <c r="I301" s="399">
        <v>31.957000000000001</v>
      </c>
      <c r="J301" s="399">
        <v>28.597999999999999</v>
      </c>
      <c r="K301" s="399">
        <v>31.228999999999999</v>
      </c>
      <c r="L301" s="399">
        <v>31.998000000000001</v>
      </c>
      <c r="M301" s="399">
        <v>30.56</v>
      </c>
      <c r="N301" s="399">
        <v>27.143000000000001</v>
      </c>
      <c r="O301" s="399">
        <v>23.725000000000001</v>
      </c>
      <c r="P301" s="399">
        <v>25.36</v>
      </c>
      <c r="Q301" s="399">
        <v>28.04</v>
      </c>
      <c r="R301" s="399">
        <v>26.559000000000001</v>
      </c>
      <c r="S301" s="397">
        <v>27.4</v>
      </c>
      <c r="T301" s="394">
        <v>28.4</v>
      </c>
      <c r="U301" s="394">
        <v>26.7</v>
      </c>
      <c r="V301" s="394">
        <v>27.7</v>
      </c>
      <c r="W301" s="394">
        <v>26.8</v>
      </c>
      <c r="X301" s="394">
        <v>26.8</v>
      </c>
    </row>
    <row r="302" spans="1:24" s="390" customFormat="1" ht="16.5" hidden="1">
      <c r="A302" s="391" t="s">
        <v>1171</v>
      </c>
      <c r="B302" s="392" t="s">
        <v>1172</v>
      </c>
      <c r="C302" s="392" t="s">
        <v>239</v>
      </c>
      <c r="D302" s="392" t="s">
        <v>239</v>
      </c>
      <c r="E302" s="392" t="s">
        <v>643</v>
      </c>
      <c r="F302" s="392" t="s">
        <v>1173</v>
      </c>
      <c r="G302" s="392" t="s">
        <v>239</v>
      </c>
      <c r="H302" s="392" t="s">
        <v>243</v>
      </c>
      <c r="I302" s="398">
        <v>1.9590000000000001</v>
      </c>
      <c r="J302" s="398">
        <v>1.9279999999999999</v>
      </c>
      <c r="K302" s="398">
        <v>1.905</v>
      </c>
      <c r="L302" s="398">
        <v>2.0139999999999998</v>
      </c>
      <c r="M302" s="398">
        <v>2.14</v>
      </c>
      <c r="N302" s="398">
        <v>2.1179999999999999</v>
      </c>
      <c r="O302" s="398">
        <v>2.1349999999999998</v>
      </c>
      <c r="P302" s="398">
        <v>2.016</v>
      </c>
      <c r="Q302" s="393">
        <v>2</v>
      </c>
      <c r="R302" s="393">
        <v>2.1</v>
      </c>
      <c r="S302" s="393">
        <v>2.2000000000000002</v>
      </c>
      <c r="T302" s="394">
        <v>2.2999999999999998</v>
      </c>
      <c r="U302" s="394">
        <v>2.2999999999999998</v>
      </c>
      <c r="V302" s="394">
        <v>2.2999999999999998</v>
      </c>
      <c r="W302" s="394">
        <v>2.4</v>
      </c>
      <c r="X302" s="394">
        <v>2.4</v>
      </c>
    </row>
    <row r="303" spans="1:24" s="390" customFormat="1" ht="16.5" hidden="1">
      <c r="A303" s="395" t="s">
        <v>1174</v>
      </c>
      <c r="B303" s="396" t="s">
        <v>1175</v>
      </c>
      <c r="C303" s="396" t="s">
        <v>239</v>
      </c>
      <c r="D303" s="396" t="s">
        <v>239</v>
      </c>
      <c r="E303" s="396" t="s">
        <v>643</v>
      </c>
      <c r="F303" s="396" t="s">
        <v>1176</v>
      </c>
      <c r="G303" s="396" t="s">
        <v>239</v>
      </c>
      <c r="H303" s="396" t="s">
        <v>243</v>
      </c>
      <c r="I303" s="399">
        <v>79.319999999999993</v>
      </c>
      <c r="J303" s="399">
        <v>76.367999999999995</v>
      </c>
      <c r="K303" s="399">
        <v>73.822000000000003</v>
      </c>
      <c r="L303" s="399">
        <v>76.534999999999997</v>
      </c>
      <c r="M303" s="399">
        <v>79.495000000000005</v>
      </c>
      <c r="N303" s="399">
        <v>76.567999999999998</v>
      </c>
      <c r="O303" s="399">
        <v>75.263999999999996</v>
      </c>
      <c r="P303" s="399">
        <v>69.66</v>
      </c>
      <c r="Q303" s="399">
        <v>68.058999999999997</v>
      </c>
      <c r="R303" s="399">
        <v>71.114999999999995</v>
      </c>
      <c r="S303" s="397">
        <v>71.099999999999994</v>
      </c>
      <c r="T303" s="394">
        <v>72.3</v>
      </c>
      <c r="U303" s="394">
        <v>71.8</v>
      </c>
      <c r="V303" s="394">
        <v>70.900000000000006</v>
      </c>
      <c r="W303" s="394">
        <v>69.8</v>
      </c>
      <c r="X303" s="394">
        <v>69.8</v>
      </c>
    </row>
    <row r="304" spans="1:24" s="390" customFormat="1" ht="16.5" hidden="1">
      <c r="A304" s="391" t="s">
        <v>1177</v>
      </c>
      <c r="B304" s="392" t="s">
        <v>1178</v>
      </c>
      <c r="C304" s="392" t="s">
        <v>239</v>
      </c>
      <c r="D304" s="392" t="s">
        <v>239</v>
      </c>
      <c r="E304" s="392" t="s">
        <v>643</v>
      </c>
      <c r="F304" s="392" t="s">
        <v>1179</v>
      </c>
      <c r="G304" s="392" t="s">
        <v>239</v>
      </c>
      <c r="H304" s="392" t="s">
        <v>243</v>
      </c>
      <c r="I304" s="398">
        <v>5.3079999999999998</v>
      </c>
      <c r="J304" s="398">
        <v>5.266</v>
      </c>
      <c r="K304" s="398">
        <v>5.3079999999999998</v>
      </c>
      <c r="L304" s="398">
        <v>5.3460000000000001</v>
      </c>
      <c r="M304" s="398">
        <v>5.5019999999999998</v>
      </c>
      <c r="N304" s="398">
        <v>5.4779999999999998</v>
      </c>
      <c r="O304" s="398">
        <v>5.4560000000000004</v>
      </c>
      <c r="P304" s="398">
        <v>5.407</v>
      </c>
      <c r="Q304" s="393">
        <v>5.3</v>
      </c>
      <c r="R304" s="393">
        <v>5.6</v>
      </c>
      <c r="S304" s="393">
        <v>5.7</v>
      </c>
      <c r="T304" s="394">
        <v>5.8</v>
      </c>
      <c r="U304" s="394">
        <v>5.8</v>
      </c>
      <c r="V304" s="394">
        <v>5.9</v>
      </c>
      <c r="W304" s="394">
        <v>6</v>
      </c>
      <c r="X304" s="394">
        <v>6</v>
      </c>
    </row>
    <row r="305" spans="1:24" s="390" customFormat="1" ht="16.5" hidden="1">
      <c r="A305" s="395" t="s">
        <v>1180</v>
      </c>
      <c r="B305" s="396" t="s">
        <v>1181</v>
      </c>
      <c r="C305" s="396" t="s">
        <v>239</v>
      </c>
      <c r="D305" s="396" t="s">
        <v>239</v>
      </c>
      <c r="E305" s="396" t="s">
        <v>643</v>
      </c>
      <c r="F305" s="396" t="s">
        <v>1182</v>
      </c>
      <c r="G305" s="396" t="s">
        <v>239</v>
      </c>
      <c r="H305" s="396" t="s">
        <v>243</v>
      </c>
      <c r="I305" s="399">
        <v>214.965</v>
      </c>
      <c r="J305" s="399">
        <v>208.65100000000001</v>
      </c>
      <c r="K305" s="399">
        <v>205.643</v>
      </c>
      <c r="L305" s="399">
        <v>203.2</v>
      </c>
      <c r="M305" s="399">
        <v>204.40799999999999</v>
      </c>
      <c r="N305" s="399">
        <v>198.04400000000001</v>
      </c>
      <c r="O305" s="399">
        <v>192.303</v>
      </c>
      <c r="P305" s="399">
        <v>186.82900000000001</v>
      </c>
      <c r="Q305" s="399">
        <v>185.489</v>
      </c>
      <c r="R305" s="399">
        <v>187.15</v>
      </c>
      <c r="S305" s="397">
        <v>185</v>
      </c>
      <c r="T305" s="394">
        <v>185.4</v>
      </c>
      <c r="U305" s="394">
        <v>181.9</v>
      </c>
      <c r="V305" s="394">
        <v>180.3</v>
      </c>
      <c r="W305" s="394">
        <v>176.7</v>
      </c>
      <c r="X305" s="394">
        <v>176.7</v>
      </c>
    </row>
    <row r="306" spans="1:24" s="390" customFormat="1" ht="16.5" hidden="1">
      <c r="A306" s="391" t="s">
        <v>1183</v>
      </c>
      <c r="B306" s="392" t="s">
        <v>1184</v>
      </c>
      <c r="C306" s="392" t="s">
        <v>239</v>
      </c>
      <c r="D306" s="392" t="s">
        <v>239</v>
      </c>
      <c r="E306" s="392" t="s">
        <v>255</v>
      </c>
      <c r="F306" s="392" t="s">
        <v>1185</v>
      </c>
      <c r="G306" s="392" t="s">
        <v>1047</v>
      </c>
      <c r="H306" s="392" t="s">
        <v>243</v>
      </c>
      <c r="I306" s="393">
        <v>1.8</v>
      </c>
      <c r="J306" s="393">
        <v>3.9</v>
      </c>
      <c r="K306" s="393">
        <v>4.8</v>
      </c>
      <c r="L306" s="393">
        <v>7.6</v>
      </c>
      <c r="M306" s="393">
        <v>5.8</v>
      </c>
      <c r="N306" s="393">
        <v>4.8</v>
      </c>
      <c r="O306" s="393">
        <v>3.6</v>
      </c>
      <c r="P306" s="393">
        <v>1.6</v>
      </c>
      <c r="Q306" s="393">
        <v>0.5</v>
      </c>
      <c r="R306" s="393">
        <v>7.3</v>
      </c>
      <c r="S306" s="393">
        <v>0.9</v>
      </c>
      <c r="T306" s="394">
        <v>1.9</v>
      </c>
      <c r="U306" s="394">
        <v>3.5</v>
      </c>
      <c r="V306" s="394">
        <v>4.2</v>
      </c>
      <c r="W306" s="394">
        <v>4.2</v>
      </c>
      <c r="X306" s="394">
        <v>4.2</v>
      </c>
    </row>
    <row r="307" spans="1:24" s="390" customFormat="1" ht="16.5" hidden="1">
      <c r="A307" s="395" t="s">
        <v>1186</v>
      </c>
      <c r="B307" s="396" t="s">
        <v>1187</v>
      </c>
      <c r="C307" s="396" t="s">
        <v>454</v>
      </c>
      <c r="D307" s="396" t="s">
        <v>404</v>
      </c>
      <c r="E307" s="396" t="s">
        <v>255</v>
      </c>
      <c r="F307" s="396" t="s">
        <v>1185</v>
      </c>
      <c r="G307" s="396" t="s">
        <v>1047</v>
      </c>
      <c r="H307" s="396" t="s">
        <v>243</v>
      </c>
      <c r="I307" s="397">
        <v>127.152</v>
      </c>
      <c r="J307" s="397">
        <v>137.23099999999999</v>
      </c>
      <c r="K307" s="397">
        <v>151.06300000000002</v>
      </c>
      <c r="L307" s="397">
        <v>152.68200000000002</v>
      </c>
      <c r="M307" s="397">
        <v>159.179</v>
      </c>
      <c r="N307" s="397">
        <v>174.233</v>
      </c>
      <c r="O307" s="397">
        <v>187.762</v>
      </c>
      <c r="P307" s="397">
        <v>181.09700000000001</v>
      </c>
      <c r="Q307" s="397">
        <v>181.649</v>
      </c>
      <c r="R307" s="397">
        <v>205.84100000000001</v>
      </c>
      <c r="S307" s="397">
        <v>192.39600000000002</v>
      </c>
      <c r="T307" s="394">
        <v>204.03</v>
      </c>
      <c r="U307" s="394">
        <v>227.31</v>
      </c>
      <c r="V307" s="394">
        <v>250.55100000000002</v>
      </c>
      <c r="W307" s="394">
        <v>267.459</v>
      </c>
      <c r="X307" s="394">
        <v>267.459</v>
      </c>
    </row>
    <row r="308" spans="1:24" s="390" customFormat="1" ht="16.5" hidden="1">
      <c r="A308" s="391" t="s">
        <v>1188</v>
      </c>
      <c r="B308" s="392" t="s">
        <v>1189</v>
      </c>
      <c r="C308" s="392" t="s">
        <v>454</v>
      </c>
      <c r="D308" s="392" t="s">
        <v>404</v>
      </c>
      <c r="E308" s="392" t="s">
        <v>255</v>
      </c>
      <c r="F308" s="392" t="s">
        <v>1185</v>
      </c>
      <c r="G308" s="392" t="s">
        <v>1047</v>
      </c>
      <c r="H308" s="392" t="s">
        <v>243</v>
      </c>
      <c r="I308" s="393">
        <v>116.634</v>
      </c>
      <c r="J308" s="393">
        <v>121.215</v>
      </c>
      <c r="K308" s="393">
        <v>127.09</v>
      </c>
      <c r="L308" s="393">
        <v>136.76500000000001</v>
      </c>
      <c r="M308" s="393">
        <v>144.74299999999999</v>
      </c>
      <c r="N308" s="393">
        <v>151.74799999999999</v>
      </c>
      <c r="O308" s="393">
        <v>157.148</v>
      </c>
      <c r="P308" s="393">
        <v>159.67699999999999</v>
      </c>
      <c r="Q308" s="393">
        <v>160.49700000000001</v>
      </c>
      <c r="R308" s="393">
        <v>172.19499999999999</v>
      </c>
      <c r="S308" s="393">
        <v>173.774</v>
      </c>
      <c r="T308" s="394">
        <v>177.09200000000001</v>
      </c>
      <c r="U308" s="394">
        <v>183.26400000000001</v>
      </c>
      <c r="V308" s="394">
        <v>190.93800000000002</v>
      </c>
      <c r="W308" s="394">
        <v>198.99600000000001</v>
      </c>
      <c r="X308" s="394">
        <v>198.99600000000001</v>
      </c>
    </row>
    <row r="309" spans="1:24" s="390" customFormat="1" ht="16.5" hidden="1">
      <c r="A309" s="395" t="s">
        <v>1190</v>
      </c>
      <c r="B309" s="396" t="s">
        <v>1191</v>
      </c>
      <c r="C309" s="396" t="s">
        <v>239</v>
      </c>
      <c r="D309" s="396" t="s">
        <v>239</v>
      </c>
      <c r="E309" s="396" t="s">
        <v>613</v>
      </c>
      <c r="F309" s="396" t="s">
        <v>1192</v>
      </c>
      <c r="G309" s="396" t="s">
        <v>239</v>
      </c>
      <c r="H309" s="396" t="s">
        <v>243</v>
      </c>
      <c r="I309" s="399">
        <v>27.253</v>
      </c>
      <c r="J309" s="399">
        <v>19.577000000000002</v>
      </c>
      <c r="K309" s="399">
        <v>27.899000000000001</v>
      </c>
      <c r="L309" s="399">
        <v>33.74</v>
      </c>
      <c r="M309" s="399">
        <v>27.286999999999999</v>
      </c>
      <c r="N309" s="399">
        <v>32.460999999999999</v>
      </c>
      <c r="O309" s="399">
        <v>94.302999999999997</v>
      </c>
      <c r="P309" s="399">
        <v>100.274</v>
      </c>
      <c r="Q309" s="399">
        <v>125.18899999999999</v>
      </c>
      <c r="R309" s="399">
        <v>304.99299999999999</v>
      </c>
      <c r="S309" s="399" t="s">
        <v>386</v>
      </c>
      <c r="T309" s="399" t="s">
        <v>386</v>
      </c>
      <c r="U309" s="399" t="s">
        <v>386</v>
      </c>
      <c r="V309" s="399" t="s">
        <v>386</v>
      </c>
      <c r="W309" s="399" t="s">
        <v>386</v>
      </c>
      <c r="X309" s="399" t="s">
        <v>386</v>
      </c>
    </row>
    <row r="310" spans="1:24" s="390" customFormat="1" ht="16.5" hidden="1">
      <c r="A310" s="391" t="s">
        <v>1193</v>
      </c>
      <c r="B310" s="392" t="s">
        <v>1194</v>
      </c>
      <c r="C310" s="392" t="s">
        <v>239</v>
      </c>
      <c r="D310" s="392" t="s">
        <v>239</v>
      </c>
      <c r="E310" s="392" t="s">
        <v>613</v>
      </c>
      <c r="F310" s="392" t="s">
        <v>1195</v>
      </c>
      <c r="G310" s="392" t="s">
        <v>239</v>
      </c>
      <c r="H310" s="392" t="s">
        <v>243</v>
      </c>
      <c r="I310" s="398">
        <v>7267.9030000000002</v>
      </c>
      <c r="J310" s="398">
        <v>5288.7650000000003</v>
      </c>
      <c r="K310" s="398">
        <v>7633.09</v>
      </c>
      <c r="L310" s="398">
        <v>9296.43</v>
      </c>
      <c r="M310" s="398">
        <v>7591.4189999999999</v>
      </c>
      <c r="N310" s="398">
        <v>9206.3469999999998</v>
      </c>
      <c r="O310" s="398">
        <v>27141.028999999999</v>
      </c>
      <c r="P310" s="398">
        <v>28970.787</v>
      </c>
      <c r="Q310" s="398">
        <v>36363.99</v>
      </c>
      <c r="R310" s="398">
        <v>90807.411999999997</v>
      </c>
      <c r="S310" s="398" t="s">
        <v>386</v>
      </c>
      <c r="T310" s="398" t="s">
        <v>386</v>
      </c>
      <c r="U310" s="398" t="s">
        <v>386</v>
      </c>
      <c r="V310" s="398" t="s">
        <v>386</v>
      </c>
      <c r="W310" s="398" t="s">
        <v>386</v>
      </c>
      <c r="X310" s="398" t="s">
        <v>386</v>
      </c>
    </row>
    <row r="311" spans="1:24" s="390" customFormat="1" ht="16.5" hidden="1">
      <c r="A311" s="395" t="s">
        <v>1196</v>
      </c>
      <c r="B311" s="396" t="s">
        <v>1197</v>
      </c>
      <c r="C311" s="396" t="s">
        <v>239</v>
      </c>
      <c r="D311" s="396" t="s">
        <v>239</v>
      </c>
      <c r="E311" s="396" t="s">
        <v>617</v>
      </c>
      <c r="F311" s="396" t="s">
        <v>1198</v>
      </c>
      <c r="G311" s="396" t="s">
        <v>239</v>
      </c>
      <c r="H311" s="396" t="s">
        <v>243</v>
      </c>
      <c r="I311" s="399">
        <v>6.45</v>
      </c>
      <c r="J311" s="399">
        <v>4.83</v>
      </c>
      <c r="K311" s="399">
        <v>7.25</v>
      </c>
      <c r="L311" s="399">
        <v>8.2200000000000006</v>
      </c>
      <c r="M311" s="399">
        <v>6.54</v>
      </c>
      <c r="N311" s="399">
        <v>8.14</v>
      </c>
      <c r="O311" s="399">
        <v>24.67</v>
      </c>
      <c r="P311" s="399">
        <v>24.86</v>
      </c>
      <c r="Q311" s="399">
        <v>30.81</v>
      </c>
      <c r="R311" s="399">
        <v>79.38</v>
      </c>
      <c r="S311" s="399" t="s">
        <v>386</v>
      </c>
      <c r="T311" s="399" t="s">
        <v>386</v>
      </c>
      <c r="U311" s="399" t="s">
        <v>386</v>
      </c>
      <c r="V311" s="399" t="s">
        <v>386</v>
      </c>
      <c r="W311" s="399" t="s">
        <v>386</v>
      </c>
      <c r="X311" s="399" t="s">
        <v>386</v>
      </c>
    </row>
    <row r="312" spans="1:24" s="390" customFormat="1" ht="16.5" hidden="1">
      <c r="A312" s="391" t="s">
        <v>1199</v>
      </c>
      <c r="B312" s="392" t="s">
        <v>1200</v>
      </c>
      <c r="C312" s="392" t="s">
        <v>239</v>
      </c>
      <c r="D312" s="392" t="s">
        <v>239</v>
      </c>
      <c r="E312" s="392" t="s">
        <v>613</v>
      </c>
      <c r="F312" s="392" t="s">
        <v>1201</v>
      </c>
      <c r="G312" s="392" t="s">
        <v>239</v>
      </c>
      <c r="H312" s="392" t="s">
        <v>243</v>
      </c>
      <c r="I312" s="398">
        <v>5890.2169999999996</v>
      </c>
      <c r="J312" s="398">
        <v>4231.1949999999997</v>
      </c>
      <c r="K312" s="398">
        <v>6029.92</v>
      </c>
      <c r="L312" s="398">
        <v>7292.3810000000003</v>
      </c>
      <c r="M312" s="398">
        <v>5897.6559999999999</v>
      </c>
      <c r="N312" s="398">
        <v>7015.81</v>
      </c>
      <c r="O312" s="398">
        <v>20381.993999999999</v>
      </c>
      <c r="P312" s="398">
        <v>21672.598999999998</v>
      </c>
      <c r="Q312" s="398">
        <v>27057.420999999998</v>
      </c>
      <c r="R312" s="398">
        <v>65919.091</v>
      </c>
      <c r="S312" s="398" t="s">
        <v>386</v>
      </c>
      <c r="T312" s="398" t="s">
        <v>386</v>
      </c>
      <c r="U312" s="398" t="s">
        <v>386</v>
      </c>
      <c r="V312" s="398" t="s">
        <v>386</v>
      </c>
      <c r="W312" s="398" t="s">
        <v>386</v>
      </c>
      <c r="X312" s="398" t="s">
        <v>386</v>
      </c>
    </row>
    <row r="313" spans="1:24" s="390" customFormat="1" ht="16.5" hidden="1">
      <c r="A313" s="395" t="s">
        <v>1202</v>
      </c>
      <c r="B313" s="396" t="s">
        <v>1203</v>
      </c>
      <c r="C313" s="396" t="s">
        <v>239</v>
      </c>
      <c r="D313" s="396" t="s">
        <v>239</v>
      </c>
      <c r="E313" s="396" t="s">
        <v>710</v>
      </c>
      <c r="F313" s="396" t="s">
        <v>1204</v>
      </c>
      <c r="G313" s="396" t="s">
        <v>239</v>
      </c>
      <c r="H313" s="396" t="s">
        <v>243</v>
      </c>
      <c r="I313" s="399">
        <v>1071.0999999999999</v>
      </c>
      <c r="J313" s="399">
        <v>1055.3</v>
      </c>
      <c r="K313" s="399">
        <v>1099.2</v>
      </c>
      <c r="L313" s="399">
        <v>1172</v>
      </c>
      <c r="M313" s="399">
        <v>1208.5</v>
      </c>
      <c r="N313" s="399">
        <v>1071.4000000000001</v>
      </c>
      <c r="O313" s="399">
        <v>1118.0999999999999</v>
      </c>
      <c r="P313" s="399">
        <v>1157.8</v>
      </c>
      <c r="Q313" s="399">
        <v>1088</v>
      </c>
      <c r="R313" s="399">
        <v>1186.5999999999999</v>
      </c>
      <c r="S313" s="397">
        <v>1378</v>
      </c>
      <c r="T313" s="394">
        <v>1220</v>
      </c>
      <c r="U313" s="394">
        <v>1170</v>
      </c>
      <c r="V313" s="394">
        <v>1120</v>
      </c>
      <c r="W313" s="394">
        <v>1124</v>
      </c>
      <c r="X313" s="394">
        <v>1124</v>
      </c>
    </row>
    <row r="314" spans="1:24" s="390" customFormat="1" ht="16.5" hidden="1">
      <c r="A314" s="391" t="s">
        <v>1205</v>
      </c>
      <c r="B314" s="392" t="s">
        <v>1206</v>
      </c>
      <c r="C314" s="392" t="s">
        <v>239</v>
      </c>
      <c r="D314" s="392" t="s">
        <v>239</v>
      </c>
      <c r="E314" s="392" t="s">
        <v>710</v>
      </c>
      <c r="F314" s="392" t="s">
        <v>1207</v>
      </c>
      <c r="G314" s="392" t="s">
        <v>239</v>
      </c>
      <c r="H314" s="392" t="s">
        <v>243</v>
      </c>
      <c r="I314" s="398">
        <v>1126.8066670000001</v>
      </c>
      <c r="J314" s="398">
        <v>1094.9825000000001</v>
      </c>
      <c r="K314" s="398">
        <v>1052.8399999999999</v>
      </c>
      <c r="L314" s="398">
        <v>1130.9525000000001</v>
      </c>
      <c r="M314" s="398">
        <v>1160.7674999999999</v>
      </c>
      <c r="N314" s="398">
        <v>1131.0008330000001</v>
      </c>
      <c r="O314" s="398">
        <v>1100.163333</v>
      </c>
      <c r="P314" s="398">
        <v>1165.3575000000001</v>
      </c>
      <c r="Q314" s="398">
        <v>1180.2658329999999</v>
      </c>
      <c r="R314" s="398">
        <v>1143.958333</v>
      </c>
      <c r="S314" s="393">
        <v>1297.8</v>
      </c>
      <c r="T314" s="394">
        <v>1277.5</v>
      </c>
      <c r="U314" s="394">
        <v>1194.0999999999999</v>
      </c>
      <c r="V314" s="394">
        <v>1136</v>
      </c>
      <c r="W314" s="394">
        <v>1120</v>
      </c>
      <c r="X314" s="394">
        <v>1120</v>
      </c>
    </row>
    <row r="315" spans="1:24" s="390" customFormat="1" ht="16.5" hidden="1">
      <c r="A315" s="395" t="s">
        <v>1208</v>
      </c>
      <c r="B315" s="396" t="s">
        <v>1209</v>
      </c>
      <c r="C315" s="396" t="s">
        <v>239</v>
      </c>
      <c r="D315" s="396" t="s">
        <v>239</v>
      </c>
      <c r="E315" s="396" t="s">
        <v>1210</v>
      </c>
      <c r="F315" s="396" t="s">
        <v>1211</v>
      </c>
      <c r="G315" s="396" t="s">
        <v>239</v>
      </c>
      <c r="H315" s="396" t="s">
        <v>243</v>
      </c>
      <c r="I315" s="399">
        <v>52.552999999999997</v>
      </c>
      <c r="J315" s="399">
        <v>54.649000000000001</v>
      </c>
      <c r="K315" s="399">
        <v>55.058999999999997</v>
      </c>
      <c r="L315" s="399">
        <v>58.96</v>
      </c>
      <c r="M315" s="399">
        <v>58.731000000000002</v>
      </c>
      <c r="N315" s="399">
        <v>59.121000000000002</v>
      </c>
      <c r="O315" s="399">
        <v>57.101999999999997</v>
      </c>
      <c r="P315" s="399">
        <v>56.298999999999999</v>
      </c>
      <c r="Q315" s="399">
        <v>57.281999999999996</v>
      </c>
      <c r="R315" s="399">
        <v>55.323</v>
      </c>
      <c r="S315" s="397">
        <v>57.2</v>
      </c>
      <c r="T315" s="394">
        <v>57.4</v>
      </c>
      <c r="U315" s="394">
        <v>57.1</v>
      </c>
      <c r="V315" s="394">
        <v>57.4</v>
      </c>
      <c r="W315" s="394">
        <v>57.4</v>
      </c>
      <c r="X315" s="394">
        <v>57.4</v>
      </c>
    </row>
    <row r="316" spans="1:24" s="390" customFormat="1" ht="16.5" hidden="1">
      <c r="A316" s="391" t="s">
        <v>1212</v>
      </c>
      <c r="B316" s="392" t="s">
        <v>1213</v>
      </c>
      <c r="C316" s="392" t="s">
        <v>454</v>
      </c>
      <c r="D316" s="392" t="s">
        <v>404</v>
      </c>
      <c r="E316" s="392" t="s">
        <v>1210</v>
      </c>
      <c r="F316" s="392" t="s">
        <v>1214</v>
      </c>
      <c r="G316" s="392" t="s">
        <v>845</v>
      </c>
      <c r="H316" s="392" t="s">
        <v>243</v>
      </c>
      <c r="I316" s="398">
        <v>287.81872999999996</v>
      </c>
      <c r="J316" s="398">
        <v>305.61291199999999</v>
      </c>
      <c r="K316" s="398">
        <v>315.07118800000001</v>
      </c>
      <c r="L316" s="398">
        <v>310.564573</v>
      </c>
      <c r="M316" s="398">
        <v>290.66297800000001</v>
      </c>
      <c r="N316" s="398">
        <v>338.48587300000003</v>
      </c>
      <c r="O316" s="398">
        <v>345.36239</v>
      </c>
      <c r="P316" s="398">
        <v>305.23784000000001</v>
      </c>
      <c r="Q316" s="398">
        <v>293.14306599999998</v>
      </c>
      <c r="R316" s="398">
        <v>355.97828000000004</v>
      </c>
      <c r="S316" s="393">
        <v>363.8372</v>
      </c>
      <c r="T316" s="394">
        <v>354.35340000000002</v>
      </c>
      <c r="U316" s="394">
        <v>398.14909999999998</v>
      </c>
      <c r="V316" s="394">
        <v>445.10230000000001</v>
      </c>
      <c r="W316" s="394">
        <v>481.09040000000005</v>
      </c>
      <c r="X316" s="394">
        <v>481.09040000000005</v>
      </c>
    </row>
    <row r="317" spans="1:24" s="390" customFormat="1" ht="16.5" hidden="1">
      <c r="A317" s="395" t="s">
        <v>1215</v>
      </c>
      <c r="B317" s="396" t="s">
        <v>1216</v>
      </c>
      <c r="C317" s="396" t="s">
        <v>239</v>
      </c>
      <c r="D317" s="396" t="s">
        <v>239</v>
      </c>
      <c r="E317" s="396" t="s">
        <v>1210</v>
      </c>
      <c r="F317" s="396" t="s">
        <v>1217</v>
      </c>
      <c r="G317" s="396" t="s">
        <v>239</v>
      </c>
      <c r="H317" s="396" t="s">
        <v>243</v>
      </c>
      <c r="I317" s="399">
        <v>11.192</v>
      </c>
      <c r="J317" s="399">
        <v>11.832000000000001</v>
      </c>
      <c r="K317" s="399">
        <v>11.826000000000001</v>
      </c>
      <c r="L317" s="399">
        <v>11.185</v>
      </c>
      <c r="M317" s="399">
        <v>12.013999999999999</v>
      </c>
      <c r="N317" s="399">
        <v>12.316000000000001</v>
      </c>
      <c r="O317" s="399">
        <v>13.340999999999999</v>
      </c>
      <c r="P317" s="399">
        <v>13.65</v>
      </c>
      <c r="Q317" s="399">
        <v>14.499000000000001</v>
      </c>
      <c r="R317" s="399">
        <v>15.701000000000001</v>
      </c>
      <c r="S317" s="397">
        <v>12.5</v>
      </c>
      <c r="T317" s="394">
        <v>12.4</v>
      </c>
      <c r="U317" s="394">
        <v>12.3</v>
      </c>
      <c r="V317" s="394">
        <v>12.5</v>
      </c>
      <c r="W317" s="394">
        <v>12.5</v>
      </c>
      <c r="X317" s="394">
        <v>12.5</v>
      </c>
    </row>
    <row r="318" spans="1:24" s="390" customFormat="1" ht="16.5" hidden="1">
      <c r="A318" s="391" t="s">
        <v>1218</v>
      </c>
      <c r="B318" s="392" t="s">
        <v>1219</v>
      </c>
      <c r="C318" s="392" t="s">
        <v>454</v>
      </c>
      <c r="D318" s="392" t="s">
        <v>404</v>
      </c>
      <c r="E318" s="392" t="s">
        <v>1210</v>
      </c>
      <c r="F318" s="392" t="s">
        <v>1220</v>
      </c>
      <c r="G318" s="392" t="s">
        <v>845</v>
      </c>
      <c r="H318" s="392" t="s">
        <v>243</v>
      </c>
      <c r="I318" s="398">
        <v>61.293536000000003</v>
      </c>
      <c r="J318" s="398">
        <v>66.167248999999998</v>
      </c>
      <c r="K318" s="398">
        <v>67.671408999999997</v>
      </c>
      <c r="L318" s="398">
        <v>58.914438000000004</v>
      </c>
      <c r="M318" s="398">
        <v>59.457731000000003</v>
      </c>
      <c r="N318" s="398">
        <v>70.511645999999999</v>
      </c>
      <c r="O318" s="398">
        <v>80.68811500000001</v>
      </c>
      <c r="P318" s="398">
        <v>74.006776000000002</v>
      </c>
      <c r="Q318" s="398">
        <v>74.197783000000001</v>
      </c>
      <c r="R318" s="398">
        <v>101.027931</v>
      </c>
      <c r="S318" s="393">
        <v>79.509900000000002</v>
      </c>
      <c r="T318" s="394">
        <v>76.550200000000004</v>
      </c>
      <c r="U318" s="394">
        <v>85.765900000000002</v>
      </c>
      <c r="V318" s="394">
        <v>96.929899999999989</v>
      </c>
      <c r="W318" s="394">
        <v>104.76710000000001</v>
      </c>
      <c r="X318" s="394">
        <v>104.76710000000001</v>
      </c>
    </row>
    <row r="319" spans="1:24" s="390" customFormat="1" ht="16.5" hidden="1">
      <c r="A319" s="395" t="s">
        <v>1221</v>
      </c>
      <c r="B319" s="396" t="s">
        <v>1222</v>
      </c>
      <c r="C319" s="396" t="s">
        <v>239</v>
      </c>
      <c r="D319" s="396" t="s">
        <v>239</v>
      </c>
      <c r="E319" s="396" t="s">
        <v>1210</v>
      </c>
      <c r="F319" s="396" t="s">
        <v>1223</v>
      </c>
      <c r="G319" s="396" t="s">
        <v>239</v>
      </c>
      <c r="H319" s="396" t="s">
        <v>243</v>
      </c>
      <c r="I319" s="399">
        <v>13.84</v>
      </c>
      <c r="J319" s="399">
        <v>12.819000000000001</v>
      </c>
      <c r="K319" s="399">
        <v>13.215999999999999</v>
      </c>
      <c r="L319" s="399">
        <v>12.760999999999999</v>
      </c>
      <c r="M319" s="399">
        <v>13.095000000000001</v>
      </c>
      <c r="N319" s="399">
        <v>12.532</v>
      </c>
      <c r="O319" s="399">
        <v>12.22</v>
      </c>
      <c r="P319" s="399">
        <v>12.66</v>
      </c>
      <c r="Q319" s="399">
        <v>12.093999999999999</v>
      </c>
      <c r="R319" s="399">
        <v>12.366</v>
      </c>
      <c r="S319" s="397">
        <v>12</v>
      </c>
      <c r="T319" s="394">
        <v>12</v>
      </c>
      <c r="U319" s="394">
        <v>12</v>
      </c>
      <c r="V319" s="394">
        <v>12</v>
      </c>
      <c r="W319" s="394">
        <v>12</v>
      </c>
      <c r="X319" s="394">
        <v>12</v>
      </c>
    </row>
    <row r="320" spans="1:24" s="390" customFormat="1" ht="16.5" hidden="1">
      <c r="A320" s="391" t="s">
        <v>1224</v>
      </c>
      <c r="B320" s="392" t="s">
        <v>1225</v>
      </c>
      <c r="C320" s="392" t="s">
        <v>454</v>
      </c>
      <c r="D320" s="392" t="s">
        <v>404</v>
      </c>
      <c r="E320" s="392" t="s">
        <v>1210</v>
      </c>
      <c r="F320" s="392" t="s">
        <v>1226</v>
      </c>
      <c r="G320" s="392" t="s">
        <v>845</v>
      </c>
      <c r="H320" s="392" t="s">
        <v>243</v>
      </c>
      <c r="I320" s="398">
        <v>75.796782000000007</v>
      </c>
      <c r="J320" s="398">
        <v>71.686565000000002</v>
      </c>
      <c r="K320" s="398">
        <v>75.627528000000012</v>
      </c>
      <c r="L320" s="398">
        <v>67.217748999999998</v>
      </c>
      <c r="M320" s="398">
        <v>64.807389000000001</v>
      </c>
      <c r="N320" s="398">
        <v>71.749082999999999</v>
      </c>
      <c r="O320" s="398">
        <v>73.907431000000003</v>
      </c>
      <c r="P320" s="398">
        <v>68.639551000000012</v>
      </c>
      <c r="Q320" s="398">
        <v>61.892541000000001</v>
      </c>
      <c r="R320" s="398">
        <v>79.570480000000003</v>
      </c>
      <c r="S320" s="393">
        <v>76.329499999999996</v>
      </c>
      <c r="T320" s="394">
        <v>74.080800000000011</v>
      </c>
      <c r="U320" s="394">
        <v>83.67410000000001</v>
      </c>
      <c r="V320" s="394">
        <v>93.052700000000002</v>
      </c>
      <c r="W320" s="394">
        <v>100.57639999999999</v>
      </c>
      <c r="X320" s="394">
        <v>100.57639999999999</v>
      </c>
    </row>
    <row r="321" spans="1:24" s="390" customFormat="1" ht="16.5" hidden="1">
      <c r="A321" s="395" t="s">
        <v>1227</v>
      </c>
      <c r="B321" s="396" t="s">
        <v>1228</v>
      </c>
      <c r="C321" s="396" t="s">
        <v>239</v>
      </c>
      <c r="D321" s="396" t="s">
        <v>239</v>
      </c>
      <c r="E321" s="396" t="s">
        <v>1210</v>
      </c>
      <c r="F321" s="396" t="s">
        <v>1229</v>
      </c>
      <c r="G321" s="396" t="s">
        <v>239</v>
      </c>
      <c r="H321" s="396" t="s">
        <v>243</v>
      </c>
      <c r="I321" s="399">
        <v>8.8490000000000002</v>
      </c>
      <c r="J321" s="399">
        <v>8.532</v>
      </c>
      <c r="K321" s="399">
        <v>8.3539999999999992</v>
      </c>
      <c r="L321" s="399">
        <v>8.3550000000000004</v>
      </c>
      <c r="M321" s="399">
        <v>8.0060000000000002</v>
      </c>
      <c r="N321" s="399">
        <v>7.32</v>
      </c>
      <c r="O321" s="399">
        <v>6.8780000000000001</v>
      </c>
      <c r="P321" s="399">
        <v>6.8120000000000003</v>
      </c>
      <c r="Q321" s="399">
        <v>8.1080000000000005</v>
      </c>
      <c r="R321" s="399">
        <v>7.4939999999999998</v>
      </c>
      <c r="S321" s="397">
        <v>9.1999999999999993</v>
      </c>
      <c r="T321" s="394">
        <v>9.3000000000000007</v>
      </c>
      <c r="U321" s="394">
        <v>9</v>
      </c>
      <c r="V321" s="394">
        <v>9.1999999999999993</v>
      </c>
      <c r="W321" s="394">
        <v>9.1999999999999993</v>
      </c>
      <c r="X321" s="394">
        <v>9.1999999999999993</v>
      </c>
    </row>
    <row r="322" spans="1:24" s="390" customFormat="1" ht="16.5" hidden="1">
      <c r="A322" s="391" t="s">
        <v>1230</v>
      </c>
      <c r="B322" s="392" t="s">
        <v>1231</v>
      </c>
      <c r="C322" s="392" t="s">
        <v>454</v>
      </c>
      <c r="D322" s="392" t="s">
        <v>404</v>
      </c>
      <c r="E322" s="392" t="s">
        <v>1210</v>
      </c>
      <c r="F322" s="392" t="s">
        <v>1232</v>
      </c>
      <c r="G322" s="392" t="s">
        <v>845</v>
      </c>
      <c r="H322" s="392" t="s">
        <v>243</v>
      </c>
      <c r="I322" s="398">
        <v>48.462327999999999</v>
      </c>
      <c r="J322" s="398">
        <v>47.715654000000001</v>
      </c>
      <c r="K322" s="398">
        <v>47.802612000000003</v>
      </c>
      <c r="L322" s="398">
        <v>44.007042000000006</v>
      </c>
      <c r="M322" s="398">
        <v>39.622236000000001</v>
      </c>
      <c r="N322" s="398">
        <v>41.908595999999996</v>
      </c>
      <c r="O322" s="398">
        <v>41.597644000000003</v>
      </c>
      <c r="P322" s="398">
        <v>36.933184000000004</v>
      </c>
      <c r="Q322" s="398">
        <v>41.493741999999997</v>
      </c>
      <c r="R322" s="398">
        <v>48.221089999999997</v>
      </c>
      <c r="S322" s="393">
        <v>58.519300000000001</v>
      </c>
      <c r="T322" s="394">
        <v>57.412700000000001</v>
      </c>
      <c r="U322" s="394">
        <v>62.755499999999998</v>
      </c>
      <c r="V322" s="394">
        <v>71.340400000000002</v>
      </c>
      <c r="W322" s="394">
        <v>77.10860000000001</v>
      </c>
      <c r="X322" s="394">
        <v>77.10860000000001</v>
      </c>
    </row>
    <row r="323" spans="1:24" s="390" customFormat="1" ht="16.5" hidden="1">
      <c r="A323" s="395" t="s">
        <v>1233</v>
      </c>
      <c r="B323" s="396" t="s">
        <v>1234</v>
      </c>
      <c r="C323" s="396" t="s">
        <v>454</v>
      </c>
      <c r="D323" s="396" t="s">
        <v>404</v>
      </c>
      <c r="E323" s="396" t="s">
        <v>489</v>
      </c>
      <c r="F323" s="396" t="s">
        <v>1235</v>
      </c>
      <c r="G323" s="396" t="s">
        <v>491</v>
      </c>
      <c r="H323" s="396" t="s">
        <v>243</v>
      </c>
      <c r="I323" s="397">
        <v>30.757099999999998</v>
      </c>
      <c r="J323" s="397">
        <v>29.818300000000001</v>
      </c>
      <c r="K323" s="397">
        <v>29.215299999999999</v>
      </c>
      <c r="L323" s="397">
        <v>23.428000000000001</v>
      </c>
      <c r="M323" s="397">
        <v>21.9129</v>
      </c>
      <c r="N323" s="397">
        <v>25.8611</v>
      </c>
      <c r="O323" s="397">
        <v>28.601800000000001</v>
      </c>
      <c r="P323" s="397">
        <v>26.422900000000002</v>
      </c>
      <c r="Q323" s="397">
        <v>24.231300000000001</v>
      </c>
      <c r="R323" s="397">
        <v>31.795000000000002</v>
      </c>
      <c r="S323" s="397">
        <v>35.353999999999999</v>
      </c>
      <c r="T323" s="394">
        <v>32.775400000000005</v>
      </c>
      <c r="U323" s="394">
        <v>36.3232</v>
      </c>
      <c r="V323" s="394">
        <v>40.066600000000001</v>
      </c>
      <c r="W323" s="394">
        <v>43.185900000000004</v>
      </c>
      <c r="X323" s="394">
        <v>43.185900000000004</v>
      </c>
    </row>
    <row r="324" spans="1:24" s="390" customFormat="1" ht="16.5" hidden="1">
      <c r="A324" s="391" t="s">
        <v>1236</v>
      </c>
      <c r="B324" s="392" t="s">
        <v>1237</v>
      </c>
      <c r="C324" s="392" t="s">
        <v>239</v>
      </c>
      <c r="D324" s="392" t="s">
        <v>239</v>
      </c>
      <c r="E324" s="392" t="s">
        <v>396</v>
      </c>
      <c r="F324" s="392" t="s">
        <v>1238</v>
      </c>
      <c r="G324" s="392" t="s">
        <v>239</v>
      </c>
      <c r="H324" s="392" t="s">
        <v>243</v>
      </c>
      <c r="I324" s="398">
        <v>-0.60399999999999998</v>
      </c>
      <c r="J324" s="398">
        <v>-4.819</v>
      </c>
      <c r="K324" s="398">
        <v>-4.8810000000000002</v>
      </c>
      <c r="L324" s="398">
        <v>-4.8769999999999998</v>
      </c>
      <c r="M324" s="398">
        <v>-4.2569999999999997</v>
      </c>
      <c r="N324" s="398">
        <v>4.9560000000000004</v>
      </c>
      <c r="O324" s="398">
        <v>1.343</v>
      </c>
      <c r="P324" s="398">
        <v>-4.7649999999999997</v>
      </c>
      <c r="Q324" s="398">
        <v>-5.0229999999999997</v>
      </c>
      <c r="R324" s="398">
        <v>11.336</v>
      </c>
      <c r="S324" s="393">
        <v>14.3</v>
      </c>
      <c r="T324" s="394">
        <v>-2.8</v>
      </c>
      <c r="U324" s="394">
        <v>-1</v>
      </c>
      <c r="V324" s="394">
        <v>0.4</v>
      </c>
      <c r="W324" s="394">
        <v>1.1000000000000001</v>
      </c>
      <c r="X324" s="394">
        <v>1.1000000000000001</v>
      </c>
    </row>
    <row r="325" spans="1:24" s="390" customFormat="1" ht="16.5" hidden="1">
      <c r="A325" s="395" t="s">
        <v>1239</v>
      </c>
      <c r="B325" s="396" t="s">
        <v>1240</v>
      </c>
      <c r="C325" s="396" t="s">
        <v>239</v>
      </c>
      <c r="D325" s="396" t="s">
        <v>239</v>
      </c>
      <c r="E325" s="396" t="s">
        <v>396</v>
      </c>
      <c r="F325" s="396" t="s">
        <v>1241</v>
      </c>
      <c r="G325" s="396" t="s">
        <v>239</v>
      </c>
      <c r="H325" s="396" t="s">
        <v>243</v>
      </c>
      <c r="I325" s="399">
        <v>102.407</v>
      </c>
      <c r="J325" s="399">
        <v>97.471999999999994</v>
      </c>
      <c r="K325" s="399">
        <v>92.713999999999999</v>
      </c>
      <c r="L325" s="399">
        <v>88.191999999999993</v>
      </c>
      <c r="M325" s="399">
        <v>84.438000000000002</v>
      </c>
      <c r="N325" s="399">
        <v>88.622</v>
      </c>
      <c r="O325" s="399">
        <v>89.813000000000002</v>
      </c>
      <c r="P325" s="399">
        <v>85.533000000000001</v>
      </c>
      <c r="Q325" s="399">
        <v>81.236000000000004</v>
      </c>
      <c r="R325" s="399">
        <v>90.444999999999993</v>
      </c>
      <c r="S325" s="397">
        <v>103.3</v>
      </c>
      <c r="T325" s="394">
        <v>100.4</v>
      </c>
      <c r="U325" s="394">
        <v>99.4</v>
      </c>
      <c r="V325" s="394">
        <v>99.8</v>
      </c>
      <c r="W325" s="394">
        <v>100.9</v>
      </c>
      <c r="X325" s="394">
        <v>100.9</v>
      </c>
    </row>
    <row r="326" spans="1:24" s="390" customFormat="1" ht="16.5" hidden="1">
      <c r="A326" s="391" t="s">
        <v>1242</v>
      </c>
      <c r="B326" s="392" t="s">
        <v>1243</v>
      </c>
      <c r="C326" s="392" t="s">
        <v>239</v>
      </c>
      <c r="D326" s="392" t="s">
        <v>239</v>
      </c>
      <c r="E326" s="392" t="s">
        <v>967</v>
      </c>
      <c r="F326" s="392" t="s">
        <v>1244</v>
      </c>
      <c r="G326" s="392" t="s">
        <v>239</v>
      </c>
      <c r="H326" s="392" t="s">
        <v>243</v>
      </c>
      <c r="I326" s="398">
        <v>24.518000000000001</v>
      </c>
      <c r="J326" s="398">
        <v>26.065999999999999</v>
      </c>
      <c r="K326" s="398">
        <v>25.370999999999999</v>
      </c>
      <c r="L326" s="398">
        <v>26.033000000000001</v>
      </c>
      <c r="M326" s="398">
        <v>25.097000000000001</v>
      </c>
      <c r="N326" s="398">
        <v>25.120999999999999</v>
      </c>
      <c r="O326" s="398">
        <v>26.773</v>
      </c>
      <c r="P326" s="398">
        <v>25.114999999999998</v>
      </c>
      <c r="Q326" s="398">
        <v>25.861999999999998</v>
      </c>
      <c r="R326" s="398">
        <v>25.280999999999999</v>
      </c>
      <c r="S326" s="398" t="s">
        <v>386</v>
      </c>
      <c r="T326" s="398" t="s">
        <v>386</v>
      </c>
      <c r="U326" s="398" t="s">
        <v>386</v>
      </c>
      <c r="V326" s="398" t="s">
        <v>386</v>
      </c>
      <c r="W326" s="398" t="s">
        <v>386</v>
      </c>
      <c r="X326" s="398" t="s">
        <v>386</v>
      </c>
    </row>
    <row r="327" spans="1:24" s="390" customFormat="1" ht="16.5" hidden="1">
      <c r="A327" s="395" t="s">
        <v>1245</v>
      </c>
      <c r="B327" s="396" t="s">
        <v>1246</v>
      </c>
      <c r="C327" s="396" t="s">
        <v>239</v>
      </c>
      <c r="D327" s="396" t="s">
        <v>239</v>
      </c>
      <c r="E327" s="396" t="s">
        <v>967</v>
      </c>
      <c r="F327" s="396" t="s">
        <v>1247</v>
      </c>
      <c r="G327" s="396" t="s">
        <v>239</v>
      </c>
      <c r="H327" s="396" t="s">
        <v>243</v>
      </c>
      <c r="I327" s="399">
        <v>10.734</v>
      </c>
      <c r="J327" s="399">
        <v>11.138</v>
      </c>
      <c r="K327" s="399">
        <v>12.321</v>
      </c>
      <c r="L327" s="399">
        <v>13.311999999999999</v>
      </c>
      <c r="M327" s="399">
        <v>13.462999999999999</v>
      </c>
      <c r="N327" s="399">
        <v>12.23</v>
      </c>
      <c r="O327" s="399">
        <v>12.103999999999999</v>
      </c>
      <c r="P327" s="399">
        <v>13.618</v>
      </c>
      <c r="Q327" s="399">
        <v>14.539</v>
      </c>
      <c r="R327" s="399">
        <v>14.945</v>
      </c>
      <c r="S327" s="399" t="s">
        <v>386</v>
      </c>
      <c r="T327" s="399" t="s">
        <v>386</v>
      </c>
      <c r="U327" s="399" t="s">
        <v>386</v>
      </c>
      <c r="V327" s="399" t="s">
        <v>386</v>
      </c>
      <c r="W327" s="399" t="s">
        <v>386</v>
      </c>
      <c r="X327" s="399" t="s">
        <v>386</v>
      </c>
    </row>
    <row r="328" spans="1:24" s="390" customFormat="1" ht="16.5" hidden="1">
      <c r="A328" s="391" t="s">
        <v>1248</v>
      </c>
      <c r="B328" s="392" t="s">
        <v>1249</v>
      </c>
      <c r="C328" s="392" t="s">
        <v>239</v>
      </c>
      <c r="D328" s="392" t="s">
        <v>239</v>
      </c>
      <c r="E328" s="392" t="s">
        <v>967</v>
      </c>
      <c r="F328" s="392" t="s">
        <v>1250</v>
      </c>
      <c r="G328" s="392" t="s">
        <v>239</v>
      </c>
      <c r="H328" s="392" t="s">
        <v>243</v>
      </c>
      <c r="I328" s="398">
        <v>2.911</v>
      </c>
      <c r="J328" s="398">
        <v>3.7679999999999998</v>
      </c>
      <c r="K328" s="398">
        <v>3.903</v>
      </c>
      <c r="L328" s="398">
        <v>5.2720000000000002</v>
      </c>
      <c r="M328" s="398">
        <v>6.5960000000000001</v>
      </c>
      <c r="N328" s="398">
        <v>8.1859999999999999</v>
      </c>
      <c r="O328" s="398">
        <v>8.0299999999999994</v>
      </c>
      <c r="P328" s="398">
        <v>8.8859999999999992</v>
      </c>
      <c r="Q328" s="398">
        <v>9.4640000000000004</v>
      </c>
      <c r="R328" s="398">
        <v>8.8030000000000008</v>
      </c>
      <c r="S328" s="398" t="s">
        <v>386</v>
      </c>
      <c r="T328" s="398" t="s">
        <v>386</v>
      </c>
      <c r="U328" s="398" t="s">
        <v>386</v>
      </c>
      <c r="V328" s="398" t="s">
        <v>386</v>
      </c>
      <c r="W328" s="398" t="s">
        <v>386</v>
      </c>
      <c r="X328" s="398" t="s">
        <v>386</v>
      </c>
    </row>
    <row r="329" spans="1:24" s="390" customFormat="1" ht="16.5" hidden="1">
      <c r="A329" s="395" t="s">
        <v>1251</v>
      </c>
      <c r="B329" s="396" t="s">
        <v>1252</v>
      </c>
      <c r="C329" s="396" t="s">
        <v>239</v>
      </c>
      <c r="D329" s="396" t="s">
        <v>239</v>
      </c>
      <c r="E329" s="396" t="s">
        <v>967</v>
      </c>
      <c r="F329" s="396" t="s">
        <v>1253</v>
      </c>
      <c r="G329" s="396" t="s">
        <v>239</v>
      </c>
      <c r="H329" s="396" t="s">
        <v>243</v>
      </c>
      <c r="I329" s="399">
        <v>5.952</v>
      </c>
      <c r="J329" s="399">
        <v>4.96</v>
      </c>
      <c r="K329" s="399">
        <v>4.76</v>
      </c>
      <c r="L329" s="399">
        <v>5.7750000000000004</v>
      </c>
      <c r="M329" s="399">
        <v>6.5970000000000004</v>
      </c>
      <c r="N329" s="399">
        <v>6.891</v>
      </c>
      <c r="O329" s="399">
        <v>7.5960000000000001</v>
      </c>
      <c r="P329" s="399">
        <v>5.8819999999999997</v>
      </c>
      <c r="Q329" s="399">
        <v>5.9809999999999999</v>
      </c>
      <c r="R329" s="399">
        <v>5.8140000000000001</v>
      </c>
      <c r="S329" s="399" t="s">
        <v>386</v>
      </c>
      <c r="T329" s="399" t="s">
        <v>386</v>
      </c>
      <c r="U329" s="399" t="s">
        <v>386</v>
      </c>
      <c r="V329" s="399" t="s">
        <v>386</v>
      </c>
      <c r="W329" s="399" t="s">
        <v>386</v>
      </c>
      <c r="X329" s="399" t="s">
        <v>386</v>
      </c>
    </row>
    <row r="330" spans="1:24" s="390" customFormat="1" ht="16.5" hidden="1">
      <c r="A330" s="391" t="s">
        <v>1254</v>
      </c>
      <c r="B330" s="392" t="s">
        <v>1255</v>
      </c>
      <c r="C330" s="392" t="s">
        <v>239</v>
      </c>
      <c r="D330" s="392" t="s">
        <v>239</v>
      </c>
      <c r="E330" s="392" t="s">
        <v>255</v>
      </c>
      <c r="F330" s="392" t="s">
        <v>1256</v>
      </c>
      <c r="G330" s="392" t="s">
        <v>239</v>
      </c>
      <c r="H330" s="392" t="s">
        <v>243</v>
      </c>
      <c r="I330" s="393">
        <v>4.9000000000000004</v>
      </c>
      <c r="J330" s="393">
        <v>6</v>
      </c>
      <c r="K330" s="393">
        <v>3.8</v>
      </c>
      <c r="L330" s="393">
        <v>4.2</v>
      </c>
      <c r="M330" s="393">
        <v>4</v>
      </c>
      <c r="N330" s="393">
        <v>7.6</v>
      </c>
      <c r="O330" s="393">
        <v>6</v>
      </c>
      <c r="P330" s="393">
        <v>-0.5</v>
      </c>
      <c r="Q330" s="393">
        <v>-3.4</v>
      </c>
      <c r="R330" s="393">
        <v>12.1</v>
      </c>
      <c r="S330" s="393">
        <v>2.2000000000000002</v>
      </c>
      <c r="T330" s="394">
        <v>1.8</v>
      </c>
      <c r="U330" s="394">
        <v>3.7</v>
      </c>
      <c r="V330" s="394">
        <v>3.6</v>
      </c>
      <c r="W330" s="394">
        <v>3.4</v>
      </c>
      <c r="X330" s="394">
        <v>3.4</v>
      </c>
    </row>
    <row r="331" spans="1:24" s="390" customFormat="1" ht="16.5" hidden="1">
      <c r="A331" s="395" t="s">
        <v>1257</v>
      </c>
      <c r="B331" s="396" t="s">
        <v>1258</v>
      </c>
      <c r="C331" s="396" t="s">
        <v>239</v>
      </c>
      <c r="D331" s="396" t="s">
        <v>239</v>
      </c>
      <c r="E331" s="396" t="s">
        <v>255</v>
      </c>
      <c r="F331" s="396" t="s">
        <v>1259</v>
      </c>
      <c r="G331" s="396" t="s">
        <v>239</v>
      </c>
      <c r="H331" s="396" t="s">
        <v>243</v>
      </c>
      <c r="I331" s="399">
        <v>100.441</v>
      </c>
      <c r="J331" s="399">
        <v>98.950999999999993</v>
      </c>
      <c r="K331" s="399">
        <v>96.775000000000006</v>
      </c>
      <c r="L331" s="399">
        <v>85.391000000000005</v>
      </c>
      <c r="M331" s="399">
        <v>80.453000000000003</v>
      </c>
      <c r="N331" s="399">
        <v>87.638999999999996</v>
      </c>
      <c r="O331" s="399">
        <v>90.77</v>
      </c>
      <c r="P331" s="399">
        <v>82.822999999999993</v>
      </c>
      <c r="Q331" s="399">
        <v>77.52</v>
      </c>
      <c r="R331" s="399">
        <v>91.406000000000006</v>
      </c>
      <c r="S331" s="397">
        <v>93.1</v>
      </c>
      <c r="T331" s="394">
        <v>91.1</v>
      </c>
      <c r="U331" s="394">
        <v>96.3</v>
      </c>
      <c r="V331" s="394">
        <v>101.5</v>
      </c>
      <c r="W331" s="394">
        <v>104</v>
      </c>
      <c r="X331" s="394">
        <v>104</v>
      </c>
    </row>
    <row r="332" spans="1:24" s="390" customFormat="1" ht="16.5" hidden="1">
      <c r="A332" s="391" t="s">
        <v>1260</v>
      </c>
      <c r="B332" s="392" t="s">
        <v>1261</v>
      </c>
      <c r="C332" s="392" t="s">
        <v>239</v>
      </c>
      <c r="D332" s="392" t="s">
        <v>239</v>
      </c>
      <c r="E332" s="392" t="s">
        <v>1262</v>
      </c>
      <c r="F332" s="392" t="s">
        <v>1263</v>
      </c>
      <c r="G332" s="392" t="s">
        <v>239</v>
      </c>
      <c r="H332" s="392" t="s">
        <v>243</v>
      </c>
      <c r="I332" s="398">
        <v>-3.98</v>
      </c>
      <c r="J332" s="398">
        <v>-1.484</v>
      </c>
      <c r="K332" s="398">
        <v>-2.1989999999999998</v>
      </c>
      <c r="L332" s="398">
        <v>-11.763</v>
      </c>
      <c r="M332" s="398">
        <v>-5.782</v>
      </c>
      <c r="N332" s="398">
        <v>8.9320000000000004</v>
      </c>
      <c r="O332" s="398">
        <v>3.573</v>
      </c>
      <c r="P332" s="398">
        <v>-8.7550000000000008</v>
      </c>
      <c r="Q332" s="398">
        <v>-6.4020000000000001</v>
      </c>
      <c r="R332" s="398">
        <v>17.913</v>
      </c>
      <c r="S332" s="393">
        <v>1.8</v>
      </c>
      <c r="T332" s="394">
        <v>-2.1</v>
      </c>
      <c r="U332" s="394">
        <v>5.7</v>
      </c>
      <c r="V332" s="394">
        <v>5.4</v>
      </c>
      <c r="W332" s="394">
        <v>2.5</v>
      </c>
      <c r="X332" s="394">
        <v>2.5</v>
      </c>
    </row>
    <row r="333" spans="1:24" s="390" customFormat="1" ht="16.5" hidden="1">
      <c r="A333" s="395" t="s">
        <v>1264</v>
      </c>
      <c r="B333" s="396" t="s">
        <v>1265</v>
      </c>
      <c r="C333" s="396" t="s">
        <v>239</v>
      </c>
      <c r="D333" s="396" t="s">
        <v>239</v>
      </c>
      <c r="E333" s="396" t="s">
        <v>255</v>
      </c>
      <c r="F333" s="396" t="s">
        <v>1266</v>
      </c>
      <c r="G333" s="396" t="s">
        <v>239</v>
      </c>
      <c r="H333" s="396" t="s">
        <v>243</v>
      </c>
      <c r="I333" s="399">
        <v>123.116</v>
      </c>
      <c r="J333" s="399">
        <v>127.941</v>
      </c>
      <c r="K333" s="399">
        <v>129.37100000000001</v>
      </c>
      <c r="L333" s="399">
        <v>128.97800000000001</v>
      </c>
      <c r="M333" s="399">
        <v>131.535</v>
      </c>
      <c r="N333" s="399">
        <v>137.333</v>
      </c>
      <c r="O333" s="399">
        <v>141.82</v>
      </c>
      <c r="P333" s="399">
        <v>140.30000000000001</v>
      </c>
      <c r="Q333" s="399">
        <v>140.06399999999999</v>
      </c>
      <c r="R333" s="399">
        <v>154.751</v>
      </c>
      <c r="S333" s="397">
        <v>162.6</v>
      </c>
      <c r="T333" s="394">
        <v>161.19999999999999</v>
      </c>
      <c r="U333" s="394">
        <v>164.8</v>
      </c>
      <c r="V333" s="394">
        <v>169.6</v>
      </c>
      <c r="W333" s="394">
        <v>176.3</v>
      </c>
      <c r="X333" s="394">
        <v>176.3</v>
      </c>
    </row>
    <row r="334" spans="1:24" s="390" customFormat="1" ht="16.5" hidden="1">
      <c r="A334" s="391" t="s">
        <v>1267</v>
      </c>
      <c r="B334" s="392" t="s">
        <v>1268</v>
      </c>
      <c r="C334" s="392" t="s">
        <v>239</v>
      </c>
      <c r="D334" s="392" t="s">
        <v>239</v>
      </c>
      <c r="E334" s="392" t="s">
        <v>1269</v>
      </c>
      <c r="F334" s="392" t="s">
        <v>1270</v>
      </c>
      <c r="G334" s="392" t="s">
        <v>239</v>
      </c>
      <c r="H334" s="392" t="s">
        <v>243</v>
      </c>
      <c r="I334" s="398">
        <v>5.0259999999999998</v>
      </c>
      <c r="J334" s="398">
        <v>3.919</v>
      </c>
      <c r="K334" s="398">
        <v>1.1180000000000001</v>
      </c>
      <c r="L334" s="398">
        <v>-0.30299999999999999</v>
      </c>
      <c r="M334" s="398">
        <v>1.982</v>
      </c>
      <c r="N334" s="398">
        <v>4.4080000000000004</v>
      </c>
      <c r="O334" s="398">
        <v>3.2669999999999999</v>
      </c>
      <c r="P334" s="398">
        <v>-1.0720000000000001</v>
      </c>
      <c r="Q334" s="398">
        <v>-0.16800000000000001</v>
      </c>
      <c r="R334" s="398">
        <v>10.486000000000001</v>
      </c>
      <c r="S334" s="393">
        <v>5.0999999999999996</v>
      </c>
      <c r="T334" s="394">
        <v>-0.8</v>
      </c>
      <c r="U334" s="394">
        <v>2.2000000000000002</v>
      </c>
      <c r="V334" s="394">
        <v>2.9</v>
      </c>
      <c r="W334" s="394">
        <v>3.9</v>
      </c>
      <c r="X334" s="394">
        <v>3.9</v>
      </c>
    </row>
    <row r="335" spans="1:24" s="390" customFormat="1" ht="16.5" hidden="1">
      <c r="A335" s="395" t="s">
        <v>1271</v>
      </c>
      <c r="B335" s="396" t="s">
        <v>1272</v>
      </c>
      <c r="C335" s="396" t="s">
        <v>239</v>
      </c>
      <c r="D335" s="396" t="s">
        <v>239</v>
      </c>
      <c r="E335" s="396" t="s">
        <v>515</v>
      </c>
      <c r="F335" s="396" t="s">
        <v>1273</v>
      </c>
      <c r="G335" s="396" t="s">
        <v>239</v>
      </c>
      <c r="H335" s="396" t="s">
        <v>243</v>
      </c>
      <c r="I335" s="399">
        <v>54.094000000000001</v>
      </c>
      <c r="J335" s="399">
        <v>51.292000000000002</v>
      </c>
      <c r="K335" s="399">
        <v>47.831000000000003</v>
      </c>
      <c r="L335" s="399">
        <v>42.99</v>
      </c>
      <c r="M335" s="399">
        <v>40.133000000000003</v>
      </c>
      <c r="N335" s="399">
        <v>40.933999999999997</v>
      </c>
      <c r="O335" s="399">
        <v>41.713000000000001</v>
      </c>
      <c r="P335" s="399">
        <v>39.276000000000003</v>
      </c>
      <c r="Q335" s="399">
        <v>36.36</v>
      </c>
      <c r="R335" s="399">
        <v>42.034999999999997</v>
      </c>
      <c r="S335" s="397">
        <v>48.4</v>
      </c>
      <c r="T335" s="394">
        <v>45.5</v>
      </c>
      <c r="U335" s="394">
        <v>45</v>
      </c>
      <c r="V335" s="394">
        <v>45.1</v>
      </c>
      <c r="W335" s="394">
        <v>45.8</v>
      </c>
      <c r="X335" s="394">
        <v>45.8</v>
      </c>
    </row>
    <row r="336" spans="1:24" s="390" customFormat="1" ht="16.5" hidden="1">
      <c r="A336" s="391" t="s">
        <v>1274</v>
      </c>
      <c r="B336" s="392" t="s">
        <v>1275</v>
      </c>
      <c r="C336" s="392" t="s">
        <v>239</v>
      </c>
      <c r="D336" s="392" t="s">
        <v>239</v>
      </c>
      <c r="E336" s="392" t="s">
        <v>515</v>
      </c>
      <c r="F336" s="392" t="s">
        <v>1276</v>
      </c>
      <c r="G336" s="392" t="s">
        <v>239</v>
      </c>
      <c r="H336" s="392" t="s">
        <v>243</v>
      </c>
      <c r="I336" s="398">
        <v>5.7930000000000001</v>
      </c>
      <c r="J336" s="398">
        <v>3.82</v>
      </c>
      <c r="K336" s="398">
        <v>2.0960000000000001</v>
      </c>
      <c r="L336" s="398">
        <v>0.23400000000000001</v>
      </c>
      <c r="M336" s="398">
        <v>2.3719999999999999</v>
      </c>
      <c r="N336" s="398">
        <v>2.48</v>
      </c>
      <c r="O336" s="398">
        <v>3.976</v>
      </c>
      <c r="P336" s="398">
        <v>0.23799999999999999</v>
      </c>
      <c r="Q336" s="398">
        <v>-1.7070000000000001</v>
      </c>
      <c r="R336" s="398">
        <v>10.845000000000001</v>
      </c>
      <c r="S336" s="393">
        <v>4.9000000000000004</v>
      </c>
      <c r="T336" s="394">
        <v>-0.3</v>
      </c>
      <c r="U336" s="394">
        <v>2.4</v>
      </c>
      <c r="V336" s="394">
        <v>3.3</v>
      </c>
      <c r="W336" s="394">
        <v>3.9</v>
      </c>
      <c r="X336" s="394">
        <v>3.9</v>
      </c>
    </row>
    <row r="337" spans="1:24" s="390" customFormat="1" ht="16.5" hidden="1">
      <c r="A337" s="395" t="s">
        <v>1277</v>
      </c>
      <c r="B337" s="396" t="s">
        <v>1278</v>
      </c>
      <c r="C337" s="396" t="s">
        <v>239</v>
      </c>
      <c r="D337" s="396" t="s">
        <v>239</v>
      </c>
      <c r="E337" s="396" t="s">
        <v>628</v>
      </c>
      <c r="F337" s="396" t="s">
        <v>1279</v>
      </c>
      <c r="G337" s="396" t="s">
        <v>239</v>
      </c>
      <c r="H337" s="396" t="s">
        <v>243</v>
      </c>
      <c r="I337" s="399">
        <v>106.563</v>
      </c>
      <c r="J337" s="399">
        <v>111.413</v>
      </c>
      <c r="K337" s="399">
        <v>112.89700000000001</v>
      </c>
      <c r="L337" s="399">
        <v>119.75</v>
      </c>
      <c r="M337" s="399">
        <v>119.527</v>
      </c>
      <c r="N337" s="399">
        <v>112.958</v>
      </c>
      <c r="O337" s="399">
        <v>112.43300000000001</v>
      </c>
      <c r="P337" s="399">
        <v>108.718</v>
      </c>
      <c r="Q337" s="399">
        <v>112.175</v>
      </c>
      <c r="R337" s="399">
        <v>110.471</v>
      </c>
      <c r="S337" s="397">
        <v>100.3</v>
      </c>
      <c r="T337" s="394">
        <v>103.2</v>
      </c>
      <c r="U337" s="394">
        <v>104.8</v>
      </c>
      <c r="V337" s="394">
        <v>106.1</v>
      </c>
      <c r="W337" s="394">
        <v>106.1</v>
      </c>
      <c r="X337" s="394">
        <v>106.1</v>
      </c>
    </row>
    <row r="338" spans="1:24" s="390" customFormat="1" ht="16.5" hidden="1">
      <c r="A338" s="391" t="s">
        <v>1280</v>
      </c>
      <c r="B338" s="392" t="s">
        <v>1281</v>
      </c>
      <c r="C338" s="392" t="s">
        <v>239</v>
      </c>
      <c r="D338" s="392" t="s">
        <v>239</v>
      </c>
      <c r="E338" s="392" t="s">
        <v>628</v>
      </c>
      <c r="F338" s="392" t="s">
        <v>1282</v>
      </c>
      <c r="G338" s="392" t="s">
        <v>239</v>
      </c>
      <c r="H338" s="392" t="s">
        <v>243</v>
      </c>
      <c r="I338" s="398">
        <v>85.408000000000001</v>
      </c>
      <c r="J338" s="398">
        <v>85.683999999999997</v>
      </c>
      <c r="K338" s="398">
        <v>84.572000000000003</v>
      </c>
      <c r="L338" s="398">
        <v>84.78</v>
      </c>
      <c r="M338" s="398">
        <v>84.373999999999995</v>
      </c>
      <c r="N338" s="398">
        <v>86.611999999999995</v>
      </c>
      <c r="O338" s="398">
        <v>85.796999999999997</v>
      </c>
      <c r="P338" s="398">
        <v>84.278999999999996</v>
      </c>
      <c r="Q338" s="398">
        <v>85.251999999999995</v>
      </c>
      <c r="R338" s="398">
        <v>84.286000000000001</v>
      </c>
      <c r="S338" s="393">
        <v>84.2</v>
      </c>
      <c r="T338" s="394">
        <v>83.3</v>
      </c>
      <c r="U338" s="394">
        <v>83.4</v>
      </c>
      <c r="V338" s="394">
        <v>83.5</v>
      </c>
      <c r="W338" s="394">
        <v>83.7</v>
      </c>
      <c r="X338" s="394">
        <v>83.7</v>
      </c>
    </row>
    <row r="339" spans="1:24" s="390" customFormat="1" ht="16.5" hidden="1">
      <c r="A339" s="395" t="s">
        <v>1283</v>
      </c>
      <c r="B339" s="396" t="s">
        <v>1284</v>
      </c>
      <c r="C339" s="396" t="s">
        <v>239</v>
      </c>
      <c r="D339" s="396" t="s">
        <v>239</v>
      </c>
      <c r="E339" s="396" t="s">
        <v>389</v>
      </c>
      <c r="F339" s="396" t="s">
        <v>1285</v>
      </c>
      <c r="G339" s="396" t="s">
        <v>239</v>
      </c>
      <c r="H339" s="396" t="s">
        <v>243</v>
      </c>
      <c r="I339" s="397">
        <v>5</v>
      </c>
      <c r="J339" s="397">
        <v>5</v>
      </c>
      <c r="K339" s="397">
        <v>5</v>
      </c>
      <c r="L339" s="397">
        <v>5</v>
      </c>
      <c r="M339" s="397">
        <v>5</v>
      </c>
      <c r="N339" s="397">
        <v>5</v>
      </c>
      <c r="O339" s="397">
        <v>5</v>
      </c>
      <c r="P339" s="397">
        <v>5</v>
      </c>
      <c r="Q339" s="397">
        <v>5</v>
      </c>
      <c r="R339" s="397">
        <v>4.8</v>
      </c>
      <c r="S339" s="397">
        <v>4.5999999999999996</v>
      </c>
      <c r="T339" s="394">
        <v>4.4000000000000004</v>
      </c>
      <c r="U339" s="394">
        <v>4.2</v>
      </c>
      <c r="V339" s="394">
        <v>4</v>
      </c>
      <c r="W339" s="394">
        <v>4</v>
      </c>
      <c r="X339" s="394">
        <v>4</v>
      </c>
    </row>
    <row r="340" spans="1:24" s="390" customFormat="1" ht="16.5" hidden="1">
      <c r="A340" s="391" t="s">
        <v>1286</v>
      </c>
      <c r="B340" s="392" t="s">
        <v>1287</v>
      </c>
      <c r="C340" s="392" t="s">
        <v>239</v>
      </c>
      <c r="D340" s="392" t="s">
        <v>239</v>
      </c>
      <c r="E340" s="392" t="s">
        <v>515</v>
      </c>
      <c r="F340" s="392" t="s">
        <v>1288</v>
      </c>
      <c r="G340" s="392" t="s">
        <v>239</v>
      </c>
      <c r="H340" s="392" t="s">
        <v>243</v>
      </c>
      <c r="I340" s="398">
        <v>1.5189999999999999</v>
      </c>
      <c r="J340" s="398">
        <v>1.075</v>
      </c>
      <c r="K340" s="398">
        <v>0.46600000000000003</v>
      </c>
      <c r="L340" s="398">
        <v>-0.66600000000000004</v>
      </c>
      <c r="M340" s="398">
        <v>-0.85</v>
      </c>
      <c r="N340" s="398">
        <v>-2.21</v>
      </c>
      <c r="O340" s="398">
        <v>1.0209999999999999</v>
      </c>
      <c r="P340" s="398">
        <v>0.83799999999999997</v>
      </c>
      <c r="Q340" s="398">
        <v>0.438</v>
      </c>
      <c r="R340" s="398">
        <v>0.88900000000000001</v>
      </c>
      <c r="S340" s="393">
        <v>0.2</v>
      </c>
      <c r="T340" s="394">
        <v>-0.9</v>
      </c>
      <c r="U340" s="394">
        <v>-0.2</v>
      </c>
      <c r="V340" s="394">
        <v>0.1</v>
      </c>
      <c r="W340" s="394">
        <v>0.1</v>
      </c>
      <c r="X340" s="394">
        <v>0.1</v>
      </c>
    </row>
    <row r="341" spans="1:24" s="390" customFormat="1" ht="16.5" hidden="1">
      <c r="A341" s="395" t="s">
        <v>1289</v>
      </c>
      <c r="B341" s="396" t="s">
        <v>1290</v>
      </c>
      <c r="C341" s="396" t="s">
        <v>239</v>
      </c>
      <c r="D341" s="396" t="s">
        <v>239</v>
      </c>
      <c r="E341" s="396" t="s">
        <v>389</v>
      </c>
      <c r="F341" s="396" t="s">
        <v>1291</v>
      </c>
      <c r="G341" s="396" t="s">
        <v>239</v>
      </c>
      <c r="H341" s="396" t="s">
        <v>243</v>
      </c>
      <c r="I341" s="397">
        <v>3</v>
      </c>
      <c r="J341" s="397">
        <v>3</v>
      </c>
      <c r="K341" s="397">
        <v>3</v>
      </c>
      <c r="L341" s="397">
        <v>3</v>
      </c>
      <c r="M341" s="397">
        <v>3</v>
      </c>
      <c r="N341" s="397">
        <v>3</v>
      </c>
      <c r="O341" s="397">
        <v>3</v>
      </c>
      <c r="P341" s="397">
        <v>3</v>
      </c>
      <c r="Q341" s="397">
        <v>3</v>
      </c>
      <c r="R341" s="397">
        <v>3.2</v>
      </c>
      <c r="S341" s="397">
        <v>3.4</v>
      </c>
      <c r="T341" s="394">
        <v>3.6</v>
      </c>
      <c r="U341" s="394">
        <v>3.8</v>
      </c>
      <c r="V341" s="394">
        <v>4</v>
      </c>
      <c r="W341" s="394">
        <v>4</v>
      </c>
      <c r="X341" s="394">
        <v>4</v>
      </c>
    </row>
    <row r="342" spans="1:24" s="390" customFormat="1" ht="16.5" hidden="1">
      <c r="A342" s="391" t="s">
        <v>1292</v>
      </c>
      <c r="B342" s="392" t="s">
        <v>1293</v>
      </c>
      <c r="C342" s="392" t="s">
        <v>239</v>
      </c>
      <c r="D342" s="392" t="s">
        <v>239</v>
      </c>
      <c r="E342" s="392" t="s">
        <v>311</v>
      </c>
      <c r="F342" s="392" t="s">
        <v>1294</v>
      </c>
      <c r="G342" s="392" t="s">
        <v>239</v>
      </c>
      <c r="H342" s="392" t="s">
        <v>243</v>
      </c>
      <c r="I342" s="398">
        <v>49.896999999999998</v>
      </c>
      <c r="J342" s="398">
        <v>49.893999999999998</v>
      </c>
      <c r="K342" s="398">
        <v>49.892000000000003</v>
      </c>
      <c r="L342" s="398">
        <v>49.893000000000001</v>
      </c>
      <c r="M342" s="398">
        <v>49.898000000000003</v>
      </c>
      <c r="N342" s="398">
        <v>49.905999999999999</v>
      </c>
      <c r="O342" s="398">
        <v>49.917000000000002</v>
      </c>
      <c r="P342" s="398">
        <v>49.927999999999997</v>
      </c>
      <c r="Q342" s="398">
        <v>49.939</v>
      </c>
      <c r="R342" s="393">
        <v>49.9</v>
      </c>
      <c r="S342" s="393">
        <v>50</v>
      </c>
      <c r="T342" s="394">
        <v>50</v>
      </c>
      <c r="U342" s="394">
        <v>50</v>
      </c>
      <c r="V342" s="394">
        <v>50</v>
      </c>
      <c r="W342" s="394">
        <v>50</v>
      </c>
      <c r="X342" s="394">
        <v>50</v>
      </c>
    </row>
    <row r="343" spans="1:24" s="390" customFormat="1" ht="16.5" hidden="1">
      <c r="A343" s="395" t="s">
        <v>1295</v>
      </c>
      <c r="B343" s="396" t="s">
        <v>1296</v>
      </c>
      <c r="C343" s="396" t="s">
        <v>239</v>
      </c>
      <c r="D343" s="396" t="s">
        <v>436</v>
      </c>
      <c r="E343" s="396" t="s">
        <v>541</v>
      </c>
      <c r="F343" s="396" t="s">
        <v>1297</v>
      </c>
      <c r="G343" s="396" t="s">
        <v>239</v>
      </c>
      <c r="H343" s="396" t="s">
        <v>243</v>
      </c>
      <c r="I343" s="399">
        <v>11165.047</v>
      </c>
      <c r="J343" s="399">
        <v>12102.343999999999</v>
      </c>
      <c r="K343" s="399">
        <v>13053.02</v>
      </c>
      <c r="L343" s="399">
        <v>14275.057000000001</v>
      </c>
      <c r="M343" s="399">
        <v>15257.751</v>
      </c>
      <c r="N343" s="399">
        <v>16276.965</v>
      </c>
      <c r="O343" s="399">
        <v>17108.276000000002</v>
      </c>
      <c r="P343" s="399">
        <v>18138.913</v>
      </c>
      <c r="Q343" s="399">
        <v>18923.013999999999</v>
      </c>
      <c r="R343" s="397">
        <v>19709.056770288946</v>
      </c>
      <c r="S343" s="397">
        <v>20905.059345892663</v>
      </c>
      <c r="T343" s="394">
        <v>21490.828541320225</v>
      </c>
      <c r="U343" s="394">
        <v>22753.035479572813</v>
      </c>
      <c r="V343" s="394">
        <v>23962.369217829215</v>
      </c>
      <c r="W343" s="394">
        <v>25232.385884035601</v>
      </c>
      <c r="X343" s="394">
        <v>25232.385884035601</v>
      </c>
    </row>
    <row r="344" spans="1:24" s="390" customFormat="1" ht="16.5" hidden="1">
      <c r="A344" s="391" t="s">
        <v>1298</v>
      </c>
      <c r="B344" s="392" t="s">
        <v>1299</v>
      </c>
      <c r="C344" s="392" t="s">
        <v>239</v>
      </c>
      <c r="D344" s="392" t="s">
        <v>239</v>
      </c>
      <c r="E344" s="392" t="s">
        <v>545</v>
      </c>
      <c r="F344" s="392" t="s">
        <v>1300</v>
      </c>
      <c r="G344" s="392" t="s">
        <v>239</v>
      </c>
      <c r="H344" s="392" t="s">
        <v>243</v>
      </c>
      <c r="I344" s="398">
        <v>7.3564688995436223</v>
      </c>
      <c r="J344" s="398">
        <v>8.3949221172109567</v>
      </c>
      <c r="K344" s="398">
        <v>7.8553047244401597</v>
      </c>
      <c r="L344" s="398">
        <v>9.3621016439107585</v>
      </c>
      <c r="M344" s="398">
        <v>6.8839935280118336</v>
      </c>
      <c r="N344" s="398">
        <v>6.679975312219999</v>
      </c>
      <c r="O344" s="398">
        <v>5.1072850497620559</v>
      </c>
      <c r="P344" s="398">
        <v>6.0242013865102306</v>
      </c>
      <c r="Q344" s="398">
        <v>4.3227562754173832</v>
      </c>
      <c r="R344" s="393">
        <v>4.1538983709938915</v>
      </c>
      <c r="S344" s="393">
        <v>6.0682892618517892</v>
      </c>
      <c r="T344" s="394">
        <v>2.8020451209226138</v>
      </c>
      <c r="U344" s="394">
        <v>5.8732353470028142</v>
      </c>
      <c r="V344" s="394">
        <v>5.3150435217407255</v>
      </c>
      <c r="W344" s="394">
        <v>5.3000463128722197</v>
      </c>
      <c r="X344" s="394">
        <v>5.3000463128722197</v>
      </c>
    </row>
    <row r="345" spans="1:24" s="390" customFormat="1" ht="16.5" hidden="1">
      <c r="A345" s="395" t="s">
        <v>1301</v>
      </c>
      <c r="B345" s="396" t="s">
        <v>1302</v>
      </c>
      <c r="C345" s="396" t="s">
        <v>239</v>
      </c>
      <c r="D345" s="396" t="s">
        <v>239</v>
      </c>
      <c r="E345" s="396" t="s">
        <v>255</v>
      </c>
      <c r="F345" s="396" t="s">
        <v>1303</v>
      </c>
      <c r="G345" s="396" t="s">
        <v>239</v>
      </c>
      <c r="H345" s="396" t="s">
        <v>243</v>
      </c>
      <c r="I345" s="399">
        <v>22.494671767049262</v>
      </c>
      <c r="J345" s="399">
        <v>24.157229190676578</v>
      </c>
      <c r="K345" s="399">
        <v>25.817890142622808</v>
      </c>
      <c r="L345" s="399">
        <v>27.993381077267678</v>
      </c>
      <c r="M345" s="399">
        <v>29.736417380289964</v>
      </c>
      <c r="N345" s="399">
        <v>31.59861599433868</v>
      </c>
      <c r="O345" s="399">
        <v>33.106235087631028</v>
      </c>
      <c r="P345" s="399">
        <v>35.014618320973923</v>
      </c>
      <c r="Q345" s="399">
        <v>36.499425495648637</v>
      </c>
      <c r="R345" s="397">
        <v>38.026247180793675</v>
      </c>
      <c r="S345" s="397">
        <v>40.344943649231119</v>
      </c>
      <c r="T345" s="394">
        <v>41.500857515476383</v>
      </c>
      <c r="U345" s="394">
        <v>43.974047678811125</v>
      </c>
      <c r="V345" s="394">
        <v>46.35741374698658</v>
      </c>
      <c r="W345" s="394">
        <v>48.870785608594183</v>
      </c>
      <c r="X345" s="394">
        <v>48.870785608594183</v>
      </c>
    </row>
    <row r="346" spans="1:24" s="390" customFormat="1" ht="16.5" hidden="1">
      <c r="A346" s="391" t="s">
        <v>1304</v>
      </c>
      <c r="B346" s="392" t="s">
        <v>1305</v>
      </c>
      <c r="C346" s="392" t="s">
        <v>239</v>
      </c>
      <c r="D346" s="392" t="s">
        <v>239</v>
      </c>
      <c r="E346" s="392" t="s">
        <v>255</v>
      </c>
      <c r="F346" s="392" t="s">
        <v>1306</v>
      </c>
      <c r="G346" s="392" t="s">
        <v>239</v>
      </c>
      <c r="H346" s="392" t="s">
        <v>243</v>
      </c>
      <c r="I346" s="398">
        <v>1058.7050532077246</v>
      </c>
      <c r="J346" s="398">
        <v>996.15482649281228</v>
      </c>
      <c r="K346" s="398">
        <v>905.69036561885935</v>
      </c>
      <c r="L346" s="398">
        <v>865.49854559473351</v>
      </c>
      <c r="M346" s="398">
        <v>807.33978659347633</v>
      </c>
      <c r="N346" s="398">
        <v>745.52486489233672</v>
      </c>
      <c r="O346" s="398">
        <v>690.35071862475934</v>
      </c>
      <c r="P346" s="398">
        <v>646.95897989954835</v>
      </c>
      <c r="Q346" s="398">
        <v>613.51397437479272</v>
      </c>
      <c r="R346" s="393">
        <v>525.31119501962337</v>
      </c>
      <c r="S346" s="393">
        <v>509.77629468709063</v>
      </c>
      <c r="T346" s="394">
        <v>487.54549256562132</v>
      </c>
      <c r="U346" s="394">
        <v>483.89902043023989</v>
      </c>
      <c r="V346" s="394">
        <v>480.99508919591506</v>
      </c>
      <c r="W346" s="394">
        <v>478.56763749315496</v>
      </c>
      <c r="X346" s="394">
        <v>478.56763749315496</v>
      </c>
    </row>
    <row r="347" spans="1:24" s="390" customFormat="1" ht="16.5" hidden="1">
      <c r="A347" s="395" t="s">
        <v>1307</v>
      </c>
      <c r="B347" s="396" t="s">
        <v>1308</v>
      </c>
      <c r="C347" s="396" t="s">
        <v>239</v>
      </c>
      <c r="D347" s="396" t="s">
        <v>239</v>
      </c>
      <c r="E347" s="396" t="s">
        <v>255</v>
      </c>
      <c r="F347" s="396" t="s">
        <v>1309</v>
      </c>
      <c r="G347" s="396" t="s">
        <v>239</v>
      </c>
      <c r="H347" s="396" t="s">
        <v>243</v>
      </c>
      <c r="I347" s="399">
        <v>9.2657882537204639</v>
      </c>
      <c r="J347" s="399">
        <v>8.6530299859263451</v>
      </c>
      <c r="K347" s="399">
        <v>8.1730462601724145</v>
      </c>
      <c r="L347" s="399">
        <v>5.1330552496265893</v>
      </c>
      <c r="M347" s="399">
        <v>3.950607479672418</v>
      </c>
      <c r="N347" s="399">
        <v>3.2911464056473356</v>
      </c>
      <c r="O347" s="399">
        <v>3.1002191886523303</v>
      </c>
      <c r="P347" s="399">
        <v>2.8650147260880212</v>
      </c>
      <c r="Q347" s="399">
        <v>2.6289171468550872</v>
      </c>
      <c r="R347" s="397">
        <v>2.5532650937944812</v>
      </c>
      <c r="S347" s="397">
        <v>2.4632392688986311</v>
      </c>
      <c r="T347" s="394">
        <v>2.3343491709542579</v>
      </c>
      <c r="U347" s="394">
        <v>2.2891234624191457</v>
      </c>
      <c r="V347" s="394">
        <v>2.254365695648521</v>
      </c>
      <c r="W347" s="394">
        <v>2.2400474238910357</v>
      </c>
      <c r="X347" s="394">
        <v>2.2400474238910357</v>
      </c>
    </row>
    <row r="348" spans="1:24" s="390" customFormat="1" ht="16.5" hidden="1">
      <c r="A348" s="391" t="s">
        <v>1310</v>
      </c>
      <c r="B348" s="392" t="s">
        <v>1311</v>
      </c>
      <c r="C348" s="392" t="s">
        <v>239</v>
      </c>
      <c r="D348" s="392" t="s">
        <v>239</v>
      </c>
      <c r="E348" s="392" t="s">
        <v>396</v>
      </c>
      <c r="F348" s="392" t="s">
        <v>1312</v>
      </c>
      <c r="G348" s="392" t="s">
        <v>239</v>
      </c>
      <c r="H348" s="392" t="s">
        <v>243</v>
      </c>
      <c r="I348" s="398">
        <v>5.175685336979563</v>
      </c>
      <c r="J348" s="398">
        <v>4.4531354522394651</v>
      </c>
      <c r="K348" s="398">
        <v>6.1903806967040786</v>
      </c>
      <c r="L348" s="398">
        <v>7.5302276393444334</v>
      </c>
      <c r="M348" s="398">
        <v>1.9151848335217991</v>
      </c>
      <c r="N348" s="398">
        <v>4.1813001052829257</v>
      </c>
      <c r="O348" s="398">
        <v>5.6456630145844899</v>
      </c>
      <c r="P348" s="398">
        <v>3.3942561384086245</v>
      </c>
      <c r="Q348" s="398">
        <v>9.5593098469224813</v>
      </c>
      <c r="R348" s="398">
        <v>6.6866230088242995</v>
      </c>
      <c r="S348" s="393">
        <v>-3.7754355582011456</v>
      </c>
      <c r="T348" s="394">
        <v>0.50689102101733052</v>
      </c>
      <c r="U348" s="394">
        <v>2.612587642883657</v>
      </c>
      <c r="V348" s="394">
        <v>3.5960422841388562</v>
      </c>
      <c r="W348" s="394">
        <v>3.0498447257677697</v>
      </c>
      <c r="X348" s="394">
        <v>3.0498447257677697</v>
      </c>
    </row>
    <row r="349" spans="1:24" s="390" customFormat="1" ht="16.5" hidden="1">
      <c r="A349" s="395" t="s">
        <v>1313</v>
      </c>
      <c r="B349" s="396" t="s">
        <v>1314</v>
      </c>
      <c r="C349" s="396" t="s">
        <v>239</v>
      </c>
      <c r="D349" s="396" t="s">
        <v>239</v>
      </c>
      <c r="E349" s="396" t="s">
        <v>396</v>
      </c>
      <c r="F349" s="396" t="s">
        <v>1315</v>
      </c>
      <c r="G349" s="396" t="s">
        <v>239</v>
      </c>
      <c r="H349" s="396" t="s">
        <v>243</v>
      </c>
      <c r="I349" s="399">
        <v>5.3259074039939573</v>
      </c>
      <c r="J349" s="399">
        <v>5.3822323279048758</v>
      </c>
      <c r="K349" s="399">
        <v>5.543708955617543</v>
      </c>
      <c r="L349" s="399">
        <v>5.8029684639660601</v>
      </c>
      <c r="M349" s="399">
        <v>5.7520208276792451</v>
      </c>
      <c r="N349" s="399">
        <v>5.8070483532667607</v>
      </c>
      <c r="O349" s="399">
        <v>5.9528687230804476</v>
      </c>
      <c r="P349" s="399">
        <v>6.0117265195041245</v>
      </c>
      <c r="Q349" s="399">
        <v>6.6461731024636732</v>
      </c>
      <c r="R349" s="399">
        <v>6.8015819866814775</v>
      </c>
      <c r="S349" s="397">
        <v>6.3781257103310196</v>
      </c>
      <c r="T349" s="394">
        <v>6.3138517464579227</v>
      </c>
      <c r="U349" s="394">
        <v>6.3309887283944706</v>
      </c>
      <c r="V349" s="394">
        <v>6.3824202374261976</v>
      </c>
      <c r="W349" s="394">
        <v>6.4017044829103344</v>
      </c>
      <c r="X349" s="394">
        <v>6.4017044829103344</v>
      </c>
    </row>
    <row r="350" spans="1:24" s="390" customFormat="1" ht="16.5" hidden="1">
      <c r="A350" s="391" t="s">
        <v>1316</v>
      </c>
      <c r="B350" s="392" t="s">
        <v>1317</v>
      </c>
      <c r="C350" s="392" t="s">
        <v>403</v>
      </c>
      <c r="D350" s="392" t="s">
        <v>404</v>
      </c>
      <c r="E350" s="392" t="s">
        <v>405</v>
      </c>
      <c r="F350" s="392" t="s">
        <v>1318</v>
      </c>
      <c r="G350" s="392" t="s">
        <v>239</v>
      </c>
      <c r="H350" s="392" t="s">
        <v>243</v>
      </c>
      <c r="I350" s="398">
        <v>73997.3</v>
      </c>
      <c r="J350" s="398">
        <v>77292.5</v>
      </c>
      <c r="K350" s="398">
        <v>82077.2</v>
      </c>
      <c r="L350" s="398">
        <v>88257.8</v>
      </c>
      <c r="M350" s="398">
        <v>89948.1</v>
      </c>
      <c r="N350" s="398">
        <v>93709.1</v>
      </c>
      <c r="O350" s="398">
        <v>98999.6</v>
      </c>
      <c r="P350" s="398">
        <v>102359.9</v>
      </c>
      <c r="Q350" s="398">
        <v>112144.8</v>
      </c>
      <c r="R350" s="398">
        <v>119643.5</v>
      </c>
      <c r="S350" s="393">
        <v>115126.43675792361</v>
      </c>
      <c r="T350" s="394">
        <v>115710.00232866671</v>
      </c>
      <c r="U350" s="394">
        <v>118733.02755108586</v>
      </c>
      <c r="V350" s="394">
        <v>123002.71742706116</v>
      </c>
      <c r="W350" s="394">
        <v>126754.1093170614</v>
      </c>
      <c r="X350" s="394">
        <v>126754.1093170614</v>
      </c>
    </row>
    <row r="351" spans="1:24" s="390" customFormat="1" ht="16.5" hidden="1">
      <c r="A351" s="395" t="s">
        <v>1319</v>
      </c>
      <c r="B351" s="396" t="s">
        <v>1320</v>
      </c>
      <c r="C351" s="396" t="s">
        <v>239</v>
      </c>
      <c r="D351" s="396" t="s">
        <v>239</v>
      </c>
      <c r="E351" s="396" t="s">
        <v>577</v>
      </c>
      <c r="F351" s="396" t="s">
        <v>1321</v>
      </c>
      <c r="G351" s="396" t="s">
        <v>579</v>
      </c>
      <c r="H351" s="396" t="s">
        <v>243</v>
      </c>
      <c r="I351" s="399">
        <v>804.31</v>
      </c>
      <c r="J351" s="399">
        <v>800.03</v>
      </c>
      <c r="K351" s="399">
        <v>762.02</v>
      </c>
      <c r="L351" s="399">
        <v>785.07</v>
      </c>
      <c r="M351" s="399">
        <v>789.81</v>
      </c>
      <c r="N351" s="399">
        <v>876.24</v>
      </c>
      <c r="O351" s="399">
        <v>826.86</v>
      </c>
      <c r="P351" s="399">
        <v>900.26</v>
      </c>
      <c r="Q351" s="399">
        <v>1069.8</v>
      </c>
      <c r="R351" s="397">
        <v>956.1</v>
      </c>
      <c r="S351" s="397">
        <v>952.7</v>
      </c>
      <c r="T351" s="394">
        <v>1041</v>
      </c>
      <c r="U351" s="394">
        <v>1022</v>
      </c>
      <c r="V351" s="394">
        <v>1030</v>
      </c>
      <c r="W351" s="394">
        <v>1020</v>
      </c>
      <c r="X351" s="394">
        <v>1020</v>
      </c>
    </row>
    <row r="352" spans="1:24" s="390" customFormat="1" ht="16.5" hidden="1">
      <c r="A352" s="391" t="s">
        <v>1322</v>
      </c>
      <c r="B352" s="392" t="s">
        <v>1323</v>
      </c>
      <c r="C352" s="392" t="s">
        <v>239</v>
      </c>
      <c r="D352" s="392" t="s">
        <v>239</v>
      </c>
      <c r="E352" s="392" t="s">
        <v>389</v>
      </c>
      <c r="F352" s="392" t="s">
        <v>1324</v>
      </c>
      <c r="G352" s="392" t="s">
        <v>239</v>
      </c>
      <c r="H352" s="392" t="s">
        <v>243</v>
      </c>
      <c r="I352" s="393">
        <v>3</v>
      </c>
      <c r="J352" s="393">
        <v>4</v>
      </c>
      <c r="K352" s="393">
        <v>4</v>
      </c>
      <c r="L352" s="393">
        <v>4</v>
      </c>
      <c r="M352" s="393">
        <v>4</v>
      </c>
      <c r="N352" s="393">
        <v>4</v>
      </c>
      <c r="O352" s="393">
        <v>4</v>
      </c>
      <c r="P352" s="393">
        <v>4</v>
      </c>
      <c r="Q352" s="393">
        <v>4</v>
      </c>
      <c r="R352" s="393">
        <v>4</v>
      </c>
      <c r="S352" s="393">
        <v>4</v>
      </c>
      <c r="T352" s="394">
        <v>4</v>
      </c>
      <c r="U352" s="394">
        <v>4</v>
      </c>
      <c r="V352" s="394">
        <v>4</v>
      </c>
      <c r="W352" s="394">
        <v>4</v>
      </c>
      <c r="X352" s="394">
        <v>4</v>
      </c>
    </row>
    <row r="353" spans="1:24" s="390" customFormat="1" ht="16.5" hidden="1">
      <c r="A353" s="395" t="s">
        <v>1325</v>
      </c>
      <c r="B353" s="396" t="s">
        <v>1326</v>
      </c>
      <c r="C353" s="396" t="s">
        <v>239</v>
      </c>
      <c r="D353" s="396" t="s">
        <v>239</v>
      </c>
      <c r="E353" s="396" t="s">
        <v>389</v>
      </c>
      <c r="F353" s="396" t="s">
        <v>1327</v>
      </c>
      <c r="G353" s="396" t="s">
        <v>239</v>
      </c>
      <c r="H353" s="396" t="s">
        <v>243</v>
      </c>
      <c r="I353" s="397">
        <v>2</v>
      </c>
      <c r="J353" s="397">
        <v>2</v>
      </c>
      <c r="K353" s="397">
        <v>2</v>
      </c>
      <c r="L353" s="397">
        <v>2</v>
      </c>
      <c r="M353" s="397">
        <v>2</v>
      </c>
      <c r="N353" s="397">
        <v>2</v>
      </c>
      <c r="O353" s="397">
        <v>2</v>
      </c>
      <c r="P353" s="397">
        <v>2</v>
      </c>
      <c r="Q353" s="397">
        <v>2</v>
      </c>
      <c r="R353" s="397">
        <v>2.2999999999999998</v>
      </c>
      <c r="S353" s="397">
        <v>2.6</v>
      </c>
      <c r="T353" s="394">
        <v>3</v>
      </c>
      <c r="U353" s="394">
        <v>3.5</v>
      </c>
      <c r="V353" s="394">
        <v>4</v>
      </c>
      <c r="W353" s="394">
        <v>4</v>
      </c>
      <c r="X353" s="394">
        <v>4</v>
      </c>
    </row>
    <row r="354" spans="1:24" s="390" customFormat="1" ht="16.5" hidden="1">
      <c r="A354" s="391" t="s">
        <v>1328</v>
      </c>
      <c r="B354" s="392" t="s">
        <v>1329</v>
      </c>
      <c r="C354" s="392" t="s">
        <v>454</v>
      </c>
      <c r="D354" s="392" t="s">
        <v>429</v>
      </c>
      <c r="E354" s="392" t="s">
        <v>577</v>
      </c>
      <c r="F354" s="392" t="s">
        <v>1330</v>
      </c>
      <c r="G354" s="392" t="s">
        <v>579</v>
      </c>
      <c r="H354" s="392" t="s">
        <v>243</v>
      </c>
      <c r="I354" s="398">
        <v>9388.9</v>
      </c>
      <c r="J354" s="398">
        <v>9428</v>
      </c>
      <c r="K354" s="398">
        <v>9450.6</v>
      </c>
      <c r="L354" s="398">
        <v>8881.6</v>
      </c>
      <c r="M354" s="398">
        <v>8910.9</v>
      </c>
      <c r="N354" s="398">
        <v>10640.1</v>
      </c>
      <c r="O354" s="398">
        <v>10364.799999999999</v>
      </c>
      <c r="P354" s="398">
        <v>9826</v>
      </c>
      <c r="Q354" s="398">
        <v>10664</v>
      </c>
      <c r="R354" s="393">
        <v>10650</v>
      </c>
      <c r="S354" s="393">
        <v>9927</v>
      </c>
      <c r="T354" s="394">
        <v>11422</v>
      </c>
      <c r="U354" s="394">
        <v>12297</v>
      </c>
      <c r="V354" s="394">
        <v>13467</v>
      </c>
      <c r="W354" s="394">
        <v>14038</v>
      </c>
      <c r="X354" s="394">
        <v>14038</v>
      </c>
    </row>
    <row r="355" spans="1:24" s="390" customFormat="1" ht="16.5" hidden="1">
      <c r="A355" s="395" t="s">
        <v>1331</v>
      </c>
      <c r="B355" s="396" t="s">
        <v>1332</v>
      </c>
      <c r="C355" s="396" t="s">
        <v>454</v>
      </c>
      <c r="D355" s="396" t="s">
        <v>429</v>
      </c>
      <c r="E355" s="396" t="s">
        <v>577</v>
      </c>
      <c r="F355" s="396" t="s">
        <v>1333</v>
      </c>
      <c r="G355" s="396" t="s">
        <v>579</v>
      </c>
      <c r="H355" s="396" t="s">
        <v>243</v>
      </c>
      <c r="I355" s="399">
        <v>532236.5</v>
      </c>
      <c r="J355" s="399">
        <v>547415.19999999995</v>
      </c>
      <c r="K355" s="399">
        <v>596481.9</v>
      </c>
      <c r="L355" s="399">
        <v>595334</v>
      </c>
      <c r="M355" s="399">
        <v>597367.9</v>
      </c>
      <c r="N355" s="399">
        <v>730195.7</v>
      </c>
      <c r="O355" s="399">
        <v>755083</v>
      </c>
      <c r="P355" s="399">
        <v>845426.8</v>
      </c>
      <c r="Q355" s="399">
        <v>1000224.5</v>
      </c>
      <c r="R355" s="397">
        <v>998938</v>
      </c>
      <c r="S355" s="397">
        <v>931089</v>
      </c>
      <c r="T355" s="394">
        <v>1071279</v>
      </c>
      <c r="U355" s="394">
        <v>1153370</v>
      </c>
      <c r="V355" s="394">
        <v>1263156</v>
      </c>
      <c r="W355" s="394">
        <v>1316712</v>
      </c>
      <c r="X355" s="394">
        <v>1316712</v>
      </c>
    </row>
    <row r="356" spans="1:24" s="390" customFormat="1" ht="16.5" hidden="1">
      <c r="A356" s="391" t="s">
        <v>1334</v>
      </c>
      <c r="B356" s="392" t="s">
        <v>1335</v>
      </c>
      <c r="C356" s="392" t="s">
        <v>454</v>
      </c>
      <c r="D356" s="392" t="s">
        <v>429</v>
      </c>
      <c r="E356" s="392" t="s">
        <v>1336</v>
      </c>
      <c r="F356" s="392" t="s">
        <v>1337</v>
      </c>
      <c r="G356" s="392" t="s">
        <v>579</v>
      </c>
      <c r="H356" s="392" t="s">
        <v>243</v>
      </c>
      <c r="I356" s="398">
        <v>522847.4</v>
      </c>
      <c r="J356" s="398">
        <v>537987.1</v>
      </c>
      <c r="K356" s="398">
        <v>587031.30000000005</v>
      </c>
      <c r="L356" s="398">
        <v>586452.5</v>
      </c>
      <c r="M356" s="398">
        <v>588457</v>
      </c>
      <c r="N356" s="398">
        <v>719555.6</v>
      </c>
      <c r="O356" s="398">
        <v>744718.3</v>
      </c>
      <c r="P356" s="398">
        <v>835600.8</v>
      </c>
      <c r="Q356" s="398">
        <v>989560.6</v>
      </c>
      <c r="R356" s="393">
        <v>988287</v>
      </c>
      <c r="S356" s="393">
        <v>921162</v>
      </c>
      <c r="T356" s="394">
        <v>1059858</v>
      </c>
      <c r="U356" s="394">
        <v>1141073</v>
      </c>
      <c r="V356" s="394">
        <v>1249689</v>
      </c>
      <c r="W356" s="394">
        <v>1302674</v>
      </c>
      <c r="X356" s="394">
        <v>1302674</v>
      </c>
    </row>
    <row r="357" spans="1:24" s="390" customFormat="1" ht="16.5" hidden="1">
      <c r="A357" s="395" t="s">
        <v>1338</v>
      </c>
      <c r="B357" s="396" t="s">
        <v>1339</v>
      </c>
      <c r="C357" s="396" t="s">
        <v>454</v>
      </c>
      <c r="D357" s="396" t="s">
        <v>429</v>
      </c>
      <c r="E357" s="396" t="s">
        <v>577</v>
      </c>
      <c r="F357" s="396" t="s">
        <v>1340</v>
      </c>
      <c r="G357" s="396" t="s">
        <v>579</v>
      </c>
      <c r="H357" s="396" t="s">
        <v>243</v>
      </c>
      <c r="I357" s="399">
        <v>549317.9</v>
      </c>
      <c r="J357" s="399">
        <v>595503.80000000005</v>
      </c>
      <c r="K357" s="399">
        <v>548776.5</v>
      </c>
      <c r="L357" s="399">
        <v>540515.69999999995</v>
      </c>
      <c r="M357" s="399">
        <v>567282.19999999995</v>
      </c>
      <c r="N357" s="399">
        <v>734570.3</v>
      </c>
      <c r="O357" s="399">
        <v>745100.80000000005</v>
      </c>
      <c r="P357" s="399">
        <v>865362.8</v>
      </c>
      <c r="Q357" s="399">
        <v>1053328.7</v>
      </c>
      <c r="R357" s="397">
        <v>1195762</v>
      </c>
      <c r="S357" s="397">
        <v>1309866</v>
      </c>
      <c r="T357" s="394">
        <v>1360484</v>
      </c>
      <c r="U357" s="394">
        <v>1445520</v>
      </c>
      <c r="V357" s="394">
        <v>1529917</v>
      </c>
      <c r="W357" s="394">
        <v>1631077</v>
      </c>
      <c r="X357" s="394">
        <v>1631077</v>
      </c>
    </row>
    <row r="358" spans="1:24" s="390" customFormat="1" ht="16.5" hidden="1">
      <c r="A358" s="391" t="s">
        <v>1341</v>
      </c>
      <c r="B358" s="392" t="s">
        <v>1342</v>
      </c>
      <c r="C358" s="392" t="s">
        <v>454</v>
      </c>
      <c r="D358" s="392" t="s">
        <v>429</v>
      </c>
      <c r="E358" s="392" t="s">
        <v>577</v>
      </c>
      <c r="F358" s="392" t="s">
        <v>1343</v>
      </c>
      <c r="G358" s="392" t="s">
        <v>579</v>
      </c>
      <c r="H358" s="392" t="s">
        <v>243</v>
      </c>
      <c r="I358" s="398">
        <v>1338192</v>
      </c>
      <c r="J358" s="398">
        <v>1444950.8</v>
      </c>
      <c r="K358" s="398">
        <v>1490773.6</v>
      </c>
      <c r="L358" s="398">
        <v>1560960.5</v>
      </c>
      <c r="M358" s="398">
        <v>1647092.3</v>
      </c>
      <c r="N358" s="398">
        <v>1982483.9</v>
      </c>
      <c r="O358" s="398">
        <v>2025045.4</v>
      </c>
      <c r="P358" s="398">
        <v>2103788.6</v>
      </c>
      <c r="Q358" s="398">
        <v>2454664.9</v>
      </c>
      <c r="R358" s="393">
        <v>2451507</v>
      </c>
      <c r="S358" s="393">
        <v>2284997</v>
      </c>
      <c r="T358" s="394">
        <v>2629041</v>
      </c>
      <c r="U358" s="394">
        <v>2830500</v>
      </c>
      <c r="V358" s="394">
        <v>3099929</v>
      </c>
      <c r="W358" s="394">
        <v>3231362</v>
      </c>
      <c r="X358" s="394">
        <v>3231362</v>
      </c>
    </row>
    <row r="359" spans="1:24" s="390" customFormat="1" ht="16.5" hidden="1">
      <c r="A359" s="395" t="s">
        <v>1344</v>
      </c>
      <c r="B359" s="396" t="s">
        <v>1345</v>
      </c>
      <c r="C359" s="396" t="s">
        <v>454</v>
      </c>
      <c r="D359" s="396" t="s">
        <v>429</v>
      </c>
      <c r="E359" s="396" t="s">
        <v>577</v>
      </c>
      <c r="F359" s="396" t="s">
        <v>1346</v>
      </c>
      <c r="G359" s="396" t="s">
        <v>579</v>
      </c>
      <c r="H359" s="396" t="s">
        <v>243</v>
      </c>
      <c r="I359" s="399">
        <v>43750.2</v>
      </c>
      <c r="J359" s="399">
        <v>59609.8</v>
      </c>
      <c r="K359" s="399">
        <v>63844.9</v>
      </c>
      <c r="L359" s="399">
        <v>68061</v>
      </c>
      <c r="M359" s="399">
        <v>85977.9</v>
      </c>
      <c r="N359" s="399">
        <v>84379.5</v>
      </c>
      <c r="O359" s="399">
        <v>120415.7</v>
      </c>
      <c r="P359" s="399">
        <v>154771.70000000001</v>
      </c>
      <c r="Q359" s="399">
        <v>199266.4</v>
      </c>
      <c r="R359" s="397">
        <v>222138</v>
      </c>
      <c r="S359" s="397">
        <v>235129</v>
      </c>
      <c r="T359" s="394">
        <v>269100</v>
      </c>
      <c r="U359" s="394">
        <v>286789</v>
      </c>
      <c r="V359" s="394">
        <v>312537</v>
      </c>
      <c r="W359" s="394">
        <v>322946</v>
      </c>
      <c r="X359" s="394">
        <v>322946</v>
      </c>
    </row>
    <row r="360" spans="1:24" s="390" customFormat="1" ht="16.5" hidden="1">
      <c r="A360" s="391" t="s">
        <v>1347</v>
      </c>
      <c r="B360" s="392" t="s">
        <v>1348</v>
      </c>
      <c r="C360" s="392" t="s">
        <v>454</v>
      </c>
      <c r="D360" s="392" t="s">
        <v>429</v>
      </c>
      <c r="E360" s="392" t="s">
        <v>577</v>
      </c>
      <c r="F360" s="392" t="s">
        <v>1349</v>
      </c>
      <c r="G360" s="392" t="s">
        <v>579</v>
      </c>
      <c r="H360" s="392" t="s">
        <v>243</v>
      </c>
      <c r="I360" s="398">
        <v>1136630</v>
      </c>
      <c r="J360" s="398">
        <v>1232731.7</v>
      </c>
      <c r="K360" s="398">
        <v>1284084.3999999999</v>
      </c>
      <c r="L360" s="398">
        <v>1310329.8</v>
      </c>
      <c r="M360" s="398">
        <v>1363778.8</v>
      </c>
      <c r="N360" s="398">
        <v>1613936.9</v>
      </c>
      <c r="O360" s="398">
        <v>1642538.7</v>
      </c>
      <c r="P360" s="398">
        <v>1743561.9</v>
      </c>
      <c r="Q360" s="398">
        <v>2006734.2</v>
      </c>
      <c r="R360" s="393">
        <v>2004152</v>
      </c>
      <c r="S360" s="393">
        <v>1868028</v>
      </c>
      <c r="T360" s="394">
        <v>2149290</v>
      </c>
      <c r="U360" s="394">
        <v>2313987</v>
      </c>
      <c r="V360" s="394">
        <v>2534249</v>
      </c>
      <c r="W360" s="394">
        <v>2641699</v>
      </c>
      <c r="X360" s="394">
        <v>2641699</v>
      </c>
    </row>
    <row r="361" spans="1:24" s="390" customFormat="1" ht="16.5" hidden="1">
      <c r="A361" s="395" t="s">
        <v>1350</v>
      </c>
      <c r="B361" s="396" t="s">
        <v>1351</v>
      </c>
      <c r="C361" s="396" t="s">
        <v>454</v>
      </c>
      <c r="D361" s="396" t="s">
        <v>429</v>
      </c>
      <c r="E361" s="396" t="s">
        <v>577</v>
      </c>
      <c r="F361" s="396" t="s">
        <v>1352</v>
      </c>
      <c r="G361" s="396" t="s">
        <v>579</v>
      </c>
      <c r="H361" s="396" t="s">
        <v>243</v>
      </c>
      <c r="I361" s="399">
        <v>587951.69999999995</v>
      </c>
      <c r="J361" s="399">
        <v>617192.9</v>
      </c>
      <c r="K361" s="399">
        <v>626941.30000000005</v>
      </c>
      <c r="L361" s="399">
        <v>612152.4</v>
      </c>
      <c r="M361" s="399">
        <v>627259.9</v>
      </c>
      <c r="N361" s="399">
        <v>748299</v>
      </c>
      <c r="O361" s="399">
        <v>769258.9</v>
      </c>
      <c r="P361" s="399">
        <v>756490</v>
      </c>
      <c r="Q361" s="399">
        <v>904323.2</v>
      </c>
      <c r="R361" s="397">
        <v>903160</v>
      </c>
      <c r="S361" s="397">
        <v>841816</v>
      </c>
      <c r="T361" s="394">
        <v>968565</v>
      </c>
      <c r="U361" s="394">
        <v>1042785</v>
      </c>
      <c r="V361" s="394">
        <v>1142045</v>
      </c>
      <c r="W361" s="394">
        <v>1190466</v>
      </c>
      <c r="X361" s="394">
        <v>1190466</v>
      </c>
    </row>
    <row r="362" spans="1:24" s="390" customFormat="1" ht="16.5" hidden="1">
      <c r="A362" s="391" t="s">
        <v>1353</v>
      </c>
      <c r="B362" s="392" t="s">
        <v>1354</v>
      </c>
      <c r="C362" s="392" t="s">
        <v>454</v>
      </c>
      <c r="D362" s="392" t="s">
        <v>429</v>
      </c>
      <c r="E362" s="392" t="s">
        <v>577</v>
      </c>
      <c r="F362" s="392" t="s">
        <v>1355</v>
      </c>
      <c r="G362" s="392" t="s">
        <v>579</v>
      </c>
      <c r="H362" s="392" t="s">
        <v>243</v>
      </c>
      <c r="I362" s="398">
        <v>5027601.3</v>
      </c>
      <c r="J362" s="398">
        <v>5358384.8</v>
      </c>
      <c r="K362" s="398">
        <v>5540543.9000000004</v>
      </c>
      <c r="L362" s="398">
        <v>5611251.7000000002</v>
      </c>
      <c r="M362" s="398">
        <v>5785932.5999999996</v>
      </c>
      <c r="N362" s="398">
        <v>6896571.0999999996</v>
      </c>
      <c r="O362" s="398">
        <v>7053447</v>
      </c>
      <c r="P362" s="398">
        <v>7460518.7999999998</v>
      </c>
      <c r="Q362" s="398">
        <v>8733667</v>
      </c>
      <c r="R362" s="393">
        <v>8722431</v>
      </c>
      <c r="S362" s="393">
        <v>8129993</v>
      </c>
      <c r="T362" s="394">
        <v>9354096</v>
      </c>
      <c r="U362" s="394">
        <v>10070884</v>
      </c>
      <c r="V362" s="394">
        <v>11029507</v>
      </c>
      <c r="W362" s="394">
        <v>11497146</v>
      </c>
      <c r="X362" s="394">
        <v>11497146</v>
      </c>
    </row>
    <row r="363" spans="1:24" s="390" customFormat="1" ht="16.5" hidden="1">
      <c r="A363" s="395" t="s">
        <v>1356</v>
      </c>
      <c r="B363" s="396" t="s">
        <v>1357</v>
      </c>
      <c r="C363" s="396" t="s">
        <v>454</v>
      </c>
      <c r="D363" s="396" t="s">
        <v>429</v>
      </c>
      <c r="E363" s="396" t="s">
        <v>577</v>
      </c>
      <c r="F363" s="396" t="s">
        <v>1358</v>
      </c>
      <c r="G363" s="396" t="s">
        <v>579</v>
      </c>
      <c r="H363" s="396" t="s">
        <v>243</v>
      </c>
      <c r="I363" s="399">
        <v>1926143.7</v>
      </c>
      <c r="J363" s="399">
        <v>2062143.8</v>
      </c>
      <c r="K363" s="399">
        <v>2117714.9</v>
      </c>
      <c r="L363" s="399">
        <v>2173112.9</v>
      </c>
      <c r="M363" s="399">
        <v>2274352.2000000002</v>
      </c>
      <c r="N363" s="399">
        <v>2730782.9</v>
      </c>
      <c r="O363" s="399">
        <v>2794304.4</v>
      </c>
      <c r="P363" s="399">
        <v>2860278.6</v>
      </c>
      <c r="Q363" s="399">
        <v>3358988.1</v>
      </c>
      <c r="R363" s="397">
        <v>3354667</v>
      </c>
      <c r="S363" s="397">
        <v>3126813</v>
      </c>
      <c r="T363" s="394">
        <v>3597606</v>
      </c>
      <c r="U363" s="394">
        <v>3873285</v>
      </c>
      <c r="V363" s="394">
        <v>4241973</v>
      </c>
      <c r="W363" s="394">
        <v>4421828</v>
      </c>
      <c r="X363" s="394">
        <v>4421828</v>
      </c>
    </row>
    <row r="364" spans="1:24" s="390" customFormat="1" ht="16.5" hidden="1">
      <c r="A364" s="391" t="s">
        <v>1359</v>
      </c>
      <c r="B364" s="392" t="s">
        <v>1360</v>
      </c>
      <c r="C364" s="392" t="s">
        <v>454</v>
      </c>
      <c r="D364" s="392" t="s">
        <v>429</v>
      </c>
      <c r="E364" s="392" t="s">
        <v>577</v>
      </c>
      <c r="F364" s="392" t="s">
        <v>1330</v>
      </c>
      <c r="G364" s="392" t="s">
        <v>579</v>
      </c>
      <c r="H364" s="392" t="s">
        <v>243</v>
      </c>
      <c r="I364" s="398">
        <v>50617</v>
      </c>
      <c r="J364" s="398">
        <v>59928.3</v>
      </c>
      <c r="K364" s="398">
        <v>68063</v>
      </c>
      <c r="L364" s="398">
        <v>73906.3</v>
      </c>
      <c r="M364" s="398">
        <v>80463.399999999994</v>
      </c>
      <c r="N364" s="398">
        <v>100581.5</v>
      </c>
      <c r="O364" s="398">
        <v>103071</v>
      </c>
      <c r="P364" s="398">
        <v>108434.6</v>
      </c>
      <c r="Q364" s="398">
        <v>135479.6</v>
      </c>
      <c r="R364" s="393">
        <v>134938</v>
      </c>
      <c r="S364" s="393">
        <v>125327</v>
      </c>
      <c r="T364" s="394">
        <v>144220</v>
      </c>
      <c r="U364" s="394">
        <v>155318</v>
      </c>
      <c r="V364" s="394">
        <v>170127</v>
      </c>
      <c r="W364" s="394">
        <v>177385</v>
      </c>
      <c r="X364" s="394">
        <v>177385</v>
      </c>
    </row>
    <row r="365" spans="1:24" s="390" customFormat="1" ht="16.5" hidden="1">
      <c r="A365" s="395" t="s">
        <v>1361</v>
      </c>
      <c r="B365" s="396" t="s">
        <v>1362</v>
      </c>
      <c r="C365" s="396" t="s">
        <v>454</v>
      </c>
      <c r="D365" s="396" t="s">
        <v>429</v>
      </c>
      <c r="E365" s="396" t="s">
        <v>1363</v>
      </c>
      <c r="F365" s="396" t="s">
        <v>1337</v>
      </c>
      <c r="G365" s="396" t="s">
        <v>579</v>
      </c>
      <c r="H365" s="396" t="s">
        <v>243</v>
      </c>
      <c r="I365" s="399">
        <v>130309.4</v>
      </c>
      <c r="J365" s="399">
        <v>138155.70000000001</v>
      </c>
      <c r="K365" s="399">
        <v>144850.6</v>
      </c>
      <c r="L365" s="399">
        <v>152415.79999999999</v>
      </c>
      <c r="M365" s="399">
        <v>158987.6</v>
      </c>
      <c r="N365" s="399">
        <v>195205.3</v>
      </c>
      <c r="O365" s="399">
        <v>194803.4</v>
      </c>
      <c r="P365" s="399">
        <v>203438.8</v>
      </c>
      <c r="Q365" s="399">
        <v>259876.6</v>
      </c>
      <c r="R365" s="397">
        <v>258645</v>
      </c>
      <c r="S365" s="397">
        <v>239879</v>
      </c>
      <c r="T365" s="394">
        <v>274757</v>
      </c>
      <c r="U365" s="394">
        <v>295818</v>
      </c>
      <c r="V365" s="394">
        <v>323899</v>
      </c>
      <c r="W365" s="394">
        <v>337377</v>
      </c>
      <c r="X365" s="394">
        <v>337377</v>
      </c>
    </row>
    <row r="366" spans="1:24" s="390" customFormat="1" ht="16.5" hidden="1">
      <c r="A366" s="391" t="s">
        <v>1364</v>
      </c>
      <c r="B366" s="392" t="s">
        <v>1365</v>
      </c>
      <c r="C366" s="392" t="s">
        <v>454</v>
      </c>
      <c r="D366" s="392" t="s">
        <v>429</v>
      </c>
      <c r="E366" s="392" t="s">
        <v>1363</v>
      </c>
      <c r="F366" s="392" t="s">
        <v>1337</v>
      </c>
      <c r="G366" s="392" t="s">
        <v>579</v>
      </c>
      <c r="H366" s="392" t="s">
        <v>243</v>
      </c>
      <c r="I366" s="398">
        <v>2081535.9</v>
      </c>
      <c r="J366" s="398">
        <v>2183031.2000000002</v>
      </c>
      <c r="K366" s="398">
        <v>2247810.1</v>
      </c>
      <c r="L366" s="398">
        <v>2267539.1</v>
      </c>
      <c r="M366" s="398">
        <v>2337531</v>
      </c>
      <c r="N366" s="398">
        <v>2795636.6</v>
      </c>
      <c r="O366" s="398">
        <v>2863761.1</v>
      </c>
      <c r="P366" s="398">
        <v>3017262</v>
      </c>
      <c r="Q366" s="398">
        <v>3585563.3</v>
      </c>
      <c r="R366" s="393">
        <v>3571234</v>
      </c>
      <c r="S366" s="393">
        <v>3316874</v>
      </c>
      <c r="T366" s="394">
        <v>3816885</v>
      </c>
      <c r="U366" s="394">
        <v>4110599</v>
      </c>
      <c r="V366" s="394">
        <v>4502528</v>
      </c>
      <c r="W366" s="394">
        <v>4694624</v>
      </c>
      <c r="X366" s="394">
        <v>4694624</v>
      </c>
    </row>
    <row r="367" spans="1:24" s="390" customFormat="1" ht="16.5" hidden="1">
      <c r="A367" s="395" t="s">
        <v>1366</v>
      </c>
      <c r="B367" s="396" t="s">
        <v>1367</v>
      </c>
      <c r="C367" s="396" t="s">
        <v>454</v>
      </c>
      <c r="D367" s="396" t="s">
        <v>429</v>
      </c>
      <c r="E367" s="396" t="s">
        <v>577</v>
      </c>
      <c r="F367" s="396" t="s">
        <v>1368</v>
      </c>
      <c r="G367" s="396" t="s">
        <v>579</v>
      </c>
      <c r="H367" s="396" t="s">
        <v>243</v>
      </c>
      <c r="I367" s="399">
        <v>649597.30000000005</v>
      </c>
      <c r="J367" s="399">
        <v>700104.9</v>
      </c>
      <c r="K367" s="399">
        <v>667962.5</v>
      </c>
      <c r="L367" s="399">
        <v>665944.5</v>
      </c>
      <c r="M367" s="399">
        <v>699007.9</v>
      </c>
      <c r="N367" s="399">
        <v>880605.5</v>
      </c>
      <c r="O367" s="399">
        <v>857071.6</v>
      </c>
      <c r="P367" s="399">
        <v>949129.2</v>
      </c>
      <c r="Q367" s="399">
        <v>1076757.3999999999</v>
      </c>
      <c r="R367" s="397">
        <v>1072454</v>
      </c>
      <c r="S367" s="397">
        <v>996069</v>
      </c>
      <c r="T367" s="394">
        <v>1146224</v>
      </c>
      <c r="U367" s="394">
        <v>1234427</v>
      </c>
      <c r="V367" s="394">
        <v>1352125</v>
      </c>
      <c r="W367" s="394">
        <v>1409812</v>
      </c>
      <c r="X367" s="394">
        <v>1409812</v>
      </c>
    </row>
    <row r="368" spans="1:24" s="390" customFormat="1" ht="16.5" hidden="1">
      <c r="A368" s="391" t="s">
        <v>1369</v>
      </c>
      <c r="B368" s="392" t="s">
        <v>1370</v>
      </c>
      <c r="C368" s="392" t="s">
        <v>454</v>
      </c>
      <c r="D368" s="392" t="s">
        <v>429</v>
      </c>
      <c r="E368" s="392" t="s">
        <v>577</v>
      </c>
      <c r="F368" s="392" t="s">
        <v>1371</v>
      </c>
      <c r="G368" s="392" t="s">
        <v>579</v>
      </c>
      <c r="H368" s="392" t="s">
        <v>243</v>
      </c>
      <c r="I368" s="398">
        <v>726279.4</v>
      </c>
      <c r="J368" s="398">
        <v>789200.9</v>
      </c>
      <c r="K368" s="398">
        <v>817692.5</v>
      </c>
      <c r="L368" s="398">
        <v>829112.3</v>
      </c>
      <c r="M368" s="398">
        <v>841266.1</v>
      </c>
      <c r="N368" s="398">
        <v>1006202.4</v>
      </c>
      <c r="O368" s="398">
        <v>1039719.1</v>
      </c>
      <c r="P368" s="398">
        <v>1077936.7</v>
      </c>
      <c r="Q368" s="398">
        <v>1236162.5</v>
      </c>
      <c r="R368" s="393">
        <v>1231222</v>
      </c>
      <c r="S368" s="393">
        <v>1143529</v>
      </c>
      <c r="T368" s="394">
        <v>1315913</v>
      </c>
      <c r="U368" s="394">
        <v>1417174</v>
      </c>
      <c r="V368" s="394">
        <v>1552296</v>
      </c>
      <c r="W368" s="394">
        <v>1618523</v>
      </c>
      <c r="X368" s="394">
        <v>1618523</v>
      </c>
    </row>
    <row r="369" spans="1:24" s="390" customFormat="1" ht="16.5" hidden="1">
      <c r="A369" s="395" t="s">
        <v>1372</v>
      </c>
      <c r="B369" s="396" t="s">
        <v>1373</v>
      </c>
      <c r="C369" s="396" t="s">
        <v>454</v>
      </c>
      <c r="D369" s="396" t="s">
        <v>429</v>
      </c>
      <c r="E369" s="396" t="s">
        <v>1363</v>
      </c>
      <c r="F369" s="396" t="s">
        <v>1374</v>
      </c>
      <c r="G369" s="396" t="s">
        <v>579</v>
      </c>
      <c r="H369" s="396" t="s">
        <v>243</v>
      </c>
      <c r="I369" s="399">
        <v>1951226.5</v>
      </c>
      <c r="J369" s="399">
        <v>2044875.5</v>
      </c>
      <c r="K369" s="399">
        <v>2102959.6</v>
      </c>
      <c r="L369" s="399">
        <v>2115123.2999999998</v>
      </c>
      <c r="M369" s="399">
        <v>2178543.4</v>
      </c>
      <c r="N369" s="399">
        <v>2600431.4</v>
      </c>
      <c r="O369" s="399">
        <v>2668957.7000000002</v>
      </c>
      <c r="P369" s="399">
        <v>2813823.2</v>
      </c>
      <c r="Q369" s="399">
        <v>3325686.7</v>
      </c>
      <c r="R369" s="397">
        <v>3312588</v>
      </c>
      <c r="S369" s="397">
        <v>3076996</v>
      </c>
      <c r="T369" s="394">
        <v>3542128</v>
      </c>
      <c r="U369" s="394">
        <v>3814781</v>
      </c>
      <c r="V369" s="394">
        <v>4178629</v>
      </c>
      <c r="W369" s="394">
        <v>4357248</v>
      </c>
      <c r="X369" s="394">
        <v>4357248</v>
      </c>
    </row>
    <row r="370" spans="1:24" s="390" customFormat="1" ht="16.5" hidden="1">
      <c r="A370" s="391" t="s">
        <v>1375</v>
      </c>
      <c r="B370" s="392" t="s">
        <v>1376</v>
      </c>
      <c r="C370" s="392" t="s">
        <v>454</v>
      </c>
      <c r="D370" s="392" t="s">
        <v>429</v>
      </c>
      <c r="E370" s="392" t="s">
        <v>577</v>
      </c>
      <c r="F370" s="392" t="s">
        <v>1377</v>
      </c>
      <c r="G370" s="392" t="s">
        <v>579</v>
      </c>
      <c r="H370" s="392" t="s">
        <v>243</v>
      </c>
      <c r="I370" s="398">
        <v>4983851.0999999996</v>
      </c>
      <c r="J370" s="398">
        <v>5298775</v>
      </c>
      <c r="K370" s="398">
        <v>5476699.0999999996</v>
      </c>
      <c r="L370" s="398">
        <v>5543190.7000000002</v>
      </c>
      <c r="M370" s="398">
        <v>5699954.7000000002</v>
      </c>
      <c r="N370" s="398">
        <v>6812191.5999999996</v>
      </c>
      <c r="O370" s="398">
        <v>6933031.2999999998</v>
      </c>
      <c r="P370" s="398">
        <v>7305747.0999999996</v>
      </c>
      <c r="Q370" s="398">
        <v>8534400.5999999996</v>
      </c>
      <c r="R370" s="393">
        <v>8500293</v>
      </c>
      <c r="S370" s="393">
        <v>7894864</v>
      </c>
      <c r="T370" s="394">
        <v>9084996</v>
      </c>
      <c r="U370" s="394">
        <v>9784096</v>
      </c>
      <c r="V370" s="394">
        <v>10716970</v>
      </c>
      <c r="W370" s="394">
        <v>11174201</v>
      </c>
      <c r="X370" s="394">
        <v>11174201</v>
      </c>
    </row>
    <row r="371" spans="1:24" s="390" customFormat="1" ht="16.5" hidden="1">
      <c r="A371" s="395" t="s">
        <v>1378</v>
      </c>
      <c r="B371" s="396" t="s">
        <v>1379</v>
      </c>
      <c r="C371" s="396" t="s">
        <v>454</v>
      </c>
      <c r="D371" s="396" t="s">
        <v>429</v>
      </c>
      <c r="E371" s="396" t="s">
        <v>577</v>
      </c>
      <c r="F371" s="396" t="s">
        <v>1380</v>
      </c>
      <c r="G371" s="396" t="s">
        <v>579</v>
      </c>
      <c r="H371" s="396" t="s">
        <v>243</v>
      </c>
      <c r="I371" s="399">
        <v>115948.2</v>
      </c>
      <c r="J371" s="399">
        <v>122571</v>
      </c>
      <c r="K371" s="399">
        <v>120981</v>
      </c>
      <c r="L371" s="399">
        <v>117935.3</v>
      </c>
      <c r="M371" s="399">
        <v>120058.8</v>
      </c>
      <c r="N371" s="399">
        <v>131182.9</v>
      </c>
      <c r="O371" s="399">
        <v>139487.20000000001</v>
      </c>
      <c r="P371" s="399">
        <v>144793.60000000001</v>
      </c>
      <c r="Q371" s="399">
        <v>178051.9</v>
      </c>
      <c r="R371" s="397">
        <v>177340</v>
      </c>
      <c r="S371" s="397">
        <v>164709</v>
      </c>
      <c r="T371" s="394">
        <v>189539</v>
      </c>
      <c r="U371" s="394">
        <v>204124</v>
      </c>
      <c r="V371" s="394">
        <v>223587</v>
      </c>
      <c r="W371" s="394">
        <v>233126</v>
      </c>
      <c r="X371" s="394">
        <v>233126</v>
      </c>
    </row>
    <row r="372" spans="1:24" s="390" customFormat="1" ht="16.5" hidden="1">
      <c r="A372" s="391" t="s">
        <v>1381</v>
      </c>
      <c r="B372" s="392" t="s">
        <v>1382</v>
      </c>
      <c r="C372" s="392" t="s">
        <v>454</v>
      </c>
      <c r="D372" s="392" t="s">
        <v>429</v>
      </c>
      <c r="E372" s="392" t="s">
        <v>577</v>
      </c>
      <c r="F372" s="392" t="s">
        <v>1383</v>
      </c>
      <c r="G372" s="392" t="s">
        <v>579</v>
      </c>
      <c r="H372" s="392" t="s">
        <v>243</v>
      </c>
      <c r="I372" s="398">
        <v>2132152.9</v>
      </c>
      <c r="J372" s="398">
        <v>2242959.2999999998</v>
      </c>
      <c r="K372" s="398">
        <v>2315873.1</v>
      </c>
      <c r="L372" s="398">
        <v>2341445.4</v>
      </c>
      <c r="M372" s="398">
        <v>2417994.5</v>
      </c>
      <c r="N372" s="398">
        <v>2896218.2</v>
      </c>
      <c r="O372" s="398">
        <v>2966832.1</v>
      </c>
      <c r="P372" s="398">
        <v>3125696.7</v>
      </c>
      <c r="Q372" s="398">
        <v>3721043</v>
      </c>
      <c r="R372" s="393">
        <v>3706172</v>
      </c>
      <c r="S372" s="393">
        <v>3442202</v>
      </c>
      <c r="T372" s="394">
        <v>3961105</v>
      </c>
      <c r="U372" s="394">
        <v>4265917</v>
      </c>
      <c r="V372" s="394">
        <v>4672655</v>
      </c>
      <c r="W372" s="394">
        <v>4872009</v>
      </c>
      <c r="X372" s="394">
        <v>4872009</v>
      </c>
    </row>
    <row r="373" spans="1:24" s="390" customFormat="1" ht="16.5" hidden="1">
      <c r="A373" s="395" t="s">
        <v>1384</v>
      </c>
      <c r="B373" s="396" t="s">
        <v>1385</v>
      </c>
      <c r="C373" s="396" t="s">
        <v>454</v>
      </c>
      <c r="D373" s="396" t="s">
        <v>429</v>
      </c>
      <c r="E373" s="396" t="s">
        <v>577</v>
      </c>
      <c r="F373" s="396" t="s">
        <v>1386</v>
      </c>
      <c r="G373" s="396" t="s">
        <v>579</v>
      </c>
      <c r="H373" s="396" t="s">
        <v>243</v>
      </c>
      <c r="I373" s="399">
        <v>-476600</v>
      </c>
      <c r="J373" s="399">
        <v>-523348.7</v>
      </c>
      <c r="K373" s="399">
        <v>-560703.69999999995</v>
      </c>
      <c r="L373" s="399">
        <v>-596793.80000000005</v>
      </c>
      <c r="M373" s="399">
        <v>-638475.9</v>
      </c>
      <c r="N373" s="399">
        <v>-810897.2</v>
      </c>
      <c r="O373" s="399">
        <v>-813501.1</v>
      </c>
      <c r="P373" s="399">
        <v>-862302.4</v>
      </c>
      <c r="Q373" s="399">
        <v>-1007994.2</v>
      </c>
      <c r="R373" s="397">
        <v>-1144192</v>
      </c>
      <c r="S373" s="397">
        <v>-1254158</v>
      </c>
      <c r="T373" s="394">
        <v>-1296778</v>
      </c>
      <c r="U373" s="394">
        <v>-1377730</v>
      </c>
      <c r="V373" s="394">
        <v>-1456096</v>
      </c>
      <c r="W373" s="394">
        <v>-1554900</v>
      </c>
      <c r="X373" s="394">
        <v>-1554900</v>
      </c>
    </row>
    <row r="374" spans="1:24" s="390" customFormat="1" ht="16.5" hidden="1">
      <c r="A374" s="391" t="s">
        <v>1387</v>
      </c>
      <c r="B374" s="392" t="s">
        <v>1388</v>
      </c>
      <c r="C374" s="392" t="s">
        <v>239</v>
      </c>
      <c r="D374" s="392" t="s">
        <v>239</v>
      </c>
      <c r="E374" s="392" t="s">
        <v>389</v>
      </c>
      <c r="F374" s="392" t="s">
        <v>1389</v>
      </c>
      <c r="G374" s="392" t="s">
        <v>239</v>
      </c>
      <c r="H374" s="392" t="s">
        <v>243</v>
      </c>
      <c r="I374" s="393">
        <v>5.9</v>
      </c>
      <c r="J374" s="393">
        <v>6.6</v>
      </c>
      <c r="K374" s="393">
        <v>6.6</v>
      </c>
      <c r="L374" s="393">
        <v>6.6</v>
      </c>
      <c r="M374" s="393">
        <v>6.6</v>
      </c>
      <c r="N374" s="393">
        <v>6.6</v>
      </c>
      <c r="O374" s="393">
        <v>6.6</v>
      </c>
      <c r="P374" s="393">
        <v>6.6</v>
      </c>
      <c r="Q374" s="393">
        <v>6.6</v>
      </c>
      <c r="R374" s="393">
        <v>6.9</v>
      </c>
      <c r="S374" s="393">
        <v>7.2</v>
      </c>
      <c r="T374" s="394">
        <v>7.5</v>
      </c>
      <c r="U374" s="394">
        <v>7.8</v>
      </c>
      <c r="V374" s="394">
        <v>8.1</v>
      </c>
      <c r="W374" s="394">
        <v>8.1</v>
      </c>
      <c r="X374" s="394">
        <v>8.1</v>
      </c>
    </row>
    <row r="375" spans="1:24" s="390" customFormat="1" ht="16.5" hidden="1">
      <c r="A375" s="395" t="s">
        <v>1390</v>
      </c>
      <c r="B375" s="396" t="s">
        <v>1391</v>
      </c>
      <c r="C375" s="396" t="s">
        <v>454</v>
      </c>
      <c r="D375" s="396" t="s">
        <v>404</v>
      </c>
      <c r="E375" s="396" t="s">
        <v>1392</v>
      </c>
      <c r="F375" s="396" t="s">
        <v>1393</v>
      </c>
      <c r="G375" s="396" t="s">
        <v>239</v>
      </c>
      <c r="H375" s="396" t="s">
        <v>243</v>
      </c>
      <c r="I375" s="397">
        <v>34.2134</v>
      </c>
      <c r="J375" s="397">
        <v>68.151300000000006</v>
      </c>
      <c r="K375" s="397">
        <v>71.440699999999993</v>
      </c>
      <c r="L375" s="397">
        <v>69.862899999999996</v>
      </c>
      <c r="M375" s="397">
        <v>67.642399999999995</v>
      </c>
      <c r="N375" s="397">
        <v>49.490699999999997</v>
      </c>
      <c r="O375" s="397">
        <v>50.489300000000007</v>
      </c>
      <c r="P375" s="397">
        <v>27.865200000000002</v>
      </c>
      <c r="Q375" s="397">
        <v>43.712000000000003</v>
      </c>
      <c r="R375" s="397">
        <v>35.734500000000004</v>
      </c>
      <c r="S375" s="397">
        <v>-41.582599999999999</v>
      </c>
      <c r="T375" s="394">
        <v>-19.977599999999999</v>
      </c>
      <c r="U375" s="394">
        <v>-4.6574</v>
      </c>
      <c r="V375" s="394">
        <v>24.006599999999999</v>
      </c>
      <c r="W375" s="394">
        <v>26.8872</v>
      </c>
      <c r="X375" s="394">
        <v>26.8872</v>
      </c>
    </row>
    <row r="376" spans="1:24" s="390" customFormat="1" ht="16.5" hidden="1">
      <c r="A376" s="391" t="s">
        <v>1394</v>
      </c>
      <c r="B376" s="392" t="s">
        <v>1395</v>
      </c>
      <c r="C376" s="392" t="s">
        <v>239</v>
      </c>
      <c r="D376" s="392" t="s">
        <v>239</v>
      </c>
      <c r="E376" s="392" t="s">
        <v>389</v>
      </c>
      <c r="F376" s="392" t="s">
        <v>1396</v>
      </c>
      <c r="G376" s="392" t="s">
        <v>239</v>
      </c>
      <c r="H376" s="392" t="s">
        <v>243</v>
      </c>
      <c r="I376" s="393">
        <v>3</v>
      </c>
      <c r="J376" s="393">
        <v>3</v>
      </c>
      <c r="K376" s="393">
        <v>3</v>
      </c>
      <c r="L376" s="393">
        <v>3</v>
      </c>
      <c r="M376" s="393">
        <v>3</v>
      </c>
      <c r="N376" s="393">
        <v>3</v>
      </c>
      <c r="O376" s="393">
        <v>3</v>
      </c>
      <c r="P376" s="393">
        <v>3</v>
      </c>
      <c r="Q376" s="393">
        <v>3</v>
      </c>
      <c r="R376" s="393">
        <v>3.2</v>
      </c>
      <c r="S376" s="393">
        <v>3.4</v>
      </c>
      <c r="T376" s="394">
        <v>3.6</v>
      </c>
      <c r="U376" s="394">
        <v>3.8</v>
      </c>
      <c r="V376" s="394">
        <v>4</v>
      </c>
      <c r="W376" s="394">
        <v>4</v>
      </c>
      <c r="X376" s="394">
        <v>4</v>
      </c>
    </row>
    <row r="377" spans="1:24" s="390" customFormat="1" ht="16.5" hidden="1">
      <c r="A377" s="395" t="s">
        <v>1397</v>
      </c>
      <c r="B377" s="396" t="s">
        <v>1398</v>
      </c>
      <c r="C377" s="396" t="s">
        <v>239</v>
      </c>
      <c r="D377" s="396" t="s">
        <v>436</v>
      </c>
      <c r="E377" s="396" t="s">
        <v>558</v>
      </c>
      <c r="F377" s="396" t="s">
        <v>1399</v>
      </c>
      <c r="G377" s="396" t="s">
        <v>239</v>
      </c>
      <c r="H377" s="396" t="s">
        <v>243</v>
      </c>
      <c r="I377" s="399">
        <v>5.6640000000000003E-2</v>
      </c>
      <c r="J377" s="399">
        <v>5.2780000000000001E-2</v>
      </c>
      <c r="K377" s="397">
        <v>5.2600000000000001E-2</v>
      </c>
      <c r="L377" s="397">
        <v>5.2499999999999998E-2</v>
      </c>
      <c r="M377" s="397">
        <v>5.2600000000000001E-2</v>
      </c>
      <c r="N377" s="397">
        <v>5.2700000000000004E-2</v>
      </c>
      <c r="O377" s="397">
        <v>5.2999999999999999E-2</v>
      </c>
      <c r="P377" s="397">
        <v>5.2999999999999999E-2</v>
      </c>
      <c r="Q377" s="397">
        <v>5.2000000000000005E-2</v>
      </c>
      <c r="R377" s="397">
        <v>5.2900000000000003E-2</v>
      </c>
      <c r="S377" s="397">
        <v>5.3999999999999999E-2</v>
      </c>
      <c r="T377" s="394">
        <v>5.4700000000000006E-2</v>
      </c>
      <c r="U377" s="394">
        <v>5.5399999999999998E-2</v>
      </c>
      <c r="V377" s="394">
        <v>5.6200000000000007E-2</v>
      </c>
      <c r="W377" s="394">
        <v>5.6899999999999999E-2</v>
      </c>
      <c r="X377" s="394">
        <v>5.6899999999999999E-2</v>
      </c>
    </row>
    <row r="378" spans="1:24" s="390" customFormat="1" ht="16.5" hidden="1">
      <c r="A378" s="391" t="s">
        <v>1400</v>
      </c>
      <c r="B378" s="392" t="s">
        <v>1401</v>
      </c>
      <c r="C378" s="392" t="s">
        <v>239</v>
      </c>
      <c r="D378" s="392" t="s">
        <v>436</v>
      </c>
      <c r="E378" s="392" t="s">
        <v>541</v>
      </c>
      <c r="F378" s="392" t="s">
        <v>1402</v>
      </c>
      <c r="G378" s="392" t="s">
        <v>239</v>
      </c>
      <c r="H378" s="392" t="s">
        <v>243</v>
      </c>
      <c r="I378" s="398">
        <v>18252.7</v>
      </c>
      <c r="J378" s="398">
        <v>18737.5</v>
      </c>
      <c r="K378" s="398">
        <v>19198.900000000001</v>
      </c>
      <c r="L378" s="398">
        <v>20024.400000000001</v>
      </c>
      <c r="M378" s="398">
        <v>20555.7</v>
      </c>
      <c r="N378" s="398">
        <v>21195.9</v>
      </c>
      <c r="O378" s="398">
        <v>21285.9</v>
      </c>
      <c r="P378" s="398">
        <v>21761.8</v>
      </c>
      <c r="Q378" s="398">
        <v>22327.200000000001</v>
      </c>
      <c r="R378" s="393">
        <v>22944</v>
      </c>
      <c r="S378" s="393">
        <v>23964</v>
      </c>
      <c r="T378" s="394">
        <v>25188</v>
      </c>
      <c r="U378" s="394">
        <v>26361</v>
      </c>
      <c r="V378" s="394">
        <v>27894</v>
      </c>
      <c r="W378" s="394">
        <v>29990</v>
      </c>
      <c r="X378" s="394">
        <v>29990</v>
      </c>
    </row>
    <row r="379" spans="1:24" s="390" customFormat="1" ht="16.5" hidden="1">
      <c r="A379" s="395" t="s">
        <v>1403</v>
      </c>
      <c r="B379" s="396" t="s">
        <v>1404</v>
      </c>
      <c r="C379" s="396" t="s">
        <v>239</v>
      </c>
      <c r="D379" s="396" t="s">
        <v>239</v>
      </c>
      <c r="E379" s="396" t="s">
        <v>545</v>
      </c>
      <c r="F379" s="396" t="s">
        <v>1405</v>
      </c>
      <c r="G379" s="396" t="s">
        <v>239</v>
      </c>
      <c r="H379" s="396" t="s">
        <v>243</v>
      </c>
      <c r="I379" s="399">
        <v>2.2010000000000001</v>
      </c>
      <c r="J379" s="399">
        <v>2.6560000000000001</v>
      </c>
      <c r="K379" s="399">
        <v>2.4630000000000001</v>
      </c>
      <c r="L379" s="399">
        <v>4.3</v>
      </c>
      <c r="M379" s="399">
        <v>2.653</v>
      </c>
      <c r="N379" s="397">
        <v>3.1</v>
      </c>
      <c r="O379" s="397">
        <v>0.4</v>
      </c>
      <c r="P379" s="397">
        <v>2.2000000000000002</v>
      </c>
      <c r="Q379" s="397">
        <v>2.6</v>
      </c>
      <c r="R379" s="397">
        <v>2.8</v>
      </c>
      <c r="S379" s="397">
        <v>4.4000000000000004</v>
      </c>
      <c r="T379" s="394">
        <v>5.0999999999999996</v>
      </c>
      <c r="U379" s="394">
        <v>4.7</v>
      </c>
      <c r="V379" s="394">
        <v>5.8</v>
      </c>
      <c r="W379" s="394">
        <v>7.5</v>
      </c>
      <c r="X379" s="394">
        <v>7.5</v>
      </c>
    </row>
    <row r="380" spans="1:24" s="390" customFormat="1" ht="16.5" hidden="1">
      <c r="A380" s="391" t="s">
        <v>1406</v>
      </c>
      <c r="B380" s="392" t="s">
        <v>1407</v>
      </c>
      <c r="C380" s="392" t="s">
        <v>239</v>
      </c>
      <c r="D380" s="392" t="s">
        <v>239</v>
      </c>
      <c r="E380" s="392" t="s">
        <v>255</v>
      </c>
      <c r="F380" s="392" t="s">
        <v>1408</v>
      </c>
      <c r="G380" s="392" t="s">
        <v>239</v>
      </c>
      <c r="H380" s="392" t="s">
        <v>243</v>
      </c>
      <c r="I380" s="398">
        <v>125.869</v>
      </c>
      <c r="J380" s="398">
        <v>124.387</v>
      </c>
      <c r="K380" s="398">
        <v>125.027</v>
      </c>
      <c r="L380" s="398">
        <v>124.708</v>
      </c>
      <c r="M380" s="398">
        <v>124.001</v>
      </c>
      <c r="N380" s="393">
        <v>125.4</v>
      </c>
      <c r="O380" s="393">
        <v>123.5</v>
      </c>
      <c r="P380" s="393">
        <v>122.9</v>
      </c>
      <c r="Q380" s="393">
        <v>119.3</v>
      </c>
      <c r="R380" s="393">
        <v>117.4</v>
      </c>
      <c r="S380" s="393">
        <v>118.4</v>
      </c>
      <c r="T380" s="394">
        <v>121.3</v>
      </c>
      <c r="U380" s="394">
        <v>123.9</v>
      </c>
      <c r="V380" s="394">
        <v>128</v>
      </c>
      <c r="W380" s="394">
        <v>134.4</v>
      </c>
      <c r="X380" s="394">
        <v>134.4</v>
      </c>
    </row>
    <row r="381" spans="1:24" s="390" customFormat="1" ht="16.5" hidden="1">
      <c r="A381" s="395" t="s">
        <v>1409</v>
      </c>
      <c r="B381" s="396" t="s">
        <v>1410</v>
      </c>
      <c r="C381" s="396" t="s">
        <v>239</v>
      </c>
      <c r="D381" s="396" t="s">
        <v>239</v>
      </c>
      <c r="E381" s="396" t="s">
        <v>255</v>
      </c>
      <c r="F381" s="396" t="s">
        <v>1411</v>
      </c>
      <c r="G381" s="396" t="s">
        <v>239</v>
      </c>
      <c r="H381" s="396" t="s">
        <v>243</v>
      </c>
      <c r="I381" s="399">
        <v>2.903</v>
      </c>
      <c r="J381" s="399">
        <v>2.8039999999999998</v>
      </c>
      <c r="K381" s="399">
        <v>2.7389999999999999</v>
      </c>
      <c r="L381" s="399">
        <v>2.476</v>
      </c>
      <c r="M381" s="399">
        <v>2.335</v>
      </c>
      <c r="N381" s="397">
        <v>2.2000000000000002</v>
      </c>
      <c r="O381" s="397">
        <v>2.1</v>
      </c>
      <c r="P381" s="397">
        <v>2</v>
      </c>
      <c r="Q381" s="397">
        <v>1.9</v>
      </c>
      <c r="R381" s="397">
        <v>1.8</v>
      </c>
      <c r="S381" s="397">
        <v>1.8</v>
      </c>
      <c r="T381" s="394">
        <v>1.8</v>
      </c>
      <c r="U381" s="394">
        <v>1.8</v>
      </c>
      <c r="V381" s="394">
        <v>1.8</v>
      </c>
      <c r="W381" s="394">
        <v>1.8</v>
      </c>
      <c r="X381" s="394">
        <v>1.8</v>
      </c>
    </row>
    <row r="382" spans="1:24" s="390" customFormat="1" ht="16.5" hidden="1">
      <c r="A382" s="391" t="s">
        <v>1412</v>
      </c>
      <c r="B382" s="392" t="s">
        <v>1413</v>
      </c>
      <c r="C382" s="392" t="s">
        <v>239</v>
      </c>
      <c r="D382" s="392" t="s">
        <v>239</v>
      </c>
      <c r="E382" s="392" t="s">
        <v>255</v>
      </c>
      <c r="F382" s="392" t="s">
        <v>1414</v>
      </c>
      <c r="G382" s="392" t="s">
        <v>239</v>
      </c>
      <c r="H382" s="392" t="s">
        <v>243</v>
      </c>
      <c r="I382" s="398">
        <v>36.770000000000003</v>
      </c>
      <c r="J382" s="398">
        <v>37.4</v>
      </c>
      <c r="K382" s="398">
        <v>37.97</v>
      </c>
      <c r="L382" s="398">
        <v>39.270000000000003</v>
      </c>
      <c r="M382" s="398">
        <v>40.06</v>
      </c>
      <c r="N382" s="393">
        <v>41.1</v>
      </c>
      <c r="O382" s="393">
        <v>41.2</v>
      </c>
      <c r="P382" s="393">
        <v>42</v>
      </c>
      <c r="Q382" s="393">
        <v>43.1</v>
      </c>
      <c r="R382" s="393">
        <v>44.3</v>
      </c>
      <c r="S382" s="393">
        <v>46.2</v>
      </c>
      <c r="T382" s="394">
        <v>48.6</v>
      </c>
      <c r="U382" s="394">
        <v>50.9</v>
      </c>
      <c r="V382" s="394">
        <v>54</v>
      </c>
      <c r="W382" s="394">
        <v>58.1</v>
      </c>
      <c r="X382" s="394">
        <v>58.1</v>
      </c>
    </row>
    <row r="383" spans="1:24" s="390" customFormat="1" ht="16.5" hidden="1">
      <c r="A383" s="395" t="s">
        <v>1415</v>
      </c>
      <c r="B383" s="396" t="s">
        <v>1416</v>
      </c>
      <c r="C383" s="396" t="s">
        <v>239</v>
      </c>
      <c r="D383" s="396" t="s">
        <v>239</v>
      </c>
      <c r="E383" s="396" t="s">
        <v>396</v>
      </c>
      <c r="F383" s="396" t="s">
        <v>1417</v>
      </c>
      <c r="G383" s="396" t="s">
        <v>239</v>
      </c>
      <c r="H383" s="396" t="s">
        <v>243</v>
      </c>
      <c r="I383" s="399">
        <v>1.7569999999999999</v>
      </c>
      <c r="J383" s="399">
        <v>-0.22</v>
      </c>
      <c r="K383" s="399">
        <v>0.53300000000000003</v>
      </c>
      <c r="L383" s="399">
        <v>0.877</v>
      </c>
      <c r="M383" s="399">
        <v>0.92</v>
      </c>
      <c r="N383" s="399">
        <v>1.849</v>
      </c>
      <c r="O383" s="399">
        <v>1.921</v>
      </c>
      <c r="P383" s="399">
        <v>2.6059999999999999</v>
      </c>
      <c r="Q383" s="399">
        <v>1.3260000000000001</v>
      </c>
      <c r="R383" s="399">
        <v>4.7720000000000002</v>
      </c>
      <c r="S383" s="397">
        <v>2</v>
      </c>
      <c r="T383" s="394">
        <v>0.5</v>
      </c>
      <c r="U383" s="394">
        <v>0.5</v>
      </c>
      <c r="V383" s="394">
        <v>0.5</v>
      </c>
      <c r="W383" s="394">
        <v>0.5</v>
      </c>
      <c r="X383" s="394">
        <v>0.5</v>
      </c>
    </row>
    <row r="384" spans="1:24" s="390" customFormat="1" ht="16.5" hidden="1">
      <c r="A384" s="391" t="s">
        <v>1418</v>
      </c>
      <c r="B384" s="392" t="s">
        <v>1419</v>
      </c>
      <c r="C384" s="392" t="s">
        <v>239</v>
      </c>
      <c r="D384" s="392" t="s">
        <v>239</v>
      </c>
      <c r="E384" s="392" t="s">
        <v>396</v>
      </c>
      <c r="F384" s="392" t="s">
        <v>1420</v>
      </c>
      <c r="G384" s="392" t="s">
        <v>239</v>
      </c>
      <c r="H384" s="392" t="s">
        <v>243</v>
      </c>
      <c r="I384" s="398">
        <v>105.212</v>
      </c>
      <c r="J384" s="398">
        <v>104.98</v>
      </c>
      <c r="K384" s="398">
        <v>105.54</v>
      </c>
      <c r="L384" s="398">
        <v>106.46599999999999</v>
      </c>
      <c r="M384" s="398">
        <v>107.44499999999999</v>
      </c>
      <c r="N384" s="398">
        <v>109.432</v>
      </c>
      <c r="O384" s="398">
        <v>111.53400000000001</v>
      </c>
      <c r="P384" s="398">
        <v>114.441</v>
      </c>
      <c r="Q384" s="398">
        <v>115.959</v>
      </c>
      <c r="R384" s="398">
        <v>121.492</v>
      </c>
      <c r="S384" s="393">
        <v>123.9</v>
      </c>
      <c r="T384" s="394">
        <v>124.5</v>
      </c>
      <c r="U384" s="394">
        <v>125.2</v>
      </c>
      <c r="V384" s="394">
        <v>125.8</v>
      </c>
      <c r="W384" s="394">
        <v>126.4</v>
      </c>
      <c r="X384" s="394">
        <v>126.4</v>
      </c>
    </row>
    <row r="385" spans="1:24" s="390" customFormat="1" ht="16.5" hidden="1">
      <c r="A385" s="395" t="s">
        <v>1421</v>
      </c>
      <c r="B385" s="396" t="s">
        <v>1422</v>
      </c>
      <c r="C385" s="396" t="s">
        <v>239</v>
      </c>
      <c r="D385" s="396" t="s">
        <v>436</v>
      </c>
      <c r="E385" s="396" t="s">
        <v>541</v>
      </c>
      <c r="F385" s="396" t="s">
        <v>1423</v>
      </c>
      <c r="G385" s="396" t="s">
        <v>1424</v>
      </c>
      <c r="H385" s="396" t="s">
        <v>243</v>
      </c>
      <c r="I385" s="399">
        <v>30099.200000000001</v>
      </c>
      <c r="J385" s="399">
        <v>30333.1</v>
      </c>
      <c r="K385" s="399">
        <v>29481.200000000001</v>
      </c>
      <c r="L385" s="399">
        <v>28882.799999999999</v>
      </c>
      <c r="M385" s="399">
        <v>28035.599999999999</v>
      </c>
      <c r="N385" s="399">
        <v>26844.7</v>
      </c>
      <c r="O385" s="399">
        <v>25906.799999999999</v>
      </c>
      <c r="P385" s="399">
        <v>24727.4</v>
      </c>
      <c r="Q385" s="399">
        <v>23858.2</v>
      </c>
      <c r="R385" s="397">
        <v>23213</v>
      </c>
      <c r="S385" s="397">
        <v>22819</v>
      </c>
      <c r="T385" s="394">
        <v>22499</v>
      </c>
      <c r="U385" s="394">
        <v>21890</v>
      </c>
      <c r="V385" s="394">
        <v>21056</v>
      </c>
      <c r="W385" s="394">
        <v>20081</v>
      </c>
      <c r="X385" s="394">
        <v>20081</v>
      </c>
    </row>
    <row r="386" spans="1:24" s="390" customFormat="1" ht="16.5" hidden="1">
      <c r="A386" s="391" t="s">
        <v>1425</v>
      </c>
      <c r="B386" s="392" t="s">
        <v>1426</v>
      </c>
      <c r="C386" s="392" t="s">
        <v>239</v>
      </c>
      <c r="D386" s="392" t="s">
        <v>239</v>
      </c>
      <c r="E386" s="392" t="s">
        <v>545</v>
      </c>
      <c r="F386" s="392" t="s">
        <v>1427</v>
      </c>
      <c r="G386" s="392" t="s">
        <v>1428</v>
      </c>
      <c r="H386" s="392" t="s">
        <v>243</v>
      </c>
      <c r="I386" s="398">
        <v>2.14</v>
      </c>
      <c r="J386" s="398">
        <v>0.77700000000000002</v>
      </c>
      <c r="K386" s="398">
        <v>-2.8079999999999998</v>
      </c>
      <c r="L386" s="398">
        <v>-2.0299999999999998</v>
      </c>
      <c r="M386" s="398">
        <v>-2.9329999999999998</v>
      </c>
      <c r="N386" s="398">
        <v>-4.2480000000000002</v>
      </c>
      <c r="O386" s="398">
        <v>-3.4940000000000002</v>
      </c>
      <c r="P386" s="398">
        <v>-4.5529999999999999</v>
      </c>
      <c r="Q386" s="393">
        <v>-3.5</v>
      </c>
      <c r="R386" s="393">
        <v>-2.7</v>
      </c>
      <c r="S386" s="393">
        <v>-1.7</v>
      </c>
      <c r="T386" s="394">
        <v>-1.4</v>
      </c>
      <c r="U386" s="394">
        <v>-2.7</v>
      </c>
      <c r="V386" s="394">
        <v>-3.8</v>
      </c>
      <c r="W386" s="394">
        <v>-4.5999999999999996</v>
      </c>
      <c r="X386" s="394">
        <v>-4.5999999999999996</v>
      </c>
    </row>
    <row r="387" spans="1:24" s="390" customFormat="1" ht="16.5" hidden="1">
      <c r="A387" s="395" t="s">
        <v>1429</v>
      </c>
      <c r="B387" s="396" t="s">
        <v>1430</v>
      </c>
      <c r="C387" s="396" t="s">
        <v>239</v>
      </c>
      <c r="D387" s="396" t="s">
        <v>239</v>
      </c>
      <c r="E387" s="396" t="s">
        <v>545</v>
      </c>
      <c r="F387" s="396" t="s">
        <v>1431</v>
      </c>
      <c r="G387" s="396" t="s">
        <v>1428</v>
      </c>
      <c r="H387" s="396" t="s">
        <v>243</v>
      </c>
      <c r="I387" s="399">
        <v>60.64</v>
      </c>
      <c r="J387" s="399">
        <v>60.55</v>
      </c>
      <c r="K387" s="399">
        <v>58.31</v>
      </c>
      <c r="L387" s="399">
        <v>56.64</v>
      </c>
      <c r="M387" s="399">
        <v>54.64</v>
      </c>
      <c r="N387" s="399">
        <v>52.11</v>
      </c>
      <c r="O387" s="399">
        <v>50.13</v>
      </c>
      <c r="P387" s="399">
        <v>47.73</v>
      </c>
      <c r="Q387" s="397">
        <v>46</v>
      </c>
      <c r="R387" s="397">
        <v>44.8</v>
      </c>
      <c r="S387" s="397">
        <v>44</v>
      </c>
      <c r="T387" s="394">
        <v>43.4</v>
      </c>
      <c r="U387" s="394">
        <v>42.3</v>
      </c>
      <c r="V387" s="394">
        <v>40.700000000000003</v>
      </c>
      <c r="W387" s="394">
        <v>38.9</v>
      </c>
      <c r="X387" s="394">
        <v>38.9</v>
      </c>
    </row>
    <row r="388" spans="1:24" s="390" customFormat="1" ht="16.5" hidden="1">
      <c r="A388" s="391" t="s">
        <v>1432</v>
      </c>
      <c r="B388" s="392" t="s">
        <v>1433</v>
      </c>
      <c r="C388" s="392" t="s">
        <v>454</v>
      </c>
      <c r="D388" s="392" t="s">
        <v>404</v>
      </c>
      <c r="E388" s="392" t="s">
        <v>1434</v>
      </c>
      <c r="F388" s="392" t="s">
        <v>1435</v>
      </c>
      <c r="G388" s="392" t="s">
        <v>239</v>
      </c>
      <c r="H388" s="392" t="s">
        <v>243</v>
      </c>
      <c r="I388" s="393">
        <v>-0.22850000000000001</v>
      </c>
      <c r="J388" s="393">
        <v>-0.93870000000000009</v>
      </c>
      <c r="K388" s="393">
        <v>-0.60299999999999998</v>
      </c>
      <c r="L388" s="393">
        <v>-5.7873000000000001</v>
      </c>
      <c r="M388" s="393">
        <v>-1.5150999999999999</v>
      </c>
      <c r="N388" s="393">
        <v>3.9481999999999999</v>
      </c>
      <c r="O388" s="393">
        <v>2.7406999999999999</v>
      </c>
      <c r="P388" s="393">
        <v>-2.1789999999999998</v>
      </c>
      <c r="Q388" s="393">
        <v>-2.1915999999999998</v>
      </c>
      <c r="R388" s="393">
        <v>7.5636999999999999</v>
      </c>
      <c r="S388" s="393">
        <v>3.5590000000000002</v>
      </c>
      <c r="T388" s="394">
        <v>-2.5785999999999998</v>
      </c>
      <c r="U388" s="394">
        <v>3.5478000000000001</v>
      </c>
      <c r="V388" s="394">
        <v>3.7433000000000001</v>
      </c>
      <c r="W388" s="394">
        <v>3.1193000000000004</v>
      </c>
      <c r="X388" s="394">
        <v>3.1193000000000004</v>
      </c>
    </row>
    <row r="389" spans="1:24" s="390" customFormat="1" ht="16.5" hidden="1">
      <c r="A389" s="395" t="s">
        <v>1436</v>
      </c>
      <c r="B389" s="396" t="s">
        <v>1437</v>
      </c>
      <c r="C389" s="396" t="s">
        <v>239</v>
      </c>
      <c r="D389" s="396" t="s">
        <v>239</v>
      </c>
      <c r="E389" s="396" t="s">
        <v>239</v>
      </c>
      <c r="F389" s="396" t="s">
        <v>1438</v>
      </c>
      <c r="G389" s="396" t="s">
        <v>239</v>
      </c>
      <c r="H389" s="396" t="s">
        <v>243</v>
      </c>
      <c r="I389" s="399">
        <v>13.254</v>
      </c>
      <c r="J389" s="399">
        <v>13.137</v>
      </c>
      <c r="K389" s="399">
        <v>12.952</v>
      </c>
      <c r="L389" s="399">
        <v>13.363</v>
      </c>
      <c r="M389" s="399">
        <v>13.631</v>
      </c>
      <c r="N389" s="399">
        <v>13.592000000000001</v>
      </c>
      <c r="O389" s="399">
        <v>13.382</v>
      </c>
      <c r="P389" s="399">
        <v>13.21</v>
      </c>
      <c r="Q389" s="399">
        <v>14.795999999999999</v>
      </c>
      <c r="R389" s="397">
        <v>14.6</v>
      </c>
      <c r="S389" s="397">
        <v>13.9</v>
      </c>
      <c r="T389" s="394">
        <v>14</v>
      </c>
      <c r="U389" s="394">
        <v>13.9</v>
      </c>
      <c r="V389" s="394">
        <v>13.9</v>
      </c>
      <c r="W389" s="394">
        <v>13.7</v>
      </c>
      <c r="X389" s="394">
        <v>13.7</v>
      </c>
    </row>
    <row r="390" spans="1:24" s="390" customFormat="1" ht="16.5" hidden="1">
      <c r="A390" s="391" t="s">
        <v>1439</v>
      </c>
      <c r="B390" s="392" t="s">
        <v>1440</v>
      </c>
      <c r="C390" s="392" t="s">
        <v>239</v>
      </c>
      <c r="D390" s="392" t="s">
        <v>239</v>
      </c>
      <c r="E390" s="392" t="s">
        <v>255</v>
      </c>
      <c r="F390" s="392" t="s">
        <v>1441</v>
      </c>
      <c r="G390" s="392" t="s">
        <v>1047</v>
      </c>
      <c r="H390" s="392" t="s">
        <v>243</v>
      </c>
      <c r="I390" s="393">
        <v>0.1</v>
      </c>
      <c r="J390" s="393">
        <v>0.4</v>
      </c>
      <c r="K390" s="393">
        <v>1.8</v>
      </c>
      <c r="L390" s="393">
        <v>1.1000000000000001</v>
      </c>
      <c r="M390" s="393">
        <v>1.6</v>
      </c>
      <c r="N390" s="393">
        <v>1.7</v>
      </c>
      <c r="O390" s="393">
        <v>2.1</v>
      </c>
      <c r="P390" s="393">
        <v>1.1000000000000001</v>
      </c>
      <c r="Q390" s="393">
        <v>-0.5</v>
      </c>
      <c r="R390" s="393">
        <v>3.1</v>
      </c>
      <c r="S390" s="393">
        <v>4.3</v>
      </c>
      <c r="T390" s="394">
        <v>2.7</v>
      </c>
      <c r="U390" s="394">
        <v>3.3</v>
      </c>
      <c r="V390" s="394">
        <v>2.5</v>
      </c>
      <c r="W390" s="394">
        <v>2.2999999999999998</v>
      </c>
      <c r="X390" s="394">
        <v>2.2999999999999998</v>
      </c>
    </row>
    <row r="391" spans="1:24" s="390" customFormat="1" ht="16.5" hidden="1">
      <c r="A391" s="395" t="s">
        <v>1442</v>
      </c>
      <c r="B391" s="396" t="s">
        <v>1443</v>
      </c>
      <c r="C391" s="396" t="s">
        <v>454</v>
      </c>
      <c r="D391" s="396" t="s">
        <v>404</v>
      </c>
      <c r="E391" s="396" t="s">
        <v>255</v>
      </c>
      <c r="F391" s="396" t="s">
        <v>1441</v>
      </c>
      <c r="G391" s="396" t="s">
        <v>1047</v>
      </c>
      <c r="H391" s="396" t="s">
        <v>243</v>
      </c>
      <c r="I391" s="397">
        <v>162.62899999999999</v>
      </c>
      <c r="J391" s="397">
        <v>169.553</v>
      </c>
      <c r="K391" s="397">
        <v>181.21700000000001</v>
      </c>
      <c r="L391" s="397">
        <v>172.11600000000001</v>
      </c>
      <c r="M391" s="397">
        <v>172.18</v>
      </c>
      <c r="N391" s="397">
        <v>182.85499999999999</v>
      </c>
      <c r="O391" s="397">
        <v>194.256</v>
      </c>
      <c r="P391" s="397">
        <v>186.37299999999999</v>
      </c>
      <c r="Q391" s="397">
        <v>184.98400000000001</v>
      </c>
      <c r="R391" s="397">
        <v>201.39699999999999</v>
      </c>
      <c r="S391" s="397">
        <v>194.476</v>
      </c>
      <c r="T391" s="394">
        <v>207.91800000000001</v>
      </c>
      <c r="U391" s="394">
        <v>231.14099999999999</v>
      </c>
      <c r="V391" s="394">
        <v>250.67099999999999</v>
      </c>
      <c r="W391" s="394">
        <v>262.65800000000002</v>
      </c>
      <c r="X391" s="394">
        <v>262.65800000000002</v>
      </c>
    </row>
    <row r="392" spans="1:24" s="390" customFormat="1" ht="16.5" hidden="1">
      <c r="A392" s="391" t="s">
        <v>1444</v>
      </c>
      <c r="B392" s="392" t="s">
        <v>1445</v>
      </c>
      <c r="C392" s="392" t="s">
        <v>454</v>
      </c>
      <c r="D392" s="392" t="s">
        <v>404</v>
      </c>
      <c r="E392" s="392" t="s">
        <v>255</v>
      </c>
      <c r="F392" s="392" t="s">
        <v>1441</v>
      </c>
      <c r="G392" s="392" t="s">
        <v>1047</v>
      </c>
      <c r="H392" s="392" t="s">
        <v>243</v>
      </c>
      <c r="I392" s="393">
        <v>149.17699999999999</v>
      </c>
      <c r="J392" s="393">
        <v>149.76500000000001</v>
      </c>
      <c r="K392" s="393">
        <v>152.459</v>
      </c>
      <c r="L392" s="393">
        <v>154.173</v>
      </c>
      <c r="M392" s="393">
        <v>156.565</v>
      </c>
      <c r="N392" s="393">
        <v>159.25700000000001</v>
      </c>
      <c r="O392" s="393">
        <v>162.583</v>
      </c>
      <c r="P392" s="393">
        <v>164.32900000000001</v>
      </c>
      <c r="Q392" s="393">
        <v>163.44300000000001</v>
      </c>
      <c r="R392" s="393">
        <v>168.47800000000001</v>
      </c>
      <c r="S392" s="393">
        <v>175.65200000000002</v>
      </c>
      <c r="T392" s="394">
        <v>180.46600000000001</v>
      </c>
      <c r="U392" s="394">
        <v>186.35300000000001</v>
      </c>
      <c r="V392" s="394">
        <v>191.029</v>
      </c>
      <c r="W392" s="394">
        <v>195.42400000000001</v>
      </c>
      <c r="X392" s="394">
        <v>195.42400000000001</v>
      </c>
    </row>
    <row r="393" spans="1:24" s="390" customFormat="1" ht="16.5" hidden="1">
      <c r="A393" s="395" t="s">
        <v>1446</v>
      </c>
      <c r="B393" s="396" t="s">
        <v>1447</v>
      </c>
      <c r="C393" s="396" t="s">
        <v>239</v>
      </c>
      <c r="D393" s="396" t="s">
        <v>239</v>
      </c>
      <c r="E393" s="396" t="s">
        <v>255</v>
      </c>
      <c r="F393" s="396" t="s">
        <v>1448</v>
      </c>
      <c r="G393" s="396" t="s">
        <v>1449</v>
      </c>
      <c r="H393" s="396" t="s">
        <v>243</v>
      </c>
      <c r="I393" s="397">
        <v>0.8</v>
      </c>
      <c r="J393" s="397">
        <v>1</v>
      </c>
      <c r="K393" s="397">
        <v>2.2999999999999998</v>
      </c>
      <c r="L393" s="397">
        <v>1.6</v>
      </c>
      <c r="M393" s="397">
        <v>2</v>
      </c>
      <c r="N393" s="397">
        <v>2.1</v>
      </c>
      <c r="O393" s="397">
        <v>2.6</v>
      </c>
      <c r="P393" s="397">
        <v>1.6</v>
      </c>
      <c r="Q393" s="397">
        <v>-4.0999999999999996</v>
      </c>
      <c r="R393" s="397">
        <v>3.2</v>
      </c>
      <c r="S393" s="397">
        <v>3.7</v>
      </c>
      <c r="T393" s="394">
        <v>1.4</v>
      </c>
      <c r="U393" s="394">
        <v>1.8</v>
      </c>
      <c r="V393" s="394">
        <v>2</v>
      </c>
      <c r="W393" s="394">
        <v>1.8</v>
      </c>
      <c r="X393" s="394">
        <v>1.8</v>
      </c>
    </row>
    <row r="394" spans="1:24" s="390" customFormat="1" ht="16.5" hidden="1">
      <c r="A394" s="391" t="s">
        <v>1450</v>
      </c>
      <c r="B394" s="392" t="s">
        <v>1451</v>
      </c>
      <c r="C394" s="392" t="s">
        <v>454</v>
      </c>
      <c r="D394" s="392" t="s">
        <v>404</v>
      </c>
      <c r="E394" s="392" t="s">
        <v>255</v>
      </c>
      <c r="F394" s="392" t="s">
        <v>1448</v>
      </c>
      <c r="G394" s="392" t="s">
        <v>1449</v>
      </c>
      <c r="H394" s="392" t="s">
        <v>243</v>
      </c>
      <c r="I394" s="393">
        <v>1.637</v>
      </c>
      <c r="J394" s="393">
        <v>1.716</v>
      </c>
      <c r="K394" s="393">
        <v>1.843</v>
      </c>
      <c r="L394" s="393">
        <v>1.758</v>
      </c>
      <c r="M394" s="393">
        <v>1.766</v>
      </c>
      <c r="N394" s="393">
        <v>1.883</v>
      </c>
      <c r="O394" s="393">
        <v>2.0100000000000002</v>
      </c>
      <c r="P394" s="393">
        <v>1.9370000000000001</v>
      </c>
      <c r="Q394" s="393">
        <v>1.8540000000000001</v>
      </c>
      <c r="R394" s="393">
        <v>2.0220000000000002</v>
      </c>
      <c r="S394" s="393">
        <v>1.9410000000000001</v>
      </c>
      <c r="T394" s="394">
        <v>2.0470000000000002</v>
      </c>
      <c r="U394" s="394">
        <v>2.2440000000000002</v>
      </c>
      <c r="V394" s="394">
        <v>2.423</v>
      </c>
      <c r="W394" s="394">
        <v>2.5260000000000002</v>
      </c>
      <c r="X394" s="394">
        <v>2.5260000000000002</v>
      </c>
    </row>
    <row r="395" spans="1:24" s="390" customFormat="1" ht="16.5" hidden="1">
      <c r="A395" s="395" t="s">
        <v>1452</v>
      </c>
      <c r="B395" s="396" t="s">
        <v>1453</v>
      </c>
      <c r="C395" s="396" t="s">
        <v>454</v>
      </c>
      <c r="D395" s="396" t="s">
        <v>404</v>
      </c>
      <c r="E395" s="396" t="s">
        <v>255</v>
      </c>
      <c r="F395" s="396" t="s">
        <v>1448</v>
      </c>
      <c r="G395" s="396" t="s">
        <v>1449</v>
      </c>
      <c r="H395" s="396" t="s">
        <v>243</v>
      </c>
      <c r="I395" s="397">
        <v>1.5010000000000001</v>
      </c>
      <c r="J395" s="397">
        <v>1.516</v>
      </c>
      <c r="K395" s="397">
        <v>1.55</v>
      </c>
      <c r="L395" s="397">
        <v>1.575</v>
      </c>
      <c r="M395" s="397">
        <v>1.6060000000000001</v>
      </c>
      <c r="N395" s="397">
        <v>1.6400000000000001</v>
      </c>
      <c r="O395" s="397">
        <v>1.6819999999999999</v>
      </c>
      <c r="P395" s="397">
        <v>1.708</v>
      </c>
      <c r="Q395" s="397">
        <v>1.6380000000000001</v>
      </c>
      <c r="R395" s="397">
        <v>1.6910000000000001</v>
      </c>
      <c r="S395" s="397">
        <v>1.7530000000000001</v>
      </c>
      <c r="T395" s="394">
        <v>1.7770000000000001</v>
      </c>
      <c r="U395" s="394">
        <v>1.81</v>
      </c>
      <c r="V395" s="394">
        <v>1.8460000000000001</v>
      </c>
      <c r="W395" s="394">
        <v>1.879</v>
      </c>
      <c r="X395" s="394">
        <v>1.879</v>
      </c>
    </row>
    <row r="396" spans="1:24" s="390" customFormat="1" ht="16.5" hidden="1">
      <c r="A396" s="391" t="s">
        <v>1454</v>
      </c>
      <c r="B396" s="392" t="s">
        <v>1455</v>
      </c>
      <c r="C396" s="392" t="s">
        <v>239</v>
      </c>
      <c r="D396" s="392" t="s">
        <v>239</v>
      </c>
      <c r="E396" s="392" t="s">
        <v>389</v>
      </c>
      <c r="F396" s="392" t="s">
        <v>1456</v>
      </c>
      <c r="G396" s="392" t="s">
        <v>239</v>
      </c>
      <c r="H396" s="392" t="s">
        <v>243</v>
      </c>
      <c r="I396" s="393">
        <v>8.1999999999999993</v>
      </c>
      <c r="J396" s="393">
        <v>8.1999999999999993</v>
      </c>
      <c r="K396" s="393">
        <v>8.1999999999999993</v>
      </c>
      <c r="L396" s="393">
        <v>8.1999999999999993</v>
      </c>
      <c r="M396" s="393">
        <v>8.1999999999999993</v>
      </c>
      <c r="N396" s="393">
        <v>8.1999999999999993</v>
      </c>
      <c r="O396" s="393">
        <v>8.1999999999999993</v>
      </c>
      <c r="P396" s="393">
        <v>8.1999999999999993</v>
      </c>
      <c r="Q396" s="393">
        <v>8.1999999999999993</v>
      </c>
      <c r="R396" s="393">
        <v>8.3000000000000007</v>
      </c>
      <c r="S396" s="393">
        <v>8.4</v>
      </c>
      <c r="T396" s="394">
        <v>8.5</v>
      </c>
      <c r="U396" s="394">
        <v>8.6</v>
      </c>
      <c r="V396" s="394">
        <v>8.6999999999999993</v>
      </c>
      <c r="W396" s="394">
        <v>8.6999999999999993</v>
      </c>
      <c r="X396" s="394">
        <v>8.6999999999999993</v>
      </c>
    </row>
    <row r="397" spans="1:24" s="390" customFormat="1" ht="16.5" hidden="1">
      <c r="A397" s="395" t="s">
        <v>1457</v>
      </c>
      <c r="B397" s="396" t="s">
        <v>1458</v>
      </c>
      <c r="C397" s="396" t="s">
        <v>454</v>
      </c>
      <c r="D397" s="396" t="s">
        <v>404</v>
      </c>
      <c r="E397" s="396" t="s">
        <v>710</v>
      </c>
      <c r="F397" s="396" t="s">
        <v>1459</v>
      </c>
      <c r="G397" s="396" t="s">
        <v>239</v>
      </c>
      <c r="H397" s="396" t="s">
        <v>243</v>
      </c>
      <c r="I397" s="399">
        <v>323.20699999999999</v>
      </c>
      <c r="J397" s="399">
        <v>341.6651</v>
      </c>
      <c r="K397" s="399">
        <v>358.798</v>
      </c>
      <c r="L397" s="399">
        <v>363.1671</v>
      </c>
      <c r="M397" s="399">
        <v>366.30680000000001</v>
      </c>
      <c r="N397" s="399">
        <v>384.47190000000001</v>
      </c>
      <c r="O397" s="399">
        <v>398.89949999999999</v>
      </c>
      <c r="P397" s="399">
        <v>404.0213</v>
      </c>
      <c r="Q397" s="399">
        <v>438.30329999999998</v>
      </c>
      <c r="R397" s="399">
        <v>458.3236</v>
      </c>
      <c r="S397" s="397">
        <v>407</v>
      </c>
      <c r="T397" s="394">
        <v>432</v>
      </c>
      <c r="U397" s="394">
        <v>451</v>
      </c>
      <c r="V397" s="394">
        <v>469</v>
      </c>
      <c r="W397" s="394">
        <v>483</v>
      </c>
      <c r="X397" s="394">
        <v>483</v>
      </c>
    </row>
    <row r="398" spans="1:24" s="390" customFormat="1" ht="16.5" hidden="1">
      <c r="A398" s="391" t="s">
        <v>1460</v>
      </c>
      <c r="B398" s="392" t="s">
        <v>1461</v>
      </c>
      <c r="C398" s="392" t="s">
        <v>239</v>
      </c>
      <c r="D398" s="392" t="s">
        <v>239</v>
      </c>
      <c r="E398" s="392" t="s">
        <v>389</v>
      </c>
      <c r="F398" s="392" t="s">
        <v>1462</v>
      </c>
      <c r="G398" s="392" t="s">
        <v>239</v>
      </c>
      <c r="H398" s="392" t="s">
        <v>243</v>
      </c>
      <c r="I398" s="393">
        <v>4</v>
      </c>
      <c r="J398" s="393">
        <v>4</v>
      </c>
      <c r="K398" s="393">
        <v>4</v>
      </c>
      <c r="L398" s="393">
        <v>4</v>
      </c>
      <c r="M398" s="393">
        <v>4</v>
      </c>
      <c r="N398" s="393">
        <v>4</v>
      </c>
      <c r="O398" s="393">
        <v>4</v>
      </c>
      <c r="P398" s="393">
        <v>4</v>
      </c>
      <c r="Q398" s="393">
        <v>4</v>
      </c>
      <c r="R398" s="393">
        <v>4</v>
      </c>
      <c r="S398" s="393">
        <v>4</v>
      </c>
      <c r="T398" s="394">
        <v>4</v>
      </c>
      <c r="U398" s="394">
        <v>4</v>
      </c>
      <c r="V398" s="394">
        <v>4</v>
      </c>
      <c r="W398" s="394">
        <v>4</v>
      </c>
      <c r="X398" s="394">
        <v>4</v>
      </c>
    </row>
    <row r="399" spans="1:24" s="390" customFormat="1" ht="16.5" hidden="1">
      <c r="A399" s="395" t="s">
        <v>1463</v>
      </c>
      <c r="B399" s="396" t="s">
        <v>1464</v>
      </c>
      <c r="C399" s="396" t="s">
        <v>239</v>
      </c>
      <c r="D399" s="396" t="s">
        <v>436</v>
      </c>
      <c r="E399" s="396" t="s">
        <v>558</v>
      </c>
      <c r="F399" s="396" t="s">
        <v>1465</v>
      </c>
      <c r="G399" s="396" t="s">
        <v>239</v>
      </c>
      <c r="H399" s="396" t="s">
        <v>243</v>
      </c>
      <c r="I399" s="399">
        <v>6.7140000000000005E-2</v>
      </c>
      <c r="J399" s="399">
        <v>6.6860000000000003E-2</v>
      </c>
      <c r="K399" s="397">
        <v>6.7299999999999999E-2</v>
      </c>
      <c r="L399" s="397">
        <v>6.7799999999999999E-2</v>
      </c>
      <c r="M399" s="397">
        <v>6.8400000000000002E-2</v>
      </c>
      <c r="N399" s="397">
        <v>6.9099999999999995E-2</v>
      </c>
      <c r="O399" s="397">
        <v>6.9800000000000001E-2</v>
      </c>
      <c r="P399" s="397">
        <v>7.0300000000000001E-2</v>
      </c>
      <c r="Q399" s="397">
        <v>6.9800000000000001E-2</v>
      </c>
      <c r="R399" s="397">
        <v>7.1300000000000002E-2</v>
      </c>
      <c r="S399" s="397">
        <v>7.3099999999999998E-2</v>
      </c>
      <c r="T399" s="394">
        <v>7.4300000000000005E-2</v>
      </c>
      <c r="U399" s="394">
        <v>7.5700000000000003E-2</v>
      </c>
      <c r="V399" s="394">
        <v>7.7100000000000002E-2</v>
      </c>
      <c r="W399" s="394">
        <v>7.85E-2</v>
      </c>
      <c r="X399" s="394">
        <v>7.85E-2</v>
      </c>
    </row>
    <row r="400" spans="1:24" s="390" customFormat="1" ht="16.5" hidden="1">
      <c r="A400" s="391" t="s">
        <v>1466</v>
      </c>
      <c r="B400" s="392" t="s">
        <v>1467</v>
      </c>
      <c r="C400" s="392" t="s">
        <v>239</v>
      </c>
      <c r="D400" s="392" t="s">
        <v>239</v>
      </c>
      <c r="E400" s="392" t="s">
        <v>1468</v>
      </c>
      <c r="F400" s="392" t="s">
        <v>1469</v>
      </c>
      <c r="G400" s="392" t="s">
        <v>239</v>
      </c>
      <c r="H400" s="392" t="s">
        <v>243</v>
      </c>
      <c r="I400" s="398">
        <v>166.809</v>
      </c>
      <c r="J400" s="398">
        <v>154.96299999999999</v>
      </c>
      <c r="K400" s="398">
        <v>134.58799999999999</v>
      </c>
      <c r="L400" s="398">
        <v>73.741</v>
      </c>
      <c r="M400" s="398">
        <v>68.346999999999994</v>
      </c>
      <c r="N400" s="398">
        <v>80.22</v>
      </c>
      <c r="O400" s="398" t="s">
        <v>386</v>
      </c>
      <c r="P400" s="398" t="s">
        <v>386</v>
      </c>
      <c r="Q400" s="398" t="s">
        <v>386</v>
      </c>
      <c r="R400" s="398" t="s">
        <v>386</v>
      </c>
      <c r="S400" s="398" t="s">
        <v>386</v>
      </c>
      <c r="T400" s="398" t="s">
        <v>386</v>
      </c>
      <c r="U400" s="398" t="s">
        <v>386</v>
      </c>
      <c r="V400" s="398" t="s">
        <v>386</v>
      </c>
      <c r="W400" s="398" t="s">
        <v>386</v>
      </c>
      <c r="X400" s="398" t="s">
        <v>386</v>
      </c>
    </row>
    <row r="401" spans="1:24" s="390" customFormat="1" ht="16.5" hidden="1">
      <c r="A401" s="395" t="s">
        <v>1470</v>
      </c>
      <c r="B401" s="396" t="s">
        <v>1471</v>
      </c>
      <c r="C401" s="396" t="s">
        <v>239</v>
      </c>
      <c r="D401" s="396" t="s">
        <v>239</v>
      </c>
      <c r="E401" s="396" t="s">
        <v>1468</v>
      </c>
      <c r="F401" s="396" t="s">
        <v>1472</v>
      </c>
      <c r="G401" s="396" t="s">
        <v>239</v>
      </c>
      <c r="H401" s="396" t="s">
        <v>243</v>
      </c>
      <c r="I401" s="399">
        <v>1078940.79</v>
      </c>
      <c r="J401" s="399">
        <v>1015361.272</v>
      </c>
      <c r="K401" s="399">
        <v>893094.77500000002</v>
      </c>
      <c r="L401" s="399">
        <v>492783.12900000002</v>
      </c>
      <c r="M401" s="399">
        <v>461175.49200000003</v>
      </c>
      <c r="N401" s="399">
        <v>551814.39</v>
      </c>
      <c r="O401" s="399" t="s">
        <v>386</v>
      </c>
      <c r="P401" s="399" t="s">
        <v>386</v>
      </c>
      <c r="Q401" s="399" t="s">
        <v>386</v>
      </c>
      <c r="R401" s="399" t="s">
        <v>386</v>
      </c>
      <c r="S401" s="399" t="s">
        <v>386</v>
      </c>
      <c r="T401" s="399" t="s">
        <v>386</v>
      </c>
      <c r="U401" s="399" t="s">
        <v>386</v>
      </c>
      <c r="V401" s="399" t="s">
        <v>386</v>
      </c>
      <c r="W401" s="399" t="s">
        <v>386</v>
      </c>
      <c r="X401" s="399" t="s">
        <v>386</v>
      </c>
    </row>
    <row r="402" spans="1:24" s="390" customFormat="1" ht="16.5" hidden="1">
      <c r="A402" s="391" t="s">
        <v>1473</v>
      </c>
      <c r="B402" s="392" t="s">
        <v>1474</v>
      </c>
      <c r="C402" s="392" t="s">
        <v>239</v>
      </c>
      <c r="D402" s="392" t="s">
        <v>239</v>
      </c>
      <c r="E402" s="392" t="s">
        <v>1475</v>
      </c>
      <c r="F402" s="392" t="s">
        <v>1476</v>
      </c>
      <c r="G402" s="392" t="s">
        <v>239</v>
      </c>
      <c r="H402" s="392" t="s">
        <v>243</v>
      </c>
      <c r="I402" s="398">
        <v>957.52099999999996</v>
      </c>
      <c r="J402" s="398">
        <v>927.28499999999997</v>
      </c>
      <c r="K402" s="398">
        <v>848.27200000000005</v>
      </c>
      <c r="L402" s="398">
        <v>435.72399999999999</v>
      </c>
      <c r="M402" s="398">
        <v>397.30200000000002</v>
      </c>
      <c r="N402" s="398">
        <v>487.899</v>
      </c>
      <c r="O402" s="398" t="s">
        <v>386</v>
      </c>
      <c r="P402" s="398" t="s">
        <v>386</v>
      </c>
      <c r="Q402" s="398" t="s">
        <v>386</v>
      </c>
      <c r="R402" s="398" t="s">
        <v>386</v>
      </c>
      <c r="S402" s="398" t="s">
        <v>386</v>
      </c>
      <c r="T402" s="398" t="s">
        <v>386</v>
      </c>
      <c r="U402" s="398" t="s">
        <v>386</v>
      </c>
      <c r="V402" s="398" t="s">
        <v>386</v>
      </c>
      <c r="W402" s="398" t="s">
        <v>386</v>
      </c>
      <c r="X402" s="398" t="s">
        <v>386</v>
      </c>
    </row>
    <row r="403" spans="1:24" s="390" customFormat="1" ht="16.5" hidden="1">
      <c r="A403" s="395" t="s">
        <v>1477</v>
      </c>
      <c r="B403" s="396" t="s">
        <v>1478</v>
      </c>
      <c r="C403" s="396" t="s">
        <v>239</v>
      </c>
      <c r="D403" s="396" t="s">
        <v>239</v>
      </c>
      <c r="E403" s="396" t="s">
        <v>1468</v>
      </c>
      <c r="F403" s="396" t="s">
        <v>1479</v>
      </c>
      <c r="G403" s="396" t="s">
        <v>239</v>
      </c>
      <c r="H403" s="396" t="s">
        <v>243</v>
      </c>
      <c r="I403" s="399">
        <v>874419.34499999997</v>
      </c>
      <c r="J403" s="399">
        <v>812324.13399999996</v>
      </c>
      <c r="K403" s="399">
        <v>705519.04299999995</v>
      </c>
      <c r="L403" s="399">
        <v>386552.96</v>
      </c>
      <c r="M403" s="399">
        <v>358280.10100000002</v>
      </c>
      <c r="N403" s="399">
        <v>420516.95699999999</v>
      </c>
      <c r="O403" s="399" t="s">
        <v>386</v>
      </c>
      <c r="P403" s="399" t="s">
        <v>386</v>
      </c>
      <c r="Q403" s="399" t="s">
        <v>386</v>
      </c>
      <c r="R403" s="399" t="s">
        <v>386</v>
      </c>
      <c r="S403" s="399" t="s">
        <v>386</v>
      </c>
      <c r="T403" s="399" t="s">
        <v>386</v>
      </c>
      <c r="U403" s="399" t="s">
        <v>386</v>
      </c>
      <c r="V403" s="399" t="s">
        <v>386</v>
      </c>
      <c r="W403" s="399" t="s">
        <v>386</v>
      </c>
      <c r="X403" s="399" t="s">
        <v>386</v>
      </c>
    </row>
    <row r="404" spans="1:24" s="390" customFormat="1" ht="16.5" hidden="1">
      <c r="A404" s="391" t="s">
        <v>1480</v>
      </c>
      <c r="B404" s="392" t="s">
        <v>1481</v>
      </c>
      <c r="C404" s="392" t="s">
        <v>239</v>
      </c>
      <c r="D404" s="392" t="s">
        <v>239</v>
      </c>
      <c r="E404" s="392" t="s">
        <v>1482</v>
      </c>
      <c r="F404" s="392" t="s">
        <v>1483</v>
      </c>
      <c r="G404" s="392" t="s">
        <v>239</v>
      </c>
      <c r="H404" s="392" t="s">
        <v>243</v>
      </c>
      <c r="I404" s="398">
        <v>152.52600000000001</v>
      </c>
      <c r="J404" s="398">
        <v>140.751</v>
      </c>
      <c r="K404" s="393">
        <v>122</v>
      </c>
      <c r="L404" s="393">
        <v>95.2</v>
      </c>
      <c r="M404" s="393">
        <v>72.2</v>
      </c>
      <c r="N404" s="393">
        <v>82.1</v>
      </c>
      <c r="O404" s="393">
        <v>93.6</v>
      </c>
      <c r="P404" s="393">
        <v>94.7</v>
      </c>
      <c r="Q404" s="393">
        <v>62.1</v>
      </c>
      <c r="R404" s="393">
        <v>101.3</v>
      </c>
      <c r="S404" s="398" t="s">
        <v>386</v>
      </c>
      <c r="T404" s="398" t="s">
        <v>386</v>
      </c>
      <c r="U404" s="398" t="s">
        <v>386</v>
      </c>
      <c r="V404" s="398" t="s">
        <v>386</v>
      </c>
      <c r="W404" s="398" t="s">
        <v>386</v>
      </c>
      <c r="X404" s="398" t="s">
        <v>386</v>
      </c>
    </row>
    <row r="405" spans="1:24" s="390" customFormat="1" ht="16.5" hidden="1">
      <c r="A405" s="395" t="s">
        <v>1484</v>
      </c>
      <c r="B405" s="396" t="s">
        <v>1485</v>
      </c>
      <c r="C405" s="396" t="s">
        <v>239</v>
      </c>
      <c r="D405" s="396" t="s">
        <v>239</v>
      </c>
      <c r="E405" s="396" t="s">
        <v>1482</v>
      </c>
      <c r="F405" s="396" t="s">
        <v>1486</v>
      </c>
      <c r="G405" s="396" t="s">
        <v>239</v>
      </c>
      <c r="H405" s="396" t="s">
        <v>243</v>
      </c>
      <c r="I405" s="399">
        <v>3418.3960000000002</v>
      </c>
      <c r="J405" s="399">
        <v>3195.5410000000002</v>
      </c>
      <c r="K405" s="397">
        <v>2806.2</v>
      </c>
      <c r="L405" s="397">
        <v>2204.6999999999998</v>
      </c>
      <c r="M405" s="397">
        <v>1688.5</v>
      </c>
      <c r="N405" s="397">
        <v>1957.5</v>
      </c>
      <c r="O405" s="397">
        <v>2263.4</v>
      </c>
      <c r="P405" s="397">
        <v>2298.6</v>
      </c>
      <c r="Q405" s="397">
        <v>1516.1</v>
      </c>
      <c r="R405" s="397">
        <v>2535.1999999999998</v>
      </c>
      <c r="S405" s="399" t="s">
        <v>386</v>
      </c>
      <c r="T405" s="399" t="s">
        <v>386</v>
      </c>
      <c r="U405" s="399" t="s">
        <v>386</v>
      </c>
      <c r="V405" s="399" t="s">
        <v>386</v>
      </c>
      <c r="W405" s="399" t="s">
        <v>386</v>
      </c>
      <c r="X405" s="399" t="s">
        <v>386</v>
      </c>
    </row>
    <row r="406" spans="1:24" s="390" customFormat="1" ht="16.5" hidden="1">
      <c r="A406" s="391" t="s">
        <v>1487</v>
      </c>
      <c r="B406" s="392" t="s">
        <v>1488</v>
      </c>
      <c r="C406" s="392" t="s">
        <v>239</v>
      </c>
      <c r="D406" s="392" t="s">
        <v>239</v>
      </c>
      <c r="E406" s="392" t="s">
        <v>1489</v>
      </c>
      <c r="F406" s="392" t="s">
        <v>1490</v>
      </c>
      <c r="G406" s="392" t="s">
        <v>239</v>
      </c>
      <c r="H406" s="392" t="s">
        <v>243</v>
      </c>
      <c r="I406" s="398">
        <v>3.0339999999999998</v>
      </c>
      <c r="J406" s="398">
        <v>2.9180000000000001</v>
      </c>
      <c r="K406" s="393">
        <v>2.7</v>
      </c>
      <c r="L406" s="393">
        <v>1.9</v>
      </c>
      <c r="M406" s="393">
        <v>1.5</v>
      </c>
      <c r="N406" s="393">
        <v>1.7</v>
      </c>
      <c r="O406" s="393">
        <v>2.1</v>
      </c>
      <c r="P406" s="393">
        <v>2</v>
      </c>
      <c r="Q406" s="393">
        <v>1.3</v>
      </c>
      <c r="R406" s="393">
        <v>2.2000000000000002</v>
      </c>
      <c r="S406" s="398" t="s">
        <v>386</v>
      </c>
      <c r="T406" s="398" t="s">
        <v>386</v>
      </c>
      <c r="U406" s="398" t="s">
        <v>386</v>
      </c>
      <c r="V406" s="398" t="s">
        <v>386</v>
      </c>
      <c r="W406" s="398" t="s">
        <v>386</v>
      </c>
      <c r="X406" s="398" t="s">
        <v>386</v>
      </c>
    </row>
    <row r="407" spans="1:24" s="390" customFormat="1" ht="16.5" hidden="1">
      <c r="A407" s="395" t="s">
        <v>1491</v>
      </c>
      <c r="B407" s="396" t="s">
        <v>1492</v>
      </c>
      <c r="C407" s="396" t="s">
        <v>239</v>
      </c>
      <c r="D407" s="396" t="s">
        <v>239</v>
      </c>
      <c r="E407" s="396" t="s">
        <v>1482</v>
      </c>
      <c r="F407" s="396" t="s">
        <v>1493</v>
      </c>
      <c r="G407" s="396" t="s">
        <v>239</v>
      </c>
      <c r="H407" s="396" t="s">
        <v>243</v>
      </c>
      <c r="I407" s="399">
        <v>2770.413</v>
      </c>
      <c r="J407" s="399">
        <v>2556.5439999999999</v>
      </c>
      <c r="K407" s="397">
        <v>2216.8000000000002</v>
      </c>
      <c r="L407" s="397">
        <v>1729.4</v>
      </c>
      <c r="M407" s="397">
        <v>1311.8</v>
      </c>
      <c r="N407" s="397">
        <v>1491.7</v>
      </c>
      <c r="O407" s="397">
        <v>1699.8</v>
      </c>
      <c r="P407" s="397">
        <v>1719.5</v>
      </c>
      <c r="Q407" s="397">
        <v>1128.0999999999999</v>
      </c>
      <c r="R407" s="397">
        <v>1840.3</v>
      </c>
      <c r="S407" s="399" t="s">
        <v>386</v>
      </c>
      <c r="T407" s="399" t="s">
        <v>386</v>
      </c>
      <c r="U407" s="399" t="s">
        <v>386</v>
      </c>
      <c r="V407" s="399" t="s">
        <v>386</v>
      </c>
      <c r="W407" s="399" t="s">
        <v>386</v>
      </c>
      <c r="X407" s="399" t="s">
        <v>386</v>
      </c>
    </row>
    <row r="408" spans="1:24" s="390" customFormat="1" ht="16.5" hidden="1">
      <c r="A408" s="391" t="s">
        <v>1494</v>
      </c>
      <c r="B408" s="392" t="s">
        <v>1495</v>
      </c>
      <c r="C408" s="392" t="s">
        <v>403</v>
      </c>
      <c r="D408" s="392" t="s">
        <v>404</v>
      </c>
      <c r="E408" s="392" t="s">
        <v>405</v>
      </c>
      <c r="F408" s="392" t="s">
        <v>1496</v>
      </c>
      <c r="G408" s="392" t="s">
        <v>1497</v>
      </c>
      <c r="H408" s="392" t="s">
        <v>243</v>
      </c>
      <c r="I408" s="398">
        <v>1389383.9</v>
      </c>
      <c r="J408" s="398">
        <v>1436067.7</v>
      </c>
      <c r="K408" s="398">
        <v>1480546.7</v>
      </c>
      <c r="L408" s="398">
        <v>1520907.8</v>
      </c>
      <c r="M408" s="398">
        <v>1563765.2</v>
      </c>
      <c r="N408" s="398">
        <v>1613713.1</v>
      </c>
      <c r="O408" s="398">
        <v>1663057</v>
      </c>
      <c r="P408" s="398">
        <v>1702670.6</v>
      </c>
      <c r="Q408" s="398">
        <v>1687359</v>
      </c>
      <c r="R408" s="398">
        <v>1759054</v>
      </c>
      <c r="S408" s="393">
        <v>1805019.9</v>
      </c>
      <c r="T408" s="394">
        <v>1832637.3</v>
      </c>
      <c r="U408" s="394">
        <v>1875426.3</v>
      </c>
      <c r="V408" s="394">
        <v>1927211.2</v>
      </c>
      <c r="W408" s="394">
        <v>1980005.6</v>
      </c>
      <c r="X408" s="394">
        <v>1980005.6</v>
      </c>
    </row>
    <row r="409" spans="1:24" s="390" customFormat="1" ht="16.5" hidden="1">
      <c r="A409" s="395" t="s">
        <v>1498</v>
      </c>
      <c r="B409" s="396" t="s">
        <v>1499</v>
      </c>
      <c r="C409" s="396" t="s">
        <v>239</v>
      </c>
      <c r="D409" s="396" t="s">
        <v>239</v>
      </c>
      <c r="E409" s="396" t="s">
        <v>396</v>
      </c>
      <c r="F409" s="396" t="s">
        <v>1500</v>
      </c>
      <c r="G409" s="396" t="s">
        <v>239</v>
      </c>
      <c r="H409" s="396" t="s">
        <v>243</v>
      </c>
      <c r="I409" s="399">
        <v>1.252</v>
      </c>
      <c r="J409" s="399">
        <v>1.0189999999999999</v>
      </c>
      <c r="K409" s="399">
        <v>0.90700000000000003</v>
      </c>
      <c r="L409" s="399">
        <v>3.1859999999999999</v>
      </c>
      <c r="M409" s="399">
        <v>1.986</v>
      </c>
      <c r="N409" s="399">
        <v>2.2229999999999999</v>
      </c>
      <c r="O409" s="399">
        <v>0.48299999999999998</v>
      </c>
      <c r="P409" s="399">
        <v>-0.83899999999999997</v>
      </c>
      <c r="Q409" s="399">
        <v>1.5640000000000001</v>
      </c>
      <c r="R409" s="399">
        <v>2.4980000000000002</v>
      </c>
      <c r="S409" s="397">
        <v>1.5</v>
      </c>
      <c r="T409" s="394">
        <v>1.4</v>
      </c>
      <c r="U409" s="394">
        <v>0.4</v>
      </c>
      <c r="V409" s="394">
        <v>0.4</v>
      </c>
      <c r="W409" s="394">
        <v>0.7</v>
      </c>
      <c r="X409" s="394">
        <v>0.7</v>
      </c>
    </row>
    <row r="410" spans="1:24" s="390" customFormat="1" ht="16.5" hidden="1">
      <c r="A410" s="391" t="s">
        <v>1501</v>
      </c>
      <c r="B410" s="392" t="s">
        <v>1502</v>
      </c>
      <c r="C410" s="392" t="s">
        <v>239</v>
      </c>
      <c r="D410" s="392" t="s">
        <v>239</v>
      </c>
      <c r="E410" s="392" t="s">
        <v>396</v>
      </c>
      <c r="F410" s="392" t="s">
        <v>1503</v>
      </c>
      <c r="G410" s="392" t="s">
        <v>239</v>
      </c>
      <c r="H410" s="392" t="s">
        <v>243</v>
      </c>
      <c r="I410" s="398">
        <v>102.55</v>
      </c>
      <c r="J410" s="398">
        <v>103.59399999999999</v>
      </c>
      <c r="K410" s="398">
        <v>104.53400000000001</v>
      </c>
      <c r="L410" s="398">
        <v>107.864</v>
      </c>
      <c r="M410" s="398">
        <v>110.006</v>
      </c>
      <c r="N410" s="398">
        <v>112.45099999999999</v>
      </c>
      <c r="O410" s="398">
        <v>112.994</v>
      </c>
      <c r="P410" s="398">
        <v>112.04600000000001</v>
      </c>
      <c r="Q410" s="398">
        <v>113.798</v>
      </c>
      <c r="R410" s="398">
        <v>116.64</v>
      </c>
      <c r="S410" s="393">
        <v>118.4</v>
      </c>
      <c r="T410" s="394">
        <v>120</v>
      </c>
      <c r="U410" s="394">
        <v>120.5</v>
      </c>
      <c r="V410" s="394">
        <v>121</v>
      </c>
      <c r="W410" s="394">
        <v>121.9</v>
      </c>
      <c r="X410" s="394">
        <v>121.9</v>
      </c>
    </row>
    <row r="411" spans="1:24" s="390" customFormat="1" ht="16.5" hidden="1">
      <c r="A411" s="395" t="s">
        <v>1504</v>
      </c>
      <c r="B411" s="396" t="s">
        <v>1505</v>
      </c>
      <c r="C411" s="396" t="s">
        <v>1506</v>
      </c>
      <c r="D411" s="396" t="s">
        <v>239</v>
      </c>
      <c r="E411" s="396" t="s">
        <v>255</v>
      </c>
      <c r="F411" s="396" t="s">
        <v>1507</v>
      </c>
      <c r="G411" s="396" t="s">
        <v>239</v>
      </c>
      <c r="H411" s="396" t="s">
        <v>243</v>
      </c>
      <c r="I411" s="399">
        <v>33939.57</v>
      </c>
      <c r="J411" s="399">
        <v>34470.339999999997</v>
      </c>
      <c r="K411" s="399">
        <v>35456.28</v>
      </c>
      <c r="L411" s="399">
        <v>37917.67</v>
      </c>
      <c r="M411" s="399">
        <v>39504.35</v>
      </c>
      <c r="N411" s="399">
        <v>40838.370000000003</v>
      </c>
      <c r="O411" s="399">
        <v>42967.79</v>
      </c>
      <c r="P411" s="399">
        <v>42966.01</v>
      </c>
      <c r="Q411" s="397">
        <v>45400</v>
      </c>
      <c r="R411" s="397">
        <v>47160</v>
      </c>
      <c r="S411" s="397">
        <v>51650</v>
      </c>
      <c r="T411" s="394">
        <v>54420</v>
      </c>
      <c r="U411" s="394">
        <v>56850</v>
      </c>
      <c r="V411" s="394">
        <v>59650</v>
      </c>
      <c r="W411" s="394">
        <v>62700</v>
      </c>
      <c r="X411" s="394">
        <v>62700</v>
      </c>
    </row>
    <row r="412" spans="1:24" s="390" customFormat="1" ht="16.5" hidden="1">
      <c r="A412" s="391" t="s">
        <v>1508</v>
      </c>
      <c r="B412" s="392" t="s">
        <v>1509</v>
      </c>
      <c r="C412" s="392" t="s">
        <v>454</v>
      </c>
      <c r="D412" s="392" t="s">
        <v>239</v>
      </c>
      <c r="E412" s="392" t="s">
        <v>1510</v>
      </c>
      <c r="F412" s="392" t="s">
        <v>1511</v>
      </c>
      <c r="G412" s="392" t="s">
        <v>239</v>
      </c>
      <c r="H412" s="392" t="s">
        <v>243</v>
      </c>
      <c r="I412" s="398">
        <v>25749.3</v>
      </c>
      <c r="J412" s="398">
        <v>27358.9</v>
      </c>
      <c r="K412" s="398">
        <v>29362.1</v>
      </c>
      <c r="L412" s="398">
        <v>28749</v>
      </c>
      <c r="M412" s="398">
        <v>29227.8</v>
      </c>
      <c r="N412" s="398">
        <v>31508.9</v>
      </c>
      <c r="O412" s="398">
        <v>33387.699999999997</v>
      </c>
      <c r="P412" s="398">
        <v>31878.400000000001</v>
      </c>
      <c r="Q412" s="398">
        <v>31716.1</v>
      </c>
      <c r="R412" s="398">
        <v>34940.199999999997</v>
      </c>
      <c r="S412" s="393">
        <v>32083.5</v>
      </c>
      <c r="T412" s="394">
        <v>33574.5</v>
      </c>
      <c r="U412" s="394">
        <v>36927.1</v>
      </c>
      <c r="V412" s="394">
        <v>40104.199999999997</v>
      </c>
      <c r="W412" s="394">
        <v>42145.7</v>
      </c>
      <c r="X412" s="394">
        <v>42145.7</v>
      </c>
    </row>
    <row r="413" spans="1:24" s="390" customFormat="1" ht="16.5" hidden="1">
      <c r="A413" s="395" t="s">
        <v>1512</v>
      </c>
      <c r="B413" s="396" t="s">
        <v>1513</v>
      </c>
      <c r="C413" s="396" t="s">
        <v>239</v>
      </c>
      <c r="D413" s="396" t="s">
        <v>239</v>
      </c>
      <c r="E413" s="396" t="s">
        <v>643</v>
      </c>
      <c r="F413" s="396" t="s">
        <v>1514</v>
      </c>
      <c r="G413" s="396" t="s">
        <v>239</v>
      </c>
      <c r="H413" s="396" t="s">
        <v>243</v>
      </c>
      <c r="I413" s="399">
        <v>2.5000000000000001E-2</v>
      </c>
      <c r="J413" s="399">
        <v>3.3000000000000002E-2</v>
      </c>
      <c r="K413" s="399">
        <v>0.04</v>
      </c>
      <c r="L413" s="399">
        <v>0.05</v>
      </c>
      <c r="M413" s="399">
        <v>5.7000000000000002E-2</v>
      </c>
      <c r="N413" s="399">
        <v>6.5000000000000002E-2</v>
      </c>
      <c r="O413" s="399">
        <v>7.3999999999999996E-2</v>
      </c>
      <c r="P413" s="399">
        <v>0.08</v>
      </c>
      <c r="Q413" s="399">
        <v>8.6999999999999994E-2</v>
      </c>
      <c r="R413" s="399">
        <v>0.09</v>
      </c>
      <c r="S413" s="397">
        <v>0.1</v>
      </c>
      <c r="T413" s="394">
        <v>0.1</v>
      </c>
      <c r="U413" s="394">
        <v>0.1</v>
      </c>
      <c r="V413" s="394">
        <v>0.1</v>
      </c>
      <c r="W413" s="394">
        <v>0.1</v>
      </c>
      <c r="X413" s="394">
        <v>0.1</v>
      </c>
    </row>
    <row r="414" spans="1:24" s="390" customFormat="1" ht="16.5" hidden="1">
      <c r="A414" s="391" t="s">
        <v>1515</v>
      </c>
      <c r="B414" s="392" t="s">
        <v>1516</v>
      </c>
      <c r="C414" s="392" t="s">
        <v>239</v>
      </c>
      <c r="D414" s="392" t="s">
        <v>239</v>
      </c>
      <c r="E414" s="392" t="s">
        <v>643</v>
      </c>
      <c r="F414" s="392" t="s">
        <v>1517</v>
      </c>
      <c r="G414" s="392" t="s">
        <v>239</v>
      </c>
      <c r="H414" s="392" t="s">
        <v>243</v>
      </c>
      <c r="I414" s="398">
        <v>0.114</v>
      </c>
      <c r="J414" s="398">
        <v>0.14899999999999999</v>
      </c>
      <c r="K414" s="398">
        <v>0.17299999999999999</v>
      </c>
      <c r="L414" s="398">
        <v>0.20399999999999999</v>
      </c>
      <c r="M414" s="398">
        <v>0.22700000000000001</v>
      </c>
      <c r="N414" s="398">
        <v>0.23599999999999999</v>
      </c>
      <c r="O414" s="398">
        <v>0.246</v>
      </c>
      <c r="P414" s="398">
        <v>0.254</v>
      </c>
      <c r="Q414" s="398">
        <v>0.26100000000000001</v>
      </c>
      <c r="R414" s="398">
        <v>0.27700000000000002</v>
      </c>
      <c r="S414" s="393">
        <v>0.3</v>
      </c>
      <c r="T414" s="394">
        <v>0.3</v>
      </c>
      <c r="U414" s="394">
        <v>0.3</v>
      </c>
      <c r="V414" s="394">
        <v>0.3</v>
      </c>
      <c r="W414" s="394">
        <v>0.2</v>
      </c>
      <c r="X414" s="394">
        <v>0.2</v>
      </c>
    </row>
    <row r="415" spans="1:24" s="390" customFormat="1" ht="16.5" hidden="1">
      <c r="A415" s="395" t="s">
        <v>1518</v>
      </c>
      <c r="B415" s="396" t="s">
        <v>1519</v>
      </c>
      <c r="C415" s="396" t="s">
        <v>239</v>
      </c>
      <c r="D415" s="396" t="s">
        <v>239</v>
      </c>
      <c r="E415" s="396" t="s">
        <v>653</v>
      </c>
      <c r="F415" s="396" t="s">
        <v>1520</v>
      </c>
      <c r="G415" s="396" t="s">
        <v>239</v>
      </c>
      <c r="H415" s="396" t="s">
        <v>243</v>
      </c>
      <c r="I415" s="399">
        <v>65.277000000000001</v>
      </c>
      <c r="J415" s="399">
        <v>86.963999999999999</v>
      </c>
      <c r="K415" s="399">
        <v>108.48</v>
      </c>
      <c r="L415" s="399">
        <v>135.04</v>
      </c>
      <c r="M415" s="399">
        <v>162.03</v>
      </c>
      <c r="N415" s="399">
        <v>184.05</v>
      </c>
      <c r="O415" s="399">
        <v>208.52</v>
      </c>
      <c r="P415" s="399">
        <v>224.72</v>
      </c>
      <c r="Q415" s="399">
        <v>240.97</v>
      </c>
      <c r="R415" s="399">
        <v>260.95999999999998</v>
      </c>
      <c r="S415" s="397">
        <v>261</v>
      </c>
      <c r="T415" s="394">
        <v>261</v>
      </c>
      <c r="U415" s="394">
        <v>261</v>
      </c>
      <c r="V415" s="394">
        <v>261</v>
      </c>
      <c r="W415" s="394">
        <v>261</v>
      </c>
      <c r="X415" s="394">
        <v>261</v>
      </c>
    </row>
    <row r="416" spans="1:24" s="390" customFormat="1" ht="16.5" hidden="1">
      <c r="A416" s="391" t="s">
        <v>1521</v>
      </c>
      <c r="B416" s="392" t="s">
        <v>1522</v>
      </c>
      <c r="C416" s="392" t="s">
        <v>454</v>
      </c>
      <c r="D416" s="392" t="s">
        <v>404</v>
      </c>
      <c r="E416" s="392" t="s">
        <v>710</v>
      </c>
      <c r="F416" s="392" t="s">
        <v>1523</v>
      </c>
      <c r="G416" s="392" t="s">
        <v>239</v>
      </c>
      <c r="H416" s="392" t="s">
        <v>243</v>
      </c>
      <c r="I416" s="398">
        <v>3.7614000000000001</v>
      </c>
      <c r="J416" s="398">
        <v>4.7945000000000002</v>
      </c>
      <c r="K416" s="398">
        <v>4.7946999999999997</v>
      </c>
      <c r="L416" s="398">
        <v>4.7948000000000004</v>
      </c>
      <c r="M416" s="398">
        <v>4.7948000000000004</v>
      </c>
      <c r="N416" s="398">
        <v>4.7948000000000004</v>
      </c>
      <c r="O416" s="398">
        <v>4.7948000000000004</v>
      </c>
      <c r="P416" s="398">
        <v>4.7948000000000004</v>
      </c>
      <c r="Q416" s="398">
        <v>4.7948000000000004</v>
      </c>
      <c r="R416" s="398">
        <v>4.7948000000000004</v>
      </c>
      <c r="S416" s="393">
        <v>4.7</v>
      </c>
      <c r="T416" s="394">
        <v>4.6500000000000004</v>
      </c>
      <c r="U416" s="394">
        <v>4.6900000000000004</v>
      </c>
      <c r="V416" s="394">
        <v>4.72</v>
      </c>
      <c r="W416" s="394">
        <v>4.75</v>
      </c>
      <c r="X416" s="394">
        <v>4.75</v>
      </c>
    </row>
    <row r="417" spans="1:24" s="390" customFormat="1" ht="16.5" hidden="1">
      <c r="A417" s="395" t="s">
        <v>1524</v>
      </c>
      <c r="B417" s="396" t="s">
        <v>1525</v>
      </c>
      <c r="C417" s="396" t="s">
        <v>454</v>
      </c>
      <c r="D417" s="396" t="s">
        <v>404</v>
      </c>
      <c r="E417" s="396" t="s">
        <v>710</v>
      </c>
      <c r="F417" s="396" t="s">
        <v>1526</v>
      </c>
      <c r="G417" s="396" t="s">
        <v>239</v>
      </c>
      <c r="H417" s="396" t="s">
        <v>243</v>
      </c>
      <c r="I417" s="399">
        <v>547.67359999999996</v>
      </c>
      <c r="J417" s="399">
        <v>559.22709999999995</v>
      </c>
      <c r="K417" s="399">
        <v>572.2396</v>
      </c>
      <c r="L417" s="399">
        <v>526.73810000000003</v>
      </c>
      <c r="M417" s="399">
        <v>494.90530000000001</v>
      </c>
      <c r="N417" s="399">
        <v>572.52980000000002</v>
      </c>
      <c r="O417" s="399">
        <v>604.81349999999998</v>
      </c>
      <c r="P417" s="399">
        <v>542.17489999999998</v>
      </c>
      <c r="Q417" s="399">
        <v>511.75470000000001</v>
      </c>
      <c r="R417" s="399">
        <v>643.45719999999994</v>
      </c>
      <c r="S417" s="397">
        <v>636.07900000000006</v>
      </c>
      <c r="T417" s="394">
        <v>617.34</v>
      </c>
      <c r="U417" s="394">
        <v>697.28399999999999</v>
      </c>
      <c r="V417" s="394">
        <v>775.44</v>
      </c>
      <c r="W417" s="394">
        <v>838.13700000000006</v>
      </c>
      <c r="X417" s="394">
        <v>838.13700000000006</v>
      </c>
    </row>
    <row r="418" spans="1:24" s="390" customFormat="1" ht="16.5" hidden="1">
      <c r="A418" s="391" t="s">
        <v>1527</v>
      </c>
      <c r="B418" s="392" t="s">
        <v>1528</v>
      </c>
      <c r="C418" s="392" t="s">
        <v>454</v>
      </c>
      <c r="D418" s="392" t="s">
        <v>404</v>
      </c>
      <c r="E418" s="392" t="s">
        <v>710</v>
      </c>
      <c r="F418" s="392" t="s">
        <v>1529</v>
      </c>
      <c r="G418" s="392" t="s">
        <v>892</v>
      </c>
      <c r="H418" s="392" t="s">
        <v>243</v>
      </c>
      <c r="I418" s="398">
        <v>603.66480000000001</v>
      </c>
      <c r="J418" s="398">
        <v>618.39330000000007</v>
      </c>
      <c r="K418" s="398">
        <v>613.39650000000006</v>
      </c>
      <c r="L418" s="398">
        <v>543.08249999999998</v>
      </c>
      <c r="M418" s="398">
        <v>511.92609999999996</v>
      </c>
      <c r="N418" s="398">
        <v>580.31020000000001</v>
      </c>
      <c r="O418" s="398">
        <v>626.26650000000006</v>
      </c>
      <c r="P418" s="398">
        <v>556.66790000000003</v>
      </c>
      <c r="Q418" s="398">
        <v>517.90930000000003</v>
      </c>
      <c r="R418" s="398">
        <v>650.01459999999997</v>
      </c>
      <c r="S418" s="393">
        <v>642.56119999999999</v>
      </c>
      <c r="T418" s="394">
        <v>623.63159999999993</v>
      </c>
      <c r="U418" s="394">
        <v>704.38980000000004</v>
      </c>
      <c r="V418" s="394">
        <v>783.34199999999998</v>
      </c>
      <c r="W418" s="394">
        <v>846.678</v>
      </c>
      <c r="X418" s="394">
        <v>846.678</v>
      </c>
    </row>
    <row r="419" spans="1:24" s="390" customFormat="1" ht="16.5" hidden="1">
      <c r="A419" s="395" t="s">
        <v>1530</v>
      </c>
      <c r="B419" s="396" t="s">
        <v>1531</v>
      </c>
      <c r="C419" s="396" t="s">
        <v>454</v>
      </c>
      <c r="D419" s="396" t="s">
        <v>404</v>
      </c>
      <c r="E419" s="396" t="s">
        <v>710</v>
      </c>
      <c r="F419" s="396" t="s">
        <v>1532</v>
      </c>
      <c r="G419" s="396" t="s">
        <v>239</v>
      </c>
      <c r="H419" s="396" t="s">
        <v>243</v>
      </c>
      <c r="I419" s="399">
        <v>519.44069000000002</v>
      </c>
      <c r="J419" s="399">
        <v>515.05869000000007</v>
      </c>
      <c r="K419" s="399">
        <v>525.37017000000003</v>
      </c>
      <c r="L419" s="399">
        <v>436.41455999999999</v>
      </c>
      <c r="M419" s="399">
        <v>406.12602000000004</v>
      </c>
      <c r="N419" s="399">
        <v>478.58757000000003</v>
      </c>
      <c r="O419" s="399">
        <v>535.71487000000002</v>
      </c>
      <c r="P419" s="399">
        <v>503.24271000000005</v>
      </c>
      <c r="Q419" s="399">
        <v>467.35568000000001</v>
      </c>
      <c r="R419" s="399">
        <v>614.83843000000002</v>
      </c>
      <c r="S419" s="397">
        <v>683.66</v>
      </c>
      <c r="T419" s="394">
        <v>633.79660000000001</v>
      </c>
      <c r="U419" s="394">
        <v>702.40340000000003</v>
      </c>
      <c r="V419" s="394">
        <v>774.79060000000004</v>
      </c>
      <c r="W419" s="394">
        <v>835.11</v>
      </c>
      <c r="X419" s="394">
        <v>835.11</v>
      </c>
    </row>
    <row r="420" spans="1:24" s="390" customFormat="1" ht="16.5" hidden="1">
      <c r="A420" s="391" t="s">
        <v>1533</v>
      </c>
      <c r="B420" s="392" t="s">
        <v>1534</v>
      </c>
      <c r="C420" s="392" t="s">
        <v>454</v>
      </c>
      <c r="D420" s="392" t="s">
        <v>404</v>
      </c>
      <c r="E420" s="392" t="s">
        <v>710</v>
      </c>
      <c r="F420" s="392" t="s">
        <v>1535</v>
      </c>
      <c r="G420" s="392" t="s">
        <v>892</v>
      </c>
      <c r="H420" s="392" t="s">
        <v>243</v>
      </c>
      <c r="I420" s="398">
        <v>-555.07550000000003</v>
      </c>
      <c r="J420" s="398">
        <v>-538.13430000000005</v>
      </c>
      <c r="K420" s="398">
        <v>-527.25149999999996</v>
      </c>
      <c r="L420" s="398">
        <v>-422.8075</v>
      </c>
      <c r="M420" s="398">
        <v>-395.46440000000001</v>
      </c>
      <c r="N420" s="398">
        <v>-466.71730000000002</v>
      </c>
      <c r="O420" s="398">
        <v>-516.17970000000003</v>
      </c>
      <c r="P420" s="398">
        <v>-476.85579999999999</v>
      </c>
      <c r="Q420" s="398">
        <v>-437.30450000000002</v>
      </c>
      <c r="R420" s="398">
        <v>-573.80740000000003</v>
      </c>
      <c r="S420" s="393">
        <v>-638.03600000000006</v>
      </c>
      <c r="T420" s="394">
        <v>-591.5</v>
      </c>
      <c r="U420" s="394">
        <v>-655.529</v>
      </c>
      <c r="V420" s="394">
        <v>-723.08500000000004</v>
      </c>
      <c r="W420" s="394">
        <v>-779.37900000000002</v>
      </c>
      <c r="X420" s="394">
        <v>-779.37900000000002</v>
      </c>
    </row>
    <row r="421" spans="1:24" s="390" customFormat="1" ht="16.5" hidden="1">
      <c r="A421" s="395" t="s">
        <v>1536</v>
      </c>
      <c r="B421" s="396" t="s">
        <v>1537</v>
      </c>
      <c r="C421" s="396" t="s">
        <v>454</v>
      </c>
      <c r="D421" s="396" t="s">
        <v>429</v>
      </c>
      <c r="E421" s="396" t="s">
        <v>577</v>
      </c>
      <c r="F421" s="396" t="s">
        <v>1538</v>
      </c>
      <c r="G421" s="396" t="s">
        <v>579</v>
      </c>
      <c r="H421" s="396" t="s">
        <v>243</v>
      </c>
      <c r="I421" s="399">
        <v>176750.3</v>
      </c>
      <c r="J421" s="399">
        <v>175116.6</v>
      </c>
      <c r="K421" s="399">
        <v>174966.3</v>
      </c>
      <c r="L421" s="399">
        <v>171873</v>
      </c>
      <c r="M421" s="399">
        <v>172672.7</v>
      </c>
      <c r="N421" s="399">
        <v>195860.5</v>
      </c>
      <c r="O421" s="399">
        <v>215032.8</v>
      </c>
      <c r="P421" s="399">
        <v>203853.9</v>
      </c>
      <c r="Q421" s="399">
        <v>233904.2</v>
      </c>
      <c r="R421" s="397">
        <v>237925</v>
      </c>
      <c r="S421" s="397">
        <v>227788</v>
      </c>
      <c r="T421" s="394">
        <v>257368</v>
      </c>
      <c r="U421" s="394">
        <v>272901</v>
      </c>
      <c r="V421" s="394">
        <v>288139</v>
      </c>
      <c r="W421" s="394">
        <v>294410</v>
      </c>
      <c r="X421" s="394">
        <v>294410</v>
      </c>
    </row>
    <row r="422" spans="1:24" s="390" customFormat="1" ht="16.5" hidden="1">
      <c r="A422" s="391" t="s">
        <v>1539</v>
      </c>
      <c r="B422" s="392" t="s">
        <v>1540</v>
      </c>
      <c r="C422" s="392" t="s">
        <v>454</v>
      </c>
      <c r="D422" s="392" t="s">
        <v>429</v>
      </c>
      <c r="E422" s="392" t="s">
        <v>577</v>
      </c>
      <c r="F422" s="392" t="s">
        <v>1541</v>
      </c>
      <c r="G422" s="392" t="s">
        <v>579</v>
      </c>
      <c r="H422" s="392" t="s">
        <v>243</v>
      </c>
      <c r="I422" s="398">
        <v>322040.09999999998</v>
      </c>
      <c r="J422" s="398">
        <v>359594.7</v>
      </c>
      <c r="K422" s="398">
        <v>352432.4</v>
      </c>
      <c r="L422" s="398">
        <v>353569.8</v>
      </c>
      <c r="M422" s="398">
        <v>363961.59999999998</v>
      </c>
      <c r="N422" s="398">
        <v>475175.5</v>
      </c>
      <c r="O422" s="398">
        <v>457033.8</v>
      </c>
      <c r="P422" s="398">
        <v>528066.4</v>
      </c>
      <c r="Q422" s="398">
        <v>641636.1</v>
      </c>
      <c r="R422" s="393">
        <v>652666</v>
      </c>
      <c r="S422" s="393">
        <v>624857</v>
      </c>
      <c r="T422" s="394">
        <v>706001</v>
      </c>
      <c r="U422" s="394">
        <v>748611</v>
      </c>
      <c r="V422" s="394">
        <v>790410</v>
      </c>
      <c r="W422" s="394">
        <v>807612</v>
      </c>
      <c r="X422" s="394">
        <v>807612</v>
      </c>
    </row>
    <row r="423" spans="1:24" s="390" customFormat="1" ht="16.5" hidden="1">
      <c r="A423" s="395" t="s">
        <v>1542</v>
      </c>
      <c r="B423" s="396" t="s">
        <v>1543</v>
      </c>
      <c r="C423" s="396" t="s">
        <v>454</v>
      </c>
      <c r="D423" s="396" t="s">
        <v>429</v>
      </c>
      <c r="E423" s="396" t="s">
        <v>577</v>
      </c>
      <c r="F423" s="396" t="s">
        <v>1544</v>
      </c>
      <c r="G423" s="396" t="s">
        <v>579</v>
      </c>
      <c r="H423" s="396" t="s">
        <v>243</v>
      </c>
      <c r="I423" s="399">
        <v>0</v>
      </c>
      <c r="J423" s="399">
        <v>0</v>
      </c>
      <c r="K423" s="399">
        <v>0</v>
      </c>
      <c r="L423" s="399">
        <v>0</v>
      </c>
      <c r="M423" s="399">
        <v>0</v>
      </c>
      <c r="N423" s="399">
        <v>0</v>
      </c>
      <c r="O423" s="399">
        <v>0</v>
      </c>
      <c r="P423" s="399">
        <v>0</v>
      </c>
      <c r="Q423" s="399">
        <v>0</v>
      </c>
      <c r="R423" s="397">
        <v>0</v>
      </c>
      <c r="S423" s="397">
        <v>0</v>
      </c>
      <c r="T423" s="394">
        <v>0</v>
      </c>
      <c r="U423" s="394">
        <v>0</v>
      </c>
      <c r="V423" s="394">
        <v>0</v>
      </c>
      <c r="W423" s="394">
        <v>0</v>
      </c>
      <c r="X423" s="394">
        <v>0</v>
      </c>
    </row>
    <row r="424" spans="1:24" s="390" customFormat="1" ht="16.5" hidden="1">
      <c r="A424" s="391" t="s">
        <v>1545</v>
      </c>
      <c r="B424" s="392" t="s">
        <v>1546</v>
      </c>
      <c r="C424" s="392" t="s">
        <v>454</v>
      </c>
      <c r="D424" s="392" t="s">
        <v>429</v>
      </c>
      <c r="E424" s="392" t="s">
        <v>1547</v>
      </c>
      <c r="F424" s="392" t="s">
        <v>1548</v>
      </c>
      <c r="G424" s="392" t="s">
        <v>579</v>
      </c>
      <c r="H424" s="392" t="s">
        <v>243</v>
      </c>
      <c r="I424" s="398">
        <v>189295.2</v>
      </c>
      <c r="J424" s="398">
        <v>208387.1</v>
      </c>
      <c r="K424" s="398">
        <v>184720.5</v>
      </c>
      <c r="L424" s="398">
        <v>151492.20000000001</v>
      </c>
      <c r="M424" s="398">
        <v>165658.9</v>
      </c>
      <c r="N424" s="398">
        <v>266441.90000000002</v>
      </c>
      <c r="O424" s="398">
        <v>241024.9</v>
      </c>
      <c r="P424" s="398">
        <v>299004.5</v>
      </c>
      <c r="Q424" s="398">
        <v>333592.40000000002</v>
      </c>
      <c r="R424" s="393">
        <v>325354</v>
      </c>
      <c r="S424" s="393">
        <v>320435</v>
      </c>
      <c r="T424" s="394">
        <v>302778</v>
      </c>
      <c r="U424" s="394">
        <v>286732</v>
      </c>
      <c r="V424" s="394">
        <v>268681</v>
      </c>
      <c r="W424" s="394">
        <v>256997</v>
      </c>
      <c r="X424" s="394">
        <v>256997</v>
      </c>
    </row>
    <row r="425" spans="1:24" s="390" customFormat="1" ht="16.5" hidden="1">
      <c r="A425" s="395" t="s">
        <v>1549</v>
      </c>
      <c r="B425" s="396" t="s">
        <v>1550</v>
      </c>
      <c r="C425" s="396" t="s">
        <v>454</v>
      </c>
      <c r="D425" s="396" t="s">
        <v>429</v>
      </c>
      <c r="E425" s="396" t="s">
        <v>577</v>
      </c>
      <c r="F425" s="396" t="s">
        <v>1551</v>
      </c>
      <c r="G425" s="396" t="s">
        <v>579</v>
      </c>
      <c r="H425" s="396" t="s">
        <v>243</v>
      </c>
      <c r="I425" s="399">
        <v>289433.09999999998</v>
      </c>
      <c r="J425" s="399">
        <v>308473.5</v>
      </c>
      <c r="K425" s="399">
        <v>319657</v>
      </c>
      <c r="L425" s="399">
        <v>313954.90000000002</v>
      </c>
      <c r="M425" s="399">
        <v>322459.40000000002</v>
      </c>
      <c r="N425" s="399">
        <v>374763.8</v>
      </c>
      <c r="O425" s="399">
        <v>375082.4</v>
      </c>
      <c r="P425" s="399">
        <v>391280.8</v>
      </c>
      <c r="Q425" s="399">
        <v>457082.8</v>
      </c>
      <c r="R425" s="397">
        <v>227015</v>
      </c>
      <c r="S425" s="397">
        <v>217342</v>
      </c>
      <c r="T425" s="394">
        <v>245566</v>
      </c>
      <c r="U425" s="394">
        <v>260387</v>
      </c>
      <c r="V425" s="394">
        <v>274926</v>
      </c>
      <c r="W425" s="394">
        <v>280909</v>
      </c>
      <c r="X425" s="394">
        <v>280909</v>
      </c>
    </row>
    <row r="426" spans="1:24" s="390" customFormat="1" ht="16.5" hidden="1">
      <c r="A426" s="391" t="s">
        <v>1552</v>
      </c>
      <c r="B426" s="392" t="s">
        <v>1553</v>
      </c>
      <c r="C426" s="392" t="s">
        <v>454</v>
      </c>
      <c r="D426" s="392" t="s">
        <v>429</v>
      </c>
      <c r="E426" s="392" t="s">
        <v>577</v>
      </c>
      <c r="F426" s="392" t="s">
        <v>1554</v>
      </c>
      <c r="G426" s="392" t="s">
        <v>579</v>
      </c>
      <c r="H426" s="392" t="s">
        <v>243</v>
      </c>
      <c r="I426" s="398">
        <v>241152.4</v>
      </c>
      <c r="J426" s="398">
        <v>248663.3</v>
      </c>
      <c r="K426" s="398">
        <v>258946.3</v>
      </c>
      <c r="L426" s="398">
        <v>252671.2</v>
      </c>
      <c r="M426" s="398">
        <v>251207.9</v>
      </c>
      <c r="N426" s="398">
        <v>297793</v>
      </c>
      <c r="O426" s="398">
        <v>304259.5</v>
      </c>
      <c r="P426" s="398">
        <v>294802.90000000002</v>
      </c>
      <c r="Q426" s="398">
        <v>323262.7</v>
      </c>
      <c r="R426" s="393">
        <v>328820</v>
      </c>
      <c r="S426" s="393">
        <v>314809</v>
      </c>
      <c r="T426" s="394">
        <v>355690</v>
      </c>
      <c r="U426" s="394">
        <v>377158</v>
      </c>
      <c r="V426" s="394">
        <v>398216</v>
      </c>
      <c r="W426" s="394">
        <v>406883</v>
      </c>
      <c r="X426" s="394">
        <v>406883</v>
      </c>
    </row>
    <row r="427" spans="1:24" s="390" customFormat="1" ht="16.5" hidden="1">
      <c r="A427" s="395" t="s">
        <v>1555</v>
      </c>
      <c r="B427" s="396" t="s">
        <v>1556</v>
      </c>
      <c r="C427" s="396" t="s">
        <v>454</v>
      </c>
      <c r="D427" s="396" t="s">
        <v>429</v>
      </c>
      <c r="E427" s="396" t="s">
        <v>1557</v>
      </c>
      <c r="F427" s="396" t="s">
        <v>1558</v>
      </c>
      <c r="G427" s="396" t="s">
        <v>579</v>
      </c>
      <c r="H427" s="396" t="s">
        <v>243</v>
      </c>
      <c r="I427" s="399">
        <v>852625.5</v>
      </c>
      <c r="J427" s="399">
        <v>916731.5</v>
      </c>
      <c r="K427" s="399">
        <v>931035.8</v>
      </c>
      <c r="L427" s="399">
        <v>920195.8</v>
      </c>
      <c r="M427" s="399">
        <v>937629</v>
      </c>
      <c r="N427" s="399">
        <v>1147732.2</v>
      </c>
      <c r="O427" s="399">
        <v>1136375.7</v>
      </c>
      <c r="P427" s="399">
        <v>1214150.1000000001</v>
      </c>
      <c r="Q427" s="399">
        <v>1421981.6</v>
      </c>
      <c r="R427" s="397">
        <v>1446426</v>
      </c>
      <c r="S427" s="397">
        <v>1384796</v>
      </c>
      <c r="T427" s="394">
        <v>1564626</v>
      </c>
      <c r="U427" s="394">
        <v>1659057</v>
      </c>
      <c r="V427" s="394">
        <v>1751691</v>
      </c>
      <c r="W427" s="394">
        <v>1789814</v>
      </c>
      <c r="X427" s="394">
        <v>1789814</v>
      </c>
    </row>
    <row r="428" spans="1:24" s="390" customFormat="1" ht="16.5" hidden="1">
      <c r="A428" s="391" t="s">
        <v>1559</v>
      </c>
      <c r="B428" s="392" t="s">
        <v>1560</v>
      </c>
      <c r="C428" s="392" t="s">
        <v>454</v>
      </c>
      <c r="D428" s="392" t="s">
        <v>429</v>
      </c>
      <c r="E428" s="392" t="s">
        <v>577</v>
      </c>
      <c r="F428" s="392" t="s">
        <v>1561</v>
      </c>
      <c r="G428" s="392" t="s">
        <v>579</v>
      </c>
      <c r="H428" s="392" t="s">
        <v>243</v>
      </c>
      <c r="I428" s="398">
        <v>23914.9</v>
      </c>
      <c r="J428" s="398">
        <v>31591.4</v>
      </c>
      <c r="K428" s="398">
        <v>37704.300000000003</v>
      </c>
      <c r="L428" s="398">
        <v>45300.9</v>
      </c>
      <c r="M428" s="398">
        <v>49545</v>
      </c>
      <c r="N428" s="398">
        <v>60904.6</v>
      </c>
      <c r="O428" s="398">
        <v>61040.2</v>
      </c>
      <c r="P428" s="398">
        <v>62433</v>
      </c>
      <c r="Q428" s="398">
        <v>76642.3</v>
      </c>
      <c r="R428" s="393">
        <v>78944</v>
      </c>
      <c r="S428" s="393">
        <v>74950</v>
      </c>
      <c r="T428" s="394">
        <v>88857</v>
      </c>
      <c r="U428" s="394">
        <v>96637</v>
      </c>
      <c r="V428" s="394">
        <v>104431</v>
      </c>
      <c r="W428" s="394">
        <v>107938</v>
      </c>
      <c r="X428" s="394">
        <v>107938</v>
      </c>
    </row>
    <row r="429" spans="1:24" s="390" customFormat="1" ht="16.5" hidden="1">
      <c r="A429" s="395" t="s">
        <v>1562</v>
      </c>
      <c r="B429" s="396" t="s">
        <v>1563</v>
      </c>
      <c r="C429" s="396" t="s">
        <v>454</v>
      </c>
      <c r="D429" s="396" t="s">
        <v>429</v>
      </c>
      <c r="E429" s="396" t="s">
        <v>577</v>
      </c>
      <c r="F429" s="396" t="s">
        <v>1564</v>
      </c>
      <c r="G429" s="396" t="s">
        <v>579</v>
      </c>
      <c r="H429" s="396" t="s">
        <v>243</v>
      </c>
      <c r="I429" s="399">
        <v>23994.6</v>
      </c>
      <c r="J429" s="399">
        <v>25158</v>
      </c>
      <c r="K429" s="399">
        <v>24839.5</v>
      </c>
      <c r="L429" s="399">
        <v>25922.400000000001</v>
      </c>
      <c r="M429" s="399">
        <v>27668.9</v>
      </c>
      <c r="N429" s="399">
        <v>32569.9</v>
      </c>
      <c r="O429" s="399">
        <v>38980.400000000001</v>
      </c>
      <c r="P429" s="399">
        <v>39507.9</v>
      </c>
      <c r="Q429" s="399">
        <v>42618</v>
      </c>
      <c r="R429" s="397">
        <v>43898</v>
      </c>
      <c r="S429" s="397">
        <v>41677</v>
      </c>
      <c r="T429" s="394">
        <v>49410</v>
      </c>
      <c r="U429" s="394">
        <v>53736</v>
      </c>
      <c r="V429" s="394">
        <v>58070</v>
      </c>
      <c r="W429" s="394">
        <v>60020</v>
      </c>
      <c r="X429" s="394">
        <v>60020</v>
      </c>
    </row>
    <row r="430" spans="1:24" s="390" customFormat="1" ht="16.5" hidden="1">
      <c r="A430" s="391" t="s">
        <v>1565</v>
      </c>
      <c r="B430" s="392" t="s">
        <v>1566</v>
      </c>
      <c r="C430" s="392" t="s">
        <v>454</v>
      </c>
      <c r="D430" s="392" t="s">
        <v>429</v>
      </c>
      <c r="E430" s="392" t="s">
        <v>577</v>
      </c>
      <c r="F430" s="392" t="s">
        <v>1567</v>
      </c>
      <c r="G430" s="392" t="s">
        <v>579</v>
      </c>
      <c r="H430" s="392" t="s">
        <v>243</v>
      </c>
      <c r="I430" s="398">
        <v>10062.6</v>
      </c>
      <c r="J430" s="398">
        <v>10639.9</v>
      </c>
      <c r="K430" s="398">
        <v>14329.7</v>
      </c>
      <c r="L430" s="398">
        <v>13033.5</v>
      </c>
      <c r="M430" s="398">
        <v>13065.8</v>
      </c>
      <c r="N430" s="398">
        <v>12817.4</v>
      </c>
      <c r="O430" s="398">
        <v>8380.2999999999993</v>
      </c>
      <c r="P430" s="398">
        <v>2702.5</v>
      </c>
      <c r="Q430" s="398">
        <v>2978.2</v>
      </c>
      <c r="R430" s="393">
        <v>3068</v>
      </c>
      <c r="S430" s="393">
        <v>2912</v>
      </c>
      <c r="T430" s="394">
        <v>3453</v>
      </c>
      <c r="U430" s="394">
        <v>3755</v>
      </c>
      <c r="V430" s="394">
        <v>4058</v>
      </c>
      <c r="W430" s="394">
        <v>4194</v>
      </c>
      <c r="X430" s="394">
        <v>4194</v>
      </c>
    </row>
    <row r="431" spans="1:24" s="390" customFormat="1" ht="16.5" hidden="1">
      <c r="A431" s="395" t="s">
        <v>1568</v>
      </c>
      <c r="B431" s="396" t="s">
        <v>1569</v>
      </c>
      <c r="C431" s="396" t="s">
        <v>454</v>
      </c>
      <c r="D431" s="396" t="s">
        <v>429</v>
      </c>
      <c r="E431" s="396" t="s">
        <v>577</v>
      </c>
      <c r="F431" s="396" t="s">
        <v>1570</v>
      </c>
      <c r="G431" s="396" t="s">
        <v>579</v>
      </c>
      <c r="H431" s="396" t="s">
        <v>243</v>
      </c>
      <c r="I431" s="399">
        <v>93795.4</v>
      </c>
      <c r="J431" s="399">
        <v>92797.4</v>
      </c>
      <c r="K431" s="399">
        <v>94095.8</v>
      </c>
      <c r="L431" s="399">
        <v>89892.7</v>
      </c>
      <c r="M431" s="399">
        <v>88248.8</v>
      </c>
      <c r="N431" s="399">
        <v>100382.5</v>
      </c>
      <c r="O431" s="399">
        <v>104351</v>
      </c>
      <c r="P431" s="399">
        <v>99329.4</v>
      </c>
      <c r="Q431" s="399">
        <v>110453.1</v>
      </c>
      <c r="R431" s="397">
        <v>115376</v>
      </c>
      <c r="S431" s="397">
        <v>109540</v>
      </c>
      <c r="T431" s="394">
        <v>129864</v>
      </c>
      <c r="U431" s="394">
        <v>141234</v>
      </c>
      <c r="V431" s="394">
        <v>152625</v>
      </c>
      <c r="W431" s="394">
        <v>157751</v>
      </c>
      <c r="X431" s="394">
        <v>157751</v>
      </c>
    </row>
    <row r="432" spans="1:24" s="390" customFormat="1" ht="16.5" hidden="1">
      <c r="A432" s="391" t="s">
        <v>1571</v>
      </c>
      <c r="B432" s="392" t="s">
        <v>1572</v>
      </c>
      <c r="C432" s="392" t="s">
        <v>454</v>
      </c>
      <c r="D432" s="392" t="s">
        <v>429</v>
      </c>
      <c r="E432" s="392" t="s">
        <v>577</v>
      </c>
      <c r="F432" s="392" t="s">
        <v>1573</v>
      </c>
      <c r="G432" s="392" t="s">
        <v>579</v>
      </c>
      <c r="H432" s="392" t="s">
        <v>243</v>
      </c>
      <c r="I432" s="398">
        <v>510288.5</v>
      </c>
      <c r="J432" s="398">
        <v>546423.1</v>
      </c>
      <c r="K432" s="398">
        <v>574888.5</v>
      </c>
      <c r="L432" s="398">
        <v>593909.6</v>
      </c>
      <c r="M432" s="398">
        <v>592603</v>
      </c>
      <c r="N432" s="398">
        <v>672922.5</v>
      </c>
      <c r="O432" s="398">
        <v>682206.1</v>
      </c>
      <c r="P432" s="398">
        <v>710694.8</v>
      </c>
      <c r="Q432" s="398">
        <v>854138.3</v>
      </c>
      <c r="R432" s="393">
        <v>879787</v>
      </c>
      <c r="S432" s="393">
        <v>835282</v>
      </c>
      <c r="T432" s="394">
        <v>990264</v>
      </c>
      <c r="U432" s="394">
        <v>1076964</v>
      </c>
      <c r="V432" s="394">
        <v>1163826</v>
      </c>
      <c r="W432" s="394">
        <v>1202913</v>
      </c>
      <c r="X432" s="394">
        <v>1202913</v>
      </c>
    </row>
    <row r="433" spans="1:24" s="390" customFormat="1" ht="16.5" hidden="1">
      <c r="A433" s="395" t="s">
        <v>1574</v>
      </c>
      <c r="B433" s="396" t="s">
        <v>1575</v>
      </c>
      <c r="C433" s="396" t="s">
        <v>454</v>
      </c>
      <c r="D433" s="396" t="s">
        <v>429</v>
      </c>
      <c r="E433" s="396" t="s">
        <v>577</v>
      </c>
      <c r="F433" s="396" t="s">
        <v>1576</v>
      </c>
      <c r="G433" s="396" t="s">
        <v>579</v>
      </c>
      <c r="H433" s="396" t="s">
        <v>243</v>
      </c>
      <c r="I433" s="399">
        <v>663330.30000000005</v>
      </c>
      <c r="J433" s="399">
        <v>708344.5</v>
      </c>
      <c r="K433" s="399">
        <v>746315.2</v>
      </c>
      <c r="L433" s="399">
        <v>768703.6</v>
      </c>
      <c r="M433" s="399">
        <v>771970</v>
      </c>
      <c r="N433" s="399">
        <v>881290.3</v>
      </c>
      <c r="O433" s="399">
        <v>895350.9</v>
      </c>
      <c r="P433" s="399">
        <v>915145.6</v>
      </c>
      <c r="Q433" s="399">
        <v>1088389.2</v>
      </c>
      <c r="R433" s="397">
        <v>1121072</v>
      </c>
      <c r="S433" s="397">
        <v>1064362</v>
      </c>
      <c r="T433" s="394">
        <v>1261848</v>
      </c>
      <c r="U433" s="394">
        <v>1372325</v>
      </c>
      <c r="V433" s="394">
        <v>1483010</v>
      </c>
      <c r="W433" s="394">
        <v>1532817</v>
      </c>
      <c r="X433" s="394">
        <v>1532817</v>
      </c>
    </row>
    <row r="434" spans="1:24" s="390" customFormat="1" ht="16.5" hidden="1">
      <c r="A434" s="391" t="s">
        <v>1577</v>
      </c>
      <c r="B434" s="392" t="s">
        <v>1578</v>
      </c>
      <c r="C434" s="392" t="s">
        <v>239</v>
      </c>
      <c r="D434" s="392" t="s">
        <v>239</v>
      </c>
      <c r="E434" s="392" t="s">
        <v>515</v>
      </c>
      <c r="F434" s="392" t="s">
        <v>1579</v>
      </c>
      <c r="G434" s="392" t="s">
        <v>239</v>
      </c>
      <c r="H434" s="392" t="s">
        <v>243</v>
      </c>
      <c r="I434" s="398">
        <v>14.686</v>
      </c>
      <c r="J434" s="398">
        <v>14.977</v>
      </c>
      <c r="K434" s="398">
        <v>15.225</v>
      </c>
      <c r="L434" s="398">
        <v>15.084</v>
      </c>
      <c r="M434" s="398">
        <v>15.24</v>
      </c>
      <c r="N434" s="398">
        <v>15.419</v>
      </c>
      <c r="O434" s="398">
        <v>16.052</v>
      </c>
      <c r="P434" s="398">
        <v>17.077999999999999</v>
      </c>
      <c r="Q434" s="398">
        <v>18.039000000000001</v>
      </c>
      <c r="R434" s="398">
        <v>18.16</v>
      </c>
      <c r="S434" s="393">
        <v>19.899999999999999</v>
      </c>
      <c r="T434" s="394">
        <v>19.7</v>
      </c>
      <c r="U434" s="394">
        <v>19.399999999999999</v>
      </c>
      <c r="V434" s="394">
        <v>19.399999999999999</v>
      </c>
      <c r="W434" s="394">
        <v>19.2</v>
      </c>
      <c r="X434" s="394">
        <v>19.2</v>
      </c>
    </row>
    <row r="435" spans="1:24" s="390" customFormat="1" ht="16.5" hidden="1">
      <c r="A435" s="395" t="s">
        <v>1580</v>
      </c>
      <c r="B435" s="396" t="s">
        <v>1581</v>
      </c>
      <c r="C435" s="396" t="s">
        <v>239</v>
      </c>
      <c r="D435" s="396" t="s">
        <v>239</v>
      </c>
      <c r="E435" s="396" t="s">
        <v>515</v>
      </c>
      <c r="F435" s="396" t="s">
        <v>1582</v>
      </c>
      <c r="G435" s="396" t="s">
        <v>239</v>
      </c>
      <c r="H435" s="396" t="s">
        <v>243</v>
      </c>
      <c r="I435" s="399">
        <v>4.4909999999999997</v>
      </c>
      <c r="J435" s="399">
        <v>4.7830000000000004</v>
      </c>
      <c r="K435" s="399">
        <v>4.2699999999999996</v>
      </c>
      <c r="L435" s="399">
        <v>3.8140000000000001</v>
      </c>
      <c r="M435" s="399">
        <v>4.4279999999999999</v>
      </c>
      <c r="N435" s="399">
        <v>3.931</v>
      </c>
      <c r="O435" s="399">
        <v>5.3289999999999997</v>
      </c>
      <c r="P435" s="399">
        <v>6.4</v>
      </c>
      <c r="Q435" s="399">
        <v>5.0919999999999996</v>
      </c>
      <c r="R435" s="399">
        <v>5.633</v>
      </c>
      <c r="S435" s="397">
        <v>3.7</v>
      </c>
      <c r="T435" s="394">
        <v>3.5</v>
      </c>
      <c r="U435" s="394">
        <v>3.7</v>
      </c>
      <c r="V435" s="394">
        <v>4.0999999999999996</v>
      </c>
      <c r="W435" s="394">
        <v>4</v>
      </c>
      <c r="X435" s="394">
        <v>4</v>
      </c>
    </row>
    <row r="436" spans="1:24" s="390" customFormat="1" ht="16.5" hidden="1">
      <c r="A436" s="391" t="s">
        <v>1583</v>
      </c>
      <c r="B436" s="392" t="s">
        <v>1584</v>
      </c>
      <c r="C436" s="392" t="s">
        <v>239</v>
      </c>
      <c r="D436" s="392" t="s">
        <v>239</v>
      </c>
      <c r="E436" s="392" t="s">
        <v>396</v>
      </c>
      <c r="F436" s="392" t="s">
        <v>1585</v>
      </c>
      <c r="G436" s="392" t="s">
        <v>239</v>
      </c>
      <c r="H436" s="392" t="s">
        <v>243</v>
      </c>
      <c r="I436" s="398">
        <v>1.39</v>
      </c>
      <c r="J436" s="398">
        <v>1.427</v>
      </c>
      <c r="K436" s="398">
        <v>1.532</v>
      </c>
      <c r="L436" s="398">
        <v>1.236</v>
      </c>
      <c r="M436" s="398">
        <v>1.583</v>
      </c>
      <c r="N436" s="398">
        <v>2.6549999999999998</v>
      </c>
      <c r="O436" s="398">
        <v>2.202</v>
      </c>
      <c r="P436" s="398">
        <v>1.379</v>
      </c>
      <c r="Q436" s="398">
        <v>1.36</v>
      </c>
      <c r="R436" s="398">
        <v>1.732</v>
      </c>
      <c r="S436" s="393">
        <v>10</v>
      </c>
      <c r="T436" s="394">
        <v>-1.6</v>
      </c>
      <c r="U436" s="394">
        <v>-2.2999999999999998</v>
      </c>
      <c r="V436" s="394">
        <v>-0.9</v>
      </c>
      <c r="W436" s="394">
        <v>-1.5</v>
      </c>
      <c r="X436" s="394">
        <v>-1.5</v>
      </c>
    </row>
    <row r="437" spans="1:24" s="390" customFormat="1" ht="16.5" hidden="1">
      <c r="A437" s="395" t="s">
        <v>1586</v>
      </c>
      <c r="B437" s="396" t="s">
        <v>1587</v>
      </c>
      <c r="C437" s="396" t="s">
        <v>239</v>
      </c>
      <c r="D437" s="396" t="s">
        <v>239</v>
      </c>
      <c r="E437" s="396" t="s">
        <v>396</v>
      </c>
      <c r="F437" s="396" t="s">
        <v>1588</v>
      </c>
      <c r="G437" s="396" t="s">
        <v>239</v>
      </c>
      <c r="H437" s="396" t="s">
        <v>243</v>
      </c>
      <c r="I437" s="399">
        <v>105.04</v>
      </c>
      <c r="J437" s="399">
        <v>106.539</v>
      </c>
      <c r="K437" s="399">
        <v>108.17100000000001</v>
      </c>
      <c r="L437" s="399">
        <v>109.508</v>
      </c>
      <c r="M437" s="399">
        <v>111.241</v>
      </c>
      <c r="N437" s="399">
        <v>114.19499999999999</v>
      </c>
      <c r="O437" s="399">
        <v>116.71</v>
      </c>
      <c r="P437" s="399">
        <v>118.319</v>
      </c>
      <c r="Q437" s="399">
        <v>119.928</v>
      </c>
      <c r="R437" s="399">
        <v>122.005</v>
      </c>
      <c r="S437" s="397">
        <v>134.19999999999999</v>
      </c>
      <c r="T437" s="394">
        <v>132</v>
      </c>
      <c r="U437" s="394">
        <v>129</v>
      </c>
      <c r="V437" s="394">
        <v>127.9</v>
      </c>
      <c r="W437" s="394">
        <v>126</v>
      </c>
      <c r="X437" s="394">
        <v>126</v>
      </c>
    </row>
    <row r="438" spans="1:24" s="390" customFormat="1" ht="16.5" hidden="1">
      <c r="A438" s="391" t="s">
        <v>1589</v>
      </c>
      <c r="B438" s="392" t="s">
        <v>1590</v>
      </c>
      <c r="C438" s="392" t="s">
        <v>239</v>
      </c>
      <c r="D438" s="392" t="s">
        <v>239</v>
      </c>
      <c r="E438" s="392" t="s">
        <v>515</v>
      </c>
      <c r="F438" s="392" t="s">
        <v>1591</v>
      </c>
      <c r="G438" s="392" t="s">
        <v>239</v>
      </c>
      <c r="H438" s="392" t="s">
        <v>243</v>
      </c>
      <c r="I438" s="398">
        <v>0.64100000000000001</v>
      </c>
      <c r="J438" s="398">
        <v>0.69599999999999995</v>
      </c>
      <c r="K438" s="398">
        <v>0.63100000000000001</v>
      </c>
      <c r="L438" s="398">
        <v>0.56999999999999995</v>
      </c>
      <c r="M438" s="398">
        <v>0.66800000000000004</v>
      </c>
      <c r="N438" s="398">
        <v>0.60099999999999998</v>
      </c>
      <c r="O438" s="398">
        <v>0.82099999999999995</v>
      </c>
      <c r="P438" s="398">
        <v>1.01</v>
      </c>
      <c r="Q438" s="398">
        <v>0.83599999999999997</v>
      </c>
      <c r="R438" s="398">
        <v>0.97899999999999998</v>
      </c>
      <c r="S438" s="393">
        <v>0.7</v>
      </c>
      <c r="T438" s="394">
        <v>0.6</v>
      </c>
      <c r="U438" s="394">
        <v>0.7</v>
      </c>
      <c r="V438" s="394">
        <v>0.8</v>
      </c>
      <c r="W438" s="394">
        <v>0.7</v>
      </c>
      <c r="X438" s="394">
        <v>0.7</v>
      </c>
    </row>
    <row r="439" spans="1:24" s="390" customFormat="1" ht="16.5" hidden="1">
      <c r="A439" s="395" t="s">
        <v>1592</v>
      </c>
      <c r="B439" s="396" t="s">
        <v>1593</v>
      </c>
      <c r="C439" s="396" t="s">
        <v>239</v>
      </c>
      <c r="D439" s="396" t="s">
        <v>239</v>
      </c>
      <c r="E439" s="396" t="s">
        <v>389</v>
      </c>
      <c r="F439" s="396" t="s">
        <v>1594</v>
      </c>
      <c r="G439" s="396" t="s">
        <v>239</v>
      </c>
      <c r="H439" s="396" t="s">
        <v>243</v>
      </c>
      <c r="I439" s="397">
        <v>3</v>
      </c>
      <c r="J439" s="397">
        <v>3</v>
      </c>
      <c r="K439" s="397">
        <v>3</v>
      </c>
      <c r="L439" s="397">
        <v>3</v>
      </c>
      <c r="M439" s="397">
        <v>3</v>
      </c>
      <c r="N439" s="397">
        <v>3</v>
      </c>
      <c r="O439" s="397">
        <v>3</v>
      </c>
      <c r="P439" s="397">
        <v>3</v>
      </c>
      <c r="Q439" s="397">
        <v>3</v>
      </c>
      <c r="R439" s="397">
        <v>3</v>
      </c>
      <c r="S439" s="397">
        <v>3</v>
      </c>
      <c r="T439" s="394">
        <v>3</v>
      </c>
      <c r="U439" s="394">
        <v>3</v>
      </c>
      <c r="V439" s="394">
        <v>3</v>
      </c>
      <c r="W439" s="394">
        <v>3</v>
      </c>
      <c r="X439" s="394">
        <v>3</v>
      </c>
    </row>
    <row r="440" spans="1:24" s="390" customFormat="1" ht="16.5" hidden="1">
      <c r="A440" s="391" t="s">
        <v>1595</v>
      </c>
      <c r="B440" s="392" t="s">
        <v>1596</v>
      </c>
      <c r="C440" s="392" t="s">
        <v>239</v>
      </c>
      <c r="D440" s="392" t="s">
        <v>239</v>
      </c>
      <c r="E440" s="392" t="s">
        <v>389</v>
      </c>
      <c r="F440" s="392" t="s">
        <v>1597</v>
      </c>
      <c r="G440" s="392" t="s">
        <v>239</v>
      </c>
      <c r="H440" s="392" t="s">
        <v>243</v>
      </c>
      <c r="I440" s="393">
        <v>3</v>
      </c>
      <c r="J440" s="393">
        <v>3</v>
      </c>
      <c r="K440" s="393">
        <v>3</v>
      </c>
      <c r="L440" s="393">
        <v>3</v>
      </c>
      <c r="M440" s="393">
        <v>3</v>
      </c>
      <c r="N440" s="393">
        <v>3</v>
      </c>
      <c r="O440" s="393">
        <v>3</v>
      </c>
      <c r="P440" s="393">
        <v>3</v>
      </c>
      <c r="Q440" s="393">
        <v>3</v>
      </c>
      <c r="R440" s="393">
        <v>3.2</v>
      </c>
      <c r="S440" s="393">
        <v>3.4</v>
      </c>
      <c r="T440" s="394">
        <v>3.6</v>
      </c>
      <c r="U440" s="394">
        <v>3.8</v>
      </c>
      <c r="V440" s="394">
        <v>4</v>
      </c>
      <c r="W440" s="394">
        <v>4</v>
      </c>
      <c r="X440" s="394">
        <v>4</v>
      </c>
    </row>
    <row r="441" spans="1:24" s="390" customFormat="1" ht="16.5" hidden="1">
      <c r="A441" s="395" t="s">
        <v>1598</v>
      </c>
      <c r="B441" s="396" t="s">
        <v>1599</v>
      </c>
      <c r="C441" s="396" t="s">
        <v>239</v>
      </c>
      <c r="D441" s="396" t="s">
        <v>239</v>
      </c>
      <c r="E441" s="396" t="s">
        <v>786</v>
      </c>
      <c r="F441" s="396" t="s">
        <v>1600</v>
      </c>
      <c r="G441" s="396" t="s">
        <v>239</v>
      </c>
      <c r="H441" s="396" t="s">
        <v>243</v>
      </c>
      <c r="I441" s="397">
        <v>4</v>
      </c>
      <c r="J441" s="397">
        <v>2.2999999999999998</v>
      </c>
      <c r="K441" s="397">
        <v>2</v>
      </c>
      <c r="L441" s="397">
        <v>7.6</v>
      </c>
      <c r="M441" s="397">
        <v>4.5999999999999996</v>
      </c>
      <c r="N441" s="397">
        <v>2.8</v>
      </c>
      <c r="O441" s="397">
        <v>1.7</v>
      </c>
      <c r="P441" s="397">
        <v>3.7</v>
      </c>
      <c r="Q441" s="397">
        <v>1.1000000000000001</v>
      </c>
      <c r="R441" s="397">
        <v>3</v>
      </c>
      <c r="S441" s="397">
        <v>8.1</v>
      </c>
      <c r="T441" s="394">
        <v>1</v>
      </c>
      <c r="U441" s="394">
        <v>-0.7</v>
      </c>
      <c r="V441" s="394">
        <v>0.6</v>
      </c>
      <c r="W441" s="394">
        <v>2.2999999999999998</v>
      </c>
      <c r="X441" s="394">
        <v>2.2999999999999998</v>
      </c>
    </row>
    <row r="442" spans="1:24" s="390" customFormat="1" ht="16.5" hidden="1">
      <c r="A442" s="391" t="s">
        <v>1601</v>
      </c>
      <c r="B442" s="392" t="s">
        <v>1602</v>
      </c>
      <c r="C442" s="392" t="s">
        <v>403</v>
      </c>
      <c r="D442" s="392" t="s">
        <v>404</v>
      </c>
      <c r="E442" s="392" t="s">
        <v>786</v>
      </c>
      <c r="F442" s="392" t="s">
        <v>1603</v>
      </c>
      <c r="G442" s="392" t="s">
        <v>239</v>
      </c>
      <c r="H442" s="392" t="s">
        <v>243</v>
      </c>
      <c r="I442" s="393">
        <v>9403</v>
      </c>
      <c r="J442" s="393">
        <v>9619</v>
      </c>
      <c r="K442" s="393">
        <v>9808</v>
      </c>
      <c r="L442" s="393">
        <v>10556</v>
      </c>
      <c r="M442" s="393">
        <v>11042</v>
      </c>
      <c r="N442" s="393">
        <v>11346</v>
      </c>
      <c r="O442" s="393">
        <v>11539</v>
      </c>
      <c r="P442" s="393">
        <v>11971</v>
      </c>
      <c r="Q442" s="393">
        <v>12104</v>
      </c>
      <c r="R442" s="393">
        <v>12463</v>
      </c>
      <c r="S442" s="393">
        <v>13469</v>
      </c>
      <c r="T442" s="394">
        <v>13609</v>
      </c>
      <c r="U442" s="394">
        <v>13509</v>
      </c>
      <c r="V442" s="394">
        <v>13596</v>
      </c>
      <c r="W442" s="394">
        <v>13913</v>
      </c>
      <c r="X442" s="394">
        <v>13913</v>
      </c>
    </row>
    <row r="443" spans="1:24" s="390" customFormat="1" ht="16.5" hidden="1">
      <c r="A443" s="395" t="s">
        <v>1604</v>
      </c>
      <c r="B443" s="396" t="s">
        <v>1605</v>
      </c>
      <c r="C443" s="396" t="s">
        <v>454</v>
      </c>
      <c r="D443" s="396" t="s">
        <v>429</v>
      </c>
      <c r="E443" s="396" t="s">
        <v>786</v>
      </c>
      <c r="F443" s="396" t="s">
        <v>1606</v>
      </c>
      <c r="G443" s="396" t="s">
        <v>239</v>
      </c>
      <c r="H443" s="396" t="s">
        <v>243</v>
      </c>
      <c r="I443" s="397">
        <v>8345</v>
      </c>
      <c r="J443" s="397">
        <v>8785</v>
      </c>
      <c r="K443" s="397">
        <v>9316</v>
      </c>
      <c r="L443" s="397">
        <v>9334</v>
      </c>
      <c r="M443" s="397">
        <v>9513</v>
      </c>
      <c r="N443" s="397">
        <v>10030</v>
      </c>
      <c r="O443" s="397">
        <v>10490</v>
      </c>
      <c r="P443" s="397">
        <v>10270</v>
      </c>
      <c r="Q443" s="397">
        <v>10260</v>
      </c>
      <c r="R443" s="397">
        <v>10890</v>
      </c>
      <c r="S443" s="397">
        <v>10380</v>
      </c>
      <c r="T443" s="394">
        <v>10650</v>
      </c>
      <c r="U443" s="394">
        <v>11310</v>
      </c>
      <c r="V443" s="394">
        <v>11970</v>
      </c>
      <c r="W443" s="394">
        <v>12420</v>
      </c>
      <c r="X443" s="394">
        <v>12420</v>
      </c>
    </row>
    <row r="444" spans="1:24" s="390" customFormat="1" ht="16.5" hidden="1">
      <c r="A444" s="391" t="s">
        <v>1607</v>
      </c>
      <c r="B444" s="392" t="s">
        <v>1608</v>
      </c>
      <c r="C444" s="392" t="s">
        <v>239</v>
      </c>
      <c r="D444" s="392" t="s">
        <v>239</v>
      </c>
      <c r="E444" s="392" t="s">
        <v>653</v>
      </c>
      <c r="F444" s="392" t="s">
        <v>1609</v>
      </c>
      <c r="G444" s="392" t="s">
        <v>239</v>
      </c>
      <c r="H444" s="392" t="s">
        <v>243</v>
      </c>
      <c r="I444" s="398">
        <v>517326</v>
      </c>
      <c r="J444" s="398">
        <v>523685</v>
      </c>
      <c r="K444" s="398">
        <v>532664</v>
      </c>
      <c r="L444" s="398">
        <v>534718</v>
      </c>
      <c r="M444" s="398">
        <v>544225</v>
      </c>
      <c r="N444" s="398">
        <v>548103.19999999995</v>
      </c>
      <c r="O444" s="398">
        <v>571945.9</v>
      </c>
      <c r="P444" s="398">
        <v>562491.80000000005</v>
      </c>
      <c r="Q444" s="398">
        <v>559984.6</v>
      </c>
      <c r="R444" s="398">
        <v>586568.80000000005</v>
      </c>
      <c r="S444" s="393">
        <v>602467</v>
      </c>
      <c r="T444" s="394">
        <v>611045</v>
      </c>
      <c r="U444" s="394">
        <v>618471</v>
      </c>
      <c r="V444" s="394">
        <v>623705</v>
      </c>
      <c r="W444" s="394">
        <v>628954</v>
      </c>
      <c r="X444" s="394">
        <v>628954</v>
      </c>
    </row>
    <row r="445" spans="1:24" s="390" customFormat="1" ht="16.5" hidden="1">
      <c r="A445" s="395" t="s">
        <v>1610</v>
      </c>
      <c r="B445" s="396" t="s">
        <v>1611</v>
      </c>
      <c r="C445" s="396" t="s">
        <v>239</v>
      </c>
      <c r="D445" s="396" t="s">
        <v>239</v>
      </c>
      <c r="E445" s="396" t="s">
        <v>643</v>
      </c>
      <c r="F445" s="396" t="s">
        <v>1612</v>
      </c>
      <c r="G445" s="396" t="s">
        <v>239</v>
      </c>
      <c r="H445" s="396" t="s">
        <v>243</v>
      </c>
      <c r="I445" s="399">
        <v>283.58600000000001</v>
      </c>
      <c r="J445" s="399">
        <v>283.96699999999998</v>
      </c>
      <c r="K445" s="399">
        <v>288.83600000000001</v>
      </c>
      <c r="L445" s="399">
        <v>293.42200000000003</v>
      </c>
      <c r="M445" s="399">
        <v>303.86399999999998</v>
      </c>
      <c r="N445" s="399">
        <v>303.70600000000002</v>
      </c>
      <c r="O445" s="399">
        <v>303.476</v>
      </c>
      <c r="P445" s="399">
        <v>301.45299999999997</v>
      </c>
      <c r="Q445" s="399">
        <v>297.16800000000001</v>
      </c>
      <c r="R445" s="399">
        <v>312.25799999999998</v>
      </c>
      <c r="S445" s="397">
        <v>316.7</v>
      </c>
      <c r="T445" s="394">
        <v>322.3</v>
      </c>
      <c r="U445" s="394">
        <v>323.60000000000002</v>
      </c>
      <c r="V445" s="394">
        <v>329.6</v>
      </c>
      <c r="W445" s="394">
        <v>331.9</v>
      </c>
      <c r="X445" s="394">
        <v>331.9</v>
      </c>
    </row>
    <row r="446" spans="1:24" s="390" customFormat="1" ht="16.5" hidden="1">
      <c r="A446" s="391" t="s">
        <v>1613</v>
      </c>
      <c r="B446" s="392" t="s">
        <v>1614</v>
      </c>
      <c r="C446" s="392" t="s">
        <v>239</v>
      </c>
      <c r="D446" s="392" t="s">
        <v>239</v>
      </c>
      <c r="E446" s="392" t="s">
        <v>653</v>
      </c>
      <c r="F446" s="392" t="s">
        <v>1615</v>
      </c>
      <c r="G446" s="392" t="s">
        <v>239</v>
      </c>
      <c r="H446" s="392" t="s">
        <v>243</v>
      </c>
      <c r="I446" s="398">
        <v>263481.40000000002</v>
      </c>
      <c r="J446" s="398">
        <v>263835.40000000002</v>
      </c>
      <c r="K446" s="398">
        <v>268359.8</v>
      </c>
      <c r="L446" s="398">
        <v>272620.09999999998</v>
      </c>
      <c r="M446" s="398">
        <v>282322.3</v>
      </c>
      <c r="N446" s="398">
        <v>282175.09999999998</v>
      </c>
      <c r="O446" s="398">
        <v>281961.40000000002</v>
      </c>
      <c r="P446" s="398">
        <v>280082.3</v>
      </c>
      <c r="Q446" s="398">
        <v>276101.09999999998</v>
      </c>
      <c r="R446" s="398">
        <v>290121.3</v>
      </c>
      <c r="S446" s="393">
        <v>294221</v>
      </c>
      <c r="T446" s="394">
        <v>299406</v>
      </c>
      <c r="U446" s="394">
        <v>300678</v>
      </c>
      <c r="V446" s="394">
        <v>306226</v>
      </c>
      <c r="W446" s="394">
        <v>308412</v>
      </c>
      <c r="X446" s="394">
        <v>308412</v>
      </c>
    </row>
    <row r="447" spans="1:24" s="390" customFormat="1" ht="16.5" hidden="1">
      <c r="A447" s="395" t="s">
        <v>1616</v>
      </c>
      <c r="B447" s="396" t="s">
        <v>1617</v>
      </c>
      <c r="C447" s="396" t="s">
        <v>239</v>
      </c>
      <c r="D447" s="396" t="s">
        <v>239</v>
      </c>
      <c r="E447" s="396" t="s">
        <v>653</v>
      </c>
      <c r="F447" s="396" t="s">
        <v>1618</v>
      </c>
      <c r="G447" s="396" t="s">
        <v>239</v>
      </c>
      <c r="H447" s="396" t="s">
        <v>243</v>
      </c>
      <c r="I447" s="399">
        <v>530935</v>
      </c>
      <c r="J447" s="399">
        <v>537891</v>
      </c>
      <c r="K447" s="399">
        <v>545866</v>
      </c>
      <c r="L447" s="399">
        <v>549047</v>
      </c>
      <c r="M447" s="399">
        <v>558913</v>
      </c>
      <c r="N447" s="399">
        <v>562707</v>
      </c>
      <c r="O447" s="399">
        <v>586218</v>
      </c>
      <c r="P447" s="399">
        <v>578033.9</v>
      </c>
      <c r="Q447" s="399">
        <v>575323.5</v>
      </c>
      <c r="R447" s="399">
        <v>602519.69999999995</v>
      </c>
      <c r="S447" s="397">
        <v>619432</v>
      </c>
      <c r="T447" s="394">
        <v>633364</v>
      </c>
      <c r="U447" s="394">
        <v>642199</v>
      </c>
      <c r="V447" s="394">
        <v>649036</v>
      </c>
      <c r="W447" s="394">
        <v>655277</v>
      </c>
      <c r="X447" s="394">
        <v>655277</v>
      </c>
    </row>
    <row r="448" spans="1:24" s="390" customFormat="1" ht="16.5" hidden="1">
      <c r="A448" s="391" t="s">
        <v>1619</v>
      </c>
      <c r="B448" s="392" t="s">
        <v>1620</v>
      </c>
      <c r="C448" s="392" t="s">
        <v>239</v>
      </c>
      <c r="D448" s="392" t="s">
        <v>239</v>
      </c>
      <c r="E448" s="392" t="s">
        <v>515</v>
      </c>
      <c r="F448" s="392" t="s">
        <v>1621</v>
      </c>
      <c r="G448" s="392" t="s">
        <v>239</v>
      </c>
      <c r="H448" s="392" t="s">
        <v>243</v>
      </c>
      <c r="I448" s="398">
        <v>29.553999999999998</v>
      </c>
      <c r="J448" s="398">
        <v>29.093</v>
      </c>
      <c r="K448" s="398">
        <v>28.957999999999998</v>
      </c>
      <c r="L448" s="398">
        <v>29.010999999999999</v>
      </c>
      <c r="M448" s="398">
        <v>29.719000000000001</v>
      </c>
      <c r="N448" s="398">
        <v>31.512</v>
      </c>
      <c r="O448" s="398">
        <v>30.376000000000001</v>
      </c>
      <c r="P448" s="398">
        <v>30.085999999999999</v>
      </c>
      <c r="Q448" s="398">
        <v>31.3</v>
      </c>
      <c r="R448" s="398">
        <v>31.571000000000002</v>
      </c>
      <c r="S448" s="393">
        <v>30.5</v>
      </c>
      <c r="T448" s="394">
        <v>30.3</v>
      </c>
      <c r="U448" s="394">
        <v>30.4</v>
      </c>
      <c r="V448" s="394">
        <v>30.4</v>
      </c>
      <c r="W448" s="394">
        <v>30.4</v>
      </c>
      <c r="X448" s="394">
        <v>30.4</v>
      </c>
    </row>
    <row r="449" spans="1:24" s="390" customFormat="1" ht="16.5" hidden="1">
      <c r="A449" s="395" t="s">
        <v>1622</v>
      </c>
      <c r="B449" s="396" t="s">
        <v>1623</v>
      </c>
      <c r="C449" s="396" t="s">
        <v>239</v>
      </c>
      <c r="D449" s="396" t="s">
        <v>239</v>
      </c>
      <c r="E449" s="396" t="s">
        <v>515</v>
      </c>
      <c r="F449" s="396" t="s">
        <v>1624</v>
      </c>
      <c r="G449" s="396" t="s">
        <v>239</v>
      </c>
      <c r="H449" s="396" t="s">
        <v>243</v>
      </c>
      <c r="I449" s="399">
        <v>-0.13300000000000001</v>
      </c>
      <c r="J449" s="399">
        <v>2.8140000000000001</v>
      </c>
      <c r="K449" s="399">
        <v>3.1059999999999999</v>
      </c>
      <c r="L449" s="399">
        <v>5.3540000000000001</v>
      </c>
      <c r="M449" s="399">
        <v>6.5759999999999996</v>
      </c>
      <c r="N449" s="399">
        <v>9.7810000000000006</v>
      </c>
      <c r="O449" s="399">
        <v>-2.202</v>
      </c>
      <c r="P449" s="399">
        <v>-2.1320000000000001</v>
      </c>
      <c r="Q449" s="399">
        <v>3.5409999999999999</v>
      </c>
      <c r="R449" s="399">
        <v>2.7639999999999998</v>
      </c>
      <c r="S449" s="397">
        <v>-1.2</v>
      </c>
      <c r="T449" s="394">
        <v>1.7</v>
      </c>
      <c r="U449" s="394">
        <v>2.4</v>
      </c>
      <c r="V449" s="394">
        <v>2.9</v>
      </c>
      <c r="W449" s="394">
        <v>2.7</v>
      </c>
      <c r="X449" s="394">
        <v>2.7</v>
      </c>
    </row>
    <row r="450" spans="1:24" s="390" customFormat="1" ht="16.5" hidden="1">
      <c r="A450" s="391" t="s">
        <v>1625</v>
      </c>
      <c r="B450" s="392" t="s">
        <v>1626</v>
      </c>
      <c r="C450" s="392" t="s">
        <v>239</v>
      </c>
      <c r="D450" s="392" t="s">
        <v>239</v>
      </c>
      <c r="E450" s="392" t="s">
        <v>515</v>
      </c>
      <c r="F450" s="392" t="s">
        <v>1627</v>
      </c>
      <c r="G450" s="392" t="s">
        <v>239</v>
      </c>
      <c r="H450" s="392" t="s">
        <v>243</v>
      </c>
      <c r="I450" s="398">
        <v>-3.9E-2</v>
      </c>
      <c r="J450" s="398">
        <v>0.8</v>
      </c>
      <c r="K450" s="398">
        <v>0.88</v>
      </c>
      <c r="L450" s="398">
        <v>1.516</v>
      </c>
      <c r="M450" s="398">
        <v>1.9079999999999999</v>
      </c>
      <c r="N450" s="398">
        <v>2.9380000000000002</v>
      </c>
      <c r="O450" s="398">
        <v>-0.70399999999999996</v>
      </c>
      <c r="P450" s="398">
        <v>-0.64800000000000002</v>
      </c>
      <c r="Q450" s="398">
        <v>1.0289999999999999</v>
      </c>
      <c r="R450" s="398">
        <v>0.83799999999999997</v>
      </c>
      <c r="S450" s="393">
        <v>-0.4</v>
      </c>
      <c r="T450" s="394">
        <v>0.5</v>
      </c>
      <c r="U450" s="394">
        <v>0.7</v>
      </c>
      <c r="V450" s="394">
        <v>0.8</v>
      </c>
      <c r="W450" s="394">
        <v>0.8</v>
      </c>
      <c r="X450" s="394">
        <v>0.8</v>
      </c>
    </row>
    <row r="451" spans="1:24" s="390" customFormat="1" ht="16.5" hidden="1">
      <c r="A451" s="395" t="s">
        <v>1628</v>
      </c>
      <c r="B451" s="396" t="s">
        <v>1629</v>
      </c>
      <c r="C451" s="396" t="s">
        <v>454</v>
      </c>
      <c r="D451" s="396" t="s">
        <v>429</v>
      </c>
      <c r="E451" s="396" t="s">
        <v>459</v>
      </c>
      <c r="F451" s="396" t="s">
        <v>1630</v>
      </c>
      <c r="G451" s="396" t="s">
        <v>461</v>
      </c>
      <c r="H451" s="396" t="s">
        <v>243</v>
      </c>
      <c r="I451" s="399">
        <v>46503.9</v>
      </c>
      <c r="J451" s="399">
        <v>43170.1</v>
      </c>
      <c r="K451" s="399">
        <v>41449.4</v>
      </c>
      <c r="L451" s="399">
        <v>36024</v>
      </c>
      <c r="M451" s="399">
        <v>36585.5</v>
      </c>
      <c r="N451" s="399">
        <v>44913.5</v>
      </c>
      <c r="O451" s="399">
        <v>45976.3</v>
      </c>
      <c r="P451" s="399">
        <v>44659.5</v>
      </c>
      <c r="Q451" s="399">
        <v>48477</v>
      </c>
      <c r="R451" s="399">
        <v>48931.4</v>
      </c>
      <c r="S451" s="399" t="s">
        <v>386</v>
      </c>
      <c r="T451" s="399" t="s">
        <v>386</v>
      </c>
      <c r="U451" s="399" t="s">
        <v>386</v>
      </c>
      <c r="V451" s="399" t="s">
        <v>386</v>
      </c>
      <c r="W451" s="399" t="s">
        <v>386</v>
      </c>
      <c r="X451" s="399" t="s">
        <v>386</v>
      </c>
    </row>
    <row r="452" spans="1:24" s="390" customFormat="1" ht="16.5" hidden="1">
      <c r="A452" s="391" t="s">
        <v>1631</v>
      </c>
      <c r="B452" s="392" t="s">
        <v>1632</v>
      </c>
      <c r="C452" s="392" t="s">
        <v>239</v>
      </c>
      <c r="D452" s="392" t="s">
        <v>239</v>
      </c>
      <c r="E452" s="392" t="s">
        <v>628</v>
      </c>
      <c r="F452" s="392" t="s">
        <v>1633</v>
      </c>
      <c r="G452" s="392" t="s">
        <v>239</v>
      </c>
      <c r="H452" s="392" t="s">
        <v>243</v>
      </c>
      <c r="I452" s="398">
        <v>35.134</v>
      </c>
      <c r="J452" s="398">
        <v>35.521999999999998</v>
      </c>
      <c r="K452" s="398">
        <v>35.384</v>
      </c>
      <c r="L452" s="398">
        <v>36.700000000000003</v>
      </c>
      <c r="M452" s="398">
        <v>36.671999999999997</v>
      </c>
      <c r="N452" s="398">
        <v>36.923000000000002</v>
      </c>
      <c r="O452" s="398">
        <v>35.976999999999997</v>
      </c>
      <c r="P452" s="398">
        <v>35.109000000000002</v>
      </c>
      <c r="Q452" s="398">
        <v>36.500999999999998</v>
      </c>
      <c r="R452" s="398">
        <v>36.966000000000001</v>
      </c>
      <c r="S452" s="393">
        <v>32.5</v>
      </c>
      <c r="T452" s="394">
        <v>33.5</v>
      </c>
      <c r="U452" s="394">
        <v>33.799999999999997</v>
      </c>
      <c r="V452" s="394">
        <v>34</v>
      </c>
      <c r="W452" s="394">
        <v>33.9</v>
      </c>
      <c r="X452" s="394">
        <v>33.9</v>
      </c>
    </row>
    <row r="453" spans="1:24" s="390" customFormat="1" ht="16.5" hidden="1">
      <c r="A453" s="395" t="s">
        <v>1634</v>
      </c>
      <c r="B453" s="396" t="s">
        <v>1635</v>
      </c>
      <c r="C453" s="396" t="s">
        <v>239</v>
      </c>
      <c r="D453" s="396" t="s">
        <v>239</v>
      </c>
      <c r="E453" s="396" t="s">
        <v>396</v>
      </c>
      <c r="F453" s="396" t="s">
        <v>1636</v>
      </c>
      <c r="G453" s="396" t="s">
        <v>239</v>
      </c>
      <c r="H453" s="396" t="s">
        <v>243</v>
      </c>
      <c r="I453" s="399">
        <v>112.19</v>
      </c>
      <c r="J453" s="399">
        <v>118.861</v>
      </c>
      <c r="K453" s="399">
        <v>118.77500000000001</v>
      </c>
      <c r="L453" s="399">
        <v>124.282</v>
      </c>
      <c r="M453" s="399">
        <v>121.66200000000001</v>
      </c>
      <c r="N453" s="399">
        <v>114.355</v>
      </c>
      <c r="O453" s="399">
        <v>114.259</v>
      </c>
      <c r="P453" s="399">
        <v>111.474</v>
      </c>
      <c r="Q453" s="399">
        <v>114.477</v>
      </c>
      <c r="R453" s="399">
        <v>115.19499999999999</v>
      </c>
      <c r="S453" s="397">
        <v>103.2</v>
      </c>
      <c r="T453" s="394">
        <v>105.8</v>
      </c>
      <c r="U453" s="394">
        <v>107.4</v>
      </c>
      <c r="V453" s="394">
        <v>110.9</v>
      </c>
      <c r="W453" s="394">
        <v>110.2</v>
      </c>
      <c r="X453" s="394">
        <v>110.2</v>
      </c>
    </row>
    <row r="454" spans="1:24" s="390" customFormat="1" ht="16.5" hidden="1">
      <c r="A454" s="391" t="s">
        <v>1637</v>
      </c>
      <c r="B454" s="392" t="s">
        <v>1638</v>
      </c>
      <c r="C454" s="392" t="s">
        <v>454</v>
      </c>
      <c r="D454" s="392" t="s">
        <v>429</v>
      </c>
      <c r="E454" s="392" t="s">
        <v>1639</v>
      </c>
      <c r="F454" s="392" t="s">
        <v>1640</v>
      </c>
      <c r="G454" s="392" t="s">
        <v>239</v>
      </c>
      <c r="H454" s="392" t="s">
        <v>243</v>
      </c>
      <c r="I454" s="398">
        <v>932729.7</v>
      </c>
      <c r="J454" s="398">
        <v>1001668.1</v>
      </c>
      <c r="K454" s="398">
        <v>1090694.7</v>
      </c>
      <c r="L454" s="398">
        <v>1085368.3</v>
      </c>
      <c r="M454" s="398">
        <v>1086331.2</v>
      </c>
      <c r="N454" s="398">
        <v>1163633.1000000001</v>
      </c>
      <c r="O454" s="398">
        <v>1269902.3</v>
      </c>
      <c r="P454" s="398">
        <v>1242692.5</v>
      </c>
      <c r="Q454" s="398">
        <v>1253080.3999999999</v>
      </c>
      <c r="R454" s="393">
        <v>1341047</v>
      </c>
      <c r="S454" s="393">
        <v>1250547</v>
      </c>
      <c r="T454" s="394">
        <v>1320848</v>
      </c>
      <c r="U454" s="394">
        <v>1448456</v>
      </c>
      <c r="V454" s="394">
        <v>1569674</v>
      </c>
      <c r="W454" s="394">
        <v>1650963</v>
      </c>
      <c r="X454" s="394">
        <v>1650963</v>
      </c>
    </row>
    <row r="455" spans="1:24" ht="12">
      <c r="A455" s="417" t="s">
        <v>1641</v>
      </c>
      <c r="B455" s="418" t="s">
        <v>1642</v>
      </c>
      <c r="C455" s="418" t="s">
        <v>239</v>
      </c>
      <c r="D455" s="418" t="s">
        <v>239</v>
      </c>
      <c r="E455" s="418" t="s">
        <v>1643</v>
      </c>
      <c r="F455" s="418" t="s">
        <v>1644</v>
      </c>
      <c r="G455" s="418" t="s">
        <v>239</v>
      </c>
      <c r="H455" s="418" t="s">
        <v>243</v>
      </c>
      <c r="I455" s="419">
        <v>5.3710000000000004</v>
      </c>
      <c r="J455" s="419">
        <v>3.8559999999999999</v>
      </c>
      <c r="K455" s="419">
        <v>2.5539999999999998</v>
      </c>
      <c r="L455" s="419">
        <v>3.4140000000000001</v>
      </c>
      <c r="M455" s="419">
        <v>3.8069999999999999</v>
      </c>
      <c r="N455" s="419">
        <v>2.706</v>
      </c>
      <c r="O455" s="419">
        <v>5.0970000000000004</v>
      </c>
      <c r="P455" s="419">
        <v>3.302</v>
      </c>
      <c r="Q455" s="419">
        <v>0.68600000000000005</v>
      </c>
      <c r="R455" s="419">
        <v>5.024</v>
      </c>
      <c r="S455" s="420">
        <v>6.7</v>
      </c>
      <c r="T455" s="416">
        <v>4</v>
      </c>
      <c r="U455" s="416">
        <v>1.9</v>
      </c>
      <c r="V455" s="416">
        <v>2.2999999999999998</v>
      </c>
      <c r="W455" s="416">
        <v>3.2</v>
      </c>
      <c r="X455" s="850">
        <v>3.4</v>
      </c>
    </row>
    <row r="456" spans="1:24" ht="12">
      <c r="A456" s="412" t="s">
        <v>1645</v>
      </c>
      <c r="B456" s="413" t="s">
        <v>1646</v>
      </c>
      <c r="C456" s="413" t="s">
        <v>239</v>
      </c>
      <c r="D456" s="413" t="s">
        <v>239</v>
      </c>
      <c r="E456" s="413" t="s">
        <v>1647</v>
      </c>
      <c r="F456" s="413" t="s">
        <v>1648</v>
      </c>
      <c r="G456" s="413" t="s">
        <v>239</v>
      </c>
      <c r="H456" s="413" t="s">
        <v>243</v>
      </c>
      <c r="I456" s="414">
        <v>5.9640000000000004</v>
      </c>
      <c r="J456" s="414">
        <v>5.7469999999999999</v>
      </c>
      <c r="K456" s="414">
        <v>6.6589999999999998</v>
      </c>
      <c r="L456" s="415">
        <v>-3.7</v>
      </c>
      <c r="M456" s="415">
        <v>1.1000000000000001</v>
      </c>
      <c r="N456" s="415">
        <v>5.4</v>
      </c>
      <c r="O456" s="415">
        <v>8</v>
      </c>
      <c r="P456" s="415">
        <v>-2.5</v>
      </c>
      <c r="Q456" s="415">
        <v>-0.6</v>
      </c>
      <c r="R456" s="415">
        <v>8.4</v>
      </c>
      <c r="S456" s="415">
        <v>-6.4</v>
      </c>
      <c r="T456" s="416">
        <v>0.4</v>
      </c>
      <c r="U456" s="416">
        <v>8.3000000000000007</v>
      </c>
      <c r="V456" s="416">
        <v>6.1</v>
      </c>
      <c r="W456" s="416">
        <v>6.6</v>
      </c>
      <c r="X456" s="416"/>
    </row>
    <row r="457" spans="1:24" s="390" customFormat="1" ht="16.5" hidden="1">
      <c r="A457" s="395" t="s">
        <v>1649</v>
      </c>
      <c r="B457" s="396" t="s">
        <v>1650</v>
      </c>
      <c r="C457" s="396" t="s">
        <v>1506</v>
      </c>
      <c r="D457" s="396" t="s">
        <v>239</v>
      </c>
      <c r="E457" s="396" t="s">
        <v>239</v>
      </c>
      <c r="F457" s="396" t="s">
        <v>1651</v>
      </c>
      <c r="G457" s="396" t="s">
        <v>239</v>
      </c>
      <c r="H457" s="396" t="s">
        <v>243</v>
      </c>
      <c r="I457" s="397">
        <v>0.7</v>
      </c>
      <c r="J457" s="397">
        <v>1.7</v>
      </c>
      <c r="K457" s="397">
        <v>0.8</v>
      </c>
      <c r="L457" s="397">
        <v>1.7</v>
      </c>
      <c r="M457" s="397">
        <v>2</v>
      </c>
      <c r="N457" s="397">
        <v>1.9</v>
      </c>
      <c r="O457" s="397">
        <v>2.5</v>
      </c>
      <c r="P457" s="397">
        <v>1.1000000000000001</v>
      </c>
      <c r="Q457" s="397">
        <v>0.1</v>
      </c>
      <c r="R457" s="397">
        <v>2.8</v>
      </c>
      <c r="S457" s="397">
        <v>0.1</v>
      </c>
      <c r="T457" s="394">
        <v>1.7</v>
      </c>
      <c r="U457" s="394">
        <v>2.2000000000000002</v>
      </c>
      <c r="V457" s="394">
        <v>2.6</v>
      </c>
      <c r="W457" s="394">
        <v>2.5</v>
      </c>
      <c r="X457" s="394">
        <v>2.5</v>
      </c>
    </row>
    <row r="458" spans="1:24" s="390" customFormat="1" ht="16.5" hidden="1">
      <c r="A458" s="391" t="s">
        <v>1652</v>
      </c>
      <c r="B458" s="392" t="s">
        <v>1653</v>
      </c>
      <c r="C458" s="392" t="s">
        <v>239</v>
      </c>
      <c r="D458" s="392" t="s">
        <v>239</v>
      </c>
      <c r="E458" s="392" t="s">
        <v>1654</v>
      </c>
      <c r="F458" s="392" t="s">
        <v>1655</v>
      </c>
      <c r="G458" s="392" t="s">
        <v>239</v>
      </c>
      <c r="H458" s="392" t="s">
        <v>243</v>
      </c>
      <c r="I458" s="393">
        <v>-0.6</v>
      </c>
      <c r="J458" s="393">
        <v>-2.2999999999999998</v>
      </c>
      <c r="K458" s="393">
        <v>-2.9</v>
      </c>
      <c r="L458" s="393">
        <v>-16.5</v>
      </c>
      <c r="M458" s="393">
        <v>3.2</v>
      </c>
      <c r="N458" s="393">
        <v>4.0999999999999996</v>
      </c>
      <c r="O458" s="393">
        <v>3.9</v>
      </c>
      <c r="P458" s="393">
        <v>2.2000000000000002</v>
      </c>
      <c r="Q458" s="393">
        <v>-0.3</v>
      </c>
      <c r="R458" s="393">
        <v>6.7</v>
      </c>
      <c r="S458" s="398" t="s">
        <v>386</v>
      </c>
      <c r="T458" s="398" t="s">
        <v>386</v>
      </c>
      <c r="U458" s="398" t="s">
        <v>386</v>
      </c>
      <c r="V458" s="398" t="s">
        <v>386</v>
      </c>
      <c r="W458" s="398" t="s">
        <v>386</v>
      </c>
      <c r="X458" s="398" t="s">
        <v>386</v>
      </c>
    </row>
    <row r="459" spans="1:24" s="390" customFormat="1" ht="16.5" hidden="1">
      <c r="A459" s="395" t="s">
        <v>1656</v>
      </c>
      <c r="B459" s="396" t="s">
        <v>1657</v>
      </c>
      <c r="C459" s="396" t="s">
        <v>239</v>
      </c>
      <c r="D459" s="396" t="s">
        <v>239</v>
      </c>
      <c r="E459" s="396" t="s">
        <v>255</v>
      </c>
      <c r="F459" s="396" t="s">
        <v>1658</v>
      </c>
      <c r="G459" s="396" t="s">
        <v>239</v>
      </c>
      <c r="H459" s="396" t="s">
        <v>243</v>
      </c>
      <c r="I459" s="397">
        <v>3.8</v>
      </c>
      <c r="J459" s="397">
        <v>3.7</v>
      </c>
      <c r="K459" s="397">
        <v>3.7</v>
      </c>
      <c r="L459" s="397">
        <v>3.8</v>
      </c>
      <c r="M459" s="397">
        <v>4</v>
      </c>
      <c r="N459" s="397">
        <v>4.5</v>
      </c>
      <c r="O459" s="397">
        <v>3.9</v>
      </c>
      <c r="P459" s="397">
        <v>3.4</v>
      </c>
      <c r="Q459" s="397">
        <v>3.4</v>
      </c>
      <c r="R459" s="397">
        <v>3.4</v>
      </c>
      <c r="S459" s="397">
        <v>3</v>
      </c>
      <c r="T459" s="394">
        <v>2.9</v>
      </c>
      <c r="U459" s="394">
        <v>2.9</v>
      </c>
      <c r="V459" s="394">
        <v>2.9</v>
      </c>
      <c r="W459" s="394">
        <v>2.9</v>
      </c>
      <c r="X459" s="394">
        <v>2.9</v>
      </c>
    </row>
    <row r="460" spans="1:24" s="390" customFormat="1" ht="16.5" hidden="1">
      <c r="A460" s="391" t="s">
        <v>1659</v>
      </c>
      <c r="B460" s="392" t="s">
        <v>1660</v>
      </c>
      <c r="C460" s="392" t="s">
        <v>239</v>
      </c>
      <c r="D460" s="392" t="s">
        <v>239</v>
      </c>
      <c r="E460" s="392" t="s">
        <v>1661</v>
      </c>
      <c r="F460" s="392" t="s">
        <v>1662</v>
      </c>
      <c r="G460" s="392" t="s">
        <v>239</v>
      </c>
      <c r="H460" s="392" t="s">
        <v>243</v>
      </c>
      <c r="I460" s="398">
        <v>1.4450000000000001</v>
      </c>
      <c r="J460" s="398">
        <v>2.2090000000000001</v>
      </c>
      <c r="K460" s="398">
        <v>2.2639999999999998</v>
      </c>
      <c r="L460" s="398">
        <v>1.929</v>
      </c>
      <c r="M460" s="398">
        <v>2.3140000000000001</v>
      </c>
      <c r="N460" s="398">
        <v>2.7559999999999998</v>
      </c>
      <c r="O460" s="398">
        <v>2.5779999999999998</v>
      </c>
      <c r="P460" s="398">
        <v>1.9930000000000001</v>
      </c>
      <c r="Q460" s="398">
        <v>-0.78800000000000003</v>
      </c>
      <c r="R460" s="398">
        <v>4.1749999999999998</v>
      </c>
      <c r="S460" s="393">
        <v>2.6</v>
      </c>
      <c r="T460" s="394">
        <v>1.6</v>
      </c>
      <c r="U460" s="394">
        <v>2.4</v>
      </c>
      <c r="V460" s="394">
        <v>2.9</v>
      </c>
      <c r="W460" s="394">
        <v>2.9</v>
      </c>
      <c r="X460" s="394">
        <v>2.9</v>
      </c>
    </row>
    <row r="461" spans="1:24" s="390" customFormat="1" ht="16.5" hidden="1">
      <c r="A461" s="395" t="s">
        <v>1663</v>
      </c>
      <c r="B461" s="396" t="s">
        <v>1664</v>
      </c>
      <c r="C461" s="396" t="s">
        <v>239</v>
      </c>
      <c r="D461" s="396" t="s">
        <v>239</v>
      </c>
      <c r="E461" s="396" t="s">
        <v>255</v>
      </c>
      <c r="F461" s="396" t="s">
        <v>1665</v>
      </c>
      <c r="G461" s="396" t="s">
        <v>239</v>
      </c>
      <c r="H461" s="396" t="s">
        <v>243</v>
      </c>
      <c r="I461" s="397">
        <v>2.4</v>
      </c>
      <c r="J461" s="397">
        <v>3.6</v>
      </c>
      <c r="K461" s="397">
        <v>3.6</v>
      </c>
      <c r="L461" s="397">
        <v>3</v>
      </c>
      <c r="M461" s="397">
        <v>3</v>
      </c>
      <c r="N461" s="397">
        <v>3.4</v>
      </c>
      <c r="O461" s="397">
        <v>3.1</v>
      </c>
      <c r="P461" s="397">
        <v>2.2999999999999998</v>
      </c>
      <c r="Q461" s="397">
        <v>-0.5</v>
      </c>
      <c r="R461" s="397">
        <v>4</v>
      </c>
      <c r="S461" s="397">
        <v>2</v>
      </c>
      <c r="T461" s="394">
        <v>1.8</v>
      </c>
      <c r="U461" s="394">
        <v>2.7</v>
      </c>
      <c r="V461" s="394">
        <v>2.8</v>
      </c>
      <c r="W461" s="394">
        <v>2.8</v>
      </c>
      <c r="X461" s="394">
        <v>2.8</v>
      </c>
    </row>
    <row r="462" spans="1:24" s="390" customFormat="1" ht="16.5" hidden="1">
      <c r="A462" s="391" t="s">
        <v>1666</v>
      </c>
      <c r="B462" s="392" t="s">
        <v>1667</v>
      </c>
      <c r="C462" s="392" t="s">
        <v>239</v>
      </c>
      <c r="D462" s="392" t="s">
        <v>239</v>
      </c>
      <c r="E462" s="392" t="s">
        <v>389</v>
      </c>
      <c r="F462" s="392" t="s">
        <v>1668</v>
      </c>
      <c r="G462" s="392" t="s">
        <v>239</v>
      </c>
      <c r="H462" s="392" t="s">
        <v>243</v>
      </c>
      <c r="I462" s="393">
        <v>3</v>
      </c>
      <c r="J462" s="393">
        <v>3</v>
      </c>
      <c r="K462" s="393">
        <v>3</v>
      </c>
      <c r="L462" s="393">
        <v>3</v>
      </c>
      <c r="M462" s="393">
        <v>3</v>
      </c>
      <c r="N462" s="393">
        <v>3</v>
      </c>
      <c r="O462" s="393">
        <v>3</v>
      </c>
      <c r="P462" s="393">
        <v>3</v>
      </c>
      <c r="Q462" s="393">
        <v>3</v>
      </c>
      <c r="R462" s="393">
        <v>3.2</v>
      </c>
      <c r="S462" s="393">
        <v>3.4</v>
      </c>
      <c r="T462" s="394">
        <v>3.6</v>
      </c>
      <c r="U462" s="394">
        <v>3.8</v>
      </c>
      <c r="V462" s="394">
        <v>4</v>
      </c>
      <c r="W462" s="394">
        <v>4</v>
      </c>
      <c r="X462" s="394">
        <v>4</v>
      </c>
    </row>
    <row r="463" spans="1:24" s="390" customFormat="1" ht="16.5" hidden="1">
      <c r="A463" s="395" t="s">
        <v>1669</v>
      </c>
      <c r="B463" s="396" t="s">
        <v>1670</v>
      </c>
      <c r="C463" s="396" t="s">
        <v>239</v>
      </c>
      <c r="D463" s="396" t="s">
        <v>239</v>
      </c>
      <c r="E463" s="396" t="s">
        <v>255</v>
      </c>
      <c r="F463" s="396" t="s">
        <v>1671</v>
      </c>
      <c r="G463" s="396" t="s">
        <v>1047</v>
      </c>
      <c r="H463" s="396" t="s">
        <v>243</v>
      </c>
      <c r="I463" s="397">
        <v>3.6</v>
      </c>
      <c r="J463" s="397">
        <v>5.0999999999999996</v>
      </c>
      <c r="K463" s="397">
        <v>5.2</v>
      </c>
      <c r="L463" s="397">
        <v>6.3</v>
      </c>
      <c r="M463" s="397">
        <v>5.5</v>
      </c>
      <c r="N463" s="397">
        <v>4</v>
      </c>
      <c r="O463" s="397">
        <v>3.9</v>
      </c>
      <c r="P463" s="397">
        <v>4.9000000000000004</v>
      </c>
      <c r="Q463" s="397">
        <v>3.3</v>
      </c>
      <c r="R463" s="397">
        <v>5.2</v>
      </c>
      <c r="S463" s="397">
        <v>0.6</v>
      </c>
      <c r="T463" s="394">
        <v>1.1000000000000001</v>
      </c>
      <c r="U463" s="394">
        <v>2.9</v>
      </c>
      <c r="V463" s="394">
        <v>3.9</v>
      </c>
      <c r="W463" s="394">
        <v>4.2</v>
      </c>
      <c r="X463" s="394">
        <v>4.2</v>
      </c>
    </row>
    <row r="464" spans="1:24" s="390" customFormat="1" ht="16.5" hidden="1">
      <c r="A464" s="391" t="s">
        <v>1672</v>
      </c>
      <c r="B464" s="392" t="s">
        <v>1673</v>
      </c>
      <c r="C464" s="392" t="s">
        <v>454</v>
      </c>
      <c r="D464" s="392" t="s">
        <v>404</v>
      </c>
      <c r="E464" s="392" t="s">
        <v>255</v>
      </c>
      <c r="F464" s="392" t="s">
        <v>1671</v>
      </c>
      <c r="G464" s="392" t="s">
        <v>1047</v>
      </c>
      <c r="H464" s="392" t="s">
        <v>243</v>
      </c>
      <c r="I464" s="393">
        <v>41.026000000000003</v>
      </c>
      <c r="J464" s="393">
        <v>44.792000000000002</v>
      </c>
      <c r="K464" s="393">
        <v>49.47</v>
      </c>
      <c r="L464" s="393">
        <v>49.407000000000004</v>
      </c>
      <c r="M464" s="393">
        <v>51.325000000000003</v>
      </c>
      <c r="N464" s="393">
        <v>55.746000000000002</v>
      </c>
      <c r="O464" s="393">
        <v>60.262999999999998</v>
      </c>
      <c r="P464" s="393">
        <v>59.991</v>
      </c>
      <c r="Q464" s="393">
        <v>61.826999999999998</v>
      </c>
      <c r="R464" s="393">
        <v>68.724000000000004</v>
      </c>
      <c r="S464" s="393">
        <v>64.021000000000001</v>
      </c>
      <c r="T464" s="394">
        <v>67.353999999999999</v>
      </c>
      <c r="U464" s="394">
        <v>74.597999999999999</v>
      </c>
      <c r="V464" s="394">
        <v>82</v>
      </c>
      <c r="W464" s="394">
        <v>87.546000000000006</v>
      </c>
      <c r="X464" s="394">
        <v>87.546000000000006</v>
      </c>
    </row>
    <row r="465" spans="1:24" s="390" customFormat="1" ht="16.5" hidden="1">
      <c r="A465" s="395" t="s">
        <v>1674</v>
      </c>
      <c r="B465" s="396" t="s">
        <v>1675</v>
      </c>
      <c r="C465" s="396" t="s">
        <v>454</v>
      </c>
      <c r="D465" s="396" t="s">
        <v>404</v>
      </c>
      <c r="E465" s="396" t="s">
        <v>255</v>
      </c>
      <c r="F465" s="396" t="s">
        <v>1671</v>
      </c>
      <c r="G465" s="396" t="s">
        <v>1047</v>
      </c>
      <c r="H465" s="396" t="s">
        <v>243</v>
      </c>
      <c r="I465" s="397">
        <v>37.633000000000003</v>
      </c>
      <c r="J465" s="397">
        <v>39.564</v>
      </c>
      <c r="K465" s="397">
        <v>41.619</v>
      </c>
      <c r="L465" s="397">
        <v>44.256</v>
      </c>
      <c r="M465" s="397">
        <v>46.67</v>
      </c>
      <c r="N465" s="397">
        <v>48.552</v>
      </c>
      <c r="O465" s="397">
        <v>50.438000000000002</v>
      </c>
      <c r="P465" s="397">
        <v>52.895000000000003</v>
      </c>
      <c r="Q465" s="397">
        <v>54.627000000000002</v>
      </c>
      <c r="R465" s="397">
        <v>57.491</v>
      </c>
      <c r="S465" s="397">
        <v>57.825000000000003</v>
      </c>
      <c r="T465" s="394">
        <v>58.460999999999999</v>
      </c>
      <c r="U465" s="394">
        <v>60.143000000000001</v>
      </c>
      <c r="V465" s="394">
        <v>62.489000000000004</v>
      </c>
      <c r="W465" s="394">
        <v>65.135999999999996</v>
      </c>
      <c r="X465" s="394">
        <v>65.135999999999996</v>
      </c>
    </row>
    <row r="466" spans="1:24" s="390" customFormat="1" ht="16.5" hidden="1">
      <c r="A466" s="391" t="s">
        <v>1676</v>
      </c>
      <c r="B466" s="392" t="s">
        <v>1677</v>
      </c>
      <c r="C466" s="392" t="s">
        <v>239</v>
      </c>
      <c r="D466" s="392" t="s">
        <v>239</v>
      </c>
      <c r="E466" s="392" t="s">
        <v>562</v>
      </c>
      <c r="F466" s="392" t="s">
        <v>1678</v>
      </c>
      <c r="G466" s="392" t="s">
        <v>239</v>
      </c>
      <c r="H466" s="392" t="s">
        <v>243</v>
      </c>
      <c r="I466" s="398">
        <v>6.13</v>
      </c>
      <c r="J466" s="398">
        <v>6.25</v>
      </c>
      <c r="K466" s="398">
        <v>6.48</v>
      </c>
      <c r="L466" s="393">
        <v>6.7</v>
      </c>
      <c r="M466" s="393">
        <v>6.9</v>
      </c>
      <c r="N466" s="393">
        <v>7.1</v>
      </c>
      <c r="O466" s="393">
        <v>7.5</v>
      </c>
      <c r="P466" s="393">
        <v>8.1</v>
      </c>
      <c r="Q466" s="393">
        <v>8.4</v>
      </c>
      <c r="R466" s="393">
        <v>8.8000000000000007</v>
      </c>
      <c r="S466" s="393">
        <v>8.6</v>
      </c>
      <c r="T466" s="394">
        <v>8.6</v>
      </c>
      <c r="U466" s="394">
        <v>8.6</v>
      </c>
      <c r="V466" s="394">
        <v>8.6</v>
      </c>
      <c r="W466" s="394">
        <v>8.6</v>
      </c>
      <c r="X466" s="394">
        <v>8.6</v>
      </c>
    </row>
    <row r="467" spans="1:24" s="390" customFormat="1" ht="16.5" hidden="1">
      <c r="A467" s="395" t="s">
        <v>1679</v>
      </c>
      <c r="B467" s="396" t="s">
        <v>1680</v>
      </c>
      <c r="C467" s="396" t="s">
        <v>403</v>
      </c>
      <c r="D467" s="396" t="s">
        <v>429</v>
      </c>
      <c r="E467" s="396" t="s">
        <v>562</v>
      </c>
      <c r="F467" s="396" t="s">
        <v>1681</v>
      </c>
      <c r="G467" s="396" t="s">
        <v>239</v>
      </c>
      <c r="H467" s="396" t="s">
        <v>243</v>
      </c>
      <c r="I467" s="399">
        <v>88278828.819999963</v>
      </c>
      <c r="J467" s="399">
        <v>93801193.75</v>
      </c>
      <c r="K467" s="399">
        <v>101277799.20000002</v>
      </c>
      <c r="L467" s="399">
        <v>110424158.64</v>
      </c>
      <c r="M467" s="397">
        <v>120461948.31999998</v>
      </c>
      <c r="N467" s="397">
        <v>130151002.38000001</v>
      </c>
      <c r="O467" s="397">
        <v>142744083.51999998</v>
      </c>
      <c r="P467" s="397">
        <v>156654137.19999999</v>
      </c>
      <c r="Q467" s="397">
        <v>162244701.96000001</v>
      </c>
      <c r="R467" s="397">
        <v>181891572.39999998</v>
      </c>
      <c r="S467" s="397">
        <v>184472013.34746379</v>
      </c>
      <c r="T467" s="394">
        <v>191007501.29002562</v>
      </c>
      <c r="U467" s="394">
        <v>196209480.26950249</v>
      </c>
      <c r="V467" s="394">
        <v>203230905.61942893</v>
      </c>
      <c r="W467" s="394">
        <v>210568745.23230514</v>
      </c>
      <c r="X467" s="394">
        <v>210568745.23230514</v>
      </c>
    </row>
    <row r="468" spans="1:24" s="390" customFormat="1" ht="16.5" hidden="1">
      <c r="A468" s="391" t="s">
        <v>1682</v>
      </c>
      <c r="B468" s="392" t="s">
        <v>1683</v>
      </c>
      <c r="C468" s="392" t="s">
        <v>454</v>
      </c>
      <c r="D468" s="392" t="s">
        <v>239</v>
      </c>
      <c r="E468" s="392" t="s">
        <v>562</v>
      </c>
      <c r="F468" s="392" t="s">
        <v>1684</v>
      </c>
      <c r="G468" s="392" t="s">
        <v>239</v>
      </c>
      <c r="H468" s="392" t="s">
        <v>243</v>
      </c>
      <c r="I468" s="398">
        <v>1578.4</v>
      </c>
      <c r="J468" s="398">
        <v>1709.9</v>
      </c>
      <c r="K468" s="398">
        <v>1902.7</v>
      </c>
      <c r="L468" s="393">
        <v>1915</v>
      </c>
      <c r="M468" s="393">
        <v>2023</v>
      </c>
      <c r="N468" s="393">
        <v>2234</v>
      </c>
      <c r="O468" s="393">
        <v>2511</v>
      </c>
      <c r="P468" s="393">
        <v>2595</v>
      </c>
      <c r="Q468" s="393">
        <v>2651</v>
      </c>
      <c r="R468" s="393">
        <v>3068</v>
      </c>
      <c r="S468" s="393">
        <v>2743</v>
      </c>
      <c r="T468" s="394">
        <v>2887</v>
      </c>
      <c r="U468" s="394">
        <v>3176</v>
      </c>
      <c r="V468" s="394">
        <v>3461</v>
      </c>
      <c r="W468" s="394">
        <v>3641</v>
      </c>
      <c r="X468" s="394">
        <v>3641</v>
      </c>
    </row>
    <row r="469" spans="1:24" s="390" customFormat="1" ht="16.5" hidden="1">
      <c r="A469" s="395" t="s">
        <v>1685</v>
      </c>
      <c r="B469" s="396" t="s">
        <v>1686</v>
      </c>
      <c r="C469" s="396" t="s">
        <v>454</v>
      </c>
      <c r="D469" s="396" t="s">
        <v>429</v>
      </c>
      <c r="E469" s="396" t="s">
        <v>562</v>
      </c>
      <c r="F469" s="396" t="s">
        <v>1687</v>
      </c>
      <c r="G469" s="396" t="s">
        <v>239</v>
      </c>
      <c r="H469" s="396" t="s">
        <v>243</v>
      </c>
      <c r="I469" s="399">
        <v>78344.254991982991</v>
      </c>
      <c r="J469" s="399">
        <v>85664.55970757523</v>
      </c>
      <c r="K469" s="399">
        <v>96194.862657193895</v>
      </c>
      <c r="L469" s="399">
        <v>97638.193151348081</v>
      </c>
      <c r="M469" s="397">
        <v>103777.84381454512</v>
      </c>
      <c r="N469" s="397">
        <v>115075.95621871811</v>
      </c>
      <c r="O469" s="397">
        <v>129748.08303009591</v>
      </c>
      <c r="P469" s="397">
        <v>134425.81971626732</v>
      </c>
      <c r="Q469" s="397">
        <v>137464.54178190095</v>
      </c>
      <c r="R469" s="397">
        <v>159001.9208741578</v>
      </c>
      <c r="S469" s="397">
        <v>142137.84919699945</v>
      </c>
      <c r="T469" s="394">
        <v>149521.43278664237</v>
      </c>
      <c r="U469" s="394">
        <v>164318.67109190422</v>
      </c>
      <c r="V469" s="394">
        <v>178900.44508752547</v>
      </c>
      <c r="W469" s="394">
        <v>188007.80824312961</v>
      </c>
      <c r="X469" s="394">
        <v>188007.80824312961</v>
      </c>
    </row>
    <row r="470" spans="1:24" s="390" customFormat="1" ht="16.5" hidden="1">
      <c r="A470" s="391" t="s">
        <v>1688</v>
      </c>
      <c r="B470" s="392" t="s">
        <v>1689</v>
      </c>
      <c r="C470" s="392" t="s">
        <v>239</v>
      </c>
      <c r="D470" s="392" t="s">
        <v>239</v>
      </c>
      <c r="E470" s="392" t="s">
        <v>1482</v>
      </c>
      <c r="F470" s="392" t="s">
        <v>1690</v>
      </c>
      <c r="G470" s="392" t="s">
        <v>239</v>
      </c>
      <c r="H470" s="392" t="s">
        <v>243</v>
      </c>
      <c r="I470" s="398">
        <v>165.78700000000001</v>
      </c>
      <c r="J470" s="398">
        <v>153.77000000000001</v>
      </c>
      <c r="K470" s="398">
        <v>134.44300000000001</v>
      </c>
      <c r="L470" s="398">
        <v>82.153000000000006</v>
      </c>
      <c r="M470" s="398">
        <v>69.61</v>
      </c>
      <c r="N470" s="398">
        <v>81.641999999999996</v>
      </c>
      <c r="O470" s="398">
        <v>102.39400000000001</v>
      </c>
      <c r="P470" s="398">
        <v>100.307</v>
      </c>
      <c r="Q470" s="398">
        <v>63.203000000000003</v>
      </c>
      <c r="R470" s="393">
        <v>95.5</v>
      </c>
      <c r="S470" s="398" t="s">
        <v>386</v>
      </c>
      <c r="T470" s="398" t="s">
        <v>386</v>
      </c>
      <c r="U470" s="398" t="s">
        <v>386</v>
      </c>
      <c r="V470" s="398" t="s">
        <v>386</v>
      </c>
      <c r="W470" s="398" t="s">
        <v>386</v>
      </c>
      <c r="X470" s="398" t="s">
        <v>386</v>
      </c>
    </row>
    <row r="471" spans="1:24" s="390" customFormat="1" ht="16.5" hidden="1">
      <c r="A471" s="395" t="s">
        <v>1691</v>
      </c>
      <c r="B471" s="396" t="s">
        <v>1692</v>
      </c>
      <c r="C471" s="396" t="s">
        <v>239</v>
      </c>
      <c r="D471" s="396" t="s">
        <v>239</v>
      </c>
      <c r="E471" s="396" t="s">
        <v>1482</v>
      </c>
      <c r="F471" s="396" t="s">
        <v>1693</v>
      </c>
      <c r="G471" s="396" t="s">
        <v>239</v>
      </c>
      <c r="H471" s="396" t="s">
        <v>243</v>
      </c>
      <c r="I471" s="399">
        <v>3406.73</v>
      </c>
      <c r="J471" s="399">
        <v>3200.8989999999999</v>
      </c>
      <c r="K471" s="399">
        <v>2834.2330000000002</v>
      </c>
      <c r="L471" s="399">
        <v>1744.1220000000001</v>
      </c>
      <c r="M471" s="399">
        <v>1492.192</v>
      </c>
      <c r="N471" s="399">
        <v>1784.145</v>
      </c>
      <c r="O471" s="399">
        <v>2270.7240000000002</v>
      </c>
      <c r="P471" s="399">
        <v>2233.0030000000002</v>
      </c>
      <c r="Q471" s="399">
        <v>1414.6</v>
      </c>
      <c r="R471" s="397">
        <v>2189.9</v>
      </c>
      <c r="S471" s="399" t="s">
        <v>386</v>
      </c>
      <c r="T471" s="399" t="s">
        <v>386</v>
      </c>
      <c r="U471" s="399" t="s">
        <v>386</v>
      </c>
      <c r="V471" s="399" t="s">
        <v>386</v>
      </c>
      <c r="W471" s="399" t="s">
        <v>386</v>
      </c>
      <c r="X471" s="399" t="s">
        <v>386</v>
      </c>
    </row>
    <row r="472" spans="1:24" s="390" customFormat="1" ht="16.5" hidden="1">
      <c r="A472" s="391" t="s">
        <v>1694</v>
      </c>
      <c r="B472" s="392" t="s">
        <v>1695</v>
      </c>
      <c r="C472" s="392" t="s">
        <v>239</v>
      </c>
      <c r="D472" s="392" t="s">
        <v>239</v>
      </c>
      <c r="E472" s="392" t="s">
        <v>1489</v>
      </c>
      <c r="F472" s="392" t="s">
        <v>1696</v>
      </c>
      <c r="G472" s="392" t="s">
        <v>239</v>
      </c>
      <c r="H472" s="392" t="s">
        <v>243</v>
      </c>
      <c r="I472" s="398">
        <v>3.0230000000000001</v>
      </c>
      <c r="J472" s="398">
        <v>2.923</v>
      </c>
      <c r="K472" s="398">
        <v>2.6920000000000002</v>
      </c>
      <c r="L472" s="398">
        <v>1.542</v>
      </c>
      <c r="M472" s="398">
        <v>1.286</v>
      </c>
      <c r="N472" s="398">
        <v>1.577</v>
      </c>
      <c r="O472" s="398">
        <v>2.0640000000000001</v>
      </c>
      <c r="P472" s="398">
        <v>1.9159999999999999</v>
      </c>
      <c r="Q472" s="398">
        <v>1.1990000000000001</v>
      </c>
      <c r="R472" s="393">
        <v>1.9</v>
      </c>
      <c r="S472" s="398" t="s">
        <v>386</v>
      </c>
      <c r="T472" s="398" t="s">
        <v>386</v>
      </c>
      <c r="U472" s="398" t="s">
        <v>386</v>
      </c>
      <c r="V472" s="398" t="s">
        <v>386</v>
      </c>
      <c r="W472" s="398" t="s">
        <v>386</v>
      </c>
      <c r="X472" s="398" t="s">
        <v>386</v>
      </c>
    </row>
    <row r="473" spans="1:24" s="390" customFormat="1" ht="16.5" hidden="1">
      <c r="A473" s="395" t="s">
        <v>1697</v>
      </c>
      <c r="B473" s="396" t="s">
        <v>1698</v>
      </c>
      <c r="C473" s="396" t="s">
        <v>239</v>
      </c>
      <c r="D473" s="396" t="s">
        <v>239</v>
      </c>
      <c r="E473" s="396" t="s">
        <v>1482</v>
      </c>
      <c r="F473" s="396" t="s">
        <v>1699</v>
      </c>
      <c r="G473" s="396" t="s">
        <v>239</v>
      </c>
      <c r="H473" s="396" t="s">
        <v>243</v>
      </c>
      <c r="I473" s="399">
        <v>2760.9580000000001</v>
      </c>
      <c r="J473" s="399">
        <v>2560.83</v>
      </c>
      <c r="K473" s="399">
        <v>2238.962</v>
      </c>
      <c r="L473" s="399">
        <v>1368.1379999999999</v>
      </c>
      <c r="M473" s="399">
        <v>1159.261</v>
      </c>
      <c r="N473" s="399">
        <v>1359.63</v>
      </c>
      <c r="O473" s="399">
        <v>1705.2370000000001</v>
      </c>
      <c r="P473" s="399">
        <v>1670.4749999999999</v>
      </c>
      <c r="Q473" s="399">
        <v>1052.5640000000001</v>
      </c>
      <c r="R473" s="397">
        <v>1589.7</v>
      </c>
      <c r="S473" s="399" t="s">
        <v>386</v>
      </c>
      <c r="T473" s="399" t="s">
        <v>386</v>
      </c>
      <c r="U473" s="399" t="s">
        <v>386</v>
      </c>
      <c r="V473" s="399" t="s">
        <v>386</v>
      </c>
      <c r="W473" s="399" t="s">
        <v>386</v>
      </c>
      <c r="X473" s="399" t="s">
        <v>386</v>
      </c>
    </row>
    <row r="474" spans="1:24" s="390" customFormat="1" ht="16.5" hidden="1">
      <c r="A474" s="391" t="s">
        <v>1700</v>
      </c>
      <c r="B474" s="392" t="s">
        <v>1701</v>
      </c>
      <c r="C474" s="392" t="s">
        <v>239</v>
      </c>
      <c r="D474" s="392" t="s">
        <v>239</v>
      </c>
      <c r="E474" s="392" t="s">
        <v>1702</v>
      </c>
      <c r="F474" s="392" t="s">
        <v>1703</v>
      </c>
      <c r="G474" s="392" t="s">
        <v>239</v>
      </c>
      <c r="H474" s="392" t="s">
        <v>243</v>
      </c>
      <c r="I474" s="398">
        <v>97.427999999999997</v>
      </c>
      <c r="J474" s="398">
        <v>95.608999999999995</v>
      </c>
      <c r="K474" s="398">
        <v>94.852000000000004</v>
      </c>
      <c r="L474" s="398">
        <v>94.34</v>
      </c>
      <c r="M474" s="393">
        <v>94</v>
      </c>
      <c r="N474" s="393">
        <v>94.4</v>
      </c>
      <c r="O474" s="393">
        <v>95.9</v>
      </c>
      <c r="P474" s="393">
        <v>98.4</v>
      </c>
      <c r="Q474" s="398" t="s">
        <v>386</v>
      </c>
      <c r="R474" s="398" t="s">
        <v>386</v>
      </c>
      <c r="S474" s="398" t="s">
        <v>386</v>
      </c>
      <c r="T474" s="398" t="s">
        <v>386</v>
      </c>
      <c r="U474" s="398" t="s">
        <v>386</v>
      </c>
      <c r="V474" s="398" t="s">
        <v>386</v>
      </c>
      <c r="W474" s="398" t="s">
        <v>386</v>
      </c>
      <c r="X474" s="398" t="s">
        <v>386</v>
      </c>
    </row>
    <row r="475" spans="1:24" s="390" customFormat="1" ht="16.5" hidden="1">
      <c r="A475" s="395" t="s">
        <v>1704</v>
      </c>
      <c r="B475" s="396" t="s">
        <v>1705</v>
      </c>
      <c r="C475" s="396" t="s">
        <v>239</v>
      </c>
      <c r="D475" s="396" t="s">
        <v>239</v>
      </c>
      <c r="E475" s="396" t="s">
        <v>389</v>
      </c>
      <c r="F475" s="396" t="s">
        <v>1706</v>
      </c>
      <c r="G475" s="396" t="s">
        <v>239</v>
      </c>
      <c r="H475" s="396" t="s">
        <v>243</v>
      </c>
      <c r="I475" s="397">
        <v>2</v>
      </c>
      <c r="J475" s="397">
        <v>2</v>
      </c>
      <c r="K475" s="397">
        <v>2</v>
      </c>
      <c r="L475" s="397">
        <v>2</v>
      </c>
      <c r="M475" s="397">
        <v>2</v>
      </c>
      <c r="N475" s="397">
        <v>2</v>
      </c>
      <c r="O475" s="397">
        <v>2</v>
      </c>
      <c r="P475" s="397">
        <v>2</v>
      </c>
      <c r="Q475" s="397">
        <v>2</v>
      </c>
      <c r="R475" s="397">
        <v>2</v>
      </c>
      <c r="S475" s="397">
        <v>2</v>
      </c>
      <c r="T475" s="394">
        <v>2</v>
      </c>
      <c r="U475" s="394">
        <v>2</v>
      </c>
      <c r="V475" s="394">
        <v>2</v>
      </c>
      <c r="W475" s="394">
        <v>2</v>
      </c>
      <c r="X475" s="394">
        <v>2</v>
      </c>
    </row>
    <row r="476" spans="1:24" s="390" customFormat="1" ht="16.5" hidden="1">
      <c r="A476" s="391" t="s">
        <v>1707</v>
      </c>
      <c r="B476" s="392" t="s">
        <v>1708</v>
      </c>
      <c r="C476" s="392" t="s">
        <v>239</v>
      </c>
      <c r="D476" s="392" t="s">
        <v>239</v>
      </c>
      <c r="E476" s="392" t="s">
        <v>1709</v>
      </c>
      <c r="F476" s="392" t="s">
        <v>1710</v>
      </c>
      <c r="G476" s="392" t="s">
        <v>239</v>
      </c>
      <c r="H476" s="392" t="s">
        <v>243</v>
      </c>
      <c r="I476" s="398">
        <v>10.25</v>
      </c>
      <c r="J476" s="398">
        <v>10.92</v>
      </c>
      <c r="K476" s="398">
        <v>11.59</v>
      </c>
      <c r="L476" s="398">
        <v>11.61</v>
      </c>
      <c r="M476" s="398">
        <v>11.99</v>
      </c>
      <c r="N476" s="398">
        <v>12.29</v>
      </c>
      <c r="O476" s="398">
        <v>12.44</v>
      </c>
      <c r="P476" s="398">
        <v>12.43</v>
      </c>
      <c r="Q476" s="398">
        <v>12.65</v>
      </c>
      <c r="R476" s="393">
        <v>12.7</v>
      </c>
      <c r="S476" s="393">
        <v>12.7</v>
      </c>
      <c r="T476" s="394">
        <v>12.5</v>
      </c>
      <c r="U476" s="394">
        <v>12.5</v>
      </c>
      <c r="V476" s="394">
        <v>12.5</v>
      </c>
      <c r="W476" s="394">
        <v>12.5</v>
      </c>
      <c r="X476" s="394">
        <v>12.5</v>
      </c>
    </row>
    <row r="477" spans="1:24" s="390" customFormat="1" ht="16.5" hidden="1">
      <c r="A477" s="395" t="s">
        <v>1711</v>
      </c>
      <c r="B477" s="396" t="s">
        <v>1712</v>
      </c>
      <c r="C477" s="396" t="s">
        <v>454</v>
      </c>
      <c r="D477" s="396" t="s">
        <v>429</v>
      </c>
      <c r="E477" s="396" t="s">
        <v>577</v>
      </c>
      <c r="F477" s="396" t="s">
        <v>1713</v>
      </c>
      <c r="G477" s="396" t="s">
        <v>579</v>
      </c>
      <c r="H477" s="396" t="s">
        <v>243</v>
      </c>
      <c r="I477" s="399">
        <v>30832</v>
      </c>
      <c r="J477" s="399">
        <v>37369.300000000003</v>
      </c>
      <c r="K477" s="399">
        <v>43376</v>
      </c>
      <c r="L477" s="399">
        <v>49848.3</v>
      </c>
      <c r="M477" s="399">
        <v>56484.4</v>
      </c>
      <c r="N477" s="399">
        <v>71731.199999999997</v>
      </c>
      <c r="O477" s="399">
        <v>73038.7</v>
      </c>
      <c r="P477" s="399">
        <v>75249.3</v>
      </c>
      <c r="Q477" s="399">
        <v>94401.2</v>
      </c>
      <c r="R477" s="397">
        <v>93978</v>
      </c>
      <c r="S477" s="397">
        <v>82407</v>
      </c>
      <c r="T477" s="394">
        <v>94674</v>
      </c>
      <c r="U477" s="394">
        <v>103188</v>
      </c>
      <c r="V477" s="394">
        <v>113202</v>
      </c>
      <c r="W477" s="394">
        <v>117831</v>
      </c>
      <c r="X477" s="394">
        <v>117831</v>
      </c>
    </row>
    <row r="478" spans="1:24" s="390" customFormat="1" ht="16.5" hidden="1">
      <c r="A478" s="391" t="s">
        <v>1714</v>
      </c>
      <c r="B478" s="392" t="s">
        <v>1715</v>
      </c>
      <c r="C478" s="392" t="s">
        <v>454</v>
      </c>
      <c r="D478" s="392" t="s">
        <v>429</v>
      </c>
      <c r="E478" s="392" t="s">
        <v>577</v>
      </c>
      <c r="F478" s="392" t="s">
        <v>1716</v>
      </c>
      <c r="G478" s="392" t="s">
        <v>579</v>
      </c>
      <c r="H478" s="392" t="s">
        <v>243</v>
      </c>
      <c r="I478" s="398">
        <v>1044226.8</v>
      </c>
      <c r="J478" s="398">
        <v>1117144.3999999999</v>
      </c>
      <c r="K478" s="398">
        <v>1141547.7</v>
      </c>
      <c r="L478" s="398">
        <v>1162744.1000000001</v>
      </c>
      <c r="M478" s="398">
        <v>1225822.8999999999</v>
      </c>
      <c r="N478" s="398">
        <v>1476561.8</v>
      </c>
      <c r="O478" s="398">
        <v>1479926.8</v>
      </c>
      <c r="P478" s="398">
        <v>1539883.1</v>
      </c>
      <c r="Q478" s="398">
        <v>1809188.3</v>
      </c>
      <c r="R478" s="393">
        <v>1801069</v>
      </c>
      <c r="S478" s="393">
        <v>1579318</v>
      </c>
      <c r="T478" s="394">
        <v>1814420</v>
      </c>
      <c r="U478" s="394">
        <v>1977595</v>
      </c>
      <c r="V478" s="394">
        <v>2169503</v>
      </c>
      <c r="W478" s="394">
        <v>2258212</v>
      </c>
      <c r="X478" s="394">
        <v>2258212</v>
      </c>
    </row>
    <row r="479" spans="1:24" s="390" customFormat="1" ht="16.5" hidden="1">
      <c r="A479" s="395" t="s">
        <v>1717</v>
      </c>
      <c r="B479" s="396" t="s">
        <v>1718</v>
      </c>
      <c r="C479" s="396" t="s">
        <v>454</v>
      </c>
      <c r="D479" s="396" t="s">
        <v>429</v>
      </c>
      <c r="E479" s="396" t="s">
        <v>1719</v>
      </c>
      <c r="F479" s="396" t="s">
        <v>1720</v>
      </c>
      <c r="G479" s="396" t="s">
        <v>579</v>
      </c>
      <c r="H479" s="396" t="s">
        <v>243</v>
      </c>
      <c r="I479" s="399">
        <v>1013394.7</v>
      </c>
      <c r="J479" s="399">
        <v>1079775.1000000001</v>
      </c>
      <c r="K479" s="399">
        <v>1098171.6000000001</v>
      </c>
      <c r="L479" s="399">
        <v>1112895.7</v>
      </c>
      <c r="M479" s="399">
        <v>1169338.5</v>
      </c>
      <c r="N479" s="399">
        <v>1404830.5</v>
      </c>
      <c r="O479" s="399">
        <v>1406888</v>
      </c>
      <c r="P479" s="399">
        <v>1464633.7</v>
      </c>
      <c r="Q479" s="399">
        <v>1714787.1</v>
      </c>
      <c r="R479" s="397">
        <v>1707092</v>
      </c>
      <c r="S479" s="397">
        <v>1496911</v>
      </c>
      <c r="T479" s="394">
        <v>1719745</v>
      </c>
      <c r="U479" s="394">
        <v>1874407</v>
      </c>
      <c r="V479" s="394">
        <v>2056301</v>
      </c>
      <c r="W479" s="394">
        <v>2140382</v>
      </c>
      <c r="X479" s="394">
        <v>2140382</v>
      </c>
    </row>
    <row r="480" spans="1:24" s="390" customFormat="1" ht="16.5" hidden="1">
      <c r="A480" s="391" t="s">
        <v>1721</v>
      </c>
      <c r="B480" s="392" t="s">
        <v>1722</v>
      </c>
      <c r="C480" s="392" t="s">
        <v>454</v>
      </c>
      <c r="D480" s="392" t="s">
        <v>429</v>
      </c>
      <c r="E480" s="392" t="s">
        <v>577</v>
      </c>
      <c r="F480" s="392" t="s">
        <v>1723</v>
      </c>
      <c r="G480" s="392" t="s">
        <v>579</v>
      </c>
      <c r="H480" s="392" t="s">
        <v>243</v>
      </c>
      <c r="I480" s="398">
        <v>383132.1</v>
      </c>
      <c r="J480" s="398">
        <v>402759.2</v>
      </c>
      <c r="K480" s="398">
        <v>416587.5</v>
      </c>
      <c r="L480" s="398">
        <v>446833.9</v>
      </c>
      <c r="M480" s="398">
        <v>440545.4</v>
      </c>
      <c r="N480" s="398">
        <v>595506.1</v>
      </c>
      <c r="O480" s="398">
        <v>507499.8</v>
      </c>
      <c r="P480" s="398">
        <v>526267.6</v>
      </c>
      <c r="Q480" s="398">
        <v>809082.3</v>
      </c>
      <c r="R480" s="393">
        <v>805451</v>
      </c>
      <c r="S480" s="393">
        <v>706283</v>
      </c>
      <c r="T480" s="394">
        <v>811422</v>
      </c>
      <c r="U480" s="394">
        <v>884395</v>
      </c>
      <c r="V480" s="394">
        <v>970218</v>
      </c>
      <c r="W480" s="394">
        <v>1009889</v>
      </c>
      <c r="X480" s="394">
        <v>1009889</v>
      </c>
    </row>
    <row r="481" spans="1:24" s="390" customFormat="1" ht="16.5" hidden="1">
      <c r="A481" s="395" t="s">
        <v>1724</v>
      </c>
      <c r="B481" s="396" t="s">
        <v>1725</v>
      </c>
      <c r="C481" s="396" t="s">
        <v>454</v>
      </c>
      <c r="D481" s="396" t="s">
        <v>429</v>
      </c>
      <c r="E481" s="396" t="s">
        <v>577</v>
      </c>
      <c r="F481" s="396" t="s">
        <v>1726</v>
      </c>
      <c r="G481" s="396" t="s">
        <v>579</v>
      </c>
      <c r="H481" s="396" t="s">
        <v>243</v>
      </c>
      <c r="I481" s="399">
        <v>486960.9</v>
      </c>
      <c r="J481" s="399">
        <v>503594.2</v>
      </c>
      <c r="K481" s="399">
        <v>510212.1</v>
      </c>
      <c r="L481" s="399">
        <v>542128.19999999995</v>
      </c>
      <c r="M481" s="399">
        <v>531369.9</v>
      </c>
      <c r="N481" s="399">
        <v>698958.7</v>
      </c>
      <c r="O481" s="399">
        <v>603494</v>
      </c>
      <c r="P481" s="399">
        <v>623790.80000000005</v>
      </c>
      <c r="Q481" s="399">
        <v>909169.2</v>
      </c>
      <c r="R481" s="397">
        <v>905089</v>
      </c>
      <c r="S481" s="397">
        <v>793653</v>
      </c>
      <c r="T481" s="394">
        <v>911798</v>
      </c>
      <c r="U481" s="394">
        <v>993799</v>
      </c>
      <c r="V481" s="394">
        <v>1090238</v>
      </c>
      <c r="W481" s="394">
        <v>1134817</v>
      </c>
      <c r="X481" s="394">
        <v>1134817</v>
      </c>
    </row>
    <row r="482" spans="1:24" s="390" customFormat="1" ht="16.5" hidden="1">
      <c r="A482" s="391" t="s">
        <v>1727</v>
      </c>
      <c r="B482" s="392" t="s">
        <v>1728</v>
      </c>
      <c r="C482" s="392" t="s">
        <v>454</v>
      </c>
      <c r="D482" s="392" t="s">
        <v>429</v>
      </c>
      <c r="E482" s="392" t="s">
        <v>577</v>
      </c>
      <c r="F482" s="392" t="s">
        <v>1729</v>
      </c>
      <c r="G482" s="392" t="s">
        <v>579</v>
      </c>
      <c r="H482" s="392" t="s">
        <v>243</v>
      </c>
      <c r="I482" s="398">
        <v>138.08000000000001</v>
      </c>
      <c r="J482" s="398">
        <v>134.56</v>
      </c>
      <c r="K482" s="398">
        <v>341.34</v>
      </c>
      <c r="L482" s="398">
        <v>337.03</v>
      </c>
      <c r="M482" s="398">
        <v>621.51</v>
      </c>
      <c r="N482" s="398">
        <v>495.8</v>
      </c>
      <c r="O482" s="398">
        <v>878.1</v>
      </c>
      <c r="P482" s="398">
        <v>2727.2</v>
      </c>
      <c r="Q482" s="398">
        <v>2505.5</v>
      </c>
      <c r="R482" s="393">
        <v>2494</v>
      </c>
      <c r="S482" s="393">
        <v>2187</v>
      </c>
      <c r="T482" s="394">
        <v>2513</v>
      </c>
      <c r="U482" s="394">
        <v>2739</v>
      </c>
      <c r="V482" s="394">
        <v>3005</v>
      </c>
      <c r="W482" s="394">
        <v>3127</v>
      </c>
      <c r="X482" s="394">
        <v>3127</v>
      </c>
    </row>
    <row r="483" spans="1:24" s="390" customFormat="1" ht="16.5" hidden="1">
      <c r="A483" s="395" t="s">
        <v>1730</v>
      </c>
      <c r="B483" s="396" t="s">
        <v>1731</v>
      </c>
      <c r="C483" s="396" t="s">
        <v>454</v>
      </c>
      <c r="D483" s="396" t="s">
        <v>429</v>
      </c>
      <c r="E483" s="396" t="s">
        <v>577</v>
      </c>
      <c r="F483" s="396" t="s">
        <v>1732</v>
      </c>
      <c r="G483" s="396" t="s">
        <v>579</v>
      </c>
      <c r="H483" s="396" t="s">
        <v>243</v>
      </c>
      <c r="I483" s="399">
        <v>471248</v>
      </c>
      <c r="J483" s="399">
        <v>530326</v>
      </c>
      <c r="K483" s="399">
        <v>555119.5</v>
      </c>
      <c r="L483" s="399">
        <v>565789.5</v>
      </c>
      <c r="M483" s="399">
        <v>589388.4</v>
      </c>
      <c r="N483" s="399">
        <v>708391.8</v>
      </c>
      <c r="O483" s="399">
        <v>698913.6</v>
      </c>
      <c r="P483" s="399">
        <v>719545.5</v>
      </c>
      <c r="Q483" s="399">
        <v>873021.8</v>
      </c>
      <c r="R483" s="397">
        <v>869104</v>
      </c>
      <c r="S483" s="397">
        <v>762098</v>
      </c>
      <c r="T483" s="394">
        <v>875546</v>
      </c>
      <c r="U483" s="394">
        <v>954286</v>
      </c>
      <c r="V483" s="394">
        <v>1046891</v>
      </c>
      <c r="W483" s="394">
        <v>1089698</v>
      </c>
      <c r="X483" s="394">
        <v>1089698</v>
      </c>
    </row>
    <row r="484" spans="1:24" s="390" customFormat="1" ht="16.5" hidden="1">
      <c r="A484" s="391" t="s">
        <v>1733</v>
      </c>
      <c r="B484" s="392" t="s">
        <v>1734</v>
      </c>
      <c r="C484" s="392" t="s">
        <v>454</v>
      </c>
      <c r="D484" s="392" t="s">
        <v>429</v>
      </c>
      <c r="E484" s="392" t="s">
        <v>577</v>
      </c>
      <c r="F484" s="392" t="s">
        <v>1735</v>
      </c>
      <c r="G484" s="392" t="s">
        <v>579</v>
      </c>
      <c r="H484" s="392" t="s">
        <v>243</v>
      </c>
      <c r="I484" s="398">
        <v>108525.5</v>
      </c>
      <c r="J484" s="398">
        <v>99772.3</v>
      </c>
      <c r="K484" s="398">
        <v>109178.5</v>
      </c>
      <c r="L484" s="398">
        <v>106056.2</v>
      </c>
      <c r="M484" s="398">
        <v>94816.1</v>
      </c>
      <c r="N484" s="398">
        <v>94205.2</v>
      </c>
      <c r="O484" s="398">
        <v>91992.1</v>
      </c>
      <c r="P484" s="398">
        <v>78887.5</v>
      </c>
      <c r="Q484" s="398">
        <v>96238.8</v>
      </c>
      <c r="R484" s="393">
        <v>95807</v>
      </c>
      <c r="S484" s="393">
        <v>84011</v>
      </c>
      <c r="T484" s="394">
        <v>96517</v>
      </c>
      <c r="U484" s="394">
        <v>105197</v>
      </c>
      <c r="V484" s="394">
        <v>115406</v>
      </c>
      <c r="W484" s="394">
        <v>120124</v>
      </c>
      <c r="X484" s="394">
        <v>120124</v>
      </c>
    </row>
    <row r="485" spans="1:24" s="390" customFormat="1" ht="16.5" hidden="1">
      <c r="A485" s="395" t="s">
        <v>1736</v>
      </c>
      <c r="B485" s="396" t="s">
        <v>1737</v>
      </c>
      <c r="C485" s="396" t="s">
        <v>454</v>
      </c>
      <c r="D485" s="396" t="s">
        <v>429</v>
      </c>
      <c r="E485" s="396" t="s">
        <v>577</v>
      </c>
      <c r="F485" s="396" t="s">
        <v>1738</v>
      </c>
      <c r="G485" s="396" t="s">
        <v>579</v>
      </c>
      <c r="H485" s="396" t="s">
        <v>243</v>
      </c>
      <c r="I485" s="399">
        <v>103828.8</v>
      </c>
      <c r="J485" s="399">
        <v>100834.9</v>
      </c>
      <c r="K485" s="399">
        <v>93624.5</v>
      </c>
      <c r="L485" s="399">
        <v>95294.399999999994</v>
      </c>
      <c r="M485" s="399">
        <v>90824.5</v>
      </c>
      <c r="N485" s="399">
        <v>103452.6</v>
      </c>
      <c r="O485" s="399">
        <v>95994.2</v>
      </c>
      <c r="P485" s="399">
        <v>97523.199999999997</v>
      </c>
      <c r="Q485" s="399">
        <v>100086.9</v>
      </c>
      <c r="R485" s="397">
        <v>99638</v>
      </c>
      <c r="S485" s="397">
        <v>87370</v>
      </c>
      <c r="T485" s="394">
        <v>100376</v>
      </c>
      <c r="U485" s="394">
        <v>109403</v>
      </c>
      <c r="V485" s="394">
        <v>120020</v>
      </c>
      <c r="W485" s="394">
        <v>124928</v>
      </c>
      <c r="X485" s="394">
        <v>124928</v>
      </c>
    </row>
    <row r="486" spans="1:24" s="390" customFormat="1" ht="16.5" hidden="1">
      <c r="A486" s="391" t="s">
        <v>1739</v>
      </c>
      <c r="B486" s="392" t="s">
        <v>1740</v>
      </c>
      <c r="C486" s="392" t="s">
        <v>454</v>
      </c>
      <c r="D486" s="392" t="s">
        <v>429</v>
      </c>
      <c r="E486" s="392" t="s">
        <v>577</v>
      </c>
      <c r="F486" s="392" t="s">
        <v>1741</v>
      </c>
      <c r="G486" s="392" t="s">
        <v>579</v>
      </c>
      <c r="H486" s="392" t="s">
        <v>243</v>
      </c>
      <c r="I486" s="398">
        <v>1268883.3</v>
      </c>
      <c r="J486" s="398">
        <v>1382675.6</v>
      </c>
      <c r="K486" s="398">
        <v>1459946.1</v>
      </c>
      <c r="L486" s="398">
        <v>1501028.9</v>
      </c>
      <c r="M486" s="398">
        <v>1509108.1</v>
      </c>
      <c r="N486" s="398">
        <v>1848577.4</v>
      </c>
      <c r="O486" s="398">
        <v>1739046.5</v>
      </c>
      <c r="P486" s="398">
        <v>1815838.1</v>
      </c>
      <c r="Q486" s="398">
        <v>2287116.6</v>
      </c>
      <c r="R486" s="393">
        <v>2261192</v>
      </c>
      <c r="S486" s="393">
        <v>1895995</v>
      </c>
      <c r="T486" s="394">
        <v>2138770</v>
      </c>
      <c r="U486" s="394">
        <v>2351452</v>
      </c>
      <c r="V486" s="394">
        <v>2593150</v>
      </c>
      <c r="W486" s="394">
        <v>2700362</v>
      </c>
      <c r="X486" s="394">
        <v>2700362</v>
      </c>
    </row>
    <row r="487" spans="1:24" s="390" customFormat="1" ht="16.5" hidden="1">
      <c r="A487" s="395" t="s">
        <v>1742</v>
      </c>
      <c r="B487" s="396" t="s">
        <v>1743</v>
      </c>
      <c r="C487" s="396" t="s">
        <v>454</v>
      </c>
      <c r="D487" s="396" t="s">
        <v>429</v>
      </c>
      <c r="E487" s="396" t="s">
        <v>577</v>
      </c>
      <c r="F487" s="396" t="s">
        <v>1744</v>
      </c>
      <c r="G487" s="396" t="s">
        <v>579</v>
      </c>
      <c r="H487" s="396" t="s">
        <v>243</v>
      </c>
      <c r="I487" s="399">
        <v>20977.8</v>
      </c>
      <c r="J487" s="399">
        <v>21751.200000000001</v>
      </c>
      <c r="K487" s="399">
        <v>21948.1</v>
      </c>
      <c r="L487" s="399">
        <v>19491.8</v>
      </c>
      <c r="M487" s="399">
        <v>18190.2</v>
      </c>
      <c r="N487" s="399">
        <v>17469.400000000001</v>
      </c>
      <c r="O487" s="399">
        <v>18798.900000000001</v>
      </c>
      <c r="P487" s="399">
        <v>20473.599999999999</v>
      </c>
      <c r="Q487" s="399">
        <v>25797.200000000001</v>
      </c>
      <c r="R487" s="399" t="s">
        <v>386</v>
      </c>
      <c r="S487" s="399" t="s">
        <v>386</v>
      </c>
      <c r="T487" s="399" t="s">
        <v>386</v>
      </c>
      <c r="U487" s="399" t="s">
        <v>386</v>
      </c>
      <c r="V487" s="399" t="s">
        <v>386</v>
      </c>
      <c r="W487" s="399" t="s">
        <v>386</v>
      </c>
      <c r="X487" s="399" t="s">
        <v>386</v>
      </c>
    </row>
    <row r="488" spans="1:24" s="390" customFormat="1" ht="16.5" hidden="1">
      <c r="A488" s="391" t="s">
        <v>1745</v>
      </c>
      <c r="B488" s="392" t="s">
        <v>1746</v>
      </c>
      <c r="C488" s="392" t="s">
        <v>454</v>
      </c>
      <c r="D488" s="392" t="s">
        <v>429</v>
      </c>
      <c r="E488" s="392" t="s">
        <v>577</v>
      </c>
      <c r="F488" s="392" t="s">
        <v>1747</v>
      </c>
      <c r="G488" s="392" t="s">
        <v>579</v>
      </c>
      <c r="H488" s="392" t="s">
        <v>243</v>
      </c>
      <c r="I488" s="398">
        <v>63725.5</v>
      </c>
      <c r="J488" s="398">
        <v>79216.800000000003</v>
      </c>
      <c r="K488" s="398">
        <v>96035.8</v>
      </c>
      <c r="L488" s="398">
        <v>107265</v>
      </c>
      <c r="M488" s="398">
        <v>120971.9</v>
      </c>
      <c r="N488" s="398">
        <v>155933.29999999999</v>
      </c>
      <c r="O488" s="398">
        <v>168093.9</v>
      </c>
      <c r="P488" s="398">
        <v>173056</v>
      </c>
      <c r="Q488" s="398">
        <v>209968.2</v>
      </c>
      <c r="R488" s="393">
        <v>209026</v>
      </c>
      <c r="S488" s="393">
        <v>183290</v>
      </c>
      <c r="T488" s="394">
        <v>210575</v>
      </c>
      <c r="U488" s="394">
        <v>229513</v>
      </c>
      <c r="V488" s="394">
        <v>251785</v>
      </c>
      <c r="W488" s="394">
        <v>262080</v>
      </c>
      <c r="X488" s="394">
        <v>262080</v>
      </c>
    </row>
    <row r="489" spans="1:24" s="390" customFormat="1" ht="16.5" hidden="1">
      <c r="A489" s="395" t="s">
        <v>1748</v>
      </c>
      <c r="B489" s="396" t="s">
        <v>1749</v>
      </c>
      <c r="C489" s="396" t="s">
        <v>454</v>
      </c>
      <c r="D489" s="396" t="s">
        <v>429</v>
      </c>
      <c r="E489" s="396" t="s">
        <v>577</v>
      </c>
      <c r="F489" s="396" t="s">
        <v>1750</v>
      </c>
      <c r="G489" s="396" t="s">
        <v>579</v>
      </c>
      <c r="H489" s="396" t="s">
        <v>243</v>
      </c>
      <c r="I489" s="399">
        <v>132606.9</v>
      </c>
      <c r="J489" s="399">
        <v>134393.29999999999</v>
      </c>
      <c r="K489" s="399">
        <v>149922.6</v>
      </c>
      <c r="L489" s="399">
        <v>147293.6</v>
      </c>
      <c r="M489" s="399">
        <v>136828</v>
      </c>
      <c r="N489" s="399">
        <v>143501.29999999999</v>
      </c>
      <c r="O489" s="399">
        <v>138059.29999999999</v>
      </c>
      <c r="P489" s="399">
        <v>122312.8</v>
      </c>
      <c r="Q489" s="399">
        <v>139540.70000000001</v>
      </c>
      <c r="R489" s="397">
        <v>138914</v>
      </c>
      <c r="S489" s="397">
        <v>121811</v>
      </c>
      <c r="T489" s="394">
        <v>139944</v>
      </c>
      <c r="U489" s="394">
        <v>152530</v>
      </c>
      <c r="V489" s="394">
        <v>167331</v>
      </c>
      <c r="W489" s="394">
        <v>174173</v>
      </c>
      <c r="X489" s="394">
        <v>174173</v>
      </c>
    </row>
    <row r="490" spans="1:24" s="390" customFormat="1" ht="16.5" hidden="1">
      <c r="A490" s="391" t="s">
        <v>1751</v>
      </c>
      <c r="B490" s="392" t="s">
        <v>1752</v>
      </c>
      <c r="C490" s="392" t="s">
        <v>454</v>
      </c>
      <c r="D490" s="392" t="s">
        <v>429</v>
      </c>
      <c r="E490" s="392" t="s">
        <v>577</v>
      </c>
      <c r="F490" s="392" t="s">
        <v>1753</v>
      </c>
      <c r="G490" s="392" t="s">
        <v>579</v>
      </c>
      <c r="H490" s="392" t="s">
        <v>243</v>
      </c>
      <c r="I490" s="398">
        <v>24081.4</v>
      </c>
      <c r="J490" s="398">
        <v>34621.1</v>
      </c>
      <c r="K490" s="398">
        <v>40744.1</v>
      </c>
      <c r="L490" s="398">
        <v>41237.4</v>
      </c>
      <c r="M490" s="398">
        <v>42011.8</v>
      </c>
      <c r="N490" s="398">
        <v>49296.1</v>
      </c>
      <c r="O490" s="398">
        <v>46067.199999999997</v>
      </c>
      <c r="P490" s="398">
        <v>43425.4</v>
      </c>
      <c r="Q490" s="398">
        <v>43301.9</v>
      </c>
      <c r="R490" s="393">
        <v>43108</v>
      </c>
      <c r="S490" s="393">
        <v>37800</v>
      </c>
      <c r="T490" s="394">
        <v>43427</v>
      </c>
      <c r="U490" s="394">
        <v>47333</v>
      </c>
      <c r="V490" s="394">
        <v>51926</v>
      </c>
      <c r="W490" s="394">
        <v>54049</v>
      </c>
      <c r="X490" s="394">
        <v>54049</v>
      </c>
    </row>
    <row r="491" spans="1:24" s="390" customFormat="1" ht="16.5" hidden="1">
      <c r="A491" s="395" t="s">
        <v>1754</v>
      </c>
      <c r="B491" s="396" t="s">
        <v>1755</v>
      </c>
      <c r="C491" s="396" t="s">
        <v>454</v>
      </c>
      <c r="D491" s="396" t="s">
        <v>429</v>
      </c>
      <c r="E491" s="396" t="s">
        <v>577</v>
      </c>
      <c r="F491" s="396" t="s">
        <v>1756</v>
      </c>
      <c r="G491" s="396" t="s">
        <v>579</v>
      </c>
      <c r="H491" s="396" t="s">
        <v>243</v>
      </c>
      <c r="I491" s="399">
        <v>2347178</v>
      </c>
      <c r="J491" s="399">
        <v>2537989.2999999998</v>
      </c>
      <c r="K491" s="399">
        <v>2639081</v>
      </c>
      <c r="L491" s="399">
        <v>2715252.4</v>
      </c>
      <c r="M491" s="399">
        <v>2805671.6</v>
      </c>
      <c r="N491" s="399">
        <v>3424198.9</v>
      </c>
      <c r="O491" s="399">
        <v>3340174.9</v>
      </c>
      <c r="P491" s="399">
        <v>3438776.6</v>
      </c>
      <c r="Q491" s="399">
        <v>4172254.5</v>
      </c>
      <c r="R491" s="397">
        <v>4153530</v>
      </c>
      <c r="S491" s="397">
        <v>3642140</v>
      </c>
      <c r="T491" s="394">
        <v>4184319</v>
      </c>
      <c r="U491" s="394">
        <v>4560626</v>
      </c>
      <c r="V491" s="394">
        <v>5003194</v>
      </c>
      <c r="W491" s="394">
        <v>5207770</v>
      </c>
      <c r="X491" s="394">
        <v>5207770</v>
      </c>
    </row>
    <row r="492" spans="1:24" s="390" customFormat="1" ht="16.5" hidden="1">
      <c r="A492" s="391" t="s">
        <v>1757</v>
      </c>
      <c r="B492" s="392" t="s">
        <v>1758</v>
      </c>
      <c r="C492" s="392" t="s">
        <v>454</v>
      </c>
      <c r="D492" s="392" t="s">
        <v>429</v>
      </c>
      <c r="E492" s="392" t="s">
        <v>577</v>
      </c>
      <c r="F492" s="392" t="s">
        <v>1759</v>
      </c>
      <c r="G492" s="392" t="s">
        <v>579</v>
      </c>
      <c r="H492" s="392" t="s">
        <v>243</v>
      </c>
      <c r="I492" s="398">
        <v>999129.7</v>
      </c>
      <c r="J492" s="398">
        <v>1070759.3</v>
      </c>
      <c r="K492" s="398">
        <v>1091360.2</v>
      </c>
      <c r="L492" s="398">
        <v>1129764.6000000001</v>
      </c>
      <c r="M492" s="398">
        <v>1213164.2</v>
      </c>
      <c r="N492" s="398">
        <v>1477327</v>
      </c>
      <c r="O492" s="398">
        <v>1504580</v>
      </c>
      <c r="P492" s="398">
        <v>1525503.9</v>
      </c>
      <c r="Q492" s="398">
        <v>1779679.9</v>
      </c>
      <c r="R492" s="393">
        <v>1786478</v>
      </c>
      <c r="S492" s="393">
        <v>1648463</v>
      </c>
      <c r="T492" s="394">
        <v>1931117</v>
      </c>
      <c r="U492" s="394">
        <v>2085589</v>
      </c>
      <c r="V492" s="394">
        <v>2275221</v>
      </c>
      <c r="W492" s="394">
        <v>2367139</v>
      </c>
      <c r="X492" s="394">
        <v>2367139</v>
      </c>
    </row>
    <row r="493" spans="1:24" s="390" customFormat="1" ht="16.5" hidden="1">
      <c r="A493" s="395" t="s">
        <v>1760</v>
      </c>
      <c r="B493" s="396" t="s">
        <v>1761</v>
      </c>
      <c r="C493" s="396" t="s">
        <v>454</v>
      </c>
      <c r="D493" s="396" t="s">
        <v>429</v>
      </c>
      <c r="E493" s="396" t="s">
        <v>577</v>
      </c>
      <c r="F493" s="396" t="s">
        <v>1762</v>
      </c>
      <c r="G493" s="396" t="s">
        <v>579</v>
      </c>
      <c r="H493" s="396" t="s">
        <v>243</v>
      </c>
      <c r="I493" s="399">
        <v>734205.7</v>
      </c>
      <c r="J493" s="399">
        <v>790602.7</v>
      </c>
      <c r="K493" s="399">
        <v>811842.8</v>
      </c>
      <c r="L493" s="399">
        <v>853967.8</v>
      </c>
      <c r="M493" s="399">
        <v>923809.5</v>
      </c>
      <c r="N493" s="399">
        <v>1126500.6000000001</v>
      </c>
      <c r="O493" s="399">
        <v>1148451</v>
      </c>
      <c r="P493" s="399">
        <v>1178220</v>
      </c>
      <c r="Q493" s="399">
        <v>1368076.6</v>
      </c>
      <c r="R493" s="397">
        <v>1373302</v>
      </c>
      <c r="S493" s="397">
        <v>1267207</v>
      </c>
      <c r="T493" s="394">
        <v>1484489</v>
      </c>
      <c r="U493" s="394">
        <v>1603235</v>
      </c>
      <c r="V493" s="394">
        <v>1749009</v>
      </c>
      <c r="W493" s="394">
        <v>1819668</v>
      </c>
      <c r="X493" s="394">
        <v>1819668</v>
      </c>
    </row>
    <row r="494" spans="1:24" s="390" customFormat="1" ht="16.5" hidden="1">
      <c r="A494" s="391" t="s">
        <v>1763</v>
      </c>
      <c r="B494" s="392" t="s">
        <v>1764</v>
      </c>
      <c r="C494" s="392" t="s">
        <v>454</v>
      </c>
      <c r="D494" s="392" t="s">
        <v>429</v>
      </c>
      <c r="E494" s="392" t="s">
        <v>577</v>
      </c>
      <c r="F494" s="392" t="s">
        <v>1765</v>
      </c>
      <c r="G494" s="392" t="s">
        <v>579</v>
      </c>
      <c r="H494" s="392" t="s">
        <v>243</v>
      </c>
      <c r="I494" s="398">
        <v>264924</v>
      </c>
      <c r="J494" s="398">
        <v>280156.59999999998</v>
      </c>
      <c r="K494" s="398">
        <v>279517.40000000002</v>
      </c>
      <c r="L494" s="398">
        <v>275796.7</v>
      </c>
      <c r="M494" s="398">
        <v>289354.7</v>
      </c>
      <c r="N494" s="398">
        <v>350826.4</v>
      </c>
      <c r="O494" s="398">
        <v>356128.9</v>
      </c>
      <c r="P494" s="398">
        <v>347283.9</v>
      </c>
      <c r="Q494" s="398">
        <v>411603.3</v>
      </c>
      <c r="R494" s="393">
        <v>413176</v>
      </c>
      <c r="S494" s="393">
        <v>381256</v>
      </c>
      <c r="T494" s="394">
        <v>446628</v>
      </c>
      <c r="U494" s="394">
        <v>482354</v>
      </c>
      <c r="V494" s="394">
        <v>526212</v>
      </c>
      <c r="W494" s="394">
        <v>547470</v>
      </c>
      <c r="X494" s="394">
        <v>547470</v>
      </c>
    </row>
    <row r="495" spans="1:24" s="390" customFormat="1" ht="16.5" hidden="1">
      <c r="A495" s="395" t="s">
        <v>1766</v>
      </c>
      <c r="B495" s="396" t="s">
        <v>1767</v>
      </c>
      <c r="C495" s="396" t="s">
        <v>454</v>
      </c>
      <c r="D495" s="396" t="s">
        <v>429</v>
      </c>
      <c r="E495" s="396" t="s">
        <v>577</v>
      </c>
      <c r="F495" s="396" t="s">
        <v>1768</v>
      </c>
      <c r="G495" s="396" t="s">
        <v>579</v>
      </c>
      <c r="H495" s="396" t="s">
        <v>243</v>
      </c>
      <c r="I495" s="399">
        <v>1078294.7</v>
      </c>
      <c r="J495" s="399">
        <v>1155313.7</v>
      </c>
      <c r="K495" s="399">
        <v>1179134.8</v>
      </c>
      <c r="L495" s="399">
        <v>1214223.5</v>
      </c>
      <c r="M495" s="399">
        <v>1296563.5</v>
      </c>
      <c r="N495" s="399">
        <v>1575621.5</v>
      </c>
      <c r="O495" s="399">
        <v>1601128.3</v>
      </c>
      <c r="P495" s="399">
        <v>1622938.5</v>
      </c>
      <c r="Q495" s="399">
        <v>1885137.9</v>
      </c>
      <c r="R495" s="397">
        <v>1892339</v>
      </c>
      <c r="S495" s="397">
        <v>1746146</v>
      </c>
      <c r="T495" s="394">
        <v>2045548</v>
      </c>
      <c r="U495" s="394">
        <v>2209174</v>
      </c>
      <c r="V495" s="394">
        <v>2410043</v>
      </c>
      <c r="W495" s="394">
        <v>2507408</v>
      </c>
      <c r="X495" s="394">
        <v>2507408</v>
      </c>
    </row>
    <row r="496" spans="1:24" s="390" customFormat="1" ht="16.5" hidden="1">
      <c r="A496" s="391" t="s">
        <v>1769</v>
      </c>
      <c r="B496" s="392" t="s">
        <v>1770</v>
      </c>
      <c r="C496" s="392" t="s">
        <v>239</v>
      </c>
      <c r="D496" s="392" t="s">
        <v>239</v>
      </c>
      <c r="E496" s="392" t="s">
        <v>255</v>
      </c>
      <c r="F496" s="392" t="s">
        <v>1771</v>
      </c>
      <c r="G496" s="392" t="s">
        <v>1047</v>
      </c>
      <c r="H496" s="392" t="s">
        <v>243</v>
      </c>
      <c r="I496" s="393">
        <v>1.6</v>
      </c>
      <c r="J496" s="393">
        <v>1.4</v>
      </c>
      <c r="K496" s="393">
        <v>1.6</v>
      </c>
      <c r="L496" s="393">
        <v>2.2000000000000002</v>
      </c>
      <c r="M496" s="393">
        <v>2</v>
      </c>
      <c r="N496" s="393">
        <v>2.2999999999999998</v>
      </c>
      <c r="O496" s="393">
        <v>2.7</v>
      </c>
      <c r="P496" s="393">
        <v>1.5</v>
      </c>
      <c r="Q496" s="393">
        <v>10.6</v>
      </c>
      <c r="R496" s="393">
        <v>2.9</v>
      </c>
      <c r="S496" s="393">
        <v>4.0999999999999996</v>
      </c>
      <c r="T496" s="394">
        <v>1.6</v>
      </c>
      <c r="U496" s="394">
        <v>1.8</v>
      </c>
      <c r="V496" s="394">
        <v>1.9</v>
      </c>
      <c r="W496" s="394">
        <v>1.7</v>
      </c>
      <c r="X496" s="394">
        <v>1.7</v>
      </c>
    </row>
    <row r="497" spans="1:24" s="390" customFormat="1" ht="16.5" hidden="1">
      <c r="A497" s="395" t="s">
        <v>1772</v>
      </c>
      <c r="B497" s="396" t="s">
        <v>1773</v>
      </c>
      <c r="C497" s="396" t="s">
        <v>454</v>
      </c>
      <c r="D497" s="396" t="s">
        <v>404</v>
      </c>
      <c r="E497" s="396" t="s">
        <v>255</v>
      </c>
      <c r="F497" s="396" t="s">
        <v>1771</v>
      </c>
      <c r="G497" s="396" t="s">
        <v>1047</v>
      </c>
      <c r="H497" s="396" t="s">
        <v>243</v>
      </c>
      <c r="I497" s="397">
        <v>2.923</v>
      </c>
      <c r="J497" s="397">
        <v>3.0779999999999998</v>
      </c>
      <c r="K497" s="397">
        <v>3.282</v>
      </c>
      <c r="L497" s="397">
        <v>3.149</v>
      </c>
      <c r="M497" s="397">
        <v>3.1659999999999999</v>
      </c>
      <c r="N497" s="397">
        <v>3.3810000000000002</v>
      </c>
      <c r="O497" s="397">
        <v>3.6139999999999999</v>
      </c>
      <c r="P497" s="397">
        <v>3.48</v>
      </c>
      <c r="Q497" s="397">
        <v>3.84</v>
      </c>
      <c r="R497" s="397">
        <v>4.1740000000000004</v>
      </c>
      <c r="S497" s="397">
        <v>4.0259999999999998</v>
      </c>
      <c r="T497" s="394">
        <v>4.2549999999999999</v>
      </c>
      <c r="U497" s="394">
        <v>4.665</v>
      </c>
      <c r="V497" s="394">
        <v>5.032</v>
      </c>
      <c r="W497" s="394">
        <v>5.2389999999999999</v>
      </c>
      <c r="X497" s="394">
        <v>5.2389999999999999</v>
      </c>
    </row>
    <row r="498" spans="1:24" s="390" customFormat="1" ht="16.5" hidden="1">
      <c r="A498" s="391" t="s">
        <v>1774</v>
      </c>
      <c r="B498" s="392" t="s">
        <v>1775</v>
      </c>
      <c r="C498" s="392" t="s">
        <v>454</v>
      </c>
      <c r="D498" s="392" t="s">
        <v>404</v>
      </c>
      <c r="E498" s="392" t="s">
        <v>255</v>
      </c>
      <c r="F498" s="392" t="s">
        <v>1771</v>
      </c>
      <c r="G498" s="392" t="s">
        <v>1047</v>
      </c>
      <c r="H498" s="392" t="s">
        <v>243</v>
      </c>
      <c r="I498" s="393">
        <v>2.681</v>
      </c>
      <c r="J498" s="393">
        <v>2.7189999999999999</v>
      </c>
      <c r="K498" s="393">
        <v>2.7610000000000001</v>
      </c>
      <c r="L498" s="393">
        <v>2.8210000000000002</v>
      </c>
      <c r="M498" s="393">
        <v>2.879</v>
      </c>
      <c r="N498" s="393">
        <v>2.9449999999999998</v>
      </c>
      <c r="O498" s="393">
        <v>3.0249999999999999</v>
      </c>
      <c r="P498" s="393">
        <v>3.069</v>
      </c>
      <c r="Q498" s="393">
        <v>3.3930000000000002</v>
      </c>
      <c r="R498" s="393">
        <v>3.492</v>
      </c>
      <c r="S498" s="393">
        <v>3.6360000000000001</v>
      </c>
      <c r="T498" s="394">
        <v>3.6930000000000001</v>
      </c>
      <c r="U498" s="394">
        <v>3.7610000000000001</v>
      </c>
      <c r="V498" s="394">
        <v>3.835</v>
      </c>
      <c r="W498" s="394">
        <v>3.8980000000000001</v>
      </c>
      <c r="X498" s="394">
        <v>3.8980000000000001</v>
      </c>
    </row>
    <row r="499" spans="1:24" s="390" customFormat="1" ht="16.5" hidden="1">
      <c r="A499" s="395" t="s">
        <v>1776</v>
      </c>
      <c r="B499" s="396" t="s">
        <v>1777</v>
      </c>
      <c r="C499" s="396" t="s">
        <v>239</v>
      </c>
      <c r="D499" s="396" t="s">
        <v>239</v>
      </c>
      <c r="E499" s="396" t="s">
        <v>255</v>
      </c>
      <c r="F499" s="396" t="s">
        <v>1778</v>
      </c>
      <c r="G499" s="396" t="s">
        <v>1779</v>
      </c>
      <c r="H499" s="396" t="s">
        <v>243</v>
      </c>
      <c r="I499" s="397">
        <v>2.5</v>
      </c>
      <c r="J499" s="397">
        <v>2.5</v>
      </c>
      <c r="K499" s="397">
        <v>2.7</v>
      </c>
      <c r="L499" s="397">
        <v>2.9</v>
      </c>
      <c r="M499" s="397">
        <v>3.2</v>
      </c>
      <c r="N499" s="397">
        <v>3.4</v>
      </c>
      <c r="O499" s="397">
        <v>3.8</v>
      </c>
      <c r="P499" s="397">
        <v>2.8</v>
      </c>
      <c r="Q499" s="397">
        <v>3.8</v>
      </c>
      <c r="R499" s="397">
        <v>2</v>
      </c>
      <c r="S499" s="397">
        <v>2.7</v>
      </c>
      <c r="T499" s="394">
        <v>2.6</v>
      </c>
      <c r="U499" s="394">
        <v>3.1</v>
      </c>
      <c r="V499" s="394">
        <v>3.2</v>
      </c>
      <c r="W499" s="394">
        <v>2.9</v>
      </c>
      <c r="X499" s="394">
        <v>2.9</v>
      </c>
    </row>
    <row r="500" spans="1:24" s="390" customFormat="1" ht="16.5" hidden="1">
      <c r="A500" s="391" t="s">
        <v>1780</v>
      </c>
      <c r="B500" s="392" t="s">
        <v>1781</v>
      </c>
      <c r="C500" s="392" t="s">
        <v>454</v>
      </c>
      <c r="D500" s="392" t="s">
        <v>404</v>
      </c>
      <c r="E500" s="392" t="s">
        <v>255</v>
      </c>
      <c r="F500" s="392" t="s">
        <v>1778</v>
      </c>
      <c r="G500" s="392" t="s">
        <v>1779</v>
      </c>
      <c r="H500" s="392" t="s">
        <v>243</v>
      </c>
      <c r="I500" s="393">
        <v>5.7210000000000001</v>
      </c>
      <c r="J500" s="393">
        <v>6.0920000000000005</v>
      </c>
      <c r="K500" s="393">
        <v>6.569</v>
      </c>
      <c r="L500" s="393">
        <v>6.3479999999999999</v>
      </c>
      <c r="M500" s="393">
        <v>6.4539999999999997</v>
      </c>
      <c r="N500" s="393">
        <v>6.9649999999999999</v>
      </c>
      <c r="O500" s="393">
        <v>7.5220000000000002</v>
      </c>
      <c r="P500" s="393">
        <v>7.3369999999999997</v>
      </c>
      <c r="Q500" s="393">
        <v>7.6040000000000001</v>
      </c>
      <c r="R500" s="393">
        <v>8.1950000000000003</v>
      </c>
      <c r="S500" s="393">
        <v>7.7949999999999999</v>
      </c>
      <c r="T500" s="394">
        <v>8.322000000000001</v>
      </c>
      <c r="U500" s="394">
        <v>9.234</v>
      </c>
      <c r="V500" s="394">
        <v>10.08</v>
      </c>
      <c r="W500" s="394">
        <v>10.625</v>
      </c>
      <c r="X500" s="394">
        <v>10.625</v>
      </c>
    </row>
    <row r="501" spans="1:24" s="390" customFormat="1" ht="16.5" hidden="1">
      <c r="A501" s="395" t="s">
        <v>1782</v>
      </c>
      <c r="B501" s="396" t="s">
        <v>1783</v>
      </c>
      <c r="C501" s="396" t="s">
        <v>454</v>
      </c>
      <c r="D501" s="396" t="s">
        <v>404</v>
      </c>
      <c r="E501" s="396" t="s">
        <v>255</v>
      </c>
      <c r="F501" s="396" t="s">
        <v>1778</v>
      </c>
      <c r="G501" s="396" t="s">
        <v>1779</v>
      </c>
      <c r="H501" s="396" t="s">
        <v>243</v>
      </c>
      <c r="I501" s="397">
        <v>5.2480000000000002</v>
      </c>
      <c r="J501" s="397">
        <v>5.3810000000000002</v>
      </c>
      <c r="K501" s="397">
        <v>5.5270000000000001</v>
      </c>
      <c r="L501" s="397">
        <v>5.6859999999999999</v>
      </c>
      <c r="M501" s="397">
        <v>5.8689999999999998</v>
      </c>
      <c r="N501" s="397">
        <v>6.0659999999999998</v>
      </c>
      <c r="O501" s="397">
        <v>6.2949999999999999</v>
      </c>
      <c r="P501" s="397">
        <v>6.4690000000000003</v>
      </c>
      <c r="Q501" s="397">
        <v>6.718</v>
      </c>
      <c r="R501" s="397">
        <v>6.8559999999999999</v>
      </c>
      <c r="S501" s="397">
        <v>7.0410000000000004</v>
      </c>
      <c r="T501" s="394">
        <v>7.2229999999999999</v>
      </c>
      <c r="U501" s="394">
        <v>7.444</v>
      </c>
      <c r="V501" s="394">
        <v>7.6820000000000004</v>
      </c>
      <c r="W501" s="394">
        <v>7.9050000000000002</v>
      </c>
      <c r="X501" s="394">
        <v>7.9050000000000002</v>
      </c>
    </row>
    <row r="502" spans="1:24" s="390" customFormat="1" ht="16.5" hidden="1">
      <c r="A502" s="391" t="s">
        <v>1784</v>
      </c>
      <c r="B502" s="392" t="s">
        <v>1785</v>
      </c>
      <c r="C502" s="392" t="s">
        <v>239</v>
      </c>
      <c r="D502" s="392" t="s">
        <v>239</v>
      </c>
      <c r="E502" s="392" t="s">
        <v>255</v>
      </c>
      <c r="F502" s="392" t="s">
        <v>1786</v>
      </c>
      <c r="G502" s="392" t="s">
        <v>1047</v>
      </c>
      <c r="H502" s="392" t="s">
        <v>243</v>
      </c>
      <c r="I502" s="393">
        <v>0.1</v>
      </c>
      <c r="J502" s="393">
        <v>1.2</v>
      </c>
      <c r="K502" s="393">
        <v>1.6</v>
      </c>
      <c r="L502" s="393">
        <v>1.8</v>
      </c>
      <c r="M502" s="393">
        <v>2.2000000000000002</v>
      </c>
      <c r="N502" s="393">
        <v>2.4</v>
      </c>
      <c r="O502" s="393">
        <v>2.8</v>
      </c>
      <c r="P502" s="393">
        <v>1.8</v>
      </c>
      <c r="Q502" s="393">
        <v>-2.9</v>
      </c>
      <c r="R502" s="393">
        <v>2.4</v>
      </c>
      <c r="S502" s="393">
        <v>2.9</v>
      </c>
      <c r="T502" s="394">
        <v>1.7</v>
      </c>
      <c r="U502" s="394">
        <v>2.1</v>
      </c>
      <c r="V502" s="394">
        <v>2.2999999999999998</v>
      </c>
      <c r="W502" s="394">
        <v>2.1</v>
      </c>
      <c r="X502" s="394">
        <v>2.1</v>
      </c>
    </row>
    <row r="503" spans="1:24" s="390" customFormat="1" ht="16.5" hidden="1">
      <c r="A503" s="395" t="s">
        <v>1787</v>
      </c>
      <c r="B503" s="396" t="s">
        <v>1788</v>
      </c>
      <c r="C503" s="396" t="s">
        <v>454</v>
      </c>
      <c r="D503" s="396" t="s">
        <v>404</v>
      </c>
      <c r="E503" s="396" t="s">
        <v>255</v>
      </c>
      <c r="F503" s="396" t="s">
        <v>1786</v>
      </c>
      <c r="G503" s="396" t="s">
        <v>1047</v>
      </c>
      <c r="H503" s="396" t="s">
        <v>243</v>
      </c>
      <c r="I503" s="397">
        <v>15.942</v>
      </c>
      <c r="J503" s="397">
        <v>16.762</v>
      </c>
      <c r="K503" s="397">
        <v>17.872</v>
      </c>
      <c r="L503" s="397">
        <v>17.088999999999999</v>
      </c>
      <c r="M503" s="397">
        <v>17.205000000000002</v>
      </c>
      <c r="N503" s="397">
        <v>18.391999999999999</v>
      </c>
      <c r="O503" s="397">
        <v>19.676000000000002</v>
      </c>
      <c r="P503" s="397">
        <v>19.016999999999999</v>
      </c>
      <c r="Q503" s="397">
        <v>18.43</v>
      </c>
      <c r="R503" s="397">
        <v>19.931000000000001</v>
      </c>
      <c r="S503" s="397">
        <v>18.994</v>
      </c>
      <c r="T503" s="394">
        <v>20.094000000000001</v>
      </c>
      <c r="U503" s="394">
        <v>22.097000000000001</v>
      </c>
      <c r="V503" s="394">
        <v>23.919</v>
      </c>
      <c r="W503" s="394">
        <v>25.004000000000001</v>
      </c>
      <c r="X503" s="394">
        <v>25.004000000000001</v>
      </c>
    </row>
    <row r="504" spans="1:24" s="390" customFormat="1" ht="16.5" hidden="1">
      <c r="A504" s="391" t="s">
        <v>1789</v>
      </c>
      <c r="B504" s="392" t="s">
        <v>1790</v>
      </c>
      <c r="C504" s="392" t="s">
        <v>454</v>
      </c>
      <c r="D504" s="392" t="s">
        <v>404</v>
      </c>
      <c r="E504" s="392" t="s">
        <v>255</v>
      </c>
      <c r="F504" s="392" t="s">
        <v>1786</v>
      </c>
      <c r="G504" s="392" t="s">
        <v>1047</v>
      </c>
      <c r="H504" s="392" t="s">
        <v>243</v>
      </c>
      <c r="I504" s="393">
        <v>14.624000000000001</v>
      </c>
      <c r="J504" s="393">
        <v>14.806000000000001</v>
      </c>
      <c r="K504" s="393">
        <v>15.036</v>
      </c>
      <c r="L504" s="393">
        <v>15.308</v>
      </c>
      <c r="M504" s="393">
        <v>15.645</v>
      </c>
      <c r="N504" s="393">
        <v>16.018000000000001</v>
      </c>
      <c r="O504" s="393">
        <v>16.468</v>
      </c>
      <c r="P504" s="393">
        <v>16.768000000000001</v>
      </c>
      <c r="Q504" s="393">
        <v>16.283999999999999</v>
      </c>
      <c r="R504" s="393">
        <v>16.673000000000002</v>
      </c>
      <c r="S504" s="393">
        <v>17.155999999999999</v>
      </c>
      <c r="T504" s="394">
        <v>17.440999999999999</v>
      </c>
      <c r="U504" s="394">
        <v>17.815000000000001</v>
      </c>
      <c r="V504" s="394">
        <v>18.228000000000002</v>
      </c>
      <c r="W504" s="394">
        <v>18.603000000000002</v>
      </c>
      <c r="X504" s="394">
        <v>18.603000000000002</v>
      </c>
    </row>
    <row r="505" spans="1:24" s="390" customFormat="1" ht="16.5" hidden="1">
      <c r="A505" s="395" t="s">
        <v>1791</v>
      </c>
      <c r="B505" s="396" t="s">
        <v>1792</v>
      </c>
      <c r="C505" s="396" t="s">
        <v>239</v>
      </c>
      <c r="D505" s="396" t="s">
        <v>436</v>
      </c>
      <c r="E505" s="396" t="s">
        <v>440</v>
      </c>
      <c r="F505" s="396" t="s">
        <v>1793</v>
      </c>
      <c r="G505" s="396" t="s">
        <v>239</v>
      </c>
      <c r="H505" s="396" t="s">
        <v>243</v>
      </c>
      <c r="I505" s="397">
        <v>18100</v>
      </c>
      <c r="J505" s="397">
        <v>18490</v>
      </c>
      <c r="K505" s="397">
        <v>18890</v>
      </c>
      <c r="L505" s="397">
        <v>19300</v>
      </c>
      <c r="M505" s="397">
        <v>19660</v>
      </c>
      <c r="N505" s="397">
        <v>19980</v>
      </c>
      <c r="O505" s="397">
        <v>20300</v>
      </c>
      <c r="P505" s="397">
        <v>20600</v>
      </c>
      <c r="Q505" s="397">
        <v>20870</v>
      </c>
      <c r="R505" s="397">
        <v>21130</v>
      </c>
      <c r="S505" s="397">
        <v>21390</v>
      </c>
      <c r="T505" s="394">
        <v>21640</v>
      </c>
      <c r="U505" s="394">
        <v>21890</v>
      </c>
      <c r="V505" s="394">
        <v>22140</v>
      </c>
      <c r="W505" s="394">
        <v>22390</v>
      </c>
      <c r="X505" s="394">
        <v>22390</v>
      </c>
    </row>
    <row r="506" spans="1:24" s="390" customFormat="1" ht="16.5" hidden="1">
      <c r="A506" s="391" t="s">
        <v>1794</v>
      </c>
      <c r="B506" s="392" t="s">
        <v>1795</v>
      </c>
      <c r="C506" s="392" t="s">
        <v>239</v>
      </c>
      <c r="D506" s="392" t="s">
        <v>239</v>
      </c>
      <c r="E506" s="392" t="s">
        <v>643</v>
      </c>
      <c r="F506" s="392" t="s">
        <v>1796</v>
      </c>
      <c r="G506" s="392" t="s">
        <v>239</v>
      </c>
      <c r="H506" s="392" t="s">
        <v>243</v>
      </c>
      <c r="I506" s="398">
        <v>0.13</v>
      </c>
      <c r="J506" s="398">
        <v>0.14000000000000001</v>
      </c>
      <c r="K506" s="398">
        <v>8.7999999999999995E-2</v>
      </c>
      <c r="L506" s="398">
        <v>6.8000000000000005E-2</v>
      </c>
      <c r="M506" s="398">
        <v>8.6999999999999994E-2</v>
      </c>
      <c r="N506" s="398">
        <v>8.5999999999999993E-2</v>
      </c>
      <c r="O506" s="398">
        <v>0.10199999999999999</v>
      </c>
      <c r="P506" s="398">
        <v>8.5999999999999993E-2</v>
      </c>
      <c r="Q506" s="398">
        <v>0.121</v>
      </c>
      <c r="R506" s="398">
        <v>9.0999999999999998E-2</v>
      </c>
      <c r="S506" s="393">
        <v>0.1</v>
      </c>
      <c r="T506" s="394">
        <v>0.1</v>
      </c>
      <c r="U506" s="394">
        <v>0.1</v>
      </c>
      <c r="V506" s="394">
        <v>0.1</v>
      </c>
      <c r="W506" s="394">
        <v>0.1</v>
      </c>
      <c r="X506" s="394">
        <v>0.1</v>
      </c>
    </row>
    <row r="507" spans="1:24" s="390" customFormat="1" ht="16.5" hidden="1">
      <c r="A507" s="395" t="s">
        <v>1797</v>
      </c>
      <c r="B507" s="396" t="s">
        <v>1798</v>
      </c>
      <c r="C507" s="396" t="s">
        <v>239</v>
      </c>
      <c r="D507" s="396" t="s">
        <v>239</v>
      </c>
      <c r="E507" s="396" t="s">
        <v>643</v>
      </c>
      <c r="F507" s="396" t="s">
        <v>1799</v>
      </c>
      <c r="G507" s="396" t="s">
        <v>239</v>
      </c>
      <c r="H507" s="396" t="s">
        <v>243</v>
      </c>
      <c r="I507" s="399">
        <v>0.11899999999999999</v>
      </c>
      <c r="J507" s="399">
        <v>0.124</v>
      </c>
      <c r="K507" s="399">
        <v>7.8E-2</v>
      </c>
      <c r="L507" s="399">
        <v>0.06</v>
      </c>
      <c r="M507" s="399">
        <v>7.6999999999999999E-2</v>
      </c>
      <c r="N507" s="399">
        <v>7.5999999999999998E-2</v>
      </c>
      <c r="O507" s="399">
        <v>8.7999999999999995E-2</v>
      </c>
      <c r="P507" s="399">
        <v>7.1999999999999995E-2</v>
      </c>
      <c r="Q507" s="399">
        <v>0.1</v>
      </c>
      <c r="R507" s="399">
        <v>7.8E-2</v>
      </c>
      <c r="S507" s="397">
        <v>0.1</v>
      </c>
      <c r="T507" s="394">
        <v>0.1</v>
      </c>
      <c r="U507" s="394">
        <v>0.1</v>
      </c>
      <c r="V507" s="394">
        <v>0.1</v>
      </c>
      <c r="W507" s="394">
        <v>0.1</v>
      </c>
      <c r="X507" s="394">
        <v>0.1</v>
      </c>
    </row>
    <row r="508" spans="1:24" s="390" customFormat="1" ht="16.5" hidden="1">
      <c r="A508" s="391" t="s">
        <v>1800</v>
      </c>
      <c r="B508" s="392" t="s">
        <v>1801</v>
      </c>
      <c r="C508" s="392" t="s">
        <v>239</v>
      </c>
      <c r="D508" s="392" t="s">
        <v>239</v>
      </c>
      <c r="E508" s="392" t="s">
        <v>653</v>
      </c>
      <c r="F508" s="392" t="s">
        <v>1802</v>
      </c>
      <c r="G508" s="392" t="s">
        <v>239</v>
      </c>
      <c r="H508" s="392" t="s">
        <v>243</v>
      </c>
      <c r="I508" s="398">
        <v>341.27</v>
      </c>
      <c r="J508" s="398">
        <v>368.79</v>
      </c>
      <c r="K508" s="398">
        <v>236.63</v>
      </c>
      <c r="L508" s="398">
        <v>184.52</v>
      </c>
      <c r="M508" s="398">
        <v>244.8</v>
      </c>
      <c r="N508" s="398">
        <v>242.47</v>
      </c>
      <c r="O508" s="398">
        <v>288.86</v>
      </c>
      <c r="P508" s="398">
        <v>239.99</v>
      </c>
      <c r="Q508" s="398">
        <v>333.38</v>
      </c>
      <c r="R508" s="398">
        <v>262.62</v>
      </c>
      <c r="S508" s="393">
        <v>261.39999999999998</v>
      </c>
      <c r="T508" s="394">
        <v>261.8</v>
      </c>
      <c r="U508" s="394">
        <v>262</v>
      </c>
      <c r="V508" s="394">
        <v>262.39999999999998</v>
      </c>
      <c r="W508" s="394">
        <v>262.8</v>
      </c>
      <c r="X508" s="394">
        <v>262.8</v>
      </c>
    </row>
    <row r="509" spans="1:24" s="390" customFormat="1" ht="16.5" hidden="1">
      <c r="A509" s="395" t="s">
        <v>1803</v>
      </c>
      <c r="B509" s="396" t="s">
        <v>1804</v>
      </c>
      <c r="C509" s="396" t="s">
        <v>239</v>
      </c>
      <c r="D509" s="396" t="s">
        <v>239</v>
      </c>
      <c r="E509" s="396" t="s">
        <v>255</v>
      </c>
      <c r="F509" s="396" t="s">
        <v>1805</v>
      </c>
      <c r="G509" s="396" t="s">
        <v>1806</v>
      </c>
      <c r="H509" s="396" t="s">
        <v>243</v>
      </c>
      <c r="I509" s="397">
        <v>-0.4</v>
      </c>
      <c r="J509" s="397">
        <v>2.2000000000000002</v>
      </c>
      <c r="K509" s="397">
        <v>2.4</v>
      </c>
      <c r="L509" s="397">
        <v>5.3</v>
      </c>
      <c r="M509" s="397">
        <v>4.8</v>
      </c>
      <c r="N509" s="397">
        <v>4</v>
      </c>
      <c r="O509" s="397">
        <v>3</v>
      </c>
      <c r="P509" s="397">
        <v>1.4</v>
      </c>
      <c r="Q509" s="397">
        <v>3.4</v>
      </c>
      <c r="R509" s="397">
        <v>3.8</v>
      </c>
      <c r="S509" s="397">
        <v>0.2</v>
      </c>
      <c r="T509" s="394">
        <v>3.2</v>
      </c>
      <c r="U509" s="394">
        <v>4.0999999999999996</v>
      </c>
      <c r="V509" s="394">
        <v>4.7</v>
      </c>
      <c r="W509" s="394">
        <v>4.5999999999999996</v>
      </c>
      <c r="X509" s="394">
        <v>4.5999999999999996</v>
      </c>
    </row>
    <row r="510" spans="1:24" s="390" customFormat="1" ht="16.5" hidden="1">
      <c r="A510" s="391" t="s">
        <v>1807</v>
      </c>
      <c r="B510" s="392" t="s">
        <v>1808</v>
      </c>
      <c r="C510" s="392" t="s">
        <v>454</v>
      </c>
      <c r="D510" s="392" t="s">
        <v>404</v>
      </c>
      <c r="E510" s="392" t="s">
        <v>255</v>
      </c>
      <c r="F510" s="392" t="s">
        <v>1805</v>
      </c>
      <c r="G510" s="392" t="s">
        <v>1806</v>
      </c>
      <c r="H510" s="392" t="s">
        <v>243</v>
      </c>
      <c r="I510" s="393">
        <v>154.608</v>
      </c>
      <c r="J510" s="393">
        <v>164.12800000000001</v>
      </c>
      <c r="K510" s="393">
        <v>176.50200000000001</v>
      </c>
      <c r="L510" s="393">
        <v>174.595</v>
      </c>
      <c r="M510" s="393">
        <v>180.238</v>
      </c>
      <c r="N510" s="393">
        <v>195.64600000000002</v>
      </c>
      <c r="O510" s="393">
        <v>209.74700000000001</v>
      </c>
      <c r="P510" s="393">
        <v>201.81900000000002</v>
      </c>
      <c r="Q510" s="393">
        <v>208.309</v>
      </c>
      <c r="R510" s="393">
        <v>228.363</v>
      </c>
      <c r="S510" s="393">
        <v>211.96899999999999</v>
      </c>
      <c r="T510" s="394">
        <v>227.697</v>
      </c>
      <c r="U510" s="394">
        <v>255.244</v>
      </c>
      <c r="V510" s="394">
        <v>282.72899999999998</v>
      </c>
      <c r="W510" s="394">
        <v>302.92200000000003</v>
      </c>
      <c r="X510" s="394">
        <v>302.92200000000003</v>
      </c>
    </row>
    <row r="511" spans="1:24" s="390" customFormat="1" ht="16.5" hidden="1">
      <c r="A511" s="395" t="s">
        <v>1809</v>
      </c>
      <c r="B511" s="396" t="s">
        <v>1810</v>
      </c>
      <c r="C511" s="396" t="s">
        <v>454</v>
      </c>
      <c r="D511" s="396" t="s">
        <v>404</v>
      </c>
      <c r="E511" s="396" t="s">
        <v>255</v>
      </c>
      <c r="F511" s="396" t="s">
        <v>1805</v>
      </c>
      <c r="G511" s="396" t="s">
        <v>1806</v>
      </c>
      <c r="H511" s="396" t="s">
        <v>243</v>
      </c>
      <c r="I511" s="397">
        <v>141.81900000000002</v>
      </c>
      <c r="J511" s="397">
        <v>144.97300000000001</v>
      </c>
      <c r="K511" s="397">
        <v>148.49299999999999</v>
      </c>
      <c r="L511" s="397">
        <v>156.39400000000001</v>
      </c>
      <c r="M511" s="397">
        <v>163.893</v>
      </c>
      <c r="N511" s="397">
        <v>170.398</v>
      </c>
      <c r="O511" s="397">
        <v>175.54900000000001</v>
      </c>
      <c r="P511" s="397">
        <v>177.94800000000001</v>
      </c>
      <c r="Q511" s="397">
        <v>184.053</v>
      </c>
      <c r="R511" s="397">
        <v>191.036</v>
      </c>
      <c r="S511" s="397">
        <v>191.453</v>
      </c>
      <c r="T511" s="394">
        <v>197.63400000000001</v>
      </c>
      <c r="U511" s="394">
        <v>205.785</v>
      </c>
      <c r="V511" s="394">
        <v>215.46</v>
      </c>
      <c r="W511" s="394">
        <v>225.381</v>
      </c>
      <c r="X511" s="394">
        <v>225.381</v>
      </c>
    </row>
    <row r="512" spans="1:24" s="390" customFormat="1" ht="16.5" hidden="1">
      <c r="A512" s="391" t="s">
        <v>1811</v>
      </c>
      <c r="B512" s="392" t="s">
        <v>1812</v>
      </c>
      <c r="C512" s="392" t="s">
        <v>454</v>
      </c>
      <c r="D512" s="392" t="s">
        <v>404</v>
      </c>
      <c r="E512" s="392" t="s">
        <v>1813</v>
      </c>
      <c r="F512" s="392" t="s">
        <v>1814</v>
      </c>
      <c r="G512" s="392" t="s">
        <v>491</v>
      </c>
      <c r="H512" s="392" t="s">
        <v>243</v>
      </c>
      <c r="I512" s="393">
        <v>0</v>
      </c>
      <c r="J512" s="393">
        <v>0</v>
      </c>
      <c r="K512" s="393">
        <v>0</v>
      </c>
      <c r="L512" s="393">
        <v>0</v>
      </c>
      <c r="M512" s="393">
        <v>0</v>
      </c>
      <c r="N512" s="393">
        <v>0</v>
      </c>
      <c r="O512" s="393">
        <v>0</v>
      </c>
      <c r="P512" s="393">
        <v>0</v>
      </c>
      <c r="Q512" s="393">
        <v>0</v>
      </c>
      <c r="R512" s="393">
        <v>0</v>
      </c>
      <c r="S512" s="393">
        <v>0</v>
      </c>
      <c r="T512" s="394">
        <v>0</v>
      </c>
      <c r="U512" s="394">
        <v>0</v>
      </c>
      <c r="V512" s="394">
        <v>0</v>
      </c>
      <c r="W512" s="394">
        <v>0</v>
      </c>
      <c r="X512" s="394">
        <v>0</v>
      </c>
    </row>
    <row r="513" spans="1:24" s="390" customFormat="1" ht="16.5" hidden="1">
      <c r="A513" s="395" t="s">
        <v>1815</v>
      </c>
      <c r="B513" s="396" t="s">
        <v>1816</v>
      </c>
      <c r="C513" s="396" t="s">
        <v>454</v>
      </c>
      <c r="D513" s="396" t="s">
        <v>404</v>
      </c>
      <c r="E513" s="396" t="s">
        <v>710</v>
      </c>
      <c r="F513" s="396" t="s">
        <v>1817</v>
      </c>
      <c r="G513" s="396" t="s">
        <v>239</v>
      </c>
      <c r="H513" s="396" t="s">
        <v>243</v>
      </c>
      <c r="I513" s="399">
        <v>0</v>
      </c>
      <c r="J513" s="399">
        <v>0</v>
      </c>
      <c r="K513" s="399">
        <v>0</v>
      </c>
      <c r="L513" s="397">
        <v>0</v>
      </c>
      <c r="M513" s="397">
        <v>0</v>
      </c>
      <c r="N513" s="397">
        <v>0</v>
      </c>
      <c r="O513" s="397">
        <v>0</v>
      </c>
      <c r="P513" s="397">
        <v>0</v>
      </c>
      <c r="Q513" s="397">
        <v>0</v>
      </c>
      <c r="R513" s="397">
        <v>0</v>
      </c>
      <c r="S513" s="397">
        <v>0</v>
      </c>
      <c r="T513" s="394">
        <v>0</v>
      </c>
      <c r="U513" s="394">
        <v>0</v>
      </c>
      <c r="V513" s="394">
        <v>0</v>
      </c>
      <c r="W513" s="394">
        <v>0</v>
      </c>
      <c r="X513" s="394">
        <v>0</v>
      </c>
    </row>
    <row r="514" spans="1:24" s="390" customFormat="1" ht="16.5" hidden="1">
      <c r="A514" s="391" t="s">
        <v>1818</v>
      </c>
      <c r="B514" s="392" t="s">
        <v>1819</v>
      </c>
      <c r="C514" s="392" t="s">
        <v>454</v>
      </c>
      <c r="D514" s="392" t="s">
        <v>404</v>
      </c>
      <c r="E514" s="392" t="s">
        <v>489</v>
      </c>
      <c r="F514" s="392" t="s">
        <v>1820</v>
      </c>
      <c r="G514" s="392" t="s">
        <v>239</v>
      </c>
      <c r="H514" s="392" t="s">
        <v>243</v>
      </c>
      <c r="I514" s="393">
        <v>0</v>
      </c>
      <c r="J514" s="393">
        <v>0</v>
      </c>
      <c r="K514" s="393">
        <v>0</v>
      </c>
      <c r="L514" s="393">
        <v>0</v>
      </c>
      <c r="M514" s="393">
        <v>0</v>
      </c>
      <c r="N514" s="393">
        <v>0</v>
      </c>
      <c r="O514" s="393">
        <v>0</v>
      </c>
      <c r="P514" s="393">
        <v>0</v>
      </c>
      <c r="Q514" s="393">
        <v>0</v>
      </c>
      <c r="R514" s="393">
        <v>0</v>
      </c>
      <c r="S514" s="393">
        <v>0</v>
      </c>
      <c r="T514" s="394">
        <v>0</v>
      </c>
      <c r="U514" s="394">
        <v>0</v>
      </c>
      <c r="V514" s="394">
        <v>0</v>
      </c>
      <c r="W514" s="394">
        <v>0</v>
      </c>
      <c r="X514" s="394">
        <v>0</v>
      </c>
    </row>
    <row r="515" spans="1:24" s="390" customFormat="1" ht="16.5" hidden="1">
      <c r="A515" s="395" t="s">
        <v>1821</v>
      </c>
      <c r="B515" s="396" t="s">
        <v>1822</v>
      </c>
      <c r="C515" s="396" t="s">
        <v>454</v>
      </c>
      <c r="D515" s="396" t="s">
        <v>404</v>
      </c>
      <c r="E515" s="396" t="s">
        <v>971</v>
      </c>
      <c r="F515" s="396" t="s">
        <v>1823</v>
      </c>
      <c r="G515" s="396" t="s">
        <v>239</v>
      </c>
      <c r="H515" s="396" t="s">
        <v>243</v>
      </c>
      <c r="I515" s="399">
        <v>0</v>
      </c>
      <c r="J515" s="399">
        <v>0</v>
      </c>
      <c r="K515" s="399">
        <v>0</v>
      </c>
      <c r="L515" s="399">
        <v>0</v>
      </c>
      <c r="M515" s="397">
        <v>0</v>
      </c>
      <c r="N515" s="397">
        <v>0</v>
      </c>
      <c r="O515" s="397">
        <v>0</v>
      </c>
      <c r="P515" s="397">
        <v>0</v>
      </c>
      <c r="Q515" s="397">
        <v>0</v>
      </c>
      <c r="R515" s="397">
        <v>0</v>
      </c>
      <c r="S515" s="397">
        <v>0</v>
      </c>
      <c r="T515" s="394">
        <v>0</v>
      </c>
      <c r="U515" s="394">
        <v>0</v>
      </c>
      <c r="V515" s="394">
        <v>0</v>
      </c>
      <c r="W515" s="394">
        <v>0</v>
      </c>
      <c r="X515" s="394">
        <v>0</v>
      </c>
    </row>
    <row r="516" spans="1:24" s="390" customFormat="1" ht="16.5" hidden="1">
      <c r="A516" s="391" t="s">
        <v>1824</v>
      </c>
      <c r="B516" s="392" t="s">
        <v>1825</v>
      </c>
      <c r="C516" s="392" t="s">
        <v>454</v>
      </c>
      <c r="D516" s="392" t="s">
        <v>404</v>
      </c>
      <c r="E516" s="392" t="s">
        <v>1826</v>
      </c>
      <c r="F516" s="392" t="s">
        <v>1827</v>
      </c>
      <c r="G516" s="392" t="s">
        <v>239</v>
      </c>
      <c r="H516" s="392" t="s">
        <v>243</v>
      </c>
      <c r="I516" s="398">
        <v>0</v>
      </c>
      <c r="J516" s="398">
        <v>0</v>
      </c>
      <c r="K516" s="398">
        <v>0</v>
      </c>
      <c r="L516" s="398">
        <v>0</v>
      </c>
      <c r="M516" s="398">
        <v>0</v>
      </c>
      <c r="N516" s="398">
        <v>0</v>
      </c>
      <c r="O516" s="398">
        <v>0</v>
      </c>
      <c r="P516" s="398">
        <v>0</v>
      </c>
      <c r="Q516" s="398">
        <v>0</v>
      </c>
      <c r="R516" s="398">
        <v>0</v>
      </c>
      <c r="S516" s="393">
        <v>0</v>
      </c>
      <c r="T516" s="394">
        <v>0</v>
      </c>
      <c r="U516" s="394">
        <v>0</v>
      </c>
      <c r="V516" s="394">
        <v>0</v>
      </c>
      <c r="W516" s="394">
        <v>0</v>
      </c>
      <c r="X516" s="394">
        <v>0</v>
      </c>
    </row>
    <row r="517" spans="1:24" s="390" customFormat="1" ht="16.5" hidden="1">
      <c r="A517" s="395" t="s">
        <v>1828</v>
      </c>
      <c r="B517" s="396" t="s">
        <v>1829</v>
      </c>
      <c r="C517" s="396" t="s">
        <v>239</v>
      </c>
      <c r="D517" s="396" t="s">
        <v>239</v>
      </c>
      <c r="E517" s="396" t="s">
        <v>389</v>
      </c>
      <c r="F517" s="396" t="s">
        <v>1830</v>
      </c>
      <c r="G517" s="396" t="s">
        <v>239</v>
      </c>
      <c r="H517" s="396" t="s">
        <v>243</v>
      </c>
      <c r="I517" s="397">
        <v>4</v>
      </c>
      <c r="J517" s="397">
        <v>4</v>
      </c>
      <c r="K517" s="397">
        <v>4</v>
      </c>
      <c r="L517" s="397">
        <v>4</v>
      </c>
      <c r="M517" s="397">
        <v>4</v>
      </c>
      <c r="N517" s="397">
        <v>4</v>
      </c>
      <c r="O517" s="397">
        <v>4</v>
      </c>
      <c r="P517" s="397">
        <v>4</v>
      </c>
      <c r="Q517" s="397">
        <v>4</v>
      </c>
      <c r="R517" s="397">
        <v>4.2</v>
      </c>
      <c r="S517" s="397">
        <v>4.4000000000000004</v>
      </c>
      <c r="T517" s="394">
        <v>4.5999999999999996</v>
      </c>
      <c r="U517" s="394">
        <v>4.8</v>
      </c>
      <c r="V517" s="394">
        <v>5</v>
      </c>
      <c r="W517" s="394">
        <v>5</v>
      </c>
      <c r="X517" s="394">
        <v>5</v>
      </c>
    </row>
    <row r="518" spans="1:24" s="390" customFormat="1" ht="16.5" hidden="1">
      <c r="A518" s="391" t="s">
        <v>1831</v>
      </c>
      <c r="B518" s="392" t="s">
        <v>1832</v>
      </c>
      <c r="C518" s="392" t="s">
        <v>239</v>
      </c>
      <c r="D518" s="392" t="s">
        <v>239</v>
      </c>
      <c r="E518" s="392" t="s">
        <v>1210</v>
      </c>
      <c r="F518" s="392" t="s">
        <v>1833</v>
      </c>
      <c r="G518" s="392" t="s">
        <v>239</v>
      </c>
      <c r="H518" s="392" t="s">
        <v>243</v>
      </c>
      <c r="I518" s="398">
        <v>24.606000000000002</v>
      </c>
      <c r="J518" s="398">
        <v>26.141999999999999</v>
      </c>
      <c r="K518" s="398">
        <v>26.960999999999999</v>
      </c>
      <c r="L518" s="398">
        <v>33.31</v>
      </c>
      <c r="M518" s="398">
        <v>35.06</v>
      </c>
      <c r="N518" s="398">
        <v>33.99</v>
      </c>
      <c r="O518" s="398">
        <v>31.018999999999998</v>
      </c>
      <c r="P518" s="398">
        <v>32.319000000000003</v>
      </c>
      <c r="Q518" s="398">
        <v>37.142000000000003</v>
      </c>
      <c r="R518" s="398">
        <v>33.747999999999998</v>
      </c>
      <c r="S518" s="393">
        <v>34.299999999999997</v>
      </c>
      <c r="T518" s="394">
        <v>33.9</v>
      </c>
      <c r="U518" s="394">
        <v>34.200000000000003</v>
      </c>
      <c r="V518" s="394">
        <v>34.299999999999997</v>
      </c>
      <c r="W518" s="394">
        <v>34.299999999999997</v>
      </c>
      <c r="X518" s="394">
        <v>34.299999999999997</v>
      </c>
    </row>
    <row r="519" spans="1:24" s="390" customFormat="1" ht="16.5" hidden="1">
      <c r="A519" s="395" t="s">
        <v>1834</v>
      </c>
      <c r="B519" s="396" t="s">
        <v>1835</v>
      </c>
      <c r="C519" s="396" t="s">
        <v>454</v>
      </c>
      <c r="D519" s="396" t="s">
        <v>404</v>
      </c>
      <c r="E519" s="396" t="s">
        <v>1210</v>
      </c>
      <c r="F519" s="396" t="s">
        <v>1836</v>
      </c>
      <c r="G519" s="396" t="s">
        <v>845</v>
      </c>
      <c r="H519" s="396" t="s">
        <v>243</v>
      </c>
      <c r="I519" s="399">
        <v>127.811081</v>
      </c>
      <c r="J519" s="399">
        <v>134.645352</v>
      </c>
      <c r="K519" s="399">
        <v>141.645522</v>
      </c>
      <c r="L519" s="399">
        <v>145.37172800000002</v>
      </c>
      <c r="M519" s="399">
        <v>142.38929999999999</v>
      </c>
      <c r="N519" s="399">
        <v>162.673216</v>
      </c>
      <c r="O519" s="399">
        <v>166.174463</v>
      </c>
      <c r="P519" s="399">
        <v>162.64164600000001</v>
      </c>
      <c r="Q519" s="399">
        <v>173.58475300000001</v>
      </c>
      <c r="R519" s="399">
        <v>207.49266200000002</v>
      </c>
      <c r="S519" s="397">
        <v>234.49539999999999</v>
      </c>
      <c r="T519" s="394">
        <v>214.857</v>
      </c>
      <c r="U519" s="394">
        <v>240.22200000000001</v>
      </c>
      <c r="V519" s="394">
        <v>265.75319999999999</v>
      </c>
      <c r="W519" s="394">
        <v>286.4427</v>
      </c>
      <c r="X519" s="394">
        <v>286.4427</v>
      </c>
    </row>
    <row r="520" spans="1:24" s="390" customFormat="1" ht="16.5" hidden="1">
      <c r="A520" s="391" t="s">
        <v>1837</v>
      </c>
      <c r="B520" s="392" t="s">
        <v>1838</v>
      </c>
      <c r="C520" s="392" t="s">
        <v>239</v>
      </c>
      <c r="D520" s="392" t="s">
        <v>239</v>
      </c>
      <c r="E520" s="392" t="s">
        <v>1210</v>
      </c>
      <c r="F520" s="392" t="s">
        <v>1839</v>
      </c>
      <c r="G520" s="392" t="s">
        <v>239</v>
      </c>
      <c r="H520" s="392" t="s">
        <v>243</v>
      </c>
      <c r="I520" s="398">
        <v>35.844000000000001</v>
      </c>
      <c r="J520" s="398">
        <v>35.030999999999999</v>
      </c>
      <c r="K520" s="398">
        <v>33.426000000000002</v>
      </c>
      <c r="L520" s="398">
        <v>23.693000000000001</v>
      </c>
      <c r="M520" s="398">
        <v>20.131</v>
      </c>
      <c r="N520" s="398">
        <v>22.974</v>
      </c>
      <c r="O520" s="398">
        <v>27.431000000000001</v>
      </c>
      <c r="P520" s="398">
        <v>25.303999999999998</v>
      </c>
      <c r="Q520" s="398">
        <v>18.521999999999998</v>
      </c>
      <c r="R520" s="398">
        <v>22.375</v>
      </c>
      <c r="S520" s="393">
        <v>23.8</v>
      </c>
      <c r="T520" s="394">
        <v>24.3</v>
      </c>
      <c r="U520" s="394">
        <v>24.2</v>
      </c>
      <c r="V520" s="394">
        <v>24.4</v>
      </c>
      <c r="W520" s="394">
        <v>24.4</v>
      </c>
      <c r="X520" s="394">
        <v>24.4</v>
      </c>
    </row>
    <row r="521" spans="1:24" s="390" customFormat="1" ht="16.5" hidden="1">
      <c r="A521" s="395" t="s">
        <v>1840</v>
      </c>
      <c r="B521" s="396" t="s">
        <v>1841</v>
      </c>
      <c r="C521" s="396" t="s">
        <v>454</v>
      </c>
      <c r="D521" s="396" t="s">
        <v>404</v>
      </c>
      <c r="E521" s="396" t="s">
        <v>1210</v>
      </c>
      <c r="F521" s="396" t="s">
        <v>1842</v>
      </c>
      <c r="G521" s="396" t="s">
        <v>845</v>
      </c>
      <c r="H521" s="396" t="s">
        <v>243</v>
      </c>
      <c r="I521" s="399">
        <v>186.189829</v>
      </c>
      <c r="J521" s="399">
        <v>180.43128000000002</v>
      </c>
      <c r="K521" s="399">
        <v>175.61053200000001</v>
      </c>
      <c r="L521" s="399">
        <v>103.400935</v>
      </c>
      <c r="M521" s="399">
        <v>81.756513000000012</v>
      </c>
      <c r="N521" s="399">
        <v>109.95290300000001</v>
      </c>
      <c r="O521" s="399">
        <v>146.953237</v>
      </c>
      <c r="P521" s="399">
        <v>127.340918</v>
      </c>
      <c r="Q521" s="399">
        <v>86.562857999999991</v>
      </c>
      <c r="R521" s="399">
        <v>137.57222700000003</v>
      </c>
      <c r="S521" s="397">
        <v>162.71110000000002</v>
      </c>
      <c r="T521" s="394">
        <v>154.01260000000002</v>
      </c>
      <c r="U521" s="394">
        <v>169.98160000000001</v>
      </c>
      <c r="V521" s="394">
        <v>189.0489</v>
      </c>
      <c r="W521" s="394">
        <v>203.76679999999999</v>
      </c>
      <c r="X521" s="394">
        <v>203.76679999999999</v>
      </c>
    </row>
    <row r="522" spans="1:24" s="390" customFormat="1" ht="16.5" hidden="1">
      <c r="A522" s="391" t="s">
        <v>1843</v>
      </c>
      <c r="B522" s="392" t="s">
        <v>1844</v>
      </c>
      <c r="C522" s="392" t="s">
        <v>239</v>
      </c>
      <c r="D522" s="392" t="s">
        <v>239</v>
      </c>
      <c r="E522" s="392" t="s">
        <v>1210</v>
      </c>
      <c r="F522" s="392" t="s">
        <v>1845</v>
      </c>
      <c r="G522" s="392" t="s">
        <v>239</v>
      </c>
      <c r="H522" s="392" t="s">
        <v>243</v>
      </c>
      <c r="I522" s="398">
        <v>9.1180000000000003</v>
      </c>
      <c r="J522" s="398">
        <v>9.1080000000000005</v>
      </c>
      <c r="K522" s="398">
        <v>9.0410000000000004</v>
      </c>
      <c r="L522" s="398">
        <v>9.9700000000000006</v>
      </c>
      <c r="M522" s="398">
        <v>10.565</v>
      </c>
      <c r="N522" s="398">
        <v>10.186999999999999</v>
      </c>
      <c r="O522" s="398">
        <v>10.295</v>
      </c>
      <c r="P522" s="398">
        <v>10.346</v>
      </c>
      <c r="Q522" s="398">
        <v>10.914</v>
      </c>
      <c r="R522" s="398">
        <v>10.678000000000001</v>
      </c>
      <c r="S522" s="393">
        <v>11.5</v>
      </c>
      <c r="T522" s="394">
        <v>11.7</v>
      </c>
      <c r="U522" s="394">
        <v>11.9</v>
      </c>
      <c r="V522" s="394">
        <v>12</v>
      </c>
      <c r="W522" s="394">
        <v>12</v>
      </c>
      <c r="X522" s="394">
        <v>12</v>
      </c>
    </row>
    <row r="523" spans="1:24" s="390" customFormat="1" ht="16.5" hidden="1">
      <c r="A523" s="395" t="s">
        <v>1846</v>
      </c>
      <c r="B523" s="396" t="s">
        <v>1847</v>
      </c>
      <c r="C523" s="396" t="s">
        <v>454</v>
      </c>
      <c r="D523" s="396" t="s">
        <v>404</v>
      </c>
      <c r="E523" s="396" t="s">
        <v>1210</v>
      </c>
      <c r="F523" s="396" t="s">
        <v>1848</v>
      </c>
      <c r="G523" s="396" t="s">
        <v>845</v>
      </c>
      <c r="H523" s="396" t="s">
        <v>243</v>
      </c>
      <c r="I523" s="399">
        <v>47.364248000000003</v>
      </c>
      <c r="J523" s="399">
        <v>46.911481000000002</v>
      </c>
      <c r="K523" s="399">
        <v>47.497487</v>
      </c>
      <c r="L523" s="399">
        <v>43.511423000000001</v>
      </c>
      <c r="M523" s="399">
        <v>42.907112999999995</v>
      </c>
      <c r="N523" s="399">
        <v>48.753934000000001</v>
      </c>
      <c r="O523" s="399">
        <v>55.153495999999997</v>
      </c>
      <c r="P523" s="399">
        <v>52.064593000000002</v>
      </c>
      <c r="Q523" s="399">
        <v>51.007564000000002</v>
      </c>
      <c r="R523" s="399">
        <v>65.649701000000007</v>
      </c>
      <c r="S523" s="397">
        <v>78.620899999999992</v>
      </c>
      <c r="T523" s="394">
        <v>74.154200000000003</v>
      </c>
      <c r="U523" s="394">
        <v>83.585999999999999</v>
      </c>
      <c r="V523" s="394">
        <v>92.974899999999991</v>
      </c>
      <c r="W523" s="394">
        <v>100.2132</v>
      </c>
      <c r="X523" s="394">
        <v>100.2132</v>
      </c>
    </row>
    <row r="524" spans="1:24" s="390" customFormat="1" ht="16.5" hidden="1">
      <c r="A524" s="391" t="s">
        <v>1849</v>
      </c>
      <c r="B524" s="392" t="s">
        <v>1850</v>
      </c>
      <c r="C524" s="392" t="s">
        <v>239</v>
      </c>
      <c r="D524" s="392" t="s">
        <v>239</v>
      </c>
      <c r="E524" s="392" t="s">
        <v>1210</v>
      </c>
      <c r="F524" s="392" t="s">
        <v>1851</v>
      </c>
      <c r="G524" s="392" t="s">
        <v>239</v>
      </c>
      <c r="H524" s="392" t="s">
        <v>243</v>
      </c>
      <c r="I524" s="398">
        <v>10.94</v>
      </c>
      <c r="J524" s="398">
        <v>10.706</v>
      </c>
      <c r="K524" s="398">
        <v>11.045999999999999</v>
      </c>
      <c r="L524" s="398">
        <v>11.538</v>
      </c>
      <c r="M524" s="398">
        <v>11.679</v>
      </c>
      <c r="N524" s="398">
        <v>10.611000000000001</v>
      </c>
      <c r="O524" s="398">
        <v>9.6989999999999998</v>
      </c>
      <c r="P524" s="398">
        <v>10.034000000000001</v>
      </c>
      <c r="Q524" s="398">
        <v>9.8179999999999996</v>
      </c>
      <c r="R524" s="398">
        <v>10.183999999999999</v>
      </c>
      <c r="S524" s="393">
        <v>9.6999999999999993</v>
      </c>
      <c r="T524" s="394">
        <v>9.4</v>
      </c>
      <c r="U524" s="394">
        <v>9.3000000000000007</v>
      </c>
      <c r="V524" s="394">
        <v>9.5</v>
      </c>
      <c r="W524" s="394">
        <v>9.5</v>
      </c>
      <c r="X524" s="394">
        <v>9.5</v>
      </c>
    </row>
    <row r="525" spans="1:24" s="390" customFormat="1" ht="16.5" hidden="1">
      <c r="A525" s="395" t="s">
        <v>1852</v>
      </c>
      <c r="B525" s="396" t="s">
        <v>1853</v>
      </c>
      <c r="C525" s="396" t="s">
        <v>454</v>
      </c>
      <c r="D525" s="396" t="s">
        <v>404</v>
      </c>
      <c r="E525" s="396" t="s">
        <v>1210</v>
      </c>
      <c r="F525" s="396" t="s">
        <v>1854</v>
      </c>
      <c r="G525" s="396" t="s">
        <v>845</v>
      </c>
      <c r="H525" s="396" t="s">
        <v>243</v>
      </c>
      <c r="I525" s="399">
        <v>56.827773999999998</v>
      </c>
      <c r="J525" s="399">
        <v>55.141342999999999</v>
      </c>
      <c r="K525" s="399">
        <v>58.03172</v>
      </c>
      <c r="L525" s="399">
        <v>50.351801000000002</v>
      </c>
      <c r="M525" s="399">
        <v>47.431083000000001</v>
      </c>
      <c r="N525" s="399">
        <v>50.782659000000002</v>
      </c>
      <c r="O525" s="399">
        <v>51.957118999999999</v>
      </c>
      <c r="P525" s="399">
        <v>50.493843999999996</v>
      </c>
      <c r="Q525" s="399">
        <v>45.886273000000003</v>
      </c>
      <c r="R525" s="399">
        <v>62.616827000000001</v>
      </c>
      <c r="S525" s="397">
        <v>66.314999999999998</v>
      </c>
      <c r="T525" s="394">
        <v>59.576900000000002</v>
      </c>
      <c r="U525" s="394">
        <v>65.323499999999996</v>
      </c>
      <c r="V525" s="394">
        <v>73.605100000000007</v>
      </c>
      <c r="W525" s="394">
        <v>79.335399999999993</v>
      </c>
      <c r="X525" s="394">
        <v>79.335399999999993</v>
      </c>
    </row>
    <row r="526" spans="1:24" s="390" customFormat="1" ht="16.5" hidden="1">
      <c r="A526" s="391" t="s">
        <v>1855</v>
      </c>
      <c r="B526" s="392" t="s">
        <v>1856</v>
      </c>
      <c r="C526" s="392" t="s">
        <v>1857</v>
      </c>
      <c r="D526" s="392" t="s">
        <v>239</v>
      </c>
      <c r="E526" s="392" t="s">
        <v>628</v>
      </c>
      <c r="F526" s="392" t="s">
        <v>1858</v>
      </c>
      <c r="G526" s="392" t="s">
        <v>239</v>
      </c>
      <c r="H526" s="392" t="s">
        <v>243</v>
      </c>
      <c r="I526" s="398">
        <v>5.9160000000000004</v>
      </c>
      <c r="J526" s="398">
        <v>6.4180000000000001</v>
      </c>
      <c r="K526" s="398">
        <v>6.7910000000000004</v>
      </c>
      <c r="L526" s="398">
        <v>8.2539999999999996</v>
      </c>
      <c r="M526" s="398">
        <v>8.7729999999999997</v>
      </c>
      <c r="N526" s="398">
        <v>7.875</v>
      </c>
      <c r="O526" s="398">
        <v>7.4619999999999997</v>
      </c>
      <c r="P526" s="398">
        <v>8.0749999999999993</v>
      </c>
      <c r="Q526" s="398">
        <v>9.8179999999999996</v>
      </c>
      <c r="R526" s="398">
        <v>7.9610000000000003</v>
      </c>
      <c r="S526" s="393">
        <v>6.5</v>
      </c>
      <c r="T526" s="394">
        <v>7.2</v>
      </c>
      <c r="U526" s="394">
        <v>6.8</v>
      </c>
      <c r="V526" s="394">
        <v>6.4</v>
      </c>
      <c r="W526" s="394">
        <v>6.1</v>
      </c>
      <c r="X526" s="394">
        <v>6.1</v>
      </c>
    </row>
    <row r="527" spans="1:24" s="390" customFormat="1" ht="16.5" hidden="1">
      <c r="A527" s="395" t="s">
        <v>1859</v>
      </c>
      <c r="B527" s="396" t="s">
        <v>1860</v>
      </c>
      <c r="C527" s="396" t="s">
        <v>239</v>
      </c>
      <c r="D527" s="396" t="s">
        <v>239</v>
      </c>
      <c r="E527" s="396" t="s">
        <v>396</v>
      </c>
      <c r="F527" s="396" t="s">
        <v>1861</v>
      </c>
      <c r="G527" s="396" t="s">
        <v>239</v>
      </c>
      <c r="H527" s="396" t="s">
        <v>243</v>
      </c>
      <c r="I527" s="399">
        <v>-0.58399999999999996</v>
      </c>
      <c r="J527" s="399">
        <v>-6.8570000000000002</v>
      </c>
      <c r="K527" s="399">
        <v>-5.7060000000000004</v>
      </c>
      <c r="L527" s="399">
        <v>-12.234999999999999</v>
      </c>
      <c r="M527" s="399">
        <v>-7.5540000000000003</v>
      </c>
      <c r="N527" s="399">
        <v>4.7320000000000002</v>
      </c>
      <c r="O527" s="399">
        <v>4.7220000000000004</v>
      </c>
      <c r="P527" s="399">
        <v>1.157</v>
      </c>
      <c r="Q527" s="399">
        <v>-6.7629999999999999</v>
      </c>
      <c r="R527" s="399">
        <v>14.151</v>
      </c>
      <c r="S527" s="397">
        <v>24.6</v>
      </c>
      <c r="T527" s="394">
        <v>-3.5</v>
      </c>
      <c r="U527" s="394">
        <v>-2.5</v>
      </c>
      <c r="V527" s="394">
        <v>-1.6</v>
      </c>
      <c r="W527" s="394">
        <v>0.5</v>
      </c>
      <c r="X527" s="394">
        <v>0.5</v>
      </c>
    </row>
    <row r="528" spans="1:24" s="390" customFormat="1" ht="16.5" hidden="1">
      <c r="A528" s="391" t="s">
        <v>1862</v>
      </c>
      <c r="B528" s="392" t="s">
        <v>1863</v>
      </c>
      <c r="C528" s="392" t="s">
        <v>239</v>
      </c>
      <c r="D528" s="392" t="s">
        <v>239</v>
      </c>
      <c r="E528" s="392" t="s">
        <v>396</v>
      </c>
      <c r="F528" s="392" t="s">
        <v>1864</v>
      </c>
      <c r="G528" s="392" t="s">
        <v>239</v>
      </c>
      <c r="H528" s="392" t="s">
        <v>243</v>
      </c>
      <c r="I528" s="398">
        <v>107.498</v>
      </c>
      <c r="J528" s="398">
        <v>100.127</v>
      </c>
      <c r="K528" s="398">
        <v>94.414000000000001</v>
      </c>
      <c r="L528" s="398">
        <v>82.863</v>
      </c>
      <c r="M528" s="398">
        <v>76.603999999999999</v>
      </c>
      <c r="N528" s="398">
        <v>80.228999999999999</v>
      </c>
      <c r="O528" s="398">
        <v>84.016999999999996</v>
      </c>
      <c r="P528" s="398">
        <v>84.989000000000004</v>
      </c>
      <c r="Q528" s="398">
        <v>79.241</v>
      </c>
      <c r="R528" s="398">
        <v>90.454999999999998</v>
      </c>
      <c r="S528" s="393">
        <v>112.7</v>
      </c>
      <c r="T528" s="394">
        <v>108.8</v>
      </c>
      <c r="U528" s="394">
        <v>106</v>
      </c>
      <c r="V528" s="394">
        <v>104.3</v>
      </c>
      <c r="W528" s="394">
        <v>104.8</v>
      </c>
      <c r="X528" s="394">
        <v>104.8</v>
      </c>
    </row>
    <row r="529" spans="1:24" s="390" customFormat="1" ht="16.5" hidden="1">
      <c r="A529" s="395" t="s">
        <v>1865</v>
      </c>
      <c r="B529" s="396" t="s">
        <v>1866</v>
      </c>
      <c r="C529" s="396" t="s">
        <v>239</v>
      </c>
      <c r="D529" s="396" t="s">
        <v>239</v>
      </c>
      <c r="E529" s="396" t="s">
        <v>384</v>
      </c>
      <c r="F529" s="396" t="s">
        <v>1867</v>
      </c>
      <c r="G529" s="396" t="s">
        <v>239</v>
      </c>
      <c r="H529" s="396" t="s">
        <v>243</v>
      </c>
      <c r="I529" s="399" t="s">
        <v>386</v>
      </c>
      <c r="J529" s="399" t="s">
        <v>386</v>
      </c>
      <c r="K529" s="399" t="s">
        <v>386</v>
      </c>
      <c r="L529" s="399" t="s">
        <v>386</v>
      </c>
      <c r="M529" s="399" t="s">
        <v>386</v>
      </c>
      <c r="N529" s="399" t="s">
        <v>386</v>
      </c>
      <c r="O529" s="399" t="s">
        <v>386</v>
      </c>
      <c r="P529" s="399" t="s">
        <v>386</v>
      </c>
      <c r="Q529" s="399" t="s">
        <v>386</v>
      </c>
      <c r="R529" s="399" t="s">
        <v>386</v>
      </c>
      <c r="S529" s="399" t="s">
        <v>386</v>
      </c>
      <c r="T529" s="399" t="s">
        <v>386</v>
      </c>
      <c r="U529" s="399" t="s">
        <v>386</v>
      </c>
      <c r="V529" s="399" t="s">
        <v>386</v>
      </c>
      <c r="W529" s="399" t="s">
        <v>386</v>
      </c>
      <c r="X529" s="399" t="s">
        <v>386</v>
      </c>
    </row>
    <row r="530" spans="1:24" s="390" customFormat="1" ht="16.5" hidden="1">
      <c r="A530" s="391" t="s">
        <v>1868</v>
      </c>
      <c r="B530" s="392" t="s">
        <v>1869</v>
      </c>
      <c r="C530" s="392" t="s">
        <v>239</v>
      </c>
      <c r="D530" s="392" t="s">
        <v>239</v>
      </c>
      <c r="E530" s="392" t="s">
        <v>967</v>
      </c>
      <c r="F530" s="392" t="s">
        <v>1870</v>
      </c>
      <c r="G530" s="392" t="s">
        <v>239</v>
      </c>
      <c r="H530" s="392" t="s">
        <v>243</v>
      </c>
      <c r="I530" s="398">
        <v>15.548</v>
      </c>
      <c r="J530" s="398">
        <v>16.108000000000001</v>
      </c>
      <c r="K530" s="398">
        <v>17.141999999999999</v>
      </c>
      <c r="L530" s="398">
        <v>20.675999999999998</v>
      </c>
      <c r="M530" s="398">
        <v>21.42</v>
      </c>
      <c r="N530" s="398">
        <v>20.527999999999999</v>
      </c>
      <c r="O530" s="398">
        <v>19.908000000000001</v>
      </c>
      <c r="P530" s="398">
        <v>21.321000000000002</v>
      </c>
      <c r="Q530" s="398">
        <v>23.277000000000001</v>
      </c>
      <c r="R530" s="398">
        <v>22.538</v>
      </c>
      <c r="S530" s="398" t="s">
        <v>386</v>
      </c>
      <c r="T530" s="398" t="s">
        <v>386</v>
      </c>
      <c r="U530" s="398" t="s">
        <v>386</v>
      </c>
      <c r="V530" s="398" t="s">
        <v>386</v>
      </c>
      <c r="W530" s="398" t="s">
        <v>386</v>
      </c>
      <c r="X530" s="398" t="s">
        <v>386</v>
      </c>
    </row>
    <row r="531" spans="1:24" s="390" customFormat="1" ht="16.5" hidden="1">
      <c r="A531" s="395" t="s">
        <v>1871</v>
      </c>
      <c r="B531" s="396" t="s">
        <v>1872</v>
      </c>
      <c r="C531" s="396" t="s">
        <v>239</v>
      </c>
      <c r="D531" s="396" t="s">
        <v>239</v>
      </c>
      <c r="E531" s="396" t="s">
        <v>967</v>
      </c>
      <c r="F531" s="396" t="s">
        <v>1873</v>
      </c>
      <c r="G531" s="396" t="s">
        <v>239</v>
      </c>
      <c r="H531" s="396" t="s">
        <v>243</v>
      </c>
      <c r="I531" s="399">
        <v>8.4019999999999992</v>
      </c>
      <c r="J531" s="399">
        <v>8.1010000000000009</v>
      </c>
      <c r="K531" s="399">
        <v>8.6660000000000004</v>
      </c>
      <c r="L531" s="399">
        <v>10.129</v>
      </c>
      <c r="M531" s="399">
        <v>10.686</v>
      </c>
      <c r="N531" s="399">
        <v>10.538</v>
      </c>
      <c r="O531" s="399">
        <v>11.03</v>
      </c>
      <c r="P531" s="399">
        <v>12.347</v>
      </c>
      <c r="Q531" s="399">
        <v>12.352</v>
      </c>
      <c r="R531" s="399">
        <v>11.976000000000001</v>
      </c>
      <c r="S531" s="399" t="s">
        <v>386</v>
      </c>
      <c r="T531" s="399" t="s">
        <v>386</v>
      </c>
      <c r="U531" s="399" t="s">
        <v>386</v>
      </c>
      <c r="V531" s="399" t="s">
        <v>386</v>
      </c>
      <c r="W531" s="399" t="s">
        <v>386</v>
      </c>
      <c r="X531" s="399" t="s">
        <v>386</v>
      </c>
    </row>
    <row r="532" spans="1:24" s="390" customFormat="1" ht="16.5" hidden="1">
      <c r="A532" s="391" t="s">
        <v>1874</v>
      </c>
      <c r="B532" s="392" t="s">
        <v>1875</v>
      </c>
      <c r="C532" s="392" t="s">
        <v>239</v>
      </c>
      <c r="D532" s="392" t="s">
        <v>239</v>
      </c>
      <c r="E532" s="392" t="s">
        <v>967</v>
      </c>
      <c r="F532" s="392" t="s">
        <v>1876</v>
      </c>
      <c r="G532" s="392" t="s">
        <v>239</v>
      </c>
      <c r="H532" s="392" t="s">
        <v>243</v>
      </c>
      <c r="I532" s="398">
        <v>12.387</v>
      </c>
      <c r="J532" s="398">
        <v>11.643000000000001</v>
      </c>
      <c r="K532" s="398">
        <v>10.231999999999999</v>
      </c>
      <c r="L532" s="398">
        <v>10.505000000000001</v>
      </c>
      <c r="M532" s="398">
        <v>11.689</v>
      </c>
      <c r="N532" s="398">
        <v>11.505000000000001</v>
      </c>
      <c r="O532" s="398">
        <v>10.202999999999999</v>
      </c>
      <c r="P532" s="398">
        <v>9.4429999999999996</v>
      </c>
      <c r="Q532" s="398">
        <v>9.8409999999999993</v>
      </c>
      <c r="R532" s="398">
        <v>8.8840000000000003</v>
      </c>
      <c r="S532" s="398" t="s">
        <v>386</v>
      </c>
      <c r="T532" s="398" t="s">
        <v>386</v>
      </c>
      <c r="U532" s="398" t="s">
        <v>386</v>
      </c>
      <c r="V532" s="398" t="s">
        <v>386</v>
      </c>
      <c r="W532" s="398" t="s">
        <v>386</v>
      </c>
      <c r="X532" s="398" t="s">
        <v>386</v>
      </c>
    </row>
    <row r="533" spans="1:24" s="390" customFormat="1" ht="16.5" hidden="1">
      <c r="A533" s="395" t="s">
        <v>1877</v>
      </c>
      <c r="B533" s="396" t="s">
        <v>1878</v>
      </c>
      <c r="C533" s="396" t="s">
        <v>239</v>
      </c>
      <c r="D533" s="396" t="s">
        <v>239</v>
      </c>
      <c r="E533" s="396" t="s">
        <v>967</v>
      </c>
      <c r="F533" s="396" t="s">
        <v>1879</v>
      </c>
      <c r="G533" s="396" t="s">
        <v>239</v>
      </c>
      <c r="H533" s="396" t="s">
        <v>243</v>
      </c>
      <c r="I533" s="399">
        <v>4.4240000000000004</v>
      </c>
      <c r="J533" s="399">
        <v>4.0309999999999997</v>
      </c>
      <c r="K533" s="399">
        <v>3.8839999999999999</v>
      </c>
      <c r="L533" s="399">
        <v>3.766</v>
      </c>
      <c r="M533" s="399">
        <v>3.7269999999999999</v>
      </c>
      <c r="N533" s="399">
        <v>3.9470000000000001</v>
      </c>
      <c r="O533" s="399">
        <v>3.871</v>
      </c>
      <c r="P533" s="399">
        <v>4.0890000000000004</v>
      </c>
      <c r="Q533" s="399">
        <v>3.9950000000000001</v>
      </c>
      <c r="R533" s="399">
        <v>5.3520000000000003</v>
      </c>
      <c r="S533" s="399" t="s">
        <v>386</v>
      </c>
      <c r="T533" s="399" t="s">
        <v>386</v>
      </c>
      <c r="U533" s="399" t="s">
        <v>386</v>
      </c>
      <c r="V533" s="399" t="s">
        <v>386</v>
      </c>
      <c r="W533" s="399" t="s">
        <v>386</v>
      </c>
      <c r="X533" s="399" t="s">
        <v>386</v>
      </c>
    </row>
    <row r="534" spans="1:24" s="390" customFormat="1" ht="16.5" hidden="1">
      <c r="A534" s="391" t="s">
        <v>1880</v>
      </c>
      <c r="B534" s="392" t="s">
        <v>1881</v>
      </c>
      <c r="C534" s="392" t="s">
        <v>239</v>
      </c>
      <c r="D534" s="392" t="s">
        <v>239</v>
      </c>
      <c r="E534" s="392" t="s">
        <v>255</v>
      </c>
      <c r="F534" s="392" t="s">
        <v>1882</v>
      </c>
      <c r="G534" s="392" t="s">
        <v>239</v>
      </c>
      <c r="H534" s="392" t="s">
        <v>243</v>
      </c>
      <c r="I534" s="398">
        <v>113.71</v>
      </c>
      <c r="J534" s="398">
        <v>108.42700000000001</v>
      </c>
      <c r="K534" s="398">
        <v>104.259</v>
      </c>
      <c r="L534" s="398">
        <v>82.168999999999997</v>
      </c>
      <c r="M534" s="398">
        <v>76.676000000000002</v>
      </c>
      <c r="N534" s="398">
        <v>83.843999999999994</v>
      </c>
      <c r="O534" s="398">
        <v>91.59</v>
      </c>
      <c r="P534" s="398">
        <v>87.191000000000003</v>
      </c>
      <c r="Q534" s="398">
        <v>78.62</v>
      </c>
      <c r="R534" s="398">
        <v>95.415000000000006</v>
      </c>
      <c r="S534" s="393">
        <v>107.4</v>
      </c>
      <c r="T534" s="394">
        <v>104.1</v>
      </c>
      <c r="U534" s="394">
        <v>107.9</v>
      </c>
      <c r="V534" s="394">
        <v>110.9</v>
      </c>
      <c r="W534" s="394">
        <v>112.9</v>
      </c>
      <c r="X534" s="394">
        <v>112.9</v>
      </c>
    </row>
    <row r="535" spans="1:24" s="390" customFormat="1" ht="16.5" hidden="1">
      <c r="A535" s="395" t="s">
        <v>1883</v>
      </c>
      <c r="B535" s="396" t="s">
        <v>1884</v>
      </c>
      <c r="C535" s="396" t="s">
        <v>239</v>
      </c>
      <c r="D535" s="396" t="s">
        <v>239</v>
      </c>
      <c r="E535" s="396" t="s">
        <v>1262</v>
      </c>
      <c r="F535" s="396" t="s">
        <v>1885</v>
      </c>
      <c r="G535" s="396" t="s">
        <v>239</v>
      </c>
      <c r="H535" s="396" t="s">
        <v>243</v>
      </c>
      <c r="I535" s="399">
        <v>-2.3559999999999999</v>
      </c>
      <c r="J535" s="399">
        <v>-4.6459999999999999</v>
      </c>
      <c r="K535" s="399">
        <v>-3.8439999999999999</v>
      </c>
      <c r="L535" s="399">
        <v>-21.187999999999999</v>
      </c>
      <c r="M535" s="399">
        <v>-6.6840000000000002</v>
      </c>
      <c r="N535" s="399">
        <v>9.3480000000000008</v>
      </c>
      <c r="O535" s="399">
        <v>9.2390000000000008</v>
      </c>
      <c r="P535" s="399">
        <v>-4.8040000000000003</v>
      </c>
      <c r="Q535" s="399">
        <v>-9.83</v>
      </c>
      <c r="R535" s="399">
        <v>21.361999999999998</v>
      </c>
      <c r="S535" s="397">
        <v>12.6</v>
      </c>
      <c r="T535" s="394">
        <v>-3.1</v>
      </c>
      <c r="U535" s="394">
        <v>3.6</v>
      </c>
      <c r="V535" s="394">
        <v>2.9</v>
      </c>
      <c r="W535" s="394">
        <v>1.8</v>
      </c>
      <c r="X535" s="394">
        <v>1.8</v>
      </c>
    </row>
    <row r="536" spans="1:24" s="390" customFormat="1" ht="16.5" hidden="1">
      <c r="A536" s="391" t="s">
        <v>1886</v>
      </c>
      <c r="B536" s="392" t="s">
        <v>1887</v>
      </c>
      <c r="C536" s="392" t="s">
        <v>239</v>
      </c>
      <c r="D536" s="392" t="s">
        <v>239</v>
      </c>
      <c r="E536" s="392" t="s">
        <v>255</v>
      </c>
      <c r="F536" s="392" t="s">
        <v>1888</v>
      </c>
      <c r="G536" s="392" t="s">
        <v>239</v>
      </c>
      <c r="H536" s="392" t="s">
        <v>243</v>
      </c>
      <c r="I536" s="398">
        <v>120.226</v>
      </c>
      <c r="J536" s="398">
        <v>121.691</v>
      </c>
      <c r="K536" s="398">
        <v>122.035</v>
      </c>
      <c r="L536" s="398">
        <v>122.857</v>
      </c>
      <c r="M536" s="398">
        <v>127.664</v>
      </c>
      <c r="N536" s="398">
        <v>138.96</v>
      </c>
      <c r="O536" s="398">
        <v>141.767</v>
      </c>
      <c r="P536" s="398">
        <v>138.21100000000001</v>
      </c>
      <c r="Q536" s="398">
        <v>138.69300000000001</v>
      </c>
      <c r="R536" s="398">
        <v>156.434</v>
      </c>
      <c r="S536" s="393">
        <v>166.5</v>
      </c>
      <c r="T536" s="394">
        <v>169.2</v>
      </c>
      <c r="U536" s="394">
        <v>174</v>
      </c>
      <c r="V536" s="394">
        <v>179.5</v>
      </c>
      <c r="W536" s="394">
        <v>186.2</v>
      </c>
      <c r="X536" s="394">
        <v>186.2</v>
      </c>
    </row>
    <row r="537" spans="1:24" s="390" customFormat="1" ht="16.5" hidden="1">
      <c r="A537" s="395" t="s">
        <v>1889</v>
      </c>
      <c r="B537" s="396" t="s">
        <v>1890</v>
      </c>
      <c r="C537" s="396" t="s">
        <v>239</v>
      </c>
      <c r="D537" s="396" t="s">
        <v>239</v>
      </c>
      <c r="E537" s="396" t="s">
        <v>1269</v>
      </c>
      <c r="F537" s="396" t="s">
        <v>1891</v>
      </c>
      <c r="G537" s="396" t="s">
        <v>239</v>
      </c>
      <c r="H537" s="396" t="s">
        <v>243</v>
      </c>
      <c r="I537" s="399">
        <v>2.1240000000000001</v>
      </c>
      <c r="J537" s="399">
        <v>1.218</v>
      </c>
      <c r="K537" s="399">
        <v>0.28299999999999997</v>
      </c>
      <c r="L537" s="399">
        <v>0.67300000000000004</v>
      </c>
      <c r="M537" s="399">
        <v>3.9129999999999998</v>
      </c>
      <c r="N537" s="399">
        <v>8.8490000000000002</v>
      </c>
      <c r="O537" s="399">
        <v>2.0190000000000001</v>
      </c>
      <c r="P537" s="399">
        <v>-2.508</v>
      </c>
      <c r="Q537" s="399">
        <v>0.34799999999999998</v>
      </c>
      <c r="R537" s="399">
        <v>12.792</v>
      </c>
      <c r="S537" s="397">
        <v>6.4</v>
      </c>
      <c r="T537" s="394">
        <v>1.6</v>
      </c>
      <c r="U537" s="394">
        <v>2.9</v>
      </c>
      <c r="V537" s="394">
        <v>3.2</v>
      </c>
      <c r="W537" s="394">
        <v>3.7</v>
      </c>
      <c r="X537" s="394">
        <v>3.7</v>
      </c>
    </row>
    <row r="538" spans="1:24" s="390" customFormat="1" ht="16.5" hidden="1">
      <c r="A538" s="391" t="s">
        <v>1892</v>
      </c>
      <c r="B538" s="392" t="s">
        <v>1893</v>
      </c>
      <c r="C538" s="392" t="s">
        <v>239</v>
      </c>
      <c r="D538" s="392" t="s">
        <v>239</v>
      </c>
      <c r="E538" s="392" t="s">
        <v>515</v>
      </c>
      <c r="F538" s="392" t="s">
        <v>1894</v>
      </c>
      <c r="G538" s="392" t="s">
        <v>239</v>
      </c>
      <c r="H538" s="392" t="s">
        <v>243</v>
      </c>
      <c r="I538" s="398">
        <v>51.363999999999997</v>
      </c>
      <c r="J538" s="398">
        <v>46.66</v>
      </c>
      <c r="K538" s="398">
        <v>42.783000000000001</v>
      </c>
      <c r="L538" s="398">
        <v>36.143000000000001</v>
      </c>
      <c r="M538" s="398">
        <v>33.470999999999997</v>
      </c>
      <c r="N538" s="398">
        <v>36.186999999999998</v>
      </c>
      <c r="O538" s="398">
        <v>37.276000000000003</v>
      </c>
      <c r="P538" s="398">
        <v>36.481000000000002</v>
      </c>
      <c r="Q538" s="398">
        <v>32.673999999999999</v>
      </c>
      <c r="R538" s="398">
        <v>38.457000000000001</v>
      </c>
      <c r="S538" s="393">
        <v>48.4</v>
      </c>
      <c r="T538" s="394">
        <v>46.2</v>
      </c>
      <c r="U538" s="394">
        <v>45.3</v>
      </c>
      <c r="V538" s="394">
        <v>44.7</v>
      </c>
      <c r="W538" s="394">
        <v>45.1</v>
      </c>
      <c r="X538" s="394">
        <v>45.1</v>
      </c>
    </row>
    <row r="539" spans="1:24" s="390" customFormat="1" ht="16.5" hidden="1">
      <c r="A539" s="395" t="s">
        <v>1895</v>
      </c>
      <c r="B539" s="396" t="s">
        <v>1896</v>
      </c>
      <c r="C539" s="396" t="s">
        <v>239</v>
      </c>
      <c r="D539" s="396" t="s">
        <v>239</v>
      </c>
      <c r="E539" s="396" t="s">
        <v>515</v>
      </c>
      <c r="F539" s="396" t="s">
        <v>1897</v>
      </c>
      <c r="G539" s="396" t="s">
        <v>239</v>
      </c>
      <c r="H539" s="396" t="s">
        <v>243</v>
      </c>
      <c r="I539" s="399">
        <v>2.5680000000000001</v>
      </c>
      <c r="J539" s="399">
        <v>1.64</v>
      </c>
      <c r="K539" s="399">
        <v>1.2629999999999999</v>
      </c>
      <c r="L539" s="399">
        <v>2.113</v>
      </c>
      <c r="M539" s="399">
        <v>5.1749999999999998</v>
      </c>
      <c r="N539" s="399">
        <v>8.8569999999999993</v>
      </c>
      <c r="O539" s="399">
        <v>1.7130000000000001</v>
      </c>
      <c r="P539" s="399">
        <v>-1.909</v>
      </c>
      <c r="Q539" s="399">
        <v>-3.1280000000000001</v>
      </c>
      <c r="R539" s="399">
        <v>10.061999999999999</v>
      </c>
      <c r="S539" s="397">
        <v>5.0999999999999996</v>
      </c>
      <c r="T539" s="394">
        <v>1.9</v>
      </c>
      <c r="U539" s="394">
        <v>3.3</v>
      </c>
      <c r="V539" s="394">
        <v>3.5</v>
      </c>
      <c r="W539" s="394">
        <v>4</v>
      </c>
      <c r="X539" s="394">
        <v>4</v>
      </c>
    </row>
    <row r="540" spans="1:24" s="390" customFormat="1" ht="16.5" hidden="1">
      <c r="A540" s="391" t="s">
        <v>1898</v>
      </c>
      <c r="B540" s="392" t="s">
        <v>1899</v>
      </c>
      <c r="C540" s="392" t="s">
        <v>239</v>
      </c>
      <c r="D540" s="392" t="s">
        <v>239</v>
      </c>
      <c r="E540" s="392" t="s">
        <v>628</v>
      </c>
      <c r="F540" s="392" t="s">
        <v>1900</v>
      </c>
      <c r="G540" s="392" t="s">
        <v>239</v>
      </c>
      <c r="H540" s="392" t="s">
        <v>243</v>
      </c>
      <c r="I540" s="398">
        <v>83.688000000000002</v>
      </c>
      <c r="J540" s="398">
        <v>83.072999999999993</v>
      </c>
      <c r="K540" s="398">
        <v>82.07</v>
      </c>
      <c r="L540" s="398">
        <v>79.040000000000006</v>
      </c>
      <c r="M540" s="398">
        <v>77.906999999999996</v>
      </c>
      <c r="N540" s="398">
        <v>78.683999999999997</v>
      </c>
      <c r="O540" s="398">
        <v>79.507000000000005</v>
      </c>
      <c r="P540" s="398">
        <v>78.489999999999995</v>
      </c>
      <c r="Q540" s="398">
        <v>80.748000000000005</v>
      </c>
      <c r="R540" s="398">
        <v>82.194999999999993</v>
      </c>
      <c r="S540" s="393">
        <v>83.9</v>
      </c>
      <c r="T540" s="394">
        <v>81.599999999999994</v>
      </c>
      <c r="U540" s="394">
        <v>81.400000000000006</v>
      </c>
      <c r="V540" s="394">
        <v>81.8</v>
      </c>
      <c r="W540" s="394">
        <v>81.8</v>
      </c>
      <c r="X540" s="394">
        <v>81.8</v>
      </c>
    </row>
    <row r="541" spans="1:24" s="390" customFormat="1" ht="16.5" hidden="1">
      <c r="A541" s="395" t="s">
        <v>1901</v>
      </c>
      <c r="B541" s="396" t="s">
        <v>1902</v>
      </c>
      <c r="C541" s="396" t="s">
        <v>239</v>
      </c>
      <c r="D541" s="396" t="s">
        <v>239</v>
      </c>
      <c r="E541" s="396" t="s">
        <v>628</v>
      </c>
      <c r="F541" s="396" t="s">
        <v>1903</v>
      </c>
      <c r="G541" s="396" t="s">
        <v>239</v>
      </c>
      <c r="H541" s="396" t="s">
        <v>243</v>
      </c>
      <c r="I541" s="399">
        <v>0.84</v>
      </c>
      <c r="J541" s="399">
        <v>0.54900000000000004</v>
      </c>
      <c r="K541" s="399">
        <v>0.34799999999999998</v>
      </c>
      <c r="L541" s="399">
        <v>0.30399999999999999</v>
      </c>
      <c r="M541" s="399">
        <v>0.30499999999999999</v>
      </c>
      <c r="N541" s="399">
        <v>0.32900000000000001</v>
      </c>
      <c r="O541" s="399">
        <v>0.28399999999999997</v>
      </c>
      <c r="P541" s="399">
        <v>0.77800000000000002</v>
      </c>
      <c r="Q541" s="399">
        <v>0.82</v>
      </c>
      <c r="R541" s="399">
        <v>1.0669999999999999</v>
      </c>
      <c r="S541" s="397">
        <v>1.1000000000000001</v>
      </c>
      <c r="T541" s="394">
        <v>0.7</v>
      </c>
      <c r="U541" s="394">
        <v>0.5</v>
      </c>
      <c r="V541" s="394">
        <v>1</v>
      </c>
      <c r="W541" s="394">
        <v>0.7</v>
      </c>
      <c r="X541" s="394">
        <v>0.7</v>
      </c>
    </row>
    <row r="542" spans="1:24" s="390" customFormat="1" ht="16.5" hidden="1">
      <c r="A542" s="391" t="s">
        <v>1904</v>
      </c>
      <c r="B542" s="392" t="s">
        <v>1905</v>
      </c>
      <c r="C542" s="392" t="s">
        <v>454</v>
      </c>
      <c r="D542" s="392" t="s">
        <v>404</v>
      </c>
      <c r="E542" s="392" t="s">
        <v>710</v>
      </c>
      <c r="F542" s="392" t="s">
        <v>1906</v>
      </c>
      <c r="G542" s="392" t="s">
        <v>892</v>
      </c>
      <c r="H542" s="392" t="s">
        <v>243</v>
      </c>
      <c r="I542" s="398">
        <v>10.732899999999999</v>
      </c>
      <c r="J542" s="398">
        <v>7.5179999999999998</v>
      </c>
      <c r="K542" s="398">
        <v>5.1593999999999998</v>
      </c>
      <c r="L542" s="398">
        <v>4.4546000000000001</v>
      </c>
      <c r="M542" s="398">
        <v>4.5671000000000008</v>
      </c>
      <c r="N542" s="398">
        <v>5.3369</v>
      </c>
      <c r="O542" s="398">
        <v>4.9018999999999995</v>
      </c>
      <c r="P542" s="398">
        <v>12.856</v>
      </c>
      <c r="Q542" s="398">
        <v>13.4869</v>
      </c>
      <c r="R542" s="398">
        <v>19.328200000000002</v>
      </c>
      <c r="S542" s="393">
        <v>18.525300000000001</v>
      </c>
      <c r="T542" s="394">
        <v>12.558700000000002</v>
      </c>
      <c r="U542" s="394">
        <v>10.1151</v>
      </c>
      <c r="V542" s="394">
        <v>20.317799999999998</v>
      </c>
      <c r="W542" s="394">
        <v>14.852200000000002</v>
      </c>
      <c r="X542" s="394">
        <v>14.852200000000002</v>
      </c>
    </row>
    <row r="543" spans="1:24" s="390" customFormat="1" ht="16.5" hidden="1">
      <c r="A543" s="395" t="s">
        <v>1907</v>
      </c>
      <c r="B543" s="396" t="s">
        <v>1908</v>
      </c>
      <c r="C543" s="396" t="s">
        <v>454</v>
      </c>
      <c r="D543" s="396" t="s">
        <v>404</v>
      </c>
      <c r="E543" s="396" t="s">
        <v>710</v>
      </c>
      <c r="F543" s="396" t="s">
        <v>1909</v>
      </c>
      <c r="G543" s="396" t="s">
        <v>892</v>
      </c>
      <c r="H543" s="396" t="s">
        <v>243</v>
      </c>
      <c r="I543" s="399">
        <v>29.1525</v>
      </c>
      <c r="J543" s="399">
        <v>28.982299999999999</v>
      </c>
      <c r="K543" s="399">
        <v>28.232800000000001</v>
      </c>
      <c r="L543" s="399">
        <v>25.101500000000001</v>
      </c>
      <c r="M543" s="399">
        <v>26.472799999999999</v>
      </c>
      <c r="N543" s="399">
        <v>29.472200000000001</v>
      </c>
      <c r="O543" s="399">
        <v>34.822199999999995</v>
      </c>
      <c r="P543" s="399">
        <v>41.3718</v>
      </c>
      <c r="Q543" s="399">
        <v>37.945699999999995</v>
      </c>
      <c r="R543" s="399">
        <v>48.262500000000003</v>
      </c>
      <c r="S543" s="397">
        <v>46.684199999999997</v>
      </c>
      <c r="T543" s="394">
        <v>32.308099999999996</v>
      </c>
      <c r="U543" s="394">
        <v>34.3947</v>
      </c>
      <c r="V543" s="394">
        <v>42.259099999999997</v>
      </c>
      <c r="W543" s="394">
        <v>37.582900000000002</v>
      </c>
      <c r="X543" s="394">
        <v>37.582900000000002</v>
      </c>
    </row>
    <row r="544" spans="1:24" s="390" customFormat="1" ht="16.5" hidden="1">
      <c r="A544" s="391" t="s">
        <v>1910</v>
      </c>
      <c r="B544" s="392" t="s">
        <v>1911</v>
      </c>
      <c r="C544" s="392" t="s">
        <v>454</v>
      </c>
      <c r="D544" s="392" t="s">
        <v>404</v>
      </c>
      <c r="E544" s="392" t="s">
        <v>710</v>
      </c>
      <c r="F544" s="392" t="s">
        <v>1912</v>
      </c>
      <c r="G544" s="392" t="s">
        <v>892</v>
      </c>
      <c r="H544" s="392" t="s">
        <v>243</v>
      </c>
      <c r="I544" s="398">
        <v>-18.419599999999999</v>
      </c>
      <c r="J544" s="398">
        <v>-21.464300000000001</v>
      </c>
      <c r="K544" s="398">
        <v>-23.073400000000003</v>
      </c>
      <c r="L544" s="398">
        <v>-20.646900000000002</v>
      </c>
      <c r="M544" s="398">
        <v>-21.9057</v>
      </c>
      <c r="N544" s="398">
        <v>-24.135300000000001</v>
      </c>
      <c r="O544" s="398">
        <v>-29.920300000000001</v>
      </c>
      <c r="P544" s="398">
        <v>-28.515799999999999</v>
      </c>
      <c r="Q544" s="398">
        <v>-24.4588</v>
      </c>
      <c r="R544" s="398">
        <v>-28.9343</v>
      </c>
      <c r="S544" s="393">
        <v>-28.158900000000003</v>
      </c>
      <c r="T544" s="394">
        <v>-19.749400000000001</v>
      </c>
      <c r="U544" s="394">
        <v>-24.279499999999999</v>
      </c>
      <c r="V544" s="394">
        <v>-21.941299999999998</v>
      </c>
      <c r="W544" s="394">
        <v>-22.730700000000002</v>
      </c>
      <c r="X544" s="394">
        <v>-22.730700000000002</v>
      </c>
    </row>
    <row r="545" spans="1:24" s="390" customFormat="1" ht="16.5" hidden="1">
      <c r="A545" s="395" t="s">
        <v>1913</v>
      </c>
      <c r="B545" s="396" t="s">
        <v>1914</v>
      </c>
      <c r="C545" s="396" t="s">
        <v>454</v>
      </c>
      <c r="D545" s="396" t="s">
        <v>404</v>
      </c>
      <c r="E545" s="396" t="s">
        <v>240</v>
      </c>
      <c r="F545" s="396" t="s">
        <v>1915</v>
      </c>
      <c r="G545" s="396" t="s">
        <v>239</v>
      </c>
      <c r="H545" s="396" t="s">
        <v>243</v>
      </c>
      <c r="I545" s="397">
        <v>0</v>
      </c>
      <c r="J545" s="397">
        <v>0</v>
      </c>
      <c r="K545" s="397">
        <v>0</v>
      </c>
      <c r="L545" s="397">
        <v>0</v>
      </c>
      <c r="M545" s="397">
        <v>0</v>
      </c>
      <c r="N545" s="397">
        <v>0</v>
      </c>
      <c r="O545" s="397">
        <v>0</v>
      </c>
      <c r="P545" s="397">
        <v>0</v>
      </c>
      <c r="Q545" s="397">
        <v>0</v>
      </c>
      <c r="R545" s="397">
        <v>0</v>
      </c>
      <c r="S545" s="397">
        <v>0</v>
      </c>
      <c r="T545" s="394">
        <v>0</v>
      </c>
      <c r="U545" s="394">
        <v>0</v>
      </c>
      <c r="V545" s="394">
        <v>0</v>
      </c>
      <c r="W545" s="394">
        <v>0</v>
      </c>
      <c r="X545" s="394">
        <v>0</v>
      </c>
    </row>
    <row r="546" spans="1:24" s="390" customFormat="1" ht="16.5" hidden="1">
      <c r="A546" s="391" t="s">
        <v>1916</v>
      </c>
      <c r="B546" s="392" t="s">
        <v>1917</v>
      </c>
      <c r="C546" s="392" t="s">
        <v>454</v>
      </c>
      <c r="D546" s="392" t="s">
        <v>404</v>
      </c>
      <c r="E546" s="392" t="s">
        <v>240</v>
      </c>
      <c r="F546" s="392" t="s">
        <v>1918</v>
      </c>
      <c r="G546" s="392" t="s">
        <v>239</v>
      </c>
      <c r="H546" s="392" t="s">
        <v>243</v>
      </c>
      <c r="I546" s="393">
        <v>0</v>
      </c>
      <c r="J546" s="393">
        <v>0</v>
      </c>
      <c r="K546" s="393">
        <v>0</v>
      </c>
      <c r="L546" s="393">
        <v>0</v>
      </c>
      <c r="M546" s="393">
        <v>0</v>
      </c>
      <c r="N546" s="393">
        <v>0</v>
      </c>
      <c r="O546" s="393">
        <v>0</v>
      </c>
      <c r="P546" s="393">
        <v>0</v>
      </c>
      <c r="Q546" s="393">
        <v>0</v>
      </c>
      <c r="R546" s="393">
        <v>0</v>
      </c>
      <c r="S546" s="393">
        <v>0</v>
      </c>
      <c r="T546" s="394">
        <v>0</v>
      </c>
      <c r="U546" s="394">
        <v>0</v>
      </c>
      <c r="V546" s="394">
        <v>0</v>
      </c>
      <c r="W546" s="394">
        <v>0</v>
      </c>
      <c r="X546" s="394">
        <v>0</v>
      </c>
    </row>
    <row r="547" spans="1:24" s="390" customFormat="1" ht="16.5" hidden="1">
      <c r="A547" s="395" t="s">
        <v>1919</v>
      </c>
      <c r="B547" s="396" t="s">
        <v>1920</v>
      </c>
      <c r="C547" s="396" t="s">
        <v>239</v>
      </c>
      <c r="D547" s="396" t="s">
        <v>239</v>
      </c>
      <c r="E547" s="396" t="s">
        <v>786</v>
      </c>
      <c r="F547" s="396" t="s">
        <v>1921</v>
      </c>
      <c r="G547" s="396" t="s">
        <v>239</v>
      </c>
      <c r="H547" s="396" t="s">
        <v>243</v>
      </c>
      <c r="I547" s="397">
        <v>7</v>
      </c>
      <c r="J547" s="397">
        <v>4.7</v>
      </c>
      <c r="K547" s="397">
        <v>4.9000000000000004</v>
      </c>
      <c r="L547" s="397">
        <v>9.8000000000000007</v>
      </c>
      <c r="M547" s="397">
        <v>5.6</v>
      </c>
      <c r="N547" s="397">
        <v>4.4000000000000004</v>
      </c>
      <c r="O547" s="397">
        <v>4.2</v>
      </c>
      <c r="P547" s="397">
        <v>5.2</v>
      </c>
      <c r="Q547" s="397">
        <v>1.2</v>
      </c>
      <c r="R547" s="397">
        <v>4.2</v>
      </c>
      <c r="S547" s="397">
        <v>8.8000000000000007</v>
      </c>
      <c r="T547" s="394">
        <v>0.9</v>
      </c>
      <c r="U547" s="394">
        <v>1</v>
      </c>
      <c r="V547" s="394">
        <v>3.8</v>
      </c>
      <c r="W547" s="394">
        <v>5.6</v>
      </c>
      <c r="X547" s="394">
        <v>5.6</v>
      </c>
    </row>
    <row r="548" spans="1:24" s="390" customFormat="1" ht="16.5" hidden="1">
      <c r="A548" s="391" t="s">
        <v>1922</v>
      </c>
      <c r="B548" s="392" t="s">
        <v>1923</v>
      </c>
      <c r="C548" s="392" t="s">
        <v>403</v>
      </c>
      <c r="D548" s="392" t="s">
        <v>404</v>
      </c>
      <c r="E548" s="392" t="s">
        <v>786</v>
      </c>
      <c r="F548" s="392" t="s">
        <v>1924</v>
      </c>
      <c r="G548" s="392" t="s">
        <v>239</v>
      </c>
      <c r="H548" s="392" t="s">
        <v>243</v>
      </c>
      <c r="I548" s="393">
        <v>2605</v>
      </c>
      <c r="J548" s="393">
        <v>2728</v>
      </c>
      <c r="K548" s="393">
        <v>2860</v>
      </c>
      <c r="L548" s="393">
        <v>3141</v>
      </c>
      <c r="M548" s="393">
        <v>3317</v>
      </c>
      <c r="N548" s="393">
        <v>3465</v>
      </c>
      <c r="O548" s="393">
        <v>3611</v>
      </c>
      <c r="P548" s="393">
        <v>3798</v>
      </c>
      <c r="Q548" s="393">
        <v>3843</v>
      </c>
      <c r="R548" s="393">
        <v>4004</v>
      </c>
      <c r="S548" s="393">
        <v>4358</v>
      </c>
      <c r="T548" s="394">
        <v>4398</v>
      </c>
      <c r="U548" s="394">
        <v>4441</v>
      </c>
      <c r="V548" s="394">
        <v>4607</v>
      </c>
      <c r="W548" s="394">
        <v>4866</v>
      </c>
      <c r="X548" s="394">
        <v>4866</v>
      </c>
    </row>
    <row r="549" spans="1:24" s="390" customFormat="1" ht="16.5" hidden="1">
      <c r="A549" s="395" t="s">
        <v>1925</v>
      </c>
      <c r="B549" s="396" t="s">
        <v>1926</v>
      </c>
      <c r="C549" s="396" t="s">
        <v>454</v>
      </c>
      <c r="D549" s="396" t="s">
        <v>429</v>
      </c>
      <c r="E549" s="396" t="s">
        <v>786</v>
      </c>
      <c r="F549" s="396" t="s">
        <v>1927</v>
      </c>
      <c r="G549" s="396" t="s">
        <v>239</v>
      </c>
      <c r="H549" s="396" t="s">
        <v>243</v>
      </c>
      <c r="I549" s="397">
        <v>2312</v>
      </c>
      <c r="J549" s="397">
        <v>2491</v>
      </c>
      <c r="K549" s="397">
        <v>2717</v>
      </c>
      <c r="L549" s="397">
        <v>2777</v>
      </c>
      <c r="M549" s="397">
        <v>2858</v>
      </c>
      <c r="N549" s="397">
        <v>3063</v>
      </c>
      <c r="O549" s="397">
        <v>3283</v>
      </c>
      <c r="P549" s="397">
        <v>3259</v>
      </c>
      <c r="Q549" s="397">
        <v>3256</v>
      </c>
      <c r="R549" s="397">
        <v>3500</v>
      </c>
      <c r="S549" s="397">
        <v>3358</v>
      </c>
      <c r="T549" s="394">
        <v>3443</v>
      </c>
      <c r="U549" s="394">
        <v>3719</v>
      </c>
      <c r="V549" s="394">
        <v>4056</v>
      </c>
      <c r="W549" s="394">
        <v>4345</v>
      </c>
      <c r="X549" s="394">
        <v>4345</v>
      </c>
    </row>
    <row r="550" spans="1:24" s="390" customFormat="1" ht="16.5" hidden="1">
      <c r="A550" s="391" t="s">
        <v>1928</v>
      </c>
      <c r="B550" s="392" t="s">
        <v>1929</v>
      </c>
      <c r="C550" s="392" t="s">
        <v>239</v>
      </c>
      <c r="D550" s="392" t="s">
        <v>239</v>
      </c>
      <c r="E550" s="392" t="s">
        <v>1930</v>
      </c>
      <c r="F550" s="392" t="s">
        <v>1931</v>
      </c>
      <c r="G550" s="392" t="s">
        <v>239</v>
      </c>
      <c r="H550" s="392" t="s">
        <v>243</v>
      </c>
      <c r="I550" s="398">
        <v>1.708</v>
      </c>
      <c r="J550" s="398">
        <v>0.436</v>
      </c>
      <c r="K550" s="398">
        <v>0.66500000000000004</v>
      </c>
      <c r="L550" s="398">
        <v>-0.48</v>
      </c>
      <c r="M550" s="398">
        <v>1.875</v>
      </c>
      <c r="N550" s="398">
        <v>3.1819999999999999</v>
      </c>
      <c r="O550" s="398">
        <v>1.514</v>
      </c>
      <c r="P550" s="398">
        <v>-0.17199999999999999</v>
      </c>
      <c r="Q550" s="398">
        <v>1.6E-2</v>
      </c>
      <c r="R550" s="398">
        <v>7.3369999999999997</v>
      </c>
      <c r="S550" s="393">
        <v>2.9</v>
      </c>
      <c r="T550" s="394">
        <v>1.8</v>
      </c>
      <c r="U550" s="394">
        <v>2.7</v>
      </c>
      <c r="V550" s="394">
        <v>3.1</v>
      </c>
      <c r="W550" s="394">
        <v>2.5</v>
      </c>
      <c r="X550" s="394">
        <v>2.5</v>
      </c>
    </row>
    <row r="551" spans="1:24" s="390" customFormat="1" ht="16.5" hidden="1">
      <c r="A551" s="395" t="s">
        <v>1932</v>
      </c>
      <c r="B551" s="396" t="s">
        <v>1933</v>
      </c>
      <c r="C551" s="396" t="s">
        <v>239</v>
      </c>
      <c r="D551" s="396" t="s">
        <v>239</v>
      </c>
      <c r="E551" s="396" t="s">
        <v>255</v>
      </c>
      <c r="F551" s="396" t="s">
        <v>1934</v>
      </c>
      <c r="G551" s="396" t="s">
        <v>239</v>
      </c>
      <c r="H551" s="396" t="s">
        <v>243</v>
      </c>
      <c r="I551" s="399">
        <v>107.78</v>
      </c>
      <c r="J551" s="399">
        <v>108.251</v>
      </c>
      <c r="K551" s="399">
        <v>108.97</v>
      </c>
      <c r="L551" s="399">
        <v>108.447</v>
      </c>
      <c r="M551" s="399">
        <v>110.48099999999999</v>
      </c>
      <c r="N551" s="399">
        <v>113.997</v>
      </c>
      <c r="O551" s="399">
        <v>115.723</v>
      </c>
      <c r="P551" s="399">
        <v>115.524</v>
      </c>
      <c r="Q551" s="399">
        <v>115.542</v>
      </c>
      <c r="R551" s="399">
        <v>124.02</v>
      </c>
      <c r="S551" s="397">
        <v>127.6</v>
      </c>
      <c r="T551" s="394">
        <v>129.9</v>
      </c>
      <c r="U551" s="394">
        <v>133.4</v>
      </c>
      <c r="V551" s="394">
        <v>137.6</v>
      </c>
      <c r="W551" s="394">
        <v>141</v>
      </c>
      <c r="X551" s="394">
        <v>141</v>
      </c>
    </row>
    <row r="552" spans="1:24" s="390" customFormat="1" ht="16.5" hidden="1">
      <c r="A552" s="391" t="s">
        <v>1935</v>
      </c>
      <c r="B552" s="392" t="s">
        <v>1936</v>
      </c>
      <c r="C552" s="392" t="s">
        <v>239</v>
      </c>
      <c r="D552" s="392" t="s">
        <v>239</v>
      </c>
      <c r="E552" s="392" t="s">
        <v>389</v>
      </c>
      <c r="F552" s="392" t="s">
        <v>1937</v>
      </c>
      <c r="G552" s="392" t="s">
        <v>239</v>
      </c>
      <c r="H552" s="392" t="s">
        <v>243</v>
      </c>
      <c r="I552" s="393">
        <v>3</v>
      </c>
      <c r="J552" s="393">
        <v>3</v>
      </c>
      <c r="K552" s="393">
        <v>3</v>
      </c>
      <c r="L552" s="393">
        <v>3</v>
      </c>
      <c r="M552" s="393">
        <v>3</v>
      </c>
      <c r="N552" s="393">
        <v>3</v>
      </c>
      <c r="O552" s="393">
        <v>3</v>
      </c>
      <c r="P552" s="393">
        <v>3</v>
      </c>
      <c r="Q552" s="393">
        <v>3</v>
      </c>
      <c r="R552" s="393">
        <v>3</v>
      </c>
      <c r="S552" s="393">
        <v>3</v>
      </c>
      <c r="T552" s="394">
        <v>3</v>
      </c>
      <c r="U552" s="394">
        <v>3</v>
      </c>
      <c r="V552" s="394">
        <v>3</v>
      </c>
      <c r="W552" s="394">
        <v>3</v>
      </c>
      <c r="X552" s="394">
        <v>3</v>
      </c>
    </row>
    <row r="553" spans="1:24" s="390" customFormat="1" ht="16.5" hidden="1">
      <c r="A553" s="395" t="s">
        <v>1938</v>
      </c>
      <c r="B553" s="396" t="s">
        <v>1939</v>
      </c>
      <c r="C553" s="396" t="s">
        <v>239</v>
      </c>
      <c r="D553" s="396" t="s">
        <v>239</v>
      </c>
      <c r="E553" s="396" t="s">
        <v>396</v>
      </c>
      <c r="F553" s="396" t="s">
        <v>1940</v>
      </c>
      <c r="G553" s="396" t="s">
        <v>239</v>
      </c>
      <c r="H553" s="396" t="s">
        <v>243</v>
      </c>
      <c r="I553" s="399">
        <v>1.157</v>
      </c>
      <c r="J553" s="399">
        <v>2.8149999999999999</v>
      </c>
      <c r="K553" s="399">
        <v>2.8809999999999998</v>
      </c>
      <c r="L553" s="399">
        <v>2.363</v>
      </c>
      <c r="M553" s="399">
        <v>3.14</v>
      </c>
      <c r="N553" s="399">
        <v>4.1890000000000001</v>
      </c>
      <c r="O553" s="399">
        <v>1.962</v>
      </c>
      <c r="P553" s="399">
        <v>0.76500000000000001</v>
      </c>
      <c r="Q553" s="399">
        <v>-0.74299999999999999</v>
      </c>
      <c r="R553" s="399">
        <v>5.3049999999999997</v>
      </c>
      <c r="S553" s="397">
        <v>2.9</v>
      </c>
      <c r="T553" s="394">
        <v>1.9</v>
      </c>
      <c r="U553" s="394">
        <v>2.5</v>
      </c>
      <c r="V553" s="394">
        <v>2.6</v>
      </c>
      <c r="W553" s="394">
        <v>2.6</v>
      </c>
      <c r="X553" s="394">
        <v>2.6</v>
      </c>
    </row>
    <row r="554" spans="1:24" s="390" customFormat="1" ht="16.5" hidden="1">
      <c r="A554" s="391" t="s">
        <v>1941</v>
      </c>
      <c r="B554" s="392" t="s">
        <v>1942</v>
      </c>
      <c r="C554" s="392" t="s">
        <v>239</v>
      </c>
      <c r="D554" s="392" t="s">
        <v>239</v>
      </c>
      <c r="E554" s="392" t="s">
        <v>396</v>
      </c>
      <c r="F554" s="392" t="s">
        <v>1943</v>
      </c>
      <c r="G554" s="392" t="s">
        <v>239</v>
      </c>
      <c r="H554" s="392" t="s">
        <v>243</v>
      </c>
      <c r="I554" s="398">
        <v>37.637999999999998</v>
      </c>
      <c r="J554" s="398">
        <v>37.439</v>
      </c>
      <c r="K554" s="398">
        <v>37.360999999999997</v>
      </c>
      <c r="L554" s="398">
        <v>37.228999999999999</v>
      </c>
      <c r="M554" s="398">
        <v>37.344999999999999</v>
      </c>
      <c r="N554" s="398">
        <v>37.704999999999998</v>
      </c>
      <c r="O554" s="398">
        <v>37.305</v>
      </c>
      <c r="P554" s="398">
        <v>36.715000000000003</v>
      </c>
      <c r="Q554" s="398">
        <v>36.773000000000003</v>
      </c>
      <c r="R554" s="398">
        <v>37.146000000000001</v>
      </c>
      <c r="S554" s="393">
        <v>37.200000000000003</v>
      </c>
      <c r="T554" s="394">
        <v>37.4</v>
      </c>
      <c r="U554" s="394">
        <v>37.4</v>
      </c>
      <c r="V554" s="394">
        <v>37.4</v>
      </c>
      <c r="W554" s="394">
        <v>37.299999999999997</v>
      </c>
      <c r="X554" s="394">
        <v>37.299999999999997</v>
      </c>
    </row>
    <row r="555" spans="1:24" s="390" customFormat="1" ht="16.5" hidden="1">
      <c r="A555" s="395" t="s">
        <v>1944</v>
      </c>
      <c r="B555" s="396" t="s">
        <v>1945</v>
      </c>
      <c r="C555" s="396" t="s">
        <v>403</v>
      </c>
      <c r="D555" s="396" t="s">
        <v>404</v>
      </c>
      <c r="E555" s="396" t="s">
        <v>405</v>
      </c>
      <c r="F555" s="396" t="s">
        <v>1946</v>
      </c>
      <c r="G555" s="396" t="s">
        <v>422</v>
      </c>
      <c r="H555" s="396" t="s">
        <v>243</v>
      </c>
      <c r="I555" s="399">
        <v>522933.3</v>
      </c>
      <c r="J555" s="399">
        <v>537653.19999999995</v>
      </c>
      <c r="K555" s="399">
        <v>553142</v>
      </c>
      <c r="L555" s="399">
        <v>566212.9</v>
      </c>
      <c r="M555" s="399">
        <v>583992.69999999995</v>
      </c>
      <c r="N555" s="399">
        <v>608457.1</v>
      </c>
      <c r="O555" s="399">
        <v>620395.1</v>
      </c>
      <c r="P555" s="399">
        <v>625143.4</v>
      </c>
      <c r="Q555" s="399">
        <v>620499.6</v>
      </c>
      <c r="R555" s="399">
        <v>653416.30000000005</v>
      </c>
      <c r="S555" s="397">
        <v>672043.5</v>
      </c>
      <c r="T555" s="394">
        <v>684769.3</v>
      </c>
      <c r="U555" s="394">
        <v>701570.3</v>
      </c>
      <c r="V555" s="394">
        <v>720139.2</v>
      </c>
      <c r="W555" s="394">
        <v>739091.4</v>
      </c>
      <c r="X555" s="394">
        <v>739091.4</v>
      </c>
    </row>
    <row r="556" spans="1:24" s="390" customFormat="1" ht="16.5" hidden="1">
      <c r="A556" s="391" t="s">
        <v>1947</v>
      </c>
      <c r="B556" s="392" t="s">
        <v>1948</v>
      </c>
      <c r="C556" s="392" t="s">
        <v>239</v>
      </c>
      <c r="D556" s="392" t="s">
        <v>239</v>
      </c>
      <c r="E556" s="392" t="s">
        <v>643</v>
      </c>
      <c r="F556" s="392" t="s">
        <v>1949</v>
      </c>
      <c r="G556" s="392" t="s">
        <v>239</v>
      </c>
      <c r="H556" s="392" t="s">
        <v>243</v>
      </c>
      <c r="I556" s="398">
        <v>37.691000000000003</v>
      </c>
      <c r="J556" s="398">
        <v>38.594999999999999</v>
      </c>
      <c r="K556" s="398">
        <v>39.348999999999997</v>
      </c>
      <c r="L556" s="398">
        <v>38.567999999999998</v>
      </c>
      <c r="M556" s="398">
        <v>38.570999999999998</v>
      </c>
      <c r="N556" s="398">
        <v>39.276000000000003</v>
      </c>
      <c r="O556" s="398">
        <v>39.279000000000003</v>
      </c>
      <c r="P556" s="398">
        <v>39.091000000000001</v>
      </c>
      <c r="Q556" s="398">
        <v>38.247999999999998</v>
      </c>
      <c r="R556" s="398">
        <v>37.545999999999999</v>
      </c>
      <c r="S556" s="393">
        <v>37.299999999999997</v>
      </c>
      <c r="T556" s="394">
        <v>37</v>
      </c>
      <c r="U556" s="394">
        <v>36.700000000000003</v>
      </c>
      <c r="V556" s="394">
        <v>36.5</v>
      </c>
      <c r="W556" s="394">
        <v>36.4</v>
      </c>
      <c r="X556" s="394">
        <v>36.4</v>
      </c>
    </row>
    <row r="557" spans="1:24" s="390" customFormat="1" ht="16.5" hidden="1">
      <c r="A557" s="395" t="s">
        <v>1950</v>
      </c>
      <c r="B557" s="396" t="s">
        <v>1951</v>
      </c>
      <c r="C557" s="396" t="s">
        <v>239</v>
      </c>
      <c r="D557" s="396" t="s">
        <v>239</v>
      </c>
      <c r="E557" s="396" t="s">
        <v>653</v>
      </c>
      <c r="F557" s="396" t="s">
        <v>1952</v>
      </c>
      <c r="G557" s="396" t="s">
        <v>239</v>
      </c>
      <c r="H557" s="396" t="s">
        <v>243</v>
      </c>
      <c r="I557" s="399">
        <v>99308.1</v>
      </c>
      <c r="J557" s="399">
        <v>101826.4</v>
      </c>
      <c r="K557" s="399">
        <v>105595.6</v>
      </c>
      <c r="L557" s="399">
        <v>105143.8</v>
      </c>
      <c r="M557" s="399">
        <v>108895.9</v>
      </c>
      <c r="N557" s="399">
        <v>110827.4</v>
      </c>
      <c r="O557" s="399">
        <v>110750.7</v>
      </c>
      <c r="P557" s="399">
        <v>109486.39999999999</v>
      </c>
      <c r="Q557" s="397">
        <v>105604</v>
      </c>
      <c r="R557" s="397">
        <v>108929</v>
      </c>
      <c r="S557" s="397">
        <v>109638</v>
      </c>
      <c r="T557" s="394">
        <v>110717</v>
      </c>
      <c r="U557" s="394">
        <v>110350</v>
      </c>
      <c r="V557" s="394">
        <v>111916</v>
      </c>
      <c r="W557" s="394">
        <v>112277</v>
      </c>
      <c r="X557" s="394">
        <v>112277</v>
      </c>
    </row>
    <row r="558" spans="1:24" s="390" customFormat="1" ht="16.5" hidden="1">
      <c r="A558" s="391" t="s">
        <v>1953</v>
      </c>
      <c r="B558" s="392" t="s">
        <v>1954</v>
      </c>
      <c r="C558" s="392" t="s">
        <v>239</v>
      </c>
      <c r="D558" s="392" t="s">
        <v>239</v>
      </c>
      <c r="E558" s="392" t="s">
        <v>1955</v>
      </c>
      <c r="F558" s="392" t="s">
        <v>1956</v>
      </c>
      <c r="G558" s="392" t="s">
        <v>239</v>
      </c>
      <c r="H558" s="392" t="s">
        <v>243</v>
      </c>
      <c r="I558" s="398">
        <v>2.94</v>
      </c>
      <c r="J558" s="398">
        <v>2.84</v>
      </c>
      <c r="K558" s="398">
        <v>3</v>
      </c>
      <c r="L558" s="398">
        <v>2.99</v>
      </c>
      <c r="M558" s="398">
        <v>2.98</v>
      </c>
      <c r="N558" s="398">
        <v>2.97</v>
      </c>
      <c r="O558" s="398">
        <v>2.96</v>
      </c>
      <c r="P558" s="398">
        <v>2.96</v>
      </c>
      <c r="Q558" s="398">
        <v>2.95</v>
      </c>
      <c r="R558" s="398">
        <v>2.91</v>
      </c>
      <c r="S558" s="393">
        <v>2.87</v>
      </c>
      <c r="T558" s="394">
        <v>2.83</v>
      </c>
      <c r="U558" s="394">
        <v>2.79</v>
      </c>
      <c r="V558" s="394">
        <v>2.75</v>
      </c>
      <c r="W558" s="394">
        <v>2.72</v>
      </c>
      <c r="X558" s="394">
        <v>2.72</v>
      </c>
    </row>
    <row r="559" spans="1:24" s="390" customFormat="1" ht="16.5" hidden="1">
      <c r="A559" s="395" t="s">
        <v>1957</v>
      </c>
      <c r="B559" s="396" t="s">
        <v>1958</v>
      </c>
      <c r="C559" s="396" t="s">
        <v>239</v>
      </c>
      <c r="D559" s="396" t="s">
        <v>239</v>
      </c>
      <c r="E559" s="396" t="s">
        <v>562</v>
      </c>
      <c r="F559" s="396" t="s">
        <v>1959</v>
      </c>
      <c r="G559" s="396" t="s">
        <v>239</v>
      </c>
      <c r="H559" s="396" t="s">
        <v>243</v>
      </c>
      <c r="I559" s="397">
        <v>20.399999999999999</v>
      </c>
      <c r="J559" s="397">
        <v>18.399999999999999</v>
      </c>
      <c r="K559" s="397">
        <v>17.899999999999999</v>
      </c>
      <c r="L559" s="397">
        <v>18.3</v>
      </c>
      <c r="M559" s="397">
        <v>19.100000000000001</v>
      </c>
      <c r="N559" s="397">
        <v>18.399999999999999</v>
      </c>
      <c r="O559" s="397">
        <v>19.100000000000001</v>
      </c>
      <c r="P559" s="397">
        <v>18</v>
      </c>
      <c r="Q559" s="399" t="s">
        <v>386</v>
      </c>
      <c r="R559" s="399" t="s">
        <v>386</v>
      </c>
      <c r="S559" s="399" t="s">
        <v>386</v>
      </c>
      <c r="T559" s="399" t="s">
        <v>386</v>
      </c>
      <c r="U559" s="399" t="s">
        <v>386</v>
      </c>
      <c r="V559" s="399" t="s">
        <v>386</v>
      </c>
      <c r="W559" s="399" t="s">
        <v>386</v>
      </c>
      <c r="X559" s="399" t="s">
        <v>386</v>
      </c>
    </row>
    <row r="560" spans="1:24" s="390" customFormat="1" ht="16.5" hidden="1">
      <c r="A560" s="391" t="s">
        <v>1960</v>
      </c>
      <c r="B560" s="392" t="s">
        <v>1961</v>
      </c>
      <c r="C560" s="392" t="s">
        <v>239</v>
      </c>
      <c r="D560" s="392" t="s">
        <v>239</v>
      </c>
      <c r="E560" s="392" t="s">
        <v>396</v>
      </c>
      <c r="F560" s="392" t="s">
        <v>1962</v>
      </c>
      <c r="G560" s="392" t="s">
        <v>239</v>
      </c>
      <c r="H560" s="392" t="s">
        <v>243</v>
      </c>
      <c r="I560" s="398">
        <v>4.0665056297970237</v>
      </c>
      <c r="J560" s="398">
        <v>5.9106976279837298</v>
      </c>
      <c r="K560" s="398">
        <v>1.7219260945962045</v>
      </c>
      <c r="L560" s="398">
        <v>1.0498957488706218</v>
      </c>
      <c r="M560" s="398">
        <v>5.3415218135783205</v>
      </c>
      <c r="N560" s="398">
        <v>3.1249957492767155</v>
      </c>
      <c r="O560" s="398">
        <v>4.5259271667746015</v>
      </c>
      <c r="P560" s="398">
        <v>4.6036625377307905</v>
      </c>
      <c r="Q560" s="398">
        <v>4.3765637478315522</v>
      </c>
      <c r="R560" s="398">
        <v>5.5428869289438465</v>
      </c>
      <c r="S560" s="393">
        <v>-1.4995740776250432</v>
      </c>
      <c r="T560" s="394">
        <v>0.33340168146900329</v>
      </c>
      <c r="U560" s="394">
        <v>1.6982349232314675</v>
      </c>
      <c r="V560" s="394">
        <v>0.45810697892025853</v>
      </c>
      <c r="W560" s="394">
        <v>4.2392585136281413</v>
      </c>
      <c r="X560" s="394">
        <v>4.2392585136281413</v>
      </c>
    </row>
    <row r="561" spans="1:24" s="390" customFormat="1" ht="16.5" hidden="1">
      <c r="A561" s="395" t="s">
        <v>1963</v>
      </c>
      <c r="B561" s="396" t="s">
        <v>1964</v>
      </c>
      <c r="C561" s="396" t="s">
        <v>239</v>
      </c>
      <c r="D561" s="396" t="s">
        <v>239</v>
      </c>
      <c r="E561" s="396" t="s">
        <v>396</v>
      </c>
      <c r="F561" s="396" t="s">
        <v>1965</v>
      </c>
      <c r="G561" s="396" t="s">
        <v>239</v>
      </c>
      <c r="H561" s="396" t="s">
        <v>243</v>
      </c>
      <c r="I561" s="399">
        <v>4.6139731430600284</v>
      </c>
      <c r="J561" s="399">
        <v>4.7278342100445538</v>
      </c>
      <c r="K561" s="399">
        <v>4.6647633607234411</v>
      </c>
      <c r="L561" s="399">
        <v>4.5886476484636347</v>
      </c>
      <c r="M561" s="399">
        <v>4.7012748461213993</v>
      </c>
      <c r="N561" s="399">
        <v>4.6981275667899078</v>
      </c>
      <c r="O561" s="399">
        <v>4.765056158628358</v>
      </c>
      <c r="P561" s="399">
        <v>4.8684578214952436</v>
      </c>
      <c r="Q561" s="399">
        <v>5.1276402946853628</v>
      </c>
      <c r="R561" s="399">
        <v>5.1912846336724172</v>
      </c>
      <c r="S561" s="397">
        <v>4.9832208310243065</v>
      </c>
      <c r="T561" s="394">
        <v>4.9244885982460671</v>
      </c>
      <c r="U561" s="394">
        <v>4.8938547146351867</v>
      </c>
      <c r="V561" s="394">
        <v>4.7841716564406269</v>
      </c>
      <c r="W561" s="394">
        <v>4.8540131855379069</v>
      </c>
      <c r="X561" s="394">
        <v>4.8540131855379069</v>
      </c>
    </row>
    <row r="562" spans="1:24" s="390" customFormat="1" ht="16.5" hidden="1">
      <c r="A562" s="391" t="s">
        <v>1966</v>
      </c>
      <c r="B562" s="392" t="s">
        <v>1967</v>
      </c>
      <c r="C562" s="392" t="s">
        <v>403</v>
      </c>
      <c r="D562" s="392" t="s">
        <v>404</v>
      </c>
      <c r="E562" s="392" t="s">
        <v>405</v>
      </c>
      <c r="F562" s="392" t="s">
        <v>1968</v>
      </c>
      <c r="G562" s="392" t="s">
        <v>239</v>
      </c>
      <c r="H562" s="392" t="s">
        <v>243</v>
      </c>
      <c r="I562" s="398">
        <v>64105.8</v>
      </c>
      <c r="J562" s="398">
        <v>67894.899999999994</v>
      </c>
      <c r="K562" s="398">
        <v>69064</v>
      </c>
      <c r="L562" s="398">
        <v>69789.100000000006</v>
      </c>
      <c r="M562" s="398">
        <v>73516.899999999994</v>
      </c>
      <c r="N562" s="398">
        <v>75814.3</v>
      </c>
      <c r="O562" s="398">
        <v>79245.600000000006</v>
      </c>
      <c r="P562" s="398">
        <v>82893.8</v>
      </c>
      <c r="Q562" s="398">
        <v>86521.7</v>
      </c>
      <c r="R562" s="398">
        <v>91317.5</v>
      </c>
      <c r="S562" s="393">
        <v>89948.126441664746</v>
      </c>
      <c r="T562" s="394">
        <v>90248.015007671114</v>
      </c>
      <c r="U562" s="394">
        <v>91780.638316054552</v>
      </c>
      <c r="V562" s="394">
        <v>92201.091825477954</v>
      </c>
      <c r="W562" s="394">
        <v>96109.734460347623</v>
      </c>
      <c r="X562" s="394">
        <v>96109.734460347623</v>
      </c>
    </row>
    <row r="563" spans="1:24" s="390" customFormat="1" ht="16.5" hidden="1">
      <c r="A563" s="395" t="s">
        <v>1969</v>
      </c>
      <c r="B563" s="396" t="s">
        <v>1970</v>
      </c>
      <c r="C563" s="396" t="s">
        <v>239</v>
      </c>
      <c r="D563" s="396" t="s">
        <v>239</v>
      </c>
      <c r="E563" s="396" t="s">
        <v>389</v>
      </c>
      <c r="F563" s="396" t="s">
        <v>1971</v>
      </c>
      <c r="G563" s="396" t="s">
        <v>239</v>
      </c>
      <c r="H563" s="396" t="s">
        <v>243</v>
      </c>
      <c r="I563" s="397">
        <v>8</v>
      </c>
      <c r="J563" s="397">
        <v>8.5</v>
      </c>
      <c r="K563" s="397">
        <v>8.6</v>
      </c>
      <c r="L563" s="397">
        <v>7.5</v>
      </c>
      <c r="M563" s="397">
        <v>7.8</v>
      </c>
      <c r="N563" s="397">
        <v>7.5</v>
      </c>
      <c r="O563" s="397">
        <v>8</v>
      </c>
      <c r="P563" s="397">
        <v>7.5</v>
      </c>
      <c r="Q563" s="397">
        <v>7.5</v>
      </c>
      <c r="R563" s="397">
        <v>7.5</v>
      </c>
      <c r="S563" s="397">
        <v>7.6</v>
      </c>
      <c r="T563" s="394">
        <v>7.6</v>
      </c>
      <c r="U563" s="394">
        <v>7.7</v>
      </c>
      <c r="V563" s="394">
        <v>7.8</v>
      </c>
      <c r="W563" s="394">
        <v>7.8</v>
      </c>
      <c r="X563" s="394">
        <v>7.8</v>
      </c>
    </row>
    <row r="564" spans="1:24" s="390" customFormat="1" ht="16.5" hidden="1">
      <c r="A564" s="391" t="s">
        <v>1972</v>
      </c>
      <c r="B564" s="392" t="s">
        <v>1973</v>
      </c>
      <c r="C564" s="392" t="s">
        <v>239</v>
      </c>
      <c r="D564" s="392" t="s">
        <v>239</v>
      </c>
      <c r="E564" s="392" t="s">
        <v>389</v>
      </c>
      <c r="F564" s="392" t="s">
        <v>1974</v>
      </c>
      <c r="G564" s="392" t="s">
        <v>239</v>
      </c>
      <c r="H564" s="392" t="s">
        <v>243</v>
      </c>
      <c r="I564" s="393">
        <v>7.1</v>
      </c>
      <c r="J564" s="393">
        <v>7.1</v>
      </c>
      <c r="K564" s="393">
        <v>7.1</v>
      </c>
      <c r="L564" s="393">
        <v>7.1</v>
      </c>
      <c r="M564" s="393">
        <v>7.1</v>
      </c>
      <c r="N564" s="393">
        <v>7.1</v>
      </c>
      <c r="O564" s="393">
        <v>7.1</v>
      </c>
      <c r="P564" s="393">
        <v>7.1</v>
      </c>
      <c r="Q564" s="393">
        <v>7.1</v>
      </c>
      <c r="R564" s="393">
        <v>7.3</v>
      </c>
      <c r="S564" s="393">
        <v>7.5</v>
      </c>
      <c r="T564" s="394">
        <v>7.7</v>
      </c>
      <c r="U564" s="394">
        <v>7.9</v>
      </c>
      <c r="V564" s="394">
        <v>8.1</v>
      </c>
      <c r="W564" s="394">
        <v>8.1</v>
      </c>
      <c r="X564" s="394">
        <v>8.1</v>
      </c>
    </row>
    <row r="565" spans="1:24" s="390" customFormat="1" ht="16.5" hidden="1">
      <c r="A565" s="395" t="s">
        <v>1975</v>
      </c>
      <c r="B565" s="396" t="s">
        <v>1976</v>
      </c>
      <c r="C565" s="396" t="s">
        <v>239</v>
      </c>
      <c r="D565" s="396" t="s">
        <v>239</v>
      </c>
      <c r="E565" s="396" t="s">
        <v>389</v>
      </c>
      <c r="F565" s="396" t="s">
        <v>1977</v>
      </c>
      <c r="G565" s="396" t="s">
        <v>239</v>
      </c>
      <c r="H565" s="396" t="s">
        <v>243</v>
      </c>
      <c r="I565" s="397">
        <v>3</v>
      </c>
      <c r="J565" s="397">
        <v>3</v>
      </c>
      <c r="K565" s="397">
        <v>3</v>
      </c>
      <c r="L565" s="397">
        <v>3</v>
      </c>
      <c r="M565" s="397">
        <v>3</v>
      </c>
      <c r="N565" s="397">
        <v>3</v>
      </c>
      <c r="O565" s="397">
        <v>3</v>
      </c>
      <c r="P565" s="397">
        <v>3</v>
      </c>
      <c r="Q565" s="397">
        <v>3</v>
      </c>
      <c r="R565" s="397">
        <v>3.2</v>
      </c>
      <c r="S565" s="397">
        <v>3.4</v>
      </c>
      <c r="T565" s="394">
        <v>3.6</v>
      </c>
      <c r="U565" s="394">
        <v>3.8</v>
      </c>
      <c r="V565" s="394">
        <v>4</v>
      </c>
      <c r="W565" s="394">
        <v>4</v>
      </c>
      <c r="X565" s="394">
        <v>4</v>
      </c>
    </row>
    <row r="566" spans="1:24" s="390" customFormat="1" ht="16.5" hidden="1">
      <c r="A566" s="391" t="s">
        <v>1978</v>
      </c>
      <c r="B566" s="392" t="s">
        <v>1979</v>
      </c>
      <c r="C566" s="392" t="s">
        <v>454</v>
      </c>
      <c r="D566" s="392" t="s">
        <v>404</v>
      </c>
      <c r="E566" s="392" t="s">
        <v>1980</v>
      </c>
      <c r="F566" s="392" t="s">
        <v>1981</v>
      </c>
      <c r="G566" s="392" t="s">
        <v>491</v>
      </c>
      <c r="H566" s="392" t="s">
        <v>243</v>
      </c>
      <c r="I566" s="393">
        <v>0</v>
      </c>
      <c r="J566" s="393">
        <v>0</v>
      </c>
      <c r="K566" s="393">
        <v>0</v>
      </c>
      <c r="L566" s="393">
        <v>0</v>
      </c>
      <c r="M566" s="393">
        <v>0</v>
      </c>
      <c r="N566" s="393">
        <v>0</v>
      </c>
      <c r="O566" s="393">
        <v>0</v>
      </c>
      <c r="P566" s="393">
        <v>0</v>
      </c>
      <c r="Q566" s="393">
        <v>0</v>
      </c>
      <c r="R566" s="393">
        <v>0</v>
      </c>
      <c r="S566" s="393">
        <v>0</v>
      </c>
      <c r="T566" s="394">
        <v>0</v>
      </c>
      <c r="U566" s="394">
        <v>0</v>
      </c>
      <c r="V566" s="394">
        <v>0</v>
      </c>
      <c r="W566" s="394">
        <v>0</v>
      </c>
      <c r="X566" s="394">
        <v>0</v>
      </c>
    </row>
    <row r="567" spans="1:24" s="390" customFormat="1" ht="16.5" hidden="1">
      <c r="A567" s="395" t="s">
        <v>1982</v>
      </c>
      <c r="B567" s="396" t="s">
        <v>1983</v>
      </c>
      <c r="C567" s="396" t="s">
        <v>454</v>
      </c>
      <c r="D567" s="396" t="s">
        <v>404</v>
      </c>
      <c r="E567" s="396" t="s">
        <v>1980</v>
      </c>
      <c r="F567" s="396" t="s">
        <v>1984</v>
      </c>
      <c r="G567" s="396" t="s">
        <v>491</v>
      </c>
      <c r="H567" s="396" t="s">
        <v>243</v>
      </c>
      <c r="I567" s="397">
        <v>0</v>
      </c>
      <c r="J567" s="397">
        <v>0</v>
      </c>
      <c r="K567" s="397">
        <v>0</v>
      </c>
      <c r="L567" s="397">
        <v>0</v>
      </c>
      <c r="M567" s="397">
        <v>0</v>
      </c>
      <c r="N567" s="397">
        <v>0</v>
      </c>
      <c r="O567" s="397">
        <v>0</v>
      </c>
      <c r="P567" s="397">
        <v>0</v>
      </c>
      <c r="Q567" s="397">
        <v>0</v>
      </c>
      <c r="R567" s="397">
        <v>0</v>
      </c>
      <c r="S567" s="397">
        <v>0</v>
      </c>
      <c r="T567" s="394">
        <v>0</v>
      </c>
      <c r="U567" s="394">
        <v>0</v>
      </c>
      <c r="V567" s="394">
        <v>0</v>
      </c>
      <c r="W567" s="394">
        <v>0</v>
      </c>
      <c r="X567" s="394">
        <v>0</v>
      </c>
    </row>
    <row r="568" spans="1:24" s="390" customFormat="1" ht="16.5" hidden="1">
      <c r="A568" s="391" t="s">
        <v>1985</v>
      </c>
      <c r="B568" s="392" t="s">
        <v>1986</v>
      </c>
      <c r="C568" s="392" t="s">
        <v>454</v>
      </c>
      <c r="D568" s="392" t="s">
        <v>404</v>
      </c>
      <c r="E568" s="392" t="s">
        <v>1980</v>
      </c>
      <c r="F568" s="392" t="s">
        <v>1987</v>
      </c>
      <c r="G568" s="392" t="s">
        <v>491</v>
      </c>
      <c r="H568" s="392" t="s">
        <v>243</v>
      </c>
      <c r="I568" s="393">
        <v>0</v>
      </c>
      <c r="J568" s="393">
        <v>0</v>
      </c>
      <c r="K568" s="393">
        <v>0</v>
      </c>
      <c r="L568" s="393">
        <v>0</v>
      </c>
      <c r="M568" s="393">
        <v>0</v>
      </c>
      <c r="N568" s="393">
        <v>0</v>
      </c>
      <c r="O568" s="393">
        <v>0</v>
      </c>
      <c r="P568" s="393">
        <v>0</v>
      </c>
      <c r="Q568" s="393">
        <v>0</v>
      </c>
      <c r="R568" s="393">
        <v>0</v>
      </c>
      <c r="S568" s="393">
        <v>0</v>
      </c>
      <c r="T568" s="394">
        <v>0</v>
      </c>
      <c r="U568" s="394">
        <v>0</v>
      </c>
      <c r="V568" s="394">
        <v>0</v>
      </c>
      <c r="W568" s="394">
        <v>0</v>
      </c>
      <c r="X568" s="394">
        <v>0</v>
      </c>
    </row>
    <row r="569" spans="1:24" s="390" customFormat="1" ht="16.5" hidden="1">
      <c r="A569" s="395" t="s">
        <v>1988</v>
      </c>
      <c r="B569" s="396" t="s">
        <v>1989</v>
      </c>
      <c r="C569" s="396" t="s">
        <v>239</v>
      </c>
      <c r="D569" s="396" t="s">
        <v>239</v>
      </c>
      <c r="E569" s="396" t="s">
        <v>936</v>
      </c>
      <c r="F569" s="396" t="s">
        <v>1990</v>
      </c>
      <c r="G569" s="396" t="s">
        <v>491</v>
      </c>
      <c r="H569" s="396" t="s">
        <v>243</v>
      </c>
      <c r="I569" s="397">
        <v>0.6</v>
      </c>
      <c r="J569" s="397">
        <v>0.8</v>
      </c>
      <c r="K569" s="397">
        <v>1</v>
      </c>
      <c r="L569" s="397">
        <v>1.1000000000000001</v>
      </c>
      <c r="M569" s="397">
        <v>1.3</v>
      </c>
      <c r="N569" s="397">
        <v>1.5</v>
      </c>
      <c r="O569" s="397">
        <v>1.9</v>
      </c>
      <c r="P569" s="397">
        <v>2.2999999999999998</v>
      </c>
      <c r="Q569" s="397">
        <v>1.6</v>
      </c>
      <c r="R569" s="397">
        <v>1.2</v>
      </c>
      <c r="S569" s="397">
        <v>2.5</v>
      </c>
      <c r="T569" s="394">
        <v>4.3</v>
      </c>
      <c r="U569" s="394">
        <v>3.7</v>
      </c>
      <c r="V569" s="394">
        <v>2.7</v>
      </c>
      <c r="W569" s="394">
        <v>2.1</v>
      </c>
      <c r="X569" s="394">
        <v>2.1</v>
      </c>
    </row>
    <row r="570" spans="1:24" s="390" customFormat="1" ht="16.5" hidden="1">
      <c r="A570" s="391" t="s">
        <v>1991</v>
      </c>
      <c r="B570" s="392" t="s">
        <v>1992</v>
      </c>
      <c r="C570" s="392" t="s">
        <v>454</v>
      </c>
      <c r="D570" s="392" t="s">
        <v>404</v>
      </c>
      <c r="E570" s="392" t="s">
        <v>1813</v>
      </c>
      <c r="F570" s="392" t="s">
        <v>1993</v>
      </c>
      <c r="G570" s="392" t="s">
        <v>491</v>
      </c>
      <c r="H570" s="392" t="s">
        <v>243</v>
      </c>
      <c r="I570" s="393">
        <v>1.5324000000000002</v>
      </c>
      <c r="J570" s="393">
        <v>1.9465999999999999</v>
      </c>
      <c r="K570" s="393">
        <v>2.2940999999999998</v>
      </c>
      <c r="L570" s="393">
        <v>2.0495000000000001</v>
      </c>
      <c r="M570" s="393">
        <v>2.5501999999999998</v>
      </c>
      <c r="N570" s="393">
        <v>2.8914</v>
      </c>
      <c r="O570" s="393">
        <v>3.9639000000000002</v>
      </c>
      <c r="P570" s="393">
        <v>4.4913999999999996</v>
      </c>
      <c r="Q570" s="393">
        <v>2.8438000000000003</v>
      </c>
      <c r="R570" s="393">
        <v>2.4014000000000002</v>
      </c>
      <c r="S570" s="393">
        <v>6.0038999999999998</v>
      </c>
      <c r="T570" s="394">
        <v>10.3619</v>
      </c>
      <c r="U570" s="394">
        <v>11.5413</v>
      </c>
      <c r="V570" s="394">
        <v>9.5960999999999999</v>
      </c>
      <c r="W570" s="394">
        <v>8.9331000000000014</v>
      </c>
      <c r="X570" s="394">
        <v>8.9331000000000014</v>
      </c>
    </row>
    <row r="571" spans="1:24" s="390" customFormat="1" ht="16.5" hidden="1">
      <c r="A571" s="395" t="s">
        <v>1994</v>
      </c>
      <c r="B571" s="396" t="s">
        <v>1995</v>
      </c>
      <c r="C571" s="396" t="s">
        <v>239</v>
      </c>
      <c r="D571" s="396" t="s">
        <v>239</v>
      </c>
      <c r="E571" s="396" t="s">
        <v>1813</v>
      </c>
      <c r="F571" s="396" t="s">
        <v>1996</v>
      </c>
      <c r="G571" s="396" t="s">
        <v>491</v>
      </c>
      <c r="H571" s="396" t="s">
        <v>243</v>
      </c>
      <c r="I571" s="397">
        <v>24</v>
      </c>
      <c r="J571" s="397">
        <v>40</v>
      </c>
      <c r="K571" s="397">
        <v>39.5</v>
      </c>
      <c r="L571" s="397">
        <v>16.8</v>
      </c>
      <c r="M571" s="397">
        <v>21.2</v>
      </c>
      <c r="N571" s="397">
        <v>28.4</v>
      </c>
      <c r="O571" s="397">
        <v>35</v>
      </c>
      <c r="P571" s="397">
        <v>33.5</v>
      </c>
      <c r="Q571" s="397">
        <v>24.8</v>
      </c>
      <c r="R571" s="397">
        <v>15.3</v>
      </c>
      <c r="S571" s="397">
        <v>26</v>
      </c>
      <c r="T571" s="394">
        <v>39.4</v>
      </c>
      <c r="U571" s="394">
        <v>39.9</v>
      </c>
      <c r="V571" s="394">
        <v>36.5</v>
      </c>
      <c r="W571" s="394">
        <v>34.799999999999997</v>
      </c>
      <c r="X571" s="394">
        <v>34.799999999999997</v>
      </c>
    </row>
    <row r="572" spans="1:24" s="390" customFormat="1" ht="16.5" hidden="1">
      <c r="A572" s="391" t="s">
        <v>1997</v>
      </c>
      <c r="B572" s="392" t="s">
        <v>1998</v>
      </c>
      <c r="C572" s="392" t="s">
        <v>239</v>
      </c>
      <c r="D572" s="392" t="s">
        <v>239</v>
      </c>
      <c r="E572" s="392" t="s">
        <v>936</v>
      </c>
      <c r="F572" s="392" t="s">
        <v>1999</v>
      </c>
      <c r="G572" s="392" t="s">
        <v>491</v>
      </c>
      <c r="H572" s="392" t="s">
        <v>243</v>
      </c>
      <c r="I572" s="393">
        <v>0.6</v>
      </c>
      <c r="J572" s="393">
        <v>0.8</v>
      </c>
      <c r="K572" s="393">
        <v>1</v>
      </c>
      <c r="L572" s="393">
        <v>1.1000000000000001</v>
      </c>
      <c r="M572" s="393">
        <v>1.3</v>
      </c>
      <c r="N572" s="393">
        <v>1.5</v>
      </c>
      <c r="O572" s="393">
        <v>1.9</v>
      </c>
      <c r="P572" s="393">
        <v>2.2999999999999998</v>
      </c>
      <c r="Q572" s="393">
        <v>1.6</v>
      </c>
      <c r="R572" s="393">
        <v>1.2</v>
      </c>
      <c r="S572" s="393">
        <v>2.5</v>
      </c>
      <c r="T572" s="394">
        <v>4.3</v>
      </c>
      <c r="U572" s="394">
        <v>3.7</v>
      </c>
      <c r="V572" s="394">
        <v>2.7</v>
      </c>
      <c r="W572" s="394">
        <v>2.1</v>
      </c>
      <c r="X572" s="394">
        <v>2.1</v>
      </c>
    </row>
    <row r="573" spans="1:24" s="390" customFormat="1" ht="16.5" hidden="1">
      <c r="A573" s="395" t="s">
        <v>2000</v>
      </c>
      <c r="B573" s="396" t="s">
        <v>2001</v>
      </c>
      <c r="C573" s="396" t="s">
        <v>239</v>
      </c>
      <c r="D573" s="396" t="s">
        <v>239</v>
      </c>
      <c r="E573" s="396" t="s">
        <v>936</v>
      </c>
      <c r="F573" s="396" t="s">
        <v>2002</v>
      </c>
      <c r="G573" s="396" t="s">
        <v>491</v>
      </c>
      <c r="H573" s="396" t="s">
        <v>243</v>
      </c>
      <c r="I573" s="397">
        <v>0.4</v>
      </c>
      <c r="J573" s="397">
        <v>0.4</v>
      </c>
      <c r="K573" s="397">
        <v>0.5</v>
      </c>
      <c r="L573" s="397">
        <v>0.5</v>
      </c>
      <c r="M573" s="397">
        <v>0.5</v>
      </c>
      <c r="N573" s="397">
        <v>0.6</v>
      </c>
      <c r="O573" s="397">
        <v>0.8</v>
      </c>
      <c r="P573" s="397">
        <v>1</v>
      </c>
      <c r="Q573" s="397">
        <v>0.6</v>
      </c>
      <c r="R573" s="397">
        <v>0.5</v>
      </c>
      <c r="S573" s="397">
        <v>1.2</v>
      </c>
      <c r="T573" s="394">
        <v>1.9</v>
      </c>
      <c r="U573" s="394">
        <v>1.7</v>
      </c>
      <c r="V573" s="394">
        <v>1.3</v>
      </c>
      <c r="W573" s="394">
        <v>1</v>
      </c>
      <c r="X573" s="394">
        <v>1</v>
      </c>
    </row>
    <row r="574" spans="1:24" s="390" customFormat="1" ht="16.5" hidden="1">
      <c r="A574" s="391" t="s">
        <v>2003</v>
      </c>
      <c r="B574" s="392" t="s">
        <v>2004</v>
      </c>
      <c r="C574" s="392" t="s">
        <v>239</v>
      </c>
      <c r="D574" s="392" t="s">
        <v>239</v>
      </c>
      <c r="E574" s="392" t="s">
        <v>2005</v>
      </c>
      <c r="F574" s="392" t="s">
        <v>2006</v>
      </c>
      <c r="G574" s="392" t="s">
        <v>239</v>
      </c>
      <c r="H574" s="392" t="s">
        <v>243</v>
      </c>
      <c r="I574" s="393">
        <v>1.7</v>
      </c>
      <c r="J574" s="393">
        <v>1.8</v>
      </c>
      <c r="K574" s="393">
        <v>1.7</v>
      </c>
      <c r="L574" s="393">
        <v>1.7</v>
      </c>
      <c r="M574" s="393">
        <v>1.8</v>
      </c>
      <c r="N574" s="393">
        <v>1.8</v>
      </c>
      <c r="O574" s="393">
        <v>1.6</v>
      </c>
      <c r="P574" s="393">
        <v>1.6</v>
      </c>
      <c r="Q574" s="393">
        <v>1.6</v>
      </c>
      <c r="R574" s="393">
        <v>1.7</v>
      </c>
      <c r="S574" s="393">
        <v>1.3</v>
      </c>
      <c r="T574" s="394">
        <v>1</v>
      </c>
      <c r="U574" s="394">
        <v>0.8</v>
      </c>
      <c r="V574" s="394">
        <v>0.8</v>
      </c>
      <c r="W574" s="394">
        <v>0.8</v>
      </c>
      <c r="X574" s="394">
        <v>0.8</v>
      </c>
    </row>
    <row r="575" spans="1:24" s="390" customFormat="1" ht="16.5" hidden="1">
      <c r="A575" s="395" t="s">
        <v>2007</v>
      </c>
      <c r="B575" s="396" t="s">
        <v>2008</v>
      </c>
      <c r="C575" s="396" t="s">
        <v>454</v>
      </c>
      <c r="D575" s="396" t="s">
        <v>404</v>
      </c>
      <c r="E575" s="396" t="s">
        <v>765</v>
      </c>
      <c r="F575" s="396" t="s">
        <v>2009</v>
      </c>
      <c r="G575" s="396" t="s">
        <v>239</v>
      </c>
      <c r="H575" s="396" t="s">
        <v>243</v>
      </c>
      <c r="I575" s="397">
        <v>29</v>
      </c>
      <c r="J575" s="397">
        <v>26</v>
      </c>
      <c r="K575" s="397">
        <v>5</v>
      </c>
      <c r="L575" s="397">
        <v>10</v>
      </c>
      <c r="M575" s="397">
        <v>15</v>
      </c>
      <c r="N575" s="397">
        <v>17</v>
      </c>
      <c r="O575" s="397">
        <v>20.5</v>
      </c>
      <c r="P575" s="397">
        <v>16</v>
      </c>
      <c r="Q575" s="397">
        <v>55</v>
      </c>
      <c r="R575" s="397">
        <v>37</v>
      </c>
      <c r="S575" s="397">
        <v>29</v>
      </c>
      <c r="T575" s="394">
        <v>28</v>
      </c>
      <c r="U575" s="394">
        <v>19</v>
      </c>
      <c r="V575" s="394">
        <v>16</v>
      </c>
      <c r="W575" s="394">
        <v>17</v>
      </c>
      <c r="X575" s="394">
        <v>17</v>
      </c>
    </row>
    <row r="576" spans="1:24" s="390" customFormat="1" ht="16.5" hidden="1">
      <c r="A576" s="391" t="s">
        <v>2010</v>
      </c>
      <c r="B576" s="392" t="s">
        <v>2011</v>
      </c>
      <c r="C576" s="392" t="s">
        <v>239</v>
      </c>
      <c r="D576" s="392" t="s">
        <v>239</v>
      </c>
      <c r="E576" s="392" t="s">
        <v>389</v>
      </c>
      <c r="F576" s="392" t="s">
        <v>2012</v>
      </c>
      <c r="G576" s="392" t="s">
        <v>239</v>
      </c>
      <c r="H576" s="392" t="s">
        <v>243</v>
      </c>
      <c r="I576" s="393">
        <v>3</v>
      </c>
      <c r="J576" s="393">
        <v>3</v>
      </c>
      <c r="K576" s="393">
        <v>3</v>
      </c>
      <c r="L576" s="393">
        <v>3</v>
      </c>
      <c r="M576" s="393">
        <v>3</v>
      </c>
      <c r="N576" s="393">
        <v>3</v>
      </c>
      <c r="O576" s="393">
        <v>3</v>
      </c>
      <c r="P576" s="393">
        <v>3</v>
      </c>
      <c r="Q576" s="393">
        <v>3</v>
      </c>
      <c r="R576" s="393">
        <v>2.8</v>
      </c>
      <c r="S576" s="393">
        <v>2.6</v>
      </c>
      <c r="T576" s="394">
        <v>2.4</v>
      </c>
      <c r="U576" s="394">
        <v>2.2000000000000002</v>
      </c>
      <c r="V576" s="394">
        <v>2</v>
      </c>
      <c r="W576" s="394">
        <v>2</v>
      </c>
      <c r="X576" s="394">
        <v>2</v>
      </c>
    </row>
    <row r="577" spans="1:24" s="390" customFormat="1" ht="16.5" hidden="1">
      <c r="A577" s="395" t="s">
        <v>2013</v>
      </c>
      <c r="B577" s="396" t="s">
        <v>2014</v>
      </c>
      <c r="C577" s="396" t="s">
        <v>454</v>
      </c>
      <c r="D577" s="396" t="s">
        <v>404</v>
      </c>
      <c r="E577" s="396" t="s">
        <v>628</v>
      </c>
      <c r="F577" s="396" t="s">
        <v>2015</v>
      </c>
      <c r="G577" s="396" t="s">
        <v>239</v>
      </c>
      <c r="H577" s="396" t="s">
        <v>243</v>
      </c>
      <c r="I577" s="399">
        <v>326.96840000000003</v>
      </c>
      <c r="J577" s="399">
        <v>346.45959999999997</v>
      </c>
      <c r="K577" s="399">
        <v>363.59270000000004</v>
      </c>
      <c r="L577" s="399">
        <v>367.96190000000001</v>
      </c>
      <c r="M577" s="399">
        <v>371.10159999999996</v>
      </c>
      <c r="N577" s="399">
        <v>389.26670000000001</v>
      </c>
      <c r="O577" s="399">
        <v>403.6943</v>
      </c>
      <c r="P577" s="399">
        <v>408.81610000000001</v>
      </c>
      <c r="Q577" s="399">
        <v>443.09809999999999</v>
      </c>
      <c r="R577" s="399">
        <v>463.11840000000001</v>
      </c>
      <c r="S577" s="397">
        <v>411.7</v>
      </c>
      <c r="T577" s="394">
        <v>436.65000000000003</v>
      </c>
      <c r="U577" s="394">
        <v>455.69</v>
      </c>
      <c r="V577" s="394">
        <v>473.72</v>
      </c>
      <c r="W577" s="394">
        <v>487.75</v>
      </c>
      <c r="X577" s="394">
        <v>487.75</v>
      </c>
    </row>
    <row r="578" spans="1:24" s="390" customFormat="1" ht="16.5" hidden="1">
      <c r="A578" s="391" t="s">
        <v>2016</v>
      </c>
      <c r="B578" s="392" t="s">
        <v>2017</v>
      </c>
      <c r="C578" s="392" t="s">
        <v>239</v>
      </c>
      <c r="D578" s="392" t="s">
        <v>239</v>
      </c>
      <c r="E578" s="392" t="s">
        <v>936</v>
      </c>
      <c r="F578" s="392" t="s">
        <v>2018</v>
      </c>
      <c r="G578" s="392" t="s">
        <v>491</v>
      </c>
      <c r="H578" s="392" t="s">
        <v>243</v>
      </c>
      <c r="I578" s="398">
        <v>82.313999999999993</v>
      </c>
      <c r="J578" s="398">
        <v>86.031000000000006</v>
      </c>
      <c r="K578" s="398">
        <v>89.721999999999994</v>
      </c>
      <c r="L578" s="398">
        <v>97.694000000000003</v>
      </c>
      <c r="M578" s="398">
        <v>104.036</v>
      </c>
      <c r="N578" s="398">
        <v>102.30500000000001</v>
      </c>
      <c r="O578" s="398">
        <v>99.742999999999995</v>
      </c>
      <c r="P578" s="398">
        <v>94.51</v>
      </c>
      <c r="Q578" s="398">
        <v>87.936999999999998</v>
      </c>
      <c r="R578" s="398">
        <v>81.710999999999999</v>
      </c>
      <c r="S578" s="393">
        <v>70.900000000000006</v>
      </c>
      <c r="T578" s="394">
        <v>75.599999999999994</v>
      </c>
      <c r="U578" s="394">
        <v>77.7</v>
      </c>
      <c r="V578" s="394">
        <v>78.7</v>
      </c>
      <c r="W578" s="394">
        <v>79.8</v>
      </c>
      <c r="X578" s="394">
        <v>79.8</v>
      </c>
    </row>
    <row r="579" spans="1:24" s="390" customFormat="1" ht="16.5" hidden="1">
      <c r="A579" s="395" t="s">
        <v>2019</v>
      </c>
      <c r="B579" s="396" t="s">
        <v>2020</v>
      </c>
      <c r="C579" s="396" t="s">
        <v>239</v>
      </c>
      <c r="D579" s="396" t="s">
        <v>436</v>
      </c>
      <c r="E579" s="396" t="s">
        <v>2021</v>
      </c>
      <c r="F579" s="396" t="s">
        <v>2022</v>
      </c>
      <c r="G579" s="396" t="s">
        <v>239</v>
      </c>
      <c r="H579" s="396" t="s">
        <v>243</v>
      </c>
      <c r="I579" s="399">
        <v>11140</v>
      </c>
      <c r="J579" s="399">
        <v>12176</v>
      </c>
      <c r="K579" s="399">
        <v>14202</v>
      </c>
      <c r="L579" s="399">
        <v>13232</v>
      </c>
      <c r="M579" s="399">
        <v>17242</v>
      </c>
      <c r="N579" s="399">
        <v>13336</v>
      </c>
      <c r="O579" s="399">
        <v>15347</v>
      </c>
      <c r="P579" s="399">
        <v>17503</v>
      </c>
      <c r="Q579" s="399">
        <v>2519</v>
      </c>
      <c r="R579" s="397">
        <v>2237</v>
      </c>
      <c r="S579" s="397">
        <v>4580</v>
      </c>
      <c r="T579" s="394">
        <v>9173</v>
      </c>
      <c r="U579" s="394">
        <v>17686</v>
      </c>
      <c r="V579" s="394">
        <v>18391</v>
      </c>
      <c r="W579" s="394">
        <v>19172</v>
      </c>
      <c r="X579" s="394">
        <v>19172</v>
      </c>
    </row>
    <row r="580" spans="1:24" s="390" customFormat="1" ht="16.5" hidden="1">
      <c r="A580" s="391" t="s">
        <v>2023</v>
      </c>
      <c r="B580" s="392" t="s">
        <v>2024</v>
      </c>
      <c r="C580" s="392" t="s">
        <v>239</v>
      </c>
      <c r="D580" s="392" t="s">
        <v>436</v>
      </c>
      <c r="E580" s="392" t="s">
        <v>2021</v>
      </c>
      <c r="F580" s="392" t="s">
        <v>2025</v>
      </c>
      <c r="G580" s="392" t="s">
        <v>239</v>
      </c>
      <c r="H580" s="392" t="s">
        <v>243</v>
      </c>
      <c r="I580" s="398">
        <v>13737</v>
      </c>
      <c r="J580" s="398">
        <v>14846</v>
      </c>
      <c r="K580" s="398">
        <v>16081</v>
      </c>
      <c r="L580" s="398">
        <v>19310</v>
      </c>
      <c r="M580" s="398">
        <v>22383</v>
      </c>
      <c r="N580" s="398">
        <v>26496</v>
      </c>
      <c r="O580" s="398">
        <v>28696</v>
      </c>
      <c r="P580" s="398">
        <v>28714</v>
      </c>
      <c r="Q580" s="398">
        <v>4276</v>
      </c>
      <c r="R580" s="393">
        <v>3671</v>
      </c>
      <c r="S580" s="393">
        <v>7443</v>
      </c>
      <c r="T580" s="394">
        <v>15087</v>
      </c>
      <c r="U580" s="394">
        <v>29184</v>
      </c>
      <c r="V580" s="394">
        <v>30710</v>
      </c>
      <c r="W580" s="394">
        <v>32182</v>
      </c>
      <c r="X580" s="394">
        <v>32182</v>
      </c>
    </row>
    <row r="581" spans="1:24" s="390" customFormat="1" ht="16.5" hidden="1">
      <c r="A581" s="395" t="s">
        <v>2026</v>
      </c>
      <c r="B581" s="396" t="s">
        <v>2027</v>
      </c>
      <c r="C581" s="396" t="s">
        <v>454</v>
      </c>
      <c r="D581" s="396" t="s">
        <v>429</v>
      </c>
      <c r="E581" s="396" t="s">
        <v>2021</v>
      </c>
      <c r="F581" s="396" t="s">
        <v>2028</v>
      </c>
      <c r="G581" s="396" t="s">
        <v>239</v>
      </c>
      <c r="H581" s="396" t="s">
        <v>243</v>
      </c>
      <c r="I581" s="399">
        <v>22934</v>
      </c>
      <c r="J581" s="399">
        <v>24459</v>
      </c>
      <c r="K581" s="399">
        <v>26136</v>
      </c>
      <c r="L581" s="399">
        <v>27957</v>
      </c>
      <c r="M581" s="399">
        <v>29817</v>
      </c>
      <c r="N581" s="399">
        <v>34453</v>
      </c>
      <c r="O581" s="399">
        <v>38022</v>
      </c>
      <c r="P581" s="399">
        <v>35339</v>
      </c>
      <c r="Q581" s="399">
        <v>16705</v>
      </c>
      <c r="R581" s="397">
        <v>15011</v>
      </c>
      <c r="S581" s="397">
        <v>26871</v>
      </c>
      <c r="T581" s="394">
        <v>33742</v>
      </c>
      <c r="U581" s="394">
        <v>44455</v>
      </c>
      <c r="V581" s="394">
        <v>48966</v>
      </c>
      <c r="W581" s="394">
        <v>51955</v>
      </c>
      <c r="X581" s="394">
        <v>51955</v>
      </c>
    </row>
    <row r="582" spans="1:24" s="390" customFormat="1" ht="16.5" hidden="1">
      <c r="A582" s="391" t="s">
        <v>2029</v>
      </c>
      <c r="B582" s="392" t="s">
        <v>2030</v>
      </c>
      <c r="C582" s="392" t="s">
        <v>454</v>
      </c>
      <c r="D582" s="392" t="s">
        <v>429</v>
      </c>
      <c r="E582" s="392" t="s">
        <v>2021</v>
      </c>
      <c r="F582" s="392" t="s">
        <v>2031</v>
      </c>
      <c r="G582" s="392" t="s">
        <v>239</v>
      </c>
      <c r="H582" s="392" t="s">
        <v>243</v>
      </c>
      <c r="I582" s="398">
        <v>18731</v>
      </c>
      <c r="J582" s="398">
        <v>19457</v>
      </c>
      <c r="K582" s="398">
        <v>22390</v>
      </c>
      <c r="L582" s="398">
        <v>18711</v>
      </c>
      <c r="M582" s="398">
        <v>20924</v>
      </c>
      <c r="N582" s="398">
        <v>17173</v>
      </c>
      <c r="O582" s="398">
        <v>23104</v>
      </c>
      <c r="P582" s="398">
        <v>25456</v>
      </c>
      <c r="Q582" s="398">
        <v>11776</v>
      </c>
      <c r="R582" s="393">
        <v>11185</v>
      </c>
      <c r="S582" s="393">
        <v>21123</v>
      </c>
      <c r="T582" s="394">
        <v>25877</v>
      </c>
      <c r="U582" s="394">
        <v>34057</v>
      </c>
      <c r="V582" s="394">
        <v>37197</v>
      </c>
      <c r="W582" s="394">
        <v>39925</v>
      </c>
      <c r="X582" s="394">
        <v>39925</v>
      </c>
    </row>
    <row r="583" spans="1:24" s="390" customFormat="1" ht="16.5" hidden="1">
      <c r="A583" s="395" t="s">
        <v>2032</v>
      </c>
      <c r="B583" s="396" t="s">
        <v>2033</v>
      </c>
      <c r="C583" s="396" t="s">
        <v>239</v>
      </c>
      <c r="D583" s="396" t="s">
        <v>436</v>
      </c>
      <c r="E583" s="396" t="s">
        <v>541</v>
      </c>
      <c r="F583" s="396" t="s">
        <v>2034</v>
      </c>
      <c r="G583" s="396" t="s">
        <v>239</v>
      </c>
      <c r="H583" s="396" t="s">
        <v>243</v>
      </c>
      <c r="I583" s="399">
        <v>41727.5</v>
      </c>
      <c r="J583" s="399">
        <v>42468.3</v>
      </c>
      <c r="K583" s="399">
        <v>44267</v>
      </c>
      <c r="L583" s="399">
        <v>45842.1</v>
      </c>
      <c r="M583" s="399">
        <v>47637.7</v>
      </c>
      <c r="N583" s="399">
        <v>48971.8</v>
      </c>
      <c r="O583" s="399">
        <v>49621.599999999999</v>
      </c>
      <c r="P583" s="399">
        <v>49813.3</v>
      </c>
      <c r="Q583" s="399">
        <v>50032.7</v>
      </c>
      <c r="R583" s="397">
        <v>50571</v>
      </c>
      <c r="S583" s="397">
        <v>50885</v>
      </c>
      <c r="T583" s="394">
        <v>51246</v>
      </c>
      <c r="U583" s="394">
        <v>51607</v>
      </c>
      <c r="V583" s="394">
        <v>51401</v>
      </c>
      <c r="W583" s="394">
        <v>51244</v>
      </c>
      <c r="X583" s="394">
        <v>51244</v>
      </c>
    </row>
    <row r="584" spans="1:24" s="390" customFormat="1" ht="16.5" hidden="1">
      <c r="A584" s="391" t="s">
        <v>2035</v>
      </c>
      <c r="B584" s="392" t="s">
        <v>2036</v>
      </c>
      <c r="C584" s="392" t="s">
        <v>239</v>
      </c>
      <c r="D584" s="392" t="s">
        <v>239</v>
      </c>
      <c r="E584" s="392" t="s">
        <v>545</v>
      </c>
      <c r="F584" s="392" t="s">
        <v>2037</v>
      </c>
      <c r="G584" s="392" t="s">
        <v>239</v>
      </c>
      <c r="H584" s="392" t="s">
        <v>243</v>
      </c>
      <c r="I584" s="398">
        <v>84.07</v>
      </c>
      <c r="J584" s="398">
        <v>84.77</v>
      </c>
      <c r="K584" s="398">
        <v>87.56</v>
      </c>
      <c r="L584" s="398">
        <v>89.9</v>
      </c>
      <c r="M584" s="398">
        <v>92.84</v>
      </c>
      <c r="N584" s="393">
        <v>95.1</v>
      </c>
      <c r="O584" s="393">
        <v>96</v>
      </c>
      <c r="P584" s="393">
        <v>96.2</v>
      </c>
      <c r="Q584" s="393">
        <v>96.5</v>
      </c>
      <c r="R584" s="393">
        <v>97.6</v>
      </c>
      <c r="S584" s="393">
        <v>98.2</v>
      </c>
      <c r="T584" s="394">
        <v>99</v>
      </c>
      <c r="U584" s="394">
        <v>99.7</v>
      </c>
      <c r="V584" s="394">
        <v>99.4</v>
      </c>
      <c r="W584" s="394">
        <v>99.3</v>
      </c>
      <c r="X584" s="394">
        <v>99.3</v>
      </c>
    </row>
    <row r="585" spans="1:24" s="390" customFormat="1" ht="16.5" hidden="1">
      <c r="A585" s="395" t="s">
        <v>2038</v>
      </c>
      <c r="B585" s="396" t="s">
        <v>2039</v>
      </c>
      <c r="C585" s="396" t="s">
        <v>239</v>
      </c>
      <c r="D585" s="396" t="s">
        <v>239</v>
      </c>
      <c r="E585" s="396" t="s">
        <v>389</v>
      </c>
      <c r="F585" s="396" t="s">
        <v>2040</v>
      </c>
      <c r="G585" s="396" t="s">
        <v>239</v>
      </c>
      <c r="H585" s="396" t="s">
        <v>243</v>
      </c>
      <c r="I585" s="397">
        <v>4</v>
      </c>
      <c r="J585" s="397">
        <v>4</v>
      </c>
      <c r="K585" s="397">
        <v>4</v>
      </c>
      <c r="L585" s="397">
        <v>4</v>
      </c>
      <c r="M585" s="397">
        <v>4</v>
      </c>
      <c r="N585" s="397">
        <v>4</v>
      </c>
      <c r="O585" s="397">
        <v>4</v>
      </c>
      <c r="P585" s="397">
        <v>4</v>
      </c>
      <c r="Q585" s="397">
        <v>4</v>
      </c>
      <c r="R585" s="397">
        <v>4</v>
      </c>
      <c r="S585" s="397">
        <v>4</v>
      </c>
      <c r="T585" s="394">
        <v>4</v>
      </c>
      <c r="U585" s="394">
        <v>4</v>
      </c>
      <c r="V585" s="394">
        <v>4</v>
      </c>
      <c r="W585" s="394">
        <v>4</v>
      </c>
      <c r="X585" s="394">
        <v>4</v>
      </c>
    </row>
    <row r="586" spans="1:24" s="390" customFormat="1" ht="16.5" hidden="1">
      <c r="A586" s="391" t="s">
        <v>2041</v>
      </c>
      <c r="B586" s="392" t="s">
        <v>2042</v>
      </c>
      <c r="C586" s="392" t="s">
        <v>454</v>
      </c>
      <c r="D586" s="392" t="s">
        <v>429</v>
      </c>
      <c r="E586" s="392" t="s">
        <v>710</v>
      </c>
      <c r="F586" s="392" t="s">
        <v>2043</v>
      </c>
      <c r="G586" s="392" t="s">
        <v>2044</v>
      </c>
      <c r="H586" s="392" t="s">
        <v>243</v>
      </c>
      <c r="I586" s="398">
        <v>9495.9</v>
      </c>
      <c r="J586" s="398">
        <v>12766.6</v>
      </c>
      <c r="K586" s="398">
        <v>9273.6</v>
      </c>
      <c r="L586" s="398">
        <v>4104.1000000000004</v>
      </c>
      <c r="M586" s="398">
        <v>12104.3</v>
      </c>
      <c r="N586" s="398">
        <v>17912.900000000001</v>
      </c>
      <c r="O586" s="398">
        <v>12182.6</v>
      </c>
      <c r="P586" s="398">
        <v>9634.2999999999993</v>
      </c>
      <c r="Q586" s="398">
        <v>8764.9</v>
      </c>
      <c r="R586" s="398">
        <v>16819.7</v>
      </c>
      <c r="S586" s="393">
        <v>15833</v>
      </c>
      <c r="T586" s="394">
        <v>14731</v>
      </c>
      <c r="U586" s="394">
        <v>13743</v>
      </c>
      <c r="V586" s="394">
        <v>13892</v>
      </c>
      <c r="W586" s="394">
        <v>14193</v>
      </c>
      <c r="X586" s="394">
        <v>14193</v>
      </c>
    </row>
    <row r="587" spans="1:24" s="390" customFormat="1" ht="16.5" hidden="1">
      <c r="A587" s="395" t="s">
        <v>2045</v>
      </c>
      <c r="B587" s="396" t="s">
        <v>2046</v>
      </c>
      <c r="C587" s="396" t="s">
        <v>239</v>
      </c>
      <c r="D587" s="396" t="s">
        <v>239</v>
      </c>
      <c r="E587" s="396" t="s">
        <v>628</v>
      </c>
      <c r="F587" s="396" t="s">
        <v>2047</v>
      </c>
      <c r="G587" s="396" t="s">
        <v>239</v>
      </c>
      <c r="H587" s="396" t="s">
        <v>243</v>
      </c>
      <c r="I587" s="399">
        <v>2.5139999999999998</v>
      </c>
      <c r="J587" s="399">
        <v>3.202</v>
      </c>
      <c r="K587" s="399">
        <v>2.157</v>
      </c>
      <c r="L587" s="399">
        <v>0.96499999999999997</v>
      </c>
      <c r="M587" s="399">
        <v>2.7160000000000002</v>
      </c>
      <c r="N587" s="399">
        <v>3.5019999999999998</v>
      </c>
      <c r="O587" s="399">
        <v>2.3250000000000002</v>
      </c>
      <c r="P587" s="399">
        <v>1.9390000000000001</v>
      </c>
      <c r="Q587" s="399">
        <v>1.7030000000000001</v>
      </c>
      <c r="R587" s="399">
        <v>2.9420000000000002</v>
      </c>
      <c r="S587" s="397">
        <v>3.1</v>
      </c>
      <c r="T587" s="394">
        <v>2.8</v>
      </c>
      <c r="U587" s="394">
        <v>2.4</v>
      </c>
      <c r="V587" s="394">
        <v>2.2000000000000002</v>
      </c>
      <c r="W587" s="394">
        <v>2.1</v>
      </c>
      <c r="X587" s="394">
        <v>2.1</v>
      </c>
    </row>
    <row r="588" spans="1:24" s="390" customFormat="1" ht="16.5" hidden="1">
      <c r="A588" s="391" t="s">
        <v>2048</v>
      </c>
      <c r="B588" s="392" t="s">
        <v>2049</v>
      </c>
      <c r="C588" s="392" t="s">
        <v>454</v>
      </c>
      <c r="D588" s="392" t="s">
        <v>239</v>
      </c>
      <c r="E588" s="392" t="s">
        <v>255</v>
      </c>
      <c r="F588" s="392" t="s">
        <v>2050</v>
      </c>
      <c r="G588" s="392" t="s">
        <v>239</v>
      </c>
      <c r="H588" s="392" t="s">
        <v>243</v>
      </c>
      <c r="I588" s="398">
        <v>191.3</v>
      </c>
      <c r="J588" s="398">
        <v>254.8</v>
      </c>
      <c r="K588" s="398">
        <v>183.4</v>
      </c>
      <c r="L588" s="398">
        <v>80.48</v>
      </c>
      <c r="M588" s="398">
        <v>235.9</v>
      </c>
      <c r="N588" s="393">
        <v>348</v>
      </c>
      <c r="O588" s="393">
        <v>236</v>
      </c>
      <c r="P588" s="393">
        <v>186</v>
      </c>
      <c r="Q588" s="393">
        <v>169</v>
      </c>
      <c r="R588" s="393">
        <v>325</v>
      </c>
      <c r="S588" s="393">
        <v>306</v>
      </c>
      <c r="T588" s="394">
        <v>284</v>
      </c>
      <c r="U588" s="394">
        <v>266</v>
      </c>
      <c r="V588" s="394">
        <v>269</v>
      </c>
      <c r="W588" s="394">
        <v>275</v>
      </c>
      <c r="X588" s="394">
        <v>275</v>
      </c>
    </row>
    <row r="589" spans="1:24" s="390" customFormat="1" ht="16.5" hidden="1">
      <c r="A589" s="395" t="s">
        <v>2051</v>
      </c>
      <c r="B589" s="396" t="s">
        <v>2052</v>
      </c>
      <c r="C589" s="396" t="s">
        <v>239</v>
      </c>
      <c r="D589" s="396" t="s">
        <v>239</v>
      </c>
      <c r="E589" s="396" t="s">
        <v>628</v>
      </c>
      <c r="F589" s="396" t="s">
        <v>2053</v>
      </c>
      <c r="G589" s="396" t="s">
        <v>239</v>
      </c>
      <c r="H589" s="396" t="s">
        <v>243</v>
      </c>
      <c r="I589" s="399">
        <v>0.74299999999999999</v>
      </c>
      <c r="J589" s="399">
        <v>0.93100000000000005</v>
      </c>
      <c r="K589" s="399">
        <v>0.625</v>
      </c>
      <c r="L589" s="399">
        <v>0.28000000000000003</v>
      </c>
      <c r="M589" s="399">
        <v>0.80700000000000005</v>
      </c>
      <c r="N589" s="399">
        <v>1.1040000000000001</v>
      </c>
      <c r="O589" s="399">
        <v>0.70599999999999996</v>
      </c>
      <c r="P589" s="399">
        <v>0.58299999999999996</v>
      </c>
      <c r="Q589" s="399">
        <v>0.53300000000000003</v>
      </c>
      <c r="R589" s="399">
        <v>0.92900000000000005</v>
      </c>
      <c r="S589" s="397">
        <v>1</v>
      </c>
      <c r="T589" s="394">
        <v>0.8</v>
      </c>
      <c r="U589" s="394">
        <v>0.7</v>
      </c>
      <c r="V589" s="394">
        <v>0.7</v>
      </c>
      <c r="W589" s="394">
        <v>0.7</v>
      </c>
      <c r="X589" s="394">
        <v>0.7</v>
      </c>
    </row>
    <row r="590" spans="1:24" s="390" customFormat="1" ht="16.5" hidden="1">
      <c r="A590" s="391" t="s">
        <v>2054</v>
      </c>
      <c r="B590" s="392" t="s">
        <v>2055</v>
      </c>
      <c r="C590" s="392" t="s">
        <v>454</v>
      </c>
      <c r="D590" s="392" t="s">
        <v>429</v>
      </c>
      <c r="E590" s="392" t="s">
        <v>710</v>
      </c>
      <c r="F590" s="392" t="s">
        <v>2056</v>
      </c>
      <c r="G590" s="392" t="s">
        <v>2044</v>
      </c>
      <c r="H590" s="392" t="s">
        <v>243</v>
      </c>
      <c r="I590" s="398">
        <v>157876.1</v>
      </c>
      <c r="J590" s="398">
        <v>180859.7</v>
      </c>
      <c r="K590" s="398">
        <v>179441</v>
      </c>
      <c r="L590" s="398">
        <v>179544.4</v>
      </c>
      <c r="M590" s="398">
        <v>188877</v>
      </c>
      <c r="N590" s="398">
        <v>229399.4</v>
      </c>
      <c r="O590" s="398">
        <v>237237.8</v>
      </c>
      <c r="P590" s="398">
        <v>241657.1</v>
      </c>
      <c r="Q590" s="398">
        <v>260801.1</v>
      </c>
      <c r="R590" s="398">
        <v>260280.9</v>
      </c>
      <c r="S590" s="393">
        <v>276113</v>
      </c>
      <c r="T590" s="394">
        <v>290844</v>
      </c>
      <c r="U590" s="394">
        <v>304588</v>
      </c>
      <c r="V590" s="394">
        <v>318480</v>
      </c>
      <c r="W590" s="394">
        <v>332673</v>
      </c>
      <c r="X590" s="394">
        <v>332673</v>
      </c>
    </row>
    <row r="591" spans="1:24" s="390" customFormat="1" ht="16.5" hidden="1">
      <c r="A591" s="395" t="s">
        <v>2057</v>
      </c>
      <c r="B591" s="396" t="s">
        <v>2058</v>
      </c>
      <c r="C591" s="396" t="s">
        <v>454</v>
      </c>
      <c r="D591" s="396" t="s">
        <v>239</v>
      </c>
      <c r="E591" s="396" t="s">
        <v>628</v>
      </c>
      <c r="F591" s="396" t="s">
        <v>2059</v>
      </c>
      <c r="G591" s="396" t="s">
        <v>239</v>
      </c>
      <c r="H591" s="396" t="s">
        <v>243</v>
      </c>
      <c r="I591" s="399">
        <v>3180.8</v>
      </c>
      <c r="J591" s="399">
        <v>3610.1</v>
      </c>
      <c r="K591" s="399">
        <v>3549.2</v>
      </c>
      <c r="L591" s="399">
        <v>3520.9</v>
      </c>
      <c r="M591" s="399">
        <v>3681.1</v>
      </c>
      <c r="N591" s="399">
        <v>4453.3999999999996</v>
      </c>
      <c r="O591" s="399">
        <v>4590.8</v>
      </c>
      <c r="P591" s="399">
        <v>4664.8999999999996</v>
      </c>
      <c r="Q591" s="399">
        <v>5030.3999999999996</v>
      </c>
      <c r="R591" s="399">
        <v>5021.8</v>
      </c>
      <c r="S591" s="397">
        <v>5330</v>
      </c>
      <c r="T591" s="394">
        <v>5620</v>
      </c>
      <c r="U591" s="394">
        <v>5890</v>
      </c>
      <c r="V591" s="394">
        <v>6160</v>
      </c>
      <c r="W591" s="394">
        <v>6440</v>
      </c>
      <c r="X591" s="394">
        <v>6440</v>
      </c>
    </row>
    <row r="592" spans="1:24" s="390" customFormat="1" ht="16.5" hidden="1">
      <c r="A592" s="391" t="s">
        <v>2060</v>
      </c>
      <c r="B592" s="392" t="s">
        <v>2061</v>
      </c>
      <c r="C592" s="392" t="s">
        <v>239</v>
      </c>
      <c r="D592" s="392" t="s">
        <v>239</v>
      </c>
      <c r="E592" s="392" t="s">
        <v>628</v>
      </c>
      <c r="F592" s="392" t="s">
        <v>2062</v>
      </c>
      <c r="G592" s="392" t="s">
        <v>239</v>
      </c>
      <c r="H592" s="392" t="s">
        <v>243</v>
      </c>
      <c r="I592" s="398">
        <v>12.353</v>
      </c>
      <c r="J592" s="398">
        <v>13.195</v>
      </c>
      <c r="K592" s="398">
        <v>12.087999999999999</v>
      </c>
      <c r="L592" s="398">
        <v>12.247</v>
      </c>
      <c r="M592" s="398">
        <v>12.593999999999999</v>
      </c>
      <c r="N592" s="398">
        <v>14.134</v>
      </c>
      <c r="O592" s="398">
        <v>13.75</v>
      </c>
      <c r="P592" s="398">
        <v>14.632999999999999</v>
      </c>
      <c r="Q592" s="398">
        <v>15.861000000000001</v>
      </c>
      <c r="R592" s="398">
        <v>14.372999999999999</v>
      </c>
      <c r="S592" s="393">
        <v>16.600000000000001</v>
      </c>
      <c r="T592" s="394">
        <v>16.7</v>
      </c>
      <c r="U592" s="394">
        <v>15.9</v>
      </c>
      <c r="V592" s="394">
        <v>15.4</v>
      </c>
      <c r="W592" s="394">
        <v>15.3</v>
      </c>
      <c r="X592" s="394">
        <v>15.3</v>
      </c>
    </row>
    <row r="593" spans="1:24" s="390" customFormat="1" ht="16.5" hidden="1">
      <c r="A593" s="395" t="s">
        <v>2063</v>
      </c>
      <c r="B593" s="396" t="s">
        <v>2064</v>
      </c>
      <c r="C593" s="396" t="s">
        <v>454</v>
      </c>
      <c r="D593" s="396" t="s">
        <v>404</v>
      </c>
      <c r="E593" s="396" t="s">
        <v>710</v>
      </c>
      <c r="F593" s="396" t="s">
        <v>2065</v>
      </c>
      <c r="G593" s="396" t="s">
        <v>2044</v>
      </c>
      <c r="H593" s="396" t="s">
        <v>243</v>
      </c>
      <c r="I593" s="399">
        <v>32.827300000000001</v>
      </c>
      <c r="J593" s="399">
        <v>18.149700000000003</v>
      </c>
      <c r="K593" s="399">
        <v>9.2079000000000004</v>
      </c>
      <c r="L593" s="399">
        <v>-7.6509</v>
      </c>
      <c r="M593" s="399">
        <v>-3.7699000000000003</v>
      </c>
      <c r="N593" s="399">
        <v>17.4727</v>
      </c>
      <c r="O593" s="399">
        <v>21.610700000000001</v>
      </c>
      <c r="P593" s="399">
        <v>17.262400000000003</v>
      </c>
      <c r="Q593" s="399">
        <v>17.161900000000003</v>
      </c>
      <c r="R593" s="399">
        <v>58.806000000000004</v>
      </c>
      <c r="S593" s="397">
        <v>20.806000000000001</v>
      </c>
      <c r="T593" s="394">
        <v>23.806000000000001</v>
      </c>
      <c r="U593" s="394">
        <v>25.821000000000002</v>
      </c>
      <c r="V593" s="394">
        <v>27.836000000000002</v>
      </c>
      <c r="W593" s="394">
        <v>26.836000000000002</v>
      </c>
      <c r="X593" s="394">
        <v>26.836000000000002</v>
      </c>
    </row>
    <row r="594" spans="1:24" s="390" customFormat="1" ht="16.5" hidden="1">
      <c r="A594" s="391" t="s">
        <v>2066</v>
      </c>
      <c r="B594" s="392" t="s">
        <v>2067</v>
      </c>
      <c r="C594" s="392" t="s">
        <v>239</v>
      </c>
      <c r="D594" s="392" t="s">
        <v>239</v>
      </c>
      <c r="E594" s="392" t="s">
        <v>2068</v>
      </c>
      <c r="F594" s="392" t="s">
        <v>2069</v>
      </c>
      <c r="G594" s="392" t="s">
        <v>239</v>
      </c>
      <c r="H594" s="392" t="s">
        <v>243</v>
      </c>
      <c r="I594" s="398">
        <v>2.0139999999999998</v>
      </c>
      <c r="J594" s="398">
        <v>1.8089999999999999</v>
      </c>
      <c r="K594" s="398">
        <v>1.3680000000000001</v>
      </c>
      <c r="L594" s="398">
        <v>1.274</v>
      </c>
      <c r="M594" s="398">
        <v>1.1100000000000001</v>
      </c>
      <c r="N594" s="393">
        <v>1.2</v>
      </c>
      <c r="O594" s="393">
        <v>1.4</v>
      </c>
      <c r="P594" s="393">
        <v>1.4</v>
      </c>
      <c r="Q594" s="393">
        <v>1.3</v>
      </c>
      <c r="R594" s="393">
        <v>1.3</v>
      </c>
      <c r="S594" s="393">
        <v>1.4</v>
      </c>
      <c r="T594" s="394">
        <v>1.3</v>
      </c>
      <c r="U594" s="394">
        <v>1.2</v>
      </c>
      <c r="V594" s="394">
        <v>1.1000000000000001</v>
      </c>
      <c r="W594" s="394">
        <v>1</v>
      </c>
      <c r="X594" s="394">
        <v>1</v>
      </c>
    </row>
    <row r="595" spans="1:24" s="390" customFormat="1" ht="16.5" hidden="1">
      <c r="A595" s="395" t="s">
        <v>2070</v>
      </c>
      <c r="B595" s="396" t="s">
        <v>2071</v>
      </c>
      <c r="C595" s="396" t="s">
        <v>239</v>
      </c>
      <c r="D595" s="396" t="s">
        <v>239</v>
      </c>
      <c r="E595" s="396" t="s">
        <v>2068</v>
      </c>
      <c r="F595" s="396" t="s">
        <v>2069</v>
      </c>
      <c r="G595" s="396" t="s">
        <v>239</v>
      </c>
      <c r="H595" s="396" t="s">
        <v>243</v>
      </c>
      <c r="I595" s="399">
        <v>4.0019999999999998</v>
      </c>
      <c r="J595" s="399">
        <v>-6.3819999999999997</v>
      </c>
      <c r="K595" s="399">
        <v>-21.286000000000001</v>
      </c>
      <c r="L595" s="399">
        <v>-1.2150000000000001</v>
      </c>
      <c r="M595" s="399">
        <v>-8.49</v>
      </c>
      <c r="N595" s="397">
        <v>16.100000000000001</v>
      </c>
      <c r="O595" s="397">
        <v>16.5</v>
      </c>
      <c r="P595" s="397">
        <v>3.5</v>
      </c>
      <c r="Q595" s="397">
        <v>-4.2</v>
      </c>
      <c r="R595" s="397">
        <v>8</v>
      </c>
      <c r="S595" s="397">
        <v>9.1</v>
      </c>
      <c r="T595" s="394">
        <v>-3.1</v>
      </c>
      <c r="U595" s="394">
        <v>-7.1</v>
      </c>
      <c r="V595" s="394">
        <v>-2.9</v>
      </c>
      <c r="W595" s="394">
        <v>-4.2</v>
      </c>
      <c r="X595" s="394">
        <v>-4.2</v>
      </c>
    </row>
    <row r="596" spans="1:24" s="390" customFormat="1" ht="16.5" hidden="1">
      <c r="A596" s="391" t="s">
        <v>2072</v>
      </c>
      <c r="B596" s="392" t="s">
        <v>2073</v>
      </c>
      <c r="C596" s="392" t="s">
        <v>403</v>
      </c>
      <c r="D596" s="392" t="s">
        <v>429</v>
      </c>
      <c r="E596" s="392" t="s">
        <v>2068</v>
      </c>
      <c r="F596" s="392" t="s">
        <v>2069</v>
      </c>
      <c r="G596" s="392" t="s">
        <v>239</v>
      </c>
      <c r="H596" s="392" t="s">
        <v>243</v>
      </c>
      <c r="I596" s="398">
        <v>29006887.100000001</v>
      </c>
      <c r="J596" s="398">
        <v>27155590.100000001</v>
      </c>
      <c r="K596" s="398">
        <v>21375346.5</v>
      </c>
      <c r="L596" s="398">
        <v>21115671.300000001</v>
      </c>
      <c r="M596" s="398">
        <v>19323020.600000001</v>
      </c>
      <c r="N596" s="393">
        <v>22437792</v>
      </c>
      <c r="O596" s="393">
        <v>26136845</v>
      </c>
      <c r="P596" s="393">
        <v>27045348</v>
      </c>
      <c r="Q596" s="393">
        <v>25902795</v>
      </c>
      <c r="R596" s="393">
        <v>27965489</v>
      </c>
      <c r="S596" s="393">
        <v>30497100</v>
      </c>
      <c r="T596" s="394">
        <v>29562165</v>
      </c>
      <c r="U596" s="394">
        <v>27471356</v>
      </c>
      <c r="V596" s="394">
        <v>26661846</v>
      </c>
      <c r="W596" s="394">
        <v>25529378</v>
      </c>
      <c r="X596" s="394">
        <v>25529378</v>
      </c>
    </row>
    <row r="597" spans="1:24" s="390" customFormat="1" ht="16.5" hidden="1">
      <c r="A597" s="395" t="s">
        <v>2074</v>
      </c>
      <c r="B597" s="396" t="s">
        <v>2075</v>
      </c>
      <c r="C597" s="396" t="s">
        <v>454</v>
      </c>
      <c r="D597" s="396" t="s">
        <v>429</v>
      </c>
      <c r="E597" s="396" t="s">
        <v>2076</v>
      </c>
      <c r="F597" s="396" t="s">
        <v>2069</v>
      </c>
      <c r="G597" s="396" t="s">
        <v>239</v>
      </c>
      <c r="H597" s="396" t="s">
        <v>243</v>
      </c>
      <c r="I597" s="399">
        <v>25742.6</v>
      </c>
      <c r="J597" s="399">
        <v>24800</v>
      </c>
      <c r="K597" s="399">
        <v>20302.599999999999</v>
      </c>
      <c r="L597" s="399">
        <v>18670.7</v>
      </c>
      <c r="M597" s="399">
        <v>16646.8</v>
      </c>
      <c r="N597" s="397">
        <v>19839</v>
      </c>
      <c r="O597" s="397">
        <v>23757</v>
      </c>
      <c r="P597" s="397">
        <v>23208</v>
      </c>
      <c r="Q597" s="397">
        <v>21947</v>
      </c>
      <c r="R597" s="397">
        <v>24446</v>
      </c>
      <c r="S597" s="397">
        <v>23498</v>
      </c>
      <c r="T597" s="394">
        <v>23141</v>
      </c>
      <c r="U597" s="394">
        <v>23006</v>
      </c>
      <c r="V597" s="394">
        <v>23470</v>
      </c>
      <c r="W597" s="394">
        <v>22794</v>
      </c>
      <c r="X597" s="394">
        <v>22794</v>
      </c>
    </row>
    <row r="598" spans="1:24" s="390" customFormat="1" ht="16.5" hidden="1">
      <c r="A598" s="391" t="s">
        <v>2077</v>
      </c>
      <c r="B598" s="392" t="s">
        <v>2078</v>
      </c>
      <c r="C598" s="392" t="s">
        <v>454</v>
      </c>
      <c r="D598" s="392" t="s">
        <v>429</v>
      </c>
      <c r="E598" s="392" t="s">
        <v>2076</v>
      </c>
      <c r="F598" s="392" t="s">
        <v>2079</v>
      </c>
      <c r="G598" s="392" t="s">
        <v>239</v>
      </c>
      <c r="H598" s="392" t="s">
        <v>243</v>
      </c>
      <c r="I598" s="398">
        <v>6990.7</v>
      </c>
      <c r="J598" s="398">
        <v>7018</v>
      </c>
      <c r="K598" s="398">
        <v>7419.4</v>
      </c>
      <c r="L598" s="398">
        <v>7001.2</v>
      </c>
      <c r="M598" s="398">
        <v>6893.1</v>
      </c>
      <c r="N598" s="393">
        <v>7424</v>
      </c>
      <c r="O598" s="393">
        <v>7924</v>
      </c>
      <c r="P598" s="393">
        <v>7751</v>
      </c>
      <c r="Q598" s="393">
        <v>7585</v>
      </c>
      <c r="R598" s="393">
        <v>8233</v>
      </c>
      <c r="S598" s="393">
        <v>8420</v>
      </c>
      <c r="T598" s="394">
        <v>8589</v>
      </c>
      <c r="U598" s="394">
        <v>8739</v>
      </c>
      <c r="V598" s="394">
        <v>9155</v>
      </c>
      <c r="W598" s="394">
        <v>9292</v>
      </c>
      <c r="X598" s="394">
        <v>9292</v>
      </c>
    </row>
    <row r="599" spans="1:24" s="390" customFormat="1" ht="16.5" hidden="1">
      <c r="A599" s="395" t="s">
        <v>2080</v>
      </c>
      <c r="B599" s="396" t="s">
        <v>2081</v>
      </c>
      <c r="C599" s="396" t="s">
        <v>454</v>
      </c>
      <c r="D599" s="396" t="s">
        <v>239</v>
      </c>
      <c r="E599" s="396" t="s">
        <v>2082</v>
      </c>
      <c r="F599" s="396" t="s">
        <v>2083</v>
      </c>
      <c r="G599" s="396" t="s">
        <v>2084</v>
      </c>
      <c r="H599" s="396" t="s">
        <v>243</v>
      </c>
      <c r="I599" s="399">
        <v>20.72</v>
      </c>
      <c r="J599" s="397">
        <v>21.9</v>
      </c>
      <c r="K599" s="397">
        <v>23.2</v>
      </c>
      <c r="L599" s="397">
        <v>22.1</v>
      </c>
      <c r="M599" s="397">
        <v>22.1</v>
      </c>
      <c r="N599" s="397">
        <v>23.1</v>
      </c>
      <c r="O599" s="397">
        <v>24.7</v>
      </c>
      <c r="P599" s="397">
        <v>23.9</v>
      </c>
      <c r="Q599" s="397">
        <v>23.5</v>
      </c>
      <c r="R599" s="397">
        <v>25.2</v>
      </c>
      <c r="S599" s="397">
        <v>23.5</v>
      </c>
      <c r="T599" s="394">
        <v>24.6</v>
      </c>
      <c r="U599" s="394">
        <v>26.5</v>
      </c>
      <c r="V599" s="394">
        <v>28.2</v>
      </c>
      <c r="W599" s="394">
        <v>29.3</v>
      </c>
      <c r="X599" s="394">
        <v>29.3</v>
      </c>
    </row>
    <row r="600" spans="1:24" s="390" customFormat="1" ht="16.5" hidden="1">
      <c r="A600" s="391" t="s">
        <v>2085</v>
      </c>
      <c r="B600" s="392" t="s">
        <v>2086</v>
      </c>
      <c r="C600" s="392" t="s">
        <v>239</v>
      </c>
      <c r="D600" s="392" t="s">
        <v>429</v>
      </c>
      <c r="E600" s="392" t="s">
        <v>2087</v>
      </c>
      <c r="F600" s="392" t="s">
        <v>2088</v>
      </c>
      <c r="G600" s="392" t="s">
        <v>239</v>
      </c>
      <c r="H600" s="392" t="s">
        <v>243</v>
      </c>
      <c r="I600" s="398">
        <v>25.780999999999999</v>
      </c>
      <c r="J600" s="398">
        <v>26.108000000000001</v>
      </c>
      <c r="K600" s="398">
        <v>26.835999999999999</v>
      </c>
      <c r="L600" s="398">
        <v>27.154</v>
      </c>
      <c r="M600" s="398">
        <v>27.419</v>
      </c>
      <c r="N600" s="398">
        <v>27.748000000000001</v>
      </c>
      <c r="O600" s="398">
        <v>27.896000000000001</v>
      </c>
      <c r="P600" s="398">
        <v>28.186</v>
      </c>
      <c r="Q600" s="398">
        <v>28.012</v>
      </c>
      <c r="R600" s="398">
        <v>28.31</v>
      </c>
      <c r="S600" s="393">
        <v>28.78</v>
      </c>
      <c r="T600" s="394">
        <v>28.83</v>
      </c>
      <c r="U600" s="394">
        <v>28.93</v>
      </c>
      <c r="V600" s="394">
        <v>28.94</v>
      </c>
      <c r="W600" s="394">
        <v>28.97</v>
      </c>
      <c r="X600" s="394">
        <v>28.97</v>
      </c>
    </row>
    <row r="601" spans="1:24" s="390" customFormat="1" ht="16.5" hidden="1">
      <c r="A601" s="395" t="s">
        <v>2089</v>
      </c>
      <c r="B601" s="396" t="s">
        <v>2090</v>
      </c>
      <c r="C601" s="396" t="s">
        <v>239</v>
      </c>
      <c r="D601" s="396" t="s">
        <v>239</v>
      </c>
      <c r="E601" s="396" t="s">
        <v>255</v>
      </c>
      <c r="F601" s="396" t="s">
        <v>2091</v>
      </c>
      <c r="G601" s="396" t="s">
        <v>239</v>
      </c>
      <c r="H601" s="396" t="s">
        <v>243</v>
      </c>
      <c r="I601" s="397">
        <v>0.6</v>
      </c>
      <c r="J601" s="397">
        <v>1.8</v>
      </c>
      <c r="K601" s="397">
        <v>0.8</v>
      </c>
      <c r="L601" s="397">
        <v>1.7</v>
      </c>
      <c r="M601" s="397">
        <v>2</v>
      </c>
      <c r="N601" s="397">
        <v>1.9</v>
      </c>
      <c r="O601" s="397">
        <v>2.5</v>
      </c>
      <c r="P601" s="397">
        <v>1.1000000000000001</v>
      </c>
      <c r="Q601" s="397">
        <v>0.1</v>
      </c>
      <c r="R601" s="397">
        <v>2.7</v>
      </c>
      <c r="S601" s="397">
        <v>-0.1</v>
      </c>
      <c r="T601" s="394">
        <v>1.7</v>
      </c>
      <c r="U601" s="394">
        <v>2.2999999999999998</v>
      </c>
      <c r="V601" s="394">
        <v>2.7</v>
      </c>
      <c r="W601" s="394">
        <v>2.6</v>
      </c>
      <c r="X601" s="394">
        <v>2.6</v>
      </c>
    </row>
    <row r="602" spans="1:24" s="390" customFormat="1" ht="16.5" hidden="1">
      <c r="A602" s="391" t="s">
        <v>2092</v>
      </c>
      <c r="B602" s="392" t="s">
        <v>2093</v>
      </c>
      <c r="C602" s="392" t="s">
        <v>239</v>
      </c>
      <c r="D602" s="392" t="s">
        <v>239</v>
      </c>
      <c r="E602" s="392" t="s">
        <v>786</v>
      </c>
      <c r="F602" s="392" t="s">
        <v>2094</v>
      </c>
      <c r="G602" s="392" t="s">
        <v>239</v>
      </c>
      <c r="H602" s="392" t="s">
        <v>243</v>
      </c>
      <c r="I602" s="393">
        <v>2.5</v>
      </c>
      <c r="J602" s="393">
        <v>4.5</v>
      </c>
      <c r="K602" s="393">
        <v>1.7</v>
      </c>
      <c r="L602" s="393">
        <v>4.5999999999999996</v>
      </c>
      <c r="M602" s="393">
        <v>4.5</v>
      </c>
      <c r="N602" s="393">
        <v>5.4</v>
      </c>
      <c r="O602" s="393">
        <v>3.2</v>
      </c>
      <c r="P602" s="393">
        <v>1</v>
      </c>
      <c r="Q602" s="393">
        <v>0.8</v>
      </c>
      <c r="R602" s="393">
        <v>7</v>
      </c>
      <c r="S602" s="393">
        <v>3.7</v>
      </c>
      <c r="T602" s="394">
        <v>3.2</v>
      </c>
      <c r="U602" s="394">
        <v>2.8</v>
      </c>
      <c r="V602" s="394">
        <v>3</v>
      </c>
      <c r="W602" s="394">
        <v>3</v>
      </c>
      <c r="X602" s="394">
        <v>3</v>
      </c>
    </row>
    <row r="603" spans="1:24" s="390" customFormat="1" ht="16.5" hidden="1">
      <c r="A603" s="395" t="s">
        <v>2095</v>
      </c>
      <c r="B603" s="396" t="s">
        <v>2096</v>
      </c>
      <c r="C603" s="396" t="s">
        <v>454</v>
      </c>
      <c r="D603" s="396" t="s">
        <v>429</v>
      </c>
      <c r="E603" s="396" t="s">
        <v>786</v>
      </c>
      <c r="F603" s="396" t="s">
        <v>2097</v>
      </c>
      <c r="G603" s="396" t="s">
        <v>239</v>
      </c>
      <c r="H603" s="396" t="s">
        <v>243</v>
      </c>
      <c r="I603" s="397">
        <v>107100</v>
      </c>
      <c r="J603" s="397">
        <v>115200</v>
      </c>
      <c r="K603" s="397">
        <v>121900</v>
      </c>
      <c r="L603" s="397">
        <v>118700</v>
      </c>
      <c r="M603" s="397">
        <v>120900</v>
      </c>
      <c r="N603" s="397">
        <v>130800.00000000001</v>
      </c>
      <c r="O603" s="397">
        <v>138800</v>
      </c>
      <c r="P603" s="397">
        <v>132300</v>
      </c>
      <c r="Q603" s="397">
        <v>131700</v>
      </c>
      <c r="R603" s="397">
        <v>145500</v>
      </c>
      <c r="S603" s="397">
        <v>133000</v>
      </c>
      <c r="T603" s="394">
        <v>139300</v>
      </c>
      <c r="U603" s="394">
        <v>153300</v>
      </c>
      <c r="V603" s="394">
        <v>165900</v>
      </c>
      <c r="W603" s="394">
        <v>173300</v>
      </c>
      <c r="X603" s="394">
        <v>173300</v>
      </c>
    </row>
    <row r="604" spans="1:24" s="390" customFormat="1" ht="16.5" hidden="1">
      <c r="A604" s="391" t="s">
        <v>2098</v>
      </c>
      <c r="B604" s="392" t="s">
        <v>2099</v>
      </c>
      <c r="C604" s="392" t="s">
        <v>403</v>
      </c>
      <c r="D604" s="392" t="s">
        <v>404</v>
      </c>
      <c r="E604" s="392" t="s">
        <v>786</v>
      </c>
      <c r="F604" s="392" t="s">
        <v>2100</v>
      </c>
      <c r="G604" s="392" t="s">
        <v>239</v>
      </c>
      <c r="H604" s="392" t="s">
        <v>243</v>
      </c>
      <c r="I604" s="393">
        <v>120732</v>
      </c>
      <c r="J604" s="393">
        <v>126112</v>
      </c>
      <c r="K604" s="393">
        <v>128300</v>
      </c>
      <c r="L604" s="393">
        <v>134245</v>
      </c>
      <c r="M604" s="393">
        <v>140322</v>
      </c>
      <c r="N604" s="393">
        <v>147937</v>
      </c>
      <c r="O604" s="393">
        <v>152739</v>
      </c>
      <c r="P604" s="393">
        <v>154215</v>
      </c>
      <c r="Q604" s="393">
        <v>155496</v>
      </c>
      <c r="R604" s="393">
        <v>166457</v>
      </c>
      <c r="S604" s="393">
        <v>172548</v>
      </c>
      <c r="T604" s="394">
        <v>177988</v>
      </c>
      <c r="U604" s="394">
        <v>183028</v>
      </c>
      <c r="V604" s="394">
        <v>188471</v>
      </c>
      <c r="W604" s="394">
        <v>194134</v>
      </c>
      <c r="X604" s="394">
        <v>194134</v>
      </c>
    </row>
    <row r="605" spans="1:24" s="390" customFormat="1" ht="16.5" hidden="1">
      <c r="A605" s="395" t="s">
        <v>2101</v>
      </c>
      <c r="B605" s="396" t="s">
        <v>2102</v>
      </c>
      <c r="C605" s="396" t="s">
        <v>239</v>
      </c>
      <c r="D605" s="396" t="s">
        <v>239</v>
      </c>
      <c r="E605" s="396" t="s">
        <v>710</v>
      </c>
      <c r="F605" s="396" t="s">
        <v>2103</v>
      </c>
      <c r="G605" s="396" t="s">
        <v>239</v>
      </c>
      <c r="H605" s="396" t="s">
        <v>243</v>
      </c>
      <c r="I605" s="399">
        <v>5.3959999999999999</v>
      </c>
      <c r="J605" s="399">
        <v>4.6429999999999998</v>
      </c>
      <c r="K605" s="399">
        <v>4.2629999999999999</v>
      </c>
      <c r="L605" s="399">
        <v>3.5329999999999999</v>
      </c>
      <c r="M605" s="399">
        <v>3.3679999999999999</v>
      </c>
      <c r="N605" s="399">
        <v>3.4769999999999999</v>
      </c>
      <c r="O605" s="399">
        <v>3.6629999999999998</v>
      </c>
      <c r="P605" s="399">
        <v>3.4460000000000002</v>
      </c>
      <c r="Q605" s="399">
        <v>2.802</v>
      </c>
      <c r="R605" s="399">
        <v>2.8839999999999999</v>
      </c>
      <c r="S605" s="397">
        <v>4.0999999999999996</v>
      </c>
      <c r="T605" s="394">
        <v>4.9000000000000004</v>
      </c>
      <c r="U605" s="394">
        <v>4.5999999999999996</v>
      </c>
      <c r="V605" s="394">
        <v>4.5</v>
      </c>
      <c r="W605" s="394">
        <v>4.5</v>
      </c>
      <c r="X605" s="394">
        <v>4.5</v>
      </c>
    </row>
    <row r="606" spans="1:24" s="390" customFormat="1" ht="16.5" hidden="1">
      <c r="A606" s="391" t="s">
        <v>2104</v>
      </c>
      <c r="B606" s="392" t="s">
        <v>2105</v>
      </c>
      <c r="C606" s="392" t="s">
        <v>239</v>
      </c>
      <c r="D606" s="392" t="s">
        <v>239</v>
      </c>
      <c r="E606" s="392" t="s">
        <v>239</v>
      </c>
      <c r="F606" s="392" t="s">
        <v>2106</v>
      </c>
      <c r="G606" s="392" t="s">
        <v>461</v>
      </c>
      <c r="H606" s="392" t="s">
        <v>243</v>
      </c>
      <c r="I606" s="398">
        <v>17.318999999999999</v>
      </c>
      <c r="J606" s="398">
        <v>18.067</v>
      </c>
      <c r="K606" s="398">
        <v>18.925999999999998</v>
      </c>
      <c r="L606" s="398">
        <v>19.594000000000001</v>
      </c>
      <c r="M606" s="398">
        <v>19.460999999999999</v>
      </c>
      <c r="N606" s="398">
        <v>18.681999999999999</v>
      </c>
      <c r="O606" s="398">
        <v>19.001999999999999</v>
      </c>
      <c r="P606" s="398">
        <v>19.103000000000002</v>
      </c>
      <c r="Q606" s="398">
        <v>19.016999999999999</v>
      </c>
      <c r="R606" s="398">
        <v>19.167000000000002</v>
      </c>
      <c r="S606" s="393">
        <v>21.2</v>
      </c>
      <c r="T606" s="394">
        <v>26.1</v>
      </c>
      <c r="U606" s="394">
        <v>23.8</v>
      </c>
      <c r="V606" s="394">
        <v>22.5</v>
      </c>
      <c r="W606" s="394">
        <v>19.5</v>
      </c>
      <c r="X606" s="394">
        <v>19.5</v>
      </c>
    </row>
    <row r="607" spans="1:24" s="390" customFormat="1" ht="16.5" hidden="1">
      <c r="A607" s="395" t="s">
        <v>2107</v>
      </c>
      <c r="B607" s="396" t="s">
        <v>2108</v>
      </c>
      <c r="C607" s="396" t="s">
        <v>239</v>
      </c>
      <c r="D607" s="396" t="s">
        <v>436</v>
      </c>
      <c r="E607" s="396" t="s">
        <v>697</v>
      </c>
      <c r="F607" s="396" t="s">
        <v>2109</v>
      </c>
      <c r="G607" s="396" t="s">
        <v>239</v>
      </c>
      <c r="H607" s="396" t="s">
        <v>243</v>
      </c>
      <c r="I607" s="399">
        <v>3.65</v>
      </c>
      <c r="J607" s="399">
        <v>3.6659999999999999</v>
      </c>
      <c r="K607" s="399">
        <v>3.6680000000000001</v>
      </c>
      <c r="L607" s="399">
        <v>3.944</v>
      </c>
      <c r="M607" s="399">
        <v>4.0709999999999997</v>
      </c>
      <c r="N607" s="399">
        <v>4.1920000000000002</v>
      </c>
      <c r="O607" s="399">
        <v>4.2</v>
      </c>
      <c r="P607" s="399">
        <v>4.1109999999999998</v>
      </c>
      <c r="Q607" s="399" t="s">
        <v>386</v>
      </c>
      <c r="R607" s="399" t="s">
        <v>386</v>
      </c>
      <c r="S607" s="399" t="s">
        <v>386</v>
      </c>
      <c r="T607" s="399" t="s">
        <v>386</v>
      </c>
      <c r="U607" s="399" t="s">
        <v>386</v>
      </c>
      <c r="V607" s="399" t="s">
        <v>386</v>
      </c>
      <c r="W607" s="399" t="s">
        <v>386</v>
      </c>
      <c r="X607" s="399" t="s">
        <v>386</v>
      </c>
    </row>
    <row r="608" spans="1:24" s="390" customFormat="1" ht="16.5" hidden="1">
      <c r="A608" s="391" t="s">
        <v>2110</v>
      </c>
      <c r="B608" s="392" t="s">
        <v>2111</v>
      </c>
      <c r="C608" s="392" t="s">
        <v>239</v>
      </c>
      <c r="D608" s="392" t="s">
        <v>239</v>
      </c>
      <c r="E608" s="392" t="s">
        <v>389</v>
      </c>
      <c r="F608" s="392" t="s">
        <v>2112</v>
      </c>
      <c r="G608" s="392" t="s">
        <v>239</v>
      </c>
      <c r="H608" s="392" t="s">
        <v>243</v>
      </c>
      <c r="I608" s="393">
        <v>4</v>
      </c>
      <c r="J608" s="393">
        <v>4</v>
      </c>
      <c r="K608" s="393">
        <v>4</v>
      </c>
      <c r="L608" s="393">
        <v>4</v>
      </c>
      <c r="M608" s="393">
        <v>4</v>
      </c>
      <c r="N608" s="393">
        <v>4</v>
      </c>
      <c r="O608" s="393">
        <v>4</v>
      </c>
      <c r="P608" s="393">
        <v>4</v>
      </c>
      <c r="Q608" s="393">
        <v>4</v>
      </c>
      <c r="R608" s="393">
        <v>4</v>
      </c>
      <c r="S608" s="393">
        <v>4</v>
      </c>
      <c r="T608" s="394">
        <v>4</v>
      </c>
      <c r="U608" s="394">
        <v>4</v>
      </c>
      <c r="V608" s="394">
        <v>4</v>
      </c>
      <c r="W608" s="394">
        <v>4</v>
      </c>
      <c r="X608" s="394">
        <v>4</v>
      </c>
    </row>
    <row r="609" spans="1:24" s="390" customFormat="1" ht="16.5" hidden="1">
      <c r="A609" s="395" t="s">
        <v>2113</v>
      </c>
      <c r="B609" s="396" t="s">
        <v>2114</v>
      </c>
      <c r="C609" s="396" t="s">
        <v>239</v>
      </c>
      <c r="D609" s="396" t="s">
        <v>239</v>
      </c>
      <c r="E609" s="396" t="s">
        <v>311</v>
      </c>
      <c r="F609" s="396" t="s">
        <v>2115</v>
      </c>
      <c r="G609" s="396" t="s">
        <v>239</v>
      </c>
      <c r="H609" s="396" t="s">
        <v>243</v>
      </c>
      <c r="I609" s="399">
        <v>84.742000000000004</v>
      </c>
      <c r="J609" s="399">
        <v>85.194999999999993</v>
      </c>
      <c r="K609" s="399">
        <v>85.712000000000003</v>
      </c>
      <c r="L609" s="399">
        <v>85.784000000000006</v>
      </c>
      <c r="M609" s="399">
        <v>86.096000000000004</v>
      </c>
      <c r="N609" s="399">
        <v>86.396000000000001</v>
      </c>
      <c r="O609" s="399">
        <v>86.45</v>
      </c>
      <c r="P609" s="399">
        <v>86.706000000000003</v>
      </c>
      <c r="Q609" s="399">
        <v>86.701999999999998</v>
      </c>
      <c r="R609" s="399">
        <v>86.76</v>
      </c>
      <c r="S609" s="397">
        <v>87.1</v>
      </c>
      <c r="T609" s="394">
        <v>87.23</v>
      </c>
      <c r="U609" s="394">
        <v>87.36</v>
      </c>
      <c r="V609" s="394">
        <v>87.49</v>
      </c>
      <c r="W609" s="394">
        <v>87.62</v>
      </c>
      <c r="X609" s="394">
        <v>87.62</v>
      </c>
    </row>
    <row r="610" spans="1:24" s="390" customFormat="1" ht="16.5" hidden="1">
      <c r="A610" s="391" t="s">
        <v>2116</v>
      </c>
      <c r="B610" s="392" t="s">
        <v>2117</v>
      </c>
      <c r="C610" s="392" t="s">
        <v>239</v>
      </c>
      <c r="D610" s="392" t="s">
        <v>239</v>
      </c>
      <c r="E610" s="392" t="s">
        <v>311</v>
      </c>
      <c r="F610" s="392" t="s">
        <v>2118</v>
      </c>
      <c r="G610" s="392" t="s">
        <v>239</v>
      </c>
      <c r="H610" s="392" t="s">
        <v>243</v>
      </c>
      <c r="I610" s="398">
        <v>77.682000000000002</v>
      </c>
      <c r="J610" s="398">
        <v>78.231999999999999</v>
      </c>
      <c r="K610" s="398">
        <v>78.724999999999994</v>
      </c>
      <c r="L610" s="398">
        <v>79.019000000000005</v>
      </c>
      <c r="M610" s="398">
        <v>79.433000000000007</v>
      </c>
      <c r="N610" s="398">
        <v>79.844999999999999</v>
      </c>
      <c r="O610" s="398">
        <v>79.933999999999997</v>
      </c>
      <c r="P610" s="398">
        <v>80.304000000000002</v>
      </c>
      <c r="Q610" s="398">
        <v>80.242999999999995</v>
      </c>
      <c r="R610" s="398">
        <v>80.385999999999996</v>
      </c>
      <c r="S610" s="393">
        <v>80.7</v>
      </c>
      <c r="T610" s="394">
        <v>80.83</v>
      </c>
      <c r="U610" s="394">
        <v>80.959999999999994</v>
      </c>
      <c r="V610" s="394">
        <v>81.09</v>
      </c>
      <c r="W610" s="394">
        <v>81.22</v>
      </c>
      <c r="X610" s="394">
        <v>81.22</v>
      </c>
    </row>
    <row r="611" spans="1:24" s="390" customFormat="1" ht="16.5" hidden="1">
      <c r="A611" s="395" t="s">
        <v>2119</v>
      </c>
      <c r="B611" s="396" t="s">
        <v>2120</v>
      </c>
      <c r="C611" s="396" t="s">
        <v>239</v>
      </c>
      <c r="D611" s="396" t="s">
        <v>239</v>
      </c>
      <c r="E611" s="396" t="s">
        <v>311</v>
      </c>
      <c r="F611" s="396" t="s">
        <v>2121</v>
      </c>
      <c r="G611" s="396" t="s">
        <v>239</v>
      </c>
      <c r="H611" s="396" t="s">
        <v>243</v>
      </c>
      <c r="I611" s="399">
        <v>81.346999999999994</v>
      </c>
      <c r="J611" s="399">
        <v>81.864000000000004</v>
      </c>
      <c r="K611" s="399">
        <v>82.378</v>
      </c>
      <c r="L611" s="399">
        <v>82.561000000000007</v>
      </c>
      <c r="M611" s="399">
        <v>82.926000000000002</v>
      </c>
      <c r="N611" s="399">
        <v>83.286000000000001</v>
      </c>
      <c r="O611" s="399">
        <v>83.343000000000004</v>
      </c>
      <c r="P611" s="399">
        <v>83.656000000000006</v>
      </c>
      <c r="Q611" s="399">
        <v>83.608999999999995</v>
      </c>
      <c r="R611" s="399">
        <v>83.697999999999993</v>
      </c>
      <c r="S611" s="397">
        <v>84.02</v>
      </c>
      <c r="T611" s="394">
        <v>84.14</v>
      </c>
      <c r="U611" s="394">
        <v>84.26</v>
      </c>
      <c r="V611" s="394">
        <v>84.38</v>
      </c>
      <c r="W611" s="394">
        <v>84.5</v>
      </c>
      <c r="X611" s="394">
        <v>84.5</v>
      </c>
    </row>
    <row r="612" spans="1:24" s="390" customFormat="1" ht="16.5" hidden="1">
      <c r="A612" s="391" t="s">
        <v>2122</v>
      </c>
      <c r="B612" s="392" t="s">
        <v>2123</v>
      </c>
      <c r="C612" s="392" t="s">
        <v>239</v>
      </c>
      <c r="D612" s="392" t="s">
        <v>436</v>
      </c>
      <c r="E612" s="392" t="s">
        <v>778</v>
      </c>
      <c r="F612" s="392" t="s">
        <v>2124</v>
      </c>
      <c r="G612" s="392" t="s">
        <v>239</v>
      </c>
      <c r="H612" s="392" t="s">
        <v>243</v>
      </c>
      <c r="I612" s="398">
        <v>358.51</v>
      </c>
      <c r="J612" s="398">
        <v>294.95999999999998</v>
      </c>
      <c r="K612" s="398">
        <v>287.95</v>
      </c>
      <c r="L612" s="398">
        <v>308.87</v>
      </c>
      <c r="M612" s="398">
        <v>272.52</v>
      </c>
      <c r="N612" s="398">
        <v>279.42</v>
      </c>
      <c r="O612" s="398">
        <v>367.1</v>
      </c>
      <c r="P612" s="398">
        <v>258.52999999999997</v>
      </c>
      <c r="Q612" s="398">
        <v>229.04</v>
      </c>
      <c r="R612" s="393">
        <v>227.7</v>
      </c>
      <c r="S612" s="398" t="s">
        <v>386</v>
      </c>
      <c r="T612" s="398" t="s">
        <v>386</v>
      </c>
      <c r="U612" s="398" t="s">
        <v>386</v>
      </c>
      <c r="V612" s="398" t="s">
        <v>386</v>
      </c>
      <c r="W612" s="398" t="s">
        <v>386</v>
      </c>
      <c r="X612" s="398" t="s">
        <v>386</v>
      </c>
    </row>
    <row r="613" spans="1:24" s="390" customFormat="1" ht="16.5" hidden="1">
      <c r="A613" s="395" t="s">
        <v>2125</v>
      </c>
      <c r="B613" s="396" t="s">
        <v>2126</v>
      </c>
      <c r="C613" s="396" t="s">
        <v>239</v>
      </c>
      <c r="D613" s="396" t="s">
        <v>239</v>
      </c>
      <c r="E613" s="396" t="s">
        <v>2127</v>
      </c>
      <c r="F613" s="396" t="s">
        <v>2128</v>
      </c>
      <c r="G613" s="396" t="s">
        <v>239</v>
      </c>
      <c r="H613" s="396" t="s">
        <v>243</v>
      </c>
      <c r="I613" s="399">
        <v>67.125</v>
      </c>
      <c r="J613" s="399">
        <v>69.453999999999994</v>
      </c>
      <c r="K613" s="399">
        <v>69.049000000000007</v>
      </c>
      <c r="L613" s="399">
        <v>68.938000000000002</v>
      </c>
      <c r="M613" s="399">
        <v>70.516999999999996</v>
      </c>
      <c r="N613" s="399">
        <v>70.88</v>
      </c>
      <c r="O613" s="399">
        <v>71.230999999999995</v>
      </c>
      <c r="P613" s="399">
        <v>70.525999999999996</v>
      </c>
      <c r="Q613" s="399">
        <v>69.378</v>
      </c>
      <c r="R613" s="399">
        <v>69.731999999999999</v>
      </c>
      <c r="S613" s="397">
        <v>67</v>
      </c>
      <c r="T613" s="394">
        <v>67</v>
      </c>
      <c r="U613" s="394">
        <v>67</v>
      </c>
      <c r="V613" s="394">
        <v>67</v>
      </c>
      <c r="W613" s="394">
        <v>67</v>
      </c>
      <c r="X613" s="394">
        <v>67</v>
      </c>
    </row>
    <row r="614" spans="1:24" s="390" customFormat="1" ht="16.5" hidden="1">
      <c r="A614" s="391" t="s">
        <v>2129</v>
      </c>
      <c r="B614" s="392" t="s">
        <v>2130</v>
      </c>
      <c r="C614" s="392" t="s">
        <v>239</v>
      </c>
      <c r="D614" s="392" t="s">
        <v>239</v>
      </c>
      <c r="E614" s="392" t="s">
        <v>2127</v>
      </c>
      <c r="F614" s="392" t="s">
        <v>2131</v>
      </c>
      <c r="G614" s="392" t="s">
        <v>239</v>
      </c>
      <c r="H614" s="392" t="s">
        <v>243</v>
      </c>
      <c r="I614" s="398">
        <v>120.733</v>
      </c>
      <c r="J614" s="398">
        <v>122.017</v>
      </c>
      <c r="K614" s="398">
        <v>124.271</v>
      </c>
      <c r="L614" s="398">
        <v>123.029</v>
      </c>
      <c r="M614" s="398">
        <v>122.30800000000001</v>
      </c>
      <c r="N614" s="398">
        <v>119.738</v>
      </c>
      <c r="O614" s="398">
        <v>118.90900000000001</v>
      </c>
      <c r="P614" s="398">
        <v>116.48099999999999</v>
      </c>
      <c r="Q614" s="398">
        <v>114.70699999999999</v>
      </c>
      <c r="R614" s="398">
        <v>112.92700000000001</v>
      </c>
      <c r="S614" s="393">
        <v>112.9</v>
      </c>
      <c r="T614" s="394">
        <v>112.9</v>
      </c>
      <c r="U614" s="394">
        <v>112.9</v>
      </c>
      <c r="V614" s="394">
        <v>112.8</v>
      </c>
      <c r="W614" s="394">
        <v>112.8</v>
      </c>
      <c r="X614" s="394">
        <v>112.8</v>
      </c>
    </row>
    <row r="615" spans="1:24" s="390" customFormat="1" ht="16.5" hidden="1">
      <c r="A615" s="395" t="s">
        <v>2132</v>
      </c>
      <c r="B615" s="396" t="s">
        <v>2133</v>
      </c>
      <c r="C615" s="396" t="s">
        <v>239</v>
      </c>
      <c r="D615" s="396" t="s">
        <v>239</v>
      </c>
      <c r="E615" s="396" t="s">
        <v>389</v>
      </c>
      <c r="F615" s="396" t="s">
        <v>2134</v>
      </c>
      <c r="G615" s="396" t="s">
        <v>239</v>
      </c>
      <c r="H615" s="396" t="s">
        <v>243</v>
      </c>
      <c r="I615" s="397">
        <v>3</v>
      </c>
      <c r="J615" s="397">
        <v>3</v>
      </c>
      <c r="K615" s="397">
        <v>3</v>
      </c>
      <c r="L615" s="397">
        <v>3</v>
      </c>
      <c r="M615" s="397">
        <v>3</v>
      </c>
      <c r="N615" s="397">
        <v>3</v>
      </c>
      <c r="O615" s="397">
        <v>3</v>
      </c>
      <c r="P615" s="397">
        <v>3</v>
      </c>
      <c r="Q615" s="397">
        <v>3</v>
      </c>
      <c r="R615" s="397">
        <v>3</v>
      </c>
      <c r="S615" s="397">
        <v>3</v>
      </c>
      <c r="T615" s="394">
        <v>3</v>
      </c>
      <c r="U615" s="394">
        <v>3</v>
      </c>
      <c r="V615" s="394">
        <v>3</v>
      </c>
      <c r="W615" s="394">
        <v>3</v>
      </c>
      <c r="X615" s="394">
        <v>3</v>
      </c>
    </row>
    <row r="616" spans="1:24" s="390" customFormat="1" ht="16.5" hidden="1">
      <c r="A616" s="391" t="s">
        <v>2135</v>
      </c>
      <c r="B616" s="392" t="s">
        <v>2136</v>
      </c>
      <c r="C616" s="392" t="s">
        <v>454</v>
      </c>
      <c r="D616" s="392" t="s">
        <v>429</v>
      </c>
      <c r="E616" s="392" t="s">
        <v>2137</v>
      </c>
      <c r="F616" s="392" t="s">
        <v>239</v>
      </c>
      <c r="G616" s="392" t="s">
        <v>239</v>
      </c>
      <c r="H616" s="392" t="s">
        <v>243</v>
      </c>
      <c r="I616" s="398">
        <v>1077671.7</v>
      </c>
      <c r="J616" s="398">
        <v>1123826.1000000001</v>
      </c>
      <c r="K616" s="398">
        <v>1084655.1000000001</v>
      </c>
      <c r="L616" s="398">
        <v>1060436.8999999999</v>
      </c>
      <c r="M616" s="398">
        <v>1082697.8999999999</v>
      </c>
      <c r="N616" s="398">
        <v>1498806.2</v>
      </c>
      <c r="O616" s="398">
        <v>1202014</v>
      </c>
      <c r="P616" s="398">
        <v>1274753.3</v>
      </c>
      <c r="Q616" s="398">
        <v>1820352.2</v>
      </c>
      <c r="R616" s="398">
        <v>1862524.6</v>
      </c>
      <c r="S616" s="398" t="s">
        <v>386</v>
      </c>
      <c r="T616" s="398" t="s">
        <v>386</v>
      </c>
      <c r="U616" s="398" t="s">
        <v>386</v>
      </c>
      <c r="V616" s="398" t="s">
        <v>386</v>
      </c>
      <c r="W616" s="398" t="s">
        <v>386</v>
      </c>
      <c r="X616" s="398" t="s">
        <v>386</v>
      </c>
    </row>
    <row r="617" spans="1:24" s="390" customFormat="1" ht="16.5" hidden="1">
      <c r="A617" s="395" t="s">
        <v>2138</v>
      </c>
      <c r="B617" s="396" t="s">
        <v>2139</v>
      </c>
      <c r="C617" s="396" t="s">
        <v>239</v>
      </c>
      <c r="D617" s="396" t="s">
        <v>239</v>
      </c>
      <c r="E617" s="396" t="s">
        <v>2140</v>
      </c>
      <c r="F617" s="396" t="s">
        <v>2141</v>
      </c>
      <c r="G617" s="396" t="s">
        <v>239</v>
      </c>
      <c r="H617" s="396" t="s">
        <v>243</v>
      </c>
      <c r="I617" s="399">
        <v>3.448</v>
      </c>
      <c r="J617" s="399">
        <v>3.278</v>
      </c>
      <c r="K617" s="399">
        <v>3.1869999999999998</v>
      </c>
      <c r="L617" s="399">
        <v>2.3079999999999998</v>
      </c>
      <c r="M617" s="399">
        <v>1.7490000000000001</v>
      </c>
      <c r="N617" s="399">
        <v>2.2829999999999999</v>
      </c>
      <c r="O617" s="399">
        <v>2.5049999999999999</v>
      </c>
      <c r="P617" s="399">
        <v>1.7030000000000001</v>
      </c>
      <c r="Q617" s="399">
        <v>1.5</v>
      </c>
      <c r="R617" s="399">
        <v>2.0659999999999998</v>
      </c>
      <c r="S617" s="397">
        <v>3.5</v>
      </c>
      <c r="T617" s="394">
        <v>4.0999999999999996</v>
      </c>
      <c r="U617" s="394">
        <v>3.7</v>
      </c>
      <c r="V617" s="394">
        <v>3.4</v>
      </c>
      <c r="W617" s="394">
        <v>3.5</v>
      </c>
      <c r="X617" s="394">
        <v>3.5</v>
      </c>
    </row>
    <row r="618" spans="1:24" s="390" customFormat="1" ht="16.5" hidden="1">
      <c r="A618" s="391" t="s">
        <v>2142</v>
      </c>
      <c r="B618" s="392" t="s">
        <v>2143</v>
      </c>
      <c r="C618" s="392" t="s">
        <v>454</v>
      </c>
      <c r="D618" s="392" t="s">
        <v>404</v>
      </c>
      <c r="E618" s="392" t="s">
        <v>2144</v>
      </c>
      <c r="F618" s="392" t="s">
        <v>2145</v>
      </c>
      <c r="G618" s="392" t="s">
        <v>239</v>
      </c>
      <c r="H618" s="392" t="s">
        <v>243</v>
      </c>
      <c r="I618" s="393">
        <v>37</v>
      </c>
      <c r="J618" s="393">
        <v>31.5</v>
      </c>
      <c r="K618" s="393">
        <v>9.35</v>
      </c>
      <c r="L618" s="393">
        <v>17</v>
      </c>
      <c r="M618" s="393">
        <v>22.25</v>
      </c>
      <c r="N618" s="393">
        <v>25.5</v>
      </c>
      <c r="O618" s="393">
        <v>29.25</v>
      </c>
      <c r="P618" s="393">
        <v>25.25</v>
      </c>
      <c r="Q618" s="393">
        <v>64.75</v>
      </c>
      <c r="R618" s="393">
        <v>47.25</v>
      </c>
      <c r="S618" s="393">
        <v>44</v>
      </c>
      <c r="T618" s="394">
        <v>49</v>
      </c>
      <c r="U618" s="394">
        <v>38</v>
      </c>
      <c r="V618" s="394">
        <v>31.5</v>
      </c>
      <c r="W618" s="394">
        <v>29</v>
      </c>
      <c r="X618" s="394">
        <v>29</v>
      </c>
    </row>
    <row r="619" spans="1:24" s="390" customFormat="1" ht="16.5" hidden="1">
      <c r="A619" s="395" t="s">
        <v>2146</v>
      </c>
      <c r="B619" s="396" t="s">
        <v>2147</v>
      </c>
      <c r="C619" s="396" t="s">
        <v>454</v>
      </c>
      <c r="D619" s="396" t="s">
        <v>404</v>
      </c>
      <c r="E619" s="396" t="s">
        <v>1813</v>
      </c>
      <c r="F619" s="396" t="s">
        <v>2148</v>
      </c>
      <c r="G619" s="396" t="s">
        <v>491</v>
      </c>
      <c r="H619" s="396" t="s">
        <v>243</v>
      </c>
      <c r="I619" s="397">
        <v>3.0708000000000002</v>
      </c>
      <c r="J619" s="397">
        <v>4.1145000000000005</v>
      </c>
      <c r="K619" s="397">
        <v>5.2576000000000001</v>
      </c>
      <c r="L619" s="397">
        <v>5.0789</v>
      </c>
      <c r="M619" s="397">
        <v>5.6033999999999997</v>
      </c>
      <c r="N619" s="397">
        <v>7.3322000000000003</v>
      </c>
      <c r="O619" s="397">
        <v>10.560600000000001</v>
      </c>
      <c r="P619" s="397">
        <v>11.507700000000002</v>
      </c>
      <c r="Q619" s="397">
        <v>7.7845000000000004</v>
      </c>
      <c r="R619" s="397">
        <v>7.1269999999999998</v>
      </c>
      <c r="S619" s="397">
        <v>14.538500000000001</v>
      </c>
      <c r="T619" s="394">
        <v>23.504000000000001</v>
      </c>
      <c r="U619" s="394">
        <v>21.1477</v>
      </c>
      <c r="V619" s="394">
        <v>16.531400000000001</v>
      </c>
      <c r="W619" s="394">
        <v>13.282299999999999</v>
      </c>
      <c r="X619" s="394">
        <v>13.282299999999999</v>
      </c>
    </row>
    <row r="620" spans="1:24" s="390" customFormat="1" ht="16.5" hidden="1">
      <c r="A620" s="391" t="s">
        <v>2149</v>
      </c>
      <c r="B620" s="392" t="s">
        <v>2150</v>
      </c>
      <c r="C620" s="392" t="s">
        <v>454</v>
      </c>
      <c r="D620" s="392" t="s">
        <v>404</v>
      </c>
      <c r="E620" s="392" t="s">
        <v>489</v>
      </c>
      <c r="F620" s="392" t="s">
        <v>2151</v>
      </c>
      <c r="G620" s="392" t="s">
        <v>491</v>
      </c>
      <c r="H620" s="392" t="s">
        <v>243</v>
      </c>
      <c r="I620" s="393">
        <v>0</v>
      </c>
      <c r="J620" s="393">
        <v>0</v>
      </c>
      <c r="K620" s="393">
        <v>0</v>
      </c>
      <c r="L620" s="393">
        <v>0</v>
      </c>
      <c r="M620" s="393">
        <v>0</v>
      </c>
      <c r="N620" s="393">
        <v>0</v>
      </c>
      <c r="O620" s="393">
        <v>0</v>
      </c>
      <c r="P620" s="393">
        <v>0</v>
      </c>
      <c r="Q620" s="393">
        <v>0</v>
      </c>
      <c r="R620" s="393">
        <v>0</v>
      </c>
      <c r="S620" s="393">
        <v>0</v>
      </c>
      <c r="T620" s="394">
        <v>12</v>
      </c>
      <c r="U620" s="394">
        <v>22</v>
      </c>
      <c r="V620" s="394">
        <v>29</v>
      </c>
      <c r="W620" s="394">
        <v>32.5</v>
      </c>
      <c r="X620" s="394">
        <v>32.5</v>
      </c>
    </row>
    <row r="621" spans="1:24" s="390" customFormat="1" ht="16.5" hidden="1">
      <c r="A621" s="395" t="s">
        <v>2152</v>
      </c>
      <c r="B621" s="396" t="s">
        <v>2153</v>
      </c>
      <c r="C621" s="396" t="s">
        <v>454</v>
      </c>
      <c r="D621" s="396" t="s">
        <v>404</v>
      </c>
      <c r="E621" s="396" t="s">
        <v>489</v>
      </c>
      <c r="F621" s="396" t="s">
        <v>2154</v>
      </c>
      <c r="G621" s="396" t="s">
        <v>491</v>
      </c>
      <c r="H621" s="396" t="s">
        <v>243</v>
      </c>
      <c r="I621" s="397">
        <v>270.43049999999999</v>
      </c>
      <c r="J621" s="397">
        <v>292.8229</v>
      </c>
      <c r="K621" s="397">
        <v>290.584</v>
      </c>
      <c r="L621" s="397">
        <v>272.32830000000001</v>
      </c>
      <c r="M621" s="397">
        <v>251.9316</v>
      </c>
      <c r="N621" s="397">
        <v>264.54200000000003</v>
      </c>
      <c r="O621" s="397">
        <v>279.1343</v>
      </c>
      <c r="P621" s="397">
        <v>297.10070000000002</v>
      </c>
      <c r="Q621" s="397">
        <v>343.8143</v>
      </c>
      <c r="R621" s="397">
        <v>402.04190000000006</v>
      </c>
      <c r="S621" s="397">
        <v>387.60179999999997</v>
      </c>
      <c r="T621" s="394">
        <v>372.47230000000002</v>
      </c>
      <c r="U621" s="394">
        <v>351.1447</v>
      </c>
      <c r="V621" s="394">
        <v>330.22669999999999</v>
      </c>
      <c r="W621" s="394">
        <v>314.12880000000001</v>
      </c>
      <c r="X621" s="394">
        <v>314.12880000000001</v>
      </c>
    </row>
    <row r="622" spans="1:24" s="390" customFormat="1" ht="16.5" hidden="1">
      <c r="A622" s="391" t="s">
        <v>2155</v>
      </c>
      <c r="B622" s="392" t="s">
        <v>2156</v>
      </c>
      <c r="C622" s="392" t="s">
        <v>454</v>
      </c>
      <c r="D622" s="392" t="s">
        <v>404</v>
      </c>
      <c r="E622" s="392" t="s">
        <v>489</v>
      </c>
      <c r="F622" s="392" t="s">
        <v>2157</v>
      </c>
      <c r="G622" s="392" t="s">
        <v>491</v>
      </c>
      <c r="H622" s="392" t="s">
        <v>243</v>
      </c>
      <c r="I622" s="393">
        <v>17.648</v>
      </c>
      <c r="J622" s="393">
        <v>13.222100000000001</v>
      </c>
      <c r="K622" s="393">
        <v>16.846499999999999</v>
      </c>
      <c r="L622" s="393">
        <v>40.334600000000002</v>
      </c>
      <c r="M622" s="393">
        <v>35.884699999999995</v>
      </c>
      <c r="N622" s="393">
        <v>33.072400000000002</v>
      </c>
      <c r="O622" s="393">
        <v>37.537800000000004</v>
      </c>
      <c r="P622" s="393">
        <v>43.318599999999996</v>
      </c>
      <c r="Q622" s="393">
        <v>39.974800000000002</v>
      </c>
      <c r="R622" s="393">
        <v>59.694699999999997</v>
      </c>
      <c r="S622" s="393">
        <v>72.978600000000014</v>
      </c>
      <c r="T622" s="394">
        <v>75.633399999999995</v>
      </c>
      <c r="U622" s="394">
        <v>70.475300000000004</v>
      </c>
      <c r="V622" s="394">
        <v>61.949400000000004</v>
      </c>
      <c r="W622" s="394">
        <v>54.880199999999995</v>
      </c>
      <c r="X622" s="394">
        <v>54.880199999999995</v>
      </c>
    </row>
    <row r="623" spans="1:24" s="390" customFormat="1" ht="16.5" hidden="1">
      <c r="A623" s="395" t="s">
        <v>2158</v>
      </c>
      <c r="B623" s="396" t="s">
        <v>2159</v>
      </c>
      <c r="C623" s="396" t="s">
        <v>454</v>
      </c>
      <c r="D623" s="396" t="s">
        <v>404</v>
      </c>
      <c r="E623" s="396" t="s">
        <v>489</v>
      </c>
      <c r="F623" s="396" t="s">
        <v>2160</v>
      </c>
      <c r="G623" s="396" t="s">
        <v>491</v>
      </c>
      <c r="H623" s="396" t="s">
        <v>243</v>
      </c>
      <c r="I623" s="397">
        <v>0</v>
      </c>
      <c r="J623" s="397">
        <v>0</v>
      </c>
      <c r="K623" s="397">
        <v>0</v>
      </c>
      <c r="L623" s="397">
        <v>0</v>
      </c>
      <c r="M623" s="397">
        <v>0</v>
      </c>
      <c r="N623" s="397">
        <v>0</v>
      </c>
      <c r="O623" s="397">
        <v>0</v>
      </c>
      <c r="P623" s="397">
        <v>0</v>
      </c>
      <c r="Q623" s="397">
        <v>0</v>
      </c>
      <c r="R623" s="397">
        <v>0</v>
      </c>
      <c r="S623" s="397">
        <v>0</v>
      </c>
      <c r="T623" s="394">
        <v>7.5499999999999998E-2</v>
      </c>
      <c r="U623" s="394">
        <v>0.13169999999999998</v>
      </c>
      <c r="V623" s="394">
        <v>0.1439</v>
      </c>
      <c r="W623" s="394">
        <v>0.13600000000000001</v>
      </c>
      <c r="X623" s="394">
        <v>0.13600000000000001</v>
      </c>
    </row>
    <row r="624" spans="1:24" s="390" customFormat="1" ht="16.5" hidden="1">
      <c r="A624" s="391" t="s">
        <v>2161</v>
      </c>
      <c r="B624" s="392" t="s">
        <v>2162</v>
      </c>
      <c r="C624" s="392" t="s">
        <v>454</v>
      </c>
      <c r="D624" s="392" t="s">
        <v>404</v>
      </c>
      <c r="E624" s="392" t="s">
        <v>489</v>
      </c>
      <c r="F624" s="392" t="s">
        <v>2163</v>
      </c>
      <c r="G624" s="392" t="s">
        <v>491</v>
      </c>
      <c r="H624" s="392" t="s">
        <v>243</v>
      </c>
      <c r="I624" s="393">
        <v>17.648</v>
      </c>
      <c r="J624" s="393">
        <v>13.222100000000001</v>
      </c>
      <c r="K624" s="393">
        <v>16.846499999999999</v>
      </c>
      <c r="L624" s="393">
        <v>40.334600000000002</v>
      </c>
      <c r="M624" s="393">
        <v>35.884699999999995</v>
      </c>
      <c r="N624" s="393">
        <v>33.072400000000002</v>
      </c>
      <c r="O624" s="393">
        <v>37.537800000000004</v>
      </c>
      <c r="P624" s="393">
        <v>43.318599999999996</v>
      </c>
      <c r="Q624" s="393">
        <v>39.974800000000002</v>
      </c>
      <c r="R624" s="393">
        <v>59.694699999999997</v>
      </c>
      <c r="S624" s="393">
        <v>72.978600000000014</v>
      </c>
      <c r="T624" s="394">
        <v>75.558000000000007</v>
      </c>
      <c r="U624" s="394">
        <v>70.343600000000009</v>
      </c>
      <c r="V624" s="394">
        <v>61.805500000000002</v>
      </c>
      <c r="W624" s="394">
        <v>54.744199999999999</v>
      </c>
      <c r="X624" s="394">
        <v>54.744199999999999</v>
      </c>
    </row>
    <row r="625" spans="1:24" s="390" customFormat="1" ht="16.5" hidden="1">
      <c r="A625" s="395" t="s">
        <v>2164</v>
      </c>
      <c r="B625" s="396" t="s">
        <v>2165</v>
      </c>
      <c r="C625" s="396" t="s">
        <v>454</v>
      </c>
      <c r="D625" s="396" t="s">
        <v>404</v>
      </c>
      <c r="E625" s="396" t="s">
        <v>1813</v>
      </c>
      <c r="F625" s="396" t="s">
        <v>2166</v>
      </c>
      <c r="G625" s="396" t="s">
        <v>491</v>
      </c>
      <c r="H625" s="396" t="s">
        <v>243</v>
      </c>
      <c r="I625" s="397">
        <v>0</v>
      </c>
      <c r="J625" s="397">
        <v>0</v>
      </c>
      <c r="K625" s="397">
        <v>0</v>
      </c>
      <c r="L625" s="397">
        <v>0</v>
      </c>
      <c r="M625" s="397">
        <v>0</v>
      </c>
      <c r="N625" s="397">
        <v>0</v>
      </c>
      <c r="O625" s="397">
        <v>0</v>
      </c>
      <c r="P625" s="397">
        <v>0</v>
      </c>
      <c r="Q625" s="397">
        <v>0</v>
      </c>
      <c r="R625" s="397">
        <v>0</v>
      </c>
      <c r="S625" s="397">
        <v>0</v>
      </c>
      <c r="T625" s="394">
        <v>7.5499999999999998E-2</v>
      </c>
      <c r="U625" s="394">
        <v>0.13169999999999998</v>
      </c>
      <c r="V625" s="394">
        <v>0.1439</v>
      </c>
      <c r="W625" s="394">
        <v>0.13600000000000001</v>
      </c>
      <c r="X625" s="394">
        <v>0.13600000000000001</v>
      </c>
    </row>
    <row r="626" spans="1:24" s="390" customFormat="1" ht="16.5" hidden="1">
      <c r="A626" s="391" t="s">
        <v>2167</v>
      </c>
      <c r="B626" s="392" t="s">
        <v>2168</v>
      </c>
      <c r="C626" s="392" t="s">
        <v>454</v>
      </c>
      <c r="D626" s="392" t="s">
        <v>404</v>
      </c>
      <c r="E626" s="392" t="s">
        <v>1813</v>
      </c>
      <c r="F626" s="392" t="s">
        <v>2169</v>
      </c>
      <c r="G626" s="392" t="s">
        <v>491</v>
      </c>
      <c r="H626" s="392" t="s">
        <v>243</v>
      </c>
      <c r="I626" s="393">
        <v>3.0708000000000002</v>
      </c>
      <c r="J626" s="393">
        <v>4.1145000000000005</v>
      </c>
      <c r="K626" s="393">
        <v>5.2576000000000001</v>
      </c>
      <c r="L626" s="393">
        <v>5.0789</v>
      </c>
      <c r="M626" s="393">
        <v>5.6033999999999997</v>
      </c>
      <c r="N626" s="393">
        <v>7.3322000000000003</v>
      </c>
      <c r="O626" s="393">
        <v>10.560600000000001</v>
      </c>
      <c r="P626" s="393">
        <v>11.507700000000002</v>
      </c>
      <c r="Q626" s="393">
        <v>7.7845000000000004</v>
      </c>
      <c r="R626" s="393">
        <v>7.1269999999999998</v>
      </c>
      <c r="S626" s="393">
        <v>14.538500000000001</v>
      </c>
      <c r="T626" s="394">
        <v>23.4285</v>
      </c>
      <c r="U626" s="394">
        <v>21.016000000000002</v>
      </c>
      <c r="V626" s="394">
        <v>16.387499999999999</v>
      </c>
      <c r="W626" s="394">
        <v>13.1463</v>
      </c>
      <c r="X626" s="394">
        <v>13.1463</v>
      </c>
    </row>
    <row r="627" spans="1:24" s="390" customFormat="1" ht="16.5" hidden="1">
      <c r="A627" s="395" t="s">
        <v>2170</v>
      </c>
      <c r="B627" s="396" t="s">
        <v>2171</v>
      </c>
      <c r="C627" s="396" t="s">
        <v>454</v>
      </c>
      <c r="D627" s="396" t="s">
        <v>404</v>
      </c>
      <c r="E627" s="396" t="s">
        <v>1813</v>
      </c>
      <c r="F627" s="396" t="s">
        <v>2172</v>
      </c>
      <c r="G627" s="396" t="s">
        <v>491</v>
      </c>
      <c r="H627" s="396" t="s">
        <v>243</v>
      </c>
      <c r="I627" s="397">
        <v>14.577200000000001</v>
      </c>
      <c r="J627" s="397">
        <v>9.1075999999999997</v>
      </c>
      <c r="K627" s="397">
        <v>11.588900000000001</v>
      </c>
      <c r="L627" s="397">
        <v>35.255699999999997</v>
      </c>
      <c r="M627" s="397">
        <v>30.281300000000002</v>
      </c>
      <c r="N627" s="397">
        <v>25.740200000000002</v>
      </c>
      <c r="O627" s="397">
        <v>26.9772</v>
      </c>
      <c r="P627" s="397">
        <v>31.810900000000004</v>
      </c>
      <c r="Q627" s="397">
        <v>32.190200000000004</v>
      </c>
      <c r="R627" s="397">
        <v>52.567699999999995</v>
      </c>
      <c r="S627" s="397">
        <v>58.440100000000001</v>
      </c>
      <c r="T627" s="394">
        <v>52.1295</v>
      </c>
      <c r="U627" s="394">
        <v>49.327599999999997</v>
      </c>
      <c r="V627" s="394">
        <v>45.417999999999999</v>
      </c>
      <c r="W627" s="394">
        <v>41.597900000000003</v>
      </c>
      <c r="X627" s="394">
        <v>41.597900000000003</v>
      </c>
    </row>
    <row r="628" spans="1:24" s="390" customFormat="1" ht="16.5" hidden="1">
      <c r="A628" s="391" t="s">
        <v>2173</v>
      </c>
      <c r="B628" s="392" t="s">
        <v>2174</v>
      </c>
      <c r="C628" s="392" t="s">
        <v>454</v>
      </c>
      <c r="D628" s="392" t="s">
        <v>404</v>
      </c>
      <c r="E628" s="392" t="s">
        <v>1813</v>
      </c>
      <c r="F628" s="392" t="s">
        <v>2175</v>
      </c>
      <c r="G628" s="392" t="s">
        <v>491</v>
      </c>
      <c r="H628" s="392" t="s">
        <v>243</v>
      </c>
      <c r="I628" s="393">
        <v>0</v>
      </c>
      <c r="J628" s="393">
        <v>0</v>
      </c>
      <c r="K628" s="393">
        <v>0</v>
      </c>
      <c r="L628" s="393">
        <v>0</v>
      </c>
      <c r="M628" s="393">
        <v>0</v>
      </c>
      <c r="N628" s="393">
        <v>0</v>
      </c>
      <c r="O628" s="393">
        <v>0</v>
      </c>
      <c r="P628" s="393">
        <v>0</v>
      </c>
      <c r="Q628" s="393">
        <v>0</v>
      </c>
      <c r="R628" s="393">
        <v>0</v>
      </c>
      <c r="S628" s="393">
        <v>0</v>
      </c>
      <c r="T628" s="394">
        <v>0</v>
      </c>
      <c r="U628" s="394">
        <v>0</v>
      </c>
      <c r="V628" s="394">
        <v>0</v>
      </c>
      <c r="W628" s="394">
        <v>0</v>
      </c>
      <c r="X628" s="394">
        <v>0</v>
      </c>
    </row>
    <row r="629" spans="1:24" s="390" customFormat="1" ht="16.5" hidden="1">
      <c r="A629" s="395" t="s">
        <v>2176</v>
      </c>
      <c r="B629" s="396" t="s">
        <v>2177</v>
      </c>
      <c r="C629" s="396" t="s">
        <v>454</v>
      </c>
      <c r="D629" s="396" t="s">
        <v>404</v>
      </c>
      <c r="E629" s="396" t="s">
        <v>1813</v>
      </c>
      <c r="F629" s="396" t="s">
        <v>2178</v>
      </c>
      <c r="G629" s="396" t="s">
        <v>491</v>
      </c>
      <c r="H629" s="396" t="s">
        <v>243</v>
      </c>
      <c r="I629" s="397">
        <v>14.577200000000001</v>
      </c>
      <c r="J629" s="397">
        <v>9.1075999999999997</v>
      </c>
      <c r="K629" s="397">
        <v>11.588900000000001</v>
      </c>
      <c r="L629" s="397">
        <v>35.255699999999997</v>
      </c>
      <c r="M629" s="397">
        <v>30.281300000000002</v>
      </c>
      <c r="N629" s="397">
        <v>25.740200000000002</v>
      </c>
      <c r="O629" s="397">
        <v>26.9772</v>
      </c>
      <c r="P629" s="397">
        <v>31.810900000000004</v>
      </c>
      <c r="Q629" s="397">
        <v>32.190200000000004</v>
      </c>
      <c r="R629" s="397">
        <v>52.567699999999995</v>
      </c>
      <c r="S629" s="397">
        <v>58.440100000000001</v>
      </c>
      <c r="T629" s="394">
        <v>52.1295</v>
      </c>
      <c r="U629" s="394">
        <v>49.327599999999997</v>
      </c>
      <c r="V629" s="394">
        <v>45.417999999999999</v>
      </c>
      <c r="W629" s="394">
        <v>41.597900000000003</v>
      </c>
      <c r="X629" s="394">
        <v>41.597900000000003</v>
      </c>
    </row>
    <row r="630" spans="1:24" s="390" customFormat="1" ht="16.5" hidden="1">
      <c r="A630" s="391" t="s">
        <v>2179</v>
      </c>
      <c r="B630" s="392" t="s">
        <v>2180</v>
      </c>
      <c r="C630" s="392" t="s">
        <v>239</v>
      </c>
      <c r="D630" s="392" t="s">
        <v>239</v>
      </c>
      <c r="E630" s="392" t="s">
        <v>515</v>
      </c>
      <c r="F630" s="392" t="s">
        <v>2181</v>
      </c>
      <c r="G630" s="392" t="s">
        <v>239</v>
      </c>
      <c r="H630" s="392" t="s">
        <v>243</v>
      </c>
      <c r="I630" s="398">
        <v>6.319</v>
      </c>
      <c r="J630" s="398">
        <v>9.7089999999999996</v>
      </c>
      <c r="K630" s="398">
        <v>13.61</v>
      </c>
      <c r="L630" s="398">
        <v>20.933</v>
      </c>
      <c r="M630" s="398">
        <v>12.291</v>
      </c>
      <c r="N630" s="398">
        <v>6.83</v>
      </c>
      <c r="O630" s="398">
        <v>1.881</v>
      </c>
      <c r="P630" s="398">
        <v>10.055999999999999</v>
      </c>
      <c r="Q630" s="398">
        <v>25.701000000000001</v>
      </c>
      <c r="R630" s="398">
        <v>14.569000000000001</v>
      </c>
      <c r="S630" s="393">
        <v>-2</v>
      </c>
      <c r="T630" s="394">
        <v>6</v>
      </c>
      <c r="U630" s="394">
        <v>7.5</v>
      </c>
      <c r="V630" s="394">
        <v>6.5</v>
      </c>
      <c r="W630" s="394">
        <v>5.9</v>
      </c>
      <c r="X630" s="394">
        <v>5.9</v>
      </c>
    </row>
    <row r="631" spans="1:24" s="390" customFormat="1" ht="16.5" hidden="1">
      <c r="A631" s="395" t="s">
        <v>2182</v>
      </c>
      <c r="B631" s="396" t="s">
        <v>2183</v>
      </c>
      <c r="C631" s="396" t="s">
        <v>403</v>
      </c>
      <c r="D631" s="396" t="s">
        <v>404</v>
      </c>
      <c r="E631" s="396" t="s">
        <v>967</v>
      </c>
      <c r="F631" s="396" t="s">
        <v>2184</v>
      </c>
      <c r="G631" s="396" t="s">
        <v>239</v>
      </c>
      <c r="H631" s="396" t="s">
        <v>243</v>
      </c>
      <c r="I631" s="399">
        <v>470010.6</v>
      </c>
      <c r="J631" s="399">
        <v>515643.4</v>
      </c>
      <c r="K631" s="399">
        <v>585822.6</v>
      </c>
      <c r="L631" s="399">
        <v>708452.9</v>
      </c>
      <c r="M631" s="399">
        <v>795531.1</v>
      </c>
      <c r="N631" s="399">
        <v>849862.4</v>
      </c>
      <c r="O631" s="399">
        <v>865851.8</v>
      </c>
      <c r="P631" s="399">
        <v>952922.8</v>
      </c>
      <c r="Q631" s="399">
        <v>1197828.8999999999</v>
      </c>
      <c r="R631" s="399">
        <v>1372336.6</v>
      </c>
      <c r="S631" s="397">
        <v>1344890</v>
      </c>
      <c r="T631" s="394">
        <v>1425583</v>
      </c>
      <c r="U631" s="394">
        <v>1532502</v>
      </c>
      <c r="V631" s="394">
        <v>1632115</v>
      </c>
      <c r="W631" s="394">
        <v>1728409</v>
      </c>
      <c r="X631" s="394">
        <v>1728409</v>
      </c>
    </row>
    <row r="632" spans="1:24" s="390" customFormat="1" ht="16.5" hidden="1">
      <c r="A632" s="391" t="s">
        <v>2185</v>
      </c>
      <c r="B632" s="392" t="s">
        <v>2186</v>
      </c>
      <c r="C632" s="392" t="s">
        <v>454</v>
      </c>
      <c r="D632" s="392" t="s">
        <v>404</v>
      </c>
      <c r="E632" s="392" t="s">
        <v>2187</v>
      </c>
      <c r="F632" s="392" t="s">
        <v>2184</v>
      </c>
      <c r="G632" s="392" t="s">
        <v>929</v>
      </c>
      <c r="H632" s="392" t="s">
        <v>243</v>
      </c>
      <c r="I632" s="398">
        <v>438.81112874614882</v>
      </c>
      <c r="J632" s="398">
        <v>488.62257178053636</v>
      </c>
      <c r="K632" s="398">
        <v>532.95360262008728</v>
      </c>
      <c r="L632" s="398">
        <v>604.48199658703072</v>
      </c>
      <c r="M632" s="398">
        <v>658.27976830781961</v>
      </c>
      <c r="N632" s="398">
        <v>793.22605936158288</v>
      </c>
      <c r="O632" s="398">
        <v>774.39567122797609</v>
      </c>
      <c r="P632" s="398">
        <v>823.0461219554328</v>
      </c>
      <c r="Q632" s="398">
        <v>1100.9456801470587</v>
      </c>
      <c r="R632" s="398">
        <v>1156.5284004719367</v>
      </c>
      <c r="S632" s="393">
        <v>975.97232801161101</v>
      </c>
      <c r="T632" s="394">
        <v>1168.5108689180329</v>
      </c>
      <c r="U632" s="394">
        <v>1309.8307731504274</v>
      </c>
      <c r="V632" s="394">
        <v>1457.2452097179375</v>
      </c>
      <c r="W632" s="394">
        <v>1537.7307814432838</v>
      </c>
      <c r="X632" s="394">
        <v>1537.7307814432838</v>
      </c>
    </row>
    <row r="633" spans="1:24" s="390" customFormat="1" ht="16.5" hidden="1">
      <c r="A633" s="395" t="s">
        <v>2188</v>
      </c>
      <c r="B633" s="396" t="s">
        <v>2189</v>
      </c>
      <c r="C633" s="396" t="s">
        <v>239</v>
      </c>
      <c r="D633" s="396" t="s">
        <v>239</v>
      </c>
      <c r="E633" s="396" t="s">
        <v>515</v>
      </c>
      <c r="F633" s="396" t="s">
        <v>2190</v>
      </c>
      <c r="G633" s="396" t="s">
        <v>239</v>
      </c>
      <c r="H633" s="396" t="s">
        <v>243</v>
      </c>
      <c r="I633" s="399">
        <v>4.806</v>
      </c>
      <c r="J633" s="399">
        <v>4.6390000000000002</v>
      </c>
      <c r="K633" s="399">
        <v>8.1440000000000001</v>
      </c>
      <c r="L633" s="399">
        <v>8.1910000000000007</v>
      </c>
      <c r="M633" s="399">
        <v>7.1230000000000002</v>
      </c>
      <c r="N633" s="399">
        <v>5.1050000000000004</v>
      </c>
      <c r="O633" s="399">
        <v>6.7190000000000003</v>
      </c>
      <c r="P633" s="399">
        <v>7.8970000000000002</v>
      </c>
      <c r="Q633" s="399">
        <v>9.8239999999999998</v>
      </c>
      <c r="R633" s="399">
        <v>12.933999999999999</v>
      </c>
      <c r="S633" s="397">
        <v>3</v>
      </c>
      <c r="T633" s="394">
        <v>7</v>
      </c>
      <c r="U633" s="394">
        <v>8.9</v>
      </c>
      <c r="V633" s="394">
        <v>7.2</v>
      </c>
      <c r="W633" s="394">
        <v>6.8</v>
      </c>
      <c r="X633" s="394">
        <v>6.8</v>
      </c>
    </row>
    <row r="634" spans="1:24" s="390" customFormat="1" ht="16.5" hidden="1">
      <c r="A634" s="391" t="s">
        <v>2191</v>
      </c>
      <c r="B634" s="392" t="s">
        <v>2192</v>
      </c>
      <c r="C634" s="392" t="s">
        <v>239</v>
      </c>
      <c r="D634" s="392" t="s">
        <v>239</v>
      </c>
      <c r="E634" s="392" t="s">
        <v>240</v>
      </c>
      <c r="F634" s="392" t="s">
        <v>2193</v>
      </c>
      <c r="G634" s="392" t="s">
        <v>579</v>
      </c>
      <c r="H634" s="392" t="s">
        <v>243</v>
      </c>
      <c r="I634" s="398">
        <v>127.465</v>
      </c>
      <c r="J634" s="398">
        <v>127.983</v>
      </c>
      <c r="K634" s="398">
        <v>132.90600000000001</v>
      </c>
      <c r="L634" s="398">
        <v>135.54599999999999</v>
      </c>
      <c r="M634" s="398">
        <v>138.298</v>
      </c>
      <c r="N634" s="398">
        <v>137.84100000000001</v>
      </c>
      <c r="O634" s="398">
        <v>142.26</v>
      </c>
      <c r="P634" s="398">
        <v>151.39599999999999</v>
      </c>
      <c r="Q634" s="398">
        <v>164.87799999999999</v>
      </c>
      <c r="R634" s="393">
        <v>174.4</v>
      </c>
      <c r="S634" s="393">
        <v>172.5</v>
      </c>
      <c r="T634" s="394">
        <v>179.3</v>
      </c>
      <c r="U634" s="394">
        <v>190.1</v>
      </c>
      <c r="V634" s="394">
        <v>197.4</v>
      </c>
      <c r="W634" s="394">
        <v>203.7</v>
      </c>
      <c r="X634" s="394">
        <v>203.7</v>
      </c>
    </row>
    <row r="635" spans="1:24" s="390" customFormat="1" ht="16.5" hidden="1">
      <c r="A635" s="395" t="s">
        <v>2194</v>
      </c>
      <c r="B635" s="396" t="s">
        <v>2195</v>
      </c>
      <c r="C635" s="396" t="s">
        <v>239</v>
      </c>
      <c r="D635" s="396" t="s">
        <v>239</v>
      </c>
      <c r="E635" s="396" t="s">
        <v>2196</v>
      </c>
      <c r="F635" s="396" t="s">
        <v>2197</v>
      </c>
      <c r="G635" s="396" t="s">
        <v>239</v>
      </c>
      <c r="H635" s="396" t="s">
        <v>243</v>
      </c>
      <c r="I635" s="399">
        <v>50.103000000000002</v>
      </c>
      <c r="J635" s="399">
        <v>50.106000000000002</v>
      </c>
      <c r="K635" s="399">
        <v>50.107999999999997</v>
      </c>
      <c r="L635" s="399">
        <v>50.106999999999999</v>
      </c>
      <c r="M635" s="399">
        <v>50.101999999999997</v>
      </c>
      <c r="N635" s="399">
        <v>50.094000000000001</v>
      </c>
      <c r="O635" s="399">
        <v>50.082999999999998</v>
      </c>
      <c r="P635" s="399">
        <v>50.072000000000003</v>
      </c>
      <c r="Q635" s="399">
        <v>50.061</v>
      </c>
      <c r="R635" s="397">
        <v>50.1</v>
      </c>
      <c r="S635" s="397">
        <v>50</v>
      </c>
      <c r="T635" s="394">
        <v>50</v>
      </c>
      <c r="U635" s="394">
        <v>50</v>
      </c>
      <c r="V635" s="394">
        <v>50</v>
      </c>
      <c r="W635" s="394">
        <v>50</v>
      </c>
      <c r="X635" s="394">
        <v>50</v>
      </c>
    </row>
    <row r="636" spans="1:24" s="390" customFormat="1" ht="16.5" hidden="1">
      <c r="A636" s="391" t="s">
        <v>2198</v>
      </c>
      <c r="B636" s="392" t="s">
        <v>2199</v>
      </c>
      <c r="C636" s="392" t="s">
        <v>239</v>
      </c>
      <c r="D636" s="392" t="s">
        <v>239</v>
      </c>
      <c r="E636" s="392" t="s">
        <v>396</v>
      </c>
      <c r="F636" s="392" t="s">
        <v>2200</v>
      </c>
      <c r="G636" s="392" t="s">
        <v>239</v>
      </c>
      <c r="H636" s="392" t="s">
        <v>243</v>
      </c>
      <c r="I636" s="398">
        <v>29.362654914887099</v>
      </c>
      <c r="J636" s="398">
        <v>29.280868861544619</v>
      </c>
      <c r="K636" s="398">
        <v>29.303607917264614</v>
      </c>
      <c r="L636" s="398">
        <v>29.004624737936119</v>
      </c>
      <c r="M636" s="398">
        <v>28.859460486778964</v>
      </c>
      <c r="N636" s="398">
        <v>29.005800349516896</v>
      </c>
      <c r="O636" s="398">
        <v>29.074776150186072</v>
      </c>
      <c r="P636" s="398">
        <v>28.715753945595818</v>
      </c>
      <c r="Q636" s="398">
        <v>28.665577390466407</v>
      </c>
      <c r="R636" s="398">
        <v>29.392207402387871</v>
      </c>
      <c r="S636" s="393">
        <v>29.105318443389322</v>
      </c>
      <c r="T636" s="394">
        <v>29.303085767350368</v>
      </c>
      <c r="U636" s="394">
        <v>29.334202105369844</v>
      </c>
      <c r="V636" s="394">
        <v>29.313643936360108</v>
      </c>
      <c r="W636" s="394">
        <v>29.363923020864977</v>
      </c>
      <c r="X636" s="394">
        <v>29.363923020864977</v>
      </c>
    </row>
    <row r="637" spans="1:24" s="390" customFormat="1" ht="16.5" hidden="1">
      <c r="A637" s="395" t="s">
        <v>2201</v>
      </c>
      <c r="B637" s="396" t="s">
        <v>2202</v>
      </c>
      <c r="C637" s="396" t="s">
        <v>239</v>
      </c>
      <c r="D637" s="396" t="s">
        <v>239</v>
      </c>
      <c r="E637" s="396" t="s">
        <v>396</v>
      </c>
      <c r="F637" s="396" t="s">
        <v>2203</v>
      </c>
      <c r="G637" s="396" t="s">
        <v>239</v>
      </c>
      <c r="H637" s="396" t="s">
        <v>243</v>
      </c>
      <c r="I637" s="399">
        <v>1.4119999999999999</v>
      </c>
      <c r="J637" s="399">
        <v>3.0720000000000001</v>
      </c>
      <c r="K637" s="399">
        <v>3.177</v>
      </c>
      <c r="L637" s="399">
        <v>1.6779999999999999</v>
      </c>
      <c r="M637" s="399">
        <v>2.3029999999999999</v>
      </c>
      <c r="N637" s="399">
        <v>3.7170000000000001</v>
      </c>
      <c r="O637" s="399">
        <v>3.3029999999999999</v>
      </c>
      <c r="P637" s="399">
        <v>1.1180000000000001</v>
      </c>
      <c r="Q637" s="399">
        <v>-1.0720000000000001</v>
      </c>
      <c r="R637" s="399">
        <v>6.8920000000000003</v>
      </c>
      <c r="S637" s="397">
        <v>0</v>
      </c>
      <c r="T637" s="394">
        <v>1.6</v>
      </c>
      <c r="U637" s="394">
        <v>2.2000000000000002</v>
      </c>
      <c r="V637" s="394">
        <v>2.4</v>
      </c>
      <c r="W637" s="394">
        <v>2.7</v>
      </c>
      <c r="X637" s="394">
        <v>2.7</v>
      </c>
    </row>
    <row r="638" spans="1:24" s="390" customFormat="1" ht="16.5" hidden="1">
      <c r="A638" s="391" t="s">
        <v>2204</v>
      </c>
      <c r="B638" s="392" t="s">
        <v>2205</v>
      </c>
      <c r="C638" s="392" t="s">
        <v>403</v>
      </c>
      <c r="D638" s="392" t="s">
        <v>404</v>
      </c>
      <c r="E638" s="392" t="s">
        <v>405</v>
      </c>
      <c r="F638" s="392" t="s">
        <v>2206</v>
      </c>
      <c r="G638" s="392" t="s">
        <v>239</v>
      </c>
      <c r="H638" s="392" t="s">
        <v>243</v>
      </c>
      <c r="I638" s="398">
        <v>407960</v>
      </c>
      <c r="J638" s="398">
        <v>420493.1</v>
      </c>
      <c r="K638" s="398">
        <v>433853.6</v>
      </c>
      <c r="L638" s="398">
        <v>441133.6</v>
      </c>
      <c r="M638" s="398">
        <v>451294.2</v>
      </c>
      <c r="N638" s="398">
        <v>468070.40000000002</v>
      </c>
      <c r="O638" s="398">
        <v>483530.1</v>
      </c>
      <c r="P638" s="398">
        <v>488934.7</v>
      </c>
      <c r="Q638" s="398">
        <v>483691.2</v>
      </c>
      <c r="R638" s="398">
        <v>517024.8</v>
      </c>
      <c r="S638" s="393">
        <v>517024.8</v>
      </c>
      <c r="T638" s="394">
        <v>525356.80000000005</v>
      </c>
      <c r="U638" s="394">
        <v>537019.30000000005</v>
      </c>
      <c r="V638" s="394">
        <v>550141.30000000005</v>
      </c>
      <c r="W638" s="394">
        <v>564935.80000000005</v>
      </c>
      <c r="X638" s="394">
        <v>564935.80000000005</v>
      </c>
    </row>
    <row r="639" spans="1:24" s="390" customFormat="1" ht="16.5" hidden="1">
      <c r="A639" s="395" t="s">
        <v>2207</v>
      </c>
      <c r="B639" s="396" t="s">
        <v>2208</v>
      </c>
      <c r="C639" s="396" t="s">
        <v>454</v>
      </c>
      <c r="D639" s="396" t="s">
        <v>239</v>
      </c>
      <c r="E639" s="396" t="s">
        <v>2209</v>
      </c>
      <c r="F639" s="396" t="s">
        <v>2210</v>
      </c>
      <c r="G639" s="396" t="s">
        <v>239</v>
      </c>
      <c r="H639" s="396" t="s">
        <v>243</v>
      </c>
      <c r="I639" s="399">
        <v>20.43</v>
      </c>
      <c r="J639" s="399">
        <v>22.09</v>
      </c>
      <c r="K639" s="399">
        <v>23.78</v>
      </c>
      <c r="L639" s="399">
        <v>22.68</v>
      </c>
      <c r="M639" s="397">
        <v>22.94</v>
      </c>
      <c r="N639" s="397">
        <v>24.18</v>
      </c>
      <c r="O639" s="397">
        <v>26.12</v>
      </c>
      <c r="P639" s="397">
        <v>25.48</v>
      </c>
      <c r="Q639" s="397">
        <v>25.33</v>
      </c>
      <c r="R639" s="397">
        <v>27.44</v>
      </c>
      <c r="S639" s="397">
        <v>25.8</v>
      </c>
      <c r="T639" s="394">
        <v>27.25</v>
      </c>
      <c r="U639" s="394">
        <v>29.72</v>
      </c>
      <c r="V639" s="394">
        <v>31.94</v>
      </c>
      <c r="W639" s="394">
        <v>33.44</v>
      </c>
      <c r="X639" s="394">
        <v>33.44</v>
      </c>
    </row>
    <row r="640" spans="1:24" s="390" customFormat="1" ht="16.5" hidden="1">
      <c r="A640" s="391" t="s">
        <v>2211</v>
      </c>
      <c r="B640" s="392" t="s">
        <v>2212</v>
      </c>
      <c r="C640" s="392" t="s">
        <v>239</v>
      </c>
      <c r="D640" s="392" t="s">
        <v>239</v>
      </c>
      <c r="E640" s="392" t="s">
        <v>2213</v>
      </c>
      <c r="F640" s="392" t="s">
        <v>2214</v>
      </c>
      <c r="G640" s="392" t="s">
        <v>239</v>
      </c>
      <c r="H640" s="392" t="s">
        <v>243</v>
      </c>
      <c r="I640" s="393">
        <v>9.4</v>
      </c>
      <c r="J640" s="393">
        <v>-0.2</v>
      </c>
      <c r="K640" s="393">
        <v>-2</v>
      </c>
      <c r="L640" s="393">
        <v>5.2</v>
      </c>
      <c r="M640" s="393">
        <v>2.1</v>
      </c>
      <c r="N640" s="393">
        <v>-4.9000000000000004</v>
      </c>
      <c r="O640" s="393">
        <v>0.3</v>
      </c>
      <c r="P640" s="393">
        <v>10.9</v>
      </c>
      <c r="Q640" s="393">
        <v>0.2</v>
      </c>
      <c r="R640" s="393">
        <v>-4.3</v>
      </c>
      <c r="S640" s="393">
        <v>19.3</v>
      </c>
      <c r="T640" s="394">
        <v>4</v>
      </c>
      <c r="U640" s="394">
        <v>-6.6</v>
      </c>
      <c r="V640" s="394">
        <v>-4.2</v>
      </c>
      <c r="W640" s="394">
        <v>-3.2</v>
      </c>
      <c r="X640" s="394">
        <v>-3.2</v>
      </c>
    </row>
    <row r="641" spans="1:24" s="390" customFormat="1" ht="16.5" hidden="1">
      <c r="A641" s="395" t="s">
        <v>2215</v>
      </c>
      <c r="B641" s="396" t="s">
        <v>2216</v>
      </c>
      <c r="C641" s="396" t="s">
        <v>239</v>
      </c>
      <c r="D641" s="396" t="s">
        <v>239</v>
      </c>
      <c r="E641" s="396" t="s">
        <v>2213</v>
      </c>
      <c r="F641" s="396" t="s">
        <v>2217</v>
      </c>
      <c r="G641" s="396" t="s">
        <v>239</v>
      </c>
      <c r="H641" s="396" t="s">
        <v>243</v>
      </c>
      <c r="I641" s="399">
        <v>7.601</v>
      </c>
      <c r="J641" s="399">
        <v>2.742</v>
      </c>
      <c r="K641" s="399">
        <v>1.968</v>
      </c>
      <c r="L641" s="397">
        <v>-2</v>
      </c>
      <c r="M641" s="397">
        <v>-0.6</v>
      </c>
      <c r="N641" s="397">
        <v>-2.4</v>
      </c>
      <c r="O641" s="397">
        <v>3.1</v>
      </c>
      <c r="P641" s="397">
        <v>4.7</v>
      </c>
      <c r="Q641" s="397">
        <v>-1.1000000000000001</v>
      </c>
      <c r="R641" s="397">
        <v>-1.3</v>
      </c>
      <c r="S641" s="397">
        <v>4.7</v>
      </c>
      <c r="T641" s="394">
        <v>0.5</v>
      </c>
      <c r="U641" s="394">
        <v>-0.8</v>
      </c>
      <c r="V641" s="394">
        <v>-0.6</v>
      </c>
      <c r="W641" s="394">
        <v>0</v>
      </c>
      <c r="X641" s="394">
        <v>0</v>
      </c>
    </row>
    <row r="642" spans="1:24" s="390" customFormat="1" ht="16.5" hidden="1">
      <c r="A642" s="391" t="s">
        <v>2218</v>
      </c>
      <c r="B642" s="392" t="s">
        <v>2219</v>
      </c>
      <c r="C642" s="392" t="s">
        <v>239</v>
      </c>
      <c r="D642" s="392" t="s">
        <v>239</v>
      </c>
      <c r="E642" s="392" t="s">
        <v>2220</v>
      </c>
      <c r="F642" s="392" t="s">
        <v>2221</v>
      </c>
      <c r="G642" s="392" t="s">
        <v>239</v>
      </c>
      <c r="H642" s="392" t="s">
        <v>243</v>
      </c>
      <c r="I642" s="398">
        <v>16.899999999999999</v>
      </c>
      <c r="J642" s="398">
        <v>16.7</v>
      </c>
      <c r="K642" s="398">
        <v>16.600000000000001</v>
      </c>
      <c r="L642" s="398">
        <v>16.600000000000001</v>
      </c>
      <c r="M642" s="398">
        <v>16.600000000000001</v>
      </c>
      <c r="N642" s="398">
        <v>16.5</v>
      </c>
      <c r="O642" s="398">
        <v>16.5</v>
      </c>
      <c r="P642" s="398">
        <v>16.5</v>
      </c>
      <c r="Q642" s="398" t="s">
        <v>386</v>
      </c>
      <c r="R642" s="398" t="s">
        <v>386</v>
      </c>
      <c r="S642" s="398" t="s">
        <v>386</v>
      </c>
      <c r="T642" s="398" t="s">
        <v>386</v>
      </c>
      <c r="U642" s="398" t="s">
        <v>386</v>
      </c>
      <c r="V642" s="398" t="s">
        <v>386</v>
      </c>
      <c r="W642" s="398" t="s">
        <v>386</v>
      </c>
      <c r="X642" s="398" t="s">
        <v>386</v>
      </c>
    </row>
    <row r="643" spans="1:24" s="390" customFormat="1" ht="16.5" hidden="1">
      <c r="A643" s="395" t="s">
        <v>2222</v>
      </c>
      <c r="B643" s="396" t="s">
        <v>2223</v>
      </c>
      <c r="C643" s="396" t="s">
        <v>239</v>
      </c>
      <c r="D643" s="396" t="s">
        <v>436</v>
      </c>
      <c r="E643" s="396" t="s">
        <v>558</v>
      </c>
      <c r="F643" s="396" t="s">
        <v>2224</v>
      </c>
      <c r="G643" s="396" t="s">
        <v>239</v>
      </c>
      <c r="H643" s="396" t="s">
        <v>243</v>
      </c>
      <c r="I643" s="399">
        <v>6.1380000000000004E-2</v>
      </c>
      <c r="J643" s="399">
        <v>6.2659999999999993E-2</v>
      </c>
      <c r="K643" s="397">
        <v>6.6500000000000004E-2</v>
      </c>
      <c r="L643" s="399">
        <v>7.0110000000000006E-2</v>
      </c>
      <c r="M643" s="399">
        <v>7.1650000000000005E-2</v>
      </c>
      <c r="N643" s="399">
        <v>7.2840000000000002E-2</v>
      </c>
      <c r="O643" s="399">
        <v>7.7439999999999995E-2</v>
      </c>
      <c r="P643" s="399">
        <v>7.9320000000000002E-2</v>
      </c>
      <c r="Q643" s="397">
        <v>7.9700000000000007E-2</v>
      </c>
      <c r="R643" s="397">
        <v>8.2599999999999993E-2</v>
      </c>
      <c r="S643" s="397">
        <v>8.48E-2</v>
      </c>
      <c r="T643" s="394">
        <v>8.6500000000000007E-2</v>
      </c>
      <c r="U643" s="394">
        <v>8.8599999999999998E-2</v>
      </c>
      <c r="V643" s="394">
        <v>9.11E-2</v>
      </c>
      <c r="W643" s="394">
        <v>9.3600000000000003E-2</v>
      </c>
      <c r="X643" s="394">
        <v>9.3600000000000003E-2</v>
      </c>
    </row>
    <row r="644" spans="1:24" s="390" customFormat="1" ht="16.5" hidden="1">
      <c r="A644" s="391" t="s">
        <v>2225</v>
      </c>
      <c r="B644" s="392" t="s">
        <v>2226</v>
      </c>
      <c r="C644" s="392" t="s">
        <v>454</v>
      </c>
      <c r="D644" s="392" t="s">
        <v>239</v>
      </c>
      <c r="E644" s="392" t="s">
        <v>255</v>
      </c>
      <c r="F644" s="392" t="s">
        <v>2227</v>
      </c>
      <c r="G644" s="392" t="s">
        <v>257</v>
      </c>
      <c r="H644" s="392" t="s">
        <v>243</v>
      </c>
      <c r="I644" s="393">
        <v>33380</v>
      </c>
      <c r="J644" s="393">
        <v>33970</v>
      </c>
      <c r="K644" s="393">
        <v>34310</v>
      </c>
      <c r="L644" s="393">
        <v>35600</v>
      </c>
      <c r="M644" s="393">
        <v>35380</v>
      </c>
      <c r="N644" s="393">
        <v>35390</v>
      </c>
      <c r="O644" s="393">
        <v>35880</v>
      </c>
      <c r="P644" s="393">
        <v>36270</v>
      </c>
      <c r="Q644" s="393">
        <v>36250</v>
      </c>
      <c r="R644" s="393">
        <v>36130</v>
      </c>
      <c r="S644" s="393">
        <v>35890</v>
      </c>
      <c r="T644" s="394">
        <v>35890</v>
      </c>
      <c r="U644" s="394">
        <v>36140</v>
      </c>
      <c r="V644" s="394">
        <v>36490</v>
      </c>
      <c r="W644" s="394">
        <v>37000</v>
      </c>
      <c r="X644" s="394">
        <v>37000</v>
      </c>
    </row>
    <row r="645" spans="1:24" s="390" customFormat="1" ht="16.5" hidden="1">
      <c r="A645" s="395" t="s">
        <v>2228</v>
      </c>
      <c r="B645" s="396" t="s">
        <v>2229</v>
      </c>
      <c r="C645" s="396" t="s">
        <v>454</v>
      </c>
      <c r="D645" s="396" t="s">
        <v>239</v>
      </c>
      <c r="E645" s="396" t="s">
        <v>922</v>
      </c>
      <c r="F645" s="396" t="s">
        <v>2230</v>
      </c>
      <c r="G645" s="396" t="s">
        <v>239</v>
      </c>
      <c r="H645" s="396" t="s">
        <v>243</v>
      </c>
      <c r="I645" s="397">
        <v>32080</v>
      </c>
      <c r="J645" s="397">
        <v>33910</v>
      </c>
      <c r="K645" s="397">
        <v>35960</v>
      </c>
      <c r="L645" s="397">
        <v>35040</v>
      </c>
      <c r="M645" s="397">
        <v>34310</v>
      </c>
      <c r="N645" s="397">
        <v>35830</v>
      </c>
      <c r="O645" s="397">
        <v>37800</v>
      </c>
      <c r="P645" s="397">
        <v>36270</v>
      </c>
      <c r="Q645" s="397">
        <v>36170</v>
      </c>
      <c r="R645" s="397">
        <v>38080</v>
      </c>
      <c r="S645" s="397">
        <v>35030</v>
      </c>
      <c r="T645" s="394">
        <v>36460</v>
      </c>
      <c r="U645" s="394">
        <v>39520</v>
      </c>
      <c r="V645" s="394">
        <v>42220</v>
      </c>
      <c r="W645" s="394">
        <v>43850</v>
      </c>
      <c r="X645" s="394">
        <v>43850</v>
      </c>
    </row>
    <row r="646" spans="1:24" s="390" customFormat="1" ht="16.5" hidden="1">
      <c r="A646" s="391" t="s">
        <v>2231</v>
      </c>
      <c r="B646" s="392" t="s">
        <v>2232</v>
      </c>
      <c r="C646" s="392" t="s">
        <v>239</v>
      </c>
      <c r="D646" s="392" t="s">
        <v>436</v>
      </c>
      <c r="E646" s="392" t="s">
        <v>778</v>
      </c>
      <c r="F646" s="392" t="s">
        <v>2233</v>
      </c>
      <c r="G646" s="392" t="s">
        <v>239</v>
      </c>
      <c r="H646" s="392" t="s">
        <v>243</v>
      </c>
      <c r="I646" s="398">
        <v>21.74</v>
      </c>
      <c r="J646" s="398">
        <v>103.86</v>
      </c>
      <c r="K646" s="398">
        <v>112.86</v>
      </c>
      <c r="L646" s="398">
        <v>111.98</v>
      </c>
      <c r="M646" s="398">
        <v>96.003</v>
      </c>
      <c r="N646" s="398">
        <v>100.09</v>
      </c>
      <c r="O646" s="398" t="s">
        <v>386</v>
      </c>
      <c r="P646" s="393">
        <v>79.489999999999995</v>
      </c>
      <c r="Q646" s="393">
        <v>66.03</v>
      </c>
      <c r="R646" s="393">
        <v>72</v>
      </c>
      <c r="S646" s="398" t="s">
        <v>386</v>
      </c>
      <c r="T646" s="398" t="s">
        <v>386</v>
      </c>
      <c r="U646" s="398" t="s">
        <v>386</v>
      </c>
      <c r="V646" s="398" t="s">
        <v>386</v>
      </c>
      <c r="W646" s="398" t="s">
        <v>386</v>
      </c>
      <c r="X646" s="398" t="s">
        <v>386</v>
      </c>
    </row>
    <row r="647" spans="1:24" s="390" customFormat="1" ht="16.5" hidden="1">
      <c r="A647" s="395" t="s">
        <v>2234</v>
      </c>
      <c r="B647" s="396" t="s">
        <v>2235</v>
      </c>
      <c r="C647" s="396" t="s">
        <v>239</v>
      </c>
      <c r="D647" s="396" t="s">
        <v>239</v>
      </c>
      <c r="E647" s="396" t="s">
        <v>558</v>
      </c>
      <c r="F647" s="396" t="s">
        <v>2236</v>
      </c>
      <c r="G647" s="396" t="s">
        <v>239</v>
      </c>
      <c r="H647" s="396" t="s">
        <v>243</v>
      </c>
      <c r="I647" s="399">
        <v>28.92</v>
      </c>
      <c r="J647" s="399">
        <v>29.05</v>
      </c>
      <c r="K647" s="397">
        <v>29.2</v>
      </c>
      <c r="L647" s="397">
        <v>29.3</v>
      </c>
      <c r="M647" s="397">
        <v>29.6</v>
      </c>
      <c r="N647" s="397">
        <v>29.8</v>
      </c>
      <c r="O647" s="397">
        <v>30.1</v>
      </c>
      <c r="P647" s="397">
        <v>30.4</v>
      </c>
      <c r="Q647" s="397">
        <v>30.3</v>
      </c>
      <c r="R647" s="397">
        <v>31</v>
      </c>
      <c r="S647" s="397">
        <v>31.7</v>
      </c>
      <c r="T647" s="394">
        <v>32.299999999999997</v>
      </c>
      <c r="U647" s="394">
        <v>32.9</v>
      </c>
      <c r="V647" s="394">
        <v>33.6</v>
      </c>
      <c r="W647" s="394">
        <v>34.200000000000003</v>
      </c>
      <c r="X647" s="394">
        <v>34.200000000000003</v>
      </c>
    </row>
    <row r="648" spans="1:24" ht="12" hidden="1">
      <c r="A648" s="412" t="s">
        <v>2237</v>
      </c>
      <c r="B648" s="413" t="s">
        <v>2238</v>
      </c>
      <c r="C648" s="413" t="s">
        <v>239</v>
      </c>
      <c r="D648" s="413" t="s">
        <v>239</v>
      </c>
      <c r="E648" s="413" t="s">
        <v>2239</v>
      </c>
      <c r="F648" s="413" t="s">
        <v>2240</v>
      </c>
      <c r="G648" s="413" t="s">
        <v>239</v>
      </c>
      <c r="H648" s="413" t="s">
        <v>243</v>
      </c>
      <c r="I648" s="414" t="s">
        <v>386</v>
      </c>
      <c r="J648" s="414" t="s">
        <v>386</v>
      </c>
      <c r="K648" s="414" t="s">
        <v>386</v>
      </c>
      <c r="L648" s="414" t="s">
        <v>386</v>
      </c>
      <c r="M648" s="414" t="s">
        <v>386</v>
      </c>
      <c r="N648" s="414" t="s">
        <v>386</v>
      </c>
      <c r="O648" s="414" t="s">
        <v>386</v>
      </c>
      <c r="P648" s="414" t="s">
        <v>386</v>
      </c>
      <c r="Q648" s="414" t="s">
        <v>386</v>
      </c>
      <c r="R648" s="414" t="s">
        <v>386</v>
      </c>
      <c r="S648" s="414" t="s">
        <v>386</v>
      </c>
      <c r="T648" s="414" t="s">
        <v>386</v>
      </c>
      <c r="U648" s="414" t="s">
        <v>386</v>
      </c>
      <c r="V648" s="414" t="s">
        <v>386</v>
      </c>
      <c r="W648" s="414" t="s">
        <v>386</v>
      </c>
      <c r="X648" s="414" t="s">
        <v>386</v>
      </c>
    </row>
    <row r="649" spans="1:24" s="390" customFormat="1" ht="16.5" hidden="1">
      <c r="A649" s="395" t="s">
        <v>2241</v>
      </c>
      <c r="B649" s="396" t="s">
        <v>2242</v>
      </c>
      <c r="C649" s="396" t="s">
        <v>239</v>
      </c>
      <c r="D649" s="396" t="s">
        <v>239</v>
      </c>
      <c r="E649" s="396" t="s">
        <v>396</v>
      </c>
      <c r="F649" s="396" t="s">
        <v>2243</v>
      </c>
      <c r="G649" s="396" t="s">
        <v>239</v>
      </c>
      <c r="H649" s="396" t="s">
        <v>243</v>
      </c>
      <c r="I649" s="399">
        <v>-3.6324877424856017</v>
      </c>
      <c r="J649" s="399">
        <v>4.2251028624518794</v>
      </c>
      <c r="K649" s="399">
        <v>0.29289413362763028</v>
      </c>
      <c r="L649" s="399">
        <v>-9.2224996825665428</v>
      </c>
      <c r="M649" s="399">
        <v>7.0496083550913857</v>
      </c>
      <c r="N649" s="399">
        <v>-3.9851916376306584</v>
      </c>
      <c r="O649" s="399">
        <v>-7.3939668859151713</v>
      </c>
      <c r="P649" s="399">
        <v>-6.1670340435953985</v>
      </c>
      <c r="Q649" s="399">
        <v>-3.2470244309876661</v>
      </c>
      <c r="R649" s="399">
        <v>1.4082227258012336</v>
      </c>
      <c r="S649" s="397">
        <v>7.8124448456530882</v>
      </c>
      <c r="T649" s="394">
        <v>1.0028401395968167</v>
      </c>
      <c r="U649" s="394">
        <v>2.6019050643873776</v>
      </c>
      <c r="V649" s="394">
        <v>2.6274893783820197</v>
      </c>
      <c r="W649" s="394">
        <v>2.8063663550276008</v>
      </c>
      <c r="X649" s="394">
        <v>2.8063663550276008</v>
      </c>
    </row>
    <row r="650" spans="1:24" s="390" customFormat="1" ht="16.5" hidden="1">
      <c r="A650" s="391" t="s">
        <v>2244</v>
      </c>
      <c r="B650" s="392" t="s">
        <v>2245</v>
      </c>
      <c r="C650" s="392" t="s">
        <v>239</v>
      </c>
      <c r="D650" s="392" t="s">
        <v>239</v>
      </c>
      <c r="E650" s="392" t="s">
        <v>396</v>
      </c>
      <c r="F650" s="392" t="s">
        <v>2246</v>
      </c>
      <c r="G650" s="392" t="s">
        <v>239</v>
      </c>
      <c r="H650" s="392" t="s">
        <v>243</v>
      </c>
      <c r="I650" s="398">
        <v>0.1626836182569843</v>
      </c>
      <c r="J650" s="398">
        <v>0.16404519090569339</v>
      </c>
      <c r="K650" s="398">
        <v>0.15958294324657235</v>
      </c>
      <c r="L650" s="398">
        <v>0.14102104019717698</v>
      </c>
      <c r="M650" s="398">
        <v>0.14682511159603756</v>
      </c>
      <c r="N650" s="398">
        <v>0.13661040491026563</v>
      </c>
      <c r="O650" s="398">
        <v>0.12275586465166258</v>
      </c>
      <c r="P650" s="398">
        <v>0.11250561324075248</v>
      </c>
      <c r="Q650" s="398">
        <v>0.10984028887747066</v>
      </c>
      <c r="R650" s="398">
        <v>0.1068472030989384</v>
      </c>
      <c r="S650" s="393">
        <v>0.11226108522911721</v>
      </c>
      <c r="T650" s="394">
        <v>0.11167816991702076</v>
      </c>
      <c r="U650" s="394">
        <v>0.11196962757306898</v>
      </c>
      <c r="V650" s="394">
        <v>0.11182389874504486</v>
      </c>
      <c r="W650" s="394">
        <v>0.11189676315905692</v>
      </c>
      <c r="X650" s="394">
        <v>0.11189676315905692</v>
      </c>
    </row>
    <row r="651" spans="1:24" s="390" customFormat="1" ht="16.5" hidden="1">
      <c r="A651" s="395" t="s">
        <v>2247</v>
      </c>
      <c r="B651" s="396" t="s">
        <v>2248</v>
      </c>
      <c r="C651" s="396" t="s">
        <v>403</v>
      </c>
      <c r="D651" s="396" t="s">
        <v>404</v>
      </c>
      <c r="E651" s="396" t="s">
        <v>405</v>
      </c>
      <c r="F651" s="396" t="s">
        <v>2249</v>
      </c>
      <c r="G651" s="396" t="s">
        <v>239</v>
      </c>
      <c r="H651" s="396" t="s">
        <v>243</v>
      </c>
      <c r="I651" s="399">
        <v>2260.3000000000002</v>
      </c>
      <c r="J651" s="399">
        <v>2355.8000000000002</v>
      </c>
      <c r="K651" s="399">
        <v>2362.6999999999998</v>
      </c>
      <c r="L651" s="399">
        <v>2144.8000000000002</v>
      </c>
      <c r="M651" s="399">
        <v>2296</v>
      </c>
      <c r="N651" s="399">
        <v>2204.5</v>
      </c>
      <c r="O651" s="399">
        <v>2041.5</v>
      </c>
      <c r="P651" s="399">
        <v>1915.6</v>
      </c>
      <c r="Q651" s="399">
        <v>1853.4</v>
      </c>
      <c r="R651" s="399">
        <v>1879.5</v>
      </c>
      <c r="S651" s="397">
        <v>2026.3349008740497</v>
      </c>
      <c r="T651" s="394">
        <v>2046.6558006226742</v>
      </c>
      <c r="U651" s="394">
        <v>2099.9078415496538</v>
      </c>
      <c r="V651" s="394">
        <v>2155.0826970421822</v>
      </c>
      <c r="W651" s="394">
        <v>2215.5622127749953</v>
      </c>
      <c r="X651" s="394">
        <v>2215.5622127749953</v>
      </c>
    </row>
    <row r="652" spans="1:24" s="390" customFormat="1" ht="16.5" hidden="1">
      <c r="A652" s="391" t="s">
        <v>2250</v>
      </c>
      <c r="B652" s="392" t="s">
        <v>2251</v>
      </c>
      <c r="C652" s="392" t="s">
        <v>239</v>
      </c>
      <c r="D652" s="392" t="s">
        <v>436</v>
      </c>
      <c r="E652" s="392" t="s">
        <v>541</v>
      </c>
      <c r="F652" s="392" t="s">
        <v>2252</v>
      </c>
      <c r="G652" s="392" t="s">
        <v>239</v>
      </c>
      <c r="H652" s="392" t="s">
        <v>243</v>
      </c>
      <c r="I652" s="398">
        <v>51522.031999999999</v>
      </c>
      <c r="J652" s="398">
        <v>51892.218999999997</v>
      </c>
      <c r="K652" s="398">
        <v>53751.478999999999</v>
      </c>
      <c r="L652" s="398">
        <v>54562.182000000001</v>
      </c>
      <c r="M652" s="398">
        <v>55713.362000000001</v>
      </c>
      <c r="N652" s="398">
        <v>57490.487999999998</v>
      </c>
      <c r="O652" s="398">
        <v>58139.684000000001</v>
      </c>
      <c r="P652" s="398">
        <v>58858.58</v>
      </c>
      <c r="Q652" s="398">
        <v>59932.283000000003</v>
      </c>
      <c r="R652" s="393">
        <v>60721.156000000003</v>
      </c>
      <c r="S652" s="393">
        <v>64352.632839999991</v>
      </c>
      <c r="T652" s="394">
        <v>67724.030599999998</v>
      </c>
      <c r="U652" s="394">
        <v>70663.107339999988</v>
      </c>
      <c r="V652" s="394">
        <v>73815.285279999982</v>
      </c>
      <c r="W652" s="394">
        <v>76846.046689999974</v>
      </c>
      <c r="X652" s="394">
        <v>76846.046689999974</v>
      </c>
    </row>
    <row r="653" spans="1:24" s="390" customFormat="1" ht="16.5" hidden="1">
      <c r="A653" s="395" t="s">
        <v>2253</v>
      </c>
      <c r="B653" s="396" t="s">
        <v>2254</v>
      </c>
      <c r="C653" s="396" t="s">
        <v>239</v>
      </c>
      <c r="D653" s="396" t="s">
        <v>239</v>
      </c>
      <c r="E653" s="396" t="s">
        <v>545</v>
      </c>
      <c r="F653" s="396" t="s">
        <v>2255</v>
      </c>
      <c r="G653" s="396" t="s">
        <v>239</v>
      </c>
      <c r="H653" s="396" t="s">
        <v>243</v>
      </c>
      <c r="I653" s="399">
        <v>1.3491095989951685</v>
      </c>
      <c r="J653" s="399">
        <v>0.71850232925594337</v>
      </c>
      <c r="K653" s="399">
        <v>3.5829263728344385</v>
      </c>
      <c r="L653" s="399">
        <v>1.5082431499233717</v>
      </c>
      <c r="M653" s="399">
        <v>2.1098496390778543</v>
      </c>
      <c r="N653" s="399">
        <v>3.1897662180214503</v>
      </c>
      <c r="O653" s="399">
        <v>1.1292233247350403</v>
      </c>
      <c r="P653" s="399">
        <v>1.2364979486300554</v>
      </c>
      <c r="Q653" s="399">
        <v>1.8242081273452504</v>
      </c>
      <c r="R653" s="397">
        <v>1.3162739019970227</v>
      </c>
      <c r="S653" s="397">
        <v>5.980579223491711</v>
      </c>
      <c r="T653" s="394">
        <v>5.2389430101209999</v>
      </c>
      <c r="U653" s="394">
        <v>4.3397841415540261</v>
      </c>
      <c r="V653" s="394">
        <v>4.460853843906265</v>
      </c>
      <c r="W653" s="394">
        <v>4.1058723792823493</v>
      </c>
      <c r="X653" s="394">
        <v>4.1058723792823493</v>
      </c>
    </row>
    <row r="654" spans="1:24" s="390" customFormat="1" ht="16.5" hidden="1">
      <c r="A654" s="391" t="s">
        <v>2256</v>
      </c>
      <c r="B654" s="392" t="s">
        <v>2257</v>
      </c>
      <c r="C654" s="392" t="s">
        <v>239</v>
      </c>
      <c r="D654" s="392" t="s">
        <v>239</v>
      </c>
      <c r="E654" s="392" t="s">
        <v>255</v>
      </c>
      <c r="F654" s="392" t="s">
        <v>2258</v>
      </c>
      <c r="G654" s="392" t="s">
        <v>239</v>
      </c>
      <c r="H654" s="392" t="s">
        <v>243</v>
      </c>
      <c r="I654" s="398">
        <v>103.80352170585654</v>
      </c>
      <c r="J654" s="398">
        <v>103.58094494717565</v>
      </c>
      <c r="K654" s="398">
        <v>106.31637581383441</v>
      </c>
      <c r="L654" s="398">
        <v>106.9964171164595</v>
      </c>
      <c r="M654" s="398">
        <v>108.58191263517058</v>
      </c>
      <c r="N654" s="398">
        <v>111.60679239889842</v>
      </c>
      <c r="O654" s="398">
        <v>112.50613717154086</v>
      </c>
      <c r="P654" s="398">
        <v>113.61820378180926</v>
      </c>
      <c r="Q654" s="398">
        <v>115.59965543240784</v>
      </c>
      <c r="R654" s="393">
        <v>117.15414461844296</v>
      </c>
      <c r="S654" s="393">
        <v>124.19497608934414</v>
      </c>
      <c r="T654" s="394">
        <v>130.78161872169966</v>
      </c>
      <c r="U654" s="394">
        <v>136.56827697086015</v>
      </c>
      <c r="V654" s="394">
        <v>142.80247873114115</v>
      </c>
      <c r="W654" s="394">
        <v>148.83755701560943</v>
      </c>
      <c r="X654" s="394">
        <v>148.83755701560943</v>
      </c>
    </row>
    <row r="655" spans="1:24" s="390" customFormat="1" ht="16.5" hidden="1">
      <c r="A655" s="395" t="s">
        <v>2259</v>
      </c>
      <c r="B655" s="396" t="s">
        <v>2260</v>
      </c>
      <c r="C655" s="396" t="s">
        <v>239</v>
      </c>
      <c r="D655" s="396" t="s">
        <v>239</v>
      </c>
      <c r="E655" s="396" t="s">
        <v>255</v>
      </c>
      <c r="F655" s="396" t="s">
        <v>2261</v>
      </c>
      <c r="G655" s="396" t="s">
        <v>239</v>
      </c>
      <c r="H655" s="396" t="s">
        <v>243</v>
      </c>
      <c r="I655" s="399">
        <v>116.17012113401719</v>
      </c>
      <c r="J655" s="399">
        <v>105.47063695900556</v>
      </c>
      <c r="K655" s="399">
        <v>103.32007784000371</v>
      </c>
      <c r="L655" s="399">
        <v>92.494005960349654</v>
      </c>
      <c r="M655" s="399">
        <v>86.831510041763565</v>
      </c>
      <c r="N655" s="399">
        <v>85.310261695533612</v>
      </c>
      <c r="O655" s="399">
        <v>80.691070985994259</v>
      </c>
      <c r="P655" s="399">
        <v>77.064534605271589</v>
      </c>
      <c r="Q655" s="399">
        <v>74.125190625207367</v>
      </c>
      <c r="R655" s="397">
        <v>70.66903311369876</v>
      </c>
      <c r="S655" s="397">
        <v>70.783699873434728</v>
      </c>
      <c r="T655" s="394">
        <v>70.807751753758168</v>
      </c>
      <c r="U655" s="394">
        <v>70.957692966118444</v>
      </c>
      <c r="V655" s="394">
        <v>71.29816845100521</v>
      </c>
      <c r="W655" s="394">
        <v>71.61019794921738</v>
      </c>
      <c r="X655" s="394">
        <v>71.61019794921738</v>
      </c>
    </row>
    <row r="656" spans="1:24" s="390" customFormat="1" ht="16.5" hidden="1">
      <c r="A656" s="391" t="s">
        <v>2262</v>
      </c>
      <c r="B656" s="392" t="s">
        <v>2263</v>
      </c>
      <c r="C656" s="392" t="s">
        <v>239</v>
      </c>
      <c r="D656" s="392" t="s">
        <v>239</v>
      </c>
      <c r="E656" s="392" t="s">
        <v>255</v>
      </c>
      <c r="F656" s="392" t="s">
        <v>2264</v>
      </c>
      <c r="G656" s="392" t="s">
        <v>239</v>
      </c>
      <c r="H656" s="392" t="s">
        <v>243</v>
      </c>
      <c r="I656" s="398">
        <v>3.4856444421073349</v>
      </c>
      <c r="J656" s="398">
        <v>2.8525069223738098</v>
      </c>
      <c r="K656" s="398">
        <v>2.2037000478336526</v>
      </c>
      <c r="L656" s="398">
        <v>1.8377382727318683</v>
      </c>
      <c r="M656" s="398">
        <v>1.6129761612682889</v>
      </c>
      <c r="N656" s="398">
        <v>1.3795521313359953</v>
      </c>
      <c r="O656" s="398">
        <v>1.2418424193911404</v>
      </c>
      <c r="P656" s="398">
        <v>1.1735982421554638</v>
      </c>
      <c r="Q656" s="398">
        <v>1.1393651407111818</v>
      </c>
      <c r="R656" s="393">
        <v>1.0810301495621688</v>
      </c>
      <c r="S656" s="393">
        <v>1.0642016168350916</v>
      </c>
      <c r="T656" s="394">
        <v>1.0456704085503734</v>
      </c>
      <c r="U656" s="394">
        <v>1.0247375446543776</v>
      </c>
      <c r="V656" s="394">
        <v>1.0094539361848025</v>
      </c>
      <c r="W656" s="394">
        <v>0.99478904014680936</v>
      </c>
      <c r="X656" s="394">
        <v>0.99478904014680936</v>
      </c>
    </row>
    <row r="657" spans="1:24" s="390" customFormat="1" ht="16.5" hidden="1">
      <c r="A657" s="395" t="s">
        <v>2265</v>
      </c>
      <c r="B657" s="396" t="s">
        <v>2266</v>
      </c>
      <c r="C657" s="396" t="s">
        <v>239</v>
      </c>
      <c r="D657" s="396" t="s">
        <v>239</v>
      </c>
      <c r="E657" s="396" t="s">
        <v>786</v>
      </c>
      <c r="F657" s="396" t="s">
        <v>2267</v>
      </c>
      <c r="G657" s="396" t="s">
        <v>239</v>
      </c>
      <c r="H657" s="396" t="s">
        <v>243</v>
      </c>
      <c r="I657" s="397">
        <v>7.4</v>
      </c>
      <c r="J657" s="397">
        <v>7.1</v>
      </c>
      <c r="K657" s="397">
        <v>7.4</v>
      </c>
      <c r="L657" s="397">
        <v>9.5</v>
      </c>
      <c r="M657" s="397">
        <v>6.9</v>
      </c>
      <c r="N657" s="397">
        <v>7.3</v>
      </c>
      <c r="O657" s="397">
        <v>6.2</v>
      </c>
      <c r="P657" s="397">
        <v>4</v>
      </c>
      <c r="Q657" s="397">
        <v>1.8</v>
      </c>
      <c r="R657" s="397">
        <v>7.7</v>
      </c>
      <c r="S657" s="397">
        <v>6.1</v>
      </c>
      <c r="T657" s="394">
        <v>3</v>
      </c>
      <c r="U657" s="394">
        <v>3.9</v>
      </c>
      <c r="V657" s="394">
        <v>5.9</v>
      </c>
      <c r="W657" s="394">
        <v>7</v>
      </c>
      <c r="X657" s="394">
        <v>7</v>
      </c>
    </row>
    <row r="658" spans="1:24" s="390" customFormat="1" ht="16.5" hidden="1">
      <c r="A658" s="391" t="s">
        <v>2268</v>
      </c>
      <c r="B658" s="392" t="s">
        <v>2269</v>
      </c>
      <c r="C658" s="392" t="s">
        <v>403</v>
      </c>
      <c r="D658" s="392" t="s">
        <v>404</v>
      </c>
      <c r="E658" s="392" t="s">
        <v>786</v>
      </c>
      <c r="F658" s="392" t="s">
        <v>2270</v>
      </c>
      <c r="G658" s="392" t="s">
        <v>239</v>
      </c>
      <c r="H658" s="392" t="s">
        <v>243</v>
      </c>
      <c r="I658" s="393">
        <v>50893</v>
      </c>
      <c r="J658" s="393">
        <v>54503</v>
      </c>
      <c r="K658" s="393">
        <v>58536</v>
      </c>
      <c r="L658" s="393">
        <v>64087</v>
      </c>
      <c r="M658" s="393">
        <v>68529</v>
      </c>
      <c r="N658" s="393">
        <v>73559</v>
      </c>
      <c r="O658" s="393">
        <v>78096</v>
      </c>
      <c r="P658" s="393">
        <v>81226</v>
      </c>
      <c r="Q658" s="393">
        <v>82681</v>
      </c>
      <c r="R658" s="393">
        <v>89055</v>
      </c>
      <c r="S658" s="393">
        <v>94509</v>
      </c>
      <c r="T658" s="394">
        <v>97316</v>
      </c>
      <c r="U658" s="394">
        <v>101084</v>
      </c>
      <c r="V658" s="394">
        <v>107098</v>
      </c>
      <c r="W658" s="394">
        <v>114543</v>
      </c>
      <c r="X658" s="394">
        <v>114543</v>
      </c>
    </row>
    <row r="659" spans="1:24" s="390" customFormat="1" ht="16.5" hidden="1">
      <c r="A659" s="395" t="s">
        <v>2271</v>
      </c>
      <c r="B659" s="396" t="s">
        <v>2272</v>
      </c>
      <c r="C659" s="396" t="s">
        <v>454</v>
      </c>
      <c r="D659" s="396" t="s">
        <v>429</v>
      </c>
      <c r="E659" s="396" t="s">
        <v>786</v>
      </c>
      <c r="F659" s="396" t="s">
        <v>2273</v>
      </c>
      <c r="G659" s="396" t="s">
        <v>239</v>
      </c>
      <c r="H659" s="396" t="s">
        <v>243</v>
      </c>
      <c r="I659" s="397">
        <v>45170</v>
      </c>
      <c r="J659" s="397">
        <v>49780</v>
      </c>
      <c r="K659" s="397">
        <v>55600</v>
      </c>
      <c r="L659" s="397">
        <v>56670</v>
      </c>
      <c r="M659" s="397">
        <v>59040</v>
      </c>
      <c r="N659" s="397">
        <v>65040.000000000007</v>
      </c>
      <c r="O659" s="397">
        <v>70990</v>
      </c>
      <c r="P659" s="397">
        <v>69700</v>
      </c>
      <c r="Q659" s="397">
        <v>70050</v>
      </c>
      <c r="R659" s="397">
        <v>77850</v>
      </c>
      <c r="S659" s="397">
        <v>72820</v>
      </c>
      <c r="T659" s="394">
        <v>76180</v>
      </c>
      <c r="U659" s="394">
        <v>84650</v>
      </c>
      <c r="V659" s="394">
        <v>94280</v>
      </c>
      <c r="W659" s="394">
        <v>102300</v>
      </c>
      <c r="X659" s="394">
        <v>102300</v>
      </c>
    </row>
    <row r="660" spans="1:24" s="390" customFormat="1" ht="16.5" hidden="1">
      <c r="A660" s="391" t="s">
        <v>2274</v>
      </c>
      <c r="B660" s="392" t="s">
        <v>2275</v>
      </c>
      <c r="C660" s="392" t="s">
        <v>239</v>
      </c>
      <c r="D660" s="392" t="s">
        <v>436</v>
      </c>
      <c r="E660" s="392" t="s">
        <v>541</v>
      </c>
      <c r="F660" s="392" t="s">
        <v>2276</v>
      </c>
      <c r="G660" s="392" t="s">
        <v>1428</v>
      </c>
      <c r="H660" s="392" t="s">
        <v>243</v>
      </c>
      <c r="I660" s="398">
        <v>53624.4</v>
      </c>
      <c r="J660" s="398">
        <v>54680.800000000003</v>
      </c>
      <c r="K660" s="398">
        <v>57290.400000000001</v>
      </c>
      <c r="L660" s="398">
        <v>58935.1</v>
      </c>
      <c r="M660" s="398">
        <v>61295.5</v>
      </c>
      <c r="N660" s="398">
        <v>63658.7</v>
      </c>
      <c r="O660" s="398">
        <v>66355.8</v>
      </c>
      <c r="P660" s="398">
        <v>68892.5</v>
      </c>
      <c r="Q660" s="398">
        <v>70513.7</v>
      </c>
      <c r="R660" s="393">
        <v>72855</v>
      </c>
      <c r="S660" s="393">
        <v>74112</v>
      </c>
      <c r="T660" s="394">
        <v>74849</v>
      </c>
      <c r="U660" s="394">
        <v>75238</v>
      </c>
      <c r="V660" s="394">
        <v>76091</v>
      </c>
      <c r="W660" s="394">
        <v>76535</v>
      </c>
      <c r="X660" s="394">
        <v>76535</v>
      </c>
    </row>
    <row r="661" spans="1:24" s="390" customFormat="1" ht="16.5" hidden="1">
      <c r="A661" s="395" t="s">
        <v>2277</v>
      </c>
      <c r="B661" s="396" t="s">
        <v>2278</v>
      </c>
      <c r="C661" s="396" t="s">
        <v>239</v>
      </c>
      <c r="D661" s="396" t="s">
        <v>239</v>
      </c>
      <c r="E661" s="396" t="s">
        <v>545</v>
      </c>
      <c r="F661" s="396" t="s">
        <v>2279</v>
      </c>
      <c r="G661" s="396" t="s">
        <v>1428</v>
      </c>
      <c r="H661" s="396" t="s">
        <v>243</v>
      </c>
      <c r="I661" s="399">
        <v>2.129</v>
      </c>
      <c r="J661" s="399">
        <v>1.97</v>
      </c>
      <c r="K661" s="399">
        <v>4.7720000000000002</v>
      </c>
      <c r="L661" s="399">
        <v>2.871</v>
      </c>
      <c r="M661" s="399">
        <v>4.0049999999999999</v>
      </c>
      <c r="N661" s="399">
        <v>3.855</v>
      </c>
      <c r="O661" s="399">
        <v>4.2370000000000001</v>
      </c>
      <c r="P661" s="399">
        <v>3.823</v>
      </c>
      <c r="Q661" s="397">
        <v>2.4</v>
      </c>
      <c r="R661" s="397">
        <v>3.3</v>
      </c>
      <c r="S661" s="397">
        <v>1.7</v>
      </c>
      <c r="T661" s="394">
        <v>1</v>
      </c>
      <c r="U661" s="394">
        <v>0.5</v>
      </c>
      <c r="V661" s="394">
        <v>1.1000000000000001</v>
      </c>
      <c r="W661" s="394">
        <v>0.6</v>
      </c>
      <c r="X661" s="394">
        <v>0.6</v>
      </c>
    </row>
    <row r="662" spans="1:24" s="390" customFormat="1" ht="16.5" hidden="1">
      <c r="A662" s="391" t="s">
        <v>2280</v>
      </c>
      <c r="B662" s="392" t="s">
        <v>2281</v>
      </c>
      <c r="C662" s="392" t="s">
        <v>239</v>
      </c>
      <c r="D662" s="392" t="s">
        <v>239</v>
      </c>
      <c r="E662" s="392" t="s">
        <v>255</v>
      </c>
      <c r="F662" s="392" t="s">
        <v>2282</v>
      </c>
      <c r="G662" s="392" t="s">
        <v>1428</v>
      </c>
      <c r="H662" s="392" t="s">
        <v>243</v>
      </c>
      <c r="I662" s="398">
        <v>108</v>
      </c>
      <c r="J662" s="398">
        <v>109.1</v>
      </c>
      <c r="K662" s="398">
        <v>113.3</v>
      </c>
      <c r="L662" s="398">
        <v>115.6</v>
      </c>
      <c r="M662" s="398">
        <v>119.5</v>
      </c>
      <c r="N662" s="398">
        <v>123.6</v>
      </c>
      <c r="O662" s="398">
        <v>128.4</v>
      </c>
      <c r="P662" s="398">
        <v>133</v>
      </c>
      <c r="Q662" s="393">
        <v>136</v>
      </c>
      <c r="R662" s="393">
        <v>141</v>
      </c>
      <c r="S662" s="393">
        <v>143</v>
      </c>
      <c r="T662" s="394">
        <v>145</v>
      </c>
      <c r="U662" s="394">
        <v>145</v>
      </c>
      <c r="V662" s="394">
        <v>147</v>
      </c>
      <c r="W662" s="394">
        <v>148</v>
      </c>
      <c r="X662" s="394">
        <v>148</v>
      </c>
    </row>
    <row r="663" spans="1:24" s="390" customFormat="1" ht="16.5" hidden="1">
      <c r="A663" s="395" t="s">
        <v>2283</v>
      </c>
      <c r="B663" s="396" t="s">
        <v>2284</v>
      </c>
      <c r="C663" s="396" t="s">
        <v>239</v>
      </c>
      <c r="D663" s="396" t="s">
        <v>239</v>
      </c>
      <c r="E663" s="396" t="s">
        <v>255</v>
      </c>
      <c r="F663" s="396" t="s">
        <v>2285</v>
      </c>
      <c r="G663" s="396" t="s">
        <v>1428</v>
      </c>
      <c r="H663" s="396" t="s">
        <v>243</v>
      </c>
      <c r="I663" s="399">
        <v>112.226</v>
      </c>
      <c r="J663" s="399">
        <v>112.196</v>
      </c>
      <c r="K663" s="399">
        <v>113.11799999999999</v>
      </c>
      <c r="L663" s="399">
        <v>98.129000000000005</v>
      </c>
      <c r="M663" s="399">
        <v>98.709000000000003</v>
      </c>
      <c r="N663" s="399">
        <v>101.89</v>
      </c>
      <c r="O663" s="399">
        <v>122.468</v>
      </c>
      <c r="P663" s="399">
        <v>124.97199999999999</v>
      </c>
      <c r="Q663" s="397">
        <v>129.6</v>
      </c>
      <c r="R663" s="397">
        <v>131</v>
      </c>
      <c r="S663" s="397">
        <v>131.6</v>
      </c>
      <c r="T663" s="394">
        <v>132.30000000000001</v>
      </c>
      <c r="U663" s="394">
        <v>132.19999999999999</v>
      </c>
      <c r="V663" s="394">
        <v>134.6</v>
      </c>
      <c r="W663" s="394">
        <v>136.4</v>
      </c>
      <c r="X663" s="394">
        <v>136.4</v>
      </c>
    </row>
    <row r="664" spans="1:24" s="390" customFormat="1" ht="16.5" hidden="1">
      <c r="A664" s="391" t="s">
        <v>2286</v>
      </c>
      <c r="B664" s="392" t="s">
        <v>2287</v>
      </c>
      <c r="C664" s="392" t="s">
        <v>239</v>
      </c>
      <c r="D664" s="392" t="s">
        <v>239</v>
      </c>
      <c r="E664" s="392" t="s">
        <v>255</v>
      </c>
      <c r="F664" s="392" t="s">
        <v>2288</v>
      </c>
      <c r="G664" s="392" t="s">
        <v>239</v>
      </c>
      <c r="H664" s="392" t="s">
        <v>243</v>
      </c>
      <c r="I664" s="398">
        <v>1.077</v>
      </c>
      <c r="J664" s="398">
        <v>1.0369999999999999</v>
      </c>
      <c r="K664" s="398">
        <v>1.0429999999999999</v>
      </c>
      <c r="L664" s="398">
        <v>1.0509999999999999</v>
      </c>
      <c r="M664" s="398">
        <v>1.0389999999999999</v>
      </c>
      <c r="N664" s="398">
        <v>1.046</v>
      </c>
      <c r="O664" s="398">
        <v>1.0680000000000001</v>
      </c>
      <c r="P664" s="398">
        <v>1.0640000000000001</v>
      </c>
      <c r="Q664" s="393">
        <v>1</v>
      </c>
      <c r="R664" s="393">
        <v>1.1000000000000001</v>
      </c>
      <c r="S664" s="393">
        <v>1.1000000000000001</v>
      </c>
      <c r="T664" s="394">
        <v>1.1000000000000001</v>
      </c>
      <c r="U664" s="394">
        <v>1.1000000000000001</v>
      </c>
      <c r="V664" s="394">
        <v>1.1000000000000001</v>
      </c>
      <c r="W664" s="394">
        <v>1.1000000000000001</v>
      </c>
      <c r="X664" s="394">
        <v>1.1000000000000001</v>
      </c>
    </row>
    <row r="665" spans="1:24" s="390" customFormat="1" ht="16.5" hidden="1">
      <c r="A665" s="395" t="s">
        <v>2289</v>
      </c>
      <c r="B665" s="396" t="s">
        <v>2290</v>
      </c>
      <c r="C665" s="396" t="s">
        <v>239</v>
      </c>
      <c r="D665" s="396" t="s">
        <v>239</v>
      </c>
      <c r="E665" s="396" t="s">
        <v>255</v>
      </c>
      <c r="F665" s="396" t="s">
        <v>2291</v>
      </c>
      <c r="G665" s="396" t="s">
        <v>2292</v>
      </c>
      <c r="H665" s="396" t="s">
        <v>243</v>
      </c>
      <c r="I665" s="397">
        <v>0.4</v>
      </c>
      <c r="J665" s="397">
        <v>2</v>
      </c>
      <c r="K665" s="397">
        <v>2.5</v>
      </c>
      <c r="L665" s="397">
        <v>5.4</v>
      </c>
      <c r="M665" s="397">
        <v>3.7</v>
      </c>
      <c r="N665" s="397">
        <v>0.9</v>
      </c>
      <c r="O665" s="397">
        <v>1.3</v>
      </c>
      <c r="P665" s="397">
        <v>-3.2</v>
      </c>
      <c r="Q665" s="397">
        <v>2.7</v>
      </c>
      <c r="R665" s="397">
        <v>-6.4</v>
      </c>
      <c r="S665" s="397">
        <v>-1.7</v>
      </c>
      <c r="T665" s="394">
        <v>0.1</v>
      </c>
      <c r="U665" s="394">
        <v>1.9</v>
      </c>
      <c r="V665" s="394">
        <v>2.6</v>
      </c>
      <c r="W665" s="394">
        <v>2.5</v>
      </c>
      <c r="X665" s="394">
        <v>2.5</v>
      </c>
    </row>
    <row r="666" spans="1:24" s="390" customFormat="1" ht="16.5" hidden="1">
      <c r="A666" s="391" t="s">
        <v>2293</v>
      </c>
      <c r="B666" s="392" t="s">
        <v>2294</v>
      </c>
      <c r="C666" s="392" t="s">
        <v>454</v>
      </c>
      <c r="D666" s="392" t="s">
        <v>404</v>
      </c>
      <c r="E666" s="392" t="s">
        <v>255</v>
      </c>
      <c r="F666" s="392" t="s">
        <v>2291</v>
      </c>
      <c r="G666" s="392" t="s">
        <v>2292</v>
      </c>
      <c r="H666" s="392" t="s">
        <v>243</v>
      </c>
      <c r="I666" s="393">
        <v>60.248000000000005</v>
      </c>
      <c r="J666" s="393">
        <v>63.831000000000003</v>
      </c>
      <c r="K666" s="393">
        <v>68.706000000000003</v>
      </c>
      <c r="L666" s="393">
        <v>68.001999999999995</v>
      </c>
      <c r="M666" s="393">
        <v>69.492000000000004</v>
      </c>
      <c r="N666" s="393">
        <v>73.2</v>
      </c>
      <c r="O666" s="393">
        <v>77.185000000000002</v>
      </c>
      <c r="P666" s="393">
        <v>70.94</v>
      </c>
      <c r="Q666" s="393">
        <v>72.709000000000003</v>
      </c>
      <c r="R666" s="393">
        <v>71.888000000000005</v>
      </c>
      <c r="S666" s="393">
        <v>65.471000000000004</v>
      </c>
      <c r="T666" s="394">
        <v>68.167000000000002</v>
      </c>
      <c r="U666" s="394">
        <v>74.799000000000007</v>
      </c>
      <c r="V666" s="394">
        <v>81.198999999999998</v>
      </c>
      <c r="W666" s="394">
        <v>85.248999999999995</v>
      </c>
      <c r="X666" s="394">
        <v>85.248999999999995</v>
      </c>
    </row>
    <row r="667" spans="1:24" s="390" customFormat="1" ht="16.5" hidden="1">
      <c r="A667" s="395" t="s">
        <v>2295</v>
      </c>
      <c r="B667" s="396" t="s">
        <v>2296</v>
      </c>
      <c r="C667" s="396" t="s">
        <v>454</v>
      </c>
      <c r="D667" s="396" t="s">
        <v>404</v>
      </c>
      <c r="E667" s="396" t="s">
        <v>255</v>
      </c>
      <c r="F667" s="396" t="s">
        <v>2291</v>
      </c>
      <c r="G667" s="396" t="s">
        <v>2292</v>
      </c>
      <c r="H667" s="396" t="s">
        <v>243</v>
      </c>
      <c r="I667" s="397">
        <v>55.265000000000001</v>
      </c>
      <c r="J667" s="397">
        <v>56.381</v>
      </c>
      <c r="K667" s="397">
        <v>57.803000000000004</v>
      </c>
      <c r="L667" s="397">
        <v>60.913000000000004</v>
      </c>
      <c r="M667" s="397">
        <v>63.190000000000005</v>
      </c>
      <c r="N667" s="397">
        <v>63.753</v>
      </c>
      <c r="O667" s="397">
        <v>64.599999999999994</v>
      </c>
      <c r="P667" s="397">
        <v>62.548999999999999</v>
      </c>
      <c r="Q667" s="397">
        <v>64.242000000000004</v>
      </c>
      <c r="R667" s="397">
        <v>60.137999999999998</v>
      </c>
      <c r="S667" s="397">
        <v>59.134</v>
      </c>
      <c r="T667" s="394">
        <v>59.167000000000002</v>
      </c>
      <c r="U667" s="394">
        <v>60.305</v>
      </c>
      <c r="V667" s="394">
        <v>61.878999999999998</v>
      </c>
      <c r="W667" s="394">
        <v>63.427</v>
      </c>
      <c r="X667" s="394">
        <v>63.427</v>
      </c>
    </row>
    <row r="668" spans="1:24" s="390" customFormat="1" ht="16.5" hidden="1">
      <c r="A668" s="391" t="s">
        <v>2297</v>
      </c>
      <c r="B668" s="392" t="s">
        <v>2298</v>
      </c>
      <c r="C668" s="392" t="s">
        <v>454</v>
      </c>
      <c r="D668" s="392" t="s">
        <v>404</v>
      </c>
      <c r="E668" s="392" t="s">
        <v>489</v>
      </c>
      <c r="F668" s="392" t="s">
        <v>2299</v>
      </c>
      <c r="G668" s="392" t="s">
        <v>491</v>
      </c>
      <c r="H668" s="392" t="s">
        <v>243</v>
      </c>
      <c r="I668" s="393">
        <v>0</v>
      </c>
      <c r="J668" s="393">
        <v>0</v>
      </c>
      <c r="K668" s="393">
        <v>0</v>
      </c>
      <c r="L668" s="393">
        <v>0</v>
      </c>
      <c r="M668" s="393">
        <v>0</v>
      </c>
      <c r="N668" s="393">
        <v>0</v>
      </c>
      <c r="O668" s="393">
        <v>0</v>
      </c>
      <c r="P668" s="393">
        <v>0</v>
      </c>
      <c r="Q668" s="393">
        <v>0</v>
      </c>
      <c r="R668" s="393">
        <v>0</v>
      </c>
      <c r="S668" s="393">
        <v>0</v>
      </c>
      <c r="T668" s="394">
        <v>12</v>
      </c>
      <c r="U668" s="394">
        <v>22</v>
      </c>
      <c r="V668" s="394">
        <v>29</v>
      </c>
      <c r="W668" s="394">
        <v>32.5</v>
      </c>
      <c r="X668" s="394">
        <v>32.5</v>
      </c>
    </row>
    <row r="669" spans="1:24" s="390" customFormat="1" ht="16.5" hidden="1">
      <c r="A669" s="395" t="s">
        <v>2300</v>
      </c>
      <c r="B669" s="396" t="s">
        <v>2301</v>
      </c>
      <c r="C669" s="396" t="s">
        <v>239</v>
      </c>
      <c r="D669" s="396" t="s">
        <v>239</v>
      </c>
      <c r="E669" s="396" t="s">
        <v>690</v>
      </c>
      <c r="F669" s="396" t="s">
        <v>2302</v>
      </c>
      <c r="G669" s="396" t="s">
        <v>239</v>
      </c>
      <c r="H669" s="396" t="s">
        <v>243</v>
      </c>
      <c r="I669" s="399">
        <v>161.67699999999999</v>
      </c>
      <c r="J669" s="399">
        <v>159.31700000000001</v>
      </c>
      <c r="K669" s="399">
        <v>129.00200000000001</v>
      </c>
      <c r="L669" s="399">
        <v>93.373000000000005</v>
      </c>
      <c r="M669" s="399">
        <v>63.499000000000002</v>
      </c>
      <c r="N669" s="397">
        <v>76</v>
      </c>
      <c r="O669" s="397">
        <v>97.9</v>
      </c>
      <c r="P669" s="397">
        <v>64.599999999999994</v>
      </c>
      <c r="Q669" s="397">
        <v>43.9</v>
      </c>
      <c r="R669" s="397">
        <v>206.5</v>
      </c>
      <c r="S669" s="397">
        <v>572.6</v>
      </c>
      <c r="T669" s="394">
        <v>461.9</v>
      </c>
      <c r="U669" s="394">
        <v>203.2</v>
      </c>
      <c r="V669" s="394">
        <v>104.5</v>
      </c>
      <c r="W669" s="394">
        <v>90.6</v>
      </c>
      <c r="X669" s="394">
        <v>90.6</v>
      </c>
    </row>
    <row r="670" spans="1:24" s="390" customFormat="1" ht="16.5" hidden="1">
      <c r="A670" s="391" t="s">
        <v>2303</v>
      </c>
      <c r="B670" s="392" t="s">
        <v>2304</v>
      </c>
      <c r="C670" s="392" t="s">
        <v>239</v>
      </c>
      <c r="D670" s="392" t="s">
        <v>239</v>
      </c>
      <c r="E670" s="392" t="s">
        <v>690</v>
      </c>
      <c r="F670" s="392" t="s">
        <v>2305</v>
      </c>
      <c r="G670" s="392" t="s">
        <v>239</v>
      </c>
      <c r="H670" s="392" t="s">
        <v>243</v>
      </c>
      <c r="I670" s="398">
        <v>12928.227999999999</v>
      </c>
      <c r="J670" s="398">
        <v>12905.281000000001</v>
      </c>
      <c r="K670" s="398">
        <v>10582.797</v>
      </c>
      <c r="L670" s="398">
        <v>7714.0389999999998</v>
      </c>
      <c r="M670" s="398">
        <v>5296.9690000000001</v>
      </c>
      <c r="N670" s="393">
        <v>6465.6</v>
      </c>
      <c r="O670" s="393">
        <v>8452</v>
      </c>
      <c r="P670" s="393">
        <v>5597.6</v>
      </c>
      <c r="Q670" s="393">
        <v>3827</v>
      </c>
      <c r="R670" s="393">
        <v>18436.8</v>
      </c>
      <c r="S670" s="393">
        <v>53765.1</v>
      </c>
      <c r="T670" s="394">
        <v>44426.8</v>
      </c>
      <c r="U670" s="394">
        <v>19669.5</v>
      </c>
      <c r="V670" s="394">
        <v>10224</v>
      </c>
      <c r="W670" s="394">
        <v>8960</v>
      </c>
      <c r="X670" s="394">
        <v>8960</v>
      </c>
    </row>
    <row r="671" spans="1:24" s="390" customFormat="1" ht="16.5" hidden="1">
      <c r="A671" s="395" t="s">
        <v>2306</v>
      </c>
      <c r="B671" s="396" t="s">
        <v>2307</v>
      </c>
      <c r="C671" s="396" t="s">
        <v>239</v>
      </c>
      <c r="D671" s="396" t="s">
        <v>239</v>
      </c>
      <c r="E671" s="396" t="s">
        <v>697</v>
      </c>
      <c r="F671" s="396" t="s">
        <v>2308</v>
      </c>
      <c r="G671" s="396" t="s">
        <v>239</v>
      </c>
      <c r="H671" s="396" t="s">
        <v>243</v>
      </c>
      <c r="I671" s="399">
        <v>11.473000000000001</v>
      </c>
      <c r="J671" s="399">
        <v>11.786</v>
      </c>
      <c r="K671" s="399">
        <v>10.052</v>
      </c>
      <c r="L671" s="399">
        <v>6.8209999999999997</v>
      </c>
      <c r="M671" s="399">
        <v>4.5629999999999997</v>
      </c>
      <c r="N671" s="397">
        <v>5.7</v>
      </c>
      <c r="O671" s="397">
        <v>7.7</v>
      </c>
      <c r="P671" s="397">
        <v>4.8</v>
      </c>
      <c r="Q671" s="397">
        <v>3.2</v>
      </c>
      <c r="R671" s="397">
        <v>16.100000000000001</v>
      </c>
      <c r="S671" s="397">
        <v>41.4</v>
      </c>
      <c r="T671" s="394">
        <v>34.799999999999997</v>
      </c>
      <c r="U671" s="394">
        <v>16.5</v>
      </c>
      <c r="V671" s="394">
        <v>9</v>
      </c>
      <c r="W671" s="394">
        <v>8</v>
      </c>
      <c r="X671" s="394">
        <v>8</v>
      </c>
    </row>
    <row r="672" spans="1:24" s="390" customFormat="1" ht="16.5" hidden="1">
      <c r="A672" s="391" t="s">
        <v>2309</v>
      </c>
      <c r="B672" s="392" t="s">
        <v>2310</v>
      </c>
      <c r="C672" s="392" t="s">
        <v>239</v>
      </c>
      <c r="D672" s="392" t="s">
        <v>239</v>
      </c>
      <c r="E672" s="392" t="s">
        <v>690</v>
      </c>
      <c r="F672" s="392" t="s">
        <v>2311</v>
      </c>
      <c r="G672" s="392" t="s">
        <v>239</v>
      </c>
      <c r="H672" s="392" t="s">
        <v>243</v>
      </c>
      <c r="I672" s="398">
        <v>10477.584000000001</v>
      </c>
      <c r="J672" s="398">
        <v>10324.671</v>
      </c>
      <c r="K672" s="398">
        <v>8360.1029999999992</v>
      </c>
      <c r="L672" s="398">
        <v>6051.1090000000004</v>
      </c>
      <c r="M672" s="398">
        <v>4115.1329999999998</v>
      </c>
      <c r="N672" s="393">
        <v>4927.2</v>
      </c>
      <c r="O672" s="393">
        <v>6347.2</v>
      </c>
      <c r="P672" s="393">
        <v>4187.5</v>
      </c>
      <c r="Q672" s="393">
        <v>2847.6</v>
      </c>
      <c r="R672" s="393">
        <v>13383.7</v>
      </c>
      <c r="S672" s="393">
        <v>37107.5</v>
      </c>
      <c r="T672" s="394">
        <v>29936.2</v>
      </c>
      <c r="U672" s="394">
        <v>13170.8</v>
      </c>
      <c r="V672" s="394">
        <v>6775.4</v>
      </c>
      <c r="W672" s="394">
        <v>5868.5</v>
      </c>
      <c r="X672" s="394">
        <v>5868.5</v>
      </c>
    </row>
    <row r="673" spans="1:24" s="390" customFormat="1" ht="16.5" hidden="1">
      <c r="A673" s="395" t="s">
        <v>2312</v>
      </c>
      <c r="B673" s="396" t="s">
        <v>2313</v>
      </c>
      <c r="C673" s="396" t="s">
        <v>239</v>
      </c>
      <c r="D673" s="396" t="s">
        <v>239</v>
      </c>
      <c r="E673" s="396" t="s">
        <v>690</v>
      </c>
      <c r="F673" s="396" t="s">
        <v>2314</v>
      </c>
      <c r="G673" s="396" t="s">
        <v>239</v>
      </c>
      <c r="H673" s="396" t="s">
        <v>243</v>
      </c>
      <c r="I673" s="399">
        <v>27.54</v>
      </c>
      <c r="J673" s="399">
        <v>35.738999999999997</v>
      </c>
      <c r="K673" s="397">
        <v>39.799999999999997</v>
      </c>
      <c r="L673" s="397">
        <v>25.4</v>
      </c>
      <c r="M673" s="397">
        <v>24.6</v>
      </c>
      <c r="N673" s="397">
        <v>27.9</v>
      </c>
      <c r="O673" s="397">
        <v>28.6</v>
      </c>
      <c r="P673" s="397">
        <v>24.5</v>
      </c>
      <c r="Q673" s="397">
        <v>19.399999999999999</v>
      </c>
      <c r="R673" s="397">
        <v>35</v>
      </c>
      <c r="S673" s="397">
        <v>64.8</v>
      </c>
      <c r="T673" s="394">
        <v>53.7</v>
      </c>
      <c r="U673" s="394">
        <v>33</v>
      </c>
      <c r="V673" s="394">
        <v>29.7</v>
      </c>
      <c r="W673" s="394">
        <v>28.5</v>
      </c>
      <c r="X673" s="394">
        <v>28.5</v>
      </c>
    </row>
    <row r="674" spans="1:24" s="390" customFormat="1" ht="16.5" hidden="1">
      <c r="A674" s="391" t="s">
        <v>2315</v>
      </c>
      <c r="B674" s="392" t="s">
        <v>2316</v>
      </c>
      <c r="C674" s="392" t="s">
        <v>239</v>
      </c>
      <c r="D674" s="392" t="s">
        <v>239</v>
      </c>
      <c r="E674" s="392" t="s">
        <v>690</v>
      </c>
      <c r="F674" s="392" t="s">
        <v>2317</v>
      </c>
      <c r="G674" s="392" t="s">
        <v>239</v>
      </c>
      <c r="H674" s="392" t="s">
        <v>243</v>
      </c>
      <c r="I674" s="398">
        <v>3103.413</v>
      </c>
      <c r="J674" s="398">
        <v>4079.7220000000002</v>
      </c>
      <c r="K674" s="393">
        <v>4599.2</v>
      </c>
      <c r="L674" s="393">
        <v>2956.5</v>
      </c>
      <c r="M674" s="393">
        <v>2892.2</v>
      </c>
      <c r="N674" s="393">
        <v>3347.8</v>
      </c>
      <c r="O674" s="393">
        <v>3476.5</v>
      </c>
      <c r="P674" s="393">
        <v>2991.1</v>
      </c>
      <c r="Q674" s="393">
        <v>2378.1999999999998</v>
      </c>
      <c r="R674" s="393">
        <v>4406.1000000000004</v>
      </c>
      <c r="S674" s="393">
        <v>8574.4</v>
      </c>
      <c r="T674" s="394">
        <v>7271.9</v>
      </c>
      <c r="U674" s="394">
        <v>4501.7</v>
      </c>
      <c r="V674" s="394">
        <v>4089.6</v>
      </c>
      <c r="W674" s="394">
        <v>3976</v>
      </c>
      <c r="X674" s="394">
        <v>3976</v>
      </c>
    </row>
    <row r="675" spans="1:24" s="390" customFormat="1" ht="16.5" hidden="1">
      <c r="A675" s="395" t="s">
        <v>2318</v>
      </c>
      <c r="B675" s="396" t="s">
        <v>2319</v>
      </c>
      <c r="C675" s="396" t="s">
        <v>239</v>
      </c>
      <c r="D675" s="396" t="s">
        <v>239</v>
      </c>
      <c r="E675" s="396" t="s">
        <v>697</v>
      </c>
      <c r="F675" s="396" t="s">
        <v>2320</v>
      </c>
      <c r="G675" s="396" t="s">
        <v>239</v>
      </c>
      <c r="H675" s="396" t="s">
        <v>243</v>
      </c>
      <c r="I675" s="399">
        <v>2.754</v>
      </c>
      <c r="J675" s="399">
        <v>3.726</v>
      </c>
      <c r="K675" s="397">
        <v>4.4000000000000004</v>
      </c>
      <c r="L675" s="397">
        <v>2.6</v>
      </c>
      <c r="M675" s="397">
        <v>2.5</v>
      </c>
      <c r="N675" s="397">
        <v>3</v>
      </c>
      <c r="O675" s="397">
        <v>3.2</v>
      </c>
      <c r="P675" s="397">
        <v>2.6</v>
      </c>
      <c r="Q675" s="397">
        <v>2</v>
      </c>
      <c r="R675" s="397">
        <v>3.9</v>
      </c>
      <c r="S675" s="397">
        <v>6.6</v>
      </c>
      <c r="T675" s="394">
        <v>5.7</v>
      </c>
      <c r="U675" s="394">
        <v>3.8</v>
      </c>
      <c r="V675" s="394">
        <v>3.6</v>
      </c>
      <c r="W675" s="394">
        <v>3.6</v>
      </c>
      <c r="X675" s="394">
        <v>3.6</v>
      </c>
    </row>
    <row r="676" spans="1:24" s="390" customFormat="1" ht="16.5" hidden="1">
      <c r="A676" s="391" t="s">
        <v>2321</v>
      </c>
      <c r="B676" s="392" t="s">
        <v>2322</v>
      </c>
      <c r="C676" s="392" t="s">
        <v>239</v>
      </c>
      <c r="D676" s="392" t="s">
        <v>239</v>
      </c>
      <c r="E676" s="392" t="s">
        <v>690</v>
      </c>
      <c r="F676" s="392" t="s">
        <v>2323</v>
      </c>
      <c r="G676" s="392" t="s">
        <v>239</v>
      </c>
      <c r="H676" s="392" t="s">
        <v>243</v>
      </c>
      <c r="I676" s="398">
        <v>2515.1379999999999</v>
      </c>
      <c r="J676" s="398">
        <v>3263.9189999999999</v>
      </c>
      <c r="K676" s="393">
        <v>3633.2</v>
      </c>
      <c r="L676" s="393">
        <v>2319.1999999999998</v>
      </c>
      <c r="M676" s="393">
        <v>2246.9</v>
      </c>
      <c r="N676" s="393">
        <v>2551.1999999999998</v>
      </c>
      <c r="O676" s="393">
        <v>2610.6999999999998</v>
      </c>
      <c r="P676" s="393">
        <v>2237.6</v>
      </c>
      <c r="Q676" s="393">
        <v>1769.6</v>
      </c>
      <c r="R676" s="393">
        <v>3198.5</v>
      </c>
      <c r="S676" s="393">
        <v>5917.9</v>
      </c>
      <c r="T676" s="394">
        <v>4900.1000000000004</v>
      </c>
      <c r="U676" s="394">
        <v>3014.3</v>
      </c>
      <c r="V676" s="394">
        <v>2710.2</v>
      </c>
      <c r="W676" s="394">
        <v>2604.1</v>
      </c>
      <c r="X676" s="394">
        <v>2604.1</v>
      </c>
    </row>
    <row r="677" spans="1:24" s="390" customFormat="1" ht="16.5" hidden="1">
      <c r="A677" s="395" t="s">
        <v>2324</v>
      </c>
      <c r="B677" s="396" t="s">
        <v>2325</v>
      </c>
      <c r="C677" s="396" t="s">
        <v>239</v>
      </c>
      <c r="D677" s="396" t="s">
        <v>239</v>
      </c>
      <c r="E677" s="396" t="s">
        <v>628</v>
      </c>
      <c r="F677" s="396" t="s">
        <v>2326</v>
      </c>
      <c r="G677" s="396" t="s">
        <v>239</v>
      </c>
      <c r="H677" s="396" t="s">
        <v>243</v>
      </c>
      <c r="I677" s="399">
        <v>180.578</v>
      </c>
      <c r="J677" s="399">
        <v>161.77799999999999</v>
      </c>
      <c r="K677" s="399">
        <v>143.631</v>
      </c>
      <c r="L677" s="399">
        <v>106.961</v>
      </c>
      <c r="M677" s="399">
        <v>64.793000000000006</v>
      </c>
      <c r="N677" s="399">
        <v>81.712000000000003</v>
      </c>
      <c r="O677" s="399">
        <v>107.928</v>
      </c>
      <c r="P677" s="399" t="s">
        <v>386</v>
      </c>
      <c r="Q677" s="399" t="s">
        <v>386</v>
      </c>
      <c r="R677" s="399" t="s">
        <v>386</v>
      </c>
      <c r="S677" s="399" t="s">
        <v>386</v>
      </c>
      <c r="T677" s="399" t="s">
        <v>386</v>
      </c>
      <c r="U677" s="399" t="s">
        <v>386</v>
      </c>
      <c r="V677" s="399" t="s">
        <v>386</v>
      </c>
      <c r="W677" s="399" t="s">
        <v>386</v>
      </c>
      <c r="X677" s="399" t="s">
        <v>386</v>
      </c>
    </row>
    <row r="678" spans="1:24" s="390" customFormat="1" ht="16.5" hidden="1">
      <c r="A678" s="391" t="s">
        <v>2327</v>
      </c>
      <c r="B678" s="392" t="s">
        <v>2328</v>
      </c>
      <c r="C678" s="392" t="s">
        <v>239</v>
      </c>
      <c r="D678" s="392" t="s">
        <v>239</v>
      </c>
      <c r="E678" s="392" t="s">
        <v>628</v>
      </c>
      <c r="F678" s="392" t="s">
        <v>2329</v>
      </c>
      <c r="G678" s="392" t="s">
        <v>239</v>
      </c>
      <c r="H678" s="392" t="s">
        <v>243</v>
      </c>
      <c r="I678" s="398">
        <v>13500.083000000001</v>
      </c>
      <c r="J678" s="398">
        <v>12251.941999999999</v>
      </c>
      <c r="K678" s="398">
        <v>11016.216</v>
      </c>
      <c r="L678" s="398">
        <v>8261.6080000000002</v>
      </c>
      <c r="M678" s="398">
        <v>5053.2079999999996</v>
      </c>
      <c r="N678" s="398">
        <v>6496.6570000000002</v>
      </c>
      <c r="O678" s="398">
        <v>8707.7929999999997</v>
      </c>
      <c r="P678" s="398" t="s">
        <v>386</v>
      </c>
      <c r="Q678" s="398" t="s">
        <v>386</v>
      </c>
      <c r="R678" s="398" t="s">
        <v>386</v>
      </c>
      <c r="S678" s="398" t="s">
        <v>386</v>
      </c>
      <c r="T678" s="398" t="s">
        <v>386</v>
      </c>
      <c r="U678" s="398" t="s">
        <v>386</v>
      </c>
      <c r="V678" s="398" t="s">
        <v>386</v>
      </c>
      <c r="W678" s="398" t="s">
        <v>386</v>
      </c>
      <c r="X678" s="398" t="s">
        <v>386</v>
      </c>
    </row>
    <row r="679" spans="1:24" s="390" customFormat="1" ht="16.5" hidden="1">
      <c r="A679" s="395" t="s">
        <v>2330</v>
      </c>
      <c r="B679" s="396" t="s">
        <v>2331</v>
      </c>
      <c r="C679" s="396" t="s">
        <v>239</v>
      </c>
      <c r="D679" s="396" t="s">
        <v>239</v>
      </c>
      <c r="E679" s="396" t="s">
        <v>710</v>
      </c>
      <c r="F679" s="396" t="s">
        <v>2332</v>
      </c>
      <c r="G679" s="396" t="s">
        <v>239</v>
      </c>
      <c r="H679" s="396" t="s">
        <v>243</v>
      </c>
      <c r="I679" s="399">
        <v>11.981</v>
      </c>
      <c r="J679" s="399">
        <v>11.189</v>
      </c>
      <c r="K679" s="399">
        <v>10.462999999999999</v>
      </c>
      <c r="L679" s="399">
        <v>7.3049999999999997</v>
      </c>
      <c r="M679" s="399">
        <v>4.3529999999999998</v>
      </c>
      <c r="N679" s="399">
        <v>5.7439999999999998</v>
      </c>
      <c r="O679" s="399">
        <v>7.915</v>
      </c>
      <c r="P679" s="399" t="s">
        <v>386</v>
      </c>
      <c r="Q679" s="399" t="s">
        <v>386</v>
      </c>
      <c r="R679" s="399" t="s">
        <v>386</v>
      </c>
      <c r="S679" s="399" t="s">
        <v>386</v>
      </c>
      <c r="T679" s="399" t="s">
        <v>386</v>
      </c>
      <c r="U679" s="399" t="s">
        <v>386</v>
      </c>
      <c r="V679" s="399" t="s">
        <v>386</v>
      </c>
      <c r="W679" s="399" t="s">
        <v>386</v>
      </c>
      <c r="X679" s="399" t="s">
        <v>386</v>
      </c>
    </row>
    <row r="680" spans="1:24" s="390" customFormat="1" ht="16.5" hidden="1">
      <c r="A680" s="391" t="s">
        <v>2333</v>
      </c>
      <c r="B680" s="392" t="s">
        <v>2334</v>
      </c>
      <c r="C680" s="392" t="s">
        <v>239</v>
      </c>
      <c r="D680" s="392" t="s">
        <v>239</v>
      </c>
      <c r="E680" s="392" t="s">
        <v>628</v>
      </c>
      <c r="F680" s="392" t="s">
        <v>2335</v>
      </c>
      <c r="G680" s="392" t="s">
        <v>239</v>
      </c>
      <c r="H680" s="392" t="s">
        <v>243</v>
      </c>
      <c r="I680" s="398">
        <v>10941.039000000001</v>
      </c>
      <c r="J680" s="398">
        <v>9801.9770000000008</v>
      </c>
      <c r="K680" s="398">
        <v>8702.4920000000002</v>
      </c>
      <c r="L680" s="398">
        <v>6480.6379999999999</v>
      </c>
      <c r="M680" s="398">
        <v>3925.759</v>
      </c>
      <c r="N680" s="398">
        <v>4950.8580000000002</v>
      </c>
      <c r="O680" s="398">
        <v>6539.2569999999996</v>
      </c>
      <c r="P680" s="398" t="s">
        <v>386</v>
      </c>
      <c r="Q680" s="398" t="s">
        <v>386</v>
      </c>
      <c r="R680" s="398" t="s">
        <v>386</v>
      </c>
      <c r="S680" s="398" t="s">
        <v>386</v>
      </c>
      <c r="T680" s="398" t="s">
        <v>386</v>
      </c>
      <c r="U680" s="398" t="s">
        <v>386</v>
      </c>
      <c r="V680" s="398" t="s">
        <v>386</v>
      </c>
      <c r="W680" s="398" t="s">
        <v>386</v>
      </c>
      <c r="X680" s="398" t="s">
        <v>386</v>
      </c>
    </row>
    <row r="681" spans="1:24" s="390" customFormat="1" ht="16.5" hidden="1">
      <c r="A681" s="395" t="s">
        <v>2336</v>
      </c>
      <c r="B681" s="396" t="s">
        <v>2337</v>
      </c>
      <c r="C681" s="396" t="s">
        <v>239</v>
      </c>
      <c r="D681" s="396" t="s">
        <v>239</v>
      </c>
      <c r="E681" s="396" t="s">
        <v>653</v>
      </c>
      <c r="F681" s="396" t="s">
        <v>2338</v>
      </c>
      <c r="G681" s="396" t="s">
        <v>239</v>
      </c>
      <c r="H681" s="396" t="s">
        <v>243</v>
      </c>
      <c r="I681" s="399">
        <v>391.29</v>
      </c>
      <c r="J681" s="399">
        <v>415.48</v>
      </c>
      <c r="K681" s="399">
        <v>288.58999999999997</v>
      </c>
      <c r="L681" s="399">
        <v>168.83</v>
      </c>
      <c r="M681" s="399">
        <v>138.46</v>
      </c>
      <c r="N681" s="399">
        <v>305.31</v>
      </c>
      <c r="O681" s="399">
        <v>261.11</v>
      </c>
      <c r="P681" s="399">
        <v>214.75</v>
      </c>
      <c r="Q681" s="399">
        <v>165.77</v>
      </c>
      <c r="R681" s="399">
        <v>49.225999999999999</v>
      </c>
      <c r="S681" s="397">
        <v>-3.8999999999999998E-3</v>
      </c>
      <c r="T681" s="394">
        <v>-3.8999999999999998E-3</v>
      </c>
      <c r="U681" s="394">
        <v>-3.8999999999999998E-3</v>
      </c>
      <c r="V681" s="394">
        <v>-3.8999999999999998E-3</v>
      </c>
      <c r="W681" s="394">
        <v>-3.8999999999999998E-3</v>
      </c>
      <c r="X681" s="394">
        <v>-3.8999999999999998E-3</v>
      </c>
    </row>
    <row r="682" spans="1:24" s="390" customFormat="1" ht="16.5" hidden="1">
      <c r="A682" s="391" t="s">
        <v>2339</v>
      </c>
      <c r="B682" s="392" t="s">
        <v>2340</v>
      </c>
      <c r="C682" s="392" t="s">
        <v>239</v>
      </c>
      <c r="D682" s="392" t="s">
        <v>239</v>
      </c>
      <c r="E682" s="392" t="s">
        <v>653</v>
      </c>
      <c r="F682" s="392" t="s">
        <v>2341</v>
      </c>
      <c r="G682" s="392" t="s">
        <v>239</v>
      </c>
      <c r="H682" s="392" t="s">
        <v>243</v>
      </c>
      <c r="I682" s="398">
        <v>8.1549999999999994</v>
      </c>
      <c r="J682" s="398">
        <v>5.8650000000000002</v>
      </c>
      <c r="K682" s="398">
        <v>-9.4079999999999995</v>
      </c>
      <c r="L682" s="398">
        <v>-8.7870000000000008</v>
      </c>
      <c r="M682" s="398">
        <v>4.9980000000000002</v>
      </c>
      <c r="N682" s="398">
        <v>4.601</v>
      </c>
      <c r="O682" s="398">
        <v>9.9719999999999995</v>
      </c>
      <c r="P682" s="398">
        <v>2.8340000000000001</v>
      </c>
      <c r="Q682" s="398">
        <v>1.2529999999999999</v>
      </c>
      <c r="R682" s="398">
        <v>9.6319999999999997</v>
      </c>
      <c r="S682" s="393">
        <v>-2.6</v>
      </c>
      <c r="T682" s="394">
        <v>0.8</v>
      </c>
      <c r="U682" s="394">
        <v>0.9</v>
      </c>
      <c r="V682" s="394">
        <v>1.3</v>
      </c>
      <c r="W682" s="394">
        <v>1.8</v>
      </c>
      <c r="X682" s="394">
        <v>1.8</v>
      </c>
    </row>
    <row r="683" spans="1:24" s="390" customFormat="1" ht="16.5" hidden="1">
      <c r="A683" s="395" t="s">
        <v>2342</v>
      </c>
      <c r="B683" s="396" t="s">
        <v>2343</v>
      </c>
      <c r="C683" s="396" t="s">
        <v>239</v>
      </c>
      <c r="D683" s="396" t="s">
        <v>239</v>
      </c>
      <c r="E683" s="396" t="s">
        <v>643</v>
      </c>
      <c r="F683" s="396" t="s">
        <v>2344</v>
      </c>
      <c r="G683" s="396" t="s">
        <v>239</v>
      </c>
      <c r="H683" s="396" t="s">
        <v>243</v>
      </c>
      <c r="I683" s="399">
        <v>17.071000000000002</v>
      </c>
      <c r="J683" s="399">
        <v>18.047999999999998</v>
      </c>
      <c r="K683" s="399">
        <v>16.074000000000002</v>
      </c>
      <c r="L683" s="399">
        <v>14.433</v>
      </c>
      <c r="M683" s="399">
        <v>14.632999999999999</v>
      </c>
      <c r="N683" s="399">
        <v>15.315</v>
      </c>
      <c r="O683" s="399">
        <v>16.853999999999999</v>
      </c>
      <c r="P683" s="399">
        <v>17.448</v>
      </c>
      <c r="Q683" s="399">
        <v>17.922000000000001</v>
      </c>
      <c r="R683" s="399">
        <v>18.699000000000002</v>
      </c>
      <c r="S683" s="397">
        <v>18</v>
      </c>
      <c r="T683" s="394">
        <v>17.8</v>
      </c>
      <c r="U683" s="394">
        <v>17.899999999999999</v>
      </c>
      <c r="V683" s="394">
        <v>17.8</v>
      </c>
      <c r="W683" s="394">
        <v>18</v>
      </c>
      <c r="X683" s="394">
        <v>18</v>
      </c>
    </row>
    <row r="684" spans="1:24" s="390" customFormat="1" ht="16.5" hidden="1">
      <c r="A684" s="391" t="s">
        <v>2345</v>
      </c>
      <c r="B684" s="392" t="s">
        <v>2346</v>
      </c>
      <c r="C684" s="392" t="s">
        <v>239</v>
      </c>
      <c r="D684" s="392" t="s">
        <v>239</v>
      </c>
      <c r="E684" s="392" t="s">
        <v>643</v>
      </c>
      <c r="F684" s="392" t="s">
        <v>2347</v>
      </c>
      <c r="G684" s="392" t="s">
        <v>239</v>
      </c>
      <c r="H684" s="392" t="s">
        <v>243</v>
      </c>
      <c r="I684" s="398">
        <v>1.6719999999999999</v>
      </c>
      <c r="J684" s="398">
        <v>1.732</v>
      </c>
      <c r="K684" s="398">
        <v>1.569</v>
      </c>
      <c r="L684" s="398">
        <v>1.415</v>
      </c>
      <c r="M684" s="398">
        <v>1.4430000000000001</v>
      </c>
      <c r="N684" s="398">
        <v>1.47</v>
      </c>
      <c r="O684" s="398">
        <v>1.5369999999999999</v>
      </c>
      <c r="P684" s="398">
        <v>1.5449999999999999</v>
      </c>
      <c r="Q684" s="398">
        <v>1.6140000000000001</v>
      </c>
      <c r="R684" s="398">
        <v>1.698</v>
      </c>
      <c r="S684" s="393">
        <v>1.6</v>
      </c>
      <c r="T684" s="394">
        <v>1.6</v>
      </c>
      <c r="U684" s="394">
        <v>1.6</v>
      </c>
      <c r="V684" s="394">
        <v>1.6</v>
      </c>
      <c r="W684" s="394">
        <v>1.6</v>
      </c>
      <c r="X684" s="394">
        <v>1.6</v>
      </c>
    </row>
    <row r="685" spans="1:24" s="390" customFormat="1" ht="16.5" hidden="1">
      <c r="A685" s="395" t="s">
        <v>2348</v>
      </c>
      <c r="B685" s="396" t="s">
        <v>2349</v>
      </c>
      <c r="C685" s="396" t="s">
        <v>239</v>
      </c>
      <c r="D685" s="396" t="s">
        <v>239</v>
      </c>
      <c r="E685" s="396" t="s">
        <v>653</v>
      </c>
      <c r="F685" s="396" t="s">
        <v>2350</v>
      </c>
      <c r="G685" s="396" t="s">
        <v>239</v>
      </c>
      <c r="H685" s="396" t="s">
        <v>243</v>
      </c>
      <c r="I685" s="399">
        <v>44979.199999999997</v>
      </c>
      <c r="J685" s="399">
        <v>47617.2</v>
      </c>
      <c r="K685" s="399">
        <v>43137.1</v>
      </c>
      <c r="L685" s="399">
        <v>39346.699999999997</v>
      </c>
      <c r="M685" s="399">
        <v>41313.199999999997</v>
      </c>
      <c r="N685" s="399">
        <v>43214</v>
      </c>
      <c r="O685" s="399">
        <v>47523.199999999997</v>
      </c>
      <c r="P685" s="399">
        <v>48869.9</v>
      </c>
      <c r="Q685" s="399">
        <v>49482.400000000001</v>
      </c>
      <c r="R685" s="399">
        <v>54248.800000000003</v>
      </c>
      <c r="S685" s="397">
        <v>52859</v>
      </c>
      <c r="T685" s="394">
        <v>53270</v>
      </c>
      <c r="U685" s="394">
        <v>53726</v>
      </c>
      <c r="V685" s="394">
        <v>54402</v>
      </c>
      <c r="W685" s="394">
        <v>55376</v>
      </c>
      <c r="X685" s="394">
        <v>55376</v>
      </c>
    </row>
    <row r="686" spans="1:24" s="390" customFormat="1" ht="16.5" hidden="1">
      <c r="A686" s="391" t="s">
        <v>2351</v>
      </c>
      <c r="B686" s="392" t="s">
        <v>2352</v>
      </c>
      <c r="C686" s="392" t="s">
        <v>239</v>
      </c>
      <c r="D686" s="392" t="s">
        <v>239</v>
      </c>
      <c r="E686" s="392" t="s">
        <v>643</v>
      </c>
      <c r="F686" s="392" t="s">
        <v>2353</v>
      </c>
      <c r="G686" s="392" t="s">
        <v>239</v>
      </c>
      <c r="H686" s="392" t="s">
        <v>243</v>
      </c>
      <c r="I686" s="398">
        <v>95.272000000000006</v>
      </c>
      <c r="J686" s="398">
        <v>100.104</v>
      </c>
      <c r="K686" s="398">
        <v>102.036</v>
      </c>
      <c r="L686" s="398">
        <v>98.975999999999999</v>
      </c>
      <c r="M686" s="398">
        <v>95.872</v>
      </c>
      <c r="N686" s="398">
        <v>100.953</v>
      </c>
      <c r="O686" s="398">
        <v>104.462</v>
      </c>
      <c r="P686" s="398">
        <v>98.617000000000004</v>
      </c>
      <c r="Q686" s="398">
        <v>97.123000000000005</v>
      </c>
      <c r="R686" s="398">
        <v>100.616</v>
      </c>
      <c r="S686" s="398" t="s">
        <v>386</v>
      </c>
      <c r="T686" s="398" t="s">
        <v>386</v>
      </c>
      <c r="U686" s="398" t="s">
        <v>386</v>
      </c>
      <c r="V686" s="398" t="s">
        <v>386</v>
      </c>
      <c r="W686" s="398" t="s">
        <v>386</v>
      </c>
      <c r="X686" s="398" t="s">
        <v>386</v>
      </c>
    </row>
    <row r="687" spans="1:24" s="390" customFormat="1" ht="16.5" hidden="1">
      <c r="A687" s="395" t="s">
        <v>2354</v>
      </c>
      <c r="B687" s="396" t="s">
        <v>2355</v>
      </c>
      <c r="C687" s="396" t="s">
        <v>239</v>
      </c>
      <c r="D687" s="396" t="s">
        <v>239</v>
      </c>
      <c r="E687" s="396" t="s">
        <v>653</v>
      </c>
      <c r="F687" s="396" t="s">
        <v>2356</v>
      </c>
      <c r="G687" s="396" t="s">
        <v>239</v>
      </c>
      <c r="H687" s="396" t="s">
        <v>243</v>
      </c>
      <c r="I687" s="399">
        <v>42852.5</v>
      </c>
      <c r="J687" s="399">
        <v>47666.5</v>
      </c>
      <c r="K687" s="399">
        <v>44015.199999999997</v>
      </c>
      <c r="L687" s="399">
        <v>38943.800000000003</v>
      </c>
      <c r="M687" s="399">
        <v>39607.699999999997</v>
      </c>
      <c r="N687" s="399">
        <v>43625.599999999999</v>
      </c>
      <c r="O687" s="399">
        <v>49643.6</v>
      </c>
      <c r="P687" s="399">
        <v>48194</v>
      </c>
      <c r="Q687" s="399">
        <v>48059</v>
      </c>
      <c r="R687" s="399">
        <v>54583</v>
      </c>
      <c r="S687" s="399" t="s">
        <v>386</v>
      </c>
      <c r="T687" s="399" t="s">
        <v>386</v>
      </c>
      <c r="U687" s="399" t="s">
        <v>386</v>
      </c>
      <c r="V687" s="399" t="s">
        <v>386</v>
      </c>
      <c r="W687" s="399" t="s">
        <v>386</v>
      </c>
      <c r="X687" s="399" t="s">
        <v>386</v>
      </c>
    </row>
    <row r="688" spans="1:24" s="390" customFormat="1" ht="16.5" hidden="1">
      <c r="A688" s="391" t="s">
        <v>2357</v>
      </c>
      <c r="B688" s="392" t="s">
        <v>2358</v>
      </c>
      <c r="C688" s="392" t="s">
        <v>239</v>
      </c>
      <c r="D688" s="392" t="s">
        <v>239</v>
      </c>
      <c r="E688" s="392" t="s">
        <v>653</v>
      </c>
      <c r="F688" s="392" t="s">
        <v>2359</v>
      </c>
      <c r="G688" s="392" t="s">
        <v>239</v>
      </c>
      <c r="H688" s="392" t="s">
        <v>243</v>
      </c>
      <c r="I688" s="398">
        <v>0</v>
      </c>
      <c r="J688" s="398">
        <v>0</v>
      </c>
      <c r="K688" s="398">
        <v>0</v>
      </c>
      <c r="L688" s="398">
        <v>0</v>
      </c>
      <c r="M688" s="398">
        <v>0</v>
      </c>
      <c r="N688" s="398">
        <v>0</v>
      </c>
      <c r="O688" s="398">
        <v>0</v>
      </c>
      <c r="P688" s="398">
        <v>0</v>
      </c>
      <c r="Q688" s="398">
        <v>0</v>
      </c>
      <c r="R688" s="398">
        <v>0</v>
      </c>
      <c r="S688" s="398" t="s">
        <v>386</v>
      </c>
      <c r="T688" s="398" t="s">
        <v>386</v>
      </c>
      <c r="U688" s="398" t="s">
        <v>386</v>
      </c>
      <c r="V688" s="398" t="s">
        <v>386</v>
      </c>
      <c r="W688" s="398" t="s">
        <v>386</v>
      </c>
      <c r="X688" s="398" t="s">
        <v>386</v>
      </c>
    </row>
    <row r="689" spans="1:24" s="390" customFormat="1" ht="16.5" hidden="1">
      <c r="A689" s="395" t="s">
        <v>2360</v>
      </c>
      <c r="B689" s="396" t="s">
        <v>2361</v>
      </c>
      <c r="C689" s="396" t="s">
        <v>239</v>
      </c>
      <c r="D689" s="396" t="s">
        <v>239</v>
      </c>
      <c r="E689" s="396" t="s">
        <v>653</v>
      </c>
      <c r="F689" s="396" t="s">
        <v>2362</v>
      </c>
      <c r="G689" s="396" t="s">
        <v>239</v>
      </c>
      <c r="H689" s="396" t="s">
        <v>243</v>
      </c>
      <c r="I689" s="399">
        <v>42852.5</v>
      </c>
      <c r="J689" s="399">
        <v>47666.5</v>
      </c>
      <c r="K689" s="399">
        <v>44015.199999999997</v>
      </c>
      <c r="L689" s="399">
        <v>38943.800000000003</v>
      </c>
      <c r="M689" s="399">
        <v>39607.699999999997</v>
      </c>
      <c r="N689" s="399">
        <v>43625.599999999999</v>
      </c>
      <c r="O689" s="399">
        <v>49643.6</v>
      </c>
      <c r="P689" s="399">
        <v>48194</v>
      </c>
      <c r="Q689" s="399">
        <v>48059</v>
      </c>
      <c r="R689" s="399">
        <v>54583</v>
      </c>
      <c r="S689" s="399" t="s">
        <v>386</v>
      </c>
      <c r="T689" s="399" t="s">
        <v>386</v>
      </c>
      <c r="U689" s="399" t="s">
        <v>386</v>
      </c>
      <c r="V689" s="399" t="s">
        <v>386</v>
      </c>
      <c r="W689" s="399" t="s">
        <v>386</v>
      </c>
      <c r="X689" s="399" t="s">
        <v>386</v>
      </c>
    </row>
    <row r="690" spans="1:24" s="390" customFormat="1" ht="16.5" hidden="1">
      <c r="A690" s="391" t="s">
        <v>2363</v>
      </c>
      <c r="B690" s="392" t="s">
        <v>2364</v>
      </c>
      <c r="C690" s="392" t="s">
        <v>454</v>
      </c>
      <c r="D690" s="392" t="s">
        <v>404</v>
      </c>
      <c r="E690" s="392" t="s">
        <v>936</v>
      </c>
      <c r="F690" s="392" t="s">
        <v>2365</v>
      </c>
      <c r="G690" s="392" t="s">
        <v>491</v>
      </c>
      <c r="H690" s="392" t="s">
        <v>243</v>
      </c>
      <c r="I690" s="398">
        <v>70.254460000000009</v>
      </c>
      <c r="J690" s="398">
        <v>56.25535</v>
      </c>
      <c r="K690" s="398">
        <v>41.6496</v>
      </c>
      <c r="L690" s="398">
        <v>8.6859999999999999</v>
      </c>
      <c r="M690" s="398">
        <v>-14.3978</v>
      </c>
      <c r="N690" s="398">
        <v>-8.7686000000000011</v>
      </c>
      <c r="O690" s="398">
        <v>1.04</v>
      </c>
      <c r="P690" s="398">
        <v>23.749200000000002</v>
      </c>
      <c r="Q690" s="398">
        <v>60.782600000000002</v>
      </c>
      <c r="R690" s="398">
        <v>103.6593</v>
      </c>
      <c r="S690" s="393">
        <v>168.73870000000002</v>
      </c>
      <c r="T690" s="394">
        <v>141.19420000000002</v>
      </c>
      <c r="U690" s="394">
        <v>130.91050000000001</v>
      </c>
      <c r="V690" s="394">
        <v>127.8899</v>
      </c>
      <c r="W690" s="394">
        <v>123.8082</v>
      </c>
      <c r="X690" s="394">
        <v>123.8082</v>
      </c>
    </row>
    <row r="691" spans="1:24" s="390" customFormat="1" ht="16.5" hidden="1">
      <c r="A691" s="395" t="s">
        <v>2366</v>
      </c>
      <c r="B691" s="396" t="s">
        <v>2367</v>
      </c>
      <c r="C691" s="396" t="s">
        <v>239</v>
      </c>
      <c r="D691" s="396" t="s">
        <v>239</v>
      </c>
      <c r="E691" s="396" t="s">
        <v>936</v>
      </c>
      <c r="F691" s="396" t="s">
        <v>2368</v>
      </c>
      <c r="G691" s="396" t="s">
        <v>491</v>
      </c>
      <c r="H691" s="396" t="s">
        <v>243</v>
      </c>
      <c r="I691" s="399">
        <v>9.5440000000000005</v>
      </c>
      <c r="J691" s="399">
        <v>7.492</v>
      </c>
      <c r="K691" s="399">
        <v>5.5259999999999998</v>
      </c>
      <c r="L691" s="399">
        <v>1.3049999999999999</v>
      </c>
      <c r="M691" s="399">
        <v>-2.2730000000000001</v>
      </c>
      <c r="N691" s="399">
        <v>-1.2529999999999999</v>
      </c>
      <c r="O691" s="397">
        <v>0.1</v>
      </c>
      <c r="P691" s="397">
        <v>3.4</v>
      </c>
      <c r="Q691" s="397">
        <v>9.4</v>
      </c>
      <c r="R691" s="397">
        <v>12.6</v>
      </c>
      <c r="S691" s="397">
        <v>20.8</v>
      </c>
      <c r="T691" s="394">
        <v>18.100000000000001</v>
      </c>
      <c r="U691" s="394">
        <v>14.9</v>
      </c>
      <c r="V691" s="394">
        <v>13</v>
      </c>
      <c r="W691" s="394">
        <v>11.8</v>
      </c>
      <c r="X691" s="394">
        <v>11.8</v>
      </c>
    </row>
    <row r="692" spans="1:24" s="390" customFormat="1" ht="16.5" hidden="1">
      <c r="A692" s="391" t="s">
        <v>2369</v>
      </c>
      <c r="B692" s="392" t="s">
        <v>2370</v>
      </c>
      <c r="C692" s="392" t="s">
        <v>239</v>
      </c>
      <c r="D692" s="392" t="s">
        <v>239</v>
      </c>
      <c r="E692" s="392" t="s">
        <v>936</v>
      </c>
      <c r="F692" s="392" t="s">
        <v>2371</v>
      </c>
      <c r="G692" s="392" t="s">
        <v>491</v>
      </c>
      <c r="H692" s="392" t="s">
        <v>243</v>
      </c>
      <c r="I692" s="398">
        <v>5.4969999999999999</v>
      </c>
      <c r="J692" s="398">
        <v>4.1040000000000001</v>
      </c>
      <c r="K692" s="398">
        <v>2.806</v>
      </c>
      <c r="L692" s="398">
        <v>0.59199999999999997</v>
      </c>
      <c r="M692" s="398">
        <v>-0.96</v>
      </c>
      <c r="N692" s="398">
        <v>-0.54</v>
      </c>
      <c r="O692" s="398">
        <v>0.06</v>
      </c>
      <c r="P692" s="398">
        <v>1.4379999999999999</v>
      </c>
      <c r="Q692" s="398">
        <v>3.6970000000000001</v>
      </c>
      <c r="R692" s="398">
        <v>5.7240000000000002</v>
      </c>
      <c r="S692" s="393">
        <v>10.199999999999999</v>
      </c>
      <c r="T692" s="394">
        <v>8.1</v>
      </c>
      <c r="U692" s="394">
        <v>6.9</v>
      </c>
      <c r="V692" s="394">
        <v>6.2</v>
      </c>
      <c r="W692" s="394">
        <v>5.7</v>
      </c>
      <c r="X692" s="394">
        <v>5.7</v>
      </c>
    </row>
    <row r="693" spans="1:24" s="390" customFormat="1" ht="16.5" hidden="1">
      <c r="A693" s="395" t="s">
        <v>2372</v>
      </c>
      <c r="B693" s="396" t="s">
        <v>2373</v>
      </c>
      <c r="C693" s="396" t="s">
        <v>454</v>
      </c>
      <c r="D693" s="396" t="s">
        <v>404</v>
      </c>
      <c r="E693" s="396" t="s">
        <v>710</v>
      </c>
      <c r="F693" s="396" t="s">
        <v>2374</v>
      </c>
      <c r="G693" s="396" t="s">
        <v>2044</v>
      </c>
      <c r="H693" s="396" t="s">
        <v>243</v>
      </c>
      <c r="I693" s="399">
        <v>-21.102799999999998</v>
      </c>
      <c r="J693" s="399">
        <v>-15.551200000000001</v>
      </c>
      <c r="K693" s="399">
        <v>-18.724900000000002</v>
      </c>
      <c r="L693" s="399">
        <v>-19.583000000000002</v>
      </c>
      <c r="M693" s="399">
        <v>-17.7852</v>
      </c>
      <c r="N693" s="399">
        <v>-16.156500000000001</v>
      </c>
      <c r="O693" s="399">
        <v>-26.037800000000001</v>
      </c>
      <c r="P693" s="399">
        <v>-25.604700000000001</v>
      </c>
      <c r="Q693" s="399">
        <v>-26.067499999999999</v>
      </c>
      <c r="R693" s="399">
        <v>-44.000099999999996</v>
      </c>
      <c r="S693" s="397">
        <v>-41.375</v>
      </c>
      <c r="T693" s="394">
        <v>-36.170999999999999</v>
      </c>
      <c r="U693" s="394">
        <v>-41.74</v>
      </c>
      <c r="V693" s="394">
        <v>-42.161999999999999</v>
      </c>
      <c r="W693" s="394">
        <v>-44.350999999999999</v>
      </c>
      <c r="X693" s="394">
        <v>-44.350999999999999</v>
      </c>
    </row>
    <row r="694" spans="1:24" s="390" customFormat="1" ht="16.5" hidden="1">
      <c r="A694" s="391" t="s">
        <v>2375</v>
      </c>
      <c r="B694" s="392" t="s">
        <v>2376</v>
      </c>
      <c r="C694" s="392" t="s">
        <v>454</v>
      </c>
      <c r="D694" s="392" t="s">
        <v>429</v>
      </c>
      <c r="E694" s="392" t="s">
        <v>459</v>
      </c>
      <c r="F694" s="392" t="s">
        <v>2377</v>
      </c>
      <c r="G694" s="392" t="s">
        <v>461</v>
      </c>
      <c r="H694" s="392" t="s">
        <v>243</v>
      </c>
      <c r="I694" s="398">
        <v>26750.3</v>
      </c>
      <c r="J694" s="398">
        <v>22988.400000000001</v>
      </c>
      <c r="K694" s="398">
        <v>21530.6</v>
      </c>
      <c r="L694" s="398">
        <v>16983.599999999999</v>
      </c>
      <c r="M694" s="398">
        <v>17482.3</v>
      </c>
      <c r="N694" s="398">
        <v>23322.799999999999</v>
      </c>
      <c r="O694" s="398">
        <v>24854.5</v>
      </c>
      <c r="P694" s="398">
        <v>23529.9</v>
      </c>
      <c r="Q694" s="398">
        <v>25549.3</v>
      </c>
      <c r="R694" s="398">
        <v>26000.1</v>
      </c>
      <c r="S694" s="398" t="s">
        <v>386</v>
      </c>
      <c r="T694" s="398" t="s">
        <v>386</v>
      </c>
      <c r="U694" s="398" t="s">
        <v>386</v>
      </c>
      <c r="V694" s="398" t="s">
        <v>386</v>
      </c>
      <c r="W694" s="398" t="s">
        <v>386</v>
      </c>
      <c r="X694" s="398" t="s">
        <v>386</v>
      </c>
    </row>
    <row r="695" spans="1:24" s="390" customFormat="1" ht="16.5" hidden="1">
      <c r="A695" s="395" t="s">
        <v>2378</v>
      </c>
      <c r="B695" s="396" t="s">
        <v>2379</v>
      </c>
      <c r="C695" s="396" t="s">
        <v>454</v>
      </c>
      <c r="D695" s="396" t="s">
        <v>429</v>
      </c>
      <c r="E695" s="396" t="s">
        <v>459</v>
      </c>
      <c r="F695" s="396" t="s">
        <v>2380</v>
      </c>
      <c r="G695" s="396" t="s">
        <v>461</v>
      </c>
      <c r="H695" s="396" t="s">
        <v>243</v>
      </c>
      <c r="I695" s="399">
        <v>37416.9</v>
      </c>
      <c r="J695" s="399">
        <v>34503</v>
      </c>
      <c r="K695" s="399">
        <v>33406.199999999997</v>
      </c>
      <c r="L695" s="399">
        <v>28485.200000000001</v>
      </c>
      <c r="M695" s="399">
        <v>29062.1</v>
      </c>
      <c r="N695" s="399">
        <v>35797.5</v>
      </c>
      <c r="O695" s="399">
        <v>37150.400000000001</v>
      </c>
      <c r="P695" s="399">
        <v>36022.1</v>
      </c>
      <c r="Q695" s="399">
        <v>39224.1</v>
      </c>
      <c r="R695" s="399">
        <v>40262.199999999997</v>
      </c>
      <c r="S695" s="397">
        <v>36801</v>
      </c>
      <c r="T695" s="394">
        <v>42110</v>
      </c>
      <c r="U695" s="394">
        <v>43557</v>
      </c>
      <c r="V695" s="394">
        <v>47506</v>
      </c>
      <c r="W695" s="394">
        <v>49052</v>
      </c>
      <c r="X695" s="394">
        <v>49052</v>
      </c>
    </row>
    <row r="696" spans="1:24" s="390" customFormat="1" ht="16.5" hidden="1">
      <c r="A696" s="391" t="s">
        <v>2381</v>
      </c>
      <c r="B696" s="392" t="s">
        <v>2382</v>
      </c>
      <c r="C696" s="392" t="s">
        <v>239</v>
      </c>
      <c r="D696" s="392" t="s">
        <v>239</v>
      </c>
      <c r="E696" s="392" t="s">
        <v>2127</v>
      </c>
      <c r="F696" s="392" t="s">
        <v>2383</v>
      </c>
      <c r="G696" s="392" t="s">
        <v>461</v>
      </c>
      <c r="H696" s="392" t="s">
        <v>243</v>
      </c>
      <c r="I696" s="398">
        <v>1.9730000000000001</v>
      </c>
      <c r="J696" s="398">
        <v>1.7749999999999999</v>
      </c>
      <c r="K696" s="398">
        <v>1.621</v>
      </c>
      <c r="L696" s="398">
        <v>1.377</v>
      </c>
      <c r="M696" s="398">
        <v>1.403</v>
      </c>
      <c r="N696" s="398">
        <v>1.4750000000000001</v>
      </c>
      <c r="O696" s="398">
        <v>1.5169999999999999</v>
      </c>
      <c r="P696" s="398">
        <v>1.42</v>
      </c>
      <c r="Q696" s="398">
        <v>1.3109999999999999</v>
      </c>
      <c r="R696" s="398">
        <v>1.347</v>
      </c>
      <c r="S696" s="393">
        <v>1.3</v>
      </c>
      <c r="T696" s="394">
        <v>1.3</v>
      </c>
      <c r="U696" s="394">
        <v>1.2</v>
      </c>
      <c r="V696" s="394">
        <v>1.2</v>
      </c>
      <c r="W696" s="394">
        <v>1.2</v>
      </c>
      <c r="X696" s="394">
        <v>1.2</v>
      </c>
    </row>
    <row r="697" spans="1:24" s="390" customFormat="1" ht="16.5" hidden="1">
      <c r="A697" s="395" t="s">
        <v>2384</v>
      </c>
      <c r="B697" s="396" t="s">
        <v>2385</v>
      </c>
      <c r="C697" s="396" t="s">
        <v>239</v>
      </c>
      <c r="D697" s="396" t="s">
        <v>239</v>
      </c>
      <c r="E697" s="396" t="s">
        <v>653</v>
      </c>
      <c r="F697" s="396" t="s">
        <v>2386</v>
      </c>
      <c r="G697" s="396" t="s">
        <v>239</v>
      </c>
      <c r="H697" s="396" t="s">
        <v>243</v>
      </c>
      <c r="I697" s="399">
        <v>87826</v>
      </c>
      <c r="J697" s="399">
        <v>91478</v>
      </c>
      <c r="K697" s="399">
        <v>99956</v>
      </c>
      <c r="L697" s="399">
        <v>103421</v>
      </c>
      <c r="M697" s="399">
        <v>111583</v>
      </c>
      <c r="N697" s="399">
        <v>123550</v>
      </c>
      <c r="O697" s="399">
        <v>128298.5</v>
      </c>
      <c r="P697" s="399">
        <v>132870</v>
      </c>
      <c r="Q697" s="399">
        <v>139144.9</v>
      </c>
      <c r="R697" s="399">
        <v>145540.4</v>
      </c>
      <c r="S697" s="397">
        <v>151350</v>
      </c>
      <c r="T697" s="394">
        <v>158080</v>
      </c>
      <c r="U697" s="394">
        <v>162878</v>
      </c>
      <c r="V697" s="394">
        <v>167756</v>
      </c>
      <c r="W697" s="394">
        <v>170278</v>
      </c>
      <c r="X697" s="394">
        <v>170278</v>
      </c>
    </row>
    <row r="698" spans="1:24" s="390" customFormat="1" ht="16.5" hidden="1">
      <c r="A698" s="391" t="s">
        <v>2387</v>
      </c>
      <c r="B698" s="392" t="s">
        <v>2388</v>
      </c>
      <c r="C698" s="392" t="s">
        <v>454</v>
      </c>
      <c r="D698" s="392" t="s">
        <v>404</v>
      </c>
      <c r="E698" s="392" t="s">
        <v>710</v>
      </c>
      <c r="F698" s="392" t="s">
        <v>2389</v>
      </c>
      <c r="G698" s="392" t="s">
        <v>2044</v>
      </c>
      <c r="H698" s="392" t="s">
        <v>243</v>
      </c>
      <c r="I698" s="398">
        <v>6.7478000000000007</v>
      </c>
      <c r="J698" s="398">
        <v>-9.3445</v>
      </c>
      <c r="K698" s="398">
        <v>-30.608900000000002</v>
      </c>
      <c r="L698" s="398">
        <v>-49.529800000000002</v>
      </c>
      <c r="M698" s="398">
        <v>-66.970200000000006</v>
      </c>
      <c r="N698" s="398">
        <v>-57.853000000000002</v>
      </c>
      <c r="O698" s="398">
        <v>-47.420699999999997</v>
      </c>
      <c r="P698" s="398">
        <v>-42.377000000000002</v>
      </c>
      <c r="Q698" s="398">
        <v>-41.744800000000005</v>
      </c>
      <c r="R698" s="398">
        <v>-19.607400000000002</v>
      </c>
      <c r="S698" s="393">
        <v>-47.607400000000005</v>
      </c>
      <c r="T698" s="394">
        <v>-30.607400000000002</v>
      </c>
      <c r="U698" s="394">
        <v>-22.592400000000001</v>
      </c>
      <c r="V698" s="394">
        <v>-21.577400000000001</v>
      </c>
      <c r="W698" s="394">
        <v>-24.077400000000001</v>
      </c>
      <c r="X698" s="394">
        <v>-24.077400000000001</v>
      </c>
    </row>
    <row r="699" spans="1:24" s="390" customFormat="1" ht="16.5" hidden="1">
      <c r="A699" s="395" t="s">
        <v>2390</v>
      </c>
      <c r="B699" s="396" t="s">
        <v>2391</v>
      </c>
      <c r="C699" s="396" t="s">
        <v>239</v>
      </c>
      <c r="D699" s="396" t="s">
        <v>436</v>
      </c>
      <c r="E699" s="396" t="s">
        <v>2392</v>
      </c>
      <c r="F699" s="396" t="s">
        <v>2393</v>
      </c>
      <c r="G699" s="396" t="s">
        <v>239</v>
      </c>
      <c r="H699" s="396" t="s">
        <v>243</v>
      </c>
      <c r="I699" s="399">
        <v>439.262</v>
      </c>
      <c r="J699" s="399">
        <v>420.404</v>
      </c>
      <c r="K699" s="397">
        <v>402.4</v>
      </c>
      <c r="L699" s="397">
        <v>385.1</v>
      </c>
      <c r="M699" s="397">
        <v>368.6</v>
      </c>
      <c r="N699" s="399" t="s">
        <v>386</v>
      </c>
      <c r="O699" s="399" t="s">
        <v>386</v>
      </c>
      <c r="P699" s="399" t="s">
        <v>386</v>
      </c>
      <c r="Q699" s="399" t="s">
        <v>386</v>
      </c>
      <c r="R699" s="399" t="s">
        <v>386</v>
      </c>
      <c r="S699" s="399" t="s">
        <v>386</v>
      </c>
      <c r="T699" s="399" t="s">
        <v>386</v>
      </c>
      <c r="U699" s="399" t="s">
        <v>386</v>
      </c>
      <c r="V699" s="399" t="s">
        <v>386</v>
      </c>
      <c r="W699" s="399" t="s">
        <v>386</v>
      </c>
      <c r="X699" s="399" t="s">
        <v>386</v>
      </c>
    </row>
    <row r="700" spans="1:24" s="390" customFormat="1" ht="16.5" hidden="1">
      <c r="A700" s="391" t="s">
        <v>2394</v>
      </c>
      <c r="B700" s="392" t="s">
        <v>2395</v>
      </c>
      <c r="C700" s="392" t="s">
        <v>239</v>
      </c>
      <c r="D700" s="392" t="s">
        <v>239</v>
      </c>
      <c r="E700" s="392" t="s">
        <v>2396</v>
      </c>
      <c r="F700" s="392" t="s">
        <v>2397</v>
      </c>
      <c r="G700" s="392" t="s">
        <v>239</v>
      </c>
      <c r="H700" s="392" t="s">
        <v>243</v>
      </c>
      <c r="I700" s="398">
        <v>88.888888888888886</v>
      </c>
      <c r="J700" s="398">
        <v>17.647058823529417</v>
      </c>
      <c r="K700" s="398">
        <v>118.33333333333331</v>
      </c>
      <c r="L700" s="398">
        <v>143.5114503816794</v>
      </c>
      <c r="M700" s="398">
        <v>64.890282131661436</v>
      </c>
      <c r="N700" s="398">
        <v>179.65779467680611</v>
      </c>
      <c r="O700" s="398">
        <v>137.25356900067979</v>
      </c>
      <c r="P700" s="398">
        <v>-8.7106017191977081</v>
      </c>
      <c r="Q700" s="398">
        <v>43.192090395480221</v>
      </c>
      <c r="R700" s="393">
        <v>99.469542535235973</v>
      </c>
      <c r="S700" s="393">
        <v>31.777369518209888</v>
      </c>
      <c r="T700" s="394">
        <v>22.417579944179099</v>
      </c>
      <c r="U700" s="394">
        <v>18.532794077156577</v>
      </c>
      <c r="V700" s="394">
        <v>22.100525714214257</v>
      </c>
      <c r="W700" s="394">
        <v>18.077993688297699</v>
      </c>
      <c r="X700" s="394">
        <v>18.077993688297699</v>
      </c>
    </row>
    <row r="701" spans="1:24" s="390" customFormat="1" ht="16.5" hidden="1">
      <c r="A701" s="395" t="s">
        <v>2398</v>
      </c>
      <c r="B701" s="396" t="s">
        <v>2399</v>
      </c>
      <c r="C701" s="396" t="s">
        <v>239</v>
      </c>
      <c r="D701" s="396" t="s">
        <v>436</v>
      </c>
      <c r="E701" s="396" t="s">
        <v>2396</v>
      </c>
      <c r="F701" s="396" t="s">
        <v>2400</v>
      </c>
      <c r="G701" s="396" t="s">
        <v>239</v>
      </c>
      <c r="H701" s="396" t="s">
        <v>243</v>
      </c>
      <c r="I701" s="399">
        <v>0.51</v>
      </c>
      <c r="J701" s="399">
        <v>0.6</v>
      </c>
      <c r="K701" s="399">
        <v>1.31</v>
      </c>
      <c r="L701" s="399">
        <v>3.19</v>
      </c>
      <c r="M701" s="399">
        <v>5.26</v>
      </c>
      <c r="N701" s="399">
        <v>14.71</v>
      </c>
      <c r="O701" s="399">
        <v>34.9</v>
      </c>
      <c r="P701" s="399">
        <v>31.86</v>
      </c>
      <c r="Q701" s="399">
        <v>45.621000000000002</v>
      </c>
      <c r="R701" s="397">
        <v>91</v>
      </c>
      <c r="S701" s="397">
        <v>119.917406261571</v>
      </c>
      <c r="T701" s="394">
        <v>146.7999866772447</v>
      </c>
      <c r="U701" s="394">
        <v>174.00612591343176</v>
      </c>
      <c r="V701" s="394">
        <v>212.46239451523778</v>
      </c>
      <c r="W701" s="394">
        <v>250.87133278570863</v>
      </c>
      <c r="X701" s="394">
        <v>250.87133278570863</v>
      </c>
    </row>
    <row r="702" spans="1:24" s="390" customFormat="1" ht="16.5" hidden="1">
      <c r="A702" s="391" t="s">
        <v>2401</v>
      </c>
      <c r="B702" s="392" t="s">
        <v>2402</v>
      </c>
      <c r="C702" s="392" t="s">
        <v>239</v>
      </c>
      <c r="D702" s="392" t="s">
        <v>239</v>
      </c>
      <c r="E702" s="392" t="s">
        <v>2403</v>
      </c>
      <c r="F702" s="392" t="s">
        <v>2404</v>
      </c>
      <c r="G702" s="392" t="s">
        <v>239</v>
      </c>
      <c r="H702" s="392" t="s">
        <v>243</v>
      </c>
      <c r="I702" s="398">
        <v>3.8483914855470258E-2</v>
      </c>
      <c r="J702" s="398">
        <v>4.5339821965632417E-2</v>
      </c>
      <c r="K702" s="398">
        <v>8.8917125166804459E-2</v>
      </c>
      <c r="L702" s="398">
        <v>0.1930943644289915</v>
      </c>
      <c r="M702" s="398">
        <v>0.32134068710702962</v>
      </c>
      <c r="N702" s="398">
        <v>0.96206671026814916</v>
      </c>
      <c r="O702" s="398">
        <v>2.2391286773999415</v>
      </c>
      <c r="P702" s="398">
        <v>2.0700947331488053</v>
      </c>
      <c r="Q702" s="398">
        <v>2.7663155346442996</v>
      </c>
      <c r="R702" s="393">
        <v>6.0820120281959245</v>
      </c>
      <c r="S702" s="393">
        <v>7.7348158383305998</v>
      </c>
      <c r="T702" s="394">
        <v>9.4897871705245631</v>
      </c>
      <c r="U702" s="394">
        <v>11.437301220811097</v>
      </c>
      <c r="V702" s="394">
        <v>13.588709538963908</v>
      </c>
      <c r="W702" s="394">
        <v>15.931322252164321</v>
      </c>
      <c r="X702" s="394">
        <v>15.931322252164321</v>
      </c>
    </row>
    <row r="703" spans="1:24" s="390" customFormat="1" ht="16.5" hidden="1">
      <c r="A703" s="395" t="s">
        <v>2405</v>
      </c>
      <c r="B703" s="396" t="s">
        <v>2406</v>
      </c>
      <c r="C703" s="396" t="s">
        <v>403</v>
      </c>
      <c r="D703" s="396" t="s">
        <v>404</v>
      </c>
      <c r="E703" s="396" t="s">
        <v>515</v>
      </c>
      <c r="F703" s="396" t="s">
        <v>2407</v>
      </c>
      <c r="G703" s="396" t="s">
        <v>841</v>
      </c>
      <c r="H703" s="396" t="s">
        <v>243</v>
      </c>
      <c r="I703" s="399">
        <v>1400799.6</v>
      </c>
      <c r="J703" s="399">
        <v>1431300.5</v>
      </c>
      <c r="K703" s="399">
        <v>1484026.2</v>
      </c>
      <c r="L703" s="399">
        <v>1544502</v>
      </c>
      <c r="M703" s="399">
        <v>1624817.7</v>
      </c>
      <c r="N703" s="399">
        <v>1748548.6</v>
      </c>
      <c r="O703" s="399">
        <v>1813956.2</v>
      </c>
      <c r="P703" s="399">
        <v>1870716.4</v>
      </c>
      <c r="Q703" s="399">
        <v>1869207.8</v>
      </c>
      <c r="R703" s="399">
        <v>1996793.1</v>
      </c>
      <c r="S703" s="397">
        <v>2155646.2999999998</v>
      </c>
      <c r="T703" s="394">
        <v>2234844.6</v>
      </c>
      <c r="U703" s="394">
        <v>2288010</v>
      </c>
      <c r="V703" s="394">
        <v>2343425.2000000002</v>
      </c>
      <c r="W703" s="394">
        <v>2419468.5</v>
      </c>
      <c r="X703" s="394">
        <v>2419468.5</v>
      </c>
    </row>
    <row r="704" spans="1:24" s="390" customFormat="1" ht="16.5" hidden="1">
      <c r="A704" s="391" t="s">
        <v>2408</v>
      </c>
      <c r="B704" s="392" t="s">
        <v>2409</v>
      </c>
      <c r="C704" s="392" t="s">
        <v>454</v>
      </c>
      <c r="D704" s="392" t="s">
        <v>404</v>
      </c>
      <c r="E704" s="392" t="s">
        <v>2410</v>
      </c>
      <c r="F704" s="392" t="s">
        <v>2411</v>
      </c>
      <c r="G704" s="392" t="s">
        <v>239</v>
      </c>
      <c r="H704" s="392" t="s">
        <v>243</v>
      </c>
      <c r="I704" s="398">
        <v>1243.1590000000001</v>
      </c>
      <c r="J704" s="398">
        <v>1307.145</v>
      </c>
      <c r="K704" s="398">
        <v>1409.546</v>
      </c>
      <c r="L704" s="398">
        <v>1365.665</v>
      </c>
      <c r="M704" s="398">
        <v>1399.779</v>
      </c>
      <c r="N704" s="398">
        <v>1546.019</v>
      </c>
      <c r="O704" s="398">
        <v>1648.806</v>
      </c>
      <c r="P704" s="398">
        <v>1605.2729999999999</v>
      </c>
      <c r="Q704" s="398">
        <v>1583.7180000000001</v>
      </c>
      <c r="R704" s="398">
        <v>1745.5119999999999</v>
      </c>
      <c r="S704" s="393">
        <v>1661</v>
      </c>
      <c r="T704" s="394">
        <v>1749.4</v>
      </c>
      <c r="U704" s="394">
        <v>1916.1</v>
      </c>
      <c r="V704" s="394">
        <v>2062.9</v>
      </c>
      <c r="W704" s="394">
        <v>2160.1999999999998</v>
      </c>
      <c r="X704" s="394">
        <v>2160.1999999999998</v>
      </c>
    </row>
    <row r="705" spans="1:24" s="390" customFormat="1" ht="16.5" hidden="1">
      <c r="A705" s="395" t="s">
        <v>2412</v>
      </c>
      <c r="B705" s="396" t="s">
        <v>2413</v>
      </c>
      <c r="C705" s="396" t="s">
        <v>403</v>
      </c>
      <c r="D705" s="396" t="s">
        <v>404</v>
      </c>
      <c r="E705" s="396" t="s">
        <v>967</v>
      </c>
      <c r="F705" s="396" t="s">
        <v>2414</v>
      </c>
      <c r="G705" s="396" t="s">
        <v>841</v>
      </c>
      <c r="H705" s="396" t="s">
        <v>243</v>
      </c>
      <c r="I705" s="399">
        <v>779014.6</v>
      </c>
      <c r="J705" s="399">
        <v>769801.1</v>
      </c>
      <c r="K705" s="399">
        <v>747571.1</v>
      </c>
      <c r="L705" s="399">
        <v>712775.6</v>
      </c>
      <c r="M705" s="399">
        <v>698621</v>
      </c>
      <c r="N705" s="399">
        <v>751428.4</v>
      </c>
      <c r="O705" s="399">
        <v>791798.5</v>
      </c>
      <c r="P705" s="399">
        <v>755863.2</v>
      </c>
      <c r="Q705" s="399">
        <v>705640</v>
      </c>
      <c r="R705" s="399">
        <v>870831.7</v>
      </c>
      <c r="S705" s="397">
        <v>1044125.8</v>
      </c>
      <c r="T705" s="394">
        <v>1011188.9</v>
      </c>
      <c r="U705" s="394">
        <v>1025817.4</v>
      </c>
      <c r="V705" s="394">
        <v>1063122.3999999999</v>
      </c>
      <c r="W705" s="394">
        <v>1116525</v>
      </c>
      <c r="X705" s="394">
        <v>1116525</v>
      </c>
    </row>
    <row r="706" spans="1:24" s="390" customFormat="1" ht="16.5" hidden="1">
      <c r="A706" s="391" t="s">
        <v>2415</v>
      </c>
      <c r="B706" s="392" t="s">
        <v>2416</v>
      </c>
      <c r="C706" s="392" t="s">
        <v>454</v>
      </c>
      <c r="D706" s="392" t="s">
        <v>404</v>
      </c>
      <c r="E706" s="392" t="s">
        <v>2410</v>
      </c>
      <c r="F706" s="392" t="s">
        <v>2417</v>
      </c>
      <c r="G706" s="392" t="s">
        <v>239</v>
      </c>
      <c r="H706" s="392" t="s">
        <v>243</v>
      </c>
      <c r="I706" s="398">
        <v>691.34699999999998</v>
      </c>
      <c r="J706" s="398">
        <v>703.02599999999995</v>
      </c>
      <c r="K706" s="398">
        <v>710.05200000000002</v>
      </c>
      <c r="L706" s="398">
        <v>630.24400000000003</v>
      </c>
      <c r="M706" s="398">
        <v>601.86099999999999</v>
      </c>
      <c r="N706" s="398">
        <v>664.39200000000005</v>
      </c>
      <c r="O706" s="398">
        <v>719.71</v>
      </c>
      <c r="P706" s="398">
        <v>648.61099999999999</v>
      </c>
      <c r="Q706" s="398">
        <v>597.86500000000001</v>
      </c>
      <c r="R706" s="398">
        <v>761.24400000000003</v>
      </c>
      <c r="S706" s="393">
        <v>804.5</v>
      </c>
      <c r="T706" s="394">
        <v>791.6</v>
      </c>
      <c r="U706" s="394">
        <v>859.1</v>
      </c>
      <c r="V706" s="394">
        <v>935.8</v>
      </c>
      <c r="W706" s="394">
        <v>996.9</v>
      </c>
      <c r="X706" s="394">
        <v>996.9</v>
      </c>
    </row>
    <row r="707" spans="1:24" s="390" customFormat="1" ht="16.5" hidden="1">
      <c r="A707" s="395" t="s">
        <v>2418</v>
      </c>
      <c r="B707" s="396" t="s">
        <v>2419</v>
      </c>
      <c r="C707" s="396" t="s">
        <v>403</v>
      </c>
      <c r="D707" s="396" t="s">
        <v>404</v>
      </c>
      <c r="E707" s="396" t="s">
        <v>967</v>
      </c>
      <c r="F707" s="396" t="s">
        <v>2420</v>
      </c>
      <c r="G707" s="396" t="s">
        <v>2421</v>
      </c>
      <c r="H707" s="396" t="s">
        <v>243</v>
      </c>
      <c r="I707" s="399">
        <v>1440111.4</v>
      </c>
      <c r="J707" s="399">
        <v>1500819.1</v>
      </c>
      <c r="K707" s="399">
        <v>1562929</v>
      </c>
      <c r="L707" s="399">
        <v>1658020.4</v>
      </c>
      <c r="M707" s="399">
        <v>1740779.6</v>
      </c>
      <c r="N707" s="399">
        <v>1835698.2</v>
      </c>
      <c r="O707" s="399">
        <v>1898192.6</v>
      </c>
      <c r="P707" s="399">
        <v>1924498</v>
      </c>
      <c r="Q707" s="399">
        <v>1940726.1</v>
      </c>
      <c r="R707" s="399">
        <v>2071658</v>
      </c>
      <c r="S707" s="397">
        <v>2157567.4</v>
      </c>
      <c r="T707" s="394">
        <v>2221017.5</v>
      </c>
      <c r="U707" s="394">
        <v>2281505.6</v>
      </c>
      <c r="V707" s="394">
        <v>2354935.2000000002</v>
      </c>
      <c r="W707" s="394">
        <v>2437138.2999999998</v>
      </c>
      <c r="X707" s="394">
        <v>2437138.2999999998</v>
      </c>
    </row>
    <row r="708" spans="1:24" s="390" customFormat="1" ht="16.5" hidden="1">
      <c r="A708" s="391" t="s">
        <v>2422</v>
      </c>
      <c r="B708" s="392" t="s">
        <v>2423</v>
      </c>
      <c r="C708" s="392" t="s">
        <v>1506</v>
      </c>
      <c r="D708" s="392" t="s">
        <v>404</v>
      </c>
      <c r="E708" s="392" t="s">
        <v>2424</v>
      </c>
      <c r="F708" s="392" t="s">
        <v>2425</v>
      </c>
      <c r="G708" s="392" t="s">
        <v>239</v>
      </c>
      <c r="H708" s="392" t="s">
        <v>243</v>
      </c>
      <c r="I708" s="398">
        <v>1684.6</v>
      </c>
      <c r="J708" s="398">
        <v>1726.9</v>
      </c>
      <c r="K708" s="398">
        <v>1792.6</v>
      </c>
      <c r="L708" s="398">
        <v>1933.6</v>
      </c>
      <c r="M708" s="398">
        <v>2027</v>
      </c>
      <c r="N708" s="398">
        <v>2103.6999999999998</v>
      </c>
      <c r="O708" s="398">
        <v>2220.4</v>
      </c>
      <c r="P708" s="398">
        <v>2225.8000000000002</v>
      </c>
      <c r="Q708" s="393">
        <v>2354</v>
      </c>
      <c r="R708" s="393">
        <v>2445</v>
      </c>
      <c r="S708" s="393">
        <v>2677</v>
      </c>
      <c r="T708" s="394">
        <v>2818</v>
      </c>
      <c r="U708" s="394">
        <v>2941</v>
      </c>
      <c r="V708" s="394">
        <v>3083</v>
      </c>
      <c r="W708" s="394">
        <v>3237</v>
      </c>
      <c r="X708" s="394">
        <v>3237</v>
      </c>
    </row>
    <row r="709" spans="1:24" s="390" customFormat="1" ht="16.5" hidden="1">
      <c r="A709" s="395" t="s">
        <v>2426</v>
      </c>
      <c r="B709" s="396" t="s">
        <v>2427</v>
      </c>
      <c r="C709" s="396" t="s">
        <v>454</v>
      </c>
      <c r="D709" s="396" t="s">
        <v>404</v>
      </c>
      <c r="E709" s="396" t="s">
        <v>2410</v>
      </c>
      <c r="F709" s="396" t="s">
        <v>2428</v>
      </c>
      <c r="G709" s="396" t="s">
        <v>2421</v>
      </c>
      <c r="H709" s="396" t="s">
        <v>243</v>
      </c>
      <c r="I709" s="399">
        <v>1278</v>
      </c>
      <c r="J709" s="399">
        <v>1370.6</v>
      </c>
      <c r="K709" s="399">
        <v>1484.5</v>
      </c>
      <c r="L709" s="399">
        <v>1466</v>
      </c>
      <c r="M709" s="399">
        <v>1499.7</v>
      </c>
      <c r="N709" s="399">
        <v>1623.1</v>
      </c>
      <c r="O709" s="399">
        <v>1725.4</v>
      </c>
      <c r="P709" s="399">
        <v>1651.4</v>
      </c>
      <c r="Q709" s="399">
        <v>1644.3</v>
      </c>
      <c r="R709" s="399">
        <v>1811</v>
      </c>
      <c r="S709" s="397">
        <v>1662</v>
      </c>
      <c r="T709" s="394">
        <v>1739</v>
      </c>
      <c r="U709" s="394">
        <v>1911</v>
      </c>
      <c r="V709" s="394">
        <v>2073</v>
      </c>
      <c r="W709" s="394">
        <v>2176</v>
      </c>
      <c r="X709" s="394">
        <v>2176</v>
      </c>
    </row>
    <row r="710" spans="1:24" s="390" customFormat="1" ht="16.5" hidden="1">
      <c r="A710" s="391" t="s">
        <v>2429</v>
      </c>
      <c r="B710" s="392" t="s">
        <v>2430</v>
      </c>
      <c r="C710" s="392" t="s">
        <v>403</v>
      </c>
      <c r="D710" s="392" t="s">
        <v>404</v>
      </c>
      <c r="E710" s="392" t="s">
        <v>967</v>
      </c>
      <c r="F710" s="392" t="s">
        <v>2431</v>
      </c>
      <c r="G710" s="392" t="s">
        <v>841</v>
      </c>
      <c r="H710" s="392" t="s">
        <v>243</v>
      </c>
      <c r="I710" s="398">
        <v>211492.8</v>
      </c>
      <c r="J710" s="398">
        <v>224770.8</v>
      </c>
      <c r="K710" s="398">
        <v>237959.3</v>
      </c>
      <c r="L710" s="398">
        <v>250087.9</v>
      </c>
      <c r="M710" s="398">
        <v>265295.2</v>
      </c>
      <c r="N710" s="398">
        <v>283045.8</v>
      </c>
      <c r="O710" s="398">
        <v>304692.7</v>
      </c>
      <c r="P710" s="398">
        <v>328663.2</v>
      </c>
      <c r="Q710" s="398">
        <v>350094.4</v>
      </c>
      <c r="R710" s="398">
        <v>376218.7</v>
      </c>
      <c r="S710" s="393">
        <v>429154.6</v>
      </c>
      <c r="T710" s="394">
        <v>436926.6</v>
      </c>
      <c r="U710" s="394">
        <v>442843.9</v>
      </c>
      <c r="V710" s="394">
        <v>456951.9</v>
      </c>
      <c r="W710" s="394">
        <v>468045.9</v>
      </c>
      <c r="X710" s="394">
        <v>468045.9</v>
      </c>
    </row>
    <row r="711" spans="1:24" s="390" customFormat="1" ht="16.5" hidden="1">
      <c r="A711" s="395" t="s">
        <v>2432</v>
      </c>
      <c r="B711" s="396" t="s">
        <v>2433</v>
      </c>
      <c r="C711" s="396" t="s">
        <v>454</v>
      </c>
      <c r="D711" s="396" t="s">
        <v>404</v>
      </c>
      <c r="E711" s="396" t="s">
        <v>2410</v>
      </c>
      <c r="F711" s="396" t="s">
        <v>2434</v>
      </c>
      <c r="G711" s="396" t="s">
        <v>239</v>
      </c>
      <c r="H711" s="396" t="s">
        <v>243</v>
      </c>
      <c r="I711" s="399">
        <v>187.69200000000001</v>
      </c>
      <c r="J711" s="399">
        <v>205.273</v>
      </c>
      <c r="K711" s="399">
        <v>226.017</v>
      </c>
      <c r="L711" s="399">
        <v>221.13</v>
      </c>
      <c r="M711" s="399">
        <v>228.55199999999999</v>
      </c>
      <c r="N711" s="399">
        <v>250.261</v>
      </c>
      <c r="O711" s="399">
        <v>276.952</v>
      </c>
      <c r="P711" s="399">
        <v>282.02800000000002</v>
      </c>
      <c r="Q711" s="399">
        <v>296.62299999999999</v>
      </c>
      <c r="R711" s="399">
        <v>328.87400000000002</v>
      </c>
      <c r="S711" s="397">
        <v>330.7</v>
      </c>
      <c r="T711" s="394">
        <v>342</v>
      </c>
      <c r="U711" s="394">
        <v>370.9</v>
      </c>
      <c r="V711" s="394">
        <v>402.2</v>
      </c>
      <c r="W711" s="394">
        <v>417.9</v>
      </c>
      <c r="X711" s="394">
        <v>417.9</v>
      </c>
    </row>
    <row r="712" spans="1:24" s="390" customFormat="1" ht="16.5" hidden="1">
      <c r="A712" s="391" t="s">
        <v>2435</v>
      </c>
      <c r="B712" s="392" t="s">
        <v>2436</v>
      </c>
      <c r="C712" s="392" t="s">
        <v>403</v>
      </c>
      <c r="D712" s="392" t="s">
        <v>404</v>
      </c>
      <c r="E712" s="392" t="s">
        <v>967</v>
      </c>
      <c r="F712" s="392" t="s">
        <v>2437</v>
      </c>
      <c r="G712" s="392" t="s">
        <v>841</v>
      </c>
      <c r="H712" s="392" t="s">
        <v>243</v>
      </c>
      <c r="I712" s="398">
        <v>425613.8</v>
      </c>
      <c r="J712" s="398">
        <v>436628</v>
      </c>
      <c r="K712" s="398">
        <v>452590.2</v>
      </c>
      <c r="L712" s="398">
        <v>481001.8</v>
      </c>
      <c r="M712" s="398">
        <v>517349.9</v>
      </c>
      <c r="N712" s="398">
        <v>578456.9</v>
      </c>
      <c r="O712" s="398">
        <v>576587.30000000005</v>
      </c>
      <c r="P712" s="398">
        <v>579002.1</v>
      </c>
      <c r="Q712" s="398">
        <v>607454.80000000005</v>
      </c>
      <c r="R712" s="398">
        <v>654034.30000000005</v>
      </c>
      <c r="S712" s="393">
        <v>658831.80000000005</v>
      </c>
      <c r="T712" s="394">
        <v>673573.9</v>
      </c>
      <c r="U712" s="394">
        <v>693323</v>
      </c>
      <c r="V712" s="394">
        <v>717067.2</v>
      </c>
      <c r="W712" s="394">
        <v>740331.5</v>
      </c>
      <c r="X712" s="394">
        <v>740331.5</v>
      </c>
    </row>
    <row r="713" spans="1:24" s="390" customFormat="1" ht="16.5" hidden="1">
      <c r="A713" s="395" t="s">
        <v>2438</v>
      </c>
      <c r="B713" s="396" t="s">
        <v>2439</v>
      </c>
      <c r="C713" s="396" t="s">
        <v>454</v>
      </c>
      <c r="D713" s="396" t="s">
        <v>404</v>
      </c>
      <c r="E713" s="396" t="s">
        <v>2410</v>
      </c>
      <c r="F713" s="396" t="s">
        <v>2440</v>
      </c>
      <c r="G713" s="396" t="s">
        <v>239</v>
      </c>
      <c r="H713" s="396" t="s">
        <v>243</v>
      </c>
      <c r="I713" s="399">
        <v>377.72</v>
      </c>
      <c r="J713" s="399">
        <v>398.75</v>
      </c>
      <c r="K713" s="399">
        <v>429.88</v>
      </c>
      <c r="L713" s="399">
        <v>425.31</v>
      </c>
      <c r="M713" s="399">
        <v>445.7</v>
      </c>
      <c r="N713" s="399">
        <v>511.46</v>
      </c>
      <c r="O713" s="399">
        <v>524.09</v>
      </c>
      <c r="P713" s="399">
        <v>496.85</v>
      </c>
      <c r="Q713" s="399">
        <v>514.67999999999995</v>
      </c>
      <c r="R713" s="399">
        <v>571.73</v>
      </c>
      <c r="S713" s="397">
        <v>507.6</v>
      </c>
      <c r="T713" s="394">
        <v>527.29999999999995</v>
      </c>
      <c r="U713" s="394">
        <v>580.6</v>
      </c>
      <c r="V713" s="394">
        <v>631.20000000000005</v>
      </c>
      <c r="W713" s="394">
        <v>661</v>
      </c>
      <c r="X713" s="394">
        <v>661</v>
      </c>
    </row>
    <row r="714" spans="1:24" s="390" customFormat="1" ht="16.5" hidden="1">
      <c r="A714" s="391" t="s">
        <v>2441</v>
      </c>
      <c r="B714" s="392" t="s">
        <v>2442</v>
      </c>
      <c r="C714" s="392" t="s">
        <v>403</v>
      </c>
      <c r="D714" s="392" t="s">
        <v>404</v>
      </c>
      <c r="E714" s="392" t="s">
        <v>967</v>
      </c>
      <c r="F714" s="392" t="s">
        <v>2443</v>
      </c>
      <c r="G714" s="392" t="s">
        <v>841</v>
      </c>
      <c r="H714" s="392" t="s">
        <v>243</v>
      </c>
      <c r="I714" s="398">
        <v>739702.8</v>
      </c>
      <c r="J714" s="398">
        <v>700282.8</v>
      </c>
      <c r="K714" s="398">
        <v>668668.19999999995</v>
      </c>
      <c r="L714" s="398">
        <v>599257.1</v>
      </c>
      <c r="M714" s="398">
        <v>582659.19999999995</v>
      </c>
      <c r="N714" s="398">
        <v>664278.80000000005</v>
      </c>
      <c r="O714" s="398">
        <v>707562.3</v>
      </c>
      <c r="P714" s="398">
        <v>702081.5</v>
      </c>
      <c r="Q714" s="398">
        <v>634121.69999999995</v>
      </c>
      <c r="R714" s="398">
        <v>796694.3</v>
      </c>
      <c r="S714" s="393">
        <v>1043204.7</v>
      </c>
      <c r="T714" s="394">
        <v>1025516.1</v>
      </c>
      <c r="U714" s="394">
        <v>1032821.8</v>
      </c>
      <c r="V714" s="394">
        <v>1052112.3999999999</v>
      </c>
      <c r="W714" s="394">
        <v>1099355.2</v>
      </c>
      <c r="X714" s="394">
        <v>1099355.2</v>
      </c>
    </row>
    <row r="715" spans="1:24" s="390" customFormat="1" ht="16.5" hidden="1">
      <c r="A715" s="395" t="s">
        <v>2444</v>
      </c>
      <c r="B715" s="396" t="s">
        <v>2445</v>
      </c>
      <c r="C715" s="396" t="s">
        <v>454</v>
      </c>
      <c r="D715" s="396" t="s">
        <v>404</v>
      </c>
      <c r="E715" s="396" t="s">
        <v>2410</v>
      </c>
      <c r="F715" s="396" t="s">
        <v>2446</v>
      </c>
      <c r="G715" s="396" t="s">
        <v>239</v>
      </c>
      <c r="H715" s="396" t="s">
        <v>243</v>
      </c>
      <c r="I715" s="399">
        <v>656.45899999999995</v>
      </c>
      <c r="J715" s="399">
        <v>639.53800000000001</v>
      </c>
      <c r="K715" s="399">
        <v>635.10900000000004</v>
      </c>
      <c r="L715" s="399">
        <v>529.86900000000003</v>
      </c>
      <c r="M715" s="399">
        <v>501.96</v>
      </c>
      <c r="N715" s="399">
        <v>587.33699999999999</v>
      </c>
      <c r="O715" s="399">
        <v>643.14300000000003</v>
      </c>
      <c r="P715" s="399">
        <v>602.46</v>
      </c>
      <c r="Q715" s="399">
        <v>537.27</v>
      </c>
      <c r="R715" s="399">
        <v>696.43600000000004</v>
      </c>
      <c r="S715" s="397">
        <v>803.8</v>
      </c>
      <c r="T715" s="394">
        <v>802.8</v>
      </c>
      <c r="U715" s="394">
        <v>865</v>
      </c>
      <c r="V715" s="394">
        <v>926.2</v>
      </c>
      <c r="W715" s="394">
        <v>981.6</v>
      </c>
      <c r="X715" s="394">
        <v>981.6</v>
      </c>
    </row>
    <row r="716" spans="1:24" s="390" customFormat="1" ht="16.5" hidden="1">
      <c r="A716" s="391" t="s">
        <v>2447</v>
      </c>
      <c r="B716" s="392" t="s">
        <v>2448</v>
      </c>
      <c r="C716" s="392" t="s">
        <v>403</v>
      </c>
      <c r="D716" s="392" t="s">
        <v>404</v>
      </c>
      <c r="E716" s="392" t="s">
        <v>967</v>
      </c>
      <c r="F716" s="392" t="s">
        <v>2449</v>
      </c>
      <c r="G716" s="392" t="s">
        <v>841</v>
      </c>
      <c r="H716" s="392" t="s">
        <v>243</v>
      </c>
      <c r="I716" s="398">
        <v>738312.1</v>
      </c>
      <c r="J716" s="398">
        <v>758005</v>
      </c>
      <c r="K716" s="398">
        <v>780462.8</v>
      </c>
      <c r="L716" s="398">
        <v>804812.4</v>
      </c>
      <c r="M716" s="398">
        <v>834804.8</v>
      </c>
      <c r="N716" s="398">
        <v>872791.4</v>
      </c>
      <c r="O716" s="398">
        <v>911576.1</v>
      </c>
      <c r="P716" s="398">
        <v>935933.7</v>
      </c>
      <c r="Q716" s="398">
        <v>900320.9</v>
      </c>
      <c r="R716" s="398">
        <v>955779.7</v>
      </c>
      <c r="S716" s="393">
        <v>1047659.9</v>
      </c>
      <c r="T716" s="394">
        <v>1094344.1000000001</v>
      </c>
      <c r="U716" s="394">
        <v>1127843.1000000001</v>
      </c>
      <c r="V716" s="394">
        <v>1164406.1000000001</v>
      </c>
      <c r="W716" s="394">
        <v>1203091.1000000001</v>
      </c>
      <c r="X716" s="394">
        <v>1203091.1000000001</v>
      </c>
    </row>
    <row r="717" spans="1:24" s="390" customFormat="1" ht="16.5" hidden="1">
      <c r="A717" s="395" t="s">
        <v>2450</v>
      </c>
      <c r="B717" s="396" t="s">
        <v>2451</v>
      </c>
      <c r="C717" s="396" t="s">
        <v>454</v>
      </c>
      <c r="D717" s="396" t="s">
        <v>404</v>
      </c>
      <c r="E717" s="396" t="s">
        <v>2410</v>
      </c>
      <c r="F717" s="396" t="s">
        <v>2452</v>
      </c>
      <c r="G717" s="396" t="s">
        <v>239</v>
      </c>
      <c r="H717" s="396" t="s">
        <v>243</v>
      </c>
      <c r="I717" s="399">
        <v>655.23</v>
      </c>
      <c r="J717" s="399">
        <v>692.25</v>
      </c>
      <c r="K717" s="399">
        <v>741.29</v>
      </c>
      <c r="L717" s="399">
        <v>711.62</v>
      </c>
      <c r="M717" s="399">
        <v>719.18</v>
      </c>
      <c r="N717" s="399">
        <v>771.7</v>
      </c>
      <c r="O717" s="399">
        <v>828.58</v>
      </c>
      <c r="P717" s="399">
        <v>803.13</v>
      </c>
      <c r="Q717" s="399">
        <v>762.81</v>
      </c>
      <c r="R717" s="399">
        <v>835.5</v>
      </c>
      <c r="S717" s="397">
        <v>807.2</v>
      </c>
      <c r="T717" s="394">
        <v>856.7</v>
      </c>
      <c r="U717" s="394">
        <v>944.5</v>
      </c>
      <c r="V717" s="394">
        <v>1025</v>
      </c>
      <c r="W717" s="394">
        <v>1074</v>
      </c>
      <c r="X717" s="394">
        <v>1074</v>
      </c>
    </row>
    <row r="718" spans="1:24" s="390" customFormat="1" ht="16.5" hidden="1">
      <c r="A718" s="391" t="s">
        <v>2453</v>
      </c>
      <c r="B718" s="392" t="s">
        <v>2454</v>
      </c>
      <c r="C718" s="392" t="s">
        <v>403</v>
      </c>
      <c r="D718" s="392" t="s">
        <v>404</v>
      </c>
      <c r="E718" s="392" t="s">
        <v>967</v>
      </c>
      <c r="F718" s="392" t="s">
        <v>2455</v>
      </c>
      <c r="G718" s="392" t="s">
        <v>841</v>
      </c>
      <c r="H718" s="392" t="s">
        <v>243</v>
      </c>
      <c r="I718" s="398">
        <v>25380.9</v>
      </c>
      <c r="J718" s="398">
        <v>11896.7</v>
      </c>
      <c r="K718" s="398">
        <v>13013.9</v>
      </c>
      <c r="L718" s="398">
        <v>8599.9</v>
      </c>
      <c r="M718" s="398">
        <v>7367.8</v>
      </c>
      <c r="N718" s="398">
        <v>14254.5</v>
      </c>
      <c r="O718" s="398">
        <v>21100.1</v>
      </c>
      <c r="P718" s="398">
        <v>27117.4</v>
      </c>
      <c r="Q718" s="398">
        <v>11337.7</v>
      </c>
      <c r="R718" s="398">
        <v>10760.4</v>
      </c>
      <c r="S718" s="393">
        <v>20000</v>
      </c>
      <c r="T718" s="394">
        <v>30000</v>
      </c>
      <c r="U718" s="394">
        <v>24000</v>
      </c>
      <c r="V718" s="394">
        <v>5000</v>
      </c>
      <c r="W718" s="394">
        <v>8000</v>
      </c>
      <c r="X718" s="394">
        <v>8000</v>
      </c>
    </row>
    <row r="719" spans="1:24" s="390" customFormat="1" ht="16.5" hidden="1">
      <c r="A719" s="395" t="s">
        <v>2456</v>
      </c>
      <c r="B719" s="396" t="s">
        <v>2457</v>
      </c>
      <c r="C719" s="396" t="s">
        <v>454</v>
      </c>
      <c r="D719" s="396" t="s">
        <v>404</v>
      </c>
      <c r="E719" s="396" t="s">
        <v>2410</v>
      </c>
      <c r="F719" s="396" t="s">
        <v>2458</v>
      </c>
      <c r="G719" s="396" t="s">
        <v>239</v>
      </c>
      <c r="H719" s="396" t="s">
        <v>243</v>
      </c>
      <c r="I719" s="399">
        <v>22.524999999999999</v>
      </c>
      <c r="J719" s="399">
        <v>10.865</v>
      </c>
      <c r="K719" s="399">
        <v>12.361000000000001</v>
      </c>
      <c r="L719" s="399">
        <v>7.6040000000000001</v>
      </c>
      <c r="M719" s="399">
        <v>6.3470000000000004</v>
      </c>
      <c r="N719" s="399">
        <v>12.603</v>
      </c>
      <c r="O719" s="399">
        <v>19.178999999999998</v>
      </c>
      <c r="P719" s="399">
        <v>23.27</v>
      </c>
      <c r="Q719" s="399">
        <v>9.6059999999999999</v>
      </c>
      <c r="R719" s="399">
        <v>9.4060000000000006</v>
      </c>
      <c r="S719" s="397">
        <v>15.4</v>
      </c>
      <c r="T719" s="394">
        <v>23.5</v>
      </c>
      <c r="U719" s="394">
        <v>20.100000000000001</v>
      </c>
      <c r="V719" s="394">
        <v>4.4000000000000004</v>
      </c>
      <c r="W719" s="394">
        <v>7.1</v>
      </c>
      <c r="X719" s="394">
        <v>7.1</v>
      </c>
    </row>
    <row r="720" spans="1:24" s="390" customFormat="1" ht="16.5" hidden="1">
      <c r="A720" s="391" t="s">
        <v>2459</v>
      </c>
      <c r="B720" s="392" t="s">
        <v>2460</v>
      </c>
      <c r="C720" s="392" t="s">
        <v>454</v>
      </c>
      <c r="D720" s="392" t="s">
        <v>429</v>
      </c>
      <c r="E720" s="392" t="s">
        <v>459</v>
      </c>
      <c r="F720" s="392" t="s">
        <v>2461</v>
      </c>
      <c r="G720" s="392" t="s">
        <v>461</v>
      </c>
      <c r="H720" s="392" t="s">
        <v>243</v>
      </c>
      <c r="I720" s="398">
        <v>9087</v>
      </c>
      <c r="J720" s="398">
        <v>8667.1</v>
      </c>
      <c r="K720" s="398">
        <v>8043.3</v>
      </c>
      <c r="L720" s="398">
        <v>7538.9</v>
      </c>
      <c r="M720" s="398">
        <v>7523.4</v>
      </c>
      <c r="N720" s="398">
        <v>9116</v>
      </c>
      <c r="O720" s="398">
        <v>8826</v>
      </c>
      <c r="P720" s="398">
        <v>8637.4</v>
      </c>
      <c r="Q720" s="398">
        <v>9253</v>
      </c>
      <c r="R720" s="398">
        <v>8669.2000000000007</v>
      </c>
      <c r="S720" s="398" t="s">
        <v>386</v>
      </c>
      <c r="T720" s="398" t="s">
        <v>386</v>
      </c>
      <c r="U720" s="398" t="s">
        <v>386</v>
      </c>
      <c r="V720" s="398" t="s">
        <v>386</v>
      </c>
      <c r="W720" s="398" t="s">
        <v>386</v>
      </c>
      <c r="X720" s="398" t="s">
        <v>386</v>
      </c>
    </row>
    <row r="721" spans="1:24" s="390" customFormat="1" ht="16.5" hidden="1">
      <c r="A721" s="395" t="s">
        <v>2462</v>
      </c>
      <c r="B721" s="396" t="s">
        <v>2463</v>
      </c>
      <c r="C721" s="396" t="s">
        <v>239</v>
      </c>
      <c r="D721" s="396" t="s">
        <v>239</v>
      </c>
      <c r="E721" s="396" t="s">
        <v>239</v>
      </c>
      <c r="F721" s="396" t="s">
        <v>2464</v>
      </c>
      <c r="G721" s="396" t="s">
        <v>461</v>
      </c>
      <c r="H721" s="396" t="s">
        <v>243</v>
      </c>
      <c r="I721" s="399">
        <v>19.54</v>
      </c>
      <c r="J721" s="399">
        <v>20.077000000000002</v>
      </c>
      <c r="K721" s="399">
        <v>19.405000000000001</v>
      </c>
      <c r="L721" s="399">
        <v>20.927</v>
      </c>
      <c r="M721" s="399">
        <v>20.564</v>
      </c>
      <c r="N721" s="399">
        <v>20.297000000000001</v>
      </c>
      <c r="O721" s="399">
        <v>19.196999999999999</v>
      </c>
      <c r="P721" s="399">
        <v>19.341000000000001</v>
      </c>
      <c r="Q721" s="399">
        <v>19.087</v>
      </c>
      <c r="R721" s="399">
        <v>17.716999999999999</v>
      </c>
      <c r="S721" s="399" t="s">
        <v>386</v>
      </c>
      <c r="T721" s="399" t="s">
        <v>386</v>
      </c>
      <c r="U721" s="399" t="s">
        <v>386</v>
      </c>
      <c r="V721" s="399" t="s">
        <v>386</v>
      </c>
      <c r="W721" s="399" t="s">
        <v>386</v>
      </c>
      <c r="X721" s="399" t="s">
        <v>386</v>
      </c>
    </row>
    <row r="722" spans="1:24" s="390" customFormat="1" ht="16.5" hidden="1">
      <c r="A722" s="391" t="s">
        <v>2465</v>
      </c>
      <c r="B722" s="392" t="s">
        <v>2466</v>
      </c>
      <c r="C722" s="392" t="s">
        <v>239</v>
      </c>
      <c r="D722" s="392" t="s">
        <v>239</v>
      </c>
      <c r="E722" s="392" t="s">
        <v>239</v>
      </c>
      <c r="F722" s="392" t="s">
        <v>2467</v>
      </c>
      <c r="G722" s="392" t="s">
        <v>461</v>
      </c>
      <c r="H722" s="392" t="s">
        <v>243</v>
      </c>
      <c r="I722" s="398">
        <v>0.47899999999999998</v>
      </c>
      <c r="J722" s="398">
        <v>0.44600000000000001</v>
      </c>
      <c r="K722" s="398">
        <v>0.39</v>
      </c>
      <c r="L722" s="398">
        <v>0.36399999999999999</v>
      </c>
      <c r="M722" s="398">
        <v>0.36299999999999999</v>
      </c>
      <c r="N722" s="398">
        <v>0.376</v>
      </c>
      <c r="O722" s="398">
        <v>0.36099999999999999</v>
      </c>
      <c r="P722" s="398">
        <v>0.34100000000000003</v>
      </c>
      <c r="Q722" s="398">
        <v>0.309</v>
      </c>
      <c r="R722" s="398">
        <v>0.28999999999999998</v>
      </c>
      <c r="S722" s="398" t="s">
        <v>386</v>
      </c>
      <c r="T722" s="398" t="s">
        <v>386</v>
      </c>
      <c r="U722" s="398" t="s">
        <v>386</v>
      </c>
      <c r="V722" s="398" t="s">
        <v>386</v>
      </c>
      <c r="W722" s="398" t="s">
        <v>386</v>
      </c>
      <c r="X722" s="398" t="s">
        <v>386</v>
      </c>
    </row>
    <row r="723" spans="1:24" s="390" customFormat="1" ht="16.5" hidden="1">
      <c r="A723" s="395" t="s">
        <v>2468</v>
      </c>
      <c r="B723" s="396" t="s">
        <v>2469</v>
      </c>
      <c r="C723" s="396" t="s">
        <v>239</v>
      </c>
      <c r="D723" s="396" t="s">
        <v>239</v>
      </c>
      <c r="E723" s="396" t="s">
        <v>239</v>
      </c>
      <c r="F723" s="396" t="s">
        <v>2470</v>
      </c>
      <c r="G723" s="396" t="s">
        <v>461</v>
      </c>
      <c r="H723" s="396" t="s">
        <v>243</v>
      </c>
      <c r="I723" s="399">
        <v>-46.002000000000002</v>
      </c>
      <c r="J723" s="399">
        <v>-42.945</v>
      </c>
      <c r="K723" s="399">
        <v>-40.380000000000003</v>
      </c>
      <c r="L723" s="399">
        <v>-39.594000000000001</v>
      </c>
      <c r="M723" s="399">
        <v>-39.383000000000003</v>
      </c>
      <c r="N723" s="399">
        <v>-42.222000000000001</v>
      </c>
      <c r="O723" s="399">
        <v>-41.786000000000001</v>
      </c>
      <c r="P723" s="399">
        <v>-40.878</v>
      </c>
      <c r="Q723" s="399">
        <v>-40.356999999999999</v>
      </c>
      <c r="R723" s="399">
        <v>-37.805</v>
      </c>
      <c r="S723" s="399" t="s">
        <v>386</v>
      </c>
      <c r="T723" s="399" t="s">
        <v>386</v>
      </c>
      <c r="U723" s="399" t="s">
        <v>386</v>
      </c>
      <c r="V723" s="399" t="s">
        <v>386</v>
      </c>
      <c r="W723" s="399" t="s">
        <v>386</v>
      </c>
      <c r="X723" s="399" t="s">
        <v>386</v>
      </c>
    </row>
    <row r="724" spans="1:24" s="390" customFormat="1" ht="16.5" hidden="1">
      <c r="A724" s="391" t="s">
        <v>2471</v>
      </c>
      <c r="B724" s="392" t="s">
        <v>2472</v>
      </c>
      <c r="C724" s="392" t="s">
        <v>454</v>
      </c>
      <c r="D724" s="392" t="s">
        <v>429</v>
      </c>
      <c r="E724" s="392" t="s">
        <v>577</v>
      </c>
      <c r="F724" s="392" t="s">
        <v>2473</v>
      </c>
      <c r="G724" s="392" t="s">
        <v>579</v>
      </c>
      <c r="H724" s="392" t="s">
        <v>243</v>
      </c>
      <c r="I724" s="398">
        <v>10390.700000000001</v>
      </c>
      <c r="J724" s="398">
        <v>13127.6</v>
      </c>
      <c r="K724" s="398">
        <v>15235.8</v>
      </c>
      <c r="L724" s="398">
        <v>15166.1</v>
      </c>
      <c r="M724" s="398">
        <v>15057.5</v>
      </c>
      <c r="N724" s="398">
        <v>18207.3</v>
      </c>
      <c r="O724" s="398">
        <v>19665.7</v>
      </c>
      <c r="P724" s="398">
        <v>23357.5</v>
      </c>
      <c r="Q724" s="398">
        <v>30411.5</v>
      </c>
      <c r="R724" s="393">
        <v>31565</v>
      </c>
      <c r="S724" s="393">
        <v>28288</v>
      </c>
      <c r="T724" s="394">
        <v>31667</v>
      </c>
      <c r="U724" s="394">
        <v>34229</v>
      </c>
      <c r="V724" s="394">
        <v>37618</v>
      </c>
      <c r="W724" s="394">
        <v>39084</v>
      </c>
      <c r="X724" s="394">
        <v>39084</v>
      </c>
    </row>
    <row r="725" spans="1:24" s="390" customFormat="1" ht="16.5" hidden="1">
      <c r="A725" s="395" t="s">
        <v>2474</v>
      </c>
      <c r="B725" s="396" t="s">
        <v>2475</v>
      </c>
      <c r="C725" s="396" t="s">
        <v>454</v>
      </c>
      <c r="D725" s="396" t="s">
        <v>429</v>
      </c>
      <c r="E725" s="396" t="s">
        <v>577</v>
      </c>
      <c r="F725" s="396" t="s">
        <v>2476</v>
      </c>
      <c r="G725" s="396" t="s">
        <v>579</v>
      </c>
      <c r="H725" s="396" t="s">
        <v>243</v>
      </c>
      <c r="I725" s="399">
        <v>374582.6</v>
      </c>
      <c r="J725" s="399">
        <v>408478.6</v>
      </c>
      <c r="K725" s="399">
        <v>416547.8</v>
      </c>
      <c r="L725" s="399">
        <v>439998.9</v>
      </c>
      <c r="M725" s="399">
        <v>452143.8</v>
      </c>
      <c r="N725" s="399">
        <v>530767.69999999995</v>
      </c>
      <c r="O725" s="399">
        <v>552225.80000000005</v>
      </c>
      <c r="P725" s="399">
        <v>571053.80000000005</v>
      </c>
      <c r="Q725" s="399">
        <v>721401.7</v>
      </c>
      <c r="R725" s="397">
        <v>748756</v>
      </c>
      <c r="S725" s="397">
        <v>671019</v>
      </c>
      <c r="T725" s="394">
        <v>751174</v>
      </c>
      <c r="U725" s="394">
        <v>811964</v>
      </c>
      <c r="V725" s="394">
        <v>892354</v>
      </c>
      <c r="W725" s="394">
        <v>927132</v>
      </c>
      <c r="X725" s="394">
        <v>927132</v>
      </c>
    </row>
    <row r="726" spans="1:24" s="390" customFormat="1" ht="16.5" hidden="1">
      <c r="A726" s="391" t="s">
        <v>2477</v>
      </c>
      <c r="B726" s="392" t="s">
        <v>2478</v>
      </c>
      <c r="C726" s="392" t="s">
        <v>454</v>
      </c>
      <c r="D726" s="392" t="s">
        <v>429</v>
      </c>
      <c r="E726" s="392" t="s">
        <v>577</v>
      </c>
      <c r="F726" s="392" t="s">
        <v>2479</v>
      </c>
      <c r="G726" s="392" t="s">
        <v>579</v>
      </c>
      <c r="H726" s="392" t="s">
        <v>243</v>
      </c>
      <c r="I726" s="398">
        <v>364191.9</v>
      </c>
      <c r="J726" s="398">
        <v>395351</v>
      </c>
      <c r="K726" s="398">
        <v>401312</v>
      </c>
      <c r="L726" s="398">
        <v>424832.8</v>
      </c>
      <c r="M726" s="398">
        <v>437086.3</v>
      </c>
      <c r="N726" s="398">
        <v>512560.4</v>
      </c>
      <c r="O726" s="398">
        <v>532560.1</v>
      </c>
      <c r="P726" s="398">
        <v>547696.30000000005</v>
      </c>
      <c r="Q726" s="398">
        <v>690990.2</v>
      </c>
      <c r="R726" s="393">
        <v>717191</v>
      </c>
      <c r="S726" s="393">
        <v>642731</v>
      </c>
      <c r="T726" s="394">
        <v>719507</v>
      </c>
      <c r="U726" s="394">
        <v>777734</v>
      </c>
      <c r="V726" s="394">
        <v>854736</v>
      </c>
      <c r="W726" s="394">
        <v>888048</v>
      </c>
      <c r="X726" s="394">
        <v>888048</v>
      </c>
    </row>
    <row r="727" spans="1:24" s="390" customFormat="1" ht="16.5" hidden="1">
      <c r="A727" s="395" t="s">
        <v>2480</v>
      </c>
      <c r="B727" s="396" t="s">
        <v>2481</v>
      </c>
      <c r="C727" s="396" t="s">
        <v>454</v>
      </c>
      <c r="D727" s="396" t="s">
        <v>429</v>
      </c>
      <c r="E727" s="396" t="s">
        <v>577</v>
      </c>
      <c r="F727" s="396" t="s">
        <v>2482</v>
      </c>
      <c r="G727" s="396" t="s">
        <v>579</v>
      </c>
      <c r="H727" s="396" t="s">
        <v>243</v>
      </c>
      <c r="I727" s="399">
        <v>554920</v>
      </c>
      <c r="J727" s="399">
        <v>550489.69999999995</v>
      </c>
      <c r="K727" s="399">
        <v>550708.9</v>
      </c>
      <c r="L727" s="399">
        <v>577608.4</v>
      </c>
      <c r="M727" s="399">
        <v>559689.9</v>
      </c>
      <c r="N727" s="399">
        <v>693359.2</v>
      </c>
      <c r="O727" s="399">
        <v>619119.1</v>
      </c>
      <c r="P727" s="399">
        <v>580779.30000000005</v>
      </c>
      <c r="Q727" s="399">
        <v>778891.5</v>
      </c>
      <c r="R727" s="397">
        <v>808425</v>
      </c>
      <c r="S727" s="397">
        <v>724494</v>
      </c>
      <c r="T727" s="394">
        <v>811036</v>
      </c>
      <c r="U727" s="394">
        <v>876671</v>
      </c>
      <c r="V727" s="394">
        <v>963467</v>
      </c>
      <c r="W727" s="394">
        <v>1001017</v>
      </c>
      <c r="X727" s="394">
        <v>1001017</v>
      </c>
    </row>
    <row r="728" spans="1:24" s="390" customFormat="1" ht="16.5" hidden="1">
      <c r="A728" s="391" t="s">
        <v>2483</v>
      </c>
      <c r="B728" s="392" t="s">
        <v>2484</v>
      </c>
      <c r="C728" s="392" t="s">
        <v>454</v>
      </c>
      <c r="D728" s="392" t="s">
        <v>429</v>
      </c>
      <c r="E728" s="392" t="s">
        <v>577</v>
      </c>
      <c r="F728" s="392" t="s">
        <v>2485</v>
      </c>
      <c r="G728" s="392" t="s">
        <v>579</v>
      </c>
      <c r="H728" s="392" t="s">
        <v>243</v>
      </c>
      <c r="I728" s="398">
        <v>569799.6</v>
      </c>
      <c r="J728" s="398">
        <v>569694.69999999995</v>
      </c>
      <c r="K728" s="398">
        <v>586524.69999999995</v>
      </c>
      <c r="L728" s="398">
        <v>598812.6</v>
      </c>
      <c r="M728" s="398">
        <v>584467.9</v>
      </c>
      <c r="N728" s="398">
        <v>726318</v>
      </c>
      <c r="O728" s="398">
        <v>654068</v>
      </c>
      <c r="P728" s="398">
        <v>634504.30000000005</v>
      </c>
      <c r="Q728" s="398">
        <v>834151.7</v>
      </c>
      <c r="R728" s="393">
        <v>865781</v>
      </c>
      <c r="S728" s="393">
        <v>775894</v>
      </c>
      <c r="T728" s="394">
        <v>868577</v>
      </c>
      <c r="U728" s="394">
        <v>938868</v>
      </c>
      <c r="V728" s="394">
        <v>1031822</v>
      </c>
      <c r="W728" s="394">
        <v>1072037</v>
      </c>
      <c r="X728" s="394">
        <v>1072037</v>
      </c>
    </row>
    <row r="729" spans="1:24" s="390" customFormat="1" ht="16.5" hidden="1">
      <c r="A729" s="395" t="s">
        <v>2486</v>
      </c>
      <c r="B729" s="396" t="s">
        <v>2487</v>
      </c>
      <c r="C729" s="396" t="s">
        <v>454</v>
      </c>
      <c r="D729" s="396" t="s">
        <v>429</v>
      </c>
      <c r="E729" s="396" t="s">
        <v>577</v>
      </c>
      <c r="F729" s="396" t="s">
        <v>2488</v>
      </c>
      <c r="G729" s="396" t="s">
        <v>579</v>
      </c>
      <c r="H729" s="396" t="s">
        <v>243</v>
      </c>
      <c r="I729" s="399">
        <v>4814.8999999999996</v>
      </c>
      <c r="J729" s="399">
        <v>4731.3999999999996</v>
      </c>
      <c r="K729" s="399">
        <v>4183.3</v>
      </c>
      <c r="L729" s="399">
        <v>4862.8</v>
      </c>
      <c r="M729" s="399">
        <v>5717.6</v>
      </c>
      <c r="N729" s="399">
        <v>2999.3</v>
      </c>
      <c r="O729" s="399">
        <v>1693.9</v>
      </c>
      <c r="P729" s="399">
        <v>1874.4</v>
      </c>
      <c r="Q729" s="399">
        <v>3978.5</v>
      </c>
      <c r="R729" s="397">
        <v>4129</v>
      </c>
      <c r="S729" s="397">
        <v>3701</v>
      </c>
      <c r="T729" s="394">
        <v>4143</v>
      </c>
      <c r="U729" s="394">
        <v>4478</v>
      </c>
      <c r="V729" s="394">
        <v>4921</v>
      </c>
      <c r="W729" s="394">
        <v>5113</v>
      </c>
      <c r="X729" s="394">
        <v>5113</v>
      </c>
    </row>
    <row r="730" spans="1:24" s="390" customFormat="1" ht="16.5" hidden="1">
      <c r="A730" s="391" t="s">
        <v>2489</v>
      </c>
      <c r="B730" s="392" t="s">
        <v>2490</v>
      </c>
      <c r="C730" s="392" t="s">
        <v>454</v>
      </c>
      <c r="D730" s="392" t="s">
        <v>429</v>
      </c>
      <c r="E730" s="392" t="s">
        <v>577</v>
      </c>
      <c r="F730" s="392" t="s">
        <v>2491</v>
      </c>
      <c r="G730" s="392" t="s">
        <v>579</v>
      </c>
      <c r="H730" s="392" t="s">
        <v>243</v>
      </c>
      <c r="I730" s="398">
        <v>0</v>
      </c>
      <c r="J730" s="398">
        <v>0</v>
      </c>
      <c r="K730" s="398">
        <v>0</v>
      </c>
      <c r="L730" s="398">
        <v>0</v>
      </c>
      <c r="M730" s="398">
        <v>0</v>
      </c>
      <c r="N730" s="398">
        <v>0</v>
      </c>
      <c r="O730" s="398">
        <v>0</v>
      </c>
      <c r="P730" s="398">
        <v>0</v>
      </c>
      <c r="Q730" s="398">
        <v>0</v>
      </c>
      <c r="R730" s="393">
        <v>0</v>
      </c>
      <c r="S730" s="393">
        <v>0</v>
      </c>
      <c r="T730" s="394">
        <v>0</v>
      </c>
      <c r="U730" s="394">
        <v>0</v>
      </c>
      <c r="V730" s="394">
        <v>0</v>
      </c>
      <c r="W730" s="394">
        <v>0</v>
      </c>
      <c r="X730" s="394">
        <v>0</v>
      </c>
    </row>
    <row r="731" spans="1:24" s="390" customFormat="1" ht="16.5" hidden="1">
      <c r="A731" s="395" t="s">
        <v>2492</v>
      </c>
      <c r="B731" s="396" t="s">
        <v>2493</v>
      </c>
      <c r="C731" s="396" t="s">
        <v>454</v>
      </c>
      <c r="D731" s="396" t="s">
        <v>429</v>
      </c>
      <c r="E731" s="396" t="s">
        <v>577</v>
      </c>
      <c r="F731" s="396" t="s">
        <v>2494</v>
      </c>
      <c r="G731" s="396" t="s">
        <v>579</v>
      </c>
      <c r="H731" s="396" t="s">
        <v>243</v>
      </c>
      <c r="I731" s="399">
        <v>22290.799999999999</v>
      </c>
      <c r="J731" s="399">
        <v>27076.799999999999</v>
      </c>
      <c r="K731" s="399">
        <v>27129.4</v>
      </c>
      <c r="L731" s="399">
        <v>36538.800000000003</v>
      </c>
      <c r="M731" s="399">
        <v>32555.200000000001</v>
      </c>
      <c r="N731" s="399">
        <v>30352.2</v>
      </c>
      <c r="O731" s="399">
        <v>46108</v>
      </c>
      <c r="P731" s="399">
        <v>51688.6</v>
      </c>
      <c r="Q731" s="399">
        <v>67346</v>
      </c>
      <c r="R731" s="397">
        <v>69900</v>
      </c>
      <c r="S731" s="397">
        <v>62643</v>
      </c>
      <c r="T731" s="394">
        <v>70125</v>
      </c>
      <c r="U731" s="394">
        <v>75800</v>
      </c>
      <c r="V731" s="394">
        <v>83305</v>
      </c>
      <c r="W731" s="394">
        <v>86552</v>
      </c>
      <c r="X731" s="394">
        <v>86552</v>
      </c>
    </row>
    <row r="732" spans="1:24" s="390" customFormat="1" ht="16.5" hidden="1">
      <c r="A732" s="391" t="s">
        <v>2495</v>
      </c>
      <c r="B732" s="392" t="s">
        <v>2496</v>
      </c>
      <c r="C732" s="392" t="s">
        <v>454</v>
      </c>
      <c r="D732" s="392" t="s">
        <v>429</v>
      </c>
      <c r="E732" s="392" t="s">
        <v>577</v>
      </c>
      <c r="F732" s="392" t="s">
        <v>2497</v>
      </c>
      <c r="G732" s="392" t="s">
        <v>579</v>
      </c>
      <c r="H732" s="392" t="s">
        <v>243</v>
      </c>
      <c r="I732" s="398">
        <v>14879.7</v>
      </c>
      <c r="J732" s="398">
        <v>19205</v>
      </c>
      <c r="K732" s="398">
        <v>35815.800000000003</v>
      </c>
      <c r="L732" s="398">
        <v>21204.3</v>
      </c>
      <c r="M732" s="398">
        <v>24777.9</v>
      </c>
      <c r="N732" s="398">
        <v>32958.800000000003</v>
      </c>
      <c r="O732" s="398">
        <v>34948.800000000003</v>
      </c>
      <c r="P732" s="398">
        <v>53725.1</v>
      </c>
      <c r="Q732" s="398">
        <v>55260.1</v>
      </c>
      <c r="R732" s="393">
        <v>57355</v>
      </c>
      <c r="S732" s="393">
        <v>51401</v>
      </c>
      <c r="T732" s="394">
        <v>57541</v>
      </c>
      <c r="U732" s="394">
        <v>62197</v>
      </c>
      <c r="V732" s="394">
        <v>68355</v>
      </c>
      <c r="W732" s="394">
        <v>71019</v>
      </c>
      <c r="X732" s="394">
        <v>71019</v>
      </c>
    </row>
    <row r="733" spans="1:24" s="390" customFormat="1" ht="16.5" hidden="1">
      <c r="A733" s="395" t="s">
        <v>2498</v>
      </c>
      <c r="B733" s="396" t="s">
        <v>2499</v>
      </c>
      <c r="C733" s="396" t="s">
        <v>454</v>
      </c>
      <c r="D733" s="396" t="s">
        <v>429</v>
      </c>
      <c r="E733" s="396" t="s">
        <v>1719</v>
      </c>
      <c r="F733" s="396" t="s">
        <v>2500</v>
      </c>
      <c r="G733" s="396" t="s">
        <v>579</v>
      </c>
      <c r="H733" s="396" t="s">
        <v>243</v>
      </c>
      <c r="I733" s="399">
        <v>853152.3</v>
      </c>
      <c r="J733" s="399">
        <v>898522.9</v>
      </c>
      <c r="K733" s="399">
        <v>906158</v>
      </c>
      <c r="L733" s="399">
        <v>900374.5</v>
      </c>
      <c r="M733" s="399">
        <v>934956.1</v>
      </c>
      <c r="N733" s="399">
        <v>1100959</v>
      </c>
      <c r="O733" s="399">
        <v>1110261.1000000001</v>
      </c>
      <c r="P733" s="399">
        <v>1114027.8999999999</v>
      </c>
      <c r="Q733" s="399">
        <v>1217863.7</v>
      </c>
      <c r="R733" s="397">
        <v>673871</v>
      </c>
      <c r="S733" s="397">
        <v>603909</v>
      </c>
      <c r="T733" s="394">
        <v>676048</v>
      </c>
      <c r="U733" s="394">
        <v>730758</v>
      </c>
      <c r="V733" s="394">
        <v>803108</v>
      </c>
      <c r="W733" s="394">
        <v>834409</v>
      </c>
      <c r="X733" s="394">
        <v>834409</v>
      </c>
    </row>
    <row r="734" spans="1:24" s="390" customFormat="1" ht="16.5" hidden="1">
      <c r="A734" s="391" t="s">
        <v>2501</v>
      </c>
      <c r="B734" s="392" t="s">
        <v>2502</v>
      </c>
      <c r="C734" s="392" t="s">
        <v>454</v>
      </c>
      <c r="D734" s="392" t="s">
        <v>429</v>
      </c>
      <c r="E734" s="392" t="s">
        <v>577</v>
      </c>
      <c r="F734" s="392" t="s">
        <v>2503</v>
      </c>
      <c r="G734" s="392" t="s">
        <v>579</v>
      </c>
      <c r="H734" s="392" t="s">
        <v>243</v>
      </c>
      <c r="I734" s="398">
        <v>28810.2</v>
      </c>
      <c r="J734" s="398">
        <v>39465.300000000003</v>
      </c>
      <c r="K734" s="398">
        <v>42785.8</v>
      </c>
      <c r="L734" s="398">
        <v>54881.7</v>
      </c>
      <c r="M734" s="398">
        <v>52134.5</v>
      </c>
      <c r="N734" s="398">
        <v>52599.5</v>
      </c>
      <c r="O734" s="398">
        <v>69993.7</v>
      </c>
      <c r="P734" s="398">
        <v>77127.399999999994</v>
      </c>
      <c r="Q734" s="398">
        <v>85379.1</v>
      </c>
      <c r="R734" s="393">
        <v>88617</v>
      </c>
      <c r="S734" s="393">
        <v>79416</v>
      </c>
      <c r="T734" s="394">
        <v>88903</v>
      </c>
      <c r="U734" s="394">
        <v>96097</v>
      </c>
      <c r="V734" s="394">
        <v>105612</v>
      </c>
      <c r="W734" s="394">
        <v>109728</v>
      </c>
      <c r="X734" s="394">
        <v>109728</v>
      </c>
    </row>
    <row r="735" spans="1:24" s="390" customFormat="1" ht="16.5" hidden="1">
      <c r="A735" s="395" t="s">
        <v>2504</v>
      </c>
      <c r="B735" s="396" t="s">
        <v>2505</v>
      </c>
      <c r="C735" s="396" t="s">
        <v>454</v>
      </c>
      <c r="D735" s="396" t="s">
        <v>429</v>
      </c>
      <c r="E735" s="396" t="s">
        <v>577</v>
      </c>
      <c r="F735" s="396" t="s">
        <v>2506</v>
      </c>
      <c r="G735" s="396" t="s">
        <v>579</v>
      </c>
      <c r="H735" s="396" t="s">
        <v>243</v>
      </c>
      <c r="I735" s="399">
        <v>6519.4</v>
      </c>
      <c r="J735" s="399">
        <v>12388.5</v>
      </c>
      <c r="K735" s="399">
        <v>15656.5</v>
      </c>
      <c r="L735" s="399">
        <v>18342.900000000001</v>
      </c>
      <c r="M735" s="399">
        <v>19579.3</v>
      </c>
      <c r="N735" s="399">
        <v>22247.200000000001</v>
      </c>
      <c r="O735" s="399">
        <v>23885.7</v>
      </c>
      <c r="P735" s="399">
        <v>25438.799999999999</v>
      </c>
      <c r="Q735" s="399">
        <v>18033.2</v>
      </c>
      <c r="R735" s="397">
        <v>18717</v>
      </c>
      <c r="S735" s="397">
        <v>16774</v>
      </c>
      <c r="T735" s="394">
        <v>18777</v>
      </c>
      <c r="U735" s="394">
        <v>20297</v>
      </c>
      <c r="V735" s="394">
        <v>22307</v>
      </c>
      <c r="W735" s="394">
        <v>23176</v>
      </c>
      <c r="X735" s="394">
        <v>23176</v>
      </c>
    </row>
    <row r="736" spans="1:24" s="390" customFormat="1" ht="16.5" hidden="1">
      <c r="A736" s="391" t="s">
        <v>2507</v>
      </c>
      <c r="B736" s="392" t="s">
        <v>2508</v>
      </c>
      <c r="C736" s="392" t="s">
        <v>454</v>
      </c>
      <c r="D736" s="392" t="s">
        <v>429</v>
      </c>
      <c r="E736" s="392" t="s">
        <v>577</v>
      </c>
      <c r="F736" s="392" t="s">
        <v>2509</v>
      </c>
      <c r="G736" s="392" t="s">
        <v>579</v>
      </c>
      <c r="H736" s="392" t="s">
        <v>243</v>
      </c>
      <c r="I736" s="398">
        <v>1840177.5</v>
      </c>
      <c r="J736" s="398">
        <v>1930029.9</v>
      </c>
      <c r="K736" s="398">
        <v>1967241.3</v>
      </c>
      <c r="L736" s="398">
        <v>2013277.4</v>
      </c>
      <c r="M736" s="398">
        <v>2045660.7</v>
      </c>
      <c r="N736" s="398">
        <v>2433802.7999999998</v>
      </c>
      <c r="O736" s="398">
        <v>2408669.4</v>
      </c>
      <c r="P736" s="398">
        <v>2418902.1</v>
      </c>
      <c r="Q736" s="398">
        <v>2882585.8</v>
      </c>
      <c r="R736" s="393">
        <v>2991887</v>
      </c>
      <c r="S736" s="393">
        <v>2681266</v>
      </c>
      <c r="T736" s="394">
        <v>3001549</v>
      </c>
      <c r="U736" s="394">
        <v>3244455</v>
      </c>
      <c r="V736" s="394">
        <v>3565678</v>
      </c>
      <c r="W736" s="394">
        <v>3704648</v>
      </c>
      <c r="X736" s="394">
        <v>3704648</v>
      </c>
    </row>
    <row r="737" spans="1:24" s="390" customFormat="1" ht="16.5" hidden="1">
      <c r="A737" s="395" t="s">
        <v>2510</v>
      </c>
      <c r="B737" s="396" t="s">
        <v>2511</v>
      </c>
      <c r="C737" s="396" t="s">
        <v>454</v>
      </c>
      <c r="D737" s="396" t="s">
        <v>429</v>
      </c>
      <c r="E737" s="396" t="s">
        <v>577</v>
      </c>
      <c r="F737" s="396" t="s">
        <v>2512</v>
      </c>
      <c r="G737" s="396" t="s">
        <v>579</v>
      </c>
      <c r="H737" s="396" t="s">
        <v>243</v>
      </c>
      <c r="I737" s="399">
        <v>507206.7</v>
      </c>
      <c r="J737" s="399">
        <v>523108.4</v>
      </c>
      <c r="K737" s="399">
        <v>515215.2</v>
      </c>
      <c r="L737" s="399">
        <v>487425.8</v>
      </c>
      <c r="M737" s="399">
        <v>508690.8</v>
      </c>
      <c r="N737" s="399">
        <v>598412.1</v>
      </c>
      <c r="O737" s="399">
        <v>573430.6</v>
      </c>
      <c r="P737" s="399">
        <v>556571.4</v>
      </c>
      <c r="Q737" s="399">
        <v>592400.19999999995</v>
      </c>
      <c r="R737" s="397">
        <v>614863</v>
      </c>
      <c r="S737" s="397">
        <v>551027</v>
      </c>
      <c r="T737" s="394">
        <v>616848</v>
      </c>
      <c r="U737" s="394">
        <v>666768</v>
      </c>
      <c r="V737" s="394">
        <v>732783</v>
      </c>
      <c r="W737" s="394">
        <v>761342</v>
      </c>
      <c r="X737" s="394">
        <v>761342</v>
      </c>
    </row>
    <row r="738" spans="1:24" s="390" customFormat="1" ht="16.5" hidden="1">
      <c r="A738" s="391" t="s">
        <v>2513</v>
      </c>
      <c r="B738" s="392" t="s">
        <v>2514</v>
      </c>
      <c r="C738" s="392" t="s">
        <v>454</v>
      </c>
      <c r="D738" s="392" t="s">
        <v>429</v>
      </c>
      <c r="E738" s="392" t="s">
        <v>1719</v>
      </c>
      <c r="F738" s="392" t="s">
        <v>2515</v>
      </c>
      <c r="G738" s="392" t="s">
        <v>579</v>
      </c>
      <c r="H738" s="392" t="s">
        <v>243</v>
      </c>
      <c r="I738" s="398">
        <v>1553084.5</v>
      </c>
      <c r="J738" s="398">
        <v>1613958.4</v>
      </c>
      <c r="K738" s="398">
        <v>1588519.2</v>
      </c>
      <c r="L738" s="398">
        <v>1608935.9</v>
      </c>
      <c r="M738" s="398">
        <v>1623122.9</v>
      </c>
      <c r="N738" s="398">
        <v>2160411.2000000002</v>
      </c>
      <c r="O738" s="398">
        <v>1852373.7</v>
      </c>
      <c r="P738" s="398">
        <v>1946283.1</v>
      </c>
      <c r="Q738" s="398">
        <v>2696611.4</v>
      </c>
      <c r="R738" s="393">
        <v>2695546</v>
      </c>
      <c r="S738" s="393">
        <v>2229710</v>
      </c>
      <c r="T738" s="394">
        <v>2514780</v>
      </c>
      <c r="U738" s="394">
        <v>2691085</v>
      </c>
      <c r="V738" s="394">
        <v>2927226</v>
      </c>
      <c r="W738" s="394">
        <v>3059073</v>
      </c>
      <c r="X738" s="394">
        <v>3059073</v>
      </c>
    </row>
    <row r="739" spans="1:24" s="390" customFormat="1" ht="16.5" hidden="1">
      <c r="A739" s="395" t="s">
        <v>2516</v>
      </c>
      <c r="B739" s="396" t="s">
        <v>2517</v>
      </c>
      <c r="C739" s="396" t="s">
        <v>454</v>
      </c>
      <c r="D739" s="396" t="s">
        <v>429</v>
      </c>
      <c r="E739" s="396" t="s">
        <v>577</v>
      </c>
      <c r="F739" s="396" t="s">
        <v>2518</v>
      </c>
      <c r="G739" s="396" t="s">
        <v>579</v>
      </c>
      <c r="H739" s="396" t="s">
        <v>243</v>
      </c>
      <c r="I739" s="399">
        <v>1553084.5</v>
      </c>
      <c r="J739" s="399">
        <v>1613958.4</v>
      </c>
      <c r="K739" s="399">
        <v>1588519.2</v>
      </c>
      <c r="L739" s="399">
        <v>1608935.9</v>
      </c>
      <c r="M739" s="399">
        <v>1623122.9</v>
      </c>
      <c r="N739" s="399">
        <v>2160411.2000000002</v>
      </c>
      <c r="O739" s="399">
        <v>1852373.7</v>
      </c>
      <c r="P739" s="399">
        <v>1946283.1</v>
      </c>
      <c r="Q739" s="399">
        <v>2696611.4</v>
      </c>
      <c r="R739" s="397">
        <v>2695546</v>
      </c>
      <c r="S739" s="397">
        <v>2229710</v>
      </c>
      <c r="T739" s="394">
        <v>2514780</v>
      </c>
      <c r="U739" s="394">
        <v>2691085</v>
      </c>
      <c r="V739" s="394">
        <v>2927226</v>
      </c>
      <c r="W739" s="394">
        <v>3059073</v>
      </c>
      <c r="X739" s="394">
        <v>3059073</v>
      </c>
    </row>
    <row r="740" spans="1:24" s="390" customFormat="1" ht="16.5" hidden="1">
      <c r="A740" s="391" t="s">
        <v>2519</v>
      </c>
      <c r="B740" s="392" t="s">
        <v>2520</v>
      </c>
      <c r="C740" s="392" t="s">
        <v>454</v>
      </c>
      <c r="D740" s="392" t="s">
        <v>429</v>
      </c>
      <c r="E740" s="392" t="s">
        <v>577</v>
      </c>
      <c r="F740" s="392" t="s">
        <v>2521</v>
      </c>
      <c r="G740" s="392" t="s">
        <v>579</v>
      </c>
      <c r="H740" s="392" t="s">
        <v>243</v>
      </c>
      <c r="I740" s="398">
        <v>5703.6</v>
      </c>
      <c r="J740" s="398">
        <v>6746.9</v>
      </c>
      <c r="K740" s="398">
        <v>5548.7</v>
      </c>
      <c r="L740" s="398">
        <v>5439.3</v>
      </c>
      <c r="M740" s="398">
        <v>8035.3</v>
      </c>
      <c r="N740" s="398">
        <v>12644.2</v>
      </c>
      <c r="O740" s="398">
        <v>4494.5</v>
      </c>
      <c r="P740" s="398">
        <v>1460.4</v>
      </c>
      <c r="Q740" s="398">
        <v>4703.7</v>
      </c>
      <c r="R740" s="393">
        <v>4702</v>
      </c>
      <c r="S740" s="393">
        <v>3889</v>
      </c>
      <c r="T740" s="394">
        <v>4387</v>
      </c>
      <c r="U740" s="394">
        <v>4694</v>
      </c>
      <c r="V740" s="394">
        <v>5106</v>
      </c>
      <c r="W740" s="394">
        <v>5336</v>
      </c>
      <c r="X740" s="394">
        <v>5336</v>
      </c>
    </row>
    <row r="741" spans="1:24" s="390" customFormat="1" ht="16.5" hidden="1">
      <c r="A741" s="395" t="s">
        <v>2522</v>
      </c>
      <c r="B741" s="396" t="s">
        <v>2523</v>
      </c>
      <c r="C741" s="396" t="s">
        <v>454</v>
      </c>
      <c r="D741" s="396" t="s">
        <v>429</v>
      </c>
      <c r="E741" s="396" t="s">
        <v>577</v>
      </c>
      <c r="F741" s="396" t="s">
        <v>2524</v>
      </c>
      <c r="G741" s="396" t="s">
        <v>579</v>
      </c>
      <c r="H741" s="396" t="s">
        <v>243</v>
      </c>
      <c r="I741" s="399">
        <v>770981.8</v>
      </c>
      <c r="J741" s="399">
        <v>819029.3</v>
      </c>
      <c r="K741" s="399">
        <v>846620.2</v>
      </c>
      <c r="L741" s="399">
        <v>850894.4</v>
      </c>
      <c r="M741" s="399">
        <v>867081.4</v>
      </c>
      <c r="N741" s="399">
        <v>1046956.9</v>
      </c>
      <c r="O741" s="399">
        <v>1082599.1000000001</v>
      </c>
      <c r="P741" s="399">
        <v>1135482.3999999999</v>
      </c>
      <c r="Q741" s="399">
        <v>1350026.7</v>
      </c>
      <c r="R741" s="397">
        <v>1349493</v>
      </c>
      <c r="S741" s="397">
        <v>1116278</v>
      </c>
      <c r="T741" s="394">
        <v>1258995</v>
      </c>
      <c r="U741" s="394">
        <v>1347260</v>
      </c>
      <c r="V741" s="394">
        <v>1465481</v>
      </c>
      <c r="W741" s="394">
        <v>1531489</v>
      </c>
      <c r="X741" s="394">
        <v>1531489</v>
      </c>
    </row>
    <row r="742" spans="1:24" s="390" customFormat="1" ht="16.5" hidden="1">
      <c r="A742" s="391" t="s">
        <v>2525</v>
      </c>
      <c r="B742" s="392" t="s">
        <v>2526</v>
      </c>
      <c r="C742" s="392" t="s">
        <v>454</v>
      </c>
      <c r="D742" s="392" t="s">
        <v>429</v>
      </c>
      <c r="E742" s="392" t="s">
        <v>577</v>
      </c>
      <c r="F742" s="392" t="s">
        <v>2527</v>
      </c>
      <c r="G742" s="392" t="s">
        <v>579</v>
      </c>
      <c r="H742" s="392" t="s">
        <v>243</v>
      </c>
      <c r="I742" s="398">
        <v>454631.2</v>
      </c>
      <c r="J742" s="398">
        <v>469325.8</v>
      </c>
      <c r="K742" s="398">
        <v>471139.9</v>
      </c>
      <c r="L742" s="398">
        <v>438678.8</v>
      </c>
      <c r="M742" s="398">
        <v>403947.4</v>
      </c>
      <c r="N742" s="398">
        <v>433554.9</v>
      </c>
      <c r="O742" s="398">
        <v>427467</v>
      </c>
      <c r="P742" s="398">
        <v>437664.3</v>
      </c>
      <c r="Q742" s="398">
        <v>487733.4</v>
      </c>
      <c r="R742" s="393">
        <v>487541</v>
      </c>
      <c r="S742" s="393">
        <v>403285</v>
      </c>
      <c r="T742" s="394">
        <v>454846</v>
      </c>
      <c r="U742" s="394">
        <v>486734</v>
      </c>
      <c r="V742" s="394">
        <v>529444</v>
      </c>
      <c r="W742" s="394">
        <v>553291</v>
      </c>
      <c r="X742" s="394">
        <v>553291</v>
      </c>
    </row>
    <row r="743" spans="1:24" s="390" customFormat="1" ht="16.5" hidden="1">
      <c r="A743" s="395" t="s">
        <v>2528</v>
      </c>
      <c r="B743" s="396" t="s">
        <v>2529</v>
      </c>
      <c r="C743" s="396" t="s">
        <v>454</v>
      </c>
      <c r="D743" s="396" t="s">
        <v>429</v>
      </c>
      <c r="E743" s="396" t="s">
        <v>577</v>
      </c>
      <c r="F743" s="396" t="s">
        <v>2530</v>
      </c>
      <c r="G743" s="396" t="s">
        <v>579</v>
      </c>
      <c r="H743" s="396" t="s">
        <v>243</v>
      </c>
      <c r="I743" s="399">
        <v>538732.1</v>
      </c>
      <c r="J743" s="399">
        <v>579455.69999999995</v>
      </c>
      <c r="K743" s="399">
        <v>600215.1</v>
      </c>
      <c r="L743" s="399">
        <v>618334.30000000005</v>
      </c>
      <c r="M743" s="399">
        <v>626699.6</v>
      </c>
      <c r="N743" s="399">
        <v>757593.59999999998</v>
      </c>
      <c r="O743" s="399">
        <v>776507.9</v>
      </c>
      <c r="P743" s="399">
        <v>826700.2</v>
      </c>
      <c r="Q743" s="399">
        <v>989087.3</v>
      </c>
      <c r="R743" s="397">
        <v>988697</v>
      </c>
      <c r="S743" s="397">
        <v>817833</v>
      </c>
      <c r="T743" s="394">
        <v>922394</v>
      </c>
      <c r="U743" s="394">
        <v>987060</v>
      </c>
      <c r="V743" s="394">
        <v>1073674</v>
      </c>
      <c r="W743" s="394">
        <v>1122034</v>
      </c>
      <c r="X743" s="394">
        <v>1122034</v>
      </c>
    </row>
    <row r="744" spans="1:24" s="390" customFormat="1" ht="16.5" hidden="1">
      <c r="A744" s="391" t="s">
        <v>2531</v>
      </c>
      <c r="B744" s="392" t="s">
        <v>2532</v>
      </c>
      <c r="C744" s="392" t="s">
        <v>454</v>
      </c>
      <c r="D744" s="392" t="s">
        <v>429</v>
      </c>
      <c r="E744" s="392" t="s">
        <v>1719</v>
      </c>
      <c r="F744" s="392" t="s">
        <v>2533</v>
      </c>
      <c r="G744" s="392" t="s">
        <v>579</v>
      </c>
      <c r="H744" s="392" t="s">
        <v>243</v>
      </c>
      <c r="I744" s="398">
        <v>0</v>
      </c>
      <c r="J744" s="398">
        <v>0</v>
      </c>
      <c r="K744" s="398">
        <v>0</v>
      </c>
      <c r="L744" s="398">
        <v>0</v>
      </c>
      <c r="M744" s="398">
        <v>0</v>
      </c>
      <c r="N744" s="398">
        <v>0</v>
      </c>
      <c r="O744" s="398">
        <v>0</v>
      </c>
      <c r="P744" s="398">
        <v>0</v>
      </c>
      <c r="Q744" s="398">
        <v>0</v>
      </c>
      <c r="R744" s="393">
        <v>0</v>
      </c>
      <c r="S744" s="393">
        <v>0</v>
      </c>
      <c r="T744" s="394">
        <v>0</v>
      </c>
      <c r="U744" s="394">
        <v>0</v>
      </c>
      <c r="V744" s="394">
        <v>0</v>
      </c>
      <c r="W744" s="394">
        <v>0</v>
      </c>
      <c r="X744" s="394">
        <v>0</v>
      </c>
    </row>
    <row r="745" spans="1:24" s="390" customFormat="1" ht="16.5" hidden="1">
      <c r="A745" s="395" t="s">
        <v>2534</v>
      </c>
      <c r="B745" s="396" t="s">
        <v>2535</v>
      </c>
      <c r="C745" s="396" t="s">
        <v>454</v>
      </c>
      <c r="D745" s="396" t="s">
        <v>429</v>
      </c>
      <c r="E745" s="396" t="s">
        <v>577</v>
      </c>
      <c r="F745" s="396" t="s">
        <v>2536</v>
      </c>
      <c r="G745" s="396" t="s">
        <v>579</v>
      </c>
      <c r="H745" s="396" t="s">
        <v>243</v>
      </c>
      <c r="I745" s="399">
        <v>843001.7</v>
      </c>
      <c r="J745" s="399">
        <v>901359.8</v>
      </c>
      <c r="K745" s="399">
        <v>885777</v>
      </c>
      <c r="L745" s="399">
        <v>845807.4</v>
      </c>
      <c r="M745" s="399">
        <v>865869.7</v>
      </c>
      <c r="N745" s="399">
        <v>1008495.8</v>
      </c>
      <c r="O745" s="399">
        <v>1003300.7</v>
      </c>
      <c r="P745" s="399">
        <v>973391.3</v>
      </c>
      <c r="Q745" s="399">
        <v>1076538.2</v>
      </c>
      <c r="R745" s="397">
        <v>1080815</v>
      </c>
      <c r="S745" s="397">
        <v>894032</v>
      </c>
      <c r="T745" s="394">
        <v>1008334</v>
      </c>
      <c r="U745" s="394">
        <v>1079026</v>
      </c>
      <c r="V745" s="394">
        <v>1173710</v>
      </c>
      <c r="W745" s="394">
        <v>1226576</v>
      </c>
      <c r="X745" s="394">
        <v>1226576</v>
      </c>
    </row>
    <row r="746" spans="1:24" s="390" customFormat="1" ht="16.5" hidden="1">
      <c r="A746" s="391" t="s">
        <v>2537</v>
      </c>
      <c r="B746" s="392" t="s">
        <v>2538</v>
      </c>
      <c r="C746" s="392" t="s">
        <v>454</v>
      </c>
      <c r="D746" s="392" t="s">
        <v>429</v>
      </c>
      <c r="E746" s="392" t="s">
        <v>577</v>
      </c>
      <c r="F746" s="392" t="s">
        <v>2539</v>
      </c>
      <c r="G746" s="392" t="s">
        <v>579</v>
      </c>
      <c r="H746" s="392" t="s">
        <v>243</v>
      </c>
      <c r="I746" s="398">
        <v>478854.1</v>
      </c>
      <c r="J746" s="398">
        <v>502296.9</v>
      </c>
      <c r="K746" s="398">
        <v>502574.1</v>
      </c>
      <c r="L746" s="398">
        <v>467842</v>
      </c>
      <c r="M746" s="398">
        <v>430900.5</v>
      </c>
      <c r="N746" s="398">
        <v>462743.6</v>
      </c>
      <c r="O746" s="398">
        <v>457904.3</v>
      </c>
      <c r="P746" s="398">
        <v>465668.9</v>
      </c>
      <c r="Q746" s="398">
        <v>513481.4</v>
      </c>
      <c r="R746" s="393">
        <v>513279</v>
      </c>
      <c r="S746" s="393">
        <v>424575</v>
      </c>
      <c r="T746" s="394">
        <v>478858</v>
      </c>
      <c r="U746" s="394">
        <v>512429</v>
      </c>
      <c r="V746" s="394">
        <v>557394</v>
      </c>
      <c r="W746" s="394">
        <v>582500</v>
      </c>
      <c r="X746" s="394">
        <v>582500</v>
      </c>
    </row>
    <row r="747" spans="1:24" s="390" customFormat="1" ht="16.5" hidden="1">
      <c r="A747" s="395" t="s">
        <v>2540</v>
      </c>
      <c r="B747" s="396" t="s">
        <v>2541</v>
      </c>
      <c r="C747" s="396" t="s">
        <v>454</v>
      </c>
      <c r="D747" s="396" t="s">
        <v>429</v>
      </c>
      <c r="E747" s="396" t="s">
        <v>577</v>
      </c>
      <c r="F747" s="396" t="s">
        <v>2542</v>
      </c>
      <c r="G747" s="396" t="s">
        <v>579</v>
      </c>
      <c r="H747" s="396" t="s">
        <v>243</v>
      </c>
      <c r="I747" s="399">
        <v>24222.9</v>
      </c>
      <c r="J747" s="399">
        <v>32971.1</v>
      </c>
      <c r="K747" s="399">
        <v>31434.2</v>
      </c>
      <c r="L747" s="399">
        <v>29163.1</v>
      </c>
      <c r="M747" s="399">
        <v>26953.200000000001</v>
      </c>
      <c r="N747" s="399">
        <v>29188.7</v>
      </c>
      <c r="O747" s="399">
        <v>30437.3</v>
      </c>
      <c r="P747" s="399">
        <v>28004.6</v>
      </c>
      <c r="Q747" s="399">
        <v>25748.1</v>
      </c>
      <c r="R747" s="397">
        <v>25738</v>
      </c>
      <c r="S747" s="397">
        <v>21290</v>
      </c>
      <c r="T747" s="394">
        <v>24012</v>
      </c>
      <c r="U747" s="394">
        <v>25695</v>
      </c>
      <c r="V747" s="394">
        <v>27950</v>
      </c>
      <c r="W747" s="394">
        <v>29209</v>
      </c>
      <c r="X747" s="394">
        <v>29209</v>
      </c>
    </row>
    <row r="748" spans="1:24" s="390" customFormat="1" ht="16.5" hidden="1">
      <c r="A748" s="391" t="s">
        <v>2543</v>
      </c>
      <c r="B748" s="392" t="s">
        <v>2544</v>
      </c>
      <c r="C748" s="392" t="s">
        <v>454</v>
      </c>
      <c r="D748" s="392" t="s">
        <v>429</v>
      </c>
      <c r="E748" s="392" t="s">
        <v>577</v>
      </c>
      <c r="F748" s="392" t="s">
        <v>2545</v>
      </c>
      <c r="G748" s="392" t="s">
        <v>579</v>
      </c>
      <c r="H748" s="392" t="s">
        <v>243</v>
      </c>
      <c r="I748" s="398">
        <v>232249.60000000001</v>
      </c>
      <c r="J748" s="398">
        <v>239573.6</v>
      </c>
      <c r="K748" s="398">
        <v>246405.2</v>
      </c>
      <c r="L748" s="398">
        <v>232560.1</v>
      </c>
      <c r="M748" s="398">
        <v>240381.8</v>
      </c>
      <c r="N748" s="398">
        <v>289363.20000000001</v>
      </c>
      <c r="O748" s="398">
        <v>306091.2</v>
      </c>
      <c r="P748" s="398">
        <v>308782.2</v>
      </c>
      <c r="Q748" s="398">
        <v>360939.3</v>
      </c>
      <c r="R748" s="393">
        <v>360797</v>
      </c>
      <c r="S748" s="393">
        <v>298445</v>
      </c>
      <c r="T748" s="394">
        <v>336601</v>
      </c>
      <c r="U748" s="394">
        <v>360200</v>
      </c>
      <c r="V748" s="394">
        <v>391807</v>
      </c>
      <c r="W748" s="394">
        <v>409455</v>
      </c>
      <c r="X748" s="394">
        <v>409455</v>
      </c>
    </row>
    <row r="749" spans="1:24" s="390" customFormat="1" ht="16.5" hidden="1">
      <c r="A749" s="395" t="s">
        <v>2546</v>
      </c>
      <c r="B749" s="396" t="s">
        <v>2547</v>
      </c>
      <c r="C749" s="396" t="s">
        <v>454</v>
      </c>
      <c r="D749" s="396" t="s">
        <v>429</v>
      </c>
      <c r="E749" s="396" t="s">
        <v>577</v>
      </c>
      <c r="F749" s="396" t="s">
        <v>2548</v>
      </c>
      <c r="G749" s="396" t="s">
        <v>579</v>
      </c>
      <c r="H749" s="396" t="s">
        <v>243</v>
      </c>
      <c r="I749" s="399">
        <v>3651625.6</v>
      </c>
      <c r="J749" s="399">
        <v>3843391.2</v>
      </c>
      <c r="K749" s="399">
        <v>3829039.3</v>
      </c>
      <c r="L749" s="399">
        <v>3778918.9</v>
      </c>
      <c r="M749" s="399">
        <v>3795009.8</v>
      </c>
      <c r="N749" s="399">
        <v>4691251.9000000004</v>
      </c>
      <c r="O749" s="399">
        <v>4400672.5</v>
      </c>
      <c r="P749" s="399">
        <v>4522286</v>
      </c>
      <c r="Q749" s="399">
        <v>5641361.5999999996</v>
      </c>
      <c r="R749" s="397">
        <v>5639133</v>
      </c>
      <c r="S749" s="397">
        <v>4664595</v>
      </c>
      <c r="T749" s="394">
        <v>5260968</v>
      </c>
      <c r="U749" s="394">
        <v>5629799</v>
      </c>
      <c r="V749" s="394">
        <v>6123811</v>
      </c>
      <c r="W749" s="394">
        <v>6399638</v>
      </c>
      <c r="X749" s="394">
        <v>6399638</v>
      </c>
    </row>
    <row r="750" spans="1:24" s="390" customFormat="1" ht="16.5" hidden="1">
      <c r="A750" s="391" t="s">
        <v>2549</v>
      </c>
      <c r="B750" s="392" t="s">
        <v>2550</v>
      </c>
      <c r="C750" s="392" t="s">
        <v>239</v>
      </c>
      <c r="D750" s="392" t="s">
        <v>239</v>
      </c>
      <c r="E750" s="392" t="s">
        <v>653</v>
      </c>
      <c r="F750" s="392" t="s">
        <v>2551</v>
      </c>
      <c r="G750" s="392" t="s">
        <v>239</v>
      </c>
      <c r="H750" s="392" t="s">
        <v>243</v>
      </c>
      <c r="I750" s="398">
        <v>-2.8410000000000002</v>
      </c>
      <c r="J750" s="398">
        <v>-7.6790000000000003</v>
      </c>
      <c r="K750" s="398">
        <v>12.698</v>
      </c>
      <c r="L750" s="398">
        <v>5.3419999999999996</v>
      </c>
      <c r="M750" s="398">
        <v>-1.679</v>
      </c>
      <c r="N750" s="398">
        <v>-8.3759999999999994</v>
      </c>
      <c r="O750" s="398">
        <v>-10.053000000000001</v>
      </c>
      <c r="P750" s="398">
        <v>9.2910000000000004</v>
      </c>
      <c r="Q750" s="398">
        <v>9.7829999999999995</v>
      </c>
      <c r="R750" s="393">
        <v>-1.4</v>
      </c>
      <c r="S750" s="393">
        <v>5.8</v>
      </c>
      <c r="T750" s="394">
        <v>5.4</v>
      </c>
      <c r="U750" s="394">
        <v>-3.9</v>
      </c>
      <c r="V750" s="394">
        <v>6.7</v>
      </c>
      <c r="W750" s="394">
        <v>-0.7</v>
      </c>
      <c r="X750" s="394">
        <v>-0.7</v>
      </c>
    </row>
    <row r="751" spans="1:24" s="390" customFormat="1" ht="16.5" hidden="1">
      <c r="A751" s="395" t="s">
        <v>2552</v>
      </c>
      <c r="B751" s="396" t="s">
        <v>2553</v>
      </c>
      <c r="C751" s="396" t="s">
        <v>239</v>
      </c>
      <c r="D751" s="396" t="s">
        <v>239</v>
      </c>
      <c r="E751" s="396" t="s">
        <v>643</v>
      </c>
      <c r="F751" s="396" t="s">
        <v>2554</v>
      </c>
      <c r="G751" s="396" t="s">
        <v>239</v>
      </c>
      <c r="H751" s="396" t="s">
        <v>243</v>
      </c>
      <c r="I751" s="399">
        <v>14.866</v>
      </c>
      <c r="J751" s="399">
        <v>13.706</v>
      </c>
      <c r="K751" s="399">
        <v>15.186</v>
      </c>
      <c r="L751" s="399">
        <v>15.747</v>
      </c>
      <c r="M751" s="399">
        <v>14.951000000000001</v>
      </c>
      <c r="N751" s="399">
        <v>13.706</v>
      </c>
      <c r="O751" s="399">
        <v>12.337</v>
      </c>
      <c r="P751" s="399">
        <v>13.574</v>
      </c>
      <c r="Q751" s="399">
        <v>15.117000000000001</v>
      </c>
      <c r="R751" s="399">
        <v>14.191000000000001</v>
      </c>
      <c r="S751" s="397">
        <v>14.8</v>
      </c>
      <c r="T751" s="394">
        <v>15.3</v>
      </c>
      <c r="U751" s="394">
        <v>14.7</v>
      </c>
      <c r="V751" s="394">
        <v>15.4</v>
      </c>
      <c r="W751" s="394">
        <v>15.2</v>
      </c>
      <c r="X751" s="394">
        <v>15.2</v>
      </c>
    </row>
    <row r="752" spans="1:24" s="390" customFormat="1" ht="16.5" hidden="1">
      <c r="A752" s="391" t="s">
        <v>2555</v>
      </c>
      <c r="B752" s="392" t="s">
        <v>2556</v>
      </c>
      <c r="C752" s="392" t="s">
        <v>239</v>
      </c>
      <c r="D752" s="392" t="s">
        <v>239</v>
      </c>
      <c r="E752" s="392" t="s">
        <v>643</v>
      </c>
      <c r="F752" s="392" t="s">
        <v>2557</v>
      </c>
      <c r="G752" s="392" t="s">
        <v>239</v>
      </c>
      <c r="H752" s="392" t="s">
        <v>243</v>
      </c>
      <c r="I752" s="398">
        <v>6.1239999999999997</v>
      </c>
      <c r="J752" s="398">
        <v>5.61</v>
      </c>
      <c r="K752" s="398">
        <v>6.1849999999999996</v>
      </c>
      <c r="L752" s="398">
        <v>6.4269999999999996</v>
      </c>
      <c r="M752" s="398">
        <v>6.2249999999999996</v>
      </c>
      <c r="N752" s="398">
        <v>5.6449999999999996</v>
      </c>
      <c r="O752" s="398">
        <v>4.9379999999999997</v>
      </c>
      <c r="P752" s="398">
        <v>5.24</v>
      </c>
      <c r="Q752" s="398">
        <v>5.9539999999999997</v>
      </c>
      <c r="R752" s="398">
        <v>5.819</v>
      </c>
      <c r="S752" s="393">
        <v>6.2</v>
      </c>
      <c r="T752" s="394">
        <v>6.5</v>
      </c>
      <c r="U752" s="394">
        <v>6.1</v>
      </c>
      <c r="V752" s="394">
        <v>6.5</v>
      </c>
      <c r="W752" s="394">
        <v>6.3</v>
      </c>
      <c r="X752" s="394">
        <v>6.3</v>
      </c>
    </row>
    <row r="753" spans="1:24" s="390" customFormat="1" ht="16.5" hidden="1">
      <c r="A753" s="395" t="s">
        <v>2558</v>
      </c>
      <c r="B753" s="396" t="s">
        <v>2559</v>
      </c>
      <c r="C753" s="396" t="s">
        <v>239</v>
      </c>
      <c r="D753" s="396" t="s">
        <v>239</v>
      </c>
      <c r="E753" s="396" t="s">
        <v>653</v>
      </c>
      <c r="F753" s="396" t="s">
        <v>2560</v>
      </c>
      <c r="G753" s="396" t="s">
        <v>239</v>
      </c>
      <c r="H753" s="396" t="s">
        <v>243</v>
      </c>
      <c r="I753" s="399">
        <v>39169.1</v>
      </c>
      <c r="J753" s="399">
        <v>36161.4</v>
      </c>
      <c r="K753" s="399">
        <v>40753.300000000003</v>
      </c>
      <c r="L753" s="399">
        <v>42930.2</v>
      </c>
      <c r="M753" s="399">
        <v>42209.3</v>
      </c>
      <c r="N753" s="399">
        <v>38673.9</v>
      </c>
      <c r="O753" s="399">
        <v>34786</v>
      </c>
      <c r="P753" s="399">
        <v>38018.1</v>
      </c>
      <c r="Q753" s="399">
        <v>41737.300000000003</v>
      </c>
      <c r="R753" s="399">
        <v>41172.300000000003</v>
      </c>
      <c r="S753" s="397">
        <v>43545</v>
      </c>
      <c r="T753" s="394">
        <v>45918</v>
      </c>
      <c r="U753" s="394">
        <v>44128</v>
      </c>
      <c r="V753" s="394">
        <v>47082</v>
      </c>
      <c r="W753" s="394">
        <v>46744</v>
      </c>
      <c r="X753" s="394">
        <v>46744</v>
      </c>
    </row>
    <row r="754" spans="1:24" s="390" customFormat="1" ht="16.5" hidden="1">
      <c r="A754" s="391" t="s">
        <v>2561</v>
      </c>
      <c r="B754" s="392" t="s">
        <v>2562</v>
      </c>
      <c r="C754" s="392" t="s">
        <v>239</v>
      </c>
      <c r="D754" s="392" t="s">
        <v>239</v>
      </c>
      <c r="E754" s="392" t="s">
        <v>710</v>
      </c>
      <c r="F754" s="392" t="s">
        <v>2563</v>
      </c>
      <c r="G754" s="392" t="s">
        <v>239</v>
      </c>
      <c r="H754" s="392" t="s">
        <v>243</v>
      </c>
      <c r="I754" s="398">
        <v>122908</v>
      </c>
      <c r="J754" s="398">
        <v>124236</v>
      </c>
      <c r="K754" s="398">
        <v>122289</v>
      </c>
      <c r="L754" s="398">
        <v>121344</v>
      </c>
      <c r="M754" s="398">
        <v>120314</v>
      </c>
      <c r="N754" s="398">
        <v>121492</v>
      </c>
      <c r="O754" s="398">
        <v>119899</v>
      </c>
      <c r="P754" s="398">
        <v>119392</v>
      </c>
      <c r="Q754" s="398">
        <v>117623</v>
      </c>
      <c r="R754" s="393">
        <v>114873.798460055</v>
      </c>
      <c r="S754" s="393">
        <v>112387.10895868571</v>
      </c>
      <c r="T754" s="394">
        <v>110384.91547626434</v>
      </c>
      <c r="U754" s="394">
        <v>108162.51929728627</v>
      </c>
      <c r="V754" s="394">
        <v>106386.45380894691</v>
      </c>
      <c r="W754" s="394">
        <v>104203.79873341288</v>
      </c>
      <c r="X754" s="394">
        <v>104203.79873341288</v>
      </c>
    </row>
    <row r="755" spans="1:24" s="390" customFormat="1" ht="16.5" hidden="1">
      <c r="A755" s="395" t="s">
        <v>2564</v>
      </c>
      <c r="B755" s="396" t="s">
        <v>2565</v>
      </c>
      <c r="C755" s="396" t="s">
        <v>239</v>
      </c>
      <c r="D755" s="396" t="s">
        <v>436</v>
      </c>
      <c r="E755" s="396" t="s">
        <v>255</v>
      </c>
      <c r="F755" s="396" t="s">
        <v>2566</v>
      </c>
      <c r="G755" s="396" t="s">
        <v>257</v>
      </c>
      <c r="H755" s="396" t="s">
        <v>243</v>
      </c>
      <c r="I755" s="397">
        <v>18100</v>
      </c>
      <c r="J755" s="397">
        <v>18490</v>
      </c>
      <c r="K755" s="397">
        <v>18890</v>
      </c>
      <c r="L755" s="397">
        <v>19300</v>
      </c>
      <c r="M755" s="397">
        <v>19660</v>
      </c>
      <c r="N755" s="397">
        <v>19980</v>
      </c>
      <c r="O755" s="397">
        <v>20300</v>
      </c>
      <c r="P755" s="397">
        <v>20600</v>
      </c>
      <c r="Q755" s="397">
        <v>20870</v>
      </c>
      <c r="R755" s="397">
        <v>21130</v>
      </c>
      <c r="S755" s="397">
        <v>21390</v>
      </c>
      <c r="T755" s="394">
        <v>21640</v>
      </c>
      <c r="U755" s="394">
        <v>21890</v>
      </c>
      <c r="V755" s="394">
        <v>22140</v>
      </c>
      <c r="W755" s="394">
        <v>22390</v>
      </c>
      <c r="X755" s="394">
        <v>22390</v>
      </c>
    </row>
    <row r="756" spans="1:24" s="390" customFormat="1" ht="16.5" hidden="1">
      <c r="A756" s="391" t="s">
        <v>2567</v>
      </c>
      <c r="B756" s="392" t="s">
        <v>2568</v>
      </c>
      <c r="C756" s="392" t="s">
        <v>239</v>
      </c>
      <c r="D756" s="392" t="s">
        <v>436</v>
      </c>
      <c r="E756" s="392" t="s">
        <v>255</v>
      </c>
      <c r="F756" s="392" t="s">
        <v>2569</v>
      </c>
      <c r="G756" s="392" t="s">
        <v>257</v>
      </c>
      <c r="H756" s="392" t="s">
        <v>243</v>
      </c>
      <c r="I756" s="393">
        <v>18100</v>
      </c>
      <c r="J756" s="393">
        <v>18490</v>
      </c>
      <c r="K756" s="393">
        <v>18890</v>
      </c>
      <c r="L756" s="393">
        <v>19300</v>
      </c>
      <c r="M756" s="393">
        <v>19660</v>
      </c>
      <c r="N756" s="393">
        <v>19980</v>
      </c>
      <c r="O756" s="393">
        <v>20300</v>
      </c>
      <c r="P756" s="393">
        <v>20600</v>
      </c>
      <c r="Q756" s="393">
        <v>20870</v>
      </c>
      <c r="R756" s="393">
        <v>21130</v>
      </c>
      <c r="S756" s="393">
        <v>21390</v>
      </c>
      <c r="T756" s="394">
        <v>21640</v>
      </c>
      <c r="U756" s="394">
        <v>21890</v>
      </c>
      <c r="V756" s="394">
        <v>22140</v>
      </c>
      <c r="W756" s="394">
        <v>22390</v>
      </c>
      <c r="X756" s="394">
        <v>22390</v>
      </c>
    </row>
    <row r="757" spans="1:24" s="390" customFormat="1" ht="16.5" hidden="1">
      <c r="A757" s="395" t="s">
        <v>2570</v>
      </c>
      <c r="B757" s="396" t="s">
        <v>2571</v>
      </c>
      <c r="C757" s="396" t="s">
        <v>239</v>
      </c>
      <c r="D757" s="396" t="s">
        <v>436</v>
      </c>
      <c r="E757" s="396" t="s">
        <v>255</v>
      </c>
      <c r="F757" s="396" t="s">
        <v>2572</v>
      </c>
      <c r="G757" s="396" t="s">
        <v>257</v>
      </c>
      <c r="H757" s="396" t="s">
        <v>243</v>
      </c>
      <c r="I757" s="397">
        <v>16050</v>
      </c>
      <c r="J757" s="397">
        <v>16520</v>
      </c>
      <c r="K757" s="397">
        <v>17010</v>
      </c>
      <c r="L757" s="397">
        <v>17320</v>
      </c>
      <c r="M757" s="397">
        <v>17590</v>
      </c>
      <c r="N757" s="397">
        <v>17980</v>
      </c>
      <c r="O757" s="397">
        <v>18380</v>
      </c>
      <c r="P757" s="397">
        <v>18560</v>
      </c>
      <c r="Q757" s="397">
        <v>18800</v>
      </c>
      <c r="R757" s="397">
        <v>19150</v>
      </c>
      <c r="S757" s="397">
        <v>19190</v>
      </c>
      <c r="T757" s="394">
        <v>19510</v>
      </c>
      <c r="U757" s="394">
        <v>19920</v>
      </c>
      <c r="V757" s="394">
        <v>20290</v>
      </c>
      <c r="W757" s="394">
        <v>20590</v>
      </c>
      <c r="X757" s="394">
        <v>20590</v>
      </c>
    </row>
    <row r="758" spans="1:24" s="390" customFormat="1" ht="16.5" hidden="1">
      <c r="A758" s="391" t="s">
        <v>2573</v>
      </c>
      <c r="B758" s="392" t="s">
        <v>2574</v>
      </c>
      <c r="C758" s="392" t="s">
        <v>239</v>
      </c>
      <c r="D758" s="392" t="s">
        <v>436</v>
      </c>
      <c r="E758" s="392" t="s">
        <v>255</v>
      </c>
      <c r="F758" s="392" t="s">
        <v>2575</v>
      </c>
      <c r="G758" s="392" t="s">
        <v>257</v>
      </c>
      <c r="H758" s="392" t="s">
        <v>243</v>
      </c>
      <c r="I758" s="393">
        <v>16140</v>
      </c>
      <c r="J758" s="393">
        <v>16520</v>
      </c>
      <c r="K758" s="393">
        <v>16910</v>
      </c>
      <c r="L758" s="393">
        <v>17350</v>
      </c>
      <c r="M758" s="393">
        <v>17660</v>
      </c>
      <c r="N758" s="393">
        <v>17950</v>
      </c>
      <c r="O758" s="393">
        <v>18270</v>
      </c>
      <c r="P758" s="393">
        <v>18560</v>
      </c>
      <c r="Q758" s="393">
        <v>18810</v>
      </c>
      <c r="R758" s="393">
        <v>19030</v>
      </c>
      <c r="S758" s="393">
        <v>19250</v>
      </c>
      <c r="T758" s="394">
        <v>19480</v>
      </c>
      <c r="U758" s="394">
        <v>19720</v>
      </c>
      <c r="V758" s="394">
        <v>19970</v>
      </c>
      <c r="W758" s="394">
        <v>20230</v>
      </c>
      <c r="X758" s="394">
        <v>20230</v>
      </c>
    </row>
    <row r="759" spans="1:24" s="390" customFormat="1" ht="16.5" hidden="1">
      <c r="A759" s="395" t="s">
        <v>2576</v>
      </c>
      <c r="B759" s="396" t="s">
        <v>2577</v>
      </c>
      <c r="C759" s="396" t="s">
        <v>239</v>
      </c>
      <c r="D759" s="396" t="s">
        <v>436</v>
      </c>
      <c r="E759" s="396" t="s">
        <v>255</v>
      </c>
      <c r="F759" s="396" t="s">
        <v>2578</v>
      </c>
      <c r="G759" s="396" t="s">
        <v>257</v>
      </c>
      <c r="H759" s="396" t="s">
        <v>243</v>
      </c>
      <c r="I759" s="397">
        <v>14750</v>
      </c>
      <c r="J759" s="397">
        <v>15300</v>
      </c>
      <c r="K759" s="397">
        <v>15870</v>
      </c>
      <c r="L759" s="397">
        <v>16100</v>
      </c>
      <c r="M759" s="397">
        <v>16320</v>
      </c>
      <c r="N759" s="397">
        <v>16770</v>
      </c>
      <c r="O759" s="397">
        <v>17240</v>
      </c>
      <c r="P759" s="397">
        <v>17330</v>
      </c>
      <c r="Q759" s="397">
        <v>17550</v>
      </c>
      <c r="R759" s="397">
        <v>17970</v>
      </c>
      <c r="S759" s="397">
        <v>17850</v>
      </c>
      <c r="T759" s="394">
        <v>18230</v>
      </c>
      <c r="U759" s="394">
        <v>18770</v>
      </c>
      <c r="V759" s="394">
        <v>19220</v>
      </c>
      <c r="W759" s="394">
        <v>19570</v>
      </c>
      <c r="X759" s="394">
        <v>19570</v>
      </c>
    </row>
    <row r="760" spans="1:24" s="390" customFormat="1" ht="16.5" hidden="1">
      <c r="A760" s="391" t="s">
        <v>2579</v>
      </c>
      <c r="B760" s="392" t="s">
        <v>2580</v>
      </c>
      <c r="C760" s="392" t="s">
        <v>239</v>
      </c>
      <c r="D760" s="392" t="s">
        <v>436</v>
      </c>
      <c r="E760" s="392" t="s">
        <v>255</v>
      </c>
      <c r="F760" s="392" t="s">
        <v>2581</v>
      </c>
      <c r="G760" s="392" t="s">
        <v>257</v>
      </c>
      <c r="H760" s="392" t="s">
        <v>243</v>
      </c>
      <c r="I760" s="393">
        <v>14920</v>
      </c>
      <c r="J760" s="393">
        <v>15310</v>
      </c>
      <c r="K760" s="393">
        <v>15680</v>
      </c>
      <c r="L760" s="393">
        <v>16170</v>
      </c>
      <c r="M760" s="393">
        <v>16450</v>
      </c>
      <c r="N760" s="393">
        <v>16720</v>
      </c>
      <c r="O760" s="393">
        <v>17030</v>
      </c>
      <c r="P760" s="393">
        <v>17330</v>
      </c>
      <c r="Q760" s="393">
        <v>17560</v>
      </c>
      <c r="R760" s="393">
        <v>17760</v>
      </c>
      <c r="S760" s="393">
        <v>17950</v>
      </c>
      <c r="T760" s="394">
        <v>18160</v>
      </c>
      <c r="U760" s="394">
        <v>18410</v>
      </c>
      <c r="V760" s="394">
        <v>18660</v>
      </c>
      <c r="W760" s="394">
        <v>18930</v>
      </c>
      <c r="X760" s="394">
        <v>18930</v>
      </c>
    </row>
    <row r="761" spans="1:24" s="390" customFormat="1" ht="16.5" hidden="1">
      <c r="A761" s="395" t="s">
        <v>2582</v>
      </c>
      <c r="B761" s="396" t="s">
        <v>2583</v>
      </c>
      <c r="C761" s="396" t="s">
        <v>239</v>
      </c>
      <c r="D761" s="396" t="s">
        <v>436</v>
      </c>
      <c r="E761" s="396" t="s">
        <v>255</v>
      </c>
      <c r="F761" s="396" t="s">
        <v>2584</v>
      </c>
      <c r="G761" s="396" t="s">
        <v>257</v>
      </c>
      <c r="H761" s="396" t="s">
        <v>243</v>
      </c>
      <c r="I761" s="397">
        <v>11530</v>
      </c>
      <c r="J761" s="397">
        <v>12260</v>
      </c>
      <c r="K761" s="397">
        <v>13010</v>
      </c>
      <c r="L761" s="397">
        <v>13080</v>
      </c>
      <c r="M761" s="397">
        <v>13140</v>
      </c>
      <c r="N761" s="397">
        <v>13730</v>
      </c>
      <c r="O761" s="397">
        <v>14390</v>
      </c>
      <c r="P761" s="397">
        <v>14260</v>
      </c>
      <c r="Q761" s="397">
        <v>14430</v>
      </c>
      <c r="R761" s="397">
        <v>15040</v>
      </c>
      <c r="S761" s="397">
        <v>14490</v>
      </c>
      <c r="T761" s="394">
        <v>15030</v>
      </c>
      <c r="U761" s="394">
        <v>15890</v>
      </c>
      <c r="V761" s="394">
        <v>16580</v>
      </c>
      <c r="W761" s="394">
        <v>17040</v>
      </c>
      <c r="X761" s="394">
        <v>17040</v>
      </c>
    </row>
    <row r="762" spans="1:24" s="390" customFormat="1" ht="16.5" hidden="1">
      <c r="A762" s="391" t="s">
        <v>2585</v>
      </c>
      <c r="B762" s="392" t="s">
        <v>2586</v>
      </c>
      <c r="C762" s="392" t="s">
        <v>239</v>
      </c>
      <c r="D762" s="392" t="s">
        <v>436</v>
      </c>
      <c r="E762" s="392" t="s">
        <v>255</v>
      </c>
      <c r="F762" s="392" t="s">
        <v>2587</v>
      </c>
      <c r="G762" s="392" t="s">
        <v>257</v>
      </c>
      <c r="H762" s="392" t="s">
        <v>243</v>
      </c>
      <c r="I762" s="393">
        <v>11870</v>
      </c>
      <c r="J762" s="393">
        <v>12280</v>
      </c>
      <c r="K762" s="393">
        <v>12630</v>
      </c>
      <c r="L762" s="393">
        <v>13210</v>
      </c>
      <c r="M762" s="393">
        <v>13400</v>
      </c>
      <c r="N762" s="393">
        <v>13630</v>
      </c>
      <c r="O762" s="393">
        <v>13960</v>
      </c>
      <c r="P762" s="393">
        <v>14260</v>
      </c>
      <c r="Q762" s="393">
        <v>14440</v>
      </c>
      <c r="R762" s="393">
        <v>14590</v>
      </c>
      <c r="S762" s="393">
        <v>14710</v>
      </c>
      <c r="T762" s="394">
        <v>14890</v>
      </c>
      <c r="U762" s="394">
        <v>15120</v>
      </c>
      <c r="V762" s="394">
        <v>15380</v>
      </c>
      <c r="W762" s="394">
        <v>15680</v>
      </c>
      <c r="X762" s="394">
        <v>15680</v>
      </c>
    </row>
    <row r="763" spans="1:24" s="390" customFormat="1" ht="16.5" hidden="1">
      <c r="A763" s="395" t="s">
        <v>2588</v>
      </c>
      <c r="B763" s="396" t="s">
        <v>2589</v>
      </c>
      <c r="C763" s="396" t="s">
        <v>239</v>
      </c>
      <c r="D763" s="396" t="s">
        <v>436</v>
      </c>
      <c r="E763" s="396" t="s">
        <v>255</v>
      </c>
      <c r="F763" s="396" t="s">
        <v>2590</v>
      </c>
      <c r="G763" s="396" t="s">
        <v>257</v>
      </c>
      <c r="H763" s="396" t="s">
        <v>243</v>
      </c>
      <c r="I763" s="397">
        <v>17460</v>
      </c>
      <c r="J763" s="397">
        <v>17860</v>
      </c>
      <c r="K763" s="397">
        <v>18280</v>
      </c>
      <c r="L763" s="397">
        <v>18660</v>
      </c>
      <c r="M763" s="397">
        <v>19000</v>
      </c>
      <c r="N763" s="397">
        <v>19330</v>
      </c>
      <c r="O763" s="397">
        <v>19660</v>
      </c>
      <c r="P763" s="397">
        <v>19940</v>
      </c>
      <c r="Q763" s="397">
        <v>20200</v>
      </c>
      <c r="R763" s="397">
        <v>20470</v>
      </c>
      <c r="S763" s="397">
        <v>20680</v>
      </c>
      <c r="T763" s="394">
        <v>20950</v>
      </c>
      <c r="U763" s="394">
        <v>21230</v>
      </c>
      <c r="V763" s="394">
        <v>21510</v>
      </c>
      <c r="W763" s="394">
        <v>21770</v>
      </c>
      <c r="X763" s="394">
        <v>21770</v>
      </c>
    </row>
    <row r="764" spans="1:24" s="390" customFormat="1" ht="16.5" hidden="1">
      <c r="A764" s="391" t="s">
        <v>2591</v>
      </c>
      <c r="B764" s="392" t="s">
        <v>2592</v>
      </c>
      <c r="C764" s="392" t="s">
        <v>239</v>
      </c>
      <c r="D764" s="392" t="s">
        <v>436</v>
      </c>
      <c r="E764" s="392" t="s">
        <v>255</v>
      </c>
      <c r="F764" s="392" t="s">
        <v>2593</v>
      </c>
      <c r="G764" s="392" t="s">
        <v>257</v>
      </c>
      <c r="H764" s="392" t="s">
        <v>243</v>
      </c>
      <c r="I764" s="393">
        <v>17480</v>
      </c>
      <c r="J764" s="393">
        <v>17870</v>
      </c>
      <c r="K764" s="393">
        <v>18260</v>
      </c>
      <c r="L764" s="393">
        <v>18670</v>
      </c>
      <c r="M764" s="393">
        <v>19020</v>
      </c>
      <c r="N764" s="393">
        <v>19330</v>
      </c>
      <c r="O764" s="393">
        <v>19640</v>
      </c>
      <c r="P764" s="393">
        <v>19940</v>
      </c>
      <c r="Q764" s="393">
        <v>20200</v>
      </c>
      <c r="R764" s="393">
        <v>20450</v>
      </c>
      <c r="S764" s="393">
        <v>20690</v>
      </c>
      <c r="T764" s="394">
        <v>20940</v>
      </c>
      <c r="U764" s="394">
        <v>21190</v>
      </c>
      <c r="V764" s="394">
        <v>21440</v>
      </c>
      <c r="W764" s="394">
        <v>21690</v>
      </c>
      <c r="X764" s="394">
        <v>21690</v>
      </c>
    </row>
    <row r="765" spans="1:24" s="390" customFormat="1" ht="16.5" hidden="1">
      <c r="A765" s="395" t="s">
        <v>2594</v>
      </c>
      <c r="B765" s="396" t="s">
        <v>2595</v>
      </c>
      <c r="C765" s="396" t="s">
        <v>239</v>
      </c>
      <c r="D765" s="396" t="s">
        <v>436</v>
      </c>
      <c r="E765" s="396" t="s">
        <v>255</v>
      </c>
      <c r="F765" s="396" t="s">
        <v>2596</v>
      </c>
      <c r="G765" s="396" t="s">
        <v>257</v>
      </c>
      <c r="H765" s="396" t="s">
        <v>243</v>
      </c>
      <c r="I765" s="397">
        <v>8075</v>
      </c>
      <c r="J765" s="397">
        <v>8886</v>
      </c>
      <c r="K765" s="397">
        <v>9755</v>
      </c>
      <c r="L765" s="397">
        <v>9662</v>
      </c>
      <c r="M765" s="397">
        <v>9591</v>
      </c>
      <c r="N765" s="397">
        <v>10270</v>
      </c>
      <c r="O765" s="397">
        <v>11070</v>
      </c>
      <c r="P765" s="397">
        <v>10740</v>
      </c>
      <c r="Q765" s="397">
        <v>10850</v>
      </c>
      <c r="R765" s="397">
        <v>11620</v>
      </c>
      <c r="S765" s="397">
        <v>10710</v>
      </c>
      <c r="T765" s="394">
        <v>11350</v>
      </c>
      <c r="U765" s="394">
        <v>12500</v>
      </c>
      <c r="V765" s="394">
        <v>13420</v>
      </c>
      <c r="W765" s="394">
        <v>14010</v>
      </c>
      <c r="X765" s="394">
        <v>14010</v>
      </c>
    </row>
    <row r="766" spans="1:24" s="390" customFormat="1" ht="16.5" hidden="1">
      <c r="A766" s="391" t="s">
        <v>2597</v>
      </c>
      <c r="B766" s="392" t="s">
        <v>2598</v>
      </c>
      <c r="C766" s="392" t="s">
        <v>239</v>
      </c>
      <c r="D766" s="392" t="s">
        <v>436</v>
      </c>
      <c r="E766" s="392" t="s">
        <v>255</v>
      </c>
      <c r="F766" s="392" t="s">
        <v>2599</v>
      </c>
      <c r="G766" s="392" t="s">
        <v>257</v>
      </c>
      <c r="H766" s="392" t="s">
        <v>243</v>
      </c>
      <c r="I766" s="393">
        <v>8522</v>
      </c>
      <c r="J766" s="393">
        <v>8907</v>
      </c>
      <c r="K766" s="393">
        <v>9219</v>
      </c>
      <c r="L766" s="393">
        <v>9846</v>
      </c>
      <c r="M766" s="393">
        <v>9959</v>
      </c>
      <c r="N766" s="393">
        <v>10130</v>
      </c>
      <c r="O766" s="393">
        <v>10450</v>
      </c>
      <c r="P766" s="393">
        <v>10740</v>
      </c>
      <c r="Q766" s="393">
        <v>10880</v>
      </c>
      <c r="R766" s="393">
        <v>10970</v>
      </c>
      <c r="S766" s="393">
        <v>11020</v>
      </c>
      <c r="T766" s="394">
        <v>11150</v>
      </c>
      <c r="U766" s="394">
        <v>11370</v>
      </c>
      <c r="V766" s="394">
        <v>11630</v>
      </c>
      <c r="W766" s="394">
        <v>11940</v>
      </c>
      <c r="X766" s="394">
        <v>11940</v>
      </c>
    </row>
    <row r="767" spans="1:24" s="390" customFormat="1" ht="16.5" hidden="1">
      <c r="A767" s="395" t="s">
        <v>2600</v>
      </c>
      <c r="B767" s="396" t="s">
        <v>2601</v>
      </c>
      <c r="C767" s="396" t="s">
        <v>239</v>
      </c>
      <c r="D767" s="396" t="s">
        <v>436</v>
      </c>
      <c r="E767" s="396" t="s">
        <v>255</v>
      </c>
      <c r="F767" s="396" t="s">
        <v>2602</v>
      </c>
      <c r="G767" s="396" t="s">
        <v>257</v>
      </c>
      <c r="H767" s="396" t="s">
        <v>243</v>
      </c>
      <c r="I767" s="397">
        <v>17100</v>
      </c>
      <c r="J767" s="397">
        <v>17520</v>
      </c>
      <c r="K767" s="397">
        <v>17950</v>
      </c>
      <c r="L767" s="397">
        <v>18320</v>
      </c>
      <c r="M767" s="397">
        <v>18640</v>
      </c>
      <c r="N767" s="397">
        <v>18990</v>
      </c>
      <c r="O767" s="397">
        <v>19330</v>
      </c>
      <c r="P767" s="397">
        <v>19580</v>
      </c>
      <c r="Q767" s="397">
        <v>19840</v>
      </c>
      <c r="R767" s="397">
        <v>20130</v>
      </c>
      <c r="S767" s="397">
        <v>20300</v>
      </c>
      <c r="T767" s="394">
        <v>20580</v>
      </c>
      <c r="U767" s="394">
        <v>20890</v>
      </c>
      <c r="V767" s="394">
        <v>21190</v>
      </c>
      <c r="W767" s="394">
        <v>21460</v>
      </c>
      <c r="X767" s="394">
        <v>21460</v>
      </c>
    </row>
    <row r="768" spans="1:24" s="390" customFormat="1" ht="16.5" hidden="1">
      <c r="A768" s="391" t="s">
        <v>2603</v>
      </c>
      <c r="B768" s="392" t="s">
        <v>2604</v>
      </c>
      <c r="C768" s="392" t="s">
        <v>239</v>
      </c>
      <c r="D768" s="392" t="s">
        <v>436</v>
      </c>
      <c r="E768" s="392" t="s">
        <v>255</v>
      </c>
      <c r="F768" s="392" t="s">
        <v>2605</v>
      </c>
      <c r="G768" s="392" t="s">
        <v>257</v>
      </c>
      <c r="H768" s="392" t="s">
        <v>243</v>
      </c>
      <c r="I768" s="393">
        <v>17130</v>
      </c>
      <c r="J768" s="393">
        <v>17520</v>
      </c>
      <c r="K768" s="393">
        <v>17910</v>
      </c>
      <c r="L768" s="393">
        <v>18330</v>
      </c>
      <c r="M768" s="393">
        <v>18670</v>
      </c>
      <c r="N768" s="393">
        <v>18970</v>
      </c>
      <c r="O768" s="393">
        <v>19280</v>
      </c>
      <c r="P768" s="393">
        <v>19580</v>
      </c>
      <c r="Q768" s="393">
        <v>19840</v>
      </c>
      <c r="R768" s="393">
        <v>20080</v>
      </c>
      <c r="S768" s="393">
        <v>20320</v>
      </c>
      <c r="T768" s="394">
        <v>20560</v>
      </c>
      <c r="U768" s="394">
        <v>20810</v>
      </c>
      <c r="V768" s="394">
        <v>21060</v>
      </c>
      <c r="W768" s="394">
        <v>21310</v>
      </c>
      <c r="X768" s="394">
        <v>21310</v>
      </c>
    </row>
    <row r="769" spans="1:24" s="390" customFormat="1" ht="16.5" hidden="1">
      <c r="A769" s="395" t="s">
        <v>2606</v>
      </c>
      <c r="B769" s="396" t="s">
        <v>2607</v>
      </c>
      <c r="C769" s="396" t="s">
        <v>239</v>
      </c>
      <c r="D769" s="396" t="s">
        <v>436</v>
      </c>
      <c r="E769" s="396" t="s">
        <v>255</v>
      </c>
      <c r="F769" s="396" t="s">
        <v>2608</v>
      </c>
      <c r="G769" s="396" t="s">
        <v>257</v>
      </c>
      <c r="H769" s="396" t="s">
        <v>243</v>
      </c>
      <c r="I769" s="397">
        <v>4212</v>
      </c>
      <c r="J769" s="397">
        <v>4851</v>
      </c>
      <c r="K769" s="397">
        <v>5591</v>
      </c>
      <c r="L769" s="397">
        <v>5420</v>
      </c>
      <c r="M769" s="397">
        <v>5287</v>
      </c>
      <c r="N769" s="397">
        <v>5870</v>
      </c>
      <c r="O769" s="397">
        <v>6608</v>
      </c>
      <c r="P769" s="397">
        <v>6199</v>
      </c>
      <c r="Q769" s="397">
        <v>6248</v>
      </c>
      <c r="R769" s="397">
        <v>6975</v>
      </c>
      <c r="S769" s="397">
        <v>6005</v>
      </c>
      <c r="T769" s="394">
        <v>6580</v>
      </c>
      <c r="U769" s="394">
        <v>7729</v>
      </c>
      <c r="V769" s="394">
        <v>8734</v>
      </c>
      <c r="W769" s="394">
        <v>9367</v>
      </c>
      <c r="X769" s="394">
        <v>9367</v>
      </c>
    </row>
    <row r="770" spans="1:24" s="390" customFormat="1" ht="16.5" hidden="1">
      <c r="A770" s="391" t="s">
        <v>2609</v>
      </c>
      <c r="B770" s="392" t="s">
        <v>2610</v>
      </c>
      <c r="C770" s="392" t="s">
        <v>239</v>
      </c>
      <c r="D770" s="392" t="s">
        <v>436</v>
      </c>
      <c r="E770" s="392" t="s">
        <v>255</v>
      </c>
      <c r="F770" s="392" t="s">
        <v>2611</v>
      </c>
      <c r="G770" s="392" t="s">
        <v>257</v>
      </c>
      <c r="H770" s="392" t="s">
        <v>243</v>
      </c>
      <c r="I770" s="393">
        <v>4592</v>
      </c>
      <c r="J770" s="393">
        <v>4869</v>
      </c>
      <c r="K770" s="393">
        <v>5083</v>
      </c>
      <c r="L770" s="393">
        <v>5596</v>
      </c>
      <c r="M770" s="393">
        <v>5632</v>
      </c>
      <c r="N770" s="393">
        <v>5727</v>
      </c>
      <c r="O770" s="393">
        <v>5978</v>
      </c>
      <c r="P770" s="393">
        <v>6199</v>
      </c>
      <c r="Q770" s="393">
        <v>6273</v>
      </c>
      <c r="R770" s="393">
        <v>6310</v>
      </c>
      <c r="S770" s="393">
        <v>6303</v>
      </c>
      <c r="T770" s="394">
        <v>6380</v>
      </c>
      <c r="U770" s="394">
        <v>6542</v>
      </c>
      <c r="V770" s="394">
        <v>6744</v>
      </c>
      <c r="W770" s="394">
        <v>7004</v>
      </c>
      <c r="X770" s="394">
        <v>7004</v>
      </c>
    </row>
    <row r="771" spans="1:24" s="390" customFormat="1" ht="16.5" hidden="1">
      <c r="A771" s="395" t="s">
        <v>2612</v>
      </c>
      <c r="B771" s="396" t="s">
        <v>2613</v>
      </c>
      <c r="C771" s="396" t="s">
        <v>239</v>
      </c>
      <c r="D771" s="396" t="s">
        <v>436</v>
      </c>
      <c r="E771" s="396" t="s">
        <v>255</v>
      </c>
      <c r="F771" s="396" t="s">
        <v>2614</v>
      </c>
      <c r="G771" s="396" t="s">
        <v>257</v>
      </c>
      <c r="H771" s="396" t="s">
        <v>243</v>
      </c>
      <c r="I771" s="397">
        <v>1464</v>
      </c>
      <c r="J771" s="397">
        <v>1757</v>
      </c>
      <c r="K771" s="397">
        <v>2119</v>
      </c>
      <c r="L771" s="397">
        <v>2013</v>
      </c>
      <c r="M771" s="397">
        <v>1932</v>
      </c>
      <c r="N771" s="397">
        <v>2218</v>
      </c>
      <c r="O771" s="397">
        <v>2606</v>
      </c>
      <c r="P771" s="397">
        <v>2365</v>
      </c>
      <c r="Q771" s="397">
        <v>2379</v>
      </c>
      <c r="R771" s="397">
        <v>2768</v>
      </c>
      <c r="S771" s="397">
        <v>2230</v>
      </c>
      <c r="T771" s="394">
        <v>2521</v>
      </c>
      <c r="U771" s="394">
        <v>3163</v>
      </c>
      <c r="V771" s="394">
        <v>3785</v>
      </c>
      <c r="W771" s="394">
        <v>4199</v>
      </c>
      <c r="X771" s="394">
        <v>4199</v>
      </c>
    </row>
    <row r="772" spans="1:24" s="390" customFormat="1" ht="16.5" hidden="1">
      <c r="A772" s="391" t="s">
        <v>2615</v>
      </c>
      <c r="B772" s="392" t="s">
        <v>2616</v>
      </c>
      <c r="C772" s="392" t="s">
        <v>239</v>
      </c>
      <c r="D772" s="392" t="s">
        <v>436</v>
      </c>
      <c r="E772" s="392" t="s">
        <v>255</v>
      </c>
      <c r="F772" s="392" t="s">
        <v>2617</v>
      </c>
      <c r="G772" s="392" t="s">
        <v>257</v>
      </c>
      <c r="H772" s="392" t="s">
        <v>243</v>
      </c>
      <c r="I772" s="393">
        <v>1644</v>
      </c>
      <c r="J772" s="393">
        <v>1766</v>
      </c>
      <c r="K772" s="393">
        <v>1858</v>
      </c>
      <c r="L772" s="393">
        <v>2104</v>
      </c>
      <c r="M772" s="393">
        <v>2108</v>
      </c>
      <c r="N772" s="393">
        <v>2144</v>
      </c>
      <c r="O772" s="393">
        <v>2261</v>
      </c>
      <c r="P772" s="393">
        <v>2365</v>
      </c>
      <c r="Q772" s="393">
        <v>2392</v>
      </c>
      <c r="R772" s="393">
        <v>2400</v>
      </c>
      <c r="S772" s="393">
        <v>2385</v>
      </c>
      <c r="T772" s="394">
        <v>2414</v>
      </c>
      <c r="U772" s="394">
        <v>2489</v>
      </c>
      <c r="V772" s="394">
        <v>2586</v>
      </c>
      <c r="W772" s="394">
        <v>2715</v>
      </c>
      <c r="X772" s="394">
        <v>2715</v>
      </c>
    </row>
    <row r="773" spans="1:24" s="390" customFormat="1" ht="16.5" hidden="1">
      <c r="A773" s="395" t="s">
        <v>2618</v>
      </c>
      <c r="B773" s="396" t="s">
        <v>2619</v>
      </c>
      <c r="C773" s="396" t="s">
        <v>239</v>
      </c>
      <c r="D773" s="396" t="s">
        <v>436</v>
      </c>
      <c r="E773" s="396" t="s">
        <v>240</v>
      </c>
      <c r="F773" s="396" t="s">
        <v>2620</v>
      </c>
      <c r="G773" s="396" t="s">
        <v>242</v>
      </c>
      <c r="H773" s="396" t="s">
        <v>243</v>
      </c>
      <c r="I773" s="397">
        <v>62.68</v>
      </c>
      <c r="J773" s="397">
        <v>74.14</v>
      </c>
      <c r="K773" s="397">
        <v>81.5</v>
      </c>
      <c r="L773" s="397">
        <v>84.47</v>
      </c>
      <c r="M773" s="397">
        <v>83.57</v>
      </c>
      <c r="N773" s="397">
        <v>126.9</v>
      </c>
      <c r="O773" s="397">
        <v>109.6</v>
      </c>
      <c r="P773" s="397">
        <v>118.2</v>
      </c>
      <c r="Q773" s="397">
        <v>187.5</v>
      </c>
      <c r="R773" s="397">
        <v>181</v>
      </c>
      <c r="S773" s="397">
        <v>124.2</v>
      </c>
      <c r="T773" s="394">
        <v>157.69999999999999</v>
      </c>
      <c r="U773" s="394">
        <v>188.9</v>
      </c>
      <c r="V773" s="394">
        <v>227</v>
      </c>
      <c r="W773" s="394">
        <v>243.2</v>
      </c>
      <c r="X773" s="394">
        <v>243.2</v>
      </c>
    </row>
    <row r="774" spans="1:24" s="390" customFormat="1" ht="16.5" hidden="1">
      <c r="A774" s="391" t="s">
        <v>2621</v>
      </c>
      <c r="B774" s="392" t="s">
        <v>2622</v>
      </c>
      <c r="C774" s="392" t="s">
        <v>239</v>
      </c>
      <c r="D774" s="392" t="s">
        <v>436</v>
      </c>
      <c r="E774" s="392" t="s">
        <v>240</v>
      </c>
      <c r="F774" s="392" t="s">
        <v>2623</v>
      </c>
      <c r="G774" s="392" t="s">
        <v>242</v>
      </c>
      <c r="H774" s="392" t="s">
        <v>243</v>
      </c>
      <c r="I774" s="393">
        <v>3423</v>
      </c>
      <c r="J774" s="393">
        <v>3775</v>
      </c>
      <c r="K774" s="393">
        <v>4007</v>
      </c>
      <c r="L774" s="393">
        <v>4124</v>
      </c>
      <c r="M774" s="393">
        <v>4138</v>
      </c>
      <c r="N774" s="393">
        <v>5162</v>
      </c>
      <c r="O774" s="393">
        <v>4832</v>
      </c>
      <c r="P774" s="393">
        <v>5057</v>
      </c>
      <c r="Q774" s="393">
        <v>6376</v>
      </c>
      <c r="R774" s="393">
        <v>6312</v>
      </c>
      <c r="S774" s="393">
        <v>5282</v>
      </c>
      <c r="T774" s="394">
        <v>5981</v>
      </c>
      <c r="U774" s="394">
        <v>6562</v>
      </c>
      <c r="V774" s="394">
        <v>7190</v>
      </c>
      <c r="W774" s="394">
        <v>7463</v>
      </c>
      <c r="X774" s="394">
        <v>7463</v>
      </c>
    </row>
    <row r="775" spans="1:24" s="390" customFormat="1" ht="16.5" hidden="1">
      <c r="A775" s="395" t="s">
        <v>2624</v>
      </c>
      <c r="B775" s="396" t="s">
        <v>2625</v>
      </c>
      <c r="C775" s="396" t="s">
        <v>239</v>
      </c>
      <c r="D775" s="396" t="s">
        <v>436</v>
      </c>
      <c r="E775" s="396" t="s">
        <v>240</v>
      </c>
      <c r="F775" s="396" t="s">
        <v>2626</v>
      </c>
      <c r="G775" s="396" t="s">
        <v>242</v>
      </c>
      <c r="H775" s="396" t="s">
        <v>243</v>
      </c>
      <c r="I775" s="397">
        <v>906.6</v>
      </c>
      <c r="J775" s="397">
        <v>1030</v>
      </c>
      <c r="K775" s="397">
        <v>1110</v>
      </c>
      <c r="L775" s="397">
        <v>1146</v>
      </c>
      <c r="M775" s="397">
        <v>1143</v>
      </c>
      <c r="N775" s="397">
        <v>1561</v>
      </c>
      <c r="O775" s="397">
        <v>1407</v>
      </c>
      <c r="P775" s="397">
        <v>1493</v>
      </c>
      <c r="Q775" s="397">
        <v>2104</v>
      </c>
      <c r="R775" s="397">
        <v>2057</v>
      </c>
      <c r="S775" s="397">
        <v>1564</v>
      </c>
      <c r="T775" s="394">
        <v>1871</v>
      </c>
      <c r="U775" s="394">
        <v>2143</v>
      </c>
      <c r="V775" s="394">
        <v>2457</v>
      </c>
      <c r="W775" s="394">
        <v>2591</v>
      </c>
      <c r="X775" s="394">
        <v>2591</v>
      </c>
    </row>
    <row r="776" spans="1:24" s="390" customFormat="1" ht="16.5" hidden="1">
      <c r="A776" s="391" t="s">
        <v>2627</v>
      </c>
      <c r="B776" s="392" t="s">
        <v>2628</v>
      </c>
      <c r="C776" s="392" t="s">
        <v>239</v>
      </c>
      <c r="D776" s="392" t="s">
        <v>436</v>
      </c>
      <c r="E776" s="392" t="s">
        <v>240</v>
      </c>
      <c r="F776" s="392" t="s">
        <v>2629</v>
      </c>
      <c r="G776" s="392" t="s">
        <v>242</v>
      </c>
      <c r="H776" s="392" t="s">
        <v>243</v>
      </c>
      <c r="I776" s="393">
        <v>263.2</v>
      </c>
      <c r="J776" s="393">
        <v>303.8</v>
      </c>
      <c r="K776" s="393">
        <v>330.1</v>
      </c>
      <c r="L776" s="393">
        <v>341.4</v>
      </c>
      <c r="M776" s="393">
        <v>339.3</v>
      </c>
      <c r="N776" s="393">
        <v>486.2</v>
      </c>
      <c r="O776" s="393">
        <v>429.5</v>
      </c>
      <c r="P776" s="393">
        <v>459.1</v>
      </c>
      <c r="Q776" s="393">
        <v>686.5</v>
      </c>
      <c r="R776" s="393">
        <v>666.7</v>
      </c>
      <c r="S776" s="393">
        <v>481.7</v>
      </c>
      <c r="T776" s="394">
        <v>593</v>
      </c>
      <c r="U776" s="394">
        <v>695.3</v>
      </c>
      <c r="V776" s="394">
        <v>817.6</v>
      </c>
      <c r="W776" s="394">
        <v>869.5</v>
      </c>
      <c r="X776" s="394">
        <v>869.5</v>
      </c>
    </row>
    <row r="777" spans="1:24" s="390" customFormat="1" ht="16.5" hidden="1">
      <c r="A777" s="395" t="s">
        <v>2630</v>
      </c>
      <c r="B777" s="396" t="s">
        <v>2631</v>
      </c>
      <c r="C777" s="396" t="s">
        <v>454</v>
      </c>
      <c r="D777" s="396" t="s">
        <v>404</v>
      </c>
      <c r="E777" s="396" t="s">
        <v>765</v>
      </c>
      <c r="F777" s="396" t="s">
        <v>2632</v>
      </c>
      <c r="G777" s="396" t="s">
        <v>239</v>
      </c>
      <c r="H777" s="396" t="s">
        <v>243</v>
      </c>
      <c r="I777" s="397">
        <v>0</v>
      </c>
      <c r="J777" s="397">
        <v>0</v>
      </c>
      <c r="K777" s="397">
        <v>1.85</v>
      </c>
      <c r="L777" s="397">
        <v>0.5</v>
      </c>
      <c r="M777" s="397">
        <v>0.25</v>
      </c>
      <c r="N777" s="397">
        <v>0.5</v>
      </c>
      <c r="O777" s="397">
        <v>0.25</v>
      </c>
      <c r="P777" s="397">
        <v>0.25</v>
      </c>
      <c r="Q777" s="397">
        <v>0.25</v>
      </c>
      <c r="R777" s="397">
        <v>0.25</v>
      </c>
      <c r="S777" s="397">
        <v>0</v>
      </c>
      <c r="T777" s="394">
        <v>12</v>
      </c>
      <c r="U777" s="394">
        <v>10</v>
      </c>
      <c r="V777" s="394">
        <v>7</v>
      </c>
      <c r="W777" s="394">
        <v>3.5</v>
      </c>
      <c r="X777" s="394">
        <v>3.5</v>
      </c>
    </row>
    <row r="778" spans="1:24" s="390" customFormat="1" ht="16.5" hidden="1">
      <c r="A778" s="391" t="s">
        <v>2633</v>
      </c>
      <c r="B778" s="392" t="s">
        <v>2634</v>
      </c>
      <c r="C778" s="392" t="s">
        <v>239</v>
      </c>
      <c r="D778" s="392" t="s">
        <v>239</v>
      </c>
      <c r="E778" s="392" t="s">
        <v>628</v>
      </c>
      <c r="F778" s="392" t="s">
        <v>2635</v>
      </c>
      <c r="G778" s="392" t="s">
        <v>239</v>
      </c>
      <c r="H778" s="392" t="s">
        <v>243</v>
      </c>
      <c r="I778" s="398">
        <v>183.376</v>
      </c>
      <c r="J778" s="398">
        <v>171.02500000000001</v>
      </c>
      <c r="K778" s="398">
        <v>147.57900000000001</v>
      </c>
      <c r="L778" s="398">
        <v>83.323999999999998</v>
      </c>
      <c r="M778" s="398">
        <v>71.238</v>
      </c>
      <c r="N778" s="393">
        <v>84.1</v>
      </c>
      <c r="O778" s="393">
        <v>105.3</v>
      </c>
      <c r="P778" s="393">
        <v>100.1</v>
      </c>
      <c r="Q778" s="393">
        <v>66.599999999999994</v>
      </c>
      <c r="R778" s="393">
        <v>104.9</v>
      </c>
      <c r="S778" s="393">
        <v>162.4</v>
      </c>
      <c r="T778" s="394">
        <v>138.69999999999999</v>
      </c>
      <c r="U778" s="394">
        <v>121.6</v>
      </c>
      <c r="V778" s="394">
        <v>109.1</v>
      </c>
      <c r="W778" s="394">
        <v>101.1</v>
      </c>
      <c r="X778" s="394">
        <v>101.1</v>
      </c>
    </row>
    <row r="779" spans="1:24" s="390" customFormat="1" ht="16.5" hidden="1">
      <c r="A779" s="395" t="s">
        <v>2636</v>
      </c>
      <c r="B779" s="396" t="s">
        <v>2637</v>
      </c>
      <c r="C779" s="396" t="s">
        <v>239</v>
      </c>
      <c r="D779" s="396" t="s">
        <v>239</v>
      </c>
      <c r="E779" s="396" t="s">
        <v>628</v>
      </c>
      <c r="F779" s="396" t="s">
        <v>2638</v>
      </c>
      <c r="G779" s="396" t="s">
        <v>239</v>
      </c>
      <c r="H779" s="396" t="s">
        <v>243</v>
      </c>
      <c r="I779" s="399">
        <v>126162.908</v>
      </c>
      <c r="J779" s="399">
        <v>119196.145</v>
      </c>
      <c r="K779" s="399">
        <v>104165.35799999999</v>
      </c>
      <c r="L779" s="399">
        <v>59227.982000000004</v>
      </c>
      <c r="M779" s="399">
        <v>51128.906000000003</v>
      </c>
      <c r="N779" s="397">
        <v>61518</v>
      </c>
      <c r="O779" s="397">
        <v>78190.399999999994</v>
      </c>
      <c r="P779" s="397">
        <v>74619.8</v>
      </c>
      <c r="Q779" s="397">
        <v>49925.2</v>
      </c>
      <c r="R779" s="397">
        <v>80584.2</v>
      </c>
      <c r="S779" s="397">
        <v>131181.20000000001</v>
      </c>
      <c r="T779" s="394">
        <v>114780.2</v>
      </c>
      <c r="U779" s="394">
        <v>101293.7</v>
      </c>
      <c r="V779" s="394">
        <v>91822.9</v>
      </c>
      <c r="W779" s="394">
        <v>86049.600000000006</v>
      </c>
      <c r="X779" s="394">
        <v>86049.600000000006</v>
      </c>
    </row>
    <row r="780" spans="1:24" s="390" customFormat="1" ht="16.5" hidden="1">
      <c r="A780" s="391" t="s">
        <v>2639</v>
      </c>
      <c r="B780" s="392" t="s">
        <v>2640</v>
      </c>
      <c r="C780" s="392" t="s">
        <v>239</v>
      </c>
      <c r="D780" s="392" t="s">
        <v>239</v>
      </c>
      <c r="E780" s="392" t="s">
        <v>710</v>
      </c>
      <c r="F780" s="392" t="s">
        <v>2641</v>
      </c>
      <c r="G780" s="392" t="s">
        <v>239</v>
      </c>
      <c r="H780" s="392" t="s">
        <v>243</v>
      </c>
      <c r="I780" s="398">
        <v>111.965</v>
      </c>
      <c r="J780" s="398">
        <v>108.857</v>
      </c>
      <c r="K780" s="398">
        <v>98.938000000000002</v>
      </c>
      <c r="L780" s="398">
        <v>52.37</v>
      </c>
      <c r="M780" s="398">
        <v>44.048000000000002</v>
      </c>
      <c r="N780" s="393">
        <v>54.4</v>
      </c>
      <c r="O780" s="393">
        <v>71.099999999999994</v>
      </c>
      <c r="P780" s="393">
        <v>64</v>
      </c>
      <c r="Q780" s="393">
        <v>42.3</v>
      </c>
      <c r="R780" s="393">
        <v>70.400000000000006</v>
      </c>
      <c r="S780" s="393">
        <v>101.1</v>
      </c>
      <c r="T780" s="394">
        <v>89.9</v>
      </c>
      <c r="U780" s="394">
        <v>84.8</v>
      </c>
      <c r="V780" s="394">
        <v>80.8</v>
      </c>
      <c r="W780" s="394">
        <v>76.8</v>
      </c>
      <c r="X780" s="394">
        <v>76.8</v>
      </c>
    </row>
    <row r="781" spans="1:24" s="390" customFormat="1" ht="16.5" hidden="1">
      <c r="A781" s="395" t="s">
        <v>2642</v>
      </c>
      <c r="B781" s="396" t="s">
        <v>2643</v>
      </c>
      <c r="C781" s="396" t="s">
        <v>239</v>
      </c>
      <c r="D781" s="396" t="s">
        <v>239</v>
      </c>
      <c r="E781" s="396" t="s">
        <v>628</v>
      </c>
      <c r="F781" s="396" t="s">
        <v>2644</v>
      </c>
      <c r="G781" s="396" t="s">
        <v>239</v>
      </c>
      <c r="H781" s="396" t="s">
        <v>243</v>
      </c>
      <c r="I781" s="399">
        <v>102247.768</v>
      </c>
      <c r="J781" s="399">
        <v>95361.038</v>
      </c>
      <c r="K781" s="399">
        <v>82287.62</v>
      </c>
      <c r="L781" s="399">
        <v>46460.097000000002</v>
      </c>
      <c r="M781" s="399">
        <v>39721.256000000001</v>
      </c>
      <c r="N781" s="397">
        <v>46880.5</v>
      </c>
      <c r="O781" s="397">
        <v>58718.400000000001</v>
      </c>
      <c r="P781" s="397">
        <v>55821.9</v>
      </c>
      <c r="Q781" s="397">
        <v>37148</v>
      </c>
      <c r="R781" s="397">
        <v>58497.9</v>
      </c>
      <c r="S781" s="397">
        <v>90538.4</v>
      </c>
      <c r="T781" s="394">
        <v>77342.399999999994</v>
      </c>
      <c r="U781" s="394">
        <v>67826.899999999994</v>
      </c>
      <c r="V781" s="394">
        <v>60850.400000000001</v>
      </c>
      <c r="W781" s="394">
        <v>56359.199999999997</v>
      </c>
      <c r="X781" s="394">
        <v>56359.199999999997</v>
      </c>
    </row>
    <row r="782" spans="1:24" s="390" customFormat="1" ht="16.5" hidden="1">
      <c r="A782" s="391" t="s">
        <v>2645</v>
      </c>
      <c r="B782" s="392" t="s">
        <v>2646</v>
      </c>
      <c r="C782" s="392" t="s">
        <v>239</v>
      </c>
      <c r="D782" s="392" t="s">
        <v>239</v>
      </c>
      <c r="E782" s="392" t="s">
        <v>628</v>
      </c>
      <c r="F782" s="392" t="s">
        <v>2647</v>
      </c>
      <c r="G782" s="392" t="s">
        <v>239</v>
      </c>
      <c r="H782" s="392" t="s">
        <v>243</v>
      </c>
      <c r="I782" s="398">
        <v>197.33199999999999</v>
      </c>
      <c r="J782" s="398">
        <v>183.26</v>
      </c>
      <c r="K782" s="393">
        <v>159.5</v>
      </c>
      <c r="L782" s="393">
        <v>90.1</v>
      </c>
      <c r="M782" s="393">
        <v>73.7</v>
      </c>
      <c r="N782" s="393">
        <v>90.8</v>
      </c>
      <c r="O782" s="393">
        <v>113.4</v>
      </c>
      <c r="P782" s="393">
        <v>109.3</v>
      </c>
      <c r="Q782" s="393">
        <v>73.5</v>
      </c>
      <c r="R782" s="393">
        <v>113.4</v>
      </c>
      <c r="S782" s="393">
        <v>175.3</v>
      </c>
      <c r="T782" s="394">
        <v>149.19999999999999</v>
      </c>
      <c r="U782" s="394">
        <v>130.9</v>
      </c>
      <c r="V782" s="394">
        <v>117.4</v>
      </c>
      <c r="W782" s="394">
        <v>108.7</v>
      </c>
      <c r="X782" s="394">
        <v>108.7</v>
      </c>
    </row>
    <row r="783" spans="1:24" s="390" customFormat="1" ht="16.5" hidden="1">
      <c r="A783" s="395" t="s">
        <v>2648</v>
      </c>
      <c r="B783" s="396" t="s">
        <v>2649</v>
      </c>
      <c r="C783" s="396" t="s">
        <v>239</v>
      </c>
      <c r="D783" s="396" t="s">
        <v>239</v>
      </c>
      <c r="E783" s="396" t="s">
        <v>628</v>
      </c>
      <c r="F783" s="396" t="s">
        <v>2650</v>
      </c>
      <c r="G783" s="396" t="s">
        <v>239</v>
      </c>
      <c r="H783" s="396" t="s">
        <v>243</v>
      </c>
      <c r="I783" s="399">
        <v>122713.94100000001</v>
      </c>
      <c r="J783" s="399">
        <v>115445.83</v>
      </c>
      <c r="K783" s="397">
        <v>101762.3</v>
      </c>
      <c r="L783" s="397">
        <v>57881.2</v>
      </c>
      <c r="M783" s="397">
        <v>47824.6</v>
      </c>
      <c r="N783" s="397">
        <v>60074.1</v>
      </c>
      <c r="O783" s="397">
        <v>76078.100000000006</v>
      </c>
      <c r="P783" s="397">
        <v>73624.399999999994</v>
      </c>
      <c r="Q783" s="397">
        <v>49765.9</v>
      </c>
      <c r="R783" s="397">
        <v>78710.100000000006</v>
      </c>
      <c r="S783" s="397">
        <v>128017.2</v>
      </c>
      <c r="T783" s="394">
        <v>111596.6</v>
      </c>
      <c r="U783" s="394">
        <v>98494.7</v>
      </c>
      <c r="V783" s="394">
        <v>89287.8</v>
      </c>
      <c r="W783" s="394">
        <v>83674.3</v>
      </c>
      <c r="X783" s="394">
        <v>83674.3</v>
      </c>
    </row>
    <row r="784" spans="1:24" s="390" customFormat="1" ht="16.5" hidden="1">
      <c r="A784" s="391" t="s">
        <v>2651</v>
      </c>
      <c r="B784" s="392" t="s">
        <v>2652</v>
      </c>
      <c r="C784" s="392" t="s">
        <v>239</v>
      </c>
      <c r="D784" s="392" t="s">
        <v>239</v>
      </c>
      <c r="E784" s="392" t="s">
        <v>710</v>
      </c>
      <c r="F784" s="392" t="s">
        <v>2653</v>
      </c>
      <c r="G784" s="392" t="s">
        <v>239</v>
      </c>
      <c r="H784" s="392" t="s">
        <v>243</v>
      </c>
      <c r="I784" s="398">
        <v>108.904</v>
      </c>
      <c r="J784" s="398">
        <v>105.432</v>
      </c>
      <c r="K784" s="393">
        <v>96.7</v>
      </c>
      <c r="L784" s="393">
        <v>51.2</v>
      </c>
      <c r="M784" s="393">
        <v>41.2</v>
      </c>
      <c r="N784" s="393">
        <v>53.1</v>
      </c>
      <c r="O784" s="393">
        <v>69.2</v>
      </c>
      <c r="P784" s="393">
        <v>63.2</v>
      </c>
      <c r="Q784" s="393">
        <v>42.2</v>
      </c>
      <c r="R784" s="393">
        <v>68.8</v>
      </c>
      <c r="S784" s="393">
        <v>98.6</v>
      </c>
      <c r="T784" s="394">
        <v>87.4</v>
      </c>
      <c r="U784" s="394">
        <v>82.5</v>
      </c>
      <c r="V784" s="394">
        <v>78.599999999999994</v>
      </c>
      <c r="W784" s="394">
        <v>74.7</v>
      </c>
      <c r="X784" s="394">
        <v>74.7</v>
      </c>
    </row>
    <row r="785" spans="1:24" s="390" customFormat="1" ht="16.5" hidden="1">
      <c r="A785" s="395" t="s">
        <v>2654</v>
      </c>
      <c r="B785" s="396" t="s">
        <v>2655</v>
      </c>
      <c r="C785" s="396" t="s">
        <v>239</v>
      </c>
      <c r="D785" s="396" t="s">
        <v>239</v>
      </c>
      <c r="E785" s="396" t="s">
        <v>628</v>
      </c>
      <c r="F785" s="396" t="s">
        <v>2656</v>
      </c>
      <c r="G785" s="396" t="s">
        <v>239</v>
      </c>
      <c r="H785" s="396" t="s">
        <v>243</v>
      </c>
      <c r="I785" s="399">
        <v>99452.578999999998</v>
      </c>
      <c r="J785" s="399">
        <v>92360.657000000007</v>
      </c>
      <c r="K785" s="397">
        <v>80389.2</v>
      </c>
      <c r="L785" s="397">
        <v>45403.6</v>
      </c>
      <c r="M785" s="397">
        <v>37154.199999999997</v>
      </c>
      <c r="N785" s="397">
        <v>45780.2</v>
      </c>
      <c r="O785" s="397">
        <v>57132.1</v>
      </c>
      <c r="P785" s="397">
        <v>55077.3</v>
      </c>
      <c r="Q785" s="397">
        <v>37029.4</v>
      </c>
      <c r="R785" s="397">
        <v>57137.4</v>
      </c>
      <c r="S785" s="397">
        <v>88354.7</v>
      </c>
      <c r="T785" s="394">
        <v>75197.2</v>
      </c>
      <c r="U785" s="394">
        <v>65952.600000000006</v>
      </c>
      <c r="V785" s="394">
        <v>59170.5</v>
      </c>
      <c r="W785" s="394">
        <v>54803.4</v>
      </c>
      <c r="X785" s="394">
        <v>54803.4</v>
      </c>
    </row>
    <row r="786" spans="1:24" s="390" customFormat="1" ht="16.5" hidden="1">
      <c r="A786" s="391" t="s">
        <v>2657</v>
      </c>
      <c r="B786" s="392" t="s">
        <v>2658</v>
      </c>
      <c r="C786" s="392" t="s">
        <v>239</v>
      </c>
      <c r="D786" s="392" t="s">
        <v>239</v>
      </c>
      <c r="E786" s="392" t="s">
        <v>628</v>
      </c>
      <c r="F786" s="392" t="s">
        <v>2659</v>
      </c>
      <c r="G786" s="392" t="s">
        <v>239</v>
      </c>
      <c r="H786" s="392" t="s">
        <v>243</v>
      </c>
      <c r="I786" s="398">
        <v>148.72200000000001</v>
      </c>
      <c r="J786" s="398">
        <v>148.4</v>
      </c>
      <c r="K786" s="393">
        <v>133.9</v>
      </c>
      <c r="L786" s="393">
        <v>74.7</v>
      </c>
      <c r="M786" s="393">
        <v>67.400000000000006</v>
      </c>
      <c r="N786" s="393">
        <v>75.900000000000006</v>
      </c>
      <c r="O786" s="393">
        <v>92.6</v>
      </c>
      <c r="P786" s="393">
        <v>86</v>
      </c>
      <c r="Q786" s="393">
        <v>59.7</v>
      </c>
      <c r="R786" s="393">
        <v>97.6</v>
      </c>
      <c r="S786" s="393">
        <v>149</v>
      </c>
      <c r="T786" s="394">
        <v>129</v>
      </c>
      <c r="U786" s="394">
        <v>113.9</v>
      </c>
      <c r="V786" s="394">
        <v>102.9</v>
      </c>
      <c r="W786" s="394">
        <v>95.3</v>
      </c>
      <c r="X786" s="394">
        <v>95.3</v>
      </c>
    </row>
    <row r="787" spans="1:24" s="390" customFormat="1" ht="16.5" hidden="1">
      <c r="A787" s="395" t="s">
        <v>2660</v>
      </c>
      <c r="B787" s="396" t="s">
        <v>2661</v>
      </c>
      <c r="C787" s="396" t="s">
        <v>239</v>
      </c>
      <c r="D787" s="396" t="s">
        <v>239</v>
      </c>
      <c r="E787" s="396" t="s">
        <v>628</v>
      </c>
      <c r="F787" s="396" t="s">
        <v>2662</v>
      </c>
      <c r="G787" s="396" t="s">
        <v>239</v>
      </c>
      <c r="H787" s="396" t="s">
        <v>243</v>
      </c>
      <c r="I787" s="399">
        <v>106099.177</v>
      </c>
      <c r="J787" s="399">
        <v>107246.236</v>
      </c>
      <c r="K787" s="397">
        <v>98032.6</v>
      </c>
      <c r="L787" s="397">
        <v>55087.8</v>
      </c>
      <c r="M787" s="397">
        <v>50130.6</v>
      </c>
      <c r="N787" s="397">
        <v>57575.5</v>
      </c>
      <c r="O787" s="397">
        <v>71311.7</v>
      </c>
      <c r="P787" s="397">
        <v>66440.899999999994</v>
      </c>
      <c r="Q787" s="397">
        <v>46394.3</v>
      </c>
      <c r="R787" s="397">
        <v>77747.199999999997</v>
      </c>
      <c r="S787" s="397">
        <v>124791.5</v>
      </c>
      <c r="T787" s="394">
        <v>110711.8</v>
      </c>
      <c r="U787" s="394">
        <v>98345.2</v>
      </c>
      <c r="V787" s="394">
        <v>89736.4</v>
      </c>
      <c r="W787" s="394">
        <v>84150.5</v>
      </c>
      <c r="X787" s="394">
        <v>84150.5</v>
      </c>
    </row>
    <row r="788" spans="1:24" s="390" customFormat="1" ht="16.5" hidden="1">
      <c r="A788" s="391" t="s">
        <v>2663</v>
      </c>
      <c r="B788" s="392" t="s">
        <v>2664</v>
      </c>
      <c r="C788" s="392" t="s">
        <v>239</v>
      </c>
      <c r="D788" s="392" t="s">
        <v>239</v>
      </c>
      <c r="E788" s="392" t="s">
        <v>710</v>
      </c>
      <c r="F788" s="392" t="s">
        <v>2665</v>
      </c>
      <c r="G788" s="392" t="s">
        <v>239</v>
      </c>
      <c r="H788" s="392" t="s">
        <v>243</v>
      </c>
      <c r="I788" s="398">
        <v>94.159000000000006</v>
      </c>
      <c r="J788" s="398">
        <v>97.942999999999998</v>
      </c>
      <c r="K788" s="393">
        <v>93.1</v>
      </c>
      <c r="L788" s="393">
        <v>48.7</v>
      </c>
      <c r="M788" s="393">
        <v>43.2</v>
      </c>
      <c r="N788" s="393">
        <v>50.9</v>
      </c>
      <c r="O788" s="393">
        <v>64.8</v>
      </c>
      <c r="P788" s="393">
        <v>57</v>
      </c>
      <c r="Q788" s="393">
        <v>39.299999999999997</v>
      </c>
      <c r="R788" s="393">
        <v>68</v>
      </c>
      <c r="S788" s="393">
        <v>96.2</v>
      </c>
      <c r="T788" s="394">
        <v>86.7</v>
      </c>
      <c r="U788" s="394">
        <v>82.4</v>
      </c>
      <c r="V788" s="394">
        <v>79</v>
      </c>
      <c r="W788" s="394">
        <v>75.099999999999994</v>
      </c>
      <c r="X788" s="394">
        <v>75.099999999999994</v>
      </c>
    </row>
    <row r="789" spans="1:24" s="390" customFormat="1" ht="16.5" hidden="1">
      <c r="A789" s="395" t="s">
        <v>2666</v>
      </c>
      <c r="B789" s="396" t="s">
        <v>2667</v>
      </c>
      <c r="C789" s="396" t="s">
        <v>239</v>
      </c>
      <c r="D789" s="396" t="s">
        <v>239</v>
      </c>
      <c r="E789" s="396" t="s">
        <v>628</v>
      </c>
      <c r="F789" s="396" t="s">
        <v>2668</v>
      </c>
      <c r="G789" s="396" t="s">
        <v>239</v>
      </c>
      <c r="H789" s="396" t="s">
        <v>243</v>
      </c>
      <c r="I789" s="399">
        <v>85987.27</v>
      </c>
      <c r="J789" s="399">
        <v>85800.698000000004</v>
      </c>
      <c r="K789" s="397">
        <v>77442.899999999994</v>
      </c>
      <c r="L789" s="397">
        <v>43212.4</v>
      </c>
      <c r="M789" s="397">
        <v>38945.699999999997</v>
      </c>
      <c r="N789" s="397">
        <v>43876.1</v>
      </c>
      <c r="O789" s="397">
        <v>53552.6</v>
      </c>
      <c r="P789" s="397">
        <v>49703.4</v>
      </c>
      <c r="Q789" s="397">
        <v>34520.699999999997</v>
      </c>
      <c r="R789" s="397">
        <v>56438.400000000001</v>
      </c>
      <c r="S789" s="397">
        <v>86128.4</v>
      </c>
      <c r="T789" s="394">
        <v>74601</v>
      </c>
      <c r="U789" s="394">
        <v>65852.5</v>
      </c>
      <c r="V789" s="394">
        <v>59467.7</v>
      </c>
      <c r="W789" s="394">
        <v>55115.3</v>
      </c>
      <c r="X789" s="394">
        <v>55115.3</v>
      </c>
    </row>
    <row r="790" spans="1:24" s="390" customFormat="1" ht="16.5" hidden="1">
      <c r="A790" s="391" t="s">
        <v>2669</v>
      </c>
      <c r="B790" s="392" t="s">
        <v>2670</v>
      </c>
      <c r="C790" s="392" t="s">
        <v>239</v>
      </c>
      <c r="D790" s="392" t="s">
        <v>239</v>
      </c>
      <c r="E790" s="392" t="s">
        <v>311</v>
      </c>
      <c r="F790" s="392" t="s">
        <v>2671</v>
      </c>
      <c r="G790" s="392" t="s">
        <v>239</v>
      </c>
      <c r="H790" s="392" t="s">
        <v>243</v>
      </c>
      <c r="I790" s="398">
        <v>16.238</v>
      </c>
      <c r="J790" s="398">
        <v>16.867999999999999</v>
      </c>
      <c r="K790" s="398">
        <v>17.486999999999998</v>
      </c>
      <c r="L790" s="398">
        <v>18.035</v>
      </c>
      <c r="M790" s="398">
        <v>18.532</v>
      </c>
      <c r="N790" s="398">
        <v>19.420000000000002</v>
      </c>
      <c r="O790" s="398">
        <v>20.09</v>
      </c>
      <c r="P790" s="398">
        <v>21.024000000000001</v>
      </c>
      <c r="Q790" s="398">
        <v>22.298999999999999</v>
      </c>
      <c r="R790" s="393">
        <v>23.5</v>
      </c>
      <c r="S790" s="393">
        <v>24.8</v>
      </c>
      <c r="T790" s="394">
        <v>26.2</v>
      </c>
      <c r="U790" s="394">
        <v>27.9</v>
      </c>
      <c r="V790" s="394">
        <v>29.5</v>
      </c>
      <c r="W790" s="394">
        <v>31.3</v>
      </c>
      <c r="X790" s="394">
        <v>31.3</v>
      </c>
    </row>
    <row r="791" spans="1:24" s="390" customFormat="1" ht="16.5" hidden="1">
      <c r="A791" s="395" t="s">
        <v>2672</v>
      </c>
      <c r="B791" s="396" t="s">
        <v>2673</v>
      </c>
      <c r="C791" s="396" t="s">
        <v>403</v>
      </c>
      <c r="D791" s="396" t="s">
        <v>429</v>
      </c>
      <c r="E791" s="396" t="s">
        <v>2674</v>
      </c>
      <c r="F791" s="396" t="s">
        <v>2675</v>
      </c>
      <c r="G791" s="396" t="s">
        <v>239</v>
      </c>
      <c r="H791" s="396" t="s">
        <v>243</v>
      </c>
      <c r="I791" s="399">
        <v>12957936.853616105</v>
      </c>
      <c r="J791" s="399">
        <v>15146709.650081804</v>
      </c>
      <c r="K791" s="399">
        <v>20800832.989919208</v>
      </c>
      <c r="L791" s="399">
        <v>24612974.622157775</v>
      </c>
      <c r="M791" s="399">
        <v>28298245.667617679</v>
      </c>
      <c r="N791" s="399">
        <v>32904484.557232533</v>
      </c>
      <c r="O791" s="399">
        <v>34359220.47790762</v>
      </c>
      <c r="P791" s="399">
        <v>42539272.878818795</v>
      </c>
      <c r="Q791" s="397">
        <v>48798232.491087154</v>
      </c>
      <c r="R791" s="397">
        <v>50503030.076846637</v>
      </c>
      <c r="S791" s="397">
        <v>51754622.60736236</v>
      </c>
      <c r="T791" s="394">
        <v>53858859.008135453</v>
      </c>
      <c r="U791" s="394">
        <v>57013580.61385899</v>
      </c>
      <c r="V791" s="394">
        <v>59721716.493202612</v>
      </c>
      <c r="W791" s="394">
        <v>62759041.011766396</v>
      </c>
      <c r="X791" s="394">
        <v>62759041.011766396</v>
      </c>
    </row>
    <row r="792" spans="1:24" s="390" customFormat="1" ht="16.5" hidden="1">
      <c r="A792" s="391" t="s">
        <v>2676</v>
      </c>
      <c r="B792" s="392" t="s">
        <v>2677</v>
      </c>
      <c r="C792" s="392" t="s">
        <v>239</v>
      </c>
      <c r="D792" s="392" t="s">
        <v>239</v>
      </c>
      <c r="E792" s="392" t="s">
        <v>2678</v>
      </c>
      <c r="F792" s="392" t="s">
        <v>2679</v>
      </c>
      <c r="G792" s="392" t="s">
        <v>239</v>
      </c>
      <c r="H792" s="392" t="s">
        <v>243</v>
      </c>
      <c r="I792" s="398">
        <v>52.221654957556353</v>
      </c>
      <c r="J792" s="398">
        <v>16.89136797926971</v>
      </c>
      <c r="K792" s="398">
        <v>37.329053441034745</v>
      </c>
      <c r="L792" s="398">
        <v>18.326870054127454</v>
      </c>
      <c r="M792" s="398">
        <v>14.972879556550001</v>
      </c>
      <c r="N792" s="398">
        <v>16.27747155678232</v>
      </c>
      <c r="O792" s="398">
        <v>4.4210870957263726</v>
      </c>
      <c r="P792" s="398">
        <v>23.807444660075472</v>
      </c>
      <c r="Q792" s="393">
        <v>14.713367645230324</v>
      </c>
      <c r="R792" s="393">
        <v>3.4935642106932008</v>
      </c>
      <c r="S792" s="393">
        <v>2.4782523516138966</v>
      </c>
      <c r="T792" s="394">
        <v>4.0657941160868516</v>
      </c>
      <c r="U792" s="394">
        <v>5.8573866283483822</v>
      </c>
      <c r="V792" s="394">
        <v>4.7499838638187963</v>
      </c>
      <c r="W792" s="394">
        <v>5.0857957488704919</v>
      </c>
      <c r="X792" s="394">
        <v>5.0857957488704919</v>
      </c>
    </row>
    <row r="793" spans="1:24" s="390" customFormat="1" ht="16.5" hidden="1">
      <c r="A793" s="395" t="s">
        <v>2680</v>
      </c>
      <c r="B793" s="396" t="s">
        <v>2681</v>
      </c>
      <c r="C793" s="396" t="s">
        <v>454</v>
      </c>
      <c r="D793" s="396" t="s">
        <v>429</v>
      </c>
      <c r="E793" s="396" t="s">
        <v>2678</v>
      </c>
      <c r="F793" s="396" t="s">
        <v>2675</v>
      </c>
      <c r="G793" s="396" t="s">
        <v>239</v>
      </c>
      <c r="H793" s="396" t="s">
        <v>243</v>
      </c>
      <c r="I793" s="399">
        <v>11499.698428256903</v>
      </c>
      <c r="J793" s="399">
        <v>13832.832625253648</v>
      </c>
      <c r="K793" s="399">
        <v>19756.879478286548</v>
      </c>
      <c r="L793" s="399">
        <v>21763.048954008034</v>
      </c>
      <c r="M793" s="399">
        <v>24378.909357487766</v>
      </c>
      <c r="N793" s="399">
        <v>29093.245192627437</v>
      </c>
      <c r="O793" s="399">
        <v>31231.017646992772</v>
      </c>
      <c r="P793" s="399">
        <v>36503.195696444047</v>
      </c>
      <c r="Q793" s="397">
        <v>41345.119983072051</v>
      </c>
      <c r="R793" s="397">
        <v>44147.613252388277</v>
      </c>
      <c r="S793" s="397">
        <v>39877.543535868979</v>
      </c>
      <c r="T793" s="394">
        <v>42160.929349693048</v>
      </c>
      <c r="U793" s="394">
        <v>47746.906967963791</v>
      </c>
      <c r="V793" s="394">
        <v>52571.933532748779</v>
      </c>
      <c r="W793" s="394">
        <v>56034.858046219997</v>
      </c>
      <c r="X793" s="394">
        <v>56034.858046219997</v>
      </c>
    </row>
    <row r="794" spans="1:24" s="390" customFormat="1" ht="16.5" hidden="1">
      <c r="A794" s="391" t="s">
        <v>2682</v>
      </c>
      <c r="B794" s="392" t="s">
        <v>2683</v>
      </c>
      <c r="C794" s="392" t="s">
        <v>239</v>
      </c>
      <c r="D794" s="392" t="s">
        <v>239</v>
      </c>
      <c r="E794" s="392" t="s">
        <v>2678</v>
      </c>
      <c r="F794" s="392" t="s">
        <v>2684</v>
      </c>
      <c r="G794" s="392" t="s">
        <v>239</v>
      </c>
      <c r="H794" s="392" t="s">
        <v>243</v>
      </c>
      <c r="I794" s="398">
        <v>48.970558745308537</v>
      </c>
      <c r="J794" s="398">
        <v>15.3902350295541</v>
      </c>
      <c r="K794" s="398">
        <v>35.601613398582209</v>
      </c>
      <c r="L794" s="398">
        <v>17.496615840272824</v>
      </c>
      <c r="M794" s="398">
        <v>13.867216240697289</v>
      </c>
      <c r="N794" s="398">
        <v>14.05901157052989</v>
      </c>
      <c r="O794" s="398">
        <v>2.9006384898687676</v>
      </c>
      <c r="P794" s="398">
        <v>23.332378832655042</v>
      </c>
      <c r="Q794" s="393">
        <v>14.098044481981553</v>
      </c>
      <c r="R794" s="393">
        <v>0.96907646998785069</v>
      </c>
      <c r="S794" s="393">
        <v>-2.5676752759438259</v>
      </c>
      <c r="T794" s="394">
        <v>1.600868772060049</v>
      </c>
      <c r="U794" s="394">
        <v>5.1936806201968277</v>
      </c>
      <c r="V794" s="394">
        <v>3.668699868519032</v>
      </c>
      <c r="W794" s="394">
        <v>3.8596283009355359</v>
      </c>
      <c r="X794" s="394">
        <v>3.8596283009355359</v>
      </c>
    </row>
    <row r="795" spans="1:24" s="390" customFormat="1" ht="16.5" hidden="1">
      <c r="A795" s="395" t="s">
        <v>2685</v>
      </c>
      <c r="B795" s="396" t="s">
        <v>2686</v>
      </c>
      <c r="C795" s="396" t="s">
        <v>454</v>
      </c>
      <c r="D795" s="396" t="s">
        <v>429</v>
      </c>
      <c r="E795" s="396" t="s">
        <v>459</v>
      </c>
      <c r="F795" s="396" t="s">
        <v>2687</v>
      </c>
      <c r="G795" s="396" t="s">
        <v>461</v>
      </c>
      <c r="H795" s="396" t="s">
        <v>243</v>
      </c>
      <c r="I795" s="399">
        <v>-19753.599999999999</v>
      </c>
      <c r="J795" s="399">
        <v>-20181.8</v>
      </c>
      <c r="K795" s="399">
        <v>-19918.8</v>
      </c>
      <c r="L795" s="399">
        <v>-19040.5</v>
      </c>
      <c r="M795" s="399">
        <v>-19103.2</v>
      </c>
      <c r="N795" s="399">
        <v>-21590.7</v>
      </c>
      <c r="O795" s="399">
        <v>-21121.8</v>
      </c>
      <c r="P795" s="399">
        <v>-21129.599999999999</v>
      </c>
      <c r="Q795" s="399">
        <v>-22927.8</v>
      </c>
      <c r="R795" s="399">
        <v>-22931.3</v>
      </c>
      <c r="S795" s="399" t="s">
        <v>386</v>
      </c>
      <c r="T795" s="399" t="s">
        <v>386</v>
      </c>
      <c r="U795" s="399" t="s">
        <v>386</v>
      </c>
      <c r="V795" s="399" t="s">
        <v>386</v>
      </c>
      <c r="W795" s="399" t="s">
        <v>386</v>
      </c>
      <c r="X795" s="399" t="s">
        <v>386</v>
      </c>
    </row>
    <row r="796" spans="1:24" s="390" customFormat="1" ht="16.5" hidden="1">
      <c r="A796" s="391" t="s">
        <v>2688</v>
      </c>
      <c r="B796" s="392" t="s">
        <v>2689</v>
      </c>
      <c r="C796" s="392" t="s">
        <v>239</v>
      </c>
      <c r="D796" s="392" t="s">
        <v>239</v>
      </c>
      <c r="E796" s="392" t="s">
        <v>239</v>
      </c>
      <c r="F796" s="392" t="s">
        <v>2690</v>
      </c>
      <c r="G796" s="392" t="s">
        <v>461</v>
      </c>
      <c r="H796" s="392" t="s">
        <v>243</v>
      </c>
      <c r="I796" s="398">
        <v>-1.042</v>
      </c>
      <c r="J796" s="398">
        <v>-1.038</v>
      </c>
      <c r="K796" s="398">
        <v>-0.96599999999999997</v>
      </c>
      <c r="L796" s="398">
        <v>-0.92</v>
      </c>
      <c r="M796" s="398">
        <v>-0.92200000000000004</v>
      </c>
      <c r="N796" s="398">
        <v>-0.89</v>
      </c>
      <c r="O796" s="398">
        <v>-0.86299999999999999</v>
      </c>
      <c r="P796" s="398">
        <v>-0.83299999999999996</v>
      </c>
      <c r="Q796" s="398">
        <v>-0.76700000000000002</v>
      </c>
      <c r="R796" s="398">
        <v>-0.76700000000000002</v>
      </c>
      <c r="S796" s="398" t="s">
        <v>386</v>
      </c>
      <c r="T796" s="398" t="s">
        <v>386</v>
      </c>
      <c r="U796" s="398" t="s">
        <v>386</v>
      </c>
      <c r="V796" s="398" t="s">
        <v>386</v>
      </c>
      <c r="W796" s="398" t="s">
        <v>386</v>
      </c>
      <c r="X796" s="398" t="s">
        <v>386</v>
      </c>
    </row>
    <row r="797" spans="1:24" s="390" customFormat="1" ht="16.5" hidden="1">
      <c r="A797" s="395" t="s">
        <v>2691</v>
      </c>
      <c r="B797" s="396" t="s">
        <v>2692</v>
      </c>
      <c r="C797" s="396" t="s">
        <v>454</v>
      </c>
      <c r="D797" s="396" t="s">
        <v>404</v>
      </c>
      <c r="E797" s="396" t="s">
        <v>240</v>
      </c>
      <c r="F797" s="396" t="s">
        <v>2693</v>
      </c>
      <c r="G797" s="396" t="s">
        <v>239</v>
      </c>
      <c r="H797" s="396" t="s">
        <v>243</v>
      </c>
      <c r="I797" s="397">
        <v>-36.292500000000004</v>
      </c>
      <c r="J797" s="397">
        <v>-55.264400000000002</v>
      </c>
      <c r="K797" s="397">
        <v>-14.3238</v>
      </c>
      <c r="L797" s="397">
        <v>-13.3809</v>
      </c>
      <c r="M797" s="397">
        <v>-1.9973000000000001</v>
      </c>
      <c r="N797" s="397">
        <v>17.183900000000001</v>
      </c>
      <c r="O797" s="397">
        <v>8.1468000000000007</v>
      </c>
      <c r="P797" s="397">
        <v>19.988299999999999</v>
      </c>
      <c r="Q797" s="397">
        <v>-6.3677000000000001</v>
      </c>
      <c r="R797" s="397">
        <v>0.64329999999999998</v>
      </c>
      <c r="S797" s="397">
        <v>35.146999999999998</v>
      </c>
      <c r="T797" s="394">
        <v>62.706300000000006</v>
      </c>
      <c r="U797" s="394">
        <v>50.029499999999999</v>
      </c>
      <c r="V797" s="394">
        <v>26.2623</v>
      </c>
      <c r="W797" s="394">
        <v>26.5717</v>
      </c>
      <c r="X797" s="394">
        <v>26.5717</v>
      </c>
    </row>
    <row r="798" spans="1:24" s="390" customFormat="1" ht="16.5" hidden="1">
      <c r="A798" s="391" t="s">
        <v>2694</v>
      </c>
      <c r="B798" s="392" t="s">
        <v>2695</v>
      </c>
      <c r="C798" s="392" t="s">
        <v>239</v>
      </c>
      <c r="D798" s="392" t="s">
        <v>239</v>
      </c>
      <c r="E798" s="392" t="s">
        <v>396</v>
      </c>
      <c r="F798" s="392" t="s">
        <v>2696</v>
      </c>
      <c r="G798" s="392" t="s">
        <v>239</v>
      </c>
      <c r="H798" s="392" t="s">
        <v>243</v>
      </c>
      <c r="I798" s="398" t="s">
        <v>386</v>
      </c>
      <c r="J798" s="398" t="s">
        <v>386</v>
      </c>
      <c r="K798" s="398" t="s">
        <v>386</v>
      </c>
      <c r="L798" s="398" t="s">
        <v>386</v>
      </c>
      <c r="M798" s="398" t="s">
        <v>386</v>
      </c>
      <c r="N798" s="398" t="s">
        <v>386</v>
      </c>
      <c r="O798" s="398" t="s">
        <v>386</v>
      </c>
      <c r="P798" s="398" t="s">
        <v>386</v>
      </c>
      <c r="Q798" s="398" t="s">
        <v>386</v>
      </c>
      <c r="R798" s="398" t="s">
        <v>386</v>
      </c>
      <c r="S798" s="398" t="s">
        <v>386</v>
      </c>
      <c r="T798" s="394">
        <v>-100</v>
      </c>
      <c r="U798" s="398" t="s">
        <v>386</v>
      </c>
      <c r="V798" s="394">
        <v>-141.10449338081489</v>
      </c>
      <c r="W798" s="394">
        <v>105.47884276668809</v>
      </c>
      <c r="X798" s="394">
        <v>105.47884276668809</v>
      </c>
    </row>
    <row r="799" spans="1:24" s="390" customFormat="1" ht="16.5" hidden="1">
      <c r="A799" s="395" t="s">
        <v>2697</v>
      </c>
      <c r="B799" s="396" t="s">
        <v>2698</v>
      </c>
      <c r="C799" s="396" t="s">
        <v>239</v>
      </c>
      <c r="D799" s="396" t="s">
        <v>239</v>
      </c>
      <c r="E799" s="396" t="s">
        <v>396</v>
      </c>
      <c r="F799" s="396" t="s">
        <v>2699</v>
      </c>
      <c r="G799" s="396" t="s">
        <v>239</v>
      </c>
      <c r="H799" s="396" t="s">
        <v>243</v>
      </c>
      <c r="I799" s="399">
        <v>-4.1894584292697944E-15</v>
      </c>
      <c r="J799" s="399">
        <v>0</v>
      </c>
      <c r="K799" s="399">
        <v>0</v>
      </c>
      <c r="L799" s="399">
        <v>0</v>
      </c>
      <c r="M799" s="399">
        <v>0</v>
      </c>
      <c r="N799" s="399">
        <v>0</v>
      </c>
      <c r="O799" s="399">
        <v>0</v>
      </c>
      <c r="P799" s="399">
        <v>6.8372192382328676E-15</v>
      </c>
      <c r="Q799" s="399">
        <v>-6.8992622095792898E-15</v>
      </c>
      <c r="R799" s="399">
        <v>6.6180641314556008E-15</v>
      </c>
      <c r="S799" s="397">
        <v>0.04</v>
      </c>
      <c r="T799" s="394">
        <v>0</v>
      </c>
      <c r="U799" s="394">
        <v>0.05</v>
      </c>
      <c r="V799" s="394">
        <v>-0.02</v>
      </c>
      <c r="W799" s="394">
        <v>-0.04</v>
      </c>
      <c r="X799" s="394">
        <v>-0.04</v>
      </c>
    </row>
    <row r="800" spans="1:24" s="390" customFormat="1" ht="16.5" hidden="1">
      <c r="A800" s="391" t="s">
        <v>2700</v>
      </c>
      <c r="B800" s="392" t="s">
        <v>2701</v>
      </c>
      <c r="C800" s="392" t="s">
        <v>239</v>
      </c>
      <c r="D800" s="392" t="s">
        <v>239</v>
      </c>
      <c r="E800" s="392" t="s">
        <v>396</v>
      </c>
      <c r="F800" s="392" t="s">
        <v>2200</v>
      </c>
      <c r="G800" s="392" t="s">
        <v>239</v>
      </c>
      <c r="H800" s="392" t="s">
        <v>243</v>
      </c>
      <c r="I800" s="398">
        <v>3.4200578823045502</v>
      </c>
      <c r="J800" s="398">
        <v>4.5747635715788659</v>
      </c>
      <c r="K800" s="398">
        <v>3.669203079492811</v>
      </c>
      <c r="L800" s="398">
        <v>2.989245157233178</v>
      </c>
      <c r="M800" s="398">
        <v>3.1088831043923015</v>
      </c>
      <c r="N800" s="398">
        <v>2.5053723212195456</v>
      </c>
      <c r="O800" s="398">
        <v>4.0784830856267273</v>
      </c>
      <c r="P800" s="398">
        <v>3.9219148851557861</v>
      </c>
      <c r="Q800" s="398">
        <v>-2.1185485929773762</v>
      </c>
      <c r="R800" s="398">
        <v>3.5736918799364581</v>
      </c>
      <c r="S800" s="393">
        <v>2.4471177989600523</v>
      </c>
      <c r="T800" s="394">
        <v>1.5630877220534911</v>
      </c>
      <c r="U800" s="394">
        <v>1.4641601081182287</v>
      </c>
      <c r="V800" s="394">
        <v>3.2479109620557667</v>
      </c>
      <c r="W800" s="394">
        <v>1.9722441106817312</v>
      </c>
      <c r="X800" s="394">
        <v>1.9722441106817312</v>
      </c>
    </row>
    <row r="801" spans="1:24" s="390" customFormat="1" ht="16.5" hidden="1">
      <c r="A801" s="395" t="s">
        <v>2702</v>
      </c>
      <c r="B801" s="396" t="s">
        <v>2703</v>
      </c>
      <c r="C801" s="396" t="s">
        <v>239</v>
      </c>
      <c r="D801" s="396" t="s">
        <v>239</v>
      </c>
      <c r="E801" s="396" t="s">
        <v>396</v>
      </c>
      <c r="F801" s="396" t="s">
        <v>2704</v>
      </c>
      <c r="G801" s="396" t="s">
        <v>239</v>
      </c>
      <c r="H801" s="396" t="s">
        <v>243</v>
      </c>
      <c r="I801" s="399">
        <v>21.072188903297352</v>
      </c>
      <c r="J801" s="399">
        <v>21.319837497911831</v>
      </c>
      <c r="K801" s="399">
        <v>21.43810796376771</v>
      </c>
      <c r="L801" s="399">
        <v>21.493025415478833</v>
      </c>
      <c r="M801" s="399">
        <v>21.553856039257045</v>
      </c>
      <c r="N801" s="399">
        <v>21.410007764081481</v>
      </c>
      <c r="O801" s="399">
        <v>21.622055046820403</v>
      </c>
      <c r="P801" s="399">
        <v>21.94727506306857</v>
      </c>
      <c r="Q801" s="399">
        <v>21.677248291560954</v>
      </c>
      <c r="R801" s="399">
        <v>21.536837413746252</v>
      </c>
      <c r="S801" s="397">
        <v>21.501999999999999</v>
      </c>
      <c r="T801" s="394">
        <v>21.509</v>
      </c>
      <c r="U801" s="394">
        <v>21.326000000000001</v>
      </c>
      <c r="V801" s="394">
        <v>21.427</v>
      </c>
      <c r="W801" s="394">
        <v>21.266999999999999</v>
      </c>
      <c r="X801" s="394">
        <v>21.266999999999999</v>
      </c>
    </row>
    <row r="802" spans="1:24" s="390" customFormat="1" ht="16.5" hidden="1">
      <c r="A802" s="391" t="s">
        <v>2705</v>
      </c>
      <c r="B802" s="392" t="s">
        <v>2706</v>
      </c>
      <c r="C802" s="392" t="s">
        <v>239</v>
      </c>
      <c r="D802" s="392" t="s">
        <v>239</v>
      </c>
      <c r="E802" s="392" t="s">
        <v>643</v>
      </c>
      <c r="F802" s="392" t="s">
        <v>2707</v>
      </c>
      <c r="G802" s="392" t="s">
        <v>239</v>
      </c>
      <c r="H802" s="392" t="s">
        <v>243</v>
      </c>
      <c r="I802" s="398">
        <v>1.762</v>
      </c>
      <c r="J802" s="398">
        <v>1.8260000000000001</v>
      </c>
      <c r="K802" s="398">
        <v>1.6479999999999999</v>
      </c>
      <c r="L802" s="398">
        <v>1.653</v>
      </c>
      <c r="M802" s="398">
        <v>1.4950000000000001</v>
      </c>
      <c r="N802" s="398">
        <v>1.577</v>
      </c>
      <c r="O802" s="398">
        <v>1.571</v>
      </c>
      <c r="P802" s="398">
        <v>1.5589999999999999</v>
      </c>
      <c r="Q802" s="398">
        <v>1.569</v>
      </c>
      <c r="R802" s="398">
        <v>1.5109999999999999</v>
      </c>
      <c r="S802" s="393">
        <v>1.5</v>
      </c>
      <c r="T802" s="394">
        <v>1.5</v>
      </c>
      <c r="U802" s="394">
        <v>1.5</v>
      </c>
      <c r="V802" s="394">
        <v>1.5</v>
      </c>
      <c r="W802" s="394">
        <v>1.5</v>
      </c>
      <c r="X802" s="394">
        <v>1.5</v>
      </c>
    </row>
    <row r="803" spans="1:24" s="390" customFormat="1" ht="16.5" hidden="1">
      <c r="A803" s="395" t="s">
        <v>2708</v>
      </c>
      <c r="B803" s="396" t="s">
        <v>2709</v>
      </c>
      <c r="C803" s="396" t="s">
        <v>239</v>
      </c>
      <c r="D803" s="396" t="s">
        <v>239</v>
      </c>
      <c r="E803" s="396" t="s">
        <v>653</v>
      </c>
      <c r="F803" s="396" t="s">
        <v>2710</v>
      </c>
      <c r="G803" s="396" t="s">
        <v>2711</v>
      </c>
      <c r="H803" s="396" t="s">
        <v>243</v>
      </c>
      <c r="I803" s="399">
        <v>4641.8999999999996</v>
      </c>
      <c r="J803" s="399">
        <v>4816.7</v>
      </c>
      <c r="K803" s="399">
        <v>4423.6000000000004</v>
      </c>
      <c r="L803" s="399">
        <v>4507</v>
      </c>
      <c r="M803" s="399">
        <v>4221.5</v>
      </c>
      <c r="N803" s="399">
        <v>4448.8</v>
      </c>
      <c r="O803" s="399">
        <v>4430.6000000000004</v>
      </c>
      <c r="P803" s="399">
        <v>4366</v>
      </c>
      <c r="Q803" s="397">
        <v>4333</v>
      </c>
      <c r="R803" s="397">
        <v>4383</v>
      </c>
      <c r="S803" s="397">
        <v>4454</v>
      </c>
      <c r="T803" s="394">
        <v>4548</v>
      </c>
      <c r="U803" s="394">
        <v>4571</v>
      </c>
      <c r="V803" s="394">
        <v>4669</v>
      </c>
      <c r="W803" s="394">
        <v>4727</v>
      </c>
      <c r="X803" s="394">
        <v>4727</v>
      </c>
    </row>
    <row r="804" spans="1:24" s="390" customFormat="1" ht="16.5" hidden="1">
      <c r="A804" s="391" t="s">
        <v>2712</v>
      </c>
      <c r="B804" s="392" t="s">
        <v>2713</v>
      </c>
      <c r="C804" s="392" t="s">
        <v>454</v>
      </c>
      <c r="D804" s="392" t="s">
        <v>404</v>
      </c>
      <c r="E804" s="392" t="s">
        <v>710</v>
      </c>
      <c r="F804" s="392" t="s">
        <v>2714</v>
      </c>
      <c r="G804" s="392" t="s">
        <v>2044</v>
      </c>
      <c r="H804" s="392" t="s">
        <v>243</v>
      </c>
      <c r="I804" s="398">
        <v>-30.598700000000001</v>
      </c>
      <c r="J804" s="398">
        <v>-28.317799999999998</v>
      </c>
      <c r="K804" s="398">
        <v>-27.9985</v>
      </c>
      <c r="L804" s="398">
        <v>-23.687099999999997</v>
      </c>
      <c r="M804" s="398">
        <v>-29.889500000000002</v>
      </c>
      <c r="N804" s="398">
        <v>-34.069400000000002</v>
      </c>
      <c r="O804" s="398">
        <v>-38.220400000000005</v>
      </c>
      <c r="P804" s="398">
        <v>-35.238999999999997</v>
      </c>
      <c r="Q804" s="398">
        <v>-34.8324</v>
      </c>
      <c r="R804" s="398">
        <v>-60.819800000000001</v>
      </c>
      <c r="S804" s="393">
        <v>-57.207999999999998</v>
      </c>
      <c r="T804" s="394">
        <v>-50.902000000000001</v>
      </c>
      <c r="U804" s="394">
        <v>-55.483000000000004</v>
      </c>
      <c r="V804" s="394">
        <v>-56.054000000000002</v>
      </c>
      <c r="W804" s="394">
        <v>-58.544000000000004</v>
      </c>
      <c r="X804" s="394">
        <v>-58.544000000000004</v>
      </c>
    </row>
    <row r="805" spans="1:24" s="390" customFormat="1" ht="16.5" hidden="1">
      <c r="A805" s="395" t="s">
        <v>2715</v>
      </c>
      <c r="B805" s="396" t="s">
        <v>2716</v>
      </c>
      <c r="C805" s="396" t="s">
        <v>239</v>
      </c>
      <c r="D805" s="396" t="s">
        <v>239</v>
      </c>
      <c r="E805" s="396" t="s">
        <v>255</v>
      </c>
      <c r="F805" s="396" t="s">
        <v>2717</v>
      </c>
      <c r="G805" s="396" t="s">
        <v>239</v>
      </c>
      <c r="H805" s="396" t="s">
        <v>243</v>
      </c>
      <c r="I805" s="399">
        <v>-2E-3</v>
      </c>
      <c r="J805" s="399">
        <v>-2E-3</v>
      </c>
      <c r="K805" s="399">
        <v>-2E-3</v>
      </c>
      <c r="L805" s="399">
        <v>-2E-3</v>
      </c>
      <c r="M805" s="399">
        <v>-2E-3</v>
      </c>
      <c r="N805" s="397">
        <v>0</v>
      </c>
      <c r="O805" s="397">
        <v>0</v>
      </c>
      <c r="P805" s="397">
        <v>0</v>
      </c>
      <c r="Q805" s="397">
        <v>0</v>
      </c>
      <c r="R805" s="397">
        <v>0</v>
      </c>
      <c r="S805" s="397">
        <v>0</v>
      </c>
      <c r="T805" s="394">
        <v>0</v>
      </c>
      <c r="U805" s="394">
        <v>0</v>
      </c>
      <c r="V805" s="394">
        <v>0</v>
      </c>
      <c r="W805" s="394">
        <v>0</v>
      </c>
      <c r="X805" s="394">
        <v>0</v>
      </c>
    </row>
    <row r="806" spans="1:24" s="390" customFormat="1" ht="16.5" hidden="1">
      <c r="A806" s="391" t="s">
        <v>2718</v>
      </c>
      <c r="B806" s="392" t="s">
        <v>2719</v>
      </c>
      <c r="C806" s="392" t="s">
        <v>454</v>
      </c>
      <c r="D806" s="392" t="s">
        <v>429</v>
      </c>
      <c r="E806" s="392" t="s">
        <v>710</v>
      </c>
      <c r="F806" s="392" t="s">
        <v>2720</v>
      </c>
      <c r="G806" s="392" t="s">
        <v>2044</v>
      </c>
      <c r="H806" s="392" t="s">
        <v>243</v>
      </c>
      <c r="I806" s="398">
        <v>202875.3</v>
      </c>
      <c r="J806" s="398">
        <v>231193.1</v>
      </c>
      <c r="K806" s="398">
        <v>259191.6</v>
      </c>
      <c r="L806" s="398">
        <v>282878.7</v>
      </c>
      <c r="M806" s="398">
        <v>312768.2</v>
      </c>
      <c r="N806" s="398">
        <v>346837.6</v>
      </c>
      <c r="O806" s="398">
        <v>385058</v>
      </c>
      <c r="P806" s="398">
        <v>420297</v>
      </c>
      <c r="Q806" s="398">
        <v>455129.4</v>
      </c>
      <c r="R806" s="398">
        <v>515949.2</v>
      </c>
      <c r="S806" s="393">
        <v>573157</v>
      </c>
      <c r="T806" s="394">
        <v>624059</v>
      </c>
      <c r="U806" s="394">
        <v>679543</v>
      </c>
      <c r="V806" s="394">
        <v>735597</v>
      </c>
      <c r="W806" s="394">
        <v>794141</v>
      </c>
      <c r="X806" s="394">
        <v>794141</v>
      </c>
    </row>
    <row r="807" spans="1:24" s="390" customFormat="1" ht="16.5" hidden="1">
      <c r="A807" s="395" t="s">
        <v>2721</v>
      </c>
      <c r="B807" s="396" t="s">
        <v>2722</v>
      </c>
      <c r="C807" s="396" t="s">
        <v>239</v>
      </c>
      <c r="D807" s="396" t="s">
        <v>239</v>
      </c>
      <c r="E807" s="396" t="s">
        <v>628</v>
      </c>
      <c r="F807" s="396" t="s">
        <v>2723</v>
      </c>
      <c r="G807" s="396" t="s">
        <v>239</v>
      </c>
      <c r="H807" s="396" t="s">
        <v>243</v>
      </c>
      <c r="I807" s="399">
        <v>15.874000000000001</v>
      </c>
      <c r="J807" s="399">
        <v>16.867999999999999</v>
      </c>
      <c r="K807" s="399">
        <v>17.46</v>
      </c>
      <c r="L807" s="399">
        <v>19.295000000000002</v>
      </c>
      <c r="M807" s="399">
        <v>20.856000000000002</v>
      </c>
      <c r="N807" s="399">
        <v>21.369</v>
      </c>
      <c r="O807" s="399">
        <v>22.317</v>
      </c>
      <c r="P807" s="399">
        <v>25.451000000000001</v>
      </c>
      <c r="Q807" s="399">
        <v>27.678999999999998</v>
      </c>
      <c r="R807" s="399">
        <v>28.49</v>
      </c>
      <c r="S807" s="397">
        <v>34.5</v>
      </c>
      <c r="T807" s="394">
        <v>35.9</v>
      </c>
      <c r="U807" s="394">
        <v>35.6</v>
      </c>
      <c r="V807" s="394">
        <v>35.5</v>
      </c>
      <c r="W807" s="394">
        <v>36.5</v>
      </c>
      <c r="X807" s="394">
        <v>36.5</v>
      </c>
    </row>
    <row r="808" spans="1:24" s="390" customFormat="1" ht="16.5" hidden="1">
      <c r="A808" s="391" t="s">
        <v>2724</v>
      </c>
      <c r="B808" s="392" t="s">
        <v>2725</v>
      </c>
      <c r="C808" s="392" t="s">
        <v>454</v>
      </c>
      <c r="D808" s="392" t="s">
        <v>404</v>
      </c>
      <c r="E808" s="392" t="s">
        <v>710</v>
      </c>
      <c r="F808" s="392" t="s">
        <v>2726</v>
      </c>
      <c r="G808" s="392" t="s">
        <v>2044</v>
      </c>
      <c r="H808" s="392" t="s">
        <v>243</v>
      </c>
      <c r="I808" s="398">
        <v>-26.079499999999999</v>
      </c>
      <c r="J808" s="398">
        <v>-27.494200000000003</v>
      </c>
      <c r="K808" s="398">
        <v>-39.816800000000001</v>
      </c>
      <c r="L808" s="398">
        <v>-41.878900000000002</v>
      </c>
      <c r="M808" s="398">
        <v>-63.200300000000006</v>
      </c>
      <c r="N808" s="398">
        <v>-75.325699999999998</v>
      </c>
      <c r="O808" s="398">
        <v>-69.031399999999991</v>
      </c>
      <c r="P808" s="398">
        <v>-59.639400000000002</v>
      </c>
      <c r="Q808" s="398">
        <v>-58.906700000000001</v>
      </c>
      <c r="R808" s="398">
        <v>-78.413399999999996</v>
      </c>
      <c r="S808" s="393">
        <v>-68.413399999999996</v>
      </c>
      <c r="T808" s="394">
        <v>-54.413400000000003</v>
      </c>
      <c r="U808" s="394">
        <v>-48.413400000000003</v>
      </c>
      <c r="V808" s="394">
        <v>-49.413400000000003</v>
      </c>
      <c r="W808" s="394">
        <v>-50.913400000000003</v>
      </c>
      <c r="X808" s="394">
        <v>-50.913400000000003</v>
      </c>
    </row>
    <row r="809" spans="1:24" s="390" customFormat="1" ht="16.5" hidden="1">
      <c r="A809" s="395" t="s">
        <v>2727</v>
      </c>
      <c r="B809" s="396" t="s">
        <v>2728</v>
      </c>
      <c r="C809" s="396" t="s">
        <v>1506</v>
      </c>
      <c r="D809" s="396" t="s">
        <v>239</v>
      </c>
      <c r="E809" s="396" t="s">
        <v>239</v>
      </c>
      <c r="F809" s="396" t="s">
        <v>2729</v>
      </c>
      <c r="G809" s="396" t="s">
        <v>239</v>
      </c>
      <c r="H809" s="396" t="s">
        <v>243</v>
      </c>
      <c r="I809" s="397">
        <v>63790</v>
      </c>
      <c r="J809" s="397">
        <v>64900</v>
      </c>
      <c r="K809" s="397">
        <v>65420</v>
      </c>
      <c r="L809" s="397">
        <v>66540</v>
      </c>
      <c r="M809" s="397">
        <v>67900</v>
      </c>
      <c r="N809" s="397">
        <v>69220</v>
      </c>
      <c r="O809" s="397">
        <v>70970</v>
      </c>
      <c r="P809" s="397">
        <v>71770</v>
      </c>
      <c r="Q809" s="397">
        <v>71820</v>
      </c>
      <c r="R809" s="397">
        <v>73810</v>
      </c>
      <c r="S809" s="397">
        <v>73890</v>
      </c>
      <c r="T809" s="394">
        <v>75130</v>
      </c>
      <c r="U809" s="394">
        <v>76810</v>
      </c>
      <c r="V809" s="394">
        <v>78770</v>
      </c>
      <c r="W809" s="394">
        <v>80760</v>
      </c>
      <c r="X809" s="394">
        <v>80760</v>
      </c>
    </row>
    <row r="810" spans="1:24" s="390" customFormat="1" ht="16.5" hidden="1">
      <c r="A810" s="391" t="s">
        <v>2730</v>
      </c>
      <c r="B810" s="392" t="s">
        <v>2731</v>
      </c>
      <c r="C810" s="392" t="s">
        <v>239</v>
      </c>
      <c r="D810" s="392" t="s">
        <v>239</v>
      </c>
      <c r="E810" s="392" t="s">
        <v>255</v>
      </c>
      <c r="F810" s="392" t="s">
        <v>2732</v>
      </c>
      <c r="G810" s="392" t="s">
        <v>239</v>
      </c>
      <c r="H810" s="392" t="s">
        <v>243</v>
      </c>
      <c r="I810" s="393">
        <v>4.7</v>
      </c>
      <c r="J810" s="393">
        <v>2.1</v>
      </c>
      <c r="K810" s="393">
        <v>1.7</v>
      </c>
      <c r="L810" s="393">
        <v>1.7</v>
      </c>
      <c r="M810" s="393">
        <v>1.7</v>
      </c>
      <c r="N810" s="393">
        <v>0.7</v>
      </c>
      <c r="O810" s="393">
        <v>2.5</v>
      </c>
      <c r="P810" s="393">
        <v>2.1</v>
      </c>
      <c r="Q810" s="393">
        <v>0.6</v>
      </c>
      <c r="R810" s="393">
        <v>2.2000000000000002</v>
      </c>
      <c r="S810" s="393">
        <v>6.5</v>
      </c>
      <c r="T810" s="394">
        <v>2.2000000000000002</v>
      </c>
      <c r="U810" s="394">
        <v>-0.3</v>
      </c>
      <c r="V810" s="394">
        <v>-0.3</v>
      </c>
      <c r="W810" s="394">
        <v>3.2</v>
      </c>
      <c r="X810" s="394">
        <v>3.2</v>
      </c>
    </row>
    <row r="811" spans="1:24" s="390" customFormat="1" ht="16.5" hidden="1">
      <c r="A811" s="395" t="s">
        <v>2733</v>
      </c>
      <c r="B811" s="396" t="s">
        <v>2734</v>
      </c>
      <c r="C811" s="396" t="s">
        <v>239</v>
      </c>
      <c r="D811" s="396" t="s">
        <v>239</v>
      </c>
      <c r="E811" s="396" t="s">
        <v>2735</v>
      </c>
      <c r="F811" s="396" t="s">
        <v>2736</v>
      </c>
      <c r="G811" s="396" t="s">
        <v>239</v>
      </c>
      <c r="H811" s="396" t="s">
        <v>243</v>
      </c>
      <c r="I811" s="397">
        <v>6.9</v>
      </c>
      <c r="J811" s="397">
        <v>7.5</v>
      </c>
      <c r="K811" s="397">
        <v>8.3000000000000007</v>
      </c>
      <c r="L811" s="397">
        <v>-4.4000000000000004</v>
      </c>
      <c r="M811" s="397">
        <v>1.1000000000000001</v>
      </c>
      <c r="N811" s="397">
        <v>4.4000000000000004</v>
      </c>
      <c r="O811" s="397">
        <v>6.4</v>
      </c>
      <c r="P811" s="397">
        <v>-2.6</v>
      </c>
      <c r="Q811" s="397">
        <v>0.3</v>
      </c>
      <c r="R811" s="397">
        <v>6.5</v>
      </c>
      <c r="S811" s="397">
        <v>-5</v>
      </c>
      <c r="T811" s="394">
        <v>4.9000000000000004</v>
      </c>
      <c r="U811" s="394">
        <v>7.7</v>
      </c>
      <c r="V811" s="394">
        <v>5.8</v>
      </c>
      <c r="W811" s="394">
        <v>3</v>
      </c>
      <c r="X811" s="394">
        <v>3</v>
      </c>
    </row>
    <row r="812" spans="1:24" s="390" customFormat="1" ht="16.5" hidden="1">
      <c r="A812" s="391" t="s">
        <v>2737</v>
      </c>
      <c r="B812" s="392" t="s">
        <v>2738</v>
      </c>
      <c r="C812" s="392" t="s">
        <v>239</v>
      </c>
      <c r="D812" s="392" t="s">
        <v>239</v>
      </c>
      <c r="E812" s="392" t="s">
        <v>255</v>
      </c>
      <c r="F812" s="392" t="s">
        <v>2739</v>
      </c>
      <c r="G812" s="392" t="s">
        <v>239</v>
      </c>
      <c r="H812" s="392" t="s">
        <v>243</v>
      </c>
      <c r="I812" s="393">
        <v>84.9</v>
      </c>
      <c r="J812" s="393">
        <v>88.2</v>
      </c>
      <c r="K812" s="393">
        <v>91.2</v>
      </c>
      <c r="L812" s="393">
        <v>84.8</v>
      </c>
      <c r="M812" s="393">
        <v>83</v>
      </c>
      <c r="N812" s="393">
        <v>85.4</v>
      </c>
      <c r="O812" s="393">
        <v>88.6</v>
      </c>
      <c r="P812" s="393">
        <v>83.5</v>
      </c>
      <c r="Q812" s="393">
        <v>81.8</v>
      </c>
      <c r="R812" s="393">
        <v>84.4</v>
      </c>
      <c r="S812" s="393">
        <v>73.2</v>
      </c>
      <c r="T812" s="394">
        <v>69.599999999999994</v>
      </c>
      <c r="U812" s="394">
        <v>73.3</v>
      </c>
      <c r="V812" s="394">
        <v>75.2</v>
      </c>
      <c r="W812" s="394">
        <v>77.400000000000006</v>
      </c>
      <c r="X812" s="394">
        <v>77.400000000000006</v>
      </c>
    </row>
    <row r="813" spans="1:24" s="390" customFormat="1" ht="16.5" hidden="1">
      <c r="A813" s="395" t="s">
        <v>2740</v>
      </c>
      <c r="B813" s="396" t="s">
        <v>2741</v>
      </c>
      <c r="C813" s="396" t="s">
        <v>239</v>
      </c>
      <c r="D813" s="396" t="s">
        <v>239</v>
      </c>
      <c r="E813" s="396" t="s">
        <v>239</v>
      </c>
      <c r="F813" s="396" t="s">
        <v>2742</v>
      </c>
      <c r="G813" s="396" t="s">
        <v>461</v>
      </c>
      <c r="H813" s="396" t="s">
        <v>243</v>
      </c>
      <c r="I813" s="399">
        <v>-42.476999999999997</v>
      </c>
      <c r="J813" s="399">
        <v>-46.749000000000002</v>
      </c>
      <c r="K813" s="399">
        <v>-48.055999999999997</v>
      </c>
      <c r="L813" s="399">
        <v>-52.854999999999997</v>
      </c>
      <c r="M813" s="399">
        <v>-52.215000000000003</v>
      </c>
      <c r="N813" s="399">
        <v>-48.072000000000003</v>
      </c>
      <c r="O813" s="399">
        <v>-45.941000000000003</v>
      </c>
      <c r="P813" s="399">
        <v>-47.313000000000002</v>
      </c>
      <c r="Q813" s="399">
        <v>-47.295999999999999</v>
      </c>
      <c r="R813" s="399">
        <v>-46.863999999999997</v>
      </c>
      <c r="S813" s="399" t="s">
        <v>386</v>
      </c>
      <c r="T813" s="399" t="s">
        <v>386</v>
      </c>
      <c r="U813" s="399" t="s">
        <v>386</v>
      </c>
      <c r="V813" s="399" t="s">
        <v>386</v>
      </c>
      <c r="W813" s="399" t="s">
        <v>386</v>
      </c>
      <c r="X813" s="399" t="s">
        <v>386</v>
      </c>
    </row>
    <row r="814" spans="1:24" s="390" customFormat="1" ht="16.5" hidden="1">
      <c r="A814" s="391" t="s">
        <v>2743</v>
      </c>
      <c r="B814" s="392" t="s">
        <v>2744</v>
      </c>
      <c r="C814" s="392" t="s">
        <v>239</v>
      </c>
      <c r="D814" s="392" t="s">
        <v>239</v>
      </c>
      <c r="E814" s="392" t="s">
        <v>2068</v>
      </c>
      <c r="F814" s="392" t="s">
        <v>2745</v>
      </c>
      <c r="G814" s="392" t="s">
        <v>239</v>
      </c>
      <c r="H814" s="392" t="s">
        <v>243</v>
      </c>
      <c r="I814" s="398">
        <v>0.24</v>
      </c>
      <c r="J814" s="398">
        <v>0.255</v>
      </c>
      <c r="K814" s="398">
        <v>0.255</v>
      </c>
      <c r="L814" s="398">
        <v>0.25800000000000001</v>
      </c>
      <c r="M814" s="398">
        <v>0.25900000000000001</v>
      </c>
      <c r="N814" s="398">
        <v>0.26</v>
      </c>
      <c r="O814" s="393">
        <v>0.3</v>
      </c>
      <c r="P814" s="393">
        <v>0.3</v>
      </c>
      <c r="Q814" s="393">
        <v>0.3</v>
      </c>
      <c r="R814" s="393">
        <v>0.3</v>
      </c>
      <c r="S814" s="393">
        <v>0.4</v>
      </c>
      <c r="T814" s="394">
        <v>0.4</v>
      </c>
      <c r="U814" s="394">
        <v>0.3</v>
      </c>
      <c r="V814" s="394">
        <v>0.3</v>
      </c>
      <c r="W814" s="394">
        <v>0.3</v>
      </c>
      <c r="X814" s="394">
        <v>0.3</v>
      </c>
    </row>
    <row r="815" spans="1:24" s="390" customFormat="1" ht="16.5" hidden="1">
      <c r="A815" s="395" t="s">
        <v>2746</v>
      </c>
      <c r="B815" s="396" t="s">
        <v>2747</v>
      </c>
      <c r="C815" s="396" t="s">
        <v>239</v>
      </c>
      <c r="D815" s="396" t="s">
        <v>239</v>
      </c>
      <c r="E815" s="396" t="s">
        <v>2068</v>
      </c>
      <c r="F815" s="396" t="s">
        <v>2745</v>
      </c>
      <c r="G815" s="396" t="s">
        <v>239</v>
      </c>
      <c r="H815" s="396" t="s">
        <v>243</v>
      </c>
      <c r="I815" s="399">
        <v>5.7969999999999997</v>
      </c>
      <c r="J815" s="399">
        <v>10.709</v>
      </c>
      <c r="K815" s="399">
        <v>4.0860000000000003</v>
      </c>
      <c r="L815" s="399">
        <v>7.3179999999999996</v>
      </c>
      <c r="M815" s="399">
        <v>5.6970000000000001</v>
      </c>
      <c r="N815" s="399">
        <v>5.9459999999999997</v>
      </c>
      <c r="O815" s="397">
        <v>8</v>
      </c>
      <c r="P815" s="397">
        <v>9.6</v>
      </c>
      <c r="Q815" s="397">
        <v>4.8</v>
      </c>
      <c r="R815" s="397">
        <v>6.7</v>
      </c>
      <c r="S815" s="397">
        <v>19.5</v>
      </c>
      <c r="T815" s="394">
        <v>3.6</v>
      </c>
      <c r="U815" s="394">
        <v>-1.1000000000000001</v>
      </c>
      <c r="V815" s="394">
        <v>1.9</v>
      </c>
      <c r="W815" s="394">
        <v>3.6</v>
      </c>
      <c r="X815" s="394">
        <v>3.6</v>
      </c>
    </row>
    <row r="816" spans="1:24" s="390" customFormat="1" ht="16.5" hidden="1">
      <c r="A816" s="391" t="s">
        <v>2748</v>
      </c>
      <c r="B816" s="392" t="s">
        <v>2749</v>
      </c>
      <c r="C816" s="392" t="s">
        <v>403</v>
      </c>
      <c r="D816" s="392" t="s">
        <v>429</v>
      </c>
      <c r="E816" s="392" t="s">
        <v>2068</v>
      </c>
      <c r="F816" s="392" t="s">
        <v>2745</v>
      </c>
      <c r="G816" s="392" t="s">
        <v>239</v>
      </c>
      <c r="H816" s="392" t="s">
        <v>243</v>
      </c>
      <c r="I816" s="398">
        <v>3452414.3</v>
      </c>
      <c r="J816" s="398">
        <v>3822142.8</v>
      </c>
      <c r="K816" s="398">
        <v>3978305.4</v>
      </c>
      <c r="L816" s="398">
        <v>4269450.4000000004</v>
      </c>
      <c r="M816" s="398">
        <v>4512690.7</v>
      </c>
      <c r="N816" s="398">
        <v>4781031.0999999996</v>
      </c>
      <c r="O816" s="393">
        <v>5162324</v>
      </c>
      <c r="P816" s="393">
        <v>5659981</v>
      </c>
      <c r="Q816" s="393">
        <v>5929528</v>
      </c>
      <c r="R816" s="393">
        <v>6329656</v>
      </c>
      <c r="S816" s="393">
        <v>7562012</v>
      </c>
      <c r="T816" s="394">
        <v>7832008</v>
      </c>
      <c r="U816" s="394">
        <v>7747554</v>
      </c>
      <c r="V816" s="394">
        <v>7892541</v>
      </c>
      <c r="W816" s="394">
        <v>8175799</v>
      </c>
      <c r="X816" s="394">
        <v>8175799</v>
      </c>
    </row>
    <row r="817" spans="1:24" s="390" customFormat="1" ht="16.5" hidden="1">
      <c r="A817" s="395" t="s">
        <v>2750</v>
      </c>
      <c r="B817" s="396" t="s">
        <v>2751</v>
      </c>
      <c r="C817" s="396" t="s">
        <v>454</v>
      </c>
      <c r="D817" s="396" t="s">
        <v>429</v>
      </c>
      <c r="E817" s="396" t="s">
        <v>2076</v>
      </c>
      <c r="F817" s="396" t="s">
        <v>2750</v>
      </c>
      <c r="G817" s="396" t="s">
        <v>239</v>
      </c>
      <c r="H817" s="396" t="s">
        <v>243</v>
      </c>
      <c r="I817" s="399">
        <v>3063.9</v>
      </c>
      <c r="J817" s="399">
        <v>3490.6</v>
      </c>
      <c r="K817" s="399">
        <v>3778.6</v>
      </c>
      <c r="L817" s="399">
        <v>3775.1</v>
      </c>
      <c r="M817" s="399">
        <v>3887.7</v>
      </c>
      <c r="N817" s="399">
        <v>4227.3</v>
      </c>
      <c r="O817" s="399">
        <v>4692.3</v>
      </c>
      <c r="P817" s="399">
        <v>4856.8999999999996</v>
      </c>
      <c r="Q817" s="399">
        <v>5023.8999999999996</v>
      </c>
      <c r="R817" s="397">
        <v>5533</v>
      </c>
      <c r="S817" s="397">
        <v>5827</v>
      </c>
      <c r="T817" s="394">
        <v>6131</v>
      </c>
      <c r="U817" s="394">
        <v>6488</v>
      </c>
      <c r="V817" s="394">
        <v>6948</v>
      </c>
      <c r="W817" s="394">
        <v>7300</v>
      </c>
      <c r="X817" s="394">
        <v>7300</v>
      </c>
    </row>
    <row r="818" spans="1:24" s="390" customFormat="1" ht="16.5" hidden="1">
      <c r="A818" s="391" t="s">
        <v>2752</v>
      </c>
      <c r="B818" s="392" t="s">
        <v>2753</v>
      </c>
      <c r="C818" s="392" t="s">
        <v>239</v>
      </c>
      <c r="D818" s="392" t="s">
        <v>436</v>
      </c>
      <c r="E818" s="392" t="s">
        <v>2754</v>
      </c>
      <c r="F818" s="392" t="s">
        <v>2755</v>
      </c>
      <c r="G818" s="392" t="s">
        <v>239</v>
      </c>
      <c r="H818" s="392" t="s">
        <v>243</v>
      </c>
      <c r="I818" s="398">
        <v>4167.1000000000004</v>
      </c>
      <c r="J818" s="398">
        <v>4122.6000000000004</v>
      </c>
      <c r="K818" s="398">
        <v>4124.1000000000004</v>
      </c>
      <c r="L818" s="398">
        <v>4135.1000000000004</v>
      </c>
      <c r="M818" s="398">
        <v>3860</v>
      </c>
      <c r="N818" s="398">
        <v>3735.4</v>
      </c>
      <c r="O818" s="398">
        <v>3661.7</v>
      </c>
      <c r="P818" s="398">
        <v>3612.6</v>
      </c>
      <c r="Q818" s="398">
        <v>3211.7</v>
      </c>
      <c r="R818" s="393">
        <v>3163</v>
      </c>
      <c r="S818" s="398" t="s">
        <v>386</v>
      </c>
      <c r="T818" s="398" t="s">
        <v>386</v>
      </c>
      <c r="U818" s="398" t="s">
        <v>386</v>
      </c>
      <c r="V818" s="398" t="s">
        <v>386</v>
      </c>
      <c r="W818" s="398" t="s">
        <v>386</v>
      </c>
      <c r="X818" s="398" t="s">
        <v>386</v>
      </c>
    </row>
    <row r="819" spans="1:24" s="390" customFormat="1" ht="16.5" hidden="1">
      <c r="A819" s="395" t="s">
        <v>2756</v>
      </c>
      <c r="B819" s="396" t="s">
        <v>2757</v>
      </c>
      <c r="C819" s="396" t="s">
        <v>239</v>
      </c>
      <c r="D819" s="396" t="s">
        <v>436</v>
      </c>
      <c r="E819" s="396" t="s">
        <v>2758</v>
      </c>
      <c r="F819" s="396" t="s">
        <v>2759</v>
      </c>
      <c r="G819" s="396" t="s">
        <v>2760</v>
      </c>
      <c r="H819" s="396" t="s">
        <v>243</v>
      </c>
      <c r="I819" s="399">
        <v>1325.2</v>
      </c>
      <c r="J819" s="399">
        <v>1323.3</v>
      </c>
      <c r="K819" s="399">
        <v>1473.3</v>
      </c>
      <c r="L819" s="399">
        <v>1652</v>
      </c>
      <c r="M819" s="399">
        <v>1636.9</v>
      </c>
      <c r="N819" s="399">
        <v>1529</v>
      </c>
      <c r="O819" s="399">
        <v>1558.6</v>
      </c>
      <c r="P819" s="399">
        <v>1539.1</v>
      </c>
      <c r="Q819" s="399">
        <v>1649.2</v>
      </c>
      <c r="R819" s="397">
        <v>1496</v>
      </c>
      <c r="S819" s="397">
        <v>1550</v>
      </c>
      <c r="T819" s="394">
        <v>1547</v>
      </c>
      <c r="U819" s="394">
        <v>1521</v>
      </c>
      <c r="V819" s="394">
        <v>1564</v>
      </c>
      <c r="W819" s="394">
        <v>1575</v>
      </c>
      <c r="X819" s="394">
        <v>1575</v>
      </c>
    </row>
    <row r="820" spans="1:24" s="390" customFormat="1" ht="16.5" hidden="1">
      <c r="A820" s="391" t="s">
        <v>2761</v>
      </c>
      <c r="B820" s="392" t="s">
        <v>2762</v>
      </c>
      <c r="C820" s="392" t="s">
        <v>239</v>
      </c>
      <c r="D820" s="392" t="s">
        <v>239</v>
      </c>
      <c r="E820" s="392" t="s">
        <v>2763</v>
      </c>
      <c r="F820" s="392" t="s">
        <v>2764</v>
      </c>
      <c r="G820" s="392" t="s">
        <v>239</v>
      </c>
      <c r="H820" s="392" t="s">
        <v>243</v>
      </c>
      <c r="I820" s="398">
        <v>299</v>
      </c>
      <c r="J820" s="398">
        <v>310</v>
      </c>
      <c r="K820" s="398">
        <v>323</v>
      </c>
      <c r="L820" s="398">
        <v>340</v>
      </c>
      <c r="M820" s="398">
        <v>345</v>
      </c>
      <c r="N820" s="398">
        <v>353.7</v>
      </c>
      <c r="O820" s="398">
        <v>365.5</v>
      </c>
      <c r="P820" s="398">
        <v>374.7</v>
      </c>
      <c r="Q820" s="393">
        <v>388</v>
      </c>
      <c r="R820" s="393">
        <v>398</v>
      </c>
      <c r="S820" s="393">
        <v>408</v>
      </c>
      <c r="T820" s="394">
        <v>418</v>
      </c>
      <c r="U820" s="394">
        <v>427</v>
      </c>
      <c r="V820" s="394">
        <v>437</v>
      </c>
      <c r="W820" s="394">
        <v>446</v>
      </c>
      <c r="X820" s="394">
        <v>446</v>
      </c>
    </row>
    <row r="821" spans="1:24" s="390" customFormat="1" ht="16.5" hidden="1">
      <c r="A821" s="395" t="s">
        <v>2765</v>
      </c>
      <c r="B821" s="396" t="s">
        <v>2766</v>
      </c>
      <c r="C821" s="396" t="s">
        <v>239</v>
      </c>
      <c r="D821" s="396" t="s">
        <v>436</v>
      </c>
      <c r="E821" s="396" t="s">
        <v>541</v>
      </c>
      <c r="F821" s="396" t="s">
        <v>2767</v>
      </c>
      <c r="G821" s="396" t="s">
        <v>1428</v>
      </c>
      <c r="H821" s="396" t="s">
        <v>243</v>
      </c>
      <c r="I821" s="399">
        <v>40851.800000000003</v>
      </c>
      <c r="J821" s="399">
        <v>40379.199999999997</v>
      </c>
      <c r="K821" s="399">
        <v>39561.699999999997</v>
      </c>
      <c r="L821" s="399">
        <v>39300.199999999997</v>
      </c>
      <c r="M821" s="399">
        <v>38629.4</v>
      </c>
      <c r="N821" s="399">
        <v>38483.199999999997</v>
      </c>
      <c r="O821" s="399">
        <v>37426.699999999997</v>
      </c>
      <c r="P821" s="399">
        <v>37166.300000000003</v>
      </c>
      <c r="Q821" s="399">
        <v>37137.9</v>
      </c>
      <c r="R821" s="397">
        <v>38125</v>
      </c>
      <c r="S821" s="397">
        <v>38682</v>
      </c>
      <c r="T821" s="394">
        <v>39148</v>
      </c>
      <c r="U821" s="394">
        <v>39539</v>
      </c>
      <c r="V821" s="394">
        <v>39726</v>
      </c>
      <c r="W821" s="394">
        <v>39779</v>
      </c>
      <c r="X821" s="394">
        <v>39779</v>
      </c>
    </row>
    <row r="822" spans="1:24" s="390" customFormat="1" ht="16.5" hidden="1">
      <c r="A822" s="391" t="s">
        <v>2768</v>
      </c>
      <c r="B822" s="392" t="s">
        <v>2769</v>
      </c>
      <c r="C822" s="392" t="s">
        <v>239</v>
      </c>
      <c r="D822" s="392" t="s">
        <v>239</v>
      </c>
      <c r="E822" s="392" t="s">
        <v>545</v>
      </c>
      <c r="F822" s="392" t="s">
        <v>2770</v>
      </c>
      <c r="G822" s="392" t="s">
        <v>1428</v>
      </c>
      <c r="H822" s="392" t="s">
        <v>243</v>
      </c>
      <c r="I822" s="398">
        <v>1.468</v>
      </c>
      <c r="J822" s="398">
        <v>-1.157</v>
      </c>
      <c r="K822" s="398">
        <v>-2.0249999999999999</v>
      </c>
      <c r="L822" s="398">
        <v>-0.66100000000000003</v>
      </c>
      <c r="M822" s="398">
        <v>-1.7070000000000001</v>
      </c>
      <c r="N822" s="398">
        <v>-0.378</v>
      </c>
      <c r="O822" s="398">
        <v>-2.7450000000000001</v>
      </c>
      <c r="P822" s="398">
        <v>-0.69599999999999995</v>
      </c>
      <c r="Q822" s="393">
        <v>-0.1</v>
      </c>
      <c r="R822" s="393">
        <v>2.7</v>
      </c>
      <c r="S822" s="393">
        <v>1.5</v>
      </c>
      <c r="T822" s="394">
        <v>1.2</v>
      </c>
      <c r="U822" s="394">
        <v>1</v>
      </c>
      <c r="V822" s="394">
        <v>0.5</v>
      </c>
      <c r="W822" s="394">
        <v>0.1</v>
      </c>
      <c r="X822" s="394">
        <v>0.1</v>
      </c>
    </row>
    <row r="823" spans="1:24" s="390" customFormat="1" ht="16.5" hidden="1">
      <c r="A823" s="395" t="s">
        <v>2771</v>
      </c>
      <c r="B823" s="396" t="s">
        <v>2772</v>
      </c>
      <c r="C823" s="396" t="s">
        <v>239</v>
      </c>
      <c r="D823" s="396" t="s">
        <v>239</v>
      </c>
      <c r="E823" s="396" t="s">
        <v>545</v>
      </c>
      <c r="F823" s="396" t="s">
        <v>2773</v>
      </c>
      <c r="G823" s="396" t="s">
        <v>1428</v>
      </c>
      <c r="H823" s="396" t="s">
        <v>243</v>
      </c>
      <c r="I823" s="399">
        <v>104.31699999999999</v>
      </c>
      <c r="J823" s="399">
        <v>96.203999999999994</v>
      </c>
      <c r="K823" s="399">
        <v>91.906999999999996</v>
      </c>
      <c r="L823" s="399">
        <v>97.641999999999996</v>
      </c>
      <c r="M823" s="399">
        <v>91.591999999999999</v>
      </c>
      <c r="N823" s="399">
        <v>90.266000000000005</v>
      </c>
      <c r="O823" s="399">
        <v>86.906999999999996</v>
      </c>
      <c r="P823" s="399">
        <v>85.501999999999995</v>
      </c>
      <c r="Q823" s="397">
        <v>85</v>
      </c>
      <c r="R823" s="397">
        <v>86.8</v>
      </c>
      <c r="S823" s="397">
        <v>87.9</v>
      </c>
      <c r="T823" s="394">
        <v>88.1</v>
      </c>
      <c r="U823" s="394">
        <v>88.3</v>
      </c>
      <c r="V823" s="394">
        <v>88.5</v>
      </c>
      <c r="W823" s="394">
        <v>88.4</v>
      </c>
      <c r="X823" s="394">
        <v>88.4</v>
      </c>
    </row>
    <row r="824" spans="1:24" s="390" customFormat="1" ht="16.5" hidden="1">
      <c r="A824" s="391" t="s">
        <v>2774</v>
      </c>
      <c r="B824" s="392" t="s">
        <v>2775</v>
      </c>
      <c r="C824" s="392" t="s">
        <v>239</v>
      </c>
      <c r="D824" s="392" t="s">
        <v>239</v>
      </c>
      <c r="E824" s="392" t="s">
        <v>545</v>
      </c>
      <c r="F824" s="392" t="s">
        <v>2776</v>
      </c>
      <c r="G824" s="392" t="s">
        <v>239</v>
      </c>
      <c r="H824" s="392" t="s">
        <v>243</v>
      </c>
      <c r="I824" s="398">
        <v>1.9830000000000001</v>
      </c>
      <c r="J824" s="398">
        <v>1.837</v>
      </c>
      <c r="K824" s="398">
        <v>1.72</v>
      </c>
      <c r="L824" s="398">
        <v>1.667</v>
      </c>
      <c r="M824" s="398">
        <v>1.587</v>
      </c>
      <c r="N824" s="398">
        <v>1.5409999999999999</v>
      </c>
      <c r="O824" s="398">
        <v>1.5</v>
      </c>
      <c r="P824" s="398">
        <v>1.47</v>
      </c>
      <c r="Q824" s="393">
        <v>1.4</v>
      </c>
      <c r="R824" s="393">
        <v>1.4</v>
      </c>
      <c r="S824" s="393">
        <v>1.3</v>
      </c>
      <c r="T824" s="394">
        <v>1.2</v>
      </c>
      <c r="U824" s="394">
        <v>1</v>
      </c>
      <c r="V824" s="394">
        <v>0.8</v>
      </c>
      <c r="W824" s="394">
        <v>0.6</v>
      </c>
      <c r="X824" s="394">
        <v>0.6</v>
      </c>
    </row>
    <row r="825" spans="1:24" s="390" customFormat="1" ht="16.5" hidden="1">
      <c r="A825" s="395" t="s">
        <v>2777</v>
      </c>
      <c r="B825" s="396" t="s">
        <v>2778</v>
      </c>
      <c r="C825" s="396" t="s">
        <v>239</v>
      </c>
      <c r="D825" s="396" t="s">
        <v>239</v>
      </c>
      <c r="E825" s="396" t="s">
        <v>545</v>
      </c>
      <c r="F825" s="396" t="s">
        <v>2767</v>
      </c>
      <c r="G825" s="396" t="s">
        <v>1428</v>
      </c>
      <c r="H825" s="396" t="s">
        <v>243</v>
      </c>
      <c r="I825" s="399">
        <v>82.31</v>
      </c>
      <c r="J825" s="399">
        <v>80.599999999999994</v>
      </c>
      <c r="K825" s="399">
        <v>78.25</v>
      </c>
      <c r="L825" s="399">
        <v>77.069999999999993</v>
      </c>
      <c r="M825" s="399">
        <v>75.290000000000006</v>
      </c>
      <c r="N825" s="399">
        <v>74.709999999999994</v>
      </c>
      <c r="O825" s="399">
        <v>72.42</v>
      </c>
      <c r="P825" s="399">
        <v>71.739999999999995</v>
      </c>
      <c r="Q825" s="397">
        <v>71.599999999999994</v>
      </c>
      <c r="R825" s="397">
        <v>73.599999999999994</v>
      </c>
      <c r="S825" s="397">
        <v>74.7</v>
      </c>
      <c r="T825" s="394">
        <v>75.599999999999994</v>
      </c>
      <c r="U825" s="394">
        <v>76.400000000000006</v>
      </c>
      <c r="V825" s="394">
        <v>76.900000000000006</v>
      </c>
      <c r="W825" s="394">
        <v>77</v>
      </c>
      <c r="X825" s="394">
        <v>77</v>
      </c>
    </row>
    <row r="826" spans="1:24" s="390" customFormat="1" ht="16.5" hidden="1">
      <c r="A826" s="391" t="s">
        <v>2779</v>
      </c>
      <c r="B826" s="392" t="s">
        <v>2780</v>
      </c>
      <c r="C826" s="392" t="s">
        <v>239</v>
      </c>
      <c r="D826" s="392" t="s">
        <v>436</v>
      </c>
      <c r="E826" s="392" t="s">
        <v>2781</v>
      </c>
      <c r="F826" s="392" t="s">
        <v>2782</v>
      </c>
      <c r="G826" s="392" t="s">
        <v>1428</v>
      </c>
      <c r="H826" s="392" t="s">
        <v>243</v>
      </c>
      <c r="I826" s="393">
        <v>70073</v>
      </c>
      <c r="J826" s="393">
        <v>79214</v>
      </c>
      <c r="K826" s="393">
        <v>89083</v>
      </c>
      <c r="L826" s="393">
        <v>98408</v>
      </c>
      <c r="M826" s="393">
        <v>108438</v>
      </c>
      <c r="N826" s="393">
        <v>118309</v>
      </c>
      <c r="O826" s="393">
        <v>129094</v>
      </c>
      <c r="P826" s="393">
        <v>138592</v>
      </c>
      <c r="Q826" s="393">
        <v>144610</v>
      </c>
      <c r="R826" s="393">
        <v>155007</v>
      </c>
      <c r="S826" s="393">
        <v>164331</v>
      </c>
      <c r="T826" s="394">
        <v>172493</v>
      </c>
      <c r="U826" s="394">
        <v>181814</v>
      </c>
      <c r="V826" s="394">
        <v>192020</v>
      </c>
      <c r="W826" s="394">
        <v>202453</v>
      </c>
      <c r="X826" s="394">
        <v>202453</v>
      </c>
    </row>
    <row r="827" spans="1:24" s="390" customFormat="1" ht="16.5" hidden="1">
      <c r="A827" s="395" t="s">
        <v>2783</v>
      </c>
      <c r="B827" s="396" t="s">
        <v>2784</v>
      </c>
      <c r="C827" s="396" t="s">
        <v>239</v>
      </c>
      <c r="D827" s="396" t="s">
        <v>239</v>
      </c>
      <c r="E827" s="396" t="s">
        <v>2781</v>
      </c>
      <c r="F827" s="396" t="s">
        <v>2785</v>
      </c>
      <c r="G827" s="396" t="s">
        <v>1428</v>
      </c>
      <c r="H827" s="396" t="s">
        <v>243</v>
      </c>
      <c r="I827" s="397">
        <v>7.6</v>
      </c>
      <c r="J827" s="397">
        <v>7.8</v>
      </c>
      <c r="K827" s="397">
        <v>7.6</v>
      </c>
      <c r="L827" s="397">
        <v>7</v>
      </c>
      <c r="M827" s="397">
        <v>6.8</v>
      </c>
      <c r="N827" s="397">
        <v>6.6</v>
      </c>
      <c r="O827" s="397">
        <v>6.2</v>
      </c>
      <c r="P827" s="397">
        <v>5.5</v>
      </c>
      <c r="Q827" s="397">
        <v>3.4</v>
      </c>
      <c r="R827" s="397">
        <v>6.3</v>
      </c>
      <c r="S827" s="397">
        <v>5.0999999999999996</v>
      </c>
      <c r="T827" s="394">
        <v>4.2</v>
      </c>
      <c r="U827" s="394">
        <v>4.5999999999999996</v>
      </c>
      <c r="V827" s="394">
        <v>4.7</v>
      </c>
      <c r="W827" s="394">
        <v>4.5</v>
      </c>
      <c r="X827" s="394">
        <v>4.5</v>
      </c>
    </row>
    <row r="828" spans="1:24" s="390" customFormat="1" ht="16.5" hidden="1">
      <c r="A828" s="391" t="s">
        <v>2786</v>
      </c>
      <c r="B828" s="392" t="s">
        <v>2787</v>
      </c>
      <c r="C828" s="392" t="s">
        <v>403</v>
      </c>
      <c r="D828" s="392" t="s">
        <v>404</v>
      </c>
      <c r="E828" s="392" t="s">
        <v>2788</v>
      </c>
      <c r="F828" s="392" t="s">
        <v>2789</v>
      </c>
      <c r="G828" s="392" t="s">
        <v>2790</v>
      </c>
      <c r="H828" s="392" t="s">
        <v>243</v>
      </c>
      <c r="I828" s="398">
        <v>750223</v>
      </c>
      <c r="J828" s="398">
        <v>787183</v>
      </c>
      <c r="K828" s="398">
        <v>820274</v>
      </c>
      <c r="L828" s="398">
        <v>876868</v>
      </c>
      <c r="M828" s="398">
        <v>897758</v>
      </c>
      <c r="N828" s="398">
        <v>928477</v>
      </c>
      <c r="O828" s="398">
        <v>967720</v>
      </c>
      <c r="P828" s="398">
        <v>998423</v>
      </c>
      <c r="Q828" s="398">
        <v>1021822</v>
      </c>
      <c r="R828" s="398">
        <v>1055377</v>
      </c>
      <c r="S828" s="393">
        <v>1115006.8999999999</v>
      </c>
      <c r="T828" s="394">
        <v>1155820.7</v>
      </c>
      <c r="U828" s="394">
        <v>1184755.7</v>
      </c>
      <c r="V828" s="394">
        <v>1217891.3999999999</v>
      </c>
      <c r="W828" s="394">
        <v>1261071.2</v>
      </c>
      <c r="X828" s="394">
        <v>1261071.2</v>
      </c>
    </row>
    <row r="829" spans="1:24" s="390" customFormat="1" ht="16.5" hidden="1">
      <c r="A829" s="395" t="s">
        <v>2791</v>
      </c>
      <c r="B829" s="396" t="s">
        <v>2792</v>
      </c>
      <c r="C829" s="396" t="s">
        <v>454</v>
      </c>
      <c r="D829" s="396" t="s">
        <v>239</v>
      </c>
      <c r="E829" s="396" t="s">
        <v>922</v>
      </c>
      <c r="F829" s="396" t="s">
        <v>2793</v>
      </c>
      <c r="G829" s="396" t="s">
        <v>239</v>
      </c>
      <c r="H829" s="396" t="s">
        <v>243</v>
      </c>
      <c r="I829" s="399">
        <v>13414.1</v>
      </c>
      <c r="J829" s="399">
        <v>14349.8</v>
      </c>
      <c r="K829" s="399">
        <v>15410.1</v>
      </c>
      <c r="L829" s="399">
        <v>15204.3</v>
      </c>
      <c r="M829" s="399">
        <v>15073.4</v>
      </c>
      <c r="N829" s="399">
        <v>15936.9</v>
      </c>
      <c r="O829" s="399">
        <v>17021.400000000001</v>
      </c>
      <c r="P829" s="399">
        <v>16538.400000000001</v>
      </c>
      <c r="Q829" s="399">
        <v>16699</v>
      </c>
      <c r="R829" s="397">
        <v>17800</v>
      </c>
      <c r="S829" s="397">
        <v>16580</v>
      </c>
      <c r="T829" s="394">
        <v>17470</v>
      </c>
      <c r="U829" s="394">
        <v>19180</v>
      </c>
      <c r="V829" s="394">
        <v>20740</v>
      </c>
      <c r="W829" s="394">
        <v>21810</v>
      </c>
      <c r="X829" s="394">
        <v>21810</v>
      </c>
    </row>
    <row r="830" spans="1:24" s="390" customFormat="1" ht="16.5" hidden="1">
      <c r="A830" s="391" t="s">
        <v>2794</v>
      </c>
      <c r="B830" s="392" t="s">
        <v>2795</v>
      </c>
      <c r="C830" s="392" t="s">
        <v>1506</v>
      </c>
      <c r="D830" s="392" t="s">
        <v>429</v>
      </c>
      <c r="E830" s="392" t="s">
        <v>255</v>
      </c>
      <c r="F830" s="392" t="s">
        <v>2796</v>
      </c>
      <c r="G830" s="392" t="s">
        <v>239</v>
      </c>
      <c r="H830" s="392" t="s">
        <v>243</v>
      </c>
      <c r="I830" s="398">
        <v>877569.5</v>
      </c>
      <c r="J830" s="398">
        <v>905764.4</v>
      </c>
      <c r="K830" s="398">
        <v>940812.7</v>
      </c>
      <c r="L830" s="398">
        <v>1022606.4</v>
      </c>
      <c r="M830" s="398">
        <v>1045351.5</v>
      </c>
      <c r="N830" s="398">
        <v>1064004.8</v>
      </c>
      <c r="O830" s="398">
        <v>1132006.5</v>
      </c>
      <c r="P830" s="398">
        <v>1154739.3999999999</v>
      </c>
      <c r="Q830" s="398">
        <v>1239165.6000000001</v>
      </c>
      <c r="R830" s="393">
        <v>1245346</v>
      </c>
      <c r="S830" s="393">
        <v>1383187</v>
      </c>
      <c r="T830" s="394">
        <v>1466491</v>
      </c>
      <c r="U830" s="394">
        <v>1499939</v>
      </c>
      <c r="V830" s="394">
        <v>1543806</v>
      </c>
      <c r="W830" s="394">
        <v>1603635</v>
      </c>
      <c r="X830" s="394">
        <v>1603635</v>
      </c>
    </row>
    <row r="831" spans="1:24" s="390" customFormat="1" ht="16.5" hidden="1">
      <c r="A831" s="395" t="s">
        <v>2797</v>
      </c>
      <c r="B831" s="396" t="s">
        <v>2798</v>
      </c>
      <c r="C831" s="396" t="s">
        <v>454</v>
      </c>
      <c r="D831" s="396" t="s">
        <v>429</v>
      </c>
      <c r="E831" s="396" t="s">
        <v>1639</v>
      </c>
      <c r="F831" s="396" t="s">
        <v>2799</v>
      </c>
      <c r="G831" s="396" t="s">
        <v>239</v>
      </c>
      <c r="H831" s="396" t="s">
        <v>243</v>
      </c>
      <c r="I831" s="399">
        <v>665800</v>
      </c>
      <c r="J831" s="399">
        <v>718900</v>
      </c>
      <c r="K831" s="399">
        <v>779110</v>
      </c>
      <c r="L831" s="399">
        <v>775340</v>
      </c>
      <c r="M831" s="399">
        <v>773420</v>
      </c>
      <c r="N831" s="399">
        <v>820930</v>
      </c>
      <c r="O831" s="399">
        <v>879610</v>
      </c>
      <c r="P831" s="399">
        <v>856750</v>
      </c>
      <c r="Q831" s="399">
        <v>865760</v>
      </c>
      <c r="R831" s="399">
        <v>922570</v>
      </c>
      <c r="S831" s="397">
        <v>859100</v>
      </c>
      <c r="T831" s="394">
        <v>904800</v>
      </c>
      <c r="U831" s="394">
        <v>992200</v>
      </c>
      <c r="V831" s="394">
        <v>1072000</v>
      </c>
      <c r="W831" s="394">
        <v>1126000</v>
      </c>
      <c r="X831" s="394">
        <v>1126000</v>
      </c>
    </row>
    <row r="832" spans="1:24" s="390" customFormat="1" ht="16.5" hidden="1">
      <c r="A832" s="391" t="s">
        <v>2800</v>
      </c>
      <c r="B832" s="392" t="s">
        <v>2801</v>
      </c>
      <c r="C832" s="392" t="s">
        <v>239</v>
      </c>
      <c r="D832" s="392" t="s">
        <v>436</v>
      </c>
      <c r="E832" s="392" t="s">
        <v>2802</v>
      </c>
      <c r="F832" s="392" t="s">
        <v>2803</v>
      </c>
      <c r="G832" s="392" t="s">
        <v>239</v>
      </c>
      <c r="H832" s="392" t="s">
        <v>243</v>
      </c>
      <c r="I832" s="398">
        <v>8109.5</v>
      </c>
      <c r="J832" s="398">
        <v>8600.7999999999993</v>
      </c>
      <c r="K832" s="398">
        <v>8600.7999999999993</v>
      </c>
      <c r="L832" s="398">
        <v>8985.9</v>
      </c>
      <c r="M832" s="398">
        <v>9242.7000000000007</v>
      </c>
      <c r="N832" s="398">
        <v>9332</v>
      </c>
      <c r="O832" s="398">
        <v>9342</v>
      </c>
      <c r="P832" s="398">
        <v>9701</v>
      </c>
      <c r="Q832" s="398">
        <v>9465.7999999999993</v>
      </c>
      <c r="R832" s="393">
        <v>9966</v>
      </c>
      <c r="S832" s="393">
        <v>9864</v>
      </c>
      <c r="T832" s="394">
        <v>9808</v>
      </c>
      <c r="U832" s="394">
        <v>9768</v>
      </c>
      <c r="V832" s="394">
        <v>9739</v>
      </c>
      <c r="W832" s="394">
        <v>9700</v>
      </c>
      <c r="X832" s="394">
        <v>9700</v>
      </c>
    </row>
    <row r="833" spans="1:24" s="390" customFormat="1" ht="16.5" hidden="1">
      <c r="A833" s="395" t="s">
        <v>2804</v>
      </c>
      <c r="B833" s="396" t="s">
        <v>2805</v>
      </c>
      <c r="C833" s="396" t="s">
        <v>239</v>
      </c>
      <c r="D833" s="396" t="s">
        <v>239</v>
      </c>
      <c r="E833" s="396" t="s">
        <v>653</v>
      </c>
      <c r="F833" s="396" t="s">
        <v>2806</v>
      </c>
      <c r="G833" s="396" t="s">
        <v>239</v>
      </c>
      <c r="H833" s="396" t="s">
        <v>243</v>
      </c>
      <c r="I833" s="399">
        <v>1204</v>
      </c>
      <c r="J833" s="399">
        <v>1174</v>
      </c>
      <c r="K833" s="399">
        <v>1228</v>
      </c>
      <c r="L833" s="399">
        <v>1307</v>
      </c>
      <c r="M833" s="399">
        <v>1331</v>
      </c>
      <c r="N833" s="399">
        <v>1389.5</v>
      </c>
      <c r="O833" s="399">
        <v>1464.8</v>
      </c>
      <c r="P833" s="399">
        <v>1446.9</v>
      </c>
      <c r="Q833" s="399">
        <v>1284.9000000000001</v>
      </c>
      <c r="R833" s="399">
        <v>1232.3</v>
      </c>
      <c r="S833" s="399" t="s">
        <v>386</v>
      </c>
      <c r="T833" s="399" t="s">
        <v>386</v>
      </c>
      <c r="U833" s="399" t="s">
        <v>386</v>
      </c>
      <c r="V833" s="399" t="s">
        <v>386</v>
      </c>
      <c r="W833" s="399" t="s">
        <v>386</v>
      </c>
      <c r="X833" s="399" t="s">
        <v>386</v>
      </c>
    </row>
    <row r="834" spans="1:24" s="390" customFormat="1" ht="16.5" hidden="1">
      <c r="A834" s="391" t="s">
        <v>2807</v>
      </c>
      <c r="B834" s="392" t="s">
        <v>2808</v>
      </c>
      <c r="C834" s="392" t="s">
        <v>239</v>
      </c>
      <c r="D834" s="392" t="s">
        <v>239</v>
      </c>
      <c r="E834" s="392" t="s">
        <v>653</v>
      </c>
      <c r="F834" s="392" t="s">
        <v>2809</v>
      </c>
      <c r="G834" s="392" t="s">
        <v>239</v>
      </c>
      <c r="H834" s="392" t="s">
        <v>243</v>
      </c>
      <c r="I834" s="398">
        <v>3.746</v>
      </c>
      <c r="J834" s="398">
        <v>-0.67400000000000004</v>
      </c>
      <c r="K834" s="398">
        <v>-0.23899999999999999</v>
      </c>
      <c r="L834" s="398">
        <v>6.5880000000000001</v>
      </c>
      <c r="M834" s="398">
        <v>6.9290000000000003</v>
      </c>
      <c r="N834" s="398">
        <v>-0.63800000000000001</v>
      </c>
      <c r="O834" s="398">
        <v>1.155</v>
      </c>
      <c r="P834" s="398">
        <v>-5.3689999999999998</v>
      </c>
      <c r="Q834" s="398">
        <v>-2.992</v>
      </c>
      <c r="R834" s="398">
        <v>8.8219999999999992</v>
      </c>
      <c r="S834" s="393">
        <v>2.6</v>
      </c>
      <c r="T834" s="394">
        <v>3.3</v>
      </c>
      <c r="U834" s="394">
        <v>1.6</v>
      </c>
      <c r="V834" s="394">
        <v>1.5</v>
      </c>
      <c r="W834" s="394">
        <v>1.2</v>
      </c>
      <c r="X834" s="394">
        <v>1.2</v>
      </c>
    </row>
    <row r="835" spans="1:24" s="390" customFormat="1" ht="16.5" hidden="1">
      <c r="A835" s="395" t="s">
        <v>2810</v>
      </c>
      <c r="B835" s="396" t="s">
        <v>2811</v>
      </c>
      <c r="C835" s="396" t="s">
        <v>239</v>
      </c>
      <c r="D835" s="396" t="s">
        <v>239</v>
      </c>
      <c r="E835" s="396" t="s">
        <v>643</v>
      </c>
      <c r="F835" s="396" t="s">
        <v>2812</v>
      </c>
      <c r="G835" s="396" t="s">
        <v>239</v>
      </c>
      <c r="H835" s="396" t="s">
        <v>243</v>
      </c>
      <c r="I835" s="399">
        <v>36.899000000000001</v>
      </c>
      <c r="J835" s="399">
        <v>36.600999999999999</v>
      </c>
      <c r="K835" s="399">
        <v>35.898000000000003</v>
      </c>
      <c r="L835" s="399">
        <v>37.664999999999999</v>
      </c>
      <c r="M835" s="399">
        <v>38.890999999999998</v>
      </c>
      <c r="N835" s="399">
        <v>38.661999999999999</v>
      </c>
      <c r="O835" s="399">
        <v>39.139000000000003</v>
      </c>
      <c r="P835" s="399">
        <v>37.286000000000001</v>
      </c>
      <c r="Q835" s="399">
        <v>36.692</v>
      </c>
      <c r="R835" s="399">
        <v>37.999000000000002</v>
      </c>
      <c r="S835" s="397">
        <v>38.5</v>
      </c>
      <c r="T835" s="394">
        <v>39</v>
      </c>
      <c r="U835" s="394">
        <v>39.5</v>
      </c>
      <c r="V835" s="394">
        <v>39.299999999999997</v>
      </c>
      <c r="W835" s="394">
        <v>39.5</v>
      </c>
      <c r="X835" s="394">
        <v>39.5</v>
      </c>
    </row>
    <row r="836" spans="1:24" s="390" customFormat="1" ht="16.5" hidden="1">
      <c r="A836" s="391" t="s">
        <v>2813</v>
      </c>
      <c r="B836" s="392" t="s">
        <v>2814</v>
      </c>
      <c r="C836" s="392" t="s">
        <v>239</v>
      </c>
      <c r="D836" s="392" t="s">
        <v>239</v>
      </c>
      <c r="E836" s="392" t="s">
        <v>653</v>
      </c>
      <c r="F836" s="392" t="s">
        <v>2815</v>
      </c>
      <c r="G836" s="392" t="s">
        <v>239</v>
      </c>
      <c r="H836" s="392" t="s">
        <v>243</v>
      </c>
      <c r="I836" s="398">
        <v>97221.7</v>
      </c>
      <c r="J836" s="398">
        <v>96566.7</v>
      </c>
      <c r="K836" s="398">
        <v>96335.6</v>
      </c>
      <c r="L836" s="398">
        <v>102682</v>
      </c>
      <c r="M836" s="398">
        <v>109796.6</v>
      </c>
      <c r="N836" s="398">
        <v>109095.8</v>
      </c>
      <c r="O836" s="398">
        <v>110355.7</v>
      </c>
      <c r="P836" s="398">
        <v>104430.7</v>
      </c>
      <c r="Q836" s="398">
        <v>101306.3</v>
      </c>
      <c r="R836" s="398">
        <v>110243.8</v>
      </c>
      <c r="S836" s="393">
        <v>113128</v>
      </c>
      <c r="T836" s="394">
        <v>116820</v>
      </c>
      <c r="U836" s="394">
        <v>118706</v>
      </c>
      <c r="V836" s="394">
        <v>120433</v>
      </c>
      <c r="W836" s="394">
        <v>121831</v>
      </c>
      <c r="X836" s="394">
        <v>121831</v>
      </c>
    </row>
    <row r="837" spans="1:24" s="390" customFormat="1" ht="16.5" hidden="1">
      <c r="A837" s="395" t="s">
        <v>2816</v>
      </c>
      <c r="B837" s="396" t="s">
        <v>2817</v>
      </c>
      <c r="C837" s="396" t="s">
        <v>239</v>
      </c>
      <c r="D837" s="396" t="s">
        <v>239</v>
      </c>
      <c r="E837" s="396" t="s">
        <v>643</v>
      </c>
      <c r="F837" s="396" t="s">
        <v>2818</v>
      </c>
      <c r="G837" s="396" t="s">
        <v>239</v>
      </c>
      <c r="H837" s="396" t="s">
        <v>243</v>
      </c>
      <c r="I837" s="399">
        <v>2.6890000000000001</v>
      </c>
      <c r="J837" s="399">
        <v>2.6549999999999998</v>
      </c>
      <c r="K837" s="399">
        <v>2.6070000000000002</v>
      </c>
      <c r="L837" s="399">
        <v>2.7450000000000001</v>
      </c>
      <c r="M837" s="399">
        <v>2.9009999999999998</v>
      </c>
      <c r="N837" s="399">
        <v>2.8420000000000001</v>
      </c>
      <c r="O837" s="399">
        <v>2.8740000000000001</v>
      </c>
      <c r="P837" s="399">
        <v>2.6970000000000001</v>
      </c>
      <c r="Q837" s="399">
        <v>2.84</v>
      </c>
      <c r="R837" s="399">
        <v>2.9239999999999999</v>
      </c>
      <c r="S837" s="397">
        <v>2.9</v>
      </c>
      <c r="T837" s="394">
        <v>3</v>
      </c>
      <c r="U837" s="394">
        <v>3</v>
      </c>
      <c r="V837" s="394">
        <v>3</v>
      </c>
      <c r="W837" s="394">
        <v>3.1</v>
      </c>
      <c r="X837" s="394">
        <v>3.1</v>
      </c>
    </row>
    <row r="838" spans="1:24" s="390" customFormat="1" ht="16.5" hidden="1">
      <c r="A838" s="391" t="s">
        <v>2819</v>
      </c>
      <c r="B838" s="392" t="s">
        <v>2820</v>
      </c>
      <c r="C838" s="392" t="s">
        <v>239</v>
      </c>
      <c r="D838" s="392" t="s">
        <v>239</v>
      </c>
      <c r="E838" s="392" t="s">
        <v>653</v>
      </c>
      <c r="F838" s="392" t="s">
        <v>2821</v>
      </c>
      <c r="G838" s="392" t="s">
        <v>239</v>
      </c>
      <c r="H838" s="392" t="s">
        <v>243</v>
      </c>
      <c r="I838" s="398">
        <v>859</v>
      </c>
      <c r="J838" s="398">
        <v>910</v>
      </c>
      <c r="K838" s="398">
        <v>894</v>
      </c>
      <c r="L838" s="398">
        <v>847</v>
      </c>
      <c r="M838" s="398">
        <v>922</v>
      </c>
      <c r="N838" s="398">
        <v>868.22</v>
      </c>
      <c r="O838" s="398">
        <v>932.68</v>
      </c>
      <c r="P838" s="398">
        <v>962.15</v>
      </c>
      <c r="Q838" s="398">
        <v>938.86</v>
      </c>
      <c r="R838" s="398">
        <v>1065</v>
      </c>
      <c r="S838" s="398" t="s">
        <v>386</v>
      </c>
      <c r="T838" s="398" t="s">
        <v>386</v>
      </c>
      <c r="U838" s="398" t="s">
        <v>386</v>
      </c>
      <c r="V838" s="398" t="s">
        <v>386</v>
      </c>
      <c r="W838" s="398" t="s">
        <v>386</v>
      </c>
      <c r="X838" s="398" t="s">
        <v>386</v>
      </c>
    </row>
    <row r="839" spans="1:24" s="390" customFormat="1" ht="16.5" hidden="1">
      <c r="A839" s="395" t="s">
        <v>2822</v>
      </c>
      <c r="B839" s="396" t="s">
        <v>2823</v>
      </c>
      <c r="C839" s="396" t="s">
        <v>239</v>
      </c>
      <c r="D839" s="396" t="s">
        <v>239</v>
      </c>
      <c r="E839" s="396" t="s">
        <v>653</v>
      </c>
      <c r="F839" s="396" t="s">
        <v>2824</v>
      </c>
      <c r="G839" s="396" t="s">
        <v>239</v>
      </c>
      <c r="H839" s="396" t="s">
        <v>243</v>
      </c>
      <c r="I839" s="399">
        <v>-345</v>
      </c>
      <c r="J839" s="399">
        <v>-264</v>
      </c>
      <c r="K839" s="399">
        <v>-334</v>
      </c>
      <c r="L839" s="399">
        <v>-460</v>
      </c>
      <c r="M839" s="399">
        <v>-409</v>
      </c>
      <c r="N839" s="399">
        <v>-521.24</v>
      </c>
      <c r="O839" s="399">
        <v>-532.11</v>
      </c>
      <c r="P839" s="399">
        <v>-484.79</v>
      </c>
      <c r="Q839" s="399">
        <v>-346.03</v>
      </c>
      <c r="R839" s="399">
        <v>-167.24</v>
      </c>
      <c r="S839" s="399" t="s">
        <v>386</v>
      </c>
      <c r="T839" s="399" t="s">
        <v>386</v>
      </c>
      <c r="U839" s="399" t="s">
        <v>386</v>
      </c>
      <c r="V839" s="399" t="s">
        <v>386</v>
      </c>
      <c r="W839" s="399" t="s">
        <v>386</v>
      </c>
      <c r="X839" s="399" t="s">
        <v>386</v>
      </c>
    </row>
    <row r="840" spans="1:24" s="390" customFormat="1" ht="16.5" hidden="1">
      <c r="A840" s="391" t="s">
        <v>2825</v>
      </c>
      <c r="B840" s="392" t="s">
        <v>2826</v>
      </c>
      <c r="C840" s="392" t="s">
        <v>403</v>
      </c>
      <c r="D840" s="392" t="s">
        <v>429</v>
      </c>
      <c r="E840" s="392" t="s">
        <v>2827</v>
      </c>
      <c r="F840" s="392" t="s">
        <v>2828</v>
      </c>
      <c r="G840" s="392" t="s">
        <v>239</v>
      </c>
      <c r="H840" s="392" t="s">
        <v>243</v>
      </c>
      <c r="I840" s="398">
        <v>27250460.41098791</v>
      </c>
      <c r="J840" s="398">
        <v>26008579.000494625</v>
      </c>
      <c r="K840" s="398">
        <v>25491186.710209969</v>
      </c>
      <c r="L840" s="398">
        <v>29728281.153231177</v>
      </c>
      <c r="M840" s="393">
        <v>32733068.688521348</v>
      </c>
      <c r="N840" s="393">
        <v>32963461.648165036</v>
      </c>
      <c r="O840" s="393">
        <v>34671886.430119552</v>
      </c>
      <c r="P840" s="393">
        <v>39444067.486214906</v>
      </c>
      <c r="Q840" s="393">
        <v>40820959.878790401</v>
      </c>
      <c r="R840" s="393">
        <v>44874904.277448878</v>
      </c>
      <c r="S840" s="393">
        <v>50559457.925831251</v>
      </c>
      <c r="T840" s="394">
        <v>50877853.781962574</v>
      </c>
      <c r="U840" s="394">
        <v>51338098.012273088</v>
      </c>
      <c r="V840" s="394">
        <v>53113212.334235437</v>
      </c>
      <c r="W840" s="394">
        <v>54965000.385493323</v>
      </c>
      <c r="X840" s="394">
        <v>54965000.385493323</v>
      </c>
    </row>
    <row r="841" spans="1:24" s="390" customFormat="1" ht="16.5" hidden="1">
      <c r="A841" s="395" t="s">
        <v>2829</v>
      </c>
      <c r="B841" s="396" t="s">
        <v>2830</v>
      </c>
      <c r="C841" s="396" t="s">
        <v>454</v>
      </c>
      <c r="D841" s="396" t="s">
        <v>429</v>
      </c>
      <c r="E841" s="396" t="s">
        <v>2827</v>
      </c>
      <c r="F841" s="396" t="s">
        <v>2831</v>
      </c>
      <c r="G841" s="396" t="s">
        <v>2832</v>
      </c>
      <c r="H841" s="396" t="s">
        <v>243</v>
      </c>
      <c r="I841" s="399">
        <v>24183.8</v>
      </c>
      <c r="J841" s="399">
        <v>23752.5</v>
      </c>
      <c r="K841" s="399">
        <v>24211.8</v>
      </c>
      <c r="L841" s="399">
        <v>26286.1</v>
      </c>
      <c r="M841" s="399">
        <v>28199.5</v>
      </c>
      <c r="N841" s="399">
        <v>29145.4</v>
      </c>
      <c r="O841" s="399">
        <v>31515.200000000001</v>
      </c>
      <c r="P841" s="399">
        <v>33847.199999999997</v>
      </c>
      <c r="Q841" s="399">
        <v>34586.199999999997</v>
      </c>
      <c r="R841" s="397">
        <v>39228</v>
      </c>
      <c r="S841" s="397">
        <v>38957</v>
      </c>
      <c r="T841" s="394">
        <v>39827</v>
      </c>
      <c r="U841" s="394">
        <v>42994</v>
      </c>
      <c r="V841" s="394">
        <v>46755</v>
      </c>
      <c r="W841" s="394">
        <v>49076</v>
      </c>
      <c r="X841" s="394">
        <v>49076</v>
      </c>
    </row>
    <row r="842" spans="1:24" s="390" customFormat="1" ht="16.5" hidden="1">
      <c r="A842" s="391" t="s">
        <v>2833</v>
      </c>
      <c r="B842" s="392" t="s">
        <v>2834</v>
      </c>
      <c r="C842" s="392" t="s">
        <v>239</v>
      </c>
      <c r="D842" s="392" t="s">
        <v>239</v>
      </c>
      <c r="E842" s="392" t="s">
        <v>389</v>
      </c>
      <c r="F842" s="392" t="s">
        <v>2835</v>
      </c>
      <c r="G842" s="392" t="s">
        <v>239</v>
      </c>
      <c r="H842" s="392" t="s">
        <v>243</v>
      </c>
      <c r="I842" s="393">
        <v>6.9</v>
      </c>
      <c r="J842" s="393">
        <v>6.9</v>
      </c>
      <c r="K842" s="393">
        <v>6.9</v>
      </c>
      <c r="L842" s="393">
        <v>6.9</v>
      </c>
      <c r="M842" s="393">
        <v>6.9</v>
      </c>
      <c r="N842" s="393">
        <v>6.9</v>
      </c>
      <c r="O842" s="393">
        <v>6.9</v>
      </c>
      <c r="P842" s="393">
        <v>6.9</v>
      </c>
      <c r="Q842" s="393">
        <v>6.9</v>
      </c>
      <c r="R842" s="393">
        <v>6.8</v>
      </c>
      <c r="S842" s="393">
        <v>6.7</v>
      </c>
      <c r="T842" s="394">
        <v>6.6</v>
      </c>
      <c r="U842" s="394">
        <v>6.5</v>
      </c>
      <c r="V842" s="394">
        <v>6.4</v>
      </c>
      <c r="W842" s="394">
        <v>6.4</v>
      </c>
      <c r="X842" s="394">
        <v>6.4</v>
      </c>
    </row>
    <row r="843" spans="1:24" s="390" customFormat="1" ht="16.5" hidden="1">
      <c r="A843" s="395" t="s">
        <v>2836</v>
      </c>
      <c r="B843" s="396" t="s">
        <v>2837</v>
      </c>
      <c r="C843" s="396" t="s">
        <v>239</v>
      </c>
      <c r="D843" s="396" t="s">
        <v>239</v>
      </c>
      <c r="E843" s="396" t="s">
        <v>967</v>
      </c>
      <c r="F843" s="396" t="s">
        <v>2838</v>
      </c>
      <c r="G843" s="396" t="s">
        <v>239</v>
      </c>
      <c r="H843" s="396" t="s">
        <v>243</v>
      </c>
      <c r="I843" s="399">
        <v>2.75</v>
      </c>
      <c r="J843" s="399">
        <v>2.5</v>
      </c>
      <c r="K843" s="399">
        <v>2</v>
      </c>
      <c r="L843" s="399">
        <v>1.5</v>
      </c>
      <c r="M843" s="399">
        <v>1.25</v>
      </c>
      <c r="N843" s="399">
        <v>1.5</v>
      </c>
      <c r="O843" s="399">
        <v>1.75</v>
      </c>
      <c r="P843" s="399">
        <v>1.25</v>
      </c>
      <c r="Q843" s="399">
        <v>0.5</v>
      </c>
      <c r="R843" s="399">
        <v>1</v>
      </c>
      <c r="S843" s="397">
        <v>3.25</v>
      </c>
      <c r="T843" s="394">
        <v>3.5</v>
      </c>
      <c r="U843" s="394">
        <v>3</v>
      </c>
      <c r="V843" s="394">
        <v>2.5</v>
      </c>
      <c r="W843" s="394">
        <v>2.5</v>
      </c>
      <c r="X843" s="394">
        <v>2.5</v>
      </c>
    </row>
    <row r="844" spans="1:24" s="390" customFormat="1" ht="16.5" hidden="1">
      <c r="A844" s="391" t="s">
        <v>2839</v>
      </c>
      <c r="B844" s="392" t="s">
        <v>2840</v>
      </c>
      <c r="C844" s="392" t="s">
        <v>239</v>
      </c>
      <c r="D844" s="392" t="s">
        <v>239</v>
      </c>
      <c r="E844" s="392" t="s">
        <v>389</v>
      </c>
      <c r="F844" s="392" t="s">
        <v>2841</v>
      </c>
      <c r="G844" s="392" t="s">
        <v>239</v>
      </c>
      <c r="H844" s="392" t="s">
        <v>243</v>
      </c>
      <c r="I844" s="393">
        <v>6.8</v>
      </c>
      <c r="J844" s="393">
        <v>7</v>
      </c>
      <c r="K844" s="393">
        <v>7</v>
      </c>
      <c r="L844" s="393">
        <v>7</v>
      </c>
      <c r="M844" s="393">
        <v>7</v>
      </c>
      <c r="N844" s="393">
        <v>7</v>
      </c>
      <c r="O844" s="393">
        <v>7</v>
      </c>
      <c r="P844" s="393">
        <v>7</v>
      </c>
      <c r="Q844" s="393">
        <v>7</v>
      </c>
      <c r="R844" s="393">
        <v>7.1</v>
      </c>
      <c r="S844" s="393">
        <v>7.2</v>
      </c>
      <c r="T844" s="394">
        <v>7.3</v>
      </c>
      <c r="U844" s="394">
        <v>7.4</v>
      </c>
      <c r="V844" s="394">
        <v>7.5</v>
      </c>
      <c r="W844" s="394">
        <v>7.5</v>
      </c>
      <c r="X844" s="394">
        <v>7.5</v>
      </c>
    </row>
    <row r="845" spans="1:24" s="390" customFormat="1" ht="16.5" hidden="1">
      <c r="A845" s="395" t="s">
        <v>2842</v>
      </c>
      <c r="B845" s="396" t="s">
        <v>2843</v>
      </c>
      <c r="C845" s="396" t="s">
        <v>239</v>
      </c>
      <c r="D845" s="396" t="s">
        <v>239</v>
      </c>
      <c r="E845" s="396" t="s">
        <v>389</v>
      </c>
      <c r="F845" s="396" t="s">
        <v>2844</v>
      </c>
      <c r="G845" s="396" t="s">
        <v>239</v>
      </c>
      <c r="H845" s="396" t="s">
        <v>243</v>
      </c>
      <c r="I845" s="397">
        <v>6.9</v>
      </c>
      <c r="J845" s="397">
        <v>6.9</v>
      </c>
      <c r="K845" s="397">
        <v>6.9</v>
      </c>
      <c r="L845" s="397">
        <v>6.9</v>
      </c>
      <c r="M845" s="397">
        <v>7.1</v>
      </c>
      <c r="N845" s="397">
        <v>7.1</v>
      </c>
      <c r="O845" s="397">
        <v>7.1</v>
      </c>
      <c r="P845" s="397">
        <v>7.1</v>
      </c>
      <c r="Q845" s="397">
        <v>7.1</v>
      </c>
      <c r="R845" s="397">
        <v>7.1</v>
      </c>
      <c r="S845" s="397">
        <v>7.2</v>
      </c>
      <c r="T845" s="394">
        <v>7.3</v>
      </c>
      <c r="U845" s="394">
        <v>7.3</v>
      </c>
      <c r="V845" s="394">
        <v>7.4</v>
      </c>
      <c r="W845" s="394">
        <v>7.4</v>
      </c>
      <c r="X845" s="394">
        <v>7.4</v>
      </c>
    </row>
    <row r="846" spans="1:24" s="390" customFormat="1" ht="16.5" hidden="1">
      <c r="A846" s="391" t="s">
        <v>2845</v>
      </c>
      <c r="B846" s="392" t="s">
        <v>2846</v>
      </c>
      <c r="C846" s="392" t="s">
        <v>239</v>
      </c>
      <c r="D846" s="392" t="s">
        <v>239</v>
      </c>
      <c r="E846" s="392" t="s">
        <v>389</v>
      </c>
      <c r="F846" s="392" t="s">
        <v>2847</v>
      </c>
      <c r="G846" s="392" t="s">
        <v>239</v>
      </c>
      <c r="H846" s="392" t="s">
        <v>243</v>
      </c>
      <c r="I846" s="393">
        <v>6.6</v>
      </c>
      <c r="J846" s="393">
        <v>6.6</v>
      </c>
      <c r="K846" s="393">
        <v>6.6</v>
      </c>
      <c r="L846" s="393">
        <v>6.6</v>
      </c>
      <c r="M846" s="393">
        <v>7</v>
      </c>
      <c r="N846" s="393">
        <v>7</v>
      </c>
      <c r="O846" s="393">
        <v>7</v>
      </c>
      <c r="P846" s="393">
        <v>7</v>
      </c>
      <c r="Q846" s="393">
        <v>7</v>
      </c>
      <c r="R846" s="393">
        <v>6.9</v>
      </c>
      <c r="S846" s="393">
        <v>6.8</v>
      </c>
      <c r="T846" s="394">
        <v>6.8</v>
      </c>
      <c r="U846" s="394">
        <v>6.7</v>
      </c>
      <c r="V846" s="394">
        <v>6.6</v>
      </c>
      <c r="W846" s="394">
        <v>6.6</v>
      </c>
      <c r="X846" s="394">
        <v>6.6</v>
      </c>
    </row>
    <row r="847" spans="1:24" s="390" customFormat="1" ht="16.5" hidden="1">
      <c r="A847" s="395" t="s">
        <v>2848</v>
      </c>
      <c r="B847" s="396" t="s">
        <v>2849</v>
      </c>
      <c r="C847" s="396" t="s">
        <v>239</v>
      </c>
      <c r="D847" s="396" t="s">
        <v>429</v>
      </c>
      <c r="E847" s="396" t="s">
        <v>2850</v>
      </c>
      <c r="F847" s="396" t="s">
        <v>2851</v>
      </c>
      <c r="G847" s="396" t="s">
        <v>239</v>
      </c>
      <c r="H847" s="396" t="s">
        <v>243</v>
      </c>
      <c r="I847" s="399">
        <v>49.634</v>
      </c>
      <c r="J847" s="399">
        <v>50.097999999999999</v>
      </c>
      <c r="K847" s="399">
        <v>50.558</v>
      </c>
      <c r="L847" s="399">
        <v>50.994</v>
      </c>
      <c r="M847" s="399">
        <v>51.31</v>
      </c>
      <c r="N847" s="399">
        <v>51.512</v>
      </c>
      <c r="O847" s="399">
        <v>51.677</v>
      </c>
      <c r="P847" s="399">
        <v>51.804000000000002</v>
      </c>
      <c r="Q847" s="399">
        <v>51.844999999999999</v>
      </c>
      <c r="R847" s="399">
        <v>51.83</v>
      </c>
      <c r="S847" s="397">
        <v>51.82</v>
      </c>
      <c r="T847" s="394">
        <v>51.78</v>
      </c>
      <c r="U847" s="394">
        <v>51.74</v>
      </c>
      <c r="V847" s="394">
        <v>51.69</v>
      </c>
      <c r="W847" s="394">
        <v>51.63</v>
      </c>
      <c r="X847" s="394">
        <v>51.63</v>
      </c>
    </row>
    <row r="848" spans="1:24" s="390" customFormat="1" ht="16.5" hidden="1">
      <c r="A848" s="391" t="s">
        <v>2852</v>
      </c>
      <c r="B848" s="392" t="s">
        <v>2853</v>
      </c>
      <c r="C848" s="392" t="s">
        <v>239</v>
      </c>
      <c r="D848" s="392" t="s">
        <v>239</v>
      </c>
      <c r="E848" s="392" t="s">
        <v>2854</v>
      </c>
      <c r="F848" s="392" t="s">
        <v>2855</v>
      </c>
      <c r="G848" s="392" t="s">
        <v>239</v>
      </c>
      <c r="H848" s="392" t="s">
        <v>243</v>
      </c>
      <c r="I848" s="398">
        <v>0.94399999999999995</v>
      </c>
      <c r="J848" s="398">
        <v>0.93500000000000005</v>
      </c>
      <c r="K848" s="398">
        <v>0.91800000000000004</v>
      </c>
      <c r="L848" s="398">
        <v>0.86299999999999999</v>
      </c>
      <c r="M848" s="398">
        <v>0.61899999999999999</v>
      </c>
      <c r="N848" s="398">
        <v>0.39300000000000002</v>
      </c>
      <c r="O848" s="398">
        <v>0.32100000000000001</v>
      </c>
      <c r="P848" s="398">
        <v>0.246</v>
      </c>
      <c r="Q848" s="398">
        <v>7.9000000000000001E-2</v>
      </c>
      <c r="R848" s="398">
        <v>-2.8000000000000001E-2</v>
      </c>
      <c r="S848" s="393">
        <v>0</v>
      </c>
      <c r="T848" s="394">
        <v>-0.1</v>
      </c>
      <c r="U848" s="394">
        <v>-0.1</v>
      </c>
      <c r="V848" s="394">
        <v>-0.1</v>
      </c>
      <c r="W848" s="394">
        <v>-0.1</v>
      </c>
      <c r="X848" s="394">
        <v>-0.1</v>
      </c>
    </row>
    <row r="849" spans="1:24" s="390" customFormat="1" ht="16.5" hidden="1">
      <c r="A849" s="395" t="s">
        <v>2856</v>
      </c>
      <c r="B849" s="396" t="s">
        <v>2857</v>
      </c>
      <c r="C849" s="396" t="s">
        <v>239</v>
      </c>
      <c r="D849" s="396" t="s">
        <v>429</v>
      </c>
      <c r="E849" s="396" t="s">
        <v>311</v>
      </c>
      <c r="F849" s="396" t="s">
        <v>2858</v>
      </c>
      <c r="G849" s="396" t="s">
        <v>239</v>
      </c>
      <c r="H849" s="396" t="s">
        <v>243</v>
      </c>
      <c r="I849" s="399">
        <v>7.5267999999999997</v>
      </c>
      <c r="J849" s="399">
        <v>7.3718000000000004</v>
      </c>
      <c r="K849" s="399">
        <v>7.2149999999999999</v>
      </c>
      <c r="L849" s="399">
        <v>7.0525000000000002</v>
      </c>
      <c r="M849" s="399">
        <v>6.8888999999999996</v>
      </c>
      <c r="N849" s="399">
        <v>6.7477</v>
      </c>
      <c r="O849" s="399">
        <v>6.6017000000000001</v>
      </c>
      <c r="P849" s="399">
        <v>6.4504000000000001</v>
      </c>
      <c r="Q849" s="399">
        <v>6.3308999999999997</v>
      </c>
      <c r="R849" s="397">
        <v>6.23</v>
      </c>
      <c r="S849" s="397">
        <v>6.1029999999999998</v>
      </c>
      <c r="T849" s="394">
        <v>5.968</v>
      </c>
      <c r="U849" s="394">
        <v>5.86</v>
      </c>
      <c r="V849" s="394">
        <v>5.7519999999999998</v>
      </c>
      <c r="W849" s="394">
        <v>5.6340000000000003</v>
      </c>
      <c r="X849" s="394">
        <v>5.6340000000000003</v>
      </c>
    </row>
    <row r="850" spans="1:24" s="390" customFormat="1" ht="16.5" hidden="1">
      <c r="A850" s="391" t="s">
        <v>2859</v>
      </c>
      <c r="B850" s="392" t="s">
        <v>2860</v>
      </c>
      <c r="C850" s="392" t="s">
        <v>239</v>
      </c>
      <c r="D850" s="392" t="s">
        <v>429</v>
      </c>
      <c r="E850" s="392" t="s">
        <v>311</v>
      </c>
      <c r="F850" s="392" t="s">
        <v>2861</v>
      </c>
      <c r="G850" s="392" t="s">
        <v>239</v>
      </c>
      <c r="H850" s="392" t="s">
        <v>243</v>
      </c>
      <c r="I850" s="398">
        <v>2.3088000000000002</v>
      </c>
      <c r="J850" s="398">
        <v>2.3068</v>
      </c>
      <c r="K850" s="398">
        <v>2.2907000000000002</v>
      </c>
      <c r="L850" s="398">
        <v>2.2639</v>
      </c>
      <c r="M850" s="398">
        <v>2.2382</v>
      </c>
      <c r="N850" s="398">
        <v>2.1701000000000001</v>
      </c>
      <c r="O850" s="398">
        <v>2.0802999999999998</v>
      </c>
      <c r="P850" s="398">
        <v>1.9917</v>
      </c>
      <c r="Q850" s="398">
        <v>1.9182999999999999</v>
      </c>
      <c r="R850" s="393">
        <v>1.8080000000000001</v>
      </c>
      <c r="S850" s="393">
        <v>1.76</v>
      </c>
      <c r="T850" s="394">
        <v>1.754</v>
      </c>
      <c r="U850" s="394">
        <v>1.7589999999999999</v>
      </c>
      <c r="V850" s="394">
        <v>1.7509999999999999</v>
      </c>
      <c r="W850" s="394">
        <v>1.7669999999999999</v>
      </c>
      <c r="X850" s="394">
        <v>1.7669999999999999</v>
      </c>
    </row>
    <row r="851" spans="1:24" s="390" customFormat="1" ht="16.5" hidden="1">
      <c r="A851" s="395" t="s">
        <v>2862</v>
      </c>
      <c r="B851" s="396" t="s">
        <v>2863</v>
      </c>
      <c r="C851" s="396" t="s">
        <v>239</v>
      </c>
      <c r="D851" s="396" t="s">
        <v>429</v>
      </c>
      <c r="E851" s="396" t="s">
        <v>311</v>
      </c>
      <c r="F851" s="396" t="s">
        <v>2864</v>
      </c>
      <c r="G851" s="396" t="s">
        <v>239</v>
      </c>
      <c r="H851" s="396" t="s">
        <v>243</v>
      </c>
      <c r="I851" s="399">
        <v>2.8860999999999999</v>
      </c>
      <c r="J851" s="399">
        <v>2.7422</v>
      </c>
      <c r="K851" s="399">
        <v>2.5991</v>
      </c>
      <c r="L851" s="399">
        <v>2.48</v>
      </c>
      <c r="M851" s="399">
        <v>2.4009999999999998</v>
      </c>
      <c r="N851" s="399">
        <v>2.3515000000000001</v>
      </c>
      <c r="O851" s="399">
        <v>2.3271999999999999</v>
      </c>
      <c r="P851" s="399">
        <v>2.3144</v>
      </c>
      <c r="Q851" s="399">
        <v>2.3022999999999998</v>
      </c>
      <c r="R851" s="397">
        <v>2.3010000000000002</v>
      </c>
      <c r="S851" s="397">
        <v>2.3039999999999998</v>
      </c>
      <c r="T851" s="394">
        <v>2.3079999999999998</v>
      </c>
      <c r="U851" s="394">
        <v>2.302</v>
      </c>
      <c r="V851" s="394">
        <v>2.274</v>
      </c>
      <c r="W851" s="394">
        <v>2.2250000000000001</v>
      </c>
      <c r="X851" s="394">
        <v>2.2250000000000001</v>
      </c>
    </row>
    <row r="852" spans="1:24" s="390" customFormat="1" ht="16.5" hidden="1">
      <c r="A852" s="391" t="s">
        <v>2865</v>
      </c>
      <c r="B852" s="392" t="s">
        <v>2866</v>
      </c>
      <c r="C852" s="392" t="s">
        <v>239</v>
      </c>
      <c r="D852" s="392" t="s">
        <v>429</v>
      </c>
      <c r="E852" s="392" t="s">
        <v>311</v>
      </c>
      <c r="F852" s="392" t="s">
        <v>2867</v>
      </c>
      <c r="G852" s="392" t="s">
        <v>239</v>
      </c>
      <c r="H852" s="392" t="s">
        <v>243</v>
      </c>
      <c r="I852" s="398">
        <v>1.9681E-3</v>
      </c>
      <c r="J852" s="398">
        <v>2.1762000000000001E-3</v>
      </c>
      <c r="K852" s="398">
        <v>2.4015999999999998E-3</v>
      </c>
      <c r="L852" s="398">
        <v>2.6459000000000001E-3</v>
      </c>
      <c r="M852" s="398">
        <v>2.9064999999999998E-3</v>
      </c>
      <c r="N852" s="398">
        <v>3.1867000000000002E-3</v>
      </c>
      <c r="O852" s="398">
        <v>3.5122999999999999E-3</v>
      </c>
      <c r="P852" s="398">
        <v>3.9106999999999996E-3</v>
      </c>
      <c r="Q852" s="398">
        <v>4.3958000000000001E-3</v>
      </c>
      <c r="R852" s="393">
        <v>4.9969999999999997E-3</v>
      </c>
      <c r="S852" s="393">
        <v>5.6990000000000001E-3</v>
      </c>
      <c r="T852" s="394">
        <v>6.4749999999999999E-3</v>
      </c>
      <c r="U852" s="394">
        <v>7.2839999999999997E-3</v>
      </c>
      <c r="V852" s="394">
        <v>8.0990000000000003E-3</v>
      </c>
      <c r="W852" s="394">
        <v>8.9160000000000003E-3</v>
      </c>
      <c r="X852" s="394">
        <v>8.9160000000000003E-3</v>
      </c>
    </row>
    <row r="853" spans="1:24" s="390" customFormat="1" ht="16.5" hidden="1">
      <c r="A853" s="395" t="s">
        <v>2868</v>
      </c>
      <c r="B853" s="396" t="s">
        <v>2869</v>
      </c>
      <c r="C853" s="396" t="s">
        <v>239</v>
      </c>
      <c r="D853" s="396" t="s">
        <v>429</v>
      </c>
      <c r="E853" s="396" t="s">
        <v>311</v>
      </c>
      <c r="F853" s="396" t="s">
        <v>2870</v>
      </c>
      <c r="G853" s="396" t="s">
        <v>239</v>
      </c>
      <c r="H853" s="396" t="s">
        <v>243</v>
      </c>
      <c r="I853" s="399">
        <v>3.4350999999999998</v>
      </c>
      <c r="J853" s="399">
        <v>3.3809999999999998</v>
      </c>
      <c r="K853" s="399">
        <v>3.3092000000000001</v>
      </c>
      <c r="L853" s="399">
        <v>3.2197</v>
      </c>
      <c r="M853" s="399">
        <v>3.0987</v>
      </c>
      <c r="N853" s="399">
        <v>2.9447000000000001</v>
      </c>
      <c r="O853" s="399">
        <v>2.7791000000000001</v>
      </c>
      <c r="P853" s="399">
        <v>2.6274000000000002</v>
      </c>
      <c r="Q853" s="399">
        <v>2.5043000000000002</v>
      </c>
      <c r="R853" s="397">
        <v>2.4180000000000001</v>
      </c>
      <c r="S853" s="397">
        <v>2.3620000000000001</v>
      </c>
      <c r="T853" s="394">
        <v>2.331</v>
      </c>
      <c r="U853" s="394">
        <v>2.3140000000000001</v>
      </c>
      <c r="V853" s="394">
        <v>2.302</v>
      </c>
      <c r="W853" s="394">
        <v>2.3010000000000002</v>
      </c>
      <c r="X853" s="394">
        <v>2.3010000000000002</v>
      </c>
    </row>
    <row r="854" spans="1:24" s="390" customFormat="1" ht="16.5" hidden="1">
      <c r="A854" s="391" t="s">
        <v>2871</v>
      </c>
      <c r="B854" s="392" t="s">
        <v>2872</v>
      </c>
      <c r="C854" s="392" t="s">
        <v>239</v>
      </c>
      <c r="D854" s="392" t="s">
        <v>429</v>
      </c>
      <c r="E854" s="392" t="s">
        <v>311</v>
      </c>
      <c r="F854" s="392" t="s">
        <v>2873</v>
      </c>
      <c r="G854" s="392" t="s">
        <v>239</v>
      </c>
      <c r="H854" s="392" t="s">
        <v>243</v>
      </c>
      <c r="I854" s="398">
        <v>36.225000000000001</v>
      </c>
      <c r="J854" s="398">
        <v>36.558999999999997</v>
      </c>
      <c r="K854" s="398">
        <v>36.892000000000003</v>
      </c>
      <c r="L854" s="398">
        <v>37.228000000000002</v>
      </c>
      <c r="M854" s="398">
        <v>37.475999999999999</v>
      </c>
      <c r="N854" s="398">
        <v>37.484000000000002</v>
      </c>
      <c r="O854" s="398">
        <v>37.534999999999997</v>
      </c>
      <c r="P854" s="398">
        <v>37.475000000000001</v>
      </c>
      <c r="Q854" s="398">
        <v>37.215000000000003</v>
      </c>
      <c r="R854" s="393">
        <v>36.93</v>
      </c>
      <c r="S854" s="393">
        <v>36.64</v>
      </c>
      <c r="T854" s="394">
        <v>36.299999999999997</v>
      </c>
      <c r="U854" s="394">
        <v>35.880000000000003</v>
      </c>
      <c r="V854" s="394">
        <v>35.47</v>
      </c>
      <c r="W854" s="394">
        <v>35.04</v>
      </c>
      <c r="X854" s="394">
        <v>35.04</v>
      </c>
    </row>
    <row r="855" spans="1:24" s="390" customFormat="1" ht="16.5" hidden="1">
      <c r="A855" s="395" t="s">
        <v>2874</v>
      </c>
      <c r="B855" s="396" t="s">
        <v>2875</v>
      </c>
      <c r="C855" s="396" t="s">
        <v>239</v>
      </c>
      <c r="D855" s="396" t="s">
        <v>429</v>
      </c>
      <c r="E855" s="396" t="s">
        <v>311</v>
      </c>
      <c r="F855" s="396" t="s">
        <v>2876</v>
      </c>
      <c r="G855" s="396" t="s">
        <v>239</v>
      </c>
      <c r="H855" s="396" t="s">
        <v>243</v>
      </c>
      <c r="I855" s="399">
        <v>3.2082000000000002</v>
      </c>
      <c r="J855" s="399">
        <v>3.3506999999999998</v>
      </c>
      <c r="K855" s="399">
        <v>3.4575999999999998</v>
      </c>
      <c r="L855" s="399">
        <v>3.5074000000000001</v>
      </c>
      <c r="M855" s="399">
        <v>3.5202</v>
      </c>
      <c r="N855" s="399">
        <v>3.4983</v>
      </c>
      <c r="O855" s="399">
        <v>3.4457</v>
      </c>
      <c r="P855" s="399">
        <v>3.3637999999999999</v>
      </c>
      <c r="Q855" s="399">
        <v>3.2523</v>
      </c>
      <c r="R855" s="397">
        <v>3.121</v>
      </c>
      <c r="S855" s="397">
        <v>2.96</v>
      </c>
      <c r="T855" s="394">
        <v>2.7869999999999999</v>
      </c>
      <c r="U855" s="394">
        <v>2.6320000000000001</v>
      </c>
      <c r="V855" s="394">
        <v>2.5099999999999998</v>
      </c>
      <c r="W855" s="394">
        <v>2.423</v>
      </c>
      <c r="X855" s="394">
        <v>2.423</v>
      </c>
    </row>
    <row r="856" spans="1:24" s="390" customFormat="1" ht="16.5" hidden="1">
      <c r="A856" s="391" t="s">
        <v>2877</v>
      </c>
      <c r="B856" s="392" t="s">
        <v>2878</v>
      </c>
      <c r="C856" s="392" t="s">
        <v>239</v>
      </c>
      <c r="D856" s="392" t="s">
        <v>429</v>
      </c>
      <c r="E856" s="392" t="s">
        <v>311</v>
      </c>
      <c r="F856" s="392" t="s">
        <v>2879</v>
      </c>
      <c r="G856" s="392" t="s">
        <v>239</v>
      </c>
      <c r="H856" s="392" t="s">
        <v>243</v>
      </c>
      <c r="I856" s="398">
        <v>3.4569999999999999</v>
      </c>
      <c r="J856" s="398">
        <v>3.35</v>
      </c>
      <c r="K856" s="398">
        <v>3.29</v>
      </c>
      <c r="L856" s="398">
        <v>3.2930000000000001</v>
      </c>
      <c r="M856" s="398">
        <v>3.3010000000000002</v>
      </c>
      <c r="N856" s="398">
        <v>3.3559999999999999</v>
      </c>
      <c r="O856" s="398">
        <v>3.44</v>
      </c>
      <c r="P856" s="398">
        <v>3.5110000000000001</v>
      </c>
      <c r="Q856" s="398">
        <v>3.5390000000000001</v>
      </c>
      <c r="R856" s="393">
        <v>3.5</v>
      </c>
      <c r="S856" s="393">
        <v>3.5</v>
      </c>
      <c r="T856" s="394">
        <v>3.4</v>
      </c>
      <c r="U856" s="394">
        <v>3.4</v>
      </c>
      <c r="V856" s="394">
        <v>3.3</v>
      </c>
      <c r="W856" s="394">
        <v>3.1</v>
      </c>
      <c r="X856" s="394">
        <v>3.1</v>
      </c>
    </row>
    <row r="857" spans="1:24" s="390" customFormat="1" ht="16.5" hidden="1">
      <c r="A857" s="395" t="s">
        <v>2880</v>
      </c>
      <c r="B857" s="396" t="s">
        <v>2881</v>
      </c>
      <c r="C857" s="396" t="s">
        <v>239</v>
      </c>
      <c r="D857" s="396" t="s">
        <v>429</v>
      </c>
      <c r="E857" s="396" t="s">
        <v>311</v>
      </c>
      <c r="F857" s="396" t="s">
        <v>2882</v>
      </c>
      <c r="G857" s="396" t="s">
        <v>239</v>
      </c>
      <c r="H857" s="396" t="s">
        <v>243</v>
      </c>
      <c r="I857" s="399">
        <v>3.8180000000000001</v>
      </c>
      <c r="J857" s="399">
        <v>3.84</v>
      </c>
      <c r="K857" s="399">
        <v>3.8450000000000002</v>
      </c>
      <c r="L857" s="399">
        <v>3.8170000000000002</v>
      </c>
      <c r="M857" s="399">
        <v>3.738</v>
      </c>
      <c r="N857" s="399">
        <v>3.617</v>
      </c>
      <c r="O857" s="399">
        <v>3.4820000000000002</v>
      </c>
      <c r="P857" s="399">
        <v>3.3759999999999999</v>
      </c>
      <c r="Q857" s="399">
        <v>3.319</v>
      </c>
      <c r="R857" s="397">
        <v>3.32</v>
      </c>
      <c r="S857" s="397">
        <v>3.36</v>
      </c>
      <c r="T857" s="394">
        <v>3.44</v>
      </c>
      <c r="U857" s="394">
        <v>3.5</v>
      </c>
      <c r="V857" s="394">
        <v>3.53</v>
      </c>
      <c r="W857" s="394">
        <v>3.53</v>
      </c>
      <c r="X857" s="394">
        <v>3.53</v>
      </c>
    </row>
    <row r="858" spans="1:24" s="390" customFormat="1" ht="16.5" hidden="1">
      <c r="A858" s="391" t="s">
        <v>2883</v>
      </c>
      <c r="B858" s="392" t="s">
        <v>2884</v>
      </c>
      <c r="C858" s="392" t="s">
        <v>239</v>
      </c>
      <c r="D858" s="392" t="s">
        <v>429</v>
      </c>
      <c r="E858" s="392" t="s">
        <v>311</v>
      </c>
      <c r="F858" s="392" t="s">
        <v>2885</v>
      </c>
      <c r="G858" s="392" t="s">
        <v>239</v>
      </c>
      <c r="H858" s="392" t="s">
        <v>243</v>
      </c>
      <c r="I858" s="398">
        <v>4.1722999999999999</v>
      </c>
      <c r="J858" s="398">
        <v>4.0735000000000001</v>
      </c>
      <c r="K858" s="398">
        <v>3.9967000000000001</v>
      </c>
      <c r="L858" s="398">
        <v>3.9527999999999999</v>
      </c>
      <c r="M858" s="398">
        <v>3.9247999999999998</v>
      </c>
      <c r="N858" s="398">
        <v>3.9186999999999999</v>
      </c>
      <c r="O858" s="398">
        <v>3.9215</v>
      </c>
      <c r="P858" s="398">
        <v>3.9024000000000001</v>
      </c>
      <c r="Q858" s="398">
        <v>3.84</v>
      </c>
      <c r="R858" s="393">
        <v>3.7490000000000001</v>
      </c>
      <c r="S858" s="393">
        <v>3.6179999999999999</v>
      </c>
      <c r="T858" s="394">
        <v>3.4729999999999999</v>
      </c>
      <c r="U858" s="394">
        <v>3.3610000000000002</v>
      </c>
      <c r="V858" s="394">
        <v>3.3050000000000002</v>
      </c>
      <c r="W858" s="394">
        <v>3.2989999999999999</v>
      </c>
      <c r="X858" s="394">
        <v>3.2989999999999999</v>
      </c>
    </row>
    <row r="859" spans="1:24" s="390" customFormat="1" ht="16.5" hidden="1">
      <c r="A859" s="395" t="s">
        <v>2886</v>
      </c>
      <c r="B859" s="396" t="s">
        <v>2887</v>
      </c>
      <c r="C859" s="396" t="s">
        <v>239</v>
      </c>
      <c r="D859" s="396" t="s">
        <v>429</v>
      </c>
      <c r="E859" s="396" t="s">
        <v>311</v>
      </c>
      <c r="F859" s="396" t="s">
        <v>2888</v>
      </c>
      <c r="G859" s="396" t="s">
        <v>239</v>
      </c>
      <c r="H859" s="396" t="s">
        <v>243</v>
      </c>
      <c r="I859" s="399">
        <v>4.3731</v>
      </c>
      <c r="J859" s="399">
        <v>4.3882000000000003</v>
      </c>
      <c r="K859" s="399">
        <v>4.3771000000000004</v>
      </c>
      <c r="L859" s="399">
        <v>4.3376000000000001</v>
      </c>
      <c r="M859" s="399">
        <v>4.2873999999999999</v>
      </c>
      <c r="N859" s="399">
        <v>4.2080000000000002</v>
      </c>
      <c r="O859" s="399">
        <v>4.1177000000000001</v>
      </c>
      <c r="P859" s="399">
        <v>4.0354000000000001</v>
      </c>
      <c r="Q859" s="399">
        <v>3.9689999999999999</v>
      </c>
      <c r="R859" s="397">
        <v>3.9279999999999999</v>
      </c>
      <c r="S859" s="397">
        <v>3.911</v>
      </c>
      <c r="T859" s="394">
        <v>3.903</v>
      </c>
      <c r="U859" s="394">
        <v>3.875</v>
      </c>
      <c r="V859" s="394">
        <v>3.8130000000000002</v>
      </c>
      <c r="W859" s="394">
        <v>3.72</v>
      </c>
      <c r="X859" s="394">
        <v>3.72</v>
      </c>
    </row>
    <row r="860" spans="1:24" s="390" customFormat="1" ht="16.5" hidden="1">
      <c r="A860" s="391" t="s">
        <v>2889</v>
      </c>
      <c r="B860" s="392" t="s">
        <v>2890</v>
      </c>
      <c r="C860" s="392" t="s">
        <v>239</v>
      </c>
      <c r="D860" s="392" t="s">
        <v>429</v>
      </c>
      <c r="E860" s="392" t="s">
        <v>311</v>
      </c>
      <c r="F860" s="392" t="s">
        <v>2891</v>
      </c>
      <c r="G860" s="392" t="s">
        <v>239</v>
      </c>
      <c r="H860" s="392" t="s">
        <v>243</v>
      </c>
      <c r="I860" s="398">
        <v>4.2442000000000002</v>
      </c>
      <c r="J860" s="398">
        <v>4.2992999999999997</v>
      </c>
      <c r="K860" s="398">
        <v>4.3453999999999997</v>
      </c>
      <c r="L860" s="398">
        <v>4.3776000000000002</v>
      </c>
      <c r="M860" s="398">
        <v>4.3944999999999999</v>
      </c>
      <c r="N860" s="398">
        <v>4.4042000000000003</v>
      </c>
      <c r="O860" s="398">
        <v>4.4061000000000003</v>
      </c>
      <c r="P860" s="398">
        <v>4.3887</v>
      </c>
      <c r="Q860" s="398">
        <v>4.3421000000000003</v>
      </c>
      <c r="R860" s="393">
        <v>4.2770000000000001</v>
      </c>
      <c r="S860" s="393">
        <v>4.1870000000000003</v>
      </c>
      <c r="T860" s="394">
        <v>4.085</v>
      </c>
      <c r="U860" s="394">
        <v>3.9950000000000001</v>
      </c>
      <c r="V860" s="394">
        <v>3.9289999999999998</v>
      </c>
      <c r="W860" s="394">
        <v>3.8849999999999998</v>
      </c>
      <c r="X860" s="394">
        <v>3.8849999999999998</v>
      </c>
    </row>
    <row r="861" spans="1:24" s="390" customFormat="1" ht="16.5" hidden="1">
      <c r="A861" s="395" t="s">
        <v>2892</v>
      </c>
      <c r="B861" s="396" t="s">
        <v>2893</v>
      </c>
      <c r="C861" s="396" t="s">
        <v>239</v>
      </c>
      <c r="D861" s="396" t="s">
        <v>429</v>
      </c>
      <c r="E861" s="396" t="s">
        <v>311</v>
      </c>
      <c r="F861" s="396" t="s">
        <v>2894</v>
      </c>
      <c r="G861" s="396" t="s">
        <v>239</v>
      </c>
      <c r="H861" s="396" t="s">
        <v>243</v>
      </c>
      <c r="I861" s="399">
        <v>2.3088000000000002</v>
      </c>
      <c r="J861" s="399">
        <v>2.2816000000000001</v>
      </c>
      <c r="K861" s="399">
        <v>2.2810999999999999</v>
      </c>
      <c r="L861" s="399">
        <v>2.2839999999999998</v>
      </c>
      <c r="M861" s="399">
        <v>2.2866</v>
      </c>
      <c r="N861" s="399">
        <v>2.2911000000000001</v>
      </c>
      <c r="O861" s="399">
        <v>2.2968000000000002</v>
      </c>
      <c r="P861" s="399">
        <v>2.2970000000000002</v>
      </c>
      <c r="Q861" s="399">
        <v>2.2820999999999998</v>
      </c>
      <c r="R861" s="397">
        <v>2.25</v>
      </c>
      <c r="S861" s="397">
        <v>2.1890000000000001</v>
      </c>
      <c r="T861" s="394">
        <v>2.1</v>
      </c>
      <c r="U861" s="394">
        <v>1.9990000000000001</v>
      </c>
      <c r="V861" s="394">
        <v>1.9119999999999999</v>
      </c>
      <c r="W861" s="394">
        <v>1.8480000000000001</v>
      </c>
      <c r="X861" s="394">
        <v>1.8480000000000001</v>
      </c>
    </row>
    <row r="862" spans="1:24" s="390" customFormat="1" ht="16.5" hidden="1">
      <c r="A862" s="391" t="s">
        <v>2895</v>
      </c>
      <c r="B862" s="392" t="s">
        <v>2896</v>
      </c>
      <c r="C862" s="392" t="s">
        <v>239</v>
      </c>
      <c r="D862" s="392" t="s">
        <v>429</v>
      </c>
      <c r="E862" s="392" t="s">
        <v>311</v>
      </c>
      <c r="F862" s="392" t="s">
        <v>2897</v>
      </c>
      <c r="G862" s="392" t="s">
        <v>239</v>
      </c>
      <c r="H862" s="392" t="s">
        <v>243</v>
      </c>
      <c r="I862" s="398">
        <v>4.0797999999999996</v>
      </c>
      <c r="J862" s="398">
        <v>4.1311</v>
      </c>
      <c r="K862" s="398">
        <v>4.1825999999999999</v>
      </c>
      <c r="L862" s="398">
        <v>4.2431000000000001</v>
      </c>
      <c r="M862" s="398">
        <v>4.2835999999999999</v>
      </c>
      <c r="N862" s="398">
        <v>4.3144</v>
      </c>
      <c r="O862" s="398">
        <v>4.3407</v>
      </c>
      <c r="P862" s="398">
        <v>4.3592000000000004</v>
      </c>
      <c r="Q862" s="398">
        <v>4.3639999999999999</v>
      </c>
      <c r="R862" s="393">
        <v>4.3659999999999997</v>
      </c>
      <c r="S862" s="393">
        <v>4.3650000000000002</v>
      </c>
      <c r="T862" s="394">
        <v>4.3540000000000001</v>
      </c>
      <c r="U862" s="394">
        <v>4.3280000000000003</v>
      </c>
      <c r="V862" s="394">
        <v>4.2809999999999997</v>
      </c>
      <c r="W862" s="394">
        <v>4.2140000000000004</v>
      </c>
      <c r="X862" s="394">
        <v>4.2140000000000004</v>
      </c>
    </row>
    <row r="863" spans="1:24" s="390" customFormat="1" ht="16.5" hidden="1">
      <c r="A863" s="395" t="s">
        <v>2898</v>
      </c>
      <c r="B863" s="396" t="s">
        <v>2899</v>
      </c>
      <c r="C863" s="396" t="s">
        <v>239</v>
      </c>
      <c r="D863" s="396" t="s">
        <v>429</v>
      </c>
      <c r="E863" s="396" t="s">
        <v>311</v>
      </c>
      <c r="F863" s="396" t="s">
        <v>2900</v>
      </c>
      <c r="G863" s="396" t="s">
        <v>239</v>
      </c>
      <c r="H863" s="396" t="s">
        <v>243</v>
      </c>
      <c r="I863" s="399">
        <v>3.2275999999999998</v>
      </c>
      <c r="J863" s="399">
        <v>3.4784000000000002</v>
      </c>
      <c r="K863" s="399">
        <v>3.7008999999999999</v>
      </c>
      <c r="L863" s="399">
        <v>3.8761000000000001</v>
      </c>
      <c r="M863" s="399">
        <v>4.0095999999999998</v>
      </c>
      <c r="N863" s="399">
        <v>4.0933999999999999</v>
      </c>
      <c r="O863" s="399">
        <v>4.1436000000000002</v>
      </c>
      <c r="P863" s="399">
        <v>4.1791</v>
      </c>
      <c r="Q863" s="399">
        <v>4.2079000000000004</v>
      </c>
      <c r="R863" s="397">
        <v>4.234</v>
      </c>
      <c r="S863" s="397">
        <v>4.2539999999999996</v>
      </c>
      <c r="T863" s="394">
        <v>4.2679999999999998</v>
      </c>
      <c r="U863" s="394">
        <v>4.2770000000000001</v>
      </c>
      <c r="V863" s="394">
        <v>4.282</v>
      </c>
      <c r="W863" s="394">
        <v>4.2809999999999997</v>
      </c>
      <c r="X863" s="394">
        <v>4.2809999999999997</v>
      </c>
    </row>
    <row r="864" spans="1:24" s="390" customFormat="1" ht="16.5" hidden="1">
      <c r="A864" s="391" t="s">
        <v>2901</v>
      </c>
      <c r="B864" s="392" t="s">
        <v>2902</v>
      </c>
      <c r="C864" s="392" t="s">
        <v>239</v>
      </c>
      <c r="D864" s="392" t="s">
        <v>429</v>
      </c>
      <c r="E864" s="392" t="s">
        <v>311</v>
      </c>
      <c r="F864" s="392" t="s">
        <v>2903</v>
      </c>
      <c r="G864" s="392" t="s">
        <v>239</v>
      </c>
      <c r="H864" s="392" t="s">
        <v>243</v>
      </c>
      <c r="I864" s="398">
        <v>2.3934000000000002</v>
      </c>
      <c r="J864" s="398">
        <v>2.4823</v>
      </c>
      <c r="K864" s="398">
        <v>2.6120000000000001</v>
      </c>
      <c r="L864" s="398">
        <v>2.7843</v>
      </c>
      <c r="M864" s="398">
        <v>2.9824999999999999</v>
      </c>
      <c r="N864" s="398">
        <v>3.2090999999999998</v>
      </c>
      <c r="O864" s="398">
        <v>3.4453</v>
      </c>
      <c r="P864" s="398">
        <v>3.6562999999999999</v>
      </c>
      <c r="Q864" s="398">
        <v>3.8169</v>
      </c>
      <c r="R864" s="393">
        <v>3.9350000000000001</v>
      </c>
      <c r="S864" s="393">
        <v>4.0069999999999997</v>
      </c>
      <c r="T864" s="394">
        <v>4.0460000000000003</v>
      </c>
      <c r="U864" s="394">
        <v>4.0730000000000004</v>
      </c>
      <c r="V864" s="394">
        <v>4.1020000000000003</v>
      </c>
      <c r="W864" s="394">
        <v>4.125</v>
      </c>
      <c r="X864" s="394">
        <v>4.125</v>
      </c>
    </row>
    <row r="865" spans="1:24" s="390" customFormat="1" ht="16.5" hidden="1">
      <c r="A865" s="395" t="s">
        <v>2904</v>
      </c>
      <c r="B865" s="396" t="s">
        <v>2905</v>
      </c>
      <c r="C865" s="396" t="s">
        <v>239</v>
      </c>
      <c r="D865" s="396" t="s">
        <v>429</v>
      </c>
      <c r="E865" s="396" t="s">
        <v>311</v>
      </c>
      <c r="F865" s="396" t="s">
        <v>2906</v>
      </c>
      <c r="G865" s="396" t="s">
        <v>239</v>
      </c>
      <c r="H865" s="396" t="s">
        <v>243</v>
      </c>
      <c r="I865" s="399">
        <v>5.8821000000000003</v>
      </c>
      <c r="J865" s="399">
        <v>6.1669999999999998</v>
      </c>
      <c r="K865" s="399">
        <v>6.4513999999999996</v>
      </c>
      <c r="L865" s="397">
        <v>6.7140000000000004</v>
      </c>
      <c r="M865" s="397">
        <v>6.9450000000000003</v>
      </c>
      <c r="N865" s="397">
        <v>7.28</v>
      </c>
      <c r="O865" s="397">
        <v>7.5410000000000004</v>
      </c>
      <c r="P865" s="397">
        <v>7.8789999999999996</v>
      </c>
      <c r="Q865" s="397">
        <v>8.2989999999999995</v>
      </c>
      <c r="R865" s="397">
        <v>8.6739999999999995</v>
      </c>
      <c r="S865" s="397">
        <v>9.0749999999999993</v>
      </c>
      <c r="T865" s="394">
        <v>9.516</v>
      </c>
      <c r="U865" s="394">
        <v>9.9979999999999993</v>
      </c>
      <c r="V865" s="394">
        <v>10.47</v>
      </c>
      <c r="W865" s="394">
        <v>10.96</v>
      </c>
      <c r="X865" s="394">
        <v>10.96</v>
      </c>
    </row>
    <row r="866" spans="1:24" s="390" customFormat="1" ht="16.5" hidden="1">
      <c r="A866" s="391" t="s">
        <v>2907</v>
      </c>
      <c r="B866" s="392" t="s">
        <v>2908</v>
      </c>
      <c r="C866" s="392" t="s">
        <v>239</v>
      </c>
      <c r="D866" s="392" t="s">
        <v>429</v>
      </c>
      <c r="E866" s="392" t="s">
        <v>311</v>
      </c>
      <c r="F866" s="392" t="s">
        <v>2909</v>
      </c>
      <c r="G866" s="392" t="s">
        <v>239</v>
      </c>
      <c r="H866" s="392" t="s">
        <v>243</v>
      </c>
      <c r="I866" s="398">
        <v>1.9309000000000001</v>
      </c>
      <c r="J866" s="398">
        <v>2.0028999999999999</v>
      </c>
      <c r="K866" s="398">
        <v>2.0668000000000002</v>
      </c>
      <c r="L866" s="398">
        <v>2.1309</v>
      </c>
      <c r="M866" s="398">
        <v>2.2145999999999999</v>
      </c>
      <c r="N866" s="398">
        <v>2.3062</v>
      </c>
      <c r="O866" s="398">
        <v>2.4146000000000001</v>
      </c>
      <c r="P866" s="398">
        <v>2.5487000000000002</v>
      </c>
      <c r="Q866" s="398">
        <v>2.7092000000000001</v>
      </c>
      <c r="R866" s="393">
        <v>2.8919999999999999</v>
      </c>
      <c r="S866" s="393">
        <v>3.105</v>
      </c>
      <c r="T866" s="394">
        <v>3.3250000000000002</v>
      </c>
      <c r="U866" s="394">
        <v>3.524</v>
      </c>
      <c r="V866" s="394">
        <v>3.681</v>
      </c>
      <c r="W866" s="394">
        <v>3.7890000000000001</v>
      </c>
      <c r="X866" s="394">
        <v>3.7890000000000001</v>
      </c>
    </row>
    <row r="867" spans="1:24" s="390" customFormat="1" ht="16.5" hidden="1">
      <c r="A867" s="395" t="s">
        <v>2910</v>
      </c>
      <c r="B867" s="396" t="s">
        <v>2911</v>
      </c>
      <c r="C867" s="396" t="s">
        <v>239</v>
      </c>
      <c r="D867" s="396" t="s">
        <v>429</v>
      </c>
      <c r="E867" s="396" t="s">
        <v>311</v>
      </c>
      <c r="F867" s="396" t="s">
        <v>2912</v>
      </c>
      <c r="G867" s="396" t="s">
        <v>239</v>
      </c>
      <c r="H867" s="396" t="s">
        <v>243</v>
      </c>
      <c r="I867" s="399">
        <v>1.5805</v>
      </c>
      <c r="J867" s="399">
        <v>1.63</v>
      </c>
      <c r="K867" s="399">
        <v>1.6901999999999999</v>
      </c>
      <c r="L867" s="399">
        <v>1.7562</v>
      </c>
      <c r="M867" s="399">
        <v>1.7982</v>
      </c>
      <c r="N867" s="399">
        <v>1.8411</v>
      </c>
      <c r="O867" s="399">
        <v>1.8904000000000001</v>
      </c>
      <c r="P867" s="399">
        <v>1.9499</v>
      </c>
      <c r="Q867" s="399">
        <v>2.0205000000000002</v>
      </c>
      <c r="R867" s="397">
        <v>2.0920000000000001</v>
      </c>
      <c r="S867" s="397">
        <v>2.1739999999999999</v>
      </c>
      <c r="T867" s="394">
        <v>2.2709999999999999</v>
      </c>
      <c r="U867" s="394">
        <v>2.395</v>
      </c>
      <c r="V867" s="394">
        <v>2.552</v>
      </c>
      <c r="W867" s="394">
        <v>2.7210000000000001</v>
      </c>
      <c r="X867" s="394">
        <v>2.7210000000000001</v>
      </c>
    </row>
    <row r="868" spans="1:24" s="390" customFormat="1" ht="16.5" hidden="1">
      <c r="A868" s="391" t="s">
        <v>2913</v>
      </c>
      <c r="B868" s="392" t="s">
        <v>2914</v>
      </c>
      <c r="C868" s="392" t="s">
        <v>239</v>
      </c>
      <c r="D868" s="392" t="s">
        <v>429</v>
      </c>
      <c r="E868" s="392" t="s">
        <v>311</v>
      </c>
      <c r="F868" s="392" t="s">
        <v>2915</v>
      </c>
      <c r="G868" s="392" t="s">
        <v>239</v>
      </c>
      <c r="H868" s="392" t="s">
        <v>243</v>
      </c>
      <c r="I868" s="398">
        <v>1.1415</v>
      </c>
      <c r="J868" s="398">
        <v>1.2101999999999999</v>
      </c>
      <c r="K868" s="398">
        <v>1.2786</v>
      </c>
      <c r="L868" s="398">
        <v>1.3453999999999999</v>
      </c>
      <c r="M868" s="398">
        <v>1.3954</v>
      </c>
      <c r="N868" s="398">
        <v>1.4414</v>
      </c>
      <c r="O868" s="398">
        <v>1.4871000000000001</v>
      </c>
      <c r="P868" s="398">
        <v>1.5337000000000001</v>
      </c>
      <c r="Q868" s="398">
        <v>1.5801000000000001</v>
      </c>
      <c r="R868" s="393">
        <v>1.6120000000000001</v>
      </c>
      <c r="S868" s="393">
        <v>1.647</v>
      </c>
      <c r="T868" s="394">
        <v>1.6890000000000001</v>
      </c>
      <c r="U868" s="394">
        <v>1.742</v>
      </c>
      <c r="V868" s="394">
        <v>1.8109999999999999</v>
      </c>
      <c r="W868" s="394">
        <v>1.8740000000000001</v>
      </c>
      <c r="X868" s="394">
        <v>1.8740000000000001</v>
      </c>
    </row>
    <row r="869" spans="1:24" s="390" customFormat="1" ht="16.5" hidden="1">
      <c r="A869" s="395" t="s">
        <v>2916</v>
      </c>
      <c r="B869" s="396" t="s">
        <v>2917</v>
      </c>
      <c r="C869" s="396" t="s">
        <v>239</v>
      </c>
      <c r="D869" s="396" t="s">
        <v>429</v>
      </c>
      <c r="E869" s="396" t="s">
        <v>311</v>
      </c>
      <c r="F869" s="396" t="s">
        <v>2918</v>
      </c>
      <c r="G869" s="396" t="s">
        <v>239</v>
      </c>
      <c r="H869" s="396" t="s">
        <v>243</v>
      </c>
      <c r="I869" s="399">
        <v>0.63961000000000001</v>
      </c>
      <c r="J869" s="399">
        <v>0.69016999999999995</v>
      </c>
      <c r="K869" s="399">
        <v>0.74336999999999998</v>
      </c>
      <c r="L869" s="399">
        <v>0.80015999999999998</v>
      </c>
      <c r="M869" s="399">
        <v>0.85672000000000004</v>
      </c>
      <c r="N869" s="399">
        <v>0.91693000000000002</v>
      </c>
      <c r="O869" s="399">
        <v>0.97968</v>
      </c>
      <c r="P869" s="399">
        <v>1.0405</v>
      </c>
      <c r="Q869" s="399">
        <v>1.0960000000000001</v>
      </c>
      <c r="R869" s="397">
        <v>1.1339999999999999</v>
      </c>
      <c r="S869" s="397">
        <v>1.171</v>
      </c>
      <c r="T869" s="394">
        <v>1.208</v>
      </c>
      <c r="U869" s="394">
        <v>1.248</v>
      </c>
      <c r="V869" s="394">
        <v>1.2909999999999999</v>
      </c>
      <c r="W869" s="394">
        <v>1.3180000000000001</v>
      </c>
      <c r="X869" s="394">
        <v>1.3180000000000001</v>
      </c>
    </row>
    <row r="870" spans="1:24" s="390" customFormat="1" ht="16.5" hidden="1">
      <c r="A870" s="391" t="s">
        <v>2919</v>
      </c>
      <c r="B870" s="392" t="s">
        <v>2920</v>
      </c>
      <c r="C870" s="392" t="s">
        <v>239</v>
      </c>
      <c r="D870" s="392" t="s">
        <v>429</v>
      </c>
      <c r="E870" s="392" t="s">
        <v>311</v>
      </c>
      <c r="F870" s="392" t="s">
        <v>2921</v>
      </c>
      <c r="G870" s="392" t="s">
        <v>239</v>
      </c>
      <c r="H870" s="392" t="s">
        <v>243</v>
      </c>
      <c r="I870" s="398">
        <v>0.30238999999999999</v>
      </c>
      <c r="J870" s="398">
        <v>0.31798999999999999</v>
      </c>
      <c r="K870" s="398">
        <v>0.33884999999999998</v>
      </c>
      <c r="L870" s="398">
        <v>0.36651</v>
      </c>
      <c r="M870" s="398">
        <v>0.39968999999999999</v>
      </c>
      <c r="N870" s="398">
        <v>0.43267</v>
      </c>
      <c r="O870" s="398">
        <v>0.46609</v>
      </c>
      <c r="P870" s="398">
        <v>0.50394000000000005</v>
      </c>
      <c r="Q870" s="398">
        <v>0.54617000000000004</v>
      </c>
      <c r="R870" s="393">
        <v>0.5907</v>
      </c>
      <c r="S870" s="393">
        <v>0.63470000000000004</v>
      </c>
      <c r="T870" s="394">
        <v>0.67569999999999997</v>
      </c>
      <c r="U870" s="394">
        <v>0.71640000000000004</v>
      </c>
      <c r="V870" s="394">
        <v>0.75590000000000002</v>
      </c>
      <c r="W870" s="394">
        <v>0.78969999999999996</v>
      </c>
      <c r="X870" s="394">
        <v>0.78969999999999996</v>
      </c>
    </row>
    <row r="871" spans="1:24" s="390" customFormat="1" ht="16.5" hidden="1">
      <c r="A871" s="395" t="s">
        <v>2922</v>
      </c>
      <c r="B871" s="396" t="s">
        <v>2923</v>
      </c>
      <c r="C871" s="396" t="s">
        <v>239</v>
      </c>
      <c r="D871" s="396" t="s">
        <v>429</v>
      </c>
      <c r="E871" s="396" t="s">
        <v>311</v>
      </c>
      <c r="F871" s="396" t="s">
        <v>2924</v>
      </c>
      <c r="G871" s="396" t="s">
        <v>239</v>
      </c>
      <c r="H871" s="396" t="s">
        <v>243</v>
      </c>
      <c r="I871" s="399">
        <v>0.10451000000000001</v>
      </c>
      <c r="J871" s="399">
        <v>0.11605</v>
      </c>
      <c r="K871" s="399">
        <v>0.12496</v>
      </c>
      <c r="L871" s="399">
        <v>0.13161</v>
      </c>
      <c r="M871" s="399">
        <v>0.1467</v>
      </c>
      <c r="N871" s="399">
        <v>0.15694</v>
      </c>
      <c r="O871" s="399">
        <v>0.16639000000000001</v>
      </c>
      <c r="P871" s="399">
        <v>0.17546</v>
      </c>
      <c r="Q871" s="399">
        <v>0.18698000000000001</v>
      </c>
      <c r="R871" s="397">
        <v>0.21110000000000001</v>
      </c>
      <c r="S871" s="397">
        <v>0.2303</v>
      </c>
      <c r="T871" s="394">
        <v>0.2485</v>
      </c>
      <c r="U871" s="394">
        <v>0.26550000000000001</v>
      </c>
      <c r="V871" s="394">
        <v>0.28520000000000001</v>
      </c>
      <c r="W871" s="394">
        <v>0.31990000000000002</v>
      </c>
      <c r="X871" s="394">
        <v>0.31990000000000002</v>
      </c>
    </row>
    <row r="872" spans="1:24" s="390" customFormat="1" ht="16.5" hidden="1">
      <c r="A872" s="391" t="s">
        <v>2925</v>
      </c>
      <c r="B872" s="392" t="s">
        <v>2926</v>
      </c>
      <c r="C872" s="392" t="s">
        <v>239</v>
      </c>
      <c r="D872" s="392" t="s">
        <v>429</v>
      </c>
      <c r="E872" s="392" t="s">
        <v>311</v>
      </c>
      <c r="F872" s="392" t="s">
        <v>2927</v>
      </c>
      <c r="G872" s="392" t="s">
        <v>239</v>
      </c>
      <c r="H872" s="392" t="s">
        <v>243</v>
      </c>
      <c r="I872" s="398">
        <v>2.0836E-2</v>
      </c>
      <c r="J872" s="398">
        <v>2.3900000000000001E-2</v>
      </c>
      <c r="K872" s="398">
        <v>2.5377E-2</v>
      </c>
      <c r="L872" s="398">
        <v>2.4171000000000002E-2</v>
      </c>
      <c r="M872" s="398">
        <v>2.9465000000000002E-2</v>
      </c>
      <c r="N872" s="398">
        <v>3.7012999999999997E-2</v>
      </c>
      <c r="O872" s="398">
        <v>4.3223999999999999E-2</v>
      </c>
      <c r="P872" s="398">
        <v>4.5728999999999999E-2</v>
      </c>
      <c r="Q872" s="398">
        <v>4.3378E-2</v>
      </c>
      <c r="R872" s="393">
        <v>4.8919999999999998E-2</v>
      </c>
      <c r="S872" s="393">
        <v>5.6469999999999999E-2</v>
      </c>
      <c r="T872" s="394">
        <v>6.3089999999999993E-2</v>
      </c>
      <c r="U872" s="394">
        <v>6.6309999999999994E-2</v>
      </c>
      <c r="V872" s="394">
        <v>6.4229999999999995E-2</v>
      </c>
      <c r="W872" s="394">
        <v>7.3719999999999994E-2</v>
      </c>
      <c r="X872" s="394">
        <v>7.3719999999999994E-2</v>
      </c>
    </row>
    <row r="873" spans="1:24" s="390" customFormat="1" ht="16.5" hidden="1">
      <c r="A873" s="395" t="s">
        <v>2928</v>
      </c>
      <c r="B873" s="396" t="s">
        <v>2929</v>
      </c>
      <c r="C873" s="396" t="s">
        <v>239</v>
      </c>
      <c r="D873" s="396" t="s">
        <v>436</v>
      </c>
      <c r="E873" s="396" t="s">
        <v>2781</v>
      </c>
      <c r="F873" s="396" t="s">
        <v>2930</v>
      </c>
      <c r="G873" s="396" t="s">
        <v>1428</v>
      </c>
      <c r="H873" s="396" t="s">
        <v>243</v>
      </c>
      <c r="I873" s="397">
        <v>110925</v>
      </c>
      <c r="J873" s="397">
        <v>119593</v>
      </c>
      <c r="K873" s="397">
        <v>128645</v>
      </c>
      <c r="L873" s="397">
        <v>137708</v>
      </c>
      <c r="M873" s="397">
        <v>147067</v>
      </c>
      <c r="N873" s="397">
        <v>156792</v>
      </c>
      <c r="O873" s="397">
        <v>166521</v>
      </c>
      <c r="P873" s="397">
        <v>175758</v>
      </c>
      <c r="Q873" s="397">
        <v>181747</v>
      </c>
      <c r="R873" s="397">
        <v>193132</v>
      </c>
      <c r="S873" s="397">
        <v>203013</v>
      </c>
      <c r="T873" s="394">
        <v>211640</v>
      </c>
      <c r="U873" s="394">
        <v>221354</v>
      </c>
      <c r="V873" s="394">
        <v>231745</v>
      </c>
      <c r="W873" s="394">
        <v>242232</v>
      </c>
      <c r="X873" s="394">
        <v>242232</v>
      </c>
    </row>
    <row r="874" spans="1:24" s="390" customFormat="1" ht="16.5" hidden="1">
      <c r="A874" s="391" t="s">
        <v>2931</v>
      </c>
      <c r="B874" s="392" t="s">
        <v>2932</v>
      </c>
      <c r="C874" s="392" t="s">
        <v>239</v>
      </c>
      <c r="D874" s="392" t="s">
        <v>239</v>
      </c>
      <c r="E874" s="392" t="s">
        <v>389</v>
      </c>
      <c r="F874" s="392" t="s">
        <v>2933</v>
      </c>
      <c r="G874" s="392" t="s">
        <v>239</v>
      </c>
      <c r="H874" s="392" t="s">
        <v>243</v>
      </c>
      <c r="I874" s="393">
        <v>4</v>
      </c>
      <c r="J874" s="393">
        <v>4</v>
      </c>
      <c r="K874" s="393">
        <v>4</v>
      </c>
      <c r="L874" s="393">
        <v>4</v>
      </c>
      <c r="M874" s="393">
        <v>4</v>
      </c>
      <c r="N874" s="393">
        <v>4</v>
      </c>
      <c r="O874" s="393">
        <v>4</v>
      </c>
      <c r="P874" s="393">
        <v>4</v>
      </c>
      <c r="Q874" s="393">
        <v>4</v>
      </c>
      <c r="R874" s="393">
        <v>4</v>
      </c>
      <c r="S874" s="393">
        <v>4</v>
      </c>
      <c r="T874" s="394">
        <v>4</v>
      </c>
      <c r="U874" s="394">
        <v>4</v>
      </c>
      <c r="V874" s="394">
        <v>4</v>
      </c>
      <c r="W874" s="394">
        <v>4</v>
      </c>
      <c r="X874" s="394">
        <v>4</v>
      </c>
    </row>
    <row r="875" spans="1:24" s="390" customFormat="1" ht="16.5" hidden="1">
      <c r="A875" s="395" t="s">
        <v>2934</v>
      </c>
      <c r="B875" s="396" t="s">
        <v>2935</v>
      </c>
      <c r="C875" s="396" t="s">
        <v>239</v>
      </c>
      <c r="D875" s="396" t="s">
        <v>239</v>
      </c>
      <c r="E875" s="396" t="s">
        <v>2936</v>
      </c>
      <c r="F875" s="396" t="s">
        <v>2937</v>
      </c>
      <c r="G875" s="396" t="s">
        <v>239</v>
      </c>
      <c r="H875" s="396" t="s">
        <v>243</v>
      </c>
      <c r="I875" s="399">
        <v>1.2769999999999999</v>
      </c>
      <c r="J875" s="399">
        <v>0.82</v>
      </c>
      <c r="K875" s="399">
        <v>0.63</v>
      </c>
      <c r="L875" s="399">
        <v>0.114</v>
      </c>
      <c r="M875" s="399">
        <v>0.98099999999999998</v>
      </c>
      <c r="N875" s="399">
        <v>1.204</v>
      </c>
      <c r="O875" s="399">
        <v>1.514</v>
      </c>
      <c r="P875" s="399">
        <v>-0.82499999999999996</v>
      </c>
      <c r="Q875" s="399">
        <v>-3.742</v>
      </c>
      <c r="R875" s="399">
        <v>-1.5209999999999999</v>
      </c>
      <c r="S875" s="397">
        <v>-3.2</v>
      </c>
      <c r="T875" s="394">
        <v>-1.9</v>
      </c>
      <c r="U875" s="394">
        <v>-1.2</v>
      </c>
      <c r="V875" s="394">
        <v>-1</v>
      </c>
      <c r="W875" s="394">
        <v>-0.8</v>
      </c>
      <c r="X875" s="394">
        <v>-0.8</v>
      </c>
    </row>
    <row r="876" spans="1:24" s="390" customFormat="1" ht="16.5" hidden="1">
      <c r="A876" s="391" t="s">
        <v>2938</v>
      </c>
      <c r="B876" s="392" t="s">
        <v>2939</v>
      </c>
      <c r="C876" s="392" t="s">
        <v>403</v>
      </c>
      <c r="D876" s="392" t="s">
        <v>404</v>
      </c>
      <c r="E876" s="392" t="s">
        <v>2936</v>
      </c>
      <c r="F876" s="392" t="s">
        <v>2940</v>
      </c>
      <c r="G876" s="392" t="s">
        <v>239</v>
      </c>
      <c r="H876" s="392" t="s">
        <v>243</v>
      </c>
      <c r="I876" s="398">
        <v>18396.900000000001</v>
      </c>
      <c r="J876" s="398">
        <v>12311.8</v>
      </c>
      <c r="K876" s="398">
        <v>9841.7000000000007</v>
      </c>
      <c r="L876" s="398">
        <v>1894.7</v>
      </c>
      <c r="M876" s="398">
        <v>17070</v>
      </c>
      <c r="N876" s="398">
        <v>22104.6</v>
      </c>
      <c r="O876" s="398">
        <v>28743.1</v>
      </c>
      <c r="P876" s="398">
        <v>-15883.9</v>
      </c>
      <c r="Q876" s="398">
        <v>-72613.899999999994</v>
      </c>
      <c r="R876" s="398">
        <v>-31507.813999999998</v>
      </c>
      <c r="S876" s="393">
        <v>-68788.2</v>
      </c>
      <c r="T876" s="394">
        <v>-43108.9</v>
      </c>
      <c r="U876" s="394">
        <v>-27425.5</v>
      </c>
      <c r="V876" s="394">
        <v>-24340.400000000001</v>
      </c>
      <c r="W876" s="394">
        <v>-19690.599999999999</v>
      </c>
      <c r="X876" s="394">
        <v>-19690.599999999999</v>
      </c>
    </row>
    <row r="877" spans="1:24" s="390" customFormat="1" ht="16.5" hidden="1">
      <c r="A877" s="395" t="s">
        <v>2941</v>
      </c>
      <c r="B877" s="396" t="s">
        <v>2942</v>
      </c>
      <c r="C877" s="396" t="s">
        <v>454</v>
      </c>
      <c r="D877" s="396" t="s">
        <v>404</v>
      </c>
      <c r="E877" s="396" t="s">
        <v>2936</v>
      </c>
      <c r="F877" s="396" t="s">
        <v>2940</v>
      </c>
      <c r="G877" s="396" t="s">
        <v>929</v>
      </c>
      <c r="H877" s="396" t="s">
        <v>243</v>
      </c>
      <c r="I877" s="399">
        <v>16.326580720738797</v>
      </c>
      <c r="J877" s="399">
        <v>11.243832663992347</v>
      </c>
      <c r="K877" s="399">
        <v>9.3477641426997469</v>
      </c>
      <c r="L877" s="399">
        <v>1.6753135078617356</v>
      </c>
      <c r="M877" s="399">
        <v>14.705787334672966</v>
      </c>
      <c r="N877" s="399">
        <v>19.544282681784107</v>
      </c>
      <c r="O877" s="399">
        <v>26.126211562525636</v>
      </c>
      <c r="P877" s="399">
        <v>-13.630066310123716</v>
      </c>
      <c r="Q877" s="399">
        <v>-61.523343258121976</v>
      </c>
      <c r="R877" s="399">
        <v>-27.542798441085473</v>
      </c>
      <c r="S877" s="397">
        <v>-53.002135720435135</v>
      </c>
      <c r="T877" s="394">
        <v>-33.745847146615596</v>
      </c>
      <c r="U877" s="394">
        <v>-22.967883470008854</v>
      </c>
      <c r="V877" s="394">
        <v>-21.426381742450815</v>
      </c>
      <c r="W877" s="394">
        <v>-17.580890767887499</v>
      </c>
      <c r="X877" s="394">
        <v>-17.580890767887499</v>
      </c>
    </row>
    <row r="878" spans="1:24" s="390" customFormat="1" ht="16.5" hidden="1">
      <c r="A878" s="391" t="s">
        <v>2943</v>
      </c>
      <c r="B878" s="392" t="s">
        <v>2944</v>
      </c>
      <c r="C878" s="392" t="s">
        <v>239</v>
      </c>
      <c r="D878" s="392" t="s">
        <v>239</v>
      </c>
      <c r="E878" s="392" t="s">
        <v>2945</v>
      </c>
      <c r="F878" s="392" t="s">
        <v>2946</v>
      </c>
      <c r="G878" s="392" t="s">
        <v>239</v>
      </c>
      <c r="H878" s="392" t="s">
        <v>243</v>
      </c>
      <c r="I878" s="398">
        <v>100.33</v>
      </c>
      <c r="J878" s="398">
        <v>98.063000000000002</v>
      </c>
      <c r="K878" s="398">
        <v>98.305999999999997</v>
      </c>
      <c r="L878" s="398">
        <v>98.784999999999997</v>
      </c>
      <c r="M878" s="398">
        <v>97.718000000000004</v>
      </c>
      <c r="N878" s="398">
        <v>98.088999999999999</v>
      </c>
      <c r="O878" s="398" t="s">
        <v>386</v>
      </c>
      <c r="P878" s="398" t="s">
        <v>386</v>
      </c>
      <c r="Q878" s="398" t="s">
        <v>386</v>
      </c>
      <c r="R878" s="398" t="s">
        <v>386</v>
      </c>
      <c r="S878" s="398" t="s">
        <v>386</v>
      </c>
      <c r="T878" s="398" t="s">
        <v>386</v>
      </c>
      <c r="U878" s="398" t="s">
        <v>386</v>
      </c>
      <c r="V878" s="398" t="s">
        <v>386</v>
      </c>
      <c r="W878" s="398" t="s">
        <v>386</v>
      </c>
      <c r="X878" s="398" t="s">
        <v>386</v>
      </c>
    </row>
    <row r="879" spans="1:24" s="390" customFormat="1" ht="16.5" hidden="1">
      <c r="A879" s="395" t="s">
        <v>2947</v>
      </c>
      <c r="B879" s="396" t="s">
        <v>2948</v>
      </c>
      <c r="C879" s="396" t="s">
        <v>454</v>
      </c>
      <c r="D879" s="396" t="s">
        <v>404</v>
      </c>
      <c r="E879" s="396" t="s">
        <v>489</v>
      </c>
      <c r="F879" s="396" t="s">
        <v>2949</v>
      </c>
      <c r="G879" s="396" t="s">
        <v>491</v>
      </c>
      <c r="H879" s="396" t="s">
        <v>243</v>
      </c>
      <c r="I879" s="397">
        <v>0</v>
      </c>
      <c r="J879" s="397">
        <v>0</v>
      </c>
      <c r="K879" s="397">
        <v>0</v>
      </c>
      <c r="L879" s="397">
        <v>0</v>
      </c>
      <c r="M879" s="397">
        <v>0</v>
      </c>
      <c r="N879" s="397">
        <v>0</v>
      </c>
      <c r="O879" s="397">
        <v>0</v>
      </c>
      <c r="P879" s="397">
        <v>0</v>
      </c>
      <c r="Q879" s="397">
        <v>0</v>
      </c>
      <c r="R879" s="397">
        <v>0</v>
      </c>
      <c r="S879" s="397">
        <v>0</v>
      </c>
      <c r="T879" s="394">
        <v>0</v>
      </c>
      <c r="U879" s="394">
        <v>0</v>
      </c>
      <c r="V879" s="394">
        <v>0</v>
      </c>
      <c r="W879" s="394">
        <v>0</v>
      </c>
      <c r="X879" s="394">
        <v>0</v>
      </c>
    </row>
    <row r="880" spans="1:24" s="390" customFormat="1" ht="16.5" hidden="1">
      <c r="A880" s="391" t="s">
        <v>2950</v>
      </c>
      <c r="B880" s="392" t="s">
        <v>2951</v>
      </c>
      <c r="C880" s="392" t="s">
        <v>454</v>
      </c>
      <c r="D880" s="392" t="s">
        <v>404</v>
      </c>
      <c r="E880" s="392" t="s">
        <v>489</v>
      </c>
      <c r="F880" s="392" t="s">
        <v>2952</v>
      </c>
      <c r="G880" s="392" t="s">
        <v>491</v>
      </c>
      <c r="H880" s="392" t="s">
        <v>243</v>
      </c>
      <c r="I880" s="393">
        <v>0</v>
      </c>
      <c r="J880" s="393">
        <v>0</v>
      </c>
      <c r="K880" s="393">
        <v>0</v>
      </c>
      <c r="L880" s="393">
        <v>0</v>
      </c>
      <c r="M880" s="393">
        <v>0</v>
      </c>
      <c r="N880" s="393">
        <v>0</v>
      </c>
      <c r="O880" s="393">
        <v>0</v>
      </c>
      <c r="P880" s="393">
        <v>0</v>
      </c>
      <c r="Q880" s="393">
        <v>0</v>
      </c>
      <c r="R880" s="393">
        <v>0</v>
      </c>
      <c r="S880" s="393">
        <v>0</v>
      </c>
      <c r="T880" s="394">
        <v>0</v>
      </c>
      <c r="U880" s="394">
        <v>0</v>
      </c>
      <c r="V880" s="394">
        <v>0</v>
      </c>
      <c r="W880" s="394">
        <v>0</v>
      </c>
      <c r="X880" s="394">
        <v>0</v>
      </c>
    </row>
    <row r="881" spans="1:24" s="390" customFormat="1" ht="16.5" hidden="1">
      <c r="A881" s="395" t="s">
        <v>2953</v>
      </c>
      <c r="B881" s="396" t="s">
        <v>2954</v>
      </c>
      <c r="C881" s="396" t="s">
        <v>454</v>
      </c>
      <c r="D881" s="396" t="s">
        <v>404</v>
      </c>
      <c r="E881" s="396" t="s">
        <v>489</v>
      </c>
      <c r="F881" s="396" t="s">
        <v>2955</v>
      </c>
      <c r="G881" s="396" t="s">
        <v>491</v>
      </c>
      <c r="H881" s="396" t="s">
        <v>243</v>
      </c>
      <c r="I881" s="397">
        <v>0</v>
      </c>
      <c r="J881" s="397">
        <v>0</v>
      </c>
      <c r="K881" s="397">
        <v>0</v>
      </c>
      <c r="L881" s="397">
        <v>0</v>
      </c>
      <c r="M881" s="397">
        <v>0</v>
      </c>
      <c r="N881" s="397">
        <v>0</v>
      </c>
      <c r="O881" s="397">
        <v>0</v>
      </c>
      <c r="P881" s="397">
        <v>0</v>
      </c>
      <c r="Q881" s="397">
        <v>0</v>
      </c>
      <c r="R881" s="397">
        <v>0</v>
      </c>
      <c r="S881" s="397">
        <v>0</v>
      </c>
      <c r="T881" s="394">
        <v>0</v>
      </c>
      <c r="U881" s="394">
        <v>0</v>
      </c>
      <c r="V881" s="394">
        <v>0</v>
      </c>
      <c r="W881" s="394">
        <v>0</v>
      </c>
      <c r="X881" s="394">
        <v>0</v>
      </c>
    </row>
    <row r="882" spans="1:24" s="390" customFormat="1" ht="16.5" hidden="1">
      <c r="A882" s="391" t="s">
        <v>2956</v>
      </c>
      <c r="B882" s="392" t="s">
        <v>2957</v>
      </c>
      <c r="C882" s="392" t="s">
        <v>454</v>
      </c>
      <c r="D882" s="392" t="s">
        <v>404</v>
      </c>
      <c r="E882" s="392" t="s">
        <v>2144</v>
      </c>
      <c r="F882" s="392" t="s">
        <v>2958</v>
      </c>
      <c r="G882" s="392" t="s">
        <v>239</v>
      </c>
      <c r="H882" s="392" t="s">
        <v>243</v>
      </c>
      <c r="I882" s="393">
        <v>-14.577200000000001</v>
      </c>
      <c r="J882" s="393">
        <v>-9.1075999999999997</v>
      </c>
      <c r="K882" s="393">
        <v>-11.588900000000001</v>
      </c>
      <c r="L882" s="393">
        <v>-35.255699999999997</v>
      </c>
      <c r="M882" s="393">
        <v>-30.281300000000002</v>
      </c>
      <c r="N882" s="393">
        <v>-25.740200000000002</v>
      </c>
      <c r="O882" s="393">
        <v>-26.9772</v>
      </c>
      <c r="P882" s="393">
        <v>-31.810900000000004</v>
      </c>
      <c r="Q882" s="393">
        <v>-32.190200000000004</v>
      </c>
      <c r="R882" s="393">
        <v>-52.567699999999995</v>
      </c>
      <c r="S882" s="393">
        <v>-58.440100000000001</v>
      </c>
      <c r="T882" s="394">
        <v>-52.1295</v>
      </c>
      <c r="U882" s="394">
        <v>-49.327599999999997</v>
      </c>
      <c r="V882" s="394">
        <v>-45.417999999999999</v>
      </c>
      <c r="W882" s="394">
        <v>-41.597900000000003</v>
      </c>
      <c r="X882" s="394">
        <v>-41.597900000000003</v>
      </c>
    </row>
    <row r="883" spans="1:24" s="390" customFormat="1" ht="16.5" hidden="1">
      <c r="A883" s="395" t="s">
        <v>2959</v>
      </c>
      <c r="B883" s="396" t="s">
        <v>2960</v>
      </c>
      <c r="C883" s="396" t="s">
        <v>239</v>
      </c>
      <c r="D883" s="396" t="s">
        <v>239</v>
      </c>
      <c r="E883" s="396" t="s">
        <v>515</v>
      </c>
      <c r="F883" s="396" t="s">
        <v>2961</v>
      </c>
      <c r="G883" s="396" t="s">
        <v>239</v>
      </c>
      <c r="H883" s="396" t="s">
        <v>243</v>
      </c>
      <c r="I883" s="399">
        <v>51.268000000000001</v>
      </c>
      <c r="J883" s="399">
        <v>50.506</v>
      </c>
      <c r="K883" s="399">
        <v>49.936</v>
      </c>
      <c r="L883" s="399">
        <v>48.540999999999997</v>
      </c>
      <c r="M883" s="399">
        <v>47.956000000000003</v>
      </c>
      <c r="N883" s="399">
        <v>47.545000000000002</v>
      </c>
      <c r="O883" s="399">
        <v>48.023000000000003</v>
      </c>
      <c r="P883" s="399">
        <v>48.633000000000003</v>
      </c>
      <c r="Q883" s="399">
        <v>46.390999999999998</v>
      </c>
      <c r="R883" s="399">
        <v>46.136000000000003</v>
      </c>
      <c r="S883" s="397">
        <v>48.6</v>
      </c>
      <c r="T883" s="394">
        <v>49.3</v>
      </c>
      <c r="U883" s="394">
        <v>49.4</v>
      </c>
      <c r="V883" s="394">
        <v>49.4</v>
      </c>
      <c r="W883" s="394">
        <v>49.4</v>
      </c>
      <c r="X883" s="394">
        <v>49.4</v>
      </c>
    </row>
    <row r="884" spans="1:24" s="390" customFormat="1" ht="16.5" hidden="1">
      <c r="A884" s="391" t="s">
        <v>2962</v>
      </c>
      <c r="B884" s="392" t="s">
        <v>2963</v>
      </c>
      <c r="C884" s="392" t="s">
        <v>239</v>
      </c>
      <c r="D884" s="392" t="s">
        <v>239</v>
      </c>
      <c r="E884" s="392" t="s">
        <v>515</v>
      </c>
      <c r="F884" s="392" t="s">
        <v>2964</v>
      </c>
      <c r="G884" s="392" t="s">
        <v>239</v>
      </c>
      <c r="H884" s="392" t="s">
        <v>243</v>
      </c>
      <c r="I884" s="398">
        <v>1.6539999999999999</v>
      </c>
      <c r="J884" s="398">
        <v>1.736</v>
      </c>
      <c r="K884" s="398">
        <v>1.994</v>
      </c>
      <c r="L884" s="398">
        <v>2.21</v>
      </c>
      <c r="M884" s="398">
        <v>2.5920000000000001</v>
      </c>
      <c r="N884" s="398">
        <v>2.7749999999999999</v>
      </c>
      <c r="O884" s="398">
        <v>3.18</v>
      </c>
      <c r="P884" s="398">
        <v>2.113</v>
      </c>
      <c r="Q884" s="398">
        <v>-4.8230000000000004</v>
      </c>
      <c r="R884" s="398">
        <v>3.702</v>
      </c>
      <c r="S884" s="393">
        <v>4.3</v>
      </c>
      <c r="T884" s="394">
        <v>2</v>
      </c>
      <c r="U884" s="394">
        <v>2.4</v>
      </c>
      <c r="V884" s="394">
        <v>2.6</v>
      </c>
      <c r="W884" s="394">
        <v>2.2999999999999998</v>
      </c>
      <c r="X884" s="394">
        <v>2.2999999999999998</v>
      </c>
    </row>
    <row r="885" spans="1:24" s="390" customFormat="1" ht="16.5" hidden="1">
      <c r="A885" s="395" t="s">
        <v>2965</v>
      </c>
      <c r="B885" s="396" t="s">
        <v>2966</v>
      </c>
      <c r="C885" s="396" t="s">
        <v>239</v>
      </c>
      <c r="D885" s="396" t="s">
        <v>239</v>
      </c>
      <c r="E885" s="396" t="s">
        <v>396</v>
      </c>
      <c r="F885" s="396" t="s">
        <v>2967</v>
      </c>
      <c r="G885" s="396" t="s">
        <v>239</v>
      </c>
      <c r="H885" s="396" t="s">
        <v>243</v>
      </c>
      <c r="I885" s="399">
        <v>2.1339999999999999</v>
      </c>
      <c r="J885" s="399">
        <v>0.91500000000000004</v>
      </c>
      <c r="K885" s="399">
        <v>0.95</v>
      </c>
      <c r="L885" s="399">
        <v>0.89</v>
      </c>
      <c r="M885" s="399">
        <v>1.1060000000000001</v>
      </c>
      <c r="N885" s="399">
        <v>1.7270000000000001</v>
      </c>
      <c r="O885" s="399">
        <v>1.224</v>
      </c>
      <c r="P885" s="399">
        <v>0.54800000000000004</v>
      </c>
      <c r="Q885" s="399">
        <v>1.069</v>
      </c>
      <c r="R885" s="399">
        <v>2.37</v>
      </c>
      <c r="S885" s="397">
        <v>5.0999999999999996</v>
      </c>
      <c r="T885" s="394">
        <v>2.4</v>
      </c>
      <c r="U885" s="394">
        <v>0.6</v>
      </c>
      <c r="V885" s="394">
        <v>0.6</v>
      </c>
      <c r="W885" s="394">
        <v>1</v>
      </c>
      <c r="X885" s="394">
        <v>1</v>
      </c>
    </row>
    <row r="886" spans="1:24" s="390" customFormat="1" ht="16.5" hidden="1">
      <c r="A886" s="391" t="s">
        <v>2968</v>
      </c>
      <c r="B886" s="392" t="s">
        <v>2969</v>
      </c>
      <c r="C886" s="392" t="s">
        <v>239</v>
      </c>
      <c r="D886" s="392" t="s">
        <v>239</v>
      </c>
      <c r="E886" s="392" t="s">
        <v>396</v>
      </c>
      <c r="F886" s="392" t="s">
        <v>2970</v>
      </c>
      <c r="G886" s="392" t="s">
        <v>239</v>
      </c>
      <c r="H886" s="392" t="s">
        <v>243</v>
      </c>
      <c r="I886" s="398">
        <v>105.76300000000001</v>
      </c>
      <c r="J886" s="398">
        <v>106.73099999999999</v>
      </c>
      <c r="K886" s="398">
        <v>107.744</v>
      </c>
      <c r="L886" s="398">
        <v>108.703</v>
      </c>
      <c r="M886" s="398">
        <v>109.905</v>
      </c>
      <c r="N886" s="398">
        <v>111.804</v>
      </c>
      <c r="O886" s="398">
        <v>113.173</v>
      </c>
      <c r="P886" s="398">
        <v>113.79300000000001</v>
      </c>
      <c r="Q886" s="398">
        <v>115.009</v>
      </c>
      <c r="R886" s="398">
        <v>117.735</v>
      </c>
      <c r="S886" s="393">
        <v>123.7</v>
      </c>
      <c r="T886" s="394">
        <v>126.7</v>
      </c>
      <c r="U886" s="394">
        <v>127.5</v>
      </c>
      <c r="V886" s="394">
        <v>128.30000000000001</v>
      </c>
      <c r="W886" s="394">
        <v>129.6</v>
      </c>
      <c r="X886" s="394">
        <v>129.6</v>
      </c>
    </row>
    <row r="887" spans="1:24" s="390" customFormat="1" ht="16.5" hidden="1">
      <c r="A887" s="395" t="s">
        <v>2971</v>
      </c>
      <c r="B887" s="396" t="s">
        <v>2972</v>
      </c>
      <c r="C887" s="396" t="s">
        <v>454</v>
      </c>
      <c r="D887" s="396" t="s">
        <v>239</v>
      </c>
      <c r="E887" s="396" t="s">
        <v>2973</v>
      </c>
      <c r="F887" s="396" t="s">
        <v>2974</v>
      </c>
      <c r="G887" s="396" t="s">
        <v>239</v>
      </c>
      <c r="H887" s="396" t="s">
        <v>243</v>
      </c>
      <c r="I887" s="399">
        <v>13201.1</v>
      </c>
      <c r="J887" s="399">
        <v>13817.9</v>
      </c>
      <c r="K887" s="399">
        <v>14662.2</v>
      </c>
      <c r="L887" s="399">
        <v>13954.9</v>
      </c>
      <c r="M887" s="399">
        <v>14016.4</v>
      </c>
      <c r="N887" s="399">
        <v>14981</v>
      </c>
      <c r="O887" s="399">
        <v>16033.9</v>
      </c>
      <c r="P887" s="399">
        <v>15503.3</v>
      </c>
      <c r="Q887" s="399">
        <v>14713.4</v>
      </c>
      <c r="R887" s="399">
        <v>16120</v>
      </c>
      <c r="S887" s="397">
        <v>15580</v>
      </c>
      <c r="T887" s="394">
        <v>16540</v>
      </c>
      <c r="U887" s="394">
        <v>18250</v>
      </c>
      <c r="V887" s="394">
        <v>19830</v>
      </c>
      <c r="W887" s="394">
        <v>20810</v>
      </c>
      <c r="X887" s="394">
        <v>20810</v>
      </c>
    </row>
    <row r="888" spans="1:24" s="390" customFormat="1" ht="16.5" hidden="1">
      <c r="A888" s="391" t="s">
        <v>2975</v>
      </c>
      <c r="B888" s="392" t="s">
        <v>2976</v>
      </c>
      <c r="C888" s="392" t="s">
        <v>239</v>
      </c>
      <c r="D888" s="392" t="s">
        <v>239</v>
      </c>
      <c r="E888" s="392" t="s">
        <v>515</v>
      </c>
      <c r="F888" s="392" t="s">
        <v>2977</v>
      </c>
      <c r="G888" s="392" t="s">
        <v>239</v>
      </c>
      <c r="H888" s="392" t="s">
        <v>243</v>
      </c>
      <c r="I888" s="398">
        <v>0.83499999999999996</v>
      </c>
      <c r="J888" s="398">
        <v>0.87</v>
      </c>
      <c r="K888" s="398">
        <v>0.98499999999999999</v>
      </c>
      <c r="L888" s="398">
        <v>1.079</v>
      </c>
      <c r="M888" s="398">
        <v>1.258</v>
      </c>
      <c r="N888" s="398">
        <v>1.3420000000000001</v>
      </c>
      <c r="O888" s="398">
        <v>1.5329999999999999</v>
      </c>
      <c r="P888" s="398">
        <v>1.0209999999999999</v>
      </c>
      <c r="Q888" s="398">
        <v>-2.327</v>
      </c>
      <c r="R888" s="398">
        <v>1.7130000000000001</v>
      </c>
      <c r="S888" s="393">
        <v>2</v>
      </c>
      <c r="T888" s="394">
        <v>0.9</v>
      </c>
      <c r="U888" s="394">
        <v>1.1000000000000001</v>
      </c>
      <c r="V888" s="394">
        <v>1.2</v>
      </c>
      <c r="W888" s="394">
        <v>1.1000000000000001</v>
      </c>
      <c r="X888" s="394">
        <v>1.1000000000000001</v>
      </c>
    </row>
    <row r="889" spans="1:24" s="390" customFormat="1" ht="16.5" hidden="1">
      <c r="A889" s="395" t="s">
        <v>2978</v>
      </c>
      <c r="B889" s="396" t="s">
        <v>2979</v>
      </c>
      <c r="C889" s="396" t="s">
        <v>454</v>
      </c>
      <c r="D889" s="396" t="s">
        <v>404</v>
      </c>
      <c r="E889" s="396" t="s">
        <v>1826</v>
      </c>
      <c r="F889" s="396" t="s">
        <v>2980</v>
      </c>
      <c r="G889" s="396" t="s">
        <v>491</v>
      </c>
      <c r="H889" s="396" t="s">
        <v>243</v>
      </c>
      <c r="I889" s="399">
        <v>192.08695</v>
      </c>
      <c r="J889" s="399">
        <v>204.36255</v>
      </c>
      <c r="K889" s="399">
        <v>201.11410000000001</v>
      </c>
      <c r="L889" s="399">
        <v>190.85320000000002</v>
      </c>
      <c r="M889" s="399">
        <v>177.68179999999998</v>
      </c>
      <c r="N889" s="399">
        <v>173.96679999999998</v>
      </c>
      <c r="O889" s="399">
        <v>183.2508</v>
      </c>
      <c r="P889" s="399">
        <v>193.64350000000002</v>
      </c>
      <c r="Q889" s="399">
        <v>211.21720000000002</v>
      </c>
      <c r="R889" s="399">
        <v>237.04870000000003</v>
      </c>
      <c r="S889" s="397">
        <v>225.0549</v>
      </c>
      <c r="T889" s="394">
        <v>217.8321</v>
      </c>
      <c r="U889" s="394">
        <v>205.53470000000002</v>
      </c>
      <c r="V889" s="394">
        <v>192.6455</v>
      </c>
      <c r="W889" s="394">
        <v>182.68629999999999</v>
      </c>
      <c r="X889" s="394">
        <v>182.68629999999999</v>
      </c>
    </row>
    <row r="890" spans="1:24" s="390" customFormat="1" ht="16.5" hidden="1">
      <c r="A890" s="391" t="s">
        <v>2981</v>
      </c>
      <c r="B890" s="392" t="s">
        <v>2982</v>
      </c>
      <c r="C890" s="392" t="s">
        <v>239</v>
      </c>
      <c r="D890" s="392" t="s">
        <v>239</v>
      </c>
      <c r="E890" s="392" t="s">
        <v>240</v>
      </c>
      <c r="F890" s="392" t="s">
        <v>2983</v>
      </c>
      <c r="G890" s="392" t="s">
        <v>579</v>
      </c>
      <c r="H890" s="392" t="s">
        <v>243</v>
      </c>
      <c r="I890" s="398">
        <v>138.5</v>
      </c>
      <c r="J890" s="398">
        <v>137.88</v>
      </c>
      <c r="K890" s="398">
        <v>130.55000000000001</v>
      </c>
      <c r="L890" s="398">
        <v>135.1</v>
      </c>
      <c r="M890" s="398">
        <v>138.71</v>
      </c>
      <c r="N890" s="398">
        <v>155.52000000000001</v>
      </c>
      <c r="O890" s="398">
        <v>149.94999999999999</v>
      </c>
      <c r="P890" s="398">
        <v>161.13</v>
      </c>
      <c r="Q890" s="398">
        <v>190.34</v>
      </c>
      <c r="R890" s="393">
        <v>173.2</v>
      </c>
      <c r="S890" s="393">
        <v>166.3</v>
      </c>
      <c r="T890" s="394">
        <v>183.5</v>
      </c>
      <c r="U890" s="394">
        <v>179.7</v>
      </c>
      <c r="V890" s="394">
        <v>180.4</v>
      </c>
      <c r="W890" s="394">
        <v>179.2</v>
      </c>
      <c r="X890" s="394">
        <v>179.2</v>
      </c>
    </row>
    <row r="891" spans="1:24" s="390" customFormat="1" ht="16.5" hidden="1">
      <c r="A891" s="395" t="s">
        <v>2984</v>
      </c>
      <c r="B891" s="396" t="s">
        <v>2985</v>
      </c>
      <c r="C891" s="396" t="s">
        <v>239</v>
      </c>
      <c r="D891" s="396" t="s">
        <v>239</v>
      </c>
      <c r="E891" s="396" t="s">
        <v>255</v>
      </c>
      <c r="F891" s="396" t="s">
        <v>2986</v>
      </c>
      <c r="G891" s="396" t="s">
        <v>239</v>
      </c>
      <c r="H891" s="396" t="s">
        <v>243</v>
      </c>
      <c r="I891" s="399">
        <v>107.42400000000001</v>
      </c>
      <c r="J891" s="399">
        <v>105.702</v>
      </c>
      <c r="K891" s="399">
        <v>105.13500000000001</v>
      </c>
      <c r="L891" s="399">
        <v>100.919</v>
      </c>
      <c r="M891" s="399">
        <v>99.090999999999994</v>
      </c>
      <c r="N891" s="399">
        <v>102.511</v>
      </c>
      <c r="O891" s="399">
        <v>104.438</v>
      </c>
      <c r="P891" s="399">
        <v>104.459</v>
      </c>
      <c r="Q891" s="399">
        <v>103.985</v>
      </c>
      <c r="R891" s="399">
        <v>110.62</v>
      </c>
      <c r="S891" s="397">
        <v>120</v>
      </c>
      <c r="T891" s="394">
        <v>122</v>
      </c>
      <c r="U891" s="394">
        <v>122.5</v>
      </c>
      <c r="V891" s="394">
        <v>124.4</v>
      </c>
      <c r="W891" s="394">
        <v>126.8</v>
      </c>
      <c r="X891" s="394">
        <v>126.8</v>
      </c>
    </row>
    <row r="892" spans="1:24" s="390" customFormat="1" ht="16.5" hidden="1">
      <c r="A892" s="391" t="s">
        <v>2987</v>
      </c>
      <c r="B892" s="392" t="s">
        <v>2988</v>
      </c>
      <c r="C892" s="392" t="s">
        <v>239</v>
      </c>
      <c r="D892" s="392" t="s">
        <v>239</v>
      </c>
      <c r="E892" s="392" t="s">
        <v>839</v>
      </c>
      <c r="F892" s="392" t="s">
        <v>2989</v>
      </c>
      <c r="G892" s="392" t="s">
        <v>841</v>
      </c>
      <c r="H892" s="392" t="s">
        <v>243</v>
      </c>
      <c r="I892" s="398">
        <v>106.437</v>
      </c>
      <c r="J892" s="398">
        <v>104.73</v>
      </c>
      <c r="K892" s="398">
        <v>104.16800000000001</v>
      </c>
      <c r="L892" s="398">
        <v>99.992000000000004</v>
      </c>
      <c r="M892" s="398">
        <v>98.18</v>
      </c>
      <c r="N892" s="398">
        <v>101.569</v>
      </c>
      <c r="O892" s="398">
        <v>103.47799999999999</v>
      </c>
      <c r="P892" s="398">
        <v>103.499</v>
      </c>
      <c r="Q892" s="398">
        <v>103.029</v>
      </c>
      <c r="R892" s="398">
        <v>109.60299999999999</v>
      </c>
      <c r="S892" s="393">
        <v>118.9</v>
      </c>
      <c r="T892" s="394">
        <v>120.9</v>
      </c>
      <c r="U892" s="394">
        <v>121.4</v>
      </c>
      <c r="V892" s="394">
        <v>123.3</v>
      </c>
      <c r="W892" s="394">
        <v>125.6</v>
      </c>
      <c r="X892" s="394">
        <v>125.6</v>
      </c>
    </row>
    <row r="893" spans="1:24" s="390" customFormat="1" ht="16.5" hidden="1">
      <c r="A893" s="395" t="s">
        <v>2990</v>
      </c>
      <c r="B893" s="396" t="s">
        <v>2991</v>
      </c>
      <c r="C893" s="396" t="s">
        <v>239</v>
      </c>
      <c r="D893" s="396" t="s">
        <v>239</v>
      </c>
      <c r="E893" s="396" t="s">
        <v>848</v>
      </c>
      <c r="F893" s="396" t="s">
        <v>2992</v>
      </c>
      <c r="G893" s="396" t="s">
        <v>841</v>
      </c>
      <c r="H893" s="396" t="s">
        <v>243</v>
      </c>
      <c r="I893" s="399">
        <v>0.67700000000000005</v>
      </c>
      <c r="J893" s="399">
        <v>-1.603</v>
      </c>
      <c r="K893" s="399">
        <v>-0.53600000000000003</v>
      </c>
      <c r="L893" s="399">
        <v>-4.01</v>
      </c>
      <c r="M893" s="399">
        <v>-1.8120000000000001</v>
      </c>
      <c r="N893" s="399">
        <v>3.452</v>
      </c>
      <c r="O893" s="399">
        <v>1.88</v>
      </c>
      <c r="P893" s="399">
        <v>0.02</v>
      </c>
      <c r="Q893" s="399">
        <v>-0.45400000000000001</v>
      </c>
      <c r="R893" s="399">
        <v>6.3810000000000002</v>
      </c>
      <c r="S893" s="397">
        <v>8.5</v>
      </c>
      <c r="T893" s="394">
        <v>1.7</v>
      </c>
      <c r="U893" s="394">
        <v>0.4</v>
      </c>
      <c r="V893" s="394">
        <v>1.6</v>
      </c>
      <c r="W893" s="394">
        <v>1.9</v>
      </c>
      <c r="X893" s="394">
        <v>1.9</v>
      </c>
    </row>
    <row r="894" spans="1:24" s="390" customFormat="1" ht="16.5" hidden="1">
      <c r="A894" s="391" t="s">
        <v>2993</v>
      </c>
      <c r="B894" s="392" t="s">
        <v>2994</v>
      </c>
      <c r="C894" s="392" t="s">
        <v>239</v>
      </c>
      <c r="D894" s="392" t="s">
        <v>239</v>
      </c>
      <c r="E894" s="392" t="s">
        <v>239</v>
      </c>
      <c r="F894" s="392" t="s">
        <v>2995</v>
      </c>
      <c r="G894" s="392" t="s">
        <v>239</v>
      </c>
      <c r="H894" s="392" t="s">
        <v>243</v>
      </c>
      <c r="I894" s="393">
        <v>11.2</v>
      </c>
      <c r="J894" s="393">
        <v>11.5</v>
      </c>
      <c r="K894" s="393">
        <v>13.3</v>
      </c>
      <c r="L894" s="393">
        <v>10.5</v>
      </c>
      <c r="M894" s="393">
        <v>9.8000000000000007</v>
      </c>
      <c r="N894" s="393">
        <v>9.6999999999999993</v>
      </c>
      <c r="O894" s="393">
        <v>9.9</v>
      </c>
      <c r="P894" s="393">
        <v>9.3000000000000007</v>
      </c>
      <c r="Q894" s="393">
        <v>6.7</v>
      </c>
      <c r="R894" s="393">
        <v>7.4</v>
      </c>
      <c r="S894" s="393">
        <v>7.3</v>
      </c>
      <c r="T894" s="394">
        <v>6.4</v>
      </c>
      <c r="U894" s="394">
        <v>6.5</v>
      </c>
      <c r="V894" s="394">
        <v>8.8000000000000007</v>
      </c>
      <c r="W894" s="394">
        <v>7.9</v>
      </c>
      <c r="X894" s="394">
        <v>7.9</v>
      </c>
    </row>
    <row r="895" spans="1:24" s="390" customFormat="1" ht="16.5" hidden="1">
      <c r="A895" s="395" t="s">
        <v>2996</v>
      </c>
      <c r="B895" s="396" t="s">
        <v>2997</v>
      </c>
      <c r="C895" s="396" t="s">
        <v>454</v>
      </c>
      <c r="D895" s="396" t="s">
        <v>239</v>
      </c>
      <c r="E895" s="396" t="s">
        <v>2998</v>
      </c>
      <c r="F895" s="396" t="s">
        <v>2999</v>
      </c>
      <c r="G895" s="396" t="s">
        <v>239</v>
      </c>
      <c r="H895" s="396" t="s">
        <v>243</v>
      </c>
      <c r="I895" s="399">
        <v>84521.600000000006</v>
      </c>
      <c r="J895" s="399">
        <v>77504.3</v>
      </c>
      <c r="K895" s="399">
        <v>89167.4</v>
      </c>
      <c r="L895" s="399">
        <v>83896.4</v>
      </c>
      <c r="M895" s="399">
        <v>85535.4</v>
      </c>
      <c r="N895" s="399">
        <v>95189</v>
      </c>
      <c r="O895" s="399">
        <v>101350.6</v>
      </c>
      <c r="P895" s="399">
        <v>94002.6</v>
      </c>
      <c r="Q895" s="399" t="s">
        <v>386</v>
      </c>
      <c r="R895" s="399" t="s">
        <v>386</v>
      </c>
      <c r="S895" s="399" t="s">
        <v>386</v>
      </c>
      <c r="T895" s="399" t="s">
        <v>386</v>
      </c>
      <c r="U895" s="399" t="s">
        <v>386</v>
      </c>
      <c r="V895" s="399" t="s">
        <v>386</v>
      </c>
      <c r="W895" s="399" t="s">
        <v>386</v>
      </c>
      <c r="X895" s="399" t="s">
        <v>386</v>
      </c>
    </row>
    <row r="896" spans="1:24" s="390" customFormat="1" ht="16.5" hidden="1">
      <c r="A896" s="391" t="s">
        <v>3000</v>
      </c>
      <c r="B896" s="392" t="s">
        <v>3001</v>
      </c>
      <c r="C896" s="392" t="s">
        <v>454</v>
      </c>
      <c r="D896" s="392" t="s">
        <v>429</v>
      </c>
      <c r="E896" s="392" t="s">
        <v>459</v>
      </c>
      <c r="F896" s="392" t="s">
        <v>3002</v>
      </c>
      <c r="G896" s="392" t="s">
        <v>461</v>
      </c>
      <c r="H896" s="392" t="s">
        <v>243</v>
      </c>
      <c r="I896" s="398">
        <v>12321.1</v>
      </c>
      <c r="J896" s="398">
        <v>6500.6</v>
      </c>
      <c r="K896" s="398">
        <v>9192</v>
      </c>
      <c r="L896" s="398">
        <v>5438.1</v>
      </c>
      <c r="M896" s="398">
        <v>3471.4</v>
      </c>
      <c r="N896" s="398">
        <v>14164.6</v>
      </c>
      <c r="O896" s="398">
        <v>19537</v>
      </c>
      <c r="P896" s="398">
        <v>17219.5</v>
      </c>
      <c r="Q896" s="398">
        <v>16297.8</v>
      </c>
      <c r="R896" s="398">
        <v>20661.8</v>
      </c>
      <c r="S896" s="398" t="s">
        <v>386</v>
      </c>
      <c r="T896" s="398" t="s">
        <v>386</v>
      </c>
      <c r="U896" s="398" t="s">
        <v>386</v>
      </c>
      <c r="V896" s="398" t="s">
        <v>386</v>
      </c>
      <c r="W896" s="398" t="s">
        <v>386</v>
      </c>
      <c r="X896" s="398" t="s">
        <v>386</v>
      </c>
    </row>
    <row r="897" spans="1:24" s="390" customFormat="1" ht="16.5" hidden="1">
      <c r="A897" s="395" t="s">
        <v>3003</v>
      </c>
      <c r="B897" s="396" t="s">
        <v>3004</v>
      </c>
      <c r="C897" s="396" t="s">
        <v>239</v>
      </c>
      <c r="D897" s="396" t="s">
        <v>239</v>
      </c>
      <c r="E897" s="396" t="s">
        <v>389</v>
      </c>
      <c r="F897" s="396" t="s">
        <v>3005</v>
      </c>
      <c r="G897" s="396" t="s">
        <v>239</v>
      </c>
      <c r="H897" s="396" t="s">
        <v>243</v>
      </c>
      <c r="I897" s="397">
        <v>4</v>
      </c>
      <c r="J897" s="397">
        <v>4</v>
      </c>
      <c r="K897" s="397">
        <v>4</v>
      </c>
      <c r="L897" s="397">
        <v>4</v>
      </c>
      <c r="M897" s="397">
        <v>4</v>
      </c>
      <c r="N897" s="397">
        <v>4</v>
      </c>
      <c r="O897" s="397">
        <v>4</v>
      </c>
      <c r="P897" s="397">
        <v>4</v>
      </c>
      <c r="Q897" s="397">
        <v>4</v>
      </c>
      <c r="R897" s="397">
        <v>3.8</v>
      </c>
      <c r="S897" s="397">
        <v>3.6</v>
      </c>
      <c r="T897" s="394">
        <v>3.4</v>
      </c>
      <c r="U897" s="394">
        <v>3.2</v>
      </c>
      <c r="V897" s="394">
        <v>3</v>
      </c>
      <c r="W897" s="394">
        <v>3</v>
      </c>
      <c r="X897" s="394">
        <v>3</v>
      </c>
    </row>
    <row r="898" spans="1:24" s="390" customFormat="1" ht="16.5" hidden="1">
      <c r="A898" s="391" t="s">
        <v>3006</v>
      </c>
      <c r="B898" s="392" t="s">
        <v>3007</v>
      </c>
      <c r="C898" s="392" t="s">
        <v>239</v>
      </c>
      <c r="D898" s="392" t="s">
        <v>239</v>
      </c>
      <c r="E898" s="392" t="s">
        <v>558</v>
      </c>
      <c r="F898" s="392" t="s">
        <v>3008</v>
      </c>
      <c r="G898" s="392" t="s">
        <v>239</v>
      </c>
      <c r="H898" s="392" t="s">
        <v>243</v>
      </c>
      <c r="I898" s="398">
        <v>95.61</v>
      </c>
      <c r="J898" s="398">
        <v>96.2</v>
      </c>
      <c r="K898" s="393">
        <v>94.9</v>
      </c>
      <c r="L898" s="398">
        <v>95.8</v>
      </c>
      <c r="M898" s="398">
        <v>95.91</v>
      </c>
      <c r="N898" s="398">
        <v>97.02</v>
      </c>
      <c r="O898" s="393">
        <v>97.7</v>
      </c>
      <c r="P898" s="393">
        <v>98.2</v>
      </c>
      <c r="Q898" s="393">
        <v>99.1</v>
      </c>
      <c r="R898" s="393">
        <v>101</v>
      </c>
      <c r="S898" s="393">
        <v>103</v>
      </c>
      <c r="T898" s="394">
        <v>104</v>
      </c>
      <c r="U898" s="394">
        <v>106</v>
      </c>
      <c r="V898" s="394">
        <v>108</v>
      </c>
      <c r="W898" s="394">
        <v>110</v>
      </c>
      <c r="X898" s="394">
        <v>110</v>
      </c>
    </row>
    <row r="899" spans="1:24" s="390" customFormat="1" ht="16.5" hidden="1">
      <c r="A899" s="395" t="s">
        <v>3009</v>
      </c>
      <c r="B899" s="396" t="s">
        <v>3010</v>
      </c>
      <c r="C899" s="396" t="s">
        <v>454</v>
      </c>
      <c r="D899" s="396" t="s">
        <v>429</v>
      </c>
      <c r="E899" s="396" t="s">
        <v>459</v>
      </c>
      <c r="F899" s="396" t="s">
        <v>3011</v>
      </c>
      <c r="G899" s="396" t="s">
        <v>461</v>
      </c>
      <c r="H899" s="396" t="s">
        <v>243</v>
      </c>
      <c r="I899" s="399">
        <v>-634.99</v>
      </c>
      <c r="J899" s="399">
        <v>-570.89</v>
      </c>
      <c r="K899" s="399">
        <v>-745.15</v>
      </c>
      <c r="L899" s="399">
        <v>-922.16</v>
      </c>
      <c r="M899" s="399">
        <v>-718.96</v>
      </c>
      <c r="N899" s="399">
        <v>-219.27</v>
      </c>
      <c r="O899" s="399">
        <v>-620.44000000000005</v>
      </c>
      <c r="P899" s="399">
        <v>-1304.4000000000001</v>
      </c>
      <c r="Q899" s="399">
        <v>525.64</v>
      </c>
      <c r="R899" s="399">
        <v>-1337.6</v>
      </c>
      <c r="S899" s="399" t="s">
        <v>386</v>
      </c>
      <c r="T899" s="399" t="s">
        <v>386</v>
      </c>
      <c r="U899" s="399" t="s">
        <v>386</v>
      </c>
      <c r="V899" s="399" t="s">
        <v>386</v>
      </c>
      <c r="W899" s="399" t="s">
        <v>386</v>
      </c>
      <c r="X899" s="399" t="s">
        <v>386</v>
      </c>
    </row>
    <row r="900" spans="1:24" s="390" customFormat="1" ht="16.5" hidden="1">
      <c r="A900" s="391" t="s">
        <v>3012</v>
      </c>
      <c r="B900" s="392" t="s">
        <v>3013</v>
      </c>
      <c r="C900" s="392" t="s">
        <v>239</v>
      </c>
      <c r="D900" s="392" t="s">
        <v>239</v>
      </c>
      <c r="E900" s="392" t="s">
        <v>239</v>
      </c>
      <c r="F900" s="392" t="s">
        <v>3014</v>
      </c>
      <c r="G900" s="392" t="s">
        <v>461</v>
      </c>
      <c r="H900" s="392" t="s">
        <v>243</v>
      </c>
      <c r="I900" s="398">
        <v>-3.3000000000000002E-2</v>
      </c>
      <c r="J900" s="398">
        <v>-2.9000000000000001E-2</v>
      </c>
      <c r="K900" s="398">
        <v>-3.5999999999999997E-2</v>
      </c>
      <c r="L900" s="398">
        <v>-4.4999999999999998E-2</v>
      </c>
      <c r="M900" s="398">
        <v>-3.5000000000000003E-2</v>
      </c>
      <c r="N900" s="398">
        <v>-8.9999999999999993E-3</v>
      </c>
      <c r="O900" s="398">
        <v>-2.5000000000000001E-2</v>
      </c>
      <c r="P900" s="398">
        <v>-5.0999999999999997E-2</v>
      </c>
      <c r="Q900" s="398">
        <v>1.7999999999999999E-2</v>
      </c>
      <c r="R900" s="398">
        <v>-4.4999999999999998E-2</v>
      </c>
      <c r="S900" s="398" t="s">
        <v>386</v>
      </c>
      <c r="T900" s="398" t="s">
        <v>386</v>
      </c>
      <c r="U900" s="398" t="s">
        <v>386</v>
      </c>
      <c r="V900" s="398" t="s">
        <v>386</v>
      </c>
      <c r="W900" s="398" t="s">
        <v>386</v>
      </c>
      <c r="X900" s="398" t="s">
        <v>386</v>
      </c>
    </row>
    <row r="901" spans="1:24" s="390" customFormat="1" ht="16.5" hidden="1">
      <c r="A901" s="395" t="s">
        <v>3015</v>
      </c>
      <c r="B901" s="396" t="s">
        <v>3016</v>
      </c>
      <c r="C901" s="396" t="s">
        <v>239</v>
      </c>
      <c r="D901" s="396" t="s">
        <v>239</v>
      </c>
      <c r="E901" s="396" t="s">
        <v>239</v>
      </c>
      <c r="F901" s="396" t="s">
        <v>3017</v>
      </c>
      <c r="G901" s="396" t="s">
        <v>461</v>
      </c>
      <c r="H901" s="396" t="s">
        <v>243</v>
      </c>
      <c r="I901" s="399">
        <v>-0.05</v>
      </c>
      <c r="J901" s="399">
        <v>-4.2000000000000003E-2</v>
      </c>
      <c r="K901" s="399">
        <v>-5.1999999999999998E-2</v>
      </c>
      <c r="L901" s="399">
        <v>-6.5000000000000002E-2</v>
      </c>
      <c r="M901" s="399">
        <v>-4.9000000000000002E-2</v>
      </c>
      <c r="N901" s="399">
        <v>-1.2999999999999999E-2</v>
      </c>
      <c r="O901" s="399">
        <v>-3.5999999999999997E-2</v>
      </c>
      <c r="P901" s="399">
        <v>-7.2999999999999995E-2</v>
      </c>
      <c r="Q901" s="399">
        <v>2.5000000000000001E-2</v>
      </c>
      <c r="R901" s="399">
        <v>-6.4000000000000001E-2</v>
      </c>
      <c r="S901" s="399" t="s">
        <v>386</v>
      </c>
      <c r="T901" s="399" t="s">
        <v>386</v>
      </c>
      <c r="U901" s="399" t="s">
        <v>386</v>
      </c>
      <c r="V901" s="399" t="s">
        <v>386</v>
      </c>
      <c r="W901" s="399" t="s">
        <v>386</v>
      </c>
      <c r="X901" s="399" t="s">
        <v>386</v>
      </c>
    </row>
    <row r="902" spans="1:24" s="390" customFormat="1" ht="16.5" hidden="1">
      <c r="A902" s="391" t="s">
        <v>3018</v>
      </c>
      <c r="B902" s="392" t="s">
        <v>3019</v>
      </c>
      <c r="C902" s="392" t="s">
        <v>239</v>
      </c>
      <c r="D902" s="392" t="s">
        <v>239</v>
      </c>
      <c r="E902" s="392" t="s">
        <v>396</v>
      </c>
      <c r="F902" s="392" t="s">
        <v>3020</v>
      </c>
      <c r="G902" s="392" t="s">
        <v>239</v>
      </c>
      <c r="H902" s="392" t="s">
        <v>243</v>
      </c>
      <c r="I902" s="398">
        <v>3.3648432825625241</v>
      </c>
      <c r="J902" s="398">
        <v>2.8021462763199612</v>
      </c>
      <c r="K902" s="398">
        <v>3.0496394943499538</v>
      </c>
      <c r="L902" s="398">
        <v>2.7095283628709277</v>
      </c>
      <c r="M902" s="398">
        <v>2.6516635075557016</v>
      </c>
      <c r="N902" s="398">
        <v>2.7542487434084384</v>
      </c>
      <c r="O902" s="398">
        <v>3.3534578531793757</v>
      </c>
      <c r="P902" s="398">
        <v>3.8577107144435185</v>
      </c>
      <c r="Q902" s="398">
        <v>3.0957346935944097</v>
      </c>
      <c r="R902" s="398">
        <v>3.7315354353667285</v>
      </c>
      <c r="S902" s="393">
        <v>-0.61019607666726872</v>
      </c>
      <c r="T902" s="394">
        <v>1.0536348524144312</v>
      </c>
      <c r="U902" s="394">
        <v>1.8493178326956405</v>
      </c>
      <c r="V902" s="394">
        <v>2.9246927366453734</v>
      </c>
      <c r="W902" s="394">
        <v>2.088567269720798</v>
      </c>
      <c r="X902" s="394">
        <v>2.088567269720798</v>
      </c>
    </row>
    <row r="903" spans="1:24" s="390" customFormat="1" ht="16.5" hidden="1">
      <c r="A903" s="395" t="s">
        <v>3021</v>
      </c>
      <c r="B903" s="396" t="s">
        <v>3022</v>
      </c>
      <c r="C903" s="396" t="s">
        <v>239</v>
      </c>
      <c r="D903" s="396" t="s">
        <v>239</v>
      </c>
      <c r="E903" s="396" t="s">
        <v>396</v>
      </c>
      <c r="F903" s="396" t="s">
        <v>3023</v>
      </c>
      <c r="G903" s="396" t="s">
        <v>239</v>
      </c>
      <c r="H903" s="396" t="s">
        <v>243</v>
      </c>
      <c r="I903" s="399">
        <v>6.3165623266542816</v>
      </c>
      <c r="J903" s="399">
        <v>6.2824684379434199</v>
      </c>
      <c r="K903" s="399">
        <v>6.2795655145494571</v>
      </c>
      <c r="L903" s="399">
        <v>6.2785528485027164</v>
      </c>
      <c r="M903" s="399">
        <v>6.2684026988194903</v>
      </c>
      <c r="N903" s="399">
        <v>6.2416857122867739</v>
      </c>
      <c r="O903" s="399">
        <v>6.2595930265769608</v>
      </c>
      <c r="P903" s="399">
        <v>6.3498189256336488</v>
      </c>
      <c r="Q903" s="399">
        <v>6.6057963954321526</v>
      </c>
      <c r="R903" s="399">
        <v>6.5730102657451104</v>
      </c>
      <c r="S903" s="397">
        <v>6.3665378851723222</v>
      </c>
      <c r="T903" s="394">
        <v>6.3366647893859307</v>
      </c>
      <c r="U903" s="394">
        <v>6.306601337279127</v>
      </c>
      <c r="V903" s="394">
        <v>6.3166330633325289</v>
      </c>
      <c r="W903" s="394">
        <v>6.2766172003058278</v>
      </c>
      <c r="X903" s="394">
        <v>6.2766172003058278</v>
      </c>
    </row>
    <row r="904" spans="1:24" s="390" customFormat="1" ht="16.5" hidden="1">
      <c r="A904" s="391" t="s">
        <v>3024</v>
      </c>
      <c r="B904" s="392" t="s">
        <v>3025</v>
      </c>
      <c r="C904" s="392" t="s">
        <v>403</v>
      </c>
      <c r="D904" s="392" t="s">
        <v>404</v>
      </c>
      <c r="E904" s="392" t="s">
        <v>405</v>
      </c>
      <c r="F904" s="392" t="s">
        <v>3026</v>
      </c>
      <c r="G904" s="392" t="s">
        <v>239</v>
      </c>
      <c r="H904" s="392" t="s">
        <v>243</v>
      </c>
      <c r="I904" s="398">
        <v>87761.3</v>
      </c>
      <c r="J904" s="398">
        <v>90220.5</v>
      </c>
      <c r="K904" s="398">
        <v>92971.9</v>
      </c>
      <c r="L904" s="398">
        <v>95491</v>
      </c>
      <c r="M904" s="398">
        <v>98023.1</v>
      </c>
      <c r="N904" s="398">
        <v>100722.9</v>
      </c>
      <c r="O904" s="398">
        <v>104100.6</v>
      </c>
      <c r="P904" s="398">
        <v>108116.5</v>
      </c>
      <c r="Q904" s="398">
        <v>111463.5</v>
      </c>
      <c r="R904" s="398">
        <v>115622.8</v>
      </c>
      <c r="S904" s="393">
        <v>114917.27421066716</v>
      </c>
      <c r="T904" s="394">
        <v>116128.08266319541</v>
      </c>
      <c r="U904" s="394">
        <v>118275.66000465341</v>
      </c>
      <c r="V904" s="394">
        <v>121734.85964202888</v>
      </c>
      <c r="W904" s="394">
        <v>124277.37407635286</v>
      </c>
      <c r="X904" s="394">
        <v>124277.37407635286</v>
      </c>
    </row>
    <row r="905" spans="1:24" s="390" customFormat="1" ht="16.5" hidden="1">
      <c r="A905" s="395" t="s">
        <v>3027</v>
      </c>
      <c r="B905" s="396" t="s">
        <v>3028</v>
      </c>
      <c r="C905" s="396" t="s">
        <v>239</v>
      </c>
      <c r="D905" s="396" t="s">
        <v>239</v>
      </c>
      <c r="E905" s="396" t="s">
        <v>3029</v>
      </c>
      <c r="F905" s="396" t="s">
        <v>3030</v>
      </c>
      <c r="G905" s="396" t="s">
        <v>239</v>
      </c>
      <c r="H905" s="396" t="s">
        <v>243</v>
      </c>
      <c r="I905" s="399">
        <v>37.200000000000003</v>
      </c>
      <c r="J905" s="399">
        <v>38.945999999999998</v>
      </c>
      <c r="K905" s="399">
        <v>41.850999999999999</v>
      </c>
      <c r="L905" s="399">
        <v>43.405000000000001</v>
      </c>
      <c r="M905" s="399">
        <v>42.844999999999999</v>
      </c>
      <c r="N905" s="399">
        <v>40.817</v>
      </c>
      <c r="O905" s="399">
        <v>41.881</v>
      </c>
      <c r="P905" s="399">
        <v>44.234000000000002</v>
      </c>
      <c r="Q905" s="399">
        <v>45.192</v>
      </c>
      <c r="R905" s="399">
        <v>47.597999999999999</v>
      </c>
      <c r="S905" s="397">
        <v>49.9</v>
      </c>
      <c r="T905" s="394">
        <v>51.9</v>
      </c>
      <c r="U905" s="394">
        <v>53.1</v>
      </c>
      <c r="V905" s="394">
        <v>53.6</v>
      </c>
      <c r="W905" s="394">
        <v>53.8</v>
      </c>
      <c r="X905" s="394">
        <v>53.8</v>
      </c>
    </row>
    <row r="906" spans="1:24" s="390" customFormat="1" ht="16.5" hidden="1">
      <c r="A906" s="391" t="s">
        <v>3031</v>
      </c>
      <c r="B906" s="392" t="s">
        <v>3032</v>
      </c>
      <c r="C906" s="392" t="s">
        <v>403</v>
      </c>
      <c r="D906" s="392" t="s">
        <v>404</v>
      </c>
      <c r="E906" s="392" t="s">
        <v>3029</v>
      </c>
      <c r="F906" s="392" t="s">
        <v>3033</v>
      </c>
      <c r="G906" s="392" t="s">
        <v>3034</v>
      </c>
      <c r="H906" s="392" t="s">
        <v>243</v>
      </c>
      <c r="I906" s="398">
        <v>535722.46</v>
      </c>
      <c r="J906" s="398">
        <v>584514.81999999995</v>
      </c>
      <c r="K906" s="398">
        <v>654096.34</v>
      </c>
      <c r="L906" s="398">
        <v>719664.08</v>
      </c>
      <c r="M906" s="398">
        <v>745843.28</v>
      </c>
      <c r="N906" s="398">
        <v>749280.38</v>
      </c>
      <c r="O906" s="398">
        <v>794977.48</v>
      </c>
      <c r="P906" s="398">
        <v>851286.54</v>
      </c>
      <c r="Q906" s="398">
        <v>877058.18</v>
      </c>
      <c r="R906" s="398">
        <v>986066</v>
      </c>
      <c r="S906" s="393">
        <v>1075857.8999999999</v>
      </c>
      <c r="T906" s="394">
        <v>1153202.6000000001</v>
      </c>
      <c r="U906" s="394">
        <v>1212602.6000000001</v>
      </c>
      <c r="V906" s="394">
        <v>1263215.8999999999</v>
      </c>
      <c r="W906" s="394">
        <v>1311087.2</v>
      </c>
      <c r="X906" s="394">
        <v>1311087.2</v>
      </c>
    </row>
    <row r="907" spans="1:24" s="390" customFormat="1" ht="16.5" hidden="1">
      <c r="A907" s="395" t="s">
        <v>3035</v>
      </c>
      <c r="B907" s="396" t="s">
        <v>3036</v>
      </c>
      <c r="C907" s="396" t="s">
        <v>454</v>
      </c>
      <c r="D907" s="396" t="s">
        <v>404</v>
      </c>
      <c r="E907" s="396" t="s">
        <v>3029</v>
      </c>
      <c r="F907" s="396" t="s">
        <v>3033</v>
      </c>
      <c r="G907" s="396" t="s">
        <v>3034</v>
      </c>
      <c r="H907" s="396" t="s">
        <v>243</v>
      </c>
      <c r="I907" s="399">
        <v>500.1610120436934</v>
      </c>
      <c r="J907" s="399">
        <v>553.88498057424431</v>
      </c>
      <c r="K907" s="399">
        <v>595.06581149927217</v>
      </c>
      <c r="L907" s="399">
        <v>614.04784982935155</v>
      </c>
      <c r="M907" s="399">
        <v>617.16448489863467</v>
      </c>
      <c r="N907" s="399">
        <v>699.3470039201045</v>
      </c>
      <c r="O907" s="399">
        <v>711.0074948573473</v>
      </c>
      <c r="P907" s="399">
        <v>735.26216963206082</v>
      </c>
      <c r="Q907" s="399">
        <v>806.11965073529416</v>
      </c>
      <c r="R907" s="399">
        <v>831.00117984156418</v>
      </c>
      <c r="S907" s="397">
        <v>780.73867770876632</v>
      </c>
      <c r="T907" s="394">
        <v>945.24806643986267</v>
      </c>
      <c r="U907" s="394">
        <v>1036.412445544493</v>
      </c>
      <c r="V907" s="394">
        <v>1127.8713574786489</v>
      </c>
      <c r="W907" s="394">
        <v>1166.4476610308329</v>
      </c>
      <c r="X907" s="394">
        <v>1166.4476610308329</v>
      </c>
    </row>
    <row r="908" spans="1:24" s="390" customFormat="1" ht="16.5" hidden="1">
      <c r="A908" s="391" t="s">
        <v>3037</v>
      </c>
      <c r="B908" s="392" t="s">
        <v>3038</v>
      </c>
      <c r="C908" s="392" t="s">
        <v>454</v>
      </c>
      <c r="D908" s="392" t="s">
        <v>404</v>
      </c>
      <c r="E908" s="392" t="s">
        <v>1826</v>
      </c>
      <c r="F908" s="392" t="s">
        <v>3039</v>
      </c>
      <c r="G908" s="392" t="s">
        <v>491</v>
      </c>
      <c r="H908" s="392" t="s">
        <v>243</v>
      </c>
      <c r="I908" s="398">
        <v>78.343550000000008</v>
      </c>
      <c r="J908" s="398">
        <v>88.460369999999998</v>
      </c>
      <c r="K908" s="398">
        <v>89.469899999999996</v>
      </c>
      <c r="L908" s="398">
        <v>81.475100000000012</v>
      </c>
      <c r="M908" s="398">
        <v>74.249800000000008</v>
      </c>
      <c r="N908" s="398">
        <v>90.575199999999995</v>
      </c>
      <c r="O908" s="398">
        <v>95.883499999999998</v>
      </c>
      <c r="P908" s="398">
        <v>103.4572</v>
      </c>
      <c r="Q908" s="398">
        <v>132.59710000000001</v>
      </c>
      <c r="R908" s="398">
        <v>164.9932</v>
      </c>
      <c r="S908" s="393">
        <v>162.54689999999999</v>
      </c>
      <c r="T908" s="394">
        <v>166.64020000000002</v>
      </c>
      <c r="U908" s="394">
        <v>167.61</v>
      </c>
      <c r="V908" s="394">
        <v>166.58120000000002</v>
      </c>
      <c r="W908" s="394">
        <v>163.9425</v>
      </c>
      <c r="X908" s="394">
        <v>163.9425</v>
      </c>
    </row>
    <row r="909" spans="1:24" s="390" customFormat="1" ht="16.5" hidden="1">
      <c r="A909" s="395" t="s">
        <v>3040</v>
      </c>
      <c r="B909" s="396" t="s">
        <v>3041</v>
      </c>
      <c r="C909" s="396" t="s">
        <v>239</v>
      </c>
      <c r="D909" s="396" t="s">
        <v>239</v>
      </c>
      <c r="E909" s="396" t="s">
        <v>389</v>
      </c>
      <c r="F909" s="396" t="s">
        <v>3042</v>
      </c>
      <c r="G909" s="396" t="s">
        <v>239</v>
      </c>
      <c r="H909" s="396" t="s">
        <v>243</v>
      </c>
      <c r="I909" s="397">
        <v>4</v>
      </c>
      <c r="J909" s="397">
        <v>4</v>
      </c>
      <c r="K909" s="397">
        <v>4</v>
      </c>
      <c r="L909" s="397">
        <v>4</v>
      </c>
      <c r="M909" s="397">
        <v>4</v>
      </c>
      <c r="N909" s="397">
        <v>4</v>
      </c>
      <c r="O909" s="397">
        <v>4</v>
      </c>
      <c r="P909" s="397">
        <v>4</v>
      </c>
      <c r="Q909" s="397">
        <v>4</v>
      </c>
      <c r="R909" s="397">
        <v>4.2</v>
      </c>
      <c r="S909" s="397">
        <v>4.4000000000000004</v>
      </c>
      <c r="T909" s="394">
        <v>4.5999999999999996</v>
      </c>
      <c r="U909" s="394">
        <v>4.8</v>
      </c>
      <c r="V909" s="394">
        <v>5</v>
      </c>
      <c r="W909" s="394">
        <v>5</v>
      </c>
      <c r="X909" s="394">
        <v>5</v>
      </c>
    </row>
    <row r="910" spans="1:24" s="390" customFormat="1" ht="16.5" hidden="1">
      <c r="A910" s="391" t="s">
        <v>3043</v>
      </c>
      <c r="B910" s="392" t="s">
        <v>3044</v>
      </c>
      <c r="C910" s="392" t="s">
        <v>239</v>
      </c>
      <c r="D910" s="392" t="s">
        <v>239</v>
      </c>
      <c r="E910" s="392" t="s">
        <v>3045</v>
      </c>
      <c r="F910" s="392" t="s">
        <v>3046</v>
      </c>
      <c r="G910" s="392" t="s">
        <v>239</v>
      </c>
      <c r="H910" s="392" t="s">
        <v>243</v>
      </c>
      <c r="I910" s="398">
        <v>73.540000000000006</v>
      </c>
      <c r="J910" s="398">
        <v>73.180000000000007</v>
      </c>
      <c r="K910" s="398">
        <v>72.55</v>
      </c>
      <c r="L910" s="398">
        <v>77.34</v>
      </c>
      <c r="M910" s="398">
        <v>79.34</v>
      </c>
      <c r="N910" s="398">
        <v>81.38</v>
      </c>
      <c r="O910" s="398">
        <v>81.27</v>
      </c>
      <c r="P910" s="398">
        <v>79.36</v>
      </c>
      <c r="Q910" s="398" t="s">
        <v>386</v>
      </c>
      <c r="R910" s="398" t="s">
        <v>386</v>
      </c>
      <c r="S910" s="398" t="s">
        <v>386</v>
      </c>
      <c r="T910" s="398" t="s">
        <v>386</v>
      </c>
      <c r="U910" s="398" t="s">
        <v>386</v>
      </c>
      <c r="V910" s="398" t="s">
        <v>386</v>
      </c>
      <c r="W910" s="398" t="s">
        <v>386</v>
      </c>
      <c r="X910" s="398" t="s">
        <v>386</v>
      </c>
    </row>
    <row r="911" spans="1:24" s="390" customFormat="1" ht="16.5" hidden="1">
      <c r="A911" s="395" t="s">
        <v>3047</v>
      </c>
      <c r="B911" s="396" t="s">
        <v>3048</v>
      </c>
      <c r="C911" s="396" t="s">
        <v>239</v>
      </c>
      <c r="D911" s="396" t="s">
        <v>239</v>
      </c>
      <c r="E911" s="396" t="s">
        <v>3045</v>
      </c>
      <c r="F911" s="396" t="s">
        <v>3049</v>
      </c>
      <c r="G911" s="396" t="s">
        <v>239</v>
      </c>
      <c r="H911" s="396" t="s">
        <v>243</v>
      </c>
      <c r="I911" s="399">
        <v>3.7510000000000002E-2</v>
      </c>
      <c r="J911" s="399">
        <v>3.7629999999999997E-2</v>
      </c>
      <c r="K911" s="399">
        <v>3.7650000000000003E-2</v>
      </c>
      <c r="L911" s="399">
        <v>4.0469999999999999E-2</v>
      </c>
      <c r="M911" s="399">
        <v>4.1759999999999999E-2</v>
      </c>
      <c r="N911" s="399">
        <v>4.2999999999999997E-2</v>
      </c>
      <c r="O911" s="399">
        <v>4.308E-2</v>
      </c>
      <c r="P911" s="399" t="s">
        <v>386</v>
      </c>
      <c r="Q911" s="399" t="s">
        <v>386</v>
      </c>
      <c r="R911" s="399" t="s">
        <v>386</v>
      </c>
      <c r="S911" s="399" t="s">
        <v>386</v>
      </c>
      <c r="T911" s="399" t="s">
        <v>386</v>
      </c>
      <c r="U911" s="399" t="s">
        <v>386</v>
      </c>
      <c r="V911" s="399" t="s">
        <v>386</v>
      </c>
      <c r="W911" s="399" t="s">
        <v>386</v>
      </c>
      <c r="X911" s="399" t="s">
        <v>386</v>
      </c>
    </row>
    <row r="912" spans="1:24" s="390" customFormat="1" ht="16.5" hidden="1">
      <c r="A912" s="391" t="s">
        <v>3050</v>
      </c>
      <c r="B912" s="392" t="s">
        <v>3051</v>
      </c>
      <c r="C912" s="392" t="s">
        <v>403</v>
      </c>
      <c r="D912" s="392" t="s">
        <v>404</v>
      </c>
      <c r="E912" s="392" t="s">
        <v>515</v>
      </c>
      <c r="F912" s="392" t="s">
        <v>3052</v>
      </c>
      <c r="G912" s="392" t="s">
        <v>841</v>
      </c>
      <c r="H912" s="392" t="s">
        <v>243</v>
      </c>
      <c r="I912" s="398">
        <v>1438004.9</v>
      </c>
      <c r="J912" s="398">
        <v>1451135.3</v>
      </c>
      <c r="K912" s="398">
        <v>1491072.1</v>
      </c>
      <c r="L912" s="398">
        <v>1544501.9</v>
      </c>
      <c r="M912" s="398">
        <v>1607134.8</v>
      </c>
      <c r="N912" s="398">
        <v>1696740.1</v>
      </c>
      <c r="O912" s="398">
        <v>1730366.9</v>
      </c>
      <c r="P912" s="398">
        <v>1757449.4</v>
      </c>
      <c r="Q912" s="398">
        <v>1739407.2</v>
      </c>
      <c r="R912" s="398">
        <v>1801541.4</v>
      </c>
      <c r="S912" s="393">
        <v>1849751.8</v>
      </c>
      <c r="T912" s="394">
        <v>1885038.5</v>
      </c>
      <c r="U912" s="394">
        <v>1936053.8</v>
      </c>
      <c r="V912" s="394">
        <v>1991394.5</v>
      </c>
      <c r="W912" s="394">
        <v>2045965.7</v>
      </c>
      <c r="X912" s="394">
        <v>2045965.7</v>
      </c>
    </row>
    <row r="913" spans="1:24" s="390" customFormat="1" ht="16.5" hidden="1">
      <c r="A913" s="395" t="s">
        <v>3053</v>
      </c>
      <c r="B913" s="396" t="s">
        <v>3054</v>
      </c>
      <c r="C913" s="396" t="s">
        <v>454</v>
      </c>
      <c r="D913" s="396" t="s">
        <v>404</v>
      </c>
      <c r="E913" s="396" t="s">
        <v>255</v>
      </c>
      <c r="F913" s="396" t="s">
        <v>3055</v>
      </c>
      <c r="G913" s="396" t="s">
        <v>3056</v>
      </c>
      <c r="H913" s="396" t="s">
        <v>243</v>
      </c>
      <c r="I913" s="397">
        <v>1163.4000000000001</v>
      </c>
      <c r="J913" s="397">
        <v>1173.3</v>
      </c>
      <c r="K913" s="397">
        <v>1205.7</v>
      </c>
      <c r="L913" s="397">
        <v>1249.3</v>
      </c>
      <c r="M913" s="397">
        <v>1300.5</v>
      </c>
      <c r="N913" s="397">
        <v>1374.2</v>
      </c>
      <c r="O913" s="397">
        <v>1400.5</v>
      </c>
      <c r="P913" s="397">
        <v>1421.5</v>
      </c>
      <c r="Q913" s="397">
        <v>1407.5</v>
      </c>
      <c r="R913" s="397">
        <v>1457.4</v>
      </c>
      <c r="S913" s="397">
        <v>1495.6</v>
      </c>
      <c r="T913" s="394">
        <v>1523.8</v>
      </c>
      <c r="U913" s="394">
        <v>1565</v>
      </c>
      <c r="V913" s="394">
        <v>1609.6</v>
      </c>
      <c r="W913" s="394">
        <v>1653.7</v>
      </c>
      <c r="X913" s="394">
        <v>1653.7</v>
      </c>
    </row>
    <row r="914" spans="1:24" s="390" customFormat="1" ht="16.5" hidden="1">
      <c r="A914" s="391" t="s">
        <v>3057</v>
      </c>
      <c r="B914" s="392" t="s">
        <v>3058</v>
      </c>
      <c r="C914" s="392" t="s">
        <v>239</v>
      </c>
      <c r="D914" s="392" t="s">
        <v>239</v>
      </c>
      <c r="E914" s="392" t="s">
        <v>255</v>
      </c>
      <c r="F914" s="392" t="s">
        <v>3059</v>
      </c>
      <c r="G914" s="392" t="s">
        <v>239</v>
      </c>
      <c r="H914" s="392" t="s">
        <v>243</v>
      </c>
      <c r="I914" s="398">
        <v>98.201999999999998</v>
      </c>
      <c r="J914" s="398">
        <v>101.694</v>
      </c>
      <c r="K914" s="398">
        <v>106.688</v>
      </c>
      <c r="L914" s="398">
        <v>105.093</v>
      </c>
      <c r="M914" s="398">
        <v>103.76900000000001</v>
      </c>
      <c r="N914" s="398">
        <v>106.917</v>
      </c>
      <c r="O914" s="398">
        <v>108.444</v>
      </c>
      <c r="P914" s="398">
        <v>102.913</v>
      </c>
      <c r="Q914" s="398">
        <v>100.636</v>
      </c>
      <c r="R914" s="398">
        <v>101.16200000000001</v>
      </c>
      <c r="S914" s="393">
        <v>95</v>
      </c>
      <c r="T914" s="394">
        <v>99</v>
      </c>
      <c r="U914" s="394">
        <v>100.3</v>
      </c>
      <c r="V914" s="394">
        <v>103</v>
      </c>
      <c r="W914" s="394">
        <v>102.8</v>
      </c>
      <c r="X914" s="394">
        <v>102.8</v>
      </c>
    </row>
    <row r="915" spans="1:24" s="390" customFormat="1" ht="16.5" hidden="1">
      <c r="A915" s="395" t="s">
        <v>3060</v>
      </c>
      <c r="B915" s="396" t="s">
        <v>3061</v>
      </c>
      <c r="C915" s="396" t="s">
        <v>239</v>
      </c>
      <c r="D915" s="396" t="s">
        <v>239</v>
      </c>
      <c r="E915" s="396" t="s">
        <v>396</v>
      </c>
      <c r="F915" s="396" t="s">
        <v>3062</v>
      </c>
      <c r="G915" s="396" t="s">
        <v>239</v>
      </c>
      <c r="H915" s="396" t="s">
        <v>243</v>
      </c>
      <c r="I915" s="399">
        <v>0.40281405475379728</v>
      </c>
      <c r="J915" s="399">
        <v>1.1494040875117406</v>
      </c>
      <c r="K915" s="399">
        <v>4.3657205970076829</v>
      </c>
      <c r="L915" s="399">
        <v>1.6657847708235529</v>
      </c>
      <c r="M915" s="399">
        <v>3.4888516814541637</v>
      </c>
      <c r="N915" s="399">
        <v>2.250652572213907</v>
      </c>
      <c r="O915" s="399">
        <v>3.1825736056664944</v>
      </c>
      <c r="P915" s="399">
        <v>1.4140033247740602</v>
      </c>
      <c r="Q915" s="399">
        <v>2.2659213120763466</v>
      </c>
      <c r="R915" s="399">
        <v>0.80830958148569998</v>
      </c>
      <c r="S915" s="397">
        <v>2.3302067023408091</v>
      </c>
      <c r="T915" s="394">
        <v>2.1344013647376148</v>
      </c>
      <c r="U915" s="394">
        <v>2.9968407204286507</v>
      </c>
      <c r="V915" s="394">
        <v>3.1368770283425107</v>
      </c>
      <c r="W915" s="394">
        <v>3.3833432701796395</v>
      </c>
      <c r="X915" s="394">
        <v>3.3833432701796395</v>
      </c>
    </row>
    <row r="916" spans="1:24" s="390" customFormat="1" ht="16.5" hidden="1">
      <c r="A916" s="391" t="s">
        <v>3063</v>
      </c>
      <c r="B916" s="392" t="s">
        <v>3064</v>
      </c>
      <c r="C916" s="392" t="s">
        <v>403</v>
      </c>
      <c r="D916" s="392" t="s">
        <v>404</v>
      </c>
      <c r="E916" s="392" t="s">
        <v>405</v>
      </c>
      <c r="F916" s="392" t="s">
        <v>3065</v>
      </c>
      <c r="G916" s="392" t="s">
        <v>239</v>
      </c>
      <c r="H916" s="392" t="s">
        <v>243</v>
      </c>
      <c r="I916" s="398">
        <v>113859</v>
      </c>
      <c r="J916" s="398">
        <v>115167.7</v>
      </c>
      <c r="K916" s="398">
        <v>120195.6</v>
      </c>
      <c r="L916" s="398">
        <v>122197.8</v>
      </c>
      <c r="M916" s="398">
        <v>126461.1</v>
      </c>
      <c r="N916" s="398">
        <v>129307.3</v>
      </c>
      <c r="O916" s="398">
        <v>133422.6</v>
      </c>
      <c r="P916" s="398">
        <v>135309.20000000001</v>
      </c>
      <c r="Q916" s="398">
        <v>138375.20000000001</v>
      </c>
      <c r="R916" s="398">
        <v>139493.70000000001</v>
      </c>
      <c r="S916" s="393">
        <v>142744.19154674318</v>
      </c>
      <c r="T916" s="394">
        <v>145790.92551920054</v>
      </c>
      <c r="U916" s="394">
        <v>150160.04734184974</v>
      </c>
      <c r="V916" s="394">
        <v>154870.38337266445</v>
      </c>
      <c r="W916" s="394">
        <v>160110.18006600489</v>
      </c>
      <c r="X916" s="394">
        <v>160110.18006600489</v>
      </c>
    </row>
    <row r="917" spans="1:24" s="390" customFormat="1" ht="16.5" hidden="1">
      <c r="A917" s="395" t="s">
        <v>3066</v>
      </c>
      <c r="B917" s="396" t="s">
        <v>3067</v>
      </c>
      <c r="C917" s="396" t="s">
        <v>403</v>
      </c>
      <c r="D917" s="396" t="s">
        <v>404</v>
      </c>
      <c r="E917" s="396" t="s">
        <v>967</v>
      </c>
      <c r="F917" s="396" t="s">
        <v>3068</v>
      </c>
      <c r="G917" s="396" t="s">
        <v>841</v>
      </c>
      <c r="H917" s="396" t="s">
        <v>243</v>
      </c>
      <c r="I917" s="399">
        <v>670885</v>
      </c>
      <c r="J917" s="399">
        <v>696514.4</v>
      </c>
      <c r="K917" s="399">
        <v>711110.4</v>
      </c>
      <c r="L917" s="399">
        <v>712775.7</v>
      </c>
      <c r="M917" s="399">
        <v>729684.8</v>
      </c>
      <c r="N917" s="399">
        <v>747783.5</v>
      </c>
      <c r="O917" s="399">
        <v>777515</v>
      </c>
      <c r="P917" s="399">
        <v>779368.1</v>
      </c>
      <c r="Q917" s="399">
        <v>766065.7</v>
      </c>
      <c r="R917" s="399">
        <v>849146.5</v>
      </c>
      <c r="S917" s="397">
        <v>891125.8</v>
      </c>
      <c r="T917" s="394">
        <v>888160.5</v>
      </c>
      <c r="U917" s="394">
        <v>909883.9</v>
      </c>
      <c r="V917" s="394">
        <v>939497.9</v>
      </c>
      <c r="W917" s="394">
        <v>975856.3</v>
      </c>
      <c r="X917" s="394">
        <v>975856.3</v>
      </c>
    </row>
    <row r="918" spans="1:24" s="390" customFormat="1" ht="16.5" hidden="1">
      <c r="A918" s="391" t="s">
        <v>3069</v>
      </c>
      <c r="B918" s="392" t="s">
        <v>3070</v>
      </c>
      <c r="C918" s="392" t="s">
        <v>454</v>
      </c>
      <c r="D918" s="392" t="s">
        <v>404</v>
      </c>
      <c r="E918" s="392" t="s">
        <v>255</v>
      </c>
      <c r="F918" s="392" t="s">
        <v>3071</v>
      </c>
      <c r="G918" s="392" t="s">
        <v>3056</v>
      </c>
      <c r="H918" s="392" t="s">
        <v>243</v>
      </c>
      <c r="I918" s="393">
        <v>657.8</v>
      </c>
      <c r="J918" s="393">
        <v>682.9</v>
      </c>
      <c r="K918" s="393">
        <v>697.2</v>
      </c>
      <c r="L918" s="393">
        <v>698.9</v>
      </c>
      <c r="M918" s="393">
        <v>715.4</v>
      </c>
      <c r="N918" s="393">
        <v>733.2</v>
      </c>
      <c r="O918" s="393">
        <v>762.3</v>
      </c>
      <c r="P918" s="393">
        <v>764.2</v>
      </c>
      <c r="Q918" s="393">
        <v>751.1</v>
      </c>
      <c r="R918" s="393">
        <v>832.6</v>
      </c>
      <c r="S918" s="393">
        <v>873.7</v>
      </c>
      <c r="T918" s="394">
        <v>870.8</v>
      </c>
      <c r="U918" s="394">
        <v>892.1</v>
      </c>
      <c r="V918" s="394">
        <v>921.2</v>
      </c>
      <c r="W918" s="394">
        <v>956.8</v>
      </c>
      <c r="X918" s="394">
        <v>956.8</v>
      </c>
    </row>
    <row r="919" spans="1:24" s="390" customFormat="1" ht="16.5" hidden="1">
      <c r="A919" s="395" t="s">
        <v>3072</v>
      </c>
      <c r="B919" s="396" t="s">
        <v>3073</v>
      </c>
      <c r="C919" s="396" t="s">
        <v>239</v>
      </c>
      <c r="D919" s="396" t="s">
        <v>239</v>
      </c>
      <c r="E919" s="396" t="s">
        <v>515</v>
      </c>
      <c r="F919" s="396" t="s">
        <v>3074</v>
      </c>
      <c r="G919" s="396" t="s">
        <v>3075</v>
      </c>
      <c r="H919" s="396" t="s">
        <v>243</v>
      </c>
      <c r="I919" s="399">
        <v>2.403</v>
      </c>
      <c r="J919" s="399">
        <v>3.165</v>
      </c>
      <c r="K919" s="399">
        <v>3.202</v>
      </c>
      <c r="L919" s="399">
        <v>2.8090000000000002</v>
      </c>
      <c r="M919" s="399">
        <v>2.9470000000000001</v>
      </c>
      <c r="N919" s="399">
        <v>3.16</v>
      </c>
      <c r="O919" s="399">
        <v>2.907</v>
      </c>
      <c r="P919" s="399">
        <v>2.2440000000000002</v>
      </c>
      <c r="Q919" s="399">
        <v>-0.70899999999999996</v>
      </c>
      <c r="R919" s="399">
        <v>4.1449999999999996</v>
      </c>
      <c r="S919" s="397">
        <v>2.6</v>
      </c>
      <c r="T919" s="394">
        <v>1.5</v>
      </c>
      <c r="U919" s="394">
        <v>2.2999999999999998</v>
      </c>
      <c r="V919" s="394">
        <v>2.8</v>
      </c>
      <c r="W919" s="394">
        <v>2.7</v>
      </c>
      <c r="X919" s="394">
        <v>2.7</v>
      </c>
    </row>
    <row r="920" spans="1:24" s="390" customFormat="1" ht="16.5" hidden="1">
      <c r="A920" s="391" t="s">
        <v>3076</v>
      </c>
      <c r="B920" s="392" t="s">
        <v>3077</v>
      </c>
      <c r="C920" s="392" t="s">
        <v>403</v>
      </c>
      <c r="D920" s="392" t="s">
        <v>404</v>
      </c>
      <c r="E920" s="392" t="s">
        <v>967</v>
      </c>
      <c r="F920" s="392" t="s">
        <v>3078</v>
      </c>
      <c r="G920" s="392" t="s">
        <v>3079</v>
      </c>
      <c r="H920" s="392" t="s">
        <v>243</v>
      </c>
      <c r="I920" s="398">
        <v>1514736.6</v>
      </c>
      <c r="J920" s="398">
        <v>1562673.6</v>
      </c>
      <c r="K920" s="398">
        <v>1612717.5</v>
      </c>
      <c r="L920" s="398">
        <v>1658020.4</v>
      </c>
      <c r="M920" s="398">
        <v>1706880.2</v>
      </c>
      <c r="N920" s="398">
        <v>1760811.4</v>
      </c>
      <c r="O920" s="398">
        <v>1812005.4</v>
      </c>
      <c r="P920" s="398">
        <v>1852666.4</v>
      </c>
      <c r="Q920" s="398">
        <v>1839523.4</v>
      </c>
      <c r="R920" s="398">
        <v>1915777.4</v>
      </c>
      <c r="S920" s="393">
        <v>1965838.6</v>
      </c>
      <c r="T920" s="394">
        <v>1995916.6</v>
      </c>
      <c r="U920" s="394">
        <v>2042517.9</v>
      </c>
      <c r="V920" s="394">
        <v>2098916.6</v>
      </c>
      <c r="W920" s="394">
        <v>2156414.7999999998</v>
      </c>
      <c r="X920" s="394">
        <v>2156414.7999999998</v>
      </c>
    </row>
    <row r="921" spans="1:24" s="390" customFormat="1" ht="16.5" hidden="1">
      <c r="A921" s="395" t="s">
        <v>3080</v>
      </c>
      <c r="B921" s="396" t="s">
        <v>3081</v>
      </c>
      <c r="C921" s="396" t="s">
        <v>1506</v>
      </c>
      <c r="D921" s="396" t="s">
        <v>404</v>
      </c>
      <c r="E921" s="396" t="s">
        <v>255</v>
      </c>
      <c r="F921" s="396" t="s">
        <v>3082</v>
      </c>
      <c r="G921" s="396" t="s">
        <v>3056</v>
      </c>
      <c r="H921" s="396" t="s">
        <v>243</v>
      </c>
      <c r="I921" s="397">
        <v>1670</v>
      </c>
      <c r="J921" s="397">
        <v>1723</v>
      </c>
      <c r="K921" s="397">
        <v>1778</v>
      </c>
      <c r="L921" s="397">
        <v>1828</v>
      </c>
      <c r="M921" s="397">
        <v>1882</v>
      </c>
      <c r="N921" s="397">
        <v>1941</v>
      </c>
      <c r="O921" s="397">
        <v>1998</v>
      </c>
      <c r="P921" s="397">
        <v>2042</v>
      </c>
      <c r="Q921" s="397">
        <v>2028</v>
      </c>
      <c r="R921" s="397">
        <v>2112</v>
      </c>
      <c r="S921" s="397">
        <v>2167</v>
      </c>
      <c r="T921" s="394">
        <v>2200</v>
      </c>
      <c r="U921" s="394">
        <v>2252</v>
      </c>
      <c r="V921" s="394">
        <v>2314</v>
      </c>
      <c r="W921" s="394">
        <v>2377</v>
      </c>
      <c r="X921" s="394">
        <v>2377</v>
      </c>
    </row>
    <row r="922" spans="1:24" s="390" customFormat="1" ht="16.5" hidden="1">
      <c r="A922" s="391" t="s">
        <v>3083</v>
      </c>
      <c r="B922" s="392" t="s">
        <v>3084</v>
      </c>
      <c r="C922" s="392" t="s">
        <v>454</v>
      </c>
      <c r="D922" s="392" t="s">
        <v>404</v>
      </c>
      <c r="E922" s="392" t="s">
        <v>255</v>
      </c>
      <c r="F922" s="392" t="s">
        <v>3085</v>
      </c>
      <c r="G922" s="392" t="s">
        <v>3086</v>
      </c>
      <c r="H922" s="392" t="s">
        <v>243</v>
      </c>
      <c r="I922" s="393">
        <v>1214.3</v>
      </c>
      <c r="J922" s="393">
        <v>1252.7</v>
      </c>
      <c r="K922" s="393">
        <v>1292.9000000000001</v>
      </c>
      <c r="L922" s="393">
        <v>1329.2</v>
      </c>
      <c r="M922" s="393">
        <v>1368.3</v>
      </c>
      <c r="N922" s="393">
        <v>1411.6</v>
      </c>
      <c r="O922" s="393">
        <v>1452.6</v>
      </c>
      <c r="P922" s="393">
        <v>1485.2</v>
      </c>
      <c r="Q922" s="393">
        <v>1474.7</v>
      </c>
      <c r="R922" s="393">
        <v>1535.8</v>
      </c>
      <c r="S922" s="393">
        <v>1575.9</v>
      </c>
      <c r="T922" s="394">
        <v>1600.1</v>
      </c>
      <c r="U922" s="394">
        <v>1637.4</v>
      </c>
      <c r="V922" s="394">
        <v>1682.6</v>
      </c>
      <c r="W922" s="394">
        <v>1728.7</v>
      </c>
      <c r="X922" s="394">
        <v>1728.7</v>
      </c>
    </row>
    <row r="923" spans="1:24" s="390" customFormat="1" ht="16.5" hidden="1">
      <c r="A923" s="395" t="s">
        <v>3087</v>
      </c>
      <c r="B923" s="396" t="s">
        <v>3088</v>
      </c>
      <c r="C923" s="396" t="s">
        <v>454</v>
      </c>
      <c r="D923" s="396" t="s">
        <v>239</v>
      </c>
      <c r="E923" s="396" t="s">
        <v>255</v>
      </c>
      <c r="F923" s="396" t="s">
        <v>3089</v>
      </c>
      <c r="G923" s="396" t="s">
        <v>3090</v>
      </c>
      <c r="H923" s="396" t="s">
        <v>243</v>
      </c>
      <c r="I923" s="397">
        <v>24465.275180954472</v>
      </c>
      <c r="J923" s="397">
        <v>25005.744100501041</v>
      </c>
      <c r="K923" s="397">
        <v>25571.836825855327</v>
      </c>
      <c r="L923" s="397">
        <v>26065.211654354658</v>
      </c>
      <c r="M923" s="397">
        <v>26668.282204110415</v>
      </c>
      <c r="N923" s="397">
        <v>27403.204623244332</v>
      </c>
      <c r="O923" s="397">
        <v>28109.745602266816</v>
      </c>
      <c r="P923" s="397">
        <v>28670.102454494703</v>
      </c>
      <c r="Q923" s="397">
        <v>28444.27806654925</v>
      </c>
      <c r="R923" s="397">
        <v>29631.698968756242</v>
      </c>
      <c r="S923" s="397">
        <v>30414.413884017064</v>
      </c>
      <c r="T923" s="394">
        <v>30898.698603229317</v>
      </c>
      <c r="U923" s="394">
        <v>31645.856565692138</v>
      </c>
      <c r="V923" s="394">
        <v>32552.062315209911</v>
      </c>
      <c r="W923" s="394">
        <v>33482.446460725478</v>
      </c>
      <c r="X923" s="394">
        <v>33482.446460725478</v>
      </c>
    </row>
    <row r="924" spans="1:24" s="390" customFormat="1" ht="16.5" hidden="1">
      <c r="A924" s="391" t="s">
        <v>3091</v>
      </c>
      <c r="B924" s="392" t="s">
        <v>3092</v>
      </c>
      <c r="C924" s="392" t="s">
        <v>403</v>
      </c>
      <c r="D924" s="392" t="s">
        <v>404</v>
      </c>
      <c r="E924" s="392" t="s">
        <v>967</v>
      </c>
      <c r="F924" s="392" t="s">
        <v>3093</v>
      </c>
      <c r="G924" s="392" t="s">
        <v>841</v>
      </c>
      <c r="H924" s="392" t="s">
        <v>243</v>
      </c>
      <c r="I924" s="398">
        <v>220489.4</v>
      </c>
      <c r="J924" s="398">
        <v>231036</v>
      </c>
      <c r="K924" s="398">
        <v>240900.7</v>
      </c>
      <c r="L924" s="398">
        <v>250087.9</v>
      </c>
      <c r="M924" s="398">
        <v>261162.3</v>
      </c>
      <c r="N924" s="398">
        <v>271428.59999999998</v>
      </c>
      <c r="O924" s="398">
        <v>285892.59999999998</v>
      </c>
      <c r="P924" s="398">
        <v>304189.90000000002</v>
      </c>
      <c r="Q924" s="398">
        <v>319677.8</v>
      </c>
      <c r="R924" s="398">
        <v>337684.6</v>
      </c>
      <c r="S924" s="393">
        <v>350178.9</v>
      </c>
      <c r="T924" s="394">
        <v>362435.2</v>
      </c>
      <c r="U924" s="394">
        <v>375845.3</v>
      </c>
      <c r="V924" s="394">
        <v>391255</v>
      </c>
      <c r="W924" s="394">
        <v>406905.2</v>
      </c>
      <c r="X924" s="394">
        <v>406905.2</v>
      </c>
    </row>
    <row r="925" spans="1:24" s="390" customFormat="1" ht="16.5" hidden="1">
      <c r="A925" s="395" t="s">
        <v>3094</v>
      </c>
      <c r="B925" s="396" t="s">
        <v>3095</v>
      </c>
      <c r="C925" s="396" t="s">
        <v>454</v>
      </c>
      <c r="D925" s="396" t="s">
        <v>404</v>
      </c>
      <c r="E925" s="396" t="s">
        <v>255</v>
      </c>
      <c r="F925" s="396" t="s">
        <v>3096</v>
      </c>
      <c r="G925" s="396" t="s">
        <v>3056</v>
      </c>
      <c r="H925" s="396" t="s">
        <v>243</v>
      </c>
      <c r="I925" s="397">
        <v>174.1</v>
      </c>
      <c r="J925" s="397">
        <v>182.4</v>
      </c>
      <c r="K925" s="397">
        <v>190.2</v>
      </c>
      <c r="L925" s="397">
        <v>197.5</v>
      </c>
      <c r="M925" s="397">
        <v>206.2</v>
      </c>
      <c r="N925" s="397">
        <v>214.3</v>
      </c>
      <c r="O925" s="397">
        <v>225.7</v>
      </c>
      <c r="P925" s="397">
        <v>240.2</v>
      </c>
      <c r="Q925" s="397">
        <v>252.4</v>
      </c>
      <c r="R925" s="397">
        <v>266.60000000000002</v>
      </c>
      <c r="S925" s="397">
        <v>276.5</v>
      </c>
      <c r="T925" s="394">
        <v>286.2</v>
      </c>
      <c r="U925" s="394">
        <v>296.8</v>
      </c>
      <c r="V925" s="394">
        <v>308.89999999999998</v>
      </c>
      <c r="W925" s="394">
        <v>321.3</v>
      </c>
      <c r="X925" s="394">
        <v>321.3</v>
      </c>
    </row>
    <row r="926" spans="1:24" s="390" customFormat="1" ht="16.5" hidden="1">
      <c r="A926" s="391" t="s">
        <v>3097</v>
      </c>
      <c r="B926" s="392" t="s">
        <v>3098</v>
      </c>
      <c r="C926" s="392" t="s">
        <v>403</v>
      </c>
      <c r="D926" s="392" t="s">
        <v>404</v>
      </c>
      <c r="E926" s="392" t="s">
        <v>967</v>
      </c>
      <c r="F926" s="392" t="s">
        <v>3099</v>
      </c>
      <c r="G926" s="392" t="s">
        <v>841</v>
      </c>
      <c r="H926" s="392" t="s">
        <v>243</v>
      </c>
      <c r="I926" s="398">
        <v>430686.1</v>
      </c>
      <c r="J926" s="398">
        <v>442805.6</v>
      </c>
      <c r="K926" s="398">
        <v>456558.4</v>
      </c>
      <c r="L926" s="398">
        <v>481001.7</v>
      </c>
      <c r="M926" s="398">
        <v>512634.5</v>
      </c>
      <c r="N926" s="398">
        <v>562777</v>
      </c>
      <c r="O926" s="398">
        <v>550387.1</v>
      </c>
      <c r="P926" s="398">
        <v>538653.5</v>
      </c>
      <c r="Q926" s="398">
        <v>557726.6</v>
      </c>
      <c r="R926" s="398">
        <v>573143.6</v>
      </c>
      <c r="S926" s="393">
        <v>566027.19999999995</v>
      </c>
      <c r="T926" s="394">
        <v>575813.6</v>
      </c>
      <c r="U926" s="394">
        <v>589747.69999999995</v>
      </c>
      <c r="V926" s="394">
        <v>606910.19999999995</v>
      </c>
      <c r="W926" s="394">
        <v>623483.19999999995</v>
      </c>
      <c r="X926" s="394">
        <v>623483.19999999995</v>
      </c>
    </row>
    <row r="927" spans="1:24" s="390" customFormat="1" ht="16.5" hidden="1">
      <c r="A927" s="395" t="s">
        <v>3100</v>
      </c>
      <c r="B927" s="396" t="s">
        <v>3101</v>
      </c>
      <c r="C927" s="396" t="s">
        <v>454</v>
      </c>
      <c r="D927" s="396" t="s">
        <v>404</v>
      </c>
      <c r="E927" s="396" t="s">
        <v>255</v>
      </c>
      <c r="F927" s="396" t="s">
        <v>3102</v>
      </c>
      <c r="G927" s="396" t="s">
        <v>3056</v>
      </c>
      <c r="H927" s="396" t="s">
        <v>243</v>
      </c>
      <c r="I927" s="397">
        <v>385.6</v>
      </c>
      <c r="J927" s="397">
        <v>376.7</v>
      </c>
      <c r="K927" s="397">
        <v>389.1</v>
      </c>
      <c r="L927" s="397">
        <v>411.6</v>
      </c>
      <c r="M927" s="397">
        <v>437.4</v>
      </c>
      <c r="N927" s="397">
        <v>484.9</v>
      </c>
      <c r="O927" s="397">
        <v>478.3</v>
      </c>
      <c r="P927" s="397">
        <v>470.1</v>
      </c>
      <c r="Q927" s="397">
        <v>478.2</v>
      </c>
      <c r="R927" s="397">
        <v>488.8</v>
      </c>
      <c r="S927" s="397">
        <v>486.8</v>
      </c>
      <c r="T927" s="394">
        <v>490.8</v>
      </c>
      <c r="U927" s="394">
        <v>503.4</v>
      </c>
      <c r="V927" s="394">
        <v>516.1</v>
      </c>
      <c r="W927" s="394">
        <v>529.70000000000005</v>
      </c>
      <c r="X927" s="394">
        <v>529.70000000000005</v>
      </c>
    </row>
    <row r="928" spans="1:24" s="390" customFormat="1" ht="16.5" hidden="1">
      <c r="A928" s="391" t="s">
        <v>3103</v>
      </c>
      <c r="B928" s="392" t="s">
        <v>3104</v>
      </c>
      <c r="C928" s="392" t="s">
        <v>403</v>
      </c>
      <c r="D928" s="392" t="s">
        <v>404</v>
      </c>
      <c r="E928" s="392" t="s">
        <v>967</v>
      </c>
      <c r="F928" s="392" t="s">
        <v>3105</v>
      </c>
      <c r="G928" s="392" t="s">
        <v>841</v>
      </c>
      <c r="H928" s="392" t="s">
        <v>243</v>
      </c>
      <c r="I928" s="398">
        <v>570187.69999999995</v>
      </c>
      <c r="J928" s="398">
        <v>579538.30000000005</v>
      </c>
      <c r="K928" s="398">
        <v>586858.9</v>
      </c>
      <c r="L928" s="398">
        <v>599257.19999999995</v>
      </c>
      <c r="M928" s="398">
        <v>630266.6</v>
      </c>
      <c r="N928" s="398">
        <v>686089.1</v>
      </c>
      <c r="O928" s="398">
        <v>697841.1</v>
      </c>
      <c r="P928" s="398">
        <v>684516.7</v>
      </c>
      <c r="Q928" s="398">
        <v>663103.30000000005</v>
      </c>
      <c r="R928" s="398">
        <v>729825</v>
      </c>
      <c r="S928" s="393">
        <v>767077.7</v>
      </c>
      <c r="T928" s="394">
        <v>781282.4</v>
      </c>
      <c r="U928" s="394">
        <v>807419.8</v>
      </c>
      <c r="V928" s="394">
        <v>835975.8</v>
      </c>
      <c r="W928" s="394">
        <v>869407.2</v>
      </c>
      <c r="X928" s="394">
        <v>869407.2</v>
      </c>
    </row>
    <row r="929" spans="1:24" s="390" customFormat="1" ht="16.5" hidden="1">
      <c r="A929" s="395" t="s">
        <v>3106</v>
      </c>
      <c r="B929" s="396" t="s">
        <v>3107</v>
      </c>
      <c r="C929" s="396" t="s">
        <v>454</v>
      </c>
      <c r="D929" s="396" t="s">
        <v>404</v>
      </c>
      <c r="E929" s="396" t="s">
        <v>255</v>
      </c>
      <c r="F929" s="396" t="s">
        <v>3108</v>
      </c>
      <c r="G929" s="396" t="s">
        <v>3056</v>
      </c>
      <c r="H929" s="396" t="s">
        <v>243</v>
      </c>
      <c r="I929" s="397">
        <v>595</v>
      </c>
      <c r="J929" s="397">
        <v>604.79999999999995</v>
      </c>
      <c r="K929" s="397">
        <v>612.4</v>
      </c>
      <c r="L929" s="397">
        <v>625.29999999999995</v>
      </c>
      <c r="M929" s="397">
        <v>657.7</v>
      </c>
      <c r="N929" s="397">
        <v>716</v>
      </c>
      <c r="O929" s="397">
        <v>728.2</v>
      </c>
      <c r="P929" s="397">
        <v>714.3</v>
      </c>
      <c r="Q929" s="397">
        <v>692</v>
      </c>
      <c r="R929" s="397">
        <v>761.6</v>
      </c>
      <c r="S929" s="397">
        <v>800.5</v>
      </c>
      <c r="T929" s="394">
        <v>815.3</v>
      </c>
      <c r="U929" s="394">
        <v>842.6</v>
      </c>
      <c r="V929" s="394">
        <v>872.4</v>
      </c>
      <c r="W929" s="394">
        <v>907.3</v>
      </c>
      <c r="X929" s="394">
        <v>907.3</v>
      </c>
    </row>
    <row r="930" spans="1:24" s="390" customFormat="1" ht="16.5" hidden="1">
      <c r="A930" s="391" t="s">
        <v>3109</v>
      </c>
      <c r="B930" s="392" t="s">
        <v>3110</v>
      </c>
      <c r="C930" s="392" t="s">
        <v>239</v>
      </c>
      <c r="D930" s="392" t="s">
        <v>239</v>
      </c>
      <c r="E930" s="392" t="s">
        <v>2788</v>
      </c>
      <c r="F930" s="392" t="s">
        <v>3111</v>
      </c>
      <c r="G930" s="392" t="s">
        <v>239</v>
      </c>
      <c r="H930" s="392" t="s">
        <v>243</v>
      </c>
      <c r="I930" s="398">
        <v>1.9670000000000001</v>
      </c>
      <c r="J930" s="398">
        <v>3.9750000000000001</v>
      </c>
      <c r="K930" s="398">
        <v>3.2240000000000002</v>
      </c>
      <c r="L930" s="398">
        <v>5.9560000000000004</v>
      </c>
      <c r="M930" s="398">
        <v>1.2629999999999999</v>
      </c>
      <c r="N930" s="398">
        <v>1.6659999999999999</v>
      </c>
      <c r="O930" s="398">
        <v>2.9660000000000002</v>
      </c>
      <c r="P930" s="393">
        <v>2.6</v>
      </c>
      <c r="Q930" s="393">
        <v>1.3</v>
      </c>
      <c r="R930" s="393">
        <v>0.9</v>
      </c>
      <c r="S930" s="393">
        <v>0.5</v>
      </c>
      <c r="T930" s="394">
        <v>1.2</v>
      </c>
      <c r="U930" s="394">
        <v>1.9</v>
      </c>
      <c r="V930" s="394">
        <v>2.1</v>
      </c>
      <c r="W930" s="394">
        <v>2.5</v>
      </c>
      <c r="X930" s="394">
        <v>2.5</v>
      </c>
    </row>
    <row r="931" spans="1:24" s="390" customFormat="1" ht="16.5" hidden="1">
      <c r="A931" s="395" t="s">
        <v>3112</v>
      </c>
      <c r="B931" s="396" t="s">
        <v>3113</v>
      </c>
      <c r="C931" s="396" t="s">
        <v>1506</v>
      </c>
      <c r="D931" s="396" t="s">
        <v>429</v>
      </c>
      <c r="E931" s="396" t="s">
        <v>922</v>
      </c>
      <c r="F931" s="396" t="s">
        <v>3114</v>
      </c>
      <c r="G931" s="396" t="s">
        <v>239</v>
      </c>
      <c r="H931" s="396" t="s">
        <v>243</v>
      </c>
      <c r="I931" s="399">
        <v>796402.5</v>
      </c>
      <c r="J931" s="399">
        <v>828058.6</v>
      </c>
      <c r="K931" s="399">
        <v>854751.4</v>
      </c>
      <c r="L931" s="399">
        <v>905662.9</v>
      </c>
      <c r="M931" s="399">
        <v>917099.7</v>
      </c>
      <c r="N931" s="399">
        <v>932375.1</v>
      </c>
      <c r="O931" s="399">
        <v>960028.2</v>
      </c>
      <c r="P931" s="399">
        <v>985089.5</v>
      </c>
      <c r="Q931" s="399">
        <v>997511.3</v>
      </c>
      <c r="R931" s="397">
        <v>1006415</v>
      </c>
      <c r="S931" s="397">
        <v>1011894</v>
      </c>
      <c r="T931" s="394">
        <v>1024088</v>
      </c>
      <c r="U931" s="394">
        <v>1043144</v>
      </c>
      <c r="V931" s="394">
        <v>1065404</v>
      </c>
      <c r="W931" s="394">
        <v>1092441</v>
      </c>
      <c r="X931" s="394">
        <v>1092441</v>
      </c>
    </row>
    <row r="932" spans="1:24" s="390" customFormat="1" ht="16.5" hidden="1">
      <c r="A932" s="391" t="s">
        <v>3115</v>
      </c>
      <c r="B932" s="392" t="s">
        <v>3116</v>
      </c>
      <c r="C932" s="392" t="s">
        <v>454</v>
      </c>
      <c r="D932" s="392" t="s">
        <v>429</v>
      </c>
      <c r="E932" s="392" t="s">
        <v>2788</v>
      </c>
      <c r="F932" s="392" t="s">
        <v>3117</v>
      </c>
      <c r="G932" s="392" t="s">
        <v>239</v>
      </c>
      <c r="H932" s="392" t="s">
        <v>243</v>
      </c>
      <c r="I932" s="398">
        <v>613380</v>
      </c>
      <c r="J932" s="398">
        <v>637760</v>
      </c>
      <c r="K932" s="398">
        <v>658310</v>
      </c>
      <c r="L932" s="398">
        <v>697530</v>
      </c>
      <c r="M932" s="398">
        <v>706330</v>
      </c>
      <c r="N932" s="398">
        <v>718100</v>
      </c>
      <c r="O932" s="398">
        <v>739400</v>
      </c>
      <c r="P932" s="398">
        <v>758700</v>
      </c>
      <c r="Q932" s="398">
        <v>768270</v>
      </c>
      <c r="R932" s="398">
        <v>775120</v>
      </c>
      <c r="S932" s="393">
        <v>779300</v>
      </c>
      <c r="T932" s="394">
        <v>788700</v>
      </c>
      <c r="U932" s="394">
        <v>803400</v>
      </c>
      <c r="V932" s="394">
        <v>820600</v>
      </c>
      <c r="W932" s="394">
        <v>841400</v>
      </c>
      <c r="X932" s="394">
        <v>841400</v>
      </c>
    </row>
    <row r="933" spans="1:24" s="390" customFormat="1" ht="16.5" hidden="1">
      <c r="A933" s="395" t="s">
        <v>3118</v>
      </c>
      <c r="B933" s="396" t="s">
        <v>3119</v>
      </c>
      <c r="C933" s="396" t="s">
        <v>403</v>
      </c>
      <c r="D933" s="396" t="s">
        <v>404</v>
      </c>
      <c r="E933" s="396" t="s">
        <v>967</v>
      </c>
      <c r="F933" s="396" t="s">
        <v>3120</v>
      </c>
      <c r="G933" s="396" t="s">
        <v>841</v>
      </c>
      <c r="H933" s="396" t="s">
        <v>243</v>
      </c>
      <c r="I933" s="399">
        <v>758839.4</v>
      </c>
      <c r="J933" s="399">
        <v>772013.8</v>
      </c>
      <c r="K933" s="399">
        <v>787409.6</v>
      </c>
      <c r="L933" s="399">
        <v>804812.4</v>
      </c>
      <c r="M933" s="399">
        <v>825676.3</v>
      </c>
      <c r="N933" s="399">
        <v>848589.4</v>
      </c>
      <c r="O933" s="399">
        <v>875578</v>
      </c>
      <c r="P933" s="399">
        <v>894074.7</v>
      </c>
      <c r="Q933" s="399">
        <v>850956.80000000005</v>
      </c>
      <c r="R933" s="399">
        <v>882459.8</v>
      </c>
      <c r="S933" s="397">
        <v>920545.6</v>
      </c>
      <c r="T933" s="394">
        <v>938789.7</v>
      </c>
      <c r="U933" s="394">
        <v>961460.8</v>
      </c>
      <c r="V933" s="394">
        <v>986229.3</v>
      </c>
      <c r="W933" s="394">
        <v>1009077.4</v>
      </c>
      <c r="X933" s="394">
        <v>1009077.4</v>
      </c>
    </row>
    <row r="934" spans="1:24" s="390" customFormat="1" ht="16.5" hidden="1">
      <c r="A934" s="391" t="s">
        <v>3121</v>
      </c>
      <c r="B934" s="392" t="s">
        <v>3122</v>
      </c>
      <c r="C934" s="392" t="s">
        <v>454</v>
      </c>
      <c r="D934" s="392" t="s">
        <v>404</v>
      </c>
      <c r="E934" s="392" t="s">
        <v>255</v>
      </c>
      <c r="F934" s="392" t="s">
        <v>3123</v>
      </c>
      <c r="G934" s="392" t="s">
        <v>3056</v>
      </c>
      <c r="H934" s="392" t="s">
        <v>243</v>
      </c>
      <c r="I934" s="393">
        <v>603.6</v>
      </c>
      <c r="J934" s="393">
        <v>614.1</v>
      </c>
      <c r="K934" s="393">
        <v>626.4</v>
      </c>
      <c r="L934" s="393">
        <v>640.20000000000005</v>
      </c>
      <c r="M934" s="393">
        <v>656.8</v>
      </c>
      <c r="N934" s="393">
        <v>675</v>
      </c>
      <c r="O934" s="393">
        <v>696.5</v>
      </c>
      <c r="P934" s="393">
        <v>711.2</v>
      </c>
      <c r="Q934" s="393">
        <v>676.9</v>
      </c>
      <c r="R934" s="393">
        <v>702</v>
      </c>
      <c r="S934" s="393">
        <v>732.3</v>
      </c>
      <c r="T934" s="394">
        <v>746.8</v>
      </c>
      <c r="U934" s="394">
        <v>764.8</v>
      </c>
      <c r="V934" s="394">
        <v>784.5</v>
      </c>
      <c r="W934" s="394">
        <v>802.7</v>
      </c>
      <c r="X934" s="394">
        <v>802.7</v>
      </c>
    </row>
    <row r="935" spans="1:24" s="390" customFormat="1" ht="16.5" hidden="1">
      <c r="A935" s="395" t="s">
        <v>3124</v>
      </c>
      <c r="B935" s="396" t="s">
        <v>3125</v>
      </c>
      <c r="C935" s="396" t="s">
        <v>403</v>
      </c>
      <c r="D935" s="396" t="s">
        <v>404</v>
      </c>
      <c r="E935" s="396" t="s">
        <v>967</v>
      </c>
      <c r="F935" s="396" t="s">
        <v>3126</v>
      </c>
      <c r="G935" s="396" t="s">
        <v>841</v>
      </c>
      <c r="H935" s="396" t="s">
        <v>243</v>
      </c>
      <c r="I935" s="399">
        <v>27990</v>
      </c>
      <c r="J935" s="399">
        <v>5279.9</v>
      </c>
      <c r="K935" s="399">
        <v>6203.4</v>
      </c>
      <c r="L935" s="399">
        <v>8599.9</v>
      </c>
      <c r="M935" s="399">
        <v>7661.7</v>
      </c>
      <c r="N935" s="399">
        <v>13945.1</v>
      </c>
      <c r="O935" s="399">
        <v>18509.2</v>
      </c>
      <c r="P935" s="399">
        <v>20531.3</v>
      </c>
      <c r="Q935" s="399">
        <v>11046</v>
      </c>
      <c r="R935" s="399">
        <v>8253.4</v>
      </c>
      <c r="S935" s="397">
        <v>13000</v>
      </c>
      <c r="T935" s="394">
        <v>8000</v>
      </c>
      <c r="U935" s="394">
        <v>9000</v>
      </c>
      <c r="V935" s="394">
        <v>7000</v>
      </c>
      <c r="W935" s="394">
        <v>6500</v>
      </c>
      <c r="X935" s="394">
        <v>6500</v>
      </c>
    </row>
    <row r="936" spans="1:24" s="390" customFormat="1" ht="16.5" hidden="1">
      <c r="A936" s="391" t="s">
        <v>3127</v>
      </c>
      <c r="B936" s="392" t="s">
        <v>3128</v>
      </c>
      <c r="C936" s="392" t="s">
        <v>454</v>
      </c>
      <c r="D936" s="392" t="s">
        <v>404</v>
      </c>
      <c r="E936" s="392" t="s">
        <v>255</v>
      </c>
      <c r="F936" s="392" t="s">
        <v>3129</v>
      </c>
      <c r="G936" s="392" t="s">
        <v>3130</v>
      </c>
      <c r="H936" s="392" t="s">
        <v>243</v>
      </c>
      <c r="I936" s="393">
        <v>-11.8</v>
      </c>
      <c r="J936" s="393">
        <v>1.3</v>
      </c>
      <c r="K936" s="393">
        <v>2.4</v>
      </c>
      <c r="L936" s="393">
        <v>6.3</v>
      </c>
      <c r="M936" s="393">
        <v>10.199999999999999</v>
      </c>
      <c r="N936" s="393">
        <v>20.100000000000001</v>
      </c>
      <c r="O936" s="393">
        <v>18</v>
      </c>
      <c r="P936" s="393">
        <v>13.8</v>
      </c>
      <c r="Q936" s="393">
        <v>8</v>
      </c>
      <c r="R936" s="393">
        <v>7.4</v>
      </c>
      <c r="S936" s="393">
        <v>7.1</v>
      </c>
      <c r="T936" s="394">
        <v>20.7</v>
      </c>
      <c r="U936" s="394">
        <v>22.9</v>
      </c>
      <c r="V936" s="394">
        <v>24.2</v>
      </c>
      <c r="W936" s="394">
        <v>25.5</v>
      </c>
      <c r="X936" s="394">
        <v>25.5</v>
      </c>
    </row>
    <row r="937" spans="1:24" s="390" customFormat="1" ht="16.5" hidden="1">
      <c r="A937" s="395" t="s">
        <v>3131</v>
      </c>
      <c r="B937" s="396" t="s">
        <v>3132</v>
      </c>
      <c r="C937" s="396" t="s">
        <v>239</v>
      </c>
      <c r="D937" s="396" t="s">
        <v>239</v>
      </c>
      <c r="E937" s="396" t="s">
        <v>643</v>
      </c>
      <c r="F937" s="396" t="s">
        <v>3133</v>
      </c>
      <c r="G937" s="396" t="s">
        <v>239</v>
      </c>
      <c r="H937" s="396" t="s">
        <v>243</v>
      </c>
      <c r="I937" s="399">
        <v>8.5169999999999995</v>
      </c>
      <c r="J937" s="399">
        <v>8.56</v>
      </c>
      <c r="K937" s="399">
        <v>8.0210000000000008</v>
      </c>
      <c r="L937" s="399">
        <v>7.7430000000000003</v>
      </c>
      <c r="M937" s="399">
        <v>8.2289999999999992</v>
      </c>
      <c r="N937" s="399">
        <v>8.3699999999999992</v>
      </c>
      <c r="O937" s="399">
        <v>8.4740000000000002</v>
      </c>
      <c r="P937" s="399">
        <v>8.1349999999999998</v>
      </c>
      <c r="Q937" s="399">
        <v>8.01</v>
      </c>
      <c r="R937" s="399">
        <v>7.4969999999999999</v>
      </c>
      <c r="S937" s="397">
        <v>7.2</v>
      </c>
      <c r="T937" s="394">
        <v>6.9</v>
      </c>
      <c r="U937" s="394">
        <v>6.7</v>
      </c>
      <c r="V937" s="394">
        <v>6.4</v>
      </c>
      <c r="W937" s="394">
        <v>6.2</v>
      </c>
      <c r="X937" s="394">
        <v>6.2</v>
      </c>
    </row>
    <row r="938" spans="1:24" s="390" customFormat="1" ht="16.5" hidden="1">
      <c r="A938" s="391" t="s">
        <v>3134</v>
      </c>
      <c r="B938" s="392" t="s">
        <v>3135</v>
      </c>
      <c r="C938" s="392" t="s">
        <v>239</v>
      </c>
      <c r="D938" s="392" t="s">
        <v>239</v>
      </c>
      <c r="E938" s="392" t="s">
        <v>653</v>
      </c>
      <c r="F938" s="392" t="s">
        <v>3136</v>
      </c>
      <c r="G938" s="392" t="s">
        <v>239</v>
      </c>
      <c r="H938" s="392" t="s">
        <v>243</v>
      </c>
      <c r="I938" s="398">
        <v>22439.8</v>
      </c>
      <c r="J938" s="398">
        <v>22583.7</v>
      </c>
      <c r="K938" s="398">
        <v>21525.200000000001</v>
      </c>
      <c r="L938" s="398">
        <v>21109.200000000001</v>
      </c>
      <c r="M938" s="398">
        <v>23233.4</v>
      </c>
      <c r="N938" s="398">
        <v>23618.6</v>
      </c>
      <c r="O938" s="398">
        <v>23893.9</v>
      </c>
      <c r="P938" s="398">
        <v>22785.4</v>
      </c>
      <c r="Q938" s="393">
        <v>22117</v>
      </c>
      <c r="R938" s="393">
        <v>21751</v>
      </c>
      <c r="S938" s="393">
        <v>21080</v>
      </c>
      <c r="T938" s="394">
        <v>20651</v>
      </c>
      <c r="U938" s="394">
        <v>20015</v>
      </c>
      <c r="V938" s="394">
        <v>19712</v>
      </c>
      <c r="W938" s="394">
        <v>19244</v>
      </c>
      <c r="X938" s="394">
        <v>19244</v>
      </c>
    </row>
    <row r="939" spans="1:24" s="390" customFormat="1" ht="16.5" hidden="1">
      <c r="A939" s="395" t="s">
        <v>3137</v>
      </c>
      <c r="B939" s="396" t="s">
        <v>3138</v>
      </c>
      <c r="C939" s="396" t="s">
        <v>239</v>
      </c>
      <c r="D939" s="396" t="s">
        <v>239</v>
      </c>
      <c r="E939" s="396" t="s">
        <v>562</v>
      </c>
      <c r="F939" s="396" t="s">
        <v>3139</v>
      </c>
      <c r="G939" s="396" t="s">
        <v>239</v>
      </c>
      <c r="H939" s="396" t="s">
        <v>243</v>
      </c>
      <c r="I939" s="399">
        <v>75.3</v>
      </c>
      <c r="J939" s="399">
        <v>70</v>
      </c>
      <c r="K939" s="399">
        <v>70.3</v>
      </c>
      <c r="L939" s="399">
        <v>76.2</v>
      </c>
      <c r="M939" s="399">
        <v>75.900000000000006</v>
      </c>
      <c r="N939" s="399">
        <v>79.8</v>
      </c>
      <c r="O939" s="399">
        <v>86.7</v>
      </c>
      <c r="P939" s="399">
        <v>79.3</v>
      </c>
      <c r="Q939" s="399" t="s">
        <v>386</v>
      </c>
      <c r="R939" s="399" t="s">
        <v>386</v>
      </c>
      <c r="S939" s="399" t="s">
        <v>386</v>
      </c>
      <c r="T939" s="399" t="s">
        <v>386</v>
      </c>
      <c r="U939" s="399" t="s">
        <v>386</v>
      </c>
      <c r="V939" s="399" t="s">
        <v>386</v>
      </c>
      <c r="W939" s="399" t="s">
        <v>386</v>
      </c>
      <c r="X939" s="399" t="s">
        <v>386</v>
      </c>
    </row>
    <row r="940" spans="1:24" s="390" customFormat="1" ht="16.5" hidden="1">
      <c r="A940" s="391" t="s">
        <v>3140</v>
      </c>
      <c r="B940" s="392" t="s">
        <v>3141</v>
      </c>
      <c r="C940" s="392" t="s">
        <v>454</v>
      </c>
      <c r="D940" s="392" t="s">
        <v>429</v>
      </c>
      <c r="E940" s="392" t="s">
        <v>577</v>
      </c>
      <c r="F940" s="392" t="s">
        <v>3142</v>
      </c>
      <c r="G940" s="392" t="s">
        <v>3143</v>
      </c>
      <c r="H940" s="392" t="s">
        <v>243</v>
      </c>
      <c r="I940" s="398">
        <v>28271.9</v>
      </c>
      <c r="J940" s="398">
        <v>26395.8</v>
      </c>
      <c r="K940" s="398">
        <v>24033.8</v>
      </c>
      <c r="L940" s="398">
        <v>16796.3</v>
      </c>
      <c r="M940" s="398">
        <v>19532.099999999999</v>
      </c>
      <c r="N940" s="398">
        <v>23737.200000000001</v>
      </c>
      <c r="O940" s="398">
        <v>25603.8</v>
      </c>
      <c r="P940" s="398">
        <v>27911.9</v>
      </c>
      <c r="Q940" s="398">
        <v>32966.5</v>
      </c>
      <c r="R940" s="398" t="s">
        <v>386</v>
      </c>
      <c r="S940" s="398" t="s">
        <v>386</v>
      </c>
      <c r="T940" s="398" t="s">
        <v>386</v>
      </c>
      <c r="U940" s="398" t="s">
        <v>386</v>
      </c>
      <c r="V940" s="398" t="s">
        <v>386</v>
      </c>
      <c r="W940" s="398" t="s">
        <v>386</v>
      </c>
      <c r="X940" s="398" t="s">
        <v>386</v>
      </c>
    </row>
    <row r="941" spans="1:24" s="390" customFormat="1" ht="16.5" hidden="1">
      <c r="A941" s="395" t="s">
        <v>3144</v>
      </c>
      <c r="B941" s="396" t="s">
        <v>3145</v>
      </c>
      <c r="C941" s="396" t="s">
        <v>454</v>
      </c>
      <c r="D941" s="396" t="s">
        <v>429</v>
      </c>
      <c r="E941" s="396" t="s">
        <v>577</v>
      </c>
      <c r="F941" s="396" t="s">
        <v>3146</v>
      </c>
      <c r="G941" s="396" t="s">
        <v>3143</v>
      </c>
      <c r="H941" s="396" t="s">
        <v>243</v>
      </c>
      <c r="I941" s="399">
        <v>363305.7</v>
      </c>
      <c r="J941" s="399">
        <v>387922.1</v>
      </c>
      <c r="K941" s="399">
        <v>369159.6</v>
      </c>
      <c r="L941" s="399">
        <v>344079.1</v>
      </c>
      <c r="M941" s="399">
        <v>384528</v>
      </c>
      <c r="N941" s="399">
        <v>565845.6</v>
      </c>
      <c r="O941" s="399">
        <v>437571.9</v>
      </c>
      <c r="P941" s="399">
        <v>497511.2</v>
      </c>
      <c r="Q941" s="399">
        <v>685512.8</v>
      </c>
      <c r="R941" s="399" t="s">
        <v>386</v>
      </c>
      <c r="S941" s="399" t="s">
        <v>386</v>
      </c>
      <c r="T941" s="399" t="s">
        <v>386</v>
      </c>
      <c r="U941" s="399" t="s">
        <v>386</v>
      </c>
      <c r="V941" s="399" t="s">
        <v>386</v>
      </c>
      <c r="W941" s="399" t="s">
        <v>386</v>
      </c>
      <c r="X941" s="399" t="s">
        <v>386</v>
      </c>
    </row>
    <row r="942" spans="1:24" s="390" customFormat="1" ht="16.5" hidden="1">
      <c r="A942" s="391" t="s">
        <v>3147</v>
      </c>
      <c r="B942" s="392" t="s">
        <v>3148</v>
      </c>
      <c r="C942" s="392" t="s">
        <v>454</v>
      </c>
      <c r="D942" s="392" t="s">
        <v>429</v>
      </c>
      <c r="E942" s="392" t="s">
        <v>577</v>
      </c>
      <c r="F942" s="392" t="s">
        <v>3149</v>
      </c>
      <c r="G942" s="392" t="s">
        <v>3143</v>
      </c>
      <c r="H942" s="392" t="s">
        <v>243</v>
      </c>
      <c r="I942" s="398">
        <v>6166.7</v>
      </c>
      <c r="J942" s="398">
        <v>6440.5</v>
      </c>
      <c r="K942" s="398">
        <v>5577.6</v>
      </c>
      <c r="L942" s="398">
        <v>5508.6</v>
      </c>
      <c r="M942" s="398">
        <v>5942.7</v>
      </c>
      <c r="N942" s="398">
        <v>4458.1000000000004</v>
      </c>
      <c r="O942" s="398">
        <v>4414.1000000000004</v>
      </c>
      <c r="P942" s="398">
        <v>7569.7</v>
      </c>
      <c r="Q942" s="398">
        <v>6011.2</v>
      </c>
      <c r="R942" s="398" t="s">
        <v>386</v>
      </c>
      <c r="S942" s="398" t="s">
        <v>386</v>
      </c>
      <c r="T942" s="398" t="s">
        <v>386</v>
      </c>
      <c r="U942" s="398" t="s">
        <v>386</v>
      </c>
      <c r="V942" s="398" t="s">
        <v>386</v>
      </c>
      <c r="W942" s="398" t="s">
        <v>386</v>
      </c>
      <c r="X942" s="398" t="s">
        <v>386</v>
      </c>
    </row>
    <row r="943" spans="1:24" s="390" customFormat="1" ht="16.5" hidden="1">
      <c r="A943" s="395" t="s">
        <v>3150</v>
      </c>
      <c r="B943" s="396" t="s">
        <v>3151</v>
      </c>
      <c r="C943" s="396" t="s">
        <v>454</v>
      </c>
      <c r="D943" s="396" t="s">
        <v>429</v>
      </c>
      <c r="E943" s="396" t="s">
        <v>577</v>
      </c>
      <c r="F943" s="396" t="s">
        <v>3152</v>
      </c>
      <c r="G943" s="396" t="s">
        <v>3143</v>
      </c>
      <c r="H943" s="396" t="s">
        <v>243</v>
      </c>
      <c r="I943" s="399">
        <v>306281.8</v>
      </c>
      <c r="J943" s="399">
        <v>323532.40000000002</v>
      </c>
      <c r="K943" s="399">
        <v>331802.2</v>
      </c>
      <c r="L943" s="399">
        <v>325348.09999999998</v>
      </c>
      <c r="M943" s="399">
        <v>329261.59999999998</v>
      </c>
      <c r="N943" s="399">
        <v>372202.4</v>
      </c>
      <c r="O943" s="399">
        <v>382397.5</v>
      </c>
      <c r="P943" s="399">
        <v>388979.6</v>
      </c>
      <c r="Q943" s="399">
        <v>435281.9</v>
      </c>
      <c r="R943" s="399" t="s">
        <v>386</v>
      </c>
      <c r="S943" s="399" t="s">
        <v>386</v>
      </c>
      <c r="T943" s="399" t="s">
        <v>386</v>
      </c>
      <c r="U943" s="399" t="s">
        <v>386</v>
      </c>
      <c r="V943" s="399" t="s">
        <v>386</v>
      </c>
      <c r="W943" s="399" t="s">
        <v>386</v>
      </c>
      <c r="X943" s="399" t="s">
        <v>386</v>
      </c>
    </row>
    <row r="944" spans="1:24" s="390" customFormat="1" ht="16.5" hidden="1">
      <c r="A944" s="391" t="s">
        <v>3153</v>
      </c>
      <c r="B944" s="392" t="s">
        <v>3154</v>
      </c>
      <c r="C944" s="392" t="s">
        <v>454</v>
      </c>
      <c r="D944" s="392" t="s">
        <v>429</v>
      </c>
      <c r="E944" s="392" t="s">
        <v>577</v>
      </c>
      <c r="F944" s="392" t="s">
        <v>3155</v>
      </c>
      <c r="G944" s="392" t="s">
        <v>3143</v>
      </c>
      <c r="H944" s="392" t="s">
        <v>243</v>
      </c>
      <c r="I944" s="398">
        <v>214796.7</v>
      </c>
      <c r="J944" s="398">
        <v>227652.2</v>
      </c>
      <c r="K944" s="398">
        <v>221844.6</v>
      </c>
      <c r="L944" s="398">
        <v>206639.4</v>
      </c>
      <c r="M944" s="398">
        <v>188736.6</v>
      </c>
      <c r="N944" s="398">
        <v>208066.8</v>
      </c>
      <c r="O944" s="398">
        <v>229018.5</v>
      </c>
      <c r="P944" s="398">
        <v>243803.2</v>
      </c>
      <c r="Q944" s="398">
        <v>290773.59999999998</v>
      </c>
      <c r="R944" s="398" t="s">
        <v>386</v>
      </c>
      <c r="S944" s="398" t="s">
        <v>386</v>
      </c>
      <c r="T944" s="398" t="s">
        <v>386</v>
      </c>
      <c r="U944" s="398" t="s">
        <v>386</v>
      </c>
      <c r="V944" s="398" t="s">
        <v>386</v>
      </c>
      <c r="W944" s="398" t="s">
        <v>386</v>
      </c>
      <c r="X944" s="398" t="s">
        <v>386</v>
      </c>
    </row>
    <row r="945" spans="1:24" s="390" customFormat="1" ht="16.5" hidden="1">
      <c r="A945" s="395" t="s">
        <v>3156</v>
      </c>
      <c r="B945" s="396" t="s">
        <v>3157</v>
      </c>
      <c r="C945" s="396" t="s">
        <v>454</v>
      </c>
      <c r="D945" s="396" t="s">
        <v>429</v>
      </c>
      <c r="E945" s="396" t="s">
        <v>577</v>
      </c>
      <c r="F945" s="396" t="s">
        <v>3158</v>
      </c>
      <c r="G945" s="396" t="s">
        <v>3143</v>
      </c>
      <c r="H945" s="396" t="s">
        <v>243</v>
      </c>
      <c r="I945" s="399">
        <v>953428.7</v>
      </c>
      <c r="J945" s="399">
        <v>1002065.7</v>
      </c>
      <c r="K945" s="399">
        <v>991733.7</v>
      </c>
      <c r="L945" s="399">
        <v>939527.4</v>
      </c>
      <c r="M945" s="399">
        <v>964020.5</v>
      </c>
      <c r="N945" s="399">
        <v>1199920.7</v>
      </c>
      <c r="O945" s="399">
        <v>1110167.6000000001</v>
      </c>
      <c r="P945" s="399">
        <v>1198782.5</v>
      </c>
      <c r="Q945" s="399">
        <v>1494613.1</v>
      </c>
      <c r="R945" s="399" t="s">
        <v>386</v>
      </c>
      <c r="S945" s="399" t="s">
        <v>386</v>
      </c>
      <c r="T945" s="399" t="s">
        <v>386</v>
      </c>
      <c r="U945" s="399" t="s">
        <v>386</v>
      </c>
      <c r="V945" s="399" t="s">
        <v>386</v>
      </c>
      <c r="W945" s="399" t="s">
        <v>386</v>
      </c>
      <c r="X945" s="399" t="s">
        <v>386</v>
      </c>
    </row>
    <row r="946" spans="1:24" s="390" customFormat="1" ht="16.5" hidden="1">
      <c r="A946" s="391" t="s">
        <v>3159</v>
      </c>
      <c r="B946" s="392" t="s">
        <v>3160</v>
      </c>
      <c r="C946" s="392" t="s">
        <v>454</v>
      </c>
      <c r="D946" s="392" t="s">
        <v>429</v>
      </c>
      <c r="E946" s="392" t="s">
        <v>577</v>
      </c>
      <c r="F946" s="392" t="s">
        <v>3161</v>
      </c>
      <c r="G946" s="392" t="s">
        <v>3143</v>
      </c>
      <c r="H946" s="392" t="s">
        <v>243</v>
      </c>
      <c r="I946" s="398">
        <v>0</v>
      </c>
      <c r="J946" s="398">
        <v>0</v>
      </c>
      <c r="K946" s="398">
        <v>0</v>
      </c>
      <c r="L946" s="398">
        <v>0</v>
      </c>
      <c r="M946" s="398">
        <v>0</v>
      </c>
      <c r="N946" s="398">
        <v>0</v>
      </c>
      <c r="O946" s="398">
        <v>0</v>
      </c>
      <c r="P946" s="398">
        <v>0</v>
      </c>
      <c r="Q946" s="398">
        <v>0</v>
      </c>
      <c r="R946" s="398" t="s">
        <v>386</v>
      </c>
      <c r="S946" s="398" t="s">
        <v>386</v>
      </c>
      <c r="T946" s="398" t="s">
        <v>386</v>
      </c>
      <c r="U946" s="398" t="s">
        <v>386</v>
      </c>
      <c r="V946" s="398" t="s">
        <v>386</v>
      </c>
      <c r="W946" s="398" t="s">
        <v>386</v>
      </c>
      <c r="X946" s="398" t="s">
        <v>386</v>
      </c>
    </row>
    <row r="947" spans="1:24" s="390" customFormat="1" ht="16.5" hidden="1">
      <c r="A947" s="395" t="s">
        <v>3162</v>
      </c>
      <c r="B947" s="396" t="s">
        <v>3163</v>
      </c>
      <c r="C947" s="396" t="s">
        <v>454</v>
      </c>
      <c r="D947" s="396" t="s">
        <v>429</v>
      </c>
      <c r="E947" s="396" t="s">
        <v>577</v>
      </c>
      <c r="F947" s="396" t="s">
        <v>3164</v>
      </c>
      <c r="G947" s="396" t="s">
        <v>3143</v>
      </c>
      <c r="H947" s="396" t="s">
        <v>243</v>
      </c>
      <c r="I947" s="399">
        <v>99121.2</v>
      </c>
      <c r="J947" s="399">
        <v>123774.8</v>
      </c>
      <c r="K947" s="399">
        <v>142406.70000000001</v>
      </c>
      <c r="L947" s="399">
        <v>154506.20000000001</v>
      </c>
      <c r="M947" s="399">
        <v>176987.6</v>
      </c>
      <c r="N947" s="399">
        <v>250617.9</v>
      </c>
      <c r="O947" s="399">
        <v>260938.8</v>
      </c>
      <c r="P947" s="399">
        <v>344703.5</v>
      </c>
      <c r="Q947" s="399">
        <v>453537.8</v>
      </c>
      <c r="R947" s="399" t="s">
        <v>386</v>
      </c>
      <c r="S947" s="399" t="s">
        <v>386</v>
      </c>
      <c r="T947" s="399" t="s">
        <v>386</v>
      </c>
      <c r="U947" s="399" t="s">
        <v>386</v>
      </c>
      <c r="V947" s="399" t="s">
        <v>386</v>
      </c>
      <c r="W947" s="399" t="s">
        <v>386</v>
      </c>
      <c r="X947" s="399" t="s">
        <v>386</v>
      </c>
    </row>
    <row r="948" spans="1:24" s="390" customFormat="1" ht="16.5" hidden="1">
      <c r="A948" s="391" t="s">
        <v>3165</v>
      </c>
      <c r="B948" s="392" t="s">
        <v>3166</v>
      </c>
      <c r="C948" s="392" t="s">
        <v>454</v>
      </c>
      <c r="D948" s="392" t="s">
        <v>429</v>
      </c>
      <c r="E948" s="392" t="s">
        <v>577</v>
      </c>
      <c r="F948" s="392" t="s">
        <v>3167</v>
      </c>
      <c r="G948" s="392" t="s">
        <v>3143</v>
      </c>
      <c r="H948" s="392" t="s">
        <v>243</v>
      </c>
      <c r="I948" s="398">
        <v>36188.199999999997</v>
      </c>
      <c r="J948" s="398">
        <v>45584.9</v>
      </c>
      <c r="K948" s="398">
        <v>50001.5</v>
      </c>
      <c r="L948" s="398">
        <v>66993.600000000006</v>
      </c>
      <c r="M948" s="398">
        <v>66924.7</v>
      </c>
      <c r="N948" s="398">
        <v>66956.800000000003</v>
      </c>
      <c r="O948" s="398">
        <v>63671.9</v>
      </c>
      <c r="P948" s="398">
        <v>59366</v>
      </c>
      <c r="Q948" s="398">
        <v>54262.400000000001</v>
      </c>
      <c r="R948" s="398" t="s">
        <v>386</v>
      </c>
      <c r="S948" s="398" t="s">
        <v>386</v>
      </c>
      <c r="T948" s="398" t="s">
        <v>386</v>
      </c>
      <c r="U948" s="398" t="s">
        <v>386</v>
      </c>
      <c r="V948" s="398" t="s">
        <v>386</v>
      </c>
      <c r="W948" s="398" t="s">
        <v>386</v>
      </c>
      <c r="X948" s="398" t="s">
        <v>386</v>
      </c>
    </row>
    <row r="949" spans="1:24" s="390" customFormat="1" ht="16.5" hidden="1">
      <c r="A949" s="395" t="s">
        <v>3168</v>
      </c>
      <c r="B949" s="396" t="s">
        <v>3169</v>
      </c>
      <c r="C949" s="396" t="s">
        <v>454</v>
      </c>
      <c r="D949" s="396" t="s">
        <v>429</v>
      </c>
      <c r="E949" s="396" t="s">
        <v>577</v>
      </c>
      <c r="F949" s="396" t="s">
        <v>3170</v>
      </c>
      <c r="G949" s="396" t="s">
        <v>3143</v>
      </c>
      <c r="H949" s="396" t="s">
        <v>243</v>
      </c>
      <c r="I949" s="399">
        <v>642865.4</v>
      </c>
      <c r="J949" s="399">
        <v>715481.59999999998</v>
      </c>
      <c r="K949" s="399">
        <v>779173.5</v>
      </c>
      <c r="L949" s="399">
        <v>804036.7</v>
      </c>
      <c r="M949" s="399">
        <v>843397.9</v>
      </c>
      <c r="N949" s="399">
        <v>935587</v>
      </c>
      <c r="O949" s="399">
        <v>989165.7</v>
      </c>
      <c r="P949" s="399">
        <v>1030725.5</v>
      </c>
      <c r="Q949" s="399">
        <v>1131536.3999999999</v>
      </c>
      <c r="R949" s="399" t="s">
        <v>386</v>
      </c>
      <c r="S949" s="399" t="s">
        <v>386</v>
      </c>
      <c r="T949" s="399" t="s">
        <v>386</v>
      </c>
      <c r="U949" s="399" t="s">
        <v>386</v>
      </c>
      <c r="V949" s="399" t="s">
        <v>386</v>
      </c>
      <c r="W949" s="399" t="s">
        <v>386</v>
      </c>
      <c r="X949" s="399" t="s">
        <v>386</v>
      </c>
    </row>
    <row r="950" spans="1:24" s="390" customFormat="1" ht="16.5" hidden="1">
      <c r="A950" s="391" t="s">
        <v>3171</v>
      </c>
      <c r="B950" s="392" t="s">
        <v>3172</v>
      </c>
      <c r="C950" s="392" t="s">
        <v>454</v>
      </c>
      <c r="D950" s="392" t="s">
        <v>429</v>
      </c>
      <c r="E950" s="392" t="s">
        <v>577</v>
      </c>
      <c r="F950" s="392" t="s">
        <v>3173</v>
      </c>
      <c r="G950" s="392" t="s">
        <v>3143</v>
      </c>
      <c r="H950" s="392" t="s">
        <v>243</v>
      </c>
      <c r="I950" s="398">
        <v>38574.199999999997</v>
      </c>
      <c r="J950" s="398">
        <v>44985.1</v>
      </c>
      <c r="K950" s="398">
        <v>62428.6</v>
      </c>
      <c r="L950" s="398">
        <v>80951.7</v>
      </c>
      <c r="M950" s="398">
        <v>127916.1</v>
      </c>
      <c r="N950" s="398">
        <v>174028.79999999999</v>
      </c>
      <c r="O950" s="398">
        <v>204040.2</v>
      </c>
      <c r="P950" s="398">
        <v>227307.9</v>
      </c>
      <c r="Q950" s="398">
        <v>241908</v>
      </c>
      <c r="R950" s="398" t="s">
        <v>386</v>
      </c>
      <c r="S950" s="398" t="s">
        <v>386</v>
      </c>
      <c r="T950" s="398" t="s">
        <v>386</v>
      </c>
      <c r="U950" s="398" t="s">
        <v>386</v>
      </c>
      <c r="V950" s="398" t="s">
        <v>386</v>
      </c>
      <c r="W950" s="398" t="s">
        <v>386</v>
      </c>
      <c r="X950" s="398" t="s">
        <v>386</v>
      </c>
    </row>
    <row r="951" spans="1:24" s="390" customFormat="1" ht="16.5" hidden="1">
      <c r="A951" s="395" t="s">
        <v>3174</v>
      </c>
      <c r="B951" s="396" t="s">
        <v>3175</v>
      </c>
      <c r="C951" s="396" t="s">
        <v>454</v>
      </c>
      <c r="D951" s="396" t="s">
        <v>429</v>
      </c>
      <c r="E951" s="396" t="s">
        <v>577</v>
      </c>
      <c r="F951" s="396" t="s">
        <v>3176</v>
      </c>
      <c r="G951" s="396" t="s">
        <v>3143</v>
      </c>
      <c r="H951" s="396" t="s">
        <v>243</v>
      </c>
      <c r="I951" s="399">
        <v>851991.9</v>
      </c>
      <c r="J951" s="399">
        <v>956906.4</v>
      </c>
      <c r="K951" s="399">
        <v>1067859.7</v>
      </c>
      <c r="L951" s="399">
        <v>1139193.3999999999</v>
      </c>
      <c r="M951" s="399">
        <v>1240323.8999999999</v>
      </c>
      <c r="N951" s="399">
        <v>1456823.7</v>
      </c>
      <c r="O951" s="399">
        <v>1541535.1</v>
      </c>
      <c r="P951" s="399">
        <v>1694933.6</v>
      </c>
      <c r="Q951" s="399">
        <v>1931262.2</v>
      </c>
      <c r="R951" s="399" t="s">
        <v>386</v>
      </c>
      <c r="S951" s="399" t="s">
        <v>386</v>
      </c>
      <c r="T951" s="399" t="s">
        <v>386</v>
      </c>
      <c r="U951" s="399" t="s">
        <v>386</v>
      </c>
      <c r="V951" s="399" t="s">
        <v>386</v>
      </c>
      <c r="W951" s="399" t="s">
        <v>386</v>
      </c>
      <c r="X951" s="399" t="s">
        <v>386</v>
      </c>
    </row>
    <row r="952" spans="1:24" s="390" customFormat="1" ht="16.5" hidden="1">
      <c r="A952" s="391" t="s">
        <v>3177</v>
      </c>
      <c r="B952" s="392" t="s">
        <v>3178</v>
      </c>
      <c r="C952" s="392" t="s">
        <v>239</v>
      </c>
      <c r="D952" s="392" t="s">
        <v>239</v>
      </c>
      <c r="E952" s="392" t="s">
        <v>389</v>
      </c>
      <c r="F952" s="392" t="s">
        <v>3179</v>
      </c>
      <c r="G952" s="392" t="s">
        <v>239</v>
      </c>
      <c r="H952" s="392" t="s">
        <v>243</v>
      </c>
      <c r="I952" s="393">
        <v>3</v>
      </c>
      <c r="J952" s="393">
        <v>3</v>
      </c>
      <c r="K952" s="393">
        <v>3</v>
      </c>
      <c r="L952" s="393">
        <v>3</v>
      </c>
      <c r="M952" s="393">
        <v>3</v>
      </c>
      <c r="N952" s="393">
        <v>3</v>
      </c>
      <c r="O952" s="393">
        <v>3</v>
      </c>
      <c r="P952" s="393">
        <v>3</v>
      </c>
      <c r="Q952" s="393">
        <v>3</v>
      </c>
      <c r="R952" s="393">
        <v>3</v>
      </c>
      <c r="S952" s="393">
        <v>3</v>
      </c>
      <c r="T952" s="394">
        <v>3</v>
      </c>
      <c r="U952" s="394">
        <v>3</v>
      </c>
      <c r="V952" s="394">
        <v>3</v>
      </c>
      <c r="W952" s="394">
        <v>3</v>
      </c>
      <c r="X952" s="394">
        <v>3</v>
      </c>
    </row>
    <row r="953" spans="1:24" s="390" customFormat="1" ht="16.5" hidden="1">
      <c r="A953" s="395" t="s">
        <v>3180</v>
      </c>
      <c r="B953" s="396" t="s">
        <v>3181</v>
      </c>
      <c r="C953" s="396" t="s">
        <v>454</v>
      </c>
      <c r="D953" s="396" t="s">
        <v>429</v>
      </c>
      <c r="E953" s="396" t="s">
        <v>3182</v>
      </c>
      <c r="F953" s="396" t="s">
        <v>3183</v>
      </c>
      <c r="G953" s="396" t="s">
        <v>239</v>
      </c>
      <c r="H953" s="396" t="s">
        <v>243</v>
      </c>
      <c r="I953" s="399">
        <v>258235.4</v>
      </c>
      <c r="J953" s="399">
        <v>261038.5</v>
      </c>
      <c r="K953" s="399">
        <v>264628</v>
      </c>
      <c r="L953" s="399">
        <v>270149.59999999998</v>
      </c>
      <c r="M953" s="399">
        <v>276525.5</v>
      </c>
      <c r="N953" s="399">
        <v>282357.7</v>
      </c>
      <c r="O953" s="399">
        <v>288427.40000000002</v>
      </c>
      <c r="P953" s="399">
        <v>293428.3</v>
      </c>
      <c r="Q953" s="397">
        <v>304930</v>
      </c>
      <c r="R953" s="397">
        <v>314645</v>
      </c>
      <c r="S953" s="397">
        <v>323051</v>
      </c>
      <c r="T953" s="394">
        <v>326037</v>
      </c>
      <c r="U953" s="394">
        <v>333285</v>
      </c>
      <c r="V953" s="394">
        <v>339862</v>
      </c>
      <c r="W953" s="394">
        <v>346351</v>
      </c>
      <c r="X953" s="394">
        <v>346351</v>
      </c>
    </row>
    <row r="954" spans="1:24" s="390" customFormat="1" ht="16.5" hidden="1">
      <c r="A954" s="391" t="s">
        <v>3184</v>
      </c>
      <c r="B954" s="392" t="s">
        <v>3185</v>
      </c>
      <c r="C954" s="392" t="s">
        <v>403</v>
      </c>
      <c r="D954" s="392" t="s">
        <v>429</v>
      </c>
      <c r="E954" s="392" t="s">
        <v>3182</v>
      </c>
      <c r="F954" s="392" t="s">
        <v>3186</v>
      </c>
      <c r="G954" s="392" t="s">
        <v>239</v>
      </c>
      <c r="H954" s="392" t="s">
        <v>243</v>
      </c>
      <c r="I954" s="398">
        <v>326387000</v>
      </c>
      <c r="J954" s="398">
        <v>334222000</v>
      </c>
      <c r="K954" s="398">
        <v>343134000</v>
      </c>
      <c r="L954" s="398">
        <v>352769000</v>
      </c>
      <c r="M954" s="398">
        <v>364601000</v>
      </c>
      <c r="N954" s="398">
        <v>379532000</v>
      </c>
      <c r="O954" s="398">
        <v>393419000</v>
      </c>
      <c r="P954" s="398">
        <v>401782000</v>
      </c>
      <c r="Q954" s="393">
        <v>419783131</v>
      </c>
      <c r="R954" s="393">
        <v>443986636</v>
      </c>
      <c r="S954" s="393">
        <v>479455773</v>
      </c>
      <c r="T954" s="394">
        <v>495627999</v>
      </c>
      <c r="U954" s="394">
        <v>509842124</v>
      </c>
      <c r="V954" s="394">
        <v>525326396</v>
      </c>
      <c r="W954" s="394">
        <v>541676456</v>
      </c>
      <c r="X954" s="394">
        <v>541676456</v>
      </c>
    </row>
    <row r="955" spans="1:24" s="390" customFormat="1" ht="16.5" hidden="1">
      <c r="A955" s="395" t="s">
        <v>3187</v>
      </c>
      <c r="B955" s="396" t="s">
        <v>3188</v>
      </c>
      <c r="C955" s="396" t="s">
        <v>454</v>
      </c>
      <c r="D955" s="396" t="s">
        <v>429</v>
      </c>
      <c r="E955" s="396" t="s">
        <v>2674</v>
      </c>
      <c r="F955" s="396" t="s">
        <v>3186</v>
      </c>
      <c r="G955" s="396" t="s">
        <v>239</v>
      </c>
      <c r="H955" s="396" t="s">
        <v>243</v>
      </c>
      <c r="I955" s="399">
        <v>289656.59999999998</v>
      </c>
      <c r="J955" s="399">
        <v>305230.40000000002</v>
      </c>
      <c r="K955" s="399">
        <v>325912.8</v>
      </c>
      <c r="L955" s="399">
        <v>311922</v>
      </c>
      <c r="M955" s="399">
        <v>314103.40000000002</v>
      </c>
      <c r="N955" s="399">
        <v>335571.8</v>
      </c>
      <c r="O955" s="399">
        <v>357600.5</v>
      </c>
      <c r="P955" s="399">
        <v>344771.5</v>
      </c>
      <c r="Q955" s="397">
        <v>355668</v>
      </c>
      <c r="R955" s="397">
        <v>388114</v>
      </c>
      <c r="S955" s="397">
        <v>369426</v>
      </c>
      <c r="T955" s="394">
        <v>387980</v>
      </c>
      <c r="U955" s="394">
        <v>426975</v>
      </c>
      <c r="V955" s="394">
        <v>462435</v>
      </c>
      <c r="W955" s="394">
        <v>483640</v>
      </c>
      <c r="X955" s="394">
        <v>483640</v>
      </c>
    </row>
    <row r="956" spans="1:24" s="390" customFormat="1" ht="16.5" hidden="1">
      <c r="A956" s="391" t="s">
        <v>3189</v>
      </c>
      <c r="B956" s="392" t="s">
        <v>3190</v>
      </c>
      <c r="C956" s="392" t="s">
        <v>239</v>
      </c>
      <c r="D956" s="392" t="s">
        <v>239</v>
      </c>
      <c r="E956" s="392" t="s">
        <v>3182</v>
      </c>
      <c r="F956" s="392" t="s">
        <v>3191</v>
      </c>
      <c r="G956" s="392" t="s">
        <v>239</v>
      </c>
      <c r="H956" s="392" t="s">
        <v>243</v>
      </c>
      <c r="I956" s="398">
        <v>1.232</v>
      </c>
      <c r="J956" s="398">
        <v>1.085</v>
      </c>
      <c r="K956" s="398">
        <v>1.375</v>
      </c>
      <c r="L956" s="398">
        <v>2.0870000000000002</v>
      </c>
      <c r="M956" s="398">
        <v>2.36</v>
      </c>
      <c r="N956" s="398">
        <v>2.109</v>
      </c>
      <c r="O956" s="398">
        <v>2.15</v>
      </c>
      <c r="P956" s="398">
        <v>1.734</v>
      </c>
      <c r="Q956" s="393">
        <v>3.9</v>
      </c>
      <c r="R956" s="393">
        <v>3.2</v>
      </c>
      <c r="S956" s="393">
        <v>2.7</v>
      </c>
      <c r="T956" s="394">
        <v>0.9</v>
      </c>
      <c r="U956" s="394">
        <v>2.2000000000000002</v>
      </c>
      <c r="V956" s="394">
        <v>2</v>
      </c>
      <c r="W956" s="394">
        <v>1.9</v>
      </c>
      <c r="X956" s="394">
        <v>1.9</v>
      </c>
    </row>
    <row r="957" spans="1:24" s="390" customFormat="1" ht="16.5" hidden="1">
      <c r="A957" s="395" t="s">
        <v>3192</v>
      </c>
      <c r="B957" s="396" t="s">
        <v>3193</v>
      </c>
      <c r="C957" s="396" t="s">
        <v>454</v>
      </c>
      <c r="D957" s="396" t="s">
        <v>429</v>
      </c>
      <c r="E957" s="396" t="s">
        <v>2674</v>
      </c>
      <c r="F957" s="396" t="s">
        <v>3194</v>
      </c>
      <c r="G957" s="396" t="s">
        <v>239</v>
      </c>
      <c r="H957" s="396" t="s">
        <v>243</v>
      </c>
      <c r="I957" s="399">
        <v>125165.2</v>
      </c>
      <c r="J957" s="399">
        <v>131585.70000000001</v>
      </c>
      <c r="K957" s="399">
        <v>140137.20000000001</v>
      </c>
      <c r="L957" s="399">
        <v>133754.5</v>
      </c>
      <c r="M957" s="399">
        <v>134253.4</v>
      </c>
      <c r="N957" s="399">
        <v>142864.6</v>
      </c>
      <c r="O957" s="399">
        <v>151705.70000000001</v>
      </c>
      <c r="P957" s="399">
        <v>145958.6</v>
      </c>
      <c r="Q957" s="397">
        <v>147141</v>
      </c>
      <c r="R957" s="397">
        <v>154714</v>
      </c>
      <c r="S957" s="397">
        <v>143284</v>
      </c>
      <c r="T957" s="394">
        <v>151917</v>
      </c>
      <c r="U957" s="394">
        <v>166974</v>
      </c>
      <c r="V957" s="394">
        <v>180038</v>
      </c>
      <c r="W957" s="394">
        <v>187572</v>
      </c>
      <c r="X957" s="394">
        <v>187572</v>
      </c>
    </row>
    <row r="958" spans="1:24" s="390" customFormat="1" ht="16.5" hidden="1">
      <c r="A958" s="391" t="s">
        <v>3195</v>
      </c>
      <c r="B958" s="392" t="s">
        <v>3196</v>
      </c>
      <c r="C958" s="392" t="s">
        <v>454</v>
      </c>
      <c r="D958" s="392" t="s">
        <v>404</v>
      </c>
      <c r="E958" s="392" t="s">
        <v>2674</v>
      </c>
      <c r="F958" s="392" t="s">
        <v>3197</v>
      </c>
      <c r="G958" s="392" t="s">
        <v>239</v>
      </c>
      <c r="H958" s="392" t="s">
        <v>243</v>
      </c>
      <c r="I958" s="398">
        <v>164.4914</v>
      </c>
      <c r="J958" s="398">
        <v>173.6448</v>
      </c>
      <c r="K958" s="398">
        <v>185.7756</v>
      </c>
      <c r="L958" s="398">
        <v>178.16749999999999</v>
      </c>
      <c r="M958" s="398">
        <v>179.85</v>
      </c>
      <c r="N958" s="398">
        <v>192.70720000000003</v>
      </c>
      <c r="O958" s="398">
        <v>205.89490000000001</v>
      </c>
      <c r="P958" s="398">
        <v>198.81279999999998</v>
      </c>
      <c r="Q958" s="398">
        <v>208.52690000000001</v>
      </c>
      <c r="R958" s="393">
        <v>233.4</v>
      </c>
      <c r="S958" s="393">
        <v>226.142</v>
      </c>
      <c r="T958" s="394">
        <v>236.06300000000002</v>
      </c>
      <c r="U958" s="394">
        <v>260.00100000000003</v>
      </c>
      <c r="V958" s="394">
        <v>282.39800000000002</v>
      </c>
      <c r="W958" s="394">
        <v>296.06799999999998</v>
      </c>
      <c r="X958" s="394">
        <v>296.06799999999998</v>
      </c>
    </row>
    <row r="959" spans="1:24" s="390" customFormat="1" ht="16.5" hidden="1">
      <c r="A959" s="395" t="s">
        <v>3198</v>
      </c>
      <c r="B959" s="396" t="s">
        <v>3199</v>
      </c>
      <c r="C959" s="396" t="s">
        <v>239</v>
      </c>
      <c r="D959" s="396" t="s">
        <v>239</v>
      </c>
      <c r="E959" s="396" t="s">
        <v>239</v>
      </c>
      <c r="F959" s="396" t="s">
        <v>3200</v>
      </c>
      <c r="G959" s="396" t="s">
        <v>461</v>
      </c>
      <c r="H959" s="396" t="s">
        <v>243</v>
      </c>
      <c r="I959" s="399">
        <v>0.65</v>
      </c>
      <c r="J959" s="399">
        <v>0.33400000000000002</v>
      </c>
      <c r="K959" s="399">
        <v>0.44600000000000001</v>
      </c>
      <c r="L959" s="399">
        <v>0.26300000000000001</v>
      </c>
      <c r="M959" s="399">
        <v>0.16800000000000001</v>
      </c>
      <c r="N959" s="399">
        <v>0.58399999999999996</v>
      </c>
      <c r="O959" s="399">
        <v>0.79800000000000004</v>
      </c>
      <c r="P959" s="399">
        <v>0.67900000000000005</v>
      </c>
      <c r="Q959" s="399">
        <v>0.54500000000000004</v>
      </c>
      <c r="R959" s="399">
        <v>0.69099999999999995</v>
      </c>
      <c r="S959" s="399" t="s">
        <v>386</v>
      </c>
      <c r="T959" s="399" t="s">
        <v>386</v>
      </c>
      <c r="U959" s="399" t="s">
        <v>386</v>
      </c>
      <c r="V959" s="399" t="s">
        <v>386</v>
      </c>
      <c r="W959" s="399" t="s">
        <v>386</v>
      </c>
      <c r="X959" s="399" t="s">
        <v>386</v>
      </c>
    </row>
    <row r="960" spans="1:24" s="390" customFormat="1" ht="16.5" hidden="1">
      <c r="A960" s="391" t="s">
        <v>3201</v>
      </c>
      <c r="B960" s="392" t="s">
        <v>3202</v>
      </c>
      <c r="C960" s="392" t="s">
        <v>239</v>
      </c>
      <c r="D960" s="392" t="s">
        <v>239</v>
      </c>
      <c r="E960" s="392" t="s">
        <v>389</v>
      </c>
      <c r="F960" s="392" t="s">
        <v>3203</v>
      </c>
      <c r="G960" s="392" t="s">
        <v>239</v>
      </c>
      <c r="H960" s="392" t="s">
        <v>243</v>
      </c>
      <c r="I960" s="393">
        <v>3</v>
      </c>
      <c r="J960" s="393">
        <v>3</v>
      </c>
      <c r="K960" s="393">
        <v>3</v>
      </c>
      <c r="L960" s="393">
        <v>3</v>
      </c>
      <c r="M960" s="393">
        <v>3</v>
      </c>
      <c r="N960" s="393">
        <v>3</v>
      </c>
      <c r="O960" s="393">
        <v>3</v>
      </c>
      <c r="P960" s="393">
        <v>3</v>
      </c>
      <c r="Q960" s="393">
        <v>3</v>
      </c>
      <c r="R960" s="393">
        <v>3</v>
      </c>
      <c r="S960" s="393">
        <v>3</v>
      </c>
      <c r="T960" s="394">
        <v>3</v>
      </c>
      <c r="U960" s="394">
        <v>3</v>
      </c>
      <c r="V960" s="394">
        <v>3</v>
      </c>
      <c r="W960" s="394">
        <v>3</v>
      </c>
      <c r="X960" s="394">
        <v>3</v>
      </c>
    </row>
    <row r="961" spans="1:24" s="390" customFormat="1" ht="16.5" hidden="1">
      <c r="A961" s="395" t="s">
        <v>3204</v>
      </c>
      <c r="B961" s="396" t="s">
        <v>3205</v>
      </c>
      <c r="C961" s="396" t="s">
        <v>239</v>
      </c>
      <c r="D961" s="396" t="s">
        <v>239</v>
      </c>
      <c r="E961" s="396" t="s">
        <v>389</v>
      </c>
      <c r="F961" s="396" t="s">
        <v>3206</v>
      </c>
      <c r="G961" s="396" t="s">
        <v>239</v>
      </c>
      <c r="H961" s="396" t="s">
        <v>243</v>
      </c>
      <c r="I961" s="397">
        <v>3</v>
      </c>
      <c r="J961" s="397">
        <v>3</v>
      </c>
      <c r="K961" s="397">
        <v>3</v>
      </c>
      <c r="L961" s="397">
        <v>3</v>
      </c>
      <c r="M961" s="397">
        <v>3</v>
      </c>
      <c r="N961" s="397">
        <v>3</v>
      </c>
      <c r="O961" s="397">
        <v>3</v>
      </c>
      <c r="P961" s="397">
        <v>3</v>
      </c>
      <c r="Q961" s="397">
        <v>3</v>
      </c>
      <c r="R961" s="397">
        <v>3</v>
      </c>
      <c r="S961" s="397">
        <v>3</v>
      </c>
      <c r="T961" s="394">
        <v>3</v>
      </c>
      <c r="U961" s="394">
        <v>3</v>
      </c>
      <c r="V961" s="394">
        <v>3</v>
      </c>
      <c r="W961" s="394">
        <v>3</v>
      </c>
      <c r="X961" s="394">
        <v>3</v>
      </c>
    </row>
    <row r="962" spans="1:24" s="390" customFormat="1" ht="16.5" hidden="1">
      <c r="A962" s="391" t="s">
        <v>3207</v>
      </c>
      <c r="B962" s="392" t="s">
        <v>3208</v>
      </c>
      <c r="C962" s="392" t="s">
        <v>239</v>
      </c>
      <c r="D962" s="392" t="s">
        <v>239</v>
      </c>
      <c r="E962" s="392" t="s">
        <v>1702</v>
      </c>
      <c r="F962" s="392" t="s">
        <v>3209</v>
      </c>
      <c r="G962" s="392" t="s">
        <v>239</v>
      </c>
      <c r="H962" s="392" t="s">
        <v>243</v>
      </c>
      <c r="I962" s="398">
        <v>97.802000000000007</v>
      </c>
      <c r="J962" s="398">
        <v>99.364999999999995</v>
      </c>
      <c r="K962" s="398">
        <v>99.867000000000004</v>
      </c>
      <c r="L962" s="398">
        <v>100.008</v>
      </c>
      <c r="M962" s="398">
        <v>100.485</v>
      </c>
      <c r="N962" s="393">
        <v>100.3</v>
      </c>
      <c r="O962" s="393">
        <v>98.5</v>
      </c>
      <c r="P962" s="393">
        <v>95.9</v>
      </c>
      <c r="Q962" s="398" t="s">
        <v>386</v>
      </c>
      <c r="R962" s="398" t="s">
        <v>386</v>
      </c>
      <c r="S962" s="398" t="s">
        <v>386</v>
      </c>
      <c r="T962" s="398" t="s">
        <v>386</v>
      </c>
      <c r="U962" s="398" t="s">
        <v>386</v>
      </c>
      <c r="V962" s="398" t="s">
        <v>386</v>
      </c>
      <c r="W962" s="398" t="s">
        <v>386</v>
      </c>
      <c r="X962" s="398" t="s">
        <v>386</v>
      </c>
    </row>
    <row r="963" spans="1:24" s="390" customFormat="1" ht="16.5" hidden="1">
      <c r="A963" s="395" t="s">
        <v>3210</v>
      </c>
      <c r="B963" s="396" t="s">
        <v>3211</v>
      </c>
      <c r="C963" s="396" t="s">
        <v>239</v>
      </c>
      <c r="D963" s="396" t="s">
        <v>239</v>
      </c>
      <c r="E963" s="396" t="s">
        <v>396</v>
      </c>
      <c r="F963" s="396" t="s">
        <v>3212</v>
      </c>
      <c r="G963" s="396" t="s">
        <v>239</v>
      </c>
      <c r="H963" s="396" t="s">
        <v>243</v>
      </c>
      <c r="I963" s="399">
        <v>3.359</v>
      </c>
      <c r="J963" s="399">
        <v>3.585</v>
      </c>
      <c r="K963" s="399">
        <v>3.1419999999999999</v>
      </c>
      <c r="L963" s="399">
        <v>3.0680000000000001</v>
      </c>
      <c r="M963" s="399">
        <v>2.9249999999999998</v>
      </c>
      <c r="N963" s="399">
        <v>2.6030000000000002</v>
      </c>
      <c r="O963" s="399">
        <v>3.835</v>
      </c>
      <c r="P963" s="399">
        <v>3.3780000000000001</v>
      </c>
      <c r="Q963" s="399">
        <v>-0.80300000000000005</v>
      </c>
      <c r="R963" s="399">
        <v>3.7839999999999998</v>
      </c>
      <c r="S963" s="397">
        <v>2.1</v>
      </c>
      <c r="T963" s="394">
        <v>1.3</v>
      </c>
      <c r="U963" s="394">
        <v>2.2999999999999998</v>
      </c>
      <c r="V963" s="394">
        <v>2.9</v>
      </c>
      <c r="W963" s="394">
        <v>2.8</v>
      </c>
      <c r="X963" s="394">
        <v>2.8</v>
      </c>
    </row>
    <row r="964" spans="1:24" s="390" customFormat="1" ht="16.5" hidden="1">
      <c r="A964" s="391" t="s">
        <v>3213</v>
      </c>
      <c r="B964" s="392" t="s">
        <v>3214</v>
      </c>
      <c r="C964" s="392" t="s">
        <v>239</v>
      </c>
      <c r="D964" s="392" t="s">
        <v>239</v>
      </c>
      <c r="E964" s="392" t="s">
        <v>396</v>
      </c>
      <c r="F964" s="392" t="s">
        <v>3215</v>
      </c>
      <c r="G964" s="392" t="s">
        <v>239</v>
      </c>
      <c r="H964" s="392" t="s">
        <v>243</v>
      </c>
      <c r="I964" s="398">
        <v>60.228999999999999</v>
      </c>
      <c r="J964" s="398">
        <v>60.36</v>
      </c>
      <c r="K964" s="398">
        <v>60.386000000000003</v>
      </c>
      <c r="L964" s="398">
        <v>60.587000000000003</v>
      </c>
      <c r="M964" s="398">
        <v>60.65</v>
      </c>
      <c r="N964" s="398">
        <v>60.302</v>
      </c>
      <c r="O964" s="398">
        <v>60.756999999999998</v>
      </c>
      <c r="P964" s="398">
        <v>61.347999999999999</v>
      </c>
      <c r="Q964" s="398">
        <v>61.408000000000001</v>
      </c>
      <c r="R964" s="398">
        <v>61.134</v>
      </c>
      <c r="S964" s="393">
        <v>60.8</v>
      </c>
      <c r="T964" s="394">
        <v>60.7</v>
      </c>
      <c r="U964" s="394">
        <v>60.7</v>
      </c>
      <c r="V964" s="394">
        <v>60.7</v>
      </c>
      <c r="W964" s="394">
        <v>60.8</v>
      </c>
      <c r="X964" s="394">
        <v>60.8</v>
      </c>
    </row>
    <row r="965" spans="1:24" s="390" customFormat="1" ht="16.5" hidden="1">
      <c r="A965" s="395" t="s">
        <v>3216</v>
      </c>
      <c r="B965" s="396" t="s">
        <v>3217</v>
      </c>
      <c r="C965" s="396" t="s">
        <v>403</v>
      </c>
      <c r="D965" s="396" t="s">
        <v>404</v>
      </c>
      <c r="E965" s="396" t="s">
        <v>405</v>
      </c>
      <c r="F965" s="396" t="s">
        <v>3218</v>
      </c>
      <c r="G965" s="396" t="s">
        <v>422</v>
      </c>
      <c r="H965" s="396" t="s">
        <v>243</v>
      </c>
      <c r="I965" s="399">
        <v>836807.2</v>
      </c>
      <c r="J965" s="399">
        <v>866807.8</v>
      </c>
      <c r="K965" s="399">
        <v>894040.5</v>
      </c>
      <c r="L965" s="399">
        <v>921469.8</v>
      </c>
      <c r="M965" s="399">
        <v>948419.1</v>
      </c>
      <c r="N965" s="399">
        <v>973106.4</v>
      </c>
      <c r="O965" s="399">
        <v>1010422.8</v>
      </c>
      <c r="P965" s="399">
        <v>1044553.6</v>
      </c>
      <c r="Q965" s="399">
        <v>1036168.9</v>
      </c>
      <c r="R965" s="399">
        <v>1075381.7</v>
      </c>
      <c r="S965" s="397">
        <v>1098297.3</v>
      </c>
      <c r="T965" s="394">
        <v>1112343.7</v>
      </c>
      <c r="U965" s="394">
        <v>1137663.2</v>
      </c>
      <c r="V965" s="394">
        <v>1170278.8999999999</v>
      </c>
      <c r="W965" s="394">
        <v>1203105.3</v>
      </c>
      <c r="X965" s="394">
        <v>1203105.3</v>
      </c>
    </row>
    <row r="966" spans="1:24" s="390" customFormat="1" ht="16.5" hidden="1">
      <c r="A966" s="391" t="s">
        <v>3219</v>
      </c>
      <c r="B966" s="392" t="s">
        <v>3220</v>
      </c>
      <c r="C966" s="392" t="s">
        <v>239</v>
      </c>
      <c r="D966" s="392" t="s">
        <v>239</v>
      </c>
      <c r="E966" s="392" t="s">
        <v>628</v>
      </c>
      <c r="F966" s="392" t="s">
        <v>3221</v>
      </c>
      <c r="G966" s="392" t="s">
        <v>239</v>
      </c>
      <c r="H966" s="392" t="s">
        <v>243</v>
      </c>
      <c r="I966" s="398">
        <v>-0.39600000000000002</v>
      </c>
      <c r="J966" s="398">
        <v>-0.46200000000000002</v>
      </c>
      <c r="K966" s="398">
        <v>-0.222</v>
      </c>
      <c r="L966" s="398">
        <v>-0.998</v>
      </c>
      <c r="M966" s="398">
        <v>-1.1559999999999999</v>
      </c>
      <c r="N966" s="398">
        <v>-2.2629999999999999</v>
      </c>
      <c r="O966" s="398">
        <v>-1.702</v>
      </c>
      <c r="P966" s="398">
        <v>-1.6259999999999999</v>
      </c>
      <c r="Q966" s="398">
        <v>-0.89200000000000002</v>
      </c>
      <c r="R966" s="398">
        <v>-0.17199999999999999</v>
      </c>
      <c r="S966" s="393">
        <v>-0.1</v>
      </c>
      <c r="T966" s="394">
        <v>-0.5</v>
      </c>
      <c r="U966" s="394">
        <v>-0.5</v>
      </c>
      <c r="V966" s="394">
        <v>-0.3</v>
      </c>
      <c r="W966" s="394">
        <v>-0.4</v>
      </c>
      <c r="X966" s="394">
        <v>-0.4</v>
      </c>
    </row>
    <row r="967" spans="1:24" s="390" customFormat="1" ht="16.5" hidden="1">
      <c r="A967" s="395" t="s">
        <v>3222</v>
      </c>
      <c r="B967" s="396" t="s">
        <v>3223</v>
      </c>
      <c r="C967" s="396" t="s">
        <v>454</v>
      </c>
      <c r="D967" s="396" t="s">
        <v>404</v>
      </c>
      <c r="E967" s="396" t="s">
        <v>710</v>
      </c>
      <c r="F967" s="396" t="s">
        <v>3224</v>
      </c>
      <c r="G967" s="396" t="s">
        <v>892</v>
      </c>
      <c r="H967" s="396" t="s">
        <v>243</v>
      </c>
      <c r="I967" s="399">
        <v>-5.0575000000000001</v>
      </c>
      <c r="J967" s="399">
        <v>-6.3288000000000002</v>
      </c>
      <c r="K967" s="399">
        <v>-3.2900999999999998</v>
      </c>
      <c r="L967" s="399">
        <v>-14.6258</v>
      </c>
      <c r="M967" s="399">
        <v>-17.338400000000004</v>
      </c>
      <c r="N967" s="399">
        <v>-36.734099999999998</v>
      </c>
      <c r="O967" s="399">
        <v>-29.369400000000002</v>
      </c>
      <c r="P967" s="399">
        <v>-26.845299999999998</v>
      </c>
      <c r="Q967" s="399">
        <v>-14.670100000000001</v>
      </c>
      <c r="R967" s="399">
        <v>-3.1083000000000003</v>
      </c>
      <c r="S967" s="397">
        <v>-2.4063000000000003</v>
      </c>
      <c r="T967" s="394">
        <v>-8.5778999999999996</v>
      </c>
      <c r="U967" s="394">
        <v>-9.9540000000000006</v>
      </c>
      <c r="V967" s="394">
        <v>-6.4282000000000004</v>
      </c>
      <c r="W967" s="394">
        <v>-8.7094000000000005</v>
      </c>
      <c r="X967" s="394">
        <v>-8.7094000000000005</v>
      </c>
    </row>
    <row r="968" spans="1:24" s="390" customFormat="1" ht="16.5" hidden="1">
      <c r="A968" s="391" t="s">
        <v>3225</v>
      </c>
      <c r="B968" s="392" t="s">
        <v>3226</v>
      </c>
      <c r="C968" s="392" t="s">
        <v>454</v>
      </c>
      <c r="D968" s="392" t="s">
        <v>404</v>
      </c>
      <c r="E968" s="392" t="s">
        <v>710</v>
      </c>
      <c r="F968" s="392" t="s">
        <v>3227</v>
      </c>
      <c r="G968" s="392" t="s">
        <v>892</v>
      </c>
      <c r="H968" s="392" t="s">
        <v>243</v>
      </c>
      <c r="I968" s="398">
        <v>103.13430000000001</v>
      </c>
      <c r="J968" s="398">
        <v>103.3242</v>
      </c>
      <c r="K968" s="398">
        <v>111.90230000000001</v>
      </c>
      <c r="L968" s="398">
        <v>97.49860000000001</v>
      </c>
      <c r="M968" s="398">
        <v>94.809100000000001</v>
      </c>
      <c r="N968" s="398">
        <v>89.701300000000003</v>
      </c>
      <c r="O968" s="398">
        <v>103.67750000000001</v>
      </c>
      <c r="P968" s="398">
        <v>103.8389</v>
      </c>
      <c r="Q968" s="398">
        <v>89.595699999999994</v>
      </c>
      <c r="R968" s="398">
        <v>121.1874</v>
      </c>
      <c r="S968" s="393">
        <v>120.256</v>
      </c>
      <c r="T968" s="394">
        <v>125.13800000000001</v>
      </c>
      <c r="U968" s="394">
        <v>140.03</v>
      </c>
      <c r="V968" s="394">
        <v>154.994</v>
      </c>
      <c r="W968" s="394">
        <v>164.69300000000001</v>
      </c>
      <c r="X968" s="394">
        <v>164.69300000000001</v>
      </c>
    </row>
    <row r="969" spans="1:24" s="390" customFormat="1" ht="16.5" hidden="1">
      <c r="A969" s="395" t="s">
        <v>3228</v>
      </c>
      <c r="B969" s="396" t="s">
        <v>3229</v>
      </c>
      <c r="C969" s="396" t="s">
        <v>454</v>
      </c>
      <c r="D969" s="396" t="s">
        <v>404</v>
      </c>
      <c r="E969" s="396" t="s">
        <v>710</v>
      </c>
      <c r="F969" s="396" t="s">
        <v>3230</v>
      </c>
      <c r="G969" s="396" t="s">
        <v>892</v>
      </c>
      <c r="H969" s="396" t="s">
        <v>243</v>
      </c>
      <c r="I969" s="399">
        <v>-108.1918</v>
      </c>
      <c r="J969" s="399">
        <v>-109.65300000000001</v>
      </c>
      <c r="K969" s="399">
        <v>-115.19239999999999</v>
      </c>
      <c r="L969" s="399">
        <v>-112.12439999999999</v>
      </c>
      <c r="M969" s="399">
        <v>-112.14750000000001</v>
      </c>
      <c r="N969" s="399">
        <v>-126.4354</v>
      </c>
      <c r="O969" s="399">
        <v>-133.04689999999999</v>
      </c>
      <c r="P969" s="399">
        <v>-130.6842</v>
      </c>
      <c r="Q969" s="399">
        <v>-104.2658</v>
      </c>
      <c r="R969" s="399">
        <v>-124.2957</v>
      </c>
      <c r="S969" s="397">
        <v>-122.663</v>
      </c>
      <c r="T969" s="394">
        <v>-133.71600000000001</v>
      </c>
      <c r="U969" s="394">
        <v>-149.98400000000001</v>
      </c>
      <c r="V969" s="394">
        <v>-161.422</v>
      </c>
      <c r="W969" s="394">
        <v>-173.40299999999999</v>
      </c>
      <c r="X969" s="394">
        <v>-173.40299999999999</v>
      </c>
    </row>
    <row r="970" spans="1:24" s="390" customFormat="1" ht="16.5" hidden="1">
      <c r="A970" s="391" t="s">
        <v>3231</v>
      </c>
      <c r="B970" s="392" t="s">
        <v>3232</v>
      </c>
      <c r="C970" s="392" t="s">
        <v>239</v>
      </c>
      <c r="D970" s="392" t="s">
        <v>239</v>
      </c>
      <c r="E970" s="392" t="s">
        <v>389</v>
      </c>
      <c r="F970" s="392" t="s">
        <v>3233</v>
      </c>
      <c r="G970" s="392" t="s">
        <v>239</v>
      </c>
      <c r="H970" s="392" t="s">
        <v>243</v>
      </c>
      <c r="I970" s="393">
        <v>3</v>
      </c>
      <c r="J970" s="393">
        <v>3</v>
      </c>
      <c r="K970" s="393">
        <v>3</v>
      </c>
      <c r="L970" s="393">
        <v>3</v>
      </c>
      <c r="M970" s="393">
        <v>3</v>
      </c>
      <c r="N970" s="393">
        <v>3</v>
      </c>
      <c r="O970" s="393">
        <v>3</v>
      </c>
      <c r="P970" s="393">
        <v>3</v>
      </c>
      <c r="Q970" s="393">
        <v>3</v>
      </c>
      <c r="R970" s="393">
        <v>3.2</v>
      </c>
      <c r="S970" s="393">
        <v>3.4</v>
      </c>
      <c r="T970" s="394">
        <v>3.6</v>
      </c>
      <c r="U970" s="394">
        <v>3.8</v>
      </c>
      <c r="V970" s="394">
        <v>4</v>
      </c>
      <c r="W970" s="394">
        <v>4</v>
      </c>
      <c r="X970" s="394">
        <v>4</v>
      </c>
    </row>
    <row r="971" spans="1:24" s="390" customFormat="1" ht="16.5" hidden="1">
      <c r="A971" s="395" t="s">
        <v>3234</v>
      </c>
      <c r="B971" s="396" t="s">
        <v>3235</v>
      </c>
      <c r="C971" s="396" t="s">
        <v>239</v>
      </c>
      <c r="D971" s="396" t="s">
        <v>239</v>
      </c>
      <c r="E971" s="396" t="s">
        <v>255</v>
      </c>
      <c r="F971" s="396" t="s">
        <v>3236</v>
      </c>
      <c r="G971" s="396" t="s">
        <v>239</v>
      </c>
      <c r="H971" s="396" t="s">
        <v>243</v>
      </c>
      <c r="I971" s="399">
        <v>1.8859999999999999</v>
      </c>
      <c r="J971" s="399">
        <v>1.9139999999999999</v>
      </c>
      <c r="K971" s="399">
        <v>1.9319999999999999</v>
      </c>
      <c r="L971" s="399">
        <v>1.766</v>
      </c>
      <c r="M971" s="399">
        <v>1.673</v>
      </c>
      <c r="N971" s="397">
        <v>1.7</v>
      </c>
      <c r="O971" s="397">
        <v>1.8</v>
      </c>
      <c r="P971" s="397">
        <v>1.7</v>
      </c>
      <c r="Q971" s="397">
        <v>1.9</v>
      </c>
      <c r="R971" s="397">
        <v>1.8</v>
      </c>
      <c r="S971" s="397">
        <v>1.6</v>
      </c>
      <c r="T971" s="394">
        <v>1.6</v>
      </c>
      <c r="U971" s="394">
        <v>1.7</v>
      </c>
      <c r="V971" s="394">
        <v>1.7</v>
      </c>
      <c r="W971" s="394">
        <v>1.7</v>
      </c>
      <c r="X971" s="394">
        <v>1.7</v>
      </c>
    </row>
    <row r="972" spans="1:24" s="390" customFormat="1" ht="16.5" hidden="1">
      <c r="A972" s="391" t="s">
        <v>3237</v>
      </c>
      <c r="B972" s="392" t="s">
        <v>3238</v>
      </c>
      <c r="C972" s="392" t="s">
        <v>239</v>
      </c>
      <c r="D972" s="392" t="s">
        <v>239</v>
      </c>
      <c r="E972" s="392" t="s">
        <v>255</v>
      </c>
      <c r="F972" s="392" t="s">
        <v>3239</v>
      </c>
      <c r="G972" s="392" t="s">
        <v>239</v>
      </c>
      <c r="H972" s="392" t="s">
        <v>243</v>
      </c>
      <c r="I972" s="398">
        <v>1.6919999999999999</v>
      </c>
      <c r="J972" s="398">
        <v>1.6519999999999999</v>
      </c>
      <c r="K972" s="398">
        <v>1.653</v>
      </c>
      <c r="L972" s="398">
        <v>1.7450000000000001</v>
      </c>
      <c r="M972" s="398">
        <v>1.7629999999999999</v>
      </c>
      <c r="N972" s="393">
        <v>1.7</v>
      </c>
      <c r="O972" s="393">
        <v>1.7</v>
      </c>
      <c r="P972" s="393">
        <v>1.7</v>
      </c>
      <c r="Q972" s="393">
        <v>1.8</v>
      </c>
      <c r="R972" s="393">
        <v>1.7</v>
      </c>
      <c r="S972" s="393">
        <v>1.7</v>
      </c>
      <c r="T972" s="394">
        <v>1.7</v>
      </c>
      <c r="U972" s="394">
        <v>1.7</v>
      </c>
      <c r="V972" s="394">
        <v>1.6</v>
      </c>
      <c r="W972" s="394">
        <v>1.7</v>
      </c>
      <c r="X972" s="394">
        <v>1.7</v>
      </c>
    </row>
    <row r="973" spans="1:24" s="390" customFormat="1" ht="16.5" hidden="1">
      <c r="A973" s="395" t="s">
        <v>3240</v>
      </c>
      <c r="B973" s="396" t="s">
        <v>3241</v>
      </c>
      <c r="C973" s="396" t="s">
        <v>239</v>
      </c>
      <c r="D973" s="396" t="s">
        <v>239</v>
      </c>
      <c r="E973" s="396" t="s">
        <v>255</v>
      </c>
      <c r="F973" s="396" t="s">
        <v>3242</v>
      </c>
      <c r="G973" s="396" t="s">
        <v>239</v>
      </c>
      <c r="H973" s="396" t="s">
        <v>243</v>
      </c>
      <c r="I973" s="399">
        <v>3.0289999999999999</v>
      </c>
      <c r="J973" s="399">
        <v>3.0259999999999998</v>
      </c>
      <c r="K973" s="399">
        <v>3.0910000000000002</v>
      </c>
      <c r="L973" s="399">
        <v>3.27</v>
      </c>
      <c r="M973" s="399">
        <v>3.1669999999999998</v>
      </c>
      <c r="N973" s="397">
        <v>3.3</v>
      </c>
      <c r="O973" s="397">
        <v>3.2</v>
      </c>
      <c r="P973" s="397">
        <v>2.9</v>
      </c>
      <c r="Q973" s="397">
        <v>3</v>
      </c>
      <c r="R973" s="397">
        <v>3</v>
      </c>
      <c r="S973" s="397">
        <v>2.6</v>
      </c>
      <c r="T973" s="394">
        <v>2.5</v>
      </c>
      <c r="U973" s="394">
        <v>2.6</v>
      </c>
      <c r="V973" s="394">
        <v>2.8</v>
      </c>
      <c r="W973" s="394">
        <v>3.1</v>
      </c>
      <c r="X973" s="394">
        <v>3.1</v>
      </c>
    </row>
    <row r="974" spans="1:24" s="390" customFormat="1" ht="16.5" hidden="1">
      <c r="A974" s="391" t="s">
        <v>3243</v>
      </c>
      <c r="B974" s="392" t="s">
        <v>3244</v>
      </c>
      <c r="C974" s="392" t="s">
        <v>239</v>
      </c>
      <c r="D974" s="392" t="s">
        <v>239</v>
      </c>
      <c r="E974" s="392" t="s">
        <v>255</v>
      </c>
      <c r="F974" s="392" t="s">
        <v>3245</v>
      </c>
      <c r="G974" s="392" t="s">
        <v>239</v>
      </c>
      <c r="H974" s="392" t="s">
        <v>243</v>
      </c>
      <c r="I974" s="398">
        <v>0.69899999999999995</v>
      </c>
      <c r="J974" s="398">
        <v>0.69799999999999995</v>
      </c>
      <c r="K974" s="398">
        <v>0.69599999999999995</v>
      </c>
      <c r="L974" s="398">
        <v>0.69399999999999995</v>
      </c>
      <c r="M974" s="398">
        <v>0.69099999999999995</v>
      </c>
      <c r="N974" s="398">
        <v>0.68700000000000006</v>
      </c>
      <c r="O974" s="398">
        <v>0.68300000000000005</v>
      </c>
      <c r="P974" s="398">
        <v>0.67900000000000005</v>
      </c>
      <c r="Q974" s="398">
        <v>0.67400000000000004</v>
      </c>
      <c r="R974" s="393">
        <v>0.67</v>
      </c>
      <c r="S974" s="393">
        <v>0.66</v>
      </c>
      <c r="T974" s="394">
        <v>0.66</v>
      </c>
      <c r="U974" s="394">
        <v>0.66</v>
      </c>
      <c r="V974" s="394">
        <v>0.66</v>
      </c>
      <c r="W974" s="394">
        <v>0.64</v>
      </c>
      <c r="X974" s="394">
        <v>0.64</v>
      </c>
    </row>
    <row r="975" spans="1:24" s="390" customFormat="1" ht="16.5" hidden="1">
      <c r="A975" s="395" t="s">
        <v>3246</v>
      </c>
      <c r="B975" s="396" t="s">
        <v>3247</v>
      </c>
      <c r="C975" s="396" t="s">
        <v>454</v>
      </c>
      <c r="D975" s="396" t="s">
        <v>404</v>
      </c>
      <c r="E975" s="396" t="s">
        <v>1826</v>
      </c>
      <c r="F975" s="396" t="s">
        <v>3248</v>
      </c>
      <c r="G975" s="396" t="s">
        <v>491</v>
      </c>
      <c r="H975" s="396" t="s">
        <v>243</v>
      </c>
      <c r="I975" s="399">
        <v>126.79236</v>
      </c>
      <c r="J975" s="399">
        <v>109.89203000000001</v>
      </c>
      <c r="K975" s="399">
        <v>114.65830000000001</v>
      </c>
      <c r="L975" s="399">
        <v>104.31960000000001</v>
      </c>
      <c r="M975" s="399">
        <v>104.7722</v>
      </c>
      <c r="N975" s="399">
        <v>115.95610000000001</v>
      </c>
      <c r="O975" s="399">
        <v>125.60000000000001</v>
      </c>
      <c r="P975" s="399">
        <v>135.46460000000002</v>
      </c>
      <c r="Q975" s="399">
        <v>160.06639999999999</v>
      </c>
      <c r="R975" s="399">
        <v>164.73579999999998</v>
      </c>
      <c r="S975" s="397">
        <v>192.83687499999999</v>
      </c>
      <c r="T975" s="394">
        <v>193.37186700000001</v>
      </c>
      <c r="U975" s="394">
        <v>213.45579699999999</v>
      </c>
      <c r="V975" s="394">
        <v>242.38315100000003</v>
      </c>
      <c r="W975" s="394">
        <v>264.92944699999998</v>
      </c>
      <c r="X975" s="394">
        <v>264.92944699999998</v>
      </c>
    </row>
    <row r="976" spans="1:24" s="390" customFormat="1" ht="16.5" hidden="1">
      <c r="A976" s="391" t="s">
        <v>3249</v>
      </c>
      <c r="B976" s="392" t="s">
        <v>3250</v>
      </c>
      <c r="C976" s="392" t="s">
        <v>239</v>
      </c>
      <c r="D976" s="392" t="s">
        <v>239</v>
      </c>
      <c r="E976" s="392" t="s">
        <v>967</v>
      </c>
      <c r="F976" s="392" t="s">
        <v>3251</v>
      </c>
      <c r="G976" s="392" t="s">
        <v>239</v>
      </c>
      <c r="H976" s="392" t="s">
        <v>243</v>
      </c>
      <c r="I976" s="398">
        <v>3.0750000000000002</v>
      </c>
      <c r="J976" s="398">
        <v>2.585</v>
      </c>
      <c r="K976" s="398">
        <v>2.335</v>
      </c>
      <c r="L976" s="398">
        <v>1.645</v>
      </c>
      <c r="M976" s="398">
        <v>1.343</v>
      </c>
      <c r="N976" s="398">
        <v>1.2609999999999999</v>
      </c>
      <c r="O976" s="398">
        <v>1.522</v>
      </c>
      <c r="P976" s="398">
        <v>1.5920000000000001</v>
      </c>
      <c r="Q976" s="398">
        <v>0.69799999999999995</v>
      </c>
      <c r="R976" s="398">
        <v>0.61299999999999999</v>
      </c>
      <c r="S976" s="393">
        <v>2</v>
      </c>
      <c r="T976" s="394">
        <v>3.4</v>
      </c>
      <c r="U976" s="394">
        <v>3.3</v>
      </c>
      <c r="V976" s="394">
        <v>2.8</v>
      </c>
      <c r="W976" s="394">
        <v>2.5</v>
      </c>
      <c r="X976" s="394">
        <v>2.5</v>
      </c>
    </row>
    <row r="977" spans="1:24" s="390" customFormat="1" ht="16.5" hidden="1">
      <c r="A977" s="395" t="s">
        <v>3252</v>
      </c>
      <c r="B977" s="396" t="s">
        <v>3253</v>
      </c>
      <c r="C977" s="396" t="s">
        <v>239</v>
      </c>
      <c r="D977" s="396" t="s">
        <v>239</v>
      </c>
      <c r="E977" s="396" t="s">
        <v>967</v>
      </c>
      <c r="F977" s="396" t="s">
        <v>3254</v>
      </c>
      <c r="G977" s="396" t="s">
        <v>239</v>
      </c>
      <c r="H977" s="396" t="s">
        <v>243</v>
      </c>
      <c r="I977" s="399">
        <v>2.75</v>
      </c>
      <c r="J977" s="399">
        <v>2.5</v>
      </c>
      <c r="K977" s="399">
        <v>1.99</v>
      </c>
      <c r="L977" s="399">
        <v>1.48</v>
      </c>
      <c r="M977" s="399">
        <v>1.22</v>
      </c>
      <c r="N977" s="399">
        <v>1.51</v>
      </c>
      <c r="O977" s="399">
        <v>1.77</v>
      </c>
      <c r="P977" s="399">
        <v>1.28</v>
      </c>
      <c r="Q977" s="399">
        <v>0.51</v>
      </c>
      <c r="R977" s="399">
        <v>1.01</v>
      </c>
      <c r="S977" s="397">
        <v>3.1826169671396274</v>
      </c>
      <c r="T977" s="394">
        <v>3.5149059007588495</v>
      </c>
      <c r="U977" s="394">
        <v>3.0350757417033236</v>
      </c>
      <c r="V977" s="394">
        <v>2.5229767006803692</v>
      </c>
      <c r="W977" s="394">
        <v>2.4687397588595688</v>
      </c>
      <c r="X977" s="394">
        <v>2.4687397588595688</v>
      </c>
    </row>
    <row r="978" spans="1:24" s="390" customFormat="1" ht="16.5" hidden="1">
      <c r="A978" s="391" t="s">
        <v>3255</v>
      </c>
      <c r="B978" s="392" t="s">
        <v>3256</v>
      </c>
      <c r="C978" s="392" t="s">
        <v>454</v>
      </c>
      <c r="D978" s="392" t="s">
        <v>404</v>
      </c>
      <c r="E978" s="392" t="s">
        <v>489</v>
      </c>
      <c r="F978" s="392" t="s">
        <v>3257</v>
      </c>
      <c r="G978" s="392" t="s">
        <v>491</v>
      </c>
      <c r="H978" s="392" t="s">
        <v>243</v>
      </c>
      <c r="I978" s="393">
        <v>1.5324000000000002</v>
      </c>
      <c r="J978" s="393">
        <v>1.9465999999999999</v>
      </c>
      <c r="K978" s="393">
        <v>2.2940999999999998</v>
      </c>
      <c r="L978" s="393">
        <v>2.0495000000000001</v>
      </c>
      <c r="M978" s="393">
        <v>2.5501999999999998</v>
      </c>
      <c r="N978" s="393">
        <v>2.8914</v>
      </c>
      <c r="O978" s="393">
        <v>3.9639000000000002</v>
      </c>
      <c r="P978" s="393">
        <v>4.4913999999999996</v>
      </c>
      <c r="Q978" s="393">
        <v>2.8438000000000003</v>
      </c>
      <c r="R978" s="393">
        <v>2.4014000000000002</v>
      </c>
      <c r="S978" s="393">
        <v>6.0038999999999998</v>
      </c>
      <c r="T978" s="394">
        <v>10.3619</v>
      </c>
      <c r="U978" s="394">
        <v>11.5413</v>
      </c>
      <c r="V978" s="394">
        <v>9.5960999999999999</v>
      </c>
      <c r="W978" s="394">
        <v>8.9331000000000014</v>
      </c>
      <c r="X978" s="394">
        <v>8.9331000000000014</v>
      </c>
    </row>
    <row r="979" spans="1:24" s="390" customFormat="1" ht="16.5" hidden="1">
      <c r="A979" s="395" t="s">
        <v>3258</v>
      </c>
      <c r="B979" s="396" t="s">
        <v>3259</v>
      </c>
      <c r="C979" s="396" t="s">
        <v>239</v>
      </c>
      <c r="D979" s="396" t="s">
        <v>239</v>
      </c>
      <c r="E979" s="396" t="s">
        <v>255</v>
      </c>
      <c r="F979" s="396" t="s">
        <v>3260</v>
      </c>
      <c r="G979" s="396" t="s">
        <v>3261</v>
      </c>
      <c r="H979" s="396" t="s">
        <v>243</v>
      </c>
      <c r="I979" s="397">
        <v>1.6</v>
      </c>
      <c r="J979" s="397">
        <v>1.3</v>
      </c>
      <c r="K979" s="397">
        <v>1.8</v>
      </c>
      <c r="L979" s="397">
        <v>2.1</v>
      </c>
      <c r="M979" s="397">
        <v>2.7</v>
      </c>
      <c r="N979" s="397">
        <v>2.7</v>
      </c>
      <c r="O979" s="397">
        <v>3.1</v>
      </c>
      <c r="P979" s="397">
        <v>1.3</v>
      </c>
      <c r="Q979" s="397">
        <v>1.5</v>
      </c>
      <c r="R979" s="397">
        <v>5.9</v>
      </c>
      <c r="S979" s="397">
        <v>4.9000000000000004</v>
      </c>
      <c r="T979" s="394">
        <v>2.4</v>
      </c>
      <c r="U979" s="394">
        <v>2.2999999999999998</v>
      </c>
      <c r="V979" s="394">
        <v>2.5</v>
      </c>
      <c r="W979" s="394">
        <v>2.2999999999999998</v>
      </c>
      <c r="X979" s="394">
        <v>2.2999999999999998</v>
      </c>
    </row>
    <row r="980" spans="1:24" s="390" customFormat="1" ht="16.5" hidden="1">
      <c r="A980" s="391" t="s">
        <v>3262</v>
      </c>
      <c r="B980" s="392" t="s">
        <v>3263</v>
      </c>
      <c r="C980" s="392" t="s">
        <v>454</v>
      </c>
      <c r="D980" s="392" t="s">
        <v>404</v>
      </c>
      <c r="E980" s="392" t="s">
        <v>255</v>
      </c>
      <c r="F980" s="392" t="s">
        <v>3260</v>
      </c>
      <c r="G980" s="392" t="s">
        <v>3261</v>
      </c>
      <c r="H980" s="392" t="s">
        <v>243</v>
      </c>
      <c r="I980" s="393">
        <v>6.5629999999999997</v>
      </c>
      <c r="J980" s="393">
        <v>6.9060000000000006</v>
      </c>
      <c r="K980" s="393">
        <v>7.3769999999999998</v>
      </c>
      <c r="L980" s="393">
        <v>7.0730000000000004</v>
      </c>
      <c r="M980" s="393">
        <v>7.1560000000000006</v>
      </c>
      <c r="N980" s="393">
        <v>7.6760000000000002</v>
      </c>
      <c r="O980" s="393">
        <v>8.234</v>
      </c>
      <c r="P980" s="393">
        <v>7.92</v>
      </c>
      <c r="Q980" s="393">
        <v>8.02</v>
      </c>
      <c r="R980" s="393">
        <v>8.9719999999999995</v>
      </c>
      <c r="S980" s="393">
        <v>8.7159999999999993</v>
      </c>
      <c r="T980" s="394">
        <v>9.2840000000000007</v>
      </c>
      <c r="U980" s="394">
        <v>10.222</v>
      </c>
      <c r="V980" s="394">
        <v>11.086</v>
      </c>
      <c r="W980" s="394">
        <v>11.617000000000001</v>
      </c>
      <c r="X980" s="394">
        <v>11.617000000000001</v>
      </c>
    </row>
    <row r="981" spans="1:24" s="390" customFormat="1" ht="16.5" hidden="1">
      <c r="A981" s="395" t="s">
        <v>3264</v>
      </c>
      <c r="B981" s="396" t="s">
        <v>3265</v>
      </c>
      <c r="C981" s="396" t="s">
        <v>454</v>
      </c>
      <c r="D981" s="396" t="s">
        <v>404</v>
      </c>
      <c r="E981" s="396" t="s">
        <v>255</v>
      </c>
      <c r="F981" s="396" t="s">
        <v>3260</v>
      </c>
      <c r="G981" s="396" t="s">
        <v>3261</v>
      </c>
      <c r="H981" s="396" t="s">
        <v>243</v>
      </c>
      <c r="I981" s="397">
        <v>6.0200000000000005</v>
      </c>
      <c r="J981" s="397">
        <v>6.1000000000000005</v>
      </c>
      <c r="K981" s="397">
        <v>6.2069999999999999</v>
      </c>
      <c r="L981" s="397">
        <v>6.335</v>
      </c>
      <c r="M981" s="397">
        <v>6.5070000000000006</v>
      </c>
      <c r="N981" s="397">
        <v>6.6850000000000005</v>
      </c>
      <c r="O981" s="397">
        <v>6.8920000000000003</v>
      </c>
      <c r="P981" s="397">
        <v>6.984</v>
      </c>
      <c r="Q981" s="397">
        <v>7.0860000000000003</v>
      </c>
      <c r="R981" s="397">
        <v>7.5049999999999999</v>
      </c>
      <c r="S981" s="397">
        <v>7.8730000000000002</v>
      </c>
      <c r="T981" s="394">
        <v>8.0590000000000011</v>
      </c>
      <c r="U981" s="394">
        <v>8.2409999999999997</v>
      </c>
      <c r="V981" s="394">
        <v>8.4489999999999998</v>
      </c>
      <c r="W981" s="394">
        <v>8.6440000000000001</v>
      </c>
      <c r="X981" s="394">
        <v>8.6440000000000001</v>
      </c>
    </row>
    <row r="982" spans="1:24" s="390" customFormat="1" ht="16.5" hidden="1">
      <c r="A982" s="391" t="s">
        <v>3266</v>
      </c>
      <c r="B982" s="392" t="s">
        <v>3267</v>
      </c>
      <c r="C982" s="392" t="s">
        <v>239</v>
      </c>
      <c r="D982" s="392" t="s">
        <v>239</v>
      </c>
      <c r="E982" s="392" t="s">
        <v>643</v>
      </c>
      <c r="F982" s="392" t="s">
        <v>3268</v>
      </c>
      <c r="G982" s="392" t="s">
        <v>239</v>
      </c>
      <c r="H982" s="392" t="s">
        <v>243</v>
      </c>
      <c r="I982" s="398">
        <v>8.8999999999999996E-2</v>
      </c>
      <c r="J982" s="398">
        <v>0.13500000000000001</v>
      </c>
      <c r="K982" s="398">
        <v>0.17499999999999999</v>
      </c>
      <c r="L982" s="398">
        <v>0.22800000000000001</v>
      </c>
      <c r="M982" s="398">
        <v>0.26700000000000002</v>
      </c>
      <c r="N982" s="398">
        <v>0.35499999999999998</v>
      </c>
      <c r="O982" s="398">
        <v>0.441</v>
      </c>
      <c r="P982" s="398">
        <v>0.58199999999999996</v>
      </c>
      <c r="Q982" s="398">
        <v>0.79700000000000004</v>
      </c>
      <c r="R982" s="398">
        <v>0.86399999999999999</v>
      </c>
      <c r="S982" s="393">
        <v>1</v>
      </c>
      <c r="T982" s="394">
        <v>1.1000000000000001</v>
      </c>
      <c r="U982" s="394">
        <v>1.2</v>
      </c>
      <c r="V982" s="394">
        <v>1.3</v>
      </c>
      <c r="W982" s="394">
        <v>1.5</v>
      </c>
      <c r="X982" s="394">
        <v>1.5</v>
      </c>
    </row>
    <row r="983" spans="1:24" s="390" customFormat="1" ht="16.5" hidden="1">
      <c r="A983" s="395" t="s">
        <v>3269</v>
      </c>
      <c r="B983" s="396" t="s">
        <v>3270</v>
      </c>
      <c r="C983" s="396" t="s">
        <v>239</v>
      </c>
      <c r="D983" s="396" t="s">
        <v>239</v>
      </c>
      <c r="E983" s="396" t="s">
        <v>643</v>
      </c>
      <c r="F983" s="396" t="s">
        <v>3271</v>
      </c>
      <c r="G983" s="396" t="s">
        <v>239</v>
      </c>
      <c r="H983" s="396" t="s">
        <v>243</v>
      </c>
      <c r="I983" s="399">
        <v>0.31</v>
      </c>
      <c r="J983" s="399">
        <v>0.371</v>
      </c>
      <c r="K983" s="399">
        <v>0.434</v>
      </c>
      <c r="L983" s="399">
        <v>0.498</v>
      </c>
      <c r="M983" s="399">
        <v>0.52600000000000002</v>
      </c>
      <c r="N983" s="399">
        <v>0.59399999999999997</v>
      </c>
      <c r="O983" s="399">
        <v>0.64800000000000002</v>
      </c>
      <c r="P983" s="399">
        <v>0.75700000000000001</v>
      </c>
      <c r="Q983" s="399">
        <v>0.89900000000000002</v>
      </c>
      <c r="R983" s="399">
        <v>0.622</v>
      </c>
      <c r="S983" s="397">
        <v>0.9</v>
      </c>
      <c r="T983" s="394">
        <v>1</v>
      </c>
      <c r="U983" s="394">
        <v>1</v>
      </c>
      <c r="V983" s="394">
        <v>1</v>
      </c>
      <c r="W983" s="394">
        <v>1</v>
      </c>
      <c r="X983" s="394">
        <v>1</v>
      </c>
    </row>
    <row r="984" spans="1:24" s="390" customFormat="1" ht="16.5" hidden="1">
      <c r="A984" s="391" t="s">
        <v>3272</v>
      </c>
      <c r="B984" s="392" t="s">
        <v>3273</v>
      </c>
      <c r="C984" s="392" t="s">
        <v>239</v>
      </c>
      <c r="D984" s="392" t="s">
        <v>239</v>
      </c>
      <c r="E984" s="392" t="s">
        <v>653</v>
      </c>
      <c r="F984" s="392" t="s">
        <v>3274</v>
      </c>
      <c r="G984" s="392" t="s">
        <v>239</v>
      </c>
      <c r="H984" s="392" t="s">
        <v>243</v>
      </c>
      <c r="I984" s="398">
        <v>233.47</v>
      </c>
      <c r="J984" s="398">
        <v>356</v>
      </c>
      <c r="K984" s="398">
        <v>470.28</v>
      </c>
      <c r="L984" s="398">
        <v>622.11</v>
      </c>
      <c r="M984" s="398">
        <v>754.72</v>
      </c>
      <c r="N984" s="398">
        <v>1001.4</v>
      </c>
      <c r="O984" s="398">
        <v>1242.0999999999999</v>
      </c>
      <c r="P984" s="398">
        <v>1629.4</v>
      </c>
      <c r="Q984" s="398">
        <v>2200.3000000000002</v>
      </c>
      <c r="R984" s="398">
        <v>2507.4</v>
      </c>
      <c r="S984" s="393">
        <v>2878</v>
      </c>
      <c r="T984" s="394">
        <v>3226</v>
      </c>
      <c r="U984" s="394">
        <v>3566</v>
      </c>
      <c r="V984" s="394">
        <v>3946</v>
      </c>
      <c r="W984" s="394">
        <v>4562</v>
      </c>
      <c r="X984" s="394">
        <v>4562</v>
      </c>
    </row>
    <row r="985" spans="1:24" s="390" customFormat="1" ht="16.5" hidden="1">
      <c r="A985" s="395" t="s">
        <v>3275</v>
      </c>
      <c r="B985" s="396" t="s">
        <v>3276</v>
      </c>
      <c r="C985" s="396" t="s">
        <v>239</v>
      </c>
      <c r="D985" s="396" t="s">
        <v>239</v>
      </c>
      <c r="E985" s="396" t="s">
        <v>2068</v>
      </c>
      <c r="F985" s="396" t="s">
        <v>2079</v>
      </c>
      <c r="G985" s="396" t="s">
        <v>239</v>
      </c>
      <c r="H985" s="396" t="s">
        <v>243</v>
      </c>
      <c r="I985" s="399">
        <v>0.54700000000000004</v>
      </c>
      <c r="J985" s="399">
        <v>0.51200000000000001</v>
      </c>
      <c r="K985" s="399">
        <v>0.5</v>
      </c>
      <c r="L985" s="399">
        <v>0.47799999999999998</v>
      </c>
      <c r="M985" s="399">
        <v>0.46</v>
      </c>
      <c r="N985" s="397">
        <v>0.5</v>
      </c>
      <c r="O985" s="397">
        <v>0.5</v>
      </c>
      <c r="P985" s="397">
        <v>0.5</v>
      </c>
      <c r="Q985" s="397">
        <v>0.5</v>
      </c>
      <c r="R985" s="397">
        <v>0.5</v>
      </c>
      <c r="S985" s="397">
        <v>0.5</v>
      </c>
      <c r="T985" s="394">
        <v>0.5</v>
      </c>
      <c r="U985" s="394">
        <v>0.5</v>
      </c>
      <c r="V985" s="394">
        <v>0.4</v>
      </c>
      <c r="W985" s="394">
        <v>0.4</v>
      </c>
      <c r="X985" s="394">
        <v>0.4</v>
      </c>
    </row>
    <row r="986" spans="1:24" s="390" customFormat="1" ht="16.5" hidden="1">
      <c r="A986" s="391" t="s">
        <v>3277</v>
      </c>
      <c r="B986" s="392" t="s">
        <v>3278</v>
      </c>
      <c r="C986" s="392" t="s">
        <v>239</v>
      </c>
      <c r="D986" s="392" t="s">
        <v>239</v>
      </c>
      <c r="E986" s="392" t="s">
        <v>2068</v>
      </c>
      <c r="F986" s="392" t="s">
        <v>3279</v>
      </c>
      <c r="G986" s="392" t="s">
        <v>239</v>
      </c>
      <c r="H986" s="392" t="s">
        <v>243</v>
      </c>
      <c r="I986" s="398">
        <v>4.5650000000000004</v>
      </c>
      <c r="J986" s="398">
        <v>-2.444</v>
      </c>
      <c r="K986" s="398">
        <v>1.65</v>
      </c>
      <c r="L986" s="398">
        <v>1.3640000000000001</v>
      </c>
      <c r="M986" s="398">
        <v>1.052</v>
      </c>
      <c r="N986" s="393">
        <v>4.9000000000000004</v>
      </c>
      <c r="O986" s="393">
        <v>3.8</v>
      </c>
      <c r="P986" s="393">
        <v>3.6</v>
      </c>
      <c r="Q986" s="393">
        <v>-0.9</v>
      </c>
      <c r="R986" s="393">
        <v>5.2</v>
      </c>
      <c r="S986" s="393">
        <v>16</v>
      </c>
      <c r="T986" s="394">
        <v>0.4</v>
      </c>
      <c r="U986" s="394">
        <v>-4.9000000000000004</v>
      </c>
      <c r="V986" s="394">
        <v>-0.3</v>
      </c>
      <c r="W986" s="394">
        <v>0.1</v>
      </c>
      <c r="X986" s="394">
        <v>0.1</v>
      </c>
    </row>
    <row r="987" spans="1:24" s="390" customFormat="1" ht="16.5" hidden="1">
      <c r="A987" s="395" t="s">
        <v>3280</v>
      </c>
      <c r="B987" s="396" t="s">
        <v>3281</v>
      </c>
      <c r="C987" s="396" t="s">
        <v>403</v>
      </c>
      <c r="D987" s="396" t="s">
        <v>429</v>
      </c>
      <c r="E987" s="396" t="s">
        <v>2068</v>
      </c>
      <c r="F987" s="396" t="s">
        <v>2079</v>
      </c>
      <c r="G987" s="396" t="s">
        <v>239</v>
      </c>
      <c r="H987" s="396" t="s">
        <v>243</v>
      </c>
      <c r="I987" s="399">
        <v>7877111.0240000002</v>
      </c>
      <c r="J987" s="399">
        <v>7684565.2850000001</v>
      </c>
      <c r="K987" s="399">
        <v>7811395.2039999999</v>
      </c>
      <c r="L987" s="399">
        <v>7917980.1430000002</v>
      </c>
      <c r="M987" s="399">
        <v>8001239.165</v>
      </c>
      <c r="N987" s="397">
        <v>8396832.4000000004</v>
      </c>
      <c r="O987" s="397">
        <v>8717879</v>
      </c>
      <c r="P987" s="397">
        <v>9032351.9000000004</v>
      </c>
      <c r="Q987" s="397">
        <v>8952071.6999999993</v>
      </c>
      <c r="R987" s="397">
        <v>9418752</v>
      </c>
      <c r="S987" s="397">
        <v>10927516.5</v>
      </c>
      <c r="T987" s="394">
        <v>10972417.4</v>
      </c>
      <c r="U987" s="394">
        <v>10435012.1</v>
      </c>
      <c r="V987" s="394">
        <v>10400357.199999999</v>
      </c>
      <c r="W987" s="394">
        <v>10406666.5</v>
      </c>
      <c r="X987" s="394">
        <v>10406666.5</v>
      </c>
    </row>
    <row r="988" spans="1:24" s="390" customFormat="1" ht="16.5" hidden="1">
      <c r="A988" s="391" t="s">
        <v>3282</v>
      </c>
      <c r="B988" s="392" t="s">
        <v>3283</v>
      </c>
      <c r="C988" s="392" t="s">
        <v>239</v>
      </c>
      <c r="D988" s="392" t="s">
        <v>239</v>
      </c>
      <c r="E988" s="392" t="s">
        <v>389</v>
      </c>
      <c r="F988" s="392" t="s">
        <v>3284</v>
      </c>
      <c r="G988" s="392" t="s">
        <v>239</v>
      </c>
      <c r="H988" s="392" t="s">
        <v>243</v>
      </c>
      <c r="I988" s="393">
        <v>2</v>
      </c>
      <c r="J988" s="393">
        <v>3</v>
      </c>
      <c r="K988" s="393">
        <v>3</v>
      </c>
      <c r="L988" s="393">
        <v>3</v>
      </c>
      <c r="M988" s="393">
        <v>3</v>
      </c>
      <c r="N988" s="393">
        <v>3</v>
      </c>
      <c r="O988" s="393">
        <v>3</v>
      </c>
      <c r="P988" s="393">
        <v>3</v>
      </c>
      <c r="Q988" s="393">
        <v>3</v>
      </c>
      <c r="R988" s="393">
        <v>3.2</v>
      </c>
      <c r="S988" s="393">
        <v>3.4</v>
      </c>
      <c r="T988" s="394">
        <v>3.6</v>
      </c>
      <c r="U988" s="394">
        <v>3.8</v>
      </c>
      <c r="V988" s="394">
        <v>4</v>
      </c>
      <c r="W988" s="394">
        <v>4</v>
      </c>
      <c r="X988" s="394">
        <v>4</v>
      </c>
    </row>
    <row r="989" spans="1:24" s="390" customFormat="1" ht="16.5" hidden="1">
      <c r="A989" s="395" t="s">
        <v>3285</v>
      </c>
      <c r="B989" s="396" t="s">
        <v>3286</v>
      </c>
      <c r="C989" s="396" t="s">
        <v>239</v>
      </c>
      <c r="D989" s="396" t="s">
        <v>239</v>
      </c>
      <c r="E989" s="396" t="s">
        <v>239</v>
      </c>
      <c r="F989" s="396" t="s">
        <v>3287</v>
      </c>
      <c r="G989" s="396" t="s">
        <v>239</v>
      </c>
      <c r="H989" s="396" t="s">
        <v>243</v>
      </c>
      <c r="I989" s="397">
        <v>84.3</v>
      </c>
      <c r="J989" s="397">
        <v>82</v>
      </c>
      <c r="K989" s="397">
        <v>73.099999999999994</v>
      </c>
      <c r="L989" s="397">
        <v>72.3</v>
      </c>
      <c r="M989" s="397">
        <v>72.2</v>
      </c>
      <c r="N989" s="397">
        <v>92.3</v>
      </c>
      <c r="O989" s="397">
        <v>69.7</v>
      </c>
      <c r="P989" s="397">
        <v>77.2</v>
      </c>
      <c r="Q989" s="397">
        <v>110.7</v>
      </c>
      <c r="R989" s="397">
        <v>102.8</v>
      </c>
      <c r="S989" s="399" t="s">
        <v>386</v>
      </c>
      <c r="T989" s="399" t="s">
        <v>386</v>
      </c>
      <c r="U989" s="399" t="s">
        <v>386</v>
      </c>
      <c r="V989" s="399" t="s">
        <v>386</v>
      </c>
      <c r="W989" s="399" t="s">
        <v>386</v>
      </c>
      <c r="X989" s="399" t="s">
        <v>386</v>
      </c>
    </row>
    <row r="990" spans="1:24" s="390" customFormat="1" ht="16.5" hidden="1">
      <c r="A990" s="391" t="s">
        <v>3288</v>
      </c>
      <c r="B990" s="392" t="s">
        <v>3289</v>
      </c>
      <c r="C990" s="392" t="s">
        <v>454</v>
      </c>
      <c r="D990" s="392" t="s">
        <v>429</v>
      </c>
      <c r="E990" s="392" t="s">
        <v>2137</v>
      </c>
      <c r="F990" s="392" t="s">
        <v>3290</v>
      </c>
      <c r="G990" s="392" t="s">
        <v>239</v>
      </c>
      <c r="H990" s="392" t="s">
        <v>243</v>
      </c>
      <c r="I990" s="398">
        <v>1077671.7</v>
      </c>
      <c r="J990" s="398">
        <v>1123826.1000000001</v>
      </c>
      <c r="K990" s="398">
        <v>1084655.1000000001</v>
      </c>
      <c r="L990" s="398">
        <v>1060436.8999999999</v>
      </c>
      <c r="M990" s="398">
        <v>1082697.8999999999</v>
      </c>
      <c r="N990" s="398">
        <v>1498806.2</v>
      </c>
      <c r="O990" s="398">
        <v>1202014</v>
      </c>
      <c r="P990" s="398">
        <v>1274753.3</v>
      </c>
      <c r="Q990" s="398">
        <v>1820352.2</v>
      </c>
      <c r="R990" s="398">
        <v>1862524.6</v>
      </c>
      <c r="S990" s="398" t="s">
        <v>386</v>
      </c>
      <c r="T990" s="398" t="s">
        <v>386</v>
      </c>
      <c r="U990" s="398" t="s">
        <v>386</v>
      </c>
      <c r="V990" s="398" t="s">
        <v>386</v>
      </c>
      <c r="W990" s="398" t="s">
        <v>386</v>
      </c>
      <c r="X990" s="398" t="s">
        <v>386</v>
      </c>
    </row>
    <row r="991" spans="1:24" s="390" customFormat="1" ht="16.5" hidden="1">
      <c r="A991" s="395" t="s">
        <v>3291</v>
      </c>
      <c r="B991" s="396" t="s">
        <v>3292</v>
      </c>
      <c r="C991" s="396" t="s">
        <v>403</v>
      </c>
      <c r="D991" s="396" t="s">
        <v>404</v>
      </c>
      <c r="E991" s="396" t="s">
        <v>967</v>
      </c>
      <c r="F991" s="396" t="s">
        <v>3293</v>
      </c>
      <c r="G991" s="396" t="s">
        <v>239</v>
      </c>
      <c r="H991" s="396" t="s">
        <v>243</v>
      </c>
      <c r="I991" s="399">
        <v>2369324.5</v>
      </c>
      <c r="J991" s="399">
        <v>2455265.2000000002</v>
      </c>
      <c r="K991" s="399">
        <v>2645131.2999999998</v>
      </c>
      <c r="L991" s="399">
        <v>2845896.3</v>
      </c>
      <c r="M991" s="399">
        <v>3036991.5</v>
      </c>
      <c r="N991" s="399">
        <v>3196417.6</v>
      </c>
      <c r="O991" s="399">
        <v>3405427.2</v>
      </c>
      <c r="P991" s="399">
        <v>3701883.4</v>
      </c>
      <c r="Q991" s="399">
        <v>4044749.2</v>
      </c>
      <c r="R991" s="399">
        <v>4485189</v>
      </c>
      <c r="S991" s="397">
        <v>4956133.8</v>
      </c>
      <c r="T991" s="394">
        <v>5426966.5999999996</v>
      </c>
      <c r="U991" s="394">
        <v>5969663.2000000002</v>
      </c>
      <c r="V991" s="394">
        <v>6512902.5999999996</v>
      </c>
      <c r="W991" s="394">
        <v>7086038</v>
      </c>
      <c r="X991" s="394">
        <v>7086038</v>
      </c>
    </row>
    <row r="992" spans="1:24" s="390" customFormat="1" ht="16.5" hidden="1">
      <c r="A992" s="391" t="s">
        <v>3294</v>
      </c>
      <c r="B992" s="392" t="s">
        <v>3295</v>
      </c>
      <c r="C992" s="392" t="s">
        <v>454</v>
      </c>
      <c r="D992" s="392" t="s">
        <v>404</v>
      </c>
      <c r="E992" s="392" t="s">
        <v>2187</v>
      </c>
      <c r="F992" s="392" t="s">
        <v>3293</v>
      </c>
      <c r="G992" s="392" t="s">
        <v>929</v>
      </c>
      <c r="H992" s="392" t="s">
        <v>243</v>
      </c>
      <c r="I992" s="398">
        <v>2212.0478946877042</v>
      </c>
      <c r="J992" s="398">
        <v>2326.6039988628827</v>
      </c>
      <c r="K992" s="398">
        <v>2406.4149381368265</v>
      </c>
      <c r="L992" s="398">
        <v>2428.2391638225254</v>
      </c>
      <c r="M992" s="398">
        <v>2513.0256516342574</v>
      </c>
      <c r="N992" s="398">
        <v>2983.4026507373528</v>
      </c>
      <c r="O992" s="398">
        <v>3045.7268580627856</v>
      </c>
      <c r="P992" s="398">
        <v>3197.3427189497324</v>
      </c>
      <c r="Q992" s="398">
        <v>3717.6003676470591</v>
      </c>
      <c r="R992" s="398">
        <v>3779.866003708074</v>
      </c>
      <c r="S992" s="393">
        <v>3596.6138207547169</v>
      </c>
      <c r="T992" s="394">
        <v>4448.3332461270493</v>
      </c>
      <c r="U992" s="394">
        <v>5102.2762532500001</v>
      </c>
      <c r="V992" s="394">
        <v>5815.0915794518105</v>
      </c>
      <c r="W992" s="394">
        <v>6304.3042660647679</v>
      </c>
      <c r="X992" s="394">
        <v>6304.3042660647679</v>
      </c>
    </row>
    <row r="993" spans="1:24" s="390" customFormat="1" ht="16.5" hidden="1">
      <c r="A993" s="395" t="s">
        <v>3296</v>
      </c>
      <c r="B993" s="396" t="s">
        <v>3297</v>
      </c>
      <c r="C993" s="396" t="s">
        <v>403</v>
      </c>
      <c r="D993" s="396" t="s">
        <v>404</v>
      </c>
      <c r="E993" s="396" t="s">
        <v>967</v>
      </c>
      <c r="F993" s="396" t="s">
        <v>3298</v>
      </c>
      <c r="G993" s="396" t="s">
        <v>239</v>
      </c>
      <c r="H993" s="396" t="s">
        <v>243</v>
      </c>
      <c r="I993" s="399">
        <v>1835641.6</v>
      </c>
      <c r="J993" s="399">
        <v>1920795</v>
      </c>
      <c r="K993" s="399">
        <v>2077234</v>
      </c>
      <c r="L993" s="399">
        <v>2247375</v>
      </c>
      <c r="M993" s="399">
        <v>2407459.1</v>
      </c>
      <c r="N993" s="399">
        <v>2530353.6</v>
      </c>
      <c r="O993" s="399">
        <v>2700362.4</v>
      </c>
      <c r="P993" s="399">
        <v>2913609.6</v>
      </c>
      <c r="Q993" s="399">
        <v>3199835.7</v>
      </c>
      <c r="R993" s="399">
        <v>3613687.6</v>
      </c>
      <c r="S993" s="397">
        <v>3722098</v>
      </c>
      <c r="T993" s="394">
        <v>3982645</v>
      </c>
      <c r="U993" s="394">
        <v>4337101</v>
      </c>
      <c r="V993" s="394">
        <v>4649372</v>
      </c>
      <c r="W993" s="394">
        <v>4965529</v>
      </c>
      <c r="X993" s="394">
        <v>4965529</v>
      </c>
    </row>
    <row r="994" spans="1:24" s="390" customFormat="1" ht="16.5" hidden="1">
      <c r="A994" s="391" t="s">
        <v>3299</v>
      </c>
      <c r="B994" s="392" t="s">
        <v>3300</v>
      </c>
      <c r="C994" s="392" t="s">
        <v>454</v>
      </c>
      <c r="D994" s="392" t="s">
        <v>404</v>
      </c>
      <c r="E994" s="392" t="s">
        <v>2187</v>
      </c>
      <c r="F994" s="392" t="s">
        <v>3298</v>
      </c>
      <c r="G994" s="392" t="s">
        <v>929</v>
      </c>
      <c r="H994" s="392" t="s">
        <v>243</v>
      </c>
      <c r="I994" s="398">
        <v>1713.7910559238169</v>
      </c>
      <c r="J994" s="398">
        <v>1820.1411920780822</v>
      </c>
      <c r="K994" s="398">
        <v>1889.7689228529839</v>
      </c>
      <c r="L994" s="398">
        <v>1917.5554607508532</v>
      </c>
      <c r="M994" s="398">
        <v>1992.1051717004552</v>
      </c>
      <c r="N994" s="398">
        <v>2361.7263393690496</v>
      </c>
      <c r="O994" s="398">
        <v>2415.1349610947145</v>
      </c>
      <c r="P994" s="398">
        <v>2516.5050958714805</v>
      </c>
      <c r="Q994" s="398">
        <v>2941.0254595588235</v>
      </c>
      <c r="R994" s="398">
        <v>3045.4134501938315</v>
      </c>
      <c r="S994" s="393">
        <v>2701.0872481857764</v>
      </c>
      <c r="T994" s="394">
        <v>3264.4631999672133</v>
      </c>
      <c r="U994" s="394">
        <v>3706.9235198396927</v>
      </c>
      <c r="V994" s="394">
        <v>4151.2247817176221</v>
      </c>
      <c r="W994" s="394">
        <v>4417.7304580955079</v>
      </c>
      <c r="X994" s="394">
        <v>4417.7304580955079</v>
      </c>
    </row>
    <row r="995" spans="1:24" s="390" customFormat="1" ht="16.5" hidden="1">
      <c r="A995" s="395" t="s">
        <v>3301</v>
      </c>
      <c r="B995" s="396" t="s">
        <v>3302</v>
      </c>
      <c r="C995" s="396" t="s">
        <v>403</v>
      </c>
      <c r="D995" s="396" t="s">
        <v>404</v>
      </c>
      <c r="E995" s="396" t="s">
        <v>515</v>
      </c>
      <c r="F995" s="396" t="s">
        <v>3303</v>
      </c>
      <c r="G995" s="396" t="s">
        <v>239</v>
      </c>
      <c r="H995" s="396" t="s">
        <v>243</v>
      </c>
      <c r="I995" s="399">
        <v>1365631</v>
      </c>
      <c r="J995" s="399">
        <v>1405151.6</v>
      </c>
      <c r="K995" s="399">
        <v>1491411.4</v>
      </c>
      <c r="L995" s="399">
        <v>1538922.1</v>
      </c>
      <c r="M995" s="399">
        <v>1611928</v>
      </c>
      <c r="N995" s="399">
        <v>1680491.2</v>
      </c>
      <c r="O995" s="399">
        <v>1834510.6</v>
      </c>
      <c r="P995" s="399">
        <v>1960686.8</v>
      </c>
      <c r="Q995" s="399">
        <v>2002006.8</v>
      </c>
      <c r="R995" s="399">
        <v>2241351</v>
      </c>
      <c r="S995" s="397">
        <v>2377208</v>
      </c>
      <c r="T995" s="394">
        <v>2557062</v>
      </c>
      <c r="U995" s="394">
        <v>2804599</v>
      </c>
      <c r="V995" s="394">
        <v>3017257</v>
      </c>
      <c r="W995" s="394">
        <v>3237120</v>
      </c>
      <c r="X995" s="394">
        <v>3237120</v>
      </c>
    </row>
    <row r="996" spans="1:24" s="390" customFormat="1" ht="16.5" hidden="1">
      <c r="A996" s="391" t="s">
        <v>3304</v>
      </c>
      <c r="B996" s="392" t="s">
        <v>3305</v>
      </c>
      <c r="C996" s="392" t="s">
        <v>454</v>
      </c>
      <c r="D996" s="392" t="s">
        <v>404</v>
      </c>
      <c r="E996" s="392" t="s">
        <v>3306</v>
      </c>
      <c r="F996" s="392" t="s">
        <v>3303</v>
      </c>
      <c r="G996" s="392" t="s">
        <v>929</v>
      </c>
      <c r="H996" s="392" t="s">
        <v>243</v>
      </c>
      <c r="I996" s="398">
        <v>1274.9799271776678</v>
      </c>
      <c r="J996" s="398">
        <v>1331.5186202975458</v>
      </c>
      <c r="K996" s="398">
        <v>1356.8153202328965</v>
      </c>
      <c r="L996" s="398">
        <v>1313.0734641638226</v>
      </c>
      <c r="M996" s="398">
        <v>1333.8254033926355</v>
      </c>
      <c r="N996" s="398">
        <v>1568.5002800074669</v>
      </c>
      <c r="O996" s="398">
        <v>1640.7392898667383</v>
      </c>
      <c r="P996" s="398">
        <v>1693.4589739160479</v>
      </c>
      <c r="Q996" s="398">
        <v>1840.079779411765</v>
      </c>
      <c r="R996" s="398">
        <v>1888.8850497218946</v>
      </c>
      <c r="S996" s="393">
        <v>1725.1149201741657</v>
      </c>
      <c r="T996" s="394">
        <v>2095.9523310491809</v>
      </c>
      <c r="U996" s="394">
        <v>2397.0927466892654</v>
      </c>
      <c r="V996" s="394">
        <v>2693.9795719996841</v>
      </c>
      <c r="W996" s="394">
        <v>2879.9996766522245</v>
      </c>
      <c r="X996" s="394">
        <v>2879.9996766522245</v>
      </c>
    </row>
    <row r="997" spans="1:24" s="390" customFormat="1" ht="16.5" hidden="1">
      <c r="A997" s="395" t="s">
        <v>3307</v>
      </c>
      <c r="B997" s="396" t="s">
        <v>3308</v>
      </c>
      <c r="C997" s="396" t="s">
        <v>239</v>
      </c>
      <c r="D997" s="396" t="s">
        <v>239</v>
      </c>
      <c r="E997" s="396" t="s">
        <v>515</v>
      </c>
      <c r="F997" s="396" t="s">
        <v>3309</v>
      </c>
      <c r="G997" s="396" t="s">
        <v>239</v>
      </c>
      <c r="H997" s="396" t="s">
        <v>243</v>
      </c>
      <c r="I997" s="399">
        <v>1.762</v>
      </c>
      <c r="J997" s="399">
        <v>0.79300000000000004</v>
      </c>
      <c r="K997" s="399">
        <v>0.83299999999999996</v>
      </c>
      <c r="L997" s="399">
        <v>0.51900000000000002</v>
      </c>
      <c r="M997" s="399">
        <v>0.42299999999999999</v>
      </c>
      <c r="N997" s="399">
        <v>0.77700000000000002</v>
      </c>
      <c r="O997" s="399">
        <v>1.1120000000000001</v>
      </c>
      <c r="P997" s="399">
        <v>1.409</v>
      </c>
      <c r="Q997" s="399">
        <v>0.58399999999999996</v>
      </c>
      <c r="R997" s="399">
        <v>0.51900000000000002</v>
      </c>
      <c r="S997" s="397">
        <v>0.9</v>
      </c>
      <c r="T997" s="394">
        <v>1.4</v>
      </c>
      <c r="U997" s="394">
        <v>1.1000000000000001</v>
      </c>
      <c r="V997" s="394">
        <v>0.2</v>
      </c>
      <c r="W997" s="394">
        <v>0.3</v>
      </c>
      <c r="X997" s="394">
        <v>0.3</v>
      </c>
    </row>
    <row r="998" spans="1:24" s="390" customFormat="1" ht="16.5" hidden="1">
      <c r="A998" s="391" t="s">
        <v>3310</v>
      </c>
      <c r="B998" s="392" t="s">
        <v>3311</v>
      </c>
      <c r="C998" s="392" t="s">
        <v>239</v>
      </c>
      <c r="D998" s="392" t="s">
        <v>239</v>
      </c>
      <c r="E998" s="392" t="s">
        <v>515</v>
      </c>
      <c r="F998" s="392" t="s">
        <v>3312</v>
      </c>
      <c r="G998" s="392" t="s">
        <v>239</v>
      </c>
      <c r="H998" s="392" t="s">
        <v>243</v>
      </c>
      <c r="I998" s="398">
        <v>-0.312</v>
      </c>
      <c r="J998" s="398">
        <v>-1.4990000000000001</v>
      </c>
      <c r="K998" s="398">
        <v>5.8999999999999997E-2</v>
      </c>
      <c r="L998" s="398">
        <v>0.14899999999999999</v>
      </c>
      <c r="M998" s="398">
        <v>-5.7000000000000002E-2</v>
      </c>
      <c r="N998" s="398">
        <v>0.36799999999999999</v>
      </c>
      <c r="O998" s="398">
        <v>0.25900000000000001</v>
      </c>
      <c r="P998" s="398">
        <v>0.112</v>
      </c>
      <c r="Q998" s="398">
        <v>-0.51200000000000001</v>
      </c>
      <c r="R998" s="398">
        <v>-0.152</v>
      </c>
      <c r="S998" s="393">
        <v>0.2</v>
      </c>
      <c r="T998" s="394">
        <v>-0.3</v>
      </c>
      <c r="U998" s="394">
        <v>0.1</v>
      </c>
      <c r="V998" s="394">
        <v>-0.1</v>
      </c>
      <c r="W998" s="394">
        <v>0</v>
      </c>
      <c r="X998" s="394">
        <v>0</v>
      </c>
    </row>
    <row r="999" spans="1:24" s="390" customFormat="1" ht="16.5" hidden="1">
      <c r="A999" s="395" t="s">
        <v>3313</v>
      </c>
      <c r="B999" s="396" t="s">
        <v>3314</v>
      </c>
      <c r="C999" s="396" t="s">
        <v>239</v>
      </c>
      <c r="D999" s="396" t="s">
        <v>239</v>
      </c>
      <c r="E999" s="396" t="s">
        <v>3315</v>
      </c>
      <c r="F999" s="396" t="s">
        <v>3316</v>
      </c>
      <c r="G999" s="396" t="s">
        <v>239</v>
      </c>
      <c r="H999" s="396" t="s">
        <v>243</v>
      </c>
      <c r="I999" s="399">
        <v>1997.05</v>
      </c>
      <c r="J999" s="399">
        <v>2011.34</v>
      </c>
      <c r="K999" s="399">
        <v>1915.59</v>
      </c>
      <c r="L999" s="399">
        <v>1961.31</v>
      </c>
      <c r="M999" s="399">
        <v>2026.46</v>
      </c>
      <c r="N999" s="399">
        <v>2467.4899999999998</v>
      </c>
      <c r="O999" s="399">
        <v>2041.04</v>
      </c>
      <c r="P999" s="399">
        <v>2197.67</v>
      </c>
      <c r="Q999" s="399">
        <v>2873.47</v>
      </c>
      <c r="R999" s="397">
        <v>2977.7</v>
      </c>
      <c r="S999" s="399" t="s">
        <v>386</v>
      </c>
      <c r="T999" s="399" t="s">
        <v>386</v>
      </c>
      <c r="U999" s="399" t="s">
        <v>386</v>
      </c>
      <c r="V999" s="399" t="s">
        <v>386</v>
      </c>
      <c r="W999" s="399" t="s">
        <v>386</v>
      </c>
      <c r="X999" s="399" t="s">
        <v>386</v>
      </c>
    </row>
    <row r="1000" spans="1:24" s="390" customFormat="1" ht="16.5" hidden="1">
      <c r="A1000" s="391" t="s">
        <v>3317</v>
      </c>
      <c r="B1000" s="392" t="s">
        <v>3318</v>
      </c>
      <c r="C1000" s="392" t="s">
        <v>239</v>
      </c>
      <c r="D1000" s="392" t="s">
        <v>239</v>
      </c>
      <c r="E1000" s="392" t="s">
        <v>389</v>
      </c>
      <c r="F1000" s="392" t="s">
        <v>3319</v>
      </c>
      <c r="G1000" s="392" t="s">
        <v>239</v>
      </c>
      <c r="H1000" s="392" t="s">
        <v>243</v>
      </c>
      <c r="I1000" s="393">
        <v>4</v>
      </c>
      <c r="J1000" s="393">
        <v>4</v>
      </c>
      <c r="K1000" s="393">
        <v>4</v>
      </c>
      <c r="L1000" s="393">
        <v>4</v>
      </c>
      <c r="M1000" s="393">
        <v>4</v>
      </c>
      <c r="N1000" s="393">
        <v>4</v>
      </c>
      <c r="O1000" s="393">
        <v>4</v>
      </c>
      <c r="P1000" s="393">
        <v>4</v>
      </c>
      <c r="Q1000" s="393">
        <v>4</v>
      </c>
      <c r="R1000" s="393">
        <v>4.2</v>
      </c>
      <c r="S1000" s="393">
        <v>4.4000000000000004</v>
      </c>
      <c r="T1000" s="394">
        <v>4.5999999999999996</v>
      </c>
      <c r="U1000" s="394">
        <v>4.8</v>
      </c>
      <c r="V1000" s="394">
        <v>5</v>
      </c>
      <c r="W1000" s="394">
        <v>5</v>
      </c>
      <c r="X1000" s="394">
        <v>5</v>
      </c>
    </row>
    <row r="1001" spans="1:24" s="390" customFormat="1" ht="16.5" hidden="1">
      <c r="A1001" s="395" t="s">
        <v>3320</v>
      </c>
      <c r="B1001" s="396" t="s">
        <v>3321</v>
      </c>
      <c r="C1001" s="396" t="s">
        <v>239</v>
      </c>
      <c r="D1001" s="396" t="s">
        <v>239</v>
      </c>
      <c r="E1001" s="396" t="s">
        <v>389</v>
      </c>
      <c r="F1001" s="396" t="s">
        <v>3322</v>
      </c>
      <c r="G1001" s="396" t="s">
        <v>239</v>
      </c>
      <c r="H1001" s="396" t="s">
        <v>243</v>
      </c>
      <c r="I1001" s="397">
        <v>7</v>
      </c>
      <c r="J1001" s="397">
        <v>7</v>
      </c>
      <c r="K1001" s="397">
        <v>7</v>
      </c>
      <c r="L1001" s="397">
        <v>7</v>
      </c>
      <c r="M1001" s="397">
        <v>7.5</v>
      </c>
      <c r="N1001" s="397">
        <v>7.5</v>
      </c>
      <c r="O1001" s="397">
        <v>7.5</v>
      </c>
      <c r="P1001" s="397">
        <v>7.5</v>
      </c>
      <c r="Q1001" s="397">
        <v>7.5</v>
      </c>
      <c r="R1001" s="397">
        <v>7.6</v>
      </c>
      <c r="S1001" s="397">
        <v>7.6</v>
      </c>
      <c r="T1001" s="394">
        <v>7.7</v>
      </c>
      <c r="U1001" s="394">
        <v>7.8</v>
      </c>
      <c r="V1001" s="394">
        <v>7.8</v>
      </c>
      <c r="W1001" s="394">
        <v>7.8</v>
      </c>
      <c r="X1001" s="394">
        <v>7.8</v>
      </c>
    </row>
    <row r="1002" spans="1:24" s="390" customFormat="1" ht="16.5" hidden="1">
      <c r="A1002" s="391" t="s">
        <v>3323</v>
      </c>
      <c r="B1002" s="392" t="s">
        <v>3324</v>
      </c>
      <c r="C1002" s="392" t="s">
        <v>239</v>
      </c>
      <c r="D1002" s="392" t="s">
        <v>239</v>
      </c>
      <c r="E1002" s="392" t="s">
        <v>558</v>
      </c>
      <c r="F1002" s="392" t="s">
        <v>3325</v>
      </c>
      <c r="G1002" s="392" t="s">
        <v>239</v>
      </c>
      <c r="H1002" s="392" t="s">
        <v>243</v>
      </c>
      <c r="I1002" s="398">
        <v>0.06</v>
      </c>
      <c r="J1002" s="398">
        <v>7.0000000000000007E-2</v>
      </c>
      <c r="K1002" s="398">
        <v>7.0000000000000007E-2</v>
      </c>
      <c r="L1002" s="398">
        <v>7.0000000000000007E-2</v>
      </c>
      <c r="M1002" s="398">
        <v>0.06</v>
      </c>
      <c r="N1002" s="398">
        <v>7.0000000000000007E-2</v>
      </c>
      <c r="O1002" s="398">
        <v>7.0000000000000007E-2</v>
      </c>
      <c r="P1002" s="398">
        <v>7.0000000000000007E-2</v>
      </c>
      <c r="Q1002" s="393">
        <v>7.1300000000000002E-2</v>
      </c>
      <c r="R1002" s="393">
        <v>7.3300000000000004E-2</v>
      </c>
      <c r="S1002" s="393">
        <v>7.51E-2</v>
      </c>
      <c r="T1002" s="394">
        <v>7.6899999999999996E-2</v>
      </c>
      <c r="U1002" s="394">
        <v>7.8799999999999995E-2</v>
      </c>
      <c r="V1002" s="394">
        <v>8.0799999999999997E-2</v>
      </c>
      <c r="W1002" s="394">
        <v>8.2900000000000001E-2</v>
      </c>
      <c r="X1002" s="394">
        <v>8.2900000000000001E-2</v>
      </c>
    </row>
    <row r="1003" spans="1:24" s="390" customFormat="1" ht="16.5" hidden="1">
      <c r="A1003" s="395" t="s">
        <v>3326</v>
      </c>
      <c r="B1003" s="396" t="s">
        <v>3327</v>
      </c>
      <c r="C1003" s="396" t="s">
        <v>239</v>
      </c>
      <c r="D1003" s="396" t="s">
        <v>239</v>
      </c>
      <c r="E1003" s="396" t="s">
        <v>255</v>
      </c>
      <c r="F1003" s="396" t="s">
        <v>3328</v>
      </c>
      <c r="G1003" s="396" t="s">
        <v>239</v>
      </c>
      <c r="H1003" s="396" t="s">
        <v>243</v>
      </c>
      <c r="I1003" s="399">
        <v>0.42799999999999999</v>
      </c>
      <c r="J1003" s="399">
        <v>0.30499999999999999</v>
      </c>
      <c r="K1003" s="399" t="s">
        <v>386</v>
      </c>
      <c r="L1003" s="399" t="s">
        <v>386</v>
      </c>
      <c r="M1003" s="399" t="s">
        <v>386</v>
      </c>
      <c r="N1003" s="399" t="s">
        <v>386</v>
      </c>
      <c r="O1003" s="399" t="s">
        <v>386</v>
      </c>
      <c r="P1003" s="399" t="s">
        <v>386</v>
      </c>
      <c r="Q1003" s="399" t="s">
        <v>386</v>
      </c>
      <c r="R1003" s="399" t="s">
        <v>386</v>
      </c>
      <c r="S1003" s="399" t="s">
        <v>386</v>
      </c>
      <c r="T1003" s="399" t="s">
        <v>386</v>
      </c>
      <c r="U1003" s="399" t="s">
        <v>386</v>
      </c>
      <c r="V1003" s="399" t="s">
        <v>386</v>
      </c>
      <c r="W1003" s="399" t="s">
        <v>386</v>
      </c>
      <c r="X1003" s="399" t="s">
        <v>386</v>
      </c>
    </row>
    <row r="1004" spans="1:24" s="390" customFormat="1" ht="16.5" hidden="1">
      <c r="A1004" s="391" t="s">
        <v>3329</v>
      </c>
      <c r="B1004" s="392" t="s">
        <v>3330</v>
      </c>
      <c r="C1004" s="392" t="s">
        <v>239</v>
      </c>
      <c r="D1004" s="392" t="s">
        <v>239</v>
      </c>
      <c r="E1004" s="392" t="s">
        <v>255</v>
      </c>
      <c r="F1004" s="392" t="s">
        <v>3331</v>
      </c>
      <c r="G1004" s="392" t="s">
        <v>239</v>
      </c>
      <c r="H1004" s="392" t="s">
        <v>243</v>
      </c>
      <c r="I1004" s="398">
        <v>1.448</v>
      </c>
      <c r="J1004" s="398">
        <v>1.0489999999999999</v>
      </c>
      <c r="K1004" s="398" t="s">
        <v>386</v>
      </c>
      <c r="L1004" s="398" t="s">
        <v>386</v>
      </c>
      <c r="M1004" s="398" t="s">
        <v>386</v>
      </c>
      <c r="N1004" s="398" t="s">
        <v>386</v>
      </c>
      <c r="O1004" s="398" t="s">
        <v>386</v>
      </c>
      <c r="P1004" s="398" t="s">
        <v>386</v>
      </c>
      <c r="Q1004" s="398" t="s">
        <v>386</v>
      </c>
      <c r="R1004" s="398" t="s">
        <v>386</v>
      </c>
      <c r="S1004" s="398" t="s">
        <v>386</v>
      </c>
      <c r="T1004" s="398" t="s">
        <v>386</v>
      </c>
      <c r="U1004" s="398" t="s">
        <v>386</v>
      </c>
      <c r="V1004" s="398" t="s">
        <v>386</v>
      </c>
      <c r="W1004" s="398" t="s">
        <v>386</v>
      </c>
      <c r="X1004" s="398" t="s">
        <v>386</v>
      </c>
    </row>
    <row r="1005" spans="1:24" s="390" customFormat="1" ht="16.5" hidden="1">
      <c r="A1005" s="395" t="s">
        <v>3332</v>
      </c>
      <c r="B1005" s="396" t="s">
        <v>3333</v>
      </c>
      <c r="C1005" s="396" t="s">
        <v>239</v>
      </c>
      <c r="D1005" s="396" t="s">
        <v>239</v>
      </c>
      <c r="E1005" s="396" t="s">
        <v>3334</v>
      </c>
      <c r="F1005" s="396" t="s">
        <v>3335</v>
      </c>
      <c r="G1005" s="396" t="s">
        <v>239</v>
      </c>
      <c r="H1005" s="396" t="s">
        <v>243</v>
      </c>
      <c r="I1005" s="399">
        <v>0.55300000000000005</v>
      </c>
      <c r="J1005" s="399">
        <v>0.379</v>
      </c>
      <c r="K1005" s="399">
        <v>0.35499999999999998</v>
      </c>
      <c r="L1005" s="399">
        <v>0.34399999999999997</v>
      </c>
      <c r="M1005" s="399">
        <v>0.33</v>
      </c>
      <c r="N1005" s="399">
        <v>0.30299999999999999</v>
      </c>
      <c r="O1005" s="399">
        <v>0.29699999999999999</v>
      </c>
      <c r="P1005" s="399">
        <v>0.46200000000000002</v>
      </c>
      <c r="Q1005" s="399">
        <v>0.38800000000000001</v>
      </c>
      <c r="R1005" s="397">
        <v>0.4</v>
      </c>
      <c r="S1005" s="397">
        <v>0.4</v>
      </c>
      <c r="T1005" s="394">
        <v>0.4</v>
      </c>
      <c r="U1005" s="394">
        <v>0.4</v>
      </c>
      <c r="V1005" s="394">
        <v>0.4</v>
      </c>
      <c r="W1005" s="394">
        <v>0.4</v>
      </c>
      <c r="X1005" s="394">
        <v>0.4</v>
      </c>
    </row>
    <row r="1006" spans="1:24" s="390" customFormat="1" ht="16.5" hidden="1">
      <c r="A1006" s="391" t="s">
        <v>3336</v>
      </c>
      <c r="B1006" s="392" t="s">
        <v>3337</v>
      </c>
      <c r="C1006" s="392" t="s">
        <v>239</v>
      </c>
      <c r="D1006" s="392" t="s">
        <v>239</v>
      </c>
      <c r="E1006" s="392" t="s">
        <v>255</v>
      </c>
      <c r="F1006" s="392" t="s">
        <v>3338</v>
      </c>
      <c r="G1006" s="392" t="s">
        <v>239</v>
      </c>
      <c r="H1006" s="392" t="s">
        <v>243</v>
      </c>
      <c r="I1006" s="398">
        <v>1.8720000000000001</v>
      </c>
      <c r="J1006" s="398">
        <v>1.3029999999999999</v>
      </c>
      <c r="K1006" s="398">
        <v>1.224</v>
      </c>
      <c r="L1006" s="398">
        <v>1.1839999999999999</v>
      </c>
      <c r="M1006" s="398">
        <v>1.1120000000000001</v>
      </c>
      <c r="N1006" s="398">
        <v>0.96099999999999997</v>
      </c>
      <c r="O1006" s="398">
        <v>0.97799999999999998</v>
      </c>
      <c r="P1006" s="398">
        <v>1.536</v>
      </c>
      <c r="Q1006" s="398">
        <v>1.2390000000000001</v>
      </c>
      <c r="R1006" s="393">
        <v>1.3</v>
      </c>
      <c r="S1006" s="393">
        <v>1.3</v>
      </c>
      <c r="T1006" s="394">
        <v>1.3</v>
      </c>
      <c r="U1006" s="394">
        <v>1.3</v>
      </c>
      <c r="V1006" s="394">
        <v>1.4</v>
      </c>
      <c r="W1006" s="394">
        <v>1.4</v>
      </c>
      <c r="X1006" s="394">
        <v>1.4</v>
      </c>
    </row>
    <row r="1007" spans="1:24" s="390" customFormat="1" ht="16.5" hidden="1">
      <c r="A1007" s="395" t="s">
        <v>3339</v>
      </c>
      <c r="B1007" s="396" t="s">
        <v>3340</v>
      </c>
      <c r="C1007" s="396" t="s">
        <v>239</v>
      </c>
      <c r="D1007" s="396" t="s">
        <v>239</v>
      </c>
      <c r="E1007" s="396" t="s">
        <v>545</v>
      </c>
      <c r="F1007" s="396" t="s">
        <v>3341</v>
      </c>
      <c r="G1007" s="396" t="s">
        <v>239</v>
      </c>
      <c r="H1007" s="396" t="s">
        <v>243</v>
      </c>
      <c r="I1007" s="399">
        <v>-6.532</v>
      </c>
      <c r="J1007" s="399">
        <v>-9.7089999999999996</v>
      </c>
      <c r="K1007" s="397">
        <v>-11.6</v>
      </c>
      <c r="L1007" s="397">
        <v>-18.600000000000001</v>
      </c>
      <c r="M1007" s="397">
        <v>-12.7</v>
      </c>
      <c r="N1007" s="397">
        <v>-10.4</v>
      </c>
      <c r="O1007" s="397">
        <v>-5.7</v>
      </c>
      <c r="P1007" s="397">
        <v>-6.8</v>
      </c>
      <c r="Q1007" s="397">
        <v>-6.7</v>
      </c>
      <c r="R1007" s="397">
        <v>-2.6</v>
      </c>
      <c r="S1007" s="397">
        <v>-3.8</v>
      </c>
      <c r="T1007" s="394">
        <v>-3.9</v>
      </c>
      <c r="U1007" s="394">
        <v>-4.8</v>
      </c>
      <c r="V1007" s="394">
        <v>-4.7</v>
      </c>
      <c r="W1007" s="394">
        <v>-4.7</v>
      </c>
      <c r="X1007" s="394">
        <v>-4.7</v>
      </c>
    </row>
    <row r="1008" spans="1:24" s="390" customFormat="1" ht="16.5" hidden="1">
      <c r="A1008" s="391" t="s">
        <v>3342</v>
      </c>
      <c r="B1008" s="392" t="s">
        <v>3343</v>
      </c>
      <c r="C1008" s="392" t="s">
        <v>403</v>
      </c>
      <c r="D1008" s="392" t="s">
        <v>429</v>
      </c>
      <c r="E1008" s="392" t="s">
        <v>239</v>
      </c>
      <c r="F1008" s="392" t="s">
        <v>3344</v>
      </c>
      <c r="G1008" s="392" t="s">
        <v>239</v>
      </c>
      <c r="H1008" s="392" t="s">
        <v>243</v>
      </c>
      <c r="I1008" s="398">
        <v>5309600.5</v>
      </c>
      <c r="J1008" s="398">
        <v>4794083</v>
      </c>
      <c r="K1008" s="393">
        <v>4238990</v>
      </c>
      <c r="L1008" s="393">
        <v>3448708</v>
      </c>
      <c r="M1008" s="393">
        <v>3010193</v>
      </c>
      <c r="N1008" s="393">
        <v>2695694</v>
      </c>
      <c r="O1008" s="393">
        <v>2543203</v>
      </c>
      <c r="P1008" s="393">
        <v>2370204</v>
      </c>
      <c r="Q1008" s="393">
        <v>2212324</v>
      </c>
      <c r="R1008" s="393">
        <v>2155347</v>
      </c>
      <c r="S1008" s="393">
        <v>2073285</v>
      </c>
      <c r="T1008" s="394">
        <v>1992005</v>
      </c>
      <c r="U1008" s="394">
        <v>1896138</v>
      </c>
      <c r="V1008" s="394">
        <v>1807546</v>
      </c>
      <c r="W1008" s="394">
        <v>1723227</v>
      </c>
      <c r="X1008" s="394">
        <v>1723227</v>
      </c>
    </row>
    <row r="1009" spans="1:24" s="390" customFormat="1" ht="16.5" hidden="1">
      <c r="A1009" s="395" t="s">
        <v>3345</v>
      </c>
      <c r="B1009" s="396" t="s">
        <v>3346</v>
      </c>
      <c r="C1009" s="396" t="s">
        <v>454</v>
      </c>
      <c r="D1009" s="396" t="s">
        <v>429</v>
      </c>
      <c r="E1009" s="396" t="s">
        <v>541</v>
      </c>
      <c r="F1009" s="396" t="s">
        <v>3344</v>
      </c>
      <c r="G1009" s="396" t="s">
        <v>239</v>
      </c>
      <c r="H1009" s="396" t="s">
        <v>243</v>
      </c>
      <c r="I1009" s="399">
        <v>4712.1000000000004</v>
      </c>
      <c r="J1009" s="399">
        <v>4378.2</v>
      </c>
      <c r="K1009" s="397">
        <v>4026</v>
      </c>
      <c r="L1009" s="397">
        <v>3049</v>
      </c>
      <c r="M1009" s="397">
        <v>2593</v>
      </c>
      <c r="N1009" s="397">
        <v>2383</v>
      </c>
      <c r="O1009" s="397">
        <v>2312</v>
      </c>
      <c r="P1009" s="397">
        <v>2034</v>
      </c>
      <c r="Q1009" s="397">
        <v>1874</v>
      </c>
      <c r="R1009" s="397">
        <v>1884</v>
      </c>
      <c r="S1009" s="397">
        <v>1597</v>
      </c>
      <c r="T1009" s="394">
        <v>1559</v>
      </c>
      <c r="U1009" s="394">
        <v>1588</v>
      </c>
      <c r="V1009" s="394">
        <v>1591</v>
      </c>
      <c r="W1009" s="394">
        <v>1539</v>
      </c>
      <c r="X1009" s="394">
        <v>1539</v>
      </c>
    </row>
    <row r="1010" spans="1:24" s="390" customFormat="1" ht="16.5" hidden="1">
      <c r="A1010" s="391" t="s">
        <v>3347</v>
      </c>
      <c r="B1010" s="392" t="s">
        <v>3348</v>
      </c>
      <c r="C1010" s="392" t="s">
        <v>239</v>
      </c>
      <c r="D1010" s="392" t="s">
        <v>239</v>
      </c>
      <c r="E1010" s="392" t="s">
        <v>545</v>
      </c>
      <c r="F1010" s="392" t="s">
        <v>3349</v>
      </c>
      <c r="G1010" s="392" t="s">
        <v>239</v>
      </c>
      <c r="H1010" s="392" t="s">
        <v>243</v>
      </c>
      <c r="I1010" s="398">
        <v>0.621</v>
      </c>
      <c r="J1010" s="398">
        <v>7.9219999999999997</v>
      </c>
      <c r="K1010" s="398">
        <v>3.1760000000000002</v>
      </c>
      <c r="L1010" s="398">
        <v>-3.0990000000000002</v>
      </c>
      <c r="M1010" s="398">
        <v>4.351</v>
      </c>
      <c r="N1010" s="398">
        <v>0.312</v>
      </c>
      <c r="O1010" s="398">
        <v>-3.2690000000000001</v>
      </c>
      <c r="P1010" s="398">
        <v>-1.504</v>
      </c>
      <c r="Q1010" s="398">
        <v>2.996</v>
      </c>
      <c r="R1010" s="393">
        <v>6.8</v>
      </c>
      <c r="S1010" s="393">
        <v>3.9</v>
      </c>
      <c r="T1010" s="394">
        <v>3.1</v>
      </c>
      <c r="U1010" s="394">
        <v>2.6</v>
      </c>
      <c r="V1010" s="394">
        <v>4.5</v>
      </c>
      <c r="W1010" s="394">
        <v>4.8</v>
      </c>
      <c r="X1010" s="394">
        <v>4.8</v>
      </c>
    </row>
    <row r="1011" spans="1:24" s="390" customFormat="1" ht="16.5" hidden="1">
      <c r="A1011" s="395" t="s">
        <v>3350</v>
      </c>
      <c r="B1011" s="396" t="s">
        <v>3351</v>
      </c>
      <c r="C1011" s="396" t="s">
        <v>403</v>
      </c>
      <c r="D1011" s="396" t="s">
        <v>429</v>
      </c>
      <c r="E1011" s="396" t="s">
        <v>239</v>
      </c>
      <c r="F1011" s="396" t="s">
        <v>3352</v>
      </c>
      <c r="G1011" s="396" t="s">
        <v>239</v>
      </c>
      <c r="H1011" s="396" t="s">
        <v>243</v>
      </c>
      <c r="I1011" s="399">
        <v>22372702.100000001</v>
      </c>
      <c r="J1011" s="399">
        <v>24144962.5</v>
      </c>
      <c r="K1011" s="399">
        <v>24911886.899999999</v>
      </c>
      <c r="L1011" s="399">
        <v>24139991.300000001</v>
      </c>
      <c r="M1011" s="399">
        <v>25190383.300000001</v>
      </c>
      <c r="N1011" s="399">
        <v>25269073.899999999</v>
      </c>
      <c r="O1011" s="399">
        <v>24443092.5</v>
      </c>
      <c r="P1011" s="399">
        <v>24075547</v>
      </c>
      <c r="Q1011" s="399">
        <v>24796960</v>
      </c>
      <c r="R1011" s="397">
        <v>26473987</v>
      </c>
      <c r="S1011" s="397">
        <v>27505304</v>
      </c>
      <c r="T1011" s="394">
        <v>28349699</v>
      </c>
      <c r="U1011" s="394">
        <v>29094798</v>
      </c>
      <c r="V1011" s="394">
        <v>30412045</v>
      </c>
      <c r="W1011" s="394">
        <v>31871589</v>
      </c>
      <c r="X1011" s="394">
        <v>31871589</v>
      </c>
    </row>
    <row r="1012" spans="1:24" s="390" customFormat="1" ht="16.5" hidden="1">
      <c r="A1012" s="391" t="s">
        <v>3353</v>
      </c>
      <c r="B1012" s="392" t="s">
        <v>3354</v>
      </c>
      <c r="C1012" s="392" t="s">
        <v>454</v>
      </c>
      <c r="D1012" s="392" t="s">
        <v>429</v>
      </c>
      <c r="E1012" s="392" t="s">
        <v>541</v>
      </c>
      <c r="F1012" s="392" t="s">
        <v>3352</v>
      </c>
      <c r="G1012" s="392" t="s">
        <v>239</v>
      </c>
      <c r="H1012" s="392" t="s">
        <v>243</v>
      </c>
      <c r="I1012" s="398">
        <v>19855</v>
      </c>
      <c r="J1012" s="398">
        <v>22050.5</v>
      </c>
      <c r="K1012" s="398">
        <v>23661.599999999999</v>
      </c>
      <c r="L1012" s="398">
        <v>21344.799999999999</v>
      </c>
      <c r="M1012" s="398">
        <v>21701.5</v>
      </c>
      <c r="N1012" s="398">
        <v>22342.2</v>
      </c>
      <c r="O1012" s="398">
        <v>22217.7</v>
      </c>
      <c r="P1012" s="398">
        <v>20659.400000000001</v>
      </c>
      <c r="Q1012" s="398">
        <v>21009.599999999999</v>
      </c>
      <c r="R1012" s="393">
        <v>23142</v>
      </c>
      <c r="S1012" s="393">
        <v>21193</v>
      </c>
      <c r="T1012" s="394">
        <v>22192</v>
      </c>
      <c r="U1012" s="394">
        <v>24366</v>
      </c>
      <c r="V1012" s="394">
        <v>26771</v>
      </c>
      <c r="W1012" s="394">
        <v>28457</v>
      </c>
      <c r="X1012" s="394">
        <v>28457</v>
      </c>
    </row>
    <row r="1013" spans="1:24" s="390" customFormat="1" ht="16.5" hidden="1">
      <c r="A1013" s="395" t="s">
        <v>3355</v>
      </c>
      <c r="B1013" s="396" t="s">
        <v>3356</v>
      </c>
      <c r="C1013" s="396" t="s">
        <v>239</v>
      </c>
      <c r="D1013" s="396" t="s">
        <v>239</v>
      </c>
      <c r="E1013" s="396" t="s">
        <v>3357</v>
      </c>
      <c r="F1013" s="396" t="s">
        <v>3358</v>
      </c>
      <c r="G1013" s="396" t="s">
        <v>239</v>
      </c>
      <c r="H1013" s="396" t="s">
        <v>243</v>
      </c>
      <c r="I1013" s="397">
        <v>710</v>
      </c>
      <c r="J1013" s="397">
        <v>724</v>
      </c>
      <c r="K1013" s="397">
        <v>739</v>
      </c>
      <c r="L1013" s="397">
        <v>753</v>
      </c>
      <c r="M1013" s="397">
        <v>769</v>
      </c>
      <c r="N1013" s="397">
        <v>786</v>
      </c>
      <c r="O1013" s="397">
        <v>804</v>
      </c>
      <c r="P1013" s="397">
        <v>821</v>
      </c>
      <c r="Q1013" s="397">
        <v>839</v>
      </c>
      <c r="R1013" s="397">
        <v>859</v>
      </c>
      <c r="S1013" s="397">
        <v>880</v>
      </c>
      <c r="T1013" s="394">
        <v>902</v>
      </c>
      <c r="U1013" s="394">
        <v>924</v>
      </c>
      <c r="V1013" s="394">
        <v>947</v>
      </c>
      <c r="W1013" s="394">
        <v>971</v>
      </c>
      <c r="X1013" s="394">
        <v>971</v>
      </c>
    </row>
    <row r="1014" spans="1:24" s="390" customFormat="1" ht="16.5" hidden="1">
      <c r="A1014" s="391" t="s">
        <v>3359</v>
      </c>
      <c r="B1014" s="392" t="s">
        <v>3360</v>
      </c>
      <c r="C1014" s="392" t="s">
        <v>239</v>
      </c>
      <c r="D1014" s="392" t="s">
        <v>239</v>
      </c>
      <c r="E1014" s="392" t="s">
        <v>1262</v>
      </c>
      <c r="F1014" s="392" t="s">
        <v>3361</v>
      </c>
      <c r="G1014" s="392" t="s">
        <v>239</v>
      </c>
      <c r="H1014" s="392" t="s">
        <v>243</v>
      </c>
      <c r="I1014" s="398">
        <v>39.805999999999997</v>
      </c>
      <c r="J1014" s="398">
        <v>41.125999999999998</v>
      </c>
      <c r="K1014" s="398">
        <v>41.83</v>
      </c>
      <c r="L1014" s="398">
        <v>46.832000000000001</v>
      </c>
      <c r="M1014" s="398">
        <v>47.284999999999997</v>
      </c>
      <c r="N1014" s="398">
        <v>47.104999999999997</v>
      </c>
      <c r="O1014" s="398">
        <v>44.661000000000001</v>
      </c>
      <c r="P1014" s="398">
        <v>42.807000000000002</v>
      </c>
      <c r="Q1014" s="398">
        <v>44.435000000000002</v>
      </c>
      <c r="R1014" s="398">
        <v>43.171999999999997</v>
      </c>
      <c r="S1014" s="393">
        <v>39</v>
      </c>
      <c r="T1014" s="394">
        <v>39.4</v>
      </c>
      <c r="U1014" s="394">
        <v>40.200000000000003</v>
      </c>
      <c r="V1014" s="394">
        <v>41.2</v>
      </c>
      <c r="W1014" s="394">
        <v>41.5</v>
      </c>
      <c r="X1014" s="394">
        <v>41.5</v>
      </c>
    </row>
    <row r="1015" spans="1:24" s="390" customFormat="1" ht="16.5" hidden="1">
      <c r="A1015" s="395" t="s">
        <v>3362</v>
      </c>
      <c r="B1015" s="396" t="s">
        <v>3363</v>
      </c>
      <c r="C1015" s="396" t="s">
        <v>239</v>
      </c>
      <c r="D1015" s="396" t="s">
        <v>239</v>
      </c>
      <c r="E1015" s="396" t="s">
        <v>389</v>
      </c>
      <c r="F1015" s="396" t="s">
        <v>3364</v>
      </c>
      <c r="G1015" s="396" t="s">
        <v>239</v>
      </c>
      <c r="H1015" s="396" t="s">
        <v>243</v>
      </c>
      <c r="I1015" s="397">
        <v>4</v>
      </c>
      <c r="J1015" s="397">
        <v>4</v>
      </c>
      <c r="K1015" s="397">
        <v>4</v>
      </c>
      <c r="L1015" s="397">
        <v>4</v>
      </c>
      <c r="M1015" s="397">
        <v>4</v>
      </c>
      <c r="N1015" s="397">
        <v>4</v>
      </c>
      <c r="O1015" s="397">
        <v>4</v>
      </c>
      <c r="P1015" s="397">
        <v>4</v>
      </c>
      <c r="Q1015" s="397">
        <v>4</v>
      </c>
      <c r="R1015" s="397">
        <v>4.2</v>
      </c>
      <c r="S1015" s="397">
        <v>4.4000000000000004</v>
      </c>
      <c r="T1015" s="394">
        <v>4.5999999999999996</v>
      </c>
      <c r="U1015" s="394">
        <v>4.8</v>
      </c>
      <c r="V1015" s="394">
        <v>5</v>
      </c>
      <c r="W1015" s="394">
        <v>5</v>
      </c>
      <c r="X1015" s="394">
        <v>5</v>
      </c>
    </row>
    <row r="1016" spans="1:24" s="390" customFormat="1" ht="16.5" hidden="1">
      <c r="A1016" s="391" t="s">
        <v>3365</v>
      </c>
      <c r="B1016" s="392" t="s">
        <v>3366</v>
      </c>
      <c r="C1016" s="392" t="s">
        <v>454</v>
      </c>
      <c r="D1016" s="392" t="s">
        <v>429</v>
      </c>
      <c r="E1016" s="392" t="s">
        <v>710</v>
      </c>
      <c r="F1016" s="392" t="s">
        <v>3367</v>
      </c>
      <c r="G1016" s="392" t="s">
        <v>885</v>
      </c>
      <c r="H1016" s="392" t="s">
        <v>243</v>
      </c>
      <c r="I1016" s="398">
        <v>1192400</v>
      </c>
      <c r="J1016" s="398">
        <v>1237100</v>
      </c>
      <c r="K1016" s="398">
        <v>1258100</v>
      </c>
      <c r="L1016" s="398">
        <v>1218100</v>
      </c>
      <c r="M1016" s="398">
        <v>1242500</v>
      </c>
      <c r="N1016" s="398">
        <v>1453100</v>
      </c>
      <c r="O1016" s="398">
        <v>1525300</v>
      </c>
      <c r="P1016" s="398">
        <v>1604400</v>
      </c>
      <c r="Q1016" s="398">
        <v>1744800</v>
      </c>
      <c r="R1016" s="398">
        <v>1773000</v>
      </c>
      <c r="S1016" s="393">
        <v>1615000</v>
      </c>
      <c r="T1016" s="394">
        <v>1881000</v>
      </c>
      <c r="U1016" s="394">
        <v>1976000</v>
      </c>
      <c r="V1016" s="394">
        <v>2146000</v>
      </c>
      <c r="W1016" s="394">
        <v>2230000</v>
      </c>
      <c r="X1016" s="394">
        <v>2230000</v>
      </c>
    </row>
    <row r="1017" spans="1:24" s="390" customFormat="1" ht="16.5" hidden="1">
      <c r="A1017" s="395" t="s">
        <v>3368</v>
      </c>
      <c r="B1017" s="396" t="s">
        <v>3369</v>
      </c>
      <c r="C1017" s="396" t="s">
        <v>239</v>
      </c>
      <c r="D1017" s="396" t="s">
        <v>239</v>
      </c>
      <c r="E1017" s="396" t="s">
        <v>3370</v>
      </c>
      <c r="F1017" s="396" t="s">
        <v>3371</v>
      </c>
      <c r="G1017" s="396" t="s">
        <v>239</v>
      </c>
      <c r="H1017" s="396" t="s">
        <v>243</v>
      </c>
      <c r="I1017" s="397">
        <v>24.2</v>
      </c>
      <c r="J1017" s="397">
        <v>24.2</v>
      </c>
      <c r="K1017" s="397">
        <v>24.2</v>
      </c>
      <c r="L1017" s="397">
        <v>24.2</v>
      </c>
      <c r="M1017" s="397">
        <v>24.2</v>
      </c>
      <c r="N1017" s="397">
        <v>22</v>
      </c>
      <c r="O1017" s="397">
        <v>25</v>
      </c>
      <c r="P1017" s="397">
        <v>25</v>
      </c>
      <c r="Q1017" s="397">
        <v>25</v>
      </c>
      <c r="R1017" s="397">
        <v>25</v>
      </c>
      <c r="S1017" s="399" t="s">
        <v>386</v>
      </c>
      <c r="T1017" s="399" t="s">
        <v>386</v>
      </c>
      <c r="U1017" s="399" t="s">
        <v>386</v>
      </c>
      <c r="V1017" s="399" t="s">
        <v>386</v>
      </c>
      <c r="W1017" s="399" t="s">
        <v>386</v>
      </c>
      <c r="X1017" s="399" t="s">
        <v>386</v>
      </c>
    </row>
    <row r="1018" spans="1:24" s="390" customFormat="1" ht="16.5" hidden="1">
      <c r="A1018" s="391" t="s">
        <v>3372</v>
      </c>
      <c r="B1018" s="392" t="s">
        <v>3373</v>
      </c>
      <c r="C1018" s="392" t="s">
        <v>239</v>
      </c>
      <c r="D1018" s="392" t="s">
        <v>239</v>
      </c>
      <c r="E1018" s="392" t="s">
        <v>389</v>
      </c>
      <c r="F1018" s="392" t="s">
        <v>3374</v>
      </c>
      <c r="G1018" s="392" t="s">
        <v>239</v>
      </c>
      <c r="H1018" s="392" t="s">
        <v>243</v>
      </c>
      <c r="I1018" s="393">
        <v>4</v>
      </c>
      <c r="J1018" s="393">
        <v>4</v>
      </c>
      <c r="K1018" s="393">
        <v>4</v>
      </c>
      <c r="L1018" s="393">
        <v>4</v>
      </c>
      <c r="M1018" s="393">
        <v>4</v>
      </c>
      <c r="N1018" s="393">
        <v>4</v>
      </c>
      <c r="O1018" s="393">
        <v>4</v>
      </c>
      <c r="P1018" s="393">
        <v>4</v>
      </c>
      <c r="Q1018" s="393">
        <v>4</v>
      </c>
      <c r="R1018" s="393">
        <v>3.8</v>
      </c>
      <c r="S1018" s="393">
        <v>3.6</v>
      </c>
      <c r="T1018" s="394">
        <v>3.4</v>
      </c>
      <c r="U1018" s="394">
        <v>3.2</v>
      </c>
      <c r="V1018" s="394">
        <v>3</v>
      </c>
      <c r="W1018" s="394">
        <v>3</v>
      </c>
      <c r="X1018" s="394">
        <v>3</v>
      </c>
    </row>
    <row r="1019" spans="1:24" s="390" customFormat="1" ht="16.5" hidden="1">
      <c r="A1019" s="395" t="s">
        <v>3375</v>
      </c>
      <c r="B1019" s="396" t="s">
        <v>3376</v>
      </c>
      <c r="C1019" s="396" t="s">
        <v>239</v>
      </c>
      <c r="D1019" s="396" t="s">
        <v>239</v>
      </c>
      <c r="E1019" s="396" t="s">
        <v>3370</v>
      </c>
      <c r="F1019" s="396" t="s">
        <v>3377</v>
      </c>
      <c r="G1019" s="396" t="s">
        <v>239</v>
      </c>
      <c r="H1019" s="396" t="s">
        <v>243</v>
      </c>
      <c r="I1019" s="397">
        <v>38</v>
      </c>
      <c r="J1019" s="397">
        <v>38</v>
      </c>
      <c r="K1019" s="397">
        <v>38</v>
      </c>
      <c r="L1019" s="397">
        <v>38</v>
      </c>
      <c r="M1019" s="397">
        <v>38</v>
      </c>
      <c r="N1019" s="397">
        <v>40</v>
      </c>
      <c r="O1019" s="397">
        <v>42</v>
      </c>
      <c r="P1019" s="397">
        <v>42</v>
      </c>
      <c r="Q1019" s="397">
        <v>42</v>
      </c>
      <c r="R1019" s="397">
        <v>45</v>
      </c>
      <c r="S1019" s="399" t="s">
        <v>386</v>
      </c>
      <c r="T1019" s="399" t="s">
        <v>386</v>
      </c>
      <c r="U1019" s="399" t="s">
        <v>386</v>
      </c>
      <c r="V1019" s="399" t="s">
        <v>386</v>
      </c>
      <c r="W1019" s="399" t="s">
        <v>386</v>
      </c>
      <c r="X1019" s="399" t="s">
        <v>386</v>
      </c>
    </row>
    <row r="1020" spans="1:24" s="390" customFormat="1" ht="16.5" hidden="1">
      <c r="A1020" s="391" t="s">
        <v>3378</v>
      </c>
      <c r="B1020" s="392" t="s">
        <v>3379</v>
      </c>
      <c r="C1020" s="392" t="s">
        <v>239</v>
      </c>
      <c r="D1020" s="392" t="s">
        <v>239</v>
      </c>
      <c r="E1020" s="392" t="s">
        <v>643</v>
      </c>
      <c r="F1020" s="392" t="s">
        <v>3380</v>
      </c>
      <c r="G1020" s="392" t="s">
        <v>239</v>
      </c>
      <c r="H1020" s="392" t="s">
        <v>243</v>
      </c>
      <c r="I1020" s="398">
        <v>253.81200000000001</v>
      </c>
      <c r="J1020" s="398">
        <v>255.78299999999999</v>
      </c>
      <c r="K1020" s="398">
        <v>250.33500000000001</v>
      </c>
      <c r="L1020" s="398">
        <v>258.10300000000001</v>
      </c>
      <c r="M1020" s="398">
        <v>265.19200000000001</v>
      </c>
      <c r="N1020" s="398">
        <v>270.005</v>
      </c>
      <c r="O1020" s="398">
        <v>271.637</v>
      </c>
      <c r="P1020" s="398">
        <v>263.70699999999999</v>
      </c>
      <c r="Q1020" s="398">
        <v>244.738</v>
      </c>
      <c r="R1020" s="398">
        <v>257.67099999999999</v>
      </c>
      <c r="S1020" s="393">
        <v>258.2</v>
      </c>
      <c r="T1020" s="394">
        <v>259.7</v>
      </c>
      <c r="U1020" s="394">
        <v>262.2</v>
      </c>
      <c r="V1020" s="394">
        <v>263.89999999999998</v>
      </c>
      <c r="W1020" s="394">
        <v>265.39999999999998</v>
      </c>
      <c r="X1020" s="394">
        <v>265.39999999999998</v>
      </c>
    </row>
    <row r="1021" spans="1:24" s="390" customFormat="1" ht="16.5" hidden="1">
      <c r="A1021" s="395" t="s">
        <v>3381</v>
      </c>
      <c r="B1021" s="396" t="s">
        <v>3382</v>
      </c>
      <c r="C1021" s="396" t="s">
        <v>239</v>
      </c>
      <c r="D1021" s="396" t="s">
        <v>239</v>
      </c>
      <c r="E1021" s="396" t="s">
        <v>643</v>
      </c>
      <c r="F1021" s="396" t="s">
        <v>3383</v>
      </c>
      <c r="G1021" s="396" t="s">
        <v>239</v>
      </c>
      <c r="H1021" s="396" t="s">
        <v>243</v>
      </c>
      <c r="I1021" s="399">
        <v>1.8620000000000001</v>
      </c>
      <c r="J1021" s="399">
        <v>1.8440000000000001</v>
      </c>
      <c r="K1021" s="399">
        <v>1.8109999999999999</v>
      </c>
      <c r="L1021" s="399">
        <v>1.8720000000000001</v>
      </c>
      <c r="M1021" s="399">
        <v>1.9319999999999999</v>
      </c>
      <c r="N1021" s="399">
        <v>1.9410000000000001</v>
      </c>
      <c r="O1021" s="399">
        <v>1.921</v>
      </c>
      <c r="P1021" s="399">
        <v>1.877</v>
      </c>
      <c r="Q1021" s="399">
        <v>1.819</v>
      </c>
      <c r="R1021" s="399">
        <v>1.8320000000000001</v>
      </c>
      <c r="S1021" s="397">
        <v>1.8</v>
      </c>
      <c r="T1021" s="394">
        <v>1.8</v>
      </c>
      <c r="U1021" s="394">
        <v>1.8</v>
      </c>
      <c r="V1021" s="394">
        <v>1.8</v>
      </c>
      <c r="W1021" s="394">
        <v>1.8</v>
      </c>
      <c r="X1021" s="394">
        <v>1.8</v>
      </c>
    </row>
    <row r="1022" spans="1:24" s="390" customFormat="1" ht="16.5" hidden="1">
      <c r="A1022" s="391" t="s">
        <v>3384</v>
      </c>
      <c r="B1022" s="392" t="s">
        <v>3385</v>
      </c>
      <c r="C1022" s="392" t="s">
        <v>239</v>
      </c>
      <c r="D1022" s="392" t="s">
        <v>239</v>
      </c>
      <c r="E1022" s="392" t="s">
        <v>643</v>
      </c>
      <c r="F1022" s="392" t="s">
        <v>3386</v>
      </c>
      <c r="G1022" s="392" t="s">
        <v>239</v>
      </c>
      <c r="H1022" s="392" t="s">
        <v>243</v>
      </c>
      <c r="I1022" s="398">
        <v>0.42499999999999999</v>
      </c>
      <c r="J1022" s="398">
        <v>0.41499999999999998</v>
      </c>
      <c r="K1022" s="398">
        <v>0.39400000000000002</v>
      </c>
      <c r="L1022" s="398">
        <v>0.39500000000000002</v>
      </c>
      <c r="M1022" s="398">
        <v>0.39400000000000002</v>
      </c>
      <c r="N1022" s="398">
        <v>0.38900000000000001</v>
      </c>
      <c r="O1022" s="398">
        <v>0.38</v>
      </c>
      <c r="P1022" s="398">
        <v>0.36099999999999999</v>
      </c>
      <c r="Q1022" s="398">
        <v>0.33700000000000002</v>
      </c>
      <c r="R1022" s="398">
        <v>0.34100000000000003</v>
      </c>
      <c r="S1022" s="393">
        <v>0.3</v>
      </c>
      <c r="T1022" s="394">
        <v>0.3</v>
      </c>
      <c r="U1022" s="394">
        <v>0.3</v>
      </c>
      <c r="V1022" s="394">
        <v>0.3</v>
      </c>
      <c r="W1022" s="394">
        <v>0.3</v>
      </c>
      <c r="X1022" s="394">
        <v>0.3</v>
      </c>
    </row>
    <row r="1023" spans="1:24" s="390" customFormat="1" ht="16.5" hidden="1">
      <c r="A1023" s="395" t="s">
        <v>3387</v>
      </c>
      <c r="B1023" s="396" t="s">
        <v>3388</v>
      </c>
      <c r="C1023" s="396" t="s">
        <v>239</v>
      </c>
      <c r="D1023" s="396" t="s">
        <v>239</v>
      </c>
      <c r="E1023" s="396" t="s">
        <v>653</v>
      </c>
      <c r="F1023" s="396" t="s">
        <v>3389</v>
      </c>
      <c r="G1023" s="396" t="s">
        <v>239</v>
      </c>
      <c r="H1023" s="396" t="s">
        <v>243</v>
      </c>
      <c r="I1023" s="399">
        <v>520.87</v>
      </c>
      <c r="J1023" s="399">
        <v>524.91</v>
      </c>
      <c r="K1023" s="399">
        <v>513.74</v>
      </c>
      <c r="L1023" s="399">
        <v>529.67999999999995</v>
      </c>
      <c r="M1023" s="399">
        <v>544.22</v>
      </c>
      <c r="N1023" s="399">
        <v>554.1</v>
      </c>
      <c r="O1023" s="399">
        <v>557.45000000000005</v>
      </c>
      <c r="P1023" s="399">
        <v>541.17999999999995</v>
      </c>
      <c r="Q1023" s="399">
        <v>502.25</v>
      </c>
      <c r="R1023" s="399">
        <v>528.79</v>
      </c>
      <c r="S1023" s="397">
        <v>530</v>
      </c>
      <c r="T1023" s="394">
        <v>533</v>
      </c>
      <c r="U1023" s="394">
        <v>538</v>
      </c>
      <c r="V1023" s="394">
        <v>541.70000000000005</v>
      </c>
      <c r="W1023" s="394">
        <v>544.70000000000005</v>
      </c>
      <c r="X1023" s="394">
        <v>544.70000000000005</v>
      </c>
    </row>
    <row r="1024" spans="1:24" s="390" customFormat="1" ht="16.5" hidden="1">
      <c r="A1024" s="391" t="s">
        <v>3390</v>
      </c>
      <c r="B1024" s="392" t="s">
        <v>3391</v>
      </c>
      <c r="C1024" s="392" t="s">
        <v>239</v>
      </c>
      <c r="D1024" s="392" t="s">
        <v>239</v>
      </c>
      <c r="E1024" s="392" t="s">
        <v>643</v>
      </c>
      <c r="F1024" s="392" t="s">
        <v>3392</v>
      </c>
      <c r="G1024" s="392" t="s">
        <v>239</v>
      </c>
      <c r="H1024" s="392" t="s">
        <v>243</v>
      </c>
      <c r="I1024" s="398">
        <v>10.494</v>
      </c>
      <c r="J1024" s="398">
        <v>10.478</v>
      </c>
      <c r="K1024" s="398">
        <v>10.161</v>
      </c>
      <c r="L1024" s="398">
        <v>10.387</v>
      </c>
      <c r="M1024" s="398">
        <v>10.606999999999999</v>
      </c>
      <c r="N1024" s="398">
        <v>10.757</v>
      </c>
      <c r="O1024" s="398">
        <v>10.787000000000001</v>
      </c>
      <c r="P1024" s="398">
        <v>10.446999999999999</v>
      </c>
      <c r="Q1024" s="398">
        <v>9.6880000000000006</v>
      </c>
      <c r="R1024" s="398">
        <v>10.202</v>
      </c>
      <c r="S1024" s="393">
        <v>10.199999999999999</v>
      </c>
      <c r="T1024" s="394">
        <v>10.3</v>
      </c>
      <c r="U1024" s="394">
        <v>10.4</v>
      </c>
      <c r="V1024" s="394">
        <v>10.5</v>
      </c>
      <c r="W1024" s="394">
        <v>10.5</v>
      </c>
      <c r="X1024" s="394">
        <v>10.5</v>
      </c>
    </row>
    <row r="1025" spans="1:24" s="390" customFormat="1" ht="16.5" hidden="1">
      <c r="A1025" s="395" t="s">
        <v>3393</v>
      </c>
      <c r="B1025" s="396" t="s">
        <v>3394</v>
      </c>
      <c r="C1025" s="396" t="s">
        <v>454</v>
      </c>
      <c r="D1025" s="396" t="s">
        <v>239</v>
      </c>
      <c r="E1025" s="396" t="s">
        <v>936</v>
      </c>
      <c r="F1025" s="396" t="s">
        <v>3395</v>
      </c>
      <c r="G1025" s="396" t="s">
        <v>491</v>
      </c>
      <c r="H1025" s="396" t="s">
        <v>243</v>
      </c>
      <c r="I1025" s="399">
        <v>8003.01</v>
      </c>
      <c r="J1025" s="399">
        <v>8038.5069999999996</v>
      </c>
      <c r="K1025" s="399">
        <v>8015.3869999999997</v>
      </c>
      <c r="L1025" s="399">
        <v>7386.0640000000003</v>
      </c>
      <c r="M1025" s="399">
        <v>6951.9369999999999</v>
      </c>
      <c r="N1025" s="399">
        <v>7386.643</v>
      </c>
      <c r="O1025" s="399">
        <v>7832.0159999999996</v>
      </c>
      <c r="P1025" s="399">
        <v>8350.0640000000003</v>
      </c>
      <c r="Q1025" s="399">
        <v>9719.0419999999995</v>
      </c>
      <c r="R1025" s="399">
        <v>10935.291999999999</v>
      </c>
      <c r="S1025" s="397">
        <v>11202</v>
      </c>
      <c r="T1025" s="394">
        <v>11158.7</v>
      </c>
      <c r="U1025" s="394">
        <v>11337</v>
      </c>
      <c r="V1025" s="394">
        <v>11638.7</v>
      </c>
      <c r="W1025" s="394">
        <v>11844.8</v>
      </c>
      <c r="X1025" s="394">
        <v>11844.8</v>
      </c>
    </row>
    <row r="1026" spans="1:24" s="390" customFormat="1" ht="16.5" hidden="1">
      <c r="A1026" s="391" t="s">
        <v>3396</v>
      </c>
      <c r="B1026" s="392" t="s">
        <v>3397</v>
      </c>
      <c r="C1026" s="392" t="s">
        <v>239</v>
      </c>
      <c r="D1026" s="392" t="s">
        <v>239</v>
      </c>
      <c r="E1026" s="392" t="s">
        <v>936</v>
      </c>
      <c r="F1026" s="392" t="s">
        <v>3398</v>
      </c>
      <c r="G1026" s="392" t="s">
        <v>239</v>
      </c>
      <c r="H1026" s="392" t="s">
        <v>243</v>
      </c>
      <c r="I1026" s="398">
        <v>53.963000000000001</v>
      </c>
      <c r="J1026" s="398">
        <v>53.634</v>
      </c>
      <c r="K1026" s="398">
        <v>53.768000000000001</v>
      </c>
      <c r="L1026" s="398">
        <v>56.567</v>
      </c>
      <c r="M1026" s="398">
        <v>56.317</v>
      </c>
      <c r="N1026" s="398">
        <v>54.383000000000003</v>
      </c>
      <c r="O1026" s="398">
        <v>52.91</v>
      </c>
      <c r="P1026" s="398">
        <v>61.613</v>
      </c>
      <c r="Q1026" s="398">
        <v>78.046000000000006</v>
      </c>
      <c r="R1026" s="398">
        <v>69.149000000000001</v>
      </c>
      <c r="S1026" s="393">
        <v>71.7</v>
      </c>
      <c r="T1026" s="394">
        <v>74</v>
      </c>
      <c r="U1026" s="394">
        <v>66.7</v>
      </c>
      <c r="V1026" s="394">
        <v>61.3</v>
      </c>
      <c r="W1026" s="394">
        <v>58.3</v>
      </c>
      <c r="X1026" s="394">
        <v>58.3</v>
      </c>
    </row>
    <row r="1027" spans="1:24" s="390" customFormat="1" ht="16.5" hidden="1">
      <c r="A1027" s="395" t="s">
        <v>3399</v>
      </c>
      <c r="B1027" s="396" t="s">
        <v>3400</v>
      </c>
      <c r="C1027" s="396" t="s">
        <v>239</v>
      </c>
      <c r="D1027" s="396" t="s">
        <v>239</v>
      </c>
      <c r="E1027" s="396" t="s">
        <v>936</v>
      </c>
      <c r="F1027" s="396" t="s">
        <v>3401</v>
      </c>
      <c r="G1027" s="396" t="s">
        <v>491</v>
      </c>
      <c r="H1027" s="396" t="s">
        <v>243</v>
      </c>
      <c r="I1027" s="399">
        <v>31.08</v>
      </c>
      <c r="J1027" s="399">
        <v>29.382000000000001</v>
      </c>
      <c r="K1027" s="399">
        <v>27.297999999999998</v>
      </c>
      <c r="L1027" s="399">
        <v>25.692</v>
      </c>
      <c r="M1027" s="399">
        <v>23.785</v>
      </c>
      <c r="N1027" s="399">
        <v>23.443000000000001</v>
      </c>
      <c r="O1027" s="399">
        <v>23.457999999999998</v>
      </c>
      <c r="P1027" s="399">
        <v>26.193000000000001</v>
      </c>
      <c r="Q1027" s="399">
        <v>30.643999999999998</v>
      </c>
      <c r="R1027" s="399">
        <v>31.297000000000001</v>
      </c>
      <c r="S1027" s="397">
        <v>34.9</v>
      </c>
      <c r="T1027" s="394">
        <v>33.200000000000003</v>
      </c>
      <c r="U1027" s="394">
        <v>30.7</v>
      </c>
      <c r="V1027" s="394">
        <v>29</v>
      </c>
      <c r="W1027" s="394">
        <v>28.1</v>
      </c>
      <c r="X1027" s="394">
        <v>28.1</v>
      </c>
    </row>
    <row r="1028" spans="1:24" s="390" customFormat="1" ht="16.5" hidden="1">
      <c r="A1028" s="391" t="s">
        <v>3402</v>
      </c>
      <c r="B1028" s="392" t="s">
        <v>3403</v>
      </c>
      <c r="C1028" s="392" t="s">
        <v>454</v>
      </c>
      <c r="D1028" s="392" t="s">
        <v>429</v>
      </c>
      <c r="E1028" s="392" t="s">
        <v>577</v>
      </c>
      <c r="F1028" s="392" t="s">
        <v>3404</v>
      </c>
      <c r="G1028" s="392" t="s">
        <v>579</v>
      </c>
      <c r="H1028" s="392" t="s">
        <v>243</v>
      </c>
      <c r="I1028" s="398">
        <v>2127796</v>
      </c>
      <c r="J1028" s="398">
        <v>2248154.9</v>
      </c>
      <c r="K1028" s="398">
        <v>2329543.6</v>
      </c>
      <c r="L1028" s="398">
        <v>2369950</v>
      </c>
      <c r="M1028" s="398">
        <v>2448007.2999999998</v>
      </c>
      <c r="N1028" s="398">
        <v>2933385.6</v>
      </c>
      <c r="O1028" s="398">
        <v>3002268.5</v>
      </c>
      <c r="P1028" s="398">
        <v>3160217.7</v>
      </c>
      <c r="Q1028" s="398">
        <v>3764718.8</v>
      </c>
      <c r="R1028" s="393">
        <v>3786687</v>
      </c>
      <c r="S1028" s="393">
        <v>3409213</v>
      </c>
      <c r="T1028" s="394">
        <v>3894241</v>
      </c>
      <c r="U1028" s="394">
        <v>4215830</v>
      </c>
      <c r="V1028" s="394">
        <v>4613152</v>
      </c>
      <c r="W1028" s="394">
        <v>4796467</v>
      </c>
      <c r="X1028" s="394">
        <v>4796467</v>
      </c>
    </row>
    <row r="1029" spans="1:24" s="390" customFormat="1" ht="16.5" hidden="1">
      <c r="A1029" s="395" t="s">
        <v>3405</v>
      </c>
      <c r="B1029" s="396" t="s">
        <v>3406</v>
      </c>
      <c r="C1029" s="396" t="s">
        <v>454</v>
      </c>
      <c r="D1029" s="396" t="s">
        <v>429</v>
      </c>
      <c r="E1029" s="396" t="s">
        <v>577</v>
      </c>
      <c r="F1029" s="396" t="s">
        <v>3407</v>
      </c>
      <c r="G1029" s="396" t="s">
        <v>579</v>
      </c>
      <c r="H1029" s="396" t="s">
        <v>243</v>
      </c>
      <c r="I1029" s="399">
        <v>1962491.8</v>
      </c>
      <c r="J1029" s="399">
        <v>2075073.9</v>
      </c>
      <c r="K1029" s="399">
        <v>2054568.4</v>
      </c>
      <c r="L1029" s="399">
        <v>2111230</v>
      </c>
      <c r="M1029" s="399">
        <v>2142259.2000000002</v>
      </c>
      <c r="N1029" s="399">
        <v>2758359</v>
      </c>
      <c r="O1029" s="399">
        <v>2571792.7000000002</v>
      </c>
      <c r="P1029" s="399">
        <v>2782112.5</v>
      </c>
      <c r="Q1029" s="399">
        <v>3584011.9</v>
      </c>
      <c r="R1029" s="397">
        <v>3619298</v>
      </c>
      <c r="S1029" s="397">
        <v>3504271</v>
      </c>
      <c r="T1029" s="394">
        <v>3846860</v>
      </c>
      <c r="U1029" s="394">
        <v>4126798</v>
      </c>
      <c r="V1029" s="394">
        <v>4442386</v>
      </c>
      <c r="W1029" s="394">
        <v>4645543</v>
      </c>
      <c r="X1029" s="394">
        <v>4645543</v>
      </c>
    </row>
    <row r="1030" spans="1:24" s="390" customFormat="1" ht="16.5" hidden="1">
      <c r="A1030" s="391" t="s">
        <v>3408</v>
      </c>
      <c r="B1030" s="392" t="s">
        <v>3409</v>
      </c>
      <c r="C1030" s="392" t="s">
        <v>454</v>
      </c>
      <c r="D1030" s="392" t="s">
        <v>429</v>
      </c>
      <c r="E1030" s="392" t="s">
        <v>577</v>
      </c>
      <c r="F1030" s="392" t="s">
        <v>3410</v>
      </c>
      <c r="G1030" s="392" t="s">
        <v>579</v>
      </c>
      <c r="H1030" s="392" t="s">
        <v>243</v>
      </c>
      <c r="I1030" s="398">
        <v>1926143.7</v>
      </c>
      <c r="J1030" s="398">
        <v>2062143.8</v>
      </c>
      <c r="K1030" s="398">
        <v>2117714.9</v>
      </c>
      <c r="L1030" s="398">
        <v>2173112.9</v>
      </c>
      <c r="M1030" s="398">
        <v>2274352.2000000002</v>
      </c>
      <c r="N1030" s="398">
        <v>2730782.9</v>
      </c>
      <c r="O1030" s="398">
        <v>2794304.4</v>
      </c>
      <c r="P1030" s="398">
        <v>2860278.6</v>
      </c>
      <c r="Q1030" s="398">
        <v>3358988.1</v>
      </c>
      <c r="R1030" s="393">
        <v>3354667</v>
      </c>
      <c r="S1030" s="393">
        <v>3126813</v>
      </c>
      <c r="T1030" s="394">
        <v>3597606</v>
      </c>
      <c r="U1030" s="394">
        <v>3873285</v>
      </c>
      <c r="V1030" s="394">
        <v>4241973</v>
      </c>
      <c r="W1030" s="394">
        <v>4421828</v>
      </c>
      <c r="X1030" s="394">
        <v>4421828</v>
      </c>
    </row>
    <row r="1031" spans="1:24" s="390" customFormat="1" ht="16.5" hidden="1">
      <c r="A1031" s="395" t="s">
        <v>3411</v>
      </c>
      <c r="B1031" s="396" t="s">
        <v>3412</v>
      </c>
      <c r="C1031" s="396" t="s">
        <v>454</v>
      </c>
      <c r="D1031" s="396" t="s">
        <v>429</v>
      </c>
      <c r="E1031" s="396" t="s">
        <v>577</v>
      </c>
      <c r="F1031" s="396" t="s">
        <v>3413</v>
      </c>
      <c r="G1031" s="396" t="s">
        <v>579</v>
      </c>
      <c r="H1031" s="396" t="s">
        <v>243</v>
      </c>
      <c r="I1031" s="399">
        <v>1935334.3</v>
      </c>
      <c r="J1031" s="399">
        <v>2052366.4</v>
      </c>
      <c r="K1031" s="399">
        <v>2131043.5</v>
      </c>
      <c r="L1031" s="399">
        <v>2111833.9</v>
      </c>
      <c r="M1031" s="399">
        <v>2140466</v>
      </c>
      <c r="N1031" s="399">
        <v>2445659.7999999998</v>
      </c>
      <c r="O1031" s="399">
        <v>2517041.2999999998</v>
      </c>
      <c r="P1031" s="399">
        <v>2548814.7000000002</v>
      </c>
      <c r="Q1031" s="399">
        <v>2822036.4</v>
      </c>
      <c r="R1031" s="397">
        <v>3993119</v>
      </c>
      <c r="S1031" s="397">
        <v>3413833</v>
      </c>
      <c r="T1031" s="394">
        <v>4032055</v>
      </c>
      <c r="U1031" s="394">
        <v>4379338</v>
      </c>
      <c r="V1031" s="394">
        <v>4847150</v>
      </c>
      <c r="W1031" s="394">
        <v>5003057</v>
      </c>
      <c r="X1031" s="394">
        <v>5003057</v>
      </c>
    </row>
    <row r="1032" spans="1:24" s="390" customFormat="1" ht="16.5" hidden="1">
      <c r="A1032" s="391" t="s">
        <v>3414</v>
      </c>
      <c r="B1032" s="392" t="s">
        <v>3415</v>
      </c>
      <c r="C1032" s="392" t="s">
        <v>454</v>
      </c>
      <c r="D1032" s="392" t="s">
        <v>429</v>
      </c>
      <c r="E1032" s="392" t="s">
        <v>577</v>
      </c>
      <c r="F1032" s="392" t="s">
        <v>3416</v>
      </c>
      <c r="G1032" s="392" t="s">
        <v>579</v>
      </c>
      <c r="H1032" s="392" t="s">
        <v>243</v>
      </c>
      <c r="I1032" s="398">
        <v>1539199.5</v>
      </c>
      <c r="J1032" s="398">
        <v>1655253.8</v>
      </c>
      <c r="K1032" s="398">
        <v>1735739.1</v>
      </c>
      <c r="L1032" s="398">
        <v>1765176.2</v>
      </c>
      <c r="M1032" s="398">
        <v>1803949.3</v>
      </c>
      <c r="N1032" s="398">
        <v>2107830.6</v>
      </c>
      <c r="O1032" s="398">
        <v>2154851.2999999998</v>
      </c>
      <c r="P1032" s="398">
        <v>2237805.1</v>
      </c>
      <c r="Q1032" s="398">
        <v>2554916.7000000002</v>
      </c>
      <c r="R1032" s="393">
        <v>2560503</v>
      </c>
      <c r="S1032" s="393">
        <v>2384065</v>
      </c>
      <c r="T1032" s="394">
        <v>2733827</v>
      </c>
      <c r="U1032" s="394">
        <v>2939771</v>
      </c>
      <c r="V1032" s="394">
        <v>3205408</v>
      </c>
      <c r="W1032" s="394">
        <v>3332483</v>
      </c>
      <c r="X1032" s="394">
        <v>3332483</v>
      </c>
    </row>
    <row r="1033" spans="1:24" s="390" customFormat="1" ht="16.5" hidden="1">
      <c r="A1033" s="395" t="s">
        <v>3417</v>
      </c>
      <c r="B1033" s="396" t="s">
        <v>3418</v>
      </c>
      <c r="C1033" s="396" t="s">
        <v>454</v>
      </c>
      <c r="D1033" s="396" t="s">
        <v>429</v>
      </c>
      <c r="E1033" s="396" t="s">
        <v>577</v>
      </c>
      <c r="F1033" s="396" t="s">
        <v>3419</v>
      </c>
      <c r="G1033" s="396" t="s">
        <v>579</v>
      </c>
      <c r="H1033" s="396" t="s">
        <v>243</v>
      </c>
      <c r="I1033" s="399">
        <v>10279426.300000001</v>
      </c>
      <c r="J1033" s="399">
        <v>10965459.4</v>
      </c>
      <c r="K1033" s="399">
        <v>11312109.1</v>
      </c>
      <c r="L1033" s="399">
        <v>11509497.5</v>
      </c>
      <c r="M1033" s="399">
        <v>11844596.300000001</v>
      </c>
      <c r="N1033" s="399">
        <v>14222053.1</v>
      </c>
      <c r="O1033" s="399">
        <v>14266345.300000001</v>
      </c>
      <c r="P1033" s="399">
        <v>14867063.1</v>
      </c>
      <c r="Q1033" s="399">
        <v>17590733.199999999</v>
      </c>
      <c r="R1033" s="397">
        <v>17314274</v>
      </c>
      <c r="S1033" s="397">
        <v>15838195</v>
      </c>
      <c r="T1033" s="394">
        <v>18104589</v>
      </c>
      <c r="U1033" s="394">
        <v>19535022</v>
      </c>
      <c r="V1033" s="394">
        <v>21350069</v>
      </c>
      <c r="W1033" s="394">
        <v>22199378</v>
      </c>
      <c r="X1033" s="394">
        <v>22199378</v>
      </c>
    </row>
    <row r="1034" spans="1:24" s="390" customFormat="1" ht="16.5" hidden="1">
      <c r="A1034" s="391" t="s">
        <v>3420</v>
      </c>
      <c r="B1034" s="392" t="s">
        <v>3421</v>
      </c>
      <c r="C1034" s="392" t="s">
        <v>454</v>
      </c>
      <c r="D1034" s="392" t="s">
        <v>429</v>
      </c>
      <c r="E1034" s="392" t="s">
        <v>577</v>
      </c>
      <c r="F1034" s="392" t="s">
        <v>3422</v>
      </c>
      <c r="G1034" s="392" t="s">
        <v>579</v>
      </c>
      <c r="H1034" s="392" t="s">
        <v>243</v>
      </c>
      <c r="I1034" s="398">
        <v>2156067.9</v>
      </c>
      <c r="J1034" s="398">
        <v>2274550.7000000002</v>
      </c>
      <c r="K1034" s="398">
        <v>2353577.4</v>
      </c>
      <c r="L1034" s="398">
        <v>2386746.2999999998</v>
      </c>
      <c r="M1034" s="398">
        <v>2467539.4</v>
      </c>
      <c r="N1034" s="398">
        <v>2957122.7</v>
      </c>
      <c r="O1034" s="398">
        <v>3027872.3</v>
      </c>
      <c r="P1034" s="398">
        <v>3188129.6</v>
      </c>
      <c r="Q1034" s="398">
        <v>3797685.3</v>
      </c>
      <c r="R1034" s="393">
        <v>3785116</v>
      </c>
      <c r="S1034" s="393">
        <v>3517152</v>
      </c>
      <c r="T1034" s="394">
        <v>4049962</v>
      </c>
      <c r="U1034" s="394">
        <v>4362553</v>
      </c>
      <c r="V1034" s="394">
        <v>4777085</v>
      </c>
      <c r="W1034" s="394">
        <v>4979948</v>
      </c>
      <c r="X1034" s="394">
        <v>4979948</v>
      </c>
    </row>
    <row r="1035" spans="1:24" s="390" customFormat="1" ht="16.5" hidden="1">
      <c r="A1035" s="395" t="s">
        <v>3423</v>
      </c>
      <c r="B1035" s="396" t="s">
        <v>3424</v>
      </c>
      <c r="C1035" s="396" t="s">
        <v>454</v>
      </c>
      <c r="D1035" s="396" t="s">
        <v>429</v>
      </c>
      <c r="E1035" s="396" t="s">
        <v>577</v>
      </c>
      <c r="F1035" s="396" t="s">
        <v>3425</v>
      </c>
      <c r="G1035" s="396" t="s">
        <v>579</v>
      </c>
      <c r="H1035" s="396" t="s">
        <v>243</v>
      </c>
      <c r="I1035" s="399">
        <v>2226676.2999999998</v>
      </c>
      <c r="J1035" s="399">
        <v>2339221.2999999998</v>
      </c>
      <c r="K1035" s="399">
        <v>2281321.2999999998</v>
      </c>
      <c r="L1035" s="399">
        <v>2300802.9</v>
      </c>
      <c r="M1035" s="399">
        <v>2349799.7000000002</v>
      </c>
      <c r="N1035" s="399">
        <v>3073586.7</v>
      </c>
      <c r="O1035" s="399">
        <v>2748425.7</v>
      </c>
      <c r="P1035" s="399">
        <v>2934920.2</v>
      </c>
      <c r="Q1035" s="399">
        <v>3815986.9</v>
      </c>
      <c r="R1035" s="397">
        <v>3811898</v>
      </c>
      <c r="S1035" s="397">
        <v>3267456</v>
      </c>
      <c r="T1035" s="394">
        <v>3710415</v>
      </c>
      <c r="U1035" s="394">
        <v>3979248</v>
      </c>
      <c r="V1035" s="394">
        <v>4337421</v>
      </c>
      <c r="W1035" s="394">
        <v>4528906</v>
      </c>
      <c r="X1035" s="394">
        <v>4528906</v>
      </c>
    </row>
    <row r="1036" spans="1:24" s="390" customFormat="1" ht="16.5" hidden="1">
      <c r="A1036" s="391" t="s">
        <v>3426</v>
      </c>
      <c r="B1036" s="392" t="s">
        <v>3427</v>
      </c>
      <c r="C1036" s="392" t="s">
        <v>454</v>
      </c>
      <c r="D1036" s="392" t="s">
        <v>429</v>
      </c>
      <c r="E1036" s="392" t="s">
        <v>577</v>
      </c>
      <c r="F1036" s="392" t="s">
        <v>3428</v>
      </c>
      <c r="G1036" s="392" t="s">
        <v>579</v>
      </c>
      <c r="H1036" s="392" t="s">
        <v>243</v>
      </c>
      <c r="I1036" s="398">
        <v>1896122.2</v>
      </c>
      <c r="J1036" s="398">
        <v>2022999.5</v>
      </c>
      <c r="K1036" s="398">
        <v>2073291</v>
      </c>
      <c r="L1036" s="398">
        <v>2111627.9</v>
      </c>
      <c r="M1036" s="398">
        <v>2213370.2000000002</v>
      </c>
      <c r="N1036" s="398">
        <v>2668284.2000000002</v>
      </c>
      <c r="O1036" s="398">
        <v>2735046.6</v>
      </c>
      <c r="P1036" s="398">
        <v>2808482.4</v>
      </c>
      <c r="Q1036" s="398">
        <v>3310736.9</v>
      </c>
      <c r="R1036" s="393">
        <v>3316379</v>
      </c>
      <c r="S1036" s="393">
        <v>2932363</v>
      </c>
      <c r="T1036" s="394">
        <v>3383104</v>
      </c>
      <c r="U1036" s="394">
        <v>3640728</v>
      </c>
      <c r="V1036" s="394">
        <v>3968347</v>
      </c>
      <c r="W1036" s="394">
        <v>4135948</v>
      </c>
      <c r="X1036" s="394">
        <v>4135948</v>
      </c>
    </row>
    <row r="1037" spans="1:24" s="390" customFormat="1" ht="16.5" hidden="1">
      <c r="A1037" s="395" t="s">
        <v>3429</v>
      </c>
      <c r="B1037" s="396" t="s">
        <v>3430</v>
      </c>
      <c r="C1037" s="396" t="s">
        <v>454</v>
      </c>
      <c r="D1037" s="396" t="s">
        <v>429</v>
      </c>
      <c r="E1037" s="396" t="s">
        <v>577</v>
      </c>
      <c r="F1037" s="396" t="s">
        <v>3431</v>
      </c>
      <c r="G1037" s="396" t="s">
        <v>579</v>
      </c>
      <c r="H1037" s="396" t="s">
        <v>243</v>
      </c>
      <c r="I1037" s="399">
        <v>1598750700</v>
      </c>
      <c r="J1037" s="399">
        <v>1660417200</v>
      </c>
      <c r="K1037" s="399">
        <v>1683672200</v>
      </c>
      <c r="L1037" s="399">
        <v>1633145300</v>
      </c>
      <c r="M1037" s="399">
        <v>1626329700</v>
      </c>
      <c r="N1037" s="399">
        <v>1882275200</v>
      </c>
      <c r="O1037" s="399">
        <v>1910273100</v>
      </c>
      <c r="P1037" s="399">
        <v>1907068800</v>
      </c>
      <c r="Q1037" s="399">
        <v>2125781900</v>
      </c>
      <c r="R1037" s="397">
        <v>3615156000</v>
      </c>
      <c r="S1037" s="397">
        <v>3249608000</v>
      </c>
      <c r="T1037" s="394">
        <v>3724844000</v>
      </c>
      <c r="U1037" s="394">
        <v>4006298000</v>
      </c>
      <c r="V1037" s="394">
        <v>4377465000</v>
      </c>
      <c r="W1037" s="394">
        <v>4565325000</v>
      </c>
      <c r="X1037" s="394">
        <v>4565325000</v>
      </c>
    </row>
    <row r="1038" spans="1:24" s="390" customFormat="1" ht="16.5" hidden="1">
      <c r="A1038" s="391" t="s">
        <v>3432</v>
      </c>
      <c r="B1038" s="392" t="s">
        <v>3433</v>
      </c>
      <c r="C1038" s="392" t="s">
        <v>454</v>
      </c>
      <c r="D1038" s="392" t="s">
        <v>429</v>
      </c>
      <c r="E1038" s="392" t="s">
        <v>577</v>
      </c>
      <c r="F1038" s="392" t="s">
        <v>3434</v>
      </c>
      <c r="G1038" s="392" t="s">
        <v>579</v>
      </c>
      <c r="H1038" s="392" t="s">
        <v>243</v>
      </c>
      <c r="I1038" s="398">
        <v>1715422</v>
      </c>
      <c r="J1038" s="398">
        <v>1837920.9</v>
      </c>
      <c r="K1038" s="398">
        <v>1895155.1</v>
      </c>
      <c r="L1038" s="398">
        <v>1890863.9</v>
      </c>
      <c r="M1038" s="398">
        <v>1864769.8</v>
      </c>
      <c r="N1038" s="398">
        <v>2141868.6</v>
      </c>
      <c r="O1038" s="398">
        <v>2179829.5</v>
      </c>
      <c r="P1038" s="398">
        <v>2254300.2999999998</v>
      </c>
      <c r="Q1038" s="398">
        <v>2603782.4</v>
      </c>
      <c r="R1038" s="393">
        <v>2624288</v>
      </c>
      <c r="S1038" s="393">
        <v>2403386</v>
      </c>
      <c r="T1038" s="394">
        <v>2785035</v>
      </c>
      <c r="U1038" s="394">
        <v>3006567</v>
      </c>
      <c r="V1038" s="394">
        <v>3273516</v>
      </c>
      <c r="W1038" s="394">
        <v>3403937</v>
      </c>
      <c r="X1038" s="394">
        <v>3403937</v>
      </c>
    </row>
    <row r="1039" spans="1:24" s="390" customFormat="1" ht="16.5" hidden="1">
      <c r="A1039" s="395" t="s">
        <v>3435</v>
      </c>
      <c r="B1039" s="396" t="s">
        <v>3436</v>
      </c>
      <c r="C1039" s="396" t="s">
        <v>454</v>
      </c>
      <c r="D1039" s="396" t="s">
        <v>429</v>
      </c>
      <c r="E1039" s="396" t="s">
        <v>577</v>
      </c>
      <c r="F1039" s="396" t="s">
        <v>3437</v>
      </c>
      <c r="G1039" s="396" t="s">
        <v>579</v>
      </c>
      <c r="H1039" s="396" t="s">
        <v>243</v>
      </c>
      <c r="I1039" s="399">
        <v>10377101.800000001</v>
      </c>
      <c r="J1039" s="399">
        <v>11005824.199999999</v>
      </c>
      <c r="K1039" s="399">
        <v>11231188.300000001</v>
      </c>
      <c r="L1039" s="399">
        <v>11305036.699999999</v>
      </c>
      <c r="M1039" s="399">
        <v>11563498.1</v>
      </c>
      <c r="N1039" s="399">
        <v>13960355.300000001</v>
      </c>
      <c r="O1039" s="399">
        <v>13830183</v>
      </c>
      <c r="P1039" s="399">
        <v>14366117.199999999</v>
      </c>
      <c r="Q1039" s="399">
        <v>17149289.300000001</v>
      </c>
      <c r="R1039" s="397">
        <v>17152837</v>
      </c>
      <c r="S1039" s="397">
        <v>15369965</v>
      </c>
      <c r="T1039" s="394">
        <v>17653360</v>
      </c>
      <c r="U1039" s="394">
        <v>18995394</v>
      </c>
      <c r="V1039" s="394">
        <v>20733835</v>
      </c>
      <c r="W1039" s="394">
        <v>21614063</v>
      </c>
      <c r="X1039" s="394">
        <v>21614063</v>
      </c>
    </row>
    <row r="1040" spans="1:24" s="390" customFormat="1" ht="16.5" hidden="1">
      <c r="A1040" s="391" t="s">
        <v>3438</v>
      </c>
      <c r="B1040" s="392" t="s">
        <v>3439</v>
      </c>
      <c r="C1040" s="392" t="s">
        <v>239</v>
      </c>
      <c r="D1040" s="392" t="s">
        <v>239</v>
      </c>
      <c r="E1040" s="392" t="s">
        <v>255</v>
      </c>
      <c r="F1040" s="392" t="s">
        <v>3440</v>
      </c>
      <c r="G1040" s="392" t="s">
        <v>3441</v>
      </c>
      <c r="H1040" s="392" t="s">
        <v>243</v>
      </c>
      <c r="I1040" s="393">
        <v>0</v>
      </c>
      <c r="J1040" s="393">
        <v>1.5</v>
      </c>
      <c r="K1040" s="393">
        <v>0.5</v>
      </c>
      <c r="L1040" s="393">
        <v>0.9</v>
      </c>
      <c r="M1040" s="393">
        <v>1</v>
      </c>
      <c r="N1040" s="393">
        <v>1</v>
      </c>
      <c r="O1040" s="393">
        <v>1.4</v>
      </c>
      <c r="P1040" s="393">
        <v>0.4</v>
      </c>
      <c r="Q1040" s="393">
        <v>-1.3</v>
      </c>
      <c r="R1040" s="393">
        <v>2.2000000000000002</v>
      </c>
      <c r="S1040" s="393">
        <v>-0.1</v>
      </c>
      <c r="T1040" s="394">
        <v>0.7</v>
      </c>
      <c r="U1040" s="394">
        <v>1.4</v>
      </c>
      <c r="V1040" s="394">
        <v>1.8</v>
      </c>
      <c r="W1040" s="394">
        <v>1.8</v>
      </c>
      <c r="X1040" s="394">
        <v>1.8</v>
      </c>
    </row>
    <row r="1041" spans="1:24" s="390" customFormat="1" ht="16.5" hidden="1">
      <c r="A1041" s="395" t="s">
        <v>3442</v>
      </c>
      <c r="B1041" s="396" t="s">
        <v>3443</v>
      </c>
      <c r="C1041" s="396" t="s">
        <v>454</v>
      </c>
      <c r="D1041" s="396" t="s">
        <v>404</v>
      </c>
      <c r="E1041" s="396" t="s">
        <v>1826</v>
      </c>
      <c r="F1041" s="396" t="s">
        <v>3444</v>
      </c>
      <c r="G1041" s="396" t="s">
        <v>491</v>
      </c>
      <c r="H1041" s="396" t="s">
        <v>243</v>
      </c>
      <c r="I1041" s="399">
        <v>397.22285999999997</v>
      </c>
      <c r="J1041" s="399">
        <v>402.71495000000004</v>
      </c>
      <c r="K1041" s="399">
        <v>405.2423</v>
      </c>
      <c r="L1041" s="399">
        <v>376.64790000000005</v>
      </c>
      <c r="M1041" s="399">
        <v>356.7038</v>
      </c>
      <c r="N1041" s="399">
        <v>380.49809999999997</v>
      </c>
      <c r="O1041" s="399">
        <v>404.73430000000002</v>
      </c>
      <c r="P1041" s="399">
        <v>432.56529999999998</v>
      </c>
      <c r="Q1041" s="399">
        <v>503.88070000000005</v>
      </c>
      <c r="R1041" s="399">
        <v>566.77769999999998</v>
      </c>
      <c r="S1041" s="397">
        <v>580.438669</v>
      </c>
      <c r="T1041" s="394">
        <v>577.84420999999998</v>
      </c>
      <c r="U1041" s="394">
        <v>586.60054600000001</v>
      </c>
      <c r="V1041" s="394">
        <v>601.60987800000009</v>
      </c>
      <c r="W1041" s="394">
        <v>611.55823499999997</v>
      </c>
      <c r="X1041" s="394">
        <v>611.55823499999997</v>
      </c>
    </row>
    <row r="1042" spans="1:24" s="390" customFormat="1" ht="16.5" hidden="1">
      <c r="A1042" s="391" t="s">
        <v>3445</v>
      </c>
      <c r="B1042" s="392" t="s">
        <v>3446</v>
      </c>
      <c r="C1042" s="392" t="s">
        <v>454</v>
      </c>
      <c r="D1042" s="392" t="s">
        <v>404</v>
      </c>
      <c r="E1042" s="392" t="s">
        <v>489</v>
      </c>
      <c r="F1042" s="392" t="s">
        <v>3447</v>
      </c>
      <c r="G1042" s="392" t="s">
        <v>491</v>
      </c>
      <c r="H1042" s="392" t="s">
        <v>243</v>
      </c>
      <c r="I1042" s="393">
        <v>19.180372999999999</v>
      </c>
      <c r="J1042" s="393">
        <v>15.168761</v>
      </c>
      <c r="K1042" s="393">
        <v>19.140554000000002</v>
      </c>
      <c r="L1042" s="393">
        <v>42.384108999999995</v>
      </c>
      <c r="M1042" s="393">
        <v>38.434889000000005</v>
      </c>
      <c r="N1042" s="393">
        <v>35.963822999999998</v>
      </c>
      <c r="O1042" s="393">
        <v>41.501708000000001</v>
      </c>
      <c r="P1042" s="393">
        <v>47.809942999999997</v>
      </c>
      <c r="Q1042" s="393">
        <v>42.818562</v>
      </c>
      <c r="R1042" s="393">
        <v>62.096040000000002</v>
      </c>
      <c r="S1042" s="393">
        <v>78.982461999999998</v>
      </c>
      <c r="T1042" s="394">
        <v>85.995323999999997</v>
      </c>
      <c r="U1042" s="394">
        <v>82.016562999999991</v>
      </c>
      <c r="V1042" s="394">
        <v>71.545514999999995</v>
      </c>
      <c r="W1042" s="394">
        <v>63.813367</v>
      </c>
      <c r="X1042" s="394">
        <v>63.813367</v>
      </c>
    </row>
    <row r="1043" spans="1:24" s="390" customFormat="1" ht="16.5" hidden="1">
      <c r="A1043" s="395" t="s">
        <v>3448</v>
      </c>
      <c r="B1043" s="396" t="s">
        <v>3449</v>
      </c>
      <c r="C1043" s="396" t="s">
        <v>454</v>
      </c>
      <c r="D1043" s="396" t="s">
        <v>404</v>
      </c>
      <c r="E1043" s="396" t="s">
        <v>489</v>
      </c>
      <c r="F1043" s="396" t="s">
        <v>3450</v>
      </c>
      <c r="G1043" s="396" t="s">
        <v>491</v>
      </c>
      <c r="H1043" s="396" t="s">
        <v>243</v>
      </c>
      <c r="I1043" s="397">
        <v>19.180400000000002</v>
      </c>
      <c r="J1043" s="397">
        <v>15.168799999999999</v>
      </c>
      <c r="K1043" s="397">
        <v>19.140599999999999</v>
      </c>
      <c r="L1043" s="397">
        <v>42.384099999999997</v>
      </c>
      <c r="M1043" s="397">
        <v>38.434899999999999</v>
      </c>
      <c r="N1043" s="397">
        <v>35.963800000000006</v>
      </c>
      <c r="O1043" s="397">
        <v>41.5017</v>
      </c>
      <c r="P1043" s="397">
        <v>47.809899999999999</v>
      </c>
      <c r="Q1043" s="397">
        <v>42.818599999999996</v>
      </c>
      <c r="R1043" s="397">
        <v>62.096000000000004</v>
      </c>
      <c r="S1043" s="397">
        <v>78.982500000000002</v>
      </c>
      <c r="T1043" s="394">
        <v>85.9953</v>
      </c>
      <c r="U1043" s="394">
        <v>82.016600000000011</v>
      </c>
      <c r="V1043" s="394">
        <v>71.545500000000004</v>
      </c>
      <c r="W1043" s="394">
        <v>63.813400000000001</v>
      </c>
      <c r="X1043" s="394">
        <v>63.813400000000001</v>
      </c>
    </row>
    <row r="1044" spans="1:24" s="390" customFormat="1" ht="16.5" hidden="1">
      <c r="A1044" s="391" t="s">
        <v>3451</v>
      </c>
      <c r="B1044" s="392" t="s">
        <v>3452</v>
      </c>
      <c r="C1044" s="392" t="s">
        <v>239</v>
      </c>
      <c r="D1044" s="392" t="s">
        <v>239</v>
      </c>
      <c r="E1044" s="392" t="s">
        <v>643</v>
      </c>
      <c r="F1044" s="392" t="s">
        <v>3453</v>
      </c>
      <c r="G1044" s="392" t="s">
        <v>239</v>
      </c>
      <c r="H1044" s="392" t="s">
        <v>243</v>
      </c>
      <c r="I1044" s="398">
        <v>2.1709999999999998</v>
      </c>
      <c r="J1044" s="398">
        <v>2.1429999999999998</v>
      </c>
      <c r="K1044" s="398">
        <v>2.1549999999999998</v>
      </c>
      <c r="L1044" s="398">
        <v>2.19</v>
      </c>
      <c r="M1044" s="398">
        <v>2.2549999999999999</v>
      </c>
      <c r="N1044" s="398">
        <v>2.2109999999999999</v>
      </c>
      <c r="O1044" s="398">
        <v>2.1589999999999998</v>
      </c>
      <c r="P1044" s="398">
        <v>2.12</v>
      </c>
      <c r="Q1044" s="398">
        <v>2.177</v>
      </c>
      <c r="R1044" s="398">
        <v>2.1989999999999998</v>
      </c>
      <c r="S1044" s="393">
        <v>2.2000000000000002</v>
      </c>
      <c r="T1044" s="394">
        <v>2.2000000000000002</v>
      </c>
      <c r="U1044" s="394">
        <v>2.2000000000000002</v>
      </c>
      <c r="V1044" s="394">
        <v>2.2000000000000002</v>
      </c>
      <c r="W1044" s="394">
        <v>2.2000000000000002</v>
      </c>
      <c r="X1044" s="394">
        <v>2.2000000000000002</v>
      </c>
    </row>
    <row r="1045" spans="1:24" s="390" customFormat="1" ht="16.5" hidden="1">
      <c r="A1045" s="395" t="s">
        <v>3454</v>
      </c>
      <c r="B1045" s="396" t="s">
        <v>3455</v>
      </c>
      <c r="C1045" s="396" t="s">
        <v>239</v>
      </c>
      <c r="D1045" s="396" t="s">
        <v>239</v>
      </c>
      <c r="E1045" s="396" t="s">
        <v>255</v>
      </c>
      <c r="F1045" s="396" t="s">
        <v>3456</v>
      </c>
      <c r="G1045" s="396" t="s">
        <v>239</v>
      </c>
      <c r="H1045" s="396" t="s">
        <v>243</v>
      </c>
      <c r="I1045" s="399">
        <v>31.317</v>
      </c>
      <c r="J1045" s="399">
        <v>29.885000000000002</v>
      </c>
      <c r="K1045" s="399">
        <v>29.79</v>
      </c>
      <c r="L1045" s="399">
        <v>29.529</v>
      </c>
      <c r="M1045" s="399">
        <v>30.143000000000001</v>
      </c>
      <c r="N1045" s="397">
        <v>32.299999999999997</v>
      </c>
      <c r="O1045" s="397">
        <v>31.5</v>
      </c>
      <c r="P1045" s="397">
        <v>31.5</v>
      </c>
      <c r="Q1045" s="397">
        <v>31.9</v>
      </c>
      <c r="R1045" s="397">
        <v>32.1</v>
      </c>
      <c r="S1045" s="397">
        <v>31.5</v>
      </c>
      <c r="T1045" s="394">
        <v>31.7</v>
      </c>
      <c r="U1045" s="394">
        <v>31.4</v>
      </c>
      <c r="V1045" s="394">
        <v>30.7</v>
      </c>
      <c r="W1045" s="394">
        <v>30.7</v>
      </c>
      <c r="X1045" s="394">
        <v>30.7</v>
      </c>
    </row>
    <row r="1046" spans="1:24" s="390" customFormat="1" ht="16.5" hidden="1">
      <c r="A1046" s="391" t="s">
        <v>3457</v>
      </c>
      <c r="B1046" s="392" t="s">
        <v>3458</v>
      </c>
      <c r="C1046" s="392" t="s">
        <v>239</v>
      </c>
      <c r="D1046" s="392" t="s">
        <v>239</v>
      </c>
      <c r="E1046" s="392" t="s">
        <v>3459</v>
      </c>
      <c r="F1046" s="392" t="s">
        <v>3460</v>
      </c>
      <c r="G1046" s="392" t="s">
        <v>239</v>
      </c>
      <c r="H1046" s="392" t="s">
        <v>243</v>
      </c>
      <c r="I1046" s="398">
        <v>374.5</v>
      </c>
      <c r="J1046" s="398">
        <v>376.4</v>
      </c>
      <c r="K1046" s="393">
        <v>378</v>
      </c>
      <c r="L1046" s="393">
        <v>381</v>
      </c>
      <c r="M1046" s="393">
        <v>384</v>
      </c>
      <c r="N1046" s="393">
        <v>388</v>
      </c>
      <c r="O1046" s="393">
        <v>392</v>
      </c>
      <c r="P1046" s="393">
        <v>397</v>
      </c>
      <c r="Q1046" s="393">
        <v>402</v>
      </c>
      <c r="R1046" s="393">
        <v>408</v>
      </c>
      <c r="S1046" s="398" t="s">
        <v>386</v>
      </c>
      <c r="T1046" s="398" t="s">
        <v>386</v>
      </c>
      <c r="U1046" s="398" t="s">
        <v>386</v>
      </c>
      <c r="V1046" s="398" t="s">
        <v>386</v>
      </c>
      <c r="W1046" s="398" t="s">
        <v>386</v>
      </c>
      <c r="X1046" s="398" t="s">
        <v>386</v>
      </c>
    </row>
    <row r="1047" spans="1:24" s="390" customFormat="1" ht="16.5" hidden="1">
      <c r="A1047" s="395" t="s">
        <v>3461</v>
      </c>
      <c r="B1047" s="396" t="s">
        <v>3462</v>
      </c>
      <c r="C1047" s="396" t="s">
        <v>239</v>
      </c>
      <c r="D1047" s="396" t="s">
        <v>436</v>
      </c>
      <c r="E1047" s="396" t="s">
        <v>2392</v>
      </c>
      <c r="F1047" s="396" t="s">
        <v>3463</v>
      </c>
      <c r="G1047" s="396" t="s">
        <v>239</v>
      </c>
      <c r="H1047" s="396" t="s">
        <v>243</v>
      </c>
      <c r="I1047" s="399">
        <v>18588.473999999998</v>
      </c>
      <c r="J1047" s="399">
        <v>18858.637999999999</v>
      </c>
      <c r="K1047" s="397">
        <v>19130</v>
      </c>
      <c r="L1047" s="397">
        <v>19410</v>
      </c>
      <c r="M1047" s="397">
        <v>19690</v>
      </c>
      <c r="N1047" s="397">
        <v>19980</v>
      </c>
      <c r="O1047" s="397">
        <v>20270</v>
      </c>
      <c r="P1047" s="397">
        <v>20560</v>
      </c>
      <c r="Q1047" s="397">
        <v>20860</v>
      </c>
      <c r="R1047" s="397">
        <v>21170</v>
      </c>
      <c r="S1047" s="399" t="s">
        <v>386</v>
      </c>
      <c r="T1047" s="399" t="s">
        <v>386</v>
      </c>
      <c r="U1047" s="399" t="s">
        <v>386</v>
      </c>
      <c r="V1047" s="399" t="s">
        <v>386</v>
      </c>
      <c r="W1047" s="399" t="s">
        <v>386</v>
      </c>
      <c r="X1047" s="399" t="s">
        <v>386</v>
      </c>
    </row>
    <row r="1048" spans="1:24" s="390" customFormat="1" ht="16.5" hidden="1">
      <c r="A1048" s="391" t="s">
        <v>3464</v>
      </c>
      <c r="B1048" s="392" t="s">
        <v>3465</v>
      </c>
      <c r="C1048" s="392" t="s">
        <v>454</v>
      </c>
      <c r="D1048" s="392" t="s">
        <v>429</v>
      </c>
      <c r="E1048" s="392" t="s">
        <v>255</v>
      </c>
      <c r="F1048" s="392" t="s">
        <v>3466</v>
      </c>
      <c r="G1048" s="392" t="s">
        <v>257</v>
      </c>
      <c r="H1048" s="392" t="s">
        <v>243</v>
      </c>
      <c r="I1048" s="393">
        <v>665796</v>
      </c>
      <c r="J1048" s="393">
        <v>718900</v>
      </c>
      <c r="K1048" s="393">
        <v>779106</v>
      </c>
      <c r="L1048" s="393">
        <v>775336</v>
      </c>
      <c r="M1048" s="393">
        <v>773418</v>
      </c>
      <c r="N1048" s="393">
        <v>820934</v>
      </c>
      <c r="O1048" s="393">
        <v>879615</v>
      </c>
      <c r="P1048" s="393">
        <v>856753</v>
      </c>
      <c r="Q1048" s="393">
        <v>865756</v>
      </c>
      <c r="R1048" s="393">
        <v>922566</v>
      </c>
      <c r="S1048" s="393">
        <v>859126</v>
      </c>
      <c r="T1048" s="394">
        <v>904781</v>
      </c>
      <c r="U1048" s="394">
        <v>992192</v>
      </c>
      <c r="V1048" s="394">
        <v>1072088</v>
      </c>
      <c r="W1048" s="394">
        <v>1125956</v>
      </c>
      <c r="X1048" s="394">
        <v>1125956</v>
      </c>
    </row>
    <row r="1049" spans="1:24" s="390" customFormat="1" ht="16.5" hidden="1">
      <c r="A1049" s="395" t="s">
        <v>3467</v>
      </c>
      <c r="B1049" s="396" t="s">
        <v>3468</v>
      </c>
      <c r="C1049" s="396" t="s">
        <v>454</v>
      </c>
      <c r="D1049" s="396" t="s">
        <v>429</v>
      </c>
      <c r="E1049" s="396" t="s">
        <v>255</v>
      </c>
      <c r="F1049" s="396" t="s">
        <v>3469</v>
      </c>
      <c r="G1049" s="396" t="s">
        <v>257</v>
      </c>
      <c r="H1049" s="396" t="s">
        <v>243</v>
      </c>
      <c r="I1049" s="397">
        <v>692648</v>
      </c>
      <c r="J1049" s="397">
        <v>720180</v>
      </c>
      <c r="K1049" s="397">
        <v>743395</v>
      </c>
      <c r="L1049" s="397">
        <v>787674</v>
      </c>
      <c r="M1049" s="397">
        <v>797620</v>
      </c>
      <c r="N1049" s="397">
        <v>810906</v>
      </c>
      <c r="O1049" s="397">
        <v>834956</v>
      </c>
      <c r="P1049" s="397">
        <v>856753</v>
      </c>
      <c r="Q1049" s="397">
        <v>867556</v>
      </c>
      <c r="R1049" s="397">
        <v>875300</v>
      </c>
      <c r="S1049" s="397">
        <v>880065</v>
      </c>
      <c r="T1049" s="394">
        <v>890670</v>
      </c>
      <c r="U1049" s="394">
        <v>907243</v>
      </c>
      <c r="V1049" s="394">
        <v>926604</v>
      </c>
      <c r="W1049" s="394">
        <v>950118</v>
      </c>
      <c r="X1049" s="394">
        <v>950118</v>
      </c>
    </row>
    <row r="1050" spans="1:24" s="390" customFormat="1" ht="16.5" hidden="1">
      <c r="A1050" s="391" t="s">
        <v>3470</v>
      </c>
      <c r="B1050" s="392" t="s">
        <v>3471</v>
      </c>
      <c r="C1050" s="392" t="s">
        <v>454</v>
      </c>
      <c r="D1050" s="392" t="s">
        <v>429</v>
      </c>
      <c r="E1050" s="392" t="s">
        <v>255</v>
      </c>
      <c r="F1050" s="392" t="s">
        <v>3472</v>
      </c>
      <c r="G1050" s="392" t="s">
        <v>257</v>
      </c>
      <c r="H1050" s="392" t="s">
        <v>243</v>
      </c>
      <c r="I1050" s="393">
        <v>655714</v>
      </c>
      <c r="J1050" s="393">
        <v>709321</v>
      </c>
      <c r="K1050" s="393">
        <v>770043</v>
      </c>
      <c r="L1050" s="393">
        <v>765760</v>
      </c>
      <c r="M1050" s="393">
        <v>763390</v>
      </c>
      <c r="N1050" s="393">
        <v>811302</v>
      </c>
      <c r="O1050" s="393">
        <v>870486</v>
      </c>
      <c r="P1050" s="393">
        <v>846979</v>
      </c>
      <c r="Q1050" s="393">
        <v>855817</v>
      </c>
      <c r="R1050" s="393">
        <v>913153</v>
      </c>
      <c r="S1050" s="393">
        <v>848511</v>
      </c>
      <c r="T1050" s="394">
        <v>894585</v>
      </c>
      <c r="U1050" s="394">
        <v>982895</v>
      </c>
      <c r="V1050" s="394">
        <v>1063445</v>
      </c>
      <c r="W1050" s="394">
        <v>1117625</v>
      </c>
      <c r="X1050" s="394">
        <v>1117625</v>
      </c>
    </row>
    <row r="1051" spans="1:24" s="390" customFormat="1" ht="16.5" hidden="1">
      <c r="A1051" s="395" t="s">
        <v>3473</v>
      </c>
      <c r="B1051" s="396" t="s">
        <v>3474</v>
      </c>
      <c r="C1051" s="396" t="s">
        <v>454</v>
      </c>
      <c r="D1051" s="396" t="s">
        <v>429</v>
      </c>
      <c r="E1051" s="396" t="s">
        <v>255</v>
      </c>
      <c r="F1051" s="396" t="s">
        <v>3475</v>
      </c>
      <c r="G1051" s="396" t="s">
        <v>257</v>
      </c>
      <c r="H1051" s="396" t="s">
        <v>243</v>
      </c>
      <c r="I1051" s="397">
        <v>683077</v>
      </c>
      <c r="J1051" s="397">
        <v>710623</v>
      </c>
      <c r="K1051" s="397">
        <v>733760</v>
      </c>
      <c r="L1051" s="397">
        <v>778293</v>
      </c>
      <c r="M1051" s="397">
        <v>787988</v>
      </c>
      <c r="N1051" s="397">
        <v>801118</v>
      </c>
      <c r="O1051" s="397">
        <v>825190</v>
      </c>
      <c r="P1051" s="397">
        <v>846979</v>
      </c>
      <c r="Q1051" s="397">
        <v>857644</v>
      </c>
      <c r="R1051" s="397">
        <v>865225</v>
      </c>
      <c r="S1051" s="397">
        <v>869778</v>
      </c>
      <c r="T1051" s="394">
        <v>880264</v>
      </c>
      <c r="U1051" s="394">
        <v>896809</v>
      </c>
      <c r="V1051" s="394">
        <v>916181</v>
      </c>
      <c r="W1051" s="394">
        <v>939765</v>
      </c>
      <c r="X1051" s="394">
        <v>939765</v>
      </c>
    </row>
    <row r="1052" spans="1:24" s="390" customFormat="1" ht="16.5" hidden="1">
      <c r="A1052" s="391" t="s">
        <v>3476</v>
      </c>
      <c r="B1052" s="392" t="s">
        <v>3477</v>
      </c>
      <c r="C1052" s="392" t="s">
        <v>454</v>
      </c>
      <c r="D1052" s="392" t="s">
        <v>429</v>
      </c>
      <c r="E1052" s="392" t="s">
        <v>255</v>
      </c>
      <c r="F1052" s="392" t="s">
        <v>3478</v>
      </c>
      <c r="G1052" s="392" t="s">
        <v>257</v>
      </c>
      <c r="H1052" s="392" t="s">
        <v>243</v>
      </c>
      <c r="I1052" s="393">
        <v>639465</v>
      </c>
      <c r="J1052" s="393">
        <v>694011</v>
      </c>
      <c r="K1052" s="393">
        <v>755681</v>
      </c>
      <c r="L1052" s="393">
        <v>750529</v>
      </c>
      <c r="M1052" s="393">
        <v>747390</v>
      </c>
      <c r="N1052" s="393">
        <v>796031</v>
      </c>
      <c r="O1052" s="393">
        <v>856124</v>
      </c>
      <c r="P1052" s="393">
        <v>831512</v>
      </c>
      <c r="Q1052" s="393">
        <v>840082</v>
      </c>
      <c r="R1052" s="393">
        <v>898361</v>
      </c>
      <c r="S1052" s="393">
        <v>831628</v>
      </c>
      <c r="T1052" s="394">
        <v>878461</v>
      </c>
      <c r="U1052" s="394">
        <v>968360</v>
      </c>
      <c r="V1052" s="394">
        <v>1050050</v>
      </c>
      <c r="W1052" s="394">
        <v>1104775</v>
      </c>
      <c r="X1052" s="394">
        <v>1104775</v>
      </c>
    </row>
    <row r="1053" spans="1:24" s="390" customFormat="1" ht="16.5" hidden="1">
      <c r="A1053" s="395" t="s">
        <v>3479</v>
      </c>
      <c r="B1053" s="396" t="s">
        <v>3480</v>
      </c>
      <c r="C1053" s="396" t="s">
        <v>454</v>
      </c>
      <c r="D1053" s="396" t="s">
        <v>429</v>
      </c>
      <c r="E1053" s="396" t="s">
        <v>255</v>
      </c>
      <c r="F1053" s="396" t="s">
        <v>3481</v>
      </c>
      <c r="G1053" s="396" t="s">
        <v>257</v>
      </c>
      <c r="H1053" s="396" t="s">
        <v>243</v>
      </c>
      <c r="I1053" s="397">
        <v>667745</v>
      </c>
      <c r="J1053" s="397">
        <v>695352</v>
      </c>
      <c r="K1053" s="397">
        <v>718387</v>
      </c>
      <c r="L1053" s="397">
        <v>763406</v>
      </c>
      <c r="M1053" s="397">
        <v>772688</v>
      </c>
      <c r="N1053" s="397">
        <v>785574</v>
      </c>
      <c r="O1053" s="397">
        <v>809710</v>
      </c>
      <c r="P1053" s="397">
        <v>831512</v>
      </c>
      <c r="Q1053" s="397">
        <v>841956</v>
      </c>
      <c r="R1053" s="397">
        <v>849271</v>
      </c>
      <c r="S1053" s="397">
        <v>853473</v>
      </c>
      <c r="T1053" s="394">
        <v>863770</v>
      </c>
      <c r="U1053" s="394">
        <v>880287</v>
      </c>
      <c r="V1053" s="394">
        <v>899702</v>
      </c>
      <c r="W1053" s="394">
        <v>923427</v>
      </c>
      <c r="X1053" s="394">
        <v>923427</v>
      </c>
    </row>
    <row r="1054" spans="1:24" s="390" customFormat="1" ht="16.5" hidden="1">
      <c r="A1054" s="391" t="s">
        <v>3482</v>
      </c>
      <c r="B1054" s="392" t="s">
        <v>3483</v>
      </c>
      <c r="C1054" s="392" t="s">
        <v>454</v>
      </c>
      <c r="D1054" s="392" t="s">
        <v>429</v>
      </c>
      <c r="E1054" s="392" t="s">
        <v>255</v>
      </c>
      <c r="F1054" s="392" t="s">
        <v>3484</v>
      </c>
      <c r="G1054" s="392" t="s">
        <v>257</v>
      </c>
      <c r="H1054" s="392" t="s">
        <v>243</v>
      </c>
      <c r="I1054" s="393">
        <v>574483</v>
      </c>
      <c r="J1054" s="393">
        <v>632590</v>
      </c>
      <c r="K1054" s="393">
        <v>698037</v>
      </c>
      <c r="L1054" s="393">
        <v>689388</v>
      </c>
      <c r="M1054" s="393">
        <v>683183</v>
      </c>
      <c r="N1054" s="393">
        <v>734734</v>
      </c>
      <c r="O1054" s="393">
        <v>798550</v>
      </c>
      <c r="P1054" s="393">
        <v>769437</v>
      </c>
      <c r="Q1054" s="393">
        <v>776927</v>
      </c>
      <c r="R1054" s="393">
        <v>839081</v>
      </c>
      <c r="S1054" s="393">
        <v>763855</v>
      </c>
      <c r="T1054" s="394">
        <v>813755</v>
      </c>
      <c r="U1054" s="394">
        <v>910229</v>
      </c>
      <c r="V1054" s="394">
        <v>996746</v>
      </c>
      <c r="W1054" s="394">
        <v>1053815</v>
      </c>
      <c r="X1054" s="394">
        <v>1053815</v>
      </c>
    </row>
    <row r="1055" spans="1:24" s="390" customFormat="1" ht="16.5" hidden="1">
      <c r="A1055" s="395" t="s">
        <v>3485</v>
      </c>
      <c r="B1055" s="396" t="s">
        <v>3486</v>
      </c>
      <c r="C1055" s="396" t="s">
        <v>454</v>
      </c>
      <c r="D1055" s="396" t="s">
        <v>429</v>
      </c>
      <c r="E1055" s="396" t="s">
        <v>255</v>
      </c>
      <c r="F1055" s="396" t="s">
        <v>3487</v>
      </c>
      <c r="G1055" s="396" t="s">
        <v>257</v>
      </c>
      <c r="H1055" s="396" t="s">
        <v>243</v>
      </c>
      <c r="I1055" s="397">
        <v>606273</v>
      </c>
      <c r="J1055" s="397">
        <v>634088</v>
      </c>
      <c r="K1055" s="397">
        <v>656697</v>
      </c>
      <c r="L1055" s="397">
        <v>703648</v>
      </c>
      <c r="M1055" s="397">
        <v>711272</v>
      </c>
      <c r="N1055" s="397">
        <v>723173</v>
      </c>
      <c r="O1055" s="397">
        <v>747572</v>
      </c>
      <c r="P1055" s="397">
        <v>769437</v>
      </c>
      <c r="Q1055" s="397">
        <v>778992</v>
      </c>
      <c r="R1055" s="397">
        <v>785239</v>
      </c>
      <c r="S1055" s="397">
        <v>788025</v>
      </c>
      <c r="T1055" s="394">
        <v>797564</v>
      </c>
      <c r="U1055" s="394">
        <v>813972</v>
      </c>
      <c r="V1055" s="394">
        <v>833570</v>
      </c>
      <c r="W1055" s="394">
        <v>857886</v>
      </c>
      <c r="X1055" s="394">
        <v>857886</v>
      </c>
    </row>
    <row r="1056" spans="1:24" s="390" customFormat="1" ht="16.5" hidden="1">
      <c r="A1056" s="391" t="s">
        <v>3488</v>
      </c>
      <c r="B1056" s="392" t="s">
        <v>3489</v>
      </c>
      <c r="C1056" s="392" t="s">
        <v>454</v>
      </c>
      <c r="D1056" s="392" t="s">
        <v>429</v>
      </c>
      <c r="E1056" s="392" t="s">
        <v>255</v>
      </c>
      <c r="F1056" s="392" t="s">
        <v>3490</v>
      </c>
      <c r="G1056" s="392" t="s">
        <v>257</v>
      </c>
      <c r="H1056" s="392" t="s">
        <v>243</v>
      </c>
      <c r="I1056" s="393">
        <v>665149</v>
      </c>
      <c r="J1056" s="393">
        <v>718289</v>
      </c>
      <c r="K1056" s="393">
        <v>778532</v>
      </c>
      <c r="L1056" s="393">
        <v>774727</v>
      </c>
      <c r="M1056" s="393">
        <v>772779</v>
      </c>
      <c r="N1056" s="393">
        <v>820324</v>
      </c>
      <c r="O1056" s="393">
        <v>879043</v>
      </c>
      <c r="P1056" s="393">
        <v>856135</v>
      </c>
      <c r="Q1056" s="393">
        <v>865127</v>
      </c>
      <c r="R1056" s="393">
        <v>921977</v>
      </c>
      <c r="S1056" s="393">
        <v>858451</v>
      </c>
      <c r="T1056" s="394">
        <v>904137</v>
      </c>
      <c r="U1056" s="394">
        <v>991616</v>
      </c>
      <c r="V1056" s="394">
        <v>1071563</v>
      </c>
      <c r="W1056" s="394">
        <v>1125458</v>
      </c>
      <c r="X1056" s="394">
        <v>1125458</v>
      </c>
    </row>
    <row r="1057" spans="1:24" s="390" customFormat="1" ht="16.5" hidden="1">
      <c r="A1057" s="395" t="s">
        <v>3491</v>
      </c>
      <c r="B1057" s="396" t="s">
        <v>3492</v>
      </c>
      <c r="C1057" s="396" t="s">
        <v>454</v>
      </c>
      <c r="D1057" s="396" t="s">
        <v>429</v>
      </c>
      <c r="E1057" s="396" t="s">
        <v>255</v>
      </c>
      <c r="F1057" s="396" t="s">
        <v>3493</v>
      </c>
      <c r="G1057" s="396" t="s">
        <v>257</v>
      </c>
      <c r="H1057" s="396" t="s">
        <v>243</v>
      </c>
      <c r="I1057" s="397">
        <v>692036</v>
      </c>
      <c r="J1057" s="397">
        <v>719570</v>
      </c>
      <c r="K1057" s="397">
        <v>742781</v>
      </c>
      <c r="L1057" s="397">
        <v>787079</v>
      </c>
      <c r="M1057" s="397">
        <v>797009</v>
      </c>
      <c r="N1057" s="397">
        <v>810285</v>
      </c>
      <c r="O1057" s="397">
        <v>834338</v>
      </c>
      <c r="P1057" s="397">
        <v>856135</v>
      </c>
      <c r="Q1057" s="397">
        <v>866930</v>
      </c>
      <c r="R1057" s="397">
        <v>874663</v>
      </c>
      <c r="S1057" s="397">
        <v>879414</v>
      </c>
      <c r="T1057" s="394">
        <v>890012</v>
      </c>
      <c r="U1057" s="394">
        <v>906584</v>
      </c>
      <c r="V1057" s="394">
        <v>925946</v>
      </c>
      <c r="W1057" s="394">
        <v>949466</v>
      </c>
      <c r="X1057" s="394">
        <v>949466</v>
      </c>
    </row>
    <row r="1058" spans="1:24" s="390" customFormat="1" ht="16.5" hidden="1">
      <c r="A1058" s="391" t="s">
        <v>3494</v>
      </c>
      <c r="B1058" s="392" t="s">
        <v>3495</v>
      </c>
      <c r="C1058" s="392" t="s">
        <v>454</v>
      </c>
      <c r="D1058" s="392" t="s">
        <v>429</v>
      </c>
      <c r="E1058" s="392" t="s">
        <v>255</v>
      </c>
      <c r="F1058" s="392" t="s">
        <v>3496</v>
      </c>
      <c r="G1058" s="392" t="s">
        <v>257</v>
      </c>
      <c r="H1058" s="392" t="s">
        <v>243</v>
      </c>
      <c r="I1058" s="393">
        <v>470954</v>
      </c>
      <c r="J1058" s="393">
        <v>531407</v>
      </c>
      <c r="K1058" s="393">
        <v>600275</v>
      </c>
      <c r="L1058" s="393">
        <v>586937</v>
      </c>
      <c r="M1058" s="393">
        <v>576736</v>
      </c>
      <c r="N1058" s="393">
        <v>630950</v>
      </c>
      <c r="O1058" s="393">
        <v>698972</v>
      </c>
      <c r="P1058" s="393">
        <v>663775</v>
      </c>
      <c r="Q1058" s="393">
        <v>669553</v>
      </c>
      <c r="R1058" s="393">
        <v>736285</v>
      </c>
      <c r="S1058" s="393">
        <v>650297</v>
      </c>
      <c r="T1058" s="394">
        <v>703370</v>
      </c>
      <c r="U1058" s="394">
        <v>808242</v>
      </c>
      <c r="V1058" s="394">
        <v>901739</v>
      </c>
      <c r="W1058" s="394">
        <v>962389</v>
      </c>
      <c r="X1058" s="394">
        <v>962389</v>
      </c>
    </row>
    <row r="1059" spans="1:24" s="390" customFormat="1" ht="16.5" hidden="1">
      <c r="A1059" s="395" t="s">
        <v>3497</v>
      </c>
      <c r="B1059" s="396" t="s">
        <v>3498</v>
      </c>
      <c r="C1059" s="396" t="s">
        <v>454</v>
      </c>
      <c r="D1059" s="396" t="s">
        <v>429</v>
      </c>
      <c r="E1059" s="396" t="s">
        <v>255</v>
      </c>
      <c r="F1059" s="396" t="s">
        <v>3499</v>
      </c>
      <c r="G1059" s="396" t="s">
        <v>257</v>
      </c>
      <c r="H1059" s="396" t="s">
        <v>243</v>
      </c>
      <c r="I1059" s="397">
        <v>505899</v>
      </c>
      <c r="J1059" s="397">
        <v>533063</v>
      </c>
      <c r="K1059" s="397">
        <v>554413</v>
      </c>
      <c r="L1059" s="397">
        <v>602764</v>
      </c>
      <c r="M1059" s="397">
        <v>607879</v>
      </c>
      <c r="N1059" s="397">
        <v>618111</v>
      </c>
      <c r="O1059" s="397">
        <v>642302</v>
      </c>
      <c r="P1059" s="397">
        <v>663775</v>
      </c>
      <c r="Q1059" s="397">
        <v>671848</v>
      </c>
      <c r="R1059" s="397">
        <v>676426</v>
      </c>
      <c r="S1059" s="397">
        <v>677132</v>
      </c>
      <c r="T1059" s="394">
        <v>685377</v>
      </c>
      <c r="U1059" s="394">
        <v>701267</v>
      </c>
      <c r="V1059" s="394">
        <v>720714</v>
      </c>
      <c r="W1059" s="394">
        <v>745417</v>
      </c>
      <c r="X1059" s="394">
        <v>745417</v>
      </c>
    </row>
    <row r="1060" spans="1:24" s="390" customFormat="1" ht="16.5" hidden="1">
      <c r="A1060" s="391" t="s">
        <v>3500</v>
      </c>
      <c r="B1060" s="392" t="s">
        <v>3501</v>
      </c>
      <c r="C1060" s="392" t="s">
        <v>454</v>
      </c>
      <c r="D1060" s="392" t="s">
        <v>429</v>
      </c>
      <c r="E1060" s="392" t="s">
        <v>255</v>
      </c>
      <c r="F1060" s="392" t="s">
        <v>3502</v>
      </c>
      <c r="G1060" s="392" t="s">
        <v>257</v>
      </c>
      <c r="H1060" s="392" t="s">
        <v>243</v>
      </c>
      <c r="I1060" s="393">
        <v>663707</v>
      </c>
      <c r="J1060" s="393">
        <v>716909</v>
      </c>
      <c r="K1060" s="393">
        <v>777217</v>
      </c>
      <c r="L1060" s="393">
        <v>773342</v>
      </c>
      <c r="M1060" s="393">
        <v>771332</v>
      </c>
      <c r="N1060" s="393">
        <v>818926</v>
      </c>
      <c r="O1060" s="393">
        <v>877709</v>
      </c>
      <c r="P1060" s="393">
        <v>854714</v>
      </c>
      <c r="Q1060" s="393">
        <v>863683</v>
      </c>
      <c r="R1060" s="393">
        <v>920600</v>
      </c>
      <c r="S1060" s="393">
        <v>856916</v>
      </c>
      <c r="T1060" s="394">
        <v>902654</v>
      </c>
      <c r="U1060" s="394">
        <v>990250</v>
      </c>
      <c r="V1060" s="394">
        <v>1070282</v>
      </c>
      <c r="W1060" s="394">
        <v>1124218</v>
      </c>
      <c r="X1060" s="394">
        <v>1124218</v>
      </c>
    </row>
    <row r="1061" spans="1:24" s="390" customFormat="1" ht="16.5" hidden="1">
      <c r="A1061" s="395" t="s">
        <v>3503</v>
      </c>
      <c r="B1061" s="396" t="s">
        <v>3504</v>
      </c>
      <c r="C1061" s="396" t="s">
        <v>454</v>
      </c>
      <c r="D1061" s="396" t="s">
        <v>429</v>
      </c>
      <c r="E1061" s="396" t="s">
        <v>255</v>
      </c>
      <c r="F1061" s="396" t="s">
        <v>3505</v>
      </c>
      <c r="G1061" s="396" t="s">
        <v>257</v>
      </c>
      <c r="H1061" s="396" t="s">
        <v>243</v>
      </c>
      <c r="I1061" s="397">
        <v>690660</v>
      </c>
      <c r="J1061" s="397">
        <v>718193</v>
      </c>
      <c r="K1061" s="397">
        <v>741390</v>
      </c>
      <c r="L1061" s="397">
        <v>785719</v>
      </c>
      <c r="M1061" s="397">
        <v>795614</v>
      </c>
      <c r="N1061" s="397">
        <v>808867</v>
      </c>
      <c r="O1061" s="397">
        <v>832920</v>
      </c>
      <c r="P1061" s="397">
        <v>854714</v>
      </c>
      <c r="Q1061" s="397">
        <v>865489</v>
      </c>
      <c r="R1061" s="397">
        <v>873199</v>
      </c>
      <c r="S1061" s="397">
        <v>877920</v>
      </c>
      <c r="T1061" s="394">
        <v>888501</v>
      </c>
      <c r="U1061" s="394">
        <v>905068</v>
      </c>
      <c r="V1061" s="394">
        <v>924430</v>
      </c>
      <c r="W1061" s="394">
        <v>947958</v>
      </c>
      <c r="X1061" s="394">
        <v>947958</v>
      </c>
    </row>
    <row r="1062" spans="1:24" s="390" customFormat="1" ht="16.5" hidden="1">
      <c r="A1062" s="391" t="s">
        <v>3506</v>
      </c>
      <c r="B1062" s="392" t="s">
        <v>3507</v>
      </c>
      <c r="C1062" s="392" t="s">
        <v>454</v>
      </c>
      <c r="D1062" s="392" t="s">
        <v>429</v>
      </c>
      <c r="E1062" s="392" t="s">
        <v>255</v>
      </c>
      <c r="F1062" s="392" t="s">
        <v>3508</v>
      </c>
      <c r="G1062" s="392" t="s">
        <v>257</v>
      </c>
      <c r="H1062" s="392" t="s">
        <v>243</v>
      </c>
      <c r="I1062" s="393">
        <v>309411</v>
      </c>
      <c r="J1062" s="393">
        <v>362251</v>
      </c>
      <c r="K1062" s="393">
        <v>425253</v>
      </c>
      <c r="L1062" s="393">
        <v>408856</v>
      </c>
      <c r="M1062" s="393">
        <v>396234</v>
      </c>
      <c r="N1062" s="393">
        <v>445914</v>
      </c>
      <c r="O1062" s="393">
        <v>510971</v>
      </c>
      <c r="P1062" s="393">
        <v>472815</v>
      </c>
      <c r="Q1062" s="393">
        <v>476089</v>
      </c>
      <c r="R1062" s="393">
        <v>540734</v>
      </c>
      <c r="S1062" s="393">
        <v>452948</v>
      </c>
      <c r="T1062" s="394">
        <v>502716</v>
      </c>
      <c r="U1062" s="394">
        <v>607092</v>
      </c>
      <c r="V1062" s="394">
        <v>703329</v>
      </c>
      <c r="W1062" s="394">
        <v>765897</v>
      </c>
      <c r="X1062" s="394">
        <v>765897</v>
      </c>
    </row>
    <row r="1063" spans="1:24" s="390" customFormat="1" ht="16.5" hidden="1">
      <c r="A1063" s="395" t="s">
        <v>3509</v>
      </c>
      <c r="B1063" s="396" t="s">
        <v>3510</v>
      </c>
      <c r="C1063" s="396" t="s">
        <v>454</v>
      </c>
      <c r="D1063" s="396" t="s">
        <v>429</v>
      </c>
      <c r="E1063" s="396" t="s">
        <v>255</v>
      </c>
      <c r="F1063" s="396" t="s">
        <v>3511</v>
      </c>
      <c r="G1063" s="396" t="s">
        <v>257</v>
      </c>
      <c r="H1063" s="396" t="s">
        <v>243</v>
      </c>
      <c r="I1063" s="397">
        <v>341285</v>
      </c>
      <c r="J1063" s="397">
        <v>363808</v>
      </c>
      <c r="K1063" s="397">
        <v>380938</v>
      </c>
      <c r="L1063" s="397">
        <v>424211</v>
      </c>
      <c r="M1063" s="397">
        <v>426137</v>
      </c>
      <c r="N1063" s="397">
        <v>433382</v>
      </c>
      <c r="O1063" s="397">
        <v>454332</v>
      </c>
      <c r="P1063" s="397">
        <v>472815</v>
      </c>
      <c r="Q1063" s="397">
        <v>478356</v>
      </c>
      <c r="R1063" s="397">
        <v>480620</v>
      </c>
      <c r="S1063" s="397">
        <v>479059</v>
      </c>
      <c r="T1063" s="394">
        <v>484951</v>
      </c>
      <c r="U1063" s="394">
        <v>498378</v>
      </c>
      <c r="V1063" s="394">
        <v>515383</v>
      </c>
      <c r="W1063" s="394">
        <v>537731</v>
      </c>
      <c r="X1063" s="394">
        <v>537731</v>
      </c>
    </row>
    <row r="1064" spans="1:24" s="390" customFormat="1" ht="16.5" hidden="1">
      <c r="A1064" s="391" t="s">
        <v>3512</v>
      </c>
      <c r="B1064" s="392" t="s">
        <v>3513</v>
      </c>
      <c r="C1064" s="392" t="s">
        <v>454</v>
      </c>
      <c r="D1064" s="392" t="s">
        <v>429</v>
      </c>
      <c r="E1064" s="392" t="s">
        <v>255</v>
      </c>
      <c r="F1064" s="392" t="s">
        <v>3514</v>
      </c>
      <c r="G1064" s="392" t="s">
        <v>257</v>
      </c>
      <c r="H1064" s="392" t="s">
        <v>243</v>
      </c>
      <c r="I1064" s="393">
        <v>144303</v>
      </c>
      <c r="J1064" s="393">
        <v>175969</v>
      </c>
      <c r="K1064" s="393">
        <v>215702</v>
      </c>
      <c r="L1064" s="393">
        <v>203460</v>
      </c>
      <c r="M1064" s="393">
        <v>194154</v>
      </c>
      <c r="N1064" s="393">
        <v>225564</v>
      </c>
      <c r="O1064" s="393">
        <v>268885</v>
      </c>
      <c r="P1064" s="393">
        <v>241338</v>
      </c>
      <c r="Q1064" s="393">
        <v>242515</v>
      </c>
      <c r="R1064" s="393">
        <v>286131</v>
      </c>
      <c r="S1064" s="393">
        <v>225376</v>
      </c>
      <c r="T1064" s="394">
        <v>257605</v>
      </c>
      <c r="U1064" s="394">
        <v>330310</v>
      </c>
      <c r="V1064" s="394">
        <v>402238</v>
      </c>
      <c r="W1064" s="394">
        <v>450798</v>
      </c>
      <c r="X1064" s="394">
        <v>450798</v>
      </c>
    </row>
    <row r="1065" spans="1:24" s="390" customFormat="1" ht="16.5" hidden="1">
      <c r="A1065" s="395" t="s">
        <v>3515</v>
      </c>
      <c r="B1065" s="396" t="s">
        <v>3516</v>
      </c>
      <c r="C1065" s="396" t="s">
        <v>454</v>
      </c>
      <c r="D1065" s="396" t="s">
        <v>429</v>
      </c>
      <c r="E1065" s="396" t="s">
        <v>255</v>
      </c>
      <c r="F1065" s="396" t="s">
        <v>3517</v>
      </c>
      <c r="G1065" s="396" t="s">
        <v>257</v>
      </c>
      <c r="H1065" s="396" t="s">
        <v>243</v>
      </c>
      <c r="I1065" s="397">
        <v>163883</v>
      </c>
      <c r="J1065" s="397">
        <v>176956</v>
      </c>
      <c r="K1065" s="397">
        <v>186680</v>
      </c>
      <c r="L1065" s="397">
        <v>213563</v>
      </c>
      <c r="M1065" s="397">
        <v>213582</v>
      </c>
      <c r="N1065" s="397">
        <v>217253</v>
      </c>
      <c r="O1065" s="397">
        <v>230051</v>
      </c>
      <c r="P1065" s="397">
        <v>241338</v>
      </c>
      <c r="Q1065" s="397">
        <v>244044</v>
      </c>
      <c r="R1065" s="397">
        <v>244615</v>
      </c>
      <c r="S1065" s="397">
        <v>242624</v>
      </c>
      <c r="T1065" s="394">
        <v>245641</v>
      </c>
      <c r="U1065" s="394">
        <v>253717</v>
      </c>
      <c r="V1065" s="394">
        <v>264257</v>
      </c>
      <c r="W1065" s="394">
        <v>278542</v>
      </c>
      <c r="X1065" s="394">
        <v>278542</v>
      </c>
    </row>
    <row r="1066" spans="1:24" s="390" customFormat="1" ht="16.5" hidden="1">
      <c r="A1066" s="391" t="s">
        <v>3518</v>
      </c>
      <c r="B1066" s="392" t="s">
        <v>3519</v>
      </c>
      <c r="C1066" s="392" t="s">
        <v>454</v>
      </c>
      <c r="D1066" s="392" t="s">
        <v>404</v>
      </c>
      <c r="E1066" s="392" t="s">
        <v>1813</v>
      </c>
      <c r="F1066" s="392" t="s">
        <v>3520</v>
      </c>
      <c r="G1066" s="392" t="s">
        <v>491</v>
      </c>
      <c r="H1066" s="392" t="s">
        <v>243</v>
      </c>
      <c r="I1066" s="393">
        <v>4.6031530000000007</v>
      </c>
      <c r="J1066" s="393">
        <v>6.0611809999999995</v>
      </c>
      <c r="K1066" s="393">
        <v>7.551634</v>
      </c>
      <c r="L1066" s="393">
        <v>7.1284089999999996</v>
      </c>
      <c r="M1066" s="393">
        <v>8.1535700000000002</v>
      </c>
      <c r="N1066" s="393">
        <v>10.223614</v>
      </c>
      <c r="O1066" s="393">
        <v>14.524463000000001</v>
      </c>
      <c r="P1066" s="393">
        <v>15.999067</v>
      </c>
      <c r="Q1066" s="393">
        <v>10.628322000000001</v>
      </c>
      <c r="R1066" s="393">
        <v>9.5283770000000008</v>
      </c>
      <c r="S1066" s="393">
        <v>20.542356000000002</v>
      </c>
      <c r="T1066" s="394">
        <v>33.865872000000003</v>
      </c>
      <c r="U1066" s="394">
        <v>32.688970000000005</v>
      </c>
      <c r="V1066" s="394">
        <v>26.127492999999998</v>
      </c>
      <c r="W1066" s="394">
        <v>22.215427000000002</v>
      </c>
      <c r="X1066" s="394">
        <v>22.215427000000002</v>
      </c>
    </row>
    <row r="1067" spans="1:24" s="390" customFormat="1" ht="16.5" hidden="1">
      <c r="A1067" s="395" t="s">
        <v>3521</v>
      </c>
      <c r="B1067" s="396" t="s">
        <v>3522</v>
      </c>
      <c r="C1067" s="396" t="s">
        <v>454</v>
      </c>
      <c r="D1067" s="396" t="s">
        <v>404</v>
      </c>
      <c r="E1067" s="396" t="s">
        <v>1813</v>
      </c>
      <c r="F1067" s="396" t="s">
        <v>3523</v>
      </c>
      <c r="G1067" s="396" t="s">
        <v>491</v>
      </c>
      <c r="H1067" s="396" t="s">
        <v>243</v>
      </c>
      <c r="I1067" s="397">
        <v>4.6032000000000002</v>
      </c>
      <c r="J1067" s="397">
        <v>6.0612000000000004</v>
      </c>
      <c r="K1067" s="397">
        <v>7.5516000000000005</v>
      </c>
      <c r="L1067" s="397">
        <v>7.1284000000000001</v>
      </c>
      <c r="M1067" s="397">
        <v>8.1536000000000008</v>
      </c>
      <c r="N1067" s="397">
        <v>10.223600000000001</v>
      </c>
      <c r="O1067" s="397">
        <v>14.5245</v>
      </c>
      <c r="P1067" s="397">
        <v>15.9991</v>
      </c>
      <c r="Q1067" s="397">
        <v>10.628299999999999</v>
      </c>
      <c r="R1067" s="397">
        <v>9.5283999999999995</v>
      </c>
      <c r="S1067" s="397">
        <v>20.542400000000001</v>
      </c>
      <c r="T1067" s="394">
        <v>33.865900000000003</v>
      </c>
      <c r="U1067" s="394">
        <v>32.689</v>
      </c>
      <c r="V1067" s="394">
        <v>26.127500000000001</v>
      </c>
      <c r="W1067" s="394">
        <v>22.215400000000002</v>
      </c>
      <c r="X1067" s="394">
        <v>22.215400000000002</v>
      </c>
    </row>
    <row r="1068" spans="1:24" s="390" customFormat="1" ht="16.5" hidden="1">
      <c r="A1068" s="391" t="s">
        <v>3524</v>
      </c>
      <c r="B1068" s="392" t="s">
        <v>3525</v>
      </c>
      <c r="C1068" s="392" t="s">
        <v>239</v>
      </c>
      <c r="D1068" s="392" t="s">
        <v>239</v>
      </c>
      <c r="E1068" s="392" t="s">
        <v>2068</v>
      </c>
      <c r="F1068" s="392" t="s">
        <v>3526</v>
      </c>
      <c r="G1068" s="392" t="s">
        <v>239</v>
      </c>
      <c r="H1068" s="392" t="s">
        <v>243</v>
      </c>
      <c r="I1068" s="398">
        <v>9.4770000000000003</v>
      </c>
      <c r="J1068" s="398">
        <v>8.8550000000000004</v>
      </c>
      <c r="K1068" s="398">
        <v>7.3280000000000003</v>
      </c>
      <c r="L1068" s="398">
        <v>6.9240000000000004</v>
      </c>
      <c r="M1068" s="398">
        <v>6.1539999999999999</v>
      </c>
      <c r="N1068" s="393">
        <v>6.2</v>
      </c>
      <c r="O1068" s="393">
        <v>6.9</v>
      </c>
      <c r="P1068" s="393">
        <v>7.2</v>
      </c>
      <c r="Q1068" s="393">
        <v>6.7</v>
      </c>
      <c r="R1068" s="393">
        <v>6.7</v>
      </c>
      <c r="S1068" s="393">
        <v>7.4</v>
      </c>
      <c r="T1068" s="394">
        <v>7.2</v>
      </c>
      <c r="U1068" s="394">
        <v>6.6</v>
      </c>
      <c r="V1068" s="394">
        <v>6.3</v>
      </c>
      <c r="W1068" s="394">
        <v>6</v>
      </c>
      <c r="X1068" s="394">
        <v>6</v>
      </c>
    </row>
    <row r="1069" spans="1:24" s="390" customFormat="1" ht="16.5" hidden="1">
      <c r="A1069" s="395" t="s">
        <v>3527</v>
      </c>
      <c r="B1069" s="396" t="s">
        <v>3528</v>
      </c>
      <c r="C1069" s="396" t="s">
        <v>239</v>
      </c>
      <c r="D1069" s="396" t="s">
        <v>239</v>
      </c>
      <c r="E1069" s="396" t="s">
        <v>2068</v>
      </c>
      <c r="F1069" s="396" t="s">
        <v>3529</v>
      </c>
      <c r="G1069" s="396" t="s">
        <v>239</v>
      </c>
      <c r="H1069" s="396" t="s">
        <v>243</v>
      </c>
      <c r="I1069" s="399">
        <v>2.8010000000000002</v>
      </c>
      <c r="J1069" s="399">
        <v>2.5760000000000001</v>
      </c>
      <c r="K1069" s="399">
        <v>2.1219999999999999</v>
      </c>
      <c r="L1069" s="399">
        <v>2.0089999999999999</v>
      </c>
      <c r="M1069" s="399">
        <v>1.829</v>
      </c>
      <c r="N1069" s="397">
        <v>1.9</v>
      </c>
      <c r="O1069" s="397">
        <v>2.1</v>
      </c>
      <c r="P1069" s="397">
        <v>2.2000000000000002</v>
      </c>
      <c r="Q1069" s="397">
        <v>2.1</v>
      </c>
      <c r="R1069" s="397">
        <v>2.1</v>
      </c>
      <c r="S1069" s="397">
        <v>2.2999999999999998</v>
      </c>
      <c r="T1069" s="394">
        <v>2.2000000000000002</v>
      </c>
      <c r="U1069" s="394">
        <v>2</v>
      </c>
      <c r="V1069" s="394">
        <v>1.9</v>
      </c>
      <c r="W1069" s="394">
        <v>1.8</v>
      </c>
      <c r="X1069" s="394">
        <v>1.8</v>
      </c>
    </row>
    <row r="1070" spans="1:24" s="390" customFormat="1" ht="16.5" hidden="1">
      <c r="A1070" s="391" t="s">
        <v>3530</v>
      </c>
      <c r="B1070" s="392" t="s">
        <v>3531</v>
      </c>
      <c r="C1070" s="392" t="s">
        <v>239</v>
      </c>
      <c r="D1070" s="392" t="s">
        <v>239</v>
      </c>
      <c r="E1070" s="392" t="s">
        <v>2068</v>
      </c>
      <c r="F1070" s="392" t="s">
        <v>3532</v>
      </c>
      <c r="G1070" s="392" t="s">
        <v>239</v>
      </c>
      <c r="H1070" s="392" t="s">
        <v>243</v>
      </c>
      <c r="I1070" s="398">
        <v>4.2629999999999999</v>
      </c>
      <c r="J1070" s="398">
        <v>-4.1500000000000004</v>
      </c>
      <c r="K1070" s="398">
        <v>-14.218999999999999</v>
      </c>
      <c r="L1070" s="398">
        <v>0.41599999999999998</v>
      </c>
      <c r="M1070" s="398">
        <v>-4.4020000000000001</v>
      </c>
      <c r="N1070" s="393">
        <v>11.9</v>
      </c>
      <c r="O1070" s="393">
        <v>12.4</v>
      </c>
      <c r="P1070" s="393">
        <v>4.3</v>
      </c>
      <c r="Q1070" s="393">
        <v>-2.2999999999999998</v>
      </c>
      <c r="R1070" s="393">
        <v>7.2</v>
      </c>
      <c r="S1070" s="393">
        <v>12.1</v>
      </c>
      <c r="T1070" s="394">
        <v>-1.3</v>
      </c>
      <c r="U1070" s="394">
        <v>-5.6</v>
      </c>
      <c r="V1070" s="394">
        <v>-1.5</v>
      </c>
      <c r="W1070" s="394">
        <v>-1.9</v>
      </c>
      <c r="X1070" s="394">
        <v>-1.9</v>
      </c>
    </row>
    <row r="1071" spans="1:24" s="390" customFormat="1" ht="16.5" hidden="1">
      <c r="A1071" s="395" t="s">
        <v>3533</v>
      </c>
      <c r="B1071" s="396" t="s">
        <v>3534</v>
      </c>
      <c r="C1071" s="396" t="s">
        <v>403</v>
      </c>
      <c r="D1071" s="396" t="s">
        <v>429</v>
      </c>
      <c r="E1071" s="396" t="s">
        <v>2068</v>
      </c>
      <c r="F1071" s="396" t="s">
        <v>3535</v>
      </c>
      <c r="G1071" s="396" t="s">
        <v>239</v>
      </c>
      <c r="H1071" s="396" t="s">
        <v>243</v>
      </c>
      <c r="I1071" s="399">
        <v>40336412.299999997</v>
      </c>
      <c r="J1071" s="399">
        <v>38662298.200000003</v>
      </c>
      <c r="K1071" s="399">
        <v>33165047.199999999</v>
      </c>
      <c r="L1071" s="399">
        <v>33303101.800000001</v>
      </c>
      <c r="M1071" s="399">
        <v>31836950.5</v>
      </c>
      <c r="N1071" s="397">
        <v>35615655</v>
      </c>
      <c r="O1071" s="397">
        <v>40017048</v>
      </c>
      <c r="P1071" s="397">
        <v>41737681</v>
      </c>
      <c r="Q1071" s="397">
        <v>40784395</v>
      </c>
      <c r="R1071" s="397">
        <v>43713896</v>
      </c>
      <c r="S1071" s="397">
        <v>48986628</v>
      </c>
      <c r="T1071" s="394">
        <v>48366591</v>
      </c>
      <c r="U1071" s="394">
        <v>45653922</v>
      </c>
      <c r="V1071" s="394">
        <v>44954744</v>
      </c>
      <c r="W1071" s="394">
        <v>44111844</v>
      </c>
      <c r="X1071" s="394">
        <v>44111844</v>
      </c>
    </row>
    <row r="1072" spans="1:24" s="390" customFormat="1" ht="16.5" hidden="1">
      <c r="A1072" s="391" t="s">
        <v>3536</v>
      </c>
      <c r="B1072" s="392" t="s">
        <v>3537</v>
      </c>
      <c r="C1072" s="392" t="s">
        <v>454</v>
      </c>
      <c r="D1072" s="392" t="s">
        <v>429</v>
      </c>
      <c r="E1072" s="392" t="s">
        <v>2076</v>
      </c>
      <c r="F1072" s="392" t="s">
        <v>3535</v>
      </c>
      <c r="G1072" s="392" t="s">
        <v>239</v>
      </c>
      <c r="H1072" s="392" t="s">
        <v>243</v>
      </c>
      <c r="I1072" s="398">
        <v>35797.1</v>
      </c>
      <c r="J1072" s="398">
        <v>35308.6</v>
      </c>
      <c r="K1072" s="398">
        <v>31500.6</v>
      </c>
      <c r="L1072" s="398">
        <v>29447</v>
      </c>
      <c r="M1072" s="398">
        <v>27427.5</v>
      </c>
      <c r="N1072" s="393">
        <v>31490</v>
      </c>
      <c r="O1072" s="393">
        <v>36374</v>
      </c>
      <c r="P1072" s="393">
        <v>35815</v>
      </c>
      <c r="Q1072" s="393">
        <v>34555</v>
      </c>
      <c r="R1072" s="393">
        <v>38213</v>
      </c>
      <c r="S1072" s="393">
        <v>37745</v>
      </c>
      <c r="T1072" s="394">
        <v>37862</v>
      </c>
      <c r="U1072" s="394">
        <v>38234</v>
      </c>
      <c r="V1072" s="394">
        <v>39573</v>
      </c>
      <c r="W1072" s="394">
        <v>39386</v>
      </c>
      <c r="X1072" s="394">
        <v>39386</v>
      </c>
    </row>
    <row r="1073" spans="1:24" s="390" customFormat="1" ht="16.5" hidden="1">
      <c r="A1073" s="395" t="s">
        <v>3538</v>
      </c>
      <c r="B1073" s="396" t="s">
        <v>3539</v>
      </c>
      <c r="C1073" s="396" t="s">
        <v>454</v>
      </c>
      <c r="D1073" s="396" t="s">
        <v>429</v>
      </c>
      <c r="E1073" s="396" t="s">
        <v>710</v>
      </c>
      <c r="F1073" s="396" t="s">
        <v>3540</v>
      </c>
      <c r="G1073" s="396" t="s">
        <v>239</v>
      </c>
      <c r="H1073" s="396" t="s">
        <v>243</v>
      </c>
      <c r="I1073" s="399">
        <v>2146900</v>
      </c>
      <c r="J1073" s="399">
        <v>2250600</v>
      </c>
      <c r="K1073" s="399">
        <v>2323500</v>
      </c>
      <c r="L1073" s="399">
        <v>2339500</v>
      </c>
      <c r="M1073" s="399">
        <v>2426900</v>
      </c>
      <c r="N1073" s="399">
        <v>2892900</v>
      </c>
      <c r="O1073" s="399">
        <v>2974300</v>
      </c>
      <c r="P1073" s="399">
        <v>3126700</v>
      </c>
      <c r="Q1073" s="399">
        <v>3639400</v>
      </c>
      <c r="R1073" s="399">
        <v>3732700</v>
      </c>
      <c r="S1073" s="397">
        <v>3383000</v>
      </c>
      <c r="T1073" s="394">
        <v>3892000</v>
      </c>
      <c r="U1073" s="394">
        <v>4190000</v>
      </c>
      <c r="V1073" s="394">
        <v>4589000</v>
      </c>
      <c r="W1073" s="394">
        <v>4784000</v>
      </c>
      <c r="X1073" s="394">
        <v>4784000</v>
      </c>
    </row>
    <row r="1074" spans="1:24" s="390" customFormat="1" ht="16.5" hidden="1">
      <c r="A1074" s="391" t="s">
        <v>3541</v>
      </c>
      <c r="B1074" s="392" t="s">
        <v>3542</v>
      </c>
      <c r="C1074" s="392" t="s">
        <v>454</v>
      </c>
      <c r="D1074" s="392" t="s">
        <v>239</v>
      </c>
      <c r="E1074" s="392" t="s">
        <v>628</v>
      </c>
      <c r="F1074" s="392" t="s">
        <v>3543</v>
      </c>
      <c r="G1074" s="392" t="s">
        <v>239</v>
      </c>
      <c r="H1074" s="392" t="s">
        <v>243</v>
      </c>
      <c r="I1074" s="398">
        <v>43254</v>
      </c>
      <c r="J1074" s="398">
        <v>44923.6</v>
      </c>
      <c r="K1074" s="398">
        <v>45957.599999999999</v>
      </c>
      <c r="L1074" s="398">
        <v>45877.5</v>
      </c>
      <c r="M1074" s="398">
        <v>47298.1</v>
      </c>
      <c r="N1074" s="398">
        <v>56160.5</v>
      </c>
      <c r="O1074" s="398">
        <v>57555</v>
      </c>
      <c r="P1074" s="398">
        <v>60356.3</v>
      </c>
      <c r="Q1074" s="398">
        <v>70198</v>
      </c>
      <c r="R1074" s="398">
        <v>72018.600000000006</v>
      </c>
      <c r="S1074" s="393">
        <v>65280</v>
      </c>
      <c r="T1074" s="394">
        <v>75160</v>
      </c>
      <c r="U1074" s="394">
        <v>80990</v>
      </c>
      <c r="V1074" s="394">
        <v>88780</v>
      </c>
      <c r="W1074" s="394">
        <v>92650</v>
      </c>
      <c r="X1074" s="394">
        <v>92650</v>
      </c>
    </row>
    <row r="1075" spans="1:24" s="390" customFormat="1" ht="16.5" hidden="1">
      <c r="A1075" s="395" t="s">
        <v>3544</v>
      </c>
      <c r="B1075" s="396" t="s">
        <v>3545</v>
      </c>
      <c r="C1075" s="396" t="s">
        <v>454</v>
      </c>
      <c r="D1075" s="396" t="s">
        <v>429</v>
      </c>
      <c r="E1075" s="396" t="s">
        <v>710</v>
      </c>
      <c r="F1075" s="396" t="s">
        <v>3546</v>
      </c>
      <c r="G1075" s="396" t="s">
        <v>239</v>
      </c>
      <c r="H1075" s="396" t="s">
        <v>243</v>
      </c>
      <c r="I1075" s="399">
        <v>1775100</v>
      </c>
      <c r="J1075" s="399">
        <v>1844000</v>
      </c>
      <c r="K1075" s="399">
        <v>1883800</v>
      </c>
      <c r="L1075" s="399">
        <v>1881100</v>
      </c>
      <c r="M1075" s="399">
        <v>1954600</v>
      </c>
      <c r="N1075" s="399">
        <v>2352500</v>
      </c>
      <c r="O1075" s="399">
        <v>2409100</v>
      </c>
      <c r="P1075" s="399">
        <v>2529400</v>
      </c>
      <c r="Q1075" s="399">
        <v>2947300</v>
      </c>
      <c r="R1075" s="399">
        <v>3017300</v>
      </c>
      <c r="S1075" s="397">
        <v>2664000</v>
      </c>
      <c r="T1075" s="394">
        <v>2878000</v>
      </c>
      <c r="U1075" s="394">
        <v>3195000</v>
      </c>
      <c r="V1075" s="394">
        <v>3556000</v>
      </c>
      <c r="W1075" s="394">
        <v>3852000</v>
      </c>
      <c r="X1075" s="394">
        <v>3852000</v>
      </c>
    </row>
    <row r="1076" spans="1:24" s="390" customFormat="1" ht="16.5" hidden="1">
      <c r="A1076" s="391" t="s">
        <v>3547</v>
      </c>
      <c r="B1076" s="392" t="s">
        <v>3548</v>
      </c>
      <c r="C1076" s="392" t="s">
        <v>239</v>
      </c>
      <c r="D1076" s="392" t="s">
        <v>239</v>
      </c>
      <c r="E1076" s="392" t="s">
        <v>628</v>
      </c>
      <c r="F1076" s="392" t="s">
        <v>3549</v>
      </c>
      <c r="G1076" s="392" t="s">
        <v>239</v>
      </c>
      <c r="H1076" s="392" t="s">
        <v>243</v>
      </c>
      <c r="I1076" s="398">
        <v>159.67599999999999</v>
      </c>
      <c r="J1076" s="398">
        <v>158.25</v>
      </c>
      <c r="K1076" s="398">
        <v>163.41200000000001</v>
      </c>
      <c r="L1076" s="398">
        <v>165.37100000000001</v>
      </c>
      <c r="M1076" s="398">
        <v>168.48</v>
      </c>
      <c r="N1076" s="398">
        <v>168.84399999999999</v>
      </c>
      <c r="O1076" s="398">
        <v>175.19399999999999</v>
      </c>
      <c r="P1076" s="398">
        <v>188.10499999999999</v>
      </c>
      <c r="Q1076" s="398">
        <v>204.03</v>
      </c>
      <c r="R1076" s="398">
        <v>213.803</v>
      </c>
      <c r="S1076" s="393">
        <v>216.1</v>
      </c>
      <c r="T1076" s="394">
        <v>213.8</v>
      </c>
      <c r="U1076" s="394">
        <v>214.9</v>
      </c>
      <c r="V1076" s="394">
        <v>218.3</v>
      </c>
      <c r="W1076" s="394">
        <v>220.6</v>
      </c>
      <c r="X1076" s="394">
        <v>220.6</v>
      </c>
    </row>
    <row r="1077" spans="1:24" s="390" customFormat="1" ht="16.5" hidden="1">
      <c r="A1077" s="395" t="s">
        <v>3550</v>
      </c>
      <c r="B1077" s="396" t="s">
        <v>3551</v>
      </c>
      <c r="C1077" s="396" t="s">
        <v>239</v>
      </c>
      <c r="D1077" s="396" t="s">
        <v>436</v>
      </c>
      <c r="E1077" s="396" t="s">
        <v>239</v>
      </c>
      <c r="F1077" s="396" t="s">
        <v>3552</v>
      </c>
      <c r="G1077" s="396" t="s">
        <v>239</v>
      </c>
      <c r="H1077" s="396" t="s">
        <v>243</v>
      </c>
      <c r="I1077" s="399" t="s">
        <v>386</v>
      </c>
      <c r="J1077" s="399" t="s">
        <v>386</v>
      </c>
      <c r="K1077" s="399" t="s">
        <v>386</v>
      </c>
      <c r="L1077" s="399" t="s">
        <v>386</v>
      </c>
      <c r="M1077" s="399" t="s">
        <v>386</v>
      </c>
      <c r="N1077" s="399" t="s">
        <v>386</v>
      </c>
      <c r="O1077" s="399" t="s">
        <v>386</v>
      </c>
      <c r="P1077" s="399" t="s">
        <v>386</v>
      </c>
      <c r="Q1077" s="399" t="s">
        <v>386</v>
      </c>
      <c r="R1077" s="399" t="s">
        <v>386</v>
      </c>
      <c r="S1077" s="399" t="s">
        <v>386</v>
      </c>
      <c r="T1077" s="399" t="s">
        <v>386</v>
      </c>
      <c r="U1077" s="399" t="s">
        <v>386</v>
      </c>
      <c r="V1077" s="399" t="s">
        <v>386</v>
      </c>
      <c r="W1077" s="399" t="s">
        <v>386</v>
      </c>
      <c r="X1077" s="399" t="s">
        <v>386</v>
      </c>
    </row>
    <row r="1078" spans="1:24" s="390" customFormat="1" ht="16.5" hidden="1">
      <c r="A1078" s="391" t="s">
        <v>3553</v>
      </c>
      <c r="B1078" s="392" t="s">
        <v>3554</v>
      </c>
      <c r="C1078" s="392" t="s">
        <v>239</v>
      </c>
      <c r="D1078" s="392" t="s">
        <v>436</v>
      </c>
      <c r="E1078" s="392" t="s">
        <v>3555</v>
      </c>
      <c r="F1078" s="392" t="s">
        <v>3556</v>
      </c>
      <c r="G1078" s="392" t="s">
        <v>239</v>
      </c>
      <c r="H1078" s="392" t="s">
        <v>243</v>
      </c>
      <c r="I1078" s="398" t="s">
        <v>386</v>
      </c>
      <c r="J1078" s="398" t="s">
        <v>386</v>
      </c>
      <c r="K1078" s="398" t="s">
        <v>386</v>
      </c>
      <c r="L1078" s="398" t="s">
        <v>386</v>
      </c>
      <c r="M1078" s="398" t="s">
        <v>386</v>
      </c>
      <c r="N1078" s="398" t="s">
        <v>386</v>
      </c>
      <c r="O1078" s="398" t="s">
        <v>386</v>
      </c>
      <c r="P1078" s="398" t="s">
        <v>386</v>
      </c>
      <c r="Q1078" s="398" t="s">
        <v>386</v>
      </c>
      <c r="R1078" s="398" t="s">
        <v>386</v>
      </c>
      <c r="S1078" s="398" t="s">
        <v>386</v>
      </c>
      <c r="T1078" s="398" t="s">
        <v>386</v>
      </c>
      <c r="U1078" s="398" t="s">
        <v>386</v>
      </c>
      <c r="V1078" s="398" t="s">
        <v>386</v>
      </c>
      <c r="W1078" s="398" t="s">
        <v>386</v>
      </c>
      <c r="X1078" s="398" t="s">
        <v>386</v>
      </c>
    </row>
    <row r="1079" spans="1:24" s="390" customFormat="1" ht="16.5" hidden="1">
      <c r="A1079" s="395" t="s">
        <v>3557</v>
      </c>
      <c r="B1079" s="396" t="s">
        <v>3558</v>
      </c>
      <c r="C1079" s="396" t="s">
        <v>454</v>
      </c>
      <c r="D1079" s="396" t="s">
        <v>404</v>
      </c>
      <c r="E1079" s="396" t="s">
        <v>489</v>
      </c>
      <c r="F1079" s="396" t="s">
        <v>3559</v>
      </c>
      <c r="G1079" s="396" t="s">
        <v>491</v>
      </c>
      <c r="H1079" s="396" t="s">
        <v>243</v>
      </c>
      <c r="I1079" s="399">
        <v>270.43049999999999</v>
      </c>
      <c r="J1079" s="399">
        <v>292.82292000000001</v>
      </c>
      <c r="K1079" s="399">
        <v>290.584</v>
      </c>
      <c r="L1079" s="399">
        <v>272.32830000000001</v>
      </c>
      <c r="M1079" s="399">
        <v>251.9316</v>
      </c>
      <c r="N1079" s="399">
        <v>264.54200000000003</v>
      </c>
      <c r="O1079" s="399">
        <v>279.1343</v>
      </c>
      <c r="P1079" s="397">
        <v>297.10070000000002</v>
      </c>
      <c r="Q1079" s="397">
        <v>343.8143</v>
      </c>
      <c r="R1079" s="397">
        <v>402.04190000000006</v>
      </c>
      <c r="S1079" s="397">
        <v>387.60179999999997</v>
      </c>
      <c r="T1079" s="394">
        <v>384.47230000000002</v>
      </c>
      <c r="U1079" s="394">
        <v>373.1447</v>
      </c>
      <c r="V1079" s="394">
        <v>359.22669999999999</v>
      </c>
      <c r="W1079" s="394">
        <v>346.62880000000001</v>
      </c>
      <c r="X1079" s="394">
        <v>346.62880000000001</v>
      </c>
    </row>
    <row r="1080" spans="1:24" s="390" customFormat="1" ht="16.5" hidden="1">
      <c r="A1080" s="391" t="s">
        <v>3560</v>
      </c>
      <c r="B1080" s="392" t="s">
        <v>3561</v>
      </c>
      <c r="C1080" s="392" t="s">
        <v>239</v>
      </c>
      <c r="D1080" s="392" t="s">
        <v>239</v>
      </c>
      <c r="E1080" s="392" t="s">
        <v>3562</v>
      </c>
      <c r="F1080" s="392" t="s">
        <v>3563</v>
      </c>
      <c r="G1080" s="392" t="s">
        <v>239</v>
      </c>
      <c r="H1080" s="392" t="s">
        <v>243</v>
      </c>
      <c r="I1080" s="398">
        <v>23</v>
      </c>
      <c r="J1080" s="398">
        <v>23</v>
      </c>
      <c r="K1080" s="398">
        <v>23</v>
      </c>
      <c r="L1080" s="398">
        <v>24</v>
      </c>
      <c r="M1080" s="398">
        <v>25</v>
      </c>
      <c r="N1080" s="398">
        <v>24</v>
      </c>
      <c r="O1080" s="398">
        <v>24</v>
      </c>
      <c r="P1080" s="398">
        <v>24</v>
      </c>
      <c r="Q1080" s="393">
        <v>24</v>
      </c>
      <c r="R1080" s="393">
        <v>24</v>
      </c>
      <c r="S1080" s="393">
        <v>25</v>
      </c>
      <c r="T1080" s="394">
        <v>26</v>
      </c>
      <c r="U1080" s="394">
        <v>25</v>
      </c>
      <c r="V1080" s="394">
        <v>26</v>
      </c>
      <c r="W1080" s="394">
        <v>24</v>
      </c>
      <c r="X1080" s="394">
        <v>24</v>
      </c>
    </row>
    <row r="1081" spans="1:24" s="390" customFormat="1" ht="16.5" hidden="1">
      <c r="A1081" s="395" t="s">
        <v>3564</v>
      </c>
      <c r="B1081" s="396" t="s">
        <v>3565</v>
      </c>
      <c r="C1081" s="396" t="s">
        <v>454</v>
      </c>
      <c r="D1081" s="396" t="s">
        <v>404</v>
      </c>
      <c r="E1081" s="396" t="s">
        <v>1813</v>
      </c>
      <c r="F1081" s="396" t="s">
        <v>3566</v>
      </c>
      <c r="G1081" s="396" t="s">
        <v>491</v>
      </c>
      <c r="H1081" s="396" t="s">
        <v>243</v>
      </c>
      <c r="I1081" s="397">
        <v>14.577200000000001</v>
      </c>
      <c r="J1081" s="397">
        <v>9.1075999999999997</v>
      </c>
      <c r="K1081" s="397">
        <v>11.588900000000001</v>
      </c>
      <c r="L1081" s="397">
        <v>35.255699999999997</v>
      </c>
      <c r="M1081" s="397">
        <v>30.281300000000002</v>
      </c>
      <c r="N1081" s="397">
        <v>25.740200000000002</v>
      </c>
      <c r="O1081" s="397">
        <v>26.9772</v>
      </c>
      <c r="P1081" s="397">
        <v>31.810900000000004</v>
      </c>
      <c r="Q1081" s="397">
        <v>32.190200000000004</v>
      </c>
      <c r="R1081" s="397">
        <v>52.567699999999995</v>
      </c>
      <c r="S1081" s="397">
        <v>58.440100000000001</v>
      </c>
      <c r="T1081" s="394">
        <v>52.1295</v>
      </c>
      <c r="U1081" s="394">
        <v>49.327599999999997</v>
      </c>
      <c r="V1081" s="394">
        <v>45.417999999999999</v>
      </c>
      <c r="W1081" s="394">
        <v>41.597900000000003</v>
      </c>
      <c r="X1081" s="394">
        <v>41.597900000000003</v>
      </c>
    </row>
    <row r="1082" spans="1:24" s="390" customFormat="1" ht="16.5" hidden="1">
      <c r="A1082" s="391" t="s">
        <v>3567</v>
      </c>
      <c r="B1082" s="392" t="s">
        <v>3568</v>
      </c>
      <c r="C1082" s="392" t="s">
        <v>454</v>
      </c>
      <c r="D1082" s="392" t="s">
        <v>404</v>
      </c>
      <c r="E1082" s="392" t="s">
        <v>1813</v>
      </c>
      <c r="F1082" s="392" t="s">
        <v>3569</v>
      </c>
      <c r="G1082" s="392" t="s">
        <v>491</v>
      </c>
      <c r="H1082" s="392" t="s">
        <v>243</v>
      </c>
      <c r="I1082" s="393">
        <v>14.577200000000001</v>
      </c>
      <c r="J1082" s="393">
        <v>9.1075999999999997</v>
      </c>
      <c r="K1082" s="393">
        <v>11.588900000000001</v>
      </c>
      <c r="L1082" s="393">
        <v>35.255699999999997</v>
      </c>
      <c r="M1082" s="393">
        <v>30.281300000000002</v>
      </c>
      <c r="N1082" s="393">
        <v>25.740200000000002</v>
      </c>
      <c r="O1082" s="393">
        <v>26.9772</v>
      </c>
      <c r="P1082" s="393">
        <v>31.810900000000004</v>
      </c>
      <c r="Q1082" s="393">
        <v>32.190200000000004</v>
      </c>
      <c r="R1082" s="393">
        <v>52.567699999999995</v>
      </c>
      <c r="S1082" s="393">
        <v>58.440100000000001</v>
      </c>
      <c r="T1082" s="394">
        <v>52.1295</v>
      </c>
      <c r="U1082" s="394">
        <v>49.327599999999997</v>
      </c>
      <c r="V1082" s="394">
        <v>45.417999999999999</v>
      </c>
      <c r="W1082" s="394">
        <v>41.597900000000003</v>
      </c>
      <c r="X1082" s="394">
        <v>41.597900000000003</v>
      </c>
    </row>
    <row r="1083" spans="1:24" s="390" customFormat="1" ht="16.5" hidden="1">
      <c r="A1083" s="395" t="s">
        <v>3570</v>
      </c>
      <c r="B1083" s="396" t="s">
        <v>3571</v>
      </c>
      <c r="C1083" s="396" t="s">
        <v>239</v>
      </c>
      <c r="D1083" s="396" t="s">
        <v>239</v>
      </c>
      <c r="E1083" s="396" t="s">
        <v>3572</v>
      </c>
      <c r="F1083" s="396" t="s">
        <v>3573</v>
      </c>
      <c r="G1083" s="396" t="s">
        <v>239</v>
      </c>
      <c r="H1083" s="396" t="s">
        <v>243</v>
      </c>
      <c r="I1083" s="399">
        <v>5.0960000000000001</v>
      </c>
      <c r="J1083" s="399">
        <v>5.2480000000000002</v>
      </c>
      <c r="K1083" s="399">
        <v>5.266</v>
      </c>
      <c r="L1083" s="399">
        <v>5.2530000000000001</v>
      </c>
      <c r="M1083" s="397">
        <v>4.3</v>
      </c>
      <c r="N1083" s="397">
        <v>4.3</v>
      </c>
      <c r="O1083" s="397">
        <v>4.5</v>
      </c>
      <c r="P1083" s="399" t="s">
        <v>386</v>
      </c>
      <c r="Q1083" s="399" t="s">
        <v>386</v>
      </c>
      <c r="R1083" s="399" t="s">
        <v>386</v>
      </c>
      <c r="S1083" s="399" t="s">
        <v>386</v>
      </c>
      <c r="T1083" s="399" t="s">
        <v>386</v>
      </c>
      <c r="U1083" s="399" t="s">
        <v>386</v>
      </c>
      <c r="V1083" s="399" t="s">
        <v>386</v>
      </c>
      <c r="W1083" s="399" t="s">
        <v>386</v>
      </c>
      <c r="X1083" s="399" t="s">
        <v>386</v>
      </c>
    </row>
    <row r="1084" spans="1:24" s="390" customFormat="1" ht="16.5" hidden="1">
      <c r="A1084" s="391" t="s">
        <v>3574</v>
      </c>
      <c r="B1084" s="392" t="s">
        <v>3575</v>
      </c>
      <c r="C1084" s="392" t="s">
        <v>239</v>
      </c>
      <c r="D1084" s="392" t="s">
        <v>239</v>
      </c>
      <c r="E1084" s="392" t="s">
        <v>786</v>
      </c>
      <c r="F1084" s="392" t="s">
        <v>3576</v>
      </c>
      <c r="G1084" s="392" t="s">
        <v>239</v>
      </c>
      <c r="H1084" s="392" t="s">
        <v>243</v>
      </c>
      <c r="I1084" s="393">
        <v>3.5</v>
      </c>
      <c r="J1084" s="393">
        <v>5.4</v>
      </c>
      <c r="K1084" s="393">
        <v>4</v>
      </c>
      <c r="L1084" s="393">
        <v>5.8</v>
      </c>
      <c r="M1084" s="393">
        <v>5.6</v>
      </c>
      <c r="N1084" s="393">
        <v>6.9</v>
      </c>
      <c r="O1084" s="393">
        <v>3.6</v>
      </c>
      <c r="P1084" s="393">
        <v>0.8</v>
      </c>
      <c r="Q1084" s="393">
        <v>1.2</v>
      </c>
      <c r="R1084" s="393">
        <v>8.1</v>
      </c>
      <c r="S1084" s="393">
        <v>3.2</v>
      </c>
      <c r="T1084" s="394">
        <v>3.6</v>
      </c>
      <c r="U1084" s="394">
        <v>3.8</v>
      </c>
      <c r="V1084" s="394">
        <v>4</v>
      </c>
      <c r="W1084" s="394">
        <v>4</v>
      </c>
      <c r="X1084" s="394">
        <v>4</v>
      </c>
    </row>
    <row r="1085" spans="1:24" s="390" customFormat="1" ht="16.5" hidden="1">
      <c r="A1085" s="395" t="s">
        <v>3577</v>
      </c>
      <c r="B1085" s="396" t="s">
        <v>3578</v>
      </c>
      <c r="C1085" s="396" t="s">
        <v>403</v>
      </c>
      <c r="D1085" s="396" t="s">
        <v>404</v>
      </c>
      <c r="E1085" s="396" t="s">
        <v>786</v>
      </c>
      <c r="F1085" s="396" t="s">
        <v>3579</v>
      </c>
      <c r="G1085" s="396" t="s">
        <v>239</v>
      </c>
      <c r="H1085" s="396" t="s">
        <v>243</v>
      </c>
      <c r="I1085" s="397">
        <v>248322</v>
      </c>
      <c r="J1085" s="397">
        <v>261651</v>
      </c>
      <c r="K1085" s="397">
        <v>272108</v>
      </c>
      <c r="L1085" s="397">
        <v>287783</v>
      </c>
      <c r="M1085" s="397">
        <v>303810</v>
      </c>
      <c r="N1085" s="397">
        <v>324717</v>
      </c>
      <c r="O1085" s="397">
        <v>336456</v>
      </c>
      <c r="P1085" s="397">
        <v>339113</v>
      </c>
      <c r="Q1085" s="397">
        <v>343106</v>
      </c>
      <c r="R1085" s="397">
        <v>370779</v>
      </c>
      <c r="S1085" s="397">
        <v>382672</v>
      </c>
      <c r="T1085" s="394">
        <v>396584</v>
      </c>
      <c r="U1085" s="394">
        <v>411671</v>
      </c>
      <c r="V1085" s="394">
        <v>428168</v>
      </c>
      <c r="W1085" s="394">
        <v>445279</v>
      </c>
      <c r="X1085" s="394">
        <v>445279</v>
      </c>
    </row>
    <row r="1086" spans="1:24" s="390" customFormat="1" ht="16.5" hidden="1">
      <c r="A1086" s="391" t="s">
        <v>3580</v>
      </c>
      <c r="B1086" s="392" t="s">
        <v>3581</v>
      </c>
      <c r="C1086" s="392" t="s">
        <v>454</v>
      </c>
      <c r="D1086" s="392" t="s">
        <v>429</v>
      </c>
      <c r="E1086" s="392" t="s">
        <v>786</v>
      </c>
      <c r="F1086" s="392" t="s">
        <v>3582</v>
      </c>
      <c r="G1086" s="392" t="s">
        <v>239</v>
      </c>
      <c r="H1086" s="392" t="s">
        <v>243</v>
      </c>
      <c r="I1086" s="393">
        <v>220400</v>
      </c>
      <c r="J1086" s="393">
        <v>239000</v>
      </c>
      <c r="K1086" s="393">
        <v>258500</v>
      </c>
      <c r="L1086" s="393">
        <v>254500</v>
      </c>
      <c r="M1086" s="393">
        <v>261700</v>
      </c>
      <c r="N1086" s="393">
        <v>287100</v>
      </c>
      <c r="O1086" s="393">
        <v>305800</v>
      </c>
      <c r="P1086" s="393">
        <v>291000</v>
      </c>
      <c r="Q1086" s="393">
        <v>290700</v>
      </c>
      <c r="R1086" s="393">
        <v>324100</v>
      </c>
      <c r="S1086" s="393">
        <v>294900</v>
      </c>
      <c r="T1086" s="394">
        <v>310400</v>
      </c>
      <c r="U1086" s="394">
        <v>344800</v>
      </c>
      <c r="V1086" s="394">
        <v>376900</v>
      </c>
      <c r="W1086" s="394">
        <v>397600</v>
      </c>
      <c r="X1086" s="394">
        <v>397600</v>
      </c>
    </row>
    <row r="1087" spans="1:24" s="390" customFormat="1" ht="16.5" hidden="1">
      <c r="A1087" s="395" t="s">
        <v>3583</v>
      </c>
      <c r="B1087" s="396" t="s">
        <v>3584</v>
      </c>
      <c r="C1087" s="396" t="s">
        <v>454</v>
      </c>
      <c r="D1087" s="396" t="s">
        <v>404</v>
      </c>
      <c r="E1087" s="396" t="s">
        <v>710</v>
      </c>
      <c r="F1087" s="396" t="s">
        <v>3585</v>
      </c>
      <c r="G1087" s="396" t="s">
        <v>892</v>
      </c>
      <c r="H1087" s="396" t="s">
        <v>243</v>
      </c>
      <c r="I1087" s="399">
        <v>48.589300000000001</v>
      </c>
      <c r="J1087" s="399">
        <v>80.259</v>
      </c>
      <c r="K1087" s="399">
        <v>86.144999999999996</v>
      </c>
      <c r="L1087" s="399">
        <v>120.27500000000001</v>
      </c>
      <c r="M1087" s="399">
        <v>116.46169999999999</v>
      </c>
      <c r="N1087" s="399">
        <v>113.5929</v>
      </c>
      <c r="O1087" s="399">
        <v>110.08680000000001</v>
      </c>
      <c r="P1087" s="399">
        <v>79.812100000000001</v>
      </c>
      <c r="Q1087" s="399">
        <v>80.604800000000012</v>
      </c>
      <c r="R1087" s="399">
        <v>76.2072</v>
      </c>
      <c r="S1087" s="397">
        <v>4.5250000000000004</v>
      </c>
      <c r="T1087" s="394">
        <v>32.1312</v>
      </c>
      <c r="U1087" s="394">
        <v>48.8611</v>
      </c>
      <c r="V1087" s="394">
        <v>60.256800000000005</v>
      </c>
      <c r="W1087" s="394">
        <v>67.2988</v>
      </c>
      <c r="X1087" s="394">
        <v>67.2988</v>
      </c>
    </row>
    <row r="1088" spans="1:24" s="390" customFormat="1" ht="16.5" hidden="1">
      <c r="A1088" s="391" t="s">
        <v>3586</v>
      </c>
      <c r="B1088" s="392" t="s">
        <v>3587</v>
      </c>
      <c r="C1088" s="392" t="s">
        <v>239</v>
      </c>
      <c r="D1088" s="392" t="s">
        <v>239</v>
      </c>
      <c r="E1088" s="392" t="s">
        <v>628</v>
      </c>
      <c r="F1088" s="392" t="s">
        <v>3588</v>
      </c>
      <c r="G1088" s="392" t="s">
        <v>239</v>
      </c>
      <c r="H1088" s="392" t="s">
        <v>243</v>
      </c>
      <c r="I1088" s="398">
        <v>3.802</v>
      </c>
      <c r="J1088" s="398">
        <v>5.8559999999999999</v>
      </c>
      <c r="K1088" s="398">
        <v>5.8029999999999999</v>
      </c>
      <c r="L1088" s="398">
        <v>8.2040000000000006</v>
      </c>
      <c r="M1088" s="398">
        <v>7.766</v>
      </c>
      <c r="N1088" s="398">
        <v>6.9989999999999997</v>
      </c>
      <c r="O1088" s="398">
        <v>6.38</v>
      </c>
      <c r="P1088" s="398">
        <v>4.8330000000000002</v>
      </c>
      <c r="Q1088" s="398">
        <v>4.9020000000000001</v>
      </c>
      <c r="R1088" s="398">
        <v>4.2080000000000002</v>
      </c>
      <c r="S1088" s="393">
        <v>0.3</v>
      </c>
      <c r="T1088" s="394">
        <v>1.8</v>
      </c>
      <c r="U1088" s="394">
        <v>2.6</v>
      </c>
      <c r="V1088" s="394">
        <v>2.9</v>
      </c>
      <c r="W1088" s="394">
        <v>3.1</v>
      </c>
      <c r="X1088" s="394">
        <v>3.1</v>
      </c>
    </row>
    <row r="1089" spans="1:24" s="390" customFormat="1" ht="16.5" hidden="1">
      <c r="A1089" s="395" t="s">
        <v>3589</v>
      </c>
      <c r="B1089" s="396" t="s">
        <v>3590</v>
      </c>
      <c r="C1089" s="396" t="s">
        <v>239</v>
      </c>
      <c r="D1089" s="396" t="s">
        <v>239</v>
      </c>
      <c r="E1089" s="396" t="s">
        <v>389</v>
      </c>
      <c r="F1089" s="396" t="s">
        <v>3591</v>
      </c>
      <c r="G1089" s="396" t="s">
        <v>239</v>
      </c>
      <c r="H1089" s="396" t="s">
        <v>243</v>
      </c>
      <c r="I1089" s="397">
        <v>3</v>
      </c>
      <c r="J1089" s="397">
        <v>3</v>
      </c>
      <c r="K1089" s="397">
        <v>3</v>
      </c>
      <c r="L1089" s="397">
        <v>3</v>
      </c>
      <c r="M1089" s="397">
        <v>4</v>
      </c>
      <c r="N1089" s="397">
        <v>4</v>
      </c>
      <c r="O1089" s="397">
        <v>4</v>
      </c>
      <c r="P1089" s="397">
        <v>4</v>
      </c>
      <c r="Q1089" s="397">
        <v>4</v>
      </c>
      <c r="R1089" s="397">
        <v>4.2</v>
      </c>
      <c r="S1089" s="397">
        <v>4.4000000000000004</v>
      </c>
      <c r="T1089" s="394">
        <v>4.5999999999999996</v>
      </c>
      <c r="U1089" s="394">
        <v>4.8</v>
      </c>
      <c r="V1089" s="394">
        <v>5</v>
      </c>
      <c r="W1089" s="394">
        <v>5</v>
      </c>
      <c r="X1089" s="394">
        <v>5</v>
      </c>
    </row>
    <row r="1090" spans="1:24" s="390" customFormat="1" ht="16.5" hidden="1">
      <c r="A1090" s="391" t="s">
        <v>3592</v>
      </c>
      <c r="B1090" s="392" t="s">
        <v>3593</v>
      </c>
      <c r="C1090" s="392" t="s">
        <v>239</v>
      </c>
      <c r="D1090" s="392" t="s">
        <v>239</v>
      </c>
      <c r="E1090" s="392" t="s">
        <v>389</v>
      </c>
      <c r="F1090" s="392" t="s">
        <v>3594</v>
      </c>
      <c r="G1090" s="392" t="s">
        <v>239</v>
      </c>
      <c r="H1090" s="392" t="s">
        <v>243</v>
      </c>
      <c r="I1090" s="393">
        <v>3</v>
      </c>
      <c r="J1090" s="393">
        <v>3</v>
      </c>
      <c r="K1090" s="393">
        <v>3</v>
      </c>
      <c r="L1090" s="393">
        <v>3</v>
      </c>
      <c r="M1090" s="393">
        <v>3</v>
      </c>
      <c r="N1090" s="393">
        <v>3</v>
      </c>
      <c r="O1090" s="393">
        <v>3</v>
      </c>
      <c r="P1090" s="393">
        <v>3</v>
      </c>
      <c r="Q1090" s="393">
        <v>3</v>
      </c>
      <c r="R1090" s="393">
        <v>3.2</v>
      </c>
      <c r="S1090" s="393">
        <v>3.4</v>
      </c>
      <c r="T1090" s="394">
        <v>3.6</v>
      </c>
      <c r="U1090" s="394">
        <v>3.8</v>
      </c>
      <c r="V1090" s="394">
        <v>4</v>
      </c>
      <c r="W1090" s="394">
        <v>4</v>
      </c>
      <c r="X1090" s="394">
        <v>4</v>
      </c>
    </row>
    <row r="1091" spans="1:24" s="390" customFormat="1" ht="16.5" hidden="1">
      <c r="A1091" s="395" t="s">
        <v>3595</v>
      </c>
      <c r="B1091" s="396" t="s">
        <v>3596</v>
      </c>
      <c r="C1091" s="396" t="s">
        <v>239</v>
      </c>
      <c r="D1091" s="396" t="s">
        <v>239</v>
      </c>
      <c r="E1091" s="396" t="s">
        <v>643</v>
      </c>
      <c r="F1091" s="396" t="s">
        <v>3597</v>
      </c>
      <c r="G1091" s="396" t="s">
        <v>239</v>
      </c>
      <c r="H1091" s="396" t="s">
        <v>243</v>
      </c>
      <c r="I1091" s="399">
        <v>13.08</v>
      </c>
      <c r="J1091" s="399">
        <v>13.422000000000001</v>
      </c>
      <c r="K1091" s="399">
        <v>13.595000000000001</v>
      </c>
      <c r="L1091" s="399">
        <v>13.977</v>
      </c>
      <c r="M1091" s="399">
        <v>14.057</v>
      </c>
      <c r="N1091" s="399">
        <v>14.199</v>
      </c>
      <c r="O1091" s="399">
        <v>14.138</v>
      </c>
      <c r="P1091" s="399">
        <v>14.752000000000001</v>
      </c>
      <c r="Q1091" s="399">
        <v>15.215</v>
      </c>
      <c r="R1091" s="399">
        <v>15.052</v>
      </c>
      <c r="S1091" s="397">
        <v>15</v>
      </c>
      <c r="T1091" s="394">
        <v>15.2</v>
      </c>
      <c r="U1091" s="394">
        <v>15.4</v>
      </c>
      <c r="V1091" s="394">
        <v>15.6</v>
      </c>
      <c r="W1091" s="394">
        <v>15.8</v>
      </c>
      <c r="X1091" s="394">
        <v>15.8</v>
      </c>
    </row>
    <row r="1092" spans="1:24" s="390" customFormat="1" ht="16.5" hidden="1">
      <c r="A1092" s="391" t="s">
        <v>3598</v>
      </c>
      <c r="B1092" s="392" t="s">
        <v>3599</v>
      </c>
      <c r="C1092" s="392" t="s">
        <v>239</v>
      </c>
      <c r="D1092" s="392" t="s">
        <v>239</v>
      </c>
      <c r="E1092" s="392" t="s">
        <v>653</v>
      </c>
      <c r="F1092" s="392" t="s">
        <v>3600</v>
      </c>
      <c r="G1092" s="392" t="s">
        <v>239</v>
      </c>
      <c r="H1092" s="392" t="s">
        <v>243</v>
      </c>
      <c r="I1092" s="398">
        <v>34464.1</v>
      </c>
      <c r="J1092" s="398">
        <v>35411.199999999997</v>
      </c>
      <c r="K1092" s="398">
        <v>36483.699999999997</v>
      </c>
      <c r="L1092" s="398">
        <v>38104.1</v>
      </c>
      <c r="M1092" s="398">
        <v>39686.5</v>
      </c>
      <c r="N1092" s="398">
        <v>40064.9</v>
      </c>
      <c r="O1092" s="398">
        <v>39864.5</v>
      </c>
      <c r="P1092" s="398">
        <v>41317.800000000003</v>
      </c>
      <c r="Q1092" s="393">
        <v>42010</v>
      </c>
      <c r="R1092" s="393">
        <v>43669</v>
      </c>
      <c r="S1092" s="393">
        <v>44266</v>
      </c>
      <c r="T1092" s="394">
        <v>45535</v>
      </c>
      <c r="U1092" s="394">
        <v>46318</v>
      </c>
      <c r="V1092" s="394">
        <v>47766</v>
      </c>
      <c r="W1092" s="394">
        <v>48643</v>
      </c>
      <c r="X1092" s="394">
        <v>48643</v>
      </c>
    </row>
    <row r="1093" spans="1:24" s="390" customFormat="1" ht="16.5" hidden="1">
      <c r="A1093" s="395" t="s">
        <v>3601</v>
      </c>
      <c r="B1093" s="396" t="s">
        <v>3602</v>
      </c>
      <c r="C1093" s="396" t="s">
        <v>239</v>
      </c>
      <c r="D1093" s="396" t="s">
        <v>239</v>
      </c>
      <c r="E1093" s="396" t="s">
        <v>396</v>
      </c>
      <c r="F1093" s="396" t="s">
        <v>3603</v>
      </c>
      <c r="G1093" s="396" t="s">
        <v>239</v>
      </c>
      <c r="H1093" s="396" t="s">
        <v>243</v>
      </c>
      <c r="I1093" s="399">
        <v>5.8123521042099391</v>
      </c>
      <c r="J1093" s="399">
        <v>1.4726820358678561</v>
      </c>
      <c r="K1093" s="399">
        <v>1.2215301104071985</v>
      </c>
      <c r="L1093" s="399">
        <v>2.3880241742816555</v>
      </c>
      <c r="M1093" s="399">
        <v>0.36598603406865493</v>
      </c>
      <c r="N1093" s="399">
        <v>2.6833646718988469</v>
      </c>
      <c r="O1093" s="399">
        <v>3.7029910879412764</v>
      </c>
      <c r="P1093" s="399">
        <v>1.6835781553894869</v>
      </c>
      <c r="Q1093" s="399">
        <v>-17.344771935785264</v>
      </c>
      <c r="R1093" s="399">
        <v>5.2571582989833887</v>
      </c>
      <c r="S1093" s="397">
        <v>16.159462009587976</v>
      </c>
      <c r="T1093" s="394">
        <v>2.356730167336285</v>
      </c>
      <c r="U1093" s="394">
        <v>2.9197184968518641</v>
      </c>
      <c r="V1093" s="394">
        <v>4.1777132890769231</v>
      </c>
      <c r="W1093" s="394">
        <v>4.1470664185852879</v>
      </c>
      <c r="X1093" s="394">
        <v>4.1470664185852879</v>
      </c>
    </row>
    <row r="1094" spans="1:24" s="390" customFormat="1" ht="16.5" hidden="1">
      <c r="A1094" s="391" t="s">
        <v>3604</v>
      </c>
      <c r="B1094" s="392" t="s">
        <v>3605</v>
      </c>
      <c r="C1094" s="392" t="s">
        <v>239</v>
      </c>
      <c r="D1094" s="392" t="s">
        <v>239</v>
      </c>
      <c r="E1094" s="392" t="s">
        <v>396</v>
      </c>
      <c r="F1094" s="392" t="s">
        <v>3606</v>
      </c>
      <c r="G1094" s="392" t="s">
        <v>239</v>
      </c>
      <c r="H1094" s="392" t="s">
        <v>243</v>
      </c>
      <c r="I1094" s="398">
        <v>4.0036738586074021</v>
      </c>
      <c r="J1094" s="398">
        <v>3.9305667831676736</v>
      </c>
      <c r="K1094" s="398">
        <v>3.8590542263881309</v>
      </c>
      <c r="L1094" s="398">
        <v>3.8463541313944209</v>
      </c>
      <c r="M1094" s="398">
        <v>3.754630170821041</v>
      </c>
      <c r="N1094" s="398">
        <v>3.7360482479816262</v>
      </c>
      <c r="O1094" s="398">
        <v>3.7594381912345756</v>
      </c>
      <c r="P1094" s="398">
        <v>3.7337932539623337</v>
      </c>
      <c r="Q1094" s="398">
        <v>3.1141802070573008</v>
      </c>
      <c r="R1094" s="398">
        <v>3.144298014728371</v>
      </c>
      <c r="S1094" s="393">
        <v>3.5593891872845562</v>
      </c>
      <c r="T1094" s="394">
        <v>3.5883710704364473</v>
      </c>
      <c r="U1094" s="394">
        <v>3.6088801288605019</v>
      </c>
      <c r="V1094" s="394">
        <v>3.6586255996484742</v>
      </c>
      <c r="W1094" s="394">
        <v>3.708752864254488</v>
      </c>
      <c r="X1094" s="394">
        <v>3.708752864254488</v>
      </c>
    </row>
    <row r="1095" spans="1:24" s="390" customFormat="1" ht="16.5" hidden="1">
      <c r="A1095" s="395" t="s">
        <v>3607</v>
      </c>
      <c r="B1095" s="396" t="s">
        <v>3608</v>
      </c>
      <c r="C1095" s="396" t="s">
        <v>403</v>
      </c>
      <c r="D1095" s="396" t="s">
        <v>404</v>
      </c>
      <c r="E1095" s="396" t="s">
        <v>405</v>
      </c>
      <c r="F1095" s="396" t="s">
        <v>3609</v>
      </c>
      <c r="G1095" s="396" t="s">
        <v>239</v>
      </c>
      <c r="H1095" s="396" t="s">
        <v>243</v>
      </c>
      <c r="I1095" s="399">
        <v>55626.400000000001</v>
      </c>
      <c r="J1095" s="399">
        <v>56445.599999999999</v>
      </c>
      <c r="K1095" s="399">
        <v>57135.1</v>
      </c>
      <c r="L1095" s="399">
        <v>58499.5</v>
      </c>
      <c r="M1095" s="399">
        <v>58713.599999999999</v>
      </c>
      <c r="N1095" s="399">
        <v>60289.1</v>
      </c>
      <c r="O1095" s="399">
        <v>62521.599999999999</v>
      </c>
      <c r="P1095" s="399">
        <v>63574.2</v>
      </c>
      <c r="Q1095" s="399">
        <v>52547.4</v>
      </c>
      <c r="R1095" s="399">
        <v>55309.9</v>
      </c>
      <c r="S1095" s="397">
        <v>64247.682278041102</v>
      </c>
      <c r="T1095" s="394">
        <v>65761.826788102058</v>
      </c>
      <c r="U1095" s="394">
        <v>67681.88700870196</v>
      </c>
      <c r="V1095" s="394">
        <v>70509.442196562537</v>
      </c>
      <c r="W1095" s="394">
        <v>73433.515595827979</v>
      </c>
      <c r="X1095" s="394">
        <v>73433.515595827979</v>
      </c>
    </row>
    <row r="1096" spans="1:24" s="390" customFormat="1" ht="16.5" hidden="1">
      <c r="A1096" s="391" t="s">
        <v>3610</v>
      </c>
      <c r="B1096" s="392" t="s">
        <v>3611</v>
      </c>
      <c r="C1096" s="392" t="s">
        <v>239</v>
      </c>
      <c r="D1096" s="392" t="s">
        <v>239</v>
      </c>
      <c r="E1096" s="392" t="s">
        <v>786</v>
      </c>
      <c r="F1096" s="392" t="s">
        <v>3612</v>
      </c>
      <c r="G1096" s="392" t="s">
        <v>239</v>
      </c>
      <c r="H1096" s="392" t="s">
        <v>243</v>
      </c>
      <c r="I1096" s="393">
        <v>-2.5</v>
      </c>
      <c r="J1096" s="393">
        <v>6.4</v>
      </c>
      <c r="K1096" s="393">
        <v>5.8</v>
      </c>
      <c r="L1096" s="393">
        <v>-1.7</v>
      </c>
      <c r="M1096" s="393">
        <v>5.3</v>
      </c>
      <c r="N1096" s="393">
        <v>11.2</v>
      </c>
      <c r="O1096" s="393">
        <v>3.9</v>
      </c>
      <c r="P1096" s="393">
        <v>-7.5</v>
      </c>
      <c r="Q1096" s="393">
        <v>0.9</v>
      </c>
      <c r="R1096" s="393">
        <v>16.899999999999999</v>
      </c>
      <c r="S1096" s="393">
        <v>-8.3000000000000007</v>
      </c>
      <c r="T1096" s="394">
        <v>10</v>
      </c>
      <c r="U1096" s="394">
        <v>10.199999999999999</v>
      </c>
      <c r="V1096" s="394">
        <v>4.9000000000000004</v>
      </c>
      <c r="W1096" s="394">
        <v>1</v>
      </c>
      <c r="X1096" s="394">
        <v>1</v>
      </c>
    </row>
    <row r="1097" spans="1:24" s="390" customFormat="1" ht="16.5" hidden="1">
      <c r="A1097" s="395" t="s">
        <v>3613</v>
      </c>
      <c r="B1097" s="396" t="s">
        <v>3614</v>
      </c>
      <c r="C1097" s="396" t="s">
        <v>403</v>
      </c>
      <c r="D1097" s="396" t="s">
        <v>404</v>
      </c>
      <c r="E1097" s="396" t="s">
        <v>786</v>
      </c>
      <c r="F1097" s="396" t="s">
        <v>3615</v>
      </c>
      <c r="G1097" s="396" t="s">
        <v>239</v>
      </c>
      <c r="H1097" s="396" t="s">
        <v>243</v>
      </c>
      <c r="I1097" s="397">
        <v>28888</v>
      </c>
      <c r="J1097" s="397">
        <v>30723</v>
      </c>
      <c r="K1097" s="397">
        <v>32518</v>
      </c>
      <c r="L1097" s="397">
        <v>31965</v>
      </c>
      <c r="M1097" s="397">
        <v>33667</v>
      </c>
      <c r="N1097" s="397">
        <v>37446</v>
      </c>
      <c r="O1097" s="397">
        <v>38915</v>
      </c>
      <c r="P1097" s="397">
        <v>36000</v>
      </c>
      <c r="Q1097" s="397">
        <v>36322</v>
      </c>
      <c r="R1097" s="397">
        <v>42470</v>
      </c>
      <c r="S1097" s="397">
        <v>38954</v>
      </c>
      <c r="T1097" s="394">
        <v>42863</v>
      </c>
      <c r="U1097" s="394">
        <v>47245</v>
      </c>
      <c r="V1097" s="394">
        <v>49537</v>
      </c>
      <c r="W1097" s="394">
        <v>50042</v>
      </c>
      <c r="X1097" s="394">
        <v>50042</v>
      </c>
    </row>
    <row r="1098" spans="1:24" s="390" customFormat="1" ht="16.5" hidden="1">
      <c r="A1098" s="391" t="s">
        <v>3616</v>
      </c>
      <c r="B1098" s="392" t="s">
        <v>3617</v>
      </c>
      <c r="C1098" s="392" t="s">
        <v>454</v>
      </c>
      <c r="D1098" s="392" t="s">
        <v>429</v>
      </c>
      <c r="E1098" s="392" t="s">
        <v>786</v>
      </c>
      <c r="F1098" s="392" t="s">
        <v>3618</v>
      </c>
      <c r="G1098" s="392" t="s">
        <v>239</v>
      </c>
      <c r="H1098" s="392" t="s">
        <v>243</v>
      </c>
      <c r="I1098" s="393">
        <v>25640</v>
      </c>
      <c r="J1098" s="393">
        <v>28060</v>
      </c>
      <c r="K1098" s="393">
        <v>30890</v>
      </c>
      <c r="L1098" s="393">
        <v>28260</v>
      </c>
      <c r="M1098" s="393">
        <v>29000</v>
      </c>
      <c r="N1098" s="393">
        <v>33110</v>
      </c>
      <c r="O1098" s="393">
        <v>35370</v>
      </c>
      <c r="P1098" s="393">
        <v>30890</v>
      </c>
      <c r="Q1098" s="393">
        <v>30770</v>
      </c>
      <c r="R1098" s="393">
        <v>37130</v>
      </c>
      <c r="S1098" s="393">
        <v>30010</v>
      </c>
      <c r="T1098" s="394">
        <v>33550</v>
      </c>
      <c r="U1098" s="394">
        <v>39570</v>
      </c>
      <c r="V1098" s="394">
        <v>43610</v>
      </c>
      <c r="W1098" s="394">
        <v>44680</v>
      </c>
      <c r="X1098" s="394">
        <v>44680</v>
      </c>
    </row>
    <row r="1099" spans="1:24" s="390" customFormat="1" ht="16.5" hidden="1">
      <c r="A1099" s="395" t="s">
        <v>3619</v>
      </c>
      <c r="B1099" s="396" t="s">
        <v>3620</v>
      </c>
      <c r="C1099" s="396" t="s">
        <v>239</v>
      </c>
      <c r="D1099" s="396" t="s">
        <v>239</v>
      </c>
      <c r="E1099" s="396" t="s">
        <v>613</v>
      </c>
      <c r="F1099" s="396" t="s">
        <v>3621</v>
      </c>
      <c r="G1099" s="396" t="s">
        <v>239</v>
      </c>
      <c r="H1099" s="396" t="s">
        <v>243</v>
      </c>
      <c r="I1099" s="399">
        <v>65.804000000000002</v>
      </c>
      <c r="J1099" s="399">
        <v>69.204999999999998</v>
      </c>
      <c r="K1099" s="399">
        <v>53.545999999999999</v>
      </c>
      <c r="L1099" s="399" t="s">
        <v>386</v>
      </c>
      <c r="M1099" s="399" t="s">
        <v>386</v>
      </c>
      <c r="N1099" s="399" t="s">
        <v>386</v>
      </c>
      <c r="O1099" s="399" t="s">
        <v>386</v>
      </c>
      <c r="P1099" s="399" t="s">
        <v>386</v>
      </c>
      <c r="Q1099" s="399" t="s">
        <v>386</v>
      </c>
      <c r="R1099" s="399" t="s">
        <v>386</v>
      </c>
      <c r="S1099" s="399" t="s">
        <v>386</v>
      </c>
      <c r="T1099" s="399" t="s">
        <v>386</v>
      </c>
      <c r="U1099" s="399" t="s">
        <v>386</v>
      </c>
      <c r="V1099" s="399" t="s">
        <v>386</v>
      </c>
      <c r="W1099" s="399" t="s">
        <v>386</v>
      </c>
      <c r="X1099" s="399" t="s">
        <v>386</v>
      </c>
    </row>
    <row r="1100" spans="1:24" s="390" customFormat="1" ht="16.5" hidden="1">
      <c r="A1100" s="391" t="s">
        <v>3622</v>
      </c>
      <c r="B1100" s="392" t="s">
        <v>3623</v>
      </c>
      <c r="C1100" s="392" t="s">
        <v>239</v>
      </c>
      <c r="D1100" s="392" t="s">
        <v>239</v>
      </c>
      <c r="E1100" s="392" t="s">
        <v>613</v>
      </c>
      <c r="F1100" s="392" t="s">
        <v>3624</v>
      </c>
      <c r="G1100" s="392" t="s">
        <v>239</v>
      </c>
      <c r="H1100" s="392" t="s">
        <v>243</v>
      </c>
      <c r="I1100" s="398">
        <v>55100.845999999998</v>
      </c>
      <c r="J1100" s="398">
        <v>58702.012000000002</v>
      </c>
      <c r="K1100" s="398">
        <v>45998.58</v>
      </c>
      <c r="L1100" s="398" t="s">
        <v>386</v>
      </c>
      <c r="M1100" s="398" t="s">
        <v>386</v>
      </c>
      <c r="N1100" s="398" t="s">
        <v>386</v>
      </c>
      <c r="O1100" s="398" t="s">
        <v>386</v>
      </c>
      <c r="P1100" s="398" t="s">
        <v>386</v>
      </c>
      <c r="Q1100" s="398" t="s">
        <v>386</v>
      </c>
      <c r="R1100" s="398" t="s">
        <v>386</v>
      </c>
      <c r="S1100" s="398" t="s">
        <v>386</v>
      </c>
      <c r="T1100" s="398" t="s">
        <v>386</v>
      </c>
      <c r="U1100" s="398" t="s">
        <v>386</v>
      </c>
      <c r="V1100" s="398" t="s">
        <v>386</v>
      </c>
      <c r="W1100" s="398" t="s">
        <v>386</v>
      </c>
      <c r="X1100" s="398" t="s">
        <v>386</v>
      </c>
    </row>
    <row r="1101" spans="1:24" s="390" customFormat="1" ht="16.5" hidden="1">
      <c r="A1101" s="395" t="s">
        <v>3625</v>
      </c>
      <c r="B1101" s="396" t="s">
        <v>3626</v>
      </c>
      <c r="C1101" s="396" t="s">
        <v>239</v>
      </c>
      <c r="D1101" s="396" t="s">
        <v>239</v>
      </c>
      <c r="E1101" s="396" t="s">
        <v>617</v>
      </c>
      <c r="F1101" s="396" t="s">
        <v>3627</v>
      </c>
      <c r="G1101" s="396" t="s">
        <v>239</v>
      </c>
      <c r="H1101" s="396" t="s">
        <v>243</v>
      </c>
      <c r="I1101" s="399">
        <v>48.9</v>
      </c>
      <c r="J1101" s="399">
        <v>53.61</v>
      </c>
      <c r="K1101" s="399">
        <v>43.69</v>
      </c>
      <c r="L1101" s="399" t="s">
        <v>386</v>
      </c>
      <c r="M1101" s="399" t="s">
        <v>386</v>
      </c>
      <c r="N1101" s="399" t="s">
        <v>386</v>
      </c>
      <c r="O1101" s="399" t="s">
        <v>386</v>
      </c>
      <c r="P1101" s="399" t="s">
        <v>386</v>
      </c>
      <c r="Q1101" s="399" t="s">
        <v>386</v>
      </c>
      <c r="R1101" s="399" t="s">
        <v>386</v>
      </c>
      <c r="S1101" s="399" t="s">
        <v>386</v>
      </c>
      <c r="T1101" s="399" t="s">
        <v>386</v>
      </c>
      <c r="U1101" s="399" t="s">
        <v>386</v>
      </c>
      <c r="V1101" s="399" t="s">
        <v>386</v>
      </c>
      <c r="W1101" s="399" t="s">
        <v>386</v>
      </c>
      <c r="X1101" s="399" t="s">
        <v>386</v>
      </c>
    </row>
    <row r="1102" spans="1:24" s="390" customFormat="1" ht="16.5" hidden="1">
      <c r="A1102" s="391" t="s">
        <v>3628</v>
      </c>
      <c r="B1102" s="392" t="s">
        <v>3629</v>
      </c>
      <c r="C1102" s="392" t="s">
        <v>239</v>
      </c>
      <c r="D1102" s="392" t="s">
        <v>239</v>
      </c>
      <c r="E1102" s="392" t="s">
        <v>613</v>
      </c>
      <c r="F1102" s="392" t="s">
        <v>3630</v>
      </c>
      <c r="G1102" s="392" t="s">
        <v>239</v>
      </c>
      <c r="H1102" s="392" t="s">
        <v>243</v>
      </c>
      <c r="I1102" s="398">
        <v>44656.061000000002</v>
      </c>
      <c r="J1102" s="398">
        <v>46963.64</v>
      </c>
      <c r="K1102" s="398">
        <v>36337.548000000003</v>
      </c>
      <c r="L1102" s="398" t="s">
        <v>386</v>
      </c>
      <c r="M1102" s="398" t="s">
        <v>386</v>
      </c>
      <c r="N1102" s="398" t="s">
        <v>386</v>
      </c>
      <c r="O1102" s="398" t="s">
        <v>386</v>
      </c>
      <c r="P1102" s="398" t="s">
        <v>386</v>
      </c>
      <c r="Q1102" s="398" t="s">
        <v>386</v>
      </c>
      <c r="R1102" s="398" t="s">
        <v>386</v>
      </c>
      <c r="S1102" s="398" t="s">
        <v>386</v>
      </c>
      <c r="T1102" s="398" t="s">
        <v>386</v>
      </c>
      <c r="U1102" s="398" t="s">
        <v>386</v>
      </c>
      <c r="V1102" s="398" t="s">
        <v>386</v>
      </c>
      <c r="W1102" s="398" t="s">
        <v>386</v>
      </c>
      <c r="X1102" s="398" t="s">
        <v>386</v>
      </c>
    </row>
    <row r="1103" spans="1:24" s="390" customFormat="1" ht="16.5" hidden="1">
      <c r="A1103" s="395" t="s">
        <v>3631</v>
      </c>
      <c r="B1103" s="396" t="s">
        <v>3632</v>
      </c>
      <c r="C1103" s="396" t="s">
        <v>239</v>
      </c>
      <c r="D1103" s="396" t="s">
        <v>429</v>
      </c>
      <c r="E1103" s="396" t="s">
        <v>967</v>
      </c>
      <c r="F1103" s="396" t="s">
        <v>3633</v>
      </c>
      <c r="G1103" s="396" t="s">
        <v>239</v>
      </c>
      <c r="H1103" s="396" t="s">
        <v>243</v>
      </c>
      <c r="I1103" s="399">
        <v>0.83143999999999996</v>
      </c>
      <c r="J1103" s="399">
        <v>0.80932999999999999</v>
      </c>
      <c r="K1103" s="399">
        <v>0.93701999999999996</v>
      </c>
      <c r="L1103" s="399">
        <v>0.97526000000000002</v>
      </c>
      <c r="M1103" s="399">
        <v>1.0076000000000001</v>
      </c>
      <c r="N1103" s="399">
        <v>1.022</v>
      </c>
      <c r="O1103" s="399">
        <v>1.0692999999999999</v>
      </c>
      <c r="P1103" s="399">
        <v>1.0664</v>
      </c>
      <c r="Q1103" s="399">
        <v>1.1042000000000001</v>
      </c>
      <c r="R1103" s="397">
        <v>1.04</v>
      </c>
      <c r="S1103" s="397">
        <v>0.82809999999999995</v>
      </c>
      <c r="T1103" s="394">
        <v>0.91569999999999996</v>
      </c>
      <c r="U1103" s="394">
        <v>0.99460000000000004</v>
      </c>
      <c r="V1103" s="394">
        <v>0.94879999999999998</v>
      </c>
      <c r="W1103" s="394">
        <v>0.91569999999999996</v>
      </c>
      <c r="X1103" s="394">
        <v>0.91569999999999996</v>
      </c>
    </row>
    <row r="1104" spans="1:24" s="390" customFormat="1" ht="16.5" hidden="1">
      <c r="A1104" s="391" t="s">
        <v>3634</v>
      </c>
      <c r="B1104" s="392" t="s">
        <v>3635</v>
      </c>
      <c r="C1104" s="392" t="s">
        <v>239</v>
      </c>
      <c r="D1104" s="392" t="s">
        <v>239</v>
      </c>
      <c r="E1104" s="392" t="s">
        <v>967</v>
      </c>
      <c r="F1104" s="392" t="s">
        <v>3636</v>
      </c>
      <c r="G1104" s="392" t="s">
        <v>239</v>
      </c>
      <c r="H1104" s="392" t="s">
        <v>243</v>
      </c>
      <c r="I1104" s="398">
        <v>3.2250000000000001</v>
      </c>
      <c r="J1104" s="398">
        <v>3.1</v>
      </c>
      <c r="K1104" s="398">
        <v>3.492</v>
      </c>
      <c r="L1104" s="398">
        <v>3.5920000000000001</v>
      </c>
      <c r="M1104" s="398">
        <v>3.6749999999999998</v>
      </c>
      <c r="N1104" s="398">
        <v>3.6829999999999998</v>
      </c>
      <c r="O1104" s="398">
        <v>3.8330000000000002</v>
      </c>
      <c r="P1104" s="398">
        <v>3.7829999999999999</v>
      </c>
      <c r="Q1104" s="398">
        <v>3.9420000000000002</v>
      </c>
      <c r="R1104" s="398">
        <v>3.6749999999999998</v>
      </c>
      <c r="S1104" s="393">
        <v>2.9</v>
      </c>
      <c r="T1104" s="394">
        <v>3.2</v>
      </c>
      <c r="U1104" s="394">
        <v>3.4</v>
      </c>
      <c r="V1104" s="394">
        <v>3.3</v>
      </c>
      <c r="W1104" s="394">
        <v>3.2</v>
      </c>
      <c r="X1104" s="394">
        <v>3.2</v>
      </c>
    </row>
    <row r="1105" spans="1:24" s="390" customFormat="1" ht="16.5" hidden="1">
      <c r="A1105" s="395" t="s">
        <v>3637</v>
      </c>
      <c r="B1105" s="396" t="s">
        <v>3638</v>
      </c>
      <c r="C1105" s="396" t="s">
        <v>239</v>
      </c>
      <c r="D1105" s="396" t="s">
        <v>239</v>
      </c>
      <c r="E1105" s="396" t="s">
        <v>255</v>
      </c>
      <c r="F1105" s="396" t="s">
        <v>3639</v>
      </c>
      <c r="G1105" s="396" t="s">
        <v>239</v>
      </c>
      <c r="H1105" s="396" t="s">
        <v>243</v>
      </c>
      <c r="I1105" s="397">
        <v>110.5</v>
      </c>
      <c r="J1105" s="397">
        <v>118.8</v>
      </c>
      <c r="K1105" s="397">
        <v>128.6</v>
      </c>
      <c r="L1105" s="397">
        <v>123</v>
      </c>
      <c r="M1105" s="397">
        <v>124.3</v>
      </c>
      <c r="N1105" s="397">
        <v>129.80000000000001</v>
      </c>
      <c r="O1105" s="397">
        <v>138.19999999999999</v>
      </c>
      <c r="P1105" s="397">
        <v>134.6</v>
      </c>
      <c r="Q1105" s="397">
        <v>135</v>
      </c>
      <c r="R1105" s="397">
        <v>143.80000000000001</v>
      </c>
      <c r="S1105" s="397">
        <v>136.6</v>
      </c>
      <c r="T1105" s="394">
        <v>143.30000000000001</v>
      </c>
      <c r="U1105" s="394">
        <v>154.30000000000001</v>
      </c>
      <c r="V1105" s="394">
        <v>163.19999999999999</v>
      </c>
      <c r="W1105" s="394">
        <v>168.1</v>
      </c>
      <c r="X1105" s="394">
        <v>168.1</v>
      </c>
    </row>
    <row r="1106" spans="1:24" s="390" customFormat="1" ht="16.5" hidden="1">
      <c r="A1106" s="391" t="s">
        <v>3640</v>
      </c>
      <c r="B1106" s="392" t="s">
        <v>3641</v>
      </c>
      <c r="C1106" s="392" t="s">
        <v>239</v>
      </c>
      <c r="D1106" s="392" t="s">
        <v>436</v>
      </c>
      <c r="E1106" s="392" t="s">
        <v>3642</v>
      </c>
      <c r="F1106" s="392" t="s">
        <v>3643</v>
      </c>
      <c r="G1106" s="392" t="s">
        <v>239</v>
      </c>
      <c r="H1106" s="392" t="s">
        <v>243</v>
      </c>
      <c r="I1106" s="398">
        <v>40626</v>
      </c>
      <c r="J1106" s="398">
        <v>40970</v>
      </c>
      <c r="K1106" s="398">
        <v>41311</v>
      </c>
      <c r="L1106" s="398">
        <v>41627</v>
      </c>
      <c r="M1106" s="398">
        <v>41848</v>
      </c>
      <c r="N1106" s="398">
        <v>41982</v>
      </c>
      <c r="O1106" s="398">
        <v>42096</v>
      </c>
      <c r="P1106" s="398">
        <v>42184</v>
      </c>
      <c r="Q1106" s="398">
        <v>42207</v>
      </c>
      <c r="R1106" s="393">
        <v>42170</v>
      </c>
      <c r="S1106" s="393">
        <v>42140</v>
      </c>
      <c r="T1106" s="394">
        <v>42100</v>
      </c>
      <c r="U1106" s="394">
        <v>42050</v>
      </c>
      <c r="V1106" s="394">
        <v>41990</v>
      </c>
      <c r="W1106" s="394">
        <v>41920</v>
      </c>
      <c r="X1106" s="394">
        <v>41920</v>
      </c>
    </row>
    <row r="1107" spans="1:24" s="390" customFormat="1" ht="16.5" hidden="1">
      <c r="A1107" s="395" t="s">
        <v>3644</v>
      </c>
      <c r="B1107" s="396" t="s">
        <v>3645</v>
      </c>
      <c r="C1107" s="396" t="s">
        <v>239</v>
      </c>
      <c r="D1107" s="396" t="s">
        <v>239</v>
      </c>
      <c r="E1107" s="396" t="s">
        <v>3642</v>
      </c>
      <c r="F1107" s="396" t="s">
        <v>3646</v>
      </c>
      <c r="G1107" s="396" t="s">
        <v>239</v>
      </c>
      <c r="H1107" s="396" t="s">
        <v>243</v>
      </c>
      <c r="I1107" s="399">
        <v>81.849999999999994</v>
      </c>
      <c r="J1107" s="399">
        <v>81.78</v>
      </c>
      <c r="K1107" s="399">
        <v>81.709999999999994</v>
      </c>
      <c r="L1107" s="399">
        <v>81.63</v>
      </c>
      <c r="M1107" s="399">
        <v>81.56</v>
      </c>
      <c r="N1107" s="399">
        <v>81.5</v>
      </c>
      <c r="O1107" s="399">
        <v>81.459999999999994</v>
      </c>
      <c r="P1107" s="399">
        <v>81.430000000000007</v>
      </c>
      <c r="Q1107" s="397">
        <v>81.400000000000006</v>
      </c>
      <c r="R1107" s="397">
        <v>81.400000000000006</v>
      </c>
      <c r="S1107" s="397">
        <v>81.3</v>
      </c>
      <c r="T1107" s="394">
        <v>81.3</v>
      </c>
      <c r="U1107" s="394">
        <v>81.3</v>
      </c>
      <c r="V1107" s="394">
        <v>81.2</v>
      </c>
      <c r="W1107" s="394">
        <v>81.2</v>
      </c>
      <c r="X1107" s="394">
        <v>81.2</v>
      </c>
    </row>
    <row r="1108" spans="1:24" s="390" customFormat="1" ht="16.5" hidden="1">
      <c r="A1108" s="391" t="s">
        <v>3647</v>
      </c>
      <c r="B1108" s="392" t="s">
        <v>3648</v>
      </c>
      <c r="C1108" s="392" t="s">
        <v>239</v>
      </c>
      <c r="D1108" s="392" t="s">
        <v>239</v>
      </c>
      <c r="E1108" s="392" t="s">
        <v>396</v>
      </c>
      <c r="F1108" s="392" t="s">
        <v>3649</v>
      </c>
      <c r="G1108" s="392" t="s">
        <v>239</v>
      </c>
      <c r="H1108" s="392" t="s">
        <v>243</v>
      </c>
      <c r="I1108" s="398">
        <v>1.8090184743877247</v>
      </c>
      <c r="J1108" s="398">
        <v>-2.5474125066904052</v>
      </c>
      <c r="K1108" s="398">
        <v>2.5319979853354546</v>
      </c>
      <c r="L1108" s="398">
        <v>3.0848639988941384</v>
      </c>
      <c r="M1108" s="398">
        <v>-1.1920383904368781</v>
      </c>
      <c r="N1108" s="398">
        <v>6.1828386965436133</v>
      </c>
      <c r="O1108" s="398">
        <v>-1.6688805810041729</v>
      </c>
      <c r="P1108" s="398">
        <v>4.2824713457405128</v>
      </c>
      <c r="Q1108" s="398">
        <v>4.0836813005813877</v>
      </c>
      <c r="R1108" s="398">
        <v>3.9521152723454467</v>
      </c>
      <c r="S1108" s="393">
        <v>-1.0838982620087534</v>
      </c>
      <c r="T1108" s="394">
        <v>0.66806898474740528</v>
      </c>
      <c r="U1108" s="394">
        <v>2.385503400375022</v>
      </c>
      <c r="V1108" s="394">
        <v>3.9024105029909828</v>
      </c>
      <c r="W1108" s="394">
        <v>1.2139295263274619</v>
      </c>
      <c r="X1108" s="394">
        <v>1.2139295263274619</v>
      </c>
    </row>
    <row r="1109" spans="1:24" s="390" customFormat="1" ht="16.5" hidden="1">
      <c r="A1109" s="395" t="s">
        <v>3650</v>
      </c>
      <c r="B1109" s="396" t="s">
        <v>3651</v>
      </c>
      <c r="C1109" s="396" t="s">
        <v>239</v>
      </c>
      <c r="D1109" s="396" t="s">
        <v>239</v>
      </c>
      <c r="E1109" s="396" t="s">
        <v>396</v>
      </c>
      <c r="F1109" s="396" t="s">
        <v>3652</v>
      </c>
      <c r="G1109" s="396" t="s">
        <v>239</v>
      </c>
      <c r="H1109" s="396" t="s">
        <v>243</v>
      </c>
      <c r="I1109" s="399">
        <v>2.918063178938521</v>
      </c>
      <c r="J1109" s="399">
        <v>2.7512839401652167</v>
      </c>
      <c r="K1109" s="399">
        <v>2.7361987298340535</v>
      </c>
      <c r="L1109" s="399">
        <v>2.7457548708738297</v>
      </c>
      <c r="M1109" s="399">
        <v>2.6386697951840854</v>
      </c>
      <c r="N1109" s="399">
        <v>2.7150922924279413</v>
      </c>
      <c r="O1109" s="399">
        <v>2.5905666492489434</v>
      </c>
      <c r="P1109" s="399">
        <v>2.6386548284794484</v>
      </c>
      <c r="Q1109" s="399">
        <v>2.771330819345498</v>
      </c>
      <c r="R1109" s="399">
        <v>2.7634398943977843</v>
      </c>
      <c r="S1109" s="397">
        <v>2.6638771888901913</v>
      </c>
      <c r="T1109" s="394">
        <v>2.6412615136165671</v>
      </c>
      <c r="U1109" s="394">
        <v>2.6425693512533792</v>
      </c>
      <c r="V1109" s="394">
        <v>2.671915432434973</v>
      </c>
      <c r="W1109" s="394">
        <v>2.632242391844176</v>
      </c>
      <c r="X1109" s="394">
        <v>2.632242391844176</v>
      </c>
    </row>
    <row r="1110" spans="1:24" s="390" customFormat="1" ht="16.5" hidden="1">
      <c r="A1110" s="391" t="s">
        <v>3653</v>
      </c>
      <c r="B1110" s="392" t="s">
        <v>3654</v>
      </c>
      <c r="C1110" s="392" t="s">
        <v>403</v>
      </c>
      <c r="D1110" s="392" t="s">
        <v>404</v>
      </c>
      <c r="E1110" s="392" t="s">
        <v>405</v>
      </c>
      <c r="F1110" s="392" t="s">
        <v>3655</v>
      </c>
      <c r="G1110" s="392" t="s">
        <v>239</v>
      </c>
      <c r="H1110" s="392" t="s">
        <v>243</v>
      </c>
      <c r="I1110" s="398">
        <v>40543.1</v>
      </c>
      <c r="J1110" s="398">
        <v>39510.300000000003</v>
      </c>
      <c r="K1110" s="398">
        <v>40510.699999999997</v>
      </c>
      <c r="L1110" s="398">
        <v>41760.400000000001</v>
      </c>
      <c r="M1110" s="398">
        <v>41262.6</v>
      </c>
      <c r="N1110" s="398">
        <v>43813.8</v>
      </c>
      <c r="O1110" s="398">
        <v>43082.6</v>
      </c>
      <c r="P1110" s="398">
        <v>44927.6</v>
      </c>
      <c r="Q1110" s="398">
        <v>46762.3</v>
      </c>
      <c r="R1110" s="398">
        <v>48610.400000000001</v>
      </c>
      <c r="S1110" s="393">
        <v>48083.5127192445</v>
      </c>
      <c r="T1110" s="394">
        <v>48404.74375449885</v>
      </c>
      <c r="U1110" s="394">
        <v>49559.440562705233</v>
      </c>
      <c r="V1110" s="394">
        <v>51493.453376447818</v>
      </c>
      <c r="W1110" s="394">
        <v>52118.547611110189</v>
      </c>
      <c r="X1110" s="394">
        <v>52118.547611110189</v>
      </c>
    </row>
    <row r="1111" spans="1:24" s="390" customFormat="1" ht="16.5" hidden="1">
      <c r="A1111" s="395" t="s">
        <v>3656</v>
      </c>
      <c r="B1111" s="396" t="s">
        <v>3657</v>
      </c>
      <c r="C1111" s="396" t="s">
        <v>239</v>
      </c>
      <c r="D1111" s="396" t="s">
        <v>239</v>
      </c>
      <c r="E1111" s="396" t="s">
        <v>389</v>
      </c>
      <c r="F1111" s="396" t="s">
        <v>3658</v>
      </c>
      <c r="G1111" s="396" t="s">
        <v>239</v>
      </c>
      <c r="H1111" s="396" t="s">
        <v>243</v>
      </c>
      <c r="I1111" s="397">
        <v>4</v>
      </c>
      <c r="J1111" s="397">
        <v>4</v>
      </c>
      <c r="K1111" s="397">
        <v>4</v>
      </c>
      <c r="L1111" s="397">
        <v>4</v>
      </c>
      <c r="M1111" s="397">
        <v>4</v>
      </c>
      <c r="N1111" s="397">
        <v>4</v>
      </c>
      <c r="O1111" s="397">
        <v>4</v>
      </c>
      <c r="P1111" s="397">
        <v>4</v>
      </c>
      <c r="Q1111" s="397">
        <v>4</v>
      </c>
      <c r="R1111" s="397">
        <v>4</v>
      </c>
      <c r="S1111" s="397">
        <v>4</v>
      </c>
      <c r="T1111" s="394">
        <v>4</v>
      </c>
      <c r="U1111" s="394">
        <v>4</v>
      </c>
      <c r="V1111" s="394">
        <v>4</v>
      </c>
      <c r="W1111" s="394">
        <v>4</v>
      </c>
      <c r="X1111" s="394">
        <v>4</v>
      </c>
    </row>
    <row r="1112" spans="1:24" s="390" customFormat="1" ht="16.5" hidden="1">
      <c r="A1112" s="391" t="s">
        <v>3659</v>
      </c>
      <c r="B1112" s="392" t="s">
        <v>3660</v>
      </c>
      <c r="C1112" s="392" t="s">
        <v>239</v>
      </c>
      <c r="D1112" s="392" t="s">
        <v>239</v>
      </c>
      <c r="E1112" s="392" t="s">
        <v>3370</v>
      </c>
      <c r="F1112" s="392" t="s">
        <v>3661</v>
      </c>
      <c r="G1112" s="392" t="s">
        <v>239</v>
      </c>
      <c r="H1112" s="392" t="s">
        <v>243</v>
      </c>
      <c r="I1112" s="393">
        <v>10</v>
      </c>
      <c r="J1112" s="393">
        <v>10</v>
      </c>
      <c r="K1112" s="393">
        <v>10</v>
      </c>
      <c r="L1112" s="393">
        <v>10</v>
      </c>
      <c r="M1112" s="393">
        <v>10</v>
      </c>
      <c r="N1112" s="393">
        <v>10</v>
      </c>
      <c r="O1112" s="393">
        <v>10</v>
      </c>
      <c r="P1112" s="393">
        <v>10</v>
      </c>
      <c r="Q1112" s="393">
        <v>10</v>
      </c>
      <c r="R1112" s="393">
        <v>10</v>
      </c>
      <c r="S1112" s="398" t="s">
        <v>386</v>
      </c>
      <c r="T1112" s="398" t="s">
        <v>386</v>
      </c>
      <c r="U1112" s="398" t="s">
        <v>386</v>
      </c>
      <c r="V1112" s="398" t="s">
        <v>386</v>
      </c>
      <c r="W1112" s="398" t="s">
        <v>386</v>
      </c>
      <c r="X1112" s="398" t="s">
        <v>386</v>
      </c>
    </row>
    <row r="1113" spans="1:24" s="390" customFormat="1" ht="16.5" hidden="1">
      <c r="A1113" s="395" t="s">
        <v>3662</v>
      </c>
      <c r="B1113" s="396" t="s">
        <v>3663</v>
      </c>
      <c r="C1113" s="396" t="s">
        <v>239</v>
      </c>
      <c r="D1113" s="396" t="s">
        <v>436</v>
      </c>
      <c r="E1113" s="396" t="s">
        <v>558</v>
      </c>
      <c r="F1113" s="396" t="s">
        <v>3664</v>
      </c>
      <c r="G1113" s="396" t="s">
        <v>239</v>
      </c>
      <c r="H1113" s="396" t="s">
        <v>243</v>
      </c>
      <c r="I1113" s="399">
        <v>0.19400000000000001</v>
      </c>
      <c r="J1113" s="399">
        <v>0.19819999999999999</v>
      </c>
      <c r="K1113" s="399">
        <v>0.2109</v>
      </c>
      <c r="L1113" s="399">
        <v>0.19219999999999998</v>
      </c>
      <c r="M1113" s="399">
        <v>0.18709999999999999</v>
      </c>
      <c r="N1113" s="399">
        <v>0.19719999999999999</v>
      </c>
      <c r="O1113" s="399">
        <v>0.20519999999999999</v>
      </c>
      <c r="P1113" s="399">
        <v>0.20150000000000001</v>
      </c>
      <c r="Q1113" s="397">
        <v>0.20300000000000001</v>
      </c>
      <c r="R1113" s="397">
        <v>0.20800000000000002</v>
      </c>
      <c r="S1113" s="397">
        <v>0.21099999999999999</v>
      </c>
      <c r="T1113" s="394">
        <v>0.214</v>
      </c>
      <c r="U1113" s="394">
        <v>0.218</v>
      </c>
      <c r="V1113" s="394">
        <v>0.222</v>
      </c>
      <c r="W1113" s="394">
        <v>0.22600000000000001</v>
      </c>
      <c r="X1113" s="394">
        <v>0.22600000000000001</v>
      </c>
    </row>
    <row r="1114" spans="1:24" ht="12" hidden="1">
      <c r="A1114" s="412" t="s">
        <v>3665</v>
      </c>
      <c r="B1114" s="413" t="s">
        <v>3666</v>
      </c>
      <c r="C1114" s="413" t="s">
        <v>239</v>
      </c>
      <c r="D1114" s="413" t="s">
        <v>239</v>
      </c>
      <c r="E1114" s="413" t="s">
        <v>389</v>
      </c>
      <c r="F1114" s="413" t="s">
        <v>3667</v>
      </c>
      <c r="G1114" s="413" t="s">
        <v>239</v>
      </c>
      <c r="H1114" s="413" t="s">
        <v>243</v>
      </c>
      <c r="I1114" s="415">
        <v>4</v>
      </c>
      <c r="J1114" s="415">
        <v>4</v>
      </c>
      <c r="K1114" s="415">
        <v>4</v>
      </c>
      <c r="L1114" s="415">
        <v>4</v>
      </c>
      <c r="M1114" s="415">
        <v>4</v>
      </c>
      <c r="N1114" s="415">
        <v>4</v>
      </c>
      <c r="O1114" s="415">
        <v>4</v>
      </c>
      <c r="P1114" s="415">
        <v>4</v>
      </c>
      <c r="Q1114" s="415">
        <v>4</v>
      </c>
      <c r="R1114" s="415">
        <v>4</v>
      </c>
      <c r="S1114" s="415">
        <v>4</v>
      </c>
      <c r="T1114" s="416">
        <v>4</v>
      </c>
      <c r="U1114" s="416">
        <v>4</v>
      </c>
      <c r="V1114" s="416">
        <v>4</v>
      </c>
      <c r="W1114" s="416">
        <v>4</v>
      </c>
      <c r="X1114" s="416">
        <v>4</v>
      </c>
    </row>
    <row r="1115" spans="1:24" s="390" customFormat="1" ht="16.5" hidden="1">
      <c r="A1115" s="395" t="s">
        <v>3668</v>
      </c>
      <c r="B1115" s="396" t="s">
        <v>3669</v>
      </c>
      <c r="C1115" s="396" t="s">
        <v>454</v>
      </c>
      <c r="D1115" s="396" t="s">
        <v>429</v>
      </c>
      <c r="E1115" s="396" t="s">
        <v>240</v>
      </c>
      <c r="F1115" s="396" t="s">
        <v>3670</v>
      </c>
      <c r="G1115" s="396" t="s">
        <v>242</v>
      </c>
      <c r="H1115" s="396" t="s">
        <v>243</v>
      </c>
      <c r="I1115" s="397">
        <v>89864</v>
      </c>
      <c r="J1115" s="397">
        <v>108341</v>
      </c>
      <c r="K1115" s="397">
        <v>120246</v>
      </c>
      <c r="L1115" s="397">
        <v>124857</v>
      </c>
      <c r="M1115" s="397">
        <v>123061</v>
      </c>
      <c r="N1115" s="397">
        <v>196661</v>
      </c>
      <c r="O1115" s="397">
        <v>166451</v>
      </c>
      <c r="P1115" s="397">
        <v>180821</v>
      </c>
      <c r="Q1115" s="397">
        <v>302838</v>
      </c>
      <c r="R1115" s="397">
        <v>290746</v>
      </c>
      <c r="S1115" s="397">
        <v>190310</v>
      </c>
      <c r="T1115" s="394">
        <v>248392</v>
      </c>
      <c r="U1115" s="394">
        <v>303733</v>
      </c>
      <c r="V1115" s="394">
        <v>372460</v>
      </c>
      <c r="W1115" s="394">
        <v>401682</v>
      </c>
      <c r="X1115" s="394">
        <v>401682</v>
      </c>
    </row>
    <row r="1116" spans="1:24" s="390" customFormat="1" ht="16.5" hidden="1">
      <c r="A1116" s="391" t="s">
        <v>3671</v>
      </c>
      <c r="B1116" s="392" t="s">
        <v>3672</v>
      </c>
      <c r="C1116" s="392" t="s">
        <v>454</v>
      </c>
      <c r="D1116" s="392" t="s">
        <v>429</v>
      </c>
      <c r="E1116" s="392" t="s">
        <v>240</v>
      </c>
      <c r="F1116" s="392" t="s">
        <v>3673</v>
      </c>
      <c r="G1116" s="392" t="s">
        <v>242</v>
      </c>
      <c r="H1116" s="392" t="s">
        <v>243</v>
      </c>
      <c r="I1116" s="393">
        <v>442553</v>
      </c>
      <c r="J1116" s="393">
        <v>508990</v>
      </c>
      <c r="K1116" s="393">
        <v>552126</v>
      </c>
      <c r="L1116" s="393">
        <v>570717</v>
      </c>
      <c r="M1116" s="393">
        <v>567637</v>
      </c>
      <c r="N1116" s="393">
        <v>804752</v>
      </c>
      <c r="O1116" s="393">
        <v>714061</v>
      </c>
      <c r="P1116" s="393">
        <v>762079</v>
      </c>
      <c r="Q1116" s="393">
        <v>1124069</v>
      </c>
      <c r="R1116" s="393">
        <v>1093455</v>
      </c>
      <c r="S1116" s="393">
        <v>799226</v>
      </c>
      <c r="T1116" s="394">
        <v>977530</v>
      </c>
      <c r="U1116" s="394">
        <v>1139972</v>
      </c>
      <c r="V1116" s="394">
        <v>1332773</v>
      </c>
      <c r="W1116" s="394">
        <v>1414681</v>
      </c>
      <c r="X1116" s="394">
        <v>1414681</v>
      </c>
    </row>
    <row r="1117" spans="1:24" s="390" customFormat="1" ht="16.5" hidden="1">
      <c r="A1117" s="395" t="s">
        <v>3674</v>
      </c>
      <c r="B1117" s="396" t="s">
        <v>3675</v>
      </c>
      <c r="C1117" s="396" t="s">
        <v>454</v>
      </c>
      <c r="D1117" s="396" t="s">
        <v>429</v>
      </c>
      <c r="E1117" s="396" t="s">
        <v>240</v>
      </c>
      <c r="F1117" s="396" t="s">
        <v>3676</v>
      </c>
      <c r="G1117" s="396" t="s">
        <v>242</v>
      </c>
      <c r="H1117" s="396" t="s">
        <v>243</v>
      </c>
      <c r="I1117" s="397">
        <v>224582</v>
      </c>
      <c r="J1117" s="397">
        <v>262722</v>
      </c>
      <c r="K1117" s="397">
        <v>287438</v>
      </c>
      <c r="L1117" s="397">
        <v>297625</v>
      </c>
      <c r="M1117" s="397">
        <v>295004</v>
      </c>
      <c r="N1117" s="397">
        <v>438719</v>
      </c>
      <c r="O1117" s="397">
        <v>381755</v>
      </c>
      <c r="P1117" s="397">
        <v>410381</v>
      </c>
      <c r="Q1117" s="397">
        <v>639695</v>
      </c>
      <c r="R1117" s="397">
        <v>618561</v>
      </c>
      <c r="S1117" s="397">
        <v>431015</v>
      </c>
      <c r="T1117" s="394">
        <v>541925</v>
      </c>
      <c r="U1117" s="394">
        <v>645472</v>
      </c>
      <c r="V1117" s="394">
        <v>771457</v>
      </c>
      <c r="W1117" s="394">
        <v>825031</v>
      </c>
      <c r="X1117" s="394">
        <v>825031</v>
      </c>
    </row>
    <row r="1118" spans="1:24" s="390" customFormat="1" ht="16.5" hidden="1">
      <c r="A1118" s="391" t="s">
        <v>3677</v>
      </c>
      <c r="B1118" s="392" t="s">
        <v>3678</v>
      </c>
      <c r="C1118" s="392" t="s">
        <v>454</v>
      </c>
      <c r="D1118" s="392" t="s">
        <v>429</v>
      </c>
      <c r="E1118" s="392" t="s">
        <v>240</v>
      </c>
      <c r="F1118" s="392" t="s">
        <v>3679</v>
      </c>
      <c r="G1118" s="392" t="s">
        <v>242</v>
      </c>
      <c r="H1118" s="392" t="s">
        <v>243</v>
      </c>
      <c r="I1118" s="393">
        <v>824242</v>
      </c>
      <c r="J1118" s="393">
        <v>926886</v>
      </c>
      <c r="K1118" s="393">
        <v>993918</v>
      </c>
      <c r="L1118" s="393">
        <v>1025008</v>
      </c>
      <c r="M1118" s="393">
        <v>1024223</v>
      </c>
      <c r="N1118" s="393">
        <v>1359600</v>
      </c>
      <c r="O1118" s="393">
        <v>1239492</v>
      </c>
      <c r="P1118" s="393">
        <v>1309674</v>
      </c>
      <c r="Q1118" s="393">
        <v>1789183</v>
      </c>
      <c r="R1118" s="393">
        <v>1754871</v>
      </c>
      <c r="S1118" s="393">
        <v>1370730</v>
      </c>
      <c r="T1118" s="394">
        <v>1613394</v>
      </c>
      <c r="U1118" s="394">
        <v>1827192</v>
      </c>
      <c r="V1118" s="394">
        <v>2072677</v>
      </c>
      <c r="W1118" s="394">
        <v>2177842</v>
      </c>
      <c r="X1118" s="394">
        <v>2177842</v>
      </c>
    </row>
    <row r="1119" spans="1:24" s="390" customFormat="1" ht="16.5" hidden="1">
      <c r="A1119" s="395" t="s">
        <v>3680</v>
      </c>
      <c r="B1119" s="396" t="s">
        <v>3681</v>
      </c>
      <c r="C1119" s="396" t="s">
        <v>239</v>
      </c>
      <c r="D1119" s="396" t="s">
        <v>239</v>
      </c>
      <c r="E1119" s="396" t="s">
        <v>396</v>
      </c>
      <c r="F1119" s="396" t="s">
        <v>3682</v>
      </c>
      <c r="G1119" s="396" t="s">
        <v>239</v>
      </c>
      <c r="H1119" s="396" t="s">
        <v>243</v>
      </c>
      <c r="I1119" s="399">
        <v>4.3637679456058232</v>
      </c>
      <c r="J1119" s="399">
        <v>4.6762022151084937</v>
      </c>
      <c r="K1119" s="399">
        <v>0.74446564174157626</v>
      </c>
      <c r="L1119" s="399">
        <v>3.7923634749148949</v>
      </c>
      <c r="M1119" s="399">
        <v>2.1864457860607978</v>
      </c>
      <c r="N1119" s="399">
        <v>2.5734944344020461</v>
      </c>
      <c r="O1119" s="399">
        <v>2.5058356134737059</v>
      </c>
      <c r="P1119" s="399">
        <v>3.4929120796259872</v>
      </c>
      <c r="Q1119" s="399">
        <v>-1.3223093529215912</v>
      </c>
      <c r="R1119" s="399">
        <v>4.0182401611371876</v>
      </c>
      <c r="S1119" s="397">
        <v>3.1817656434520059</v>
      </c>
      <c r="T1119" s="394">
        <v>1.0397969340836699</v>
      </c>
      <c r="U1119" s="394">
        <v>2.9661617758987902</v>
      </c>
      <c r="V1119" s="394">
        <v>1.7453000532801299</v>
      </c>
      <c r="W1119" s="394">
        <v>3.2523512655973974</v>
      </c>
      <c r="X1119" s="394">
        <v>3.2523512655973974</v>
      </c>
    </row>
    <row r="1120" spans="1:24" s="390" customFormat="1" ht="16.5" hidden="1">
      <c r="A1120" s="391" t="s">
        <v>3683</v>
      </c>
      <c r="B1120" s="392" t="s">
        <v>3684</v>
      </c>
      <c r="C1120" s="392" t="s">
        <v>239</v>
      </c>
      <c r="D1120" s="392" t="s">
        <v>239</v>
      </c>
      <c r="E1120" s="392" t="s">
        <v>396</v>
      </c>
      <c r="F1120" s="392" t="s">
        <v>3685</v>
      </c>
      <c r="G1120" s="392" t="s">
        <v>239</v>
      </c>
      <c r="H1120" s="392" t="s">
        <v>243</v>
      </c>
      <c r="I1120" s="398">
        <v>8.1166191719941487</v>
      </c>
      <c r="J1120" s="398">
        <v>8.2199745875490411</v>
      </c>
      <c r="K1120" s="398">
        <v>8.0323842537354615</v>
      </c>
      <c r="L1120" s="398">
        <v>8.1157582333393243</v>
      </c>
      <c r="M1120" s="398">
        <v>8.0659168013203004</v>
      </c>
      <c r="N1120" s="398">
        <v>8.0174102819144242</v>
      </c>
      <c r="O1120" s="398">
        <v>7.9744711095290173</v>
      </c>
      <c r="P1120" s="398">
        <v>8.0610013469428541</v>
      </c>
      <c r="Q1120" s="398">
        <v>8.0265906662423347</v>
      </c>
      <c r="R1120" s="398">
        <v>8.0088274720389485</v>
      </c>
      <c r="S1120" s="393">
        <v>8.0532109746741138</v>
      </c>
      <c r="T1120" s="394">
        <v>8.0143260612856331</v>
      </c>
      <c r="U1120" s="394">
        <v>8.0637685179798719</v>
      </c>
      <c r="V1120" s="394">
        <v>7.9840472896327519</v>
      </c>
      <c r="W1120" s="394">
        <v>8.0239079038063128</v>
      </c>
      <c r="X1120" s="394">
        <v>8.0239079038063128</v>
      </c>
    </row>
    <row r="1121" spans="1:24" s="390" customFormat="1" ht="16.5" hidden="1">
      <c r="A1121" s="395" t="s">
        <v>3686</v>
      </c>
      <c r="B1121" s="396" t="s">
        <v>3687</v>
      </c>
      <c r="C1121" s="396" t="s">
        <v>403</v>
      </c>
      <c r="D1121" s="396" t="s">
        <v>404</v>
      </c>
      <c r="E1121" s="396" t="s">
        <v>405</v>
      </c>
      <c r="F1121" s="396" t="s">
        <v>3688</v>
      </c>
      <c r="G1121" s="396" t="s">
        <v>239</v>
      </c>
      <c r="H1121" s="396" t="s">
        <v>243</v>
      </c>
      <c r="I1121" s="399">
        <v>112771</v>
      </c>
      <c r="J1121" s="399">
        <v>118044.4</v>
      </c>
      <c r="K1121" s="399">
        <v>118923.2</v>
      </c>
      <c r="L1121" s="399">
        <v>123433.2</v>
      </c>
      <c r="M1121" s="399">
        <v>126132</v>
      </c>
      <c r="N1121" s="399">
        <v>129378</v>
      </c>
      <c r="O1121" s="399">
        <v>132620</v>
      </c>
      <c r="P1121" s="399">
        <v>137252.29999999999</v>
      </c>
      <c r="Q1121" s="399">
        <v>135437.4</v>
      </c>
      <c r="R1121" s="399">
        <v>140879.6</v>
      </c>
      <c r="S1121" s="397">
        <v>145362.05871143262</v>
      </c>
      <c r="T1121" s="394">
        <v>146873.52894123501</v>
      </c>
      <c r="U1121" s="394">
        <v>151230.03541560358</v>
      </c>
      <c r="V1121" s="394">
        <v>153869.45330428766</v>
      </c>
      <c r="W1121" s="394">
        <v>158873.82841619744</v>
      </c>
      <c r="X1121" s="394">
        <v>158873.82841619744</v>
      </c>
    </row>
    <row r="1122" spans="1:24" s="390" customFormat="1" ht="16.5" hidden="1">
      <c r="A1122" s="391" t="s">
        <v>3689</v>
      </c>
      <c r="B1122" s="392" t="s">
        <v>3690</v>
      </c>
      <c r="C1122" s="392" t="s">
        <v>454</v>
      </c>
      <c r="D1122" s="392" t="s">
        <v>404</v>
      </c>
      <c r="E1122" s="392" t="s">
        <v>3691</v>
      </c>
      <c r="F1122" s="392" t="s">
        <v>3692</v>
      </c>
      <c r="G1122" s="392" t="s">
        <v>239</v>
      </c>
      <c r="H1122" s="392" t="s">
        <v>243</v>
      </c>
      <c r="I1122" s="393">
        <v>0.152</v>
      </c>
      <c r="J1122" s="393">
        <v>0.157</v>
      </c>
      <c r="K1122" s="393">
        <v>0.161</v>
      </c>
      <c r="L1122" s="393">
        <v>0.16300000000000001</v>
      </c>
      <c r="M1122" s="393">
        <v>0.17500000000000002</v>
      </c>
      <c r="N1122" s="393">
        <v>0.18</v>
      </c>
      <c r="O1122" s="393">
        <v>0.182</v>
      </c>
      <c r="P1122" s="393">
        <v>0.189</v>
      </c>
      <c r="Q1122" s="393">
        <v>0.17</v>
      </c>
      <c r="R1122" s="393">
        <v>0.185</v>
      </c>
      <c r="S1122" s="393">
        <v>0.192</v>
      </c>
      <c r="T1122" s="394">
        <v>0.19900000000000001</v>
      </c>
      <c r="U1122" s="394">
        <v>0.20700000000000002</v>
      </c>
      <c r="V1122" s="394">
        <v>0.21299999999999999</v>
      </c>
      <c r="W1122" s="394">
        <v>0.22</v>
      </c>
      <c r="X1122" s="394">
        <v>0.22</v>
      </c>
    </row>
    <row r="1123" spans="1:24" s="390" customFormat="1" ht="16.5" hidden="1">
      <c r="A1123" s="395" t="s">
        <v>3693</v>
      </c>
      <c r="B1123" s="396" t="s">
        <v>3694</v>
      </c>
      <c r="C1123" s="396" t="s">
        <v>239</v>
      </c>
      <c r="D1123" s="396" t="s">
        <v>429</v>
      </c>
      <c r="E1123" s="396" t="s">
        <v>239</v>
      </c>
      <c r="F1123" s="396" t="s">
        <v>3695</v>
      </c>
      <c r="G1123" s="396" t="s">
        <v>239</v>
      </c>
      <c r="H1123" s="396" t="s">
        <v>243</v>
      </c>
      <c r="I1123" s="397">
        <v>36.229999999999997</v>
      </c>
      <c r="J1123" s="397">
        <v>36.56</v>
      </c>
      <c r="K1123" s="397">
        <v>36.89</v>
      </c>
      <c r="L1123" s="397">
        <v>37.229999999999997</v>
      </c>
      <c r="M1123" s="397">
        <v>37.479999999999997</v>
      </c>
      <c r="N1123" s="397">
        <v>37.479999999999997</v>
      </c>
      <c r="O1123" s="397">
        <v>37.53</v>
      </c>
      <c r="P1123" s="397">
        <v>37.47</v>
      </c>
      <c r="Q1123" s="397">
        <v>37.22</v>
      </c>
      <c r="R1123" s="397">
        <v>36.93</v>
      </c>
      <c r="S1123" s="397">
        <v>36.64</v>
      </c>
      <c r="T1123" s="394">
        <v>36.299999999999997</v>
      </c>
      <c r="U1123" s="394">
        <v>35.880000000000003</v>
      </c>
      <c r="V1123" s="394">
        <v>35.47</v>
      </c>
      <c r="W1123" s="394">
        <v>35.04</v>
      </c>
      <c r="X1123" s="394">
        <v>35.04</v>
      </c>
    </row>
    <row r="1124" spans="1:24" s="390" customFormat="1" ht="16.5" hidden="1">
      <c r="A1124" s="391" t="s">
        <v>3696</v>
      </c>
      <c r="B1124" s="392" t="s">
        <v>3697</v>
      </c>
      <c r="C1124" s="392" t="s">
        <v>239</v>
      </c>
      <c r="D1124" s="392" t="s">
        <v>239</v>
      </c>
      <c r="E1124" s="392" t="s">
        <v>239</v>
      </c>
      <c r="F1124" s="392" t="s">
        <v>3698</v>
      </c>
      <c r="G1124" s="392" t="s">
        <v>239</v>
      </c>
      <c r="H1124" s="392" t="s">
        <v>243</v>
      </c>
      <c r="I1124" s="393">
        <v>73</v>
      </c>
      <c r="J1124" s="393">
        <v>73</v>
      </c>
      <c r="K1124" s="393">
        <v>73</v>
      </c>
      <c r="L1124" s="393">
        <v>73</v>
      </c>
      <c r="M1124" s="393">
        <v>73</v>
      </c>
      <c r="N1124" s="393">
        <v>72.8</v>
      </c>
      <c r="O1124" s="393">
        <v>72.599999999999994</v>
      </c>
      <c r="P1124" s="393">
        <v>72.3</v>
      </c>
      <c r="Q1124" s="393">
        <v>71.8</v>
      </c>
      <c r="R1124" s="393">
        <v>71.2</v>
      </c>
      <c r="S1124" s="393">
        <v>70.7</v>
      </c>
      <c r="T1124" s="394">
        <v>70.099999999999994</v>
      </c>
      <c r="U1124" s="394">
        <v>69.400000000000006</v>
      </c>
      <c r="V1124" s="394">
        <v>68.599999999999994</v>
      </c>
      <c r="W1124" s="394">
        <v>67.900000000000006</v>
      </c>
      <c r="X1124" s="394">
        <v>67.900000000000006</v>
      </c>
    </row>
    <row r="1125" spans="1:24" s="390" customFormat="1" ht="16.5" hidden="1">
      <c r="A1125" s="395" t="s">
        <v>3699</v>
      </c>
      <c r="B1125" s="396" t="s">
        <v>3700</v>
      </c>
      <c r="C1125" s="396" t="s">
        <v>239</v>
      </c>
      <c r="D1125" s="396" t="s">
        <v>239</v>
      </c>
      <c r="E1125" s="396" t="s">
        <v>239</v>
      </c>
      <c r="F1125" s="396" t="s">
        <v>3701</v>
      </c>
      <c r="G1125" s="396" t="s">
        <v>239</v>
      </c>
      <c r="H1125" s="396" t="s">
        <v>243</v>
      </c>
      <c r="I1125" s="397">
        <v>1</v>
      </c>
      <c r="J1125" s="397">
        <v>0.9</v>
      </c>
      <c r="K1125" s="397">
        <v>0.9</v>
      </c>
      <c r="L1125" s="397">
        <v>0.9</v>
      </c>
      <c r="M1125" s="397">
        <v>0.7</v>
      </c>
      <c r="N1125" s="397">
        <v>0</v>
      </c>
      <c r="O1125" s="397">
        <v>0.1</v>
      </c>
      <c r="P1125" s="397">
        <v>-0.2</v>
      </c>
      <c r="Q1125" s="397">
        <v>-0.7</v>
      </c>
      <c r="R1125" s="397">
        <v>-0.8</v>
      </c>
      <c r="S1125" s="397">
        <v>-0.8</v>
      </c>
      <c r="T1125" s="394">
        <v>-0.9</v>
      </c>
      <c r="U1125" s="394">
        <v>-1.1000000000000001</v>
      </c>
      <c r="V1125" s="394">
        <v>-1.2</v>
      </c>
      <c r="W1125" s="394">
        <v>-1.2</v>
      </c>
      <c r="X1125" s="394">
        <v>-1.2</v>
      </c>
    </row>
    <row r="1126" spans="1:24" s="390" customFormat="1" ht="16.5" hidden="1">
      <c r="A1126" s="391" t="s">
        <v>3702</v>
      </c>
      <c r="B1126" s="392" t="s">
        <v>3703</v>
      </c>
      <c r="C1126" s="392" t="s">
        <v>239</v>
      </c>
      <c r="D1126" s="392" t="s">
        <v>239</v>
      </c>
      <c r="E1126" s="392" t="s">
        <v>311</v>
      </c>
      <c r="F1126" s="392" t="s">
        <v>3704</v>
      </c>
      <c r="G1126" s="392" t="s">
        <v>239</v>
      </c>
      <c r="H1126" s="392" t="s">
        <v>243</v>
      </c>
      <c r="I1126" s="398">
        <v>20.777999999999999</v>
      </c>
      <c r="J1126" s="398">
        <v>20.164000000000001</v>
      </c>
      <c r="K1126" s="398">
        <v>19.556999999999999</v>
      </c>
      <c r="L1126" s="398">
        <v>18.943999999999999</v>
      </c>
      <c r="M1126" s="398">
        <v>18.382000000000001</v>
      </c>
      <c r="N1126" s="398">
        <v>18.001000000000001</v>
      </c>
      <c r="O1126" s="398">
        <v>17.588000000000001</v>
      </c>
      <c r="P1126" s="398">
        <v>17.213000000000001</v>
      </c>
      <c r="Q1126" s="398">
        <v>17.012</v>
      </c>
      <c r="R1126" s="393">
        <v>16.899999999999999</v>
      </c>
      <c r="S1126" s="393">
        <v>16.7</v>
      </c>
      <c r="T1126" s="394">
        <v>16.399999999999999</v>
      </c>
      <c r="U1126" s="394">
        <v>16.3</v>
      </c>
      <c r="V1126" s="394">
        <v>16.2</v>
      </c>
      <c r="W1126" s="394">
        <v>16.100000000000001</v>
      </c>
      <c r="X1126" s="394">
        <v>16.100000000000001</v>
      </c>
    </row>
  </sheetData>
  <autoFilter ref="A11:W1126" xr:uid="{00000000-0001-0000-0000-000000000000}">
    <filterColumn colId="0">
      <filters>
        <filter val="Consumer prices (% change pa; av)"/>
        <filter val="Consumer prices (% change pa; end-period)"/>
        <filter val="Growth in average wages (LCU; % pa)"/>
        <filter val="Growth in average wages (US$; % pa)"/>
      </filters>
    </filterColumn>
  </autoFilter>
  <phoneticPr fontId="3" type="noConversion"/>
  <pageMargins left="0.7" right="0.7" top="0.75" bottom="0.75" header="0.3" footer="0.3"/>
  <pageSetup paperSize="9" orientation="portrait" useFirstPageNumber="1" horizontalDpi="4294967295" verticalDpi="429496729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FD407-E89D-4830-B5FC-C173CE69807D}">
  <dimension ref="B2:U85"/>
  <sheetViews>
    <sheetView showGridLines="0" topLeftCell="A7" zoomScaleNormal="100" workbookViewId="0">
      <selection activeCell="C30" sqref="C19:C30"/>
    </sheetView>
  </sheetViews>
  <sheetFormatPr defaultRowHeight="12" customHeight="1"/>
  <cols>
    <col min="1" max="12" width="9" style="110"/>
    <col min="13" max="13" width="13.875" style="110" bestFit="1" customWidth="1"/>
    <col min="14" max="16384" width="9" style="110"/>
  </cols>
  <sheetData>
    <row r="2" spans="2:18" ht="12" customHeight="1">
      <c r="C2" s="110">
        <v>2020</v>
      </c>
      <c r="D2" s="110">
        <f>C2+1</f>
        <v>2021</v>
      </c>
      <c r="E2" s="110">
        <f t="shared" ref="E2:J2" si="0">D2+1</f>
        <v>2022</v>
      </c>
      <c r="F2" s="110">
        <f t="shared" si="0"/>
        <v>2023</v>
      </c>
      <c r="G2" s="110">
        <f t="shared" si="0"/>
        <v>2024</v>
      </c>
      <c r="H2" s="110">
        <f t="shared" si="0"/>
        <v>2025</v>
      </c>
      <c r="I2" s="110">
        <f t="shared" si="0"/>
        <v>2026</v>
      </c>
      <c r="J2" s="110">
        <f t="shared" si="0"/>
        <v>2027</v>
      </c>
      <c r="M2" s="140" t="s">
        <v>4918</v>
      </c>
      <c r="O2" s="109"/>
    </row>
    <row r="3" spans="2:18" ht="12" customHeight="1">
      <c r="B3" s="131" t="s">
        <v>40</v>
      </c>
      <c r="C3" s="119">
        <v>847783</v>
      </c>
      <c r="D3" s="119">
        <v>996238</v>
      </c>
      <c r="E3" s="119">
        <v>1287476</v>
      </c>
      <c r="F3" s="119">
        <v>1654428</v>
      </c>
      <c r="G3" s="119">
        <v>1658158</v>
      </c>
      <c r="H3" s="108">
        <v>1783356</v>
      </c>
      <c r="I3" s="119">
        <v>1943884</v>
      </c>
      <c r="J3" s="119">
        <v>1993443</v>
      </c>
    </row>
    <row r="4" spans="2:18" ht="12" customHeight="1">
      <c r="B4" s="131" t="s">
        <v>41</v>
      </c>
      <c r="C4" s="119">
        <v>28284</v>
      </c>
      <c r="D4" s="119">
        <v>15900</v>
      </c>
      <c r="E4" s="119">
        <v>59385</v>
      </c>
      <c r="F4" s="133" t="s">
        <v>42</v>
      </c>
      <c r="G4" s="133" t="s">
        <v>42</v>
      </c>
      <c r="H4" s="133" t="s">
        <v>42</v>
      </c>
      <c r="I4" s="133" t="s">
        <v>42</v>
      </c>
      <c r="J4" s="133" t="s">
        <v>42</v>
      </c>
      <c r="M4" s="854" t="s">
        <v>57</v>
      </c>
      <c r="N4" s="855" t="s">
        <v>4912</v>
      </c>
      <c r="O4" s="855" t="s">
        <v>4913</v>
      </c>
      <c r="P4" s="856" t="s">
        <v>4914</v>
      </c>
      <c r="Q4" s="856" t="s">
        <v>4915</v>
      </c>
      <c r="R4" s="856" t="s">
        <v>4916</v>
      </c>
    </row>
    <row r="5" spans="2:18" ht="12" customHeight="1">
      <c r="B5" s="131" t="s">
        <v>43</v>
      </c>
      <c r="C5" s="119">
        <v>34179</v>
      </c>
      <c r="D5" s="119">
        <v>50172</v>
      </c>
      <c r="E5" s="119">
        <v>79019</v>
      </c>
      <c r="F5" s="133" t="s">
        <v>42</v>
      </c>
      <c r="G5" s="133" t="s">
        <v>42</v>
      </c>
      <c r="H5" s="133" t="s">
        <v>42</v>
      </c>
      <c r="I5" s="133" t="s">
        <v>42</v>
      </c>
      <c r="J5" s="133" t="s">
        <v>42</v>
      </c>
      <c r="M5" s="857" t="s">
        <v>46</v>
      </c>
      <c r="N5" s="859">
        <v>603056</v>
      </c>
      <c r="O5" s="859">
        <v>581799</v>
      </c>
      <c r="P5" s="860">
        <v>406897</v>
      </c>
      <c r="Q5" s="860">
        <v>304386</v>
      </c>
      <c r="R5" s="860">
        <v>187602</v>
      </c>
    </row>
    <row r="6" spans="2:18" ht="12" customHeight="1">
      <c r="B6" s="131" t="s">
        <v>44</v>
      </c>
      <c r="C6" s="119">
        <v>8893</v>
      </c>
      <c r="D6" s="119">
        <v>3860</v>
      </c>
      <c r="E6" s="119">
        <v>6100</v>
      </c>
      <c r="F6" s="133" t="s">
        <v>42</v>
      </c>
      <c r="G6" s="133" t="s">
        <v>42</v>
      </c>
      <c r="H6" s="133" t="s">
        <v>42</v>
      </c>
      <c r="I6" s="133" t="s">
        <v>42</v>
      </c>
      <c r="J6" s="133" t="s">
        <v>42</v>
      </c>
      <c r="M6" s="857" t="s">
        <v>47</v>
      </c>
      <c r="N6" s="859">
        <v>273496</v>
      </c>
      <c r="O6" s="859">
        <v>254638</v>
      </c>
      <c r="P6" s="860">
        <v>146267</v>
      </c>
      <c r="Q6" s="860">
        <v>80118</v>
      </c>
      <c r="R6" s="860">
        <v>44974</v>
      </c>
    </row>
    <row r="7" spans="2:18" ht="12" customHeight="1">
      <c r="B7" s="131" t="s">
        <v>45</v>
      </c>
      <c r="C7" s="122">
        <v>156</v>
      </c>
      <c r="D7" s="123">
        <v>-34</v>
      </c>
      <c r="E7" s="123">
        <v>-21</v>
      </c>
      <c r="F7" s="133" t="s">
        <v>42</v>
      </c>
      <c r="G7" s="133" t="s">
        <v>42</v>
      </c>
      <c r="H7" s="133" t="s">
        <v>42</v>
      </c>
      <c r="I7" s="133" t="s">
        <v>42</v>
      </c>
      <c r="J7" s="133" t="s">
        <v>42</v>
      </c>
      <c r="M7" s="857" t="s">
        <v>48</v>
      </c>
      <c r="N7" s="859">
        <v>136979</v>
      </c>
      <c r="O7" s="859">
        <v>147238</v>
      </c>
      <c r="P7" s="860">
        <v>120482</v>
      </c>
      <c r="Q7" s="860">
        <v>107183</v>
      </c>
      <c r="R7" s="860">
        <v>48396</v>
      </c>
    </row>
    <row r="8" spans="2:18" ht="12" customHeight="1">
      <c r="M8" s="857" t="s">
        <v>49</v>
      </c>
      <c r="N8" s="859">
        <v>192581</v>
      </c>
      <c r="O8" s="859">
        <v>179922</v>
      </c>
      <c r="P8" s="860">
        <v>140148</v>
      </c>
      <c r="Q8" s="860">
        <v>117084</v>
      </c>
      <c r="R8" s="860">
        <v>94232</v>
      </c>
    </row>
    <row r="9" spans="2:18" ht="12" customHeight="1">
      <c r="C9" s="110">
        <v>2020</v>
      </c>
      <c r="D9" s="110">
        <f>C9+1</f>
        <v>2021</v>
      </c>
      <c r="E9" s="110">
        <f t="shared" ref="E9:J9" si="1">D9+1</f>
        <v>2022</v>
      </c>
      <c r="F9" s="110">
        <f t="shared" si="1"/>
        <v>2023</v>
      </c>
      <c r="G9" s="110">
        <f t="shared" si="1"/>
        <v>2024</v>
      </c>
      <c r="H9" s="110">
        <f t="shared" si="1"/>
        <v>2025</v>
      </c>
      <c r="I9" s="110">
        <f t="shared" si="1"/>
        <v>2026</v>
      </c>
      <c r="J9" s="110">
        <f t="shared" si="1"/>
        <v>2027</v>
      </c>
      <c r="M9" s="857" t="s">
        <v>4917</v>
      </c>
      <c r="N9" s="859">
        <v>0</v>
      </c>
      <c r="O9" s="859">
        <v>0</v>
      </c>
      <c r="P9" s="860">
        <v>0</v>
      </c>
      <c r="Q9" s="860">
        <v>0</v>
      </c>
      <c r="R9" s="860">
        <v>0</v>
      </c>
    </row>
    <row r="10" spans="2:18" ht="12" customHeight="1">
      <c r="B10" s="132" t="s">
        <v>46</v>
      </c>
      <c r="C10" s="132"/>
      <c r="D10" s="132"/>
      <c r="E10" s="132"/>
      <c r="F10" s="119">
        <v>865937</v>
      </c>
      <c r="G10" s="119">
        <v>879413</v>
      </c>
      <c r="H10" s="119">
        <v>947333</v>
      </c>
      <c r="I10" s="119">
        <v>1047085</v>
      </c>
      <c r="J10" s="108">
        <v>1134157</v>
      </c>
      <c r="M10" s="857" t="s">
        <v>50</v>
      </c>
      <c r="N10" s="859">
        <v>455562</v>
      </c>
      <c r="O10" s="859">
        <v>545272</v>
      </c>
      <c r="P10" s="860">
        <v>552965</v>
      </c>
      <c r="Q10" s="860">
        <v>502058</v>
      </c>
      <c r="R10" s="860">
        <v>406010</v>
      </c>
    </row>
    <row r="11" spans="2:18" ht="12" customHeight="1">
      <c r="B11" s="131" t="s">
        <v>47</v>
      </c>
      <c r="C11" s="132"/>
      <c r="D11" s="132"/>
      <c r="E11" s="132"/>
      <c r="F11" s="119">
        <v>361496</v>
      </c>
      <c r="G11" s="119">
        <v>389105</v>
      </c>
      <c r="H11" s="119">
        <v>406811</v>
      </c>
      <c r="I11" s="119">
        <v>417697</v>
      </c>
      <c r="J11" s="108">
        <v>415087</v>
      </c>
      <c r="M11" s="857" t="s">
        <v>3780</v>
      </c>
      <c r="N11" s="859">
        <v>269329</v>
      </c>
      <c r="O11" s="859">
        <v>171088</v>
      </c>
      <c r="P11" s="860">
        <v>136576</v>
      </c>
      <c r="Q11" s="860">
        <v>93244</v>
      </c>
      <c r="R11" s="860">
        <v>62038</v>
      </c>
    </row>
    <row r="12" spans="2:18" ht="12" customHeight="1">
      <c r="B12" s="131" t="s">
        <v>48</v>
      </c>
      <c r="C12" s="132"/>
      <c r="D12" s="132"/>
      <c r="E12" s="132"/>
      <c r="F12" s="119">
        <v>172002</v>
      </c>
      <c r="G12" s="119">
        <v>160768</v>
      </c>
      <c r="H12" s="119">
        <v>180107</v>
      </c>
      <c r="I12" s="119">
        <v>247459</v>
      </c>
      <c r="J12" s="108">
        <v>244126</v>
      </c>
      <c r="M12" s="857" t="s">
        <v>51</v>
      </c>
      <c r="N12" s="859">
        <v>142383</v>
      </c>
      <c r="O12" s="859">
        <v>133118</v>
      </c>
      <c r="P12" s="860">
        <v>92315</v>
      </c>
      <c r="Q12" s="860">
        <v>54197</v>
      </c>
      <c r="R12" s="860">
        <v>33933</v>
      </c>
    </row>
    <row r="13" spans="2:18" ht="12" customHeight="1">
      <c r="B13" s="131" t="s">
        <v>49</v>
      </c>
      <c r="C13" s="132"/>
      <c r="D13" s="132"/>
      <c r="E13" s="132"/>
      <c r="F13" s="119">
        <v>332439</v>
      </c>
      <c r="G13" s="119">
        <v>329539</v>
      </c>
      <c r="H13" s="119">
        <v>360415</v>
      </c>
      <c r="I13" s="119">
        <v>381929</v>
      </c>
      <c r="J13" s="108">
        <v>474944</v>
      </c>
      <c r="M13" s="858" t="s">
        <v>52</v>
      </c>
      <c r="N13" s="861">
        <v>1470331</v>
      </c>
      <c r="O13" s="861">
        <v>1431277</v>
      </c>
      <c r="P13" s="862">
        <v>1188753</v>
      </c>
      <c r="Q13" s="862">
        <v>953885</v>
      </c>
      <c r="R13" s="862">
        <v>689584</v>
      </c>
    </row>
    <row r="14" spans="2:18" ht="12" customHeight="1">
      <c r="B14" s="132" t="s">
        <v>50</v>
      </c>
      <c r="C14" s="132"/>
      <c r="D14" s="132"/>
      <c r="E14" s="132"/>
      <c r="F14" s="119">
        <v>572061</v>
      </c>
      <c r="G14" s="119">
        <v>524291</v>
      </c>
      <c r="H14" s="119">
        <v>546330</v>
      </c>
      <c r="I14" s="119">
        <v>597917</v>
      </c>
      <c r="J14" s="108">
        <v>587051</v>
      </c>
    </row>
    <row r="15" spans="2:18" ht="12" customHeight="1">
      <c r="B15" s="132" t="s">
        <v>51</v>
      </c>
      <c r="C15" s="132"/>
      <c r="D15" s="132"/>
      <c r="E15" s="132"/>
      <c r="F15" s="119">
        <v>216430</v>
      </c>
      <c r="G15" s="119">
        <v>254454</v>
      </c>
      <c r="H15" s="119">
        <v>289693</v>
      </c>
      <c r="I15" s="119">
        <v>298882</v>
      </c>
      <c r="J15" s="108">
        <v>272234</v>
      </c>
      <c r="M15" s="140" t="s">
        <v>4919</v>
      </c>
    </row>
    <row r="16" spans="2:18" ht="12" customHeight="1">
      <c r="B16" s="134" t="s">
        <v>52</v>
      </c>
      <c r="C16" s="134"/>
      <c r="D16" s="134"/>
      <c r="E16" s="134"/>
      <c r="F16" s="121">
        <v>1654428</v>
      </c>
      <c r="G16" s="121">
        <v>1658158</v>
      </c>
      <c r="H16" s="115">
        <v>1783356</v>
      </c>
      <c r="I16" s="115">
        <v>1943884</v>
      </c>
      <c r="J16" s="115">
        <v>1993443</v>
      </c>
    </row>
    <row r="17" spans="2:18" ht="12" customHeight="1">
      <c r="M17" s="854" t="s">
        <v>57</v>
      </c>
      <c r="N17" s="867" t="s">
        <v>4912</v>
      </c>
      <c r="O17" s="867" t="s">
        <v>4913</v>
      </c>
      <c r="P17" s="867" t="s">
        <v>4914</v>
      </c>
      <c r="Q17" s="867" t="s">
        <v>4915</v>
      </c>
      <c r="R17" s="867" t="s">
        <v>4916</v>
      </c>
    </row>
    <row r="18" spans="2:18" ht="12" customHeight="1">
      <c r="B18" s="140" t="s">
        <v>65</v>
      </c>
      <c r="M18" s="857" t="s">
        <v>46</v>
      </c>
      <c r="N18" s="859">
        <v>24565</v>
      </c>
      <c r="O18" s="859">
        <v>138974</v>
      </c>
      <c r="P18" s="860">
        <v>273744</v>
      </c>
      <c r="Q18" s="860">
        <v>246454</v>
      </c>
      <c r="R18" s="860">
        <v>135775</v>
      </c>
    </row>
    <row r="19" spans="2:18" ht="12" customHeight="1">
      <c r="C19" s="110">
        <v>2020</v>
      </c>
      <c r="D19" s="110">
        <f>C19+1</f>
        <v>2021</v>
      </c>
      <c r="E19" s="110">
        <f t="shared" ref="E19:J19" si="2">D19+1</f>
        <v>2022</v>
      </c>
      <c r="F19" s="110">
        <f t="shared" si="2"/>
        <v>2023</v>
      </c>
      <c r="G19" s="110">
        <f t="shared" si="2"/>
        <v>2024</v>
      </c>
      <c r="H19" s="110">
        <f t="shared" si="2"/>
        <v>2025</v>
      </c>
      <c r="I19" s="110">
        <f t="shared" si="2"/>
        <v>2026</v>
      </c>
      <c r="J19" s="110">
        <f t="shared" si="2"/>
        <v>2027</v>
      </c>
      <c r="M19" s="857" t="s">
        <v>47</v>
      </c>
      <c r="N19" s="859">
        <v>10408</v>
      </c>
      <c r="O19" s="859">
        <v>83346</v>
      </c>
      <c r="P19" s="860">
        <v>190673</v>
      </c>
      <c r="Q19" s="860">
        <v>171251</v>
      </c>
      <c r="R19" s="860">
        <v>102437</v>
      </c>
    </row>
    <row r="20" spans="2:18" ht="12" customHeight="1">
      <c r="B20" s="131" t="s">
        <v>46</v>
      </c>
      <c r="C20" s="119"/>
      <c r="D20" s="119"/>
      <c r="E20" s="119"/>
      <c r="F20" s="119">
        <v>805923</v>
      </c>
      <c r="G20" s="108">
        <v>713698</v>
      </c>
      <c r="H20" s="108">
        <v>596330</v>
      </c>
      <c r="I20" s="108">
        <v>476915</v>
      </c>
      <c r="J20" s="108">
        <v>416044</v>
      </c>
      <c r="M20" s="857" t="s">
        <v>48</v>
      </c>
      <c r="N20" s="859">
        <v>14156</v>
      </c>
      <c r="O20" s="859">
        <v>12367</v>
      </c>
      <c r="P20" s="860">
        <v>12010</v>
      </c>
      <c r="Q20" s="860">
        <v>5800</v>
      </c>
      <c r="R20" s="860">
        <v>5689</v>
      </c>
    </row>
    <row r="21" spans="2:18" ht="12" customHeight="1">
      <c r="B21" s="131" t="s">
        <v>47</v>
      </c>
      <c r="C21" s="119"/>
      <c r="D21" s="119"/>
      <c r="E21" s="119"/>
      <c r="F21" s="119">
        <v>358142</v>
      </c>
      <c r="G21" s="108">
        <v>342353</v>
      </c>
      <c r="H21" s="108">
        <v>262639</v>
      </c>
      <c r="I21" s="108">
        <v>161331</v>
      </c>
      <c r="J21" s="108">
        <v>106755</v>
      </c>
      <c r="M21" s="857" t="s">
        <v>49</v>
      </c>
      <c r="N21" s="859">
        <v>0</v>
      </c>
      <c r="O21" s="859">
        <v>43261</v>
      </c>
      <c r="P21" s="860">
        <v>71060</v>
      </c>
      <c r="Q21" s="860">
        <v>69403</v>
      </c>
      <c r="R21" s="860">
        <v>27650</v>
      </c>
    </row>
    <row r="22" spans="2:18" ht="12" customHeight="1">
      <c r="B22" s="131" t="s">
        <v>48</v>
      </c>
      <c r="C22" s="119"/>
      <c r="D22" s="119"/>
      <c r="E22" s="119"/>
      <c r="F22" s="119">
        <v>146418</v>
      </c>
      <c r="G22" s="108">
        <v>120329</v>
      </c>
      <c r="H22" s="108">
        <v>92259</v>
      </c>
      <c r="I22" s="108">
        <v>69975</v>
      </c>
      <c r="J22" s="108">
        <v>71182</v>
      </c>
      <c r="M22" s="857" t="s">
        <v>4917</v>
      </c>
      <c r="N22" s="859">
        <v>0</v>
      </c>
      <c r="O22" s="859">
        <v>0</v>
      </c>
      <c r="P22" s="860">
        <v>0</v>
      </c>
      <c r="Q22" s="860">
        <v>0</v>
      </c>
      <c r="R22" s="860">
        <v>0</v>
      </c>
    </row>
    <row r="23" spans="2:18" ht="12" customHeight="1">
      <c r="B23" s="131" t="s">
        <v>49</v>
      </c>
      <c r="C23" s="119"/>
      <c r="D23" s="119"/>
      <c r="E23" s="119"/>
      <c r="F23" s="119">
        <v>301363</v>
      </c>
      <c r="G23" s="108">
        <v>251016</v>
      </c>
      <c r="H23" s="108">
        <v>241432</v>
      </c>
      <c r="I23" s="108">
        <v>245609</v>
      </c>
      <c r="J23" s="108">
        <v>238107</v>
      </c>
      <c r="M23" s="857" t="s">
        <v>50</v>
      </c>
      <c r="N23" s="859">
        <v>3659</v>
      </c>
      <c r="O23" s="859">
        <v>34296</v>
      </c>
      <c r="P23" s="860">
        <v>75597</v>
      </c>
      <c r="Q23" s="860">
        <v>106795</v>
      </c>
      <c r="R23" s="860">
        <v>97924</v>
      </c>
    </row>
    <row r="24" spans="2:18" ht="12" customHeight="1">
      <c r="B24" s="131" t="s">
        <v>50</v>
      </c>
      <c r="C24" s="119"/>
      <c r="D24" s="119"/>
      <c r="E24" s="119"/>
      <c r="F24" s="119">
        <v>561928</v>
      </c>
      <c r="G24" s="108">
        <v>494952</v>
      </c>
      <c r="H24" s="108">
        <v>472130</v>
      </c>
      <c r="I24" s="108">
        <v>428647</v>
      </c>
      <c r="J24" s="108">
        <v>320920</v>
      </c>
      <c r="M24" s="857" t="s">
        <v>3780</v>
      </c>
      <c r="N24" s="859">
        <v>74582</v>
      </c>
      <c r="O24" s="859">
        <v>237780</v>
      </c>
      <c r="P24" s="860">
        <v>249753</v>
      </c>
      <c r="Q24" s="860">
        <v>285136</v>
      </c>
      <c r="R24" s="860">
        <v>183115</v>
      </c>
    </row>
    <row r="25" spans="2:18" ht="12" customHeight="1">
      <c r="B25" s="131" t="s">
        <v>51</v>
      </c>
      <c r="C25" s="119"/>
      <c r="D25" s="119"/>
      <c r="E25" s="119"/>
      <c r="F25" s="119">
        <v>213717</v>
      </c>
      <c r="G25" s="108">
        <v>214595</v>
      </c>
      <c r="H25" s="108">
        <v>166730</v>
      </c>
      <c r="I25" s="108">
        <v>79692</v>
      </c>
      <c r="J25" s="108">
        <v>26313</v>
      </c>
      <c r="M25" s="857" t="s">
        <v>51</v>
      </c>
      <c r="N25" s="859">
        <v>3275</v>
      </c>
      <c r="O25" s="859">
        <v>49534</v>
      </c>
      <c r="P25" s="860">
        <v>62406</v>
      </c>
      <c r="Q25" s="860">
        <v>67581</v>
      </c>
      <c r="R25" s="860">
        <v>42786</v>
      </c>
    </row>
    <row r="26" spans="2:18" ht="12" customHeight="1">
      <c r="B26" s="141" t="s">
        <v>52</v>
      </c>
      <c r="C26" s="121"/>
      <c r="D26" s="121"/>
      <c r="E26" s="121"/>
      <c r="F26" s="121">
        <v>1581568</v>
      </c>
      <c r="G26" s="115">
        <v>1423246</v>
      </c>
      <c r="H26" s="115">
        <v>1235190</v>
      </c>
      <c r="I26" s="115">
        <v>985253</v>
      </c>
      <c r="J26" s="115">
        <v>763278</v>
      </c>
      <c r="M26" s="858" t="s">
        <v>52</v>
      </c>
      <c r="N26" s="861">
        <v>106081</v>
      </c>
      <c r="O26" s="861">
        <v>460583</v>
      </c>
      <c r="P26" s="862">
        <v>661500</v>
      </c>
      <c r="Q26" s="862">
        <v>705966</v>
      </c>
      <c r="R26" s="862">
        <v>459600</v>
      </c>
    </row>
    <row r="27" spans="2:18" ht="12" customHeight="1">
      <c r="B27" s="110" t="s">
        <v>56</v>
      </c>
    </row>
    <row r="28" spans="2:18" ht="12" customHeight="1">
      <c r="M28" s="140" t="s">
        <v>4920</v>
      </c>
    </row>
    <row r="29" spans="2:18" ht="12" customHeight="1">
      <c r="B29" s="142" t="s">
        <v>53</v>
      </c>
      <c r="C29" s="142"/>
      <c r="I29" s="109"/>
      <c r="J29" s="109"/>
    </row>
    <row r="30" spans="2:18" ht="12" customHeight="1">
      <c r="B30" s="143" t="s">
        <v>57</v>
      </c>
      <c r="C30" s="110">
        <v>2020</v>
      </c>
      <c r="D30" s="110">
        <f>C30+1</f>
        <v>2021</v>
      </c>
      <c r="E30" s="110">
        <f t="shared" ref="E30:J30" si="3">D30+1</f>
        <v>2022</v>
      </c>
      <c r="F30" s="110">
        <f t="shared" si="3"/>
        <v>2023</v>
      </c>
      <c r="G30" s="110">
        <f t="shared" si="3"/>
        <v>2024</v>
      </c>
      <c r="H30" s="110">
        <f t="shared" si="3"/>
        <v>2025</v>
      </c>
      <c r="I30" s="110">
        <f t="shared" si="3"/>
        <v>2026</v>
      </c>
      <c r="J30" s="110">
        <f t="shared" si="3"/>
        <v>2027</v>
      </c>
      <c r="M30" s="854" t="s">
        <v>57</v>
      </c>
      <c r="N30" s="867" t="s">
        <v>4912</v>
      </c>
      <c r="O30" s="867" t="s">
        <v>4913</v>
      </c>
      <c r="P30" s="867" t="s">
        <v>4914</v>
      </c>
      <c r="Q30" s="867" t="s">
        <v>4915</v>
      </c>
      <c r="R30" s="867" t="s">
        <v>4916</v>
      </c>
    </row>
    <row r="31" spans="2:18" ht="12" customHeight="1">
      <c r="B31" s="132" t="s">
        <v>46</v>
      </c>
      <c r="C31" s="119"/>
      <c r="D31" s="119"/>
      <c r="E31" s="119"/>
      <c r="F31" s="108">
        <v>3713</v>
      </c>
      <c r="G31" s="108">
        <v>122446</v>
      </c>
      <c r="H31" s="108">
        <v>199873</v>
      </c>
      <c r="I31" s="108">
        <v>112692</v>
      </c>
      <c r="J31" s="108">
        <v>90632</v>
      </c>
      <c r="M31" s="857" t="s">
        <v>46</v>
      </c>
      <c r="N31" s="859">
        <f>SUM(N5,N18)</f>
        <v>627621</v>
      </c>
      <c r="O31" s="859">
        <f t="shared" ref="O31:R31" si="4">SUM(O5,O18)</f>
        <v>720773</v>
      </c>
      <c r="P31" s="860">
        <f t="shared" si="4"/>
        <v>680641</v>
      </c>
      <c r="Q31" s="860">
        <f t="shared" si="4"/>
        <v>550840</v>
      </c>
      <c r="R31" s="860">
        <f t="shared" si="4"/>
        <v>323377</v>
      </c>
    </row>
    <row r="32" spans="2:18" ht="12" customHeight="1">
      <c r="B32" s="131" t="s">
        <v>47</v>
      </c>
      <c r="C32" s="119"/>
      <c r="D32" s="119"/>
      <c r="E32" s="119"/>
      <c r="F32" s="108">
        <v>2854</v>
      </c>
      <c r="G32" s="108">
        <v>21524</v>
      </c>
      <c r="H32" s="108">
        <v>30570</v>
      </c>
      <c r="I32" s="108">
        <v>17539</v>
      </c>
      <c r="J32" s="108">
        <v>20573</v>
      </c>
      <c r="M32" s="857" t="s">
        <v>47</v>
      </c>
      <c r="N32" s="859">
        <f t="shared" ref="N32:R32" si="5">SUM(N6,N19)</f>
        <v>283904</v>
      </c>
      <c r="O32" s="859">
        <f t="shared" si="5"/>
        <v>337984</v>
      </c>
      <c r="P32" s="860">
        <f t="shared" si="5"/>
        <v>336940</v>
      </c>
      <c r="Q32" s="860">
        <f t="shared" si="5"/>
        <v>251369</v>
      </c>
      <c r="R32" s="860">
        <f t="shared" si="5"/>
        <v>147411</v>
      </c>
    </row>
    <row r="33" spans="2:21" ht="12" customHeight="1">
      <c r="B33" s="131" t="s">
        <v>48</v>
      </c>
      <c r="C33" s="119"/>
      <c r="D33" s="119"/>
      <c r="E33" s="119"/>
      <c r="F33" s="116">
        <v>500</v>
      </c>
      <c r="G33" s="108">
        <v>22399</v>
      </c>
      <c r="H33" s="108">
        <v>61870</v>
      </c>
      <c r="I33" s="108">
        <v>92631</v>
      </c>
      <c r="J33" s="108">
        <v>65200</v>
      </c>
      <c r="M33" s="857" t="s">
        <v>48</v>
      </c>
      <c r="N33" s="859">
        <f t="shared" ref="N33:R33" si="6">SUM(N7,N20)</f>
        <v>151135</v>
      </c>
      <c r="O33" s="859">
        <f t="shared" si="6"/>
        <v>159605</v>
      </c>
      <c r="P33" s="860">
        <f t="shared" si="6"/>
        <v>132492</v>
      </c>
      <c r="Q33" s="860">
        <f t="shared" si="6"/>
        <v>112983</v>
      </c>
      <c r="R33" s="860">
        <f t="shared" si="6"/>
        <v>54085</v>
      </c>
    </row>
    <row r="34" spans="2:21" ht="12" customHeight="1">
      <c r="B34" s="131" t="s">
        <v>49</v>
      </c>
      <c r="C34" s="119"/>
      <c r="D34" s="119"/>
      <c r="E34" s="119"/>
      <c r="F34" s="116">
        <v>359</v>
      </c>
      <c r="G34" s="108">
        <v>78523</v>
      </c>
      <c r="H34" s="108">
        <v>107432</v>
      </c>
      <c r="I34" s="108">
        <v>2522</v>
      </c>
      <c r="J34" s="108">
        <v>4859</v>
      </c>
      <c r="M34" s="857" t="s">
        <v>49</v>
      </c>
      <c r="N34" s="859">
        <f t="shared" ref="N34:R34" si="7">SUM(N8,N21)</f>
        <v>192581</v>
      </c>
      <c r="O34" s="859">
        <f t="shared" si="7"/>
        <v>223183</v>
      </c>
      <c r="P34" s="860">
        <f t="shared" si="7"/>
        <v>211208</v>
      </c>
      <c r="Q34" s="860">
        <f t="shared" si="7"/>
        <v>186487</v>
      </c>
      <c r="R34" s="860">
        <f t="shared" si="7"/>
        <v>121882</v>
      </c>
    </row>
    <row r="35" spans="2:21" ht="12" customHeight="1">
      <c r="B35" s="132" t="s">
        <v>50</v>
      </c>
      <c r="C35" s="119"/>
      <c r="D35" s="119"/>
      <c r="E35" s="119"/>
      <c r="F35" s="108">
        <v>10133</v>
      </c>
      <c r="G35" s="108">
        <v>26917</v>
      </c>
      <c r="H35" s="108">
        <v>38739</v>
      </c>
      <c r="I35" s="108">
        <v>65363</v>
      </c>
      <c r="J35" s="108">
        <v>61237</v>
      </c>
      <c r="M35" s="857" t="s">
        <v>4917</v>
      </c>
      <c r="N35" s="859">
        <f t="shared" ref="N35:R35" si="8">SUM(N9,N22)</f>
        <v>0</v>
      </c>
      <c r="O35" s="859">
        <f t="shared" si="8"/>
        <v>0</v>
      </c>
      <c r="P35" s="860">
        <f t="shared" si="8"/>
        <v>0</v>
      </c>
      <c r="Q35" s="860">
        <f t="shared" si="8"/>
        <v>0</v>
      </c>
      <c r="R35" s="860">
        <f t="shared" si="8"/>
        <v>0</v>
      </c>
    </row>
    <row r="36" spans="2:21" ht="12" customHeight="1">
      <c r="B36" s="132" t="s">
        <v>51</v>
      </c>
      <c r="C36" s="119"/>
      <c r="D36" s="119"/>
      <c r="E36" s="119"/>
      <c r="F36" s="108">
        <v>1079</v>
      </c>
      <c r="G36" s="108">
        <v>12319</v>
      </c>
      <c r="H36" s="108">
        <v>12194</v>
      </c>
      <c r="I36" s="108">
        <v>10713</v>
      </c>
      <c r="J36" s="108">
        <v>6570</v>
      </c>
      <c r="M36" s="857" t="s">
        <v>50</v>
      </c>
      <c r="N36" s="859">
        <f t="shared" ref="N36:R36" si="9">SUM(N10,N23)</f>
        <v>459221</v>
      </c>
      <c r="O36" s="859">
        <f t="shared" si="9"/>
        <v>579568</v>
      </c>
      <c r="P36" s="860">
        <f>SUM(P10,P23)</f>
        <v>628562</v>
      </c>
      <c r="Q36" s="860">
        <f t="shared" si="9"/>
        <v>608853</v>
      </c>
      <c r="R36" s="860">
        <f t="shared" si="9"/>
        <v>503934</v>
      </c>
    </row>
    <row r="37" spans="2:21" ht="12" customHeight="1">
      <c r="B37" s="134" t="s">
        <v>52</v>
      </c>
      <c r="C37" s="121"/>
      <c r="D37" s="121"/>
      <c r="E37" s="121"/>
      <c r="F37" s="115">
        <v>14925</v>
      </c>
      <c r="G37" s="115">
        <v>161682</v>
      </c>
      <c r="H37" s="115">
        <v>250806</v>
      </c>
      <c r="I37" s="115">
        <v>188769</v>
      </c>
      <c r="J37" s="115">
        <v>158439</v>
      </c>
      <c r="M37" s="857" t="s">
        <v>3780</v>
      </c>
      <c r="N37" s="859">
        <f t="shared" ref="N37:R37" si="10">SUM(N11,N24)</f>
        <v>343911</v>
      </c>
      <c r="O37" s="859">
        <f t="shared" si="10"/>
        <v>408868</v>
      </c>
      <c r="P37" s="860">
        <f t="shared" si="10"/>
        <v>386329</v>
      </c>
      <c r="Q37" s="860">
        <f t="shared" si="10"/>
        <v>378380</v>
      </c>
      <c r="R37" s="860">
        <f t="shared" si="10"/>
        <v>245153</v>
      </c>
    </row>
    <row r="38" spans="2:21" ht="12" customHeight="1">
      <c r="B38" s="110" t="s">
        <v>58</v>
      </c>
      <c r="M38" s="857" t="s">
        <v>51</v>
      </c>
      <c r="N38" s="859">
        <f t="shared" ref="N38:R38" si="11">SUM(N12,N25)</f>
        <v>145658</v>
      </c>
      <c r="O38" s="859">
        <f t="shared" si="11"/>
        <v>182652</v>
      </c>
      <c r="P38" s="860">
        <f t="shared" si="11"/>
        <v>154721</v>
      </c>
      <c r="Q38" s="860">
        <f t="shared" si="11"/>
        <v>121778</v>
      </c>
      <c r="R38" s="860">
        <f t="shared" si="11"/>
        <v>76719</v>
      </c>
    </row>
    <row r="39" spans="2:21" ht="12" customHeight="1">
      <c r="C39" s="110">
        <v>2020</v>
      </c>
      <c r="D39" s="110">
        <f>C39+1</f>
        <v>2021</v>
      </c>
      <c r="E39" s="110">
        <f t="shared" ref="E39:J39" si="12">D39+1</f>
        <v>2022</v>
      </c>
      <c r="F39" s="110">
        <f t="shared" si="12"/>
        <v>2023</v>
      </c>
      <c r="G39" s="110">
        <f t="shared" si="12"/>
        <v>2024</v>
      </c>
      <c r="H39" s="110">
        <f t="shared" si="12"/>
        <v>2025</v>
      </c>
      <c r="I39" s="110">
        <f t="shared" si="12"/>
        <v>2026</v>
      </c>
      <c r="J39" s="110">
        <f t="shared" si="12"/>
        <v>2027</v>
      </c>
      <c r="M39" s="858" t="s">
        <v>52</v>
      </c>
      <c r="N39" s="861">
        <f>SUM(N32:N35,N36,N38)</f>
        <v>1232499</v>
      </c>
      <c r="O39" s="861">
        <f t="shared" ref="O39:R39" si="13">SUM(O32:O35,O36,O38)</f>
        <v>1482992</v>
      </c>
      <c r="P39" s="862">
        <f t="shared" si="13"/>
        <v>1463923</v>
      </c>
      <c r="Q39" s="862">
        <f t="shared" si="13"/>
        <v>1281470</v>
      </c>
      <c r="R39" s="862">
        <f t="shared" si="13"/>
        <v>904031</v>
      </c>
    </row>
    <row r="40" spans="2:21" ht="12" customHeight="1">
      <c r="B40" s="132" t="s">
        <v>46</v>
      </c>
      <c r="C40" s="119"/>
      <c r="D40" s="119"/>
      <c r="E40" s="119"/>
      <c r="F40" s="108">
        <v>56302</v>
      </c>
      <c r="G40" s="108">
        <v>43268</v>
      </c>
      <c r="H40" s="108">
        <v>112049</v>
      </c>
      <c r="I40" s="108">
        <v>297513</v>
      </c>
      <c r="J40" s="108">
        <v>343371</v>
      </c>
    </row>
    <row r="41" spans="2:21" ht="12" customHeight="1">
      <c r="B41" s="131" t="s">
        <v>47</v>
      </c>
      <c r="C41" s="119"/>
      <c r="D41" s="119"/>
      <c r="E41" s="119"/>
      <c r="F41" s="116">
        <v>500</v>
      </c>
      <c r="G41" s="108">
        <v>25228</v>
      </c>
      <c r="H41" s="108">
        <v>89780</v>
      </c>
      <c r="I41" s="108">
        <v>153977</v>
      </c>
      <c r="J41" s="108">
        <v>143130</v>
      </c>
      <c r="N41" s="140">
        <v>2020</v>
      </c>
      <c r="O41" s="140">
        <f>N41+1</f>
        <v>2021</v>
      </c>
      <c r="P41" s="140">
        <f t="shared" ref="P41" si="14">O41+1</f>
        <v>2022</v>
      </c>
      <c r="Q41" s="140">
        <f t="shared" ref="Q41" si="15">P41+1</f>
        <v>2023</v>
      </c>
      <c r="R41" s="140">
        <f t="shared" ref="R41" si="16">Q41+1</f>
        <v>2024</v>
      </c>
      <c r="S41" s="140">
        <f t="shared" ref="S41" si="17">R41+1</f>
        <v>2025</v>
      </c>
      <c r="T41" s="140">
        <f t="shared" ref="T41" si="18">S41+1</f>
        <v>2026</v>
      </c>
      <c r="U41" s="140">
        <f t="shared" ref="U41" si="19">T41+1</f>
        <v>2027</v>
      </c>
    </row>
    <row r="42" spans="2:21" ht="12" customHeight="1">
      <c r="B42" s="131" t="s">
        <v>48</v>
      </c>
      <c r="C42" s="119"/>
      <c r="D42" s="119"/>
      <c r="E42" s="119"/>
      <c r="F42" s="108">
        <v>25084</v>
      </c>
      <c r="G42" s="108">
        <v>18040</v>
      </c>
      <c r="H42" s="108">
        <v>16784</v>
      </c>
      <c r="I42" s="108">
        <v>52514</v>
      </c>
      <c r="J42" s="108">
        <v>50407</v>
      </c>
      <c r="M42" s="131" t="s">
        <v>46</v>
      </c>
      <c r="N42" s="865"/>
      <c r="O42" s="865"/>
      <c r="P42" s="865"/>
      <c r="Q42" s="119">
        <f>F20-O31</f>
        <v>85150</v>
      </c>
      <c r="R42" s="108">
        <f t="shared" ref="R42:T45" si="20">G20-P31</f>
        <v>33057</v>
      </c>
      <c r="S42" s="108">
        <f t="shared" si="20"/>
        <v>45490</v>
      </c>
      <c r="T42" s="108">
        <f t="shared" si="20"/>
        <v>153538</v>
      </c>
      <c r="U42" s="863"/>
    </row>
    <row r="43" spans="2:21" ht="12" customHeight="1">
      <c r="B43" s="131" t="s">
        <v>49</v>
      </c>
      <c r="C43" s="119"/>
      <c r="D43" s="119"/>
      <c r="E43" s="119"/>
      <c r="F43" s="108">
        <v>30718</v>
      </c>
      <c r="G43" s="133" t="s">
        <v>42</v>
      </c>
      <c r="H43" s="108">
        <v>5485</v>
      </c>
      <c r="I43" s="108">
        <v>91022</v>
      </c>
      <c r="J43" s="108">
        <v>149835</v>
      </c>
      <c r="M43" s="131" t="s">
        <v>47</v>
      </c>
      <c r="N43" s="865"/>
      <c r="O43" s="865"/>
      <c r="P43" s="865"/>
      <c r="Q43" s="119">
        <f t="shared" ref="Q43" si="21">F21-O32</f>
        <v>20158</v>
      </c>
      <c r="R43" s="108">
        <f t="shared" si="20"/>
        <v>5413</v>
      </c>
      <c r="S43" s="108">
        <f t="shared" si="20"/>
        <v>11270</v>
      </c>
      <c r="T43" s="108">
        <f t="shared" si="20"/>
        <v>13920</v>
      </c>
      <c r="U43" s="863"/>
    </row>
    <row r="44" spans="2:21" ht="12" customHeight="1">
      <c r="B44" s="132" t="s">
        <v>50</v>
      </c>
      <c r="C44" s="119"/>
      <c r="D44" s="119"/>
      <c r="E44" s="119"/>
      <c r="F44" s="133" t="s">
        <v>42</v>
      </c>
      <c r="G44" s="108">
        <v>2421</v>
      </c>
      <c r="H44" s="108">
        <v>25027</v>
      </c>
      <c r="I44" s="108">
        <v>52244</v>
      </c>
      <c r="J44" s="108">
        <v>96835</v>
      </c>
      <c r="M44" s="131" t="s">
        <v>48</v>
      </c>
      <c r="N44" s="865"/>
      <c r="O44" s="865"/>
      <c r="P44" s="865"/>
      <c r="Q44" s="119">
        <f t="shared" ref="Q44" si="22">F22-O33</f>
        <v>-13187</v>
      </c>
      <c r="R44" s="108">
        <f t="shared" si="20"/>
        <v>-12163</v>
      </c>
      <c r="S44" s="108">
        <f t="shared" si="20"/>
        <v>-20724</v>
      </c>
      <c r="T44" s="108">
        <f t="shared" si="20"/>
        <v>15890</v>
      </c>
      <c r="U44" s="863"/>
    </row>
    <row r="45" spans="2:21" ht="12" customHeight="1">
      <c r="B45" s="132" t="s">
        <v>51</v>
      </c>
      <c r="C45" s="119"/>
      <c r="D45" s="119"/>
      <c r="E45" s="119"/>
      <c r="F45" s="108">
        <v>1633</v>
      </c>
      <c r="G45" s="108">
        <v>27540</v>
      </c>
      <c r="H45" s="108">
        <v>81418</v>
      </c>
      <c r="I45" s="108">
        <v>104835</v>
      </c>
      <c r="J45" s="108">
        <v>84596</v>
      </c>
      <c r="M45" s="131" t="s">
        <v>49</v>
      </c>
      <c r="N45" s="865"/>
      <c r="O45" s="865"/>
      <c r="P45" s="865"/>
      <c r="Q45" s="119">
        <f t="shared" ref="Q45" si="23">F23-O34</f>
        <v>78180</v>
      </c>
      <c r="R45" s="108">
        <f t="shared" si="20"/>
        <v>39808</v>
      </c>
      <c r="S45" s="108">
        <f t="shared" si="20"/>
        <v>54945</v>
      </c>
      <c r="T45" s="108">
        <f t="shared" si="20"/>
        <v>123727</v>
      </c>
      <c r="U45" s="863"/>
    </row>
    <row r="46" spans="2:21" ht="12" customHeight="1">
      <c r="B46" s="134" t="s">
        <v>52</v>
      </c>
      <c r="C46" s="121"/>
      <c r="D46" s="121"/>
      <c r="E46" s="121"/>
      <c r="F46" s="115">
        <v>57935</v>
      </c>
      <c r="G46" s="115">
        <v>73230</v>
      </c>
      <c r="H46" s="115">
        <v>218494</v>
      </c>
      <c r="I46" s="115">
        <v>454592</v>
      </c>
      <c r="J46" s="115">
        <v>524802</v>
      </c>
      <c r="M46" s="131" t="s">
        <v>50</v>
      </c>
      <c r="N46" s="865"/>
      <c r="O46" s="865"/>
      <c r="P46" s="865"/>
      <c r="Q46" s="119">
        <f>F24-O36</f>
        <v>-17640</v>
      </c>
      <c r="R46" s="108">
        <f t="shared" ref="R46:T46" si="24">G24-P36</f>
        <v>-133610</v>
      </c>
      <c r="S46" s="108">
        <f t="shared" si="24"/>
        <v>-136723</v>
      </c>
      <c r="T46" s="108">
        <f t="shared" si="24"/>
        <v>-75287</v>
      </c>
      <c r="U46" s="863"/>
    </row>
    <row r="47" spans="2:21" ht="12" customHeight="1">
      <c r="B47" s="110" t="s">
        <v>59</v>
      </c>
      <c r="M47" s="131" t="s">
        <v>51</v>
      </c>
      <c r="N47" s="865"/>
      <c r="O47" s="865"/>
      <c r="P47" s="865"/>
      <c r="Q47" s="119">
        <f>F25-O38</f>
        <v>31065</v>
      </c>
      <c r="R47" s="108">
        <f t="shared" ref="R47:T47" si="25">G25-P38</f>
        <v>59874</v>
      </c>
      <c r="S47" s="108">
        <f t="shared" si="25"/>
        <v>44952</v>
      </c>
      <c r="T47" s="108">
        <f t="shared" si="25"/>
        <v>2973</v>
      </c>
      <c r="U47" s="863"/>
    </row>
    <row r="48" spans="2:21" ht="12" customHeight="1">
      <c r="B48" s="142" t="s">
        <v>54</v>
      </c>
      <c r="C48" s="142"/>
      <c r="D48" s="142"/>
      <c r="E48" s="142"/>
      <c r="F48" s="142"/>
      <c r="G48" s="142"/>
      <c r="H48" s="142"/>
      <c r="I48" s="142"/>
      <c r="J48" s="142"/>
      <c r="M48" s="141" t="s">
        <v>52</v>
      </c>
      <c r="N48" s="866"/>
      <c r="O48" s="866"/>
      <c r="P48" s="866"/>
      <c r="Q48" s="121">
        <f>F26-O39</f>
        <v>98576</v>
      </c>
      <c r="R48" s="115">
        <f t="shared" ref="R48:T48" si="26">G26-P39</f>
        <v>-40677</v>
      </c>
      <c r="S48" s="115">
        <f t="shared" si="26"/>
        <v>-46280</v>
      </c>
      <c r="T48" s="115">
        <f t="shared" si="26"/>
        <v>81222</v>
      </c>
      <c r="U48" s="864"/>
    </row>
    <row r="49" spans="2:10" ht="12" customHeight="1">
      <c r="B49" s="143" t="s">
        <v>60</v>
      </c>
      <c r="C49" s="110">
        <v>2020</v>
      </c>
      <c r="D49" s="110">
        <f>C49+1</f>
        <v>2021</v>
      </c>
      <c r="E49" s="110">
        <f t="shared" ref="E49:J49" si="27">D49+1</f>
        <v>2022</v>
      </c>
      <c r="F49" s="110">
        <f t="shared" si="27"/>
        <v>2023</v>
      </c>
      <c r="G49" s="110">
        <f t="shared" si="27"/>
        <v>2024</v>
      </c>
      <c r="H49" s="110">
        <f t="shared" si="27"/>
        <v>2025</v>
      </c>
      <c r="I49" s="110">
        <f t="shared" si="27"/>
        <v>2026</v>
      </c>
      <c r="J49" s="110">
        <f t="shared" si="27"/>
        <v>2027</v>
      </c>
    </row>
    <row r="50" spans="2:10" ht="12" customHeight="1">
      <c r="B50" s="132" t="s">
        <v>46</v>
      </c>
      <c r="C50" s="119"/>
      <c r="D50" s="119"/>
      <c r="E50" s="119"/>
      <c r="F50" s="119"/>
      <c r="G50" s="133" t="s">
        <v>42</v>
      </c>
      <c r="H50" s="108">
        <v>26306</v>
      </c>
      <c r="I50" s="108">
        <v>120139</v>
      </c>
      <c r="J50" s="108">
        <v>186234</v>
      </c>
    </row>
    <row r="51" spans="2:10" ht="12" customHeight="1">
      <c r="B51" s="131" t="s">
        <v>47</v>
      </c>
      <c r="C51" s="119"/>
      <c r="D51" s="119"/>
      <c r="E51" s="119"/>
      <c r="F51" s="119"/>
      <c r="G51" s="133" t="s">
        <v>42</v>
      </c>
      <c r="H51" s="108">
        <v>17111</v>
      </c>
      <c r="I51" s="108">
        <v>69233</v>
      </c>
      <c r="J51" s="108">
        <v>86500</v>
      </c>
    </row>
    <row r="52" spans="2:10" ht="12" customHeight="1">
      <c r="B52" s="131" t="s">
        <v>48</v>
      </c>
      <c r="C52" s="119"/>
      <c r="D52" s="119"/>
      <c r="E52" s="119"/>
      <c r="F52" s="119"/>
      <c r="G52" s="133" t="s">
        <v>42</v>
      </c>
      <c r="H52" s="108">
        <v>9194</v>
      </c>
      <c r="I52" s="108">
        <v>32338</v>
      </c>
      <c r="J52" s="108">
        <v>36280</v>
      </c>
    </row>
    <row r="53" spans="2:10" ht="12" customHeight="1">
      <c r="B53" s="131" t="s">
        <v>49</v>
      </c>
      <c r="C53" s="119"/>
      <c r="D53" s="119"/>
      <c r="E53" s="119"/>
      <c r="F53" s="119"/>
      <c r="G53" s="133" t="s">
        <v>42</v>
      </c>
      <c r="H53" s="133" t="s">
        <v>42</v>
      </c>
      <c r="I53" s="108">
        <v>18568</v>
      </c>
      <c r="J53" s="108">
        <v>63454</v>
      </c>
    </row>
    <row r="54" spans="2:10" ht="12" customHeight="1">
      <c r="B54" s="132" t="s">
        <v>50</v>
      </c>
      <c r="C54" s="119"/>
      <c r="D54" s="119"/>
      <c r="E54" s="119"/>
      <c r="F54" s="119"/>
      <c r="G54" s="133" t="s">
        <v>42</v>
      </c>
      <c r="H54" s="108">
        <v>10434</v>
      </c>
      <c r="I54" s="108">
        <v>51663</v>
      </c>
      <c r="J54" s="108">
        <v>79045</v>
      </c>
    </row>
    <row r="55" spans="2:10" ht="12" customHeight="1">
      <c r="B55" s="132" t="s">
        <v>51</v>
      </c>
      <c r="C55" s="119"/>
      <c r="D55" s="119"/>
      <c r="E55" s="119"/>
      <c r="F55" s="119"/>
      <c r="G55" s="133" t="s">
        <v>42</v>
      </c>
      <c r="H55" s="108">
        <v>29350</v>
      </c>
      <c r="I55" s="108">
        <v>73893</v>
      </c>
      <c r="J55" s="108">
        <v>67845</v>
      </c>
    </row>
    <row r="56" spans="2:10" ht="12" customHeight="1">
      <c r="B56" s="134" t="s">
        <v>52</v>
      </c>
      <c r="C56" s="121"/>
      <c r="D56" s="121"/>
      <c r="E56" s="121"/>
      <c r="F56" s="121"/>
      <c r="G56" s="145" t="s">
        <v>42</v>
      </c>
      <c r="H56" s="115">
        <v>66090</v>
      </c>
      <c r="I56" s="115">
        <v>245696</v>
      </c>
      <c r="J56" s="115">
        <v>333124</v>
      </c>
    </row>
    <row r="57" spans="2:10" ht="12" customHeight="1">
      <c r="B57" s="110" t="s">
        <v>61</v>
      </c>
    </row>
    <row r="58" spans="2:10" ht="12" customHeight="1">
      <c r="C58" s="110">
        <v>2020</v>
      </c>
      <c r="D58" s="110">
        <f>C58+1</f>
        <v>2021</v>
      </c>
      <c r="E58" s="110">
        <f t="shared" ref="E58:J58" si="28">D58+1</f>
        <v>2022</v>
      </c>
      <c r="F58" s="110">
        <f t="shared" si="28"/>
        <v>2023</v>
      </c>
      <c r="G58" s="110">
        <f t="shared" si="28"/>
        <v>2024</v>
      </c>
      <c r="H58" s="110">
        <f t="shared" si="28"/>
        <v>2025</v>
      </c>
      <c r="I58" s="110">
        <f t="shared" si="28"/>
        <v>2026</v>
      </c>
      <c r="J58" s="110">
        <f t="shared" si="28"/>
        <v>2027</v>
      </c>
    </row>
    <row r="59" spans="2:10" ht="12" customHeight="1">
      <c r="B59" s="132" t="s">
        <v>46</v>
      </c>
      <c r="C59" s="144"/>
      <c r="D59" s="133" t="s">
        <v>42</v>
      </c>
      <c r="E59" s="133" t="s">
        <v>42</v>
      </c>
      <c r="F59" s="133" t="s">
        <v>42</v>
      </c>
      <c r="G59" s="133" t="s">
        <v>42</v>
      </c>
      <c r="H59" s="108">
        <v>12776</v>
      </c>
      <c r="I59" s="108">
        <v>39825</v>
      </c>
      <c r="J59" s="108">
        <v>93049</v>
      </c>
    </row>
    <row r="60" spans="2:10" ht="12" customHeight="1">
      <c r="B60" s="131" t="s">
        <v>47</v>
      </c>
      <c r="C60" s="144"/>
      <c r="D60" s="133" t="s">
        <v>42</v>
      </c>
      <c r="E60" s="133" t="s">
        <v>42</v>
      </c>
      <c r="F60" s="133" t="s">
        <v>42</v>
      </c>
      <c r="G60" s="133" t="s">
        <v>42</v>
      </c>
      <c r="H60" s="108">
        <v>6711</v>
      </c>
      <c r="I60" s="108">
        <v>15617</v>
      </c>
      <c r="J60" s="108">
        <v>54912</v>
      </c>
    </row>
    <row r="61" spans="2:10" ht="12" customHeight="1">
      <c r="B61" s="131" t="s">
        <v>48</v>
      </c>
      <c r="C61" s="144"/>
      <c r="D61" s="133" t="s">
        <v>42</v>
      </c>
      <c r="E61" s="133" t="s">
        <v>42</v>
      </c>
      <c r="F61" s="133" t="s">
        <v>42</v>
      </c>
      <c r="G61" s="133" t="s">
        <v>42</v>
      </c>
      <c r="H61" s="133" t="s">
        <v>42</v>
      </c>
      <c r="I61" s="133" t="s">
        <v>42</v>
      </c>
      <c r="J61" s="108">
        <v>19448</v>
      </c>
    </row>
    <row r="62" spans="2:10" ht="12" customHeight="1">
      <c r="B62" s="131" t="s">
        <v>49</v>
      </c>
      <c r="C62" s="144"/>
      <c r="D62" s="133" t="s">
        <v>42</v>
      </c>
      <c r="E62" s="133" t="s">
        <v>42</v>
      </c>
      <c r="F62" s="133" t="s">
        <v>42</v>
      </c>
      <c r="G62" s="133" t="s">
        <v>42</v>
      </c>
      <c r="H62" s="108">
        <v>6065</v>
      </c>
      <c r="I62" s="108">
        <v>24208</v>
      </c>
      <c r="J62" s="108">
        <v>18689</v>
      </c>
    </row>
    <row r="63" spans="2:10" ht="12" customHeight="1">
      <c r="B63" s="132" t="s">
        <v>50</v>
      </c>
      <c r="C63" s="144"/>
      <c r="D63" s="133" t="s">
        <v>42</v>
      </c>
      <c r="E63" s="133" t="s">
        <v>42</v>
      </c>
      <c r="F63" s="133" t="s">
        <v>42</v>
      </c>
      <c r="G63" s="133" t="s">
        <v>42</v>
      </c>
      <c r="H63" s="133" t="s">
        <v>42</v>
      </c>
      <c r="I63" s="133" t="s">
        <v>42</v>
      </c>
      <c r="J63" s="108">
        <v>22433</v>
      </c>
    </row>
    <row r="64" spans="2:10" ht="12" customHeight="1">
      <c r="B64" s="132" t="s">
        <v>51</v>
      </c>
      <c r="C64" s="144"/>
      <c r="D64" s="133" t="s">
        <v>42</v>
      </c>
      <c r="E64" s="133" t="s">
        <v>42</v>
      </c>
      <c r="F64" s="133" t="s">
        <v>42</v>
      </c>
      <c r="G64" s="133" t="s">
        <v>42</v>
      </c>
      <c r="H64" s="133" t="s">
        <v>42</v>
      </c>
      <c r="I64" s="108">
        <v>29749</v>
      </c>
      <c r="J64" s="108">
        <v>74559</v>
      </c>
    </row>
    <row r="65" spans="2:10" ht="12" customHeight="1">
      <c r="B65" s="134" t="s">
        <v>52</v>
      </c>
      <c r="C65" s="144"/>
      <c r="D65" s="145" t="s">
        <v>42</v>
      </c>
      <c r="E65" s="145" t="s">
        <v>42</v>
      </c>
      <c r="F65" s="145" t="s">
        <v>42</v>
      </c>
      <c r="G65" s="145" t="s">
        <v>42</v>
      </c>
      <c r="H65" s="115">
        <v>12776</v>
      </c>
      <c r="I65" s="115">
        <v>69574</v>
      </c>
      <c r="J65" s="115">
        <v>190041</v>
      </c>
    </row>
    <row r="66" spans="2:10" ht="12" customHeight="1">
      <c r="B66" s="110" t="s">
        <v>62</v>
      </c>
    </row>
    <row r="67" spans="2:10" ht="12" customHeight="1">
      <c r="B67" s="142" t="s">
        <v>55</v>
      </c>
      <c r="C67" s="142"/>
      <c r="D67" s="142"/>
      <c r="E67" s="142"/>
      <c r="F67" s="142"/>
      <c r="G67" s="142"/>
      <c r="H67" s="142"/>
      <c r="I67" s="142"/>
    </row>
    <row r="68" spans="2:10" ht="12" customHeight="1">
      <c r="B68" s="143" t="s">
        <v>63</v>
      </c>
      <c r="C68" s="110">
        <v>2020</v>
      </c>
      <c r="D68" s="110">
        <f>C68+1</f>
        <v>2021</v>
      </c>
      <c r="E68" s="110">
        <f t="shared" ref="E68:J68" si="29">D68+1</f>
        <v>2022</v>
      </c>
      <c r="F68" s="110">
        <f t="shared" si="29"/>
        <v>2023</v>
      </c>
      <c r="G68" s="110">
        <f t="shared" si="29"/>
        <v>2024</v>
      </c>
      <c r="H68" s="110">
        <f t="shared" si="29"/>
        <v>2025</v>
      </c>
      <c r="I68" s="110">
        <f t="shared" si="29"/>
        <v>2026</v>
      </c>
      <c r="J68" s="110">
        <f t="shared" si="29"/>
        <v>2027</v>
      </c>
    </row>
    <row r="69" spans="2:10" ht="12" customHeight="1">
      <c r="B69" s="132" t="s">
        <v>46</v>
      </c>
      <c r="C69" s="144"/>
      <c r="D69" s="133" t="s">
        <v>42</v>
      </c>
      <c r="E69" s="133" t="s">
        <v>42</v>
      </c>
      <c r="F69" s="133" t="s">
        <v>42</v>
      </c>
      <c r="G69" s="133" t="s">
        <v>42</v>
      </c>
      <c r="H69" s="133" t="s">
        <v>42</v>
      </c>
      <c r="I69" s="133" t="s">
        <v>42</v>
      </c>
      <c r="J69" s="108">
        <v>4827</v>
      </c>
    </row>
    <row r="70" spans="2:10" ht="12" customHeight="1">
      <c r="B70" s="131" t="s">
        <v>47</v>
      </c>
      <c r="C70" s="144"/>
      <c r="D70" s="133" t="s">
        <v>42</v>
      </c>
      <c r="E70" s="133" t="s">
        <v>42</v>
      </c>
      <c r="F70" s="133" t="s">
        <v>42</v>
      </c>
      <c r="G70" s="133" t="s">
        <v>42</v>
      </c>
      <c r="H70" s="133" t="s">
        <v>42</v>
      </c>
      <c r="I70" s="133" t="s">
        <v>42</v>
      </c>
      <c r="J70" s="108">
        <v>3217</v>
      </c>
    </row>
    <row r="71" spans="2:10" ht="12" customHeight="1">
      <c r="B71" s="131" t="s">
        <v>48</v>
      </c>
      <c r="C71" s="144"/>
      <c r="D71" s="133" t="s">
        <v>42</v>
      </c>
      <c r="E71" s="133" t="s">
        <v>42</v>
      </c>
      <c r="F71" s="133" t="s">
        <v>42</v>
      </c>
      <c r="G71" s="133" t="s">
        <v>42</v>
      </c>
      <c r="H71" s="133" t="s">
        <v>42</v>
      </c>
      <c r="I71" s="133" t="s">
        <v>42</v>
      </c>
      <c r="J71" s="108">
        <v>1610</v>
      </c>
    </row>
    <row r="72" spans="2:10" ht="12" customHeight="1">
      <c r="B72" s="131" t="s">
        <v>49</v>
      </c>
      <c r="C72" s="144"/>
      <c r="D72" s="133" t="s">
        <v>42</v>
      </c>
      <c r="E72" s="133" t="s">
        <v>42</v>
      </c>
      <c r="F72" s="133" t="s">
        <v>42</v>
      </c>
      <c r="G72" s="133" t="s">
        <v>42</v>
      </c>
      <c r="H72" s="133" t="s">
        <v>42</v>
      </c>
      <c r="I72" s="133" t="s">
        <v>42</v>
      </c>
      <c r="J72" s="133" t="s">
        <v>42</v>
      </c>
    </row>
    <row r="73" spans="2:10" ht="12" customHeight="1">
      <c r="B73" s="132" t="s">
        <v>50</v>
      </c>
      <c r="C73" s="144"/>
      <c r="D73" s="133" t="s">
        <v>42</v>
      </c>
      <c r="E73" s="133" t="s">
        <v>42</v>
      </c>
      <c r="F73" s="133" t="s">
        <v>42</v>
      </c>
      <c r="G73" s="133" t="s">
        <v>42</v>
      </c>
      <c r="H73" s="133" t="s">
        <v>42</v>
      </c>
      <c r="I73" s="133" t="s">
        <v>42</v>
      </c>
      <c r="J73" s="108">
        <v>6581</v>
      </c>
    </row>
    <row r="74" spans="2:10" ht="12" customHeight="1">
      <c r="B74" s="132" t="s">
        <v>51</v>
      </c>
      <c r="C74" s="144"/>
      <c r="D74" s="133" t="s">
        <v>42</v>
      </c>
      <c r="E74" s="133" t="s">
        <v>42</v>
      </c>
      <c r="F74" s="133" t="s">
        <v>42</v>
      </c>
      <c r="G74" s="133" t="s">
        <v>42</v>
      </c>
      <c r="H74" s="133" t="s">
        <v>42</v>
      </c>
      <c r="I74" s="133" t="s">
        <v>42</v>
      </c>
      <c r="J74" s="108">
        <v>12351</v>
      </c>
    </row>
    <row r="75" spans="2:10" ht="12" customHeight="1">
      <c r="B75" s="134" t="s">
        <v>52</v>
      </c>
      <c r="C75" s="144"/>
      <c r="D75" s="145" t="s">
        <v>42</v>
      </c>
      <c r="E75" s="145" t="s">
        <v>42</v>
      </c>
      <c r="F75" s="145" t="s">
        <v>42</v>
      </c>
      <c r="G75" s="145" t="s">
        <v>42</v>
      </c>
      <c r="H75" s="145" t="s">
        <v>42</v>
      </c>
      <c r="I75" s="145" t="s">
        <v>42</v>
      </c>
      <c r="J75" s="115">
        <v>23759</v>
      </c>
    </row>
    <row r="76" spans="2:10" ht="12" customHeight="1">
      <c r="B76" s="110" t="s">
        <v>64</v>
      </c>
    </row>
    <row r="78" spans="2:10" ht="12" customHeight="1">
      <c r="B78" s="143" t="s">
        <v>63</v>
      </c>
      <c r="C78" s="110">
        <v>2020</v>
      </c>
      <c r="D78" s="110">
        <f>C78+1</f>
        <v>2021</v>
      </c>
      <c r="E78" s="110">
        <f t="shared" ref="E78" si="30">D78+1</f>
        <v>2022</v>
      </c>
      <c r="F78" s="110">
        <f t="shared" ref="F78" si="31">E78+1</f>
        <v>2023</v>
      </c>
      <c r="G78" s="110">
        <f t="shared" ref="G78" si="32">F78+1</f>
        <v>2024</v>
      </c>
      <c r="H78" s="110">
        <f t="shared" ref="H78" si="33">G78+1</f>
        <v>2025</v>
      </c>
      <c r="I78" s="110">
        <f t="shared" ref="I78" si="34">H78+1</f>
        <v>2026</v>
      </c>
      <c r="J78" s="110">
        <f t="shared" ref="J78" si="35">I78+1</f>
        <v>2027</v>
      </c>
    </row>
    <row r="79" spans="2:10" ht="12" customHeight="1">
      <c r="B79" s="132" t="s">
        <v>46</v>
      </c>
      <c r="C79" s="851">
        <f>SUM(C20,C31,C40,C50,C59,C69)</f>
        <v>0</v>
      </c>
      <c r="D79" s="852">
        <f t="shared" ref="D79:J79" si="36">SUM(D20,D31,D40,D50,D59,D69)</f>
        <v>0</v>
      </c>
      <c r="E79" s="852">
        <f t="shared" si="36"/>
        <v>0</v>
      </c>
      <c r="F79" s="852">
        <f t="shared" si="36"/>
        <v>865938</v>
      </c>
      <c r="G79" s="852">
        <f t="shared" si="36"/>
        <v>879412</v>
      </c>
      <c r="H79" s="852">
        <f t="shared" si="36"/>
        <v>947334</v>
      </c>
      <c r="I79" s="852">
        <f t="shared" si="36"/>
        <v>1047084</v>
      </c>
      <c r="J79" s="159">
        <f t="shared" si="36"/>
        <v>1134157</v>
      </c>
    </row>
    <row r="80" spans="2:10" ht="12" customHeight="1">
      <c r="B80" s="131" t="s">
        <v>47</v>
      </c>
      <c r="C80" s="851">
        <f t="shared" ref="C80:J80" si="37">SUM(C21,C32,C41,C51,C60,C70)</f>
        <v>0</v>
      </c>
      <c r="D80" s="852">
        <f t="shared" si="37"/>
        <v>0</v>
      </c>
      <c r="E80" s="852">
        <f t="shared" si="37"/>
        <v>0</v>
      </c>
      <c r="F80" s="852">
        <f t="shared" si="37"/>
        <v>361496</v>
      </c>
      <c r="G80" s="852">
        <f t="shared" si="37"/>
        <v>389105</v>
      </c>
      <c r="H80" s="852">
        <f t="shared" si="37"/>
        <v>406811</v>
      </c>
      <c r="I80" s="852">
        <f t="shared" si="37"/>
        <v>417697</v>
      </c>
      <c r="J80" s="159">
        <f t="shared" si="37"/>
        <v>415087</v>
      </c>
    </row>
    <row r="81" spans="2:10" ht="12" customHeight="1">
      <c r="B81" s="131" t="s">
        <v>48</v>
      </c>
      <c r="C81" s="851">
        <f t="shared" ref="C81:J81" si="38">SUM(C22,C33,C42,C52,C61,C71)</f>
        <v>0</v>
      </c>
      <c r="D81" s="852">
        <f t="shared" si="38"/>
        <v>0</v>
      </c>
      <c r="E81" s="852">
        <f t="shared" si="38"/>
        <v>0</v>
      </c>
      <c r="F81" s="852">
        <f t="shared" si="38"/>
        <v>172002</v>
      </c>
      <c r="G81" s="852">
        <f t="shared" si="38"/>
        <v>160768</v>
      </c>
      <c r="H81" s="852">
        <f t="shared" si="38"/>
        <v>180107</v>
      </c>
      <c r="I81" s="852">
        <f t="shared" si="38"/>
        <v>247458</v>
      </c>
      <c r="J81" s="159">
        <f t="shared" si="38"/>
        <v>244127</v>
      </c>
    </row>
    <row r="82" spans="2:10" ht="12" customHeight="1">
      <c r="B82" s="131" t="s">
        <v>49</v>
      </c>
      <c r="C82" s="851">
        <f t="shared" ref="C82:J82" si="39">SUM(C23,C34,C43,C53,C62,C72)</f>
        <v>0</v>
      </c>
      <c r="D82" s="852">
        <f t="shared" si="39"/>
        <v>0</v>
      </c>
      <c r="E82" s="852">
        <f t="shared" si="39"/>
        <v>0</v>
      </c>
      <c r="F82" s="852">
        <f t="shared" si="39"/>
        <v>332440</v>
      </c>
      <c r="G82" s="852">
        <f t="shared" si="39"/>
        <v>329539</v>
      </c>
      <c r="H82" s="852">
        <f t="shared" si="39"/>
        <v>360414</v>
      </c>
      <c r="I82" s="852">
        <f t="shared" si="39"/>
        <v>381929</v>
      </c>
      <c r="J82" s="852">
        <f t="shared" si="39"/>
        <v>474944</v>
      </c>
    </row>
    <row r="83" spans="2:10" ht="12" customHeight="1">
      <c r="B83" s="132" t="s">
        <v>50</v>
      </c>
      <c r="C83" s="851">
        <f t="shared" ref="C83:J83" si="40">SUM(C24,C35,C44,C54,C63,C73)</f>
        <v>0</v>
      </c>
      <c r="D83" s="852">
        <f t="shared" si="40"/>
        <v>0</v>
      </c>
      <c r="E83" s="852">
        <f t="shared" si="40"/>
        <v>0</v>
      </c>
      <c r="F83" s="852">
        <f t="shared" si="40"/>
        <v>572061</v>
      </c>
      <c r="G83" s="852">
        <f t="shared" si="40"/>
        <v>524290</v>
      </c>
      <c r="H83" s="852">
        <f t="shared" si="40"/>
        <v>546330</v>
      </c>
      <c r="I83" s="852">
        <f t="shared" si="40"/>
        <v>597917</v>
      </c>
      <c r="J83" s="159">
        <f t="shared" si="40"/>
        <v>587051</v>
      </c>
    </row>
    <row r="84" spans="2:10" ht="12" customHeight="1">
      <c r="B84" s="132" t="s">
        <v>51</v>
      </c>
      <c r="C84" s="851">
        <f t="shared" ref="C84:J84" si="41">SUM(C25,C36,C45,C55,C64,C74)</f>
        <v>0</v>
      </c>
      <c r="D84" s="852">
        <f t="shared" si="41"/>
        <v>0</v>
      </c>
      <c r="E84" s="852">
        <f t="shared" si="41"/>
        <v>0</v>
      </c>
      <c r="F84" s="852">
        <f>SUM(F25,F36,F45,F55,F64,F74)</f>
        <v>216429</v>
      </c>
      <c r="G84" s="852">
        <f t="shared" si="41"/>
        <v>254454</v>
      </c>
      <c r="H84" s="852">
        <f t="shared" si="41"/>
        <v>289692</v>
      </c>
      <c r="I84" s="852">
        <f t="shared" si="41"/>
        <v>298882</v>
      </c>
      <c r="J84" s="159">
        <f t="shared" si="41"/>
        <v>272234</v>
      </c>
    </row>
    <row r="85" spans="2:10" ht="12" customHeight="1">
      <c r="B85" s="134" t="s">
        <v>52</v>
      </c>
      <c r="C85" s="851">
        <f t="shared" ref="C85:J85" si="42">SUM(C26,C37,C46,C56,C65,C75)</f>
        <v>0</v>
      </c>
      <c r="D85" s="853">
        <f t="shared" si="42"/>
        <v>0</v>
      </c>
      <c r="E85" s="853">
        <f t="shared" si="42"/>
        <v>0</v>
      </c>
      <c r="F85" s="853">
        <f t="shared" si="42"/>
        <v>1654428</v>
      </c>
      <c r="G85" s="853">
        <f t="shared" si="42"/>
        <v>1658158</v>
      </c>
      <c r="H85" s="853">
        <f t="shared" si="42"/>
        <v>1783356</v>
      </c>
      <c r="I85" s="853">
        <f t="shared" si="42"/>
        <v>1943884</v>
      </c>
      <c r="J85" s="161">
        <f t="shared" si="42"/>
        <v>1993443</v>
      </c>
    </row>
  </sheetData>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08909-B2A8-4624-A396-4D6C5AE2B0ED}">
  <sheetPr>
    <tabColor theme="7"/>
  </sheetPr>
  <dimension ref="B2:J13"/>
  <sheetViews>
    <sheetView zoomScale="85" zoomScaleNormal="85" workbookViewId="0">
      <selection activeCell="I10" sqref="F10:I10"/>
    </sheetView>
  </sheetViews>
  <sheetFormatPr defaultRowHeight="16.5"/>
  <cols>
    <col min="6" max="8" width="11.125" customWidth="1"/>
    <col min="9" max="9" width="10.75" bestFit="1" customWidth="1"/>
  </cols>
  <sheetData>
    <row r="2" spans="2:10">
      <c r="B2" s="554"/>
      <c r="C2" s="554" t="s">
        <v>3706</v>
      </c>
      <c r="D2" s="554"/>
      <c r="E2" s="554"/>
      <c r="F2" s="555">
        <v>43830</v>
      </c>
      <c r="G2" s="555">
        <v>44196</v>
      </c>
      <c r="H2" s="555">
        <v>44561</v>
      </c>
      <c r="I2" s="556">
        <v>44926</v>
      </c>
    </row>
    <row r="3" spans="2:10">
      <c r="B3" s="557"/>
      <c r="C3" s="557"/>
      <c r="D3" s="557"/>
      <c r="E3" s="557"/>
      <c r="F3" s="557"/>
      <c r="G3" s="557"/>
      <c r="H3" s="558"/>
      <c r="I3" s="559"/>
    </row>
    <row r="4" spans="2:10">
      <c r="B4" s="557"/>
      <c r="C4" s="557" t="s">
        <v>46</v>
      </c>
      <c r="D4" s="557"/>
      <c r="E4" s="557"/>
      <c r="F4" s="558">
        <v>389435.90050799999</v>
      </c>
      <c r="G4" s="558">
        <v>461860.54287200002</v>
      </c>
      <c r="H4" s="558">
        <v>541240.59437199996</v>
      </c>
      <c r="I4" s="560">
        <v>647372.83708254539</v>
      </c>
      <c r="J4" t="s">
        <v>3774</v>
      </c>
    </row>
    <row r="5" spans="2:10">
      <c r="B5" s="557"/>
      <c r="C5" s="557" t="s">
        <v>3775</v>
      </c>
      <c r="D5" s="557"/>
      <c r="E5" s="557"/>
      <c r="F5" s="558">
        <v>174695.245425</v>
      </c>
      <c r="G5" s="558">
        <v>192844.88172</v>
      </c>
      <c r="H5" s="558"/>
      <c r="I5" s="561">
        <v>318129.54958909086</v>
      </c>
    </row>
    <row r="6" spans="2:10">
      <c r="B6" s="557"/>
      <c r="C6" s="557" t="s">
        <v>3776</v>
      </c>
      <c r="D6" s="557"/>
      <c r="E6" s="557"/>
      <c r="F6" s="558">
        <v>94747.002573999998</v>
      </c>
      <c r="G6" s="558">
        <v>146065.49570100001</v>
      </c>
      <c r="H6" s="558"/>
      <c r="I6" s="561">
        <v>166285.56632727271</v>
      </c>
    </row>
    <row r="7" spans="2:10">
      <c r="B7" s="557"/>
      <c r="C7" s="557" t="s">
        <v>3777</v>
      </c>
      <c r="D7" s="557"/>
      <c r="E7" s="557"/>
      <c r="F7" s="558">
        <v>77639.564681000003</v>
      </c>
      <c r="G7" s="558">
        <v>109265.01977</v>
      </c>
      <c r="H7" s="558"/>
      <c r="I7" s="561">
        <v>162957.72116618179</v>
      </c>
    </row>
    <row r="8" spans="2:10">
      <c r="B8" s="557"/>
      <c r="C8" s="557" t="s">
        <v>3778</v>
      </c>
      <c r="D8" s="557"/>
      <c r="E8" s="557"/>
      <c r="F8" s="558">
        <v>42354.087828000003</v>
      </c>
      <c r="G8" s="558">
        <v>13685.145681</v>
      </c>
      <c r="H8" s="558"/>
      <c r="I8" s="561"/>
    </row>
    <row r="9" spans="2:10">
      <c r="B9" s="557"/>
      <c r="C9" s="557" t="s">
        <v>50</v>
      </c>
      <c r="D9" s="557"/>
      <c r="E9" s="557"/>
      <c r="F9" s="558">
        <v>292070.655776</v>
      </c>
      <c r="G9" s="558">
        <v>300504.00674099999</v>
      </c>
      <c r="H9" s="558">
        <v>355073.27949099999</v>
      </c>
      <c r="I9" s="560">
        <v>504256.13644254545</v>
      </c>
      <c r="J9" t="s">
        <v>3779</v>
      </c>
    </row>
    <row r="10" spans="2:10">
      <c r="B10" s="557"/>
      <c r="C10" s="557" t="s">
        <v>51</v>
      </c>
      <c r="D10" s="557"/>
      <c r="E10" s="557"/>
      <c r="F10" s="558">
        <v>79437.989658000006</v>
      </c>
      <c r="G10" s="558">
        <v>85418.070911000003</v>
      </c>
      <c r="H10" s="558">
        <v>99923.753049000006</v>
      </c>
      <c r="I10" s="560">
        <v>135847.32473563636</v>
      </c>
      <c r="J10" t="s">
        <v>3779</v>
      </c>
    </row>
    <row r="11" spans="2:10">
      <c r="B11" s="562"/>
      <c r="C11" s="562" t="s">
        <v>3780</v>
      </c>
      <c r="D11" s="562"/>
      <c r="E11" s="562"/>
      <c r="F11" s="563">
        <v>284825.22557100002</v>
      </c>
      <c r="G11" s="563">
        <v>260063.74353800001</v>
      </c>
      <c r="H11" s="563">
        <v>302454.00154799997</v>
      </c>
      <c r="I11" s="560">
        <v>349691.47276254545</v>
      </c>
      <c r="J11" t="s">
        <v>3779</v>
      </c>
    </row>
    <row r="12" spans="2:10" ht="17.25" thickBot="1">
      <c r="B12" s="564"/>
      <c r="C12" s="564"/>
      <c r="D12" s="564"/>
      <c r="E12" s="564"/>
      <c r="F12" s="565">
        <v>760944.54594199988</v>
      </c>
      <c r="G12" s="565">
        <v>847782.62052400003</v>
      </c>
      <c r="H12" s="565">
        <v>996237.62691200001</v>
      </c>
      <c r="I12" s="566">
        <v>1287476.2982607272</v>
      </c>
    </row>
    <row r="13" spans="2:10" ht="17.25" thickTop="1">
      <c r="F13" s="645"/>
      <c r="G13" s="645"/>
      <c r="H13" s="645"/>
      <c r="I13" s="645"/>
    </row>
  </sheetData>
  <phoneticPr fontId="3" type="noConversion"/>
  <pageMargins left="0.7" right="0.7" top="0.75" bottom="0.75" header="0.3" footer="0.3"/>
  <pageSetup paperSize="9"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1C477-145B-4087-ACC0-67624E0BD150}">
  <sheetPr filterMode="1">
    <tabColor theme="7"/>
  </sheetPr>
  <dimension ref="A1:AP283"/>
  <sheetViews>
    <sheetView topLeftCell="M1" zoomScale="85" zoomScaleNormal="85" workbookViewId="0">
      <selection activeCell="N44" sqref="N44"/>
    </sheetView>
  </sheetViews>
  <sheetFormatPr defaultRowHeight="16.5"/>
  <sheetData>
    <row r="1" spans="1:42">
      <c r="AM1" t="s">
        <v>3781</v>
      </c>
    </row>
    <row r="2" spans="1:42">
      <c r="C2" t="s">
        <v>3782</v>
      </c>
      <c r="D2" t="s">
        <v>3782</v>
      </c>
      <c r="E2" t="s">
        <v>3782</v>
      </c>
      <c r="F2" t="s">
        <v>3782</v>
      </c>
      <c r="G2" t="s">
        <v>3782</v>
      </c>
      <c r="H2" t="s">
        <v>3782</v>
      </c>
      <c r="I2" t="s">
        <v>3782</v>
      </c>
      <c r="J2" t="s">
        <v>3782</v>
      </c>
      <c r="K2" t="s">
        <v>3782</v>
      </c>
      <c r="L2" t="s">
        <v>3782</v>
      </c>
      <c r="M2" t="s">
        <v>3782</v>
      </c>
      <c r="N2" t="s">
        <v>3782</v>
      </c>
      <c r="O2" t="s">
        <v>3782</v>
      </c>
      <c r="P2" t="s">
        <v>3782</v>
      </c>
      <c r="Q2" t="s">
        <v>3782</v>
      </c>
      <c r="R2" t="s">
        <v>3782</v>
      </c>
      <c r="S2" t="s">
        <v>3782</v>
      </c>
      <c r="T2" t="s">
        <v>3782</v>
      </c>
      <c r="U2" t="s">
        <v>3782</v>
      </c>
      <c r="V2" t="s">
        <v>3783</v>
      </c>
      <c r="W2" t="s">
        <v>3782</v>
      </c>
      <c r="X2" t="s">
        <v>3782</v>
      </c>
      <c r="Y2" t="s">
        <v>3782</v>
      </c>
      <c r="Z2" t="s">
        <v>3783</v>
      </c>
      <c r="AA2" t="s">
        <v>3782</v>
      </c>
      <c r="AB2" t="s">
        <v>3782</v>
      </c>
      <c r="AC2" t="s">
        <v>3782</v>
      </c>
      <c r="AD2" t="s">
        <v>3782</v>
      </c>
      <c r="AE2" t="s">
        <v>3783</v>
      </c>
      <c r="AF2" t="s">
        <v>3783</v>
      </c>
      <c r="AG2" t="s">
        <v>3783</v>
      </c>
      <c r="AH2" t="s">
        <v>3783</v>
      </c>
      <c r="AI2" t="s">
        <v>3783</v>
      </c>
      <c r="AJ2" t="s">
        <v>3783</v>
      </c>
      <c r="AK2" t="s">
        <v>3783</v>
      </c>
      <c r="AL2" t="s">
        <v>3783</v>
      </c>
      <c r="AM2" t="s">
        <v>3783</v>
      </c>
      <c r="AN2" t="s">
        <v>3782</v>
      </c>
      <c r="AO2" t="s">
        <v>3783</v>
      </c>
      <c r="AP2" t="s">
        <v>3782</v>
      </c>
    </row>
    <row r="3" spans="1:42">
      <c r="C3" t="s">
        <v>3784</v>
      </c>
      <c r="D3" t="s">
        <v>3785</v>
      </c>
      <c r="E3" t="s">
        <v>3786</v>
      </c>
      <c r="F3" t="s">
        <v>3787</v>
      </c>
      <c r="G3" t="s">
        <v>3788</v>
      </c>
      <c r="H3" t="s">
        <v>3789</v>
      </c>
      <c r="I3" t="s">
        <v>3790</v>
      </c>
      <c r="J3" t="s">
        <v>3791</v>
      </c>
      <c r="K3" t="s">
        <v>3792</v>
      </c>
      <c r="L3" t="s">
        <v>3793</v>
      </c>
      <c r="M3" t="s">
        <v>3794</v>
      </c>
      <c r="N3" t="s">
        <v>3795</v>
      </c>
      <c r="O3" t="s">
        <v>3796</v>
      </c>
      <c r="P3" t="s">
        <v>3797</v>
      </c>
      <c r="Q3" t="s">
        <v>3798</v>
      </c>
      <c r="R3" t="s">
        <v>3799</v>
      </c>
      <c r="S3" t="s">
        <v>3800</v>
      </c>
      <c r="T3" t="s">
        <v>3801</v>
      </c>
      <c r="U3" t="s">
        <v>3802</v>
      </c>
      <c r="V3" t="s">
        <v>3803</v>
      </c>
      <c r="W3" t="s">
        <v>3804</v>
      </c>
      <c r="X3" t="s">
        <v>3805</v>
      </c>
      <c r="Y3" t="s">
        <v>3806</v>
      </c>
      <c r="Z3" t="s">
        <v>3807</v>
      </c>
      <c r="AA3" t="s">
        <v>3808</v>
      </c>
      <c r="AB3" t="s">
        <v>3809</v>
      </c>
      <c r="AC3" t="s">
        <v>3810</v>
      </c>
      <c r="AD3" t="s">
        <v>3811</v>
      </c>
      <c r="AE3" t="s">
        <v>3812</v>
      </c>
      <c r="AF3" t="s">
        <v>3813</v>
      </c>
      <c r="AG3" t="s">
        <v>3814</v>
      </c>
      <c r="AH3" t="s">
        <v>3815</v>
      </c>
      <c r="AI3" t="s">
        <v>3816</v>
      </c>
      <c r="AJ3" t="s">
        <v>3817</v>
      </c>
      <c r="AK3" t="s">
        <v>3818</v>
      </c>
      <c r="AL3" t="s">
        <v>3819</v>
      </c>
      <c r="AM3" t="s">
        <v>3820</v>
      </c>
      <c r="AN3" t="s">
        <v>3821</v>
      </c>
      <c r="AO3" t="s">
        <v>3822</v>
      </c>
      <c r="AP3" t="s">
        <v>3823</v>
      </c>
    </row>
    <row r="4" spans="1:42" hidden="1">
      <c r="A4" t="s">
        <v>3824</v>
      </c>
      <c r="B4" t="s">
        <v>3825</v>
      </c>
      <c r="C4" t="s">
        <v>3826</v>
      </c>
      <c r="D4" t="s">
        <v>3827</v>
      </c>
      <c r="E4" t="s">
        <v>3828</v>
      </c>
      <c r="F4" t="s">
        <v>3829</v>
      </c>
      <c r="G4" t="s">
        <v>3830</v>
      </c>
      <c r="H4" t="s">
        <v>3831</v>
      </c>
      <c r="I4" t="s">
        <v>3832</v>
      </c>
      <c r="J4" t="s">
        <v>3833</v>
      </c>
      <c r="K4" t="s">
        <v>3834</v>
      </c>
      <c r="L4" t="s">
        <v>3835</v>
      </c>
      <c r="M4" t="s">
        <v>3836</v>
      </c>
      <c r="N4" t="s">
        <v>3837</v>
      </c>
      <c r="O4" t="s">
        <v>3838</v>
      </c>
      <c r="P4" t="s">
        <v>3839</v>
      </c>
      <c r="Q4" t="s">
        <v>3840</v>
      </c>
      <c r="R4" t="s">
        <v>3841</v>
      </c>
      <c r="S4" t="s">
        <v>3842</v>
      </c>
      <c r="T4" t="s">
        <v>3843</v>
      </c>
      <c r="U4" t="s">
        <v>3844</v>
      </c>
      <c r="V4" t="s">
        <v>3845</v>
      </c>
      <c r="W4" t="s">
        <v>3846</v>
      </c>
      <c r="X4" t="s">
        <v>3847</v>
      </c>
      <c r="Y4" t="s">
        <v>3848</v>
      </c>
      <c r="Z4" t="s">
        <v>3849</v>
      </c>
      <c r="AA4" t="s">
        <v>3850</v>
      </c>
      <c r="AB4" t="s">
        <v>3851</v>
      </c>
      <c r="AC4" t="s">
        <v>3852</v>
      </c>
      <c r="AD4" t="s">
        <v>3853</v>
      </c>
      <c r="AE4" t="s">
        <v>3854</v>
      </c>
      <c r="AF4" t="s">
        <v>3855</v>
      </c>
      <c r="AG4" t="s">
        <v>3856</v>
      </c>
      <c r="AH4" t="s">
        <v>3815</v>
      </c>
      <c r="AI4" t="s">
        <v>3857</v>
      </c>
      <c r="AJ4" t="s">
        <v>3858</v>
      </c>
      <c r="AK4" t="s">
        <v>3859</v>
      </c>
      <c r="AL4" t="s">
        <v>3819</v>
      </c>
      <c r="AM4" t="s">
        <v>3860</v>
      </c>
      <c r="AN4" t="s">
        <v>3861</v>
      </c>
      <c r="AO4" t="s">
        <v>3862</v>
      </c>
      <c r="AP4" t="s">
        <v>3863</v>
      </c>
    </row>
    <row r="5" spans="1:42" hidden="1">
      <c r="B5">
        <v>899</v>
      </c>
      <c r="C5" t="s">
        <v>3864</v>
      </c>
      <c r="D5" t="s">
        <v>50</v>
      </c>
      <c r="E5" t="s">
        <v>3865</v>
      </c>
      <c r="F5" t="s">
        <v>3866</v>
      </c>
      <c r="H5" t="s">
        <v>3867</v>
      </c>
      <c r="I5" t="s">
        <v>3868</v>
      </c>
      <c r="J5" t="s">
        <v>3869</v>
      </c>
      <c r="K5" t="s">
        <v>3870</v>
      </c>
      <c r="L5" t="s">
        <v>3871</v>
      </c>
      <c r="M5" t="s">
        <v>3872</v>
      </c>
      <c r="N5" t="s">
        <v>3872</v>
      </c>
      <c r="O5" t="s">
        <v>3872</v>
      </c>
      <c r="P5" t="s">
        <v>3873</v>
      </c>
      <c r="Q5" t="s">
        <v>3874</v>
      </c>
      <c r="R5" t="s">
        <v>3875</v>
      </c>
      <c r="S5" t="s">
        <v>119</v>
      </c>
      <c r="T5" t="s">
        <v>3876</v>
      </c>
      <c r="V5" t="s">
        <v>3877</v>
      </c>
      <c r="W5" t="s">
        <v>3878</v>
      </c>
      <c r="Y5" t="s">
        <v>3879</v>
      </c>
      <c r="Z5" t="s">
        <v>3880</v>
      </c>
      <c r="AA5" t="s">
        <v>3867</v>
      </c>
      <c r="AB5" t="s">
        <v>3881</v>
      </c>
      <c r="AC5">
        <v>2015</v>
      </c>
      <c r="AE5" t="s">
        <v>3882</v>
      </c>
      <c r="AF5" t="s">
        <v>3883</v>
      </c>
      <c r="AG5" t="s">
        <v>3872</v>
      </c>
      <c r="AH5" t="s">
        <v>3866</v>
      </c>
      <c r="AI5" t="s">
        <v>3884</v>
      </c>
      <c r="AJ5">
        <v>2015</v>
      </c>
      <c r="AK5">
        <v>0</v>
      </c>
      <c r="AL5" t="s">
        <v>3885</v>
      </c>
      <c r="AM5">
        <v>95.560994494017365</v>
      </c>
      <c r="AN5">
        <v>2016</v>
      </c>
      <c r="AO5">
        <v>2016</v>
      </c>
      <c r="AP5" t="s">
        <v>3886</v>
      </c>
    </row>
    <row r="6" spans="1:42" hidden="1">
      <c r="B6">
        <v>900</v>
      </c>
      <c r="C6" t="s">
        <v>3864</v>
      </c>
      <c r="D6" t="s">
        <v>50</v>
      </c>
      <c r="E6" t="s">
        <v>3865</v>
      </c>
      <c r="F6" t="s">
        <v>3887</v>
      </c>
      <c r="G6" t="s">
        <v>3888</v>
      </c>
      <c r="H6" t="s">
        <v>3889</v>
      </c>
      <c r="I6" t="s">
        <v>3889</v>
      </c>
      <c r="J6" t="s">
        <v>3890</v>
      </c>
      <c r="K6" t="s">
        <v>3891</v>
      </c>
      <c r="L6" t="s">
        <v>3871</v>
      </c>
      <c r="M6" t="s">
        <v>3892</v>
      </c>
      <c r="N6" t="s">
        <v>3892</v>
      </c>
      <c r="O6" t="s">
        <v>3892</v>
      </c>
      <c r="P6" t="s">
        <v>3893</v>
      </c>
      <c r="Q6" t="s">
        <v>3894</v>
      </c>
      <c r="R6" t="s">
        <v>3895</v>
      </c>
      <c r="S6" t="s">
        <v>119</v>
      </c>
      <c r="T6" t="s">
        <v>3876</v>
      </c>
      <c r="V6" t="s">
        <v>3877</v>
      </c>
      <c r="W6" t="s">
        <v>3878</v>
      </c>
      <c r="Y6" t="s">
        <v>3896</v>
      </c>
      <c r="Z6" t="s">
        <v>3897</v>
      </c>
      <c r="AA6" t="s">
        <v>3898</v>
      </c>
      <c r="AB6" t="s">
        <v>3899</v>
      </c>
      <c r="AC6">
        <v>2016</v>
      </c>
      <c r="AE6" t="s">
        <v>3882</v>
      </c>
      <c r="AF6" t="s">
        <v>3883</v>
      </c>
      <c r="AG6" t="s">
        <v>3892</v>
      </c>
      <c r="AH6" t="s">
        <v>3887</v>
      </c>
      <c r="AI6" t="s">
        <v>3900</v>
      </c>
      <c r="AJ6">
        <v>2016</v>
      </c>
      <c r="AK6">
        <v>0</v>
      </c>
      <c r="AL6" t="s">
        <v>3885</v>
      </c>
      <c r="AM6">
        <v>1196.5727231669796</v>
      </c>
      <c r="AN6">
        <v>2019</v>
      </c>
      <c r="AO6">
        <v>2019</v>
      </c>
      <c r="AP6" t="s">
        <v>3901</v>
      </c>
    </row>
    <row r="7" spans="1:42" hidden="1">
      <c r="B7">
        <v>901</v>
      </c>
      <c r="C7" t="s">
        <v>3864</v>
      </c>
      <c r="D7" t="s">
        <v>50</v>
      </c>
      <c r="E7" t="s">
        <v>3865</v>
      </c>
      <c r="F7" t="s">
        <v>3887</v>
      </c>
      <c r="G7" t="s">
        <v>3902</v>
      </c>
      <c r="H7" t="s">
        <v>3889</v>
      </c>
      <c r="I7" t="s">
        <v>3889</v>
      </c>
      <c r="J7" t="s">
        <v>3890</v>
      </c>
      <c r="K7" t="s">
        <v>3903</v>
      </c>
      <c r="L7" t="s">
        <v>3871</v>
      </c>
      <c r="M7" t="s">
        <v>3904</v>
      </c>
      <c r="N7" t="s">
        <v>3905</v>
      </c>
      <c r="O7" t="s">
        <v>3906</v>
      </c>
      <c r="P7" t="s">
        <v>3907</v>
      </c>
      <c r="Q7" t="s">
        <v>3908</v>
      </c>
      <c r="R7" t="s">
        <v>3909</v>
      </c>
      <c r="S7" t="s">
        <v>119</v>
      </c>
      <c r="T7" t="s">
        <v>3876</v>
      </c>
      <c r="V7" t="s">
        <v>3877</v>
      </c>
      <c r="W7" t="s">
        <v>3878</v>
      </c>
      <c r="Y7" t="s">
        <v>3896</v>
      </c>
      <c r="Z7" t="s">
        <v>3897</v>
      </c>
      <c r="AA7" t="s">
        <v>3910</v>
      </c>
      <c r="AB7" t="s">
        <v>3881</v>
      </c>
      <c r="AC7">
        <v>2016</v>
      </c>
      <c r="AE7" t="s">
        <v>3882</v>
      </c>
      <c r="AF7" t="s">
        <v>3883</v>
      </c>
      <c r="AG7" t="s">
        <v>3911</v>
      </c>
      <c r="AH7" t="s">
        <v>3887</v>
      </c>
      <c r="AI7" t="s">
        <v>3900</v>
      </c>
      <c r="AJ7">
        <v>2016</v>
      </c>
      <c r="AK7">
        <v>0</v>
      </c>
      <c r="AL7" t="s">
        <v>3885</v>
      </c>
      <c r="AM7">
        <v>108.97074193999998</v>
      </c>
      <c r="AN7">
        <v>2018</v>
      </c>
      <c r="AO7">
        <v>2018</v>
      </c>
      <c r="AP7" t="s">
        <v>3901</v>
      </c>
    </row>
    <row r="8" spans="1:42" hidden="1">
      <c r="B8">
        <v>902</v>
      </c>
      <c r="C8" t="s">
        <v>3864</v>
      </c>
      <c r="D8" t="s">
        <v>50</v>
      </c>
      <c r="E8" t="s">
        <v>3865</v>
      </c>
      <c r="F8" t="s">
        <v>3866</v>
      </c>
      <c r="H8" t="s">
        <v>3912</v>
      </c>
      <c r="I8" t="s">
        <v>3889</v>
      </c>
      <c r="J8" t="s">
        <v>3890</v>
      </c>
      <c r="L8" t="s">
        <v>3871</v>
      </c>
      <c r="M8" t="s">
        <v>3872</v>
      </c>
      <c r="N8" t="s">
        <v>3872</v>
      </c>
      <c r="O8" t="s">
        <v>3872</v>
      </c>
      <c r="P8" t="s">
        <v>43</v>
      </c>
      <c r="Q8" t="s">
        <v>43</v>
      </c>
      <c r="R8" t="s">
        <v>42</v>
      </c>
      <c r="S8" t="s">
        <v>119</v>
      </c>
      <c r="V8" t="s">
        <v>43</v>
      </c>
      <c r="W8" t="s">
        <v>3913</v>
      </c>
      <c r="Y8" t="s">
        <v>3896</v>
      </c>
      <c r="Z8" t="s">
        <v>3897</v>
      </c>
      <c r="AA8" t="s">
        <v>3912</v>
      </c>
      <c r="AB8" t="s">
        <v>3881</v>
      </c>
      <c r="AC8">
        <v>2010</v>
      </c>
      <c r="AE8" t="s">
        <v>3914</v>
      </c>
      <c r="AF8" t="s">
        <v>3883</v>
      </c>
      <c r="AG8" t="s">
        <v>3872</v>
      </c>
      <c r="AH8" t="s">
        <v>3866</v>
      </c>
      <c r="AI8" t="s">
        <v>3884</v>
      </c>
      <c r="AJ8">
        <v>2010</v>
      </c>
      <c r="AK8">
        <v>0</v>
      </c>
      <c r="AL8" t="s">
        <v>3885</v>
      </c>
      <c r="AM8">
        <v>0</v>
      </c>
      <c r="AN8">
        <v>2010</v>
      </c>
      <c r="AO8">
        <v>2010</v>
      </c>
      <c r="AP8" t="s">
        <v>3901</v>
      </c>
    </row>
    <row r="9" spans="1:42" hidden="1">
      <c r="B9">
        <v>903</v>
      </c>
      <c r="C9" t="s">
        <v>3864</v>
      </c>
      <c r="D9" t="s">
        <v>50</v>
      </c>
      <c r="E9" t="s">
        <v>3865</v>
      </c>
      <c r="F9" t="s">
        <v>3915</v>
      </c>
      <c r="G9" t="s">
        <v>3916</v>
      </c>
      <c r="H9" t="s">
        <v>3917</v>
      </c>
      <c r="I9" t="s">
        <v>3889</v>
      </c>
      <c r="J9" t="s">
        <v>3890</v>
      </c>
      <c r="L9" t="s">
        <v>3871</v>
      </c>
      <c r="M9" t="s">
        <v>3872</v>
      </c>
      <c r="N9" t="s">
        <v>3872</v>
      </c>
      <c r="O9" t="s">
        <v>3872</v>
      </c>
      <c r="P9" t="s">
        <v>43</v>
      </c>
      <c r="Q9" t="s">
        <v>3918</v>
      </c>
      <c r="R9" t="s">
        <v>42</v>
      </c>
      <c r="S9" t="s">
        <v>119</v>
      </c>
      <c r="V9" t="s">
        <v>43</v>
      </c>
      <c r="W9" t="s">
        <v>3913</v>
      </c>
      <c r="Y9" t="s">
        <v>3896</v>
      </c>
      <c r="Z9" t="s">
        <v>3897</v>
      </c>
      <c r="AA9" t="s">
        <v>3917</v>
      </c>
      <c r="AB9" t="s">
        <v>3881</v>
      </c>
      <c r="AC9">
        <v>2020</v>
      </c>
      <c r="AE9" t="s">
        <v>3914</v>
      </c>
      <c r="AF9" t="s">
        <v>3883</v>
      </c>
      <c r="AG9" t="s">
        <v>3872</v>
      </c>
      <c r="AH9" t="s">
        <v>3919</v>
      </c>
      <c r="AI9" t="s">
        <v>3920</v>
      </c>
      <c r="AJ9">
        <v>2020</v>
      </c>
      <c r="AK9">
        <v>0</v>
      </c>
      <c r="AL9" t="s">
        <v>3885</v>
      </c>
      <c r="AM9">
        <v>0</v>
      </c>
      <c r="AN9">
        <v>2022</v>
      </c>
      <c r="AO9">
        <v>2022</v>
      </c>
      <c r="AP9" t="s">
        <v>3901</v>
      </c>
    </row>
    <row r="10" spans="1:42" hidden="1">
      <c r="B10">
        <v>904</v>
      </c>
      <c r="C10" t="s">
        <v>3864</v>
      </c>
      <c r="D10" t="s">
        <v>50</v>
      </c>
      <c r="E10" t="s">
        <v>3865</v>
      </c>
      <c r="F10" t="s">
        <v>3866</v>
      </c>
      <c r="G10" t="s">
        <v>3916</v>
      </c>
      <c r="H10" t="s">
        <v>3917</v>
      </c>
      <c r="I10" t="s">
        <v>3889</v>
      </c>
      <c r="J10" t="s">
        <v>3890</v>
      </c>
      <c r="K10" t="s">
        <v>3921</v>
      </c>
      <c r="L10" t="s">
        <v>3871</v>
      </c>
      <c r="M10" t="s">
        <v>3922</v>
      </c>
      <c r="N10" t="s">
        <v>3922</v>
      </c>
      <c r="O10" t="s">
        <v>3923</v>
      </c>
      <c r="P10" t="s">
        <v>3924</v>
      </c>
      <c r="Q10" t="s">
        <v>3925</v>
      </c>
      <c r="R10" t="s">
        <v>3926</v>
      </c>
      <c r="S10" t="s">
        <v>119</v>
      </c>
      <c r="T10" t="s">
        <v>3876</v>
      </c>
      <c r="U10" t="s">
        <v>3927</v>
      </c>
      <c r="V10" t="s">
        <v>3877</v>
      </c>
      <c r="W10" t="s">
        <v>3878</v>
      </c>
      <c r="Y10" t="s">
        <v>3896</v>
      </c>
      <c r="Z10" t="s">
        <v>3897</v>
      </c>
      <c r="AA10" t="s">
        <v>3897</v>
      </c>
      <c r="AB10" t="s">
        <v>3928</v>
      </c>
      <c r="AC10">
        <v>2015</v>
      </c>
      <c r="AD10">
        <v>5</v>
      </c>
      <c r="AE10" t="s">
        <v>3882</v>
      </c>
      <c r="AF10" t="s">
        <v>3883</v>
      </c>
      <c r="AG10" t="s">
        <v>3922</v>
      </c>
      <c r="AH10" t="s">
        <v>3866</v>
      </c>
      <c r="AI10" t="s">
        <v>3900</v>
      </c>
      <c r="AJ10">
        <v>2015</v>
      </c>
      <c r="AK10" t="s">
        <v>3929</v>
      </c>
      <c r="AL10" t="s">
        <v>3885</v>
      </c>
      <c r="AM10">
        <v>284.08101841660005</v>
      </c>
      <c r="AN10">
        <v>2018</v>
      </c>
      <c r="AO10">
        <v>2018</v>
      </c>
      <c r="AP10" t="s">
        <v>3901</v>
      </c>
    </row>
    <row r="11" spans="1:42" hidden="1">
      <c r="B11">
        <v>905</v>
      </c>
      <c r="C11" t="s">
        <v>3864</v>
      </c>
      <c r="D11" t="s">
        <v>50</v>
      </c>
      <c r="E11" t="s">
        <v>3865</v>
      </c>
      <c r="F11" t="s">
        <v>3866</v>
      </c>
      <c r="H11" t="s">
        <v>3897</v>
      </c>
      <c r="I11" t="s">
        <v>3889</v>
      </c>
      <c r="J11" t="s">
        <v>3930</v>
      </c>
      <c r="K11" t="s">
        <v>3931</v>
      </c>
      <c r="L11" t="s">
        <v>3871</v>
      </c>
      <c r="M11" t="s">
        <v>3932</v>
      </c>
      <c r="N11" t="s">
        <v>3932</v>
      </c>
      <c r="O11" t="s">
        <v>3932</v>
      </c>
      <c r="P11" t="s">
        <v>3933</v>
      </c>
      <c r="Q11" t="s">
        <v>3934</v>
      </c>
      <c r="R11" t="s">
        <v>3935</v>
      </c>
      <c r="S11" t="s">
        <v>119</v>
      </c>
      <c r="T11" t="s">
        <v>3876</v>
      </c>
      <c r="V11" t="s">
        <v>3877</v>
      </c>
      <c r="W11" t="s">
        <v>3878</v>
      </c>
      <c r="Y11" t="s">
        <v>3896</v>
      </c>
      <c r="Z11" t="s">
        <v>3897</v>
      </c>
      <c r="AA11" t="s">
        <v>3897</v>
      </c>
      <c r="AB11" t="s">
        <v>3881</v>
      </c>
      <c r="AC11">
        <v>2007</v>
      </c>
      <c r="AD11">
        <v>11</v>
      </c>
      <c r="AE11" t="s">
        <v>3882</v>
      </c>
      <c r="AF11" t="s">
        <v>3883</v>
      </c>
      <c r="AG11" t="s">
        <v>3932</v>
      </c>
      <c r="AH11" t="s">
        <v>3866</v>
      </c>
      <c r="AI11" t="s">
        <v>3900</v>
      </c>
      <c r="AJ11">
        <v>2007</v>
      </c>
      <c r="AK11" t="s">
        <v>3936</v>
      </c>
      <c r="AL11" t="s">
        <v>3885</v>
      </c>
      <c r="AM11">
        <v>11.532418789999999</v>
      </c>
      <c r="AN11">
        <v>2009</v>
      </c>
      <c r="AO11">
        <v>2009</v>
      </c>
      <c r="AP11" t="s">
        <v>3901</v>
      </c>
    </row>
    <row r="12" spans="1:42" hidden="1">
      <c r="B12">
        <v>906</v>
      </c>
      <c r="C12" t="s">
        <v>3864</v>
      </c>
      <c r="D12" t="s">
        <v>50</v>
      </c>
      <c r="E12" t="s">
        <v>3865</v>
      </c>
      <c r="F12" t="s">
        <v>3866</v>
      </c>
      <c r="H12" t="s">
        <v>3897</v>
      </c>
      <c r="I12" t="s">
        <v>3889</v>
      </c>
      <c r="J12" t="s">
        <v>3930</v>
      </c>
      <c r="K12" t="s">
        <v>3931</v>
      </c>
      <c r="L12" t="s">
        <v>3871</v>
      </c>
      <c r="M12" t="s">
        <v>3932</v>
      </c>
      <c r="N12" t="s">
        <v>3932</v>
      </c>
      <c r="O12" t="s">
        <v>3932</v>
      </c>
      <c r="P12" t="s">
        <v>3937</v>
      </c>
      <c r="Q12" t="s">
        <v>3934</v>
      </c>
      <c r="R12" t="s">
        <v>3935</v>
      </c>
      <c r="S12" t="s">
        <v>119</v>
      </c>
      <c r="T12" t="s">
        <v>3876</v>
      </c>
      <c r="V12" t="s">
        <v>3877</v>
      </c>
      <c r="W12" t="s">
        <v>3878</v>
      </c>
      <c r="Y12" t="s">
        <v>3896</v>
      </c>
      <c r="Z12" t="s">
        <v>3897</v>
      </c>
      <c r="AA12" t="s">
        <v>3897</v>
      </c>
      <c r="AB12" t="s">
        <v>3881</v>
      </c>
      <c r="AC12">
        <v>2007</v>
      </c>
      <c r="AD12">
        <v>11</v>
      </c>
      <c r="AE12" t="s">
        <v>3882</v>
      </c>
      <c r="AF12" t="s">
        <v>3883</v>
      </c>
      <c r="AG12" t="s">
        <v>3932</v>
      </c>
      <c r="AH12" t="s">
        <v>3866</v>
      </c>
      <c r="AI12" t="s">
        <v>3900</v>
      </c>
      <c r="AJ12">
        <v>2007</v>
      </c>
      <c r="AK12" t="s">
        <v>3936</v>
      </c>
      <c r="AL12" t="s">
        <v>3885</v>
      </c>
      <c r="AM12">
        <v>6.64817517</v>
      </c>
      <c r="AN12">
        <v>2009</v>
      </c>
      <c r="AO12">
        <v>2009</v>
      </c>
      <c r="AP12" t="s">
        <v>3901</v>
      </c>
    </row>
    <row r="13" spans="1:42" hidden="1">
      <c r="B13">
        <v>907</v>
      </c>
      <c r="C13" t="s">
        <v>3864</v>
      </c>
      <c r="D13" t="s">
        <v>50</v>
      </c>
      <c r="E13" t="s">
        <v>3865</v>
      </c>
      <c r="F13" t="s">
        <v>3866</v>
      </c>
      <c r="H13" t="s">
        <v>3897</v>
      </c>
      <c r="I13" t="s">
        <v>3889</v>
      </c>
      <c r="J13" t="s">
        <v>3930</v>
      </c>
      <c r="K13" t="s">
        <v>3938</v>
      </c>
      <c r="L13" t="s">
        <v>3871</v>
      </c>
      <c r="M13" t="s">
        <v>3932</v>
      </c>
      <c r="N13" t="s">
        <v>3932</v>
      </c>
      <c r="O13" t="s">
        <v>3932</v>
      </c>
      <c r="P13" t="s">
        <v>3939</v>
      </c>
      <c r="Q13" t="s">
        <v>3934</v>
      </c>
      <c r="R13" t="s">
        <v>3935</v>
      </c>
      <c r="S13" t="s">
        <v>119</v>
      </c>
      <c r="T13" t="s">
        <v>3876</v>
      </c>
      <c r="V13" t="s">
        <v>3877</v>
      </c>
      <c r="W13" t="s">
        <v>3878</v>
      </c>
      <c r="Y13" t="s">
        <v>3896</v>
      </c>
      <c r="Z13" t="s">
        <v>3897</v>
      </c>
      <c r="AA13" t="s">
        <v>3897</v>
      </c>
      <c r="AB13" t="s">
        <v>3881</v>
      </c>
      <c r="AC13">
        <v>2007</v>
      </c>
      <c r="AD13">
        <v>11</v>
      </c>
      <c r="AE13" t="s">
        <v>3882</v>
      </c>
      <c r="AF13" t="s">
        <v>3883</v>
      </c>
      <c r="AG13" t="s">
        <v>3932</v>
      </c>
      <c r="AH13" t="s">
        <v>3866</v>
      </c>
      <c r="AI13" t="s">
        <v>3900</v>
      </c>
      <c r="AJ13">
        <v>2007</v>
      </c>
      <c r="AK13" t="s">
        <v>3936</v>
      </c>
      <c r="AL13" t="s">
        <v>3885</v>
      </c>
      <c r="AM13">
        <v>0.39938032000000001</v>
      </c>
      <c r="AN13">
        <v>2009</v>
      </c>
      <c r="AO13">
        <v>2009</v>
      </c>
      <c r="AP13" t="s">
        <v>3901</v>
      </c>
    </row>
    <row r="14" spans="1:42" hidden="1">
      <c r="B14">
        <v>908</v>
      </c>
      <c r="C14" t="s">
        <v>3864</v>
      </c>
      <c r="D14" t="s">
        <v>50</v>
      </c>
      <c r="E14" t="s">
        <v>3865</v>
      </c>
      <c r="F14" t="s">
        <v>3866</v>
      </c>
      <c r="H14" t="s">
        <v>3897</v>
      </c>
      <c r="I14" t="s">
        <v>3889</v>
      </c>
      <c r="J14" t="s">
        <v>3930</v>
      </c>
      <c r="K14" t="s">
        <v>3940</v>
      </c>
      <c r="L14" t="s">
        <v>3871</v>
      </c>
      <c r="M14" t="s">
        <v>3932</v>
      </c>
      <c r="N14" t="s">
        <v>3932</v>
      </c>
      <c r="O14" t="s">
        <v>3932</v>
      </c>
      <c r="P14" t="s">
        <v>3941</v>
      </c>
      <c r="Q14" t="s">
        <v>3934</v>
      </c>
      <c r="R14" t="s">
        <v>3935</v>
      </c>
      <c r="S14" t="s">
        <v>119</v>
      </c>
      <c r="T14" t="s">
        <v>3876</v>
      </c>
      <c r="V14" t="s">
        <v>3877</v>
      </c>
      <c r="W14" t="s">
        <v>3878</v>
      </c>
      <c r="Y14" t="s">
        <v>3896</v>
      </c>
      <c r="Z14" t="s">
        <v>3897</v>
      </c>
      <c r="AA14" t="s">
        <v>3897</v>
      </c>
      <c r="AB14" t="s">
        <v>3881</v>
      </c>
      <c r="AC14">
        <v>2007</v>
      </c>
      <c r="AD14">
        <v>11</v>
      </c>
      <c r="AE14" t="s">
        <v>3882</v>
      </c>
      <c r="AF14" t="s">
        <v>3883</v>
      </c>
      <c r="AG14" t="s">
        <v>3932</v>
      </c>
      <c r="AH14" t="s">
        <v>3866</v>
      </c>
      <c r="AI14" t="s">
        <v>3900</v>
      </c>
      <c r="AJ14">
        <v>2007</v>
      </c>
      <c r="AK14" t="s">
        <v>3936</v>
      </c>
      <c r="AL14" t="s">
        <v>3885</v>
      </c>
      <c r="AM14">
        <v>0.23594690000000001</v>
      </c>
      <c r="AN14">
        <v>2009</v>
      </c>
      <c r="AO14">
        <v>2009</v>
      </c>
      <c r="AP14" t="s">
        <v>3901</v>
      </c>
    </row>
    <row r="15" spans="1:42" hidden="1">
      <c r="B15">
        <v>909</v>
      </c>
      <c r="C15" t="s">
        <v>3864</v>
      </c>
      <c r="D15" t="s">
        <v>50</v>
      </c>
      <c r="E15" t="s">
        <v>3865</v>
      </c>
      <c r="F15" t="s">
        <v>3866</v>
      </c>
      <c r="H15" t="s">
        <v>3897</v>
      </c>
      <c r="I15" t="s">
        <v>3889</v>
      </c>
      <c r="J15" t="s">
        <v>3930</v>
      </c>
      <c r="K15" t="s">
        <v>3942</v>
      </c>
      <c r="L15" t="s">
        <v>3871</v>
      </c>
      <c r="M15" t="s">
        <v>3932</v>
      </c>
      <c r="N15" t="s">
        <v>3932</v>
      </c>
      <c r="O15" t="s">
        <v>3932</v>
      </c>
      <c r="P15" t="s">
        <v>3943</v>
      </c>
      <c r="Q15" t="s">
        <v>3944</v>
      </c>
      <c r="R15" t="s">
        <v>3945</v>
      </c>
      <c r="S15" t="s">
        <v>119</v>
      </c>
      <c r="T15" t="s">
        <v>3876</v>
      </c>
      <c r="V15" t="s">
        <v>3877</v>
      </c>
      <c r="W15" t="s">
        <v>3878</v>
      </c>
      <c r="Y15" t="s">
        <v>3896</v>
      </c>
      <c r="Z15" t="s">
        <v>3897</v>
      </c>
      <c r="AA15" t="s">
        <v>3897</v>
      </c>
      <c r="AB15" t="s">
        <v>3881</v>
      </c>
      <c r="AC15">
        <v>2011</v>
      </c>
      <c r="AD15">
        <v>3</v>
      </c>
      <c r="AE15" t="s">
        <v>3882</v>
      </c>
      <c r="AF15" t="s">
        <v>3883</v>
      </c>
      <c r="AG15" t="s">
        <v>3932</v>
      </c>
      <c r="AH15" t="s">
        <v>3866</v>
      </c>
      <c r="AI15" t="s">
        <v>3900</v>
      </c>
      <c r="AJ15">
        <v>2011</v>
      </c>
      <c r="AK15" t="s">
        <v>3946</v>
      </c>
      <c r="AL15" t="s">
        <v>3885</v>
      </c>
      <c r="AM15">
        <v>1.05372E-3</v>
      </c>
      <c r="AN15">
        <v>2012</v>
      </c>
      <c r="AO15">
        <v>2012</v>
      </c>
      <c r="AP15" t="s">
        <v>3901</v>
      </c>
    </row>
    <row r="16" spans="1:42" hidden="1">
      <c r="B16">
        <v>910</v>
      </c>
      <c r="C16" t="s">
        <v>3864</v>
      </c>
      <c r="D16" t="s">
        <v>50</v>
      </c>
      <c r="E16" t="s">
        <v>3865</v>
      </c>
      <c r="F16" t="s">
        <v>3866</v>
      </c>
      <c r="H16" t="s">
        <v>3897</v>
      </c>
      <c r="I16" t="s">
        <v>3889</v>
      </c>
      <c r="J16" t="s">
        <v>3930</v>
      </c>
      <c r="K16" t="s">
        <v>3938</v>
      </c>
      <c r="L16" t="s">
        <v>3871</v>
      </c>
      <c r="M16" t="s">
        <v>3932</v>
      </c>
      <c r="N16" t="s">
        <v>3932</v>
      </c>
      <c r="O16" t="s">
        <v>3932</v>
      </c>
      <c r="P16" t="s">
        <v>3947</v>
      </c>
      <c r="Q16" t="s">
        <v>3944</v>
      </c>
      <c r="R16" t="s">
        <v>3945</v>
      </c>
      <c r="S16" t="s">
        <v>119</v>
      </c>
      <c r="T16" t="s">
        <v>3876</v>
      </c>
      <c r="V16" t="s">
        <v>3877</v>
      </c>
      <c r="W16" t="s">
        <v>3878</v>
      </c>
      <c r="Y16" t="s">
        <v>3896</v>
      </c>
      <c r="Z16" t="s">
        <v>3897</v>
      </c>
      <c r="AA16" t="s">
        <v>3897</v>
      </c>
      <c r="AB16" t="s">
        <v>3881</v>
      </c>
      <c r="AC16">
        <v>2011</v>
      </c>
      <c r="AD16">
        <v>3</v>
      </c>
      <c r="AE16" t="s">
        <v>3882</v>
      </c>
      <c r="AF16" t="s">
        <v>3883</v>
      </c>
      <c r="AG16" t="s">
        <v>3932</v>
      </c>
      <c r="AH16" t="s">
        <v>3866</v>
      </c>
      <c r="AI16" t="s">
        <v>3900</v>
      </c>
      <c r="AJ16">
        <v>2011</v>
      </c>
      <c r="AK16" t="s">
        <v>3946</v>
      </c>
      <c r="AL16" t="s">
        <v>3885</v>
      </c>
      <c r="AM16">
        <v>3.8189944800000002</v>
      </c>
      <c r="AN16">
        <v>2012</v>
      </c>
      <c r="AO16">
        <v>2012</v>
      </c>
      <c r="AP16" t="s">
        <v>3901</v>
      </c>
    </row>
    <row r="17" spans="2:42" hidden="1">
      <c r="B17">
        <v>911</v>
      </c>
      <c r="C17" t="s">
        <v>3864</v>
      </c>
      <c r="D17" t="s">
        <v>50</v>
      </c>
      <c r="E17" t="s">
        <v>3865</v>
      </c>
      <c r="F17" t="s">
        <v>3866</v>
      </c>
      <c r="H17" t="s">
        <v>3897</v>
      </c>
      <c r="I17" t="s">
        <v>3889</v>
      </c>
      <c r="J17" t="s">
        <v>3930</v>
      </c>
      <c r="K17" t="s">
        <v>3948</v>
      </c>
      <c r="L17" t="s">
        <v>3871</v>
      </c>
      <c r="M17" t="s">
        <v>3932</v>
      </c>
      <c r="N17" t="s">
        <v>3932</v>
      </c>
      <c r="O17" t="s">
        <v>3932</v>
      </c>
      <c r="P17" t="s">
        <v>3949</v>
      </c>
      <c r="Q17" t="s">
        <v>3950</v>
      </c>
      <c r="R17" t="s">
        <v>3951</v>
      </c>
      <c r="S17" t="s">
        <v>119</v>
      </c>
      <c r="T17" t="s">
        <v>3876</v>
      </c>
      <c r="V17" t="s">
        <v>3877</v>
      </c>
      <c r="W17" t="s">
        <v>3878</v>
      </c>
      <c r="Y17" t="s">
        <v>3896</v>
      </c>
      <c r="Z17" t="s">
        <v>3897</v>
      </c>
      <c r="AA17" t="s">
        <v>3897</v>
      </c>
      <c r="AB17" t="s">
        <v>3952</v>
      </c>
      <c r="AC17">
        <v>2013</v>
      </c>
      <c r="AD17">
        <v>3</v>
      </c>
      <c r="AE17" t="s">
        <v>3882</v>
      </c>
      <c r="AF17" t="s">
        <v>3883</v>
      </c>
      <c r="AG17" t="s">
        <v>3932</v>
      </c>
      <c r="AH17" t="s">
        <v>3866</v>
      </c>
      <c r="AI17" t="s">
        <v>3900</v>
      </c>
      <c r="AJ17">
        <v>2013</v>
      </c>
      <c r="AK17" t="s">
        <v>3946</v>
      </c>
      <c r="AL17" t="s">
        <v>3885</v>
      </c>
      <c r="AM17">
        <v>3.7493906800000003</v>
      </c>
      <c r="AN17">
        <v>2013</v>
      </c>
      <c r="AO17">
        <v>2013</v>
      </c>
      <c r="AP17" t="s">
        <v>3901</v>
      </c>
    </row>
    <row r="18" spans="2:42" hidden="1">
      <c r="B18">
        <v>912</v>
      </c>
      <c r="C18" t="s">
        <v>3864</v>
      </c>
      <c r="D18" t="s">
        <v>50</v>
      </c>
      <c r="E18" t="s">
        <v>3865</v>
      </c>
      <c r="F18" t="s">
        <v>3866</v>
      </c>
      <c r="H18" t="s">
        <v>3912</v>
      </c>
      <c r="I18" t="s">
        <v>3889</v>
      </c>
      <c r="J18" t="s">
        <v>3890</v>
      </c>
      <c r="L18" t="s">
        <v>3871</v>
      </c>
      <c r="M18" t="s">
        <v>3953</v>
      </c>
      <c r="N18" t="s">
        <v>3953</v>
      </c>
      <c r="O18" t="s">
        <v>3953</v>
      </c>
      <c r="P18" t="s">
        <v>3954</v>
      </c>
      <c r="Q18" t="s">
        <v>3955</v>
      </c>
      <c r="R18" t="s">
        <v>3956</v>
      </c>
      <c r="S18" t="s">
        <v>119</v>
      </c>
      <c r="T18" t="s">
        <v>3876</v>
      </c>
      <c r="V18" t="s">
        <v>3877</v>
      </c>
      <c r="W18" t="s">
        <v>3878</v>
      </c>
      <c r="Y18" t="s">
        <v>3896</v>
      </c>
      <c r="Z18" t="s">
        <v>3897</v>
      </c>
      <c r="AA18" t="s">
        <v>3912</v>
      </c>
      <c r="AB18" t="s">
        <v>3957</v>
      </c>
      <c r="AC18">
        <v>2018</v>
      </c>
      <c r="AD18">
        <v>3</v>
      </c>
      <c r="AE18" t="s">
        <v>3882</v>
      </c>
      <c r="AF18" t="s">
        <v>3883</v>
      </c>
      <c r="AG18" t="s">
        <v>3953</v>
      </c>
      <c r="AH18" t="s">
        <v>3866</v>
      </c>
      <c r="AI18" t="s">
        <v>3884</v>
      </c>
      <c r="AJ18">
        <v>2018</v>
      </c>
      <c r="AK18" t="s">
        <v>3946</v>
      </c>
      <c r="AL18" t="s">
        <v>3885</v>
      </c>
      <c r="AM18">
        <v>160.95136259154199</v>
      </c>
      <c r="AN18">
        <v>2019</v>
      </c>
      <c r="AO18">
        <v>2019</v>
      </c>
      <c r="AP18" t="s">
        <v>3958</v>
      </c>
    </row>
    <row r="19" spans="2:42" hidden="1">
      <c r="C19" t="s">
        <v>3864</v>
      </c>
      <c r="D19" t="s">
        <v>50</v>
      </c>
      <c r="E19" t="s">
        <v>3865</v>
      </c>
      <c r="F19" t="s">
        <v>3866</v>
      </c>
      <c r="H19" t="s">
        <v>3912</v>
      </c>
      <c r="I19" t="s">
        <v>3889</v>
      </c>
      <c r="J19" t="s">
        <v>3959</v>
      </c>
      <c r="L19" t="s">
        <v>3871</v>
      </c>
      <c r="M19" t="s">
        <v>3953</v>
      </c>
      <c r="N19" t="s">
        <v>3953</v>
      </c>
      <c r="O19" t="s">
        <v>3953</v>
      </c>
      <c r="P19" t="s">
        <v>3960</v>
      </c>
      <c r="Q19" t="s">
        <v>3961</v>
      </c>
      <c r="R19" t="s">
        <v>3962</v>
      </c>
      <c r="S19" t="s">
        <v>119</v>
      </c>
      <c r="T19" t="s">
        <v>3876</v>
      </c>
      <c r="V19" t="s">
        <v>3877</v>
      </c>
      <c r="W19" t="s">
        <v>3878</v>
      </c>
      <c r="Y19" t="s">
        <v>3896</v>
      </c>
      <c r="Z19" t="s">
        <v>3897</v>
      </c>
      <c r="AA19" t="s">
        <v>3912</v>
      </c>
      <c r="AB19" t="s">
        <v>3881</v>
      </c>
      <c r="AC19">
        <v>2021</v>
      </c>
      <c r="AD19" t="s">
        <v>3936</v>
      </c>
      <c r="AE19" t="s">
        <v>3882</v>
      </c>
      <c r="AF19" t="s">
        <v>3883</v>
      </c>
      <c r="AG19" t="s">
        <v>3953</v>
      </c>
      <c r="AH19" t="s">
        <v>3866</v>
      </c>
      <c r="AI19" t="s">
        <v>3884</v>
      </c>
      <c r="AJ19">
        <v>2021</v>
      </c>
      <c r="AK19" t="s">
        <v>3936</v>
      </c>
      <c r="AL19" t="s">
        <v>3885</v>
      </c>
      <c r="AM19">
        <v>52.417300000000004</v>
      </c>
      <c r="AN19">
        <v>2023</v>
      </c>
      <c r="AO19">
        <v>2023</v>
      </c>
      <c r="AP19" t="s">
        <v>3901</v>
      </c>
    </row>
    <row r="20" spans="2:42" hidden="1">
      <c r="B20">
        <v>913</v>
      </c>
      <c r="C20" t="s">
        <v>3864</v>
      </c>
      <c r="D20" t="s">
        <v>50</v>
      </c>
      <c r="E20" t="s">
        <v>3865</v>
      </c>
      <c r="F20" t="s">
        <v>3866</v>
      </c>
      <c r="H20" t="s">
        <v>3912</v>
      </c>
      <c r="I20" t="s">
        <v>3889</v>
      </c>
      <c r="J20" t="s">
        <v>3890</v>
      </c>
      <c r="L20" t="s">
        <v>3871</v>
      </c>
      <c r="M20" t="s">
        <v>3963</v>
      </c>
      <c r="N20" t="s">
        <v>3963</v>
      </c>
      <c r="O20" t="s">
        <v>3963</v>
      </c>
      <c r="P20" t="s">
        <v>3964</v>
      </c>
      <c r="Q20" t="s">
        <v>3965</v>
      </c>
      <c r="S20" t="s">
        <v>119</v>
      </c>
      <c r="V20" t="s">
        <v>3877</v>
      </c>
      <c r="W20" t="s">
        <v>3878</v>
      </c>
      <c r="Y20" t="s">
        <v>3896</v>
      </c>
      <c r="Z20" t="s">
        <v>3897</v>
      </c>
      <c r="AA20" t="s">
        <v>3897</v>
      </c>
      <c r="AB20" t="s">
        <v>3881</v>
      </c>
      <c r="AC20">
        <v>2020</v>
      </c>
      <c r="AD20">
        <v>6</v>
      </c>
      <c r="AE20" t="s">
        <v>3882</v>
      </c>
      <c r="AF20" t="s">
        <v>3883</v>
      </c>
      <c r="AG20" t="s">
        <v>3963</v>
      </c>
      <c r="AH20" t="s">
        <v>3866</v>
      </c>
      <c r="AI20" t="s">
        <v>3884</v>
      </c>
      <c r="AJ20">
        <v>2020</v>
      </c>
      <c r="AK20" t="s">
        <v>3929</v>
      </c>
      <c r="AL20" t="s">
        <v>3885</v>
      </c>
      <c r="AM20">
        <v>245.98184300000003</v>
      </c>
      <c r="AN20">
        <v>2021</v>
      </c>
      <c r="AO20">
        <v>2021</v>
      </c>
      <c r="AP20" t="s">
        <v>3901</v>
      </c>
    </row>
    <row r="21" spans="2:42" hidden="1">
      <c r="B21">
        <v>914</v>
      </c>
      <c r="C21" t="s">
        <v>3864</v>
      </c>
      <c r="D21" t="s">
        <v>50</v>
      </c>
      <c r="E21" t="s">
        <v>3865</v>
      </c>
      <c r="F21" t="s">
        <v>3866</v>
      </c>
      <c r="H21" t="s">
        <v>3912</v>
      </c>
      <c r="I21" t="s">
        <v>3889</v>
      </c>
      <c r="J21" t="s">
        <v>3890</v>
      </c>
      <c r="L21" t="s">
        <v>3871</v>
      </c>
      <c r="M21" t="s">
        <v>3963</v>
      </c>
      <c r="N21" t="s">
        <v>3963</v>
      </c>
      <c r="O21" t="s">
        <v>3963</v>
      </c>
      <c r="P21" t="s">
        <v>3966</v>
      </c>
      <c r="Q21" t="s">
        <v>3967</v>
      </c>
      <c r="R21" t="s">
        <v>3968</v>
      </c>
      <c r="S21" t="s">
        <v>119</v>
      </c>
      <c r="T21" t="s">
        <v>3876</v>
      </c>
      <c r="V21" t="s">
        <v>3877</v>
      </c>
      <c r="W21" t="s">
        <v>3878</v>
      </c>
      <c r="Y21" t="s">
        <v>3896</v>
      </c>
      <c r="Z21" t="s">
        <v>3897</v>
      </c>
      <c r="AA21" t="s">
        <v>3912</v>
      </c>
      <c r="AB21" t="s">
        <v>3881</v>
      </c>
      <c r="AC21">
        <v>2011</v>
      </c>
      <c r="AD21">
        <v>1</v>
      </c>
      <c r="AE21" t="s">
        <v>3882</v>
      </c>
      <c r="AF21" t="s">
        <v>3883</v>
      </c>
      <c r="AG21" t="s">
        <v>3963</v>
      </c>
      <c r="AH21" t="s">
        <v>3866</v>
      </c>
      <c r="AI21" t="s">
        <v>3884</v>
      </c>
      <c r="AJ21">
        <v>2011</v>
      </c>
      <c r="AK21" t="s">
        <v>3946</v>
      </c>
      <c r="AL21" t="s">
        <v>3885</v>
      </c>
      <c r="AM21">
        <v>0</v>
      </c>
      <c r="AN21">
        <v>2009</v>
      </c>
      <c r="AO21">
        <v>2009</v>
      </c>
      <c r="AP21" t="s">
        <v>3901</v>
      </c>
    </row>
    <row r="22" spans="2:42" hidden="1">
      <c r="B22">
        <v>915</v>
      </c>
      <c r="C22" t="s">
        <v>3864</v>
      </c>
      <c r="D22" t="s">
        <v>50</v>
      </c>
      <c r="E22" t="s">
        <v>3865</v>
      </c>
      <c r="F22" t="s">
        <v>3866</v>
      </c>
      <c r="H22" t="s">
        <v>3912</v>
      </c>
      <c r="I22" t="s">
        <v>3889</v>
      </c>
      <c r="J22" t="s">
        <v>3890</v>
      </c>
      <c r="L22" t="s">
        <v>3871</v>
      </c>
      <c r="M22" t="s">
        <v>3963</v>
      </c>
      <c r="N22" t="s">
        <v>3963</v>
      </c>
      <c r="O22" t="s">
        <v>3963</v>
      </c>
      <c r="P22" t="s">
        <v>3969</v>
      </c>
      <c r="Q22" t="s">
        <v>3970</v>
      </c>
      <c r="R22" t="s">
        <v>3971</v>
      </c>
      <c r="S22" t="s">
        <v>119</v>
      </c>
      <c r="T22" t="s">
        <v>3972</v>
      </c>
      <c r="V22" t="s">
        <v>3877</v>
      </c>
      <c r="W22" t="s">
        <v>3878</v>
      </c>
      <c r="Y22" t="s">
        <v>3896</v>
      </c>
      <c r="Z22" t="s">
        <v>3897</v>
      </c>
      <c r="AA22" t="s">
        <v>3912</v>
      </c>
      <c r="AB22" t="s">
        <v>3881</v>
      </c>
      <c r="AC22">
        <v>2017</v>
      </c>
      <c r="AD22">
        <v>5</v>
      </c>
      <c r="AE22" t="s">
        <v>3882</v>
      </c>
      <c r="AF22" t="s">
        <v>3883</v>
      </c>
      <c r="AG22" t="s">
        <v>3963</v>
      </c>
      <c r="AH22" t="s">
        <v>3866</v>
      </c>
      <c r="AI22" t="s">
        <v>3884</v>
      </c>
      <c r="AJ22">
        <v>2017</v>
      </c>
      <c r="AK22" t="s">
        <v>3929</v>
      </c>
      <c r="AL22" t="s">
        <v>3885</v>
      </c>
      <c r="AM22">
        <v>589.19415765000019</v>
      </c>
      <c r="AN22">
        <v>2020</v>
      </c>
      <c r="AO22">
        <v>2020</v>
      </c>
      <c r="AP22" t="s">
        <v>3901</v>
      </c>
    </row>
    <row r="23" spans="2:42" hidden="1">
      <c r="B23">
        <v>916</v>
      </c>
      <c r="C23" t="s">
        <v>3864</v>
      </c>
      <c r="D23" t="s">
        <v>50</v>
      </c>
      <c r="E23" t="s">
        <v>3865</v>
      </c>
      <c r="F23" t="s">
        <v>3866</v>
      </c>
      <c r="H23" t="s">
        <v>3912</v>
      </c>
      <c r="I23" t="s">
        <v>3889</v>
      </c>
      <c r="J23" t="s">
        <v>3973</v>
      </c>
      <c r="L23" t="s">
        <v>3871</v>
      </c>
      <c r="M23" t="s">
        <v>3953</v>
      </c>
      <c r="N23" t="s">
        <v>3953</v>
      </c>
      <c r="O23" t="s">
        <v>3953</v>
      </c>
      <c r="P23" t="s">
        <v>3974</v>
      </c>
      <c r="Q23" t="s">
        <v>3975</v>
      </c>
      <c r="R23" t="s">
        <v>3976</v>
      </c>
      <c r="S23" t="s">
        <v>119</v>
      </c>
      <c r="T23" t="s">
        <v>3876</v>
      </c>
      <c r="V23" t="s">
        <v>3877</v>
      </c>
      <c r="W23" t="s">
        <v>3878</v>
      </c>
      <c r="Y23" t="s">
        <v>3896</v>
      </c>
      <c r="Z23" t="s">
        <v>3897</v>
      </c>
      <c r="AA23" t="s">
        <v>3912</v>
      </c>
      <c r="AB23" t="s">
        <v>3881</v>
      </c>
      <c r="AC23">
        <v>2013</v>
      </c>
      <c r="AD23">
        <v>12</v>
      </c>
      <c r="AE23" t="s">
        <v>3882</v>
      </c>
      <c r="AF23" t="s">
        <v>3883</v>
      </c>
      <c r="AG23" t="s">
        <v>3953</v>
      </c>
      <c r="AH23" t="s">
        <v>3866</v>
      </c>
      <c r="AI23" t="s">
        <v>3884</v>
      </c>
      <c r="AJ23">
        <v>2013</v>
      </c>
      <c r="AK23" t="s">
        <v>3936</v>
      </c>
      <c r="AL23" t="s">
        <v>3885</v>
      </c>
      <c r="AM23">
        <v>3.7475520000000002</v>
      </c>
      <c r="AN23">
        <v>2009</v>
      </c>
      <c r="AO23">
        <v>2009</v>
      </c>
      <c r="AP23" t="s">
        <v>3901</v>
      </c>
    </row>
    <row r="24" spans="2:42" hidden="1">
      <c r="B24">
        <v>917</v>
      </c>
      <c r="C24" t="s">
        <v>3864</v>
      </c>
      <c r="D24" t="s">
        <v>50</v>
      </c>
      <c r="E24" t="s">
        <v>3865</v>
      </c>
      <c r="F24" t="s">
        <v>3866</v>
      </c>
      <c r="H24" t="s">
        <v>3912</v>
      </c>
      <c r="I24" t="s">
        <v>3889</v>
      </c>
      <c r="J24" t="s">
        <v>3890</v>
      </c>
      <c r="L24" t="s">
        <v>3871</v>
      </c>
      <c r="M24" t="s">
        <v>3953</v>
      </c>
      <c r="N24" t="s">
        <v>3953</v>
      </c>
      <c r="O24" t="s">
        <v>3953</v>
      </c>
      <c r="P24" t="s">
        <v>3977</v>
      </c>
      <c r="Q24" t="s">
        <v>3978</v>
      </c>
      <c r="R24" t="s">
        <v>3979</v>
      </c>
      <c r="S24" t="s">
        <v>119</v>
      </c>
      <c r="T24" t="s">
        <v>3876</v>
      </c>
      <c r="V24" t="s">
        <v>3877</v>
      </c>
      <c r="W24" t="s">
        <v>3878</v>
      </c>
      <c r="Y24" t="s">
        <v>3896</v>
      </c>
      <c r="Z24" t="s">
        <v>3897</v>
      </c>
      <c r="AA24" t="s">
        <v>3912</v>
      </c>
      <c r="AB24" t="s">
        <v>3881</v>
      </c>
      <c r="AC24">
        <v>2016</v>
      </c>
      <c r="AD24">
        <v>6</v>
      </c>
      <c r="AE24" t="s">
        <v>3882</v>
      </c>
      <c r="AF24" t="s">
        <v>3883</v>
      </c>
      <c r="AG24" t="s">
        <v>3953</v>
      </c>
      <c r="AH24" t="s">
        <v>3866</v>
      </c>
      <c r="AI24" t="s">
        <v>3884</v>
      </c>
      <c r="AJ24">
        <v>2016</v>
      </c>
      <c r="AK24" t="s">
        <v>3929</v>
      </c>
      <c r="AL24" t="s">
        <v>3885</v>
      </c>
      <c r="AM24">
        <v>85.293174030947554</v>
      </c>
      <c r="AN24">
        <v>2016</v>
      </c>
      <c r="AO24">
        <v>2016</v>
      </c>
      <c r="AP24" t="s">
        <v>3958</v>
      </c>
    </row>
    <row r="25" spans="2:42" hidden="1">
      <c r="B25">
        <v>918</v>
      </c>
      <c r="C25" t="s">
        <v>3864</v>
      </c>
      <c r="D25" t="s">
        <v>50</v>
      </c>
      <c r="E25" t="s">
        <v>3865</v>
      </c>
      <c r="F25" t="s">
        <v>3866</v>
      </c>
      <c r="H25" t="s">
        <v>3912</v>
      </c>
      <c r="I25" t="s">
        <v>3889</v>
      </c>
      <c r="J25" t="s">
        <v>3890</v>
      </c>
      <c r="L25" t="s">
        <v>3871</v>
      </c>
      <c r="M25" t="s">
        <v>3963</v>
      </c>
      <c r="N25" t="s">
        <v>3963</v>
      </c>
      <c r="O25" t="s">
        <v>3963</v>
      </c>
      <c r="P25" t="s">
        <v>43</v>
      </c>
      <c r="Q25" t="s">
        <v>3980</v>
      </c>
      <c r="R25" t="s">
        <v>42</v>
      </c>
      <c r="S25" t="s">
        <v>119</v>
      </c>
      <c r="V25" t="s">
        <v>3877</v>
      </c>
      <c r="W25" t="s">
        <v>3878</v>
      </c>
      <c r="Y25" t="s">
        <v>3896</v>
      </c>
      <c r="Z25" t="s">
        <v>3897</v>
      </c>
      <c r="AA25" t="s">
        <v>3912</v>
      </c>
      <c r="AB25" t="s">
        <v>3881</v>
      </c>
      <c r="AC25">
        <v>2010</v>
      </c>
      <c r="AE25" t="s">
        <v>3882</v>
      </c>
      <c r="AF25" t="s">
        <v>3883</v>
      </c>
      <c r="AG25" t="s">
        <v>3963</v>
      </c>
      <c r="AH25" t="s">
        <v>3866</v>
      </c>
      <c r="AI25" t="s">
        <v>3884</v>
      </c>
      <c r="AJ25">
        <v>2010</v>
      </c>
      <c r="AK25">
        <v>0</v>
      </c>
      <c r="AL25" t="s">
        <v>3885</v>
      </c>
      <c r="AM25">
        <v>-0.18140416000000001</v>
      </c>
      <c r="AN25">
        <v>2018</v>
      </c>
      <c r="AO25">
        <v>2018</v>
      </c>
      <c r="AP25" t="s">
        <v>3901</v>
      </c>
    </row>
    <row r="26" spans="2:42" hidden="1">
      <c r="B26">
        <v>919</v>
      </c>
      <c r="C26" t="s">
        <v>3864</v>
      </c>
      <c r="D26" t="s">
        <v>50</v>
      </c>
      <c r="E26" t="s">
        <v>3865</v>
      </c>
      <c r="F26" t="s">
        <v>3866</v>
      </c>
      <c r="G26" t="s">
        <v>3916</v>
      </c>
      <c r="H26" t="s">
        <v>3917</v>
      </c>
      <c r="I26" t="s">
        <v>3889</v>
      </c>
      <c r="J26" t="s">
        <v>3890</v>
      </c>
      <c r="K26" t="s">
        <v>3921</v>
      </c>
      <c r="L26" t="s">
        <v>3871</v>
      </c>
      <c r="M26" t="s">
        <v>3922</v>
      </c>
      <c r="N26" t="s">
        <v>3922</v>
      </c>
      <c r="O26" t="s">
        <v>3923</v>
      </c>
      <c r="P26" t="s">
        <v>3924</v>
      </c>
      <c r="Q26" t="s">
        <v>3981</v>
      </c>
      <c r="R26" t="s">
        <v>3926</v>
      </c>
      <c r="S26" t="s">
        <v>119</v>
      </c>
      <c r="T26" t="s">
        <v>3876</v>
      </c>
      <c r="U26" t="s">
        <v>3927</v>
      </c>
      <c r="V26" t="s">
        <v>3877</v>
      </c>
      <c r="W26" t="s">
        <v>3878</v>
      </c>
      <c r="Y26" t="s">
        <v>3896</v>
      </c>
      <c r="Z26" t="s">
        <v>3897</v>
      </c>
      <c r="AA26" t="s">
        <v>3897</v>
      </c>
      <c r="AB26" t="s">
        <v>3928</v>
      </c>
      <c r="AC26">
        <v>2015</v>
      </c>
      <c r="AD26">
        <v>5</v>
      </c>
      <c r="AE26" t="s">
        <v>3882</v>
      </c>
      <c r="AF26" t="s">
        <v>3883</v>
      </c>
      <c r="AG26" t="s">
        <v>3922</v>
      </c>
      <c r="AH26" t="s">
        <v>3866</v>
      </c>
      <c r="AI26" t="s">
        <v>3900</v>
      </c>
      <c r="AJ26">
        <v>2015</v>
      </c>
      <c r="AK26" t="s">
        <v>3929</v>
      </c>
      <c r="AL26" t="s">
        <v>3885</v>
      </c>
      <c r="AM26">
        <v>-1.6149899999999997E-3</v>
      </c>
      <c r="AN26">
        <v>2018</v>
      </c>
      <c r="AO26">
        <v>2018</v>
      </c>
      <c r="AP26" t="s">
        <v>3901</v>
      </c>
    </row>
    <row r="27" spans="2:42" hidden="1">
      <c r="B27">
        <v>920</v>
      </c>
      <c r="C27" t="s">
        <v>3864</v>
      </c>
      <c r="D27" t="s">
        <v>50</v>
      </c>
      <c r="E27" t="s">
        <v>3865</v>
      </c>
      <c r="F27" t="s">
        <v>3982</v>
      </c>
      <c r="G27" t="s">
        <v>3983</v>
      </c>
      <c r="H27" t="s">
        <v>3868</v>
      </c>
      <c r="I27" t="s">
        <v>3868</v>
      </c>
      <c r="J27" t="s">
        <v>3984</v>
      </c>
      <c r="L27" t="s">
        <v>3871</v>
      </c>
      <c r="M27" t="s">
        <v>3872</v>
      </c>
      <c r="N27" t="s">
        <v>3872</v>
      </c>
      <c r="O27" t="s">
        <v>3872</v>
      </c>
      <c r="P27" t="s">
        <v>3985</v>
      </c>
      <c r="Q27" t="s">
        <v>3986</v>
      </c>
      <c r="R27" t="s">
        <v>3987</v>
      </c>
      <c r="S27" t="s">
        <v>119</v>
      </c>
      <c r="T27" t="s">
        <v>3972</v>
      </c>
      <c r="V27" t="s">
        <v>3877</v>
      </c>
      <c r="W27" t="s">
        <v>3878</v>
      </c>
      <c r="Y27" t="s">
        <v>3879</v>
      </c>
      <c r="Z27" t="s">
        <v>3880</v>
      </c>
      <c r="AA27" t="s">
        <v>3868</v>
      </c>
      <c r="AB27" t="s">
        <v>3881</v>
      </c>
      <c r="AC27">
        <v>2016</v>
      </c>
      <c r="AD27">
        <v>12</v>
      </c>
      <c r="AE27" t="s">
        <v>3882</v>
      </c>
      <c r="AF27" t="s">
        <v>3883</v>
      </c>
      <c r="AG27" t="s">
        <v>3872</v>
      </c>
      <c r="AH27" t="s">
        <v>3982</v>
      </c>
      <c r="AI27" t="s">
        <v>3900</v>
      </c>
      <c r="AJ27">
        <v>2016</v>
      </c>
      <c r="AK27" t="s">
        <v>3936</v>
      </c>
      <c r="AL27" t="s">
        <v>3885</v>
      </c>
      <c r="AM27">
        <v>99.33845067705407</v>
      </c>
      <c r="AN27">
        <v>2018</v>
      </c>
      <c r="AO27">
        <v>2018</v>
      </c>
      <c r="AP27" t="s">
        <v>3886</v>
      </c>
    </row>
    <row r="28" spans="2:42" hidden="1">
      <c r="B28">
        <v>921</v>
      </c>
      <c r="C28" t="s">
        <v>3864</v>
      </c>
      <c r="D28" t="s">
        <v>50</v>
      </c>
      <c r="E28" t="s">
        <v>3865</v>
      </c>
      <c r="F28" t="s">
        <v>3982</v>
      </c>
      <c r="G28" t="s">
        <v>3983</v>
      </c>
      <c r="H28" t="s">
        <v>3868</v>
      </c>
      <c r="I28" t="s">
        <v>3868</v>
      </c>
      <c r="J28" t="s">
        <v>3988</v>
      </c>
      <c r="L28" t="s">
        <v>3871</v>
      </c>
      <c r="M28" t="s">
        <v>3872</v>
      </c>
      <c r="N28" t="s">
        <v>3872</v>
      </c>
      <c r="O28" t="s">
        <v>3872</v>
      </c>
      <c r="P28" t="s">
        <v>3989</v>
      </c>
      <c r="Q28" t="s">
        <v>3990</v>
      </c>
      <c r="R28" t="s">
        <v>3991</v>
      </c>
      <c r="S28" t="s">
        <v>119</v>
      </c>
      <c r="T28" t="s">
        <v>3972</v>
      </c>
      <c r="V28" t="s">
        <v>3877</v>
      </c>
      <c r="W28" t="s">
        <v>3878</v>
      </c>
      <c r="Y28" t="s">
        <v>3879</v>
      </c>
      <c r="Z28" t="s">
        <v>3880</v>
      </c>
      <c r="AA28" t="s">
        <v>3868</v>
      </c>
      <c r="AB28" t="s">
        <v>3881</v>
      </c>
      <c r="AC28">
        <v>2015</v>
      </c>
      <c r="AD28">
        <v>7</v>
      </c>
      <c r="AE28" t="s">
        <v>3882</v>
      </c>
      <c r="AF28" t="s">
        <v>3883</v>
      </c>
      <c r="AG28" t="s">
        <v>3872</v>
      </c>
      <c r="AH28" t="s">
        <v>3982</v>
      </c>
      <c r="AI28" t="s">
        <v>3900</v>
      </c>
      <c r="AJ28">
        <v>2015</v>
      </c>
      <c r="AK28" t="s">
        <v>3992</v>
      </c>
      <c r="AL28" t="s">
        <v>3885</v>
      </c>
      <c r="AM28">
        <v>115.66293621406223</v>
      </c>
      <c r="AN28">
        <v>2016</v>
      </c>
      <c r="AO28">
        <v>2016</v>
      </c>
      <c r="AP28" t="s">
        <v>3886</v>
      </c>
    </row>
    <row r="29" spans="2:42" hidden="1">
      <c r="B29">
        <v>922</v>
      </c>
      <c r="C29" t="s">
        <v>3864</v>
      </c>
      <c r="D29" t="s">
        <v>50</v>
      </c>
      <c r="E29" t="s">
        <v>3865</v>
      </c>
      <c r="F29" t="s">
        <v>3982</v>
      </c>
      <c r="G29" t="s">
        <v>3983</v>
      </c>
      <c r="H29" t="s">
        <v>3868</v>
      </c>
      <c r="I29" t="s">
        <v>3868</v>
      </c>
      <c r="J29" t="s">
        <v>3988</v>
      </c>
      <c r="L29" t="s">
        <v>3871</v>
      </c>
      <c r="M29" t="s">
        <v>3872</v>
      </c>
      <c r="N29" t="s">
        <v>3872</v>
      </c>
      <c r="O29" t="s">
        <v>3872</v>
      </c>
      <c r="P29" t="s">
        <v>3993</v>
      </c>
      <c r="Q29" t="s">
        <v>3994</v>
      </c>
      <c r="R29" t="s">
        <v>3995</v>
      </c>
      <c r="S29" t="s">
        <v>119</v>
      </c>
      <c r="T29" t="s">
        <v>3972</v>
      </c>
      <c r="V29" t="s">
        <v>3877</v>
      </c>
      <c r="W29" t="s">
        <v>3878</v>
      </c>
      <c r="Y29" t="s">
        <v>3879</v>
      </c>
      <c r="Z29" t="s">
        <v>3880</v>
      </c>
      <c r="AA29" t="s">
        <v>3868</v>
      </c>
      <c r="AB29" t="s">
        <v>3881</v>
      </c>
      <c r="AC29">
        <v>2017</v>
      </c>
      <c r="AD29">
        <v>9</v>
      </c>
      <c r="AE29" t="s">
        <v>3882</v>
      </c>
      <c r="AF29" t="s">
        <v>3883</v>
      </c>
      <c r="AG29" t="s">
        <v>3872</v>
      </c>
      <c r="AH29" t="s">
        <v>3982</v>
      </c>
      <c r="AI29" t="s">
        <v>3900</v>
      </c>
      <c r="AJ29">
        <v>2017</v>
      </c>
      <c r="AK29" t="s">
        <v>3992</v>
      </c>
      <c r="AL29" t="s">
        <v>3885</v>
      </c>
      <c r="AM29">
        <v>266.87988372396421</v>
      </c>
      <c r="AN29">
        <v>2018</v>
      </c>
      <c r="AO29">
        <v>2018</v>
      </c>
      <c r="AP29" t="s">
        <v>3886</v>
      </c>
    </row>
    <row r="30" spans="2:42" hidden="1">
      <c r="B30">
        <v>923</v>
      </c>
      <c r="C30" t="s">
        <v>3864</v>
      </c>
      <c r="D30" t="s">
        <v>50</v>
      </c>
      <c r="E30" t="s">
        <v>3865</v>
      </c>
      <c r="F30" t="s">
        <v>3982</v>
      </c>
      <c r="G30" t="s">
        <v>3983</v>
      </c>
      <c r="H30" t="s">
        <v>3868</v>
      </c>
      <c r="I30" t="s">
        <v>3868</v>
      </c>
      <c r="J30" t="s">
        <v>3996</v>
      </c>
      <c r="L30" t="s">
        <v>3871</v>
      </c>
      <c r="M30" t="s">
        <v>3872</v>
      </c>
      <c r="N30" t="s">
        <v>3872</v>
      </c>
      <c r="O30" t="s">
        <v>3872</v>
      </c>
      <c r="P30" t="s">
        <v>3997</v>
      </c>
      <c r="Q30" t="s">
        <v>3998</v>
      </c>
      <c r="R30" t="s">
        <v>3999</v>
      </c>
      <c r="S30" t="s">
        <v>119</v>
      </c>
      <c r="T30" t="s">
        <v>3972</v>
      </c>
      <c r="V30" t="s">
        <v>3877</v>
      </c>
      <c r="W30" t="s">
        <v>3878</v>
      </c>
      <c r="Y30" t="s">
        <v>3879</v>
      </c>
      <c r="Z30" t="s">
        <v>3880</v>
      </c>
      <c r="AA30" t="s">
        <v>3868</v>
      </c>
      <c r="AB30" t="s">
        <v>3881</v>
      </c>
      <c r="AC30">
        <v>2018</v>
      </c>
      <c r="AD30">
        <v>1</v>
      </c>
      <c r="AE30" t="s">
        <v>3882</v>
      </c>
      <c r="AF30" t="s">
        <v>3883</v>
      </c>
      <c r="AG30" t="s">
        <v>3872</v>
      </c>
      <c r="AH30" t="s">
        <v>3982</v>
      </c>
      <c r="AI30" t="s">
        <v>3900</v>
      </c>
      <c r="AJ30">
        <v>2018</v>
      </c>
      <c r="AK30" t="s">
        <v>3946</v>
      </c>
      <c r="AL30" t="s">
        <v>3885</v>
      </c>
      <c r="AM30">
        <v>174.50412668398786</v>
      </c>
      <c r="AN30">
        <v>2018</v>
      </c>
      <c r="AO30">
        <v>2018</v>
      </c>
      <c r="AP30" t="s">
        <v>3886</v>
      </c>
    </row>
    <row r="31" spans="2:42" hidden="1">
      <c r="B31">
        <v>924</v>
      </c>
      <c r="C31" t="s">
        <v>3864</v>
      </c>
      <c r="D31" t="s">
        <v>50</v>
      </c>
      <c r="E31" t="s">
        <v>3865</v>
      </c>
      <c r="F31" t="s">
        <v>4000</v>
      </c>
      <c r="G31" t="s">
        <v>4001</v>
      </c>
      <c r="H31" t="s">
        <v>3868</v>
      </c>
      <c r="I31" t="s">
        <v>3868</v>
      </c>
      <c r="J31" t="s">
        <v>4002</v>
      </c>
      <c r="L31" t="s">
        <v>3871</v>
      </c>
      <c r="M31" t="s">
        <v>3872</v>
      </c>
      <c r="N31" t="s">
        <v>3872</v>
      </c>
      <c r="O31" t="s">
        <v>3872</v>
      </c>
      <c r="P31" t="s">
        <v>4003</v>
      </c>
      <c r="Q31" t="s">
        <v>4004</v>
      </c>
      <c r="R31" t="s">
        <v>4005</v>
      </c>
      <c r="S31" t="s">
        <v>119</v>
      </c>
      <c r="T31" t="s">
        <v>3972</v>
      </c>
      <c r="V31" t="s">
        <v>3877</v>
      </c>
      <c r="W31" t="s">
        <v>3878</v>
      </c>
      <c r="Y31" t="s">
        <v>3879</v>
      </c>
      <c r="Z31" t="s">
        <v>3880</v>
      </c>
      <c r="AA31" t="s">
        <v>3868</v>
      </c>
      <c r="AB31" t="s">
        <v>3881</v>
      </c>
      <c r="AC31">
        <v>2017</v>
      </c>
      <c r="AD31">
        <v>8</v>
      </c>
      <c r="AE31" t="s">
        <v>3882</v>
      </c>
      <c r="AF31" t="s">
        <v>3883</v>
      </c>
      <c r="AG31" t="s">
        <v>3872</v>
      </c>
      <c r="AH31" t="s">
        <v>4000</v>
      </c>
      <c r="AI31" t="s">
        <v>3900</v>
      </c>
      <c r="AJ31">
        <v>2017</v>
      </c>
      <c r="AK31" t="s">
        <v>3992</v>
      </c>
      <c r="AL31" t="s">
        <v>3885</v>
      </c>
      <c r="AM31">
        <v>66.478736928508724</v>
      </c>
      <c r="AN31">
        <v>2020</v>
      </c>
      <c r="AO31">
        <v>2020</v>
      </c>
      <c r="AP31" t="s">
        <v>3886</v>
      </c>
    </row>
    <row r="32" spans="2:42" hidden="1">
      <c r="B32">
        <v>925</v>
      </c>
      <c r="C32" t="s">
        <v>3864</v>
      </c>
      <c r="D32" t="s">
        <v>50</v>
      </c>
      <c r="E32" t="s">
        <v>3865</v>
      </c>
      <c r="F32" t="s">
        <v>4006</v>
      </c>
      <c r="G32" t="s">
        <v>4007</v>
      </c>
      <c r="H32" t="s">
        <v>3868</v>
      </c>
      <c r="I32" t="s">
        <v>3868</v>
      </c>
      <c r="J32" t="s">
        <v>4008</v>
      </c>
      <c r="L32" t="s">
        <v>3871</v>
      </c>
      <c r="M32" t="s">
        <v>3872</v>
      </c>
      <c r="N32" t="s">
        <v>3872</v>
      </c>
      <c r="O32" t="s">
        <v>3872</v>
      </c>
      <c r="P32" t="s">
        <v>4009</v>
      </c>
      <c r="Q32" t="s">
        <v>4010</v>
      </c>
      <c r="R32" t="s">
        <v>4011</v>
      </c>
      <c r="S32" t="s">
        <v>119</v>
      </c>
      <c r="T32" t="s">
        <v>3972</v>
      </c>
      <c r="V32" t="s">
        <v>3877</v>
      </c>
      <c r="W32" t="s">
        <v>3878</v>
      </c>
      <c r="Y32" t="s">
        <v>3879</v>
      </c>
      <c r="Z32" t="s">
        <v>3880</v>
      </c>
      <c r="AA32" t="s">
        <v>3868</v>
      </c>
      <c r="AB32" t="s">
        <v>3881</v>
      </c>
      <c r="AC32">
        <v>2018</v>
      </c>
      <c r="AD32">
        <v>3</v>
      </c>
      <c r="AE32" t="s">
        <v>3882</v>
      </c>
      <c r="AF32" t="s">
        <v>3883</v>
      </c>
      <c r="AG32" t="s">
        <v>3872</v>
      </c>
      <c r="AH32" t="s">
        <v>4006</v>
      </c>
      <c r="AI32" t="s">
        <v>3900</v>
      </c>
      <c r="AJ32">
        <v>2018</v>
      </c>
      <c r="AK32" t="s">
        <v>3946</v>
      </c>
      <c r="AL32" t="s">
        <v>3885</v>
      </c>
      <c r="AM32">
        <v>0</v>
      </c>
      <c r="AN32">
        <v>2018</v>
      </c>
      <c r="AO32">
        <v>2018</v>
      </c>
      <c r="AP32" t="s">
        <v>3886</v>
      </c>
    </row>
    <row r="33" spans="2:42" hidden="1">
      <c r="B33">
        <v>926</v>
      </c>
      <c r="C33" t="s">
        <v>3864</v>
      </c>
      <c r="D33" t="s">
        <v>50</v>
      </c>
      <c r="E33" t="s">
        <v>3865</v>
      </c>
      <c r="F33" t="s">
        <v>4006</v>
      </c>
      <c r="G33" t="s">
        <v>4007</v>
      </c>
      <c r="H33" t="s">
        <v>3868</v>
      </c>
      <c r="I33" t="s">
        <v>3868</v>
      </c>
      <c r="J33" t="s">
        <v>4012</v>
      </c>
      <c r="L33" t="s">
        <v>3871</v>
      </c>
      <c r="M33" t="s">
        <v>3872</v>
      </c>
      <c r="N33" t="s">
        <v>3872</v>
      </c>
      <c r="O33" t="s">
        <v>3872</v>
      </c>
      <c r="P33" t="s">
        <v>4013</v>
      </c>
      <c r="Q33" t="s">
        <v>4014</v>
      </c>
      <c r="R33" t="s">
        <v>4015</v>
      </c>
      <c r="S33" t="s">
        <v>119</v>
      </c>
      <c r="T33" t="s">
        <v>3972</v>
      </c>
      <c r="V33" t="s">
        <v>3877</v>
      </c>
      <c r="W33" t="s">
        <v>3878</v>
      </c>
      <c r="Y33" t="s">
        <v>3879</v>
      </c>
      <c r="Z33" t="s">
        <v>3880</v>
      </c>
      <c r="AA33" t="s">
        <v>3868</v>
      </c>
      <c r="AB33" t="s">
        <v>3881</v>
      </c>
      <c r="AC33">
        <v>2018</v>
      </c>
      <c r="AD33">
        <v>3</v>
      </c>
      <c r="AE33" t="s">
        <v>3882</v>
      </c>
      <c r="AF33" t="s">
        <v>3883</v>
      </c>
      <c r="AG33" t="s">
        <v>3872</v>
      </c>
      <c r="AH33" t="s">
        <v>4006</v>
      </c>
      <c r="AI33" t="s">
        <v>3900</v>
      </c>
      <c r="AJ33">
        <v>2018</v>
      </c>
      <c r="AK33" t="s">
        <v>3946</v>
      </c>
      <c r="AL33" t="s">
        <v>3885</v>
      </c>
      <c r="AM33">
        <v>18.365730887680002</v>
      </c>
      <c r="AN33">
        <v>2018</v>
      </c>
      <c r="AO33">
        <v>2018</v>
      </c>
      <c r="AP33" t="s">
        <v>3886</v>
      </c>
    </row>
    <row r="34" spans="2:42" hidden="1">
      <c r="B34">
        <v>927</v>
      </c>
      <c r="C34" t="s">
        <v>3864</v>
      </c>
      <c r="D34" t="s">
        <v>50</v>
      </c>
      <c r="E34" t="s">
        <v>3865</v>
      </c>
      <c r="F34" t="s">
        <v>4016</v>
      </c>
      <c r="H34" t="s">
        <v>3868</v>
      </c>
      <c r="I34" t="s">
        <v>3868</v>
      </c>
      <c r="J34" t="s">
        <v>4012</v>
      </c>
      <c r="L34" t="s">
        <v>3871</v>
      </c>
      <c r="M34" t="s">
        <v>3872</v>
      </c>
      <c r="N34" t="s">
        <v>3872</v>
      </c>
      <c r="O34" t="s">
        <v>3872</v>
      </c>
      <c r="P34" t="s">
        <v>4017</v>
      </c>
      <c r="Q34" t="s">
        <v>4018</v>
      </c>
      <c r="R34" t="s">
        <v>4019</v>
      </c>
      <c r="S34" t="s">
        <v>119</v>
      </c>
      <c r="V34" t="s">
        <v>3877</v>
      </c>
      <c r="W34" t="s">
        <v>3878</v>
      </c>
      <c r="Y34" t="s">
        <v>3879</v>
      </c>
      <c r="Z34" t="s">
        <v>3880</v>
      </c>
      <c r="AA34" t="s">
        <v>3868</v>
      </c>
      <c r="AB34" t="s">
        <v>3881</v>
      </c>
      <c r="AC34">
        <v>2020</v>
      </c>
      <c r="AD34">
        <v>9</v>
      </c>
      <c r="AE34" t="s">
        <v>3882</v>
      </c>
      <c r="AF34" t="s">
        <v>3883</v>
      </c>
      <c r="AG34" t="s">
        <v>3872</v>
      </c>
      <c r="AH34" t="s">
        <v>4016</v>
      </c>
      <c r="AI34" t="s">
        <v>3900</v>
      </c>
      <c r="AJ34">
        <v>2020</v>
      </c>
      <c r="AK34" t="s">
        <v>3992</v>
      </c>
      <c r="AL34" t="s">
        <v>3885</v>
      </c>
      <c r="AM34">
        <v>0</v>
      </c>
      <c r="AN34">
        <v>2020</v>
      </c>
      <c r="AO34">
        <v>2020</v>
      </c>
      <c r="AP34" t="s">
        <v>3886</v>
      </c>
    </row>
    <row r="35" spans="2:42" hidden="1">
      <c r="B35">
        <v>928</v>
      </c>
      <c r="C35" t="s">
        <v>3864</v>
      </c>
      <c r="D35" t="s">
        <v>50</v>
      </c>
      <c r="E35" t="s">
        <v>3865</v>
      </c>
      <c r="F35" t="s">
        <v>4020</v>
      </c>
      <c r="G35" t="s">
        <v>4021</v>
      </c>
      <c r="H35" t="s">
        <v>3868</v>
      </c>
      <c r="I35" t="s">
        <v>3868</v>
      </c>
      <c r="J35" t="s">
        <v>4022</v>
      </c>
      <c r="L35" t="s">
        <v>3871</v>
      </c>
      <c r="M35" t="s">
        <v>3872</v>
      </c>
      <c r="N35" t="s">
        <v>3872</v>
      </c>
      <c r="O35" t="s">
        <v>3872</v>
      </c>
      <c r="P35" t="s">
        <v>4023</v>
      </c>
      <c r="Q35" t="s">
        <v>4024</v>
      </c>
      <c r="R35" t="s">
        <v>4025</v>
      </c>
      <c r="S35" t="s">
        <v>119</v>
      </c>
      <c r="T35" t="s">
        <v>3972</v>
      </c>
      <c r="V35" t="s">
        <v>3877</v>
      </c>
      <c r="W35" t="s">
        <v>3878</v>
      </c>
      <c r="Y35" t="s">
        <v>3879</v>
      </c>
      <c r="Z35" t="s">
        <v>3880</v>
      </c>
      <c r="AA35" t="s">
        <v>3868</v>
      </c>
      <c r="AB35" t="s">
        <v>3881</v>
      </c>
      <c r="AC35">
        <v>2019</v>
      </c>
      <c r="AD35">
        <v>10</v>
      </c>
      <c r="AE35" t="s">
        <v>3882</v>
      </c>
      <c r="AF35" t="s">
        <v>3883</v>
      </c>
      <c r="AG35" t="s">
        <v>3872</v>
      </c>
      <c r="AH35" t="s">
        <v>4020</v>
      </c>
      <c r="AI35" t="s">
        <v>3900</v>
      </c>
      <c r="AJ35">
        <v>2019</v>
      </c>
      <c r="AK35" t="s">
        <v>3936</v>
      </c>
      <c r="AL35" t="s">
        <v>3885</v>
      </c>
      <c r="AM35">
        <v>138.07040182781881</v>
      </c>
      <c r="AN35">
        <v>2020</v>
      </c>
      <c r="AO35">
        <v>2020</v>
      </c>
      <c r="AP35" t="s">
        <v>3886</v>
      </c>
    </row>
    <row r="36" spans="2:42" hidden="1">
      <c r="B36">
        <v>929</v>
      </c>
      <c r="C36" t="s">
        <v>3864</v>
      </c>
      <c r="D36" t="s">
        <v>50</v>
      </c>
      <c r="E36" t="s">
        <v>3865</v>
      </c>
      <c r="F36" t="s">
        <v>4020</v>
      </c>
      <c r="G36" t="s">
        <v>4021</v>
      </c>
      <c r="H36" t="s">
        <v>3868</v>
      </c>
      <c r="I36" t="s">
        <v>3868</v>
      </c>
      <c r="J36" t="s">
        <v>4026</v>
      </c>
      <c r="L36" t="s">
        <v>3871</v>
      </c>
      <c r="M36" t="s">
        <v>3872</v>
      </c>
      <c r="N36" t="s">
        <v>3872</v>
      </c>
      <c r="O36" t="s">
        <v>3872</v>
      </c>
      <c r="P36" t="s">
        <v>4027</v>
      </c>
      <c r="Q36" t="s">
        <v>4028</v>
      </c>
      <c r="R36" t="s">
        <v>4029</v>
      </c>
      <c r="S36" t="s">
        <v>119</v>
      </c>
      <c r="T36" t="s">
        <v>3972</v>
      </c>
      <c r="V36" t="s">
        <v>3877</v>
      </c>
      <c r="W36" t="s">
        <v>3878</v>
      </c>
      <c r="Y36" t="s">
        <v>3879</v>
      </c>
      <c r="Z36" t="s">
        <v>3880</v>
      </c>
      <c r="AA36" t="s">
        <v>3868</v>
      </c>
      <c r="AB36" t="s">
        <v>3881</v>
      </c>
      <c r="AC36">
        <v>2019</v>
      </c>
      <c r="AD36">
        <v>10</v>
      </c>
      <c r="AE36" t="s">
        <v>3882</v>
      </c>
      <c r="AF36" t="s">
        <v>3883</v>
      </c>
      <c r="AG36" t="s">
        <v>3872</v>
      </c>
      <c r="AH36" t="s">
        <v>4020</v>
      </c>
      <c r="AI36" t="s">
        <v>3900</v>
      </c>
      <c r="AJ36">
        <v>2019</v>
      </c>
      <c r="AK36" t="s">
        <v>3936</v>
      </c>
      <c r="AL36" t="s">
        <v>3885</v>
      </c>
      <c r="AM36">
        <v>0</v>
      </c>
      <c r="AN36">
        <v>2020</v>
      </c>
      <c r="AO36">
        <v>2020</v>
      </c>
      <c r="AP36" t="s">
        <v>3886</v>
      </c>
    </row>
    <row r="37" spans="2:42" hidden="1">
      <c r="B37">
        <v>930</v>
      </c>
      <c r="C37" t="s">
        <v>3864</v>
      </c>
      <c r="D37" t="s">
        <v>50</v>
      </c>
      <c r="E37" t="s">
        <v>3865</v>
      </c>
      <c r="F37" t="s">
        <v>3915</v>
      </c>
      <c r="G37" t="s">
        <v>3916</v>
      </c>
      <c r="H37" t="s">
        <v>3917</v>
      </c>
      <c r="I37" t="s">
        <v>3889</v>
      </c>
      <c r="J37" t="s">
        <v>3890</v>
      </c>
      <c r="K37" t="s">
        <v>4030</v>
      </c>
      <c r="L37" t="s">
        <v>3871</v>
      </c>
      <c r="M37" t="s">
        <v>3872</v>
      </c>
      <c r="N37" t="s">
        <v>3872</v>
      </c>
      <c r="O37" t="s">
        <v>3872</v>
      </c>
      <c r="P37" t="s">
        <v>4031</v>
      </c>
      <c r="Q37" t="s">
        <v>4032</v>
      </c>
      <c r="R37" t="s">
        <v>4033</v>
      </c>
      <c r="S37" t="s">
        <v>119</v>
      </c>
      <c r="T37" t="s">
        <v>3876</v>
      </c>
      <c r="V37" t="s">
        <v>3877</v>
      </c>
      <c r="W37" t="s">
        <v>3878</v>
      </c>
      <c r="Y37" t="s">
        <v>3896</v>
      </c>
      <c r="Z37" t="s">
        <v>3897</v>
      </c>
      <c r="AA37" t="s">
        <v>3917</v>
      </c>
      <c r="AB37" t="s">
        <v>3881</v>
      </c>
      <c r="AC37">
        <v>2012</v>
      </c>
      <c r="AE37" t="s">
        <v>3882</v>
      </c>
      <c r="AF37" t="s">
        <v>3883</v>
      </c>
      <c r="AG37" t="s">
        <v>3872</v>
      </c>
      <c r="AH37" t="s">
        <v>3919</v>
      </c>
      <c r="AI37" t="s">
        <v>3920</v>
      </c>
      <c r="AJ37">
        <v>2012</v>
      </c>
      <c r="AK37">
        <v>0</v>
      </c>
      <c r="AL37" t="s">
        <v>3885</v>
      </c>
      <c r="AM37">
        <v>2.2785799999999998</v>
      </c>
      <c r="AN37">
        <v>2010</v>
      </c>
      <c r="AO37">
        <v>2010</v>
      </c>
      <c r="AP37" t="s">
        <v>3901</v>
      </c>
    </row>
    <row r="38" spans="2:42" hidden="1">
      <c r="B38">
        <v>931</v>
      </c>
      <c r="C38" t="s">
        <v>3864</v>
      </c>
      <c r="D38" t="s">
        <v>50</v>
      </c>
      <c r="E38" t="s">
        <v>3865</v>
      </c>
      <c r="F38" t="s">
        <v>3915</v>
      </c>
      <c r="G38" t="s">
        <v>3916</v>
      </c>
      <c r="H38" t="s">
        <v>4034</v>
      </c>
      <c r="I38" t="s">
        <v>3868</v>
      </c>
      <c r="J38" t="s">
        <v>3890</v>
      </c>
      <c r="K38" t="s">
        <v>4030</v>
      </c>
      <c r="L38" t="s">
        <v>3871</v>
      </c>
      <c r="M38" t="s">
        <v>3872</v>
      </c>
      <c r="N38" t="s">
        <v>3872</v>
      </c>
      <c r="O38" t="s">
        <v>3872</v>
      </c>
      <c r="P38" t="s">
        <v>4035</v>
      </c>
      <c r="Q38" t="s">
        <v>4032</v>
      </c>
      <c r="R38" t="s">
        <v>4033</v>
      </c>
      <c r="S38" t="s">
        <v>119</v>
      </c>
      <c r="T38" t="s">
        <v>3876</v>
      </c>
      <c r="V38" t="s">
        <v>3877</v>
      </c>
      <c r="W38" t="s">
        <v>3878</v>
      </c>
      <c r="Y38" t="s">
        <v>3896</v>
      </c>
      <c r="Z38" t="s">
        <v>3897</v>
      </c>
      <c r="AA38" t="s">
        <v>4034</v>
      </c>
      <c r="AB38" t="s">
        <v>3881</v>
      </c>
      <c r="AC38">
        <v>2012</v>
      </c>
      <c r="AE38" t="s">
        <v>3882</v>
      </c>
      <c r="AF38" t="s">
        <v>3883</v>
      </c>
      <c r="AG38" t="s">
        <v>3872</v>
      </c>
      <c r="AH38" t="s">
        <v>3919</v>
      </c>
      <c r="AI38" t="s">
        <v>3920</v>
      </c>
      <c r="AJ38">
        <v>2012</v>
      </c>
      <c r="AK38">
        <v>0</v>
      </c>
      <c r="AL38" t="s">
        <v>3885</v>
      </c>
      <c r="AM38">
        <v>0.40554000000000001</v>
      </c>
      <c r="AN38">
        <v>2010</v>
      </c>
      <c r="AO38">
        <v>2010</v>
      </c>
      <c r="AP38" t="s">
        <v>3886</v>
      </c>
    </row>
    <row r="39" spans="2:42" hidden="1">
      <c r="B39">
        <v>932</v>
      </c>
      <c r="C39" t="s">
        <v>3864</v>
      </c>
      <c r="D39" t="s">
        <v>50</v>
      </c>
      <c r="E39" t="s">
        <v>3865</v>
      </c>
      <c r="F39" t="s">
        <v>3915</v>
      </c>
      <c r="G39" t="s">
        <v>3916</v>
      </c>
      <c r="H39" t="s">
        <v>4034</v>
      </c>
      <c r="I39" t="s">
        <v>3868</v>
      </c>
      <c r="J39" t="s">
        <v>3890</v>
      </c>
      <c r="K39" t="s">
        <v>4030</v>
      </c>
      <c r="L39" t="s">
        <v>3871</v>
      </c>
      <c r="M39" t="s">
        <v>3872</v>
      </c>
      <c r="N39" t="s">
        <v>3872</v>
      </c>
      <c r="O39" t="s">
        <v>3872</v>
      </c>
      <c r="P39" t="s">
        <v>4036</v>
      </c>
      <c r="Q39" t="s">
        <v>4032</v>
      </c>
      <c r="R39" t="s">
        <v>4033</v>
      </c>
      <c r="S39" t="s">
        <v>119</v>
      </c>
      <c r="T39" t="s">
        <v>3876</v>
      </c>
      <c r="V39" t="s">
        <v>3877</v>
      </c>
      <c r="W39" t="s">
        <v>3878</v>
      </c>
      <c r="Y39" t="s">
        <v>3879</v>
      </c>
      <c r="Z39" t="s">
        <v>3880</v>
      </c>
      <c r="AA39" t="s">
        <v>4034</v>
      </c>
      <c r="AB39" t="s">
        <v>3881</v>
      </c>
      <c r="AC39">
        <v>2012</v>
      </c>
      <c r="AE39" t="s">
        <v>3882</v>
      </c>
      <c r="AF39" t="s">
        <v>3883</v>
      </c>
      <c r="AG39" t="s">
        <v>3872</v>
      </c>
      <c r="AH39" t="s">
        <v>3919</v>
      </c>
      <c r="AI39" t="s">
        <v>3920</v>
      </c>
      <c r="AJ39">
        <v>2012</v>
      </c>
      <c r="AK39">
        <v>0</v>
      </c>
      <c r="AL39" t="s">
        <v>3885</v>
      </c>
      <c r="AM39">
        <v>0.38070067499999999</v>
      </c>
      <c r="AN39">
        <v>2010</v>
      </c>
      <c r="AO39">
        <v>2010</v>
      </c>
      <c r="AP39" t="s">
        <v>3886</v>
      </c>
    </row>
    <row r="40" spans="2:42" hidden="1">
      <c r="B40">
        <v>933</v>
      </c>
      <c r="C40" t="s">
        <v>3864</v>
      </c>
      <c r="D40" t="s">
        <v>50</v>
      </c>
      <c r="E40" t="s">
        <v>3865</v>
      </c>
      <c r="F40" t="s">
        <v>3915</v>
      </c>
      <c r="G40" t="s">
        <v>3916</v>
      </c>
      <c r="H40" t="s">
        <v>3917</v>
      </c>
      <c r="I40" t="s">
        <v>3889</v>
      </c>
      <c r="J40" t="s">
        <v>3890</v>
      </c>
      <c r="K40" t="s">
        <v>4037</v>
      </c>
      <c r="L40" t="s">
        <v>3871</v>
      </c>
      <c r="M40" t="s">
        <v>3872</v>
      </c>
      <c r="N40" t="s">
        <v>3872</v>
      </c>
      <c r="O40" t="s">
        <v>3872</v>
      </c>
      <c r="P40" t="s">
        <v>4038</v>
      </c>
      <c r="Q40" t="s">
        <v>4039</v>
      </c>
      <c r="R40" t="s">
        <v>4040</v>
      </c>
      <c r="S40" t="s">
        <v>119</v>
      </c>
      <c r="T40" t="s">
        <v>3876</v>
      </c>
      <c r="V40" t="s">
        <v>3877</v>
      </c>
      <c r="W40" t="s">
        <v>3878</v>
      </c>
      <c r="Y40" t="s">
        <v>3896</v>
      </c>
      <c r="Z40" t="s">
        <v>3897</v>
      </c>
      <c r="AA40" t="s">
        <v>3917</v>
      </c>
      <c r="AB40" t="s">
        <v>3881</v>
      </c>
      <c r="AC40">
        <v>2015</v>
      </c>
      <c r="AE40" t="s">
        <v>3882</v>
      </c>
      <c r="AF40" t="s">
        <v>3883</v>
      </c>
      <c r="AG40" t="s">
        <v>3872</v>
      </c>
      <c r="AH40" t="s">
        <v>3919</v>
      </c>
      <c r="AI40" t="s">
        <v>3920</v>
      </c>
      <c r="AJ40">
        <v>2015</v>
      </c>
      <c r="AK40">
        <v>0</v>
      </c>
      <c r="AL40" t="s">
        <v>3885</v>
      </c>
      <c r="AM40">
        <v>12.625594569999999</v>
      </c>
      <c r="AN40">
        <v>2016</v>
      </c>
      <c r="AO40">
        <v>2016</v>
      </c>
      <c r="AP40" t="s">
        <v>3901</v>
      </c>
    </row>
    <row r="41" spans="2:42" hidden="1">
      <c r="B41">
        <v>934</v>
      </c>
      <c r="C41" t="s">
        <v>3864</v>
      </c>
      <c r="D41" t="s">
        <v>50</v>
      </c>
      <c r="E41" t="s">
        <v>3865</v>
      </c>
      <c r="F41" t="s">
        <v>3915</v>
      </c>
      <c r="G41" t="s">
        <v>3916</v>
      </c>
      <c r="H41" t="s">
        <v>3917</v>
      </c>
      <c r="I41" t="s">
        <v>3889</v>
      </c>
      <c r="J41" t="s">
        <v>3890</v>
      </c>
      <c r="K41" t="s">
        <v>4041</v>
      </c>
      <c r="L41" t="s">
        <v>3871</v>
      </c>
      <c r="M41" t="s">
        <v>3872</v>
      </c>
      <c r="N41" t="s">
        <v>3872</v>
      </c>
      <c r="O41" t="s">
        <v>3872</v>
      </c>
      <c r="P41" t="s">
        <v>4042</v>
      </c>
      <c r="Q41" t="s">
        <v>4043</v>
      </c>
      <c r="R41" t="s">
        <v>4044</v>
      </c>
      <c r="S41" t="s">
        <v>119</v>
      </c>
      <c r="T41" t="s">
        <v>3876</v>
      </c>
      <c r="V41" t="s">
        <v>3877</v>
      </c>
      <c r="W41" t="s">
        <v>3878</v>
      </c>
      <c r="Y41" t="s">
        <v>3896</v>
      </c>
      <c r="Z41" t="s">
        <v>3897</v>
      </c>
      <c r="AA41" t="s">
        <v>3917</v>
      </c>
      <c r="AB41" t="s">
        <v>4045</v>
      </c>
      <c r="AC41">
        <v>2016</v>
      </c>
      <c r="AE41" t="s">
        <v>3882</v>
      </c>
      <c r="AF41" t="s">
        <v>3883</v>
      </c>
      <c r="AG41" t="s">
        <v>3872</v>
      </c>
      <c r="AH41" t="s">
        <v>3919</v>
      </c>
      <c r="AI41" t="s">
        <v>3920</v>
      </c>
      <c r="AJ41">
        <v>2016</v>
      </c>
      <c r="AK41">
        <v>0</v>
      </c>
      <c r="AL41" t="s">
        <v>3885</v>
      </c>
      <c r="AM41">
        <v>133.79895822999998</v>
      </c>
      <c r="AN41">
        <v>2017</v>
      </c>
      <c r="AO41">
        <v>2017</v>
      </c>
      <c r="AP41" t="s">
        <v>3901</v>
      </c>
    </row>
    <row r="42" spans="2:42" hidden="1">
      <c r="B42">
        <v>935</v>
      </c>
      <c r="C42" t="s">
        <v>3864</v>
      </c>
      <c r="D42" t="s">
        <v>50</v>
      </c>
      <c r="E42" t="s">
        <v>3865</v>
      </c>
      <c r="F42" t="s">
        <v>3915</v>
      </c>
      <c r="G42" t="s">
        <v>3916</v>
      </c>
      <c r="H42" t="s">
        <v>3917</v>
      </c>
      <c r="I42" t="s">
        <v>3889</v>
      </c>
      <c r="J42" t="s">
        <v>3890</v>
      </c>
      <c r="K42" t="s">
        <v>4046</v>
      </c>
      <c r="L42" t="s">
        <v>3871</v>
      </c>
      <c r="M42" t="s">
        <v>3872</v>
      </c>
      <c r="N42" t="s">
        <v>3872</v>
      </c>
      <c r="O42" t="s">
        <v>3872</v>
      </c>
      <c r="P42" t="s">
        <v>4047</v>
      </c>
      <c r="Q42" t="s">
        <v>4048</v>
      </c>
      <c r="R42" t="s">
        <v>4044</v>
      </c>
      <c r="S42" t="s">
        <v>119</v>
      </c>
      <c r="T42" t="s">
        <v>3876</v>
      </c>
      <c r="V42" t="s">
        <v>3877</v>
      </c>
      <c r="W42" t="s">
        <v>3878</v>
      </c>
      <c r="Y42" t="s">
        <v>3896</v>
      </c>
      <c r="Z42" t="s">
        <v>3897</v>
      </c>
      <c r="AA42" t="s">
        <v>3917</v>
      </c>
      <c r="AB42" t="s">
        <v>3881</v>
      </c>
      <c r="AC42">
        <v>2016</v>
      </c>
      <c r="AE42" t="s">
        <v>3882</v>
      </c>
      <c r="AF42" t="s">
        <v>3883</v>
      </c>
      <c r="AG42" t="s">
        <v>3872</v>
      </c>
      <c r="AH42" t="s">
        <v>3919</v>
      </c>
      <c r="AI42" t="s">
        <v>3920</v>
      </c>
      <c r="AJ42">
        <v>2016</v>
      </c>
      <c r="AK42">
        <v>0</v>
      </c>
      <c r="AL42" t="s">
        <v>3885</v>
      </c>
      <c r="AM42">
        <v>125.34358374</v>
      </c>
      <c r="AN42">
        <v>2018</v>
      </c>
      <c r="AO42">
        <v>2018</v>
      </c>
      <c r="AP42" t="s">
        <v>3901</v>
      </c>
    </row>
    <row r="43" spans="2:42" hidden="1">
      <c r="B43">
        <v>936</v>
      </c>
      <c r="C43" t="s">
        <v>3864</v>
      </c>
      <c r="D43" t="s">
        <v>50</v>
      </c>
      <c r="E43" t="s">
        <v>3865</v>
      </c>
      <c r="F43" t="s">
        <v>3915</v>
      </c>
      <c r="G43" t="s">
        <v>3916</v>
      </c>
      <c r="H43" t="s">
        <v>4034</v>
      </c>
      <c r="I43" t="s">
        <v>3868</v>
      </c>
      <c r="J43" t="s">
        <v>3890</v>
      </c>
      <c r="K43" t="s">
        <v>4049</v>
      </c>
      <c r="L43" t="s">
        <v>3871</v>
      </c>
      <c r="M43" t="s">
        <v>3872</v>
      </c>
      <c r="N43" t="s">
        <v>3872</v>
      </c>
      <c r="O43" t="s">
        <v>3872</v>
      </c>
      <c r="P43" t="s">
        <v>4050</v>
      </c>
      <c r="Q43" t="s">
        <v>4051</v>
      </c>
      <c r="R43" t="s">
        <v>4052</v>
      </c>
      <c r="S43" t="s">
        <v>119</v>
      </c>
      <c r="T43" t="s">
        <v>3876</v>
      </c>
      <c r="V43" t="s">
        <v>3877</v>
      </c>
      <c r="W43" t="s">
        <v>3878</v>
      </c>
      <c r="Y43" t="s">
        <v>3879</v>
      </c>
      <c r="Z43" t="s">
        <v>3880</v>
      </c>
      <c r="AA43" t="s">
        <v>4034</v>
      </c>
      <c r="AB43" t="s">
        <v>3881</v>
      </c>
      <c r="AC43">
        <v>2016</v>
      </c>
      <c r="AE43" t="s">
        <v>3882</v>
      </c>
      <c r="AF43" t="s">
        <v>3883</v>
      </c>
      <c r="AG43" t="s">
        <v>3872</v>
      </c>
      <c r="AH43" t="s">
        <v>3919</v>
      </c>
      <c r="AI43" t="s">
        <v>3920</v>
      </c>
      <c r="AJ43">
        <v>2016</v>
      </c>
      <c r="AK43">
        <v>0</v>
      </c>
      <c r="AL43" t="s">
        <v>3885</v>
      </c>
      <c r="AM43">
        <v>0.16563760708</v>
      </c>
      <c r="AN43">
        <v>2018</v>
      </c>
      <c r="AO43">
        <v>2018</v>
      </c>
      <c r="AP43" t="s">
        <v>3886</v>
      </c>
    </row>
    <row r="44" spans="2:42" hidden="1">
      <c r="B44">
        <v>937</v>
      </c>
      <c r="C44" t="s">
        <v>3864</v>
      </c>
      <c r="D44" t="s">
        <v>50</v>
      </c>
      <c r="E44" t="s">
        <v>3865</v>
      </c>
      <c r="F44" t="s">
        <v>3915</v>
      </c>
      <c r="G44" t="s">
        <v>3916</v>
      </c>
      <c r="H44" t="s">
        <v>3917</v>
      </c>
      <c r="I44" t="s">
        <v>3889</v>
      </c>
      <c r="J44" t="s">
        <v>3890</v>
      </c>
      <c r="K44" t="s">
        <v>4053</v>
      </c>
      <c r="L44" t="s">
        <v>3871</v>
      </c>
      <c r="M44" t="s">
        <v>3872</v>
      </c>
      <c r="N44" t="s">
        <v>3872</v>
      </c>
      <c r="O44" t="s">
        <v>3872</v>
      </c>
      <c r="P44" t="s">
        <v>4054</v>
      </c>
      <c r="Q44" t="s">
        <v>4055</v>
      </c>
      <c r="R44" t="s">
        <v>4056</v>
      </c>
      <c r="S44" t="s">
        <v>119</v>
      </c>
      <c r="T44" t="s">
        <v>3876</v>
      </c>
      <c r="V44" t="s">
        <v>3877</v>
      </c>
      <c r="W44" t="s">
        <v>3878</v>
      </c>
      <c r="Y44" t="s">
        <v>3896</v>
      </c>
      <c r="Z44" t="s">
        <v>3897</v>
      </c>
      <c r="AA44" t="s">
        <v>3917</v>
      </c>
      <c r="AB44" t="s">
        <v>3881</v>
      </c>
      <c r="AC44">
        <v>2013</v>
      </c>
      <c r="AE44" t="s">
        <v>3882</v>
      </c>
      <c r="AF44" t="s">
        <v>3883</v>
      </c>
      <c r="AG44" t="s">
        <v>3872</v>
      </c>
      <c r="AH44" t="s">
        <v>3919</v>
      </c>
      <c r="AI44" t="s">
        <v>3920</v>
      </c>
      <c r="AJ44">
        <v>2013</v>
      </c>
      <c r="AK44">
        <v>0</v>
      </c>
      <c r="AL44" t="s">
        <v>3885</v>
      </c>
      <c r="AM44">
        <v>9.448666E-2</v>
      </c>
      <c r="AN44">
        <v>2014</v>
      </c>
      <c r="AO44">
        <v>2014</v>
      </c>
      <c r="AP44" t="s">
        <v>3901</v>
      </c>
    </row>
    <row r="45" spans="2:42" hidden="1">
      <c r="B45">
        <v>938</v>
      </c>
      <c r="C45" t="s">
        <v>3864</v>
      </c>
      <c r="D45" t="s">
        <v>50</v>
      </c>
      <c r="E45" t="s">
        <v>3865</v>
      </c>
      <c r="F45" t="s">
        <v>3915</v>
      </c>
      <c r="G45" t="s">
        <v>3916</v>
      </c>
      <c r="H45" t="s">
        <v>3917</v>
      </c>
      <c r="I45" t="s">
        <v>3889</v>
      </c>
      <c r="J45" t="s">
        <v>3890</v>
      </c>
      <c r="K45" t="s">
        <v>3948</v>
      </c>
      <c r="L45" t="s">
        <v>3871</v>
      </c>
      <c r="M45" t="s">
        <v>3872</v>
      </c>
      <c r="N45" t="s">
        <v>3872</v>
      </c>
      <c r="O45" t="s">
        <v>3872</v>
      </c>
      <c r="P45" t="s">
        <v>4057</v>
      </c>
      <c r="Q45" t="s">
        <v>4058</v>
      </c>
      <c r="R45" t="s">
        <v>4059</v>
      </c>
      <c r="S45" t="s">
        <v>119</v>
      </c>
      <c r="T45" t="s">
        <v>3876</v>
      </c>
      <c r="V45" t="s">
        <v>3877</v>
      </c>
      <c r="W45" t="s">
        <v>3878</v>
      </c>
      <c r="Y45" t="s">
        <v>3896</v>
      </c>
      <c r="Z45" t="s">
        <v>3897</v>
      </c>
      <c r="AA45" t="s">
        <v>3917</v>
      </c>
      <c r="AB45" t="s">
        <v>3899</v>
      </c>
      <c r="AC45">
        <v>2014</v>
      </c>
      <c r="AE45" t="s">
        <v>3882</v>
      </c>
      <c r="AF45" t="s">
        <v>3883</v>
      </c>
      <c r="AG45" t="s">
        <v>3872</v>
      </c>
      <c r="AH45" t="s">
        <v>3919</v>
      </c>
      <c r="AI45" t="s">
        <v>3920</v>
      </c>
      <c r="AJ45">
        <v>2014</v>
      </c>
      <c r="AK45">
        <v>0</v>
      </c>
      <c r="AL45" t="s">
        <v>3885</v>
      </c>
      <c r="AM45">
        <v>28.43082703</v>
      </c>
      <c r="AN45">
        <v>2016</v>
      </c>
      <c r="AO45">
        <v>2016</v>
      </c>
      <c r="AP45" t="s">
        <v>3901</v>
      </c>
    </row>
    <row r="46" spans="2:42" hidden="1">
      <c r="B46">
        <v>939</v>
      </c>
      <c r="C46" t="s">
        <v>3864</v>
      </c>
      <c r="D46" t="s">
        <v>50</v>
      </c>
      <c r="E46" t="s">
        <v>3865</v>
      </c>
      <c r="F46" t="s">
        <v>3915</v>
      </c>
      <c r="G46" t="s">
        <v>3916</v>
      </c>
      <c r="H46" t="s">
        <v>4034</v>
      </c>
      <c r="I46" t="s">
        <v>3868</v>
      </c>
      <c r="J46" t="s">
        <v>3890</v>
      </c>
      <c r="L46" t="s">
        <v>3871</v>
      </c>
      <c r="M46" t="s">
        <v>3872</v>
      </c>
      <c r="N46" t="s">
        <v>3872</v>
      </c>
      <c r="O46" t="s">
        <v>3872</v>
      </c>
      <c r="P46" t="s">
        <v>4060</v>
      </c>
      <c r="Q46" t="s">
        <v>4061</v>
      </c>
      <c r="R46" t="s">
        <v>4062</v>
      </c>
      <c r="S46" t="s">
        <v>119</v>
      </c>
      <c r="T46" t="s">
        <v>3876</v>
      </c>
      <c r="V46" t="s">
        <v>3877</v>
      </c>
      <c r="W46" t="s">
        <v>3878</v>
      </c>
      <c r="Y46" t="s">
        <v>3879</v>
      </c>
      <c r="Z46" t="s">
        <v>3880</v>
      </c>
      <c r="AA46" t="s">
        <v>4034</v>
      </c>
      <c r="AB46" t="s">
        <v>3881</v>
      </c>
      <c r="AC46">
        <v>2017</v>
      </c>
      <c r="AE46" t="s">
        <v>3882</v>
      </c>
      <c r="AF46" t="s">
        <v>3883</v>
      </c>
      <c r="AG46" t="s">
        <v>3872</v>
      </c>
      <c r="AH46" t="s">
        <v>3919</v>
      </c>
      <c r="AI46" t="s">
        <v>3920</v>
      </c>
      <c r="AJ46">
        <v>2017</v>
      </c>
      <c r="AK46">
        <v>0</v>
      </c>
      <c r="AL46" t="s">
        <v>3885</v>
      </c>
      <c r="AM46">
        <v>14.051233290851455</v>
      </c>
      <c r="AN46">
        <v>2019</v>
      </c>
      <c r="AO46">
        <v>2019</v>
      </c>
      <c r="AP46" t="s">
        <v>3886</v>
      </c>
    </row>
    <row r="47" spans="2:42" hidden="1">
      <c r="B47">
        <v>940</v>
      </c>
      <c r="C47" t="s">
        <v>3864</v>
      </c>
      <c r="D47" t="s">
        <v>50</v>
      </c>
      <c r="E47" t="s">
        <v>3865</v>
      </c>
      <c r="F47" t="s">
        <v>3915</v>
      </c>
      <c r="G47" t="s">
        <v>3916</v>
      </c>
      <c r="H47" t="s">
        <v>4034</v>
      </c>
      <c r="I47" t="s">
        <v>3868</v>
      </c>
      <c r="J47" t="s">
        <v>3890</v>
      </c>
      <c r="L47" t="s">
        <v>3871</v>
      </c>
      <c r="M47" t="s">
        <v>3872</v>
      </c>
      <c r="N47" t="s">
        <v>3872</v>
      </c>
      <c r="O47" t="s">
        <v>3872</v>
      </c>
      <c r="P47" t="s">
        <v>4063</v>
      </c>
      <c r="Q47" t="s">
        <v>4064</v>
      </c>
      <c r="R47" t="s">
        <v>4065</v>
      </c>
      <c r="S47" t="s">
        <v>119</v>
      </c>
      <c r="T47" t="s">
        <v>3876</v>
      </c>
      <c r="V47" t="s">
        <v>3877</v>
      </c>
      <c r="W47" t="s">
        <v>3878</v>
      </c>
      <c r="Y47" t="s">
        <v>3879</v>
      </c>
      <c r="Z47" t="s">
        <v>3880</v>
      </c>
      <c r="AA47" t="s">
        <v>4034</v>
      </c>
      <c r="AB47" t="s">
        <v>3881</v>
      </c>
      <c r="AC47">
        <v>2018</v>
      </c>
      <c r="AD47">
        <v>11</v>
      </c>
      <c r="AE47" t="s">
        <v>3882</v>
      </c>
      <c r="AF47" t="s">
        <v>3883</v>
      </c>
      <c r="AG47" t="s">
        <v>3872</v>
      </c>
      <c r="AH47" t="s">
        <v>3919</v>
      </c>
      <c r="AI47" t="s">
        <v>3920</v>
      </c>
      <c r="AJ47">
        <v>2018</v>
      </c>
      <c r="AK47" t="s">
        <v>3936</v>
      </c>
      <c r="AL47" t="s">
        <v>3885</v>
      </c>
      <c r="AM47">
        <v>309.75708333175731</v>
      </c>
      <c r="AN47">
        <v>2020</v>
      </c>
      <c r="AO47">
        <v>2020</v>
      </c>
      <c r="AP47" t="s">
        <v>3886</v>
      </c>
    </row>
    <row r="48" spans="2:42" hidden="1">
      <c r="B48">
        <v>941</v>
      </c>
      <c r="C48" t="s">
        <v>3864</v>
      </c>
      <c r="D48" t="s">
        <v>50</v>
      </c>
      <c r="E48" t="s">
        <v>3865</v>
      </c>
      <c r="F48" t="s">
        <v>3915</v>
      </c>
      <c r="G48" t="s">
        <v>3916</v>
      </c>
      <c r="H48" t="s">
        <v>4034</v>
      </c>
      <c r="I48" t="s">
        <v>3868</v>
      </c>
      <c r="J48" t="s">
        <v>3890</v>
      </c>
      <c r="L48" t="s">
        <v>3871</v>
      </c>
      <c r="M48" t="s">
        <v>3872</v>
      </c>
      <c r="N48" t="s">
        <v>3872</v>
      </c>
      <c r="O48" t="s">
        <v>3872</v>
      </c>
      <c r="P48" t="s">
        <v>4066</v>
      </c>
      <c r="Q48" t="s">
        <v>4067</v>
      </c>
      <c r="R48" t="s">
        <v>4068</v>
      </c>
      <c r="S48" t="s">
        <v>119</v>
      </c>
      <c r="T48" t="s">
        <v>3876</v>
      </c>
      <c r="V48" t="s">
        <v>3877</v>
      </c>
      <c r="W48" t="s">
        <v>3878</v>
      </c>
      <c r="Y48" t="s">
        <v>3879</v>
      </c>
      <c r="Z48" t="s">
        <v>3880</v>
      </c>
      <c r="AA48" t="s">
        <v>4034</v>
      </c>
      <c r="AB48" t="s">
        <v>3957</v>
      </c>
      <c r="AC48">
        <v>2018</v>
      </c>
      <c r="AD48">
        <v>7</v>
      </c>
      <c r="AE48" t="s">
        <v>3882</v>
      </c>
      <c r="AF48" t="s">
        <v>3883</v>
      </c>
      <c r="AG48" t="s">
        <v>3872</v>
      </c>
      <c r="AH48" t="s">
        <v>3919</v>
      </c>
      <c r="AI48" t="s">
        <v>3920</v>
      </c>
      <c r="AJ48">
        <v>2018</v>
      </c>
      <c r="AK48" t="s">
        <v>3992</v>
      </c>
      <c r="AL48" t="s">
        <v>3885</v>
      </c>
      <c r="AM48">
        <v>215.82054496519999</v>
      </c>
      <c r="AN48">
        <v>2019</v>
      </c>
      <c r="AO48">
        <v>2019</v>
      </c>
      <c r="AP48" t="s">
        <v>3886</v>
      </c>
    </row>
    <row r="49" spans="2:42" hidden="1">
      <c r="B49">
        <v>942</v>
      </c>
      <c r="C49" t="s">
        <v>3864</v>
      </c>
      <c r="D49" t="s">
        <v>50</v>
      </c>
      <c r="E49" t="s">
        <v>3865</v>
      </c>
      <c r="F49" t="s">
        <v>3915</v>
      </c>
      <c r="G49" t="s">
        <v>3916</v>
      </c>
      <c r="H49" t="s">
        <v>3917</v>
      </c>
      <c r="I49" t="s">
        <v>3889</v>
      </c>
      <c r="J49" t="s">
        <v>3890</v>
      </c>
      <c r="K49" t="s">
        <v>4069</v>
      </c>
      <c r="L49" t="s">
        <v>3871</v>
      </c>
      <c r="M49" t="s">
        <v>3872</v>
      </c>
      <c r="N49" t="s">
        <v>3872</v>
      </c>
      <c r="O49" t="s">
        <v>3872</v>
      </c>
      <c r="P49" t="s">
        <v>4070</v>
      </c>
      <c r="Q49" t="s">
        <v>4071</v>
      </c>
      <c r="R49" t="s">
        <v>4072</v>
      </c>
      <c r="S49" t="s">
        <v>119</v>
      </c>
      <c r="T49" t="s">
        <v>3972</v>
      </c>
      <c r="V49" t="s">
        <v>3877</v>
      </c>
      <c r="W49" t="s">
        <v>3878</v>
      </c>
      <c r="Y49" t="s">
        <v>3896</v>
      </c>
      <c r="Z49" t="s">
        <v>3897</v>
      </c>
      <c r="AA49" t="s">
        <v>3917</v>
      </c>
      <c r="AB49" t="s">
        <v>3881</v>
      </c>
      <c r="AC49">
        <v>2018</v>
      </c>
      <c r="AD49">
        <v>3</v>
      </c>
      <c r="AE49" t="s">
        <v>3882</v>
      </c>
      <c r="AF49" t="s">
        <v>3883</v>
      </c>
      <c r="AG49" t="s">
        <v>3872</v>
      </c>
      <c r="AH49" t="s">
        <v>3919</v>
      </c>
      <c r="AI49" t="s">
        <v>3920</v>
      </c>
      <c r="AJ49">
        <v>2018</v>
      </c>
      <c r="AK49" t="s">
        <v>3946</v>
      </c>
      <c r="AL49" t="s">
        <v>3885</v>
      </c>
      <c r="AM49">
        <v>1043.6304963041998</v>
      </c>
      <c r="AN49">
        <v>2020</v>
      </c>
      <c r="AO49">
        <v>2020</v>
      </c>
      <c r="AP49" t="s">
        <v>3901</v>
      </c>
    </row>
    <row r="50" spans="2:42" hidden="1">
      <c r="B50">
        <v>943</v>
      </c>
      <c r="C50" t="s">
        <v>3864</v>
      </c>
      <c r="D50" t="s">
        <v>50</v>
      </c>
      <c r="E50" t="s">
        <v>3865</v>
      </c>
      <c r="F50" t="s">
        <v>3915</v>
      </c>
      <c r="G50" t="s">
        <v>3916</v>
      </c>
      <c r="H50" t="s">
        <v>4073</v>
      </c>
      <c r="I50" t="s">
        <v>4073</v>
      </c>
      <c r="J50" t="s">
        <v>3890</v>
      </c>
      <c r="L50" t="s">
        <v>3871</v>
      </c>
      <c r="M50" t="s">
        <v>3872</v>
      </c>
      <c r="N50" t="s">
        <v>3872</v>
      </c>
      <c r="O50" t="s">
        <v>4074</v>
      </c>
      <c r="P50" t="s">
        <v>4075</v>
      </c>
      <c r="Q50" t="s">
        <v>4076</v>
      </c>
      <c r="R50" t="s">
        <v>4077</v>
      </c>
      <c r="S50" t="s">
        <v>119</v>
      </c>
      <c r="U50" t="s">
        <v>4078</v>
      </c>
      <c r="V50" t="s">
        <v>3877</v>
      </c>
      <c r="W50" t="s">
        <v>3878</v>
      </c>
      <c r="Y50" t="s">
        <v>3879</v>
      </c>
      <c r="Z50" t="s">
        <v>3880</v>
      </c>
      <c r="AA50" t="s">
        <v>4073</v>
      </c>
      <c r="AB50" t="s">
        <v>3881</v>
      </c>
      <c r="AC50">
        <v>2020</v>
      </c>
      <c r="AD50">
        <v>4</v>
      </c>
      <c r="AE50" t="s">
        <v>3882</v>
      </c>
      <c r="AF50" t="s">
        <v>3883</v>
      </c>
      <c r="AG50" t="s">
        <v>3872</v>
      </c>
      <c r="AH50" t="s">
        <v>3919</v>
      </c>
      <c r="AI50" t="s">
        <v>3920</v>
      </c>
      <c r="AJ50">
        <v>2020</v>
      </c>
      <c r="AK50" t="s">
        <v>3929</v>
      </c>
      <c r="AL50" t="s">
        <v>3885</v>
      </c>
      <c r="AM50">
        <v>485.0005139999999</v>
      </c>
      <c r="AN50">
        <v>2023</v>
      </c>
      <c r="AO50">
        <v>2023</v>
      </c>
      <c r="AP50" t="s">
        <v>3958</v>
      </c>
    </row>
    <row r="51" spans="2:42" hidden="1">
      <c r="B51">
        <v>944</v>
      </c>
      <c r="C51" t="s">
        <v>3864</v>
      </c>
      <c r="D51" t="s">
        <v>50</v>
      </c>
      <c r="E51" t="s">
        <v>3865</v>
      </c>
      <c r="F51" t="s">
        <v>3915</v>
      </c>
      <c r="G51" t="s">
        <v>3916</v>
      </c>
      <c r="H51" t="s">
        <v>3917</v>
      </c>
      <c r="I51" t="s">
        <v>3889</v>
      </c>
      <c r="J51" t="s">
        <v>3890</v>
      </c>
      <c r="L51" t="s">
        <v>3871</v>
      </c>
      <c r="M51" t="s">
        <v>3872</v>
      </c>
      <c r="N51" t="s">
        <v>3872</v>
      </c>
      <c r="O51" t="s">
        <v>3872</v>
      </c>
      <c r="P51" t="s">
        <v>43</v>
      </c>
      <c r="Q51" t="s">
        <v>43</v>
      </c>
      <c r="R51" t="s">
        <v>42</v>
      </c>
      <c r="S51" t="s">
        <v>119</v>
      </c>
      <c r="V51" t="s">
        <v>43</v>
      </c>
      <c r="W51" t="s">
        <v>3913</v>
      </c>
      <c r="Y51" t="s">
        <v>3896</v>
      </c>
      <c r="Z51" t="s">
        <v>3897</v>
      </c>
      <c r="AA51" t="s">
        <v>3917</v>
      </c>
      <c r="AB51" t="s">
        <v>3881</v>
      </c>
      <c r="AC51">
        <v>2010</v>
      </c>
      <c r="AE51" t="s">
        <v>3914</v>
      </c>
      <c r="AF51" t="s">
        <v>3883</v>
      </c>
      <c r="AG51" t="s">
        <v>3872</v>
      </c>
      <c r="AH51" t="s">
        <v>3919</v>
      </c>
      <c r="AI51" t="s">
        <v>3920</v>
      </c>
      <c r="AJ51">
        <v>2010</v>
      </c>
      <c r="AK51">
        <v>0</v>
      </c>
      <c r="AL51" t="s">
        <v>3885</v>
      </c>
      <c r="AM51">
        <v>0</v>
      </c>
      <c r="AN51">
        <v>2010</v>
      </c>
      <c r="AO51">
        <v>2010</v>
      </c>
      <c r="AP51" t="s">
        <v>3901</v>
      </c>
    </row>
    <row r="52" spans="2:42" hidden="1">
      <c r="B52">
        <v>945</v>
      </c>
      <c r="C52" t="s">
        <v>3864</v>
      </c>
      <c r="D52" t="s">
        <v>50</v>
      </c>
      <c r="E52" t="s">
        <v>3865</v>
      </c>
      <c r="F52" t="s">
        <v>3915</v>
      </c>
      <c r="G52" t="s">
        <v>3916</v>
      </c>
      <c r="H52" t="s">
        <v>4034</v>
      </c>
      <c r="I52" t="s">
        <v>3868</v>
      </c>
      <c r="J52" t="s">
        <v>3890</v>
      </c>
      <c r="L52" t="s">
        <v>3871</v>
      </c>
      <c r="M52" t="s">
        <v>3932</v>
      </c>
      <c r="N52" t="s">
        <v>3932</v>
      </c>
      <c r="O52" t="s">
        <v>3932</v>
      </c>
      <c r="P52" t="s">
        <v>4079</v>
      </c>
      <c r="Q52" t="s">
        <v>4080</v>
      </c>
      <c r="R52" t="s">
        <v>4081</v>
      </c>
      <c r="S52" t="s">
        <v>119</v>
      </c>
      <c r="T52" t="s">
        <v>3876</v>
      </c>
      <c r="V52" t="s">
        <v>3877</v>
      </c>
      <c r="W52" t="s">
        <v>3878</v>
      </c>
      <c r="Y52" t="s">
        <v>3879</v>
      </c>
      <c r="Z52" t="s">
        <v>3880</v>
      </c>
      <c r="AA52" t="s">
        <v>4034</v>
      </c>
      <c r="AB52" t="s">
        <v>3881</v>
      </c>
      <c r="AC52">
        <v>2016</v>
      </c>
      <c r="AD52">
        <v>12</v>
      </c>
      <c r="AE52" t="s">
        <v>3882</v>
      </c>
      <c r="AF52" t="s">
        <v>3883</v>
      </c>
      <c r="AG52" t="s">
        <v>3932</v>
      </c>
      <c r="AH52" t="s">
        <v>3919</v>
      </c>
      <c r="AI52" t="s">
        <v>3920</v>
      </c>
      <c r="AJ52">
        <v>2016</v>
      </c>
      <c r="AK52" t="s">
        <v>3936</v>
      </c>
      <c r="AL52" t="s">
        <v>3885</v>
      </c>
      <c r="AM52">
        <v>3.4047155832000007</v>
      </c>
      <c r="AN52">
        <v>2018</v>
      </c>
      <c r="AO52">
        <v>2018</v>
      </c>
      <c r="AP52" t="s">
        <v>3886</v>
      </c>
    </row>
    <row r="53" spans="2:42" hidden="1">
      <c r="B53">
        <v>946</v>
      </c>
      <c r="C53" t="s">
        <v>3864</v>
      </c>
      <c r="D53" t="s">
        <v>50</v>
      </c>
      <c r="E53" t="s">
        <v>3865</v>
      </c>
      <c r="F53" t="s">
        <v>3915</v>
      </c>
      <c r="G53" t="s">
        <v>3916</v>
      </c>
      <c r="H53" t="s">
        <v>4034</v>
      </c>
      <c r="I53" t="s">
        <v>3868</v>
      </c>
      <c r="J53" t="s">
        <v>3890</v>
      </c>
      <c r="L53" t="s">
        <v>3871</v>
      </c>
      <c r="M53" t="s">
        <v>3932</v>
      </c>
      <c r="N53" t="s">
        <v>3932</v>
      </c>
      <c r="O53" t="s">
        <v>3932</v>
      </c>
      <c r="P53" t="s">
        <v>4082</v>
      </c>
      <c r="Q53" t="s">
        <v>4080</v>
      </c>
      <c r="R53" t="s">
        <v>4081</v>
      </c>
      <c r="S53" t="s">
        <v>119</v>
      </c>
      <c r="T53" t="s">
        <v>3876</v>
      </c>
      <c r="V53" t="s">
        <v>3877</v>
      </c>
      <c r="W53" t="s">
        <v>3878</v>
      </c>
      <c r="Y53" t="s">
        <v>3879</v>
      </c>
      <c r="Z53" t="s">
        <v>3880</v>
      </c>
      <c r="AA53" t="s">
        <v>4034</v>
      </c>
      <c r="AB53" t="s">
        <v>3881</v>
      </c>
      <c r="AC53">
        <v>2016</v>
      </c>
      <c r="AD53">
        <v>12</v>
      </c>
      <c r="AE53" t="s">
        <v>3882</v>
      </c>
      <c r="AF53" t="s">
        <v>3883</v>
      </c>
      <c r="AG53" t="s">
        <v>3932</v>
      </c>
      <c r="AH53" t="s">
        <v>3919</v>
      </c>
      <c r="AI53" t="s">
        <v>3920</v>
      </c>
      <c r="AJ53">
        <v>2016</v>
      </c>
      <c r="AK53" t="s">
        <v>3936</v>
      </c>
      <c r="AL53" t="s">
        <v>3885</v>
      </c>
      <c r="AM53">
        <v>16.651731260622</v>
      </c>
      <c r="AN53">
        <v>2018</v>
      </c>
      <c r="AO53">
        <v>2018</v>
      </c>
      <c r="AP53" t="s">
        <v>3886</v>
      </c>
    </row>
    <row r="54" spans="2:42" hidden="1">
      <c r="B54">
        <v>947</v>
      </c>
      <c r="C54" t="s">
        <v>3864</v>
      </c>
      <c r="D54" t="s">
        <v>50</v>
      </c>
      <c r="E54" t="s">
        <v>3865</v>
      </c>
      <c r="F54" t="s">
        <v>3915</v>
      </c>
      <c r="G54" t="s">
        <v>3916</v>
      </c>
      <c r="H54" t="s">
        <v>4034</v>
      </c>
      <c r="I54" t="s">
        <v>3868</v>
      </c>
      <c r="J54" t="s">
        <v>3890</v>
      </c>
      <c r="L54" t="s">
        <v>3871</v>
      </c>
      <c r="M54" t="s">
        <v>3932</v>
      </c>
      <c r="N54" t="s">
        <v>3932</v>
      </c>
      <c r="O54" t="s">
        <v>3932</v>
      </c>
      <c r="P54" t="s">
        <v>4083</v>
      </c>
      <c r="Q54" t="s">
        <v>4084</v>
      </c>
      <c r="R54" t="s">
        <v>4085</v>
      </c>
      <c r="S54" t="s">
        <v>119</v>
      </c>
      <c r="T54" t="s">
        <v>3876</v>
      </c>
      <c r="V54" t="s">
        <v>3877</v>
      </c>
      <c r="W54" t="s">
        <v>3878</v>
      </c>
      <c r="Y54" t="s">
        <v>3879</v>
      </c>
      <c r="Z54" t="s">
        <v>3880</v>
      </c>
      <c r="AA54" t="s">
        <v>4034</v>
      </c>
      <c r="AB54" t="s">
        <v>3881</v>
      </c>
      <c r="AC54">
        <v>2017</v>
      </c>
      <c r="AD54">
        <v>6</v>
      </c>
      <c r="AE54" t="s">
        <v>3882</v>
      </c>
      <c r="AF54" t="s">
        <v>3883</v>
      </c>
      <c r="AG54" t="s">
        <v>3932</v>
      </c>
      <c r="AH54" t="s">
        <v>3919</v>
      </c>
      <c r="AI54" t="s">
        <v>3920</v>
      </c>
      <c r="AJ54">
        <v>2017</v>
      </c>
      <c r="AK54" t="s">
        <v>3929</v>
      </c>
      <c r="AL54" t="s">
        <v>3885</v>
      </c>
      <c r="AM54">
        <v>1.4818027910140001</v>
      </c>
      <c r="AN54">
        <v>2018</v>
      </c>
      <c r="AO54">
        <v>2018</v>
      </c>
      <c r="AP54" t="s">
        <v>3886</v>
      </c>
    </row>
    <row r="55" spans="2:42" hidden="1">
      <c r="B55">
        <v>948</v>
      </c>
      <c r="C55" t="s">
        <v>3864</v>
      </c>
      <c r="D55" t="s">
        <v>50</v>
      </c>
      <c r="E55" t="s">
        <v>3865</v>
      </c>
      <c r="F55" t="s">
        <v>3915</v>
      </c>
      <c r="G55" t="s">
        <v>3916</v>
      </c>
      <c r="H55" t="s">
        <v>3917</v>
      </c>
      <c r="I55" t="s">
        <v>3889</v>
      </c>
      <c r="J55" t="s">
        <v>3890</v>
      </c>
      <c r="K55" t="s">
        <v>4086</v>
      </c>
      <c r="L55" t="s">
        <v>3871</v>
      </c>
      <c r="M55" t="s">
        <v>3922</v>
      </c>
      <c r="N55" t="s">
        <v>3922</v>
      </c>
      <c r="O55" t="s">
        <v>4087</v>
      </c>
      <c r="P55" t="s">
        <v>4088</v>
      </c>
      <c r="Q55" t="s">
        <v>4087</v>
      </c>
      <c r="R55" t="s">
        <v>4089</v>
      </c>
      <c r="S55" t="s">
        <v>119</v>
      </c>
      <c r="T55" t="s">
        <v>3876</v>
      </c>
      <c r="U55" t="s">
        <v>3927</v>
      </c>
      <c r="V55" t="s">
        <v>3877</v>
      </c>
      <c r="W55" t="s">
        <v>3878</v>
      </c>
      <c r="Y55" t="s">
        <v>3896</v>
      </c>
      <c r="Z55" t="s">
        <v>3897</v>
      </c>
      <c r="AA55" t="s">
        <v>4090</v>
      </c>
      <c r="AB55" t="s">
        <v>3952</v>
      </c>
      <c r="AC55">
        <v>2015</v>
      </c>
      <c r="AD55">
        <v>4</v>
      </c>
      <c r="AE55" t="s">
        <v>3882</v>
      </c>
      <c r="AF55" t="s">
        <v>3883</v>
      </c>
      <c r="AG55" t="s">
        <v>3922</v>
      </c>
      <c r="AH55" t="s">
        <v>3919</v>
      </c>
      <c r="AI55" t="s">
        <v>3920</v>
      </c>
      <c r="AJ55">
        <v>2015</v>
      </c>
      <c r="AK55" t="s">
        <v>3929</v>
      </c>
      <c r="AL55" t="s">
        <v>3885</v>
      </c>
      <c r="AM55">
        <v>178.49829704666664</v>
      </c>
      <c r="AN55">
        <v>2018</v>
      </c>
      <c r="AO55">
        <v>2018</v>
      </c>
      <c r="AP55" t="s">
        <v>3901</v>
      </c>
    </row>
    <row r="56" spans="2:42" hidden="1">
      <c r="B56">
        <v>949</v>
      </c>
      <c r="C56" t="s">
        <v>3864</v>
      </c>
      <c r="D56" t="s">
        <v>50</v>
      </c>
      <c r="E56" t="s">
        <v>3865</v>
      </c>
      <c r="F56" t="s">
        <v>3915</v>
      </c>
      <c r="G56" t="s">
        <v>3916</v>
      </c>
      <c r="H56" t="s">
        <v>3917</v>
      </c>
      <c r="I56" t="s">
        <v>3889</v>
      </c>
      <c r="J56" t="s">
        <v>3890</v>
      </c>
      <c r="K56" t="s">
        <v>4086</v>
      </c>
      <c r="L56" t="s">
        <v>3871</v>
      </c>
      <c r="M56" t="s">
        <v>3922</v>
      </c>
      <c r="N56" t="s">
        <v>3922</v>
      </c>
      <c r="O56" t="s">
        <v>4087</v>
      </c>
      <c r="P56" t="s">
        <v>4091</v>
      </c>
      <c r="Q56" t="s">
        <v>4087</v>
      </c>
      <c r="R56" t="s">
        <v>4089</v>
      </c>
      <c r="S56" t="s">
        <v>119</v>
      </c>
      <c r="T56" t="s">
        <v>3876</v>
      </c>
      <c r="U56" t="s">
        <v>3927</v>
      </c>
      <c r="V56" t="s">
        <v>3877</v>
      </c>
      <c r="W56" t="s">
        <v>3878</v>
      </c>
      <c r="Y56" t="s">
        <v>3896</v>
      </c>
      <c r="Z56" t="s">
        <v>3897</v>
      </c>
      <c r="AA56" t="s">
        <v>4090</v>
      </c>
      <c r="AB56" t="s">
        <v>3952</v>
      </c>
      <c r="AC56">
        <v>2015</v>
      </c>
      <c r="AD56">
        <v>4</v>
      </c>
      <c r="AE56" t="s">
        <v>3882</v>
      </c>
      <c r="AF56" t="s">
        <v>3883</v>
      </c>
      <c r="AG56" t="s">
        <v>3922</v>
      </c>
      <c r="AH56" t="s">
        <v>3919</v>
      </c>
      <c r="AI56" t="s">
        <v>3920</v>
      </c>
      <c r="AJ56">
        <v>2015</v>
      </c>
      <c r="AK56" t="s">
        <v>3929</v>
      </c>
      <c r="AL56" t="s">
        <v>3885</v>
      </c>
      <c r="AM56">
        <v>1.5113519499999999</v>
      </c>
      <c r="AN56">
        <v>2018</v>
      </c>
      <c r="AO56">
        <v>2018</v>
      </c>
      <c r="AP56" t="s">
        <v>3901</v>
      </c>
    </row>
    <row r="57" spans="2:42" hidden="1">
      <c r="B57">
        <v>950</v>
      </c>
      <c r="C57" t="s">
        <v>3864</v>
      </c>
      <c r="D57" t="s">
        <v>50</v>
      </c>
      <c r="E57" t="s">
        <v>3865</v>
      </c>
      <c r="F57" t="s">
        <v>3915</v>
      </c>
      <c r="G57" t="s">
        <v>3916</v>
      </c>
      <c r="H57" t="s">
        <v>3917</v>
      </c>
      <c r="I57" t="s">
        <v>3889</v>
      </c>
      <c r="J57" t="s">
        <v>3890</v>
      </c>
      <c r="K57" t="s">
        <v>4086</v>
      </c>
      <c r="L57" t="s">
        <v>3871</v>
      </c>
      <c r="M57" t="s">
        <v>3922</v>
      </c>
      <c r="N57" t="s">
        <v>3922</v>
      </c>
      <c r="O57" t="s">
        <v>4087</v>
      </c>
      <c r="P57" t="s">
        <v>4092</v>
      </c>
      <c r="Q57" t="s">
        <v>4087</v>
      </c>
      <c r="R57" t="s">
        <v>4089</v>
      </c>
      <c r="S57" t="s">
        <v>119</v>
      </c>
      <c r="T57" t="s">
        <v>3876</v>
      </c>
      <c r="U57" t="s">
        <v>3927</v>
      </c>
      <c r="V57" t="s">
        <v>3877</v>
      </c>
      <c r="W57" t="s">
        <v>3878</v>
      </c>
      <c r="Y57" t="s">
        <v>3896</v>
      </c>
      <c r="Z57" t="s">
        <v>3897</v>
      </c>
      <c r="AA57" t="s">
        <v>4090</v>
      </c>
      <c r="AB57" t="s">
        <v>3952</v>
      </c>
      <c r="AC57">
        <v>2015</v>
      </c>
      <c r="AD57">
        <v>4</v>
      </c>
      <c r="AE57" t="s">
        <v>3882</v>
      </c>
      <c r="AF57" t="s">
        <v>3883</v>
      </c>
      <c r="AG57" t="s">
        <v>3922</v>
      </c>
      <c r="AH57" t="s">
        <v>3919</v>
      </c>
      <c r="AI57" t="s">
        <v>3920</v>
      </c>
      <c r="AJ57">
        <v>2015</v>
      </c>
      <c r="AK57" t="s">
        <v>3929</v>
      </c>
      <c r="AL57" t="s">
        <v>3885</v>
      </c>
      <c r="AM57">
        <v>0.77337578333333334</v>
      </c>
      <c r="AN57">
        <v>2018</v>
      </c>
      <c r="AO57">
        <v>2018</v>
      </c>
      <c r="AP57" t="s">
        <v>3901</v>
      </c>
    </row>
    <row r="58" spans="2:42" hidden="1">
      <c r="B58">
        <v>951</v>
      </c>
      <c r="C58" t="s">
        <v>3864</v>
      </c>
      <c r="D58" t="s">
        <v>50</v>
      </c>
      <c r="E58" t="s">
        <v>3865</v>
      </c>
      <c r="F58" t="s">
        <v>3915</v>
      </c>
      <c r="G58" t="s">
        <v>3916</v>
      </c>
      <c r="H58" t="s">
        <v>4093</v>
      </c>
      <c r="I58" t="s">
        <v>3889</v>
      </c>
      <c r="J58" t="s">
        <v>3890</v>
      </c>
      <c r="L58" t="s">
        <v>3871</v>
      </c>
      <c r="M58" t="s">
        <v>4094</v>
      </c>
      <c r="N58" t="s">
        <v>4094</v>
      </c>
      <c r="O58" t="s">
        <v>4094</v>
      </c>
      <c r="P58" t="s">
        <v>4095</v>
      </c>
      <c r="Q58" t="s">
        <v>4096</v>
      </c>
      <c r="R58" t="s">
        <v>4097</v>
      </c>
      <c r="S58" t="s">
        <v>119</v>
      </c>
      <c r="T58" t="s">
        <v>3876</v>
      </c>
      <c r="V58" t="s">
        <v>3877</v>
      </c>
      <c r="W58" t="s">
        <v>3878</v>
      </c>
      <c r="Y58" t="s">
        <v>3896</v>
      </c>
      <c r="Z58" t="s">
        <v>3897</v>
      </c>
      <c r="AA58" t="s">
        <v>4093</v>
      </c>
      <c r="AB58" t="s">
        <v>3881</v>
      </c>
      <c r="AC58">
        <v>2011</v>
      </c>
      <c r="AD58">
        <v>1</v>
      </c>
      <c r="AE58" t="s">
        <v>3882</v>
      </c>
      <c r="AF58" t="s">
        <v>3883</v>
      </c>
      <c r="AG58" t="s">
        <v>4094</v>
      </c>
      <c r="AH58" t="s">
        <v>3919</v>
      </c>
      <c r="AI58" t="s">
        <v>3920</v>
      </c>
      <c r="AJ58">
        <v>2011</v>
      </c>
      <c r="AK58" t="s">
        <v>3946</v>
      </c>
      <c r="AL58" t="s">
        <v>3885</v>
      </c>
      <c r="AM58">
        <v>4.0133091731294011</v>
      </c>
      <c r="AN58">
        <v>2010</v>
      </c>
      <c r="AO58">
        <v>2010</v>
      </c>
      <c r="AP58" t="s">
        <v>3901</v>
      </c>
    </row>
    <row r="59" spans="2:42" hidden="1">
      <c r="B59">
        <v>952</v>
      </c>
      <c r="C59" t="s">
        <v>3864</v>
      </c>
      <c r="D59" t="s">
        <v>50</v>
      </c>
      <c r="E59" t="s">
        <v>3865</v>
      </c>
      <c r="F59" t="s">
        <v>3915</v>
      </c>
      <c r="G59" t="s">
        <v>3916</v>
      </c>
      <c r="H59" t="s">
        <v>4093</v>
      </c>
      <c r="I59" t="s">
        <v>3889</v>
      </c>
      <c r="J59" t="s">
        <v>3890</v>
      </c>
      <c r="L59" t="s">
        <v>3871</v>
      </c>
      <c r="M59" t="s">
        <v>4094</v>
      </c>
      <c r="N59" t="s">
        <v>4094</v>
      </c>
      <c r="O59" t="s">
        <v>4094</v>
      </c>
      <c r="P59" t="s">
        <v>4098</v>
      </c>
      <c r="Q59" t="s">
        <v>4096</v>
      </c>
      <c r="R59" t="s">
        <v>4097</v>
      </c>
      <c r="S59" t="s">
        <v>119</v>
      </c>
      <c r="T59" t="s">
        <v>3876</v>
      </c>
      <c r="V59" t="s">
        <v>3877</v>
      </c>
      <c r="W59" t="s">
        <v>3878</v>
      </c>
      <c r="Y59" t="s">
        <v>3896</v>
      </c>
      <c r="Z59" t="s">
        <v>3897</v>
      </c>
      <c r="AA59" t="s">
        <v>4093</v>
      </c>
      <c r="AB59" t="s">
        <v>3881</v>
      </c>
      <c r="AC59">
        <v>2011</v>
      </c>
      <c r="AD59">
        <v>1</v>
      </c>
      <c r="AE59" t="s">
        <v>3882</v>
      </c>
      <c r="AF59" t="s">
        <v>3883</v>
      </c>
      <c r="AG59" t="s">
        <v>4094</v>
      </c>
      <c r="AH59" t="s">
        <v>3919</v>
      </c>
      <c r="AI59" t="s">
        <v>3920</v>
      </c>
      <c r="AJ59">
        <v>2011</v>
      </c>
      <c r="AK59" t="s">
        <v>3946</v>
      </c>
      <c r="AL59" t="s">
        <v>3885</v>
      </c>
      <c r="AM59">
        <v>4.0215445655413236</v>
      </c>
      <c r="AN59">
        <v>2010</v>
      </c>
      <c r="AO59">
        <v>2010</v>
      </c>
      <c r="AP59" t="s">
        <v>3901</v>
      </c>
    </row>
    <row r="60" spans="2:42" hidden="1">
      <c r="B60">
        <v>953</v>
      </c>
      <c r="C60" t="s">
        <v>3864</v>
      </c>
      <c r="D60" t="s">
        <v>50</v>
      </c>
      <c r="E60" t="s">
        <v>3865</v>
      </c>
      <c r="F60" t="s">
        <v>3915</v>
      </c>
      <c r="G60" t="s">
        <v>3916</v>
      </c>
      <c r="H60" t="s">
        <v>4093</v>
      </c>
      <c r="I60" t="s">
        <v>3889</v>
      </c>
      <c r="J60" t="s">
        <v>3890</v>
      </c>
      <c r="L60" t="s">
        <v>3871</v>
      </c>
      <c r="M60" t="s">
        <v>4094</v>
      </c>
      <c r="N60" t="s">
        <v>4094</v>
      </c>
      <c r="O60" t="s">
        <v>4094</v>
      </c>
      <c r="P60" t="s">
        <v>4099</v>
      </c>
      <c r="Q60" t="s">
        <v>4096</v>
      </c>
      <c r="R60" t="s">
        <v>4097</v>
      </c>
      <c r="S60" t="s">
        <v>119</v>
      </c>
      <c r="T60" t="s">
        <v>3876</v>
      </c>
      <c r="V60" t="s">
        <v>3877</v>
      </c>
      <c r="W60" t="s">
        <v>3878</v>
      </c>
      <c r="Y60" t="s">
        <v>3896</v>
      </c>
      <c r="Z60" t="s">
        <v>3897</v>
      </c>
      <c r="AA60" t="s">
        <v>4093</v>
      </c>
      <c r="AB60" t="s">
        <v>3881</v>
      </c>
      <c r="AC60">
        <v>2011</v>
      </c>
      <c r="AD60">
        <v>1</v>
      </c>
      <c r="AE60" t="s">
        <v>3882</v>
      </c>
      <c r="AF60" t="s">
        <v>3883</v>
      </c>
      <c r="AG60" t="s">
        <v>4094</v>
      </c>
      <c r="AH60" t="s">
        <v>3919</v>
      </c>
      <c r="AI60" t="s">
        <v>3920</v>
      </c>
      <c r="AJ60">
        <v>2011</v>
      </c>
      <c r="AK60" t="s">
        <v>3946</v>
      </c>
      <c r="AL60" t="s">
        <v>3885</v>
      </c>
      <c r="AM60">
        <v>0.47851947069057732</v>
      </c>
      <c r="AN60">
        <v>2011</v>
      </c>
      <c r="AO60">
        <v>2011</v>
      </c>
      <c r="AP60" t="s">
        <v>3901</v>
      </c>
    </row>
    <row r="61" spans="2:42" hidden="1">
      <c r="B61">
        <v>954</v>
      </c>
      <c r="C61" t="s">
        <v>3864</v>
      </c>
      <c r="D61" t="s">
        <v>50</v>
      </c>
      <c r="E61" t="s">
        <v>3865</v>
      </c>
      <c r="F61" t="s">
        <v>3915</v>
      </c>
      <c r="G61" t="s">
        <v>3916</v>
      </c>
      <c r="H61" t="s">
        <v>4093</v>
      </c>
      <c r="I61" t="s">
        <v>3889</v>
      </c>
      <c r="J61" t="s">
        <v>3890</v>
      </c>
      <c r="L61" t="s">
        <v>3871</v>
      </c>
      <c r="M61" t="s">
        <v>4094</v>
      </c>
      <c r="N61" t="s">
        <v>4094</v>
      </c>
      <c r="O61" t="s">
        <v>4094</v>
      </c>
      <c r="P61" t="s">
        <v>4100</v>
      </c>
      <c r="Q61" t="s">
        <v>4096</v>
      </c>
      <c r="R61" t="s">
        <v>4097</v>
      </c>
      <c r="S61" t="s">
        <v>119</v>
      </c>
      <c r="T61" t="s">
        <v>3876</v>
      </c>
      <c r="V61" t="s">
        <v>3877</v>
      </c>
      <c r="W61" t="s">
        <v>3878</v>
      </c>
      <c r="Y61" t="s">
        <v>3896</v>
      </c>
      <c r="Z61" t="s">
        <v>3897</v>
      </c>
      <c r="AA61" t="s">
        <v>4093</v>
      </c>
      <c r="AB61" t="s">
        <v>3881</v>
      </c>
      <c r="AC61">
        <v>2011</v>
      </c>
      <c r="AD61">
        <v>1</v>
      </c>
      <c r="AE61" t="s">
        <v>3882</v>
      </c>
      <c r="AF61" t="s">
        <v>3883</v>
      </c>
      <c r="AG61" t="s">
        <v>4094</v>
      </c>
      <c r="AH61" t="s">
        <v>3919</v>
      </c>
      <c r="AI61" t="s">
        <v>3920</v>
      </c>
      <c r="AJ61">
        <v>2011</v>
      </c>
      <c r="AK61" t="s">
        <v>3946</v>
      </c>
      <c r="AL61" t="s">
        <v>3885</v>
      </c>
      <c r="AM61">
        <v>0.46736011945501865</v>
      </c>
      <c r="AN61">
        <v>2011</v>
      </c>
      <c r="AO61">
        <v>2011</v>
      </c>
      <c r="AP61" t="s">
        <v>3901</v>
      </c>
    </row>
    <row r="62" spans="2:42" hidden="1">
      <c r="B62">
        <v>955</v>
      </c>
      <c r="C62" t="s">
        <v>3864</v>
      </c>
      <c r="D62" t="s">
        <v>50</v>
      </c>
      <c r="E62" t="s">
        <v>3865</v>
      </c>
      <c r="F62" t="s">
        <v>3915</v>
      </c>
      <c r="G62" t="s">
        <v>3916</v>
      </c>
      <c r="H62" t="s">
        <v>4093</v>
      </c>
      <c r="I62" t="s">
        <v>3889</v>
      </c>
      <c r="J62" t="s">
        <v>3890</v>
      </c>
      <c r="L62" t="s">
        <v>3871</v>
      </c>
      <c r="M62" t="s">
        <v>4094</v>
      </c>
      <c r="N62" t="s">
        <v>4094</v>
      </c>
      <c r="O62" t="s">
        <v>4094</v>
      </c>
      <c r="P62" t="s">
        <v>4101</v>
      </c>
      <c r="Q62" t="s">
        <v>4094</v>
      </c>
      <c r="R62" t="s">
        <v>4102</v>
      </c>
      <c r="S62" t="s">
        <v>119</v>
      </c>
      <c r="T62" t="s">
        <v>3876</v>
      </c>
      <c r="V62" t="s">
        <v>3877</v>
      </c>
      <c r="W62" t="s">
        <v>3878</v>
      </c>
      <c r="Y62" t="s">
        <v>3896</v>
      </c>
      <c r="Z62" t="s">
        <v>3897</v>
      </c>
      <c r="AA62" t="s">
        <v>4093</v>
      </c>
      <c r="AB62" t="s">
        <v>3881</v>
      </c>
      <c r="AC62">
        <v>2013</v>
      </c>
      <c r="AD62">
        <v>1</v>
      </c>
      <c r="AE62" t="s">
        <v>3882</v>
      </c>
      <c r="AF62" t="s">
        <v>3883</v>
      </c>
      <c r="AG62" t="s">
        <v>4094</v>
      </c>
      <c r="AH62" t="s">
        <v>3919</v>
      </c>
      <c r="AI62" t="s">
        <v>3920</v>
      </c>
      <c r="AJ62">
        <v>2013</v>
      </c>
      <c r="AK62" t="s">
        <v>3946</v>
      </c>
      <c r="AL62" t="s">
        <v>3885</v>
      </c>
      <c r="AM62">
        <v>0.12730470046780137</v>
      </c>
      <c r="AN62">
        <v>2014</v>
      </c>
      <c r="AO62">
        <v>2014</v>
      </c>
      <c r="AP62" t="s">
        <v>3901</v>
      </c>
    </row>
    <row r="63" spans="2:42" hidden="1">
      <c r="B63">
        <v>956</v>
      </c>
      <c r="C63" t="s">
        <v>3864</v>
      </c>
      <c r="D63" t="s">
        <v>50</v>
      </c>
      <c r="E63" t="s">
        <v>3865</v>
      </c>
      <c r="F63" t="s">
        <v>3915</v>
      </c>
      <c r="G63" t="s">
        <v>3916</v>
      </c>
      <c r="H63" t="s">
        <v>4093</v>
      </c>
      <c r="I63" t="s">
        <v>3889</v>
      </c>
      <c r="J63" t="s">
        <v>3890</v>
      </c>
      <c r="L63" t="s">
        <v>3871</v>
      </c>
      <c r="M63" t="s">
        <v>4094</v>
      </c>
      <c r="N63" t="s">
        <v>4094</v>
      </c>
      <c r="O63" t="s">
        <v>4094</v>
      </c>
      <c r="P63" t="s">
        <v>4103</v>
      </c>
      <c r="Q63" t="s">
        <v>4094</v>
      </c>
      <c r="R63" t="s">
        <v>4102</v>
      </c>
      <c r="S63" t="s">
        <v>119</v>
      </c>
      <c r="T63" t="s">
        <v>3876</v>
      </c>
      <c r="V63" t="s">
        <v>3877</v>
      </c>
      <c r="W63" t="s">
        <v>3878</v>
      </c>
      <c r="Y63" t="s">
        <v>3896</v>
      </c>
      <c r="Z63" t="s">
        <v>3897</v>
      </c>
      <c r="AA63" t="s">
        <v>4093</v>
      </c>
      <c r="AB63" t="s">
        <v>3881</v>
      </c>
      <c r="AC63">
        <v>2013</v>
      </c>
      <c r="AD63">
        <v>1</v>
      </c>
      <c r="AE63" t="s">
        <v>3882</v>
      </c>
      <c r="AF63" t="s">
        <v>3883</v>
      </c>
      <c r="AG63" t="s">
        <v>4094</v>
      </c>
      <c r="AH63" t="s">
        <v>3919</v>
      </c>
      <c r="AI63" t="s">
        <v>3920</v>
      </c>
      <c r="AJ63">
        <v>2013</v>
      </c>
      <c r="AK63" t="s">
        <v>3946</v>
      </c>
      <c r="AL63" t="s">
        <v>3885</v>
      </c>
      <c r="AM63">
        <v>0.12264327949103625</v>
      </c>
      <c r="AN63">
        <v>2014</v>
      </c>
      <c r="AO63">
        <v>2014</v>
      </c>
      <c r="AP63" t="s">
        <v>3901</v>
      </c>
    </row>
    <row r="64" spans="2:42" hidden="1">
      <c r="B64">
        <v>957</v>
      </c>
      <c r="C64" t="s">
        <v>3864</v>
      </c>
      <c r="D64" t="s">
        <v>50</v>
      </c>
      <c r="E64" t="s">
        <v>3865</v>
      </c>
      <c r="F64" t="s">
        <v>3915</v>
      </c>
      <c r="G64" t="s">
        <v>3916</v>
      </c>
      <c r="H64" t="s">
        <v>4093</v>
      </c>
      <c r="I64" t="s">
        <v>3889</v>
      </c>
      <c r="J64" t="s">
        <v>3890</v>
      </c>
      <c r="L64" t="s">
        <v>3871</v>
      </c>
      <c r="M64" t="s">
        <v>4094</v>
      </c>
      <c r="N64" t="s">
        <v>4094</v>
      </c>
      <c r="O64" t="s">
        <v>4094</v>
      </c>
      <c r="P64" t="s">
        <v>4104</v>
      </c>
      <c r="Q64" t="s">
        <v>4096</v>
      </c>
      <c r="R64" t="s">
        <v>4097</v>
      </c>
      <c r="S64" t="s">
        <v>119</v>
      </c>
      <c r="T64" t="s">
        <v>3876</v>
      </c>
      <c r="V64" t="s">
        <v>3877</v>
      </c>
      <c r="W64" t="s">
        <v>3878</v>
      </c>
      <c r="Y64" t="s">
        <v>3896</v>
      </c>
      <c r="Z64" t="s">
        <v>3897</v>
      </c>
      <c r="AA64" t="s">
        <v>4093</v>
      </c>
      <c r="AB64" t="s">
        <v>3881</v>
      </c>
      <c r="AC64">
        <v>2011</v>
      </c>
      <c r="AD64">
        <v>1</v>
      </c>
      <c r="AE64" t="s">
        <v>3882</v>
      </c>
      <c r="AF64" t="s">
        <v>3883</v>
      </c>
      <c r="AG64" t="s">
        <v>4094</v>
      </c>
      <c r="AH64" t="s">
        <v>3919</v>
      </c>
      <c r="AI64" t="s">
        <v>3920</v>
      </c>
      <c r="AJ64">
        <v>2011</v>
      </c>
      <c r="AK64" t="s">
        <v>3946</v>
      </c>
      <c r="AL64" t="s">
        <v>3885</v>
      </c>
      <c r="AM64">
        <v>0.47085348597974114</v>
      </c>
      <c r="AN64">
        <v>2014</v>
      </c>
      <c r="AO64">
        <v>2014</v>
      </c>
      <c r="AP64" t="s">
        <v>3901</v>
      </c>
    </row>
    <row r="65" spans="2:42" hidden="1">
      <c r="B65">
        <v>958</v>
      </c>
      <c r="C65" t="s">
        <v>3864</v>
      </c>
      <c r="D65" t="s">
        <v>50</v>
      </c>
      <c r="E65" t="s">
        <v>3865</v>
      </c>
      <c r="F65" t="s">
        <v>3915</v>
      </c>
      <c r="G65" t="s">
        <v>3916</v>
      </c>
      <c r="H65" t="s">
        <v>4093</v>
      </c>
      <c r="I65" t="s">
        <v>3889</v>
      </c>
      <c r="J65" t="s">
        <v>3890</v>
      </c>
      <c r="L65" t="s">
        <v>3871</v>
      </c>
      <c r="M65" t="s">
        <v>4094</v>
      </c>
      <c r="N65" t="s">
        <v>4094</v>
      </c>
      <c r="O65" t="s">
        <v>4094</v>
      </c>
      <c r="P65" t="s">
        <v>4105</v>
      </c>
      <c r="Q65" t="s">
        <v>4106</v>
      </c>
      <c r="R65" t="s">
        <v>4107</v>
      </c>
      <c r="S65" t="s">
        <v>119</v>
      </c>
      <c r="T65" t="s">
        <v>3876</v>
      </c>
      <c r="V65" t="s">
        <v>3877</v>
      </c>
      <c r="W65" t="s">
        <v>3878</v>
      </c>
      <c r="Y65" t="s">
        <v>3896</v>
      </c>
      <c r="Z65" t="s">
        <v>3897</v>
      </c>
      <c r="AA65" t="s">
        <v>4093</v>
      </c>
      <c r="AB65" t="s">
        <v>3881</v>
      </c>
      <c r="AC65">
        <v>2014</v>
      </c>
      <c r="AD65">
        <v>3</v>
      </c>
      <c r="AE65" t="s">
        <v>3882</v>
      </c>
      <c r="AF65" t="s">
        <v>3883</v>
      </c>
      <c r="AG65" t="s">
        <v>4094</v>
      </c>
      <c r="AH65" t="s">
        <v>3919</v>
      </c>
      <c r="AI65" t="s">
        <v>3920</v>
      </c>
      <c r="AJ65">
        <v>2014</v>
      </c>
      <c r="AK65" t="s">
        <v>3946</v>
      </c>
      <c r="AL65" t="s">
        <v>3885</v>
      </c>
      <c r="AM65">
        <v>0.80746716618602388</v>
      </c>
      <c r="AN65">
        <v>2015</v>
      </c>
      <c r="AO65">
        <v>2015</v>
      </c>
      <c r="AP65" t="s">
        <v>3901</v>
      </c>
    </row>
    <row r="66" spans="2:42" hidden="1">
      <c r="B66">
        <v>959</v>
      </c>
      <c r="C66" t="s">
        <v>3864</v>
      </c>
      <c r="D66" t="s">
        <v>50</v>
      </c>
      <c r="E66" t="s">
        <v>3865</v>
      </c>
      <c r="F66" t="s">
        <v>3915</v>
      </c>
      <c r="G66" t="s">
        <v>3916</v>
      </c>
      <c r="H66" t="s">
        <v>4093</v>
      </c>
      <c r="I66" t="s">
        <v>3889</v>
      </c>
      <c r="J66" t="s">
        <v>3890</v>
      </c>
      <c r="L66" t="s">
        <v>3871</v>
      </c>
      <c r="M66" t="s">
        <v>4094</v>
      </c>
      <c r="N66" t="s">
        <v>4094</v>
      </c>
      <c r="O66" t="s">
        <v>4094</v>
      </c>
      <c r="P66" t="s">
        <v>4108</v>
      </c>
      <c r="Q66" t="s">
        <v>4106</v>
      </c>
      <c r="R66" t="s">
        <v>4107</v>
      </c>
      <c r="S66" t="s">
        <v>119</v>
      </c>
      <c r="T66" t="s">
        <v>3876</v>
      </c>
      <c r="V66" t="s">
        <v>3877</v>
      </c>
      <c r="W66" t="s">
        <v>3878</v>
      </c>
      <c r="Y66" t="s">
        <v>3896</v>
      </c>
      <c r="Z66" t="s">
        <v>3897</v>
      </c>
      <c r="AA66" t="s">
        <v>4093</v>
      </c>
      <c r="AB66" t="s">
        <v>3881</v>
      </c>
      <c r="AC66">
        <v>2014</v>
      </c>
      <c r="AD66">
        <v>3</v>
      </c>
      <c r="AE66" t="s">
        <v>3882</v>
      </c>
      <c r="AF66" t="s">
        <v>3883</v>
      </c>
      <c r="AG66" t="s">
        <v>4094</v>
      </c>
      <c r="AH66" t="s">
        <v>3919</v>
      </c>
      <c r="AI66" t="s">
        <v>3920</v>
      </c>
      <c r="AJ66">
        <v>2014</v>
      </c>
      <c r="AK66" t="s">
        <v>3946</v>
      </c>
      <c r="AL66" t="s">
        <v>3885</v>
      </c>
      <c r="AM66">
        <v>0.85289590059321785</v>
      </c>
      <c r="AN66">
        <v>2015</v>
      </c>
      <c r="AO66">
        <v>2015</v>
      </c>
      <c r="AP66" t="s">
        <v>3901</v>
      </c>
    </row>
    <row r="67" spans="2:42" hidden="1">
      <c r="B67">
        <v>960</v>
      </c>
      <c r="C67" t="s">
        <v>3864</v>
      </c>
      <c r="D67" t="s">
        <v>50</v>
      </c>
      <c r="E67" t="s">
        <v>3865</v>
      </c>
      <c r="F67" t="s">
        <v>3915</v>
      </c>
      <c r="G67" t="s">
        <v>3916</v>
      </c>
      <c r="H67" t="s">
        <v>4093</v>
      </c>
      <c r="I67" t="s">
        <v>3889</v>
      </c>
      <c r="J67" t="s">
        <v>3890</v>
      </c>
      <c r="L67" t="s">
        <v>3871</v>
      </c>
      <c r="M67" t="s">
        <v>4094</v>
      </c>
      <c r="N67" t="s">
        <v>4094</v>
      </c>
      <c r="O67" t="s">
        <v>4094</v>
      </c>
      <c r="P67" t="s">
        <v>4109</v>
      </c>
      <c r="Q67" t="s">
        <v>4096</v>
      </c>
      <c r="R67" t="s">
        <v>4097</v>
      </c>
      <c r="S67" t="s">
        <v>119</v>
      </c>
      <c r="T67" t="s">
        <v>3876</v>
      </c>
      <c r="V67" t="s">
        <v>3877</v>
      </c>
      <c r="W67" t="s">
        <v>3878</v>
      </c>
      <c r="Y67" t="s">
        <v>3896</v>
      </c>
      <c r="Z67" t="s">
        <v>3897</v>
      </c>
      <c r="AA67" t="s">
        <v>4093</v>
      </c>
      <c r="AB67" t="s">
        <v>3881</v>
      </c>
      <c r="AC67">
        <v>2011</v>
      </c>
      <c r="AD67">
        <v>1</v>
      </c>
      <c r="AE67" t="s">
        <v>3882</v>
      </c>
      <c r="AF67" t="s">
        <v>3883</v>
      </c>
      <c r="AG67" t="s">
        <v>4094</v>
      </c>
      <c r="AH67" t="s">
        <v>3919</v>
      </c>
      <c r="AI67" t="s">
        <v>3920</v>
      </c>
      <c r="AJ67">
        <v>2011</v>
      </c>
      <c r="AK67" t="s">
        <v>3946</v>
      </c>
      <c r="AL67" t="s">
        <v>3885</v>
      </c>
      <c r="AM67">
        <v>1.2064951214282789</v>
      </c>
      <c r="AN67">
        <v>2015</v>
      </c>
      <c r="AO67">
        <v>2015</v>
      </c>
      <c r="AP67" t="s">
        <v>3901</v>
      </c>
    </row>
    <row r="68" spans="2:42" hidden="1">
      <c r="B68">
        <v>961</v>
      </c>
      <c r="C68" t="s">
        <v>3864</v>
      </c>
      <c r="D68" t="s">
        <v>50</v>
      </c>
      <c r="E68" t="s">
        <v>3865</v>
      </c>
      <c r="F68" t="s">
        <v>3915</v>
      </c>
      <c r="G68" t="s">
        <v>3916</v>
      </c>
      <c r="H68" t="s">
        <v>4093</v>
      </c>
      <c r="I68" t="s">
        <v>3889</v>
      </c>
      <c r="J68" t="s">
        <v>3890</v>
      </c>
      <c r="L68" t="s">
        <v>3871</v>
      </c>
      <c r="M68" t="s">
        <v>4094</v>
      </c>
      <c r="N68" t="s">
        <v>4094</v>
      </c>
      <c r="O68" t="s">
        <v>4094</v>
      </c>
      <c r="P68" t="s">
        <v>4110</v>
      </c>
      <c r="Q68" t="s">
        <v>4111</v>
      </c>
      <c r="R68" t="s">
        <v>4112</v>
      </c>
      <c r="S68" t="s">
        <v>119</v>
      </c>
      <c r="T68" t="s">
        <v>3876</v>
      </c>
      <c r="V68" t="s">
        <v>3877</v>
      </c>
      <c r="W68" t="s">
        <v>3878</v>
      </c>
      <c r="Y68" t="s">
        <v>3896</v>
      </c>
      <c r="Z68" t="s">
        <v>3897</v>
      </c>
      <c r="AA68" t="s">
        <v>4093</v>
      </c>
      <c r="AB68" t="s">
        <v>3881</v>
      </c>
      <c r="AC68">
        <v>2016</v>
      </c>
      <c r="AD68">
        <v>8</v>
      </c>
      <c r="AE68" t="s">
        <v>3882</v>
      </c>
      <c r="AF68" t="s">
        <v>3883</v>
      </c>
      <c r="AG68" t="s">
        <v>4094</v>
      </c>
      <c r="AH68" t="s">
        <v>3919</v>
      </c>
      <c r="AI68" t="s">
        <v>3920</v>
      </c>
      <c r="AJ68">
        <v>2016</v>
      </c>
      <c r="AK68" t="s">
        <v>3992</v>
      </c>
      <c r="AL68" t="s">
        <v>3885</v>
      </c>
      <c r="AM68">
        <v>0.57339093939735419</v>
      </c>
      <c r="AN68">
        <v>2018</v>
      </c>
      <c r="AO68">
        <v>2018</v>
      </c>
      <c r="AP68" t="s">
        <v>3901</v>
      </c>
    </row>
    <row r="69" spans="2:42" hidden="1">
      <c r="B69">
        <v>962</v>
      </c>
      <c r="C69" t="s">
        <v>3864</v>
      </c>
      <c r="D69" t="s">
        <v>50</v>
      </c>
      <c r="E69" t="s">
        <v>3865</v>
      </c>
      <c r="F69" t="s">
        <v>3915</v>
      </c>
      <c r="G69" t="s">
        <v>3916</v>
      </c>
      <c r="H69" t="s">
        <v>4090</v>
      </c>
      <c r="I69" t="s">
        <v>3889</v>
      </c>
      <c r="J69" t="s">
        <v>3890</v>
      </c>
      <c r="K69" t="s">
        <v>4113</v>
      </c>
      <c r="L69" t="s">
        <v>3871</v>
      </c>
      <c r="M69" t="s">
        <v>3932</v>
      </c>
      <c r="N69" t="s">
        <v>3932</v>
      </c>
      <c r="O69" t="s">
        <v>3932</v>
      </c>
      <c r="P69" t="s">
        <v>4114</v>
      </c>
      <c r="Q69" t="s">
        <v>4115</v>
      </c>
      <c r="R69" t="s">
        <v>4116</v>
      </c>
      <c r="S69" t="s">
        <v>119</v>
      </c>
      <c r="T69" t="s">
        <v>3876</v>
      </c>
      <c r="V69" t="s">
        <v>3877</v>
      </c>
      <c r="W69" t="s">
        <v>3878</v>
      </c>
      <c r="Y69" t="s">
        <v>3896</v>
      </c>
      <c r="Z69" t="s">
        <v>3897</v>
      </c>
      <c r="AA69" t="s">
        <v>4090</v>
      </c>
      <c r="AB69" t="s">
        <v>3881</v>
      </c>
      <c r="AC69">
        <v>2015</v>
      </c>
      <c r="AD69">
        <v>3</v>
      </c>
      <c r="AE69" t="s">
        <v>3882</v>
      </c>
      <c r="AF69" t="s">
        <v>3883</v>
      </c>
      <c r="AG69" t="s">
        <v>3932</v>
      </c>
      <c r="AH69" t="s">
        <v>3919</v>
      </c>
      <c r="AI69" t="s">
        <v>3920</v>
      </c>
      <c r="AJ69">
        <v>2015</v>
      </c>
      <c r="AK69" t="s">
        <v>3946</v>
      </c>
      <c r="AL69" t="s">
        <v>3885</v>
      </c>
      <c r="AM69">
        <v>14.378773840000001</v>
      </c>
      <c r="AN69">
        <v>2010</v>
      </c>
      <c r="AO69">
        <v>2010</v>
      </c>
      <c r="AP69" t="s">
        <v>3901</v>
      </c>
    </row>
    <row r="70" spans="2:42" hidden="1">
      <c r="B70">
        <v>963</v>
      </c>
      <c r="C70" t="s">
        <v>3864</v>
      </c>
      <c r="D70" t="s">
        <v>50</v>
      </c>
      <c r="E70" t="s">
        <v>3865</v>
      </c>
      <c r="F70" t="s">
        <v>3915</v>
      </c>
      <c r="G70" t="s">
        <v>3916</v>
      </c>
      <c r="H70" t="s">
        <v>4090</v>
      </c>
      <c r="I70" t="s">
        <v>3889</v>
      </c>
      <c r="J70" t="s">
        <v>3890</v>
      </c>
      <c r="L70" t="s">
        <v>3871</v>
      </c>
      <c r="M70" t="s">
        <v>3932</v>
      </c>
      <c r="N70" t="s">
        <v>3932</v>
      </c>
      <c r="O70" t="s">
        <v>3932</v>
      </c>
      <c r="P70" t="s">
        <v>4117</v>
      </c>
      <c r="Q70" t="s">
        <v>4115</v>
      </c>
      <c r="R70" t="s">
        <v>4116</v>
      </c>
      <c r="S70" t="s">
        <v>119</v>
      </c>
      <c r="T70" t="s">
        <v>3876</v>
      </c>
      <c r="V70" t="s">
        <v>3877</v>
      </c>
      <c r="W70" t="s">
        <v>3878</v>
      </c>
      <c r="Y70" t="s">
        <v>3896</v>
      </c>
      <c r="Z70" t="s">
        <v>3897</v>
      </c>
      <c r="AA70" t="s">
        <v>4090</v>
      </c>
      <c r="AB70" t="s">
        <v>3881</v>
      </c>
      <c r="AC70">
        <v>2015</v>
      </c>
      <c r="AD70">
        <v>3</v>
      </c>
      <c r="AE70" t="s">
        <v>3882</v>
      </c>
      <c r="AF70" t="s">
        <v>3883</v>
      </c>
      <c r="AG70" t="s">
        <v>3932</v>
      </c>
      <c r="AH70" t="s">
        <v>3919</v>
      </c>
      <c r="AI70" t="s">
        <v>3920</v>
      </c>
      <c r="AJ70">
        <v>2015</v>
      </c>
      <c r="AK70" t="s">
        <v>3946</v>
      </c>
      <c r="AL70" t="s">
        <v>3885</v>
      </c>
      <c r="AM70">
        <v>1.8043715735125319</v>
      </c>
      <c r="AN70">
        <v>2011</v>
      </c>
      <c r="AO70">
        <v>2011</v>
      </c>
      <c r="AP70" t="s">
        <v>3901</v>
      </c>
    </row>
    <row r="71" spans="2:42" hidden="1">
      <c r="B71">
        <v>964</v>
      </c>
      <c r="C71" t="s">
        <v>3864</v>
      </c>
      <c r="D71" t="s">
        <v>50</v>
      </c>
      <c r="E71" t="s">
        <v>3865</v>
      </c>
      <c r="F71" t="s">
        <v>3915</v>
      </c>
      <c r="G71" t="s">
        <v>3916</v>
      </c>
      <c r="H71" t="s">
        <v>4090</v>
      </c>
      <c r="I71" t="s">
        <v>3889</v>
      </c>
      <c r="J71" t="s">
        <v>3890</v>
      </c>
      <c r="K71" t="s">
        <v>4118</v>
      </c>
      <c r="L71" t="s">
        <v>3871</v>
      </c>
      <c r="M71" t="s">
        <v>3932</v>
      </c>
      <c r="N71" t="s">
        <v>3932</v>
      </c>
      <c r="O71" t="s">
        <v>3932</v>
      </c>
      <c r="P71" t="s">
        <v>4119</v>
      </c>
      <c r="Q71" t="s">
        <v>4115</v>
      </c>
      <c r="R71" t="s">
        <v>4116</v>
      </c>
      <c r="S71" t="s">
        <v>119</v>
      </c>
      <c r="T71" t="s">
        <v>3876</v>
      </c>
      <c r="V71" t="s">
        <v>3877</v>
      </c>
      <c r="W71" t="s">
        <v>3878</v>
      </c>
      <c r="Y71" t="s">
        <v>3896</v>
      </c>
      <c r="Z71" t="s">
        <v>3897</v>
      </c>
      <c r="AA71" t="s">
        <v>4090</v>
      </c>
      <c r="AB71" t="s">
        <v>3881</v>
      </c>
      <c r="AC71">
        <v>2015</v>
      </c>
      <c r="AD71">
        <v>3</v>
      </c>
      <c r="AE71" t="s">
        <v>3882</v>
      </c>
      <c r="AF71" t="s">
        <v>3883</v>
      </c>
      <c r="AG71" t="s">
        <v>3932</v>
      </c>
      <c r="AH71" t="s">
        <v>3919</v>
      </c>
      <c r="AI71" t="s">
        <v>3920</v>
      </c>
      <c r="AJ71">
        <v>2015</v>
      </c>
      <c r="AK71" t="s">
        <v>3946</v>
      </c>
      <c r="AL71" t="s">
        <v>3885</v>
      </c>
      <c r="AM71">
        <v>0.19522452253400843</v>
      </c>
      <c r="AN71">
        <v>2013</v>
      </c>
      <c r="AO71">
        <v>2013</v>
      </c>
      <c r="AP71" t="s">
        <v>3901</v>
      </c>
    </row>
    <row r="72" spans="2:42" hidden="1">
      <c r="B72">
        <v>965</v>
      </c>
      <c r="C72" t="s">
        <v>3864</v>
      </c>
      <c r="D72" t="s">
        <v>50</v>
      </c>
      <c r="E72" t="s">
        <v>3865</v>
      </c>
      <c r="F72" t="s">
        <v>3915</v>
      </c>
      <c r="G72" t="s">
        <v>3916</v>
      </c>
      <c r="H72" t="s">
        <v>4090</v>
      </c>
      <c r="I72" t="s">
        <v>3889</v>
      </c>
      <c r="J72" t="s">
        <v>3890</v>
      </c>
      <c r="K72" t="s">
        <v>4120</v>
      </c>
      <c r="L72" t="s">
        <v>3871</v>
      </c>
      <c r="M72" t="s">
        <v>3932</v>
      </c>
      <c r="N72" t="s">
        <v>3932</v>
      </c>
      <c r="O72" t="s">
        <v>3932</v>
      </c>
      <c r="P72" t="s">
        <v>4121</v>
      </c>
      <c r="Q72" t="s">
        <v>4115</v>
      </c>
      <c r="R72" t="s">
        <v>4116</v>
      </c>
      <c r="S72" t="s">
        <v>119</v>
      </c>
      <c r="T72" t="s">
        <v>3876</v>
      </c>
      <c r="V72" t="s">
        <v>3877</v>
      </c>
      <c r="W72" t="s">
        <v>3878</v>
      </c>
      <c r="Y72" t="s">
        <v>3896</v>
      </c>
      <c r="Z72" t="s">
        <v>3897</v>
      </c>
      <c r="AA72" t="s">
        <v>4090</v>
      </c>
      <c r="AB72" t="s">
        <v>3881</v>
      </c>
      <c r="AC72">
        <v>2015</v>
      </c>
      <c r="AD72">
        <v>3</v>
      </c>
      <c r="AE72" t="s">
        <v>3882</v>
      </c>
      <c r="AF72" t="s">
        <v>3883</v>
      </c>
      <c r="AG72" t="s">
        <v>3932</v>
      </c>
      <c r="AH72" t="s">
        <v>3919</v>
      </c>
      <c r="AI72" t="s">
        <v>3920</v>
      </c>
      <c r="AJ72">
        <v>2015</v>
      </c>
      <c r="AK72" t="s">
        <v>3946</v>
      </c>
      <c r="AL72" t="s">
        <v>3885</v>
      </c>
      <c r="AM72">
        <v>0.98913859257862646</v>
      </c>
      <c r="AN72">
        <v>2010</v>
      </c>
      <c r="AO72">
        <v>2010</v>
      </c>
      <c r="AP72" t="s">
        <v>3901</v>
      </c>
    </row>
    <row r="73" spans="2:42" hidden="1">
      <c r="B73">
        <v>966</v>
      </c>
      <c r="C73" t="s">
        <v>3864</v>
      </c>
      <c r="D73" t="s">
        <v>50</v>
      </c>
      <c r="E73" t="s">
        <v>3865</v>
      </c>
      <c r="F73" t="s">
        <v>3915</v>
      </c>
      <c r="G73" t="s">
        <v>3916</v>
      </c>
      <c r="H73" t="s">
        <v>4090</v>
      </c>
      <c r="I73" t="s">
        <v>3889</v>
      </c>
      <c r="J73" t="s">
        <v>3890</v>
      </c>
      <c r="K73" t="s">
        <v>4122</v>
      </c>
      <c r="L73" t="s">
        <v>3871</v>
      </c>
      <c r="M73" t="s">
        <v>3932</v>
      </c>
      <c r="N73" t="s">
        <v>3932</v>
      </c>
      <c r="O73" t="s">
        <v>3932</v>
      </c>
      <c r="P73" t="s">
        <v>4123</v>
      </c>
      <c r="Q73" t="s">
        <v>4124</v>
      </c>
      <c r="R73" t="s">
        <v>4125</v>
      </c>
      <c r="S73" t="s">
        <v>119</v>
      </c>
      <c r="T73" t="s">
        <v>3876</v>
      </c>
      <c r="V73" t="s">
        <v>3877</v>
      </c>
      <c r="W73" t="s">
        <v>3878</v>
      </c>
      <c r="Y73" t="s">
        <v>3896</v>
      </c>
      <c r="Z73" t="s">
        <v>3897</v>
      </c>
      <c r="AA73" t="s">
        <v>4090</v>
      </c>
      <c r="AB73" t="s">
        <v>3881</v>
      </c>
      <c r="AC73">
        <v>2015</v>
      </c>
      <c r="AD73">
        <v>5</v>
      </c>
      <c r="AE73" t="s">
        <v>3882</v>
      </c>
      <c r="AF73" t="s">
        <v>3883</v>
      </c>
      <c r="AG73" t="s">
        <v>3932</v>
      </c>
      <c r="AH73" t="s">
        <v>3919</v>
      </c>
      <c r="AI73" t="s">
        <v>3920</v>
      </c>
      <c r="AJ73">
        <v>2015</v>
      </c>
      <c r="AK73" t="s">
        <v>3929</v>
      </c>
      <c r="AL73" t="s">
        <v>3885</v>
      </c>
      <c r="AM73">
        <v>140.65367651999998</v>
      </c>
      <c r="AN73">
        <v>2017</v>
      </c>
      <c r="AO73">
        <v>2017</v>
      </c>
      <c r="AP73" t="s">
        <v>3901</v>
      </c>
    </row>
    <row r="74" spans="2:42" hidden="1">
      <c r="B74">
        <v>967</v>
      </c>
      <c r="C74" t="s">
        <v>3864</v>
      </c>
      <c r="D74" t="s">
        <v>50</v>
      </c>
      <c r="E74" t="s">
        <v>3865</v>
      </c>
      <c r="F74" t="s">
        <v>3915</v>
      </c>
      <c r="G74" t="s">
        <v>3916</v>
      </c>
      <c r="H74" t="s">
        <v>4090</v>
      </c>
      <c r="I74" t="s">
        <v>3889</v>
      </c>
      <c r="J74" t="s">
        <v>3890</v>
      </c>
      <c r="K74" t="s">
        <v>4126</v>
      </c>
      <c r="L74" t="s">
        <v>3871</v>
      </c>
      <c r="M74" t="s">
        <v>3932</v>
      </c>
      <c r="N74" t="s">
        <v>3932</v>
      </c>
      <c r="O74" t="s">
        <v>3932</v>
      </c>
      <c r="P74" t="s">
        <v>4127</v>
      </c>
      <c r="Q74" t="s">
        <v>4128</v>
      </c>
      <c r="R74" t="s">
        <v>4129</v>
      </c>
      <c r="S74" t="s">
        <v>119</v>
      </c>
      <c r="T74" t="s">
        <v>3876</v>
      </c>
      <c r="V74" t="s">
        <v>3877</v>
      </c>
      <c r="W74" t="s">
        <v>3878</v>
      </c>
      <c r="Y74" t="s">
        <v>3896</v>
      </c>
      <c r="Z74" t="s">
        <v>3897</v>
      </c>
      <c r="AA74" t="s">
        <v>4090</v>
      </c>
      <c r="AB74" t="s">
        <v>3881</v>
      </c>
      <c r="AC74">
        <v>2015</v>
      </c>
      <c r="AD74">
        <v>6</v>
      </c>
      <c r="AE74" t="s">
        <v>3882</v>
      </c>
      <c r="AF74" t="s">
        <v>3883</v>
      </c>
      <c r="AG74" t="s">
        <v>3932</v>
      </c>
      <c r="AH74" t="s">
        <v>3919</v>
      </c>
      <c r="AI74" t="s">
        <v>3920</v>
      </c>
      <c r="AJ74">
        <v>2015</v>
      </c>
      <c r="AK74" t="s">
        <v>3929</v>
      </c>
      <c r="AL74" t="s">
        <v>3885</v>
      </c>
      <c r="AM74">
        <v>165.38533181</v>
      </c>
      <c r="AN74">
        <v>2018</v>
      </c>
      <c r="AO74">
        <v>2018</v>
      </c>
      <c r="AP74" t="s">
        <v>3901</v>
      </c>
    </row>
    <row r="75" spans="2:42" hidden="1">
      <c r="B75">
        <v>968</v>
      </c>
      <c r="C75" t="s">
        <v>3864</v>
      </c>
      <c r="D75" t="s">
        <v>50</v>
      </c>
      <c r="E75" t="s">
        <v>3865</v>
      </c>
      <c r="F75" t="s">
        <v>3915</v>
      </c>
      <c r="G75" t="s">
        <v>3916</v>
      </c>
      <c r="H75" t="s">
        <v>3917</v>
      </c>
      <c r="I75" t="s">
        <v>3889</v>
      </c>
      <c r="J75" t="s">
        <v>3890</v>
      </c>
      <c r="L75" t="s">
        <v>3871</v>
      </c>
      <c r="M75" t="s">
        <v>3963</v>
      </c>
      <c r="N75" t="s">
        <v>3963</v>
      </c>
      <c r="O75" t="s">
        <v>3963</v>
      </c>
      <c r="P75" t="s">
        <v>4130</v>
      </c>
      <c r="Q75" t="s">
        <v>4131</v>
      </c>
      <c r="R75" t="s">
        <v>4132</v>
      </c>
      <c r="S75" t="s">
        <v>119</v>
      </c>
      <c r="T75" t="s">
        <v>3876</v>
      </c>
      <c r="V75" t="s">
        <v>3877</v>
      </c>
      <c r="W75" t="s">
        <v>3878</v>
      </c>
      <c r="Y75" t="s">
        <v>3896</v>
      </c>
      <c r="Z75" t="s">
        <v>3897</v>
      </c>
      <c r="AA75" t="s">
        <v>3917</v>
      </c>
      <c r="AB75" t="s">
        <v>3881</v>
      </c>
      <c r="AC75">
        <v>2016</v>
      </c>
      <c r="AD75">
        <v>3</v>
      </c>
      <c r="AE75" t="s">
        <v>3882</v>
      </c>
      <c r="AF75" t="s">
        <v>3883</v>
      </c>
      <c r="AG75" t="s">
        <v>3963</v>
      </c>
      <c r="AH75" t="s">
        <v>3919</v>
      </c>
      <c r="AI75" t="s">
        <v>3920</v>
      </c>
      <c r="AJ75">
        <v>2016</v>
      </c>
      <c r="AK75" t="s">
        <v>3946</v>
      </c>
      <c r="AL75" t="s">
        <v>3885</v>
      </c>
      <c r="AM75">
        <v>2.2639603000000004</v>
      </c>
      <c r="AN75">
        <v>2009</v>
      </c>
      <c r="AO75">
        <v>2009</v>
      </c>
      <c r="AP75" t="s">
        <v>3901</v>
      </c>
    </row>
    <row r="76" spans="2:42" hidden="1">
      <c r="B76">
        <v>969</v>
      </c>
      <c r="C76" t="s">
        <v>3864</v>
      </c>
      <c r="D76" t="s">
        <v>50</v>
      </c>
      <c r="E76" t="s">
        <v>3865</v>
      </c>
      <c r="F76" t="s">
        <v>3915</v>
      </c>
      <c r="G76" t="s">
        <v>3916</v>
      </c>
      <c r="H76" t="s">
        <v>3917</v>
      </c>
      <c r="I76" t="s">
        <v>3889</v>
      </c>
      <c r="J76" t="s">
        <v>3890</v>
      </c>
      <c r="L76" t="s">
        <v>3871</v>
      </c>
      <c r="M76" t="s">
        <v>3963</v>
      </c>
      <c r="N76" t="s">
        <v>3963</v>
      </c>
      <c r="O76" t="s">
        <v>3963</v>
      </c>
      <c r="P76" t="s">
        <v>4133</v>
      </c>
      <c r="Q76" t="s">
        <v>4134</v>
      </c>
      <c r="R76" t="s">
        <v>4132</v>
      </c>
      <c r="S76" t="s">
        <v>119</v>
      </c>
      <c r="T76" t="s">
        <v>3876</v>
      </c>
      <c r="V76" t="s">
        <v>3877</v>
      </c>
      <c r="W76" t="s">
        <v>3878</v>
      </c>
      <c r="Y76" t="s">
        <v>3896</v>
      </c>
      <c r="Z76" t="s">
        <v>3897</v>
      </c>
      <c r="AA76" t="s">
        <v>3917</v>
      </c>
      <c r="AB76" t="s">
        <v>3881</v>
      </c>
      <c r="AC76">
        <v>2016</v>
      </c>
      <c r="AD76">
        <v>3</v>
      </c>
      <c r="AE76" t="s">
        <v>3882</v>
      </c>
      <c r="AF76" t="s">
        <v>3883</v>
      </c>
      <c r="AG76" t="s">
        <v>3963</v>
      </c>
      <c r="AH76" t="s">
        <v>3919</v>
      </c>
      <c r="AI76" t="s">
        <v>3920</v>
      </c>
      <c r="AJ76">
        <v>2016</v>
      </c>
      <c r="AK76" t="s">
        <v>3946</v>
      </c>
      <c r="AL76" t="s">
        <v>3885</v>
      </c>
      <c r="AM76">
        <v>11.234808000000001</v>
      </c>
      <c r="AN76">
        <v>2012</v>
      </c>
      <c r="AO76">
        <v>2012</v>
      </c>
      <c r="AP76" t="s">
        <v>3901</v>
      </c>
    </row>
    <row r="77" spans="2:42" hidden="1">
      <c r="B77">
        <v>970</v>
      </c>
      <c r="C77" t="s">
        <v>3864</v>
      </c>
      <c r="D77" t="s">
        <v>50</v>
      </c>
      <c r="E77" t="s">
        <v>3865</v>
      </c>
      <c r="F77" t="s">
        <v>3915</v>
      </c>
      <c r="G77" t="s">
        <v>3916</v>
      </c>
      <c r="H77" t="s">
        <v>3917</v>
      </c>
      <c r="I77" t="s">
        <v>3889</v>
      </c>
      <c r="J77" t="s">
        <v>3890</v>
      </c>
      <c r="L77" t="s">
        <v>3871</v>
      </c>
      <c r="M77" t="s">
        <v>3963</v>
      </c>
      <c r="N77" t="s">
        <v>3963</v>
      </c>
      <c r="O77" t="s">
        <v>3963</v>
      </c>
      <c r="P77" t="s">
        <v>4135</v>
      </c>
      <c r="Q77" t="s">
        <v>4136</v>
      </c>
      <c r="R77" t="s">
        <v>4132</v>
      </c>
      <c r="S77" t="s">
        <v>119</v>
      </c>
      <c r="T77" t="s">
        <v>3876</v>
      </c>
      <c r="V77" t="s">
        <v>3877</v>
      </c>
      <c r="W77" t="s">
        <v>3878</v>
      </c>
      <c r="Y77" t="s">
        <v>3896</v>
      </c>
      <c r="Z77" t="s">
        <v>3897</v>
      </c>
      <c r="AA77" t="s">
        <v>3917</v>
      </c>
      <c r="AB77" t="s">
        <v>3881</v>
      </c>
      <c r="AC77">
        <v>2016</v>
      </c>
      <c r="AD77">
        <v>3</v>
      </c>
      <c r="AE77" t="s">
        <v>3882</v>
      </c>
      <c r="AF77" t="s">
        <v>3883</v>
      </c>
      <c r="AG77" t="s">
        <v>3963</v>
      </c>
      <c r="AH77" t="s">
        <v>3919</v>
      </c>
      <c r="AI77" t="s">
        <v>3920</v>
      </c>
      <c r="AJ77">
        <v>2016</v>
      </c>
      <c r="AK77" t="s">
        <v>3946</v>
      </c>
      <c r="AL77" t="s">
        <v>3885</v>
      </c>
      <c r="AM77">
        <v>2.4883568330554198</v>
      </c>
      <c r="AN77">
        <v>2013</v>
      </c>
      <c r="AO77">
        <v>2013</v>
      </c>
      <c r="AP77" t="s">
        <v>3901</v>
      </c>
    </row>
    <row r="78" spans="2:42" hidden="1">
      <c r="B78">
        <v>971</v>
      </c>
      <c r="C78" t="s">
        <v>3864</v>
      </c>
      <c r="D78" t="s">
        <v>50</v>
      </c>
      <c r="E78" t="s">
        <v>3865</v>
      </c>
      <c r="F78" t="s">
        <v>3915</v>
      </c>
      <c r="G78" t="s">
        <v>3916</v>
      </c>
      <c r="H78" t="s">
        <v>3917</v>
      </c>
      <c r="I78" t="s">
        <v>3889</v>
      </c>
      <c r="J78" t="s">
        <v>3890</v>
      </c>
      <c r="L78" t="s">
        <v>3871</v>
      </c>
      <c r="M78" t="s">
        <v>3963</v>
      </c>
      <c r="N78" t="s">
        <v>3963</v>
      </c>
      <c r="O78" t="s">
        <v>3963</v>
      </c>
      <c r="P78" t="s">
        <v>4137</v>
      </c>
      <c r="Q78" t="s">
        <v>4138</v>
      </c>
      <c r="R78" t="s">
        <v>4139</v>
      </c>
      <c r="S78" t="s">
        <v>119</v>
      </c>
      <c r="T78" t="s">
        <v>3876</v>
      </c>
      <c r="V78" t="s">
        <v>3877</v>
      </c>
      <c r="W78" t="s">
        <v>3878</v>
      </c>
      <c r="Y78" t="s">
        <v>3896</v>
      </c>
      <c r="Z78" t="s">
        <v>3897</v>
      </c>
      <c r="AA78" t="s">
        <v>3917</v>
      </c>
      <c r="AB78" t="s">
        <v>3899</v>
      </c>
      <c r="AC78">
        <v>2013</v>
      </c>
      <c r="AD78">
        <v>12</v>
      </c>
      <c r="AE78" t="s">
        <v>3882</v>
      </c>
      <c r="AF78" t="s">
        <v>3883</v>
      </c>
      <c r="AG78" t="s">
        <v>3963</v>
      </c>
      <c r="AH78" t="s">
        <v>3919</v>
      </c>
      <c r="AI78" t="s">
        <v>3920</v>
      </c>
      <c r="AJ78">
        <v>2013</v>
      </c>
      <c r="AK78" t="s">
        <v>3936</v>
      </c>
      <c r="AL78" t="s">
        <v>3885</v>
      </c>
      <c r="AM78">
        <v>108.62751181999998</v>
      </c>
      <c r="AN78">
        <v>2016</v>
      </c>
      <c r="AO78">
        <v>2016</v>
      </c>
      <c r="AP78" t="s">
        <v>3901</v>
      </c>
    </row>
    <row r="79" spans="2:42" hidden="1">
      <c r="B79">
        <v>972</v>
      </c>
      <c r="C79" t="s">
        <v>3864</v>
      </c>
      <c r="D79" t="s">
        <v>50</v>
      </c>
      <c r="E79" t="s">
        <v>3865</v>
      </c>
      <c r="F79" t="s">
        <v>3915</v>
      </c>
      <c r="G79" t="s">
        <v>3916</v>
      </c>
      <c r="H79" t="s">
        <v>3917</v>
      </c>
      <c r="I79" t="s">
        <v>3889</v>
      </c>
      <c r="J79" t="s">
        <v>3890</v>
      </c>
      <c r="L79" t="s">
        <v>3871</v>
      </c>
      <c r="M79" t="s">
        <v>3963</v>
      </c>
      <c r="N79" t="s">
        <v>3963</v>
      </c>
      <c r="O79" t="s">
        <v>3963</v>
      </c>
      <c r="P79" t="s">
        <v>4140</v>
      </c>
      <c r="Q79" t="s">
        <v>4141</v>
      </c>
      <c r="R79" t="s">
        <v>4142</v>
      </c>
      <c r="S79" t="s">
        <v>119</v>
      </c>
      <c r="T79" t="s">
        <v>3876</v>
      </c>
      <c r="V79" t="s">
        <v>3877</v>
      </c>
      <c r="W79" t="s">
        <v>3878</v>
      </c>
      <c r="Y79" t="s">
        <v>3896</v>
      </c>
      <c r="Z79" t="s">
        <v>3897</v>
      </c>
      <c r="AA79" t="s">
        <v>3917</v>
      </c>
      <c r="AB79" t="s">
        <v>3881</v>
      </c>
      <c r="AC79">
        <v>2016</v>
      </c>
      <c r="AD79">
        <v>3</v>
      </c>
      <c r="AE79" t="s">
        <v>3882</v>
      </c>
      <c r="AF79" t="s">
        <v>3883</v>
      </c>
      <c r="AG79" t="s">
        <v>3963</v>
      </c>
      <c r="AH79" t="s">
        <v>3919</v>
      </c>
      <c r="AI79" t="s">
        <v>3920</v>
      </c>
      <c r="AJ79">
        <v>2016</v>
      </c>
      <c r="AK79" t="s">
        <v>3946</v>
      </c>
      <c r="AL79" t="s">
        <v>3885</v>
      </c>
      <c r="AM79">
        <v>52.429901200000003</v>
      </c>
      <c r="AN79">
        <v>2018</v>
      </c>
      <c r="AO79">
        <v>2018</v>
      </c>
      <c r="AP79" t="s">
        <v>3901</v>
      </c>
    </row>
    <row r="80" spans="2:42" hidden="1">
      <c r="B80">
        <v>973</v>
      </c>
      <c r="C80" t="s">
        <v>3864</v>
      </c>
      <c r="D80" t="s">
        <v>50</v>
      </c>
      <c r="E80" t="s">
        <v>3865</v>
      </c>
      <c r="F80" t="s">
        <v>3915</v>
      </c>
      <c r="G80" t="s">
        <v>3916</v>
      </c>
      <c r="H80" t="s">
        <v>3917</v>
      </c>
      <c r="I80" t="s">
        <v>3889</v>
      </c>
      <c r="J80" t="s">
        <v>3890</v>
      </c>
      <c r="L80" t="s">
        <v>3871</v>
      </c>
      <c r="M80" t="s">
        <v>3963</v>
      </c>
      <c r="N80" t="s">
        <v>3963</v>
      </c>
      <c r="O80" t="s">
        <v>3963</v>
      </c>
      <c r="P80" t="s">
        <v>4143</v>
      </c>
      <c r="Q80" t="s">
        <v>4144</v>
      </c>
      <c r="R80" t="s">
        <v>4145</v>
      </c>
      <c r="S80" t="s">
        <v>119</v>
      </c>
      <c r="T80" t="s">
        <v>3972</v>
      </c>
      <c r="V80" t="s">
        <v>3877</v>
      </c>
      <c r="W80" t="s">
        <v>3878</v>
      </c>
      <c r="Y80" t="s">
        <v>3896</v>
      </c>
      <c r="Z80" t="s">
        <v>3897</v>
      </c>
      <c r="AA80" t="s">
        <v>3917</v>
      </c>
      <c r="AB80" t="s">
        <v>3899</v>
      </c>
      <c r="AC80">
        <v>2017</v>
      </c>
      <c r="AD80">
        <v>5</v>
      </c>
      <c r="AE80" t="s">
        <v>3882</v>
      </c>
      <c r="AF80" t="s">
        <v>3883</v>
      </c>
      <c r="AG80" t="s">
        <v>3963</v>
      </c>
      <c r="AH80" t="s">
        <v>3919</v>
      </c>
      <c r="AI80" t="s">
        <v>3920</v>
      </c>
      <c r="AJ80">
        <v>2017</v>
      </c>
      <c r="AK80" t="s">
        <v>3929</v>
      </c>
      <c r="AL80" t="s">
        <v>3885</v>
      </c>
      <c r="AM80">
        <v>196.38190374799998</v>
      </c>
      <c r="AN80">
        <v>2019</v>
      </c>
      <c r="AO80">
        <v>2019</v>
      </c>
      <c r="AP80" t="s">
        <v>3901</v>
      </c>
    </row>
    <row r="81" spans="2:42" hidden="1">
      <c r="B81">
        <v>974</v>
      </c>
      <c r="C81" t="s">
        <v>3864</v>
      </c>
      <c r="D81" t="s">
        <v>50</v>
      </c>
      <c r="E81" t="s">
        <v>3865</v>
      </c>
      <c r="F81" t="s">
        <v>3915</v>
      </c>
      <c r="G81" t="s">
        <v>3916</v>
      </c>
      <c r="H81" t="s">
        <v>3917</v>
      </c>
      <c r="I81" t="s">
        <v>3889</v>
      </c>
      <c r="J81" t="s">
        <v>3890</v>
      </c>
      <c r="L81" t="s">
        <v>3871</v>
      </c>
      <c r="M81" t="s">
        <v>3953</v>
      </c>
      <c r="N81" t="s">
        <v>3953</v>
      </c>
      <c r="O81" t="s">
        <v>3953</v>
      </c>
      <c r="P81" t="s">
        <v>4146</v>
      </c>
      <c r="Q81" t="s">
        <v>4147</v>
      </c>
      <c r="R81" t="s">
        <v>4148</v>
      </c>
      <c r="S81" t="s">
        <v>119</v>
      </c>
      <c r="T81" t="s">
        <v>3972</v>
      </c>
      <c r="V81" t="s">
        <v>3877</v>
      </c>
      <c r="W81" t="s">
        <v>3878</v>
      </c>
      <c r="Y81" t="s">
        <v>3896</v>
      </c>
      <c r="Z81" t="s">
        <v>3897</v>
      </c>
      <c r="AA81" t="s">
        <v>3917</v>
      </c>
      <c r="AB81" t="s">
        <v>3899</v>
      </c>
      <c r="AC81">
        <v>2017</v>
      </c>
      <c r="AD81">
        <v>5</v>
      </c>
      <c r="AE81" t="s">
        <v>3882</v>
      </c>
      <c r="AF81" t="s">
        <v>3883</v>
      </c>
      <c r="AG81" t="s">
        <v>3953</v>
      </c>
      <c r="AH81" t="s">
        <v>3919</v>
      </c>
      <c r="AI81" t="s">
        <v>3920</v>
      </c>
      <c r="AJ81">
        <v>2017</v>
      </c>
      <c r="AK81" t="s">
        <v>3929</v>
      </c>
      <c r="AL81" t="s">
        <v>3885</v>
      </c>
      <c r="AM81">
        <v>187.66586686207194</v>
      </c>
      <c r="AN81">
        <v>2019</v>
      </c>
      <c r="AO81">
        <v>2019</v>
      </c>
      <c r="AP81" t="s">
        <v>3901</v>
      </c>
    </row>
    <row r="82" spans="2:42" hidden="1">
      <c r="B82">
        <v>975</v>
      </c>
      <c r="C82" t="s">
        <v>3864</v>
      </c>
      <c r="D82" t="s">
        <v>50</v>
      </c>
      <c r="E82" t="s">
        <v>3865</v>
      </c>
      <c r="F82" t="s">
        <v>3915</v>
      </c>
      <c r="G82" t="s">
        <v>3916</v>
      </c>
      <c r="H82" t="s">
        <v>3917</v>
      </c>
      <c r="I82" t="s">
        <v>3889</v>
      </c>
      <c r="J82" t="s">
        <v>3890</v>
      </c>
      <c r="L82" t="s">
        <v>3871</v>
      </c>
      <c r="M82" t="s">
        <v>3963</v>
      </c>
      <c r="N82" t="s">
        <v>3963</v>
      </c>
      <c r="O82" t="s">
        <v>3963</v>
      </c>
      <c r="P82" t="s">
        <v>4149</v>
      </c>
      <c r="Q82" t="s">
        <v>4150</v>
      </c>
      <c r="R82" t="s">
        <v>4151</v>
      </c>
      <c r="S82" t="s">
        <v>119</v>
      </c>
      <c r="T82" t="s">
        <v>3972</v>
      </c>
      <c r="V82" t="s">
        <v>3877</v>
      </c>
      <c r="W82" t="s">
        <v>3878</v>
      </c>
      <c r="Y82" t="s">
        <v>3896</v>
      </c>
      <c r="Z82" t="s">
        <v>3897</v>
      </c>
      <c r="AA82" t="s">
        <v>3917</v>
      </c>
      <c r="AB82" t="s">
        <v>3899</v>
      </c>
      <c r="AC82">
        <v>2019</v>
      </c>
      <c r="AD82">
        <v>4</v>
      </c>
      <c r="AE82" t="s">
        <v>3882</v>
      </c>
      <c r="AF82" t="s">
        <v>3883</v>
      </c>
      <c r="AG82" t="s">
        <v>3963</v>
      </c>
      <c r="AH82" t="s">
        <v>3919</v>
      </c>
      <c r="AI82" t="s">
        <v>3920</v>
      </c>
      <c r="AJ82">
        <v>2019</v>
      </c>
      <c r="AK82" t="s">
        <v>3929</v>
      </c>
      <c r="AL82" t="s">
        <v>3885</v>
      </c>
      <c r="AM82">
        <v>146.8726558292</v>
      </c>
      <c r="AN82">
        <v>2021</v>
      </c>
      <c r="AO82">
        <v>2021</v>
      </c>
      <c r="AP82" t="s">
        <v>3901</v>
      </c>
    </row>
    <row r="83" spans="2:42" hidden="1">
      <c r="B83">
        <v>976</v>
      </c>
      <c r="C83" t="s">
        <v>3864</v>
      </c>
      <c r="D83" t="s">
        <v>50</v>
      </c>
      <c r="E83" t="s">
        <v>3865</v>
      </c>
      <c r="F83" t="s">
        <v>3915</v>
      </c>
      <c r="G83" t="s">
        <v>3916</v>
      </c>
      <c r="H83" t="s">
        <v>3917</v>
      </c>
      <c r="I83" t="s">
        <v>3889</v>
      </c>
      <c r="J83" t="s">
        <v>3890</v>
      </c>
      <c r="L83" t="s">
        <v>3871</v>
      </c>
      <c r="M83" t="s">
        <v>3953</v>
      </c>
      <c r="N83" t="s">
        <v>3953</v>
      </c>
      <c r="O83" t="s">
        <v>3953</v>
      </c>
      <c r="P83" t="s">
        <v>4152</v>
      </c>
      <c r="Q83" t="s">
        <v>4153</v>
      </c>
      <c r="R83" t="s">
        <v>4154</v>
      </c>
      <c r="S83" t="s">
        <v>119</v>
      </c>
      <c r="T83" t="s">
        <v>3972</v>
      </c>
      <c r="V83" t="s">
        <v>3877</v>
      </c>
      <c r="W83" t="s">
        <v>3878</v>
      </c>
      <c r="Y83" t="s">
        <v>3896</v>
      </c>
      <c r="Z83" t="s">
        <v>3897</v>
      </c>
      <c r="AA83" t="s">
        <v>3917</v>
      </c>
      <c r="AB83" t="s">
        <v>3899</v>
      </c>
      <c r="AC83">
        <v>2018</v>
      </c>
      <c r="AD83">
        <v>3</v>
      </c>
      <c r="AE83" t="s">
        <v>3882</v>
      </c>
      <c r="AF83" t="s">
        <v>3883</v>
      </c>
      <c r="AG83" t="s">
        <v>3953</v>
      </c>
      <c r="AH83" t="s">
        <v>3919</v>
      </c>
      <c r="AI83" t="s">
        <v>3920</v>
      </c>
      <c r="AJ83">
        <v>2018</v>
      </c>
      <c r="AK83" t="s">
        <v>3946</v>
      </c>
      <c r="AL83" t="s">
        <v>3885</v>
      </c>
      <c r="AM83">
        <v>41.502902199039994</v>
      </c>
      <c r="AN83">
        <v>2021</v>
      </c>
      <c r="AO83">
        <v>2021</v>
      </c>
      <c r="AP83" t="s">
        <v>3901</v>
      </c>
    </row>
    <row r="84" spans="2:42" hidden="1">
      <c r="B84">
        <v>977</v>
      </c>
      <c r="C84" t="s">
        <v>3864</v>
      </c>
      <c r="D84" t="s">
        <v>50</v>
      </c>
      <c r="E84" t="s">
        <v>3865</v>
      </c>
      <c r="F84" t="s">
        <v>3915</v>
      </c>
      <c r="G84" t="s">
        <v>3916</v>
      </c>
      <c r="H84" t="s">
        <v>3917</v>
      </c>
      <c r="I84" t="s">
        <v>3889</v>
      </c>
      <c r="J84" t="s">
        <v>3890</v>
      </c>
      <c r="L84" t="s">
        <v>3871</v>
      </c>
      <c r="M84" t="s">
        <v>3963</v>
      </c>
      <c r="N84" t="s">
        <v>3963</v>
      </c>
      <c r="O84" t="s">
        <v>3963</v>
      </c>
      <c r="P84" t="s">
        <v>4149</v>
      </c>
      <c r="Q84" t="s">
        <v>4155</v>
      </c>
      <c r="R84" t="s">
        <v>4156</v>
      </c>
      <c r="S84" t="s">
        <v>119</v>
      </c>
      <c r="T84" t="s">
        <v>3972</v>
      </c>
      <c r="V84" t="s">
        <v>3877</v>
      </c>
      <c r="W84" t="s">
        <v>3878</v>
      </c>
      <c r="Y84" t="s">
        <v>3896</v>
      </c>
      <c r="Z84" t="s">
        <v>3897</v>
      </c>
      <c r="AA84" t="s">
        <v>3917</v>
      </c>
      <c r="AB84" t="s">
        <v>3899</v>
      </c>
      <c r="AC84">
        <v>2020</v>
      </c>
      <c r="AD84">
        <v>3</v>
      </c>
      <c r="AE84" t="s">
        <v>3882</v>
      </c>
      <c r="AF84" t="s">
        <v>3883</v>
      </c>
      <c r="AG84" t="s">
        <v>3963</v>
      </c>
      <c r="AH84" t="s">
        <v>3919</v>
      </c>
      <c r="AI84" t="s">
        <v>3920</v>
      </c>
      <c r="AJ84">
        <v>2020</v>
      </c>
      <c r="AK84" t="s">
        <v>3946</v>
      </c>
      <c r="AL84" t="s">
        <v>3885</v>
      </c>
      <c r="AM84">
        <v>234.15884681855999</v>
      </c>
      <c r="AN84">
        <v>2021</v>
      </c>
      <c r="AO84">
        <v>2021</v>
      </c>
      <c r="AP84" t="s">
        <v>3901</v>
      </c>
    </row>
    <row r="85" spans="2:42" hidden="1">
      <c r="B85">
        <v>978</v>
      </c>
      <c r="C85" t="s">
        <v>3864</v>
      </c>
      <c r="D85" t="s">
        <v>50</v>
      </c>
      <c r="E85" t="s">
        <v>3865</v>
      </c>
      <c r="F85" t="s">
        <v>3915</v>
      </c>
      <c r="G85" t="s">
        <v>3916</v>
      </c>
      <c r="H85" t="s">
        <v>3917</v>
      </c>
      <c r="I85" t="s">
        <v>3889</v>
      </c>
      <c r="J85" t="s">
        <v>3890</v>
      </c>
      <c r="L85" t="s">
        <v>3871</v>
      </c>
      <c r="M85" t="s">
        <v>3963</v>
      </c>
      <c r="N85" t="s">
        <v>4157</v>
      </c>
      <c r="O85" t="s">
        <v>4158</v>
      </c>
      <c r="P85" t="s">
        <v>4159</v>
      </c>
      <c r="Q85" t="s">
        <v>4160</v>
      </c>
      <c r="R85" t="s">
        <v>4161</v>
      </c>
      <c r="S85" t="s">
        <v>119</v>
      </c>
      <c r="T85" t="s">
        <v>3876</v>
      </c>
      <c r="V85" t="s">
        <v>3877</v>
      </c>
      <c r="W85" t="s">
        <v>3878</v>
      </c>
      <c r="Y85" t="s">
        <v>3896</v>
      </c>
      <c r="Z85" t="s">
        <v>3897</v>
      </c>
      <c r="AA85" t="s">
        <v>3917</v>
      </c>
      <c r="AB85" t="s">
        <v>3881</v>
      </c>
      <c r="AC85">
        <v>2012</v>
      </c>
      <c r="AD85">
        <v>6</v>
      </c>
      <c r="AE85" t="s">
        <v>3882</v>
      </c>
      <c r="AF85" t="s">
        <v>3883</v>
      </c>
      <c r="AG85" t="s">
        <v>3963</v>
      </c>
      <c r="AH85" t="s">
        <v>3919</v>
      </c>
      <c r="AI85" t="s">
        <v>3920</v>
      </c>
      <c r="AJ85">
        <v>2012</v>
      </c>
      <c r="AK85" t="s">
        <v>3929</v>
      </c>
      <c r="AL85" t="s">
        <v>3885</v>
      </c>
      <c r="AM85">
        <v>1.6223999999999998</v>
      </c>
      <c r="AN85">
        <v>2013</v>
      </c>
      <c r="AO85">
        <v>2013</v>
      </c>
      <c r="AP85" t="s">
        <v>3901</v>
      </c>
    </row>
    <row r="86" spans="2:42" hidden="1">
      <c r="B86">
        <v>979</v>
      </c>
      <c r="C86" t="s">
        <v>3864</v>
      </c>
      <c r="D86" t="s">
        <v>50</v>
      </c>
      <c r="E86" t="s">
        <v>3865</v>
      </c>
      <c r="F86" t="s">
        <v>3915</v>
      </c>
      <c r="G86" t="s">
        <v>3916</v>
      </c>
      <c r="H86" t="s">
        <v>3917</v>
      </c>
      <c r="I86" t="s">
        <v>3889</v>
      </c>
      <c r="J86" t="s">
        <v>3890</v>
      </c>
      <c r="L86" t="s">
        <v>3871</v>
      </c>
      <c r="M86" t="s">
        <v>3922</v>
      </c>
      <c r="N86" t="s">
        <v>3922</v>
      </c>
      <c r="O86" t="s">
        <v>4087</v>
      </c>
      <c r="P86" t="s">
        <v>4162</v>
      </c>
      <c r="Q86" t="s">
        <v>4163</v>
      </c>
      <c r="R86" t="s">
        <v>4164</v>
      </c>
      <c r="S86" t="s">
        <v>119</v>
      </c>
      <c r="T86" t="s">
        <v>3876</v>
      </c>
      <c r="U86" t="s">
        <v>3927</v>
      </c>
      <c r="V86" t="s">
        <v>3877</v>
      </c>
      <c r="W86" t="s">
        <v>3878</v>
      </c>
      <c r="Y86" t="s">
        <v>3896</v>
      </c>
      <c r="Z86" t="s">
        <v>3897</v>
      </c>
      <c r="AA86" t="s">
        <v>4090</v>
      </c>
      <c r="AB86" t="s">
        <v>3899</v>
      </c>
      <c r="AC86">
        <v>2018</v>
      </c>
      <c r="AD86">
        <v>6</v>
      </c>
      <c r="AE86" t="s">
        <v>3882</v>
      </c>
      <c r="AF86" t="s">
        <v>3883</v>
      </c>
      <c r="AG86" t="s">
        <v>3922</v>
      </c>
      <c r="AH86" t="s">
        <v>3919</v>
      </c>
      <c r="AI86" t="s">
        <v>3920</v>
      </c>
      <c r="AJ86">
        <v>2018</v>
      </c>
      <c r="AK86" t="s">
        <v>3929</v>
      </c>
      <c r="AL86" t="s">
        <v>3885</v>
      </c>
      <c r="AM86">
        <v>795.71756999199988</v>
      </c>
      <c r="AN86">
        <v>2021</v>
      </c>
      <c r="AO86">
        <v>2021</v>
      </c>
      <c r="AP86" t="s">
        <v>3901</v>
      </c>
    </row>
    <row r="87" spans="2:42" hidden="1">
      <c r="B87">
        <v>980</v>
      </c>
      <c r="C87" t="s">
        <v>3864</v>
      </c>
      <c r="D87" t="s">
        <v>50</v>
      </c>
      <c r="E87" t="s">
        <v>3865</v>
      </c>
      <c r="F87" t="s">
        <v>3915</v>
      </c>
      <c r="G87" t="s">
        <v>3916</v>
      </c>
      <c r="H87" t="s">
        <v>3917</v>
      </c>
      <c r="I87" t="s">
        <v>3889</v>
      </c>
      <c r="J87" t="s">
        <v>3890</v>
      </c>
      <c r="L87" t="s">
        <v>3871</v>
      </c>
      <c r="M87" t="s">
        <v>3953</v>
      </c>
      <c r="N87" t="s">
        <v>3953</v>
      </c>
      <c r="O87" t="s">
        <v>3953</v>
      </c>
      <c r="P87" t="s">
        <v>4165</v>
      </c>
      <c r="Q87" t="s">
        <v>4166</v>
      </c>
      <c r="R87" t="s">
        <v>4167</v>
      </c>
      <c r="S87" t="s">
        <v>119</v>
      </c>
      <c r="V87" t="s">
        <v>3877</v>
      </c>
      <c r="W87" t="s">
        <v>3878</v>
      </c>
      <c r="Y87" t="s">
        <v>3896</v>
      </c>
      <c r="Z87" t="s">
        <v>3897</v>
      </c>
      <c r="AA87" t="s">
        <v>3917</v>
      </c>
      <c r="AB87" t="s">
        <v>4168</v>
      </c>
      <c r="AC87">
        <v>2020</v>
      </c>
      <c r="AD87">
        <v>3</v>
      </c>
      <c r="AE87" t="s">
        <v>3882</v>
      </c>
      <c r="AF87" t="s">
        <v>3883</v>
      </c>
      <c r="AG87" t="s">
        <v>3953</v>
      </c>
      <c r="AH87" t="s">
        <v>3919</v>
      </c>
      <c r="AI87" t="s">
        <v>3920</v>
      </c>
      <c r="AJ87">
        <v>2020</v>
      </c>
      <c r="AK87" t="s">
        <v>3946</v>
      </c>
      <c r="AL87" t="s">
        <v>3885</v>
      </c>
      <c r="AM87">
        <v>79.625312177279994</v>
      </c>
      <c r="AN87">
        <v>2023</v>
      </c>
      <c r="AO87">
        <v>2023</v>
      </c>
      <c r="AP87" t="s">
        <v>3901</v>
      </c>
    </row>
    <row r="88" spans="2:42" hidden="1">
      <c r="B88">
        <v>981</v>
      </c>
      <c r="C88" t="s">
        <v>3864</v>
      </c>
      <c r="D88" t="s">
        <v>50</v>
      </c>
      <c r="E88" t="s">
        <v>3865</v>
      </c>
      <c r="F88" t="s">
        <v>3915</v>
      </c>
      <c r="G88" t="s">
        <v>3916</v>
      </c>
      <c r="H88" t="s">
        <v>3889</v>
      </c>
      <c r="I88" t="s">
        <v>3889</v>
      </c>
      <c r="J88" t="s">
        <v>3890</v>
      </c>
      <c r="L88" t="s">
        <v>3871</v>
      </c>
      <c r="M88" t="s">
        <v>3953</v>
      </c>
      <c r="N88" t="s">
        <v>3953</v>
      </c>
      <c r="O88" t="s">
        <v>3953</v>
      </c>
      <c r="P88" t="s">
        <v>4169</v>
      </c>
      <c r="Q88" t="s">
        <v>4170</v>
      </c>
      <c r="R88" t="s">
        <v>4171</v>
      </c>
      <c r="S88" t="s">
        <v>4172</v>
      </c>
      <c r="V88" t="s">
        <v>3877</v>
      </c>
      <c r="W88" t="s">
        <v>3878</v>
      </c>
      <c r="Y88" t="s">
        <v>3896</v>
      </c>
      <c r="Z88" t="s">
        <v>3897</v>
      </c>
      <c r="AA88" t="s">
        <v>3917</v>
      </c>
      <c r="AB88" t="s">
        <v>3881</v>
      </c>
      <c r="AC88">
        <v>2019</v>
      </c>
      <c r="AD88">
        <v>3</v>
      </c>
      <c r="AE88" t="s">
        <v>3882</v>
      </c>
      <c r="AF88" t="s">
        <v>3883</v>
      </c>
      <c r="AG88" t="s">
        <v>3953</v>
      </c>
      <c r="AH88" t="s">
        <v>3919</v>
      </c>
      <c r="AI88" t="s">
        <v>3920</v>
      </c>
      <c r="AJ88">
        <v>2019</v>
      </c>
      <c r="AK88" t="s">
        <v>3946</v>
      </c>
      <c r="AL88" t="s">
        <v>3885</v>
      </c>
      <c r="AM88">
        <v>33.960115274672042</v>
      </c>
      <c r="AN88">
        <v>2020</v>
      </c>
      <c r="AO88">
        <v>2020</v>
      </c>
      <c r="AP88" t="s">
        <v>3901</v>
      </c>
    </row>
    <row r="89" spans="2:42" hidden="1">
      <c r="B89">
        <v>982</v>
      </c>
      <c r="C89" t="s">
        <v>3864</v>
      </c>
      <c r="D89" t="s">
        <v>50</v>
      </c>
      <c r="E89" t="s">
        <v>3865</v>
      </c>
      <c r="F89" t="s">
        <v>3915</v>
      </c>
      <c r="G89" t="s">
        <v>3916</v>
      </c>
      <c r="H89" t="s">
        <v>4073</v>
      </c>
      <c r="I89" t="s">
        <v>4073</v>
      </c>
      <c r="J89" t="s">
        <v>3890</v>
      </c>
      <c r="K89">
        <v>0</v>
      </c>
      <c r="L89" t="s">
        <v>3871</v>
      </c>
      <c r="M89" t="s">
        <v>3872</v>
      </c>
      <c r="N89" t="s">
        <v>3872</v>
      </c>
      <c r="O89" t="s">
        <v>3872</v>
      </c>
      <c r="P89" t="s">
        <v>4173</v>
      </c>
      <c r="Q89" t="s">
        <v>4174</v>
      </c>
      <c r="R89" t="s">
        <v>4077</v>
      </c>
      <c r="S89" t="s">
        <v>119</v>
      </c>
      <c r="U89" t="s">
        <v>4078</v>
      </c>
      <c r="V89" t="s">
        <v>3877</v>
      </c>
      <c r="W89" t="s">
        <v>3878</v>
      </c>
      <c r="Y89" t="s">
        <v>3879</v>
      </c>
      <c r="Z89" t="s">
        <v>3880</v>
      </c>
      <c r="AA89" t="s">
        <v>4073</v>
      </c>
      <c r="AB89" t="s">
        <v>3881</v>
      </c>
      <c r="AC89">
        <v>2020</v>
      </c>
      <c r="AD89">
        <v>7</v>
      </c>
      <c r="AE89" t="s">
        <v>3882</v>
      </c>
      <c r="AF89" t="s">
        <v>3883</v>
      </c>
      <c r="AG89" t="s">
        <v>3872</v>
      </c>
      <c r="AH89" t="s">
        <v>3919</v>
      </c>
      <c r="AI89" t="s">
        <v>3920</v>
      </c>
      <c r="AJ89">
        <v>2020</v>
      </c>
      <c r="AK89" t="s">
        <v>3992</v>
      </c>
      <c r="AL89" t="s">
        <v>3885</v>
      </c>
      <c r="AM89">
        <v>784.15682449999997</v>
      </c>
      <c r="AN89">
        <v>2023</v>
      </c>
      <c r="AO89">
        <v>2023</v>
      </c>
      <c r="AP89" t="s">
        <v>3958</v>
      </c>
    </row>
    <row r="90" spans="2:42" hidden="1">
      <c r="B90">
        <v>1001</v>
      </c>
      <c r="C90" t="s">
        <v>3864</v>
      </c>
      <c r="D90" t="s">
        <v>50</v>
      </c>
      <c r="E90" t="s">
        <v>3865</v>
      </c>
      <c r="F90" t="s">
        <v>3915</v>
      </c>
      <c r="G90" t="s">
        <v>3916</v>
      </c>
      <c r="H90" t="s">
        <v>3917</v>
      </c>
      <c r="I90" t="s">
        <v>3889</v>
      </c>
      <c r="J90" t="s">
        <v>3890</v>
      </c>
      <c r="L90" t="s">
        <v>3871</v>
      </c>
      <c r="M90" t="s">
        <v>4175</v>
      </c>
      <c r="N90" t="s">
        <v>4176</v>
      </c>
      <c r="O90" t="s">
        <v>4177</v>
      </c>
      <c r="P90" t="s">
        <v>4178</v>
      </c>
      <c r="Q90" t="s">
        <v>4179</v>
      </c>
      <c r="R90" t="s">
        <v>42</v>
      </c>
      <c r="S90" t="s">
        <v>119</v>
      </c>
      <c r="U90" t="s">
        <v>4078</v>
      </c>
      <c r="V90" t="s">
        <v>3877</v>
      </c>
      <c r="W90" t="s">
        <v>3878</v>
      </c>
      <c r="Y90" t="s">
        <v>4180</v>
      </c>
      <c r="Z90" t="s">
        <v>4073</v>
      </c>
      <c r="AA90" t="s">
        <v>3917</v>
      </c>
      <c r="AB90" t="s">
        <v>3881</v>
      </c>
      <c r="AC90">
        <v>2021</v>
      </c>
      <c r="AD90" t="s">
        <v>3946</v>
      </c>
      <c r="AE90" t="s">
        <v>3882</v>
      </c>
      <c r="AF90" t="s">
        <v>3883</v>
      </c>
      <c r="AG90" t="s">
        <v>4178</v>
      </c>
      <c r="AH90" t="s">
        <v>3919</v>
      </c>
      <c r="AI90" t="s">
        <v>3920</v>
      </c>
      <c r="AJ90">
        <v>2021</v>
      </c>
      <c r="AK90" t="s">
        <v>3946</v>
      </c>
      <c r="AL90" t="s">
        <v>3885</v>
      </c>
      <c r="AM90">
        <v>1578.7839899999999</v>
      </c>
      <c r="AN90">
        <v>2023</v>
      </c>
      <c r="AO90">
        <v>2023</v>
      </c>
      <c r="AP90" t="s">
        <v>3958</v>
      </c>
    </row>
    <row r="91" spans="2:42" hidden="1">
      <c r="B91">
        <v>1030</v>
      </c>
      <c r="C91" t="s">
        <v>3864</v>
      </c>
      <c r="D91" t="s">
        <v>50</v>
      </c>
      <c r="E91" t="s">
        <v>3865</v>
      </c>
      <c r="F91" t="s">
        <v>3982</v>
      </c>
      <c r="H91" t="s">
        <v>3868</v>
      </c>
      <c r="I91" t="s">
        <v>3868</v>
      </c>
      <c r="J91" t="s">
        <v>3988</v>
      </c>
      <c r="L91" t="s">
        <v>3871</v>
      </c>
      <c r="M91" t="s">
        <v>3872</v>
      </c>
      <c r="N91" t="s">
        <v>4181</v>
      </c>
      <c r="O91" t="s">
        <v>3872</v>
      </c>
      <c r="P91" t="s">
        <v>4027</v>
      </c>
      <c r="Q91" t="s">
        <v>4182</v>
      </c>
      <c r="S91" t="s">
        <v>119</v>
      </c>
      <c r="U91" t="s">
        <v>4078</v>
      </c>
      <c r="V91" t="s">
        <v>3877</v>
      </c>
      <c r="W91" t="s">
        <v>4183</v>
      </c>
      <c r="Y91" t="s">
        <v>3879</v>
      </c>
      <c r="Z91" t="s">
        <v>3880</v>
      </c>
      <c r="AA91" t="s">
        <v>3868</v>
      </c>
      <c r="AB91" t="s">
        <v>3899</v>
      </c>
      <c r="AC91">
        <v>2027</v>
      </c>
      <c r="AD91">
        <v>12</v>
      </c>
      <c r="AE91" t="s">
        <v>3914</v>
      </c>
      <c r="AF91" t="s">
        <v>3883</v>
      </c>
      <c r="AG91" t="s">
        <v>3872</v>
      </c>
      <c r="AH91" t="s">
        <v>3982</v>
      </c>
      <c r="AI91" t="s">
        <v>3900</v>
      </c>
      <c r="AJ91">
        <v>2027</v>
      </c>
      <c r="AK91" t="s">
        <v>3936</v>
      </c>
      <c r="AL91" t="s">
        <v>3885</v>
      </c>
      <c r="AM91">
        <v>408.41121495327104</v>
      </c>
      <c r="AN91">
        <v>2029</v>
      </c>
      <c r="AO91">
        <v>2029</v>
      </c>
      <c r="AP91" t="s">
        <v>3886</v>
      </c>
    </row>
    <row r="92" spans="2:42" hidden="1">
      <c r="B92">
        <v>1053</v>
      </c>
      <c r="C92" t="s">
        <v>3864</v>
      </c>
      <c r="D92" t="s">
        <v>50</v>
      </c>
      <c r="E92" t="s">
        <v>3865</v>
      </c>
      <c r="F92" t="s">
        <v>3982</v>
      </c>
      <c r="H92" t="s">
        <v>3868</v>
      </c>
      <c r="I92" t="s">
        <v>3868</v>
      </c>
      <c r="J92" t="s">
        <v>3988</v>
      </c>
      <c r="L92" t="s">
        <v>3871</v>
      </c>
      <c r="M92" t="s">
        <v>3872</v>
      </c>
      <c r="N92" t="s">
        <v>4181</v>
      </c>
      <c r="O92" t="s">
        <v>3872</v>
      </c>
      <c r="P92" t="s">
        <v>4184</v>
      </c>
      <c r="Q92" t="s">
        <v>4182</v>
      </c>
      <c r="S92" t="s">
        <v>119</v>
      </c>
      <c r="U92" t="s">
        <v>4185</v>
      </c>
      <c r="V92" t="s">
        <v>3877</v>
      </c>
      <c r="W92" t="s">
        <v>4183</v>
      </c>
      <c r="Y92" t="s">
        <v>3879</v>
      </c>
      <c r="Z92" t="s">
        <v>3880</v>
      </c>
      <c r="AA92" t="s">
        <v>3868</v>
      </c>
      <c r="AB92" t="s">
        <v>3899</v>
      </c>
      <c r="AC92">
        <v>2024</v>
      </c>
      <c r="AD92">
        <v>1</v>
      </c>
      <c r="AE92" t="s">
        <v>3914</v>
      </c>
      <c r="AF92" t="s">
        <v>3883</v>
      </c>
      <c r="AG92" t="s">
        <v>3872</v>
      </c>
      <c r="AH92" t="s">
        <v>3982</v>
      </c>
      <c r="AI92" t="s">
        <v>3900</v>
      </c>
      <c r="AJ92">
        <v>2024</v>
      </c>
      <c r="AK92" t="s">
        <v>3946</v>
      </c>
      <c r="AL92" t="s">
        <v>3885</v>
      </c>
      <c r="AM92">
        <v>237.98807933753767</v>
      </c>
      <c r="AN92">
        <v>2025</v>
      </c>
      <c r="AO92">
        <v>2025</v>
      </c>
      <c r="AP92" t="s">
        <v>3886</v>
      </c>
    </row>
    <row r="93" spans="2:42" hidden="1">
      <c r="B93">
        <v>1050</v>
      </c>
      <c r="C93" t="s">
        <v>3864</v>
      </c>
      <c r="D93" t="s">
        <v>50</v>
      </c>
      <c r="E93" t="s">
        <v>3865</v>
      </c>
      <c r="F93" t="s">
        <v>4020</v>
      </c>
      <c r="H93" t="s">
        <v>3868</v>
      </c>
      <c r="I93" t="s">
        <v>3868</v>
      </c>
      <c r="J93" t="s">
        <v>3988</v>
      </c>
      <c r="L93" t="s">
        <v>3871</v>
      </c>
      <c r="M93" t="s">
        <v>3872</v>
      </c>
      <c r="N93" t="s">
        <v>4181</v>
      </c>
      <c r="O93" t="s">
        <v>3872</v>
      </c>
      <c r="P93" t="s">
        <v>4027</v>
      </c>
      <c r="Q93" t="s">
        <v>4186</v>
      </c>
      <c r="S93" t="s">
        <v>119</v>
      </c>
      <c r="U93" t="s">
        <v>4078</v>
      </c>
      <c r="V93" t="s">
        <v>3877</v>
      </c>
      <c r="W93" t="s">
        <v>4183</v>
      </c>
      <c r="Y93" t="s">
        <v>3879</v>
      </c>
      <c r="Z93" t="s">
        <v>3880</v>
      </c>
      <c r="AA93" t="s">
        <v>3868</v>
      </c>
      <c r="AB93" t="s">
        <v>3899</v>
      </c>
      <c r="AC93">
        <v>2030</v>
      </c>
      <c r="AD93">
        <v>12</v>
      </c>
      <c r="AE93" t="s">
        <v>3914</v>
      </c>
      <c r="AF93" t="s">
        <v>3883</v>
      </c>
      <c r="AG93" t="s">
        <v>3872</v>
      </c>
      <c r="AH93" t="s">
        <v>4020</v>
      </c>
      <c r="AI93" t="s">
        <v>3900</v>
      </c>
      <c r="AJ93">
        <v>2030</v>
      </c>
      <c r="AK93" t="s">
        <v>3936</v>
      </c>
      <c r="AL93" t="s">
        <v>3885</v>
      </c>
      <c r="AM93">
        <v>250.77881619937696</v>
      </c>
      <c r="AN93">
        <v>2032</v>
      </c>
      <c r="AO93">
        <v>2032</v>
      </c>
      <c r="AP93" t="s">
        <v>3886</v>
      </c>
    </row>
    <row r="94" spans="2:42" hidden="1">
      <c r="B94">
        <v>1053</v>
      </c>
      <c r="C94" t="s">
        <v>3864</v>
      </c>
      <c r="D94" t="s">
        <v>50</v>
      </c>
      <c r="E94" t="s">
        <v>3865</v>
      </c>
      <c r="F94" t="s">
        <v>4020</v>
      </c>
      <c r="H94" t="s">
        <v>3868</v>
      </c>
      <c r="I94" t="s">
        <v>3868</v>
      </c>
      <c r="J94" t="s">
        <v>3988</v>
      </c>
      <c r="L94" t="s">
        <v>3871</v>
      </c>
      <c r="M94" t="s">
        <v>3872</v>
      </c>
      <c r="N94" t="s">
        <v>3872</v>
      </c>
      <c r="O94" t="s">
        <v>3872</v>
      </c>
      <c r="P94" t="s">
        <v>4027</v>
      </c>
      <c r="Q94" t="s">
        <v>4187</v>
      </c>
      <c r="R94" t="s">
        <v>4188</v>
      </c>
      <c r="S94" t="s">
        <v>119</v>
      </c>
      <c r="V94" t="s">
        <v>3877</v>
      </c>
      <c r="W94" t="s">
        <v>4183</v>
      </c>
      <c r="Y94" t="s">
        <v>3879</v>
      </c>
      <c r="Z94" t="s">
        <v>3880</v>
      </c>
      <c r="AA94" t="s">
        <v>3868</v>
      </c>
      <c r="AB94" t="s">
        <v>3899</v>
      </c>
      <c r="AC94">
        <v>2022</v>
      </c>
      <c r="AD94">
        <v>12</v>
      </c>
      <c r="AE94" t="s">
        <v>3914</v>
      </c>
      <c r="AF94" t="s">
        <v>3883</v>
      </c>
      <c r="AG94" t="s">
        <v>3872</v>
      </c>
      <c r="AH94" t="s">
        <v>4020</v>
      </c>
      <c r="AI94" t="s">
        <v>3900</v>
      </c>
      <c r="AJ94">
        <v>2022</v>
      </c>
      <c r="AK94" t="s">
        <v>3936</v>
      </c>
      <c r="AL94" t="s">
        <v>3885</v>
      </c>
      <c r="AM94">
        <v>318.81305832106102</v>
      </c>
      <c r="AN94">
        <v>2022</v>
      </c>
      <c r="AO94">
        <v>2022</v>
      </c>
      <c r="AP94" t="s">
        <v>3886</v>
      </c>
    </row>
    <row r="95" spans="2:42" hidden="1">
      <c r="B95">
        <v>1009</v>
      </c>
      <c r="C95" t="s">
        <v>3864</v>
      </c>
      <c r="D95" t="s">
        <v>50</v>
      </c>
      <c r="E95" t="s">
        <v>3865</v>
      </c>
      <c r="F95" t="s">
        <v>4189</v>
      </c>
      <c r="H95" t="s">
        <v>4190</v>
      </c>
      <c r="I95" t="s">
        <v>4190</v>
      </c>
      <c r="J95" t="s">
        <v>3973</v>
      </c>
      <c r="L95" t="s">
        <v>3871</v>
      </c>
      <c r="M95" t="s">
        <v>3922</v>
      </c>
      <c r="N95" t="s">
        <v>3922</v>
      </c>
      <c r="O95" t="s">
        <v>4191</v>
      </c>
      <c r="P95" t="s">
        <v>4192</v>
      </c>
      <c r="Q95" t="s">
        <v>4192</v>
      </c>
      <c r="S95" t="s">
        <v>119</v>
      </c>
      <c r="U95" t="s">
        <v>3927</v>
      </c>
      <c r="V95" t="s">
        <v>3877</v>
      </c>
      <c r="W95" t="s">
        <v>4183</v>
      </c>
      <c r="Y95" t="s">
        <v>3879</v>
      </c>
      <c r="Z95" t="s">
        <v>3880</v>
      </c>
      <c r="AA95" t="s">
        <v>4190</v>
      </c>
      <c r="AB95" t="s">
        <v>3899</v>
      </c>
      <c r="AC95">
        <v>2025</v>
      </c>
      <c r="AD95">
        <v>12</v>
      </c>
      <c r="AE95" t="s">
        <v>3914</v>
      </c>
      <c r="AF95" t="s">
        <v>3883</v>
      </c>
      <c r="AG95" t="s">
        <v>3922</v>
      </c>
      <c r="AH95" t="s">
        <v>4189</v>
      </c>
      <c r="AI95" t="s">
        <v>3884</v>
      </c>
      <c r="AJ95">
        <v>2025</v>
      </c>
      <c r="AK95" t="s">
        <v>3936</v>
      </c>
      <c r="AL95" t="s">
        <v>3885</v>
      </c>
      <c r="AM95">
        <v>215.67149999999998</v>
      </c>
      <c r="AN95">
        <v>2027</v>
      </c>
      <c r="AO95">
        <v>2027</v>
      </c>
      <c r="AP95" t="s">
        <v>3901</v>
      </c>
    </row>
    <row r="96" spans="2:42">
      <c r="C96" t="s">
        <v>3864</v>
      </c>
      <c r="D96" t="s">
        <v>50</v>
      </c>
      <c r="E96" t="s">
        <v>3865</v>
      </c>
      <c r="F96" t="s">
        <v>3915</v>
      </c>
      <c r="G96" t="s">
        <v>3916</v>
      </c>
      <c r="H96" t="s">
        <v>3917</v>
      </c>
      <c r="I96" t="s">
        <v>3889</v>
      </c>
      <c r="J96" t="s">
        <v>3890</v>
      </c>
      <c r="L96" t="s">
        <v>3871</v>
      </c>
      <c r="M96" t="s">
        <v>3872</v>
      </c>
      <c r="N96" t="s">
        <v>3872</v>
      </c>
      <c r="O96" t="s">
        <v>3872</v>
      </c>
      <c r="P96" t="s">
        <v>4193</v>
      </c>
      <c r="Q96" t="s">
        <v>4193</v>
      </c>
      <c r="S96" t="s">
        <v>119</v>
      </c>
      <c r="T96" t="s">
        <v>3972</v>
      </c>
      <c r="V96" t="s">
        <v>3877</v>
      </c>
      <c r="W96" t="s">
        <v>4183</v>
      </c>
      <c r="Y96" t="s">
        <v>3896</v>
      </c>
      <c r="Z96" t="s">
        <v>3897</v>
      </c>
      <c r="AA96" t="s">
        <v>3917</v>
      </c>
      <c r="AB96" t="s">
        <v>3899</v>
      </c>
      <c r="AC96">
        <v>2023</v>
      </c>
      <c r="AD96">
        <v>3</v>
      </c>
      <c r="AE96" t="s">
        <v>3914</v>
      </c>
      <c r="AF96" t="s">
        <v>3883</v>
      </c>
      <c r="AG96" t="s">
        <v>3872</v>
      </c>
      <c r="AH96" t="s">
        <v>3919</v>
      </c>
      <c r="AI96" t="s">
        <v>3920</v>
      </c>
      <c r="AJ96">
        <v>2023</v>
      </c>
      <c r="AK96" t="s">
        <v>3946</v>
      </c>
      <c r="AL96" t="s">
        <v>3885</v>
      </c>
      <c r="AM96">
        <v>548.60944972000004</v>
      </c>
      <c r="AN96">
        <v>2024</v>
      </c>
      <c r="AO96">
        <v>2024</v>
      </c>
      <c r="AP96" t="s">
        <v>3901</v>
      </c>
    </row>
    <row r="97" spans="3:42" hidden="1">
      <c r="C97" t="s">
        <v>3864</v>
      </c>
      <c r="D97" t="s">
        <v>50</v>
      </c>
      <c r="E97" t="s">
        <v>3865</v>
      </c>
      <c r="F97" t="s">
        <v>3915</v>
      </c>
      <c r="G97" t="s">
        <v>3916</v>
      </c>
      <c r="H97" t="s">
        <v>3917</v>
      </c>
      <c r="I97" t="s">
        <v>3889</v>
      </c>
      <c r="J97" t="s">
        <v>3890</v>
      </c>
      <c r="L97" t="s">
        <v>3871</v>
      </c>
      <c r="M97" t="s">
        <v>3872</v>
      </c>
      <c r="N97" t="s">
        <v>3872</v>
      </c>
      <c r="O97" t="s">
        <v>3872</v>
      </c>
      <c r="P97" t="s">
        <v>4194</v>
      </c>
      <c r="Q97" t="s">
        <v>4194</v>
      </c>
      <c r="S97" t="s">
        <v>119</v>
      </c>
      <c r="T97" t="s">
        <v>3972</v>
      </c>
      <c r="V97" t="s">
        <v>3877</v>
      </c>
      <c r="W97" t="s">
        <v>4183</v>
      </c>
      <c r="Y97" t="s">
        <v>3896</v>
      </c>
      <c r="Z97" t="s">
        <v>3897</v>
      </c>
      <c r="AA97" t="s">
        <v>3917</v>
      </c>
      <c r="AB97" t="s">
        <v>3899</v>
      </c>
      <c r="AC97">
        <v>2024</v>
      </c>
      <c r="AD97">
        <v>3</v>
      </c>
      <c r="AE97" t="s">
        <v>3914</v>
      </c>
      <c r="AF97" t="s">
        <v>3883</v>
      </c>
      <c r="AG97" t="s">
        <v>3872</v>
      </c>
      <c r="AH97" t="s">
        <v>3919</v>
      </c>
      <c r="AI97" t="s">
        <v>3920</v>
      </c>
      <c r="AJ97">
        <v>2024</v>
      </c>
      <c r="AK97" t="s">
        <v>3946</v>
      </c>
      <c r="AL97" t="s">
        <v>3885</v>
      </c>
      <c r="AM97">
        <v>623.44614319999994</v>
      </c>
      <c r="AN97">
        <v>2025</v>
      </c>
      <c r="AO97">
        <v>2025</v>
      </c>
      <c r="AP97" t="s">
        <v>3901</v>
      </c>
    </row>
    <row r="98" spans="3:42">
      <c r="C98" t="s">
        <v>3864</v>
      </c>
      <c r="D98" t="s">
        <v>50</v>
      </c>
      <c r="E98" t="s">
        <v>3865</v>
      </c>
      <c r="F98" t="s">
        <v>3915</v>
      </c>
      <c r="G98" t="s">
        <v>3916</v>
      </c>
      <c r="H98" t="s">
        <v>3917</v>
      </c>
      <c r="I98" t="s">
        <v>3889</v>
      </c>
      <c r="J98" t="s">
        <v>3890</v>
      </c>
      <c r="L98" t="s">
        <v>3871</v>
      </c>
      <c r="M98" t="s">
        <v>3872</v>
      </c>
      <c r="N98" t="s">
        <v>3872</v>
      </c>
      <c r="O98" t="s">
        <v>3872</v>
      </c>
      <c r="P98" t="s">
        <v>4195</v>
      </c>
      <c r="Q98" t="s">
        <v>4195</v>
      </c>
      <c r="S98" t="s">
        <v>119</v>
      </c>
      <c r="T98" t="s">
        <v>3972</v>
      </c>
      <c r="V98" t="s">
        <v>3877</v>
      </c>
      <c r="W98" t="s">
        <v>4183</v>
      </c>
      <c r="Y98" t="s">
        <v>3896</v>
      </c>
      <c r="Z98" t="s">
        <v>3897</v>
      </c>
      <c r="AA98" t="s">
        <v>3917</v>
      </c>
      <c r="AB98" t="s">
        <v>3899</v>
      </c>
      <c r="AC98">
        <v>2023</v>
      </c>
      <c r="AD98">
        <v>12</v>
      </c>
      <c r="AE98" t="s">
        <v>3914</v>
      </c>
      <c r="AF98" t="s">
        <v>3883</v>
      </c>
      <c r="AG98" t="s">
        <v>3872</v>
      </c>
      <c r="AH98" t="s">
        <v>3919</v>
      </c>
      <c r="AI98" t="s">
        <v>3920</v>
      </c>
      <c r="AJ98">
        <v>2023</v>
      </c>
      <c r="AK98" t="s">
        <v>3936</v>
      </c>
      <c r="AL98" t="s">
        <v>3885</v>
      </c>
      <c r="AM98">
        <v>385.86523582249998</v>
      </c>
      <c r="AN98">
        <v>2025</v>
      </c>
      <c r="AO98">
        <v>2025</v>
      </c>
      <c r="AP98" t="s">
        <v>3901</v>
      </c>
    </row>
    <row r="99" spans="3:42" hidden="1">
      <c r="C99" t="s">
        <v>3864</v>
      </c>
      <c r="D99" t="s">
        <v>50</v>
      </c>
      <c r="E99" t="s">
        <v>3865</v>
      </c>
      <c r="F99" t="s">
        <v>3915</v>
      </c>
      <c r="G99" t="s">
        <v>3916</v>
      </c>
      <c r="H99" t="s">
        <v>3917</v>
      </c>
      <c r="I99" t="s">
        <v>3889</v>
      </c>
      <c r="J99" t="s">
        <v>3890</v>
      </c>
      <c r="L99" t="s">
        <v>3871</v>
      </c>
      <c r="M99" t="s">
        <v>3872</v>
      </c>
      <c r="N99" t="s">
        <v>3872</v>
      </c>
      <c r="O99" t="s">
        <v>3872</v>
      </c>
      <c r="P99" t="s">
        <v>4194</v>
      </c>
      <c r="Q99" t="s">
        <v>4194</v>
      </c>
      <c r="S99" t="s">
        <v>119</v>
      </c>
      <c r="T99" t="s">
        <v>3972</v>
      </c>
      <c r="V99" t="s">
        <v>3877</v>
      </c>
      <c r="W99" t="s">
        <v>4183</v>
      </c>
      <c r="Y99" t="s">
        <v>3896</v>
      </c>
      <c r="Z99" t="s">
        <v>3897</v>
      </c>
      <c r="AA99" t="s">
        <v>3917</v>
      </c>
      <c r="AB99" t="s">
        <v>3899</v>
      </c>
      <c r="AC99">
        <v>2024</v>
      </c>
      <c r="AD99">
        <v>9</v>
      </c>
      <c r="AE99" t="s">
        <v>3914</v>
      </c>
      <c r="AF99" t="s">
        <v>3883</v>
      </c>
      <c r="AG99" t="s">
        <v>3872</v>
      </c>
      <c r="AH99" t="s">
        <v>3919</v>
      </c>
      <c r="AI99" t="s">
        <v>3920</v>
      </c>
      <c r="AJ99">
        <v>2024</v>
      </c>
      <c r="AK99" t="s">
        <v>3992</v>
      </c>
      <c r="AL99" t="s">
        <v>3885</v>
      </c>
      <c r="AM99">
        <v>589.61916776699991</v>
      </c>
      <c r="AN99">
        <v>2026</v>
      </c>
      <c r="AO99">
        <v>2026</v>
      </c>
      <c r="AP99" t="s">
        <v>3901</v>
      </c>
    </row>
    <row r="100" spans="3:42" hidden="1">
      <c r="C100" t="s">
        <v>3864</v>
      </c>
      <c r="D100" t="s">
        <v>50</v>
      </c>
      <c r="E100" t="s">
        <v>3865</v>
      </c>
      <c r="F100" t="s">
        <v>3915</v>
      </c>
      <c r="G100" t="s">
        <v>3916</v>
      </c>
      <c r="H100" t="s">
        <v>3917</v>
      </c>
      <c r="I100" t="s">
        <v>3889</v>
      </c>
      <c r="J100" t="s">
        <v>3890</v>
      </c>
      <c r="L100" t="s">
        <v>3871</v>
      </c>
      <c r="M100" t="s">
        <v>3872</v>
      </c>
      <c r="N100" t="s">
        <v>3872</v>
      </c>
      <c r="O100" t="s">
        <v>3872</v>
      </c>
      <c r="P100" t="s">
        <v>4195</v>
      </c>
      <c r="Q100" t="s">
        <v>4195</v>
      </c>
      <c r="S100" t="s">
        <v>119</v>
      </c>
      <c r="T100" t="s">
        <v>3972</v>
      </c>
      <c r="V100" t="s">
        <v>3877</v>
      </c>
      <c r="W100" t="s">
        <v>4183</v>
      </c>
      <c r="Y100" t="s">
        <v>3896</v>
      </c>
      <c r="Z100" t="s">
        <v>3897</v>
      </c>
      <c r="AA100" t="s">
        <v>3917</v>
      </c>
      <c r="AB100" t="s">
        <v>3899</v>
      </c>
      <c r="AC100">
        <v>2024</v>
      </c>
      <c r="AD100">
        <v>12</v>
      </c>
      <c r="AE100" t="s">
        <v>3914</v>
      </c>
      <c r="AF100" t="s">
        <v>3883</v>
      </c>
      <c r="AG100" t="s">
        <v>3872</v>
      </c>
      <c r="AH100" t="s">
        <v>3919</v>
      </c>
      <c r="AI100" t="s">
        <v>3920</v>
      </c>
      <c r="AJ100">
        <v>2024</v>
      </c>
      <c r="AK100" t="s">
        <v>3936</v>
      </c>
      <c r="AL100" t="s">
        <v>3885</v>
      </c>
      <c r="AM100">
        <v>132.18546132660001</v>
      </c>
      <c r="AN100">
        <v>2026</v>
      </c>
      <c r="AO100">
        <v>2026</v>
      </c>
      <c r="AP100" t="s">
        <v>3901</v>
      </c>
    </row>
    <row r="101" spans="3:42" hidden="1">
      <c r="C101" t="s">
        <v>3864</v>
      </c>
      <c r="D101" t="s">
        <v>50</v>
      </c>
      <c r="E101" t="s">
        <v>3865</v>
      </c>
      <c r="F101" t="s">
        <v>3915</v>
      </c>
      <c r="G101" t="s">
        <v>3916</v>
      </c>
      <c r="H101" t="s">
        <v>3917</v>
      </c>
      <c r="I101" t="s">
        <v>3889</v>
      </c>
      <c r="J101" t="s">
        <v>3890</v>
      </c>
      <c r="L101" t="s">
        <v>3871</v>
      </c>
      <c r="M101" t="s">
        <v>3872</v>
      </c>
      <c r="N101" t="s">
        <v>3872</v>
      </c>
      <c r="O101" t="s">
        <v>3872</v>
      </c>
      <c r="P101" t="s">
        <v>4195</v>
      </c>
      <c r="Q101" t="s">
        <v>4195</v>
      </c>
      <c r="S101" t="s">
        <v>119</v>
      </c>
      <c r="T101" t="s">
        <v>3972</v>
      </c>
      <c r="V101" t="s">
        <v>3877</v>
      </c>
      <c r="W101" t="s">
        <v>4183</v>
      </c>
      <c r="Y101" t="s">
        <v>3896</v>
      </c>
      <c r="Z101" t="s">
        <v>3897</v>
      </c>
      <c r="AA101" t="s">
        <v>3917</v>
      </c>
      <c r="AB101" t="s">
        <v>3899</v>
      </c>
      <c r="AC101">
        <v>2025</v>
      </c>
      <c r="AD101">
        <v>9</v>
      </c>
      <c r="AE101" t="s">
        <v>3914</v>
      </c>
      <c r="AF101" t="s">
        <v>3883</v>
      </c>
      <c r="AG101" t="s">
        <v>3872</v>
      </c>
      <c r="AH101" t="s">
        <v>3919</v>
      </c>
      <c r="AI101" t="s">
        <v>3920</v>
      </c>
      <c r="AJ101">
        <v>2025</v>
      </c>
      <c r="AK101" t="s">
        <v>3992</v>
      </c>
      <c r="AL101" t="s">
        <v>3885</v>
      </c>
      <c r="AM101">
        <v>640.26436055147997</v>
      </c>
      <c r="AN101">
        <v>2027</v>
      </c>
      <c r="AO101">
        <v>2027</v>
      </c>
      <c r="AP101" t="s">
        <v>3901</v>
      </c>
    </row>
    <row r="102" spans="3:42" hidden="1">
      <c r="C102" t="s">
        <v>3864</v>
      </c>
      <c r="D102" t="s">
        <v>50</v>
      </c>
      <c r="E102" t="s">
        <v>3865</v>
      </c>
      <c r="F102" t="s">
        <v>3915</v>
      </c>
      <c r="G102" t="s">
        <v>3916</v>
      </c>
      <c r="H102" t="s">
        <v>3917</v>
      </c>
      <c r="I102" t="s">
        <v>3889</v>
      </c>
      <c r="J102" t="s">
        <v>3890</v>
      </c>
      <c r="L102" t="s">
        <v>3871</v>
      </c>
      <c r="M102" t="s">
        <v>3872</v>
      </c>
      <c r="N102" t="s">
        <v>3872</v>
      </c>
      <c r="O102" t="s">
        <v>3872</v>
      </c>
      <c r="P102" t="s">
        <v>4195</v>
      </c>
      <c r="Q102" t="s">
        <v>4195</v>
      </c>
      <c r="S102" t="s">
        <v>119</v>
      </c>
      <c r="T102" t="s">
        <v>3972</v>
      </c>
      <c r="V102" t="s">
        <v>3877</v>
      </c>
      <c r="W102" t="s">
        <v>4183</v>
      </c>
      <c r="Y102" t="s">
        <v>3896</v>
      </c>
      <c r="Z102" t="s">
        <v>3897</v>
      </c>
      <c r="AA102" t="s">
        <v>3917</v>
      </c>
      <c r="AB102" t="s">
        <v>3899</v>
      </c>
      <c r="AC102">
        <v>2025</v>
      </c>
      <c r="AD102">
        <v>6</v>
      </c>
      <c r="AE102" t="s">
        <v>3914</v>
      </c>
      <c r="AF102" t="s">
        <v>3883</v>
      </c>
      <c r="AG102" t="s">
        <v>3872</v>
      </c>
      <c r="AH102" t="s">
        <v>3919</v>
      </c>
      <c r="AI102" t="s">
        <v>3920</v>
      </c>
      <c r="AJ102">
        <v>2025</v>
      </c>
      <c r="AK102" t="s">
        <v>3929</v>
      </c>
      <c r="AL102" t="s">
        <v>3885</v>
      </c>
      <c r="AM102">
        <v>15.64072848</v>
      </c>
      <c r="AN102">
        <v>2027</v>
      </c>
      <c r="AO102">
        <v>2027</v>
      </c>
      <c r="AP102" t="s">
        <v>3901</v>
      </c>
    </row>
    <row r="103" spans="3:42" hidden="1">
      <c r="C103" t="s">
        <v>3864</v>
      </c>
      <c r="D103" t="s">
        <v>50</v>
      </c>
      <c r="E103" t="s">
        <v>3865</v>
      </c>
      <c r="F103" t="s">
        <v>3915</v>
      </c>
      <c r="G103" t="s">
        <v>3916</v>
      </c>
      <c r="H103" t="s">
        <v>3917</v>
      </c>
      <c r="I103" t="s">
        <v>3889</v>
      </c>
      <c r="J103" t="s">
        <v>3890</v>
      </c>
      <c r="L103" t="s">
        <v>3871</v>
      </c>
      <c r="M103" t="s">
        <v>3872</v>
      </c>
      <c r="N103" t="s">
        <v>3872</v>
      </c>
      <c r="O103" t="s">
        <v>3872</v>
      </c>
      <c r="P103" t="s">
        <v>4193</v>
      </c>
      <c r="Q103" t="s">
        <v>4193</v>
      </c>
      <c r="S103" t="s">
        <v>119</v>
      </c>
      <c r="T103" t="s">
        <v>3972</v>
      </c>
      <c r="V103" t="s">
        <v>3877</v>
      </c>
      <c r="W103" t="s">
        <v>4183</v>
      </c>
      <c r="Y103" t="s">
        <v>3896</v>
      </c>
      <c r="Z103" t="s">
        <v>3897</v>
      </c>
      <c r="AA103" t="s">
        <v>3917</v>
      </c>
      <c r="AB103" t="s">
        <v>3899</v>
      </c>
      <c r="AC103">
        <v>2025</v>
      </c>
      <c r="AD103">
        <v>12</v>
      </c>
      <c r="AE103" t="s">
        <v>3914</v>
      </c>
      <c r="AF103" t="s">
        <v>3883</v>
      </c>
      <c r="AG103" t="s">
        <v>3872</v>
      </c>
      <c r="AH103" t="s">
        <v>3919</v>
      </c>
      <c r="AI103" t="s">
        <v>3920</v>
      </c>
      <c r="AJ103">
        <v>2025</v>
      </c>
      <c r="AK103" t="s">
        <v>3936</v>
      </c>
      <c r="AL103" t="s">
        <v>3885</v>
      </c>
      <c r="AM103">
        <v>620.68626443111395</v>
      </c>
      <c r="AN103">
        <v>2027</v>
      </c>
      <c r="AO103">
        <v>2027</v>
      </c>
      <c r="AP103" t="s">
        <v>3901</v>
      </c>
    </row>
    <row r="104" spans="3:42" hidden="1">
      <c r="C104" t="s">
        <v>3864</v>
      </c>
      <c r="D104" t="s">
        <v>50</v>
      </c>
      <c r="E104" t="s">
        <v>3865</v>
      </c>
      <c r="F104" t="s">
        <v>3915</v>
      </c>
      <c r="G104" t="s">
        <v>3916</v>
      </c>
      <c r="H104" t="s">
        <v>3917</v>
      </c>
      <c r="I104" t="s">
        <v>3889</v>
      </c>
      <c r="J104" t="s">
        <v>3890</v>
      </c>
      <c r="L104" t="s">
        <v>3871</v>
      </c>
      <c r="M104" t="s">
        <v>3872</v>
      </c>
      <c r="N104" t="s">
        <v>3872</v>
      </c>
      <c r="O104" t="s">
        <v>3872</v>
      </c>
      <c r="P104" t="s">
        <v>4194</v>
      </c>
      <c r="Q104" t="s">
        <v>4194</v>
      </c>
      <c r="S104" t="s">
        <v>119</v>
      </c>
      <c r="T104" t="s">
        <v>3972</v>
      </c>
      <c r="V104" t="s">
        <v>3877</v>
      </c>
      <c r="W104" t="s">
        <v>4183</v>
      </c>
      <c r="Y104" t="s">
        <v>3896</v>
      </c>
      <c r="Z104" t="s">
        <v>3897</v>
      </c>
      <c r="AA104" t="s">
        <v>3917</v>
      </c>
      <c r="AB104" t="s">
        <v>3899</v>
      </c>
      <c r="AC104">
        <v>2026</v>
      </c>
      <c r="AD104">
        <v>9</v>
      </c>
      <c r="AE104" t="s">
        <v>3914</v>
      </c>
      <c r="AF104" t="s">
        <v>3883</v>
      </c>
      <c r="AG104" t="s">
        <v>3872</v>
      </c>
      <c r="AH104" t="s">
        <v>3919</v>
      </c>
      <c r="AI104" t="s">
        <v>3920</v>
      </c>
      <c r="AJ104">
        <v>2026</v>
      </c>
      <c r="AK104" t="s">
        <v>3992</v>
      </c>
      <c r="AL104" t="s">
        <v>3885</v>
      </c>
      <c r="AM104">
        <v>637.93794777300002</v>
      </c>
      <c r="AN104">
        <v>2028</v>
      </c>
      <c r="AO104">
        <v>2028</v>
      </c>
      <c r="AP104" t="s">
        <v>3901</v>
      </c>
    </row>
    <row r="105" spans="3:42" hidden="1">
      <c r="C105" t="s">
        <v>3864</v>
      </c>
      <c r="D105" t="s">
        <v>50</v>
      </c>
      <c r="E105" t="s">
        <v>3865</v>
      </c>
      <c r="F105" t="s">
        <v>3915</v>
      </c>
      <c r="G105" t="s">
        <v>3916</v>
      </c>
      <c r="H105" t="s">
        <v>3917</v>
      </c>
      <c r="I105" t="s">
        <v>3889</v>
      </c>
      <c r="J105" t="s">
        <v>3890</v>
      </c>
      <c r="L105" t="s">
        <v>3871</v>
      </c>
      <c r="M105" t="s">
        <v>3872</v>
      </c>
      <c r="N105" t="s">
        <v>3872</v>
      </c>
      <c r="O105" t="s">
        <v>3872</v>
      </c>
      <c r="P105" t="s">
        <v>4193</v>
      </c>
      <c r="Q105" t="s">
        <v>4193</v>
      </c>
      <c r="S105" t="s">
        <v>119</v>
      </c>
      <c r="T105" t="s">
        <v>3972</v>
      </c>
      <c r="V105" t="s">
        <v>3877</v>
      </c>
      <c r="W105" t="s">
        <v>4183</v>
      </c>
      <c r="Y105" t="s">
        <v>3896</v>
      </c>
      <c r="Z105" t="s">
        <v>3897</v>
      </c>
      <c r="AA105" t="s">
        <v>3917</v>
      </c>
      <c r="AB105" t="s">
        <v>3899</v>
      </c>
      <c r="AC105">
        <v>2026</v>
      </c>
      <c r="AD105">
        <v>12</v>
      </c>
      <c r="AE105" t="s">
        <v>3914</v>
      </c>
      <c r="AF105" t="s">
        <v>3883</v>
      </c>
      <c r="AG105" t="s">
        <v>3872</v>
      </c>
      <c r="AH105" t="s">
        <v>3919</v>
      </c>
      <c r="AI105" t="s">
        <v>3920</v>
      </c>
      <c r="AJ105">
        <v>2026</v>
      </c>
      <c r="AK105" t="s">
        <v>3936</v>
      </c>
      <c r="AL105" t="s">
        <v>3885</v>
      </c>
      <c r="AM105">
        <v>135.24291508499999</v>
      </c>
      <c r="AN105">
        <v>2028</v>
      </c>
      <c r="AO105">
        <v>2028</v>
      </c>
      <c r="AP105" t="s">
        <v>3901</v>
      </c>
    </row>
    <row r="106" spans="3:42" hidden="1">
      <c r="C106" t="s">
        <v>3864</v>
      </c>
      <c r="D106" t="s">
        <v>50</v>
      </c>
      <c r="E106" t="s">
        <v>3865</v>
      </c>
      <c r="F106" t="s">
        <v>3915</v>
      </c>
      <c r="G106" t="s">
        <v>3916</v>
      </c>
      <c r="H106" t="s">
        <v>3917</v>
      </c>
      <c r="I106" t="s">
        <v>3889</v>
      </c>
      <c r="J106" t="s">
        <v>3890</v>
      </c>
      <c r="L106" t="s">
        <v>3871</v>
      </c>
      <c r="M106" t="s">
        <v>3872</v>
      </c>
      <c r="N106" t="s">
        <v>3872</v>
      </c>
      <c r="O106" t="s">
        <v>3872</v>
      </c>
      <c r="P106" t="s">
        <v>4195</v>
      </c>
      <c r="Q106" t="s">
        <v>4194</v>
      </c>
      <c r="S106" t="s">
        <v>119</v>
      </c>
      <c r="T106" t="s">
        <v>3972</v>
      </c>
      <c r="V106" t="s">
        <v>3877</v>
      </c>
      <c r="W106" t="s">
        <v>4183</v>
      </c>
      <c r="Y106" t="s">
        <v>3896</v>
      </c>
      <c r="Z106" t="s">
        <v>3897</v>
      </c>
      <c r="AA106" t="s">
        <v>3917</v>
      </c>
      <c r="AB106" t="s">
        <v>3899</v>
      </c>
      <c r="AC106">
        <v>2027</v>
      </c>
      <c r="AD106">
        <v>12</v>
      </c>
      <c r="AE106" t="s">
        <v>3914</v>
      </c>
      <c r="AF106" t="s">
        <v>3883</v>
      </c>
      <c r="AG106" t="s">
        <v>3872</v>
      </c>
      <c r="AH106" t="s">
        <v>3919</v>
      </c>
      <c r="AI106" t="s">
        <v>3920</v>
      </c>
      <c r="AJ106">
        <v>2027</v>
      </c>
      <c r="AK106" t="s">
        <v>3936</v>
      </c>
      <c r="AL106" t="s">
        <v>3885</v>
      </c>
      <c r="AM106">
        <v>557.44989121799995</v>
      </c>
      <c r="AN106">
        <v>2030</v>
      </c>
      <c r="AO106">
        <v>2029</v>
      </c>
      <c r="AP106" t="s">
        <v>3901</v>
      </c>
    </row>
    <row r="107" spans="3:42">
      <c r="C107" t="s">
        <v>3864</v>
      </c>
      <c r="D107" t="s">
        <v>50</v>
      </c>
      <c r="E107" t="s">
        <v>3865</v>
      </c>
      <c r="F107" t="s">
        <v>3915</v>
      </c>
      <c r="G107" t="s">
        <v>3916</v>
      </c>
      <c r="H107" t="s">
        <v>4090</v>
      </c>
      <c r="I107" t="s">
        <v>3889</v>
      </c>
      <c r="J107" t="s">
        <v>3890</v>
      </c>
      <c r="L107" t="s">
        <v>3871</v>
      </c>
      <c r="M107" t="s">
        <v>3922</v>
      </c>
      <c r="N107" t="s">
        <v>3922</v>
      </c>
      <c r="O107" t="s">
        <v>4087</v>
      </c>
      <c r="P107" t="s">
        <v>4196</v>
      </c>
      <c r="Q107" t="s">
        <v>4196</v>
      </c>
      <c r="S107" t="s">
        <v>119</v>
      </c>
      <c r="T107" t="s">
        <v>3876</v>
      </c>
      <c r="U107" t="s">
        <v>3927</v>
      </c>
      <c r="V107" t="s">
        <v>3877</v>
      </c>
      <c r="W107" t="s">
        <v>4183</v>
      </c>
      <c r="Y107" t="s">
        <v>3896</v>
      </c>
      <c r="Z107" t="s">
        <v>3897</v>
      </c>
      <c r="AA107" t="s">
        <v>4090</v>
      </c>
      <c r="AB107" t="s">
        <v>3899</v>
      </c>
      <c r="AC107">
        <v>2023</v>
      </c>
      <c r="AD107">
        <v>3</v>
      </c>
      <c r="AE107" t="s">
        <v>3914</v>
      </c>
      <c r="AF107" t="s">
        <v>3883</v>
      </c>
      <c r="AG107" t="s">
        <v>3922</v>
      </c>
      <c r="AH107" t="s">
        <v>3919</v>
      </c>
      <c r="AI107" t="s">
        <v>3920</v>
      </c>
      <c r="AJ107">
        <v>2023</v>
      </c>
      <c r="AK107" t="s">
        <v>3946</v>
      </c>
      <c r="AL107" t="s">
        <v>3885</v>
      </c>
      <c r="AM107">
        <v>259.27164000000005</v>
      </c>
      <c r="AN107">
        <v>2025</v>
      </c>
      <c r="AO107">
        <v>2025</v>
      </c>
      <c r="AP107" t="s">
        <v>3901</v>
      </c>
    </row>
    <row r="108" spans="3:42" hidden="1">
      <c r="C108" t="s">
        <v>3864</v>
      </c>
      <c r="D108" t="s">
        <v>50</v>
      </c>
      <c r="E108" t="s">
        <v>3865</v>
      </c>
      <c r="F108" t="s">
        <v>3915</v>
      </c>
      <c r="G108" t="s">
        <v>3916</v>
      </c>
      <c r="H108" t="s">
        <v>4090</v>
      </c>
      <c r="I108" t="s">
        <v>3889</v>
      </c>
      <c r="J108" t="s">
        <v>3890</v>
      </c>
      <c r="L108" t="s">
        <v>3871</v>
      </c>
      <c r="M108" t="s">
        <v>3922</v>
      </c>
      <c r="N108" t="s">
        <v>3922</v>
      </c>
      <c r="O108" t="s">
        <v>4087</v>
      </c>
      <c r="P108" t="s">
        <v>4196</v>
      </c>
      <c r="Q108" t="s">
        <v>4196</v>
      </c>
      <c r="S108" t="s">
        <v>119</v>
      </c>
      <c r="T108" t="s">
        <v>3876</v>
      </c>
      <c r="U108" t="s">
        <v>3927</v>
      </c>
      <c r="V108" t="s">
        <v>3877</v>
      </c>
      <c r="W108" t="s">
        <v>4183</v>
      </c>
      <c r="Y108" t="s">
        <v>3896</v>
      </c>
      <c r="Z108" t="s">
        <v>3897</v>
      </c>
      <c r="AA108" t="s">
        <v>4090</v>
      </c>
      <c r="AB108" t="s">
        <v>3899</v>
      </c>
      <c r="AC108">
        <v>2026</v>
      </c>
      <c r="AD108">
        <v>12</v>
      </c>
      <c r="AE108" t="s">
        <v>3914</v>
      </c>
      <c r="AF108" t="s">
        <v>3883</v>
      </c>
      <c r="AG108" t="s">
        <v>3922</v>
      </c>
      <c r="AH108" t="s">
        <v>3919</v>
      </c>
      <c r="AI108" t="s">
        <v>3920</v>
      </c>
      <c r="AJ108">
        <v>2026</v>
      </c>
      <c r="AK108" t="s">
        <v>3936</v>
      </c>
      <c r="AL108" t="s">
        <v>3885</v>
      </c>
      <c r="AM108">
        <v>305.04162599999995</v>
      </c>
      <c r="AN108">
        <v>2028</v>
      </c>
      <c r="AO108">
        <v>2028</v>
      </c>
      <c r="AP108" t="s">
        <v>3901</v>
      </c>
    </row>
    <row r="109" spans="3:42" hidden="1">
      <c r="C109" t="s">
        <v>3864</v>
      </c>
      <c r="D109" t="s">
        <v>50</v>
      </c>
      <c r="E109" t="s">
        <v>3865</v>
      </c>
      <c r="F109" t="s">
        <v>3915</v>
      </c>
      <c r="G109" t="s">
        <v>3916</v>
      </c>
      <c r="H109" t="s">
        <v>4090</v>
      </c>
      <c r="I109" t="s">
        <v>3889</v>
      </c>
      <c r="J109" t="s">
        <v>3890</v>
      </c>
      <c r="L109" t="s">
        <v>3871</v>
      </c>
      <c r="M109" t="s">
        <v>3922</v>
      </c>
      <c r="N109" t="s">
        <v>3922</v>
      </c>
      <c r="O109" t="s">
        <v>4191</v>
      </c>
      <c r="P109" t="s">
        <v>4197</v>
      </c>
      <c r="Q109" t="s">
        <v>4197</v>
      </c>
      <c r="S109" t="s">
        <v>119</v>
      </c>
      <c r="T109" t="s">
        <v>3876</v>
      </c>
      <c r="U109" t="s">
        <v>3927</v>
      </c>
      <c r="V109" t="s">
        <v>3877</v>
      </c>
      <c r="W109" t="s">
        <v>4183</v>
      </c>
      <c r="Y109" t="s">
        <v>3896</v>
      </c>
      <c r="Z109" t="s">
        <v>3897</v>
      </c>
      <c r="AA109" t="s">
        <v>4090</v>
      </c>
      <c r="AB109" t="s">
        <v>3899</v>
      </c>
      <c r="AC109">
        <v>2025</v>
      </c>
      <c r="AD109">
        <v>10</v>
      </c>
      <c r="AE109" t="s">
        <v>3914</v>
      </c>
      <c r="AF109" t="s">
        <v>3883</v>
      </c>
      <c r="AG109" t="s">
        <v>3922</v>
      </c>
      <c r="AH109" t="s">
        <v>3919</v>
      </c>
      <c r="AI109" t="s">
        <v>3920</v>
      </c>
      <c r="AJ109">
        <v>2025</v>
      </c>
      <c r="AK109" t="s">
        <v>3936</v>
      </c>
      <c r="AL109" t="s">
        <v>3885</v>
      </c>
      <c r="AM109">
        <v>219.36343352658002</v>
      </c>
      <c r="AN109">
        <v>2027</v>
      </c>
      <c r="AO109">
        <v>2027</v>
      </c>
      <c r="AP109" t="s">
        <v>3901</v>
      </c>
    </row>
    <row r="110" spans="3:42" hidden="1">
      <c r="C110" t="s">
        <v>3864</v>
      </c>
      <c r="D110" t="s">
        <v>50</v>
      </c>
      <c r="E110" t="s">
        <v>3865</v>
      </c>
      <c r="F110" t="s">
        <v>3915</v>
      </c>
      <c r="G110" t="s">
        <v>3916</v>
      </c>
      <c r="H110" t="s">
        <v>4090</v>
      </c>
      <c r="I110" t="s">
        <v>3889</v>
      </c>
      <c r="J110" t="s">
        <v>3890</v>
      </c>
      <c r="L110" t="s">
        <v>3871</v>
      </c>
      <c r="M110" t="s">
        <v>3922</v>
      </c>
      <c r="N110" t="s">
        <v>3922</v>
      </c>
      <c r="O110" t="s">
        <v>4191</v>
      </c>
      <c r="P110" t="s">
        <v>4197</v>
      </c>
      <c r="Q110" t="s">
        <v>4197</v>
      </c>
      <c r="S110" t="s">
        <v>119</v>
      </c>
      <c r="T110" t="s">
        <v>3876</v>
      </c>
      <c r="U110" t="s">
        <v>3927</v>
      </c>
      <c r="V110" t="s">
        <v>3877</v>
      </c>
      <c r="W110" t="s">
        <v>4183</v>
      </c>
      <c r="Y110" t="s">
        <v>3896</v>
      </c>
      <c r="Z110" t="s">
        <v>3897</v>
      </c>
      <c r="AA110" t="s">
        <v>4090</v>
      </c>
      <c r="AB110" t="s">
        <v>3899</v>
      </c>
      <c r="AC110">
        <v>2027</v>
      </c>
      <c r="AD110">
        <v>12</v>
      </c>
      <c r="AE110" t="s">
        <v>3914</v>
      </c>
      <c r="AF110" t="s">
        <v>3883</v>
      </c>
      <c r="AG110" t="s">
        <v>3922</v>
      </c>
      <c r="AH110" t="s">
        <v>3919</v>
      </c>
      <c r="AI110" t="s">
        <v>3920</v>
      </c>
      <c r="AJ110">
        <v>2027</v>
      </c>
      <c r="AK110" t="s">
        <v>3936</v>
      </c>
      <c r="AL110" t="s">
        <v>3885</v>
      </c>
      <c r="AM110">
        <v>201.789198</v>
      </c>
      <c r="AN110">
        <v>2029</v>
      </c>
      <c r="AO110">
        <v>2029</v>
      </c>
      <c r="AP110" t="s">
        <v>3901</v>
      </c>
    </row>
    <row r="111" spans="3:42" hidden="1">
      <c r="C111" t="s">
        <v>3864</v>
      </c>
      <c r="D111" t="s">
        <v>50</v>
      </c>
      <c r="E111" t="s">
        <v>3865</v>
      </c>
      <c r="F111" t="s">
        <v>3866</v>
      </c>
      <c r="H111" t="s">
        <v>3912</v>
      </c>
      <c r="I111" t="s">
        <v>3889</v>
      </c>
      <c r="J111" t="s">
        <v>3890</v>
      </c>
      <c r="L111" t="s">
        <v>3871</v>
      </c>
      <c r="M111" t="s">
        <v>3963</v>
      </c>
      <c r="N111" t="s">
        <v>3963</v>
      </c>
      <c r="O111" t="s">
        <v>3963</v>
      </c>
      <c r="Q111" t="s">
        <v>4198</v>
      </c>
      <c r="R111" t="s">
        <v>42</v>
      </c>
      <c r="S111" t="s">
        <v>119</v>
      </c>
      <c r="T111" t="s">
        <v>4199</v>
      </c>
      <c r="V111" t="s">
        <v>3877</v>
      </c>
      <c r="W111" t="s">
        <v>4183</v>
      </c>
      <c r="Y111" t="s">
        <v>3896</v>
      </c>
      <c r="Z111" t="s">
        <v>3897</v>
      </c>
      <c r="AA111" t="s">
        <v>3912</v>
      </c>
      <c r="AB111" t="s">
        <v>3928</v>
      </c>
      <c r="AC111">
        <v>2024</v>
      </c>
      <c r="AD111">
        <v>10</v>
      </c>
      <c r="AE111" t="s">
        <v>3914</v>
      </c>
      <c r="AF111" t="s">
        <v>3883</v>
      </c>
      <c r="AG111" t="s">
        <v>3963</v>
      </c>
      <c r="AH111" t="s">
        <v>3866</v>
      </c>
      <c r="AI111" t="s">
        <v>3884</v>
      </c>
      <c r="AJ111">
        <v>2024</v>
      </c>
      <c r="AK111" t="s">
        <v>3936</v>
      </c>
      <c r="AL111" t="s">
        <v>3885</v>
      </c>
      <c r="AM111">
        <v>596.64734060000001</v>
      </c>
      <c r="AN111">
        <v>2026</v>
      </c>
      <c r="AO111">
        <v>2026</v>
      </c>
      <c r="AP111" t="s">
        <v>3901</v>
      </c>
    </row>
    <row r="112" spans="3:42">
      <c r="C112" t="s">
        <v>3864</v>
      </c>
      <c r="D112" t="s">
        <v>50</v>
      </c>
      <c r="E112" t="s">
        <v>3865</v>
      </c>
      <c r="F112" t="s">
        <v>3866</v>
      </c>
      <c r="H112" t="s">
        <v>3912</v>
      </c>
      <c r="I112" t="s">
        <v>3889</v>
      </c>
      <c r="J112" t="s">
        <v>3890</v>
      </c>
      <c r="L112" t="s">
        <v>3871</v>
      </c>
      <c r="M112" t="s">
        <v>3953</v>
      </c>
      <c r="N112" t="s">
        <v>3953</v>
      </c>
      <c r="O112" t="s">
        <v>3953</v>
      </c>
      <c r="Q112" t="s">
        <v>4200</v>
      </c>
      <c r="R112" t="s">
        <v>42</v>
      </c>
      <c r="S112" t="s">
        <v>119</v>
      </c>
      <c r="T112" t="s">
        <v>4199</v>
      </c>
      <c r="V112" t="s">
        <v>3877</v>
      </c>
      <c r="W112" t="s">
        <v>4183</v>
      </c>
      <c r="Y112" t="s">
        <v>3896</v>
      </c>
      <c r="Z112" t="s">
        <v>3897</v>
      </c>
      <c r="AA112" t="s">
        <v>3912</v>
      </c>
      <c r="AB112" t="s">
        <v>3928</v>
      </c>
      <c r="AC112">
        <v>2023</v>
      </c>
      <c r="AD112">
        <v>10</v>
      </c>
      <c r="AE112" t="s">
        <v>3914</v>
      </c>
      <c r="AF112" t="s">
        <v>3883</v>
      </c>
      <c r="AG112" t="s">
        <v>3953</v>
      </c>
      <c r="AH112" t="s">
        <v>3866</v>
      </c>
      <c r="AI112" t="s">
        <v>3884</v>
      </c>
      <c r="AJ112">
        <v>2023</v>
      </c>
      <c r="AK112" t="s">
        <v>3936</v>
      </c>
      <c r="AL112" t="s">
        <v>3885</v>
      </c>
      <c r="AM112">
        <v>17.218299999999999</v>
      </c>
      <c r="AN112">
        <v>2025</v>
      </c>
      <c r="AO112">
        <v>2025</v>
      </c>
      <c r="AP112" t="s">
        <v>3901</v>
      </c>
    </row>
    <row r="113" spans="3:42" hidden="1">
      <c r="C113" t="s">
        <v>3864</v>
      </c>
      <c r="D113" t="s">
        <v>50</v>
      </c>
      <c r="E113" t="s">
        <v>3865</v>
      </c>
      <c r="F113" t="s">
        <v>3866</v>
      </c>
      <c r="H113" t="s">
        <v>3912</v>
      </c>
      <c r="I113" t="s">
        <v>3889</v>
      </c>
      <c r="J113" t="s">
        <v>3890</v>
      </c>
      <c r="L113" t="s">
        <v>3871</v>
      </c>
      <c r="M113" t="s">
        <v>3963</v>
      </c>
      <c r="N113" t="s">
        <v>3963</v>
      </c>
      <c r="O113" t="s">
        <v>3963</v>
      </c>
      <c r="Q113" t="s">
        <v>4198</v>
      </c>
      <c r="R113" t="s">
        <v>42</v>
      </c>
      <c r="S113" t="s">
        <v>119</v>
      </c>
      <c r="T113" t="s">
        <v>4199</v>
      </c>
      <c r="V113" t="s">
        <v>3877</v>
      </c>
      <c r="W113" t="s">
        <v>4183</v>
      </c>
      <c r="Y113" t="s">
        <v>3896</v>
      </c>
      <c r="Z113" t="s">
        <v>3897</v>
      </c>
      <c r="AA113" t="s">
        <v>3912</v>
      </c>
      <c r="AB113" t="s">
        <v>3928</v>
      </c>
      <c r="AC113">
        <v>2024</v>
      </c>
      <c r="AD113">
        <v>4</v>
      </c>
      <c r="AE113" t="s">
        <v>3914</v>
      </c>
      <c r="AF113" t="s">
        <v>3883</v>
      </c>
      <c r="AG113" t="s">
        <v>3963</v>
      </c>
      <c r="AH113" t="s">
        <v>3866</v>
      </c>
      <c r="AI113" t="s">
        <v>3884</v>
      </c>
      <c r="AJ113">
        <v>2024</v>
      </c>
      <c r="AK113" t="s">
        <v>3929</v>
      </c>
      <c r="AL113" t="s">
        <v>3885</v>
      </c>
      <c r="AM113">
        <v>487.86756259999999</v>
      </c>
      <c r="AN113">
        <v>2026</v>
      </c>
      <c r="AO113">
        <v>2026</v>
      </c>
      <c r="AP113" t="s">
        <v>3901</v>
      </c>
    </row>
    <row r="114" spans="3:42">
      <c r="C114" t="s">
        <v>3864</v>
      </c>
      <c r="D114" t="s">
        <v>50</v>
      </c>
      <c r="E114" t="s">
        <v>3865</v>
      </c>
      <c r="F114" t="s">
        <v>3866</v>
      </c>
      <c r="H114" t="s">
        <v>3912</v>
      </c>
      <c r="I114" t="s">
        <v>3889</v>
      </c>
      <c r="J114" t="s">
        <v>3890</v>
      </c>
      <c r="L114" t="s">
        <v>3871</v>
      </c>
      <c r="M114" t="s">
        <v>3953</v>
      </c>
      <c r="N114" t="s">
        <v>3953</v>
      </c>
      <c r="O114" t="s">
        <v>3953</v>
      </c>
      <c r="Q114" t="s">
        <v>4200</v>
      </c>
      <c r="R114" t="s">
        <v>42</v>
      </c>
      <c r="S114" t="s">
        <v>119</v>
      </c>
      <c r="T114" t="s">
        <v>4199</v>
      </c>
      <c r="V114" t="s">
        <v>3877</v>
      </c>
      <c r="W114" t="s">
        <v>4183</v>
      </c>
      <c r="Y114" t="s">
        <v>3896</v>
      </c>
      <c r="Z114" t="s">
        <v>3897</v>
      </c>
      <c r="AA114" t="s">
        <v>3912</v>
      </c>
      <c r="AB114" t="s">
        <v>3928</v>
      </c>
      <c r="AC114">
        <v>2023</v>
      </c>
      <c r="AD114">
        <v>2</v>
      </c>
      <c r="AE114" t="s">
        <v>3914</v>
      </c>
      <c r="AF114" t="s">
        <v>3883</v>
      </c>
      <c r="AG114" t="s">
        <v>3953</v>
      </c>
      <c r="AH114" t="s">
        <v>3866</v>
      </c>
      <c r="AI114" t="s">
        <v>3884</v>
      </c>
      <c r="AJ114">
        <v>2023</v>
      </c>
      <c r="AK114" t="s">
        <v>3946</v>
      </c>
      <c r="AL114" t="s">
        <v>3885</v>
      </c>
      <c r="AM114">
        <v>74.70750000000001</v>
      </c>
      <c r="AN114">
        <v>2025</v>
      </c>
      <c r="AO114">
        <v>2025</v>
      </c>
      <c r="AP114" t="s">
        <v>3901</v>
      </c>
    </row>
    <row r="115" spans="3:42">
      <c r="C115" t="s">
        <v>3864</v>
      </c>
      <c r="D115" t="s">
        <v>50</v>
      </c>
      <c r="E115" t="s">
        <v>3865</v>
      </c>
      <c r="F115" t="s">
        <v>3866</v>
      </c>
      <c r="H115" t="s">
        <v>3912</v>
      </c>
      <c r="I115" t="s">
        <v>3889</v>
      </c>
      <c r="J115" t="s">
        <v>3890</v>
      </c>
      <c r="L115" t="s">
        <v>3871</v>
      </c>
      <c r="M115" t="s">
        <v>3963</v>
      </c>
      <c r="N115" t="s">
        <v>3963</v>
      </c>
      <c r="O115" t="s">
        <v>3963</v>
      </c>
      <c r="Q115" t="s">
        <v>4201</v>
      </c>
      <c r="R115" t="s">
        <v>42</v>
      </c>
      <c r="S115" t="s">
        <v>119</v>
      </c>
      <c r="T115" t="s">
        <v>4199</v>
      </c>
      <c r="V115" t="s">
        <v>3877</v>
      </c>
      <c r="W115" t="s">
        <v>4183</v>
      </c>
      <c r="Y115" t="s">
        <v>3896</v>
      </c>
      <c r="Z115" t="s">
        <v>3897</v>
      </c>
      <c r="AA115" t="s">
        <v>3912</v>
      </c>
      <c r="AB115" t="s">
        <v>3928</v>
      </c>
      <c r="AC115">
        <v>2023</v>
      </c>
      <c r="AD115">
        <v>6</v>
      </c>
      <c r="AE115" t="s">
        <v>3914</v>
      </c>
      <c r="AF115" t="s">
        <v>3883</v>
      </c>
      <c r="AG115" t="s">
        <v>3963</v>
      </c>
      <c r="AH115" t="s">
        <v>3866</v>
      </c>
      <c r="AI115" t="s">
        <v>3884</v>
      </c>
      <c r="AJ115">
        <v>2023</v>
      </c>
      <c r="AK115" t="s">
        <v>3929</v>
      </c>
      <c r="AL115" t="s">
        <v>3885</v>
      </c>
      <c r="AM115">
        <v>96.555200000000013</v>
      </c>
      <c r="AN115">
        <v>2025</v>
      </c>
      <c r="AO115">
        <v>2025</v>
      </c>
      <c r="AP115" t="s">
        <v>3901</v>
      </c>
    </row>
    <row r="116" spans="3:42" hidden="1">
      <c r="C116" t="s">
        <v>3864</v>
      </c>
      <c r="D116" t="s">
        <v>50</v>
      </c>
      <c r="E116" t="s">
        <v>3865</v>
      </c>
      <c r="F116" t="s">
        <v>3866</v>
      </c>
      <c r="H116" t="s">
        <v>3912</v>
      </c>
      <c r="I116" t="s">
        <v>3889</v>
      </c>
      <c r="J116" t="s">
        <v>3890</v>
      </c>
      <c r="L116" t="s">
        <v>3871</v>
      </c>
      <c r="M116" t="s">
        <v>3963</v>
      </c>
      <c r="N116" t="s">
        <v>3963</v>
      </c>
      <c r="O116" t="s">
        <v>3963</v>
      </c>
      <c r="Q116" t="s">
        <v>4200</v>
      </c>
      <c r="R116" t="s">
        <v>42</v>
      </c>
      <c r="S116" t="s">
        <v>119</v>
      </c>
      <c r="T116" t="s">
        <v>4199</v>
      </c>
      <c r="V116" t="s">
        <v>3877</v>
      </c>
      <c r="W116" t="s">
        <v>4183</v>
      </c>
      <c r="Y116" t="s">
        <v>3896</v>
      </c>
      <c r="Z116" t="s">
        <v>3897</v>
      </c>
      <c r="AA116" t="s">
        <v>3912</v>
      </c>
      <c r="AB116" t="s">
        <v>3928</v>
      </c>
      <c r="AC116">
        <v>2026</v>
      </c>
      <c r="AD116">
        <v>1</v>
      </c>
      <c r="AE116" t="s">
        <v>3914</v>
      </c>
      <c r="AF116" t="s">
        <v>3883</v>
      </c>
      <c r="AG116" t="s">
        <v>3963</v>
      </c>
      <c r="AH116" t="s">
        <v>3866</v>
      </c>
      <c r="AI116" t="s">
        <v>3884</v>
      </c>
      <c r="AJ116">
        <v>2026</v>
      </c>
      <c r="AK116" t="s">
        <v>3946</v>
      </c>
      <c r="AL116" t="s">
        <v>3885</v>
      </c>
      <c r="AM116">
        <v>51.726000000000006</v>
      </c>
      <c r="AN116">
        <v>2028</v>
      </c>
      <c r="AO116">
        <v>2028</v>
      </c>
      <c r="AP116" t="s">
        <v>3901</v>
      </c>
    </row>
    <row r="117" spans="3:42" hidden="1">
      <c r="C117" t="s">
        <v>3864</v>
      </c>
      <c r="D117" t="s">
        <v>50</v>
      </c>
      <c r="E117" t="s">
        <v>3865</v>
      </c>
      <c r="F117" t="s">
        <v>3866</v>
      </c>
      <c r="H117" t="s">
        <v>3912</v>
      </c>
      <c r="I117" t="s">
        <v>3889</v>
      </c>
      <c r="J117" t="s">
        <v>3890</v>
      </c>
      <c r="L117" t="s">
        <v>3871</v>
      </c>
      <c r="M117" t="s">
        <v>3963</v>
      </c>
      <c r="N117" t="s">
        <v>3963</v>
      </c>
      <c r="O117" t="s">
        <v>3963</v>
      </c>
      <c r="Q117" t="s">
        <v>4200</v>
      </c>
      <c r="R117" t="s">
        <v>42</v>
      </c>
      <c r="S117" t="s">
        <v>119</v>
      </c>
      <c r="T117" t="s">
        <v>4199</v>
      </c>
      <c r="V117" t="s">
        <v>3877</v>
      </c>
      <c r="W117" t="s">
        <v>4183</v>
      </c>
      <c r="Y117" t="s">
        <v>3896</v>
      </c>
      <c r="Z117" t="s">
        <v>3897</v>
      </c>
      <c r="AA117" t="s">
        <v>3912</v>
      </c>
      <c r="AB117" t="s">
        <v>3928</v>
      </c>
      <c r="AC117">
        <v>2026</v>
      </c>
      <c r="AD117">
        <v>1</v>
      </c>
      <c r="AE117" t="s">
        <v>3914</v>
      </c>
      <c r="AF117" t="s">
        <v>3883</v>
      </c>
      <c r="AG117" t="s">
        <v>3963</v>
      </c>
      <c r="AH117" t="s">
        <v>3866</v>
      </c>
      <c r="AI117" t="s">
        <v>3884</v>
      </c>
      <c r="AJ117">
        <v>2026</v>
      </c>
      <c r="AK117" t="s">
        <v>3946</v>
      </c>
      <c r="AL117" t="s">
        <v>3885</v>
      </c>
      <c r="AM117">
        <v>34.421066699999997</v>
      </c>
      <c r="AN117">
        <v>2028</v>
      </c>
      <c r="AO117">
        <v>2028</v>
      </c>
      <c r="AP117" t="s">
        <v>3901</v>
      </c>
    </row>
    <row r="118" spans="3:42" hidden="1">
      <c r="C118" t="s">
        <v>3864</v>
      </c>
      <c r="D118" t="s">
        <v>50</v>
      </c>
      <c r="E118" t="s">
        <v>3865</v>
      </c>
      <c r="F118" t="s">
        <v>3866</v>
      </c>
      <c r="H118" t="s">
        <v>3912</v>
      </c>
      <c r="I118" t="s">
        <v>3889</v>
      </c>
      <c r="J118" t="s">
        <v>3890</v>
      </c>
      <c r="L118" t="s">
        <v>3871</v>
      </c>
      <c r="M118" t="s">
        <v>3963</v>
      </c>
      <c r="N118" t="s">
        <v>3963</v>
      </c>
      <c r="O118" t="s">
        <v>3963</v>
      </c>
      <c r="Q118" t="s">
        <v>4200</v>
      </c>
      <c r="R118" t="s">
        <v>42</v>
      </c>
      <c r="S118" t="s">
        <v>119</v>
      </c>
      <c r="T118" t="s">
        <v>4199</v>
      </c>
      <c r="V118" t="s">
        <v>3877</v>
      </c>
      <c r="W118" t="s">
        <v>4183</v>
      </c>
      <c r="Y118" t="s">
        <v>3896</v>
      </c>
      <c r="Z118" t="s">
        <v>3897</v>
      </c>
      <c r="AA118" t="s">
        <v>3912</v>
      </c>
      <c r="AB118" t="s">
        <v>3928</v>
      </c>
      <c r="AC118">
        <v>2026</v>
      </c>
      <c r="AD118">
        <v>4</v>
      </c>
      <c r="AE118" t="s">
        <v>3914</v>
      </c>
      <c r="AF118" t="s">
        <v>3883</v>
      </c>
      <c r="AG118" t="s">
        <v>3963</v>
      </c>
      <c r="AH118" t="s">
        <v>3866</v>
      </c>
      <c r="AI118" t="s">
        <v>3884</v>
      </c>
      <c r="AJ118">
        <v>2026</v>
      </c>
      <c r="AK118" t="s">
        <v>3929</v>
      </c>
      <c r="AL118" t="s">
        <v>3885</v>
      </c>
      <c r="AM118">
        <v>36.145266700000001</v>
      </c>
      <c r="AN118">
        <v>2028</v>
      </c>
      <c r="AO118">
        <v>2028</v>
      </c>
      <c r="AP118" t="s">
        <v>3901</v>
      </c>
    </row>
    <row r="119" spans="3:42">
      <c r="C119" t="s">
        <v>3864</v>
      </c>
      <c r="D119" t="s">
        <v>50</v>
      </c>
      <c r="E119" t="s">
        <v>3865</v>
      </c>
      <c r="F119" t="s">
        <v>3915</v>
      </c>
      <c r="G119" t="s">
        <v>3916</v>
      </c>
      <c r="H119" t="s">
        <v>3917</v>
      </c>
      <c r="I119" t="s">
        <v>3889</v>
      </c>
      <c r="J119" t="s">
        <v>3890</v>
      </c>
      <c r="L119" t="s">
        <v>3871</v>
      </c>
      <c r="M119" t="s">
        <v>3963</v>
      </c>
      <c r="N119" t="s">
        <v>3963</v>
      </c>
      <c r="O119" t="s">
        <v>3963</v>
      </c>
      <c r="Q119" t="s">
        <v>4202</v>
      </c>
      <c r="R119" t="s">
        <v>42</v>
      </c>
      <c r="S119" t="s">
        <v>119</v>
      </c>
      <c r="T119" t="s">
        <v>4199</v>
      </c>
      <c r="V119" t="s">
        <v>3877</v>
      </c>
      <c r="W119" t="s">
        <v>4183</v>
      </c>
      <c r="Y119" t="s">
        <v>3896</v>
      </c>
      <c r="Z119" t="s">
        <v>3897</v>
      </c>
      <c r="AA119" t="s">
        <v>3917</v>
      </c>
      <c r="AB119" t="s">
        <v>3928</v>
      </c>
      <c r="AC119">
        <v>2023</v>
      </c>
      <c r="AD119">
        <v>6</v>
      </c>
      <c r="AE119" t="s">
        <v>3914</v>
      </c>
      <c r="AF119" t="s">
        <v>3883</v>
      </c>
      <c r="AG119" t="s">
        <v>3963</v>
      </c>
      <c r="AH119" t="s">
        <v>3919</v>
      </c>
      <c r="AI119" t="s">
        <v>3920</v>
      </c>
      <c r="AJ119">
        <v>2023</v>
      </c>
      <c r="AK119" t="s">
        <v>3929</v>
      </c>
      <c r="AL119" t="s">
        <v>3885</v>
      </c>
      <c r="AM119">
        <v>125.58509120000001</v>
      </c>
      <c r="AN119">
        <v>2024</v>
      </c>
      <c r="AO119">
        <v>2024</v>
      </c>
      <c r="AP119" t="s">
        <v>3901</v>
      </c>
    </row>
    <row r="120" spans="3:42">
      <c r="C120" t="s">
        <v>3864</v>
      </c>
      <c r="D120" t="s">
        <v>50</v>
      </c>
      <c r="E120" t="s">
        <v>3865</v>
      </c>
      <c r="F120" t="s">
        <v>3915</v>
      </c>
      <c r="G120" t="s">
        <v>3916</v>
      </c>
      <c r="H120" t="s">
        <v>3917</v>
      </c>
      <c r="I120" t="s">
        <v>3889</v>
      </c>
      <c r="J120" t="s">
        <v>3890</v>
      </c>
      <c r="L120" t="s">
        <v>3871</v>
      </c>
      <c r="M120" t="s">
        <v>3963</v>
      </c>
      <c r="N120" t="s">
        <v>3963</v>
      </c>
      <c r="O120" t="s">
        <v>3963</v>
      </c>
      <c r="Q120" t="s">
        <v>4203</v>
      </c>
      <c r="R120" t="s">
        <v>42</v>
      </c>
      <c r="S120" t="s">
        <v>119</v>
      </c>
      <c r="T120" t="s">
        <v>4199</v>
      </c>
      <c r="V120" t="s">
        <v>3877</v>
      </c>
      <c r="W120" t="s">
        <v>4183</v>
      </c>
      <c r="Y120" t="s">
        <v>3896</v>
      </c>
      <c r="Z120" t="s">
        <v>3897</v>
      </c>
      <c r="AA120" t="s">
        <v>3917</v>
      </c>
      <c r="AB120" t="s">
        <v>3928</v>
      </c>
      <c r="AC120">
        <v>2023</v>
      </c>
      <c r="AD120">
        <v>3</v>
      </c>
      <c r="AE120" t="s">
        <v>3914</v>
      </c>
      <c r="AF120" t="s">
        <v>3883</v>
      </c>
      <c r="AG120" t="s">
        <v>3963</v>
      </c>
      <c r="AH120" t="s">
        <v>3919</v>
      </c>
      <c r="AI120" t="s">
        <v>3920</v>
      </c>
      <c r="AJ120">
        <v>2023</v>
      </c>
      <c r="AK120" t="s">
        <v>3946</v>
      </c>
      <c r="AL120" t="s">
        <v>3885</v>
      </c>
      <c r="AM120">
        <v>263.05838432100001</v>
      </c>
      <c r="AN120">
        <v>2025</v>
      </c>
      <c r="AO120">
        <v>2025</v>
      </c>
      <c r="AP120" t="s">
        <v>3901</v>
      </c>
    </row>
    <row r="121" spans="3:42">
      <c r="C121" t="s">
        <v>3864</v>
      </c>
      <c r="D121" t="s">
        <v>50</v>
      </c>
      <c r="E121" t="s">
        <v>3865</v>
      </c>
      <c r="F121" t="s">
        <v>3915</v>
      </c>
      <c r="G121" t="s">
        <v>3916</v>
      </c>
      <c r="H121" t="s">
        <v>3917</v>
      </c>
      <c r="I121" t="s">
        <v>3889</v>
      </c>
      <c r="J121" t="s">
        <v>3890</v>
      </c>
      <c r="L121" t="s">
        <v>3871</v>
      </c>
      <c r="M121" t="s">
        <v>3953</v>
      </c>
      <c r="N121" t="s">
        <v>3953</v>
      </c>
      <c r="O121" t="s">
        <v>3953</v>
      </c>
      <c r="Q121" t="s">
        <v>4204</v>
      </c>
      <c r="R121" t="s">
        <v>42</v>
      </c>
      <c r="S121" t="s">
        <v>119</v>
      </c>
      <c r="T121" t="s">
        <v>4199</v>
      </c>
      <c r="V121" t="s">
        <v>3877</v>
      </c>
      <c r="W121" t="s">
        <v>4183</v>
      </c>
      <c r="Y121" t="s">
        <v>3896</v>
      </c>
      <c r="Z121" t="s">
        <v>3897</v>
      </c>
      <c r="AA121" t="s">
        <v>3917</v>
      </c>
      <c r="AB121" t="s">
        <v>3928</v>
      </c>
      <c r="AC121">
        <v>2023</v>
      </c>
      <c r="AD121">
        <v>6</v>
      </c>
      <c r="AE121" t="s">
        <v>3914</v>
      </c>
      <c r="AF121" t="s">
        <v>3883</v>
      </c>
      <c r="AG121" t="s">
        <v>3953</v>
      </c>
      <c r="AH121" t="s">
        <v>3919</v>
      </c>
      <c r="AI121" t="s">
        <v>3920</v>
      </c>
      <c r="AJ121">
        <v>2023</v>
      </c>
      <c r="AK121" t="s">
        <v>3929</v>
      </c>
      <c r="AL121" t="s">
        <v>3885</v>
      </c>
      <c r="AM121">
        <v>96.557115234999983</v>
      </c>
      <c r="AN121">
        <v>2025</v>
      </c>
      <c r="AO121">
        <v>2025</v>
      </c>
      <c r="AP121" t="s">
        <v>3901</v>
      </c>
    </row>
    <row r="122" spans="3:42" hidden="1">
      <c r="C122" t="s">
        <v>3864</v>
      </c>
      <c r="D122" t="s">
        <v>50</v>
      </c>
      <c r="E122" t="s">
        <v>3865</v>
      </c>
      <c r="F122" t="s">
        <v>3915</v>
      </c>
      <c r="G122" t="s">
        <v>3916</v>
      </c>
      <c r="H122" t="s">
        <v>3917</v>
      </c>
      <c r="I122" t="s">
        <v>3889</v>
      </c>
      <c r="J122" t="s">
        <v>3890</v>
      </c>
      <c r="L122" t="s">
        <v>3871</v>
      </c>
      <c r="M122" t="s">
        <v>3963</v>
      </c>
      <c r="N122" t="s">
        <v>3963</v>
      </c>
      <c r="O122" t="s">
        <v>3963</v>
      </c>
      <c r="Q122" t="s">
        <v>4203</v>
      </c>
      <c r="R122" t="s">
        <v>42</v>
      </c>
      <c r="S122" t="s">
        <v>119</v>
      </c>
      <c r="T122" t="s">
        <v>4199</v>
      </c>
      <c r="V122" t="s">
        <v>3877</v>
      </c>
      <c r="W122" t="s">
        <v>4183</v>
      </c>
      <c r="Y122" t="s">
        <v>3896</v>
      </c>
      <c r="Z122" t="s">
        <v>3897</v>
      </c>
      <c r="AA122" t="s">
        <v>3917</v>
      </c>
      <c r="AB122" t="s">
        <v>3928</v>
      </c>
      <c r="AC122">
        <v>2024</v>
      </c>
      <c r="AD122">
        <v>3</v>
      </c>
      <c r="AE122" t="s">
        <v>3914</v>
      </c>
      <c r="AF122" t="s">
        <v>3883</v>
      </c>
      <c r="AG122" t="s">
        <v>3963</v>
      </c>
      <c r="AH122" t="s">
        <v>3919</v>
      </c>
      <c r="AI122" t="s">
        <v>3920</v>
      </c>
      <c r="AJ122">
        <v>2024</v>
      </c>
      <c r="AK122" t="s">
        <v>3946</v>
      </c>
      <c r="AL122" t="s">
        <v>3885</v>
      </c>
      <c r="AM122">
        <v>223.68760818000001</v>
      </c>
      <c r="AN122">
        <v>2026</v>
      </c>
      <c r="AO122">
        <v>2026</v>
      </c>
      <c r="AP122" t="s">
        <v>3901</v>
      </c>
    </row>
    <row r="123" spans="3:42" hidden="1">
      <c r="C123" t="s">
        <v>3864</v>
      </c>
      <c r="D123" t="s">
        <v>50</v>
      </c>
      <c r="E123" t="s">
        <v>3865</v>
      </c>
      <c r="F123" t="s">
        <v>3915</v>
      </c>
      <c r="G123" t="s">
        <v>3916</v>
      </c>
      <c r="H123" t="s">
        <v>3917</v>
      </c>
      <c r="I123" t="s">
        <v>3889</v>
      </c>
      <c r="J123" t="s">
        <v>3890</v>
      </c>
      <c r="L123" t="s">
        <v>3871</v>
      </c>
      <c r="M123" t="s">
        <v>3953</v>
      </c>
      <c r="N123" t="s">
        <v>3953</v>
      </c>
      <c r="O123" t="s">
        <v>3953</v>
      </c>
      <c r="Q123" t="s">
        <v>4204</v>
      </c>
      <c r="R123" t="s">
        <v>42</v>
      </c>
      <c r="S123" t="s">
        <v>119</v>
      </c>
      <c r="T123" t="s">
        <v>4199</v>
      </c>
      <c r="V123" t="s">
        <v>3877</v>
      </c>
      <c r="W123" t="s">
        <v>4183</v>
      </c>
      <c r="Y123" t="s">
        <v>3896</v>
      </c>
      <c r="Z123" t="s">
        <v>3897</v>
      </c>
      <c r="AA123" t="s">
        <v>3917</v>
      </c>
      <c r="AB123" t="s">
        <v>3928</v>
      </c>
      <c r="AC123">
        <v>2024</v>
      </c>
      <c r="AD123">
        <v>3</v>
      </c>
      <c r="AE123" t="s">
        <v>3914</v>
      </c>
      <c r="AF123" t="s">
        <v>3883</v>
      </c>
      <c r="AG123" t="s">
        <v>3953</v>
      </c>
      <c r="AH123" t="s">
        <v>3919</v>
      </c>
      <c r="AI123" t="s">
        <v>3920</v>
      </c>
      <c r="AJ123">
        <v>2024</v>
      </c>
      <c r="AK123" t="s">
        <v>3946</v>
      </c>
      <c r="AL123" t="s">
        <v>3885</v>
      </c>
      <c r="AM123">
        <v>35.17887589</v>
      </c>
      <c r="AN123">
        <v>2026</v>
      </c>
      <c r="AO123">
        <v>2026</v>
      </c>
      <c r="AP123" t="s">
        <v>3901</v>
      </c>
    </row>
    <row r="124" spans="3:42" hidden="1">
      <c r="C124" t="s">
        <v>3864</v>
      </c>
      <c r="D124" t="s">
        <v>50</v>
      </c>
      <c r="E124" t="s">
        <v>3865</v>
      </c>
      <c r="F124" t="s">
        <v>3915</v>
      </c>
      <c r="G124" t="s">
        <v>3916</v>
      </c>
      <c r="H124" t="s">
        <v>3917</v>
      </c>
      <c r="I124" t="s">
        <v>3889</v>
      </c>
      <c r="J124" t="s">
        <v>3890</v>
      </c>
      <c r="L124" t="s">
        <v>3871</v>
      </c>
      <c r="M124" t="s">
        <v>3963</v>
      </c>
      <c r="N124" t="s">
        <v>3963</v>
      </c>
      <c r="O124" t="s">
        <v>3963</v>
      </c>
      <c r="Q124" t="s">
        <v>4203</v>
      </c>
      <c r="R124" t="s">
        <v>42</v>
      </c>
      <c r="S124" t="s">
        <v>119</v>
      </c>
      <c r="T124" t="s">
        <v>4199</v>
      </c>
      <c r="V124" t="s">
        <v>3877</v>
      </c>
      <c r="W124" t="s">
        <v>4183</v>
      </c>
      <c r="Y124" t="s">
        <v>3896</v>
      </c>
      <c r="Z124" t="s">
        <v>3897</v>
      </c>
      <c r="AA124" t="s">
        <v>3917</v>
      </c>
      <c r="AB124" t="s">
        <v>3928</v>
      </c>
      <c r="AC124">
        <v>2025</v>
      </c>
      <c r="AD124">
        <v>3</v>
      </c>
      <c r="AE124" t="s">
        <v>3914</v>
      </c>
      <c r="AF124" t="s">
        <v>3883</v>
      </c>
      <c r="AG124" t="s">
        <v>3963</v>
      </c>
      <c r="AH124" t="s">
        <v>3919</v>
      </c>
      <c r="AI124" t="s">
        <v>3920</v>
      </c>
      <c r="AJ124">
        <v>2025</v>
      </c>
      <c r="AK124" t="s">
        <v>3946</v>
      </c>
      <c r="AL124" t="s">
        <v>3885</v>
      </c>
      <c r="AM124">
        <v>195.25241417999999</v>
      </c>
      <c r="AN124">
        <v>2027</v>
      </c>
      <c r="AO124">
        <v>2027</v>
      </c>
      <c r="AP124" t="s">
        <v>3901</v>
      </c>
    </row>
    <row r="125" spans="3:42" hidden="1">
      <c r="C125" t="s">
        <v>3864</v>
      </c>
      <c r="D125" t="s">
        <v>50</v>
      </c>
      <c r="E125" t="s">
        <v>3865</v>
      </c>
      <c r="F125" t="s">
        <v>3915</v>
      </c>
      <c r="G125" t="s">
        <v>3916</v>
      </c>
      <c r="H125" t="s">
        <v>3917</v>
      </c>
      <c r="I125" t="s">
        <v>3889</v>
      </c>
      <c r="J125" t="s">
        <v>3890</v>
      </c>
      <c r="L125" t="s">
        <v>3871</v>
      </c>
      <c r="M125" t="s">
        <v>3953</v>
      </c>
      <c r="N125" t="s">
        <v>3953</v>
      </c>
      <c r="O125" t="s">
        <v>3953</v>
      </c>
      <c r="Q125" t="s">
        <v>4204</v>
      </c>
      <c r="R125" t="s">
        <v>42</v>
      </c>
      <c r="S125" t="s">
        <v>119</v>
      </c>
      <c r="T125" t="s">
        <v>4199</v>
      </c>
      <c r="V125" t="s">
        <v>3877</v>
      </c>
      <c r="W125" t="s">
        <v>4183</v>
      </c>
      <c r="Y125" t="s">
        <v>3896</v>
      </c>
      <c r="Z125" t="s">
        <v>3897</v>
      </c>
      <c r="AA125" t="s">
        <v>3917</v>
      </c>
      <c r="AB125" t="s">
        <v>3928</v>
      </c>
      <c r="AC125">
        <v>2025</v>
      </c>
      <c r="AD125">
        <v>9</v>
      </c>
      <c r="AE125" t="s">
        <v>3914</v>
      </c>
      <c r="AF125" t="s">
        <v>3883</v>
      </c>
      <c r="AG125" t="s">
        <v>3953</v>
      </c>
      <c r="AH125" t="s">
        <v>3919</v>
      </c>
      <c r="AI125" t="s">
        <v>3920</v>
      </c>
      <c r="AJ125">
        <v>2025</v>
      </c>
      <c r="AK125" t="s">
        <v>3992</v>
      </c>
      <c r="AL125" t="s">
        <v>3885</v>
      </c>
      <c r="AM125">
        <v>22.349302574999999</v>
      </c>
      <c r="AN125">
        <v>2027</v>
      </c>
      <c r="AO125">
        <v>2027</v>
      </c>
      <c r="AP125" t="s">
        <v>3901</v>
      </c>
    </row>
    <row r="126" spans="3:42" hidden="1">
      <c r="C126" t="s">
        <v>3864</v>
      </c>
      <c r="D126" t="s">
        <v>50</v>
      </c>
      <c r="E126" t="s">
        <v>3865</v>
      </c>
      <c r="F126" t="s">
        <v>3915</v>
      </c>
      <c r="G126" t="s">
        <v>3916</v>
      </c>
      <c r="H126" t="s">
        <v>3917</v>
      </c>
      <c r="I126" t="s">
        <v>3889</v>
      </c>
      <c r="J126" t="s">
        <v>3890</v>
      </c>
      <c r="L126" t="s">
        <v>3871</v>
      </c>
      <c r="M126" t="s">
        <v>3963</v>
      </c>
      <c r="N126" t="s">
        <v>3963</v>
      </c>
      <c r="O126" t="s">
        <v>3963</v>
      </c>
      <c r="Q126" t="s">
        <v>4202</v>
      </c>
      <c r="R126" t="s">
        <v>42</v>
      </c>
      <c r="S126" t="s">
        <v>119</v>
      </c>
      <c r="T126" t="s">
        <v>4199</v>
      </c>
      <c r="V126" t="s">
        <v>3877</v>
      </c>
      <c r="W126" t="s">
        <v>4183</v>
      </c>
      <c r="Y126" t="s">
        <v>3896</v>
      </c>
      <c r="Z126" t="s">
        <v>3897</v>
      </c>
      <c r="AA126" t="s">
        <v>3917</v>
      </c>
      <c r="AB126" t="s">
        <v>3928</v>
      </c>
      <c r="AC126">
        <v>2025</v>
      </c>
      <c r="AD126">
        <v>6</v>
      </c>
      <c r="AE126" t="s">
        <v>3914</v>
      </c>
      <c r="AF126" t="s">
        <v>3883</v>
      </c>
      <c r="AG126" t="s">
        <v>3963</v>
      </c>
      <c r="AH126" t="s">
        <v>3919</v>
      </c>
      <c r="AI126" t="s">
        <v>3920</v>
      </c>
      <c r="AJ126">
        <v>2025</v>
      </c>
      <c r="AK126" t="s">
        <v>3929</v>
      </c>
      <c r="AL126" t="s">
        <v>3885</v>
      </c>
      <c r="AM126">
        <v>175.49434012399999</v>
      </c>
      <c r="AN126">
        <v>2027</v>
      </c>
      <c r="AO126">
        <v>2027</v>
      </c>
      <c r="AP126" t="s">
        <v>3901</v>
      </c>
    </row>
    <row r="127" spans="3:42" hidden="1">
      <c r="C127" t="s">
        <v>3864</v>
      </c>
      <c r="D127" t="s">
        <v>50</v>
      </c>
      <c r="E127" t="s">
        <v>3865</v>
      </c>
      <c r="F127" t="s">
        <v>3915</v>
      </c>
      <c r="G127" t="s">
        <v>3916</v>
      </c>
      <c r="H127" t="s">
        <v>3917</v>
      </c>
      <c r="I127" t="s">
        <v>3889</v>
      </c>
      <c r="J127" t="s">
        <v>3890</v>
      </c>
      <c r="L127" t="s">
        <v>3871</v>
      </c>
      <c r="M127" t="s">
        <v>3963</v>
      </c>
      <c r="N127" t="s">
        <v>3963</v>
      </c>
      <c r="O127" t="s">
        <v>3963</v>
      </c>
      <c r="Q127" t="s">
        <v>4203</v>
      </c>
      <c r="R127" t="s">
        <v>42</v>
      </c>
      <c r="S127" t="s">
        <v>119</v>
      </c>
      <c r="T127" t="s">
        <v>4199</v>
      </c>
      <c r="V127" t="s">
        <v>3877</v>
      </c>
      <c r="W127" t="s">
        <v>4183</v>
      </c>
      <c r="Y127" t="s">
        <v>3896</v>
      </c>
      <c r="Z127" t="s">
        <v>3897</v>
      </c>
      <c r="AA127" t="s">
        <v>3917</v>
      </c>
      <c r="AB127" t="s">
        <v>3928</v>
      </c>
      <c r="AC127">
        <v>2026</v>
      </c>
      <c r="AD127">
        <v>9</v>
      </c>
      <c r="AE127" t="s">
        <v>3914</v>
      </c>
      <c r="AF127" t="s">
        <v>3883</v>
      </c>
      <c r="AG127" t="s">
        <v>3963</v>
      </c>
      <c r="AH127" t="s">
        <v>3919</v>
      </c>
      <c r="AI127" t="s">
        <v>3920</v>
      </c>
      <c r="AJ127">
        <v>2026</v>
      </c>
      <c r="AK127" t="s">
        <v>3992</v>
      </c>
      <c r="AL127" t="s">
        <v>3885</v>
      </c>
      <c r="AM127">
        <v>184.83957430000001</v>
      </c>
      <c r="AN127">
        <v>2028</v>
      </c>
      <c r="AO127">
        <v>2028</v>
      </c>
      <c r="AP127" t="s">
        <v>3901</v>
      </c>
    </row>
    <row r="128" spans="3:42" hidden="1">
      <c r="C128" t="s">
        <v>3864</v>
      </c>
      <c r="D128" t="s">
        <v>50</v>
      </c>
      <c r="E128" t="s">
        <v>3865</v>
      </c>
      <c r="F128" t="s">
        <v>3915</v>
      </c>
      <c r="G128" t="s">
        <v>3916</v>
      </c>
      <c r="H128" t="s">
        <v>3917</v>
      </c>
      <c r="I128" t="s">
        <v>3889</v>
      </c>
      <c r="J128" t="s">
        <v>3890</v>
      </c>
      <c r="L128" t="s">
        <v>3871</v>
      </c>
      <c r="M128" t="s">
        <v>3953</v>
      </c>
      <c r="N128" t="s">
        <v>3953</v>
      </c>
      <c r="O128" t="s">
        <v>3953</v>
      </c>
      <c r="Q128" t="s">
        <v>4204</v>
      </c>
      <c r="R128" t="s">
        <v>42</v>
      </c>
      <c r="S128" t="s">
        <v>119</v>
      </c>
      <c r="T128" t="s">
        <v>4199</v>
      </c>
      <c r="V128" t="s">
        <v>3877</v>
      </c>
      <c r="W128" t="s">
        <v>4183</v>
      </c>
      <c r="Y128" t="s">
        <v>3896</v>
      </c>
      <c r="Z128" t="s">
        <v>3897</v>
      </c>
      <c r="AA128" t="s">
        <v>3917</v>
      </c>
      <c r="AB128" t="s">
        <v>3928</v>
      </c>
      <c r="AC128">
        <v>2026</v>
      </c>
      <c r="AD128">
        <v>6</v>
      </c>
      <c r="AE128" t="s">
        <v>3914</v>
      </c>
      <c r="AF128" t="s">
        <v>3883</v>
      </c>
      <c r="AG128" t="s">
        <v>3953</v>
      </c>
      <c r="AH128" t="s">
        <v>3919</v>
      </c>
      <c r="AI128" t="s">
        <v>3920</v>
      </c>
      <c r="AJ128">
        <v>2026</v>
      </c>
      <c r="AK128" t="s">
        <v>3929</v>
      </c>
      <c r="AL128" t="s">
        <v>3885</v>
      </c>
      <c r="AM128">
        <v>60.442253350000001</v>
      </c>
      <c r="AN128">
        <v>2028</v>
      </c>
      <c r="AO128">
        <v>2028</v>
      </c>
      <c r="AP128" t="s">
        <v>3901</v>
      </c>
    </row>
    <row r="129" spans="1:42" hidden="1">
      <c r="C129" t="s">
        <v>3864</v>
      </c>
      <c r="D129" t="s">
        <v>50</v>
      </c>
      <c r="E129" t="s">
        <v>3865</v>
      </c>
      <c r="F129" t="s">
        <v>3915</v>
      </c>
      <c r="G129" t="s">
        <v>3916</v>
      </c>
      <c r="H129" t="s">
        <v>3917</v>
      </c>
      <c r="I129" t="s">
        <v>3889</v>
      </c>
      <c r="J129" t="s">
        <v>3890</v>
      </c>
      <c r="L129" t="s">
        <v>3871</v>
      </c>
      <c r="M129" t="s">
        <v>3963</v>
      </c>
      <c r="N129" t="s">
        <v>3963</v>
      </c>
      <c r="O129" t="s">
        <v>3963</v>
      </c>
      <c r="Q129" t="s">
        <v>4203</v>
      </c>
      <c r="R129" t="s">
        <v>42</v>
      </c>
      <c r="S129" t="s">
        <v>119</v>
      </c>
      <c r="T129" t="s">
        <v>4199</v>
      </c>
      <c r="V129" t="s">
        <v>3877</v>
      </c>
      <c r="W129" t="s">
        <v>4183</v>
      </c>
      <c r="Y129" t="s">
        <v>3896</v>
      </c>
      <c r="Z129" t="s">
        <v>3897</v>
      </c>
      <c r="AA129" t="s">
        <v>3917</v>
      </c>
      <c r="AB129" t="s">
        <v>3928</v>
      </c>
      <c r="AC129">
        <v>2027</v>
      </c>
      <c r="AD129">
        <v>9</v>
      </c>
      <c r="AE129" t="s">
        <v>3914</v>
      </c>
      <c r="AF129" t="s">
        <v>3883</v>
      </c>
      <c r="AG129" t="s">
        <v>3963</v>
      </c>
      <c r="AH129" t="s">
        <v>3919</v>
      </c>
      <c r="AI129" t="s">
        <v>3920</v>
      </c>
      <c r="AJ129">
        <v>2027</v>
      </c>
      <c r="AK129" t="s">
        <v>3992</v>
      </c>
      <c r="AL129" t="s">
        <v>3885</v>
      </c>
      <c r="AM129">
        <v>83.401579999999996</v>
      </c>
      <c r="AN129">
        <v>2029</v>
      </c>
      <c r="AO129">
        <v>2029</v>
      </c>
      <c r="AP129" t="s">
        <v>3901</v>
      </c>
    </row>
    <row r="130" spans="1:42" hidden="1">
      <c r="C130" t="s">
        <v>3864</v>
      </c>
      <c r="D130" t="s">
        <v>50</v>
      </c>
      <c r="E130" t="s">
        <v>3865</v>
      </c>
      <c r="F130" t="s">
        <v>3915</v>
      </c>
      <c r="G130" t="s">
        <v>3916</v>
      </c>
      <c r="H130" t="s">
        <v>3917</v>
      </c>
      <c r="I130" t="s">
        <v>3889</v>
      </c>
      <c r="J130" t="s">
        <v>3890</v>
      </c>
      <c r="L130" t="s">
        <v>3871</v>
      </c>
      <c r="M130" t="s">
        <v>3963</v>
      </c>
      <c r="N130" t="s">
        <v>3963</v>
      </c>
      <c r="O130" t="s">
        <v>3963</v>
      </c>
      <c r="Q130" t="s">
        <v>4202</v>
      </c>
      <c r="R130" t="s">
        <v>42</v>
      </c>
      <c r="S130" t="s">
        <v>119</v>
      </c>
      <c r="T130" t="s">
        <v>4199</v>
      </c>
      <c r="V130" t="s">
        <v>3877</v>
      </c>
      <c r="W130" t="s">
        <v>4183</v>
      </c>
      <c r="Y130" t="s">
        <v>3896</v>
      </c>
      <c r="Z130" t="s">
        <v>3897</v>
      </c>
      <c r="AA130" t="s">
        <v>3917</v>
      </c>
      <c r="AB130" t="s">
        <v>3928</v>
      </c>
      <c r="AC130">
        <v>2027</v>
      </c>
      <c r="AD130">
        <v>3</v>
      </c>
      <c r="AE130" t="s">
        <v>3914</v>
      </c>
      <c r="AF130" t="s">
        <v>3883</v>
      </c>
      <c r="AG130" t="s">
        <v>3963</v>
      </c>
      <c r="AH130" t="s">
        <v>3919</v>
      </c>
      <c r="AI130" t="s">
        <v>3920</v>
      </c>
      <c r="AJ130">
        <v>2027</v>
      </c>
      <c r="AK130" t="s">
        <v>3946</v>
      </c>
      <c r="AL130" t="s">
        <v>3885</v>
      </c>
      <c r="AM130">
        <v>49.026010999999997</v>
      </c>
      <c r="AN130">
        <v>2029</v>
      </c>
      <c r="AO130">
        <v>2029</v>
      </c>
      <c r="AP130" t="s">
        <v>3901</v>
      </c>
    </row>
    <row r="131" spans="1:42" hidden="1">
      <c r="C131" t="s">
        <v>3864</v>
      </c>
      <c r="D131" t="s">
        <v>50</v>
      </c>
      <c r="E131" t="s">
        <v>3865</v>
      </c>
      <c r="F131" t="s">
        <v>3915</v>
      </c>
      <c r="G131" t="s">
        <v>3916</v>
      </c>
      <c r="H131" t="s">
        <v>3917</v>
      </c>
      <c r="I131" t="s">
        <v>3889</v>
      </c>
      <c r="J131" t="s">
        <v>3890</v>
      </c>
      <c r="L131" t="s">
        <v>3871</v>
      </c>
      <c r="M131" t="s">
        <v>3953</v>
      </c>
      <c r="N131" t="s">
        <v>3953</v>
      </c>
      <c r="O131" t="s">
        <v>3953</v>
      </c>
      <c r="Q131" t="s">
        <v>4204</v>
      </c>
      <c r="R131" t="s">
        <v>42</v>
      </c>
      <c r="S131" t="s">
        <v>119</v>
      </c>
      <c r="T131" t="s">
        <v>4199</v>
      </c>
      <c r="V131" t="s">
        <v>3877</v>
      </c>
      <c r="W131" t="s">
        <v>4183</v>
      </c>
      <c r="Y131" t="s">
        <v>3896</v>
      </c>
      <c r="Z131" t="s">
        <v>3897</v>
      </c>
      <c r="AA131" t="s">
        <v>3917</v>
      </c>
      <c r="AB131" t="s">
        <v>3928</v>
      </c>
      <c r="AC131">
        <v>2027</v>
      </c>
      <c r="AD131">
        <v>3</v>
      </c>
      <c r="AE131" t="s">
        <v>3914</v>
      </c>
      <c r="AF131" t="s">
        <v>3883</v>
      </c>
      <c r="AG131" t="s">
        <v>3953</v>
      </c>
      <c r="AH131" t="s">
        <v>3919</v>
      </c>
      <c r="AI131" t="s">
        <v>3920</v>
      </c>
      <c r="AJ131">
        <v>2027</v>
      </c>
      <c r="AK131" t="s">
        <v>3946</v>
      </c>
      <c r="AL131" t="s">
        <v>3885</v>
      </c>
      <c r="AM131">
        <v>54.269190000000009</v>
      </c>
      <c r="AN131">
        <v>2029</v>
      </c>
      <c r="AO131">
        <v>2029</v>
      </c>
      <c r="AP131" t="s">
        <v>3901</v>
      </c>
    </row>
    <row r="132" spans="1:42" hidden="1">
      <c r="C132" t="s">
        <v>3864</v>
      </c>
      <c r="D132" t="s">
        <v>50</v>
      </c>
      <c r="E132" t="s">
        <v>3865</v>
      </c>
      <c r="F132" t="s">
        <v>3915</v>
      </c>
      <c r="G132" t="s">
        <v>3916</v>
      </c>
      <c r="H132" t="s">
        <v>3917</v>
      </c>
      <c r="I132" t="s">
        <v>3889</v>
      </c>
      <c r="J132" t="s">
        <v>3890</v>
      </c>
      <c r="L132" t="s">
        <v>3871</v>
      </c>
      <c r="M132" t="s">
        <v>3963</v>
      </c>
      <c r="N132" t="s">
        <v>3963</v>
      </c>
      <c r="O132" t="s">
        <v>3963</v>
      </c>
      <c r="Q132" t="s">
        <v>4202</v>
      </c>
      <c r="R132" t="s">
        <v>42</v>
      </c>
      <c r="S132" t="s">
        <v>119</v>
      </c>
      <c r="T132" t="s">
        <v>4199</v>
      </c>
      <c r="V132" t="s">
        <v>3877</v>
      </c>
      <c r="W132" t="s">
        <v>4183</v>
      </c>
      <c r="Y132" t="s">
        <v>3896</v>
      </c>
      <c r="Z132" t="s">
        <v>3897</v>
      </c>
      <c r="AA132" t="s">
        <v>3917</v>
      </c>
      <c r="AB132" t="s">
        <v>3928</v>
      </c>
      <c r="AC132">
        <v>2027</v>
      </c>
      <c r="AD132">
        <v>9</v>
      </c>
      <c r="AE132" t="s">
        <v>3914</v>
      </c>
      <c r="AF132" t="s">
        <v>3883</v>
      </c>
      <c r="AG132" t="s">
        <v>3963</v>
      </c>
      <c r="AH132" t="s">
        <v>3919</v>
      </c>
      <c r="AI132" t="s">
        <v>3920</v>
      </c>
      <c r="AJ132">
        <v>2027</v>
      </c>
      <c r="AK132" t="s">
        <v>3992</v>
      </c>
      <c r="AL132" t="s">
        <v>3885</v>
      </c>
      <c r="AM132">
        <v>64.346638999999996</v>
      </c>
      <c r="AN132">
        <v>2029</v>
      </c>
      <c r="AO132">
        <v>2029</v>
      </c>
      <c r="AP132" t="s">
        <v>3901</v>
      </c>
    </row>
    <row r="133" spans="1:42" hidden="1">
      <c r="C133" t="s">
        <v>3864</v>
      </c>
      <c r="D133" t="s">
        <v>50</v>
      </c>
      <c r="E133" t="s">
        <v>3865</v>
      </c>
      <c r="F133" t="s">
        <v>4205</v>
      </c>
      <c r="H133" t="s">
        <v>4206</v>
      </c>
      <c r="I133" t="s">
        <v>3889</v>
      </c>
      <c r="J133" t="s">
        <v>3890</v>
      </c>
      <c r="K133" t="s">
        <v>4207</v>
      </c>
      <c r="L133" t="s">
        <v>3871</v>
      </c>
      <c r="M133" t="s">
        <v>4208</v>
      </c>
      <c r="N133" t="s">
        <v>4208</v>
      </c>
      <c r="O133" t="s">
        <v>4209</v>
      </c>
      <c r="Q133" t="s">
        <v>4210</v>
      </c>
      <c r="R133" t="s">
        <v>4211</v>
      </c>
      <c r="S133" t="s">
        <v>4212</v>
      </c>
      <c r="T133" t="s">
        <v>4199</v>
      </c>
      <c r="V133" t="s">
        <v>3877</v>
      </c>
      <c r="W133" t="s">
        <v>4183</v>
      </c>
      <c r="Y133" t="s">
        <v>4213</v>
      </c>
      <c r="Z133" t="s">
        <v>4214</v>
      </c>
      <c r="AA133" t="s">
        <v>4206</v>
      </c>
      <c r="AB133" t="s">
        <v>4215</v>
      </c>
      <c r="AC133">
        <v>2022</v>
      </c>
      <c r="AD133">
        <v>8</v>
      </c>
      <c r="AE133" t="s">
        <v>3914</v>
      </c>
      <c r="AF133" t="s">
        <v>3883</v>
      </c>
      <c r="AG133" t="s">
        <v>4176</v>
      </c>
      <c r="AH133" t="s">
        <v>3890</v>
      </c>
      <c r="AI133" t="s">
        <v>3900</v>
      </c>
      <c r="AJ133">
        <v>2022</v>
      </c>
      <c r="AK133" t="s">
        <v>3992</v>
      </c>
      <c r="AL133" t="s">
        <v>3885</v>
      </c>
      <c r="AM133">
        <v>2265.6310943884801</v>
      </c>
      <c r="AN133">
        <v>2025</v>
      </c>
      <c r="AO133">
        <v>2025</v>
      </c>
      <c r="AP133" t="s">
        <v>3901</v>
      </c>
    </row>
    <row r="134" spans="1:42" hidden="1">
      <c r="C134" t="s">
        <v>3864</v>
      </c>
      <c r="D134" t="s">
        <v>50</v>
      </c>
      <c r="E134" t="s">
        <v>3865</v>
      </c>
      <c r="F134" t="s">
        <v>4205</v>
      </c>
      <c r="H134" t="s">
        <v>4206</v>
      </c>
      <c r="I134" t="s">
        <v>3889</v>
      </c>
      <c r="J134" t="s">
        <v>3890</v>
      </c>
      <c r="K134" t="s">
        <v>4207</v>
      </c>
      <c r="L134" t="s">
        <v>3871</v>
      </c>
      <c r="M134" t="s">
        <v>4208</v>
      </c>
      <c r="N134" t="s">
        <v>4208</v>
      </c>
      <c r="O134" t="s">
        <v>4209</v>
      </c>
      <c r="Q134" t="s">
        <v>4216</v>
      </c>
      <c r="S134" t="s">
        <v>4212</v>
      </c>
      <c r="T134" t="s">
        <v>4199</v>
      </c>
      <c r="V134" t="s">
        <v>3877</v>
      </c>
      <c r="W134" t="s">
        <v>4183</v>
      </c>
      <c r="Y134" t="s">
        <v>4213</v>
      </c>
      <c r="Z134" t="s">
        <v>4214</v>
      </c>
      <c r="AA134" t="s">
        <v>4206</v>
      </c>
      <c r="AB134" t="s">
        <v>4215</v>
      </c>
      <c r="AC134">
        <v>2027</v>
      </c>
      <c r="AD134">
        <v>5</v>
      </c>
      <c r="AE134" t="s">
        <v>3914</v>
      </c>
      <c r="AF134" t="s">
        <v>3883</v>
      </c>
      <c r="AG134" t="s">
        <v>4176</v>
      </c>
      <c r="AH134" t="s">
        <v>3890</v>
      </c>
      <c r="AI134" t="s">
        <v>3900</v>
      </c>
      <c r="AJ134">
        <v>2027</v>
      </c>
      <c r="AK134" t="s">
        <v>3929</v>
      </c>
      <c r="AL134" t="s">
        <v>3885</v>
      </c>
      <c r="AM134">
        <v>942.13319199999989</v>
      </c>
      <c r="AN134">
        <v>2028</v>
      </c>
      <c r="AO134">
        <v>2028</v>
      </c>
      <c r="AP134" t="s">
        <v>3901</v>
      </c>
    </row>
    <row r="135" spans="1:42" hidden="1">
      <c r="C135" t="s">
        <v>3864</v>
      </c>
      <c r="D135" t="s">
        <v>50</v>
      </c>
      <c r="E135" t="s">
        <v>3865</v>
      </c>
      <c r="F135" t="s">
        <v>4205</v>
      </c>
      <c r="H135" t="s">
        <v>4206</v>
      </c>
      <c r="I135" t="s">
        <v>3889</v>
      </c>
      <c r="J135" t="s">
        <v>3890</v>
      </c>
      <c r="K135" t="s">
        <v>4207</v>
      </c>
      <c r="L135" t="s">
        <v>3871</v>
      </c>
      <c r="M135" t="s">
        <v>4208</v>
      </c>
      <c r="N135" t="s">
        <v>4208</v>
      </c>
      <c r="O135" t="s">
        <v>4209</v>
      </c>
      <c r="Q135" t="s">
        <v>4217</v>
      </c>
      <c r="S135" t="s">
        <v>4212</v>
      </c>
      <c r="T135" t="s">
        <v>4199</v>
      </c>
      <c r="V135" t="s">
        <v>3877</v>
      </c>
      <c r="W135" t="s">
        <v>4183</v>
      </c>
      <c r="Y135" t="s">
        <v>4213</v>
      </c>
      <c r="Z135" t="s">
        <v>4214</v>
      </c>
      <c r="AA135" t="s">
        <v>4206</v>
      </c>
      <c r="AB135" t="s">
        <v>4215</v>
      </c>
      <c r="AC135">
        <v>2029</v>
      </c>
      <c r="AD135">
        <v>7</v>
      </c>
      <c r="AE135" t="s">
        <v>3914</v>
      </c>
      <c r="AF135" t="s">
        <v>3883</v>
      </c>
      <c r="AG135" t="s">
        <v>4176</v>
      </c>
      <c r="AH135" t="s">
        <v>3890</v>
      </c>
      <c r="AI135" t="s">
        <v>3900</v>
      </c>
      <c r="AJ135">
        <v>2029</v>
      </c>
      <c r="AK135" t="s">
        <v>3992</v>
      </c>
      <c r="AL135" t="s">
        <v>3885</v>
      </c>
      <c r="AM135">
        <v>2769.5300559999996</v>
      </c>
      <c r="AN135">
        <v>2031</v>
      </c>
      <c r="AO135">
        <v>2031</v>
      </c>
      <c r="AP135" t="s">
        <v>3901</v>
      </c>
    </row>
    <row r="136" spans="1:42">
      <c r="C136" t="s">
        <v>3864</v>
      </c>
      <c r="D136" t="s">
        <v>50</v>
      </c>
      <c r="E136" t="s">
        <v>3865</v>
      </c>
      <c r="F136" t="s">
        <v>4205</v>
      </c>
      <c r="H136" t="s">
        <v>4218</v>
      </c>
      <c r="I136" t="s">
        <v>3889</v>
      </c>
      <c r="J136" t="s">
        <v>3890</v>
      </c>
      <c r="L136" t="s">
        <v>3871</v>
      </c>
      <c r="M136" t="s">
        <v>4208</v>
      </c>
      <c r="N136" t="s">
        <v>4208</v>
      </c>
      <c r="O136" t="s">
        <v>4219</v>
      </c>
      <c r="Q136" t="s">
        <v>4220</v>
      </c>
      <c r="S136" t="s">
        <v>4212</v>
      </c>
      <c r="T136" t="s">
        <v>4199</v>
      </c>
      <c r="V136" t="s">
        <v>3877</v>
      </c>
      <c r="W136" t="s">
        <v>4183</v>
      </c>
      <c r="Y136" t="s">
        <v>4213</v>
      </c>
      <c r="Z136" t="s">
        <v>4214</v>
      </c>
      <c r="AA136" t="s">
        <v>4218</v>
      </c>
      <c r="AB136" t="s">
        <v>4221</v>
      </c>
      <c r="AC136">
        <v>2023</v>
      </c>
      <c r="AD136">
        <v>5</v>
      </c>
      <c r="AE136" t="s">
        <v>3914</v>
      </c>
      <c r="AF136" t="s">
        <v>3883</v>
      </c>
      <c r="AG136" t="s">
        <v>4176</v>
      </c>
      <c r="AH136" t="s">
        <v>3890</v>
      </c>
      <c r="AI136" t="s">
        <v>3900</v>
      </c>
      <c r="AJ136">
        <v>2023</v>
      </c>
      <c r="AK136" t="s">
        <v>3929</v>
      </c>
      <c r="AL136" t="s">
        <v>3885</v>
      </c>
      <c r="AM136">
        <v>506.972391710848</v>
      </c>
      <c r="AN136">
        <v>2025</v>
      </c>
      <c r="AO136">
        <v>2025</v>
      </c>
      <c r="AP136" t="s">
        <v>3901</v>
      </c>
    </row>
    <row r="137" spans="1:42" hidden="1">
      <c r="C137" t="s">
        <v>3864</v>
      </c>
      <c r="D137" t="s">
        <v>50</v>
      </c>
      <c r="E137" t="s">
        <v>3865</v>
      </c>
      <c r="F137" t="s">
        <v>4205</v>
      </c>
      <c r="H137" t="s">
        <v>4218</v>
      </c>
      <c r="I137" t="s">
        <v>3889</v>
      </c>
      <c r="J137" t="s">
        <v>3890</v>
      </c>
      <c r="L137" t="s">
        <v>3871</v>
      </c>
      <c r="M137" t="s">
        <v>4208</v>
      </c>
      <c r="N137" t="s">
        <v>4208</v>
      </c>
      <c r="O137" t="s">
        <v>4219</v>
      </c>
      <c r="Q137" t="s">
        <v>4222</v>
      </c>
      <c r="S137" t="s">
        <v>4212</v>
      </c>
      <c r="T137" t="s">
        <v>4199</v>
      </c>
      <c r="V137" t="s">
        <v>3877</v>
      </c>
      <c r="W137" t="s">
        <v>4183</v>
      </c>
      <c r="Y137" t="s">
        <v>4213</v>
      </c>
      <c r="Z137" t="s">
        <v>4214</v>
      </c>
      <c r="AA137" t="s">
        <v>4218</v>
      </c>
      <c r="AB137" t="s">
        <v>4221</v>
      </c>
      <c r="AC137">
        <v>2026</v>
      </c>
      <c r="AD137">
        <v>9</v>
      </c>
      <c r="AE137" t="s">
        <v>3914</v>
      </c>
      <c r="AF137" t="s">
        <v>3883</v>
      </c>
      <c r="AG137" t="s">
        <v>4176</v>
      </c>
      <c r="AH137" t="s">
        <v>3890</v>
      </c>
      <c r="AI137" t="s">
        <v>3900</v>
      </c>
      <c r="AJ137">
        <v>2026</v>
      </c>
      <c r="AK137" t="s">
        <v>3992</v>
      </c>
      <c r="AL137" t="s">
        <v>3885</v>
      </c>
      <c r="AM137">
        <v>720.49699999999996</v>
      </c>
      <c r="AN137">
        <v>2031</v>
      </c>
      <c r="AO137">
        <v>2031</v>
      </c>
      <c r="AP137" t="s">
        <v>3901</v>
      </c>
    </row>
    <row r="138" spans="1:42" hidden="1">
      <c r="C138" t="s">
        <v>3864</v>
      </c>
      <c r="D138" t="s">
        <v>50</v>
      </c>
      <c r="E138" t="s">
        <v>3865</v>
      </c>
      <c r="F138" t="s">
        <v>4205</v>
      </c>
      <c r="H138" t="s">
        <v>4223</v>
      </c>
      <c r="I138" t="s">
        <v>3889</v>
      </c>
      <c r="J138" t="s">
        <v>3890</v>
      </c>
      <c r="L138" t="s">
        <v>3871</v>
      </c>
      <c r="M138" t="s">
        <v>4208</v>
      </c>
      <c r="N138" t="s">
        <v>4208</v>
      </c>
      <c r="O138" t="s">
        <v>4176</v>
      </c>
      <c r="Q138" t="s">
        <v>4224</v>
      </c>
      <c r="S138" t="s">
        <v>4212</v>
      </c>
      <c r="T138" t="s">
        <v>4199</v>
      </c>
      <c r="V138" t="s">
        <v>3877</v>
      </c>
      <c r="W138" t="s">
        <v>4183</v>
      </c>
      <c r="Y138" t="s">
        <v>4213</v>
      </c>
      <c r="Z138" t="s">
        <v>4214</v>
      </c>
      <c r="AA138" t="s">
        <v>4223</v>
      </c>
      <c r="AB138" t="s">
        <v>4221</v>
      </c>
      <c r="AC138">
        <v>2024</v>
      </c>
      <c r="AD138">
        <v>2</v>
      </c>
      <c r="AE138" t="s">
        <v>3914</v>
      </c>
      <c r="AF138" t="s">
        <v>3883</v>
      </c>
      <c r="AG138" t="s">
        <v>4176</v>
      </c>
      <c r="AH138" t="s">
        <v>3890</v>
      </c>
      <c r="AI138" t="s">
        <v>3900</v>
      </c>
      <c r="AJ138">
        <v>2024</v>
      </c>
      <c r="AK138" t="s">
        <v>3946</v>
      </c>
      <c r="AL138" t="s">
        <v>3885</v>
      </c>
      <c r="AM138">
        <v>479.92608000000001</v>
      </c>
      <c r="AN138">
        <v>2025</v>
      </c>
      <c r="AO138">
        <v>2025</v>
      </c>
      <c r="AP138" t="s">
        <v>3901</v>
      </c>
    </row>
    <row r="139" spans="1:42" hidden="1">
      <c r="C139" t="s">
        <v>3864</v>
      </c>
      <c r="D139" t="s">
        <v>50</v>
      </c>
      <c r="E139" t="s">
        <v>3865</v>
      </c>
      <c r="F139" t="s">
        <v>4205</v>
      </c>
      <c r="H139" t="s">
        <v>4223</v>
      </c>
      <c r="I139" t="s">
        <v>3889</v>
      </c>
      <c r="J139" t="s">
        <v>3890</v>
      </c>
      <c r="L139" t="s">
        <v>3871</v>
      </c>
      <c r="M139" t="s">
        <v>4208</v>
      </c>
      <c r="N139" t="s">
        <v>4208</v>
      </c>
      <c r="O139" t="s">
        <v>4176</v>
      </c>
      <c r="Q139" t="s">
        <v>4225</v>
      </c>
      <c r="S139" t="s">
        <v>4212</v>
      </c>
      <c r="T139" t="s">
        <v>4199</v>
      </c>
      <c r="V139" t="s">
        <v>3877</v>
      </c>
      <c r="W139" t="s">
        <v>4183</v>
      </c>
      <c r="Y139" t="s">
        <v>4213</v>
      </c>
      <c r="Z139" t="s">
        <v>4214</v>
      </c>
      <c r="AA139" t="s">
        <v>4223</v>
      </c>
      <c r="AB139" t="s">
        <v>4221</v>
      </c>
      <c r="AC139">
        <v>2027</v>
      </c>
      <c r="AD139">
        <v>10</v>
      </c>
      <c r="AE139" t="s">
        <v>3914</v>
      </c>
      <c r="AF139" t="s">
        <v>3883</v>
      </c>
      <c r="AG139" t="s">
        <v>4176</v>
      </c>
      <c r="AH139" t="s">
        <v>3890</v>
      </c>
      <c r="AI139" t="s">
        <v>3900</v>
      </c>
      <c r="AJ139">
        <v>2027</v>
      </c>
      <c r="AK139" t="s">
        <v>3936</v>
      </c>
      <c r="AL139" t="s">
        <v>3885</v>
      </c>
      <c r="AM139">
        <v>567.46512000000007</v>
      </c>
      <c r="AN139">
        <v>2030</v>
      </c>
      <c r="AO139">
        <v>2030</v>
      </c>
      <c r="AP139" t="s">
        <v>3901</v>
      </c>
    </row>
    <row r="140" spans="1:42" hidden="1">
      <c r="C140" t="s">
        <v>3864</v>
      </c>
      <c r="D140" t="s">
        <v>50</v>
      </c>
      <c r="E140" t="s">
        <v>3865</v>
      </c>
      <c r="F140" t="s">
        <v>4226</v>
      </c>
      <c r="H140" t="s">
        <v>4227</v>
      </c>
      <c r="I140" t="s">
        <v>3889</v>
      </c>
      <c r="J140" t="s">
        <v>3890</v>
      </c>
      <c r="L140" t="s">
        <v>3871</v>
      </c>
      <c r="M140" t="s">
        <v>4208</v>
      </c>
      <c r="N140" t="s">
        <v>4208</v>
      </c>
      <c r="O140" t="s">
        <v>4176</v>
      </c>
      <c r="Q140" t="s">
        <v>4228</v>
      </c>
      <c r="R140" t="s">
        <v>4229</v>
      </c>
      <c r="S140" t="s">
        <v>4212</v>
      </c>
      <c r="T140" t="s">
        <v>4199</v>
      </c>
      <c r="V140" t="s">
        <v>3877</v>
      </c>
      <c r="W140" t="s">
        <v>4183</v>
      </c>
      <c r="Y140" t="s">
        <v>4213</v>
      </c>
      <c r="Z140" t="s">
        <v>4214</v>
      </c>
      <c r="AA140" t="s">
        <v>4227</v>
      </c>
      <c r="AB140" t="s">
        <v>4221</v>
      </c>
      <c r="AC140">
        <v>2022</v>
      </c>
      <c r="AD140">
        <v>12</v>
      </c>
      <c r="AE140" t="s">
        <v>3914</v>
      </c>
      <c r="AF140" t="s">
        <v>3883</v>
      </c>
      <c r="AG140" t="s">
        <v>4176</v>
      </c>
      <c r="AH140" t="s">
        <v>4230</v>
      </c>
      <c r="AI140" t="s">
        <v>3900</v>
      </c>
      <c r="AJ140">
        <v>2022</v>
      </c>
      <c r="AK140" t="s">
        <v>3936</v>
      </c>
      <c r="AL140" t="s">
        <v>3885</v>
      </c>
      <c r="AM140">
        <v>471.90621224999995</v>
      </c>
      <c r="AN140">
        <v>2024</v>
      </c>
      <c r="AO140">
        <v>2024</v>
      </c>
      <c r="AP140" t="s">
        <v>3901</v>
      </c>
    </row>
    <row r="141" spans="1:42">
      <c r="C141" t="s">
        <v>3864</v>
      </c>
      <c r="D141" t="s">
        <v>50</v>
      </c>
      <c r="E141" t="s">
        <v>3865</v>
      </c>
      <c r="F141" t="s">
        <v>4226</v>
      </c>
      <c r="H141" t="s">
        <v>4227</v>
      </c>
      <c r="I141" t="s">
        <v>3889</v>
      </c>
      <c r="J141" t="s">
        <v>3890</v>
      </c>
      <c r="L141" t="s">
        <v>3871</v>
      </c>
      <c r="M141" t="s">
        <v>4208</v>
      </c>
      <c r="N141" t="s">
        <v>4208</v>
      </c>
      <c r="O141" t="s">
        <v>4176</v>
      </c>
      <c r="Q141" t="s">
        <v>4231</v>
      </c>
      <c r="S141" t="s">
        <v>4212</v>
      </c>
      <c r="T141" t="s">
        <v>4199</v>
      </c>
      <c r="V141" t="s">
        <v>3877</v>
      </c>
      <c r="W141" t="s">
        <v>4183</v>
      </c>
      <c r="Y141" t="s">
        <v>4213</v>
      </c>
      <c r="Z141" t="s">
        <v>4214</v>
      </c>
      <c r="AA141" t="s">
        <v>4227</v>
      </c>
      <c r="AB141" t="s">
        <v>4221</v>
      </c>
      <c r="AC141">
        <v>2023</v>
      </c>
      <c r="AD141">
        <v>11</v>
      </c>
      <c r="AE141" t="s">
        <v>3914</v>
      </c>
      <c r="AF141" t="s">
        <v>3883</v>
      </c>
      <c r="AG141" t="s">
        <v>4176</v>
      </c>
      <c r="AH141" t="s">
        <v>4230</v>
      </c>
      <c r="AI141" t="s">
        <v>3900</v>
      </c>
      <c r="AJ141">
        <v>2023</v>
      </c>
      <c r="AK141" t="s">
        <v>3936</v>
      </c>
      <c r="AL141" t="s">
        <v>3885</v>
      </c>
      <c r="AM141">
        <v>218.38499999999999</v>
      </c>
      <c r="AN141">
        <v>2025</v>
      </c>
      <c r="AO141">
        <v>2025</v>
      </c>
      <c r="AP141" t="s">
        <v>3901</v>
      </c>
    </row>
    <row r="142" spans="1:42" hidden="1">
      <c r="C142" t="s">
        <v>3864</v>
      </c>
      <c r="D142" t="s">
        <v>50</v>
      </c>
      <c r="E142" t="s">
        <v>3865</v>
      </c>
      <c r="F142" t="s">
        <v>4226</v>
      </c>
      <c r="H142" t="s">
        <v>4227</v>
      </c>
      <c r="I142" t="s">
        <v>3889</v>
      </c>
      <c r="J142" t="s">
        <v>3890</v>
      </c>
      <c r="L142" t="s">
        <v>3871</v>
      </c>
      <c r="M142" t="s">
        <v>4208</v>
      </c>
      <c r="N142" t="s">
        <v>4208</v>
      </c>
      <c r="O142" t="s">
        <v>4176</v>
      </c>
      <c r="Q142" t="s">
        <v>4232</v>
      </c>
      <c r="S142" t="s">
        <v>4212</v>
      </c>
      <c r="T142" t="s">
        <v>4199</v>
      </c>
      <c r="V142" t="s">
        <v>3877</v>
      </c>
      <c r="W142" t="s">
        <v>4183</v>
      </c>
      <c r="Y142" t="s">
        <v>4213</v>
      </c>
      <c r="Z142" t="s">
        <v>4214</v>
      </c>
      <c r="AA142" t="s">
        <v>4227</v>
      </c>
      <c r="AB142" t="s">
        <v>4221</v>
      </c>
      <c r="AC142">
        <v>2026</v>
      </c>
      <c r="AD142">
        <v>5</v>
      </c>
      <c r="AE142" t="s">
        <v>3914</v>
      </c>
      <c r="AF142" t="s">
        <v>3883</v>
      </c>
      <c r="AG142" t="s">
        <v>4176</v>
      </c>
      <c r="AH142" t="s">
        <v>4230</v>
      </c>
      <c r="AI142" t="s">
        <v>3900</v>
      </c>
      <c r="AJ142">
        <v>2026</v>
      </c>
      <c r="AK142" t="s">
        <v>3929</v>
      </c>
      <c r="AL142" t="s">
        <v>3885</v>
      </c>
      <c r="AM142">
        <v>463.02531439999996</v>
      </c>
      <c r="AN142">
        <v>2028</v>
      </c>
      <c r="AO142">
        <v>2028</v>
      </c>
      <c r="AP142" t="s">
        <v>3901</v>
      </c>
    </row>
    <row r="143" spans="1:42" hidden="1">
      <c r="A143" t="s">
        <v>4233</v>
      </c>
      <c r="B143">
        <v>864</v>
      </c>
      <c r="C143" t="s">
        <v>3864</v>
      </c>
      <c r="D143" t="s">
        <v>50</v>
      </c>
      <c r="E143" t="s">
        <v>4234</v>
      </c>
      <c r="F143" t="s">
        <v>4235</v>
      </c>
      <c r="G143" t="s">
        <v>4236</v>
      </c>
      <c r="H143" t="s">
        <v>4237</v>
      </c>
      <c r="I143" t="s">
        <v>4237</v>
      </c>
      <c r="J143" t="s">
        <v>3930</v>
      </c>
      <c r="K143" t="s">
        <v>4238</v>
      </c>
      <c r="L143" t="s">
        <v>3871</v>
      </c>
      <c r="M143" t="s">
        <v>3932</v>
      </c>
      <c r="N143" t="s">
        <v>3932</v>
      </c>
      <c r="O143" t="s">
        <v>3932</v>
      </c>
      <c r="P143" t="s">
        <v>4239</v>
      </c>
      <c r="Q143" t="s">
        <v>4233</v>
      </c>
      <c r="R143" t="s">
        <v>4240</v>
      </c>
      <c r="S143" t="s">
        <v>119</v>
      </c>
      <c r="T143" t="s">
        <v>3972</v>
      </c>
      <c r="V143" t="s">
        <v>3877</v>
      </c>
      <c r="W143" t="s">
        <v>3878</v>
      </c>
      <c r="X143" t="s">
        <v>4241</v>
      </c>
      <c r="Y143" t="s">
        <v>3896</v>
      </c>
      <c r="Z143" t="s">
        <v>3897</v>
      </c>
      <c r="AA143" t="s">
        <v>4237</v>
      </c>
      <c r="AB143" t="s">
        <v>3881</v>
      </c>
      <c r="AC143" t="s">
        <v>4242</v>
      </c>
      <c r="AD143">
        <v>7</v>
      </c>
      <c r="AE143" t="s">
        <v>3882</v>
      </c>
      <c r="AF143" t="s">
        <v>3883</v>
      </c>
      <c r="AG143" t="s">
        <v>3932</v>
      </c>
      <c r="AH143" t="s">
        <v>4243</v>
      </c>
      <c r="AI143" t="s">
        <v>3884</v>
      </c>
      <c r="AJ143" t="s">
        <v>4242</v>
      </c>
      <c r="AK143" t="s">
        <v>3992</v>
      </c>
      <c r="AL143" t="s">
        <v>3885</v>
      </c>
      <c r="AM143">
        <v>0</v>
      </c>
      <c r="AN143">
        <v>2014</v>
      </c>
      <c r="AO143">
        <v>2014</v>
      </c>
      <c r="AP143" t="s">
        <v>3958</v>
      </c>
    </row>
    <row r="144" spans="1:42" hidden="1">
      <c r="A144" t="s">
        <v>4244</v>
      </c>
      <c r="B144">
        <v>865</v>
      </c>
      <c r="C144" t="s">
        <v>3864</v>
      </c>
      <c r="D144" t="s">
        <v>50</v>
      </c>
      <c r="E144" t="s">
        <v>4234</v>
      </c>
      <c r="F144" t="s">
        <v>4235</v>
      </c>
      <c r="G144" t="s">
        <v>4236</v>
      </c>
      <c r="H144" t="s">
        <v>4237</v>
      </c>
      <c r="I144" t="s">
        <v>4237</v>
      </c>
      <c r="J144" t="s">
        <v>3930</v>
      </c>
      <c r="K144" t="s">
        <v>4245</v>
      </c>
      <c r="L144" t="s">
        <v>3871</v>
      </c>
      <c r="M144" t="s">
        <v>3932</v>
      </c>
      <c r="N144" t="s">
        <v>3932</v>
      </c>
      <c r="O144" t="s">
        <v>3932</v>
      </c>
      <c r="P144" t="s">
        <v>4239</v>
      </c>
      <c r="Q144" t="s">
        <v>4244</v>
      </c>
      <c r="R144" t="s">
        <v>4246</v>
      </c>
      <c r="S144" t="s">
        <v>119</v>
      </c>
      <c r="T144" t="s">
        <v>3972</v>
      </c>
      <c r="V144" t="s">
        <v>3877</v>
      </c>
      <c r="W144" t="s">
        <v>3878</v>
      </c>
      <c r="X144" t="s">
        <v>4241</v>
      </c>
      <c r="Y144" t="s">
        <v>3896</v>
      </c>
      <c r="Z144" t="s">
        <v>3897</v>
      </c>
      <c r="AA144" t="s">
        <v>4237</v>
      </c>
      <c r="AB144" t="s">
        <v>3881</v>
      </c>
      <c r="AC144">
        <v>2017</v>
      </c>
      <c r="AD144">
        <v>6</v>
      </c>
      <c r="AE144" t="s">
        <v>3882</v>
      </c>
      <c r="AF144" t="s">
        <v>3883</v>
      </c>
      <c r="AG144" t="s">
        <v>3932</v>
      </c>
      <c r="AH144" t="s">
        <v>4243</v>
      </c>
      <c r="AI144" t="s">
        <v>3884</v>
      </c>
      <c r="AJ144">
        <v>2017</v>
      </c>
      <c r="AK144" t="s">
        <v>3929</v>
      </c>
      <c r="AL144" t="s">
        <v>3885</v>
      </c>
      <c r="AM144">
        <v>102.79475460716385</v>
      </c>
      <c r="AN144">
        <v>2019</v>
      </c>
      <c r="AO144">
        <v>2019</v>
      </c>
      <c r="AP144" t="s">
        <v>3958</v>
      </c>
    </row>
    <row r="145" spans="1:42" hidden="1">
      <c r="A145" t="s">
        <v>4247</v>
      </c>
      <c r="B145">
        <v>866</v>
      </c>
      <c r="C145" t="s">
        <v>3864</v>
      </c>
      <c r="D145" t="s">
        <v>50</v>
      </c>
      <c r="E145" t="s">
        <v>4234</v>
      </c>
      <c r="F145" t="s">
        <v>4235</v>
      </c>
      <c r="G145" t="s">
        <v>4236</v>
      </c>
      <c r="H145" t="s">
        <v>4237</v>
      </c>
      <c r="I145" t="s">
        <v>4237</v>
      </c>
      <c r="J145" t="s">
        <v>3930</v>
      </c>
      <c r="K145" t="s">
        <v>4248</v>
      </c>
      <c r="L145" t="s">
        <v>3871</v>
      </c>
      <c r="M145" t="s">
        <v>3932</v>
      </c>
      <c r="N145" t="s">
        <v>3932</v>
      </c>
      <c r="O145" t="s">
        <v>3932</v>
      </c>
      <c r="P145" t="s">
        <v>4249</v>
      </c>
      <c r="Q145" t="s">
        <v>4247</v>
      </c>
      <c r="R145" t="s">
        <v>4240</v>
      </c>
      <c r="S145" t="s">
        <v>119</v>
      </c>
      <c r="T145" t="s">
        <v>3972</v>
      </c>
      <c r="V145" t="s">
        <v>3877</v>
      </c>
      <c r="W145" t="s">
        <v>3878</v>
      </c>
      <c r="X145" t="s">
        <v>4241</v>
      </c>
      <c r="Y145" t="s">
        <v>3896</v>
      </c>
      <c r="Z145" t="s">
        <v>3897</v>
      </c>
      <c r="AA145" t="s">
        <v>4237</v>
      </c>
      <c r="AB145" t="s">
        <v>3881</v>
      </c>
      <c r="AC145">
        <v>2009</v>
      </c>
      <c r="AD145">
        <v>7</v>
      </c>
      <c r="AE145" t="s">
        <v>3882</v>
      </c>
      <c r="AF145" t="s">
        <v>3883</v>
      </c>
      <c r="AG145" t="s">
        <v>3932</v>
      </c>
      <c r="AH145" t="s">
        <v>4243</v>
      </c>
      <c r="AI145" t="s">
        <v>3884</v>
      </c>
      <c r="AJ145">
        <v>2009</v>
      </c>
      <c r="AK145" t="s">
        <v>3992</v>
      </c>
      <c r="AL145" t="s">
        <v>3885</v>
      </c>
      <c r="AM145">
        <v>0</v>
      </c>
      <c r="AN145">
        <v>2014</v>
      </c>
      <c r="AO145">
        <v>2014</v>
      </c>
      <c r="AP145" t="s">
        <v>3958</v>
      </c>
    </row>
    <row r="146" spans="1:42" hidden="1">
      <c r="A146" t="s">
        <v>4250</v>
      </c>
      <c r="B146">
        <v>867</v>
      </c>
      <c r="C146" t="s">
        <v>3864</v>
      </c>
      <c r="D146" t="s">
        <v>50</v>
      </c>
      <c r="E146" t="s">
        <v>4234</v>
      </c>
      <c r="F146" t="s">
        <v>4235</v>
      </c>
      <c r="G146" t="s">
        <v>4251</v>
      </c>
      <c r="H146" t="s">
        <v>3868</v>
      </c>
      <c r="I146" t="s">
        <v>3868</v>
      </c>
      <c r="J146" t="s">
        <v>4252</v>
      </c>
      <c r="K146" t="s">
        <v>4253</v>
      </c>
      <c r="L146" t="s">
        <v>3871</v>
      </c>
      <c r="M146" t="s">
        <v>3932</v>
      </c>
      <c r="N146" t="s">
        <v>3932</v>
      </c>
      <c r="O146" t="s">
        <v>3932</v>
      </c>
      <c r="P146" t="s">
        <v>4254</v>
      </c>
      <c r="Q146" t="s">
        <v>4250</v>
      </c>
      <c r="R146" t="s">
        <v>4255</v>
      </c>
      <c r="S146" t="s">
        <v>119</v>
      </c>
      <c r="T146" t="s">
        <v>3972</v>
      </c>
      <c r="V146" t="s">
        <v>3877</v>
      </c>
      <c r="W146" t="s">
        <v>3878</v>
      </c>
      <c r="X146" t="s">
        <v>4241</v>
      </c>
      <c r="Y146" t="s">
        <v>4256</v>
      </c>
      <c r="Z146" t="s">
        <v>4257</v>
      </c>
      <c r="AA146" t="s">
        <v>3868</v>
      </c>
      <c r="AB146" t="s">
        <v>3881</v>
      </c>
      <c r="AC146">
        <v>2015</v>
      </c>
      <c r="AD146">
        <v>11</v>
      </c>
      <c r="AE146" t="s">
        <v>3882</v>
      </c>
      <c r="AF146" t="s">
        <v>3883</v>
      </c>
      <c r="AG146" t="s">
        <v>3932</v>
      </c>
      <c r="AH146" t="s">
        <v>4243</v>
      </c>
      <c r="AI146" t="s">
        <v>3884</v>
      </c>
      <c r="AJ146">
        <v>2015</v>
      </c>
      <c r="AK146" t="s">
        <v>3936</v>
      </c>
      <c r="AL146" t="s">
        <v>3885</v>
      </c>
      <c r="AM146">
        <v>0</v>
      </c>
      <c r="AN146">
        <v>2016</v>
      </c>
      <c r="AO146">
        <v>2016</v>
      </c>
      <c r="AP146" t="s">
        <v>3958</v>
      </c>
    </row>
    <row r="147" spans="1:42" hidden="1">
      <c r="A147" t="s">
        <v>4258</v>
      </c>
      <c r="B147">
        <v>868</v>
      </c>
      <c r="C147" t="s">
        <v>3864</v>
      </c>
      <c r="D147" t="s">
        <v>50</v>
      </c>
      <c r="E147" t="s">
        <v>4234</v>
      </c>
      <c r="F147" t="s">
        <v>4235</v>
      </c>
      <c r="G147" t="s">
        <v>4236</v>
      </c>
      <c r="H147" t="s">
        <v>4237</v>
      </c>
      <c r="I147" t="s">
        <v>4237</v>
      </c>
      <c r="J147" t="s">
        <v>3930</v>
      </c>
      <c r="K147" t="s">
        <v>4259</v>
      </c>
      <c r="L147" t="s">
        <v>3871</v>
      </c>
      <c r="M147" t="s">
        <v>3932</v>
      </c>
      <c r="N147" t="s">
        <v>3932</v>
      </c>
      <c r="O147" t="s">
        <v>3932</v>
      </c>
      <c r="P147" t="s">
        <v>4260</v>
      </c>
      <c r="Q147" t="s">
        <v>4258</v>
      </c>
      <c r="R147" t="s">
        <v>4261</v>
      </c>
      <c r="S147" t="s">
        <v>119</v>
      </c>
      <c r="T147" t="s">
        <v>3972</v>
      </c>
      <c r="V147" t="s">
        <v>3877</v>
      </c>
      <c r="W147" t="s">
        <v>3878</v>
      </c>
      <c r="X147" t="s">
        <v>4241</v>
      </c>
      <c r="Y147" t="s">
        <v>3896</v>
      </c>
      <c r="Z147" t="s">
        <v>3897</v>
      </c>
      <c r="AA147" t="s">
        <v>4237</v>
      </c>
      <c r="AB147" t="s">
        <v>3881</v>
      </c>
      <c r="AC147">
        <v>2013</v>
      </c>
      <c r="AD147">
        <v>7</v>
      </c>
      <c r="AE147" t="s">
        <v>3882</v>
      </c>
      <c r="AF147" t="s">
        <v>3883</v>
      </c>
      <c r="AG147" t="s">
        <v>3932</v>
      </c>
      <c r="AH147" t="s">
        <v>4243</v>
      </c>
      <c r="AI147" t="s">
        <v>3884</v>
      </c>
      <c r="AJ147">
        <v>2013</v>
      </c>
      <c r="AK147" t="s">
        <v>3992</v>
      </c>
      <c r="AL147" t="s">
        <v>3885</v>
      </c>
      <c r="AM147">
        <v>41.104212505712269</v>
      </c>
      <c r="AN147">
        <v>2016</v>
      </c>
      <c r="AO147">
        <v>2016</v>
      </c>
      <c r="AP147" t="s">
        <v>3958</v>
      </c>
    </row>
    <row r="148" spans="1:42" hidden="1">
      <c r="A148" t="s">
        <v>4262</v>
      </c>
      <c r="B148">
        <v>869</v>
      </c>
      <c r="C148" t="s">
        <v>3864</v>
      </c>
      <c r="D148" t="s">
        <v>50</v>
      </c>
      <c r="E148" t="s">
        <v>4234</v>
      </c>
      <c r="F148" t="s">
        <v>4235</v>
      </c>
      <c r="G148" t="s">
        <v>4236</v>
      </c>
      <c r="H148" t="s">
        <v>4237</v>
      </c>
      <c r="I148" t="s">
        <v>4237</v>
      </c>
      <c r="J148" t="s">
        <v>3930</v>
      </c>
      <c r="K148" t="s">
        <v>4263</v>
      </c>
      <c r="L148" t="s">
        <v>3871</v>
      </c>
      <c r="M148" t="s">
        <v>3932</v>
      </c>
      <c r="N148" t="s">
        <v>3932</v>
      </c>
      <c r="O148" t="s">
        <v>3932</v>
      </c>
      <c r="P148" t="s">
        <v>4264</v>
      </c>
      <c r="Q148" t="s">
        <v>4262</v>
      </c>
      <c r="R148" t="s">
        <v>4265</v>
      </c>
      <c r="S148" t="s">
        <v>119</v>
      </c>
      <c r="T148" t="s">
        <v>3972</v>
      </c>
      <c r="V148" t="s">
        <v>3877</v>
      </c>
      <c r="W148" t="s">
        <v>3878</v>
      </c>
      <c r="X148" t="s">
        <v>4241</v>
      </c>
      <c r="Y148" t="s">
        <v>3896</v>
      </c>
      <c r="Z148" t="s">
        <v>3897</v>
      </c>
      <c r="AA148" t="s">
        <v>4237</v>
      </c>
      <c r="AB148" t="s">
        <v>3881</v>
      </c>
      <c r="AC148">
        <v>2013</v>
      </c>
      <c r="AD148">
        <v>7</v>
      </c>
      <c r="AE148" t="s">
        <v>3882</v>
      </c>
      <c r="AF148" t="s">
        <v>3883</v>
      </c>
      <c r="AG148" t="s">
        <v>3932</v>
      </c>
      <c r="AH148" t="s">
        <v>4243</v>
      </c>
      <c r="AI148" t="s">
        <v>3884</v>
      </c>
      <c r="AJ148">
        <v>2013</v>
      </c>
      <c r="AK148" t="s">
        <v>3992</v>
      </c>
      <c r="AL148" t="s">
        <v>3885</v>
      </c>
      <c r="AM148">
        <v>46.837411091648363</v>
      </c>
      <c r="AN148">
        <v>2016</v>
      </c>
      <c r="AO148">
        <v>2016</v>
      </c>
      <c r="AP148" t="s">
        <v>3958</v>
      </c>
    </row>
    <row r="149" spans="1:42" hidden="1">
      <c r="A149" t="s">
        <v>4266</v>
      </c>
      <c r="B149">
        <v>870</v>
      </c>
      <c r="C149" t="s">
        <v>3864</v>
      </c>
      <c r="D149" t="s">
        <v>50</v>
      </c>
      <c r="E149" t="s">
        <v>4234</v>
      </c>
      <c r="F149" t="s">
        <v>4235</v>
      </c>
      <c r="G149" t="s">
        <v>4267</v>
      </c>
      <c r="H149" t="s">
        <v>3868</v>
      </c>
      <c r="I149" t="s">
        <v>3868</v>
      </c>
      <c r="J149" t="s">
        <v>3930</v>
      </c>
      <c r="K149" t="s">
        <v>4268</v>
      </c>
      <c r="L149" t="s">
        <v>3871</v>
      </c>
      <c r="M149" t="s">
        <v>3872</v>
      </c>
      <c r="N149" t="s">
        <v>3872</v>
      </c>
      <c r="O149" t="s">
        <v>3872</v>
      </c>
      <c r="P149" t="s">
        <v>4269</v>
      </c>
      <c r="Q149" t="s">
        <v>4266</v>
      </c>
      <c r="R149" t="s">
        <v>4270</v>
      </c>
      <c r="S149" t="s">
        <v>119</v>
      </c>
      <c r="T149" t="s">
        <v>3972</v>
      </c>
      <c r="V149" t="s">
        <v>3877</v>
      </c>
      <c r="W149" t="s">
        <v>3878</v>
      </c>
      <c r="X149" t="s">
        <v>4241</v>
      </c>
      <c r="Y149" t="s">
        <v>3896</v>
      </c>
      <c r="Z149" t="s">
        <v>3897</v>
      </c>
      <c r="AA149" t="s">
        <v>3868</v>
      </c>
      <c r="AB149" t="s">
        <v>3881</v>
      </c>
      <c r="AC149">
        <v>2013</v>
      </c>
      <c r="AD149">
        <v>7</v>
      </c>
      <c r="AE149" t="s">
        <v>3882</v>
      </c>
      <c r="AF149" t="s">
        <v>3883</v>
      </c>
      <c r="AG149" t="s">
        <v>3872</v>
      </c>
      <c r="AH149" t="s">
        <v>4243</v>
      </c>
      <c r="AI149" t="s">
        <v>3884</v>
      </c>
      <c r="AJ149">
        <v>2013</v>
      </c>
      <c r="AK149" t="s">
        <v>3992</v>
      </c>
      <c r="AL149" t="s">
        <v>3885</v>
      </c>
      <c r="AM149">
        <v>14.580316744200001</v>
      </c>
      <c r="AN149">
        <v>2015</v>
      </c>
      <c r="AO149">
        <v>2015</v>
      </c>
      <c r="AP149" t="s">
        <v>3958</v>
      </c>
    </row>
    <row r="150" spans="1:42" hidden="1">
      <c r="A150" t="s">
        <v>4271</v>
      </c>
      <c r="B150">
        <v>871</v>
      </c>
      <c r="C150" t="s">
        <v>3864</v>
      </c>
      <c r="D150" t="s">
        <v>50</v>
      </c>
      <c r="E150" t="s">
        <v>4234</v>
      </c>
      <c r="F150" t="s">
        <v>4235</v>
      </c>
      <c r="G150" t="s">
        <v>4272</v>
      </c>
      <c r="H150" t="s">
        <v>4237</v>
      </c>
      <c r="I150" t="s">
        <v>4237</v>
      </c>
      <c r="J150" t="s">
        <v>3930</v>
      </c>
      <c r="K150" t="s">
        <v>4268</v>
      </c>
      <c r="L150" t="s">
        <v>3871</v>
      </c>
      <c r="M150" t="s">
        <v>3872</v>
      </c>
      <c r="N150" t="s">
        <v>3872</v>
      </c>
      <c r="O150" t="s">
        <v>3872</v>
      </c>
      <c r="P150" t="s">
        <v>4273</v>
      </c>
      <c r="Q150" t="s">
        <v>4271</v>
      </c>
      <c r="R150" t="s">
        <v>4274</v>
      </c>
      <c r="S150" t="s">
        <v>119</v>
      </c>
      <c r="T150" t="s">
        <v>3972</v>
      </c>
      <c r="V150" t="s">
        <v>3877</v>
      </c>
      <c r="W150" t="s">
        <v>3878</v>
      </c>
      <c r="X150" t="s">
        <v>4241</v>
      </c>
      <c r="Y150" t="s">
        <v>3896</v>
      </c>
      <c r="Z150" t="s">
        <v>3897</v>
      </c>
      <c r="AA150" t="s">
        <v>4237</v>
      </c>
      <c r="AB150" t="s">
        <v>3881</v>
      </c>
      <c r="AC150">
        <v>2011</v>
      </c>
      <c r="AD150">
        <v>0</v>
      </c>
      <c r="AE150" t="s">
        <v>3882</v>
      </c>
      <c r="AF150" t="s">
        <v>3883</v>
      </c>
      <c r="AG150" t="s">
        <v>3872</v>
      </c>
      <c r="AH150" t="s">
        <v>4243</v>
      </c>
      <c r="AI150" t="s">
        <v>3884</v>
      </c>
      <c r="AJ150">
        <v>2011</v>
      </c>
      <c r="AK150">
        <v>0</v>
      </c>
      <c r="AL150" t="s">
        <v>3885</v>
      </c>
      <c r="AM150">
        <v>17.193703660000001</v>
      </c>
      <c r="AN150">
        <v>2014</v>
      </c>
      <c r="AO150">
        <v>2014</v>
      </c>
      <c r="AP150" t="s">
        <v>3958</v>
      </c>
    </row>
    <row r="151" spans="1:42" hidden="1">
      <c r="A151" t="s">
        <v>4275</v>
      </c>
      <c r="B151">
        <v>872</v>
      </c>
      <c r="C151" t="s">
        <v>3864</v>
      </c>
      <c r="D151" t="s">
        <v>50</v>
      </c>
      <c r="E151" t="s">
        <v>4234</v>
      </c>
      <c r="F151" t="s">
        <v>4235</v>
      </c>
      <c r="H151" t="s">
        <v>3868</v>
      </c>
      <c r="I151" t="s">
        <v>3868</v>
      </c>
      <c r="J151" t="s">
        <v>4276</v>
      </c>
      <c r="K151" t="s">
        <v>4027</v>
      </c>
      <c r="L151" t="s">
        <v>3871</v>
      </c>
      <c r="M151" t="s">
        <v>3872</v>
      </c>
      <c r="N151" t="s">
        <v>3872</v>
      </c>
      <c r="O151" t="s">
        <v>3872</v>
      </c>
      <c r="P151" t="s">
        <v>4027</v>
      </c>
      <c r="Q151" t="s">
        <v>4275</v>
      </c>
      <c r="S151" t="s">
        <v>119</v>
      </c>
      <c r="T151" t="s">
        <v>3876</v>
      </c>
      <c r="V151" t="s">
        <v>3877</v>
      </c>
      <c r="W151" t="s">
        <v>4183</v>
      </c>
      <c r="X151" t="s">
        <v>4277</v>
      </c>
      <c r="Y151" t="s">
        <v>3879</v>
      </c>
      <c r="Z151" t="s">
        <v>3880</v>
      </c>
      <c r="AA151" t="s">
        <v>3868</v>
      </c>
      <c r="AB151" t="s">
        <v>3881</v>
      </c>
      <c r="AC151">
        <v>2027</v>
      </c>
      <c r="AD151">
        <v>10</v>
      </c>
      <c r="AE151" t="s">
        <v>3914</v>
      </c>
      <c r="AF151" t="s">
        <v>3883</v>
      </c>
      <c r="AG151" t="s">
        <v>3872</v>
      </c>
      <c r="AH151" t="s">
        <v>4243</v>
      </c>
      <c r="AI151" t="s">
        <v>3884</v>
      </c>
      <c r="AJ151">
        <v>2027</v>
      </c>
      <c r="AK151" t="s">
        <v>3936</v>
      </c>
      <c r="AL151" t="s">
        <v>3885</v>
      </c>
      <c r="AM151">
        <v>1962.9310344827586</v>
      </c>
      <c r="AN151">
        <v>2029</v>
      </c>
      <c r="AO151">
        <v>2029</v>
      </c>
      <c r="AP151" t="s">
        <v>3958</v>
      </c>
    </row>
    <row r="152" spans="1:42" hidden="1">
      <c r="A152" t="s">
        <v>4278</v>
      </c>
      <c r="B152">
        <v>873</v>
      </c>
      <c r="C152" t="s">
        <v>3864</v>
      </c>
      <c r="D152" t="s">
        <v>50</v>
      </c>
      <c r="E152" t="s">
        <v>4234</v>
      </c>
      <c r="F152" t="s">
        <v>4235</v>
      </c>
      <c r="H152" t="s">
        <v>3868</v>
      </c>
      <c r="I152" t="s">
        <v>3868</v>
      </c>
      <c r="J152" t="s">
        <v>4276</v>
      </c>
      <c r="K152" t="s">
        <v>4027</v>
      </c>
      <c r="L152" t="s">
        <v>3871</v>
      </c>
      <c r="M152" t="s">
        <v>3872</v>
      </c>
      <c r="N152" t="s">
        <v>3872</v>
      </c>
      <c r="O152" t="s">
        <v>3872</v>
      </c>
      <c r="P152" t="s">
        <v>4027</v>
      </c>
      <c r="Q152" t="s">
        <v>4278</v>
      </c>
      <c r="S152" t="s">
        <v>119</v>
      </c>
      <c r="T152" t="s">
        <v>3876</v>
      </c>
      <c r="V152" t="s">
        <v>3877</v>
      </c>
      <c r="W152" t="s">
        <v>4183</v>
      </c>
      <c r="X152" t="s">
        <v>4277</v>
      </c>
      <c r="Y152" t="s">
        <v>3879</v>
      </c>
      <c r="Z152" t="s">
        <v>3880</v>
      </c>
      <c r="AA152" t="s">
        <v>3868</v>
      </c>
      <c r="AB152" t="s">
        <v>3881</v>
      </c>
      <c r="AC152">
        <v>2029</v>
      </c>
      <c r="AD152">
        <v>10</v>
      </c>
      <c r="AE152" t="s">
        <v>3914</v>
      </c>
      <c r="AF152" t="s">
        <v>3883</v>
      </c>
      <c r="AG152" t="s">
        <v>3872</v>
      </c>
      <c r="AH152" t="s">
        <v>4243</v>
      </c>
      <c r="AI152" t="s">
        <v>3884</v>
      </c>
      <c r="AJ152">
        <v>2029</v>
      </c>
      <c r="AK152" t="s">
        <v>3936</v>
      </c>
      <c r="AL152" t="s">
        <v>3885</v>
      </c>
      <c r="AM152">
        <v>2826.620689655173</v>
      </c>
      <c r="AN152">
        <v>2031</v>
      </c>
      <c r="AO152">
        <v>2031</v>
      </c>
      <c r="AP152" t="s">
        <v>3958</v>
      </c>
    </row>
    <row r="153" spans="1:42" hidden="1">
      <c r="A153" t="s">
        <v>4279</v>
      </c>
      <c r="B153">
        <v>876</v>
      </c>
      <c r="C153" t="s">
        <v>3864</v>
      </c>
      <c r="D153" t="s">
        <v>50</v>
      </c>
      <c r="E153" t="s">
        <v>4234</v>
      </c>
      <c r="F153" t="s">
        <v>4235</v>
      </c>
      <c r="H153" t="s">
        <v>4280</v>
      </c>
      <c r="I153" t="s">
        <v>4280</v>
      </c>
      <c r="J153" t="s">
        <v>4281</v>
      </c>
      <c r="K153" t="s">
        <v>4282</v>
      </c>
      <c r="L153" t="s">
        <v>3871</v>
      </c>
      <c r="M153" t="s">
        <v>3922</v>
      </c>
      <c r="N153" t="s">
        <v>3922</v>
      </c>
      <c r="O153" t="s">
        <v>3922</v>
      </c>
      <c r="P153" t="s">
        <v>4283</v>
      </c>
      <c r="Q153" t="s">
        <v>4279</v>
      </c>
      <c r="S153" t="s">
        <v>4284</v>
      </c>
      <c r="T153" t="s">
        <v>3972</v>
      </c>
      <c r="U153" t="s">
        <v>3927</v>
      </c>
      <c r="V153" t="s">
        <v>3877</v>
      </c>
      <c r="W153" t="s">
        <v>4183</v>
      </c>
      <c r="X153" t="s">
        <v>4277</v>
      </c>
      <c r="Y153" t="s">
        <v>3879</v>
      </c>
      <c r="Z153" t="s">
        <v>3880</v>
      </c>
      <c r="AA153" t="s">
        <v>4280</v>
      </c>
      <c r="AB153" t="s">
        <v>3957</v>
      </c>
      <c r="AC153">
        <v>2024</v>
      </c>
      <c r="AD153">
        <v>10</v>
      </c>
      <c r="AE153" t="s">
        <v>3914</v>
      </c>
      <c r="AF153" t="s">
        <v>3883</v>
      </c>
      <c r="AG153" t="s">
        <v>3922</v>
      </c>
      <c r="AH153" t="s">
        <v>4243</v>
      </c>
      <c r="AI153" t="s">
        <v>3884</v>
      </c>
      <c r="AJ153">
        <v>2024</v>
      </c>
      <c r="AK153" t="s">
        <v>3936</v>
      </c>
      <c r="AL153" t="s">
        <v>3885</v>
      </c>
      <c r="AM153">
        <v>2456.6982758620688</v>
      </c>
      <c r="AN153">
        <v>2026</v>
      </c>
      <c r="AO153">
        <v>2026</v>
      </c>
      <c r="AP153" t="s">
        <v>3958</v>
      </c>
    </row>
    <row r="154" spans="1:42" hidden="1">
      <c r="A154" t="s">
        <v>4285</v>
      </c>
      <c r="B154">
        <v>878</v>
      </c>
      <c r="C154" t="s">
        <v>3864</v>
      </c>
      <c r="D154" t="s">
        <v>50</v>
      </c>
      <c r="E154" t="s">
        <v>4234</v>
      </c>
      <c r="F154" t="s">
        <v>4235</v>
      </c>
      <c r="H154" t="s">
        <v>4286</v>
      </c>
      <c r="I154" t="s">
        <v>4286</v>
      </c>
      <c r="J154" t="s">
        <v>4276</v>
      </c>
      <c r="K154">
        <v>0</v>
      </c>
      <c r="L154" t="s">
        <v>3871</v>
      </c>
      <c r="M154" t="s">
        <v>3922</v>
      </c>
      <c r="N154" t="s">
        <v>3922</v>
      </c>
      <c r="O154" t="s">
        <v>3922</v>
      </c>
      <c r="P154" t="s">
        <v>4027</v>
      </c>
      <c r="Q154" t="s">
        <v>4285</v>
      </c>
      <c r="S154" t="s">
        <v>119</v>
      </c>
      <c r="T154" t="s">
        <v>3972</v>
      </c>
      <c r="U154" t="s">
        <v>3927</v>
      </c>
      <c r="V154" t="s">
        <v>3877</v>
      </c>
      <c r="W154" t="s">
        <v>4183</v>
      </c>
      <c r="X154" t="s">
        <v>4277</v>
      </c>
      <c r="Y154" t="s">
        <v>3879</v>
      </c>
      <c r="Z154" t="s">
        <v>3880</v>
      </c>
      <c r="AA154" t="s">
        <v>4280</v>
      </c>
      <c r="AB154" t="s">
        <v>3881</v>
      </c>
      <c r="AC154">
        <v>2026</v>
      </c>
      <c r="AD154">
        <v>10</v>
      </c>
      <c r="AE154" t="s">
        <v>3914</v>
      </c>
      <c r="AF154" t="s">
        <v>3883</v>
      </c>
      <c r="AG154" t="s">
        <v>3922</v>
      </c>
      <c r="AH154" t="s">
        <v>4243</v>
      </c>
      <c r="AI154" t="s">
        <v>3884</v>
      </c>
      <c r="AJ154">
        <v>2026</v>
      </c>
      <c r="AK154" t="s">
        <v>3936</v>
      </c>
      <c r="AL154" t="s">
        <v>3885</v>
      </c>
      <c r="AM154">
        <v>1635.7758620689656</v>
      </c>
      <c r="AN154">
        <v>2028</v>
      </c>
      <c r="AO154">
        <v>2028</v>
      </c>
      <c r="AP154" t="s">
        <v>3958</v>
      </c>
    </row>
    <row r="155" spans="1:42" hidden="1">
      <c r="A155" t="s">
        <v>4287</v>
      </c>
      <c r="B155">
        <v>879</v>
      </c>
      <c r="C155" t="s">
        <v>3864</v>
      </c>
      <c r="D155" t="s">
        <v>50</v>
      </c>
      <c r="E155" t="s">
        <v>4234</v>
      </c>
      <c r="F155" t="s">
        <v>4235</v>
      </c>
      <c r="H155" t="s">
        <v>4286</v>
      </c>
      <c r="I155" t="s">
        <v>4286</v>
      </c>
      <c r="J155" t="s">
        <v>4276</v>
      </c>
      <c r="K155">
        <v>0</v>
      </c>
      <c r="L155" t="s">
        <v>3871</v>
      </c>
      <c r="M155" t="s">
        <v>3922</v>
      </c>
      <c r="N155" t="s">
        <v>3922</v>
      </c>
      <c r="O155" t="s">
        <v>3922</v>
      </c>
      <c r="P155" t="s">
        <v>4027</v>
      </c>
      <c r="Q155" t="s">
        <v>4287</v>
      </c>
      <c r="S155" t="s">
        <v>119</v>
      </c>
      <c r="T155" t="s">
        <v>3972</v>
      </c>
      <c r="U155" t="s">
        <v>3927</v>
      </c>
      <c r="V155" t="s">
        <v>3877</v>
      </c>
      <c r="W155" t="s">
        <v>4183</v>
      </c>
      <c r="X155" t="s">
        <v>4277</v>
      </c>
      <c r="Y155" t="s">
        <v>3879</v>
      </c>
      <c r="Z155" t="s">
        <v>3880</v>
      </c>
      <c r="AA155" t="s">
        <v>4280</v>
      </c>
      <c r="AB155" t="s">
        <v>3881</v>
      </c>
      <c r="AC155">
        <v>2028</v>
      </c>
      <c r="AD155">
        <v>10</v>
      </c>
      <c r="AE155" t="s">
        <v>3914</v>
      </c>
      <c r="AF155" t="s">
        <v>3883</v>
      </c>
      <c r="AG155" t="s">
        <v>3922</v>
      </c>
      <c r="AH155" t="s">
        <v>4243</v>
      </c>
      <c r="AI155" t="s">
        <v>3884</v>
      </c>
      <c r="AJ155">
        <v>2028</v>
      </c>
      <c r="AK155" t="s">
        <v>3936</v>
      </c>
      <c r="AL155" t="s">
        <v>3885</v>
      </c>
      <c r="AM155">
        <v>2355.5172413793102</v>
      </c>
      <c r="AN155">
        <v>2030</v>
      </c>
      <c r="AO155">
        <v>2030</v>
      </c>
      <c r="AP155" t="s">
        <v>3958</v>
      </c>
    </row>
    <row r="156" spans="1:42" hidden="1">
      <c r="A156" t="s">
        <v>4288</v>
      </c>
      <c r="B156">
        <v>880</v>
      </c>
      <c r="C156" t="s">
        <v>3864</v>
      </c>
      <c r="D156" t="s">
        <v>50</v>
      </c>
      <c r="E156" t="s">
        <v>4234</v>
      </c>
      <c r="F156" t="s">
        <v>4235</v>
      </c>
      <c r="H156" t="s">
        <v>4286</v>
      </c>
      <c r="I156" t="s">
        <v>4286</v>
      </c>
      <c r="J156" t="s">
        <v>4276</v>
      </c>
      <c r="K156">
        <v>0</v>
      </c>
      <c r="L156" t="s">
        <v>3871</v>
      </c>
      <c r="M156" t="s">
        <v>3922</v>
      </c>
      <c r="N156" t="s">
        <v>3922</v>
      </c>
      <c r="O156" t="s">
        <v>3922</v>
      </c>
      <c r="P156" t="s">
        <v>4027</v>
      </c>
      <c r="Q156" t="s">
        <v>4288</v>
      </c>
      <c r="S156" t="s">
        <v>119</v>
      </c>
      <c r="T156" t="s">
        <v>3972</v>
      </c>
      <c r="U156" t="s">
        <v>3927</v>
      </c>
      <c r="V156" t="s">
        <v>3877</v>
      </c>
      <c r="W156" t="s">
        <v>4183</v>
      </c>
      <c r="X156" t="s">
        <v>4277</v>
      </c>
      <c r="Y156" t="s">
        <v>3879</v>
      </c>
      <c r="Z156" t="s">
        <v>3880</v>
      </c>
      <c r="AA156" t="s">
        <v>4280</v>
      </c>
      <c r="AB156" t="s">
        <v>3881</v>
      </c>
      <c r="AC156">
        <v>2030</v>
      </c>
      <c r="AD156">
        <v>10</v>
      </c>
      <c r="AE156" t="s">
        <v>3914</v>
      </c>
      <c r="AF156" t="s">
        <v>3883</v>
      </c>
      <c r="AG156" t="s">
        <v>3922</v>
      </c>
      <c r="AH156" t="s">
        <v>4243</v>
      </c>
      <c r="AI156" t="s">
        <v>3884</v>
      </c>
      <c r="AJ156">
        <v>2030</v>
      </c>
      <c r="AK156" t="s">
        <v>3936</v>
      </c>
      <c r="AL156" t="s">
        <v>3885</v>
      </c>
      <c r="AM156">
        <v>3391.9448275862064</v>
      </c>
      <c r="AN156">
        <v>2032</v>
      </c>
      <c r="AO156">
        <v>2032</v>
      </c>
      <c r="AP156" t="s">
        <v>3958</v>
      </c>
    </row>
    <row r="157" spans="1:42" hidden="1">
      <c r="A157" t="s">
        <v>4289</v>
      </c>
      <c r="B157">
        <v>881</v>
      </c>
      <c r="C157" t="s">
        <v>3864</v>
      </c>
      <c r="D157" t="s">
        <v>50</v>
      </c>
      <c r="E157" t="s">
        <v>4234</v>
      </c>
      <c r="F157" t="s">
        <v>4235</v>
      </c>
      <c r="G157" t="s">
        <v>4236</v>
      </c>
      <c r="H157" t="s">
        <v>4237</v>
      </c>
      <c r="I157" t="s">
        <v>4237</v>
      </c>
      <c r="J157" t="s">
        <v>3930</v>
      </c>
      <c r="K157" t="s">
        <v>4238</v>
      </c>
      <c r="L157" t="s">
        <v>3871</v>
      </c>
      <c r="M157" t="s">
        <v>3932</v>
      </c>
      <c r="N157" t="s">
        <v>3932</v>
      </c>
      <c r="O157" t="s">
        <v>3932</v>
      </c>
      <c r="P157" t="s">
        <v>4290</v>
      </c>
      <c r="Q157" t="s">
        <v>4289</v>
      </c>
      <c r="R157" t="s">
        <v>4240</v>
      </c>
      <c r="S157" t="s">
        <v>119</v>
      </c>
      <c r="T157" t="s">
        <v>3972</v>
      </c>
      <c r="V157" t="s">
        <v>3877</v>
      </c>
      <c r="W157" t="s">
        <v>3878</v>
      </c>
      <c r="X157" t="s">
        <v>4241</v>
      </c>
      <c r="Y157" t="s">
        <v>3896</v>
      </c>
      <c r="Z157" t="s">
        <v>3897</v>
      </c>
      <c r="AA157" t="s">
        <v>4237</v>
      </c>
      <c r="AB157" t="s">
        <v>3881</v>
      </c>
      <c r="AC157" t="s">
        <v>4242</v>
      </c>
      <c r="AD157">
        <v>7</v>
      </c>
      <c r="AE157" t="s">
        <v>3882</v>
      </c>
      <c r="AF157" t="s">
        <v>3883</v>
      </c>
      <c r="AG157" t="s">
        <v>3932</v>
      </c>
      <c r="AH157" t="s">
        <v>4243</v>
      </c>
      <c r="AI157" t="s">
        <v>3884</v>
      </c>
      <c r="AJ157" t="s">
        <v>4242</v>
      </c>
      <c r="AK157" t="s">
        <v>3992</v>
      </c>
      <c r="AL157" t="s">
        <v>3885</v>
      </c>
      <c r="AM157">
        <v>-2.7940488471699494</v>
      </c>
      <c r="AN157">
        <v>2014</v>
      </c>
      <c r="AO157">
        <v>2014</v>
      </c>
      <c r="AP157" t="s">
        <v>3901</v>
      </c>
    </row>
    <row r="158" spans="1:42" hidden="1">
      <c r="A158" t="s">
        <v>4291</v>
      </c>
      <c r="B158">
        <v>882</v>
      </c>
      <c r="C158" t="s">
        <v>3864</v>
      </c>
      <c r="D158" t="s">
        <v>50</v>
      </c>
      <c r="E158" t="s">
        <v>4234</v>
      </c>
      <c r="F158" t="s">
        <v>4235</v>
      </c>
      <c r="G158" t="s">
        <v>4267</v>
      </c>
      <c r="H158" t="s">
        <v>3868</v>
      </c>
      <c r="I158" t="s">
        <v>3868</v>
      </c>
      <c r="J158" t="s">
        <v>4292</v>
      </c>
      <c r="K158" t="s">
        <v>4282</v>
      </c>
      <c r="L158" t="s">
        <v>3871</v>
      </c>
      <c r="M158" t="s">
        <v>3922</v>
      </c>
      <c r="N158" t="s">
        <v>3922</v>
      </c>
      <c r="O158" t="s">
        <v>3922</v>
      </c>
      <c r="P158" t="s">
        <v>4293</v>
      </c>
      <c r="Q158" t="s">
        <v>4291</v>
      </c>
      <c r="R158" t="s">
        <v>4294</v>
      </c>
      <c r="S158" t="s">
        <v>4284</v>
      </c>
      <c r="T158" t="s">
        <v>3972</v>
      </c>
      <c r="U158" t="s">
        <v>4295</v>
      </c>
      <c r="V158" t="s">
        <v>3877</v>
      </c>
      <c r="W158" t="s">
        <v>3878</v>
      </c>
      <c r="X158" t="s">
        <v>4241</v>
      </c>
      <c r="Y158" t="s">
        <v>3879</v>
      </c>
      <c r="Z158" t="s">
        <v>3880</v>
      </c>
      <c r="AA158" t="s">
        <v>3868</v>
      </c>
      <c r="AB158" t="s">
        <v>3957</v>
      </c>
      <c r="AC158">
        <v>2017</v>
      </c>
      <c r="AD158">
        <v>11</v>
      </c>
      <c r="AE158" t="s">
        <v>3882</v>
      </c>
      <c r="AF158" t="s">
        <v>3883</v>
      </c>
      <c r="AG158" t="s">
        <v>3922</v>
      </c>
      <c r="AH158" t="s">
        <v>4243</v>
      </c>
      <c r="AI158" t="s">
        <v>3884</v>
      </c>
      <c r="AJ158">
        <v>2017</v>
      </c>
      <c r="AK158" t="s">
        <v>3936</v>
      </c>
      <c r="AL158" t="s">
        <v>3885</v>
      </c>
      <c r="AM158">
        <v>-5.7829457357759306</v>
      </c>
      <c r="AN158">
        <v>2019</v>
      </c>
      <c r="AO158">
        <v>2019</v>
      </c>
      <c r="AP158" t="s">
        <v>3901</v>
      </c>
    </row>
    <row r="159" spans="1:42" hidden="1">
      <c r="A159" t="s">
        <v>4296</v>
      </c>
      <c r="B159">
        <v>883</v>
      </c>
      <c r="C159" t="s">
        <v>3864</v>
      </c>
      <c r="D159" t="s">
        <v>50</v>
      </c>
      <c r="E159" t="s">
        <v>4234</v>
      </c>
      <c r="F159" t="s">
        <v>4235</v>
      </c>
      <c r="G159" t="s">
        <v>4297</v>
      </c>
      <c r="H159" t="s">
        <v>3868</v>
      </c>
      <c r="I159" t="s">
        <v>4280</v>
      </c>
      <c r="J159" t="s">
        <v>4298</v>
      </c>
      <c r="K159" t="s">
        <v>4299</v>
      </c>
      <c r="L159" t="s">
        <v>3871</v>
      </c>
      <c r="M159" t="s">
        <v>3872</v>
      </c>
      <c r="N159" t="s">
        <v>3872</v>
      </c>
      <c r="O159" t="s">
        <v>3872</v>
      </c>
      <c r="P159" t="s">
        <v>4300</v>
      </c>
      <c r="Q159" t="s">
        <v>4296</v>
      </c>
      <c r="R159" t="s">
        <v>4301</v>
      </c>
      <c r="S159" t="s">
        <v>119</v>
      </c>
      <c r="T159" t="s">
        <v>3972</v>
      </c>
      <c r="V159" t="s">
        <v>3877</v>
      </c>
      <c r="W159" t="s">
        <v>3878</v>
      </c>
      <c r="Y159" t="s">
        <v>3879</v>
      </c>
      <c r="Z159" t="s">
        <v>3880</v>
      </c>
      <c r="AA159" t="s">
        <v>3868</v>
      </c>
      <c r="AB159" t="s">
        <v>3881</v>
      </c>
      <c r="AC159">
        <v>2016</v>
      </c>
      <c r="AD159">
        <v>7</v>
      </c>
      <c r="AE159" t="s">
        <v>3882</v>
      </c>
      <c r="AF159" t="s">
        <v>3883</v>
      </c>
      <c r="AG159" t="s">
        <v>3872</v>
      </c>
      <c r="AH159" t="s">
        <v>4243</v>
      </c>
      <c r="AI159" t="s">
        <v>3884</v>
      </c>
      <c r="AJ159">
        <v>2016</v>
      </c>
      <c r="AK159" t="s">
        <v>3992</v>
      </c>
      <c r="AL159" t="s">
        <v>3885</v>
      </c>
      <c r="AM159">
        <v>-13.516963200000001</v>
      </c>
      <c r="AN159">
        <v>2017</v>
      </c>
      <c r="AO159">
        <v>2017</v>
      </c>
      <c r="AP159" t="s">
        <v>3901</v>
      </c>
    </row>
    <row r="160" spans="1:42" hidden="1">
      <c r="A160" t="s">
        <v>4302</v>
      </c>
      <c r="B160">
        <v>884</v>
      </c>
      <c r="C160" t="s">
        <v>3864</v>
      </c>
      <c r="D160" t="s">
        <v>50</v>
      </c>
      <c r="E160" t="s">
        <v>4234</v>
      </c>
      <c r="F160" t="s">
        <v>4235</v>
      </c>
      <c r="G160" t="s">
        <v>4251</v>
      </c>
      <c r="H160" t="s">
        <v>3868</v>
      </c>
      <c r="I160" t="s">
        <v>3868</v>
      </c>
      <c r="J160" t="s">
        <v>4303</v>
      </c>
      <c r="K160" t="s">
        <v>4304</v>
      </c>
      <c r="L160" t="s">
        <v>3871</v>
      </c>
      <c r="M160" t="s">
        <v>3932</v>
      </c>
      <c r="N160" t="s">
        <v>3932</v>
      </c>
      <c r="O160" t="s">
        <v>3932</v>
      </c>
      <c r="P160" t="s">
        <v>4305</v>
      </c>
      <c r="Q160" t="s">
        <v>4302</v>
      </c>
      <c r="R160" t="s">
        <v>4306</v>
      </c>
      <c r="S160" t="s">
        <v>119</v>
      </c>
      <c r="T160" t="s">
        <v>3972</v>
      </c>
      <c r="V160" t="s">
        <v>3877</v>
      </c>
      <c r="W160" t="s">
        <v>3878</v>
      </c>
      <c r="X160" t="s">
        <v>4241</v>
      </c>
      <c r="Y160" t="s">
        <v>3896</v>
      </c>
      <c r="Z160" t="s">
        <v>3897</v>
      </c>
      <c r="AA160" t="s">
        <v>3868</v>
      </c>
      <c r="AB160" t="s">
        <v>3881</v>
      </c>
      <c r="AC160">
        <v>2013</v>
      </c>
      <c r="AD160">
        <v>7</v>
      </c>
      <c r="AE160" t="s">
        <v>3882</v>
      </c>
      <c r="AF160" t="s">
        <v>3883</v>
      </c>
      <c r="AG160" t="s">
        <v>3932</v>
      </c>
      <c r="AH160" t="s">
        <v>4243</v>
      </c>
      <c r="AI160" t="s">
        <v>3884</v>
      </c>
      <c r="AJ160">
        <v>2013</v>
      </c>
      <c r="AK160" t="s">
        <v>3992</v>
      </c>
      <c r="AL160" t="s">
        <v>3885</v>
      </c>
      <c r="AM160">
        <v>19.767353399064596</v>
      </c>
      <c r="AN160">
        <v>2015</v>
      </c>
      <c r="AO160">
        <v>2015</v>
      </c>
      <c r="AP160" t="s">
        <v>4307</v>
      </c>
    </row>
    <row r="161" spans="1:42" hidden="1">
      <c r="A161" t="s">
        <v>4308</v>
      </c>
      <c r="B161">
        <v>885</v>
      </c>
      <c r="C161" t="s">
        <v>3864</v>
      </c>
      <c r="D161" t="s">
        <v>50</v>
      </c>
      <c r="E161" t="s">
        <v>4234</v>
      </c>
      <c r="F161" t="s">
        <v>4235</v>
      </c>
      <c r="G161" t="s">
        <v>4309</v>
      </c>
      <c r="H161" t="s">
        <v>4280</v>
      </c>
      <c r="I161" t="s">
        <v>4280</v>
      </c>
      <c r="J161" t="s">
        <v>4303</v>
      </c>
      <c r="K161" t="s">
        <v>4304</v>
      </c>
      <c r="L161" t="s">
        <v>3871</v>
      </c>
      <c r="M161" t="s">
        <v>3932</v>
      </c>
      <c r="N161" t="s">
        <v>3932</v>
      </c>
      <c r="O161" t="s">
        <v>3932</v>
      </c>
      <c r="P161" t="s">
        <v>4310</v>
      </c>
      <c r="Q161" t="s">
        <v>4308</v>
      </c>
      <c r="R161" t="s">
        <v>4306</v>
      </c>
      <c r="S161" t="s">
        <v>119</v>
      </c>
      <c r="T161" t="s">
        <v>3972</v>
      </c>
      <c r="V161" t="s">
        <v>3877</v>
      </c>
      <c r="W161" t="s">
        <v>3878</v>
      </c>
      <c r="X161" t="s">
        <v>4241</v>
      </c>
      <c r="Y161" t="s">
        <v>4256</v>
      </c>
      <c r="Z161" t="s">
        <v>4257</v>
      </c>
      <c r="AA161" t="s">
        <v>4280</v>
      </c>
      <c r="AB161" t="s">
        <v>3881</v>
      </c>
      <c r="AC161">
        <v>2013</v>
      </c>
      <c r="AD161">
        <v>7</v>
      </c>
      <c r="AE161" t="s">
        <v>3882</v>
      </c>
      <c r="AF161" t="s">
        <v>3883</v>
      </c>
      <c r="AG161" t="s">
        <v>3932</v>
      </c>
      <c r="AH161" t="s">
        <v>4243</v>
      </c>
      <c r="AI161" t="s">
        <v>3884</v>
      </c>
      <c r="AJ161">
        <v>2013</v>
      </c>
      <c r="AK161" t="s">
        <v>3992</v>
      </c>
      <c r="AL161" t="s">
        <v>3885</v>
      </c>
      <c r="AM161">
        <v>17.511037787461966</v>
      </c>
      <c r="AN161">
        <v>2015</v>
      </c>
      <c r="AO161">
        <v>2015</v>
      </c>
      <c r="AP161" t="s">
        <v>4307</v>
      </c>
    </row>
    <row r="162" spans="1:42" hidden="1">
      <c r="A162" t="s">
        <v>4311</v>
      </c>
      <c r="B162">
        <v>886</v>
      </c>
      <c r="C162" t="s">
        <v>3864</v>
      </c>
      <c r="D162" t="s">
        <v>50</v>
      </c>
      <c r="E162" t="s">
        <v>4234</v>
      </c>
      <c r="F162" t="s">
        <v>4235</v>
      </c>
      <c r="G162" t="s">
        <v>4251</v>
      </c>
      <c r="H162" t="s">
        <v>3868</v>
      </c>
      <c r="I162" t="s">
        <v>3868</v>
      </c>
      <c r="J162" t="s">
        <v>4312</v>
      </c>
      <c r="K162" t="s">
        <v>4304</v>
      </c>
      <c r="L162" t="s">
        <v>3871</v>
      </c>
      <c r="M162" t="s">
        <v>3932</v>
      </c>
      <c r="N162" t="s">
        <v>3932</v>
      </c>
      <c r="O162" t="s">
        <v>3932</v>
      </c>
      <c r="P162" t="s">
        <v>4313</v>
      </c>
      <c r="Q162" t="s">
        <v>4311</v>
      </c>
      <c r="R162" t="s">
        <v>4314</v>
      </c>
      <c r="S162" t="s">
        <v>119</v>
      </c>
      <c r="T162" t="s">
        <v>3972</v>
      </c>
      <c r="V162" t="s">
        <v>3877</v>
      </c>
      <c r="W162" t="s">
        <v>3878</v>
      </c>
      <c r="X162" t="s">
        <v>4241</v>
      </c>
      <c r="Y162" t="s">
        <v>3896</v>
      </c>
      <c r="Z162" t="s">
        <v>3897</v>
      </c>
      <c r="AA162" t="s">
        <v>3868</v>
      </c>
      <c r="AB162" t="s">
        <v>3881</v>
      </c>
      <c r="AC162" t="s">
        <v>4315</v>
      </c>
      <c r="AD162">
        <v>11</v>
      </c>
      <c r="AE162" t="s">
        <v>3882</v>
      </c>
      <c r="AF162" t="s">
        <v>3883</v>
      </c>
      <c r="AG162" t="s">
        <v>3932</v>
      </c>
      <c r="AH162" t="s">
        <v>4243</v>
      </c>
      <c r="AI162" t="s">
        <v>3884</v>
      </c>
      <c r="AJ162" t="s">
        <v>4315</v>
      </c>
      <c r="AK162" t="s">
        <v>3936</v>
      </c>
      <c r="AL162" t="s">
        <v>3885</v>
      </c>
      <c r="AM162">
        <v>92.087553614629115</v>
      </c>
      <c r="AN162">
        <v>2015</v>
      </c>
      <c r="AO162">
        <v>2015</v>
      </c>
      <c r="AP162" t="s">
        <v>4307</v>
      </c>
    </row>
    <row r="163" spans="1:42" hidden="1">
      <c r="A163" t="s">
        <v>4316</v>
      </c>
      <c r="B163">
        <v>887</v>
      </c>
      <c r="C163" t="s">
        <v>3864</v>
      </c>
      <c r="D163" t="s">
        <v>50</v>
      </c>
      <c r="E163" t="s">
        <v>4234</v>
      </c>
      <c r="F163" t="s">
        <v>4235</v>
      </c>
      <c r="G163" t="s">
        <v>4309</v>
      </c>
      <c r="H163" t="s">
        <v>4280</v>
      </c>
      <c r="I163" t="s">
        <v>4280</v>
      </c>
      <c r="J163" t="s">
        <v>4312</v>
      </c>
      <c r="K163" t="s">
        <v>4304</v>
      </c>
      <c r="L163" t="s">
        <v>3871</v>
      </c>
      <c r="M163" t="s">
        <v>3932</v>
      </c>
      <c r="N163" t="s">
        <v>3932</v>
      </c>
      <c r="O163" t="s">
        <v>3932</v>
      </c>
      <c r="P163" t="s">
        <v>4317</v>
      </c>
      <c r="Q163" t="s">
        <v>4316</v>
      </c>
      <c r="R163" t="s">
        <v>4314</v>
      </c>
      <c r="S163" t="s">
        <v>119</v>
      </c>
      <c r="T163" t="s">
        <v>3972</v>
      </c>
      <c r="V163" t="s">
        <v>3877</v>
      </c>
      <c r="W163" t="s">
        <v>3878</v>
      </c>
      <c r="X163" t="s">
        <v>4241</v>
      </c>
      <c r="Y163" t="s">
        <v>4256</v>
      </c>
      <c r="Z163" t="s">
        <v>4257</v>
      </c>
      <c r="AA163" t="s">
        <v>4280</v>
      </c>
      <c r="AB163" t="s">
        <v>3881</v>
      </c>
      <c r="AC163" t="s">
        <v>4315</v>
      </c>
      <c r="AD163">
        <v>7</v>
      </c>
      <c r="AE163" t="s">
        <v>3882</v>
      </c>
      <c r="AF163" t="s">
        <v>3883</v>
      </c>
      <c r="AG163" t="s">
        <v>3932</v>
      </c>
      <c r="AH163" t="s">
        <v>4243</v>
      </c>
      <c r="AI163" t="s">
        <v>3884</v>
      </c>
      <c r="AJ163" t="s">
        <v>4315</v>
      </c>
      <c r="AK163" t="s">
        <v>3992</v>
      </c>
      <c r="AL163" t="s">
        <v>3885</v>
      </c>
      <c r="AM163">
        <v>251.78537147117478</v>
      </c>
      <c r="AN163">
        <v>2015</v>
      </c>
      <c r="AO163">
        <v>2015</v>
      </c>
      <c r="AP163" t="s">
        <v>4307</v>
      </c>
    </row>
    <row r="164" spans="1:42" hidden="1">
      <c r="A164" t="s">
        <v>4318</v>
      </c>
      <c r="B164">
        <v>888</v>
      </c>
      <c r="C164" t="s">
        <v>3864</v>
      </c>
      <c r="D164" t="s">
        <v>50</v>
      </c>
      <c r="E164" t="s">
        <v>4234</v>
      </c>
      <c r="F164" t="s">
        <v>4235</v>
      </c>
      <c r="G164" t="s">
        <v>4236</v>
      </c>
      <c r="H164" t="s">
        <v>4237</v>
      </c>
      <c r="I164" t="s">
        <v>4237</v>
      </c>
      <c r="J164" t="s">
        <v>3930</v>
      </c>
      <c r="K164" t="s">
        <v>4304</v>
      </c>
      <c r="L164" t="s">
        <v>3871</v>
      </c>
      <c r="M164" t="s">
        <v>3932</v>
      </c>
      <c r="N164" t="s">
        <v>3932</v>
      </c>
      <c r="O164" t="s">
        <v>3932</v>
      </c>
      <c r="P164" t="s">
        <v>4319</v>
      </c>
      <c r="Q164" t="s">
        <v>4318</v>
      </c>
      <c r="R164" t="s">
        <v>4320</v>
      </c>
      <c r="S164" t="s">
        <v>119</v>
      </c>
      <c r="T164" t="s">
        <v>3972</v>
      </c>
      <c r="V164" t="s">
        <v>3877</v>
      </c>
      <c r="W164" t="s">
        <v>3878</v>
      </c>
      <c r="X164" t="s">
        <v>4241</v>
      </c>
      <c r="Y164" t="s">
        <v>4256</v>
      </c>
      <c r="Z164" t="s">
        <v>4257</v>
      </c>
      <c r="AA164" t="s">
        <v>4237</v>
      </c>
      <c r="AB164" t="s">
        <v>3881</v>
      </c>
      <c r="AC164">
        <v>2017</v>
      </c>
      <c r="AD164">
        <v>6</v>
      </c>
      <c r="AE164" t="s">
        <v>3882</v>
      </c>
      <c r="AF164" t="s">
        <v>3883</v>
      </c>
      <c r="AG164" t="s">
        <v>3932</v>
      </c>
      <c r="AH164" t="s">
        <v>4243</v>
      </c>
      <c r="AI164" t="s">
        <v>3884</v>
      </c>
      <c r="AJ164">
        <v>2017</v>
      </c>
      <c r="AK164" t="s">
        <v>3929</v>
      </c>
      <c r="AL164" t="s">
        <v>3885</v>
      </c>
      <c r="AM164">
        <v>92.249599342042586</v>
      </c>
      <c r="AN164">
        <v>2019</v>
      </c>
      <c r="AO164">
        <v>2019</v>
      </c>
      <c r="AP164" t="s">
        <v>4307</v>
      </c>
    </row>
    <row r="165" spans="1:42" hidden="1">
      <c r="A165" t="s">
        <v>4321</v>
      </c>
      <c r="B165">
        <v>889</v>
      </c>
      <c r="C165" t="s">
        <v>3864</v>
      </c>
      <c r="D165" t="s">
        <v>50</v>
      </c>
      <c r="E165" t="s">
        <v>4234</v>
      </c>
      <c r="F165" t="s">
        <v>4235</v>
      </c>
      <c r="G165" t="s">
        <v>4309</v>
      </c>
      <c r="H165" t="s">
        <v>4280</v>
      </c>
      <c r="I165" t="s">
        <v>4280</v>
      </c>
      <c r="J165" t="s">
        <v>4322</v>
      </c>
      <c r="K165" t="s">
        <v>4323</v>
      </c>
      <c r="L165" t="s">
        <v>3871</v>
      </c>
      <c r="M165" t="s">
        <v>3932</v>
      </c>
      <c r="N165" t="s">
        <v>3932</v>
      </c>
      <c r="O165" t="s">
        <v>3932</v>
      </c>
      <c r="P165" t="s">
        <v>4254</v>
      </c>
      <c r="Q165" t="s">
        <v>4321</v>
      </c>
      <c r="R165" t="s">
        <v>4324</v>
      </c>
      <c r="S165" t="s">
        <v>119</v>
      </c>
      <c r="T165" t="s">
        <v>3972</v>
      </c>
      <c r="V165" t="s">
        <v>3877</v>
      </c>
      <c r="W165" t="s">
        <v>3878</v>
      </c>
      <c r="X165" t="s">
        <v>4241</v>
      </c>
      <c r="Y165" t="s">
        <v>4256</v>
      </c>
      <c r="Z165" t="s">
        <v>4257</v>
      </c>
      <c r="AA165" t="s">
        <v>4280</v>
      </c>
      <c r="AB165" t="s">
        <v>3881</v>
      </c>
      <c r="AC165" t="s">
        <v>4315</v>
      </c>
      <c r="AD165">
        <v>7</v>
      </c>
      <c r="AE165" t="s">
        <v>3882</v>
      </c>
      <c r="AF165" t="s">
        <v>3883</v>
      </c>
      <c r="AG165" t="s">
        <v>3932</v>
      </c>
      <c r="AH165" t="s">
        <v>4243</v>
      </c>
      <c r="AI165" t="s">
        <v>3884</v>
      </c>
      <c r="AJ165" t="s">
        <v>4315</v>
      </c>
      <c r="AK165" t="s">
        <v>3992</v>
      </c>
      <c r="AL165" t="s">
        <v>3885</v>
      </c>
      <c r="AM165">
        <v>36.526294415984367</v>
      </c>
      <c r="AN165">
        <v>2015</v>
      </c>
      <c r="AO165">
        <v>2015</v>
      </c>
      <c r="AP165" t="s">
        <v>4307</v>
      </c>
    </row>
    <row r="166" spans="1:42" hidden="1">
      <c r="A166" t="s">
        <v>4325</v>
      </c>
      <c r="B166">
        <v>891</v>
      </c>
      <c r="C166" t="s">
        <v>3864</v>
      </c>
      <c r="D166" t="s">
        <v>50</v>
      </c>
      <c r="E166" t="s">
        <v>4234</v>
      </c>
      <c r="F166" t="s">
        <v>4235</v>
      </c>
      <c r="G166" t="s">
        <v>4267</v>
      </c>
      <c r="H166" t="s">
        <v>3868</v>
      </c>
      <c r="I166" t="s">
        <v>3868</v>
      </c>
      <c r="J166" t="s">
        <v>4292</v>
      </c>
      <c r="K166" t="s">
        <v>4282</v>
      </c>
      <c r="L166" t="s">
        <v>3871</v>
      </c>
      <c r="M166" t="s">
        <v>3922</v>
      </c>
      <c r="N166" t="s">
        <v>3922</v>
      </c>
      <c r="O166" t="s">
        <v>3922</v>
      </c>
      <c r="P166" t="s">
        <v>4326</v>
      </c>
      <c r="Q166" t="s">
        <v>4325</v>
      </c>
      <c r="R166" t="s">
        <v>4294</v>
      </c>
      <c r="S166" t="s">
        <v>119</v>
      </c>
      <c r="T166" t="s">
        <v>3972</v>
      </c>
      <c r="U166" t="s">
        <v>4295</v>
      </c>
      <c r="V166" t="s">
        <v>3877</v>
      </c>
      <c r="W166" t="s">
        <v>3878</v>
      </c>
      <c r="X166" t="s">
        <v>4241</v>
      </c>
      <c r="Y166" t="s">
        <v>3879</v>
      </c>
      <c r="Z166" t="s">
        <v>3880</v>
      </c>
      <c r="AA166" t="s">
        <v>3868</v>
      </c>
      <c r="AB166" t="s">
        <v>3957</v>
      </c>
      <c r="AC166">
        <v>2017</v>
      </c>
      <c r="AD166">
        <v>6</v>
      </c>
      <c r="AE166" t="s">
        <v>3882</v>
      </c>
      <c r="AF166" t="s">
        <v>3883</v>
      </c>
      <c r="AG166" t="s">
        <v>3922</v>
      </c>
      <c r="AH166" t="s">
        <v>4243</v>
      </c>
      <c r="AI166" t="s">
        <v>3884</v>
      </c>
      <c r="AJ166">
        <v>2017</v>
      </c>
      <c r="AK166" t="s">
        <v>3929</v>
      </c>
      <c r="AL166" t="s">
        <v>3885</v>
      </c>
      <c r="AM166">
        <v>1133.9071566232994</v>
      </c>
      <c r="AN166">
        <v>2019</v>
      </c>
      <c r="AO166">
        <v>2019</v>
      </c>
      <c r="AP166" t="s">
        <v>3886</v>
      </c>
    </row>
    <row r="167" spans="1:42" hidden="1">
      <c r="A167" t="s">
        <v>4327</v>
      </c>
      <c r="B167">
        <v>892</v>
      </c>
      <c r="C167" t="s">
        <v>3864</v>
      </c>
      <c r="D167" t="s">
        <v>50</v>
      </c>
      <c r="E167" t="s">
        <v>4234</v>
      </c>
      <c r="F167" t="s">
        <v>4235</v>
      </c>
      <c r="G167" t="s">
        <v>4309</v>
      </c>
      <c r="H167" t="s">
        <v>4280</v>
      </c>
      <c r="I167" t="s">
        <v>4280</v>
      </c>
      <c r="J167" t="s">
        <v>4328</v>
      </c>
      <c r="K167" t="s">
        <v>4282</v>
      </c>
      <c r="L167" t="s">
        <v>3871</v>
      </c>
      <c r="M167" t="s">
        <v>3932</v>
      </c>
      <c r="N167" t="s">
        <v>3932</v>
      </c>
      <c r="O167" t="s">
        <v>3932</v>
      </c>
      <c r="P167" t="s">
        <v>4329</v>
      </c>
      <c r="Q167" t="s">
        <v>4327</v>
      </c>
      <c r="R167" t="s">
        <v>4330</v>
      </c>
      <c r="S167" t="s">
        <v>119</v>
      </c>
      <c r="T167" t="s">
        <v>3972</v>
      </c>
      <c r="V167" t="s">
        <v>3877</v>
      </c>
      <c r="W167" t="s">
        <v>3878</v>
      </c>
      <c r="X167" t="s">
        <v>4241</v>
      </c>
      <c r="Y167" t="s">
        <v>3879</v>
      </c>
      <c r="Z167" t="s">
        <v>3880</v>
      </c>
      <c r="AA167" t="s">
        <v>4286</v>
      </c>
      <c r="AB167" t="s">
        <v>3957</v>
      </c>
      <c r="AC167">
        <v>2017</v>
      </c>
      <c r="AD167">
        <v>3</v>
      </c>
      <c r="AE167" t="s">
        <v>3882</v>
      </c>
      <c r="AF167" t="s">
        <v>3883</v>
      </c>
      <c r="AG167" t="s">
        <v>3932</v>
      </c>
      <c r="AH167" t="s">
        <v>4243</v>
      </c>
      <c r="AI167" t="s">
        <v>3884</v>
      </c>
      <c r="AJ167">
        <v>2017</v>
      </c>
      <c r="AK167" t="s">
        <v>3946</v>
      </c>
      <c r="AL167" t="s">
        <v>3885</v>
      </c>
      <c r="AM167">
        <v>284.0479864056191</v>
      </c>
      <c r="AN167">
        <v>2019</v>
      </c>
      <c r="AO167">
        <v>2019</v>
      </c>
      <c r="AP167" t="s">
        <v>3886</v>
      </c>
    </row>
    <row r="168" spans="1:42" hidden="1">
      <c r="A168" t="s">
        <v>4331</v>
      </c>
      <c r="B168">
        <v>893</v>
      </c>
      <c r="C168" t="s">
        <v>3864</v>
      </c>
      <c r="D168" t="s">
        <v>50</v>
      </c>
      <c r="E168" t="s">
        <v>4234</v>
      </c>
      <c r="F168" t="s">
        <v>4235</v>
      </c>
      <c r="G168" t="s">
        <v>4251</v>
      </c>
      <c r="H168" t="s">
        <v>3868</v>
      </c>
      <c r="I168" t="s">
        <v>3868</v>
      </c>
      <c r="J168" t="s">
        <v>4328</v>
      </c>
      <c r="K168" t="s">
        <v>4282</v>
      </c>
      <c r="L168" t="s">
        <v>3871</v>
      </c>
      <c r="M168" t="s">
        <v>3932</v>
      </c>
      <c r="N168" t="s">
        <v>3932</v>
      </c>
      <c r="O168" t="s">
        <v>3932</v>
      </c>
      <c r="P168" t="s">
        <v>4332</v>
      </c>
      <c r="Q168" t="s">
        <v>4331</v>
      </c>
      <c r="R168" t="s">
        <v>4330</v>
      </c>
      <c r="S168" t="s">
        <v>119</v>
      </c>
      <c r="T168" t="s">
        <v>3972</v>
      </c>
      <c r="V168" t="s">
        <v>3877</v>
      </c>
      <c r="W168" t="s">
        <v>3878</v>
      </c>
      <c r="X168" t="s">
        <v>4241</v>
      </c>
      <c r="Y168" t="s">
        <v>3879</v>
      </c>
      <c r="Z168" t="s">
        <v>3880</v>
      </c>
      <c r="AA168" t="s">
        <v>3868</v>
      </c>
      <c r="AB168" t="s">
        <v>3957</v>
      </c>
      <c r="AC168">
        <v>2017</v>
      </c>
      <c r="AD168">
        <v>3</v>
      </c>
      <c r="AE168" t="s">
        <v>3882</v>
      </c>
      <c r="AF168" t="s">
        <v>3883</v>
      </c>
      <c r="AG168" t="s">
        <v>3932</v>
      </c>
      <c r="AH168" t="s">
        <v>4243</v>
      </c>
      <c r="AI168" t="s">
        <v>3884</v>
      </c>
      <c r="AJ168">
        <v>2017</v>
      </c>
      <c r="AK168" t="s">
        <v>3946</v>
      </c>
      <c r="AL168" t="s">
        <v>3885</v>
      </c>
      <c r="AM168">
        <v>341.08161095991375</v>
      </c>
      <c r="AN168">
        <v>2019</v>
      </c>
      <c r="AO168">
        <v>2019</v>
      </c>
      <c r="AP168" t="s">
        <v>3886</v>
      </c>
    </row>
    <row r="169" spans="1:42" hidden="1">
      <c r="A169" t="s">
        <v>4333</v>
      </c>
      <c r="B169">
        <v>894</v>
      </c>
      <c r="C169" t="s">
        <v>3864</v>
      </c>
      <c r="D169" t="s">
        <v>50</v>
      </c>
      <c r="E169" t="s">
        <v>4234</v>
      </c>
      <c r="F169" t="s">
        <v>4235</v>
      </c>
      <c r="G169" t="s">
        <v>4297</v>
      </c>
      <c r="H169" t="s">
        <v>3868</v>
      </c>
      <c r="I169" t="s">
        <v>4280</v>
      </c>
      <c r="J169" t="s">
        <v>4298</v>
      </c>
      <c r="K169" t="s">
        <v>4299</v>
      </c>
      <c r="L169" t="s">
        <v>3871</v>
      </c>
      <c r="M169" t="s">
        <v>3872</v>
      </c>
      <c r="N169" t="s">
        <v>3872</v>
      </c>
      <c r="O169" t="s">
        <v>3872</v>
      </c>
      <c r="P169" t="s">
        <v>4300</v>
      </c>
      <c r="Q169" t="s">
        <v>4333</v>
      </c>
      <c r="R169" t="s">
        <v>4301</v>
      </c>
      <c r="S169" t="s">
        <v>119</v>
      </c>
      <c r="T169" t="s">
        <v>3972</v>
      </c>
      <c r="V169" t="s">
        <v>3877</v>
      </c>
      <c r="W169" t="s">
        <v>3878</v>
      </c>
      <c r="Y169" t="s">
        <v>3879</v>
      </c>
      <c r="Z169" t="s">
        <v>3880</v>
      </c>
      <c r="AA169" t="s">
        <v>3868</v>
      </c>
      <c r="AB169" t="s">
        <v>3881</v>
      </c>
      <c r="AC169">
        <v>2016</v>
      </c>
      <c r="AD169">
        <v>7</v>
      </c>
      <c r="AE169" t="s">
        <v>3882</v>
      </c>
      <c r="AF169" t="s">
        <v>3883</v>
      </c>
      <c r="AG169" t="s">
        <v>3872</v>
      </c>
      <c r="AH169" t="s">
        <v>4243</v>
      </c>
      <c r="AI169" t="s">
        <v>3884</v>
      </c>
      <c r="AJ169">
        <v>2016</v>
      </c>
      <c r="AK169" t="s">
        <v>3992</v>
      </c>
      <c r="AL169" t="s">
        <v>3885</v>
      </c>
      <c r="AM169">
        <v>138.72699993206894</v>
      </c>
      <c r="AN169">
        <v>2017</v>
      </c>
      <c r="AO169">
        <v>2017</v>
      </c>
      <c r="AP169" t="s">
        <v>3886</v>
      </c>
    </row>
    <row r="170" spans="1:42" hidden="1">
      <c r="A170" t="s">
        <v>4334</v>
      </c>
      <c r="B170">
        <v>895</v>
      </c>
      <c r="C170" t="s">
        <v>3864</v>
      </c>
      <c r="D170" t="s">
        <v>50</v>
      </c>
      <c r="E170" t="s">
        <v>4234</v>
      </c>
      <c r="F170" t="s">
        <v>4235</v>
      </c>
      <c r="G170" t="s">
        <v>4267</v>
      </c>
      <c r="H170" t="s">
        <v>3868</v>
      </c>
      <c r="I170" t="s">
        <v>4335</v>
      </c>
      <c r="J170" t="s">
        <v>4336</v>
      </c>
      <c r="K170" t="s">
        <v>4337</v>
      </c>
      <c r="L170" t="s">
        <v>3871</v>
      </c>
      <c r="M170" t="s">
        <v>3872</v>
      </c>
      <c r="N170" t="s">
        <v>3872</v>
      </c>
      <c r="O170" t="s">
        <v>3872</v>
      </c>
      <c r="P170" t="s">
        <v>4338</v>
      </c>
      <c r="Q170" t="s">
        <v>4334</v>
      </c>
      <c r="R170" t="s">
        <v>4339</v>
      </c>
      <c r="S170" t="s">
        <v>4340</v>
      </c>
      <c r="T170" t="s">
        <v>3972</v>
      </c>
      <c r="V170" t="s">
        <v>3877</v>
      </c>
      <c r="W170" t="s">
        <v>3878</v>
      </c>
      <c r="Y170" t="s">
        <v>3879</v>
      </c>
      <c r="Z170" t="s">
        <v>3880</v>
      </c>
      <c r="AA170" t="s">
        <v>3868</v>
      </c>
      <c r="AB170" t="s">
        <v>4341</v>
      </c>
      <c r="AC170">
        <v>2017</v>
      </c>
      <c r="AD170">
        <v>3</v>
      </c>
      <c r="AE170" t="s">
        <v>3882</v>
      </c>
      <c r="AF170" t="s">
        <v>3883</v>
      </c>
      <c r="AG170" t="s">
        <v>3872</v>
      </c>
      <c r="AH170" t="s">
        <v>4243</v>
      </c>
      <c r="AI170" t="s">
        <v>3884</v>
      </c>
      <c r="AJ170">
        <v>2017</v>
      </c>
      <c r="AK170" t="s">
        <v>3946</v>
      </c>
      <c r="AL170" t="s">
        <v>3885</v>
      </c>
      <c r="AM170">
        <v>174.62941969547433</v>
      </c>
      <c r="AN170">
        <v>2020</v>
      </c>
      <c r="AO170">
        <v>2020</v>
      </c>
      <c r="AP170" t="s">
        <v>3886</v>
      </c>
    </row>
    <row r="171" spans="1:42" hidden="1">
      <c r="A171" t="s">
        <v>4342</v>
      </c>
      <c r="B171">
        <v>896</v>
      </c>
      <c r="C171" t="s">
        <v>3864</v>
      </c>
      <c r="D171" t="s">
        <v>50</v>
      </c>
      <c r="E171" t="s">
        <v>4234</v>
      </c>
      <c r="F171" t="s">
        <v>4235</v>
      </c>
      <c r="G171" t="s">
        <v>4267</v>
      </c>
      <c r="H171" t="s">
        <v>3868</v>
      </c>
      <c r="I171" t="s">
        <v>4335</v>
      </c>
      <c r="J171" t="s">
        <v>4336</v>
      </c>
      <c r="K171" t="s">
        <v>4337</v>
      </c>
      <c r="L171" t="s">
        <v>3871</v>
      </c>
      <c r="M171" t="s">
        <v>3872</v>
      </c>
      <c r="N171" t="s">
        <v>3872</v>
      </c>
      <c r="O171" t="s">
        <v>3872</v>
      </c>
      <c r="P171" t="s">
        <v>4343</v>
      </c>
      <c r="Q171" t="s">
        <v>4342</v>
      </c>
      <c r="R171" t="s">
        <v>4339</v>
      </c>
      <c r="S171" t="s">
        <v>4340</v>
      </c>
      <c r="T171" t="s">
        <v>3972</v>
      </c>
      <c r="V171" t="s">
        <v>3877</v>
      </c>
      <c r="W171" t="s">
        <v>3878</v>
      </c>
      <c r="Y171" t="s">
        <v>3879</v>
      </c>
      <c r="Z171" t="s">
        <v>3880</v>
      </c>
      <c r="AA171" t="s">
        <v>3868</v>
      </c>
      <c r="AB171" t="s">
        <v>4341</v>
      </c>
      <c r="AC171">
        <v>2017</v>
      </c>
      <c r="AD171">
        <v>3</v>
      </c>
      <c r="AE171" t="s">
        <v>3882</v>
      </c>
      <c r="AF171" t="s">
        <v>3883</v>
      </c>
      <c r="AG171" t="s">
        <v>3872</v>
      </c>
      <c r="AH171" t="s">
        <v>4243</v>
      </c>
      <c r="AI171" t="s">
        <v>3884</v>
      </c>
      <c r="AJ171">
        <v>2017</v>
      </c>
      <c r="AK171" t="s">
        <v>3946</v>
      </c>
      <c r="AL171" t="s">
        <v>3885</v>
      </c>
      <c r="AM171">
        <v>145.68201240675586</v>
      </c>
      <c r="AN171">
        <v>2020</v>
      </c>
      <c r="AO171">
        <v>2020</v>
      </c>
      <c r="AP171" t="s">
        <v>3886</v>
      </c>
    </row>
    <row r="172" spans="1:42" hidden="1">
      <c r="A172" t="s">
        <v>4344</v>
      </c>
      <c r="B172">
        <v>897</v>
      </c>
      <c r="C172" t="s">
        <v>3864</v>
      </c>
      <c r="D172" t="s">
        <v>50</v>
      </c>
      <c r="E172" t="s">
        <v>4234</v>
      </c>
      <c r="F172" t="s">
        <v>4235</v>
      </c>
      <c r="G172" t="s">
        <v>4345</v>
      </c>
      <c r="H172" t="s">
        <v>3868</v>
      </c>
      <c r="I172" t="s">
        <v>3868</v>
      </c>
      <c r="J172" t="s">
        <v>3930</v>
      </c>
      <c r="K172" t="s">
        <v>4268</v>
      </c>
      <c r="L172" t="s">
        <v>3871</v>
      </c>
      <c r="M172" t="s">
        <v>3872</v>
      </c>
      <c r="N172" t="s">
        <v>3872</v>
      </c>
      <c r="O172" t="s">
        <v>3872</v>
      </c>
      <c r="P172" t="s">
        <v>4346</v>
      </c>
      <c r="Q172" t="s">
        <v>4344</v>
      </c>
      <c r="R172" t="s">
        <v>4274</v>
      </c>
      <c r="S172" t="s">
        <v>119</v>
      </c>
      <c r="T172" t="s">
        <v>3972</v>
      </c>
      <c r="V172" t="s">
        <v>3877</v>
      </c>
      <c r="W172" t="s">
        <v>3878</v>
      </c>
      <c r="Y172" t="s">
        <v>3879</v>
      </c>
      <c r="Z172" t="s">
        <v>3880</v>
      </c>
      <c r="AA172" t="s">
        <v>3868</v>
      </c>
      <c r="AB172" t="s">
        <v>3881</v>
      </c>
      <c r="AC172">
        <v>2011</v>
      </c>
      <c r="AD172">
        <v>7</v>
      </c>
      <c r="AE172" t="s">
        <v>3882</v>
      </c>
      <c r="AF172" t="s">
        <v>3883</v>
      </c>
      <c r="AG172" t="s">
        <v>3872</v>
      </c>
      <c r="AH172" t="s">
        <v>4243</v>
      </c>
      <c r="AI172" t="s">
        <v>3884</v>
      </c>
      <c r="AJ172">
        <v>2011</v>
      </c>
      <c r="AK172" t="s">
        <v>3992</v>
      </c>
      <c r="AL172" t="s">
        <v>3885</v>
      </c>
      <c r="AM172">
        <v>1.52</v>
      </c>
      <c r="AN172">
        <v>2014</v>
      </c>
      <c r="AO172">
        <v>2023</v>
      </c>
      <c r="AP172" t="s">
        <v>3886</v>
      </c>
    </row>
    <row r="173" spans="1:42" hidden="1">
      <c r="A173" t="s">
        <v>4325</v>
      </c>
      <c r="B173">
        <v>891</v>
      </c>
      <c r="C173" t="s">
        <v>3864</v>
      </c>
      <c r="D173" t="s">
        <v>50</v>
      </c>
      <c r="E173" t="s">
        <v>4234</v>
      </c>
      <c r="F173" t="s">
        <v>4235</v>
      </c>
      <c r="G173" t="s">
        <v>4267</v>
      </c>
      <c r="H173" t="s">
        <v>3868</v>
      </c>
      <c r="I173" t="s">
        <v>3868</v>
      </c>
      <c r="J173" t="s">
        <v>4292</v>
      </c>
      <c r="K173" t="s">
        <v>4282</v>
      </c>
      <c r="L173" t="s">
        <v>3871</v>
      </c>
      <c r="M173" t="s">
        <v>3922</v>
      </c>
      <c r="N173" t="s">
        <v>3922</v>
      </c>
      <c r="O173" t="s">
        <v>3922</v>
      </c>
      <c r="P173" t="s">
        <v>4326</v>
      </c>
      <c r="Q173" t="s">
        <v>4325</v>
      </c>
      <c r="R173" t="s">
        <v>4294</v>
      </c>
      <c r="S173" t="s">
        <v>119</v>
      </c>
      <c r="T173" t="s">
        <v>3972</v>
      </c>
      <c r="U173" t="s">
        <v>4295</v>
      </c>
      <c r="V173" t="s">
        <v>3877</v>
      </c>
      <c r="W173" t="s">
        <v>3878</v>
      </c>
      <c r="X173" t="s">
        <v>4241</v>
      </c>
      <c r="Y173" t="s">
        <v>3879</v>
      </c>
      <c r="Z173" t="s">
        <v>3880</v>
      </c>
      <c r="AA173" t="s">
        <v>3868</v>
      </c>
      <c r="AB173" t="s">
        <v>3957</v>
      </c>
      <c r="AC173">
        <v>2022</v>
      </c>
      <c r="AD173">
        <v>1</v>
      </c>
      <c r="AE173" t="s">
        <v>3882</v>
      </c>
      <c r="AF173" t="s">
        <v>3883</v>
      </c>
      <c r="AG173" t="s">
        <v>3922</v>
      </c>
      <c r="AH173" t="s">
        <v>4243</v>
      </c>
      <c r="AI173" t="s">
        <v>3884</v>
      </c>
      <c r="AJ173">
        <v>2022</v>
      </c>
      <c r="AK173" t="s">
        <v>3946</v>
      </c>
      <c r="AL173" t="s">
        <v>3885</v>
      </c>
      <c r="AM173">
        <v>1602.187683400206</v>
      </c>
      <c r="AN173">
        <v>2022</v>
      </c>
      <c r="AO173">
        <v>2022</v>
      </c>
      <c r="AP173" t="s">
        <v>3886</v>
      </c>
    </row>
    <row r="174" spans="1:42" hidden="1">
      <c r="A174" t="s">
        <v>4347</v>
      </c>
      <c r="B174">
        <v>748</v>
      </c>
      <c r="C174" t="s">
        <v>3864</v>
      </c>
      <c r="D174" t="s">
        <v>50</v>
      </c>
      <c r="E174" t="s">
        <v>4234</v>
      </c>
      <c r="F174" t="s">
        <v>4348</v>
      </c>
      <c r="G174" t="s">
        <v>4349</v>
      </c>
      <c r="H174" t="s">
        <v>4073</v>
      </c>
      <c r="I174" t="s">
        <v>3868</v>
      </c>
      <c r="J174" t="s">
        <v>4350</v>
      </c>
      <c r="K174" t="s">
        <v>4350</v>
      </c>
      <c r="L174" t="s">
        <v>3871</v>
      </c>
      <c r="M174" t="s">
        <v>3904</v>
      </c>
      <c r="N174" t="s">
        <v>3905</v>
      </c>
      <c r="O174" t="s">
        <v>3904</v>
      </c>
      <c r="P174" t="s">
        <v>4351</v>
      </c>
      <c r="Q174" t="s">
        <v>4352</v>
      </c>
      <c r="R174" t="s">
        <v>4353</v>
      </c>
      <c r="S174" t="s">
        <v>119</v>
      </c>
      <c r="T174" t="s">
        <v>3876</v>
      </c>
      <c r="V174" t="s">
        <v>3877</v>
      </c>
      <c r="W174" t="s">
        <v>3878</v>
      </c>
      <c r="X174" t="s">
        <v>4241</v>
      </c>
      <c r="Y174" t="s">
        <v>4180</v>
      </c>
      <c r="Z174" t="s">
        <v>4073</v>
      </c>
      <c r="AA174" t="s">
        <v>4073</v>
      </c>
      <c r="AB174" t="s">
        <v>3881</v>
      </c>
      <c r="AC174">
        <v>2011</v>
      </c>
      <c r="AD174">
        <v>7</v>
      </c>
      <c r="AE174" t="s">
        <v>3882</v>
      </c>
      <c r="AF174" t="s">
        <v>3883</v>
      </c>
      <c r="AG174" t="s">
        <v>3911</v>
      </c>
      <c r="AH174" t="s">
        <v>4348</v>
      </c>
      <c r="AI174" t="s">
        <v>3900</v>
      </c>
      <c r="AJ174">
        <v>2011</v>
      </c>
      <c r="AK174" t="s">
        <v>3992</v>
      </c>
      <c r="AL174" t="s">
        <v>3885</v>
      </c>
      <c r="AM174">
        <v>40.336089643007995</v>
      </c>
      <c r="AN174">
        <v>2014</v>
      </c>
      <c r="AO174">
        <v>2014</v>
      </c>
      <c r="AP174" t="s">
        <v>3958</v>
      </c>
    </row>
    <row r="175" spans="1:42" hidden="1">
      <c r="A175" t="s">
        <v>4354</v>
      </c>
      <c r="B175">
        <v>749</v>
      </c>
      <c r="C175" t="s">
        <v>3864</v>
      </c>
      <c r="D175" t="s">
        <v>50</v>
      </c>
      <c r="E175" t="s">
        <v>4234</v>
      </c>
      <c r="F175" t="s">
        <v>4348</v>
      </c>
      <c r="G175" t="s">
        <v>4349</v>
      </c>
      <c r="H175" t="s">
        <v>4073</v>
      </c>
      <c r="I175" t="s">
        <v>4237</v>
      </c>
      <c r="J175" t="s">
        <v>4355</v>
      </c>
      <c r="K175" t="s">
        <v>4355</v>
      </c>
      <c r="L175" t="s">
        <v>3871</v>
      </c>
      <c r="M175" t="s">
        <v>4354</v>
      </c>
      <c r="N175" t="s">
        <v>4354</v>
      </c>
      <c r="O175" t="s">
        <v>4354</v>
      </c>
      <c r="P175" t="s">
        <v>4356</v>
      </c>
      <c r="Q175" t="s">
        <v>4357</v>
      </c>
      <c r="R175" t="s">
        <v>4358</v>
      </c>
      <c r="S175" t="s">
        <v>119</v>
      </c>
      <c r="T175" t="s">
        <v>3876</v>
      </c>
      <c r="V175" t="s">
        <v>3877</v>
      </c>
      <c r="W175" t="s">
        <v>3878</v>
      </c>
      <c r="X175" t="s">
        <v>4241</v>
      </c>
      <c r="Y175" t="s">
        <v>3896</v>
      </c>
      <c r="Z175" t="s">
        <v>3897</v>
      </c>
      <c r="AA175" t="s">
        <v>4073</v>
      </c>
      <c r="AB175" t="s">
        <v>3881</v>
      </c>
      <c r="AC175">
        <v>2013</v>
      </c>
      <c r="AD175">
        <v>6</v>
      </c>
      <c r="AE175" t="s">
        <v>3882</v>
      </c>
      <c r="AF175" t="s">
        <v>3883</v>
      </c>
      <c r="AG175" t="s">
        <v>4354</v>
      </c>
      <c r="AH175" t="s">
        <v>4348</v>
      </c>
      <c r="AI175" t="s">
        <v>3900</v>
      </c>
      <c r="AJ175">
        <v>2013</v>
      </c>
      <c r="AK175" t="s">
        <v>3929</v>
      </c>
      <c r="AL175" t="s">
        <v>3885</v>
      </c>
      <c r="AM175">
        <v>53.466939863999997</v>
      </c>
      <c r="AN175">
        <v>2015</v>
      </c>
      <c r="AO175">
        <v>2015</v>
      </c>
      <c r="AP175" t="s">
        <v>3958</v>
      </c>
    </row>
    <row r="176" spans="1:42" hidden="1">
      <c r="A176" t="s">
        <v>4359</v>
      </c>
      <c r="B176">
        <v>750</v>
      </c>
      <c r="C176" t="s">
        <v>3864</v>
      </c>
      <c r="D176" t="s">
        <v>50</v>
      </c>
      <c r="E176" t="s">
        <v>4234</v>
      </c>
      <c r="F176" t="s">
        <v>4348</v>
      </c>
      <c r="G176" t="s">
        <v>4360</v>
      </c>
      <c r="H176" t="s">
        <v>4237</v>
      </c>
      <c r="I176" t="s">
        <v>4237</v>
      </c>
      <c r="J176" t="s">
        <v>4361</v>
      </c>
      <c r="K176" t="s">
        <v>3959</v>
      </c>
      <c r="L176" t="s">
        <v>3871</v>
      </c>
      <c r="M176" t="s">
        <v>3932</v>
      </c>
      <c r="N176" t="s">
        <v>3932</v>
      </c>
      <c r="O176" t="s">
        <v>3932</v>
      </c>
      <c r="P176" t="s">
        <v>4362</v>
      </c>
      <c r="Q176" t="s">
        <v>4363</v>
      </c>
      <c r="R176" t="s">
        <v>4364</v>
      </c>
      <c r="S176" t="s">
        <v>119</v>
      </c>
      <c r="T176" t="s">
        <v>3876</v>
      </c>
      <c r="V176" t="s">
        <v>3877</v>
      </c>
      <c r="W176" t="s">
        <v>3878</v>
      </c>
      <c r="X176" t="s">
        <v>4241</v>
      </c>
      <c r="Y176" t="s">
        <v>4180</v>
      </c>
      <c r="Z176" t="s">
        <v>4073</v>
      </c>
      <c r="AA176" t="s">
        <v>4237</v>
      </c>
      <c r="AB176" t="s">
        <v>3881</v>
      </c>
      <c r="AC176">
        <v>2015</v>
      </c>
      <c r="AD176">
        <v>12</v>
      </c>
      <c r="AE176" t="s">
        <v>3882</v>
      </c>
      <c r="AF176" t="s">
        <v>3883</v>
      </c>
      <c r="AG176" t="s">
        <v>3932</v>
      </c>
      <c r="AH176" t="s">
        <v>4348</v>
      </c>
      <c r="AI176" t="s">
        <v>3884</v>
      </c>
      <c r="AJ176">
        <v>2015</v>
      </c>
      <c r="AK176" t="s">
        <v>3936</v>
      </c>
      <c r="AL176" t="s">
        <v>3885</v>
      </c>
      <c r="AM176">
        <v>276.16552655661985</v>
      </c>
      <c r="AN176">
        <v>2019</v>
      </c>
      <c r="AO176">
        <v>2019</v>
      </c>
      <c r="AP176" t="s">
        <v>3958</v>
      </c>
    </row>
    <row r="177" spans="1:42" hidden="1">
      <c r="A177" t="s">
        <v>4359</v>
      </c>
      <c r="B177">
        <v>751</v>
      </c>
      <c r="C177" t="s">
        <v>3864</v>
      </c>
      <c r="D177" t="s">
        <v>50</v>
      </c>
      <c r="E177" t="s">
        <v>4234</v>
      </c>
      <c r="F177" t="s">
        <v>4348</v>
      </c>
      <c r="G177" t="s">
        <v>4360</v>
      </c>
      <c r="H177" t="s">
        <v>4237</v>
      </c>
      <c r="I177" t="s">
        <v>4237</v>
      </c>
      <c r="J177" t="s">
        <v>4361</v>
      </c>
      <c r="K177" t="s">
        <v>3959</v>
      </c>
      <c r="L177" t="s">
        <v>3871</v>
      </c>
      <c r="M177" t="s">
        <v>3932</v>
      </c>
      <c r="N177" t="s">
        <v>3932</v>
      </c>
      <c r="O177" t="s">
        <v>3932</v>
      </c>
      <c r="P177" t="s">
        <v>4351</v>
      </c>
      <c r="Q177" t="s">
        <v>4365</v>
      </c>
      <c r="R177" t="s">
        <v>4364</v>
      </c>
      <c r="S177" t="s">
        <v>119</v>
      </c>
      <c r="T177" t="s">
        <v>3876</v>
      </c>
      <c r="V177" t="s">
        <v>3877</v>
      </c>
      <c r="W177" t="s">
        <v>3878</v>
      </c>
      <c r="X177" t="s">
        <v>4241</v>
      </c>
      <c r="Y177" t="s">
        <v>4180</v>
      </c>
      <c r="Z177" t="s">
        <v>4073</v>
      </c>
      <c r="AA177" t="s">
        <v>4237</v>
      </c>
      <c r="AB177" t="s">
        <v>3881</v>
      </c>
      <c r="AC177">
        <v>2015</v>
      </c>
      <c r="AD177">
        <v>12</v>
      </c>
      <c r="AE177" t="s">
        <v>3882</v>
      </c>
      <c r="AF177" t="s">
        <v>3883</v>
      </c>
      <c r="AG177" t="s">
        <v>3932</v>
      </c>
      <c r="AH177" t="s">
        <v>4348</v>
      </c>
      <c r="AI177" t="s">
        <v>3884</v>
      </c>
      <c r="AJ177">
        <v>2015</v>
      </c>
      <c r="AK177" t="s">
        <v>3936</v>
      </c>
      <c r="AL177" t="s">
        <v>3885</v>
      </c>
      <c r="AM177">
        <v>-0.84414423678000006</v>
      </c>
      <c r="AN177">
        <v>2019</v>
      </c>
      <c r="AO177">
        <v>2019</v>
      </c>
      <c r="AP177" t="s">
        <v>3958</v>
      </c>
    </row>
    <row r="178" spans="1:42" hidden="1">
      <c r="A178" t="s">
        <v>4366</v>
      </c>
      <c r="B178">
        <v>753</v>
      </c>
      <c r="C178" t="s">
        <v>3864</v>
      </c>
      <c r="D178" t="s">
        <v>50</v>
      </c>
      <c r="E178" t="s">
        <v>4234</v>
      </c>
      <c r="F178" t="s">
        <v>4367</v>
      </c>
      <c r="H178" t="s">
        <v>4286</v>
      </c>
      <c r="I178" t="s">
        <v>4286</v>
      </c>
      <c r="J178" t="s">
        <v>4276</v>
      </c>
      <c r="K178" t="s">
        <v>4027</v>
      </c>
      <c r="L178" t="s">
        <v>3871</v>
      </c>
      <c r="M178" t="s">
        <v>3872</v>
      </c>
      <c r="N178" t="s">
        <v>3872</v>
      </c>
      <c r="O178" t="s">
        <v>3872</v>
      </c>
      <c r="P178" t="s">
        <v>4027</v>
      </c>
      <c r="Q178" t="s">
        <v>4366</v>
      </c>
      <c r="R178">
        <v>0</v>
      </c>
      <c r="S178" t="s">
        <v>119</v>
      </c>
      <c r="T178" t="s">
        <v>3876</v>
      </c>
      <c r="V178" t="s">
        <v>3877</v>
      </c>
      <c r="W178" t="s">
        <v>4183</v>
      </c>
      <c r="X178" t="s">
        <v>4277</v>
      </c>
      <c r="Y178" t="s">
        <v>4256</v>
      </c>
      <c r="Z178" t="s">
        <v>4257</v>
      </c>
      <c r="AA178" t="s">
        <v>4286</v>
      </c>
      <c r="AB178" t="s">
        <v>3881</v>
      </c>
      <c r="AC178">
        <v>2026</v>
      </c>
      <c r="AD178">
        <v>12</v>
      </c>
      <c r="AE178" t="s">
        <v>3914</v>
      </c>
      <c r="AF178" t="s">
        <v>3883</v>
      </c>
      <c r="AG178" t="s">
        <v>3872</v>
      </c>
      <c r="AH178" t="s">
        <v>4368</v>
      </c>
      <c r="AI178" t="s">
        <v>4369</v>
      </c>
      <c r="AJ178">
        <v>2026</v>
      </c>
      <c r="AK178" t="s">
        <v>3936</v>
      </c>
      <c r="AL178" t="s">
        <v>3885</v>
      </c>
      <c r="AM178">
        <v>1190.3175602317237</v>
      </c>
      <c r="AN178">
        <v>2031</v>
      </c>
      <c r="AO178">
        <v>2031</v>
      </c>
      <c r="AP178" t="s">
        <v>3958</v>
      </c>
    </row>
    <row r="179" spans="1:42" hidden="1">
      <c r="A179" t="s">
        <v>4370</v>
      </c>
      <c r="B179">
        <v>753</v>
      </c>
      <c r="C179" t="s">
        <v>3864</v>
      </c>
      <c r="D179" t="s">
        <v>50</v>
      </c>
      <c r="E179" t="s">
        <v>4234</v>
      </c>
      <c r="F179" t="s">
        <v>4371</v>
      </c>
      <c r="H179" t="s">
        <v>4237</v>
      </c>
      <c r="I179" t="s">
        <v>4237</v>
      </c>
      <c r="J179" t="s">
        <v>4361</v>
      </c>
      <c r="K179" t="s">
        <v>4027</v>
      </c>
      <c r="L179" t="s">
        <v>3871</v>
      </c>
      <c r="M179" t="s">
        <v>3872</v>
      </c>
      <c r="N179" t="s">
        <v>3872</v>
      </c>
      <c r="O179" t="s">
        <v>3872</v>
      </c>
      <c r="P179" t="s">
        <v>4027</v>
      </c>
      <c r="Q179" t="s">
        <v>4370</v>
      </c>
      <c r="R179">
        <v>0</v>
      </c>
      <c r="S179" t="s">
        <v>119</v>
      </c>
      <c r="T179" t="s">
        <v>3876</v>
      </c>
      <c r="V179" t="s">
        <v>3877</v>
      </c>
      <c r="W179" t="s">
        <v>4183</v>
      </c>
      <c r="X179" t="s">
        <v>4277</v>
      </c>
      <c r="Y179" t="s">
        <v>4180</v>
      </c>
      <c r="Z179" t="s">
        <v>4073</v>
      </c>
      <c r="AA179" t="s">
        <v>4237</v>
      </c>
      <c r="AB179" t="s">
        <v>3881</v>
      </c>
      <c r="AC179">
        <v>2028</v>
      </c>
      <c r="AD179">
        <v>12</v>
      </c>
      <c r="AE179" t="s">
        <v>3914</v>
      </c>
      <c r="AF179" t="s">
        <v>3883</v>
      </c>
      <c r="AG179" t="s">
        <v>3872</v>
      </c>
      <c r="AH179" t="s">
        <v>4371</v>
      </c>
      <c r="AI179" t="s">
        <v>4369</v>
      </c>
      <c r="AJ179">
        <v>2028</v>
      </c>
      <c r="AK179" t="s">
        <v>3936</v>
      </c>
      <c r="AL179" t="s">
        <v>3885</v>
      </c>
      <c r="AM179">
        <v>1657.5867540744828</v>
      </c>
      <c r="AN179">
        <v>2031</v>
      </c>
      <c r="AO179">
        <v>2031</v>
      </c>
      <c r="AP179" t="s">
        <v>3958</v>
      </c>
    </row>
    <row r="180" spans="1:42" hidden="1">
      <c r="A180" t="s">
        <v>4372</v>
      </c>
      <c r="B180">
        <v>755</v>
      </c>
      <c r="C180" t="s">
        <v>3864</v>
      </c>
      <c r="D180" t="s">
        <v>50</v>
      </c>
      <c r="E180" t="s">
        <v>4234</v>
      </c>
      <c r="F180" t="s">
        <v>4371</v>
      </c>
      <c r="H180" t="s">
        <v>4237</v>
      </c>
      <c r="I180" t="s">
        <v>4237</v>
      </c>
      <c r="J180" t="s">
        <v>4361</v>
      </c>
      <c r="K180" t="s">
        <v>4027</v>
      </c>
      <c r="L180" t="s">
        <v>3871</v>
      </c>
      <c r="M180" t="s">
        <v>3872</v>
      </c>
      <c r="N180" t="s">
        <v>3872</v>
      </c>
      <c r="O180" t="s">
        <v>3872</v>
      </c>
      <c r="P180" t="s">
        <v>4027</v>
      </c>
      <c r="Q180" t="s">
        <v>4372</v>
      </c>
      <c r="R180">
        <v>0</v>
      </c>
      <c r="S180" t="s">
        <v>119</v>
      </c>
      <c r="T180" t="s">
        <v>3876</v>
      </c>
      <c r="V180" t="s">
        <v>3877</v>
      </c>
      <c r="W180" t="s">
        <v>4183</v>
      </c>
      <c r="X180" t="s">
        <v>4277</v>
      </c>
      <c r="Y180" t="s">
        <v>4180</v>
      </c>
      <c r="Z180" t="s">
        <v>4073</v>
      </c>
      <c r="AA180" t="s">
        <v>4237</v>
      </c>
      <c r="AB180" t="s">
        <v>3881</v>
      </c>
      <c r="AC180">
        <v>2029</v>
      </c>
      <c r="AD180">
        <v>12</v>
      </c>
      <c r="AE180" t="s">
        <v>3914</v>
      </c>
      <c r="AF180" t="s">
        <v>3883</v>
      </c>
      <c r="AG180" t="s">
        <v>3872</v>
      </c>
      <c r="AH180" t="s">
        <v>4371</v>
      </c>
      <c r="AI180" t="s">
        <v>4369</v>
      </c>
      <c r="AJ180">
        <v>2029</v>
      </c>
      <c r="AK180" t="s">
        <v>3936</v>
      </c>
      <c r="AL180" t="s">
        <v>3885</v>
      </c>
      <c r="AM180">
        <v>1518.8150047779313</v>
      </c>
      <c r="AN180">
        <v>2031</v>
      </c>
      <c r="AO180">
        <v>2031</v>
      </c>
      <c r="AP180" t="s">
        <v>3958</v>
      </c>
    </row>
    <row r="181" spans="1:42" hidden="1">
      <c r="A181" t="s">
        <v>4373</v>
      </c>
      <c r="B181">
        <v>757</v>
      </c>
      <c r="C181" t="s">
        <v>3864</v>
      </c>
      <c r="D181" t="s">
        <v>50</v>
      </c>
      <c r="E181" t="s">
        <v>4234</v>
      </c>
      <c r="F181" t="s">
        <v>4374</v>
      </c>
      <c r="H181" t="s">
        <v>4286</v>
      </c>
      <c r="I181" t="s">
        <v>4286</v>
      </c>
      <c r="J181" t="s">
        <v>4276</v>
      </c>
      <c r="K181" t="s">
        <v>4027</v>
      </c>
      <c r="L181" t="s">
        <v>3871</v>
      </c>
      <c r="M181" t="s">
        <v>3922</v>
      </c>
      <c r="N181" t="s">
        <v>3922</v>
      </c>
      <c r="O181" t="s">
        <v>3922</v>
      </c>
      <c r="P181" t="s">
        <v>4027</v>
      </c>
      <c r="Q181" t="s">
        <v>4373</v>
      </c>
      <c r="R181">
        <v>0</v>
      </c>
      <c r="S181" t="s">
        <v>119</v>
      </c>
      <c r="T181" t="s">
        <v>3876</v>
      </c>
      <c r="V181" t="s">
        <v>3877</v>
      </c>
      <c r="W181" t="s">
        <v>4183</v>
      </c>
      <c r="X181" t="s">
        <v>4277</v>
      </c>
      <c r="Y181" t="s">
        <v>4256</v>
      </c>
      <c r="Z181" t="s">
        <v>4257</v>
      </c>
      <c r="AA181" t="s">
        <v>4286</v>
      </c>
      <c r="AB181" t="s">
        <v>3881</v>
      </c>
      <c r="AC181">
        <v>2027</v>
      </c>
      <c r="AD181">
        <v>12</v>
      </c>
      <c r="AE181" t="s">
        <v>3914</v>
      </c>
      <c r="AF181" t="s">
        <v>3883</v>
      </c>
      <c r="AG181" t="s">
        <v>3922</v>
      </c>
      <c r="AH181" t="s">
        <v>4375</v>
      </c>
      <c r="AI181" t="s">
        <v>3900</v>
      </c>
      <c r="AJ181">
        <v>2027</v>
      </c>
      <c r="AK181" t="s">
        <v>3936</v>
      </c>
      <c r="AL181" t="s">
        <v>3885</v>
      </c>
      <c r="AM181">
        <v>1054.9861946043425</v>
      </c>
      <c r="AN181">
        <v>2031</v>
      </c>
      <c r="AO181">
        <v>2031</v>
      </c>
      <c r="AP181" t="s">
        <v>3958</v>
      </c>
    </row>
    <row r="182" spans="1:42">
      <c r="A182" t="s">
        <v>4376</v>
      </c>
      <c r="B182">
        <v>791</v>
      </c>
      <c r="C182" t="s">
        <v>3864</v>
      </c>
      <c r="D182" t="s">
        <v>50</v>
      </c>
      <c r="E182" t="s">
        <v>4234</v>
      </c>
      <c r="F182" t="s">
        <v>4374</v>
      </c>
      <c r="H182" t="s">
        <v>4286</v>
      </c>
      <c r="I182" t="s">
        <v>4286</v>
      </c>
      <c r="J182" t="s">
        <v>4276</v>
      </c>
      <c r="K182" t="s">
        <v>4027</v>
      </c>
      <c r="L182" t="s">
        <v>3871</v>
      </c>
      <c r="M182" t="s">
        <v>3922</v>
      </c>
      <c r="N182" t="s">
        <v>3922</v>
      </c>
      <c r="O182" t="s">
        <v>3922</v>
      </c>
      <c r="P182" t="s">
        <v>4027</v>
      </c>
      <c r="Q182" t="s">
        <v>4376</v>
      </c>
      <c r="R182">
        <v>0</v>
      </c>
      <c r="S182" t="s">
        <v>119</v>
      </c>
      <c r="T182" t="s">
        <v>3972</v>
      </c>
      <c r="V182" t="s">
        <v>3877</v>
      </c>
      <c r="W182" t="s">
        <v>4183</v>
      </c>
      <c r="X182" t="s">
        <v>4277</v>
      </c>
      <c r="Y182" t="s">
        <v>4256</v>
      </c>
      <c r="Z182" t="s">
        <v>4257</v>
      </c>
      <c r="AA182" t="s">
        <v>4286</v>
      </c>
      <c r="AB182" t="s">
        <v>4377</v>
      </c>
      <c r="AC182">
        <v>2023</v>
      </c>
      <c r="AD182">
        <v>11</v>
      </c>
      <c r="AE182" t="s">
        <v>3914</v>
      </c>
      <c r="AF182" t="s">
        <v>3883</v>
      </c>
      <c r="AG182" t="s">
        <v>3922</v>
      </c>
      <c r="AH182" t="s">
        <v>4375</v>
      </c>
      <c r="AI182" t="s">
        <v>3900</v>
      </c>
      <c r="AJ182">
        <v>2023</v>
      </c>
      <c r="AK182" t="s">
        <v>3936</v>
      </c>
      <c r="AL182" t="s">
        <v>3885</v>
      </c>
      <c r="AM182">
        <v>1182.2429906542059</v>
      </c>
      <c r="AN182">
        <v>2027</v>
      </c>
      <c r="AO182">
        <v>2027</v>
      </c>
      <c r="AP182" t="s">
        <v>3886</v>
      </c>
    </row>
    <row r="183" spans="1:42" hidden="1">
      <c r="A183" t="s">
        <v>4378</v>
      </c>
      <c r="B183">
        <v>792</v>
      </c>
      <c r="C183" t="s">
        <v>3864</v>
      </c>
      <c r="D183" t="s">
        <v>50</v>
      </c>
      <c r="E183" t="s">
        <v>4234</v>
      </c>
      <c r="F183" t="s">
        <v>4374</v>
      </c>
      <c r="H183" t="s">
        <v>3868</v>
      </c>
      <c r="I183" t="s">
        <v>3868</v>
      </c>
      <c r="J183" t="s">
        <v>4276</v>
      </c>
      <c r="K183" t="s">
        <v>4027</v>
      </c>
      <c r="L183" t="s">
        <v>3871</v>
      </c>
      <c r="M183" t="s">
        <v>3922</v>
      </c>
      <c r="N183" t="s">
        <v>3922</v>
      </c>
      <c r="O183" t="s">
        <v>3922</v>
      </c>
      <c r="P183" t="s">
        <v>4027</v>
      </c>
      <c r="Q183" t="s">
        <v>4378</v>
      </c>
      <c r="R183">
        <v>0</v>
      </c>
      <c r="S183" t="s">
        <v>119</v>
      </c>
      <c r="T183" t="s">
        <v>3972</v>
      </c>
      <c r="V183" t="s">
        <v>3877</v>
      </c>
      <c r="W183" t="s">
        <v>4183</v>
      </c>
      <c r="X183" t="s">
        <v>4277</v>
      </c>
      <c r="Y183" t="s">
        <v>3879</v>
      </c>
      <c r="Z183" t="s">
        <v>3880</v>
      </c>
      <c r="AA183" t="s">
        <v>3868</v>
      </c>
      <c r="AB183" t="s">
        <v>4377</v>
      </c>
      <c r="AC183">
        <v>2025</v>
      </c>
      <c r="AD183">
        <v>11</v>
      </c>
      <c r="AE183" t="s">
        <v>3914</v>
      </c>
      <c r="AF183" t="s">
        <v>3883</v>
      </c>
      <c r="AG183" t="s">
        <v>3922</v>
      </c>
      <c r="AH183" t="s">
        <v>4375</v>
      </c>
      <c r="AI183" t="s">
        <v>3900</v>
      </c>
      <c r="AJ183">
        <v>2025</v>
      </c>
      <c r="AK183" t="s">
        <v>3936</v>
      </c>
      <c r="AL183" t="s">
        <v>3885</v>
      </c>
      <c r="AM183">
        <v>1688.5368815671366</v>
      </c>
      <c r="AN183">
        <v>2028</v>
      </c>
      <c r="AO183">
        <v>2028</v>
      </c>
      <c r="AP183" t="s">
        <v>3886</v>
      </c>
    </row>
    <row r="184" spans="1:42" hidden="1">
      <c r="A184" t="s">
        <v>4376</v>
      </c>
      <c r="B184">
        <v>793</v>
      </c>
      <c r="C184" t="s">
        <v>3864</v>
      </c>
      <c r="D184" t="s">
        <v>50</v>
      </c>
      <c r="E184" t="s">
        <v>4234</v>
      </c>
      <c r="F184" t="s">
        <v>4374</v>
      </c>
      <c r="H184" t="s">
        <v>4286</v>
      </c>
      <c r="I184" t="s">
        <v>4286</v>
      </c>
      <c r="J184" t="s">
        <v>4276</v>
      </c>
      <c r="K184" t="s">
        <v>4027</v>
      </c>
      <c r="L184" t="s">
        <v>3871</v>
      </c>
      <c r="M184" t="s">
        <v>3922</v>
      </c>
      <c r="N184" t="s">
        <v>3922</v>
      </c>
      <c r="O184" t="s">
        <v>3922</v>
      </c>
      <c r="P184" t="s">
        <v>4027</v>
      </c>
      <c r="Q184" t="s">
        <v>4376</v>
      </c>
      <c r="R184">
        <v>0</v>
      </c>
      <c r="S184" t="s">
        <v>119</v>
      </c>
      <c r="T184" t="s">
        <v>3972</v>
      </c>
      <c r="V184" t="s">
        <v>3877</v>
      </c>
      <c r="W184" t="s">
        <v>4183</v>
      </c>
      <c r="X184" t="s">
        <v>4277</v>
      </c>
      <c r="Y184" t="s">
        <v>4256</v>
      </c>
      <c r="Z184" t="s">
        <v>4257</v>
      </c>
      <c r="AA184" t="s">
        <v>4286</v>
      </c>
      <c r="AB184" t="s">
        <v>4377</v>
      </c>
      <c r="AC184">
        <v>2027</v>
      </c>
      <c r="AD184">
        <v>11</v>
      </c>
      <c r="AE184" t="s">
        <v>3914</v>
      </c>
      <c r="AF184" t="s">
        <v>3883</v>
      </c>
      <c r="AG184" t="s">
        <v>3922</v>
      </c>
      <c r="AH184" t="s">
        <v>4375</v>
      </c>
      <c r="AI184" t="s">
        <v>3900</v>
      </c>
      <c r="AJ184">
        <v>2027</v>
      </c>
      <c r="AK184" t="s">
        <v>3936</v>
      </c>
      <c r="AL184" t="s">
        <v>3885</v>
      </c>
      <c r="AM184">
        <v>1794.0704366650825</v>
      </c>
      <c r="AN184">
        <v>2029</v>
      </c>
      <c r="AO184">
        <v>2029</v>
      </c>
      <c r="AP184" t="s">
        <v>3886</v>
      </c>
    </row>
    <row r="185" spans="1:42" hidden="1">
      <c r="A185" t="s">
        <v>4379</v>
      </c>
      <c r="B185">
        <v>807</v>
      </c>
      <c r="C185" t="s">
        <v>3864</v>
      </c>
      <c r="D185" t="s">
        <v>50</v>
      </c>
      <c r="E185" t="s">
        <v>4234</v>
      </c>
      <c r="F185" t="s">
        <v>4367</v>
      </c>
      <c r="G185" t="s">
        <v>4380</v>
      </c>
      <c r="H185" t="s">
        <v>4073</v>
      </c>
      <c r="I185" t="s">
        <v>4073</v>
      </c>
      <c r="J185" t="s">
        <v>3959</v>
      </c>
      <c r="K185" t="s">
        <v>4381</v>
      </c>
      <c r="L185" t="s">
        <v>3871</v>
      </c>
      <c r="M185" t="s">
        <v>3872</v>
      </c>
      <c r="N185" t="s">
        <v>3872</v>
      </c>
      <c r="O185" t="s">
        <v>3872</v>
      </c>
      <c r="P185" t="s">
        <v>4382</v>
      </c>
      <c r="Q185" t="s">
        <v>4383</v>
      </c>
      <c r="R185" t="s">
        <v>4384</v>
      </c>
      <c r="S185" t="s">
        <v>4385</v>
      </c>
      <c r="T185" t="s">
        <v>3972</v>
      </c>
      <c r="V185" t="s">
        <v>3877</v>
      </c>
      <c r="W185" t="s">
        <v>3878</v>
      </c>
      <c r="X185" t="s">
        <v>4241</v>
      </c>
      <c r="Y185" t="s">
        <v>4180</v>
      </c>
      <c r="Z185" t="s">
        <v>4073</v>
      </c>
      <c r="AA185" t="s">
        <v>4073</v>
      </c>
      <c r="AB185" t="s">
        <v>3881</v>
      </c>
      <c r="AC185">
        <v>2016</v>
      </c>
      <c r="AD185">
        <v>10</v>
      </c>
      <c r="AE185" t="s">
        <v>3882</v>
      </c>
      <c r="AF185" t="s">
        <v>3883</v>
      </c>
      <c r="AG185" t="s">
        <v>3872</v>
      </c>
      <c r="AH185" t="s">
        <v>4368</v>
      </c>
      <c r="AI185" t="s">
        <v>4369</v>
      </c>
      <c r="AJ185">
        <v>2016</v>
      </c>
      <c r="AK185" t="s">
        <v>3936</v>
      </c>
      <c r="AL185" t="s">
        <v>3885</v>
      </c>
      <c r="AM185">
        <v>323.00005296540616</v>
      </c>
      <c r="AN185">
        <v>2019</v>
      </c>
      <c r="AO185">
        <v>2019</v>
      </c>
      <c r="AP185" t="s">
        <v>3958</v>
      </c>
    </row>
    <row r="186" spans="1:42" hidden="1">
      <c r="A186" t="s">
        <v>4386</v>
      </c>
      <c r="B186">
        <v>808</v>
      </c>
      <c r="C186" t="s">
        <v>3864</v>
      </c>
      <c r="D186" t="s">
        <v>50</v>
      </c>
      <c r="E186" t="s">
        <v>4234</v>
      </c>
      <c r="F186" t="s">
        <v>4367</v>
      </c>
      <c r="G186" t="s">
        <v>4380</v>
      </c>
      <c r="H186" t="s">
        <v>4073</v>
      </c>
      <c r="I186" t="s">
        <v>4073</v>
      </c>
      <c r="J186" t="s">
        <v>3959</v>
      </c>
      <c r="K186" t="s">
        <v>4381</v>
      </c>
      <c r="L186" t="s">
        <v>3871</v>
      </c>
      <c r="M186" t="s">
        <v>3872</v>
      </c>
      <c r="N186" t="s">
        <v>3872</v>
      </c>
      <c r="O186" t="s">
        <v>3872</v>
      </c>
      <c r="P186" t="s">
        <v>4387</v>
      </c>
      <c r="Q186" t="s">
        <v>4383</v>
      </c>
      <c r="R186" t="s">
        <v>4384</v>
      </c>
      <c r="S186" t="s">
        <v>4385</v>
      </c>
      <c r="T186" t="s">
        <v>3972</v>
      </c>
      <c r="V186" t="s">
        <v>3877</v>
      </c>
      <c r="W186" t="s">
        <v>3878</v>
      </c>
      <c r="X186" t="s">
        <v>4241</v>
      </c>
      <c r="Y186" t="s">
        <v>4180</v>
      </c>
      <c r="Z186" t="s">
        <v>4073</v>
      </c>
      <c r="AA186" t="s">
        <v>4073</v>
      </c>
      <c r="AB186" t="s">
        <v>3881</v>
      </c>
      <c r="AC186">
        <v>2016</v>
      </c>
      <c r="AD186">
        <v>10</v>
      </c>
      <c r="AE186" t="s">
        <v>3882</v>
      </c>
      <c r="AF186" t="s">
        <v>3883</v>
      </c>
      <c r="AG186" t="s">
        <v>3872</v>
      </c>
      <c r="AH186" t="s">
        <v>4368</v>
      </c>
      <c r="AI186" t="s">
        <v>4369</v>
      </c>
      <c r="AJ186">
        <v>2016</v>
      </c>
      <c r="AK186" t="s">
        <v>3936</v>
      </c>
      <c r="AL186" t="s">
        <v>3885</v>
      </c>
      <c r="AM186">
        <v>97.26406634296282</v>
      </c>
      <c r="AN186">
        <v>2019</v>
      </c>
      <c r="AO186">
        <v>2019</v>
      </c>
      <c r="AP186" t="s">
        <v>3958</v>
      </c>
    </row>
    <row r="187" spans="1:42" hidden="1">
      <c r="A187" t="s">
        <v>4388</v>
      </c>
      <c r="B187">
        <v>809</v>
      </c>
      <c r="C187" t="s">
        <v>3864</v>
      </c>
      <c r="D187" t="s">
        <v>50</v>
      </c>
      <c r="E187" t="s">
        <v>4234</v>
      </c>
      <c r="F187" t="s">
        <v>4367</v>
      </c>
      <c r="G187" t="s">
        <v>4380</v>
      </c>
      <c r="H187" t="s">
        <v>4073</v>
      </c>
      <c r="I187" t="s">
        <v>4073</v>
      </c>
      <c r="J187" t="s">
        <v>3959</v>
      </c>
      <c r="K187" t="s">
        <v>4389</v>
      </c>
      <c r="L187" t="s">
        <v>3871</v>
      </c>
      <c r="M187" t="s">
        <v>3963</v>
      </c>
      <c r="N187" t="s">
        <v>3963</v>
      </c>
      <c r="O187" t="s">
        <v>3963</v>
      </c>
      <c r="P187" t="s">
        <v>4390</v>
      </c>
      <c r="Q187" t="s">
        <v>4391</v>
      </c>
      <c r="R187" t="s">
        <v>4392</v>
      </c>
      <c r="S187" t="s">
        <v>4393</v>
      </c>
      <c r="T187" t="s">
        <v>3972</v>
      </c>
      <c r="V187" t="s">
        <v>3877</v>
      </c>
      <c r="W187" t="s">
        <v>3878</v>
      </c>
      <c r="X187" t="s">
        <v>4241</v>
      </c>
      <c r="Y187" t="s">
        <v>3879</v>
      </c>
      <c r="Z187" t="s">
        <v>3880</v>
      </c>
      <c r="AA187" t="s">
        <v>4073</v>
      </c>
      <c r="AB187" t="s">
        <v>3881</v>
      </c>
      <c r="AC187">
        <v>2016</v>
      </c>
      <c r="AD187">
        <v>9</v>
      </c>
      <c r="AE187" t="s">
        <v>3882</v>
      </c>
      <c r="AF187" t="s">
        <v>3883</v>
      </c>
      <c r="AG187" t="s">
        <v>3963</v>
      </c>
      <c r="AH187" t="s">
        <v>4368</v>
      </c>
      <c r="AI187" t="s">
        <v>4369</v>
      </c>
      <c r="AJ187">
        <v>2016</v>
      </c>
      <c r="AK187" t="s">
        <v>3992</v>
      </c>
      <c r="AL187" t="s">
        <v>3885</v>
      </c>
      <c r="AM187">
        <v>59.098765680171532</v>
      </c>
      <c r="AN187">
        <v>2019</v>
      </c>
      <c r="AO187">
        <v>2019</v>
      </c>
      <c r="AP187" t="s">
        <v>3958</v>
      </c>
    </row>
    <row r="188" spans="1:42" hidden="1">
      <c r="A188" t="s">
        <v>4394</v>
      </c>
      <c r="B188">
        <v>810</v>
      </c>
      <c r="C188" t="s">
        <v>3864</v>
      </c>
      <c r="D188" t="s">
        <v>50</v>
      </c>
      <c r="E188" t="s">
        <v>4234</v>
      </c>
      <c r="F188" t="s">
        <v>4367</v>
      </c>
      <c r="G188" t="s">
        <v>4380</v>
      </c>
      <c r="H188" t="s">
        <v>4073</v>
      </c>
      <c r="I188" t="s">
        <v>4073</v>
      </c>
      <c r="J188" t="s">
        <v>3959</v>
      </c>
      <c r="K188" t="s">
        <v>4389</v>
      </c>
      <c r="L188" t="s">
        <v>3871</v>
      </c>
      <c r="M188" t="s">
        <v>3963</v>
      </c>
      <c r="N188" t="s">
        <v>3963</v>
      </c>
      <c r="O188" t="s">
        <v>3963</v>
      </c>
      <c r="P188" t="s">
        <v>4395</v>
      </c>
      <c r="Q188" t="s">
        <v>4391</v>
      </c>
      <c r="R188" t="s">
        <v>4392</v>
      </c>
      <c r="S188" t="s">
        <v>4393</v>
      </c>
      <c r="T188" t="s">
        <v>3972</v>
      </c>
      <c r="V188" t="s">
        <v>3877</v>
      </c>
      <c r="W188" t="s">
        <v>3878</v>
      </c>
      <c r="X188" t="s">
        <v>4241</v>
      </c>
      <c r="Y188" t="s">
        <v>3879</v>
      </c>
      <c r="Z188" t="s">
        <v>3880</v>
      </c>
      <c r="AA188" t="s">
        <v>4073</v>
      </c>
      <c r="AB188" t="s">
        <v>3881</v>
      </c>
      <c r="AC188">
        <v>2016</v>
      </c>
      <c r="AD188">
        <v>9</v>
      </c>
      <c r="AE188" t="s">
        <v>3882</v>
      </c>
      <c r="AF188" t="s">
        <v>3883</v>
      </c>
      <c r="AG188" t="s">
        <v>3963</v>
      </c>
      <c r="AH188" t="s">
        <v>4368</v>
      </c>
      <c r="AI188" t="s">
        <v>4369</v>
      </c>
      <c r="AJ188">
        <v>2016</v>
      </c>
      <c r="AK188" t="s">
        <v>3992</v>
      </c>
      <c r="AL188" t="s">
        <v>3885</v>
      </c>
      <c r="AM188">
        <v>4.3329973180100971</v>
      </c>
      <c r="AN188">
        <v>2019</v>
      </c>
      <c r="AO188">
        <v>2019</v>
      </c>
      <c r="AP188" t="s">
        <v>3958</v>
      </c>
    </row>
    <row r="189" spans="1:42" hidden="1">
      <c r="A189" t="s">
        <v>4396</v>
      </c>
      <c r="B189">
        <v>811</v>
      </c>
      <c r="C189" t="s">
        <v>3864</v>
      </c>
      <c r="D189" t="s">
        <v>50</v>
      </c>
      <c r="E189" t="s">
        <v>4234</v>
      </c>
      <c r="F189" t="s">
        <v>4367</v>
      </c>
      <c r="G189" t="s">
        <v>4397</v>
      </c>
      <c r="H189" t="s">
        <v>4286</v>
      </c>
      <c r="I189" t="s">
        <v>4286</v>
      </c>
      <c r="J189" t="s">
        <v>3959</v>
      </c>
      <c r="K189" t="s">
        <v>4389</v>
      </c>
      <c r="L189" t="s">
        <v>3871</v>
      </c>
      <c r="M189" t="s">
        <v>3963</v>
      </c>
      <c r="N189" t="s">
        <v>3963</v>
      </c>
      <c r="O189" t="s">
        <v>3963</v>
      </c>
      <c r="P189" t="s">
        <v>4390</v>
      </c>
      <c r="Q189" t="s">
        <v>4391</v>
      </c>
      <c r="R189" t="s">
        <v>4392</v>
      </c>
      <c r="S189" t="s">
        <v>4393</v>
      </c>
      <c r="T189" t="s">
        <v>3972</v>
      </c>
      <c r="V189" t="s">
        <v>3877</v>
      </c>
      <c r="W189" t="s">
        <v>3878</v>
      </c>
      <c r="X189" t="s">
        <v>4241</v>
      </c>
      <c r="Y189" t="s">
        <v>3879</v>
      </c>
      <c r="Z189" t="s">
        <v>3880</v>
      </c>
      <c r="AA189" t="s">
        <v>4398</v>
      </c>
      <c r="AB189" t="s">
        <v>3881</v>
      </c>
      <c r="AC189">
        <v>2016</v>
      </c>
      <c r="AD189">
        <v>9</v>
      </c>
      <c r="AE189" t="s">
        <v>3882</v>
      </c>
      <c r="AF189" t="s">
        <v>3883</v>
      </c>
      <c r="AG189" t="s">
        <v>3963</v>
      </c>
      <c r="AH189" t="s">
        <v>4368</v>
      </c>
      <c r="AI189" t="s">
        <v>4369</v>
      </c>
      <c r="AJ189">
        <v>2016</v>
      </c>
      <c r="AK189" t="s">
        <v>3992</v>
      </c>
      <c r="AL189" t="s">
        <v>3885</v>
      </c>
      <c r="AM189">
        <v>75.180730686739537</v>
      </c>
      <c r="AN189">
        <v>2019</v>
      </c>
      <c r="AO189">
        <v>2019</v>
      </c>
      <c r="AP189" t="s">
        <v>3958</v>
      </c>
    </row>
    <row r="190" spans="1:42" hidden="1">
      <c r="A190" t="s">
        <v>4399</v>
      </c>
      <c r="B190">
        <v>812</v>
      </c>
      <c r="C190" t="s">
        <v>3864</v>
      </c>
      <c r="D190" t="s">
        <v>50</v>
      </c>
      <c r="E190" t="s">
        <v>4234</v>
      </c>
      <c r="F190" t="s">
        <v>4367</v>
      </c>
      <c r="G190" t="s">
        <v>4397</v>
      </c>
      <c r="H190" t="s">
        <v>4286</v>
      </c>
      <c r="I190" t="s">
        <v>4286</v>
      </c>
      <c r="J190" t="s">
        <v>3959</v>
      </c>
      <c r="K190" t="s">
        <v>4389</v>
      </c>
      <c r="L190" t="s">
        <v>3871</v>
      </c>
      <c r="M190" t="s">
        <v>3963</v>
      </c>
      <c r="N190" t="s">
        <v>3963</v>
      </c>
      <c r="O190" t="s">
        <v>3963</v>
      </c>
      <c r="P190" t="s">
        <v>4395</v>
      </c>
      <c r="Q190" t="s">
        <v>4391</v>
      </c>
      <c r="R190" t="s">
        <v>4392</v>
      </c>
      <c r="S190" t="s">
        <v>4393</v>
      </c>
      <c r="T190" t="s">
        <v>3972</v>
      </c>
      <c r="V190" t="s">
        <v>3877</v>
      </c>
      <c r="W190" t="s">
        <v>3878</v>
      </c>
      <c r="X190" t="s">
        <v>4241</v>
      </c>
      <c r="Y190" t="s">
        <v>3879</v>
      </c>
      <c r="Z190" t="s">
        <v>3880</v>
      </c>
      <c r="AA190" t="s">
        <v>4398</v>
      </c>
      <c r="AB190" t="s">
        <v>3881</v>
      </c>
      <c r="AC190">
        <v>2016</v>
      </c>
      <c r="AD190">
        <v>9</v>
      </c>
      <c r="AE190" t="s">
        <v>3882</v>
      </c>
      <c r="AF190" t="s">
        <v>3883</v>
      </c>
      <c r="AG190" t="s">
        <v>3963</v>
      </c>
      <c r="AH190" t="s">
        <v>4368</v>
      </c>
      <c r="AI190" t="s">
        <v>4369</v>
      </c>
      <c r="AJ190">
        <v>2016</v>
      </c>
      <c r="AK190" t="s">
        <v>3992</v>
      </c>
      <c r="AL190" t="s">
        <v>3885</v>
      </c>
      <c r="AM190">
        <v>5.4754712581331288</v>
      </c>
      <c r="AN190">
        <v>2019</v>
      </c>
      <c r="AO190">
        <v>2019</v>
      </c>
      <c r="AP190" t="s">
        <v>3958</v>
      </c>
    </row>
    <row r="191" spans="1:42" hidden="1">
      <c r="A191" t="s">
        <v>4400</v>
      </c>
      <c r="B191">
        <v>813</v>
      </c>
      <c r="C191" t="s">
        <v>3864</v>
      </c>
      <c r="D191" t="s">
        <v>50</v>
      </c>
      <c r="E191" t="s">
        <v>4234</v>
      </c>
      <c r="F191" t="s">
        <v>4367</v>
      </c>
      <c r="G191" t="s">
        <v>4401</v>
      </c>
      <c r="H191" t="s">
        <v>4286</v>
      </c>
      <c r="I191" t="s">
        <v>4286</v>
      </c>
      <c r="J191" t="s">
        <v>4402</v>
      </c>
      <c r="K191" t="s">
        <v>4403</v>
      </c>
      <c r="L191" t="s">
        <v>3871</v>
      </c>
      <c r="M191" t="s">
        <v>3963</v>
      </c>
      <c r="N191" t="s">
        <v>3963</v>
      </c>
      <c r="O191" t="s">
        <v>3963</v>
      </c>
      <c r="P191" t="s">
        <v>4404</v>
      </c>
      <c r="Q191" t="s">
        <v>4405</v>
      </c>
      <c r="R191" t="s">
        <v>4406</v>
      </c>
      <c r="S191" t="s">
        <v>4393</v>
      </c>
      <c r="T191" t="s">
        <v>3972</v>
      </c>
      <c r="V191" t="s">
        <v>3877</v>
      </c>
      <c r="W191" t="s">
        <v>3878</v>
      </c>
      <c r="X191" t="s">
        <v>4241</v>
      </c>
      <c r="Y191" t="s">
        <v>3879</v>
      </c>
      <c r="Z191" t="s">
        <v>3880</v>
      </c>
      <c r="AA191" t="s">
        <v>4280</v>
      </c>
      <c r="AB191" t="s">
        <v>3881</v>
      </c>
      <c r="AC191">
        <v>2017</v>
      </c>
      <c r="AD191">
        <v>5</v>
      </c>
      <c r="AE191" t="s">
        <v>3882</v>
      </c>
      <c r="AF191" t="s">
        <v>3883</v>
      </c>
      <c r="AG191" t="s">
        <v>3963</v>
      </c>
      <c r="AH191" t="s">
        <v>4368</v>
      </c>
      <c r="AI191" t="s">
        <v>4369</v>
      </c>
      <c r="AJ191">
        <v>2017</v>
      </c>
      <c r="AK191" t="s">
        <v>3929</v>
      </c>
      <c r="AL191" t="s">
        <v>3885</v>
      </c>
      <c r="AM191">
        <v>40.705787705797093</v>
      </c>
      <c r="AN191">
        <v>2019</v>
      </c>
      <c r="AO191">
        <v>2019</v>
      </c>
      <c r="AP191" t="s">
        <v>3958</v>
      </c>
    </row>
    <row r="192" spans="1:42" hidden="1">
      <c r="A192" t="s">
        <v>4407</v>
      </c>
      <c r="B192">
        <v>814</v>
      </c>
      <c r="C192" t="s">
        <v>3864</v>
      </c>
      <c r="D192" t="s">
        <v>50</v>
      </c>
      <c r="E192" t="s">
        <v>4234</v>
      </c>
      <c r="F192" t="s">
        <v>4367</v>
      </c>
      <c r="G192" t="s">
        <v>4401</v>
      </c>
      <c r="H192" t="s">
        <v>4286</v>
      </c>
      <c r="I192" t="s">
        <v>4286</v>
      </c>
      <c r="J192" t="s">
        <v>4402</v>
      </c>
      <c r="K192" t="s">
        <v>4403</v>
      </c>
      <c r="L192" t="s">
        <v>3871</v>
      </c>
      <c r="M192" t="s">
        <v>3963</v>
      </c>
      <c r="N192" t="s">
        <v>3963</v>
      </c>
      <c r="O192" t="s">
        <v>3963</v>
      </c>
      <c r="P192" t="s">
        <v>4395</v>
      </c>
      <c r="Q192" t="s">
        <v>4405</v>
      </c>
      <c r="R192" t="s">
        <v>4406</v>
      </c>
      <c r="S192" t="s">
        <v>4393</v>
      </c>
      <c r="T192" t="s">
        <v>3972</v>
      </c>
      <c r="V192" t="s">
        <v>3877</v>
      </c>
      <c r="W192" t="s">
        <v>3878</v>
      </c>
      <c r="X192" t="s">
        <v>4241</v>
      </c>
      <c r="Y192" t="s">
        <v>3879</v>
      </c>
      <c r="Z192" t="s">
        <v>3880</v>
      </c>
      <c r="AA192" t="s">
        <v>4280</v>
      </c>
      <c r="AB192" t="s">
        <v>3881</v>
      </c>
      <c r="AC192">
        <v>2017</v>
      </c>
      <c r="AD192">
        <v>5</v>
      </c>
      <c r="AE192" t="s">
        <v>3882</v>
      </c>
      <c r="AF192" t="s">
        <v>3883</v>
      </c>
      <c r="AG192" t="s">
        <v>3963</v>
      </c>
      <c r="AH192" t="s">
        <v>4368</v>
      </c>
      <c r="AI192" t="s">
        <v>4369</v>
      </c>
      <c r="AJ192">
        <v>2017</v>
      </c>
      <c r="AK192" t="s">
        <v>3929</v>
      </c>
      <c r="AL192" t="s">
        <v>3885</v>
      </c>
      <c r="AM192">
        <v>3.3070582473381309</v>
      </c>
      <c r="AN192">
        <v>2019</v>
      </c>
      <c r="AO192">
        <v>2019</v>
      </c>
      <c r="AP192" t="s">
        <v>3958</v>
      </c>
    </row>
    <row r="193" spans="1:42" hidden="1">
      <c r="A193" t="s">
        <v>4408</v>
      </c>
      <c r="B193">
        <v>815</v>
      </c>
      <c r="C193" t="s">
        <v>3864</v>
      </c>
      <c r="D193" t="s">
        <v>50</v>
      </c>
      <c r="E193" t="s">
        <v>4234</v>
      </c>
      <c r="F193" t="s">
        <v>4367</v>
      </c>
      <c r="G193" t="s">
        <v>4397</v>
      </c>
      <c r="H193" t="s">
        <v>4286</v>
      </c>
      <c r="I193" t="s">
        <v>4286</v>
      </c>
      <c r="J193" t="s">
        <v>4409</v>
      </c>
      <c r="K193" t="s">
        <v>4410</v>
      </c>
      <c r="L193" t="s">
        <v>3871</v>
      </c>
      <c r="M193" t="s">
        <v>3872</v>
      </c>
      <c r="N193" t="s">
        <v>3872</v>
      </c>
      <c r="O193" t="s">
        <v>3872</v>
      </c>
      <c r="P193" t="s">
        <v>4027</v>
      </c>
      <c r="Q193" t="s">
        <v>4411</v>
      </c>
      <c r="R193" t="s">
        <v>4412</v>
      </c>
      <c r="S193" t="s">
        <v>4340</v>
      </c>
      <c r="T193" t="s">
        <v>3972</v>
      </c>
      <c r="U193" t="s">
        <v>4078</v>
      </c>
      <c r="V193" t="s">
        <v>3877</v>
      </c>
      <c r="W193" t="s">
        <v>3878</v>
      </c>
      <c r="X193" t="s">
        <v>4241</v>
      </c>
      <c r="Y193" t="s">
        <v>3879</v>
      </c>
      <c r="Z193" t="s">
        <v>3880</v>
      </c>
      <c r="AA193" t="s">
        <v>4398</v>
      </c>
      <c r="AB193" t="s">
        <v>3881</v>
      </c>
      <c r="AC193">
        <v>2022</v>
      </c>
      <c r="AD193">
        <v>7</v>
      </c>
      <c r="AE193" t="s">
        <v>3882</v>
      </c>
      <c r="AF193" t="s">
        <v>3883</v>
      </c>
      <c r="AG193" t="s">
        <v>3872</v>
      </c>
      <c r="AH193" t="s">
        <v>4368</v>
      </c>
      <c r="AI193" t="s">
        <v>4369</v>
      </c>
      <c r="AJ193">
        <v>2022</v>
      </c>
      <c r="AK193" t="s">
        <v>3992</v>
      </c>
      <c r="AL193" t="s">
        <v>3885</v>
      </c>
      <c r="AM193">
        <v>1016.8553770000001</v>
      </c>
      <c r="AN193">
        <v>2023</v>
      </c>
      <c r="AO193">
        <v>2023</v>
      </c>
      <c r="AP193" t="s">
        <v>3958</v>
      </c>
    </row>
    <row r="194" spans="1:42" hidden="1">
      <c r="A194" t="s">
        <v>4413</v>
      </c>
      <c r="B194">
        <v>817</v>
      </c>
      <c r="C194" t="s">
        <v>3864</v>
      </c>
      <c r="D194" t="s">
        <v>50</v>
      </c>
      <c r="E194" t="s">
        <v>4234</v>
      </c>
      <c r="F194" t="s">
        <v>4367</v>
      </c>
      <c r="G194" t="s">
        <v>4397</v>
      </c>
      <c r="H194" t="s">
        <v>4286</v>
      </c>
      <c r="I194" t="s">
        <v>4286</v>
      </c>
      <c r="J194" t="s">
        <v>3959</v>
      </c>
      <c r="K194" t="s">
        <v>4414</v>
      </c>
      <c r="L194" t="s">
        <v>3871</v>
      </c>
      <c r="M194" t="s">
        <v>3963</v>
      </c>
      <c r="N194" t="s">
        <v>3963</v>
      </c>
      <c r="O194" t="s">
        <v>3963</v>
      </c>
      <c r="P194" t="s">
        <v>4027</v>
      </c>
      <c r="Q194" t="s">
        <v>4415</v>
      </c>
      <c r="R194" t="s">
        <v>4416</v>
      </c>
      <c r="S194" t="s">
        <v>4393</v>
      </c>
      <c r="T194" t="s">
        <v>3972</v>
      </c>
      <c r="V194" t="s">
        <v>3877</v>
      </c>
      <c r="W194" t="s">
        <v>3878</v>
      </c>
      <c r="X194" t="s">
        <v>4241</v>
      </c>
      <c r="Y194" t="s">
        <v>3879</v>
      </c>
      <c r="Z194" t="s">
        <v>3880</v>
      </c>
      <c r="AA194" t="s">
        <v>4398</v>
      </c>
      <c r="AB194" t="s">
        <v>3881</v>
      </c>
      <c r="AC194">
        <v>2022</v>
      </c>
      <c r="AD194">
        <v>1</v>
      </c>
      <c r="AE194" t="s">
        <v>3882</v>
      </c>
      <c r="AF194" t="s">
        <v>3883</v>
      </c>
      <c r="AG194" t="s">
        <v>3963</v>
      </c>
      <c r="AH194" t="s">
        <v>4368</v>
      </c>
      <c r="AI194" t="s">
        <v>4369</v>
      </c>
      <c r="AJ194">
        <v>2022</v>
      </c>
      <c r="AK194" t="s">
        <v>3946</v>
      </c>
      <c r="AL194" t="s">
        <v>3885</v>
      </c>
      <c r="AM194">
        <v>90.725457675827613</v>
      </c>
      <c r="AN194">
        <v>2024</v>
      </c>
      <c r="AO194">
        <v>2024</v>
      </c>
      <c r="AP194" t="s">
        <v>3958</v>
      </c>
    </row>
    <row r="195" spans="1:42" hidden="1">
      <c r="A195" t="s">
        <v>4417</v>
      </c>
      <c r="B195">
        <v>817</v>
      </c>
      <c r="C195" t="s">
        <v>3864</v>
      </c>
      <c r="D195" t="s">
        <v>50</v>
      </c>
      <c r="E195" t="s">
        <v>4234</v>
      </c>
      <c r="F195" t="s">
        <v>4367</v>
      </c>
      <c r="G195" t="s">
        <v>4380</v>
      </c>
      <c r="H195" t="s">
        <v>4073</v>
      </c>
      <c r="I195" t="s">
        <v>4073</v>
      </c>
      <c r="J195" t="s">
        <v>3959</v>
      </c>
      <c r="K195" t="s">
        <v>4414</v>
      </c>
      <c r="L195" t="s">
        <v>3871</v>
      </c>
      <c r="M195" t="s">
        <v>3963</v>
      </c>
      <c r="N195" t="s">
        <v>3963</v>
      </c>
      <c r="O195" t="s">
        <v>3963</v>
      </c>
      <c r="P195" t="s">
        <v>4027</v>
      </c>
      <c r="Q195" t="s">
        <v>4415</v>
      </c>
      <c r="R195" t="s">
        <v>4416</v>
      </c>
      <c r="S195" t="s">
        <v>4393</v>
      </c>
      <c r="T195" t="s">
        <v>3972</v>
      </c>
      <c r="V195" t="s">
        <v>3877</v>
      </c>
      <c r="W195" t="s">
        <v>3878</v>
      </c>
      <c r="X195" t="s">
        <v>4241</v>
      </c>
      <c r="Y195" t="s">
        <v>3879</v>
      </c>
      <c r="Z195" t="s">
        <v>3880</v>
      </c>
      <c r="AA195" t="s">
        <v>4073</v>
      </c>
      <c r="AB195" t="s">
        <v>3881</v>
      </c>
      <c r="AC195">
        <v>2022</v>
      </c>
      <c r="AD195">
        <v>1</v>
      </c>
      <c r="AE195" t="s">
        <v>3882</v>
      </c>
      <c r="AF195" t="s">
        <v>3883</v>
      </c>
      <c r="AG195" t="s">
        <v>3963</v>
      </c>
      <c r="AH195" t="s">
        <v>4368</v>
      </c>
      <c r="AI195" t="s">
        <v>4369</v>
      </c>
      <c r="AJ195">
        <v>2022</v>
      </c>
      <c r="AK195" t="s">
        <v>3946</v>
      </c>
      <c r="AL195" t="s">
        <v>3885</v>
      </c>
      <c r="AM195">
        <v>89.464934992723855</v>
      </c>
      <c r="AN195">
        <v>2024</v>
      </c>
      <c r="AO195">
        <v>2024</v>
      </c>
      <c r="AP195" t="s">
        <v>3958</v>
      </c>
    </row>
    <row r="196" spans="1:42" hidden="1">
      <c r="A196" t="s">
        <v>4418</v>
      </c>
      <c r="B196">
        <v>815</v>
      </c>
      <c r="C196" t="s">
        <v>3864</v>
      </c>
      <c r="D196" t="s">
        <v>50</v>
      </c>
      <c r="E196" t="s">
        <v>4234</v>
      </c>
      <c r="F196" t="s">
        <v>4367</v>
      </c>
      <c r="H196" t="s">
        <v>4286</v>
      </c>
      <c r="I196" t="s">
        <v>4286</v>
      </c>
      <c r="J196" t="s">
        <v>4276</v>
      </c>
      <c r="K196" t="s">
        <v>4027</v>
      </c>
      <c r="L196" t="s">
        <v>3871</v>
      </c>
      <c r="M196" t="s">
        <v>4419</v>
      </c>
      <c r="N196" t="s">
        <v>4419</v>
      </c>
      <c r="O196" t="s">
        <v>4176</v>
      </c>
      <c r="P196" t="s">
        <v>4027</v>
      </c>
      <c r="Q196" t="s">
        <v>4418</v>
      </c>
      <c r="R196" t="s">
        <v>4027</v>
      </c>
      <c r="S196" t="s">
        <v>4420</v>
      </c>
      <c r="T196" t="s">
        <v>3972</v>
      </c>
      <c r="V196" t="s">
        <v>3877</v>
      </c>
      <c r="W196" t="s">
        <v>4183</v>
      </c>
      <c r="X196" t="s">
        <v>4277</v>
      </c>
      <c r="Y196" t="s">
        <v>4256</v>
      </c>
      <c r="Z196" t="s">
        <v>4257</v>
      </c>
      <c r="AA196" t="s">
        <v>4398</v>
      </c>
      <c r="AB196" t="s">
        <v>3881</v>
      </c>
      <c r="AC196">
        <v>2026</v>
      </c>
      <c r="AD196">
        <v>11</v>
      </c>
      <c r="AE196" t="s">
        <v>3914</v>
      </c>
      <c r="AF196" t="s">
        <v>3883</v>
      </c>
      <c r="AG196" t="s">
        <v>4176</v>
      </c>
      <c r="AH196" t="s">
        <v>4368</v>
      </c>
      <c r="AI196" t="s">
        <v>3920</v>
      </c>
      <c r="AJ196">
        <v>2026</v>
      </c>
      <c r="AK196" t="s">
        <v>3936</v>
      </c>
      <c r="AL196" t="s">
        <v>3885</v>
      </c>
      <c r="AM196">
        <v>2861.5172413793107</v>
      </c>
      <c r="AN196">
        <v>2027</v>
      </c>
      <c r="AO196">
        <v>2027</v>
      </c>
      <c r="AP196" t="s">
        <v>3958</v>
      </c>
    </row>
    <row r="197" spans="1:42" hidden="1">
      <c r="A197" t="s">
        <v>4421</v>
      </c>
      <c r="B197">
        <v>816</v>
      </c>
      <c r="C197" t="s">
        <v>3864</v>
      </c>
      <c r="D197" t="s">
        <v>50</v>
      </c>
      <c r="E197" t="s">
        <v>4234</v>
      </c>
      <c r="F197" t="s">
        <v>4367</v>
      </c>
      <c r="G197" t="s">
        <v>4397</v>
      </c>
      <c r="H197" t="s">
        <v>4286</v>
      </c>
      <c r="I197" t="s">
        <v>4286</v>
      </c>
      <c r="J197" t="s">
        <v>4422</v>
      </c>
      <c r="K197" t="s">
        <v>4423</v>
      </c>
      <c r="L197" t="s">
        <v>3871</v>
      </c>
      <c r="M197" t="s">
        <v>3872</v>
      </c>
      <c r="N197" t="s">
        <v>3872</v>
      </c>
      <c r="O197" t="s">
        <v>3872</v>
      </c>
      <c r="P197" t="s">
        <v>4027</v>
      </c>
      <c r="Q197" t="s">
        <v>4424</v>
      </c>
      <c r="R197" t="s">
        <v>4425</v>
      </c>
      <c r="S197" t="s">
        <v>4340</v>
      </c>
      <c r="T197" t="s">
        <v>3972</v>
      </c>
      <c r="U197" t="s">
        <v>4078</v>
      </c>
      <c r="V197" t="s">
        <v>3877</v>
      </c>
      <c r="W197" t="s">
        <v>3878</v>
      </c>
      <c r="X197" t="s">
        <v>4241</v>
      </c>
      <c r="Y197" t="s">
        <v>4213</v>
      </c>
      <c r="Z197" t="s">
        <v>4214</v>
      </c>
      <c r="AA197" t="s">
        <v>4398</v>
      </c>
      <c r="AB197" t="s">
        <v>3881</v>
      </c>
      <c r="AC197">
        <v>2018</v>
      </c>
      <c r="AD197">
        <v>4</v>
      </c>
      <c r="AE197" t="s">
        <v>3882</v>
      </c>
      <c r="AF197" t="s">
        <v>3883</v>
      </c>
      <c r="AG197" t="s">
        <v>3872</v>
      </c>
      <c r="AH197" t="s">
        <v>4368</v>
      </c>
      <c r="AI197" t="s">
        <v>4369</v>
      </c>
      <c r="AJ197">
        <v>2018</v>
      </c>
      <c r="AK197" t="s">
        <v>3929</v>
      </c>
      <c r="AL197" t="s">
        <v>3885</v>
      </c>
      <c r="AM197">
        <v>-46.039108962</v>
      </c>
      <c r="AN197">
        <v>2021</v>
      </c>
      <c r="AO197">
        <v>2021</v>
      </c>
      <c r="AP197" t="s">
        <v>3901</v>
      </c>
    </row>
    <row r="198" spans="1:42" hidden="1">
      <c r="A198" t="s">
        <v>4426</v>
      </c>
      <c r="B198">
        <v>817</v>
      </c>
      <c r="C198" t="s">
        <v>3864</v>
      </c>
      <c r="D198" t="s">
        <v>50</v>
      </c>
      <c r="E198" t="s">
        <v>4234</v>
      </c>
      <c r="F198" t="s">
        <v>4367</v>
      </c>
      <c r="G198" t="s">
        <v>4397</v>
      </c>
      <c r="H198" t="s">
        <v>4286</v>
      </c>
      <c r="I198" t="s">
        <v>4286</v>
      </c>
      <c r="J198" t="s">
        <v>4422</v>
      </c>
      <c r="K198" t="s">
        <v>4423</v>
      </c>
      <c r="L198" t="s">
        <v>3871</v>
      </c>
      <c r="M198" t="s">
        <v>4419</v>
      </c>
      <c r="N198" t="s">
        <v>4419</v>
      </c>
      <c r="O198" t="s">
        <v>4176</v>
      </c>
      <c r="P198" t="s">
        <v>4027</v>
      </c>
      <c r="Q198" t="s">
        <v>4427</v>
      </c>
      <c r="R198" t="s">
        <v>4425</v>
      </c>
      <c r="S198" t="s">
        <v>4428</v>
      </c>
      <c r="T198" t="s">
        <v>3972</v>
      </c>
      <c r="U198" t="s">
        <v>4078</v>
      </c>
      <c r="V198" t="s">
        <v>3877</v>
      </c>
      <c r="W198" t="s">
        <v>3878</v>
      </c>
      <c r="X198" t="s">
        <v>4241</v>
      </c>
      <c r="Y198" t="s">
        <v>4213</v>
      </c>
      <c r="Z198" t="s">
        <v>4214</v>
      </c>
      <c r="AA198" t="s">
        <v>4398</v>
      </c>
      <c r="AB198" t="s">
        <v>3881</v>
      </c>
      <c r="AC198">
        <v>2018</v>
      </c>
      <c r="AD198">
        <v>4</v>
      </c>
      <c r="AE198" t="s">
        <v>3882</v>
      </c>
      <c r="AF198" t="s">
        <v>3883</v>
      </c>
      <c r="AG198" t="s">
        <v>4176</v>
      </c>
      <c r="AH198" t="s">
        <v>4368</v>
      </c>
      <c r="AI198" t="s">
        <v>3920</v>
      </c>
      <c r="AJ198">
        <v>2018</v>
      </c>
      <c r="AK198" t="s">
        <v>3929</v>
      </c>
      <c r="AL198" t="s">
        <v>3885</v>
      </c>
      <c r="AM198">
        <v>-18.383375406000003</v>
      </c>
      <c r="AN198">
        <v>2021</v>
      </c>
      <c r="AO198">
        <v>2021</v>
      </c>
      <c r="AP198" t="s">
        <v>3901</v>
      </c>
    </row>
    <row r="199" spans="1:42" hidden="1">
      <c r="A199" t="s">
        <v>4429</v>
      </c>
      <c r="B199">
        <v>818</v>
      </c>
      <c r="C199" t="s">
        <v>3864</v>
      </c>
      <c r="D199" t="s">
        <v>50</v>
      </c>
      <c r="E199" t="s">
        <v>4234</v>
      </c>
      <c r="F199" t="s">
        <v>4367</v>
      </c>
      <c r="G199" t="s">
        <v>4397</v>
      </c>
      <c r="H199" t="s">
        <v>4286</v>
      </c>
      <c r="I199" t="s">
        <v>4286</v>
      </c>
      <c r="J199" t="s">
        <v>3959</v>
      </c>
      <c r="K199" t="s">
        <v>4389</v>
      </c>
      <c r="L199" t="s">
        <v>3871</v>
      </c>
      <c r="M199" t="s">
        <v>3872</v>
      </c>
      <c r="N199" t="s">
        <v>3872</v>
      </c>
      <c r="O199" t="s">
        <v>3963</v>
      </c>
      <c r="P199" t="s">
        <v>4430</v>
      </c>
      <c r="Q199" t="s">
        <v>4431</v>
      </c>
      <c r="R199" t="s">
        <v>4392</v>
      </c>
      <c r="S199" t="s">
        <v>4393</v>
      </c>
      <c r="T199" t="s">
        <v>3972</v>
      </c>
      <c r="V199" t="s">
        <v>3877</v>
      </c>
      <c r="W199" t="s">
        <v>3878</v>
      </c>
      <c r="X199" t="s">
        <v>4241</v>
      </c>
      <c r="Y199" t="s">
        <v>3879</v>
      </c>
      <c r="Z199" t="s">
        <v>3880</v>
      </c>
      <c r="AA199" t="s">
        <v>4398</v>
      </c>
      <c r="AB199" t="s">
        <v>3881</v>
      </c>
      <c r="AC199">
        <v>2016</v>
      </c>
      <c r="AD199">
        <v>11</v>
      </c>
      <c r="AE199" t="s">
        <v>3882</v>
      </c>
      <c r="AF199" t="s">
        <v>3883</v>
      </c>
      <c r="AG199" t="s">
        <v>3872</v>
      </c>
      <c r="AH199" t="s">
        <v>4368</v>
      </c>
      <c r="AI199" t="s">
        <v>4369</v>
      </c>
      <c r="AJ199">
        <v>2016</v>
      </c>
      <c r="AK199" t="s">
        <v>3936</v>
      </c>
      <c r="AL199" t="s">
        <v>3885</v>
      </c>
      <c r="AM199">
        <v>-20.6127</v>
      </c>
      <c r="AN199">
        <v>2020</v>
      </c>
      <c r="AO199">
        <v>2020</v>
      </c>
      <c r="AP199" t="s">
        <v>3901</v>
      </c>
    </row>
    <row r="200" spans="1:42" hidden="1">
      <c r="A200" t="s">
        <v>4432</v>
      </c>
      <c r="B200">
        <v>819</v>
      </c>
      <c r="C200" t="s">
        <v>3864</v>
      </c>
      <c r="D200" t="s">
        <v>50</v>
      </c>
      <c r="E200" t="s">
        <v>4234</v>
      </c>
      <c r="F200" t="s">
        <v>4367</v>
      </c>
      <c r="G200" t="s">
        <v>4397</v>
      </c>
      <c r="H200" t="s">
        <v>4286</v>
      </c>
      <c r="I200" t="s">
        <v>4286</v>
      </c>
      <c r="J200" t="s">
        <v>3959</v>
      </c>
      <c r="K200" t="s">
        <v>4381</v>
      </c>
      <c r="L200" t="s">
        <v>3871</v>
      </c>
      <c r="M200" t="s">
        <v>3872</v>
      </c>
      <c r="N200" t="s">
        <v>3872</v>
      </c>
      <c r="O200" t="s">
        <v>3872</v>
      </c>
      <c r="P200" t="s">
        <v>4433</v>
      </c>
      <c r="Q200" t="s">
        <v>4383</v>
      </c>
      <c r="R200" t="s">
        <v>4384</v>
      </c>
      <c r="S200" t="s">
        <v>4385</v>
      </c>
      <c r="T200" t="s">
        <v>3972</v>
      </c>
      <c r="V200" t="s">
        <v>3877</v>
      </c>
      <c r="W200" t="s">
        <v>3878</v>
      </c>
      <c r="X200" t="s">
        <v>4241</v>
      </c>
      <c r="Y200" t="s">
        <v>3879</v>
      </c>
      <c r="Z200" t="s">
        <v>3880</v>
      </c>
      <c r="AA200" t="s">
        <v>4398</v>
      </c>
      <c r="AB200" t="s">
        <v>3881</v>
      </c>
      <c r="AC200">
        <v>2016</v>
      </c>
      <c r="AD200">
        <v>10</v>
      </c>
      <c r="AE200" t="s">
        <v>3882</v>
      </c>
      <c r="AF200" t="s">
        <v>3883</v>
      </c>
      <c r="AG200" t="s">
        <v>3872</v>
      </c>
      <c r="AH200" t="s">
        <v>4368</v>
      </c>
      <c r="AI200" t="s">
        <v>4369</v>
      </c>
      <c r="AJ200">
        <v>2016</v>
      </c>
      <c r="AK200" t="s">
        <v>3936</v>
      </c>
      <c r="AL200" t="s">
        <v>3885</v>
      </c>
      <c r="AM200">
        <v>91.903345885227623</v>
      </c>
      <c r="AN200">
        <v>2019</v>
      </c>
      <c r="AO200">
        <v>2019</v>
      </c>
      <c r="AP200" t="s">
        <v>4307</v>
      </c>
    </row>
    <row r="201" spans="1:42" hidden="1">
      <c r="A201" t="s">
        <v>4434</v>
      </c>
      <c r="B201">
        <v>820</v>
      </c>
      <c r="C201" t="s">
        <v>3864</v>
      </c>
      <c r="D201" t="s">
        <v>50</v>
      </c>
      <c r="E201" t="s">
        <v>4234</v>
      </c>
      <c r="F201" t="s">
        <v>4367</v>
      </c>
      <c r="G201" t="s">
        <v>4397</v>
      </c>
      <c r="H201" t="s">
        <v>4286</v>
      </c>
      <c r="I201" t="s">
        <v>4286</v>
      </c>
      <c r="J201" t="s">
        <v>3959</v>
      </c>
      <c r="K201" t="s">
        <v>4381</v>
      </c>
      <c r="L201" t="s">
        <v>3871</v>
      </c>
      <c r="M201" t="s">
        <v>3872</v>
      </c>
      <c r="N201" t="s">
        <v>3872</v>
      </c>
      <c r="O201" t="s">
        <v>3872</v>
      </c>
      <c r="P201" t="s">
        <v>4435</v>
      </c>
      <c r="Q201" t="s">
        <v>4383</v>
      </c>
      <c r="R201" t="s">
        <v>4384</v>
      </c>
      <c r="S201" t="s">
        <v>4385</v>
      </c>
      <c r="T201" t="s">
        <v>3972</v>
      </c>
      <c r="V201" t="s">
        <v>3877</v>
      </c>
      <c r="W201" t="s">
        <v>3878</v>
      </c>
      <c r="X201" t="s">
        <v>4241</v>
      </c>
      <c r="Y201" t="s">
        <v>3879</v>
      </c>
      <c r="Z201" t="s">
        <v>3880</v>
      </c>
      <c r="AA201" t="s">
        <v>4398</v>
      </c>
      <c r="AB201" t="s">
        <v>3881</v>
      </c>
      <c r="AC201">
        <v>2016</v>
      </c>
      <c r="AD201">
        <v>10</v>
      </c>
      <c r="AE201" t="s">
        <v>3882</v>
      </c>
      <c r="AF201" t="s">
        <v>3883</v>
      </c>
      <c r="AG201" t="s">
        <v>3872</v>
      </c>
      <c r="AH201" t="s">
        <v>4368</v>
      </c>
      <c r="AI201" t="s">
        <v>4369</v>
      </c>
      <c r="AJ201">
        <v>2016</v>
      </c>
      <c r="AK201" t="s">
        <v>3936</v>
      </c>
      <c r="AL201" t="s">
        <v>3885</v>
      </c>
      <c r="AM201">
        <v>27.44856016708043</v>
      </c>
      <c r="AN201">
        <v>2019</v>
      </c>
      <c r="AO201">
        <v>2019</v>
      </c>
      <c r="AP201" t="s">
        <v>4307</v>
      </c>
    </row>
    <row r="202" spans="1:42" hidden="1">
      <c r="A202" t="s">
        <v>4436</v>
      </c>
      <c r="B202">
        <v>821</v>
      </c>
      <c r="C202" t="s">
        <v>3864</v>
      </c>
      <c r="D202" t="s">
        <v>50</v>
      </c>
      <c r="E202" t="s">
        <v>4234</v>
      </c>
      <c r="F202" t="s">
        <v>4367</v>
      </c>
      <c r="G202" t="s">
        <v>4397</v>
      </c>
      <c r="H202" t="s">
        <v>4286</v>
      </c>
      <c r="I202" t="s">
        <v>4286</v>
      </c>
      <c r="J202" t="s">
        <v>3959</v>
      </c>
      <c r="K202" t="s">
        <v>4437</v>
      </c>
      <c r="L202" t="s">
        <v>3871</v>
      </c>
      <c r="M202" t="s">
        <v>4175</v>
      </c>
      <c r="N202" t="s">
        <v>4176</v>
      </c>
      <c r="O202" t="s">
        <v>4176</v>
      </c>
      <c r="P202" t="s">
        <v>4027</v>
      </c>
      <c r="Q202" t="s">
        <v>4436</v>
      </c>
      <c r="R202" t="s">
        <v>4425</v>
      </c>
      <c r="S202" t="s">
        <v>4438</v>
      </c>
      <c r="T202" t="s">
        <v>3972</v>
      </c>
      <c r="U202" t="s">
        <v>4078</v>
      </c>
      <c r="V202" t="s">
        <v>3877</v>
      </c>
      <c r="W202" t="s">
        <v>3878</v>
      </c>
      <c r="X202" t="s">
        <v>4241</v>
      </c>
      <c r="Y202" t="s">
        <v>4213</v>
      </c>
      <c r="Z202" t="s">
        <v>4214</v>
      </c>
      <c r="AA202" t="s">
        <v>4398</v>
      </c>
      <c r="AB202" t="s">
        <v>3881</v>
      </c>
      <c r="AC202">
        <v>2020</v>
      </c>
      <c r="AD202">
        <v>4</v>
      </c>
      <c r="AE202" t="s">
        <v>3882</v>
      </c>
      <c r="AF202" t="s">
        <v>3883</v>
      </c>
      <c r="AG202" t="s">
        <v>4178</v>
      </c>
      <c r="AH202" t="s">
        <v>4368</v>
      </c>
      <c r="AI202" t="s">
        <v>3920</v>
      </c>
      <c r="AJ202">
        <v>2020</v>
      </c>
      <c r="AK202" t="s">
        <v>3929</v>
      </c>
      <c r="AL202" t="s">
        <v>3885</v>
      </c>
      <c r="AM202">
        <v>-14.622809298902043</v>
      </c>
      <c r="AN202">
        <v>2023</v>
      </c>
      <c r="AO202">
        <v>2023</v>
      </c>
      <c r="AP202" t="s">
        <v>4307</v>
      </c>
    </row>
    <row r="203" spans="1:42" hidden="1">
      <c r="A203" t="s">
        <v>4439</v>
      </c>
      <c r="B203">
        <v>822</v>
      </c>
      <c r="C203" t="s">
        <v>3864</v>
      </c>
      <c r="D203" t="s">
        <v>50</v>
      </c>
      <c r="E203" t="s">
        <v>4234</v>
      </c>
      <c r="F203" t="s">
        <v>4367</v>
      </c>
      <c r="G203" t="s">
        <v>4397</v>
      </c>
      <c r="H203" t="s">
        <v>4286</v>
      </c>
      <c r="I203" t="s">
        <v>4286</v>
      </c>
      <c r="J203" t="s">
        <v>3959</v>
      </c>
      <c r="K203" t="s">
        <v>4437</v>
      </c>
      <c r="L203" t="s">
        <v>3871</v>
      </c>
      <c r="M203" t="s">
        <v>4175</v>
      </c>
      <c r="N203" t="s">
        <v>4176</v>
      </c>
      <c r="O203" t="s">
        <v>4176</v>
      </c>
      <c r="P203" t="s">
        <v>4027</v>
      </c>
      <c r="Q203" t="s">
        <v>4439</v>
      </c>
      <c r="R203" t="s">
        <v>4425</v>
      </c>
      <c r="S203" t="s">
        <v>4438</v>
      </c>
      <c r="T203" t="s">
        <v>3972</v>
      </c>
      <c r="U203" t="s">
        <v>4078</v>
      </c>
      <c r="V203" t="s">
        <v>3877</v>
      </c>
      <c r="W203" t="s">
        <v>3878</v>
      </c>
      <c r="X203" t="s">
        <v>4241</v>
      </c>
      <c r="Y203" t="s">
        <v>4213</v>
      </c>
      <c r="Z203" t="s">
        <v>4214</v>
      </c>
      <c r="AA203" t="s">
        <v>4398</v>
      </c>
      <c r="AB203" t="s">
        <v>3881</v>
      </c>
      <c r="AC203">
        <v>2020</v>
      </c>
      <c r="AD203">
        <v>4</v>
      </c>
      <c r="AE203" t="s">
        <v>3882</v>
      </c>
      <c r="AF203" t="s">
        <v>3883</v>
      </c>
      <c r="AG203" t="s">
        <v>4178</v>
      </c>
      <c r="AH203" t="s">
        <v>4368</v>
      </c>
      <c r="AI203" t="s">
        <v>3920</v>
      </c>
      <c r="AJ203">
        <v>2020</v>
      </c>
      <c r="AK203" t="s">
        <v>3929</v>
      </c>
      <c r="AL203" t="s">
        <v>3885</v>
      </c>
      <c r="AM203">
        <v>2972.994185361732</v>
      </c>
      <c r="AN203">
        <v>2023</v>
      </c>
      <c r="AO203">
        <v>2023</v>
      </c>
      <c r="AP203" t="s">
        <v>4307</v>
      </c>
    </row>
    <row r="204" spans="1:42" hidden="1">
      <c r="A204" t="s">
        <v>4440</v>
      </c>
      <c r="B204">
        <v>823</v>
      </c>
      <c r="C204" t="s">
        <v>3864</v>
      </c>
      <c r="D204" t="s">
        <v>50</v>
      </c>
      <c r="E204" t="s">
        <v>4234</v>
      </c>
      <c r="F204" t="s">
        <v>4367</v>
      </c>
      <c r="G204" t="s">
        <v>4397</v>
      </c>
      <c r="H204" t="s">
        <v>4286</v>
      </c>
      <c r="I204" t="s">
        <v>4286</v>
      </c>
      <c r="J204" t="s">
        <v>3959</v>
      </c>
      <c r="K204" t="s">
        <v>4437</v>
      </c>
      <c r="L204" t="s">
        <v>3871</v>
      </c>
      <c r="M204" t="s">
        <v>4175</v>
      </c>
      <c r="N204" t="s">
        <v>4176</v>
      </c>
      <c r="O204" t="s">
        <v>4176</v>
      </c>
      <c r="P204" t="s">
        <v>4027</v>
      </c>
      <c r="Q204" t="s">
        <v>4440</v>
      </c>
      <c r="R204" t="s">
        <v>4425</v>
      </c>
      <c r="S204" t="s">
        <v>4438</v>
      </c>
      <c r="T204" t="s">
        <v>3972</v>
      </c>
      <c r="U204" t="s">
        <v>4078</v>
      </c>
      <c r="V204" t="s">
        <v>43</v>
      </c>
      <c r="W204" t="s">
        <v>3913</v>
      </c>
      <c r="X204" t="s">
        <v>4241</v>
      </c>
      <c r="Y204" t="s">
        <v>4213</v>
      </c>
      <c r="Z204" t="s">
        <v>4214</v>
      </c>
      <c r="AA204" t="s">
        <v>4398</v>
      </c>
      <c r="AB204" t="s">
        <v>3881</v>
      </c>
      <c r="AC204">
        <v>2020</v>
      </c>
      <c r="AD204">
        <v>4</v>
      </c>
      <c r="AE204" t="s">
        <v>3914</v>
      </c>
      <c r="AF204" t="s">
        <v>3883</v>
      </c>
      <c r="AG204" t="s">
        <v>4178</v>
      </c>
      <c r="AH204" t="s">
        <v>4368</v>
      </c>
      <c r="AI204" t="s">
        <v>3920</v>
      </c>
      <c r="AJ204">
        <v>2020</v>
      </c>
      <c r="AK204" t="s">
        <v>3929</v>
      </c>
      <c r="AL204" t="s">
        <v>3885</v>
      </c>
      <c r="AM204">
        <v>0</v>
      </c>
      <c r="AN204">
        <v>2021</v>
      </c>
      <c r="AO204">
        <v>2021</v>
      </c>
      <c r="AP204" t="s">
        <v>4307</v>
      </c>
    </row>
    <row r="205" spans="1:42" hidden="1">
      <c r="A205" t="s">
        <v>4441</v>
      </c>
      <c r="B205">
        <v>824</v>
      </c>
      <c r="C205" t="s">
        <v>3864</v>
      </c>
      <c r="D205" t="s">
        <v>50</v>
      </c>
      <c r="E205" t="s">
        <v>4234</v>
      </c>
      <c r="F205" t="s">
        <v>4367</v>
      </c>
      <c r="G205" t="s">
        <v>4397</v>
      </c>
      <c r="H205" t="s">
        <v>4286</v>
      </c>
      <c r="I205" t="s">
        <v>4286</v>
      </c>
      <c r="J205" t="s">
        <v>4276</v>
      </c>
      <c r="K205" t="s">
        <v>4027</v>
      </c>
      <c r="L205" t="s">
        <v>3871</v>
      </c>
      <c r="M205" t="s">
        <v>4419</v>
      </c>
      <c r="N205" t="s">
        <v>4419</v>
      </c>
      <c r="O205" t="s">
        <v>4176</v>
      </c>
      <c r="P205" t="s">
        <v>4442</v>
      </c>
      <c r="Q205" t="s">
        <v>4442</v>
      </c>
      <c r="R205" t="s">
        <v>4027</v>
      </c>
      <c r="S205" t="s">
        <v>4420</v>
      </c>
      <c r="T205" t="s">
        <v>3972</v>
      </c>
      <c r="U205" t="s">
        <v>4176</v>
      </c>
      <c r="V205" t="s">
        <v>3877</v>
      </c>
      <c r="W205" t="s">
        <v>4183</v>
      </c>
      <c r="X205" t="s">
        <v>4277</v>
      </c>
      <c r="Y205" t="s">
        <v>4256</v>
      </c>
      <c r="Z205" t="s">
        <v>4257</v>
      </c>
      <c r="AA205" t="s">
        <v>4398</v>
      </c>
      <c r="AB205" t="s">
        <v>3881</v>
      </c>
      <c r="AC205">
        <v>2027</v>
      </c>
      <c r="AD205">
        <v>12</v>
      </c>
      <c r="AE205" t="s">
        <v>3914</v>
      </c>
      <c r="AF205" t="s">
        <v>3883</v>
      </c>
      <c r="AG205" t="s">
        <v>4176</v>
      </c>
      <c r="AH205" t="s">
        <v>4368</v>
      </c>
      <c r="AI205" t="s">
        <v>3920</v>
      </c>
      <c r="AJ205">
        <v>2027</v>
      </c>
      <c r="AK205" t="s">
        <v>3936</v>
      </c>
      <c r="AL205" t="s">
        <v>3885</v>
      </c>
      <c r="AM205">
        <v>2723.4</v>
      </c>
      <c r="AN205">
        <v>2030</v>
      </c>
      <c r="AO205">
        <v>2030</v>
      </c>
      <c r="AP205" t="s">
        <v>4307</v>
      </c>
    </row>
    <row r="206" spans="1:42" hidden="1">
      <c r="A206" t="s">
        <v>4441</v>
      </c>
      <c r="B206">
        <v>824</v>
      </c>
      <c r="C206" t="s">
        <v>3864</v>
      </c>
      <c r="D206" t="s">
        <v>50</v>
      </c>
      <c r="E206" t="s">
        <v>4234</v>
      </c>
      <c r="F206" t="s">
        <v>4367</v>
      </c>
      <c r="G206" t="s">
        <v>4397</v>
      </c>
      <c r="H206" t="s">
        <v>4286</v>
      </c>
      <c r="I206" t="s">
        <v>4286</v>
      </c>
      <c r="J206" t="s">
        <v>4276</v>
      </c>
      <c r="K206" t="s">
        <v>4027</v>
      </c>
      <c r="L206" t="s">
        <v>3871</v>
      </c>
      <c r="M206" t="s">
        <v>4175</v>
      </c>
      <c r="N206" t="s">
        <v>4176</v>
      </c>
      <c r="O206" t="s">
        <v>4176</v>
      </c>
      <c r="P206" t="s">
        <v>4441</v>
      </c>
      <c r="Q206" t="s">
        <v>4441</v>
      </c>
      <c r="R206" t="s">
        <v>4027</v>
      </c>
      <c r="S206" t="s">
        <v>4438</v>
      </c>
      <c r="T206" t="s">
        <v>3972</v>
      </c>
      <c r="U206" t="s">
        <v>4185</v>
      </c>
      <c r="V206" t="s">
        <v>3877</v>
      </c>
      <c r="W206" t="s">
        <v>4183</v>
      </c>
      <c r="X206" t="s">
        <v>4277</v>
      </c>
      <c r="Y206" t="s">
        <v>4256</v>
      </c>
      <c r="Z206" t="s">
        <v>4257</v>
      </c>
      <c r="AA206" t="s">
        <v>4398</v>
      </c>
      <c r="AB206" t="s">
        <v>3881</v>
      </c>
      <c r="AC206">
        <v>2024</v>
      </c>
      <c r="AD206">
        <v>6</v>
      </c>
      <c r="AE206" t="s">
        <v>3914</v>
      </c>
      <c r="AF206" t="s">
        <v>3883</v>
      </c>
      <c r="AG206" t="s">
        <v>4178</v>
      </c>
      <c r="AH206" t="s">
        <v>4368</v>
      </c>
      <c r="AI206" t="s">
        <v>3920</v>
      </c>
      <c r="AJ206">
        <v>2024</v>
      </c>
      <c r="AK206" t="s">
        <v>3929</v>
      </c>
      <c r="AL206" t="s">
        <v>3885</v>
      </c>
      <c r="AM206">
        <v>2569.3474463684443</v>
      </c>
      <c r="AN206">
        <v>2027</v>
      </c>
      <c r="AO206">
        <v>2027</v>
      </c>
      <c r="AP206" t="s">
        <v>4307</v>
      </c>
    </row>
    <row r="207" spans="1:42" hidden="1">
      <c r="A207" t="s">
        <v>4443</v>
      </c>
      <c r="B207">
        <v>825</v>
      </c>
      <c r="C207" t="s">
        <v>3864</v>
      </c>
      <c r="D207" t="s">
        <v>50</v>
      </c>
      <c r="E207" t="s">
        <v>4234</v>
      </c>
      <c r="F207" t="s">
        <v>4367</v>
      </c>
      <c r="G207" t="s">
        <v>4397</v>
      </c>
      <c r="H207" t="s">
        <v>4286</v>
      </c>
      <c r="I207" t="s">
        <v>4286</v>
      </c>
      <c r="J207" t="s">
        <v>4276</v>
      </c>
      <c r="K207" t="s">
        <v>4027</v>
      </c>
      <c r="L207" t="s">
        <v>3871</v>
      </c>
      <c r="M207" t="s">
        <v>4175</v>
      </c>
      <c r="N207" t="s">
        <v>4176</v>
      </c>
      <c r="O207" t="s">
        <v>4176</v>
      </c>
      <c r="P207" t="s">
        <v>4443</v>
      </c>
      <c r="Q207" t="s">
        <v>4443</v>
      </c>
      <c r="R207" t="s">
        <v>4027</v>
      </c>
      <c r="S207" t="s">
        <v>4438</v>
      </c>
      <c r="T207" t="s">
        <v>3972</v>
      </c>
      <c r="U207" t="s">
        <v>4185</v>
      </c>
      <c r="V207" t="s">
        <v>3877</v>
      </c>
      <c r="W207" t="s">
        <v>4183</v>
      </c>
      <c r="X207" t="s">
        <v>4277</v>
      </c>
      <c r="Y207" t="s">
        <v>4256</v>
      </c>
      <c r="Z207" t="s">
        <v>4257</v>
      </c>
      <c r="AA207" t="s">
        <v>4398</v>
      </c>
      <c r="AB207" t="s">
        <v>3881</v>
      </c>
      <c r="AC207">
        <v>2025</v>
      </c>
      <c r="AD207">
        <v>10</v>
      </c>
      <c r="AE207" t="s">
        <v>3914</v>
      </c>
      <c r="AF207" t="s">
        <v>3883</v>
      </c>
      <c r="AG207" t="s">
        <v>4178</v>
      </c>
      <c r="AH207" t="s">
        <v>4368</v>
      </c>
      <c r="AI207" t="s">
        <v>3920</v>
      </c>
      <c r="AJ207">
        <v>2025</v>
      </c>
      <c r="AK207" t="s">
        <v>3936</v>
      </c>
      <c r="AL207" t="s">
        <v>3885</v>
      </c>
      <c r="AM207">
        <v>2497.78061237782</v>
      </c>
      <c r="AN207">
        <v>2028</v>
      </c>
      <c r="AO207">
        <v>2028</v>
      </c>
      <c r="AP207" t="s">
        <v>4307</v>
      </c>
    </row>
    <row r="208" spans="1:42" hidden="1">
      <c r="A208" t="s">
        <v>4444</v>
      </c>
      <c r="B208">
        <v>826</v>
      </c>
      <c r="C208" t="s">
        <v>3864</v>
      </c>
      <c r="D208" t="s">
        <v>50</v>
      </c>
      <c r="E208" t="s">
        <v>4234</v>
      </c>
      <c r="F208" t="s">
        <v>4367</v>
      </c>
      <c r="G208" t="s">
        <v>4445</v>
      </c>
      <c r="H208" t="s">
        <v>3868</v>
      </c>
      <c r="I208" t="s">
        <v>3868</v>
      </c>
      <c r="J208" t="s">
        <v>3959</v>
      </c>
      <c r="K208" t="s">
        <v>4381</v>
      </c>
      <c r="L208" t="s">
        <v>3871</v>
      </c>
      <c r="M208" t="s">
        <v>3872</v>
      </c>
      <c r="N208" t="s">
        <v>3872</v>
      </c>
      <c r="O208" t="s">
        <v>3872</v>
      </c>
      <c r="P208" t="s">
        <v>4433</v>
      </c>
      <c r="Q208" t="s">
        <v>4383</v>
      </c>
      <c r="R208" t="s">
        <v>4384</v>
      </c>
      <c r="S208" t="s">
        <v>4385</v>
      </c>
      <c r="T208" t="s">
        <v>3972</v>
      </c>
      <c r="V208" t="s">
        <v>3877</v>
      </c>
      <c r="W208" t="s">
        <v>3878</v>
      </c>
      <c r="X208" t="s">
        <v>4241</v>
      </c>
      <c r="Y208" t="s">
        <v>3879</v>
      </c>
      <c r="Z208" t="s">
        <v>3880</v>
      </c>
      <c r="AA208" t="s">
        <v>3868</v>
      </c>
      <c r="AB208" t="s">
        <v>3881</v>
      </c>
      <c r="AC208">
        <v>2016</v>
      </c>
      <c r="AD208">
        <v>10</v>
      </c>
      <c r="AE208" t="s">
        <v>3882</v>
      </c>
      <c r="AF208" t="s">
        <v>3883</v>
      </c>
      <c r="AG208" t="s">
        <v>3872</v>
      </c>
      <c r="AH208" t="s">
        <v>4368</v>
      </c>
      <c r="AI208" t="s">
        <v>4369</v>
      </c>
      <c r="AJ208">
        <v>2016</v>
      </c>
      <c r="AK208" t="s">
        <v>3936</v>
      </c>
      <c r="AL208" t="s">
        <v>3885</v>
      </c>
      <c r="AM208">
        <v>128.2573274432763</v>
      </c>
      <c r="AN208">
        <v>2019</v>
      </c>
      <c r="AO208">
        <v>2019</v>
      </c>
      <c r="AP208" t="s">
        <v>3886</v>
      </c>
    </row>
    <row r="209" spans="1:42" hidden="1">
      <c r="A209" t="s">
        <v>4446</v>
      </c>
      <c r="B209">
        <v>827</v>
      </c>
      <c r="C209" t="s">
        <v>3864</v>
      </c>
      <c r="D209" t="s">
        <v>50</v>
      </c>
      <c r="E209" t="s">
        <v>4234</v>
      </c>
      <c r="F209" t="s">
        <v>4367</v>
      </c>
      <c r="G209" t="s">
        <v>4445</v>
      </c>
      <c r="H209" t="s">
        <v>3868</v>
      </c>
      <c r="I209" t="s">
        <v>3868</v>
      </c>
      <c r="J209" t="s">
        <v>3959</v>
      </c>
      <c r="K209" t="s">
        <v>4381</v>
      </c>
      <c r="L209" t="s">
        <v>3871</v>
      </c>
      <c r="M209" t="s">
        <v>3872</v>
      </c>
      <c r="N209" t="s">
        <v>3872</v>
      </c>
      <c r="O209" t="s">
        <v>3872</v>
      </c>
      <c r="P209" t="s">
        <v>4435</v>
      </c>
      <c r="Q209" t="s">
        <v>4383</v>
      </c>
      <c r="R209" t="s">
        <v>4384</v>
      </c>
      <c r="S209" t="s">
        <v>4385</v>
      </c>
      <c r="T209" t="s">
        <v>3972</v>
      </c>
      <c r="V209" t="s">
        <v>3877</v>
      </c>
      <c r="W209" t="s">
        <v>3878</v>
      </c>
      <c r="X209" t="s">
        <v>4241</v>
      </c>
      <c r="Y209" t="s">
        <v>3879</v>
      </c>
      <c r="Z209" t="s">
        <v>3880</v>
      </c>
      <c r="AA209" t="s">
        <v>3868</v>
      </c>
      <c r="AB209" t="s">
        <v>3881</v>
      </c>
      <c r="AC209">
        <v>2016</v>
      </c>
      <c r="AD209">
        <v>10</v>
      </c>
      <c r="AE209" t="s">
        <v>3882</v>
      </c>
      <c r="AF209" t="s">
        <v>3883</v>
      </c>
      <c r="AG209" t="s">
        <v>3872</v>
      </c>
      <c r="AH209" t="s">
        <v>4368</v>
      </c>
      <c r="AI209" t="s">
        <v>4369</v>
      </c>
      <c r="AJ209">
        <v>2016</v>
      </c>
      <c r="AK209" t="s">
        <v>3936</v>
      </c>
      <c r="AL209" t="s">
        <v>3885</v>
      </c>
      <c r="AM209">
        <v>33.580634354515645</v>
      </c>
      <c r="AN209">
        <v>2019</v>
      </c>
      <c r="AO209">
        <v>2019</v>
      </c>
      <c r="AP209" t="s">
        <v>3886</v>
      </c>
    </row>
    <row r="210" spans="1:42" hidden="1">
      <c r="A210" t="s">
        <v>4447</v>
      </c>
      <c r="B210">
        <v>828</v>
      </c>
      <c r="C210" t="s">
        <v>3864</v>
      </c>
      <c r="D210" t="s">
        <v>50</v>
      </c>
      <c r="E210" t="s">
        <v>4234</v>
      </c>
      <c r="F210" t="s">
        <v>4367</v>
      </c>
      <c r="G210" t="s">
        <v>4445</v>
      </c>
      <c r="H210" t="s">
        <v>3868</v>
      </c>
      <c r="I210" t="s">
        <v>3868</v>
      </c>
      <c r="J210" t="s">
        <v>4350</v>
      </c>
      <c r="K210" t="s">
        <v>4448</v>
      </c>
      <c r="L210" t="s">
        <v>3871</v>
      </c>
      <c r="M210" t="s">
        <v>3872</v>
      </c>
      <c r="N210" t="s">
        <v>3872</v>
      </c>
      <c r="O210" t="s">
        <v>3872</v>
      </c>
      <c r="P210" t="s">
        <v>4449</v>
      </c>
      <c r="Q210" t="s">
        <v>4450</v>
      </c>
      <c r="R210" t="s">
        <v>4451</v>
      </c>
      <c r="S210" t="s">
        <v>4452</v>
      </c>
      <c r="T210" t="s">
        <v>3972</v>
      </c>
      <c r="V210" t="s">
        <v>3877</v>
      </c>
      <c r="W210" t="s">
        <v>3878</v>
      </c>
      <c r="X210" t="s">
        <v>4241</v>
      </c>
      <c r="Y210" t="s">
        <v>3879</v>
      </c>
      <c r="Z210" t="s">
        <v>3880</v>
      </c>
      <c r="AA210" t="s">
        <v>3868</v>
      </c>
      <c r="AB210" t="s">
        <v>3881</v>
      </c>
      <c r="AC210">
        <v>2016</v>
      </c>
      <c r="AD210">
        <v>7</v>
      </c>
      <c r="AE210" t="s">
        <v>3882</v>
      </c>
      <c r="AF210" t="s">
        <v>3883</v>
      </c>
      <c r="AG210" t="s">
        <v>3872</v>
      </c>
      <c r="AH210" t="s">
        <v>4368</v>
      </c>
      <c r="AI210" t="s">
        <v>4369</v>
      </c>
      <c r="AJ210">
        <v>2016</v>
      </c>
      <c r="AK210" t="s">
        <v>3992</v>
      </c>
      <c r="AL210" t="s">
        <v>3885</v>
      </c>
      <c r="AM210">
        <v>122.27950751194439</v>
      </c>
      <c r="AN210">
        <v>2018</v>
      </c>
      <c r="AO210">
        <v>2018</v>
      </c>
      <c r="AP210" t="s">
        <v>3886</v>
      </c>
    </row>
    <row r="211" spans="1:42" hidden="1">
      <c r="A211" t="s">
        <v>4453</v>
      </c>
      <c r="B211">
        <v>829</v>
      </c>
      <c r="C211" t="s">
        <v>3864</v>
      </c>
      <c r="D211" t="s">
        <v>50</v>
      </c>
      <c r="E211" t="s">
        <v>4234</v>
      </c>
      <c r="F211" t="s">
        <v>4367</v>
      </c>
      <c r="G211" t="s">
        <v>4445</v>
      </c>
      <c r="H211" t="s">
        <v>3868</v>
      </c>
      <c r="I211" t="s">
        <v>3868</v>
      </c>
      <c r="J211" t="s">
        <v>4292</v>
      </c>
      <c r="K211" t="s">
        <v>4454</v>
      </c>
      <c r="L211" t="s">
        <v>3871</v>
      </c>
      <c r="M211" t="s">
        <v>3963</v>
      </c>
      <c r="N211" t="s">
        <v>3963</v>
      </c>
      <c r="O211" t="s">
        <v>3963</v>
      </c>
      <c r="P211" t="s">
        <v>4455</v>
      </c>
      <c r="Q211" t="s">
        <v>4456</v>
      </c>
      <c r="R211" t="s">
        <v>4457</v>
      </c>
      <c r="S211" t="s">
        <v>4393</v>
      </c>
      <c r="T211" t="s">
        <v>3972</v>
      </c>
      <c r="V211" t="s">
        <v>3877</v>
      </c>
      <c r="W211" t="s">
        <v>3878</v>
      </c>
      <c r="X211" t="s">
        <v>4241</v>
      </c>
      <c r="Y211" t="s">
        <v>3879</v>
      </c>
      <c r="Z211" t="s">
        <v>3880</v>
      </c>
      <c r="AA211" t="s">
        <v>3868</v>
      </c>
      <c r="AB211" t="s">
        <v>3881</v>
      </c>
      <c r="AC211">
        <v>2016</v>
      </c>
      <c r="AD211">
        <v>9</v>
      </c>
      <c r="AE211" t="s">
        <v>3882</v>
      </c>
      <c r="AF211" t="s">
        <v>3883</v>
      </c>
      <c r="AG211" t="s">
        <v>3963</v>
      </c>
      <c r="AH211" t="s">
        <v>4368</v>
      </c>
      <c r="AI211" t="s">
        <v>4369</v>
      </c>
      <c r="AJ211">
        <v>2016</v>
      </c>
      <c r="AK211" t="s">
        <v>3992</v>
      </c>
      <c r="AL211" t="s">
        <v>3885</v>
      </c>
      <c r="AM211">
        <v>77.810983804343891</v>
      </c>
      <c r="AN211">
        <v>2019</v>
      </c>
      <c r="AO211">
        <v>2019</v>
      </c>
      <c r="AP211" t="s">
        <v>3886</v>
      </c>
    </row>
    <row r="212" spans="1:42" hidden="1">
      <c r="A212" t="s">
        <v>4458</v>
      </c>
      <c r="B212">
        <v>830</v>
      </c>
      <c r="C212" t="s">
        <v>3864</v>
      </c>
      <c r="D212" t="s">
        <v>50</v>
      </c>
      <c r="E212" t="s">
        <v>4234</v>
      </c>
      <c r="F212" t="s">
        <v>4367</v>
      </c>
      <c r="G212" t="s">
        <v>4445</v>
      </c>
      <c r="H212" t="s">
        <v>3868</v>
      </c>
      <c r="I212" t="s">
        <v>3868</v>
      </c>
      <c r="J212" t="s">
        <v>4292</v>
      </c>
      <c r="K212" t="s">
        <v>4454</v>
      </c>
      <c r="L212" t="s">
        <v>3871</v>
      </c>
      <c r="M212" t="s">
        <v>3963</v>
      </c>
      <c r="N212" t="s">
        <v>3963</v>
      </c>
      <c r="O212" t="s">
        <v>3963</v>
      </c>
      <c r="P212" t="s">
        <v>4459</v>
      </c>
      <c r="Q212" t="s">
        <v>4456</v>
      </c>
      <c r="R212" t="s">
        <v>4457</v>
      </c>
      <c r="S212" t="s">
        <v>4393</v>
      </c>
      <c r="T212" t="s">
        <v>3972</v>
      </c>
      <c r="V212" t="s">
        <v>3877</v>
      </c>
      <c r="W212" t="s">
        <v>3878</v>
      </c>
      <c r="X212" t="s">
        <v>4241</v>
      </c>
      <c r="Y212" t="s">
        <v>3879</v>
      </c>
      <c r="Z212" t="s">
        <v>3880</v>
      </c>
      <c r="AA212" t="s">
        <v>3868</v>
      </c>
      <c r="AB212" t="s">
        <v>3881</v>
      </c>
      <c r="AC212">
        <v>2016</v>
      </c>
      <c r="AD212">
        <v>9</v>
      </c>
      <c r="AE212" t="s">
        <v>3882</v>
      </c>
      <c r="AF212" t="s">
        <v>3883</v>
      </c>
      <c r="AG212" t="s">
        <v>3963</v>
      </c>
      <c r="AH212" t="s">
        <v>4368</v>
      </c>
      <c r="AI212" t="s">
        <v>4369</v>
      </c>
      <c r="AJ212">
        <v>2016</v>
      </c>
      <c r="AK212" t="s">
        <v>3992</v>
      </c>
      <c r="AL212" t="s">
        <v>3885</v>
      </c>
      <c r="AM212">
        <v>12.434785093308404</v>
      </c>
      <c r="AN212">
        <v>2019</v>
      </c>
      <c r="AO212">
        <v>2019</v>
      </c>
      <c r="AP212" t="s">
        <v>3886</v>
      </c>
    </row>
    <row r="213" spans="1:42" hidden="1">
      <c r="A213" t="s">
        <v>4460</v>
      </c>
      <c r="B213">
        <v>831</v>
      </c>
      <c r="C213" t="s">
        <v>3864</v>
      </c>
      <c r="D213" t="s">
        <v>50</v>
      </c>
      <c r="E213" t="s">
        <v>4234</v>
      </c>
      <c r="F213" t="s">
        <v>4367</v>
      </c>
      <c r="G213" t="s">
        <v>4397</v>
      </c>
      <c r="H213" t="s">
        <v>4286</v>
      </c>
      <c r="I213" t="s">
        <v>4286</v>
      </c>
      <c r="J213" t="s">
        <v>3959</v>
      </c>
      <c r="K213" t="s">
        <v>4414</v>
      </c>
      <c r="L213" t="s">
        <v>3871</v>
      </c>
      <c r="M213" t="s">
        <v>3872</v>
      </c>
      <c r="N213" t="s">
        <v>3872</v>
      </c>
      <c r="O213" t="s">
        <v>3872</v>
      </c>
      <c r="P213" t="s">
        <v>4461</v>
      </c>
      <c r="Q213" t="s">
        <v>4462</v>
      </c>
      <c r="R213" t="s">
        <v>4463</v>
      </c>
      <c r="S213" t="s">
        <v>4340</v>
      </c>
      <c r="T213" t="s">
        <v>3972</v>
      </c>
      <c r="U213" t="s">
        <v>4078</v>
      </c>
      <c r="V213" t="s">
        <v>3877</v>
      </c>
      <c r="W213" t="s">
        <v>3878</v>
      </c>
      <c r="X213" t="s">
        <v>4241</v>
      </c>
      <c r="Y213" t="s">
        <v>3879</v>
      </c>
      <c r="Z213" t="s">
        <v>3880</v>
      </c>
      <c r="AA213" t="s">
        <v>4398</v>
      </c>
      <c r="AB213" t="s">
        <v>3881</v>
      </c>
      <c r="AC213">
        <v>2018</v>
      </c>
      <c r="AD213">
        <v>8</v>
      </c>
      <c r="AE213" t="s">
        <v>3882</v>
      </c>
      <c r="AF213" t="s">
        <v>3883</v>
      </c>
      <c r="AG213" t="s">
        <v>3872</v>
      </c>
      <c r="AH213" t="s">
        <v>4368</v>
      </c>
      <c r="AI213" t="s">
        <v>4369</v>
      </c>
      <c r="AJ213">
        <v>2018</v>
      </c>
      <c r="AK213" t="s">
        <v>3992</v>
      </c>
      <c r="AL213" t="s">
        <v>3885</v>
      </c>
      <c r="AM213">
        <v>312.68695867976544</v>
      </c>
      <c r="AN213">
        <v>2019</v>
      </c>
      <c r="AO213">
        <v>2024</v>
      </c>
      <c r="AP213" t="s">
        <v>3886</v>
      </c>
    </row>
    <row r="214" spans="1:42" hidden="1">
      <c r="A214" t="s">
        <v>4464</v>
      </c>
      <c r="B214">
        <v>832</v>
      </c>
      <c r="C214" t="s">
        <v>3864</v>
      </c>
      <c r="D214" t="s">
        <v>50</v>
      </c>
      <c r="E214" t="s">
        <v>4234</v>
      </c>
      <c r="F214" t="s">
        <v>4367</v>
      </c>
      <c r="G214" t="s">
        <v>4380</v>
      </c>
      <c r="H214" t="s">
        <v>4073</v>
      </c>
      <c r="I214" t="s">
        <v>4073</v>
      </c>
      <c r="J214" t="s">
        <v>3959</v>
      </c>
      <c r="K214" t="s">
        <v>4414</v>
      </c>
      <c r="L214" t="s">
        <v>3871</v>
      </c>
      <c r="M214" t="s">
        <v>3872</v>
      </c>
      <c r="N214" t="s">
        <v>3872</v>
      </c>
      <c r="O214" t="s">
        <v>3872</v>
      </c>
      <c r="P214" t="s">
        <v>4461</v>
      </c>
      <c r="Q214" t="s">
        <v>4462</v>
      </c>
      <c r="R214" t="s">
        <v>4463</v>
      </c>
      <c r="S214" t="s">
        <v>4340</v>
      </c>
      <c r="T214" t="s">
        <v>3972</v>
      </c>
      <c r="U214" t="s">
        <v>4078</v>
      </c>
      <c r="V214" t="s">
        <v>3877</v>
      </c>
      <c r="W214" t="s">
        <v>3878</v>
      </c>
      <c r="X214" t="s">
        <v>4241</v>
      </c>
      <c r="Y214" t="s">
        <v>3879</v>
      </c>
      <c r="Z214" t="s">
        <v>3880</v>
      </c>
      <c r="AA214" t="s">
        <v>4073</v>
      </c>
      <c r="AB214" t="s">
        <v>3881</v>
      </c>
      <c r="AC214">
        <v>2018</v>
      </c>
      <c r="AD214">
        <v>8</v>
      </c>
      <c r="AE214" t="s">
        <v>3882</v>
      </c>
      <c r="AF214" t="s">
        <v>3883</v>
      </c>
      <c r="AG214" t="s">
        <v>3872</v>
      </c>
      <c r="AH214" t="s">
        <v>4368</v>
      </c>
      <c r="AI214" t="s">
        <v>4369</v>
      </c>
      <c r="AJ214">
        <v>2018</v>
      </c>
      <c r="AK214" t="s">
        <v>3992</v>
      </c>
      <c r="AL214" t="s">
        <v>3885</v>
      </c>
      <c r="AM214">
        <v>315.47516930011551</v>
      </c>
      <c r="AN214">
        <v>2019</v>
      </c>
      <c r="AO214">
        <v>2024</v>
      </c>
      <c r="AP214" t="s">
        <v>3886</v>
      </c>
    </row>
    <row r="215" spans="1:42" hidden="1">
      <c r="A215" t="s">
        <v>4465</v>
      </c>
      <c r="B215">
        <v>833</v>
      </c>
      <c r="C215" t="s">
        <v>3864</v>
      </c>
      <c r="D215" t="s">
        <v>50</v>
      </c>
      <c r="E215" t="s">
        <v>4234</v>
      </c>
      <c r="F215" t="s">
        <v>4367</v>
      </c>
      <c r="G215" t="s">
        <v>4445</v>
      </c>
      <c r="H215" t="s">
        <v>3868</v>
      </c>
      <c r="I215" t="s">
        <v>3868</v>
      </c>
      <c r="J215" t="s">
        <v>4422</v>
      </c>
      <c r="K215" t="s">
        <v>4423</v>
      </c>
      <c r="L215" t="s">
        <v>3871</v>
      </c>
      <c r="M215" t="s">
        <v>3872</v>
      </c>
      <c r="N215" t="s">
        <v>3872</v>
      </c>
      <c r="O215" t="s">
        <v>3872</v>
      </c>
      <c r="P215" t="s">
        <v>4466</v>
      </c>
      <c r="Q215" t="s">
        <v>4462</v>
      </c>
      <c r="R215" t="s">
        <v>4463</v>
      </c>
      <c r="S215" t="s">
        <v>4340</v>
      </c>
      <c r="T215" t="s">
        <v>3972</v>
      </c>
      <c r="U215" t="s">
        <v>4078</v>
      </c>
      <c r="V215" t="s">
        <v>3877</v>
      </c>
      <c r="W215" t="s">
        <v>4183</v>
      </c>
      <c r="X215" t="s">
        <v>4241</v>
      </c>
      <c r="Y215" t="s">
        <v>3879</v>
      </c>
      <c r="Z215" t="s">
        <v>3880</v>
      </c>
      <c r="AA215" t="s">
        <v>3868</v>
      </c>
      <c r="AB215" t="s">
        <v>3881</v>
      </c>
      <c r="AC215">
        <v>2022</v>
      </c>
      <c r="AD215">
        <v>8</v>
      </c>
      <c r="AE215" t="s">
        <v>3914</v>
      </c>
      <c r="AF215" t="s">
        <v>3883</v>
      </c>
      <c r="AG215" t="s">
        <v>3872</v>
      </c>
      <c r="AH215" t="s">
        <v>4368</v>
      </c>
      <c r="AI215" t="s">
        <v>4369</v>
      </c>
      <c r="AJ215">
        <v>2022</v>
      </c>
      <c r="AK215" t="s">
        <v>3992</v>
      </c>
      <c r="AL215" t="s">
        <v>3885</v>
      </c>
      <c r="AM215">
        <v>235.51419649259384</v>
      </c>
      <c r="AN215">
        <v>2022</v>
      </c>
      <c r="AO215">
        <v>2022</v>
      </c>
      <c r="AP215" t="s">
        <v>3886</v>
      </c>
    </row>
    <row r="216" spans="1:42" hidden="1">
      <c r="A216" t="s">
        <v>4467</v>
      </c>
      <c r="B216">
        <v>834</v>
      </c>
      <c r="C216" t="s">
        <v>3864</v>
      </c>
      <c r="D216" t="s">
        <v>50</v>
      </c>
      <c r="E216" t="s">
        <v>4234</v>
      </c>
      <c r="F216" t="s">
        <v>4367</v>
      </c>
      <c r="G216" t="s">
        <v>4445</v>
      </c>
      <c r="H216" t="s">
        <v>3868</v>
      </c>
      <c r="I216" t="s">
        <v>3868</v>
      </c>
      <c r="J216" t="s">
        <v>4422</v>
      </c>
      <c r="K216" t="s">
        <v>4423</v>
      </c>
      <c r="L216" t="s">
        <v>3871</v>
      </c>
      <c r="M216" t="s">
        <v>3872</v>
      </c>
      <c r="N216" t="s">
        <v>3872</v>
      </c>
      <c r="O216" t="s">
        <v>3872</v>
      </c>
      <c r="P216" t="s">
        <v>4468</v>
      </c>
      <c r="Q216" t="s">
        <v>4462</v>
      </c>
      <c r="R216" t="s">
        <v>4463</v>
      </c>
      <c r="S216" t="s">
        <v>4340</v>
      </c>
      <c r="T216" t="s">
        <v>3972</v>
      </c>
      <c r="U216" t="s">
        <v>4078</v>
      </c>
      <c r="V216" t="s">
        <v>3877</v>
      </c>
      <c r="W216" t="s">
        <v>3878</v>
      </c>
      <c r="X216" t="s">
        <v>4241</v>
      </c>
      <c r="Y216" t="s">
        <v>3879</v>
      </c>
      <c r="Z216" t="s">
        <v>3880</v>
      </c>
      <c r="AA216" t="s">
        <v>3868</v>
      </c>
      <c r="AB216" t="s">
        <v>3881</v>
      </c>
      <c r="AC216">
        <v>2018</v>
      </c>
      <c r="AD216">
        <v>8</v>
      </c>
      <c r="AE216" t="s">
        <v>3882</v>
      </c>
      <c r="AF216" t="s">
        <v>3883</v>
      </c>
      <c r="AG216" t="s">
        <v>3872</v>
      </c>
      <c r="AH216" t="s">
        <v>4368</v>
      </c>
      <c r="AI216" t="s">
        <v>4369</v>
      </c>
      <c r="AJ216">
        <v>2018</v>
      </c>
      <c r="AK216" t="s">
        <v>3992</v>
      </c>
      <c r="AL216" t="s">
        <v>3885</v>
      </c>
      <c r="AM216">
        <v>103.66310268068783</v>
      </c>
      <c r="AN216">
        <v>2019</v>
      </c>
      <c r="AO216">
        <v>2019</v>
      </c>
      <c r="AP216" t="s">
        <v>3886</v>
      </c>
    </row>
    <row r="217" spans="1:42" hidden="1">
      <c r="A217" t="s">
        <v>4469</v>
      </c>
      <c r="B217">
        <v>835</v>
      </c>
      <c r="C217" t="s">
        <v>3864</v>
      </c>
      <c r="D217" t="s">
        <v>50</v>
      </c>
      <c r="E217" t="s">
        <v>4234</v>
      </c>
      <c r="F217" t="s">
        <v>4367</v>
      </c>
      <c r="G217" t="s">
        <v>4397</v>
      </c>
      <c r="H217" t="s">
        <v>4286</v>
      </c>
      <c r="I217" t="s">
        <v>4286</v>
      </c>
      <c r="J217" t="s">
        <v>4422</v>
      </c>
      <c r="K217" t="s">
        <v>4423</v>
      </c>
      <c r="L217" t="s">
        <v>3871</v>
      </c>
      <c r="M217" t="s">
        <v>3872</v>
      </c>
      <c r="N217" t="s">
        <v>3872</v>
      </c>
      <c r="O217" t="s">
        <v>3872</v>
      </c>
      <c r="P217" t="s">
        <v>4468</v>
      </c>
      <c r="Q217" t="s">
        <v>4462</v>
      </c>
      <c r="R217" t="s">
        <v>4463</v>
      </c>
      <c r="S217" t="s">
        <v>4340</v>
      </c>
      <c r="T217" t="s">
        <v>3972</v>
      </c>
      <c r="U217" t="s">
        <v>4078</v>
      </c>
      <c r="V217" t="s">
        <v>3877</v>
      </c>
      <c r="W217" t="s">
        <v>3878</v>
      </c>
      <c r="X217" t="s">
        <v>4241</v>
      </c>
      <c r="Y217" t="s">
        <v>3879</v>
      </c>
      <c r="Z217" t="s">
        <v>3880</v>
      </c>
      <c r="AA217" t="s">
        <v>4398</v>
      </c>
      <c r="AB217" t="s">
        <v>3881</v>
      </c>
      <c r="AC217">
        <v>2018</v>
      </c>
      <c r="AD217">
        <v>8</v>
      </c>
      <c r="AE217" t="s">
        <v>3882</v>
      </c>
      <c r="AF217" t="s">
        <v>3883</v>
      </c>
      <c r="AG217" t="s">
        <v>3872</v>
      </c>
      <c r="AH217" t="s">
        <v>4368</v>
      </c>
      <c r="AI217" t="s">
        <v>4369</v>
      </c>
      <c r="AJ217">
        <v>2018</v>
      </c>
      <c r="AK217" t="s">
        <v>3992</v>
      </c>
      <c r="AL217" t="s">
        <v>3885</v>
      </c>
      <c r="AM217">
        <v>514.5220706416851</v>
      </c>
      <c r="AN217">
        <v>2019</v>
      </c>
      <c r="AO217">
        <v>2024</v>
      </c>
      <c r="AP217" t="s">
        <v>3886</v>
      </c>
    </row>
    <row r="218" spans="1:42" hidden="1">
      <c r="A218" t="s">
        <v>4470</v>
      </c>
      <c r="B218">
        <v>836</v>
      </c>
      <c r="C218" t="s">
        <v>3864</v>
      </c>
      <c r="D218" t="s">
        <v>50</v>
      </c>
      <c r="E218" t="s">
        <v>4234</v>
      </c>
      <c r="F218" t="s">
        <v>4367</v>
      </c>
      <c r="G218" t="s">
        <v>4445</v>
      </c>
      <c r="H218" t="s">
        <v>3868</v>
      </c>
      <c r="I218" t="s">
        <v>3868</v>
      </c>
      <c r="J218" t="s">
        <v>4422</v>
      </c>
      <c r="K218" t="s">
        <v>4423</v>
      </c>
      <c r="L218" t="s">
        <v>3871</v>
      </c>
      <c r="M218" t="s">
        <v>3872</v>
      </c>
      <c r="N218" t="s">
        <v>3872</v>
      </c>
      <c r="O218" t="s">
        <v>3872</v>
      </c>
      <c r="P218" t="s">
        <v>4471</v>
      </c>
      <c r="Q218" t="s">
        <v>4462</v>
      </c>
      <c r="R218" t="s">
        <v>4463</v>
      </c>
      <c r="S218" t="s">
        <v>4340</v>
      </c>
      <c r="T218" t="s">
        <v>3972</v>
      </c>
      <c r="U218" t="s">
        <v>4078</v>
      </c>
      <c r="V218" t="s">
        <v>3877</v>
      </c>
      <c r="W218" t="s">
        <v>3878</v>
      </c>
      <c r="X218" t="s">
        <v>4241</v>
      </c>
      <c r="Y218" t="s">
        <v>3879</v>
      </c>
      <c r="Z218" t="s">
        <v>3880</v>
      </c>
      <c r="AA218" t="s">
        <v>3868</v>
      </c>
      <c r="AB218" t="s">
        <v>3881</v>
      </c>
      <c r="AC218">
        <v>2018</v>
      </c>
      <c r="AD218">
        <v>8</v>
      </c>
      <c r="AE218" t="s">
        <v>3882</v>
      </c>
      <c r="AF218" t="s">
        <v>3883</v>
      </c>
      <c r="AG218" t="s">
        <v>3872</v>
      </c>
      <c r="AH218" t="s">
        <v>4368</v>
      </c>
      <c r="AI218" t="s">
        <v>4369</v>
      </c>
      <c r="AJ218">
        <v>2018</v>
      </c>
      <c r="AK218" t="s">
        <v>3992</v>
      </c>
      <c r="AL218" t="s">
        <v>3885</v>
      </c>
      <c r="AM218">
        <v>27.011324735439537</v>
      </c>
      <c r="AN218">
        <v>2019</v>
      </c>
      <c r="AO218">
        <v>2019</v>
      </c>
      <c r="AP218" t="s">
        <v>3886</v>
      </c>
    </row>
    <row r="219" spans="1:42" hidden="1">
      <c r="A219" t="s">
        <v>4472</v>
      </c>
      <c r="B219">
        <v>837</v>
      </c>
      <c r="C219" t="s">
        <v>3864</v>
      </c>
      <c r="D219" t="s">
        <v>50</v>
      </c>
      <c r="E219" t="s">
        <v>4234</v>
      </c>
      <c r="F219" t="s">
        <v>4367</v>
      </c>
      <c r="G219" t="s">
        <v>4397</v>
      </c>
      <c r="H219" t="s">
        <v>4286</v>
      </c>
      <c r="I219" t="s">
        <v>4286</v>
      </c>
      <c r="J219" t="s">
        <v>4422</v>
      </c>
      <c r="K219" t="s">
        <v>4423</v>
      </c>
      <c r="L219" t="s">
        <v>3871</v>
      </c>
      <c r="M219" t="s">
        <v>3872</v>
      </c>
      <c r="N219" t="s">
        <v>3872</v>
      </c>
      <c r="O219" t="s">
        <v>3872</v>
      </c>
      <c r="P219" t="s">
        <v>4471</v>
      </c>
      <c r="Q219" t="s">
        <v>4462</v>
      </c>
      <c r="R219" t="s">
        <v>4463</v>
      </c>
      <c r="S219" t="s">
        <v>4340</v>
      </c>
      <c r="T219" t="s">
        <v>3972</v>
      </c>
      <c r="U219" t="s">
        <v>4078</v>
      </c>
      <c r="V219" t="s">
        <v>3877</v>
      </c>
      <c r="W219" t="s">
        <v>3878</v>
      </c>
      <c r="X219" t="s">
        <v>4241</v>
      </c>
      <c r="Y219" t="s">
        <v>3879</v>
      </c>
      <c r="Z219" t="s">
        <v>3880</v>
      </c>
      <c r="AA219" t="s">
        <v>4398</v>
      </c>
      <c r="AB219" t="s">
        <v>3881</v>
      </c>
      <c r="AC219">
        <v>2018</v>
      </c>
      <c r="AD219">
        <v>8</v>
      </c>
      <c r="AE219" t="s">
        <v>3882</v>
      </c>
      <c r="AF219" t="s">
        <v>3883</v>
      </c>
      <c r="AG219" t="s">
        <v>3872</v>
      </c>
      <c r="AH219" t="s">
        <v>4368</v>
      </c>
      <c r="AI219" t="s">
        <v>4369</v>
      </c>
      <c r="AJ219">
        <v>2018</v>
      </c>
      <c r="AK219" t="s">
        <v>3992</v>
      </c>
      <c r="AL219" t="s">
        <v>3885</v>
      </c>
      <c r="AM219">
        <v>408.30839482682961</v>
      </c>
      <c r="AN219">
        <v>2019</v>
      </c>
      <c r="AO219">
        <v>2023</v>
      </c>
      <c r="AP219" t="s">
        <v>3886</v>
      </c>
    </row>
    <row r="220" spans="1:42" hidden="1">
      <c r="A220" t="s">
        <v>4473</v>
      </c>
      <c r="B220">
        <v>838</v>
      </c>
      <c r="C220" t="s">
        <v>3864</v>
      </c>
      <c r="D220" t="s">
        <v>50</v>
      </c>
      <c r="E220" t="s">
        <v>4234</v>
      </c>
      <c r="F220" t="s">
        <v>4367</v>
      </c>
      <c r="G220" t="s">
        <v>4445</v>
      </c>
      <c r="H220" t="s">
        <v>3868</v>
      </c>
      <c r="I220" t="s">
        <v>3868</v>
      </c>
      <c r="J220" t="s">
        <v>4422</v>
      </c>
      <c r="K220" t="s">
        <v>4423</v>
      </c>
      <c r="L220" t="s">
        <v>3871</v>
      </c>
      <c r="M220" t="s">
        <v>3872</v>
      </c>
      <c r="N220" t="s">
        <v>3872</v>
      </c>
      <c r="O220" t="s">
        <v>3872</v>
      </c>
      <c r="P220" t="s">
        <v>4474</v>
      </c>
      <c r="Q220" t="s">
        <v>4462</v>
      </c>
      <c r="R220" t="s">
        <v>4463</v>
      </c>
      <c r="S220" t="s">
        <v>4340</v>
      </c>
      <c r="T220" t="s">
        <v>3972</v>
      </c>
      <c r="U220" t="s">
        <v>4078</v>
      </c>
      <c r="V220" t="s">
        <v>3877</v>
      </c>
      <c r="W220" t="s">
        <v>3878</v>
      </c>
      <c r="X220" t="s">
        <v>4241</v>
      </c>
      <c r="Y220" t="s">
        <v>3879</v>
      </c>
      <c r="Z220" t="s">
        <v>3880</v>
      </c>
      <c r="AA220" t="s">
        <v>3868</v>
      </c>
      <c r="AB220" t="s">
        <v>3881</v>
      </c>
      <c r="AC220">
        <v>2018</v>
      </c>
      <c r="AD220">
        <v>8</v>
      </c>
      <c r="AE220" t="s">
        <v>3882</v>
      </c>
      <c r="AF220" t="s">
        <v>3883</v>
      </c>
      <c r="AG220" t="s">
        <v>3872</v>
      </c>
      <c r="AH220" t="s">
        <v>4368</v>
      </c>
      <c r="AI220" t="s">
        <v>4369</v>
      </c>
      <c r="AJ220">
        <v>2018</v>
      </c>
      <c r="AK220" t="s">
        <v>3992</v>
      </c>
      <c r="AL220" t="s">
        <v>3885</v>
      </c>
      <c r="AM220">
        <v>145.63602460923823</v>
      </c>
      <c r="AN220">
        <v>2019</v>
      </c>
      <c r="AO220">
        <v>2023</v>
      </c>
      <c r="AP220" t="s">
        <v>3886</v>
      </c>
    </row>
    <row r="221" spans="1:42" hidden="1">
      <c r="A221" t="s">
        <v>4475</v>
      </c>
      <c r="B221">
        <v>839</v>
      </c>
      <c r="C221" t="s">
        <v>3864</v>
      </c>
      <c r="D221" t="s">
        <v>50</v>
      </c>
      <c r="E221" t="s">
        <v>4234</v>
      </c>
      <c r="F221" t="s">
        <v>4367</v>
      </c>
      <c r="G221" t="s">
        <v>4380</v>
      </c>
      <c r="H221" t="s">
        <v>4073</v>
      </c>
      <c r="I221" t="s">
        <v>4073</v>
      </c>
      <c r="J221" t="s">
        <v>4422</v>
      </c>
      <c r="K221" t="s">
        <v>4423</v>
      </c>
      <c r="L221" t="s">
        <v>3871</v>
      </c>
      <c r="M221" t="s">
        <v>3872</v>
      </c>
      <c r="N221" t="s">
        <v>3872</v>
      </c>
      <c r="O221" t="s">
        <v>3872</v>
      </c>
      <c r="P221" t="s">
        <v>4474</v>
      </c>
      <c r="Q221" t="s">
        <v>4462</v>
      </c>
      <c r="R221" t="s">
        <v>4463</v>
      </c>
      <c r="S221" t="s">
        <v>4340</v>
      </c>
      <c r="T221" t="s">
        <v>3972</v>
      </c>
      <c r="U221" t="s">
        <v>4078</v>
      </c>
      <c r="V221" t="s">
        <v>3877</v>
      </c>
      <c r="W221" t="s">
        <v>3878</v>
      </c>
      <c r="X221" t="s">
        <v>4241</v>
      </c>
      <c r="Y221" t="s">
        <v>3879</v>
      </c>
      <c r="Z221" t="s">
        <v>3880</v>
      </c>
      <c r="AA221" t="s">
        <v>4073</v>
      </c>
      <c r="AB221" t="s">
        <v>3881</v>
      </c>
      <c r="AC221">
        <v>2018</v>
      </c>
      <c r="AD221">
        <v>8</v>
      </c>
      <c r="AE221" t="s">
        <v>3882</v>
      </c>
      <c r="AF221" t="s">
        <v>3883</v>
      </c>
      <c r="AG221" t="s">
        <v>3872</v>
      </c>
      <c r="AH221" t="s">
        <v>4368</v>
      </c>
      <c r="AI221" t="s">
        <v>4369</v>
      </c>
      <c r="AJ221">
        <v>2018</v>
      </c>
      <c r="AK221" t="s">
        <v>3992</v>
      </c>
      <c r="AL221" t="s">
        <v>3885</v>
      </c>
      <c r="AM221">
        <v>307.76283934674984</v>
      </c>
      <c r="AN221">
        <v>2019</v>
      </c>
      <c r="AO221">
        <v>2019</v>
      </c>
      <c r="AP221" t="s">
        <v>3886</v>
      </c>
    </row>
    <row r="222" spans="1:42" hidden="1">
      <c r="A222" t="s">
        <v>4476</v>
      </c>
      <c r="B222">
        <v>840</v>
      </c>
      <c r="C222" t="s">
        <v>3864</v>
      </c>
      <c r="D222" t="s">
        <v>50</v>
      </c>
      <c r="E222" t="s">
        <v>4234</v>
      </c>
      <c r="F222" t="s">
        <v>4367</v>
      </c>
      <c r="G222" t="s">
        <v>4380</v>
      </c>
      <c r="H222" t="s">
        <v>4073</v>
      </c>
      <c r="I222" t="s">
        <v>4073</v>
      </c>
      <c r="J222" t="s">
        <v>4422</v>
      </c>
      <c r="K222" t="s">
        <v>4423</v>
      </c>
      <c r="L222" t="s">
        <v>3871</v>
      </c>
      <c r="M222" t="s">
        <v>3872</v>
      </c>
      <c r="N222" t="s">
        <v>3872</v>
      </c>
      <c r="O222" t="s">
        <v>3872</v>
      </c>
      <c r="P222" t="s">
        <v>4477</v>
      </c>
      <c r="Q222" t="s">
        <v>4462</v>
      </c>
      <c r="R222" t="s">
        <v>4463</v>
      </c>
      <c r="S222" t="s">
        <v>4340</v>
      </c>
      <c r="T222" t="s">
        <v>3972</v>
      </c>
      <c r="U222" t="s">
        <v>4078</v>
      </c>
      <c r="V222" t="s">
        <v>3877</v>
      </c>
      <c r="W222" t="s">
        <v>3878</v>
      </c>
      <c r="X222" t="s">
        <v>4241</v>
      </c>
      <c r="Y222" t="s">
        <v>3879</v>
      </c>
      <c r="Z222" t="s">
        <v>3880</v>
      </c>
      <c r="AA222" t="s">
        <v>4073</v>
      </c>
      <c r="AB222" t="s">
        <v>3881</v>
      </c>
      <c r="AC222">
        <v>2018</v>
      </c>
      <c r="AD222">
        <v>8</v>
      </c>
      <c r="AE222" t="s">
        <v>3882</v>
      </c>
      <c r="AF222" t="s">
        <v>3883</v>
      </c>
      <c r="AG222" t="s">
        <v>3872</v>
      </c>
      <c r="AH222" t="s">
        <v>4368</v>
      </c>
      <c r="AI222" t="s">
        <v>4369</v>
      </c>
      <c r="AJ222">
        <v>2018</v>
      </c>
      <c r="AK222" t="s">
        <v>3992</v>
      </c>
      <c r="AL222" t="s">
        <v>3885</v>
      </c>
      <c r="AM222">
        <v>65.353433961895121</v>
      </c>
      <c r="AN222">
        <v>2019</v>
      </c>
      <c r="AO222">
        <v>2019</v>
      </c>
      <c r="AP222" t="s">
        <v>3886</v>
      </c>
    </row>
    <row r="223" spans="1:42" hidden="1">
      <c r="A223" t="s">
        <v>4478</v>
      </c>
      <c r="B223">
        <v>841</v>
      </c>
      <c r="C223" t="s">
        <v>3864</v>
      </c>
      <c r="D223" t="s">
        <v>50</v>
      </c>
      <c r="E223" t="s">
        <v>4234</v>
      </c>
      <c r="F223" t="s">
        <v>4367</v>
      </c>
      <c r="G223" t="s">
        <v>4380</v>
      </c>
      <c r="H223" t="s">
        <v>4073</v>
      </c>
      <c r="I223" t="s">
        <v>4073</v>
      </c>
      <c r="J223" t="s">
        <v>4422</v>
      </c>
      <c r="K223" t="s">
        <v>4423</v>
      </c>
      <c r="L223" t="s">
        <v>3871</v>
      </c>
      <c r="M223" t="s">
        <v>3872</v>
      </c>
      <c r="N223" t="s">
        <v>3872</v>
      </c>
      <c r="O223" t="s">
        <v>3872</v>
      </c>
      <c r="P223" t="s">
        <v>4479</v>
      </c>
      <c r="Q223" t="s">
        <v>4462</v>
      </c>
      <c r="R223" t="s">
        <v>4463</v>
      </c>
      <c r="S223" t="s">
        <v>4340</v>
      </c>
      <c r="T223" t="s">
        <v>3972</v>
      </c>
      <c r="U223" t="s">
        <v>4078</v>
      </c>
      <c r="V223" t="s">
        <v>3877</v>
      </c>
      <c r="W223" t="s">
        <v>3878</v>
      </c>
      <c r="X223" t="s">
        <v>4241</v>
      </c>
      <c r="Y223" t="s">
        <v>3879</v>
      </c>
      <c r="Z223" t="s">
        <v>3880</v>
      </c>
      <c r="AA223" t="s">
        <v>4073</v>
      </c>
      <c r="AB223" t="s">
        <v>3881</v>
      </c>
      <c r="AC223">
        <v>2018</v>
      </c>
      <c r="AD223">
        <v>8</v>
      </c>
      <c r="AE223" t="s">
        <v>3882</v>
      </c>
      <c r="AF223" t="s">
        <v>3883</v>
      </c>
      <c r="AG223" t="s">
        <v>3872</v>
      </c>
      <c r="AH223" t="s">
        <v>4368</v>
      </c>
      <c r="AI223" t="s">
        <v>4369</v>
      </c>
      <c r="AJ223">
        <v>2018</v>
      </c>
      <c r="AK223" t="s">
        <v>3992</v>
      </c>
      <c r="AL223" t="s">
        <v>3885</v>
      </c>
      <c r="AM223">
        <v>51.260898224796385</v>
      </c>
      <c r="AN223">
        <v>2019</v>
      </c>
      <c r="AO223">
        <v>2019</v>
      </c>
      <c r="AP223" t="s">
        <v>3886</v>
      </c>
    </row>
    <row r="224" spans="1:42" hidden="1">
      <c r="A224" t="s">
        <v>4480</v>
      </c>
      <c r="B224">
        <v>842</v>
      </c>
      <c r="C224" t="s">
        <v>3864</v>
      </c>
      <c r="D224" t="s">
        <v>50</v>
      </c>
      <c r="E224" t="s">
        <v>4234</v>
      </c>
      <c r="F224" t="s">
        <v>4367</v>
      </c>
      <c r="G224" t="s">
        <v>4445</v>
      </c>
      <c r="H224" t="s">
        <v>3868</v>
      </c>
      <c r="I224" t="s">
        <v>3868</v>
      </c>
      <c r="J224" t="s">
        <v>4422</v>
      </c>
      <c r="K224" t="s">
        <v>4423</v>
      </c>
      <c r="L224" t="s">
        <v>3871</v>
      </c>
      <c r="M224" t="s">
        <v>3872</v>
      </c>
      <c r="N224" t="s">
        <v>3872</v>
      </c>
      <c r="O224" t="s">
        <v>3872</v>
      </c>
      <c r="P224" t="s">
        <v>4461</v>
      </c>
      <c r="Q224" t="s">
        <v>4481</v>
      </c>
      <c r="R224" t="s">
        <v>4463</v>
      </c>
      <c r="S224" t="s">
        <v>4340</v>
      </c>
      <c r="T224" t="s">
        <v>3972</v>
      </c>
      <c r="U224" t="s">
        <v>4078</v>
      </c>
      <c r="V224" t="s">
        <v>43</v>
      </c>
      <c r="W224" t="s">
        <v>3913</v>
      </c>
      <c r="X224" t="s">
        <v>4241</v>
      </c>
      <c r="Y224" t="s">
        <v>3879</v>
      </c>
      <c r="Z224" t="s">
        <v>3880</v>
      </c>
      <c r="AA224" t="s">
        <v>3868</v>
      </c>
      <c r="AB224" t="s">
        <v>3881</v>
      </c>
      <c r="AC224">
        <v>2018</v>
      </c>
      <c r="AD224">
        <v>8</v>
      </c>
      <c r="AE224" t="s">
        <v>3914</v>
      </c>
      <c r="AF224" t="s">
        <v>3883</v>
      </c>
      <c r="AG224" t="s">
        <v>3872</v>
      </c>
      <c r="AH224" t="s">
        <v>4368</v>
      </c>
      <c r="AI224" t="s">
        <v>4369</v>
      </c>
      <c r="AJ224">
        <v>2018</v>
      </c>
      <c r="AK224" t="s">
        <v>3992</v>
      </c>
      <c r="AL224" t="s">
        <v>3885</v>
      </c>
      <c r="AM224">
        <v>0</v>
      </c>
      <c r="AN224">
        <v>2019</v>
      </c>
      <c r="AO224">
        <v>2019</v>
      </c>
      <c r="AP224" t="s">
        <v>3886</v>
      </c>
    </row>
    <row r="225" spans="1:42" hidden="1">
      <c r="A225" t="s">
        <v>4482</v>
      </c>
      <c r="B225">
        <v>843</v>
      </c>
      <c r="C225" t="s">
        <v>3864</v>
      </c>
      <c r="D225" t="s">
        <v>50</v>
      </c>
      <c r="E225" t="s">
        <v>4234</v>
      </c>
      <c r="F225" t="s">
        <v>4367</v>
      </c>
      <c r="G225" t="s">
        <v>4397</v>
      </c>
      <c r="H225" t="s">
        <v>4286</v>
      </c>
      <c r="I225" t="s">
        <v>4286</v>
      </c>
      <c r="J225" t="s">
        <v>3959</v>
      </c>
      <c r="K225" t="s">
        <v>4414</v>
      </c>
      <c r="L225" t="s">
        <v>3871</v>
      </c>
      <c r="M225" t="s">
        <v>4419</v>
      </c>
      <c r="N225" t="s">
        <v>4419</v>
      </c>
      <c r="O225" t="s">
        <v>4176</v>
      </c>
      <c r="P225" t="s">
        <v>4483</v>
      </c>
      <c r="Q225" t="s">
        <v>4484</v>
      </c>
      <c r="R225" t="s">
        <v>4485</v>
      </c>
      <c r="S225" t="s">
        <v>4428</v>
      </c>
      <c r="T225" t="s">
        <v>3972</v>
      </c>
      <c r="U225" t="s">
        <v>4078</v>
      </c>
      <c r="V225" t="s">
        <v>3877</v>
      </c>
      <c r="W225" t="s">
        <v>3878</v>
      </c>
      <c r="X225" t="s">
        <v>4241</v>
      </c>
      <c r="Y225" t="s">
        <v>4213</v>
      </c>
      <c r="Z225" t="s">
        <v>4214</v>
      </c>
      <c r="AA225" t="s">
        <v>4398</v>
      </c>
      <c r="AB225" t="s">
        <v>3881</v>
      </c>
      <c r="AC225">
        <v>2018</v>
      </c>
      <c r="AD225">
        <v>4</v>
      </c>
      <c r="AE225" t="s">
        <v>3882</v>
      </c>
      <c r="AF225" t="s">
        <v>3883</v>
      </c>
      <c r="AG225" t="s">
        <v>4176</v>
      </c>
      <c r="AH225" t="s">
        <v>4368</v>
      </c>
      <c r="AI225" t="s">
        <v>3920</v>
      </c>
      <c r="AJ225">
        <v>2018</v>
      </c>
      <c r="AK225" t="s">
        <v>3929</v>
      </c>
      <c r="AL225" t="s">
        <v>3885</v>
      </c>
      <c r="AM225">
        <v>715.07372224873268</v>
      </c>
      <c r="AN225">
        <v>2022</v>
      </c>
      <c r="AO225">
        <v>2023</v>
      </c>
      <c r="AP225" t="s">
        <v>3886</v>
      </c>
    </row>
    <row r="226" spans="1:42" hidden="1">
      <c r="A226" t="s">
        <v>4486</v>
      </c>
      <c r="B226">
        <v>844</v>
      </c>
      <c r="C226" t="s">
        <v>3864</v>
      </c>
      <c r="D226" t="s">
        <v>50</v>
      </c>
      <c r="E226" t="s">
        <v>4234</v>
      </c>
      <c r="F226" t="s">
        <v>4367</v>
      </c>
      <c r="G226" t="s">
        <v>4380</v>
      </c>
      <c r="H226" t="s">
        <v>4073</v>
      </c>
      <c r="I226" t="s">
        <v>4073</v>
      </c>
      <c r="J226" t="s">
        <v>3959</v>
      </c>
      <c r="K226" t="s">
        <v>4414</v>
      </c>
      <c r="L226" t="s">
        <v>3871</v>
      </c>
      <c r="M226" t="s">
        <v>4419</v>
      </c>
      <c r="N226" t="s">
        <v>4419</v>
      </c>
      <c r="O226" t="s">
        <v>4176</v>
      </c>
      <c r="P226" t="s">
        <v>4483</v>
      </c>
      <c r="Q226" t="s">
        <v>4484</v>
      </c>
      <c r="R226" t="s">
        <v>4485</v>
      </c>
      <c r="S226" t="s">
        <v>4428</v>
      </c>
      <c r="T226" t="s">
        <v>3972</v>
      </c>
      <c r="U226" t="s">
        <v>4078</v>
      </c>
      <c r="V226" t="s">
        <v>3877</v>
      </c>
      <c r="W226" t="s">
        <v>3878</v>
      </c>
      <c r="X226" t="s">
        <v>4241</v>
      </c>
      <c r="Y226" t="s">
        <v>4213</v>
      </c>
      <c r="Z226" t="s">
        <v>4214</v>
      </c>
      <c r="AA226" t="s">
        <v>4073</v>
      </c>
      <c r="AB226" t="s">
        <v>3881</v>
      </c>
      <c r="AC226">
        <v>2018</v>
      </c>
      <c r="AD226">
        <v>4</v>
      </c>
      <c r="AE226" t="s">
        <v>3882</v>
      </c>
      <c r="AF226" t="s">
        <v>3883</v>
      </c>
      <c r="AG226" t="s">
        <v>4176</v>
      </c>
      <c r="AH226" t="s">
        <v>4368</v>
      </c>
      <c r="AI226" t="s">
        <v>3920</v>
      </c>
      <c r="AJ226">
        <v>2018</v>
      </c>
      <c r="AK226" t="s">
        <v>3929</v>
      </c>
      <c r="AL226" t="s">
        <v>3885</v>
      </c>
      <c r="AM226">
        <v>714.68897217037875</v>
      </c>
      <c r="AN226">
        <v>2022</v>
      </c>
      <c r="AO226">
        <v>2023</v>
      </c>
      <c r="AP226" t="s">
        <v>3886</v>
      </c>
    </row>
    <row r="227" spans="1:42" hidden="1">
      <c r="A227" t="s">
        <v>4487</v>
      </c>
      <c r="B227">
        <v>845</v>
      </c>
      <c r="C227" t="s">
        <v>3864</v>
      </c>
      <c r="D227" t="s">
        <v>50</v>
      </c>
      <c r="E227" t="s">
        <v>4234</v>
      </c>
      <c r="F227" t="s">
        <v>4367</v>
      </c>
      <c r="G227" t="s">
        <v>4445</v>
      </c>
      <c r="H227" t="s">
        <v>3868</v>
      </c>
      <c r="I227" t="s">
        <v>3868</v>
      </c>
      <c r="J227" t="s">
        <v>4422</v>
      </c>
      <c r="K227" t="s">
        <v>4423</v>
      </c>
      <c r="L227" t="s">
        <v>3871</v>
      </c>
      <c r="M227" t="s">
        <v>4419</v>
      </c>
      <c r="N227" t="s">
        <v>4419</v>
      </c>
      <c r="O227" t="s">
        <v>4176</v>
      </c>
      <c r="P227" t="s">
        <v>4488</v>
      </c>
      <c r="Q227" t="s">
        <v>4484</v>
      </c>
      <c r="R227" t="s">
        <v>4485</v>
      </c>
      <c r="S227" t="s">
        <v>4428</v>
      </c>
      <c r="T227" t="s">
        <v>3972</v>
      </c>
      <c r="U227" t="s">
        <v>4078</v>
      </c>
      <c r="V227" t="s">
        <v>3877</v>
      </c>
      <c r="W227" t="s">
        <v>3878</v>
      </c>
      <c r="X227" t="s">
        <v>4241</v>
      </c>
      <c r="Y227" t="s">
        <v>4213</v>
      </c>
      <c r="Z227" t="s">
        <v>4214</v>
      </c>
      <c r="AA227" t="s">
        <v>3868</v>
      </c>
      <c r="AB227" t="s">
        <v>3881</v>
      </c>
      <c r="AC227">
        <v>2018</v>
      </c>
      <c r="AD227">
        <v>12</v>
      </c>
      <c r="AE227" t="s">
        <v>3882</v>
      </c>
      <c r="AF227" t="s">
        <v>3883</v>
      </c>
      <c r="AG227" t="s">
        <v>4176</v>
      </c>
      <c r="AH227" t="s">
        <v>4368</v>
      </c>
      <c r="AI227" t="s">
        <v>3920</v>
      </c>
      <c r="AJ227">
        <v>2018</v>
      </c>
      <c r="AK227" t="s">
        <v>3936</v>
      </c>
      <c r="AL227" t="s">
        <v>3885</v>
      </c>
      <c r="AM227">
        <v>0</v>
      </c>
      <c r="AN227">
        <v>2022</v>
      </c>
      <c r="AO227">
        <v>2022</v>
      </c>
      <c r="AP227" t="s">
        <v>3886</v>
      </c>
    </row>
    <row r="228" spans="1:42" hidden="1">
      <c r="A228" t="s">
        <v>4489</v>
      </c>
      <c r="B228">
        <v>846</v>
      </c>
      <c r="C228" t="s">
        <v>3864</v>
      </c>
      <c r="D228" t="s">
        <v>50</v>
      </c>
      <c r="E228" t="s">
        <v>4234</v>
      </c>
      <c r="F228" t="s">
        <v>4367</v>
      </c>
      <c r="G228" t="s">
        <v>4445</v>
      </c>
      <c r="H228" t="s">
        <v>3868</v>
      </c>
      <c r="I228" t="s">
        <v>3868</v>
      </c>
      <c r="J228" t="s">
        <v>4422</v>
      </c>
      <c r="K228" t="s">
        <v>4423</v>
      </c>
      <c r="L228" t="s">
        <v>3871</v>
      </c>
      <c r="M228" t="s">
        <v>4419</v>
      </c>
      <c r="N228" t="s">
        <v>4419</v>
      </c>
      <c r="O228" t="s">
        <v>4176</v>
      </c>
      <c r="P228" t="s">
        <v>4490</v>
      </c>
      <c r="Q228" t="s">
        <v>4484</v>
      </c>
      <c r="R228" t="s">
        <v>4485</v>
      </c>
      <c r="S228" t="s">
        <v>4428</v>
      </c>
      <c r="T228" t="s">
        <v>3972</v>
      </c>
      <c r="U228" t="s">
        <v>4078</v>
      </c>
      <c r="V228" t="s">
        <v>3877</v>
      </c>
      <c r="W228" t="s">
        <v>3878</v>
      </c>
      <c r="X228" t="s">
        <v>4241</v>
      </c>
      <c r="Y228" t="s">
        <v>4213</v>
      </c>
      <c r="Z228" t="s">
        <v>4214</v>
      </c>
      <c r="AA228" t="s">
        <v>3868</v>
      </c>
      <c r="AB228" t="s">
        <v>3881</v>
      </c>
      <c r="AC228">
        <v>2018</v>
      </c>
      <c r="AD228">
        <v>12</v>
      </c>
      <c r="AE228" t="s">
        <v>3882</v>
      </c>
      <c r="AF228" t="s">
        <v>3883</v>
      </c>
      <c r="AG228" t="s">
        <v>4176</v>
      </c>
      <c r="AH228" t="s">
        <v>4368</v>
      </c>
      <c r="AI228" t="s">
        <v>3920</v>
      </c>
      <c r="AJ228">
        <v>2018</v>
      </c>
      <c r="AK228" t="s">
        <v>3936</v>
      </c>
      <c r="AL228" t="s">
        <v>3885</v>
      </c>
      <c r="AM228">
        <v>33.665074945932751</v>
      </c>
      <c r="AN228">
        <v>2022</v>
      </c>
      <c r="AO228">
        <v>2022</v>
      </c>
      <c r="AP228" t="s">
        <v>3886</v>
      </c>
    </row>
    <row r="229" spans="1:42" hidden="1">
      <c r="A229" t="s">
        <v>4491</v>
      </c>
      <c r="B229">
        <v>847</v>
      </c>
      <c r="C229" t="s">
        <v>3864</v>
      </c>
      <c r="D229" t="s">
        <v>50</v>
      </c>
      <c r="E229" t="s">
        <v>4234</v>
      </c>
      <c r="F229" t="s">
        <v>4367</v>
      </c>
      <c r="G229" t="s">
        <v>4380</v>
      </c>
      <c r="H229" t="s">
        <v>4073</v>
      </c>
      <c r="I229" t="s">
        <v>4073</v>
      </c>
      <c r="J229" t="s">
        <v>4422</v>
      </c>
      <c r="K229" t="s">
        <v>4423</v>
      </c>
      <c r="L229" t="s">
        <v>3871</v>
      </c>
      <c r="M229" t="s">
        <v>4419</v>
      </c>
      <c r="N229" t="s">
        <v>4419</v>
      </c>
      <c r="O229" t="s">
        <v>4176</v>
      </c>
      <c r="P229" t="s">
        <v>4492</v>
      </c>
      <c r="Q229" t="s">
        <v>4484</v>
      </c>
      <c r="R229" t="s">
        <v>4485</v>
      </c>
      <c r="S229" t="s">
        <v>4428</v>
      </c>
      <c r="T229" t="s">
        <v>3972</v>
      </c>
      <c r="U229" t="s">
        <v>4078</v>
      </c>
      <c r="V229" t="s">
        <v>3877</v>
      </c>
      <c r="W229" t="s">
        <v>3878</v>
      </c>
      <c r="X229" t="s">
        <v>4241</v>
      </c>
      <c r="Y229" t="s">
        <v>4213</v>
      </c>
      <c r="Z229" t="s">
        <v>4214</v>
      </c>
      <c r="AA229" t="s">
        <v>4073</v>
      </c>
      <c r="AB229" t="s">
        <v>3881</v>
      </c>
      <c r="AC229">
        <v>2018</v>
      </c>
      <c r="AD229">
        <v>12</v>
      </c>
      <c r="AE229" t="s">
        <v>3882</v>
      </c>
      <c r="AF229" t="s">
        <v>3883</v>
      </c>
      <c r="AG229" t="s">
        <v>4176</v>
      </c>
      <c r="AH229" t="s">
        <v>4368</v>
      </c>
      <c r="AI229" t="s">
        <v>3920</v>
      </c>
      <c r="AJ229">
        <v>2018</v>
      </c>
      <c r="AK229" t="s">
        <v>3936</v>
      </c>
      <c r="AL229" t="s">
        <v>3885</v>
      </c>
      <c r="AM229">
        <v>41.139792416747341</v>
      </c>
      <c r="AN229">
        <v>2022</v>
      </c>
      <c r="AO229">
        <v>2022</v>
      </c>
      <c r="AP229" t="s">
        <v>3886</v>
      </c>
    </row>
    <row r="230" spans="1:42" hidden="1">
      <c r="A230" t="s">
        <v>4493</v>
      </c>
      <c r="B230">
        <v>848</v>
      </c>
      <c r="C230" t="s">
        <v>3864</v>
      </c>
      <c r="D230" t="s">
        <v>50</v>
      </c>
      <c r="E230" t="s">
        <v>4234</v>
      </c>
      <c r="F230" t="s">
        <v>4367</v>
      </c>
      <c r="G230" t="s">
        <v>4445</v>
      </c>
      <c r="H230" t="s">
        <v>3868</v>
      </c>
      <c r="I230" t="s">
        <v>3868</v>
      </c>
      <c r="J230" t="s">
        <v>4422</v>
      </c>
      <c r="K230" t="s">
        <v>4423</v>
      </c>
      <c r="L230" t="s">
        <v>3871</v>
      </c>
      <c r="M230" t="s">
        <v>4419</v>
      </c>
      <c r="N230" t="s">
        <v>4419</v>
      </c>
      <c r="O230" t="s">
        <v>4176</v>
      </c>
      <c r="P230" t="s">
        <v>4494</v>
      </c>
      <c r="Q230" t="s">
        <v>4484</v>
      </c>
      <c r="R230" t="s">
        <v>4485</v>
      </c>
      <c r="S230" t="s">
        <v>4428</v>
      </c>
      <c r="T230" t="s">
        <v>3972</v>
      </c>
      <c r="U230" t="s">
        <v>4078</v>
      </c>
      <c r="V230" t="s">
        <v>3877</v>
      </c>
      <c r="W230" t="s">
        <v>3878</v>
      </c>
      <c r="X230" t="s">
        <v>4241</v>
      </c>
      <c r="Y230" t="s">
        <v>4213</v>
      </c>
      <c r="Z230" t="s">
        <v>4214</v>
      </c>
      <c r="AA230" t="s">
        <v>3868</v>
      </c>
      <c r="AB230" t="s">
        <v>3881</v>
      </c>
      <c r="AC230">
        <v>2018</v>
      </c>
      <c r="AD230">
        <v>12</v>
      </c>
      <c r="AE230" t="s">
        <v>3882</v>
      </c>
      <c r="AF230" t="s">
        <v>3883</v>
      </c>
      <c r="AG230" t="s">
        <v>4176</v>
      </c>
      <c r="AH230" t="s">
        <v>4368</v>
      </c>
      <c r="AI230" t="s">
        <v>3920</v>
      </c>
      <c r="AJ230">
        <v>2018</v>
      </c>
      <c r="AK230" t="s">
        <v>3936</v>
      </c>
      <c r="AL230" t="s">
        <v>3885</v>
      </c>
      <c r="AM230">
        <v>3.8750224008245042</v>
      </c>
      <c r="AN230">
        <v>2022</v>
      </c>
      <c r="AO230">
        <v>2022</v>
      </c>
      <c r="AP230" t="s">
        <v>3886</v>
      </c>
    </row>
    <row r="231" spans="1:42" hidden="1">
      <c r="A231" t="s">
        <v>4495</v>
      </c>
      <c r="B231">
        <v>849</v>
      </c>
      <c r="C231" t="s">
        <v>3864</v>
      </c>
      <c r="D231" t="s">
        <v>50</v>
      </c>
      <c r="E231" t="s">
        <v>4234</v>
      </c>
      <c r="F231" t="s">
        <v>4367</v>
      </c>
      <c r="G231" t="s">
        <v>4445</v>
      </c>
      <c r="H231" t="s">
        <v>3868</v>
      </c>
      <c r="I231" t="s">
        <v>3868</v>
      </c>
      <c r="J231" t="s">
        <v>4422</v>
      </c>
      <c r="K231" t="s">
        <v>4423</v>
      </c>
      <c r="L231" t="s">
        <v>3871</v>
      </c>
      <c r="M231" t="s">
        <v>4419</v>
      </c>
      <c r="N231" t="s">
        <v>4419</v>
      </c>
      <c r="O231" t="s">
        <v>4176</v>
      </c>
      <c r="P231" t="s">
        <v>4496</v>
      </c>
      <c r="Q231" t="s">
        <v>4484</v>
      </c>
      <c r="R231" t="s">
        <v>4485</v>
      </c>
      <c r="S231" t="s">
        <v>4428</v>
      </c>
      <c r="T231" t="s">
        <v>3972</v>
      </c>
      <c r="U231" t="s">
        <v>4078</v>
      </c>
      <c r="V231" t="s">
        <v>3877</v>
      </c>
      <c r="W231" t="s">
        <v>3878</v>
      </c>
      <c r="X231" t="s">
        <v>4241</v>
      </c>
      <c r="Y231" t="s">
        <v>4213</v>
      </c>
      <c r="Z231" t="s">
        <v>4214</v>
      </c>
      <c r="AA231" t="s">
        <v>3868</v>
      </c>
      <c r="AB231" t="s">
        <v>3881</v>
      </c>
      <c r="AC231">
        <v>2018</v>
      </c>
      <c r="AD231">
        <v>12</v>
      </c>
      <c r="AE231" t="s">
        <v>3882</v>
      </c>
      <c r="AF231" t="s">
        <v>3883</v>
      </c>
      <c r="AG231" t="s">
        <v>4176</v>
      </c>
      <c r="AH231" t="s">
        <v>4368</v>
      </c>
      <c r="AI231" t="s">
        <v>3920</v>
      </c>
      <c r="AJ231">
        <v>2018</v>
      </c>
      <c r="AK231" t="s">
        <v>3936</v>
      </c>
      <c r="AL231" t="s">
        <v>3885</v>
      </c>
      <c r="AM231">
        <v>60.584643666771534</v>
      </c>
      <c r="AN231">
        <v>2023</v>
      </c>
      <c r="AO231">
        <v>2023</v>
      </c>
      <c r="AP231" t="s">
        <v>3886</v>
      </c>
    </row>
    <row r="232" spans="1:42" hidden="1">
      <c r="A232" t="s">
        <v>4497</v>
      </c>
      <c r="B232">
        <v>850</v>
      </c>
      <c r="C232" t="s">
        <v>3864</v>
      </c>
      <c r="D232" t="s">
        <v>50</v>
      </c>
      <c r="E232" t="s">
        <v>4234</v>
      </c>
      <c r="F232" t="s">
        <v>4367</v>
      </c>
      <c r="G232" t="s">
        <v>4397</v>
      </c>
      <c r="H232" t="s">
        <v>4286</v>
      </c>
      <c r="I232" t="s">
        <v>4286</v>
      </c>
      <c r="J232" t="s">
        <v>4422</v>
      </c>
      <c r="K232" t="s">
        <v>4423</v>
      </c>
      <c r="L232" t="s">
        <v>3871</v>
      </c>
      <c r="M232" t="s">
        <v>4419</v>
      </c>
      <c r="N232" t="s">
        <v>4419</v>
      </c>
      <c r="O232" t="s">
        <v>4176</v>
      </c>
      <c r="P232" t="s">
        <v>4496</v>
      </c>
      <c r="Q232" t="s">
        <v>4484</v>
      </c>
      <c r="R232" t="s">
        <v>4485</v>
      </c>
      <c r="S232" t="s">
        <v>4428</v>
      </c>
      <c r="T232" t="s">
        <v>3972</v>
      </c>
      <c r="U232" t="s">
        <v>4078</v>
      </c>
      <c r="V232" t="s">
        <v>3877</v>
      </c>
      <c r="W232" t="s">
        <v>3878</v>
      </c>
      <c r="X232" t="s">
        <v>4241</v>
      </c>
      <c r="Y232" t="s">
        <v>4213</v>
      </c>
      <c r="Z232" t="s">
        <v>4214</v>
      </c>
      <c r="AA232" t="s">
        <v>4398</v>
      </c>
      <c r="AB232" t="s">
        <v>3881</v>
      </c>
      <c r="AC232">
        <v>2018</v>
      </c>
      <c r="AD232">
        <v>12</v>
      </c>
      <c r="AE232" t="s">
        <v>3882</v>
      </c>
      <c r="AF232" t="s">
        <v>3883</v>
      </c>
      <c r="AG232" t="s">
        <v>4176</v>
      </c>
      <c r="AH232" t="s">
        <v>4368</v>
      </c>
      <c r="AI232" t="s">
        <v>3920</v>
      </c>
      <c r="AJ232">
        <v>2018</v>
      </c>
      <c r="AK232" t="s">
        <v>3936</v>
      </c>
      <c r="AL232" t="s">
        <v>3885</v>
      </c>
      <c r="AM232">
        <v>23.983566188152054</v>
      </c>
      <c r="AN232">
        <v>2023</v>
      </c>
      <c r="AO232">
        <v>2023</v>
      </c>
      <c r="AP232" t="s">
        <v>3886</v>
      </c>
    </row>
    <row r="233" spans="1:42" hidden="1">
      <c r="A233" t="s">
        <v>4498</v>
      </c>
      <c r="B233">
        <v>851</v>
      </c>
      <c r="C233" t="s">
        <v>3864</v>
      </c>
      <c r="D233" t="s">
        <v>50</v>
      </c>
      <c r="E233" t="s">
        <v>4234</v>
      </c>
      <c r="F233" t="s">
        <v>4367</v>
      </c>
      <c r="G233" t="s">
        <v>4445</v>
      </c>
      <c r="H233" t="s">
        <v>3868</v>
      </c>
      <c r="I233" t="s">
        <v>3868</v>
      </c>
      <c r="J233" t="s">
        <v>4422</v>
      </c>
      <c r="K233" t="s">
        <v>4423</v>
      </c>
      <c r="L233" t="s">
        <v>3871</v>
      </c>
      <c r="M233" t="s">
        <v>4419</v>
      </c>
      <c r="N233" t="s">
        <v>4419</v>
      </c>
      <c r="O233" t="s">
        <v>4176</v>
      </c>
      <c r="P233" t="s">
        <v>4499</v>
      </c>
      <c r="Q233" t="s">
        <v>4484</v>
      </c>
      <c r="R233" t="s">
        <v>4485</v>
      </c>
      <c r="S233" t="s">
        <v>4428</v>
      </c>
      <c r="T233" t="s">
        <v>3972</v>
      </c>
      <c r="U233" t="s">
        <v>4078</v>
      </c>
      <c r="V233" t="s">
        <v>3877</v>
      </c>
      <c r="W233" t="s">
        <v>3878</v>
      </c>
      <c r="X233" t="s">
        <v>4241</v>
      </c>
      <c r="Y233" t="s">
        <v>4213</v>
      </c>
      <c r="Z233" t="s">
        <v>4214</v>
      </c>
      <c r="AA233" t="s">
        <v>3868</v>
      </c>
      <c r="AB233" t="s">
        <v>3881</v>
      </c>
      <c r="AC233">
        <v>2018</v>
      </c>
      <c r="AD233">
        <v>12</v>
      </c>
      <c r="AE233" t="s">
        <v>3882</v>
      </c>
      <c r="AF233" t="s">
        <v>3883</v>
      </c>
      <c r="AG233" t="s">
        <v>4176</v>
      </c>
      <c r="AH233" t="s">
        <v>4368</v>
      </c>
      <c r="AI233" t="s">
        <v>3920</v>
      </c>
      <c r="AJ233">
        <v>2018</v>
      </c>
      <c r="AK233" t="s">
        <v>3936</v>
      </c>
      <c r="AL233" t="s">
        <v>3885</v>
      </c>
      <c r="AM233">
        <v>788.87141456923439</v>
      </c>
      <c r="AN233">
        <v>2023</v>
      </c>
      <c r="AO233">
        <v>2023</v>
      </c>
      <c r="AP233" t="s">
        <v>3886</v>
      </c>
    </row>
    <row r="234" spans="1:42" hidden="1">
      <c r="A234" t="s">
        <v>4500</v>
      </c>
      <c r="B234">
        <v>852</v>
      </c>
      <c r="C234" t="s">
        <v>3864</v>
      </c>
      <c r="D234" t="s">
        <v>50</v>
      </c>
      <c r="E234" t="s">
        <v>4234</v>
      </c>
      <c r="F234" t="s">
        <v>4367</v>
      </c>
      <c r="G234" t="s">
        <v>4397</v>
      </c>
      <c r="H234" t="s">
        <v>4286</v>
      </c>
      <c r="I234" t="s">
        <v>4286</v>
      </c>
      <c r="J234" t="s">
        <v>4422</v>
      </c>
      <c r="K234" t="s">
        <v>4423</v>
      </c>
      <c r="L234" t="s">
        <v>3871</v>
      </c>
      <c r="M234" t="s">
        <v>4419</v>
      </c>
      <c r="N234" t="s">
        <v>4419</v>
      </c>
      <c r="O234" t="s">
        <v>4176</v>
      </c>
      <c r="P234" t="s">
        <v>4499</v>
      </c>
      <c r="Q234" t="s">
        <v>4484</v>
      </c>
      <c r="R234" t="s">
        <v>4485</v>
      </c>
      <c r="S234" t="s">
        <v>4428</v>
      </c>
      <c r="T234" t="s">
        <v>3972</v>
      </c>
      <c r="U234" t="s">
        <v>4078</v>
      </c>
      <c r="V234" t="s">
        <v>3877</v>
      </c>
      <c r="W234" t="s">
        <v>3878</v>
      </c>
      <c r="X234" t="s">
        <v>4241</v>
      </c>
      <c r="Y234" t="s">
        <v>4213</v>
      </c>
      <c r="Z234" t="s">
        <v>4214</v>
      </c>
      <c r="AA234" t="s">
        <v>4398</v>
      </c>
      <c r="AB234" t="s">
        <v>3881</v>
      </c>
      <c r="AC234">
        <v>2018</v>
      </c>
      <c r="AD234">
        <v>12</v>
      </c>
      <c r="AE234" t="s">
        <v>3882</v>
      </c>
      <c r="AF234" t="s">
        <v>3883</v>
      </c>
      <c r="AG234" t="s">
        <v>4176</v>
      </c>
      <c r="AH234" t="s">
        <v>4368</v>
      </c>
      <c r="AI234" t="s">
        <v>3920</v>
      </c>
      <c r="AJ234">
        <v>2018</v>
      </c>
      <c r="AK234" t="s">
        <v>3936</v>
      </c>
      <c r="AL234" t="s">
        <v>3885</v>
      </c>
      <c r="AM234">
        <v>1035.4631856921185</v>
      </c>
      <c r="AN234">
        <v>2023</v>
      </c>
      <c r="AO234">
        <v>2023</v>
      </c>
      <c r="AP234" t="s">
        <v>3886</v>
      </c>
    </row>
    <row r="235" spans="1:42" hidden="1">
      <c r="A235" t="s">
        <v>4501</v>
      </c>
      <c r="B235">
        <v>853</v>
      </c>
      <c r="C235" t="s">
        <v>3864</v>
      </c>
      <c r="D235" t="s">
        <v>50</v>
      </c>
      <c r="E235" t="s">
        <v>4234</v>
      </c>
      <c r="F235" t="s">
        <v>4367</v>
      </c>
      <c r="G235" t="s">
        <v>4380</v>
      </c>
      <c r="H235" t="s">
        <v>4073</v>
      </c>
      <c r="I235" t="s">
        <v>4073</v>
      </c>
      <c r="J235" t="s">
        <v>4422</v>
      </c>
      <c r="K235" t="s">
        <v>4423</v>
      </c>
      <c r="L235" t="s">
        <v>3871</v>
      </c>
      <c r="M235" t="s">
        <v>4419</v>
      </c>
      <c r="N235" t="s">
        <v>4419</v>
      </c>
      <c r="O235" t="s">
        <v>4176</v>
      </c>
      <c r="P235" t="s">
        <v>4499</v>
      </c>
      <c r="Q235" t="s">
        <v>4484</v>
      </c>
      <c r="R235" t="s">
        <v>4485</v>
      </c>
      <c r="S235" t="s">
        <v>4428</v>
      </c>
      <c r="T235" t="s">
        <v>3972</v>
      </c>
      <c r="U235" t="s">
        <v>4078</v>
      </c>
      <c r="V235" t="s">
        <v>3877</v>
      </c>
      <c r="W235" t="s">
        <v>3878</v>
      </c>
      <c r="X235" t="s">
        <v>4241</v>
      </c>
      <c r="Y235" t="s">
        <v>4213</v>
      </c>
      <c r="Z235" t="s">
        <v>4214</v>
      </c>
      <c r="AA235" t="s">
        <v>4073</v>
      </c>
      <c r="AB235" t="s">
        <v>3881</v>
      </c>
      <c r="AC235">
        <v>2018</v>
      </c>
      <c r="AD235">
        <v>12</v>
      </c>
      <c r="AE235" t="s">
        <v>3882</v>
      </c>
      <c r="AF235" t="s">
        <v>3883</v>
      </c>
      <c r="AG235" t="s">
        <v>4176</v>
      </c>
      <c r="AH235" t="s">
        <v>4368</v>
      </c>
      <c r="AI235" t="s">
        <v>3920</v>
      </c>
      <c r="AJ235">
        <v>2018</v>
      </c>
      <c r="AK235" t="s">
        <v>3936</v>
      </c>
      <c r="AL235" t="s">
        <v>3885</v>
      </c>
      <c r="AM235">
        <v>740.35701721661781</v>
      </c>
      <c r="AN235">
        <v>2023</v>
      </c>
      <c r="AO235">
        <v>2023</v>
      </c>
      <c r="AP235" t="s">
        <v>3886</v>
      </c>
    </row>
    <row r="236" spans="1:42" hidden="1">
      <c r="A236" t="s">
        <v>4502</v>
      </c>
      <c r="B236">
        <v>854</v>
      </c>
      <c r="C236" t="s">
        <v>3864</v>
      </c>
      <c r="D236" t="s">
        <v>50</v>
      </c>
      <c r="E236" t="s">
        <v>4234</v>
      </c>
      <c r="F236" t="s">
        <v>4367</v>
      </c>
      <c r="G236" t="s">
        <v>4445</v>
      </c>
      <c r="H236" t="s">
        <v>3868</v>
      </c>
      <c r="I236" t="s">
        <v>3868</v>
      </c>
      <c r="J236" t="s">
        <v>4422</v>
      </c>
      <c r="K236" t="s">
        <v>4423</v>
      </c>
      <c r="L236" t="s">
        <v>3871</v>
      </c>
      <c r="M236" t="s">
        <v>4419</v>
      </c>
      <c r="N236" t="s">
        <v>4419</v>
      </c>
      <c r="O236" t="s">
        <v>4176</v>
      </c>
      <c r="P236" t="s">
        <v>4503</v>
      </c>
      <c r="Q236" t="s">
        <v>4484</v>
      </c>
      <c r="R236" t="s">
        <v>4485</v>
      </c>
      <c r="S236" t="s">
        <v>4428</v>
      </c>
      <c r="T236" t="s">
        <v>3972</v>
      </c>
      <c r="U236" t="s">
        <v>4078</v>
      </c>
      <c r="V236" t="s">
        <v>3877</v>
      </c>
      <c r="W236" t="s">
        <v>3878</v>
      </c>
      <c r="X236" t="s">
        <v>4241</v>
      </c>
      <c r="Y236" t="s">
        <v>4213</v>
      </c>
      <c r="Z236" t="s">
        <v>4214</v>
      </c>
      <c r="AA236" t="s">
        <v>3868</v>
      </c>
      <c r="AB236" t="s">
        <v>3881</v>
      </c>
      <c r="AC236">
        <v>2018</v>
      </c>
      <c r="AD236">
        <v>12</v>
      </c>
      <c r="AE236" t="s">
        <v>3882</v>
      </c>
      <c r="AF236" t="s">
        <v>3883</v>
      </c>
      <c r="AG236" t="s">
        <v>4176</v>
      </c>
      <c r="AH236" t="s">
        <v>4368</v>
      </c>
      <c r="AI236" t="s">
        <v>3920</v>
      </c>
      <c r="AJ236">
        <v>2018</v>
      </c>
      <c r="AK236" t="s">
        <v>3936</v>
      </c>
      <c r="AL236" t="s">
        <v>3885</v>
      </c>
      <c r="AM236">
        <v>85.414655528076366</v>
      </c>
      <c r="AN236">
        <v>2021</v>
      </c>
      <c r="AO236">
        <v>2021</v>
      </c>
      <c r="AP236" t="s">
        <v>3886</v>
      </c>
    </row>
    <row r="237" spans="1:42" hidden="1">
      <c r="A237" t="s">
        <v>4504</v>
      </c>
      <c r="B237">
        <v>855</v>
      </c>
      <c r="C237" t="s">
        <v>3864</v>
      </c>
      <c r="D237" t="s">
        <v>50</v>
      </c>
      <c r="E237" t="s">
        <v>4234</v>
      </c>
      <c r="F237" t="s">
        <v>4367</v>
      </c>
      <c r="G237" t="s">
        <v>4397</v>
      </c>
      <c r="H237" t="s">
        <v>4286</v>
      </c>
      <c r="I237" t="s">
        <v>4286</v>
      </c>
      <c r="J237" t="s">
        <v>4422</v>
      </c>
      <c r="K237" t="s">
        <v>4423</v>
      </c>
      <c r="L237" t="s">
        <v>3871</v>
      </c>
      <c r="M237" t="s">
        <v>4419</v>
      </c>
      <c r="N237" t="s">
        <v>4419</v>
      </c>
      <c r="O237" t="s">
        <v>4176</v>
      </c>
      <c r="P237" t="s">
        <v>4503</v>
      </c>
      <c r="Q237" t="s">
        <v>4484</v>
      </c>
      <c r="R237" t="s">
        <v>4485</v>
      </c>
      <c r="S237" t="s">
        <v>4428</v>
      </c>
      <c r="T237" t="s">
        <v>3972</v>
      </c>
      <c r="U237" t="s">
        <v>4078</v>
      </c>
      <c r="V237" t="s">
        <v>3877</v>
      </c>
      <c r="W237" t="s">
        <v>4183</v>
      </c>
      <c r="X237" t="s">
        <v>4241</v>
      </c>
      <c r="Y237" t="s">
        <v>4213</v>
      </c>
      <c r="Z237" t="s">
        <v>4214</v>
      </c>
      <c r="AA237" t="s">
        <v>4398</v>
      </c>
      <c r="AB237" t="s">
        <v>3881</v>
      </c>
      <c r="AC237">
        <v>2022</v>
      </c>
      <c r="AD237">
        <v>8</v>
      </c>
      <c r="AE237" t="s">
        <v>3914</v>
      </c>
      <c r="AF237" t="s">
        <v>3883</v>
      </c>
      <c r="AG237" t="s">
        <v>4176</v>
      </c>
      <c r="AH237" t="s">
        <v>4368</v>
      </c>
      <c r="AI237" t="s">
        <v>3920</v>
      </c>
      <c r="AJ237">
        <v>2022</v>
      </c>
      <c r="AK237" t="s">
        <v>3992</v>
      </c>
      <c r="AL237" t="s">
        <v>3885</v>
      </c>
      <c r="AM237">
        <v>697.32852307351743</v>
      </c>
      <c r="AN237">
        <v>2024</v>
      </c>
      <c r="AO237">
        <v>2024</v>
      </c>
      <c r="AP237" t="s">
        <v>3886</v>
      </c>
    </row>
    <row r="238" spans="1:42" hidden="1">
      <c r="A238" t="s">
        <v>4505</v>
      </c>
      <c r="B238">
        <v>856</v>
      </c>
      <c r="C238" t="s">
        <v>3864</v>
      </c>
      <c r="D238" t="s">
        <v>50</v>
      </c>
      <c r="E238" t="s">
        <v>4234</v>
      </c>
      <c r="F238" t="s">
        <v>4367</v>
      </c>
      <c r="G238" t="s">
        <v>4397</v>
      </c>
      <c r="H238" t="s">
        <v>4286</v>
      </c>
      <c r="I238" t="s">
        <v>4286</v>
      </c>
      <c r="J238" t="s">
        <v>4422</v>
      </c>
      <c r="K238" t="s">
        <v>4423</v>
      </c>
      <c r="L238" t="s">
        <v>3871</v>
      </c>
      <c r="M238" t="s">
        <v>4419</v>
      </c>
      <c r="N238" t="s">
        <v>4419</v>
      </c>
      <c r="O238" t="s">
        <v>4176</v>
      </c>
      <c r="P238">
        <v>0</v>
      </c>
      <c r="Q238" t="s">
        <v>4506</v>
      </c>
      <c r="R238" t="s">
        <v>4485</v>
      </c>
      <c r="S238" t="s">
        <v>4428</v>
      </c>
      <c r="T238" t="s">
        <v>3972</v>
      </c>
      <c r="U238" t="s">
        <v>4078</v>
      </c>
      <c r="V238" t="s">
        <v>43</v>
      </c>
      <c r="W238" t="s">
        <v>3913</v>
      </c>
      <c r="X238" t="s">
        <v>4241</v>
      </c>
      <c r="Y238" t="s">
        <v>4213</v>
      </c>
      <c r="Z238" t="s">
        <v>4214</v>
      </c>
      <c r="AA238" t="s">
        <v>3868</v>
      </c>
      <c r="AB238" t="s">
        <v>3881</v>
      </c>
      <c r="AC238">
        <v>2018</v>
      </c>
      <c r="AD238">
        <v>12</v>
      </c>
      <c r="AE238" t="s">
        <v>3914</v>
      </c>
      <c r="AF238" t="s">
        <v>3883</v>
      </c>
      <c r="AG238" t="s">
        <v>4176</v>
      </c>
      <c r="AH238" t="s">
        <v>4368</v>
      </c>
      <c r="AI238" t="s">
        <v>3920</v>
      </c>
      <c r="AJ238">
        <v>2018</v>
      </c>
      <c r="AK238" t="s">
        <v>3936</v>
      </c>
      <c r="AL238" t="s">
        <v>3885</v>
      </c>
      <c r="AM238">
        <v>0</v>
      </c>
      <c r="AN238">
        <v>2021</v>
      </c>
      <c r="AO238">
        <v>2021</v>
      </c>
      <c r="AP238" t="s">
        <v>3886</v>
      </c>
    </row>
    <row r="239" spans="1:42" hidden="1">
      <c r="A239" t="s">
        <v>4507</v>
      </c>
      <c r="B239">
        <v>858</v>
      </c>
      <c r="C239" t="s">
        <v>3864</v>
      </c>
      <c r="D239" t="s">
        <v>50</v>
      </c>
      <c r="E239" t="s">
        <v>4234</v>
      </c>
      <c r="F239" t="s">
        <v>4367</v>
      </c>
      <c r="G239" t="s">
        <v>4445</v>
      </c>
      <c r="H239" t="s">
        <v>3868</v>
      </c>
      <c r="I239" t="s">
        <v>3868</v>
      </c>
      <c r="J239" t="s">
        <v>4422</v>
      </c>
      <c r="K239" t="s">
        <v>4508</v>
      </c>
      <c r="L239" t="s">
        <v>3871</v>
      </c>
      <c r="M239" t="s">
        <v>3872</v>
      </c>
      <c r="N239" t="s">
        <v>3872</v>
      </c>
      <c r="O239" t="s">
        <v>3872</v>
      </c>
      <c r="P239">
        <v>0</v>
      </c>
      <c r="Q239" t="s">
        <v>4507</v>
      </c>
      <c r="R239" t="s">
        <v>4027</v>
      </c>
      <c r="S239" t="s">
        <v>4340</v>
      </c>
      <c r="T239" t="s">
        <v>3972</v>
      </c>
      <c r="V239" t="s">
        <v>43</v>
      </c>
      <c r="W239" t="s">
        <v>3913</v>
      </c>
      <c r="X239" t="s">
        <v>4241</v>
      </c>
      <c r="Y239" t="s">
        <v>3879</v>
      </c>
      <c r="Z239" t="s">
        <v>3880</v>
      </c>
      <c r="AA239" t="s">
        <v>3868</v>
      </c>
      <c r="AB239" t="s">
        <v>3881</v>
      </c>
      <c r="AC239">
        <v>2018</v>
      </c>
      <c r="AD239">
        <v>8</v>
      </c>
      <c r="AE239" t="s">
        <v>3914</v>
      </c>
      <c r="AF239" t="s">
        <v>3883</v>
      </c>
      <c r="AG239" t="s">
        <v>3872</v>
      </c>
      <c r="AH239" t="s">
        <v>4368</v>
      </c>
      <c r="AI239" t="s">
        <v>4369</v>
      </c>
      <c r="AJ239">
        <v>2018</v>
      </c>
      <c r="AK239" t="s">
        <v>3992</v>
      </c>
      <c r="AL239" t="s">
        <v>3885</v>
      </c>
      <c r="AM239">
        <v>0</v>
      </c>
      <c r="AN239">
        <v>2019</v>
      </c>
      <c r="AO239">
        <v>2019</v>
      </c>
      <c r="AP239" t="s">
        <v>3886</v>
      </c>
    </row>
    <row r="240" spans="1:42">
      <c r="A240" t="s">
        <v>4509</v>
      </c>
      <c r="B240">
        <v>860</v>
      </c>
      <c r="C240" t="s">
        <v>3864</v>
      </c>
      <c r="D240" t="s">
        <v>50</v>
      </c>
      <c r="E240" t="s">
        <v>4234</v>
      </c>
      <c r="F240" t="s">
        <v>4367</v>
      </c>
      <c r="G240" t="s">
        <v>4397</v>
      </c>
      <c r="H240" t="s">
        <v>4286</v>
      </c>
      <c r="I240" t="s">
        <v>4286</v>
      </c>
      <c r="J240" t="s">
        <v>4276</v>
      </c>
      <c r="K240" t="s">
        <v>4027</v>
      </c>
      <c r="L240" t="s">
        <v>3871</v>
      </c>
      <c r="M240" t="s">
        <v>3872</v>
      </c>
      <c r="N240" t="s">
        <v>3872</v>
      </c>
      <c r="O240" t="s">
        <v>3872</v>
      </c>
      <c r="P240" t="s">
        <v>4509</v>
      </c>
      <c r="Q240" t="s">
        <v>4509</v>
      </c>
      <c r="R240" t="s">
        <v>4027</v>
      </c>
      <c r="S240" t="s">
        <v>4340</v>
      </c>
      <c r="T240" t="s">
        <v>3972</v>
      </c>
      <c r="V240" t="s">
        <v>3877</v>
      </c>
      <c r="W240" t="s">
        <v>4183</v>
      </c>
      <c r="X240" t="s">
        <v>4277</v>
      </c>
      <c r="Y240" t="s">
        <v>4256</v>
      </c>
      <c r="Z240" t="s">
        <v>4257</v>
      </c>
      <c r="AA240" t="s">
        <v>4286</v>
      </c>
      <c r="AB240" t="s">
        <v>3881</v>
      </c>
      <c r="AC240">
        <v>2023</v>
      </c>
      <c r="AD240">
        <v>11</v>
      </c>
      <c r="AE240" t="s">
        <v>3914</v>
      </c>
      <c r="AF240" t="s">
        <v>3883</v>
      </c>
      <c r="AG240" t="s">
        <v>3872</v>
      </c>
      <c r="AH240" t="s">
        <v>4368</v>
      </c>
      <c r="AI240" t="s">
        <v>4369</v>
      </c>
      <c r="AJ240">
        <v>2023</v>
      </c>
      <c r="AK240" t="s">
        <v>3936</v>
      </c>
      <c r="AL240" t="s">
        <v>3885</v>
      </c>
      <c r="AM240">
        <v>982.4548550609851</v>
      </c>
      <c r="AN240">
        <v>2027</v>
      </c>
      <c r="AO240">
        <v>2027</v>
      </c>
      <c r="AP240" t="s">
        <v>3886</v>
      </c>
    </row>
    <row r="241" spans="1:42">
      <c r="A241" t="s">
        <v>4442</v>
      </c>
      <c r="B241">
        <v>861</v>
      </c>
      <c r="C241" t="s">
        <v>3864</v>
      </c>
      <c r="D241" t="s">
        <v>50</v>
      </c>
      <c r="E241" t="s">
        <v>4234</v>
      </c>
      <c r="F241" t="s">
        <v>4367</v>
      </c>
      <c r="G241" t="s">
        <v>4397</v>
      </c>
      <c r="H241" t="s">
        <v>4286</v>
      </c>
      <c r="I241" t="s">
        <v>4286</v>
      </c>
      <c r="J241" t="s">
        <v>4276</v>
      </c>
      <c r="K241" t="s">
        <v>4027</v>
      </c>
      <c r="L241" t="s">
        <v>3871</v>
      </c>
      <c r="M241" t="s">
        <v>4419</v>
      </c>
      <c r="N241" t="s">
        <v>4419</v>
      </c>
      <c r="O241" t="s">
        <v>4176</v>
      </c>
      <c r="P241" t="s">
        <v>4442</v>
      </c>
      <c r="Q241" t="s">
        <v>4442</v>
      </c>
      <c r="R241" t="s">
        <v>4027</v>
      </c>
      <c r="S241" t="s">
        <v>4428</v>
      </c>
      <c r="T241" t="s">
        <v>3972</v>
      </c>
      <c r="U241" t="s">
        <v>4176</v>
      </c>
      <c r="V241" t="s">
        <v>3877</v>
      </c>
      <c r="W241" t="s">
        <v>4183</v>
      </c>
      <c r="X241" t="s">
        <v>4277</v>
      </c>
      <c r="Y241" t="s">
        <v>4256</v>
      </c>
      <c r="Z241" t="s">
        <v>4257</v>
      </c>
      <c r="AA241" t="s">
        <v>4286</v>
      </c>
      <c r="AB241" t="s">
        <v>3881</v>
      </c>
      <c r="AC241">
        <v>2023</v>
      </c>
      <c r="AD241">
        <v>12</v>
      </c>
      <c r="AE241" t="s">
        <v>3914</v>
      </c>
      <c r="AF241" t="s">
        <v>3883</v>
      </c>
      <c r="AG241" t="s">
        <v>4176</v>
      </c>
      <c r="AH241" t="s">
        <v>4368</v>
      </c>
      <c r="AI241" t="s">
        <v>3920</v>
      </c>
      <c r="AJ241">
        <v>2023</v>
      </c>
      <c r="AK241" t="s">
        <v>3936</v>
      </c>
      <c r="AL241" t="s">
        <v>3885</v>
      </c>
      <c r="AM241">
        <v>1964.9097101219702</v>
      </c>
      <c r="AN241">
        <v>2027</v>
      </c>
      <c r="AO241">
        <v>2027</v>
      </c>
      <c r="AP241" t="s">
        <v>3886</v>
      </c>
    </row>
    <row r="242" spans="1:42" hidden="1">
      <c r="A242" t="s">
        <v>4510</v>
      </c>
      <c r="C242" t="s">
        <v>3864</v>
      </c>
      <c r="D242" t="s">
        <v>50</v>
      </c>
      <c r="E242" t="s">
        <v>4234</v>
      </c>
      <c r="F242" t="s">
        <v>4371</v>
      </c>
      <c r="G242" t="s">
        <v>4511</v>
      </c>
      <c r="H242" t="s">
        <v>4073</v>
      </c>
      <c r="I242" t="s">
        <v>4237</v>
      </c>
      <c r="J242" t="s">
        <v>3959</v>
      </c>
      <c r="K242" t="s">
        <v>4512</v>
      </c>
      <c r="L242" t="s">
        <v>3871</v>
      </c>
      <c r="M242" t="s">
        <v>3872</v>
      </c>
      <c r="N242" t="s">
        <v>3872</v>
      </c>
      <c r="O242" t="s">
        <v>3872</v>
      </c>
      <c r="P242" t="s">
        <v>4513</v>
      </c>
      <c r="Q242" t="s">
        <v>4514</v>
      </c>
      <c r="R242" t="s">
        <v>4515</v>
      </c>
      <c r="S242" t="s">
        <v>4516</v>
      </c>
      <c r="T242" t="s">
        <v>3972</v>
      </c>
      <c r="V242" t="s">
        <v>3877</v>
      </c>
      <c r="W242" t="s">
        <v>3878</v>
      </c>
      <c r="X242" t="s">
        <v>4241</v>
      </c>
      <c r="Y242" t="s">
        <v>4180</v>
      </c>
      <c r="Z242" t="s">
        <v>4073</v>
      </c>
      <c r="AA242" t="s">
        <v>4073</v>
      </c>
      <c r="AB242" t="s">
        <v>3881</v>
      </c>
      <c r="AC242">
        <v>2017</v>
      </c>
      <c r="AD242">
        <v>3</v>
      </c>
      <c r="AE242" t="s">
        <v>3882</v>
      </c>
      <c r="AF242" t="s">
        <v>3883</v>
      </c>
      <c r="AG242" t="s">
        <v>3872</v>
      </c>
      <c r="AH242" t="s">
        <v>4371</v>
      </c>
      <c r="AI242" t="s">
        <v>4369</v>
      </c>
      <c r="AJ242">
        <v>2017</v>
      </c>
      <c r="AK242" t="s">
        <v>3946</v>
      </c>
      <c r="AL242" t="s">
        <v>3885</v>
      </c>
      <c r="AM242">
        <v>844.63371152709124</v>
      </c>
      <c r="AN242">
        <v>2020</v>
      </c>
      <c r="AO242">
        <v>2020</v>
      </c>
      <c r="AP242" t="s">
        <v>3958</v>
      </c>
    </row>
    <row r="243" spans="1:42" hidden="1">
      <c r="A243" t="s">
        <v>4517</v>
      </c>
      <c r="C243" t="s">
        <v>3864</v>
      </c>
      <c r="D243" t="s">
        <v>50</v>
      </c>
      <c r="E243" t="s">
        <v>4234</v>
      </c>
      <c r="F243" t="s">
        <v>4371</v>
      </c>
      <c r="G243" t="s">
        <v>4511</v>
      </c>
      <c r="H243" t="s">
        <v>4073</v>
      </c>
      <c r="I243" t="s">
        <v>4237</v>
      </c>
      <c r="J243" t="s">
        <v>3959</v>
      </c>
      <c r="K243" t="s">
        <v>4518</v>
      </c>
      <c r="L243" t="s">
        <v>3871</v>
      </c>
      <c r="M243" t="s">
        <v>3872</v>
      </c>
      <c r="N243" t="s">
        <v>3872</v>
      </c>
      <c r="O243" t="s">
        <v>3872</v>
      </c>
      <c r="P243" t="s">
        <v>4519</v>
      </c>
      <c r="Q243" t="s">
        <v>4514</v>
      </c>
      <c r="R243" t="s">
        <v>4515</v>
      </c>
      <c r="S243" t="s">
        <v>4516</v>
      </c>
      <c r="T243" t="s">
        <v>3972</v>
      </c>
      <c r="V243" t="s">
        <v>3877</v>
      </c>
      <c r="W243" t="s">
        <v>3878</v>
      </c>
      <c r="X243" t="s">
        <v>4241</v>
      </c>
      <c r="Y243" t="s">
        <v>4180</v>
      </c>
      <c r="Z243" t="s">
        <v>4073</v>
      </c>
      <c r="AA243" t="s">
        <v>4073</v>
      </c>
      <c r="AB243" t="s">
        <v>3881</v>
      </c>
      <c r="AC243">
        <v>2017</v>
      </c>
      <c r="AD243">
        <v>3</v>
      </c>
      <c r="AE243" t="s">
        <v>3882</v>
      </c>
      <c r="AF243" t="s">
        <v>3883</v>
      </c>
      <c r="AG243" t="s">
        <v>3872</v>
      </c>
      <c r="AH243" t="s">
        <v>4371</v>
      </c>
      <c r="AI243" t="s">
        <v>4369</v>
      </c>
      <c r="AJ243">
        <v>2017</v>
      </c>
      <c r="AK243" t="s">
        <v>3946</v>
      </c>
      <c r="AL243" t="s">
        <v>3885</v>
      </c>
      <c r="AM243">
        <v>408.49859368894255</v>
      </c>
      <c r="AN243">
        <v>2020</v>
      </c>
      <c r="AO243">
        <v>2020</v>
      </c>
      <c r="AP243" t="s">
        <v>3958</v>
      </c>
    </row>
    <row r="244" spans="1:42" hidden="1">
      <c r="A244" t="s">
        <v>4520</v>
      </c>
      <c r="C244" t="s">
        <v>3864</v>
      </c>
      <c r="D244" t="s">
        <v>50</v>
      </c>
      <c r="E244" t="s">
        <v>4234</v>
      </c>
      <c r="F244" t="s">
        <v>4371</v>
      </c>
      <c r="G244" t="s">
        <v>4511</v>
      </c>
      <c r="H244" t="s">
        <v>4073</v>
      </c>
      <c r="I244" t="s">
        <v>4237</v>
      </c>
      <c r="J244" t="s">
        <v>3959</v>
      </c>
      <c r="K244" t="s">
        <v>4521</v>
      </c>
      <c r="L244" t="s">
        <v>3871</v>
      </c>
      <c r="M244" t="s">
        <v>3872</v>
      </c>
      <c r="N244" t="s">
        <v>3872</v>
      </c>
      <c r="O244" t="s">
        <v>3872</v>
      </c>
      <c r="P244" t="s">
        <v>4522</v>
      </c>
      <c r="Q244" t="s">
        <v>4514</v>
      </c>
      <c r="R244" t="s">
        <v>4515</v>
      </c>
      <c r="S244" t="s">
        <v>4516</v>
      </c>
      <c r="T244" t="s">
        <v>3972</v>
      </c>
      <c r="V244" t="s">
        <v>3877</v>
      </c>
      <c r="W244" t="s">
        <v>3878</v>
      </c>
      <c r="X244" t="s">
        <v>4241</v>
      </c>
      <c r="Y244" t="s">
        <v>4180</v>
      </c>
      <c r="Z244" t="s">
        <v>4073</v>
      </c>
      <c r="AA244" t="s">
        <v>4073</v>
      </c>
      <c r="AB244" t="s">
        <v>3881</v>
      </c>
      <c r="AC244">
        <v>2017</v>
      </c>
      <c r="AD244">
        <v>3</v>
      </c>
      <c r="AE244" t="s">
        <v>3882</v>
      </c>
      <c r="AF244" t="s">
        <v>3883</v>
      </c>
      <c r="AG244" t="s">
        <v>3872</v>
      </c>
      <c r="AH244" t="s">
        <v>4371</v>
      </c>
      <c r="AI244" t="s">
        <v>4369</v>
      </c>
      <c r="AJ244">
        <v>2017</v>
      </c>
      <c r="AK244" t="s">
        <v>3946</v>
      </c>
      <c r="AL244" t="s">
        <v>3885</v>
      </c>
      <c r="AM244">
        <v>514.33311504677079</v>
      </c>
      <c r="AN244">
        <v>2020</v>
      </c>
      <c r="AO244">
        <v>2020</v>
      </c>
      <c r="AP244" t="s">
        <v>3958</v>
      </c>
    </row>
    <row r="245" spans="1:42" hidden="1">
      <c r="A245" t="s">
        <v>4523</v>
      </c>
      <c r="C245" t="s">
        <v>3864</v>
      </c>
      <c r="D245" t="s">
        <v>50</v>
      </c>
      <c r="E245" t="s">
        <v>4234</v>
      </c>
      <c r="F245" t="s">
        <v>4371</v>
      </c>
      <c r="G245" t="s">
        <v>4511</v>
      </c>
      <c r="H245" t="s">
        <v>4073</v>
      </c>
      <c r="I245" t="s">
        <v>4237</v>
      </c>
      <c r="J245" t="s">
        <v>3959</v>
      </c>
      <c r="K245" t="s">
        <v>4524</v>
      </c>
      <c r="L245" t="s">
        <v>3871</v>
      </c>
      <c r="M245" t="s">
        <v>3872</v>
      </c>
      <c r="N245" t="s">
        <v>3872</v>
      </c>
      <c r="O245" t="s">
        <v>3872</v>
      </c>
      <c r="P245" t="s">
        <v>4525</v>
      </c>
      <c r="Q245" t="s">
        <v>4514</v>
      </c>
      <c r="R245" t="s">
        <v>4515</v>
      </c>
      <c r="S245" t="s">
        <v>4516</v>
      </c>
      <c r="T245" t="s">
        <v>3972</v>
      </c>
      <c r="V245" t="s">
        <v>3877</v>
      </c>
      <c r="W245" t="s">
        <v>3878</v>
      </c>
      <c r="X245" t="s">
        <v>4241</v>
      </c>
      <c r="Y245" t="s">
        <v>4180</v>
      </c>
      <c r="Z245" t="s">
        <v>4073</v>
      </c>
      <c r="AA245" t="s">
        <v>4073</v>
      </c>
      <c r="AB245" t="s">
        <v>3881</v>
      </c>
      <c r="AC245">
        <v>2017</v>
      </c>
      <c r="AD245">
        <v>3</v>
      </c>
      <c r="AE245" t="s">
        <v>3882</v>
      </c>
      <c r="AF245" t="s">
        <v>3883</v>
      </c>
      <c r="AG245" t="s">
        <v>3872</v>
      </c>
      <c r="AH245" t="s">
        <v>4371</v>
      </c>
      <c r="AI245" t="s">
        <v>4369</v>
      </c>
      <c r="AJ245">
        <v>2017</v>
      </c>
      <c r="AK245" t="s">
        <v>3946</v>
      </c>
      <c r="AL245" t="s">
        <v>3885</v>
      </c>
      <c r="AM245">
        <v>146.68105750652802</v>
      </c>
      <c r="AN245">
        <v>2020</v>
      </c>
      <c r="AO245">
        <v>2020</v>
      </c>
      <c r="AP245" t="s">
        <v>3958</v>
      </c>
    </row>
    <row r="246" spans="1:42" hidden="1">
      <c r="A246" t="s">
        <v>4526</v>
      </c>
      <c r="C246" t="s">
        <v>3864</v>
      </c>
      <c r="D246" t="s">
        <v>50</v>
      </c>
      <c r="E246" t="s">
        <v>4234</v>
      </c>
      <c r="F246" t="s">
        <v>4371</v>
      </c>
      <c r="G246" t="s">
        <v>4511</v>
      </c>
      <c r="H246" t="s">
        <v>4073</v>
      </c>
      <c r="I246" t="s">
        <v>4237</v>
      </c>
      <c r="J246" t="s">
        <v>3959</v>
      </c>
      <c r="K246" t="s">
        <v>4527</v>
      </c>
      <c r="L246" t="s">
        <v>3871</v>
      </c>
      <c r="M246" t="s">
        <v>3872</v>
      </c>
      <c r="N246" t="s">
        <v>3872</v>
      </c>
      <c r="O246" t="s">
        <v>3872</v>
      </c>
      <c r="P246" t="s">
        <v>4528</v>
      </c>
      <c r="Q246" t="s">
        <v>4529</v>
      </c>
      <c r="R246" t="s">
        <v>4530</v>
      </c>
      <c r="S246" t="s">
        <v>4516</v>
      </c>
      <c r="T246" t="s">
        <v>3972</v>
      </c>
      <c r="V246" t="s">
        <v>3877</v>
      </c>
      <c r="W246" t="s">
        <v>3878</v>
      </c>
      <c r="X246" t="s">
        <v>4241</v>
      </c>
      <c r="Y246" t="s">
        <v>4180</v>
      </c>
      <c r="Z246" t="s">
        <v>4073</v>
      </c>
      <c r="AA246" t="s">
        <v>4073</v>
      </c>
      <c r="AB246" t="s">
        <v>3881</v>
      </c>
      <c r="AC246">
        <v>2019</v>
      </c>
      <c r="AD246">
        <v>10</v>
      </c>
      <c r="AE246" t="s">
        <v>3882</v>
      </c>
      <c r="AF246" t="s">
        <v>3883</v>
      </c>
      <c r="AG246" t="s">
        <v>3872</v>
      </c>
      <c r="AH246" t="s">
        <v>4371</v>
      </c>
      <c r="AI246" t="s">
        <v>4369</v>
      </c>
      <c r="AJ246">
        <v>2019</v>
      </c>
      <c r="AK246" t="s">
        <v>3936</v>
      </c>
      <c r="AL246" t="s">
        <v>3885</v>
      </c>
      <c r="AM246">
        <v>96.125099647315409</v>
      </c>
      <c r="AN246">
        <v>2021</v>
      </c>
      <c r="AO246">
        <v>2021</v>
      </c>
      <c r="AP246" t="s">
        <v>3958</v>
      </c>
    </row>
    <row r="247" spans="1:42" hidden="1">
      <c r="A247" t="s">
        <v>4531</v>
      </c>
      <c r="C247" t="s">
        <v>3864</v>
      </c>
      <c r="D247" t="s">
        <v>50</v>
      </c>
      <c r="E247" t="s">
        <v>4234</v>
      </c>
      <c r="F247" t="s">
        <v>4371</v>
      </c>
      <c r="G247" t="s">
        <v>4511</v>
      </c>
      <c r="H247" t="s">
        <v>4073</v>
      </c>
      <c r="I247" t="s">
        <v>4237</v>
      </c>
      <c r="J247" t="s">
        <v>3959</v>
      </c>
      <c r="K247" t="s">
        <v>4532</v>
      </c>
      <c r="L247" t="s">
        <v>3871</v>
      </c>
      <c r="M247" t="s">
        <v>3872</v>
      </c>
      <c r="N247" t="s">
        <v>3872</v>
      </c>
      <c r="O247" t="s">
        <v>3872</v>
      </c>
      <c r="P247" t="s">
        <v>4533</v>
      </c>
      <c r="Q247" t="s">
        <v>4534</v>
      </c>
      <c r="R247" t="s">
        <v>4535</v>
      </c>
      <c r="S247" t="s">
        <v>4516</v>
      </c>
      <c r="T247" t="s">
        <v>3972</v>
      </c>
      <c r="V247" t="s">
        <v>3877</v>
      </c>
      <c r="W247" t="s">
        <v>3878</v>
      </c>
      <c r="X247" t="s">
        <v>4241</v>
      </c>
      <c r="Y247" t="s">
        <v>4180</v>
      </c>
      <c r="Z247" t="s">
        <v>4073</v>
      </c>
      <c r="AA247" t="s">
        <v>4073</v>
      </c>
      <c r="AB247" t="s">
        <v>3881</v>
      </c>
      <c r="AC247">
        <v>2019</v>
      </c>
      <c r="AD247">
        <v>10</v>
      </c>
      <c r="AE247" t="s">
        <v>3882</v>
      </c>
      <c r="AF247" t="s">
        <v>3883</v>
      </c>
      <c r="AG247" t="s">
        <v>3872</v>
      </c>
      <c r="AH247" t="s">
        <v>4371</v>
      </c>
      <c r="AI247" t="s">
        <v>4369</v>
      </c>
      <c r="AJ247">
        <v>2019</v>
      </c>
      <c r="AK247" t="s">
        <v>3936</v>
      </c>
      <c r="AL247" t="s">
        <v>3885</v>
      </c>
      <c r="AM247">
        <v>505.76439961827498</v>
      </c>
      <c r="AN247">
        <v>2022</v>
      </c>
      <c r="AO247">
        <v>2022</v>
      </c>
      <c r="AP247" t="s">
        <v>3958</v>
      </c>
    </row>
    <row r="248" spans="1:42">
      <c r="A248" t="s">
        <v>4536</v>
      </c>
      <c r="C248" t="s">
        <v>3864</v>
      </c>
      <c r="D248" t="s">
        <v>50</v>
      </c>
      <c r="E248" t="s">
        <v>4234</v>
      </c>
      <c r="F248" t="s">
        <v>4371</v>
      </c>
      <c r="G248" t="s">
        <v>4511</v>
      </c>
      <c r="H248" t="s">
        <v>4073</v>
      </c>
      <c r="I248" t="s">
        <v>4237</v>
      </c>
      <c r="J248" t="s">
        <v>3959</v>
      </c>
      <c r="K248" t="s">
        <v>4537</v>
      </c>
      <c r="L248" t="s">
        <v>3871</v>
      </c>
      <c r="M248" t="s">
        <v>3872</v>
      </c>
      <c r="N248" t="s">
        <v>3872</v>
      </c>
      <c r="O248" t="s">
        <v>3872</v>
      </c>
      <c r="P248" t="s">
        <v>4027</v>
      </c>
      <c r="Q248" t="s">
        <v>4538</v>
      </c>
      <c r="R248" t="s">
        <v>4539</v>
      </c>
      <c r="S248" t="s">
        <v>4516</v>
      </c>
      <c r="T248" t="s">
        <v>3972</v>
      </c>
      <c r="V248" t="s">
        <v>3877</v>
      </c>
      <c r="W248" t="s">
        <v>4183</v>
      </c>
      <c r="X248" t="s">
        <v>4241</v>
      </c>
      <c r="Y248" t="s">
        <v>4180</v>
      </c>
      <c r="Z248" t="s">
        <v>4073</v>
      </c>
      <c r="AA248" t="s">
        <v>4073</v>
      </c>
      <c r="AB248" t="s">
        <v>3881</v>
      </c>
      <c r="AC248">
        <v>2023</v>
      </c>
      <c r="AD248">
        <v>2</v>
      </c>
      <c r="AE248" t="s">
        <v>3914</v>
      </c>
      <c r="AF248" t="s">
        <v>3883</v>
      </c>
      <c r="AG248" t="s">
        <v>3872</v>
      </c>
      <c r="AH248" t="s">
        <v>4371</v>
      </c>
      <c r="AI248" t="s">
        <v>4369</v>
      </c>
      <c r="AJ248">
        <v>2023</v>
      </c>
      <c r="AK248" t="s">
        <v>3946</v>
      </c>
      <c r="AL248" t="s">
        <v>3885</v>
      </c>
      <c r="AM248">
        <v>690.20933480628105</v>
      </c>
      <c r="AN248">
        <v>2025</v>
      </c>
      <c r="AO248">
        <v>2025</v>
      </c>
      <c r="AP248" t="s">
        <v>3958</v>
      </c>
    </row>
    <row r="249" spans="1:42">
      <c r="A249" t="s">
        <v>4540</v>
      </c>
      <c r="C249" t="s">
        <v>3864</v>
      </c>
      <c r="D249" t="s">
        <v>50</v>
      </c>
      <c r="E249" t="s">
        <v>4234</v>
      </c>
      <c r="F249" t="s">
        <v>4371</v>
      </c>
      <c r="G249" t="s">
        <v>4511</v>
      </c>
      <c r="H249" t="s">
        <v>4073</v>
      </c>
      <c r="I249" t="s">
        <v>4237</v>
      </c>
      <c r="J249" t="s">
        <v>3959</v>
      </c>
      <c r="K249" t="s">
        <v>4027</v>
      </c>
      <c r="L249" t="s">
        <v>3871</v>
      </c>
      <c r="M249" t="s">
        <v>3872</v>
      </c>
      <c r="N249" t="s">
        <v>3872</v>
      </c>
      <c r="O249" t="s">
        <v>3872</v>
      </c>
      <c r="P249" t="s">
        <v>4027</v>
      </c>
      <c r="Q249" t="s">
        <v>4541</v>
      </c>
      <c r="R249">
        <v>0</v>
      </c>
      <c r="S249" t="s">
        <v>4516</v>
      </c>
      <c r="T249" t="s">
        <v>3972</v>
      </c>
      <c r="V249" t="s">
        <v>3877</v>
      </c>
      <c r="W249" t="s">
        <v>4183</v>
      </c>
      <c r="X249" t="s">
        <v>4277</v>
      </c>
      <c r="Y249" t="s">
        <v>4180</v>
      </c>
      <c r="Z249" t="s">
        <v>4073</v>
      </c>
      <c r="AA249" t="s">
        <v>4073</v>
      </c>
      <c r="AB249" t="s">
        <v>3881</v>
      </c>
      <c r="AC249">
        <v>2023</v>
      </c>
      <c r="AD249">
        <v>8</v>
      </c>
      <c r="AE249" t="s">
        <v>3914</v>
      </c>
      <c r="AF249" t="s">
        <v>3883</v>
      </c>
      <c r="AG249" t="s">
        <v>3872</v>
      </c>
      <c r="AH249" t="s">
        <v>4371</v>
      </c>
      <c r="AI249" t="s">
        <v>4369</v>
      </c>
      <c r="AJ249">
        <v>2023</v>
      </c>
      <c r="AK249" t="s">
        <v>3992</v>
      </c>
      <c r="AL249" t="s">
        <v>3885</v>
      </c>
      <c r="AM249">
        <v>503.1</v>
      </c>
      <c r="AN249">
        <v>2025</v>
      </c>
      <c r="AO249">
        <v>2025</v>
      </c>
      <c r="AP249" t="s">
        <v>3958</v>
      </c>
    </row>
    <row r="250" spans="1:42" hidden="1">
      <c r="A250" t="s">
        <v>4372</v>
      </c>
      <c r="C250" t="s">
        <v>3864</v>
      </c>
      <c r="D250" t="s">
        <v>50</v>
      </c>
      <c r="E250" t="s">
        <v>4234</v>
      </c>
      <c r="F250" t="s">
        <v>4371</v>
      </c>
      <c r="G250" t="s">
        <v>4511</v>
      </c>
      <c r="H250" t="s">
        <v>4073</v>
      </c>
      <c r="I250" t="s">
        <v>4237</v>
      </c>
      <c r="J250" t="s">
        <v>3959</v>
      </c>
      <c r="K250" t="s">
        <v>4027</v>
      </c>
      <c r="L250" t="s">
        <v>3871</v>
      </c>
      <c r="M250" t="s">
        <v>3872</v>
      </c>
      <c r="N250" t="s">
        <v>3872</v>
      </c>
      <c r="O250" t="s">
        <v>3872</v>
      </c>
      <c r="P250" t="s">
        <v>4027</v>
      </c>
      <c r="Q250" t="s">
        <v>4372</v>
      </c>
      <c r="R250">
        <v>0</v>
      </c>
      <c r="S250" t="s">
        <v>4516</v>
      </c>
      <c r="T250" t="s">
        <v>3972</v>
      </c>
      <c r="V250" t="s">
        <v>3877</v>
      </c>
      <c r="W250" t="s">
        <v>4183</v>
      </c>
      <c r="X250" t="s">
        <v>4277</v>
      </c>
      <c r="Y250" t="s">
        <v>4180</v>
      </c>
      <c r="Z250" t="s">
        <v>4073</v>
      </c>
      <c r="AA250" t="s">
        <v>4073</v>
      </c>
      <c r="AB250" t="s">
        <v>3881</v>
      </c>
      <c r="AC250">
        <v>2024</v>
      </c>
      <c r="AD250">
        <v>12</v>
      </c>
      <c r="AE250" t="s">
        <v>3914</v>
      </c>
      <c r="AF250" t="s">
        <v>3883</v>
      </c>
      <c r="AG250" t="s">
        <v>3872</v>
      </c>
      <c r="AH250" t="s">
        <v>4371</v>
      </c>
      <c r="AI250" t="s">
        <v>4369</v>
      </c>
      <c r="AJ250">
        <v>2024</v>
      </c>
      <c r="AK250" t="s">
        <v>3936</v>
      </c>
      <c r="AL250" t="s">
        <v>3885</v>
      </c>
      <c r="AM250">
        <v>1170.2138384754992</v>
      </c>
      <c r="AN250">
        <v>2025</v>
      </c>
      <c r="AO250">
        <v>2025</v>
      </c>
      <c r="AP250" t="s">
        <v>3958</v>
      </c>
    </row>
    <row r="251" spans="1:42" hidden="1">
      <c r="A251" t="s">
        <v>4542</v>
      </c>
      <c r="C251" t="s">
        <v>3864</v>
      </c>
      <c r="D251" t="s">
        <v>50</v>
      </c>
      <c r="E251" t="s">
        <v>4234</v>
      </c>
      <c r="F251" t="s">
        <v>4371</v>
      </c>
      <c r="G251" t="s">
        <v>4511</v>
      </c>
      <c r="H251" t="s">
        <v>4543</v>
      </c>
      <c r="I251" t="s">
        <v>4237</v>
      </c>
      <c r="J251" t="s">
        <v>3959</v>
      </c>
      <c r="K251" t="s">
        <v>4027</v>
      </c>
      <c r="L251" t="s">
        <v>3871</v>
      </c>
      <c r="M251" t="s">
        <v>3872</v>
      </c>
      <c r="N251" t="s">
        <v>3872</v>
      </c>
      <c r="O251" t="s">
        <v>3872</v>
      </c>
      <c r="P251" t="s">
        <v>4027</v>
      </c>
      <c r="Q251" t="s">
        <v>4542</v>
      </c>
      <c r="R251">
        <v>0</v>
      </c>
      <c r="S251" t="s">
        <v>4516</v>
      </c>
      <c r="T251" t="s">
        <v>3972</v>
      </c>
      <c r="V251" t="s">
        <v>3877</v>
      </c>
      <c r="W251" t="s">
        <v>4183</v>
      </c>
      <c r="X251" t="s">
        <v>4277</v>
      </c>
      <c r="Y251" t="s">
        <v>4180</v>
      </c>
      <c r="Z251" t="s">
        <v>4073</v>
      </c>
      <c r="AA251" t="s">
        <v>4073</v>
      </c>
      <c r="AB251" t="s">
        <v>3881</v>
      </c>
      <c r="AC251">
        <v>2027</v>
      </c>
      <c r="AD251">
        <v>12</v>
      </c>
      <c r="AE251" t="s">
        <v>3914</v>
      </c>
      <c r="AF251" t="s">
        <v>3883</v>
      </c>
      <c r="AG251" t="s">
        <v>3872</v>
      </c>
      <c r="AH251" t="s">
        <v>4371</v>
      </c>
      <c r="AI251" t="s">
        <v>4369</v>
      </c>
      <c r="AJ251">
        <v>2027</v>
      </c>
      <c r="AK251" t="s">
        <v>3936</v>
      </c>
      <c r="AL251" t="s">
        <v>3885</v>
      </c>
      <c r="AM251">
        <v>1128.6853448275861</v>
      </c>
      <c r="AN251">
        <v>2030</v>
      </c>
      <c r="AO251">
        <v>2030</v>
      </c>
      <c r="AP251" t="s">
        <v>3958</v>
      </c>
    </row>
    <row r="252" spans="1:42" hidden="1">
      <c r="A252" t="s">
        <v>4544</v>
      </c>
      <c r="C252" t="s">
        <v>3864</v>
      </c>
      <c r="D252" t="s">
        <v>50</v>
      </c>
      <c r="E252" t="s">
        <v>4234</v>
      </c>
      <c r="F252" t="s">
        <v>4371</v>
      </c>
      <c r="G252" t="s">
        <v>4511</v>
      </c>
      <c r="H252" t="s">
        <v>4543</v>
      </c>
      <c r="I252" t="s">
        <v>4237</v>
      </c>
      <c r="J252" t="s">
        <v>3959</v>
      </c>
      <c r="K252" t="s">
        <v>4027</v>
      </c>
      <c r="L252" t="s">
        <v>3871</v>
      </c>
      <c r="M252" t="s">
        <v>3872</v>
      </c>
      <c r="N252" t="s">
        <v>3872</v>
      </c>
      <c r="O252" t="s">
        <v>3872</v>
      </c>
      <c r="P252" t="s">
        <v>4027</v>
      </c>
      <c r="Q252" t="s">
        <v>4545</v>
      </c>
      <c r="R252">
        <v>0</v>
      </c>
      <c r="S252" t="s">
        <v>4516</v>
      </c>
      <c r="T252" t="s">
        <v>3972</v>
      </c>
      <c r="V252" t="s">
        <v>3877</v>
      </c>
      <c r="W252" t="s">
        <v>4183</v>
      </c>
      <c r="X252" t="s">
        <v>4277</v>
      </c>
      <c r="Y252" t="s">
        <v>4180</v>
      </c>
      <c r="Z252" t="s">
        <v>4073</v>
      </c>
      <c r="AA252" t="s">
        <v>4073</v>
      </c>
      <c r="AB252" t="s">
        <v>3957</v>
      </c>
      <c r="AC252">
        <v>2026</v>
      </c>
      <c r="AD252">
        <v>12</v>
      </c>
      <c r="AE252" t="s">
        <v>3914</v>
      </c>
      <c r="AF252" t="s">
        <v>3883</v>
      </c>
      <c r="AG252" t="s">
        <v>3872</v>
      </c>
      <c r="AH252" t="s">
        <v>4371</v>
      </c>
      <c r="AI252" t="s">
        <v>4369</v>
      </c>
      <c r="AJ252">
        <v>2026</v>
      </c>
      <c r="AK252" t="s">
        <v>3936</v>
      </c>
      <c r="AL252" t="s">
        <v>3885</v>
      </c>
      <c r="AM252">
        <v>2610.4256465517237</v>
      </c>
      <c r="AN252">
        <v>2027</v>
      </c>
      <c r="AO252">
        <v>2027</v>
      </c>
      <c r="AP252" t="s">
        <v>3958</v>
      </c>
    </row>
    <row r="253" spans="1:42" hidden="1">
      <c r="A253" t="s">
        <v>4546</v>
      </c>
      <c r="C253" t="s">
        <v>3864</v>
      </c>
      <c r="D253" t="s">
        <v>50</v>
      </c>
      <c r="E253" t="s">
        <v>4234</v>
      </c>
      <c r="F253" t="s">
        <v>4371</v>
      </c>
      <c r="G253" t="s">
        <v>4511</v>
      </c>
      <c r="H253" t="s">
        <v>4543</v>
      </c>
      <c r="I253" t="s">
        <v>4286</v>
      </c>
      <c r="J253" t="s">
        <v>43</v>
      </c>
      <c r="K253" t="s">
        <v>4027</v>
      </c>
      <c r="L253" t="s">
        <v>3871</v>
      </c>
      <c r="M253" t="s">
        <v>3872</v>
      </c>
      <c r="N253" t="s">
        <v>3872</v>
      </c>
      <c r="O253" t="s">
        <v>3872</v>
      </c>
      <c r="P253" t="s">
        <v>4027</v>
      </c>
      <c r="Q253" t="s">
        <v>4546</v>
      </c>
      <c r="R253">
        <v>0</v>
      </c>
      <c r="S253" t="s">
        <v>4516</v>
      </c>
      <c r="T253" t="s">
        <v>3972</v>
      </c>
      <c r="V253" t="s">
        <v>43</v>
      </c>
      <c r="W253" t="s">
        <v>3913</v>
      </c>
      <c r="X253" t="s">
        <v>4277</v>
      </c>
      <c r="Y253" t="s">
        <v>4180</v>
      </c>
      <c r="Z253" t="s">
        <v>4073</v>
      </c>
      <c r="AA253" t="s">
        <v>4073</v>
      </c>
      <c r="AB253" t="s">
        <v>3881</v>
      </c>
      <c r="AC253">
        <v>2010</v>
      </c>
      <c r="AD253">
        <v>1</v>
      </c>
      <c r="AE253" t="s">
        <v>3914</v>
      </c>
      <c r="AF253" t="s">
        <v>3883</v>
      </c>
      <c r="AG253" t="s">
        <v>3872</v>
      </c>
      <c r="AH253" t="s">
        <v>4371</v>
      </c>
      <c r="AI253" t="s">
        <v>4369</v>
      </c>
      <c r="AJ253">
        <v>2010</v>
      </c>
      <c r="AK253" t="s">
        <v>3946</v>
      </c>
      <c r="AL253" t="s">
        <v>3885</v>
      </c>
      <c r="AM253">
        <v>0</v>
      </c>
      <c r="AN253">
        <v>2018</v>
      </c>
      <c r="AO253">
        <v>2018</v>
      </c>
      <c r="AP253" t="s">
        <v>3958</v>
      </c>
    </row>
    <row r="254" spans="1:42" hidden="1">
      <c r="A254" t="s">
        <v>4541</v>
      </c>
      <c r="C254" t="s">
        <v>3864</v>
      </c>
      <c r="D254" t="s">
        <v>50</v>
      </c>
      <c r="E254" t="s">
        <v>4234</v>
      </c>
      <c r="F254" t="s">
        <v>4371</v>
      </c>
      <c r="G254" t="s">
        <v>4511</v>
      </c>
      <c r="H254" t="s">
        <v>4543</v>
      </c>
      <c r="I254" t="s">
        <v>4237</v>
      </c>
      <c r="J254" t="s">
        <v>4547</v>
      </c>
      <c r="K254" t="s">
        <v>4027</v>
      </c>
      <c r="L254" t="s">
        <v>3871</v>
      </c>
      <c r="M254" t="s">
        <v>3872</v>
      </c>
      <c r="N254" t="s">
        <v>3872</v>
      </c>
      <c r="O254" t="s">
        <v>3872</v>
      </c>
      <c r="P254" t="s">
        <v>4027</v>
      </c>
      <c r="Q254" t="s">
        <v>4541</v>
      </c>
      <c r="R254">
        <v>0</v>
      </c>
      <c r="S254" t="s">
        <v>4516</v>
      </c>
      <c r="T254" t="s">
        <v>3972</v>
      </c>
      <c r="V254" t="s">
        <v>3877</v>
      </c>
      <c r="W254" t="s">
        <v>4183</v>
      </c>
      <c r="X254" t="s">
        <v>4277</v>
      </c>
      <c r="Y254" t="s">
        <v>4180</v>
      </c>
      <c r="Z254" t="s">
        <v>4073</v>
      </c>
      <c r="AA254" t="s">
        <v>4237</v>
      </c>
      <c r="AB254" t="s">
        <v>3881</v>
      </c>
      <c r="AC254">
        <v>2025</v>
      </c>
      <c r="AD254">
        <v>12</v>
      </c>
      <c r="AE254" t="s">
        <v>3914</v>
      </c>
      <c r="AF254" t="s">
        <v>3883</v>
      </c>
      <c r="AG254" t="s">
        <v>3872</v>
      </c>
      <c r="AH254" t="s">
        <v>4371</v>
      </c>
      <c r="AI254" t="s">
        <v>4369</v>
      </c>
      <c r="AJ254">
        <v>2025</v>
      </c>
      <c r="AK254" t="s">
        <v>3936</v>
      </c>
      <c r="AL254" t="s">
        <v>3885</v>
      </c>
      <c r="AM254">
        <v>2028.3620689655172</v>
      </c>
      <c r="AN254">
        <v>2027</v>
      </c>
      <c r="AO254">
        <v>2027</v>
      </c>
      <c r="AP254" t="s">
        <v>3958</v>
      </c>
    </row>
    <row r="255" spans="1:42" hidden="1">
      <c r="A255" t="s">
        <v>4548</v>
      </c>
      <c r="C255" t="s">
        <v>3864</v>
      </c>
      <c r="D255" t="s">
        <v>50</v>
      </c>
      <c r="E255" t="s">
        <v>4234</v>
      </c>
      <c r="F255" t="s">
        <v>4371</v>
      </c>
      <c r="G255" t="s">
        <v>4549</v>
      </c>
      <c r="H255" t="s">
        <v>3868</v>
      </c>
      <c r="I255" t="s">
        <v>4550</v>
      </c>
      <c r="J255" t="s">
        <v>3959</v>
      </c>
      <c r="K255" t="s">
        <v>4551</v>
      </c>
      <c r="L255" t="s">
        <v>3871</v>
      </c>
      <c r="M255" t="s">
        <v>3872</v>
      </c>
      <c r="N255" t="s">
        <v>3872</v>
      </c>
      <c r="O255" t="s">
        <v>3872</v>
      </c>
      <c r="P255" t="s">
        <v>4296</v>
      </c>
      <c r="Q255" t="s">
        <v>4552</v>
      </c>
      <c r="R255" t="s">
        <v>4553</v>
      </c>
      <c r="S255" t="s">
        <v>4516</v>
      </c>
      <c r="T255" t="s">
        <v>3972</v>
      </c>
      <c r="V255" t="s">
        <v>3877</v>
      </c>
      <c r="W255" t="s">
        <v>3878</v>
      </c>
      <c r="X255" t="s">
        <v>4241</v>
      </c>
      <c r="Y255" t="s">
        <v>3879</v>
      </c>
      <c r="Z255" t="s">
        <v>3880</v>
      </c>
      <c r="AA255" t="s">
        <v>3868</v>
      </c>
      <c r="AB255" t="s">
        <v>3881</v>
      </c>
      <c r="AC255">
        <v>2017</v>
      </c>
      <c r="AD255">
        <v>5</v>
      </c>
      <c r="AE255" t="s">
        <v>3882</v>
      </c>
      <c r="AF255" t="s">
        <v>3883</v>
      </c>
      <c r="AG255" t="s">
        <v>3872</v>
      </c>
      <c r="AH255" t="s">
        <v>4371</v>
      </c>
      <c r="AI255" t="s">
        <v>4369</v>
      </c>
      <c r="AJ255">
        <v>2017</v>
      </c>
      <c r="AK255" t="s">
        <v>3929</v>
      </c>
      <c r="AL255" t="s">
        <v>3885</v>
      </c>
      <c r="AM255">
        <v>-18.612378720000002</v>
      </c>
      <c r="AN255">
        <v>2022</v>
      </c>
      <c r="AO255">
        <v>2022</v>
      </c>
      <c r="AP255" t="s">
        <v>3901</v>
      </c>
    </row>
    <row r="256" spans="1:42" hidden="1">
      <c r="A256" t="s">
        <v>4554</v>
      </c>
      <c r="C256" t="s">
        <v>3864</v>
      </c>
      <c r="D256" t="s">
        <v>50</v>
      </c>
      <c r="E256" t="s">
        <v>4234</v>
      </c>
      <c r="F256" t="s">
        <v>4371</v>
      </c>
      <c r="G256" t="s">
        <v>4511</v>
      </c>
      <c r="H256" t="s">
        <v>4543</v>
      </c>
      <c r="I256" t="s">
        <v>4237</v>
      </c>
      <c r="J256" t="s">
        <v>3959</v>
      </c>
      <c r="K256" t="s">
        <v>4555</v>
      </c>
      <c r="L256" t="s">
        <v>3871</v>
      </c>
      <c r="M256" t="s">
        <v>3872</v>
      </c>
      <c r="N256" t="s">
        <v>3872</v>
      </c>
      <c r="O256" t="s">
        <v>3872</v>
      </c>
      <c r="P256" t="s">
        <v>4296</v>
      </c>
      <c r="Q256" t="s">
        <v>4556</v>
      </c>
      <c r="R256" t="s">
        <v>4515</v>
      </c>
      <c r="S256" t="s">
        <v>4516</v>
      </c>
      <c r="T256" t="s">
        <v>3972</v>
      </c>
      <c r="V256" t="s">
        <v>3877</v>
      </c>
      <c r="W256" t="s">
        <v>3878</v>
      </c>
      <c r="X256" t="s">
        <v>4241</v>
      </c>
      <c r="Y256" t="s">
        <v>4180</v>
      </c>
      <c r="Z256" t="s">
        <v>4073</v>
      </c>
      <c r="AA256" t="s">
        <v>4073</v>
      </c>
      <c r="AB256" t="s">
        <v>3881</v>
      </c>
      <c r="AC256">
        <v>2017</v>
      </c>
      <c r="AD256">
        <v>5</v>
      </c>
      <c r="AE256" t="s">
        <v>3882</v>
      </c>
      <c r="AF256" t="s">
        <v>3883</v>
      </c>
      <c r="AG256" t="s">
        <v>3872</v>
      </c>
      <c r="AH256" t="s">
        <v>4371</v>
      </c>
      <c r="AI256" t="s">
        <v>4369</v>
      </c>
      <c r="AJ256">
        <v>2017</v>
      </c>
      <c r="AK256" t="s">
        <v>3929</v>
      </c>
      <c r="AL256" t="s">
        <v>3885</v>
      </c>
      <c r="AM256">
        <v>-33.734455772025001</v>
      </c>
      <c r="AN256">
        <v>2020</v>
      </c>
      <c r="AO256">
        <v>2020</v>
      </c>
      <c r="AP256" t="s">
        <v>3958</v>
      </c>
    </row>
    <row r="257" spans="1:42" hidden="1">
      <c r="A257" t="s">
        <v>4557</v>
      </c>
      <c r="C257" t="s">
        <v>3864</v>
      </c>
      <c r="D257" t="s">
        <v>50</v>
      </c>
      <c r="E257" t="s">
        <v>4234</v>
      </c>
      <c r="F257" t="s">
        <v>4371</v>
      </c>
      <c r="G257" t="s">
        <v>4558</v>
      </c>
      <c r="H257" t="s">
        <v>4286</v>
      </c>
      <c r="I257" t="s">
        <v>4286</v>
      </c>
      <c r="J257" t="s">
        <v>4559</v>
      </c>
      <c r="K257" t="s">
        <v>4560</v>
      </c>
      <c r="L257" t="s">
        <v>3871</v>
      </c>
      <c r="M257" t="s">
        <v>3872</v>
      </c>
      <c r="N257" t="s">
        <v>3872</v>
      </c>
      <c r="O257" t="s">
        <v>3872</v>
      </c>
      <c r="P257" t="s">
        <v>4296</v>
      </c>
      <c r="Q257" t="s">
        <v>4561</v>
      </c>
      <c r="R257" t="s">
        <v>4562</v>
      </c>
      <c r="S257" t="s">
        <v>4516</v>
      </c>
      <c r="T257" t="s">
        <v>3972</v>
      </c>
      <c r="V257" t="s">
        <v>3877</v>
      </c>
      <c r="W257" t="s">
        <v>3878</v>
      </c>
      <c r="X257" t="s">
        <v>4241</v>
      </c>
      <c r="Y257" t="s">
        <v>4256</v>
      </c>
      <c r="Z257" t="s">
        <v>4257</v>
      </c>
      <c r="AA257" t="s">
        <v>4257</v>
      </c>
      <c r="AB257" t="s">
        <v>3881</v>
      </c>
      <c r="AC257">
        <v>2015</v>
      </c>
      <c r="AD257">
        <v>11</v>
      </c>
      <c r="AE257" t="s">
        <v>3882</v>
      </c>
      <c r="AF257" t="s">
        <v>3883</v>
      </c>
      <c r="AG257" t="s">
        <v>3872</v>
      </c>
      <c r="AH257" t="s">
        <v>4371</v>
      </c>
      <c r="AI257" t="s">
        <v>4369</v>
      </c>
      <c r="AJ257">
        <v>2015</v>
      </c>
      <c r="AK257" t="s">
        <v>3936</v>
      </c>
      <c r="AL257" t="s">
        <v>3885</v>
      </c>
      <c r="AM257">
        <v>-0.24019541445438</v>
      </c>
      <c r="AN257">
        <v>2019</v>
      </c>
      <c r="AO257">
        <v>2019</v>
      </c>
      <c r="AP257" t="s">
        <v>4307</v>
      </c>
    </row>
    <row r="258" spans="1:42" hidden="1">
      <c r="A258" t="s">
        <v>4563</v>
      </c>
      <c r="C258" t="s">
        <v>3864</v>
      </c>
      <c r="D258" t="s">
        <v>50</v>
      </c>
      <c r="E258" t="s">
        <v>4234</v>
      </c>
      <c r="F258" t="s">
        <v>4371</v>
      </c>
      <c r="G258" t="s">
        <v>4558</v>
      </c>
      <c r="H258" t="s">
        <v>4286</v>
      </c>
      <c r="I258" t="s">
        <v>4286</v>
      </c>
      <c r="J258" t="s">
        <v>4559</v>
      </c>
      <c r="K258" t="s">
        <v>4560</v>
      </c>
      <c r="L258" t="s">
        <v>3871</v>
      </c>
      <c r="M258" t="s">
        <v>3872</v>
      </c>
      <c r="N258" t="s">
        <v>3872</v>
      </c>
      <c r="O258" t="s">
        <v>3872</v>
      </c>
      <c r="P258" t="s">
        <v>4564</v>
      </c>
      <c r="Q258" t="s">
        <v>4565</v>
      </c>
      <c r="R258" t="s">
        <v>4562</v>
      </c>
      <c r="S258" t="s">
        <v>4516</v>
      </c>
      <c r="T258" t="s">
        <v>3972</v>
      </c>
      <c r="V258" t="s">
        <v>3877</v>
      </c>
      <c r="W258" t="s">
        <v>3878</v>
      </c>
      <c r="X258" t="s">
        <v>4241</v>
      </c>
      <c r="Y258" t="s">
        <v>4256</v>
      </c>
      <c r="Z258" t="s">
        <v>4257</v>
      </c>
      <c r="AA258" t="s">
        <v>4257</v>
      </c>
      <c r="AB258" t="s">
        <v>3881</v>
      </c>
      <c r="AC258">
        <v>2015</v>
      </c>
      <c r="AD258">
        <v>11</v>
      </c>
      <c r="AE258" t="s">
        <v>3882</v>
      </c>
      <c r="AF258" t="s">
        <v>3883</v>
      </c>
      <c r="AG258" t="s">
        <v>3872</v>
      </c>
      <c r="AH258" t="s">
        <v>4371</v>
      </c>
      <c r="AI258" t="s">
        <v>4369</v>
      </c>
      <c r="AJ258">
        <v>2015</v>
      </c>
      <c r="AK258" t="s">
        <v>3936</v>
      </c>
      <c r="AL258" t="s">
        <v>3885</v>
      </c>
      <c r="AM258">
        <v>55.273307888049601</v>
      </c>
      <c r="AN258">
        <v>2018</v>
      </c>
      <c r="AO258">
        <v>2018</v>
      </c>
      <c r="AP258" t="s">
        <v>4307</v>
      </c>
    </row>
    <row r="259" spans="1:42" hidden="1">
      <c r="A259" t="s">
        <v>4566</v>
      </c>
      <c r="C259" t="s">
        <v>3864</v>
      </c>
      <c r="D259" t="s">
        <v>50</v>
      </c>
      <c r="E259" t="s">
        <v>4234</v>
      </c>
      <c r="F259" t="s">
        <v>4371</v>
      </c>
      <c r="G259" t="s">
        <v>4558</v>
      </c>
      <c r="H259" t="s">
        <v>4286</v>
      </c>
      <c r="I259" t="s">
        <v>4286</v>
      </c>
      <c r="J259" t="s">
        <v>4559</v>
      </c>
      <c r="K259" t="s">
        <v>4560</v>
      </c>
      <c r="L259" t="s">
        <v>3871</v>
      </c>
      <c r="M259" t="s">
        <v>3872</v>
      </c>
      <c r="N259" t="s">
        <v>3872</v>
      </c>
      <c r="O259" t="s">
        <v>3872</v>
      </c>
      <c r="P259" t="s">
        <v>4567</v>
      </c>
      <c r="Q259" t="s">
        <v>4565</v>
      </c>
      <c r="R259" t="s">
        <v>4562</v>
      </c>
      <c r="S259" t="s">
        <v>4516</v>
      </c>
      <c r="T259" t="s">
        <v>3972</v>
      </c>
      <c r="V259" t="s">
        <v>3877</v>
      </c>
      <c r="W259" t="s">
        <v>3878</v>
      </c>
      <c r="X259" t="s">
        <v>4241</v>
      </c>
      <c r="Y259" t="s">
        <v>4256</v>
      </c>
      <c r="Z259" t="s">
        <v>4257</v>
      </c>
      <c r="AA259" t="s">
        <v>4257</v>
      </c>
      <c r="AB259" t="s">
        <v>3881</v>
      </c>
      <c r="AC259">
        <v>2015</v>
      </c>
      <c r="AD259">
        <v>11</v>
      </c>
      <c r="AE259" t="s">
        <v>3882</v>
      </c>
      <c r="AF259" t="s">
        <v>3883</v>
      </c>
      <c r="AG259" t="s">
        <v>3872</v>
      </c>
      <c r="AH259" t="s">
        <v>4371</v>
      </c>
      <c r="AI259" t="s">
        <v>4369</v>
      </c>
      <c r="AJ259">
        <v>2015</v>
      </c>
      <c r="AK259" t="s">
        <v>3936</v>
      </c>
      <c r="AL259" t="s">
        <v>3885</v>
      </c>
      <c r="AM259">
        <v>123.9881756175957</v>
      </c>
      <c r="AN259">
        <v>2018</v>
      </c>
      <c r="AO259">
        <v>2018</v>
      </c>
      <c r="AP259" t="s">
        <v>4307</v>
      </c>
    </row>
    <row r="260" spans="1:42" hidden="1">
      <c r="A260" t="s">
        <v>4568</v>
      </c>
      <c r="C260" t="s">
        <v>3864</v>
      </c>
      <c r="D260" t="s">
        <v>50</v>
      </c>
      <c r="E260" t="s">
        <v>4234</v>
      </c>
      <c r="F260" t="s">
        <v>4371</v>
      </c>
      <c r="G260" t="s">
        <v>4558</v>
      </c>
      <c r="H260" t="s">
        <v>4286</v>
      </c>
      <c r="I260" t="s">
        <v>4286</v>
      </c>
      <c r="J260" t="s">
        <v>4559</v>
      </c>
      <c r="K260" t="s">
        <v>4560</v>
      </c>
      <c r="L260" t="s">
        <v>3871</v>
      </c>
      <c r="M260" t="s">
        <v>3872</v>
      </c>
      <c r="N260" t="s">
        <v>3872</v>
      </c>
      <c r="O260" t="s">
        <v>3872</v>
      </c>
      <c r="P260" t="s">
        <v>4569</v>
      </c>
      <c r="Q260" t="s">
        <v>4565</v>
      </c>
      <c r="R260" t="s">
        <v>4562</v>
      </c>
      <c r="S260" t="s">
        <v>4516</v>
      </c>
      <c r="T260" t="s">
        <v>3972</v>
      </c>
      <c r="V260" t="s">
        <v>3877</v>
      </c>
      <c r="W260" t="s">
        <v>3878</v>
      </c>
      <c r="X260" t="s">
        <v>4241</v>
      </c>
      <c r="Y260" t="s">
        <v>4256</v>
      </c>
      <c r="Z260" t="s">
        <v>4257</v>
      </c>
      <c r="AA260" t="s">
        <v>4257</v>
      </c>
      <c r="AB260" t="s">
        <v>3881</v>
      </c>
      <c r="AC260">
        <v>2015</v>
      </c>
      <c r="AD260">
        <v>11</v>
      </c>
      <c r="AE260" t="s">
        <v>3882</v>
      </c>
      <c r="AF260" t="s">
        <v>3883</v>
      </c>
      <c r="AG260" t="s">
        <v>3872</v>
      </c>
      <c r="AH260" t="s">
        <v>4371</v>
      </c>
      <c r="AI260" t="s">
        <v>4369</v>
      </c>
      <c r="AJ260">
        <v>2015</v>
      </c>
      <c r="AK260" t="s">
        <v>3936</v>
      </c>
      <c r="AL260" t="s">
        <v>3885</v>
      </c>
      <c r="AM260">
        <v>11.645494899435501</v>
      </c>
      <c r="AN260">
        <v>2018</v>
      </c>
      <c r="AO260">
        <v>2018</v>
      </c>
      <c r="AP260" t="s">
        <v>4307</v>
      </c>
    </row>
    <row r="261" spans="1:42" hidden="1">
      <c r="A261" t="s">
        <v>4570</v>
      </c>
      <c r="C261" t="s">
        <v>3864</v>
      </c>
      <c r="D261" t="s">
        <v>50</v>
      </c>
      <c r="E261" t="s">
        <v>4234</v>
      </c>
      <c r="F261" t="s">
        <v>4371</v>
      </c>
      <c r="G261" t="s">
        <v>4558</v>
      </c>
      <c r="H261" t="s">
        <v>4286</v>
      </c>
      <c r="I261" t="s">
        <v>4286</v>
      </c>
      <c r="J261" t="s">
        <v>4559</v>
      </c>
      <c r="K261" t="s">
        <v>4560</v>
      </c>
      <c r="L261" t="s">
        <v>3871</v>
      </c>
      <c r="M261" t="s">
        <v>3872</v>
      </c>
      <c r="N261" t="s">
        <v>3872</v>
      </c>
      <c r="O261" t="s">
        <v>3872</v>
      </c>
      <c r="P261" t="s">
        <v>4571</v>
      </c>
      <c r="Q261" t="s">
        <v>4565</v>
      </c>
      <c r="R261" t="s">
        <v>4562</v>
      </c>
      <c r="S261" t="s">
        <v>4516</v>
      </c>
      <c r="T261" t="s">
        <v>3972</v>
      </c>
      <c r="V261" t="s">
        <v>3877</v>
      </c>
      <c r="W261" t="s">
        <v>3878</v>
      </c>
      <c r="X261" t="s">
        <v>4241</v>
      </c>
      <c r="Y261" t="s">
        <v>4256</v>
      </c>
      <c r="Z261" t="s">
        <v>4257</v>
      </c>
      <c r="AA261" t="s">
        <v>4257</v>
      </c>
      <c r="AB261" t="s">
        <v>3881</v>
      </c>
      <c r="AC261">
        <v>2015</v>
      </c>
      <c r="AD261">
        <v>11</v>
      </c>
      <c r="AE261" t="s">
        <v>3882</v>
      </c>
      <c r="AF261" t="s">
        <v>3883</v>
      </c>
      <c r="AG261" t="s">
        <v>3872</v>
      </c>
      <c r="AH261" t="s">
        <v>4371</v>
      </c>
      <c r="AI261" t="s">
        <v>4369</v>
      </c>
      <c r="AJ261">
        <v>2015</v>
      </c>
      <c r="AK261" t="s">
        <v>3936</v>
      </c>
      <c r="AL261" t="s">
        <v>3885</v>
      </c>
      <c r="AM261">
        <v>386.35821603240061</v>
      </c>
      <c r="AN261">
        <v>2018</v>
      </c>
      <c r="AO261">
        <v>2018</v>
      </c>
      <c r="AP261" t="s">
        <v>4307</v>
      </c>
    </row>
    <row r="262" spans="1:42" hidden="1">
      <c r="A262" t="s">
        <v>4572</v>
      </c>
      <c r="C262" t="s">
        <v>3864</v>
      </c>
      <c r="D262" t="s">
        <v>50</v>
      </c>
      <c r="E262" t="s">
        <v>4234</v>
      </c>
      <c r="F262" t="s">
        <v>4371</v>
      </c>
      <c r="G262" t="s">
        <v>4558</v>
      </c>
      <c r="H262" t="s">
        <v>4286</v>
      </c>
      <c r="I262" t="s">
        <v>4286</v>
      </c>
      <c r="J262" t="s">
        <v>4559</v>
      </c>
      <c r="K262" t="s">
        <v>4560</v>
      </c>
      <c r="L262" t="s">
        <v>3871</v>
      </c>
      <c r="M262" t="s">
        <v>3872</v>
      </c>
      <c r="N262" t="s">
        <v>3872</v>
      </c>
      <c r="O262" t="s">
        <v>3872</v>
      </c>
      <c r="P262" t="s">
        <v>4573</v>
      </c>
      <c r="Q262" t="s">
        <v>4565</v>
      </c>
      <c r="R262" t="s">
        <v>4562</v>
      </c>
      <c r="S262" t="s">
        <v>4516</v>
      </c>
      <c r="T262" t="s">
        <v>3972</v>
      </c>
      <c r="V262" t="s">
        <v>3877</v>
      </c>
      <c r="W262" t="s">
        <v>3878</v>
      </c>
      <c r="X262" t="s">
        <v>4241</v>
      </c>
      <c r="Y262" t="s">
        <v>4256</v>
      </c>
      <c r="Z262" t="s">
        <v>4257</v>
      </c>
      <c r="AA262" t="s">
        <v>4257</v>
      </c>
      <c r="AB262" t="s">
        <v>3881</v>
      </c>
      <c r="AC262">
        <v>2015</v>
      </c>
      <c r="AD262">
        <v>11</v>
      </c>
      <c r="AE262" t="s">
        <v>3882</v>
      </c>
      <c r="AF262" t="s">
        <v>3883</v>
      </c>
      <c r="AG262" t="s">
        <v>3872</v>
      </c>
      <c r="AH262" t="s">
        <v>4371</v>
      </c>
      <c r="AI262" t="s">
        <v>4369</v>
      </c>
      <c r="AJ262">
        <v>2015</v>
      </c>
      <c r="AK262" t="s">
        <v>3936</v>
      </c>
      <c r="AL262" t="s">
        <v>3885</v>
      </c>
      <c r="AM262">
        <v>112.70786693298972</v>
      </c>
      <c r="AN262">
        <v>2018</v>
      </c>
      <c r="AO262">
        <v>2018</v>
      </c>
      <c r="AP262" t="s">
        <v>4307</v>
      </c>
    </row>
    <row r="263" spans="1:42" hidden="1">
      <c r="A263" t="s">
        <v>4574</v>
      </c>
      <c r="C263" t="s">
        <v>3864</v>
      </c>
      <c r="D263" t="s">
        <v>50</v>
      </c>
      <c r="E263" t="s">
        <v>4234</v>
      </c>
      <c r="F263" t="s">
        <v>4371</v>
      </c>
      <c r="G263" t="s">
        <v>4558</v>
      </c>
      <c r="H263" t="s">
        <v>4286</v>
      </c>
      <c r="I263" t="s">
        <v>4286</v>
      </c>
      <c r="J263" t="s">
        <v>4559</v>
      </c>
      <c r="K263" t="s">
        <v>4560</v>
      </c>
      <c r="L263" t="s">
        <v>3871</v>
      </c>
      <c r="M263" t="s">
        <v>3872</v>
      </c>
      <c r="N263" t="s">
        <v>3872</v>
      </c>
      <c r="O263" t="s">
        <v>3872</v>
      </c>
      <c r="P263" t="s">
        <v>4575</v>
      </c>
      <c r="Q263" t="s">
        <v>4565</v>
      </c>
      <c r="R263" t="s">
        <v>4562</v>
      </c>
      <c r="S263" t="s">
        <v>4516</v>
      </c>
      <c r="T263" t="s">
        <v>3972</v>
      </c>
      <c r="V263" t="s">
        <v>3877</v>
      </c>
      <c r="W263" t="s">
        <v>3878</v>
      </c>
      <c r="X263" t="s">
        <v>4241</v>
      </c>
      <c r="Y263" t="s">
        <v>4256</v>
      </c>
      <c r="Z263" t="s">
        <v>4257</v>
      </c>
      <c r="AA263" t="s">
        <v>4257</v>
      </c>
      <c r="AB263" t="s">
        <v>3881</v>
      </c>
      <c r="AC263">
        <v>2015</v>
      </c>
      <c r="AD263">
        <v>11</v>
      </c>
      <c r="AE263" t="s">
        <v>3882</v>
      </c>
      <c r="AF263" t="s">
        <v>3883</v>
      </c>
      <c r="AG263" t="s">
        <v>3872</v>
      </c>
      <c r="AH263" t="s">
        <v>4371</v>
      </c>
      <c r="AI263" t="s">
        <v>4369</v>
      </c>
      <c r="AJ263">
        <v>2015</v>
      </c>
      <c r="AK263" t="s">
        <v>3936</v>
      </c>
      <c r="AL263" t="s">
        <v>3885</v>
      </c>
      <c r="AM263">
        <v>9.8991846907925005</v>
      </c>
      <c r="AN263">
        <v>2018</v>
      </c>
      <c r="AO263">
        <v>2018</v>
      </c>
      <c r="AP263" t="s">
        <v>4307</v>
      </c>
    </row>
    <row r="264" spans="1:42" hidden="1">
      <c r="A264" t="s">
        <v>4576</v>
      </c>
      <c r="C264" t="s">
        <v>3864</v>
      </c>
      <c r="D264" t="s">
        <v>50</v>
      </c>
      <c r="E264" t="s">
        <v>4234</v>
      </c>
      <c r="F264" t="s">
        <v>4371</v>
      </c>
      <c r="G264" t="s">
        <v>4558</v>
      </c>
      <c r="H264" t="s">
        <v>4286</v>
      </c>
      <c r="I264" t="s">
        <v>4286</v>
      </c>
      <c r="J264" t="s">
        <v>4322</v>
      </c>
      <c r="K264" t="s">
        <v>4027</v>
      </c>
      <c r="L264" t="s">
        <v>3871</v>
      </c>
      <c r="M264" t="s">
        <v>3872</v>
      </c>
      <c r="N264" t="s">
        <v>3872</v>
      </c>
      <c r="O264" t="s">
        <v>3872</v>
      </c>
      <c r="P264" t="s">
        <v>4027</v>
      </c>
      <c r="Q264" t="s">
        <v>4576</v>
      </c>
      <c r="R264">
        <v>0</v>
      </c>
      <c r="S264" t="s">
        <v>4516</v>
      </c>
      <c r="T264" t="s">
        <v>3972</v>
      </c>
      <c r="V264" t="s">
        <v>43</v>
      </c>
      <c r="W264" t="s">
        <v>3913</v>
      </c>
      <c r="X264" t="s">
        <v>4277</v>
      </c>
      <c r="Y264" t="s">
        <v>4256</v>
      </c>
      <c r="Z264" t="s">
        <v>4257</v>
      </c>
      <c r="AA264" t="s">
        <v>4257</v>
      </c>
      <c r="AB264" t="s">
        <v>3881</v>
      </c>
      <c r="AC264">
        <v>2015</v>
      </c>
      <c r="AD264">
        <v>12</v>
      </c>
      <c r="AE264" t="s">
        <v>3914</v>
      </c>
      <c r="AF264" t="s">
        <v>3883</v>
      </c>
      <c r="AG264" t="s">
        <v>3872</v>
      </c>
      <c r="AH264" t="s">
        <v>4371</v>
      </c>
      <c r="AI264" t="s">
        <v>4369</v>
      </c>
      <c r="AJ264">
        <v>2015</v>
      </c>
      <c r="AK264" t="s">
        <v>3936</v>
      </c>
      <c r="AL264" t="s">
        <v>3885</v>
      </c>
      <c r="AM264">
        <v>0</v>
      </c>
      <c r="AN264">
        <v>2024</v>
      </c>
      <c r="AO264">
        <v>2024</v>
      </c>
      <c r="AP264" t="s">
        <v>4307</v>
      </c>
    </row>
    <row r="265" spans="1:42" hidden="1">
      <c r="A265" t="s">
        <v>4577</v>
      </c>
      <c r="C265" t="s">
        <v>3864</v>
      </c>
      <c r="D265" t="s">
        <v>50</v>
      </c>
      <c r="E265" t="s">
        <v>4234</v>
      </c>
      <c r="F265" t="s">
        <v>4371</v>
      </c>
      <c r="G265" t="s">
        <v>4549</v>
      </c>
      <c r="H265" t="s">
        <v>3868</v>
      </c>
      <c r="I265" t="s">
        <v>3868</v>
      </c>
      <c r="J265" t="s">
        <v>4559</v>
      </c>
      <c r="K265" t="s">
        <v>4578</v>
      </c>
      <c r="L265" t="s">
        <v>3871</v>
      </c>
      <c r="M265" t="s">
        <v>3872</v>
      </c>
      <c r="N265" t="s">
        <v>3872</v>
      </c>
      <c r="O265" t="s">
        <v>3872</v>
      </c>
      <c r="P265" t="s">
        <v>4579</v>
      </c>
      <c r="Q265" t="s">
        <v>4580</v>
      </c>
      <c r="R265" t="s">
        <v>4581</v>
      </c>
      <c r="S265" t="s">
        <v>4516</v>
      </c>
      <c r="T265" t="s">
        <v>3972</v>
      </c>
      <c r="V265" t="s">
        <v>3877</v>
      </c>
      <c r="W265" t="s">
        <v>3878</v>
      </c>
      <c r="X265" t="s">
        <v>4241</v>
      </c>
      <c r="Y265" t="s">
        <v>3879</v>
      </c>
      <c r="Z265" t="s">
        <v>3880</v>
      </c>
      <c r="AA265" t="s">
        <v>3868</v>
      </c>
      <c r="AB265" t="s">
        <v>3881</v>
      </c>
      <c r="AC265">
        <v>2015</v>
      </c>
      <c r="AD265">
        <v>5</v>
      </c>
      <c r="AE265" t="s">
        <v>3882</v>
      </c>
      <c r="AF265" t="s">
        <v>3883</v>
      </c>
      <c r="AG265" t="s">
        <v>3872</v>
      </c>
      <c r="AH265" t="s">
        <v>4371</v>
      </c>
      <c r="AI265" t="s">
        <v>4369</v>
      </c>
      <c r="AJ265">
        <v>2015</v>
      </c>
      <c r="AK265" t="s">
        <v>3929</v>
      </c>
      <c r="AL265" t="s">
        <v>3885</v>
      </c>
      <c r="AM265">
        <v>36.260415637407732</v>
      </c>
      <c r="AN265">
        <v>2019</v>
      </c>
      <c r="AO265">
        <v>2019</v>
      </c>
      <c r="AP265" t="s">
        <v>3886</v>
      </c>
    </row>
    <row r="266" spans="1:42" hidden="1">
      <c r="A266" t="s">
        <v>4582</v>
      </c>
      <c r="C266" t="s">
        <v>3864</v>
      </c>
      <c r="D266" t="s">
        <v>50</v>
      </c>
      <c r="E266" t="s">
        <v>4234</v>
      </c>
      <c r="F266" t="s">
        <v>4371</v>
      </c>
      <c r="G266" t="s">
        <v>4549</v>
      </c>
      <c r="H266" t="s">
        <v>3868</v>
      </c>
      <c r="I266" t="s">
        <v>4237</v>
      </c>
      <c r="J266" t="s">
        <v>4583</v>
      </c>
      <c r="K266" t="s">
        <v>4583</v>
      </c>
      <c r="L266" t="s">
        <v>3871</v>
      </c>
      <c r="M266" t="s">
        <v>3872</v>
      </c>
      <c r="N266" t="s">
        <v>3872</v>
      </c>
      <c r="O266" t="s">
        <v>3872</v>
      </c>
      <c r="P266" t="s">
        <v>4584</v>
      </c>
      <c r="Q266" t="s">
        <v>4580</v>
      </c>
      <c r="R266" t="s">
        <v>4581</v>
      </c>
      <c r="S266" t="s">
        <v>4516</v>
      </c>
      <c r="T266" t="s">
        <v>3972</v>
      </c>
      <c r="V266" t="s">
        <v>3877</v>
      </c>
      <c r="W266" t="s">
        <v>3878</v>
      </c>
      <c r="X266" t="s">
        <v>4241</v>
      </c>
      <c r="Y266" t="s">
        <v>3879</v>
      </c>
      <c r="Z266" t="s">
        <v>3880</v>
      </c>
      <c r="AA266" t="s">
        <v>3868</v>
      </c>
      <c r="AB266" t="s">
        <v>3881</v>
      </c>
      <c r="AC266">
        <v>2015</v>
      </c>
      <c r="AD266">
        <v>5</v>
      </c>
      <c r="AE266" t="s">
        <v>3882</v>
      </c>
      <c r="AF266" t="s">
        <v>3883</v>
      </c>
      <c r="AG266" t="s">
        <v>3872</v>
      </c>
      <c r="AH266" t="s">
        <v>4371</v>
      </c>
      <c r="AI266" t="s">
        <v>4369</v>
      </c>
      <c r="AJ266">
        <v>2015</v>
      </c>
      <c r="AK266" t="s">
        <v>3929</v>
      </c>
      <c r="AL266" t="s">
        <v>3885</v>
      </c>
      <c r="AM266">
        <v>186.85951656140006</v>
      </c>
      <c r="AN266">
        <v>2019</v>
      </c>
      <c r="AO266">
        <v>2023</v>
      </c>
      <c r="AP266" t="s">
        <v>3886</v>
      </c>
    </row>
    <row r="267" spans="1:42" hidden="1">
      <c r="A267" t="s">
        <v>4585</v>
      </c>
      <c r="C267" t="s">
        <v>3864</v>
      </c>
      <c r="D267" t="s">
        <v>50</v>
      </c>
      <c r="E267" t="s">
        <v>4234</v>
      </c>
      <c r="F267" t="s">
        <v>4371</v>
      </c>
      <c r="G267" t="s">
        <v>4549</v>
      </c>
      <c r="H267" t="s">
        <v>3868</v>
      </c>
      <c r="I267" t="s">
        <v>4550</v>
      </c>
      <c r="J267" t="s">
        <v>3959</v>
      </c>
      <c r="K267" t="s">
        <v>4551</v>
      </c>
      <c r="L267" t="s">
        <v>3871</v>
      </c>
      <c r="M267" t="s">
        <v>3872</v>
      </c>
      <c r="N267" t="s">
        <v>3872</v>
      </c>
      <c r="O267" t="s">
        <v>3872</v>
      </c>
      <c r="P267" t="s">
        <v>4586</v>
      </c>
      <c r="Q267" t="s">
        <v>4552</v>
      </c>
      <c r="R267" t="s">
        <v>4553</v>
      </c>
      <c r="S267" t="s">
        <v>4516</v>
      </c>
      <c r="T267" t="s">
        <v>3972</v>
      </c>
      <c r="V267" t="s">
        <v>3877</v>
      </c>
      <c r="W267" t="s">
        <v>3878</v>
      </c>
      <c r="X267" t="s">
        <v>4241</v>
      </c>
      <c r="Y267" t="s">
        <v>3879</v>
      </c>
      <c r="Z267" t="s">
        <v>3880</v>
      </c>
      <c r="AA267" t="s">
        <v>3868</v>
      </c>
      <c r="AB267" t="s">
        <v>3881</v>
      </c>
      <c r="AC267">
        <v>2017</v>
      </c>
      <c r="AD267">
        <v>5</v>
      </c>
      <c r="AE267" t="s">
        <v>3882</v>
      </c>
      <c r="AF267" t="s">
        <v>3883</v>
      </c>
      <c r="AG267" t="s">
        <v>3872</v>
      </c>
      <c r="AH267" t="s">
        <v>4371</v>
      </c>
      <c r="AI267" t="s">
        <v>4369</v>
      </c>
      <c r="AJ267">
        <v>2017</v>
      </c>
      <c r="AK267" t="s">
        <v>3929</v>
      </c>
      <c r="AL267" t="s">
        <v>3885</v>
      </c>
      <c r="AM267">
        <v>978.929463626151</v>
      </c>
      <c r="AN267">
        <v>2022</v>
      </c>
      <c r="AO267">
        <v>2022</v>
      </c>
      <c r="AP267" t="s">
        <v>3886</v>
      </c>
    </row>
    <row r="268" spans="1:42" hidden="1">
      <c r="A268" t="s">
        <v>4587</v>
      </c>
      <c r="C268" t="s">
        <v>3864</v>
      </c>
      <c r="D268" t="s">
        <v>50</v>
      </c>
      <c r="E268" t="s">
        <v>4234</v>
      </c>
      <c r="F268" t="s">
        <v>4371</v>
      </c>
      <c r="G268" t="s">
        <v>4549</v>
      </c>
      <c r="H268" t="s">
        <v>3868</v>
      </c>
      <c r="I268" t="s">
        <v>4550</v>
      </c>
      <c r="J268" t="s">
        <v>3959</v>
      </c>
      <c r="K268" t="s">
        <v>4551</v>
      </c>
      <c r="L268" t="s">
        <v>3871</v>
      </c>
      <c r="M268" t="s">
        <v>3872</v>
      </c>
      <c r="N268" t="s">
        <v>3872</v>
      </c>
      <c r="O268" t="s">
        <v>3872</v>
      </c>
      <c r="P268" t="s">
        <v>4588</v>
      </c>
      <c r="Q268" t="s">
        <v>4552</v>
      </c>
      <c r="R268" t="s">
        <v>4553</v>
      </c>
      <c r="S268" t="s">
        <v>4516</v>
      </c>
      <c r="T268" t="s">
        <v>3972</v>
      </c>
      <c r="V268" t="s">
        <v>3877</v>
      </c>
      <c r="W268" t="s">
        <v>3878</v>
      </c>
      <c r="X268" t="s">
        <v>4241</v>
      </c>
      <c r="Y268" t="s">
        <v>3879</v>
      </c>
      <c r="Z268" t="s">
        <v>3880</v>
      </c>
      <c r="AA268" t="s">
        <v>3868</v>
      </c>
      <c r="AB268" t="s">
        <v>3881</v>
      </c>
      <c r="AC268">
        <v>2017</v>
      </c>
      <c r="AD268">
        <v>5</v>
      </c>
      <c r="AE268" t="s">
        <v>3882</v>
      </c>
      <c r="AF268" t="s">
        <v>3883</v>
      </c>
      <c r="AG268" t="s">
        <v>3872</v>
      </c>
      <c r="AH268" t="s">
        <v>4371</v>
      </c>
      <c r="AI268" t="s">
        <v>4369</v>
      </c>
      <c r="AJ268">
        <v>2017</v>
      </c>
      <c r="AK268" t="s">
        <v>3929</v>
      </c>
      <c r="AL268" t="s">
        <v>3885</v>
      </c>
      <c r="AM268">
        <v>30.741224130268112</v>
      </c>
      <c r="AN268">
        <v>2022</v>
      </c>
      <c r="AO268">
        <v>2022</v>
      </c>
      <c r="AP268" t="s">
        <v>3886</v>
      </c>
    </row>
    <row r="269" spans="1:42" hidden="1">
      <c r="A269" t="s">
        <v>4589</v>
      </c>
      <c r="C269" t="s">
        <v>3864</v>
      </c>
      <c r="D269" t="s">
        <v>50</v>
      </c>
      <c r="E269" t="s">
        <v>4234</v>
      </c>
      <c r="F269" t="s">
        <v>4371</v>
      </c>
      <c r="G269" t="s">
        <v>4549</v>
      </c>
      <c r="H269" t="s">
        <v>3868</v>
      </c>
      <c r="I269" t="s">
        <v>3868</v>
      </c>
      <c r="J269" t="s">
        <v>4559</v>
      </c>
      <c r="K269" t="s">
        <v>4590</v>
      </c>
      <c r="L269" t="s">
        <v>3871</v>
      </c>
      <c r="M269" t="s">
        <v>3872</v>
      </c>
      <c r="N269" t="s">
        <v>3872</v>
      </c>
      <c r="O269" t="s">
        <v>3872</v>
      </c>
      <c r="Q269" t="s">
        <v>4589</v>
      </c>
      <c r="R269" t="s">
        <v>4581</v>
      </c>
      <c r="S269" t="s">
        <v>4516</v>
      </c>
      <c r="T269" t="s">
        <v>3972</v>
      </c>
      <c r="V269" t="s">
        <v>43</v>
      </c>
      <c r="W269" t="s">
        <v>3913</v>
      </c>
      <c r="X269" t="s">
        <v>4241</v>
      </c>
      <c r="Y269" t="s">
        <v>3879</v>
      </c>
      <c r="Z269" t="s">
        <v>3880</v>
      </c>
      <c r="AA269" t="s">
        <v>3868</v>
      </c>
      <c r="AB269" t="s">
        <v>3881</v>
      </c>
      <c r="AC269">
        <v>2015</v>
      </c>
      <c r="AD269">
        <v>11</v>
      </c>
      <c r="AE269" t="s">
        <v>3914</v>
      </c>
      <c r="AF269" t="s">
        <v>3883</v>
      </c>
      <c r="AG269" t="s">
        <v>3872</v>
      </c>
      <c r="AH269" t="s">
        <v>4371</v>
      </c>
      <c r="AI269" t="s">
        <v>4369</v>
      </c>
      <c r="AJ269">
        <v>2015</v>
      </c>
      <c r="AK269" t="s">
        <v>3936</v>
      </c>
      <c r="AL269" t="s">
        <v>3885</v>
      </c>
      <c r="AM269">
        <v>0</v>
      </c>
      <c r="AN269">
        <v>2019</v>
      </c>
      <c r="AO269">
        <v>2023</v>
      </c>
      <c r="AP269" t="s">
        <v>3886</v>
      </c>
    </row>
    <row r="270" spans="1:42" hidden="1">
      <c r="A270" t="s">
        <v>4591</v>
      </c>
      <c r="B270">
        <v>797</v>
      </c>
      <c r="C270" t="s">
        <v>3864</v>
      </c>
      <c r="D270" t="s">
        <v>50</v>
      </c>
      <c r="E270" t="s">
        <v>4234</v>
      </c>
      <c r="F270" t="s">
        <v>4592</v>
      </c>
      <c r="G270" t="s">
        <v>4593</v>
      </c>
      <c r="H270" t="s">
        <v>4286</v>
      </c>
      <c r="I270" t="s">
        <v>4286</v>
      </c>
      <c r="J270" t="s">
        <v>4594</v>
      </c>
      <c r="K270" t="s">
        <v>4595</v>
      </c>
      <c r="L270" t="s">
        <v>3871</v>
      </c>
      <c r="M270" t="s">
        <v>4596</v>
      </c>
      <c r="N270" t="s">
        <v>4597</v>
      </c>
      <c r="O270" t="s">
        <v>4598</v>
      </c>
      <c r="P270" t="s">
        <v>4599</v>
      </c>
      <c r="Q270" t="s">
        <v>4591</v>
      </c>
      <c r="R270" t="s">
        <v>4600</v>
      </c>
      <c r="S270">
        <v>0</v>
      </c>
      <c r="T270" t="s">
        <v>3876</v>
      </c>
      <c r="V270" t="s">
        <v>3877</v>
      </c>
      <c r="W270" t="s">
        <v>3878</v>
      </c>
      <c r="X270" t="s">
        <v>4241</v>
      </c>
      <c r="Y270" t="s">
        <v>4213</v>
      </c>
      <c r="Z270" t="s">
        <v>4214</v>
      </c>
      <c r="AA270" t="s">
        <v>4601</v>
      </c>
      <c r="AB270" t="s">
        <v>3881</v>
      </c>
      <c r="AC270">
        <v>2017</v>
      </c>
      <c r="AD270" t="s">
        <v>3936</v>
      </c>
      <c r="AE270" t="s">
        <v>3882</v>
      </c>
      <c r="AF270" t="s">
        <v>3883</v>
      </c>
      <c r="AG270" t="s">
        <v>4598</v>
      </c>
      <c r="AH270" t="s">
        <v>4592</v>
      </c>
      <c r="AI270" t="s">
        <v>3900</v>
      </c>
      <c r="AJ270">
        <v>2017</v>
      </c>
      <c r="AK270" t="s">
        <v>3936</v>
      </c>
      <c r="AL270" t="s">
        <v>3885</v>
      </c>
      <c r="AM270">
        <v>-1.0027094400000001</v>
      </c>
      <c r="AN270">
        <v>2021</v>
      </c>
      <c r="AO270">
        <v>2021</v>
      </c>
      <c r="AP270" t="s">
        <v>3901</v>
      </c>
    </row>
    <row r="271" spans="1:42" hidden="1">
      <c r="A271" t="s">
        <v>4602</v>
      </c>
      <c r="B271">
        <v>798</v>
      </c>
      <c r="C271" t="s">
        <v>3864</v>
      </c>
      <c r="D271" t="s">
        <v>50</v>
      </c>
      <c r="E271" t="s">
        <v>4234</v>
      </c>
      <c r="F271" t="s">
        <v>4592</v>
      </c>
      <c r="G271" t="s">
        <v>4593</v>
      </c>
      <c r="H271" t="s">
        <v>4286</v>
      </c>
      <c r="I271" t="s">
        <v>4286</v>
      </c>
      <c r="J271" t="s">
        <v>4603</v>
      </c>
      <c r="K271" t="s">
        <v>4604</v>
      </c>
      <c r="L271" t="s">
        <v>3871</v>
      </c>
      <c r="M271" t="s">
        <v>4208</v>
      </c>
      <c r="N271" t="s">
        <v>4208</v>
      </c>
      <c r="O271" t="s">
        <v>4176</v>
      </c>
      <c r="P271" t="s">
        <v>4605</v>
      </c>
      <c r="Q271" t="s">
        <v>4602</v>
      </c>
      <c r="R271" t="s">
        <v>4606</v>
      </c>
      <c r="S271">
        <v>0</v>
      </c>
      <c r="T271" t="s">
        <v>3876</v>
      </c>
      <c r="U271" t="s">
        <v>4176</v>
      </c>
      <c r="V271" t="s">
        <v>3877</v>
      </c>
      <c r="W271" t="s">
        <v>3878</v>
      </c>
      <c r="X271" t="s">
        <v>4241</v>
      </c>
      <c r="Y271" t="s">
        <v>4213</v>
      </c>
      <c r="Z271" t="s">
        <v>4214</v>
      </c>
      <c r="AA271" t="s">
        <v>4280</v>
      </c>
      <c r="AB271" t="s">
        <v>3881</v>
      </c>
      <c r="AC271">
        <v>2014</v>
      </c>
      <c r="AD271" t="s">
        <v>3936</v>
      </c>
      <c r="AE271" t="s">
        <v>3882</v>
      </c>
      <c r="AF271" t="s">
        <v>3883</v>
      </c>
      <c r="AG271" t="s">
        <v>4176</v>
      </c>
      <c r="AH271" t="s">
        <v>4592</v>
      </c>
      <c r="AI271" t="s">
        <v>3900</v>
      </c>
      <c r="AJ271">
        <v>2014</v>
      </c>
      <c r="AK271" t="s">
        <v>3936</v>
      </c>
      <c r="AL271" t="s">
        <v>3885</v>
      </c>
      <c r="AM271">
        <v>86.614182962672018</v>
      </c>
      <c r="AN271">
        <v>2017</v>
      </c>
      <c r="AO271">
        <v>2017</v>
      </c>
      <c r="AP271" t="s">
        <v>4307</v>
      </c>
    </row>
    <row r="272" spans="1:42" hidden="1">
      <c r="A272" t="s">
        <v>4607</v>
      </c>
      <c r="B272">
        <v>799</v>
      </c>
      <c r="C272" t="s">
        <v>3864</v>
      </c>
      <c r="D272" t="s">
        <v>50</v>
      </c>
      <c r="E272" t="s">
        <v>4234</v>
      </c>
      <c r="F272" t="s">
        <v>4592</v>
      </c>
      <c r="G272" t="s">
        <v>4608</v>
      </c>
      <c r="H272" t="s">
        <v>3868</v>
      </c>
      <c r="I272" t="s">
        <v>3868</v>
      </c>
      <c r="J272" t="s">
        <v>3973</v>
      </c>
      <c r="K272" t="s">
        <v>4604</v>
      </c>
      <c r="L272" t="s">
        <v>3871</v>
      </c>
      <c r="M272" t="s">
        <v>4208</v>
      </c>
      <c r="N272" t="s">
        <v>4208</v>
      </c>
      <c r="O272" t="s">
        <v>4176</v>
      </c>
      <c r="P272" t="s">
        <v>4609</v>
      </c>
      <c r="Q272" t="s">
        <v>4607</v>
      </c>
      <c r="R272" t="s">
        <v>4606</v>
      </c>
      <c r="S272">
        <v>0</v>
      </c>
      <c r="T272" t="s">
        <v>3876</v>
      </c>
      <c r="U272" t="s">
        <v>4176</v>
      </c>
      <c r="V272" t="s">
        <v>3877</v>
      </c>
      <c r="W272" t="s">
        <v>3878</v>
      </c>
      <c r="X272" t="s">
        <v>4241</v>
      </c>
      <c r="Y272" t="s">
        <v>4213</v>
      </c>
      <c r="Z272" t="s">
        <v>4214</v>
      </c>
      <c r="AA272" t="s">
        <v>3868</v>
      </c>
      <c r="AB272" t="s">
        <v>3881</v>
      </c>
      <c r="AC272">
        <v>2014</v>
      </c>
      <c r="AD272" t="s">
        <v>3936</v>
      </c>
      <c r="AE272" t="s">
        <v>3882</v>
      </c>
      <c r="AF272" t="s">
        <v>3883</v>
      </c>
      <c r="AG272" t="s">
        <v>4176</v>
      </c>
      <c r="AH272" t="s">
        <v>4592</v>
      </c>
      <c r="AI272" t="s">
        <v>3900</v>
      </c>
      <c r="AJ272">
        <v>2014</v>
      </c>
      <c r="AK272" t="s">
        <v>3936</v>
      </c>
      <c r="AL272" t="s">
        <v>3885</v>
      </c>
      <c r="AM272">
        <v>135.87018254998401</v>
      </c>
      <c r="AN272">
        <v>2017</v>
      </c>
      <c r="AO272">
        <v>2017</v>
      </c>
      <c r="AP272" t="s">
        <v>4307</v>
      </c>
    </row>
    <row r="273" spans="1:42" hidden="1">
      <c r="A273" t="s">
        <v>4610</v>
      </c>
      <c r="B273">
        <v>800</v>
      </c>
      <c r="C273" t="s">
        <v>3864</v>
      </c>
      <c r="D273" t="s">
        <v>50</v>
      </c>
      <c r="E273" t="s">
        <v>4234</v>
      </c>
      <c r="F273" t="s">
        <v>4592</v>
      </c>
      <c r="G273" t="s">
        <v>4611</v>
      </c>
      <c r="H273" t="s">
        <v>4286</v>
      </c>
      <c r="I273" t="s">
        <v>3889</v>
      </c>
      <c r="J273" t="s">
        <v>3890</v>
      </c>
      <c r="K273" t="s">
        <v>4612</v>
      </c>
      <c r="L273" t="s">
        <v>3871</v>
      </c>
      <c r="M273" t="s">
        <v>4208</v>
      </c>
      <c r="N273" t="s">
        <v>4208</v>
      </c>
      <c r="O273" t="s">
        <v>4176</v>
      </c>
      <c r="P273" t="s">
        <v>4613</v>
      </c>
      <c r="Q273" t="s">
        <v>4610</v>
      </c>
      <c r="R273" t="s">
        <v>4614</v>
      </c>
      <c r="S273">
        <v>0</v>
      </c>
      <c r="T273" t="s">
        <v>3876</v>
      </c>
      <c r="U273" t="s">
        <v>4078</v>
      </c>
      <c r="V273" t="s">
        <v>3877</v>
      </c>
      <c r="W273" t="s">
        <v>3878</v>
      </c>
      <c r="X273" t="s">
        <v>4241</v>
      </c>
      <c r="Y273" t="s">
        <v>4213</v>
      </c>
      <c r="Z273" t="s">
        <v>4214</v>
      </c>
      <c r="AA273" t="s">
        <v>4601</v>
      </c>
      <c r="AB273" t="s">
        <v>4615</v>
      </c>
      <c r="AC273">
        <v>2015</v>
      </c>
      <c r="AD273" t="s">
        <v>3936</v>
      </c>
      <c r="AE273" t="s">
        <v>3882</v>
      </c>
      <c r="AF273" t="s">
        <v>3883</v>
      </c>
      <c r="AG273" t="s">
        <v>4176</v>
      </c>
      <c r="AH273" t="s">
        <v>4592</v>
      </c>
      <c r="AI273" t="s">
        <v>3900</v>
      </c>
      <c r="AJ273">
        <v>2015</v>
      </c>
      <c r="AK273" t="s">
        <v>3936</v>
      </c>
      <c r="AL273" t="s">
        <v>3885</v>
      </c>
      <c r="AM273">
        <v>124.89848039098599</v>
      </c>
      <c r="AN273">
        <v>2020</v>
      </c>
      <c r="AO273">
        <v>2020</v>
      </c>
      <c r="AP273" t="s">
        <v>4307</v>
      </c>
    </row>
    <row r="274" spans="1:42" hidden="1">
      <c r="A274" t="s">
        <v>4616</v>
      </c>
      <c r="B274">
        <v>801</v>
      </c>
      <c r="C274" t="s">
        <v>3864</v>
      </c>
      <c r="D274" t="s">
        <v>50</v>
      </c>
      <c r="E274" t="s">
        <v>4234</v>
      </c>
      <c r="F274" t="s">
        <v>4592</v>
      </c>
      <c r="G274" t="s">
        <v>4611</v>
      </c>
      <c r="H274" t="s">
        <v>4286</v>
      </c>
      <c r="I274" t="s">
        <v>3889</v>
      </c>
      <c r="J274" t="s">
        <v>3890</v>
      </c>
      <c r="K274" t="s">
        <v>4612</v>
      </c>
      <c r="L274" t="s">
        <v>3871</v>
      </c>
      <c r="M274" t="s">
        <v>3904</v>
      </c>
      <c r="N274" t="s">
        <v>3905</v>
      </c>
      <c r="O274" t="s">
        <v>3911</v>
      </c>
      <c r="P274" t="s">
        <v>4617</v>
      </c>
      <c r="Q274" t="s">
        <v>4616</v>
      </c>
      <c r="R274" t="s">
        <v>4618</v>
      </c>
      <c r="S274">
        <v>0</v>
      </c>
      <c r="T274" t="s">
        <v>3876</v>
      </c>
      <c r="U274" t="s">
        <v>4619</v>
      </c>
      <c r="V274" t="s">
        <v>3877</v>
      </c>
      <c r="W274" t="s">
        <v>3878</v>
      </c>
      <c r="X274" t="s">
        <v>4241</v>
      </c>
      <c r="Y274" t="s">
        <v>3896</v>
      </c>
      <c r="Z274" t="s">
        <v>3897</v>
      </c>
      <c r="AA274" t="s">
        <v>4601</v>
      </c>
      <c r="AB274" t="s">
        <v>4615</v>
      </c>
      <c r="AC274">
        <v>2015</v>
      </c>
      <c r="AD274" t="s">
        <v>3936</v>
      </c>
      <c r="AE274" t="s">
        <v>3882</v>
      </c>
      <c r="AF274" t="s">
        <v>3883</v>
      </c>
      <c r="AG274" t="s">
        <v>3911</v>
      </c>
      <c r="AH274" t="s">
        <v>4592</v>
      </c>
      <c r="AI274" t="s">
        <v>3900</v>
      </c>
      <c r="AJ274">
        <v>2015</v>
      </c>
      <c r="AK274" t="s">
        <v>3936</v>
      </c>
      <c r="AL274" t="s">
        <v>3885</v>
      </c>
      <c r="AM274">
        <v>39.697443049535998</v>
      </c>
      <c r="AN274">
        <v>2020</v>
      </c>
      <c r="AO274">
        <v>2020</v>
      </c>
      <c r="AP274" t="s">
        <v>4307</v>
      </c>
    </row>
    <row r="275" spans="1:42" hidden="1">
      <c r="A275" t="s">
        <v>4620</v>
      </c>
      <c r="B275">
        <v>802</v>
      </c>
      <c r="C275" t="s">
        <v>3864</v>
      </c>
      <c r="D275" t="s">
        <v>50</v>
      </c>
      <c r="E275" t="s">
        <v>4234</v>
      </c>
      <c r="F275" t="s">
        <v>4592</v>
      </c>
      <c r="G275" t="s">
        <v>4611</v>
      </c>
      <c r="H275" t="s">
        <v>4286</v>
      </c>
      <c r="I275" t="s">
        <v>3889</v>
      </c>
      <c r="J275" t="s">
        <v>3890</v>
      </c>
      <c r="K275" t="s">
        <v>4612</v>
      </c>
      <c r="L275" t="s">
        <v>3871</v>
      </c>
      <c r="M275" t="s">
        <v>3904</v>
      </c>
      <c r="N275" t="s">
        <v>3905</v>
      </c>
      <c r="O275" t="s">
        <v>3911</v>
      </c>
      <c r="P275" t="s">
        <v>4621</v>
      </c>
      <c r="Q275" t="s">
        <v>4620</v>
      </c>
      <c r="R275" t="s">
        <v>4622</v>
      </c>
      <c r="S275">
        <v>0</v>
      </c>
      <c r="T275" t="s">
        <v>3876</v>
      </c>
      <c r="U275" t="s">
        <v>4619</v>
      </c>
      <c r="V275" t="s">
        <v>3877</v>
      </c>
      <c r="W275" t="s">
        <v>3878</v>
      </c>
      <c r="X275" t="s">
        <v>4241</v>
      </c>
      <c r="Y275" t="s">
        <v>3896</v>
      </c>
      <c r="Z275" t="s">
        <v>3897</v>
      </c>
      <c r="AA275" t="s">
        <v>4601</v>
      </c>
      <c r="AB275" t="s">
        <v>4615</v>
      </c>
      <c r="AC275">
        <v>2015</v>
      </c>
      <c r="AD275" t="s">
        <v>3936</v>
      </c>
      <c r="AE275" t="s">
        <v>3882</v>
      </c>
      <c r="AF275" t="s">
        <v>3883</v>
      </c>
      <c r="AG275" t="s">
        <v>3911</v>
      </c>
      <c r="AH275" t="s">
        <v>4592</v>
      </c>
      <c r="AI275" t="s">
        <v>3900</v>
      </c>
      <c r="AJ275">
        <v>2015</v>
      </c>
      <c r="AK275" t="s">
        <v>3936</v>
      </c>
      <c r="AL275" t="s">
        <v>3885</v>
      </c>
      <c r="AM275">
        <v>46.347219015167994</v>
      </c>
      <c r="AN275">
        <v>2020</v>
      </c>
      <c r="AO275">
        <v>2020</v>
      </c>
      <c r="AP275" t="s">
        <v>4307</v>
      </c>
    </row>
    <row r="276" spans="1:42" hidden="1">
      <c r="A276" t="s">
        <v>4623</v>
      </c>
      <c r="B276">
        <v>803</v>
      </c>
      <c r="C276" t="s">
        <v>3864</v>
      </c>
      <c r="D276" t="s">
        <v>50</v>
      </c>
      <c r="E276" t="s">
        <v>4234</v>
      </c>
      <c r="F276" t="s">
        <v>4592</v>
      </c>
      <c r="G276" t="s">
        <v>4611</v>
      </c>
      <c r="H276" t="s">
        <v>4286</v>
      </c>
      <c r="I276" t="s">
        <v>4286</v>
      </c>
      <c r="J276" t="s">
        <v>4624</v>
      </c>
      <c r="K276" t="s">
        <v>4595</v>
      </c>
      <c r="L276" t="s">
        <v>3871</v>
      </c>
      <c r="M276" t="s">
        <v>4596</v>
      </c>
      <c r="N276" t="s">
        <v>4597</v>
      </c>
      <c r="O276" t="s">
        <v>4598</v>
      </c>
      <c r="P276" t="s">
        <v>4599</v>
      </c>
      <c r="Q276" t="s">
        <v>4623</v>
      </c>
      <c r="R276" t="s">
        <v>4600</v>
      </c>
      <c r="S276">
        <v>0</v>
      </c>
      <c r="T276" t="s">
        <v>3876</v>
      </c>
      <c r="V276" t="s">
        <v>3877</v>
      </c>
      <c r="W276" t="s">
        <v>3878</v>
      </c>
      <c r="X276" t="s">
        <v>4241</v>
      </c>
      <c r="Y276" t="s">
        <v>3896</v>
      </c>
      <c r="Z276" t="s">
        <v>3897</v>
      </c>
      <c r="AA276" t="s">
        <v>4601</v>
      </c>
      <c r="AB276" t="s">
        <v>3881</v>
      </c>
      <c r="AC276">
        <v>2017</v>
      </c>
      <c r="AD276" t="s">
        <v>3936</v>
      </c>
      <c r="AE276" t="s">
        <v>3882</v>
      </c>
      <c r="AF276" t="s">
        <v>3883</v>
      </c>
      <c r="AG276" t="s">
        <v>4598</v>
      </c>
      <c r="AH276" t="s">
        <v>4592</v>
      </c>
      <c r="AI276" t="s">
        <v>3900</v>
      </c>
      <c r="AJ276">
        <v>2017</v>
      </c>
      <c r="AK276" t="s">
        <v>3936</v>
      </c>
      <c r="AL276" t="s">
        <v>3885</v>
      </c>
      <c r="AM276">
        <v>193.28116873599998</v>
      </c>
      <c r="AN276">
        <v>2021</v>
      </c>
      <c r="AO276">
        <v>2021</v>
      </c>
      <c r="AP276" t="s">
        <v>4307</v>
      </c>
    </row>
    <row r="277" spans="1:42" hidden="1">
      <c r="A277" t="s">
        <v>4625</v>
      </c>
      <c r="B277">
        <v>804</v>
      </c>
      <c r="C277" t="s">
        <v>3864</v>
      </c>
      <c r="D277" t="s">
        <v>50</v>
      </c>
      <c r="E277" t="s">
        <v>4234</v>
      </c>
      <c r="F277" t="s">
        <v>4592</v>
      </c>
      <c r="G277" t="s">
        <v>4608</v>
      </c>
      <c r="H277" t="s">
        <v>3868</v>
      </c>
      <c r="I277" t="s">
        <v>3868</v>
      </c>
      <c r="J277" t="s">
        <v>4626</v>
      </c>
      <c r="K277" t="s">
        <v>4627</v>
      </c>
      <c r="L277" t="s">
        <v>3871</v>
      </c>
      <c r="M277" t="s">
        <v>4354</v>
      </c>
      <c r="N277" t="s">
        <v>4354</v>
      </c>
      <c r="O277" t="s">
        <v>4354</v>
      </c>
      <c r="P277" t="s">
        <v>4628</v>
      </c>
      <c r="Q277" t="s">
        <v>4625</v>
      </c>
      <c r="R277">
        <v>0</v>
      </c>
      <c r="S277">
        <v>0</v>
      </c>
      <c r="T277" t="s">
        <v>3876</v>
      </c>
      <c r="V277" t="s">
        <v>3877</v>
      </c>
      <c r="W277" t="s">
        <v>3878</v>
      </c>
      <c r="X277" t="s">
        <v>4241</v>
      </c>
      <c r="Y277" t="s">
        <v>3896</v>
      </c>
      <c r="Z277" t="s">
        <v>3897</v>
      </c>
      <c r="AA277" t="s">
        <v>3868</v>
      </c>
      <c r="AB277" t="s">
        <v>4615</v>
      </c>
      <c r="AC277">
        <v>2015</v>
      </c>
      <c r="AD277" t="s">
        <v>3936</v>
      </c>
      <c r="AE277" t="s">
        <v>3882</v>
      </c>
      <c r="AF277" t="s">
        <v>3883</v>
      </c>
      <c r="AG277" t="s">
        <v>4354</v>
      </c>
      <c r="AH277" t="s">
        <v>4592</v>
      </c>
      <c r="AI277" t="s">
        <v>3900</v>
      </c>
      <c r="AJ277">
        <v>2015</v>
      </c>
      <c r="AK277" t="s">
        <v>3936</v>
      </c>
      <c r="AL277" t="s">
        <v>3885</v>
      </c>
      <c r="AM277">
        <v>0</v>
      </c>
      <c r="AN277">
        <v>2021</v>
      </c>
      <c r="AO277">
        <v>2021</v>
      </c>
      <c r="AP277" t="s">
        <v>4307</v>
      </c>
    </row>
    <row r="278" spans="1:42" hidden="1">
      <c r="A278" t="s">
        <v>4629</v>
      </c>
      <c r="B278">
        <v>805</v>
      </c>
      <c r="C278" t="s">
        <v>3864</v>
      </c>
      <c r="D278" t="s">
        <v>50</v>
      </c>
      <c r="E278" t="s">
        <v>4234</v>
      </c>
      <c r="F278" t="s">
        <v>4592</v>
      </c>
      <c r="G278" t="s">
        <v>4611</v>
      </c>
      <c r="H278" t="s">
        <v>4286</v>
      </c>
      <c r="I278" t="s">
        <v>3889</v>
      </c>
      <c r="J278" t="s">
        <v>3890</v>
      </c>
      <c r="K278" t="s">
        <v>4612</v>
      </c>
      <c r="L278" t="s">
        <v>3871</v>
      </c>
      <c r="M278" t="s">
        <v>4208</v>
      </c>
      <c r="N278" t="s">
        <v>4208</v>
      </c>
      <c r="O278" t="s">
        <v>4176</v>
      </c>
      <c r="P278" t="s">
        <v>4613</v>
      </c>
      <c r="Q278" t="s">
        <v>4629</v>
      </c>
      <c r="R278" t="s">
        <v>4614</v>
      </c>
      <c r="S278">
        <v>0</v>
      </c>
      <c r="T278" t="s">
        <v>3876</v>
      </c>
      <c r="U278" t="s">
        <v>4078</v>
      </c>
      <c r="V278" t="s">
        <v>43</v>
      </c>
      <c r="W278" t="s">
        <v>3913</v>
      </c>
      <c r="X278" t="s">
        <v>4241</v>
      </c>
      <c r="Y278" t="s">
        <v>4213</v>
      </c>
      <c r="Z278" t="s">
        <v>4214</v>
      </c>
      <c r="AA278" t="s">
        <v>4601</v>
      </c>
      <c r="AB278" t="s">
        <v>4615</v>
      </c>
      <c r="AC278">
        <v>2015</v>
      </c>
      <c r="AD278" t="s">
        <v>3936</v>
      </c>
      <c r="AE278" t="s">
        <v>3914</v>
      </c>
      <c r="AF278" t="s">
        <v>3883</v>
      </c>
      <c r="AG278" t="s">
        <v>4176</v>
      </c>
      <c r="AH278" t="s">
        <v>4592</v>
      </c>
      <c r="AI278" t="s">
        <v>3900</v>
      </c>
      <c r="AJ278">
        <v>2015</v>
      </c>
      <c r="AK278" t="s">
        <v>3936</v>
      </c>
      <c r="AL278" t="s">
        <v>3885</v>
      </c>
      <c r="AM278">
        <v>0</v>
      </c>
      <c r="AN278">
        <v>2020</v>
      </c>
      <c r="AO278">
        <v>2020</v>
      </c>
      <c r="AP278" t="s">
        <v>4307</v>
      </c>
    </row>
    <row r="279" spans="1:42" hidden="1">
      <c r="A279" t="s">
        <v>4630</v>
      </c>
      <c r="B279">
        <v>806</v>
      </c>
      <c r="C279" t="s">
        <v>3864</v>
      </c>
      <c r="D279" t="s">
        <v>50</v>
      </c>
      <c r="E279" t="s">
        <v>4234</v>
      </c>
      <c r="F279" t="s">
        <v>4592</v>
      </c>
      <c r="G279" t="s">
        <v>4608</v>
      </c>
      <c r="H279" t="s">
        <v>3868</v>
      </c>
      <c r="I279" t="s">
        <v>3868</v>
      </c>
      <c r="J279" t="s">
        <v>4626</v>
      </c>
      <c r="K279" t="s">
        <v>4627</v>
      </c>
      <c r="L279" t="s">
        <v>3871</v>
      </c>
      <c r="M279" t="s">
        <v>4354</v>
      </c>
      <c r="N279" t="s">
        <v>4354</v>
      </c>
      <c r="O279" t="s">
        <v>4354</v>
      </c>
      <c r="P279" t="s">
        <v>4628</v>
      </c>
      <c r="Q279" t="s">
        <v>4630</v>
      </c>
      <c r="R279">
        <v>0</v>
      </c>
      <c r="S279">
        <v>0</v>
      </c>
      <c r="T279" t="s">
        <v>3876</v>
      </c>
      <c r="V279" t="s">
        <v>43</v>
      </c>
      <c r="W279" t="s">
        <v>3913</v>
      </c>
      <c r="X279" t="s">
        <v>4241</v>
      </c>
      <c r="Y279" t="s">
        <v>4213</v>
      </c>
      <c r="Z279" t="s">
        <v>4214</v>
      </c>
      <c r="AA279" t="s">
        <v>3868</v>
      </c>
      <c r="AB279" t="s">
        <v>4615</v>
      </c>
      <c r="AC279">
        <v>2015</v>
      </c>
      <c r="AD279" t="s">
        <v>3936</v>
      </c>
      <c r="AE279" t="s">
        <v>3914</v>
      </c>
      <c r="AF279" t="s">
        <v>3883</v>
      </c>
      <c r="AG279" t="s">
        <v>4354</v>
      </c>
      <c r="AH279" t="s">
        <v>4592</v>
      </c>
      <c r="AI279" t="s">
        <v>3900</v>
      </c>
      <c r="AJ279">
        <v>2015</v>
      </c>
      <c r="AK279" t="s">
        <v>3936</v>
      </c>
      <c r="AL279" t="s">
        <v>3885</v>
      </c>
      <c r="AM279">
        <v>0</v>
      </c>
      <c r="AN279">
        <v>2021</v>
      </c>
      <c r="AO279">
        <v>2021</v>
      </c>
      <c r="AP279" t="s">
        <v>4307</v>
      </c>
    </row>
    <row r="280" spans="1:42" hidden="1">
      <c r="A280" t="s">
        <v>4631</v>
      </c>
      <c r="B280">
        <v>807</v>
      </c>
      <c r="C280" t="s">
        <v>3864</v>
      </c>
      <c r="D280" t="s">
        <v>50</v>
      </c>
      <c r="E280" t="s">
        <v>4234</v>
      </c>
      <c r="F280" t="s">
        <v>4592</v>
      </c>
      <c r="G280" t="s">
        <v>4611</v>
      </c>
      <c r="H280" t="s">
        <v>4286</v>
      </c>
      <c r="I280" t="s">
        <v>3889</v>
      </c>
      <c r="J280" t="s">
        <v>3890</v>
      </c>
      <c r="K280" t="s">
        <v>4612</v>
      </c>
      <c r="L280" t="s">
        <v>3871</v>
      </c>
      <c r="M280" t="s">
        <v>4208</v>
      </c>
      <c r="N280" t="s">
        <v>4208</v>
      </c>
      <c r="O280" t="s">
        <v>4176</v>
      </c>
      <c r="P280" t="s">
        <v>4613</v>
      </c>
      <c r="Q280" t="s">
        <v>4631</v>
      </c>
      <c r="R280" t="s">
        <v>4614</v>
      </c>
      <c r="S280">
        <v>0</v>
      </c>
      <c r="T280" t="s">
        <v>3876</v>
      </c>
      <c r="V280" t="s">
        <v>43</v>
      </c>
      <c r="W280" t="s">
        <v>3913</v>
      </c>
      <c r="X280" t="s">
        <v>4241</v>
      </c>
      <c r="Y280" t="s">
        <v>4213</v>
      </c>
      <c r="Z280" t="s">
        <v>4214</v>
      </c>
      <c r="AA280" t="s">
        <v>4601</v>
      </c>
      <c r="AB280" t="s">
        <v>4615</v>
      </c>
      <c r="AC280">
        <v>2015</v>
      </c>
      <c r="AD280" t="s">
        <v>3936</v>
      </c>
      <c r="AE280" t="s">
        <v>3914</v>
      </c>
      <c r="AF280" t="s">
        <v>3883</v>
      </c>
      <c r="AG280" t="s">
        <v>4176</v>
      </c>
      <c r="AH280" t="s">
        <v>4592</v>
      </c>
      <c r="AI280" t="s">
        <v>3900</v>
      </c>
      <c r="AJ280">
        <v>2015</v>
      </c>
      <c r="AK280" t="s">
        <v>3936</v>
      </c>
      <c r="AL280" t="s">
        <v>3885</v>
      </c>
      <c r="AM280">
        <v>0</v>
      </c>
      <c r="AN280">
        <v>2020</v>
      </c>
      <c r="AO280">
        <v>2020</v>
      </c>
      <c r="AP280" t="s">
        <v>4307</v>
      </c>
    </row>
    <row r="281" spans="1:42" hidden="1"/>
    <row r="282" spans="1:42" hidden="1">
      <c r="V282" t="s">
        <v>43</v>
      </c>
      <c r="Z282" t="e">
        <v>#N/A</v>
      </c>
      <c r="AE282" t="e">
        <v>#N/A</v>
      </c>
      <c r="AF282" t="e">
        <v>#N/A</v>
      </c>
      <c r="AG282" t="e">
        <v>#N/A</v>
      </c>
      <c r="AH282" t="e">
        <v>#N/A</v>
      </c>
      <c r="AI282" t="s">
        <v>3900</v>
      </c>
      <c r="AJ282">
        <v>0</v>
      </c>
      <c r="AK282">
        <v>0</v>
      </c>
      <c r="AL282">
        <v>0</v>
      </c>
      <c r="AM282" t="e">
        <v>#N/A</v>
      </c>
      <c r="AO282" t="e">
        <v>#N/A</v>
      </c>
    </row>
    <row r="283" spans="1:42" hidden="1">
      <c r="A283" t="s">
        <v>4632</v>
      </c>
      <c r="B283" t="s">
        <v>4632</v>
      </c>
      <c r="C283" t="s">
        <v>4632</v>
      </c>
      <c r="D283" t="s">
        <v>4632</v>
      </c>
      <c r="E283" t="s">
        <v>4632</v>
      </c>
      <c r="F283" t="s">
        <v>4632</v>
      </c>
      <c r="G283" t="s">
        <v>4632</v>
      </c>
      <c r="H283" t="s">
        <v>4632</v>
      </c>
      <c r="I283" t="s">
        <v>4632</v>
      </c>
      <c r="J283" t="s">
        <v>4632</v>
      </c>
      <c r="K283" t="s">
        <v>4632</v>
      </c>
      <c r="L283" t="s">
        <v>4632</v>
      </c>
      <c r="M283" t="s">
        <v>4632</v>
      </c>
      <c r="N283" t="s">
        <v>4632</v>
      </c>
      <c r="O283" t="s">
        <v>4632</v>
      </c>
      <c r="P283" t="s">
        <v>4632</v>
      </c>
      <c r="Q283" t="s">
        <v>4632</v>
      </c>
      <c r="R283" t="s">
        <v>4632</v>
      </c>
      <c r="S283" t="s">
        <v>4632</v>
      </c>
      <c r="T283" t="s">
        <v>4632</v>
      </c>
      <c r="U283" t="s">
        <v>4632</v>
      </c>
      <c r="V283" t="s">
        <v>4632</v>
      </c>
      <c r="W283" t="s">
        <v>4632</v>
      </c>
      <c r="X283" t="s">
        <v>4632</v>
      </c>
      <c r="Y283" t="s">
        <v>4632</v>
      </c>
      <c r="Z283" t="s">
        <v>4632</v>
      </c>
      <c r="AA283" t="s">
        <v>4632</v>
      </c>
      <c r="AB283" t="s">
        <v>4632</v>
      </c>
      <c r="AC283" t="s">
        <v>4632</v>
      </c>
      <c r="AD283" t="s">
        <v>4632</v>
      </c>
      <c r="AE283" t="s">
        <v>4632</v>
      </c>
      <c r="AF283" t="s">
        <v>4632</v>
      </c>
      <c r="AG283" t="s">
        <v>4632</v>
      </c>
      <c r="AH283" t="s">
        <v>4632</v>
      </c>
      <c r="AI283" t="s">
        <v>4632</v>
      </c>
      <c r="AJ283" t="s">
        <v>4632</v>
      </c>
      <c r="AK283" t="s">
        <v>4632</v>
      </c>
      <c r="AL283" t="s">
        <v>4632</v>
      </c>
      <c r="AM283" t="s">
        <v>4632</v>
      </c>
      <c r="AN283" t="s">
        <v>4632</v>
      </c>
      <c r="AO283" t="s">
        <v>4632</v>
      </c>
      <c r="AP283" t="s">
        <v>4632</v>
      </c>
    </row>
  </sheetData>
  <autoFilter ref="A3:AP283" xr:uid="{FD31C477-145B-4087-ACC0-67624E0BD150}">
    <filterColumn colId="35">
      <filters>
        <filter val="2023"/>
      </filters>
    </filterColumn>
  </autoFilter>
  <phoneticPr fontId="3" type="noConversion"/>
  <pageMargins left="0.7" right="0.7" top="0.75" bottom="0.75" header="0.3" footer="0.3"/>
  <pageSetup paperSize="9"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B3BE4-8113-4DAD-BFEE-E2F303F223F4}">
  <sheetPr>
    <tabColor theme="7"/>
  </sheetPr>
  <dimension ref="B2:L46"/>
  <sheetViews>
    <sheetView zoomScaleNormal="100" workbookViewId="0">
      <selection activeCell="L37" sqref="L37"/>
    </sheetView>
  </sheetViews>
  <sheetFormatPr defaultColWidth="8.75" defaultRowHeight="12"/>
  <cols>
    <col min="1" max="16384" width="8.75" style="567"/>
  </cols>
  <sheetData>
    <row r="2" spans="2:12">
      <c r="B2" s="478"/>
      <c r="C2" s="9" t="s">
        <v>4633</v>
      </c>
      <c r="D2" s="478"/>
      <c r="E2" s="478"/>
      <c r="F2" s="478"/>
      <c r="G2" s="478" t="s">
        <v>4634</v>
      </c>
      <c r="H2" s="478" t="s">
        <v>4634</v>
      </c>
      <c r="I2" s="478" t="s">
        <v>4634</v>
      </c>
      <c r="J2" s="478" t="s">
        <v>4634</v>
      </c>
      <c r="K2" s="478" t="s">
        <v>4634</v>
      </c>
      <c r="L2" s="478" t="s">
        <v>4634</v>
      </c>
    </row>
    <row r="3" spans="2:12">
      <c r="B3" s="478"/>
      <c r="C3" s="568"/>
      <c r="D3" s="569"/>
      <c r="E3" s="570" t="s">
        <v>4635</v>
      </c>
      <c r="F3" s="570" t="s">
        <v>4636</v>
      </c>
      <c r="G3" s="571" t="s">
        <v>4637</v>
      </c>
      <c r="H3" s="571" t="s">
        <v>4638</v>
      </c>
      <c r="I3" s="571" t="s">
        <v>4639</v>
      </c>
      <c r="J3" s="571" t="s">
        <v>4640</v>
      </c>
      <c r="K3" s="571" t="s">
        <v>4641</v>
      </c>
      <c r="L3" s="571" t="s">
        <v>4642</v>
      </c>
    </row>
    <row r="4" spans="2:12">
      <c r="B4" s="478"/>
      <c r="C4" s="572" t="s">
        <v>4643</v>
      </c>
      <c r="D4" s="573"/>
      <c r="E4" s="574">
        <v>2376.5</v>
      </c>
      <c r="F4" s="574">
        <v>2672.9947383001836</v>
      </c>
      <c r="G4" s="574">
        <v>2576.6106437431849</v>
      </c>
      <c r="H4" s="574">
        <v>2730.299442014154</v>
      </c>
      <c r="I4" s="574">
        <v>2740.3457874280225</v>
      </c>
      <c r="J4" s="574">
        <v>2720.5170224436365</v>
      </c>
      <c r="K4" s="574">
        <v>2873.4336731918338</v>
      </c>
      <c r="L4" s="574">
        <v>2954.9913411158241</v>
      </c>
    </row>
    <row r="5" spans="2:12">
      <c r="B5" s="478"/>
      <c r="C5" s="575" t="s">
        <v>4644</v>
      </c>
      <c r="D5" s="576"/>
      <c r="E5" s="577">
        <v>1594.5</v>
      </c>
      <c r="F5" s="577">
        <v>1717.5833333333333</v>
      </c>
      <c r="G5" s="577">
        <v>1635.3333333333333</v>
      </c>
      <c r="H5" s="577">
        <v>1681.0833333333333</v>
      </c>
      <c r="I5" s="577">
        <v>1666</v>
      </c>
      <c r="J5" s="577">
        <v>1585</v>
      </c>
      <c r="K5" s="577">
        <v>1697</v>
      </c>
      <c r="L5" s="577">
        <v>1711</v>
      </c>
    </row>
    <row r="6" spans="2:12">
      <c r="B6" s="478"/>
      <c r="C6" s="578" t="s">
        <v>4645</v>
      </c>
      <c r="D6" s="579"/>
      <c r="E6" s="580">
        <v>946.5</v>
      </c>
      <c r="F6" s="580">
        <v>977.66666666666663</v>
      </c>
      <c r="G6" s="580">
        <v>946</v>
      </c>
      <c r="H6" s="580">
        <v>998.16666666666663</v>
      </c>
      <c r="I6" s="580">
        <v>1006</v>
      </c>
      <c r="J6" s="580">
        <v>1007</v>
      </c>
      <c r="K6" s="580">
        <v>1030</v>
      </c>
      <c r="L6" s="580">
        <v>1040</v>
      </c>
    </row>
    <row r="7" spans="2:12">
      <c r="B7" s="478" t="s">
        <v>126</v>
      </c>
      <c r="C7" s="581"/>
      <c r="D7" s="582" t="s">
        <v>4646</v>
      </c>
      <c r="E7" s="580">
        <v>530</v>
      </c>
      <c r="F7" s="580">
        <v>529.16666666666663</v>
      </c>
      <c r="G7" s="580">
        <v>470.66666666666669</v>
      </c>
      <c r="H7" s="580">
        <v>490.75</v>
      </c>
      <c r="I7" s="580">
        <v>500</v>
      </c>
      <c r="J7" s="580">
        <v>503</v>
      </c>
      <c r="K7" s="580">
        <v>515</v>
      </c>
      <c r="L7" s="580">
        <v>521</v>
      </c>
    </row>
    <row r="8" spans="2:12">
      <c r="B8" s="478" t="s">
        <v>4647</v>
      </c>
      <c r="C8" s="578"/>
      <c r="D8" s="581" t="s">
        <v>4648</v>
      </c>
      <c r="E8" s="583">
        <v>115</v>
      </c>
      <c r="F8" s="583">
        <v>115.75</v>
      </c>
      <c r="G8" s="583">
        <v>121.33333333333333</v>
      </c>
      <c r="H8" s="583">
        <v>129.5</v>
      </c>
      <c r="I8" s="583">
        <v>133</v>
      </c>
      <c r="J8" s="583">
        <v>135</v>
      </c>
      <c r="K8" s="583">
        <v>142</v>
      </c>
      <c r="L8" s="583">
        <v>143</v>
      </c>
    </row>
    <row r="9" spans="2:12">
      <c r="B9" s="478" t="s">
        <v>3773</v>
      </c>
      <c r="C9" s="584"/>
      <c r="D9" s="585" t="s">
        <v>4649</v>
      </c>
      <c r="E9" s="586">
        <v>106</v>
      </c>
      <c r="F9" s="586">
        <v>110.33333333333333</v>
      </c>
      <c r="G9" s="586">
        <v>113.33333333333333</v>
      </c>
      <c r="H9" s="586">
        <v>123.08333333333333</v>
      </c>
      <c r="I9" s="586">
        <v>123</v>
      </c>
      <c r="J9" s="586">
        <v>123</v>
      </c>
      <c r="K9" s="586">
        <v>124</v>
      </c>
      <c r="L9" s="586">
        <v>124</v>
      </c>
    </row>
    <row r="10" spans="2:12">
      <c r="B10" s="478" t="s">
        <v>3773</v>
      </c>
      <c r="C10" s="584"/>
      <c r="D10" s="585" t="s">
        <v>4650</v>
      </c>
      <c r="E10" s="586">
        <v>48</v>
      </c>
      <c r="F10" s="586">
        <v>59.333333333333336</v>
      </c>
      <c r="G10" s="586">
        <v>68</v>
      </c>
      <c r="H10" s="586">
        <v>69.916666666666671</v>
      </c>
      <c r="I10" s="586">
        <v>68</v>
      </c>
      <c r="J10" s="586">
        <v>68</v>
      </c>
      <c r="K10" s="586">
        <v>69</v>
      </c>
      <c r="L10" s="586">
        <v>71</v>
      </c>
    </row>
    <row r="11" spans="2:12">
      <c r="B11" s="478" t="s">
        <v>3773</v>
      </c>
      <c r="C11" s="584"/>
      <c r="D11" s="585" t="s">
        <v>4651</v>
      </c>
      <c r="E11" s="586">
        <v>73</v>
      </c>
      <c r="F11" s="586">
        <v>77.75</v>
      </c>
      <c r="G11" s="586">
        <v>73.666666666666671</v>
      </c>
      <c r="H11" s="586">
        <v>84</v>
      </c>
      <c r="I11" s="586">
        <v>82</v>
      </c>
      <c r="J11" s="586">
        <v>80</v>
      </c>
      <c r="K11" s="586">
        <v>82</v>
      </c>
      <c r="L11" s="586">
        <v>83</v>
      </c>
    </row>
    <row r="12" spans="2:12">
      <c r="B12" s="478" t="s">
        <v>3773</v>
      </c>
      <c r="C12" s="584"/>
      <c r="D12" s="587" t="s">
        <v>4652</v>
      </c>
      <c r="E12" s="588">
        <v>74.5</v>
      </c>
      <c r="F12" s="588">
        <v>85.333333333333329</v>
      </c>
      <c r="G12" s="588">
        <v>99</v>
      </c>
      <c r="H12" s="588">
        <v>100.91666666666667</v>
      </c>
      <c r="I12" s="588">
        <v>100</v>
      </c>
      <c r="J12" s="588">
        <v>98</v>
      </c>
      <c r="K12" s="588">
        <v>98</v>
      </c>
      <c r="L12" s="588">
        <v>98</v>
      </c>
    </row>
    <row r="13" spans="2:12">
      <c r="B13" s="478" t="s">
        <v>3773</v>
      </c>
      <c r="C13" s="589" t="s">
        <v>4653</v>
      </c>
      <c r="D13" s="590"/>
      <c r="E13" s="591">
        <v>648</v>
      </c>
      <c r="F13" s="591">
        <v>739.91666666666663</v>
      </c>
      <c r="G13" s="591">
        <v>689.33333333333337</v>
      </c>
      <c r="H13" s="591">
        <v>682.91666666666663</v>
      </c>
      <c r="I13" s="591">
        <v>660</v>
      </c>
      <c r="J13" s="591">
        <v>578</v>
      </c>
      <c r="K13" s="591">
        <v>667</v>
      </c>
      <c r="L13" s="591">
        <v>671</v>
      </c>
    </row>
    <row r="14" spans="2:12">
      <c r="B14" s="478" t="s">
        <v>3773</v>
      </c>
      <c r="C14" s="589" t="s">
        <v>4654</v>
      </c>
      <c r="D14" s="590"/>
      <c r="E14" s="591">
        <v>782</v>
      </c>
      <c r="F14" s="591">
        <v>955.41140496685114</v>
      </c>
      <c r="G14" s="591">
        <v>941.27731040985145</v>
      </c>
      <c r="H14" s="591">
        <v>1049.2161086808205</v>
      </c>
      <c r="I14" s="591">
        <v>1074.3457874280225</v>
      </c>
      <c r="J14" s="591">
        <v>1135.5170224436365</v>
      </c>
      <c r="K14" s="591">
        <v>1176.433673191834</v>
      </c>
      <c r="L14" s="591">
        <v>1243.9913411158241</v>
      </c>
    </row>
    <row r="15" spans="2:12">
      <c r="B15" s="478"/>
      <c r="C15" s="478"/>
      <c r="D15" s="478"/>
      <c r="E15" s="592"/>
      <c r="F15" s="592"/>
      <c r="G15" s="592"/>
      <c r="H15" s="592"/>
      <c r="I15" s="592"/>
      <c r="J15" s="592"/>
      <c r="K15" s="592"/>
      <c r="L15" s="592"/>
    </row>
    <row r="16" spans="2:12">
      <c r="B16" s="478"/>
      <c r="C16" s="478"/>
      <c r="D16" s="478"/>
      <c r="E16" s="478"/>
      <c r="F16" s="593"/>
      <c r="G16" s="593"/>
      <c r="H16" s="593"/>
      <c r="I16" s="593"/>
      <c r="J16" s="593"/>
      <c r="K16" s="593"/>
      <c r="L16" s="478"/>
    </row>
    <row r="17" spans="2:12">
      <c r="B17" s="478"/>
      <c r="C17" s="478"/>
      <c r="D17" s="478"/>
      <c r="E17" s="478"/>
      <c r="F17" s="478"/>
      <c r="G17" s="478"/>
      <c r="H17" s="478"/>
      <c r="I17" s="478"/>
      <c r="J17" s="478"/>
      <c r="K17" s="478"/>
      <c r="L17" s="478"/>
    </row>
    <row r="18" spans="2:12">
      <c r="B18" s="478"/>
      <c r="C18" s="478"/>
      <c r="D18" s="594"/>
      <c r="E18" s="595" t="s">
        <v>4635</v>
      </c>
      <c r="F18" s="595" t="s">
        <v>4655</v>
      </c>
      <c r="G18" s="595">
        <v>2022</v>
      </c>
      <c r="H18" s="595">
        <v>2023</v>
      </c>
      <c r="I18" s="595">
        <v>2024</v>
      </c>
      <c r="J18" s="595">
        <v>2025</v>
      </c>
      <c r="K18" s="595">
        <v>2026</v>
      </c>
      <c r="L18" s="595">
        <v>2027</v>
      </c>
    </row>
    <row r="19" spans="2:12">
      <c r="B19" s="478"/>
      <c r="C19" s="478"/>
      <c r="D19" s="478" t="s">
        <v>7</v>
      </c>
      <c r="E19" s="596">
        <v>1731.5</v>
      </c>
      <c r="F19" s="596">
        <v>2028.0780716335175</v>
      </c>
      <c r="G19" s="596">
        <v>1984.6106437431849</v>
      </c>
      <c r="H19" s="596">
        <v>2110.049442014154</v>
      </c>
      <c r="I19" s="596">
        <v>2107.3457874280225</v>
      </c>
      <c r="J19" s="596">
        <v>2082.5170224436365</v>
      </c>
      <c r="K19" s="596">
        <v>2216.4336731918338</v>
      </c>
      <c r="L19" s="596">
        <v>2290.9913411158241</v>
      </c>
    </row>
    <row r="20" spans="2:12">
      <c r="B20" s="478"/>
      <c r="C20" s="478"/>
      <c r="D20" s="478" t="s">
        <v>4656</v>
      </c>
      <c r="E20" s="596">
        <v>115</v>
      </c>
      <c r="F20" s="596">
        <v>115.75</v>
      </c>
      <c r="G20" s="596">
        <v>121.33333333333333</v>
      </c>
      <c r="H20" s="596">
        <v>129.5</v>
      </c>
      <c r="I20" s="596">
        <v>133</v>
      </c>
      <c r="J20" s="596">
        <v>135</v>
      </c>
      <c r="K20" s="596">
        <v>142</v>
      </c>
      <c r="L20" s="596">
        <v>143</v>
      </c>
    </row>
    <row r="21" spans="2:12">
      <c r="B21" s="478"/>
      <c r="C21" s="478"/>
      <c r="D21" s="478" t="s">
        <v>142</v>
      </c>
      <c r="E21" s="596">
        <v>530</v>
      </c>
      <c r="F21" s="596">
        <v>529.16666666666663</v>
      </c>
      <c r="G21" s="596">
        <v>470.66666666666669</v>
      </c>
      <c r="H21" s="596">
        <v>490.75</v>
      </c>
      <c r="I21" s="596">
        <v>500</v>
      </c>
      <c r="J21" s="596">
        <v>503</v>
      </c>
      <c r="K21" s="596">
        <v>515</v>
      </c>
      <c r="L21" s="596">
        <v>521</v>
      </c>
    </row>
    <row r="22" spans="2:12" ht="12.75" thickBot="1">
      <c r="B22" s="478"/>
      <c r="C22" s="478"/>
      <c r="D22" s="597" t="s">
        <v>4657</v>
      </c>
      <c r="E22" s="597">
        <v>2376.5</v>
      </c>
      <c r="F22" s="597">
        <v>2672.9947383001841</v>
      </c>
      <c r="G22" s="597">
        <v>2576.6106437431849</v>
      </c>
      <c r="H22" s="597">
        <v>2730.299442014154</v>
      </c>
      <c r="I22" s="597">
        <v>2740.3457874280225</v>
      </c>
      <c r="J22" s="597">
        <v>2720.5170224436365</v>
      </c>
      <c r="K22" s="597">
        <v>2873.4336731918338</v>
      </c>
      <c r="L22" s="597">
        <v>2954.9913411158241</v>
      </c>
    </row>
    <row r="23" spans="2:12" ht="12.75" thickTop="1">
      <c r="B23" s="478"/>
      <c r="C23" s="478"/>
      <c r="D23" s="478"/>
      <c r="E23" s="598"/>
      <c r="F23" s="598"/>
      <c r="G23" s="598"/>
      <c r="H23" s="598"/>
      <c r="I23" s="598"/>
      <c r="J23" s="598"/>
      <c r="K23" s="598"/>
      <c r="L23" s="598"/>
    </row>
    <row r="24" spans="2:12">
      <c r="B24" s="478"/>
      <c r="C24" s="478"/>
      <c r="D24" s="478"/>
      <c r="E24" s="478"/>
      <c r="F24" s="478"/>
      <c r="G24" s="478"/>
      <c r="H24" s="478"/>
      <c r="I24" s="478"/>
      <c r="J24" s="478"/>
      <c r="K24" s="478"/>
      <c r="L24" s="478"/>
    </row>
    <row r="25" spans="2:12">
      <c r="B25" s="478"/>
      <c r="C25" s="478"/>
      <c r="D25" s="478" t="s">
        <v>4658</v>
      </c>
      <c r="E25" s="592">
        <v>847782.62052400003</v>
      </c>
      <c r="F25" s="592">
        <v>996237.62691200001</v>
      </c>
      <c r="G25" s="592">
        <v>1287476.2982607272</v>
      </c>
      <c r="H25" s="592">
        <v>1655010.1881120121</v>
      </c>
      <c r="I25" s="592">
        <v>1659098.717353614</v>
      </c>
      <c r="J25" s="592">
        <v>1821110.4678879506</v>
      </c>
      <c r="K25" s="592">
        <v>2095565.0182017132</v>
      </c>
      <c r="L25" s="592">
        <v>2357942.5043076975</v>
      </c>
    </row>
    <row r="26" spans="2:12">
      <c r="B26" s="478"/>
      <c r="C26" s="478"/>
      <c r="D26" s="478" t="s">
        <v>4659</v>
      </c>
      <c r="E26" s="592">
        <v>847782.62052400003</v>
      </c>
      <c r="F26" s="592">
        <v>996237.62691200001</v>
      </c>
      <c r="G26" s="592">
        <v>1287476.2982607272</v>
      </c>
      <c r="H26" s="592">
        <v>1654428.1881120107</v>
      </c>
      <c r="I26" s="592">
        <v>1658157.8173536165</v>
      </c>
      <c r="J26" s="592">
        <v>1783355.9592947015</v>
      </c>
      <c r="K26" s="592">
        <v>1943883.9567570747</v>
      </c>
      <c r="L26" s="592">
        <v>1993442.9017838859</v>
      </c>
    </row>
    <row r="27" spans="2:12">
      <c r="B27" s="478"/>
      <c r="C27" s="478"/>
      <c r="D27" s="478" t="s">
        <v>4660</v>
      </c>
      <c r="E27" s="599">
        <v>1</v>
      </c>
      <c r="F27" s="599">
        <v>1</v>
      </c>
      <c r="G27" s="599">
        <v>1</v>
      </c>
      <c r="H27" s="599">
        <v>0.99964834053338048</v>
      </c>
      <c r="I27" s="593">
        <v>0.99943288486082471</v>
      </c>
      <c r="J27" s="593">
        <v>0.97926841382827523</v>
      </c>
      <c r="K27" s="593">
        <v>0.92761805998517666</v>
      </c>
      <c r="L27" s="593">
        <v>0.84541624663963966</v>
      </c>
    </row>
    <row r="28" spans="2:12">
      <c r="B28" s="478"/>
      <c r="C28" s="478"/>
      <c r="D28" s="478"/>
      <c r="E28" s="478"/>
      <c r="F28" s="478"/>
      <c r="G28" s="478"/>
      <c r="H28" s="478"/>
      <c r="I28" s="478"/>
      <c r="J28" s="478"/>
      <c r="K28" s="478"/>
      <c r="L28" s="478"/>
    </row>
    <row r="29" spans="2:12">
      <c r="B29" s="478"/>
      <c r="C29" s="478"/>
      <c r="D29" s="478" t="s">
        <v>4661</v>
      </c>
      <c r="E29" s="478"/>
      <c r="F29" s="478"/>
      <c r="G29" s="593">
        <v>0.29233855807220288</v>
      </c>
      <c r="H29" s="593">
        <v>0.28501642348445944</v>
      </c>
      <c r="I29" s="593">
        <v>2.2543312960969786E-3</v>
      </c>
      <c r="J29" s="593">
        <v>7.5504358288946527E-2</v>
      </c>
      <c r="K29" s="593">
        <v>9.0014557455966537E-2</v>
      </c>
      <c r="L29" s="593">
        <v>2.5494806340955023E-2</v>
      </c>
    </row>
    <row r="30" spans="2:12">
      <c r="B30" s="478"/>
      <c r="C30" s="478"/>
      <c r="D30" s="478" t="s">
        <v>4662</v>
      </c>
      <c r="E30" s="478"/>
      <c r="F30" s="478"/>
      <c r="G30" s="593"/>
      <c r="H30" s="593">
        <v>6.4012200141014469E-2</v>
      </c>
      <c r="I30" s="593">
        <v>5.0630312578383956E-4</v>
      </c>
      <c r="J30" s="593">
        <v>1.6957619617925072E-2</v>
      </c>
      <c r="K30" s="593">
        <v>2.0216483657442115E-2</v>
      </c>
      <c r="L30" s="593">
        <v>5.7259109005085157E-3</v>
      </c>
    </row>
    <row r="31" spans="2:12">
      <c r="B31" s="478"/>
      <c r="C31" s="478"/>
      <c r="D31" s="600" t="s">
        <v>4663</v>
      </c>
      <c r="E31" s="601">
        <v>1731.5</v>
      </c>
      <c r="F31" s="601">
        <v>2028.0780716335175</v>
      </c>
      <c r="G31" s="601">
        <v>1984.6106437431849</v>
      </c>
      <c r="H31" s="601">
        <v>2109.3074231528344</v>
      </c>
      <c r="I31" s="601">
        <v>2106.1506797284947</v>
      </c>
      <c r="J31" s="601">
        <v>2039.3431413387625</v>
      </c>
      <c r="K31" s="601">
        <v>2056.0039040120278</v>
      </c>
      <c r="L31" s="601">
        <v>1936.8413006900544</v>
      </c>
    </row>
    <row r="32" spans="2:12">
      <c r="B32" s="478"/>
      <c r="C32" s="478"/>
      <c r="D32" s="478" t="s">
        <v>4664</v>
      </c>
      <c r="E32" s="478"/>
      <c r="F32" s="596"/>
      <c r="G32" s="596">
        <v>648.72991703421042</v>
      </c>
      <c r="H32" s="596">
        <v>784.34663906842729</v>
      </c>
      <c r="I32" s="596">
        <v>787.29306184653922</v>
      </c>
      <c r="J32" s="596">
        <v>874.47566971195749</v>
      </c>
      <c r="K32" s="596">
        <v>945.4670552735015</v>
      </c>
      <c r="L32" s="596">
        <v>1029.2236648783075</v>
      </c>
    </row>
    <row r="33" spans="2:12">
      <c r="B33" s="478"/>
      <c r="C33" s="478"/>
      <c r="D33" s="478"/>
      <c r="E33" s="478"/>
      <c r="F33" s="478"/>
      <c r="G33" s="478"/>
      <c r="H33" s="478"/>
      <c r="I33" s="478"/>
      <c r="J33" s="478"/>
      <c r="K33" s="478"/>
      <c r="L33" s="478"/>
    </row>
    <row r="34" spans="2:12">
      <c r="B34" s="478"/>
      <c r="C34" s="478"/>
      <c r="D34" s="478" t="s">
        <v>4665</v>
      </c>
      <c r="E34" s="478"/>
      <c r="F34" s="478"/>
      <c r="G34" s="478"/>
      <c r="H34" s="593">
        <v>4.6408012309482348E-2</v>
      </c>
      <c r="I34" s="593">
        <v>3.6706317923684232E-4</v>
      </c>
      <c r="J34" s="593">
        <v>1.2294053605946157E-2</v>
      </c>
      <c r="K34" s="593">
        <v>1.4656687637078831E-2</v>
      </c>
      <c r="L34" s="593">
        <v>4.1512109093019382E-3</v>
      </c>
    </row>
    <row r="35" spans="2:12">
      <c r="B35" s="478"/>
      <c r="C35" s="478"/>
      <c r="D35" s="600" t="s">
        <v>4666</v>
      </c>
      <c r="E35" s="601">
        <v>530</v>
      </c>
      <c r="F35" s="601">
        <v>529.16666666666663</v>
      </c>
      <c r="G35" s="601">
        <v>470.66666666666669</v>
      </c>
      <c r="H35" s="601">
        <v>490.75</v>
      </c>
      <c r="I35" s="601">
        <v>500</v>
      </c>
      <c r="J35" s="601">
        <v>503</v>
      </c>
      <c r="K35" s="601">
        <v>515</v>
      </c>
      <c r="L35" s="601">
        <v>521</v>
      </c>
    </row>
    <row r="36" spans="2:12">
      <c r="B36" s="478"/>
      <c r="C36" s="478"/>
      <c r="D36" s="478"/>
      <c r="E36" s="478"/>
      <c r="F36" s="478"/>
      <c r="G36" s="478"/>
      <c r="H36" s="478"/>
      <c r="I36" s="478"/>
      <c r="J36" s="478"/>
      <c r="K36" s="478"/>
      <c r="L36" s="478"/>
    </row>
    <row r="37" spans="2:12">
      <c r="B37" s="478"/>
      <c r="C37" s="478"/>
      <c r="D37" s="478" t="s">
        <v>4667</v>
      </c>
      <c r="E37" s="478"/>
      <c r="F37" s="478"/>
      <c r="G37" s="478"/>
      <c r="H37" s="593">
        <v>7.7317439929667262E-2</v>
      </c>
      <c r="I37" s="593">
        <v>6.115406348752066E-4</v>
      </c>
      <c r="J37" s="593">
        <v>2.048234138602895E-2</v>
      </c>
      <c r="K37" s="593">
        <v>2.4418575792270979E-2</v>
      </c>
      <c r="L37" s="593">
        <v>6.9160686731190059E-3</v>
      </c>
    </row>
    <row r="38" spans="2:12">
      <c r="B38" s="478"/>
      <c r="C38" s="478"/>
      <c r="D38" s="600" t="s">
        <v>4668</v>
      </c>
      <c r="E38" s="601">
        <v>115</v>
      </c>
      <c r="F38" s="601">
        <v>115.75</v>
      </c>
      <c r="G38" s="601">
        <v>121.33333333333333</v>
      </c>
      <c r="H38" s="601">
        <v>129.5</v>
      </c>
      <c r="I38" s="601">
        <v>133</v>
      </c>
      <c r="J38" s="601">
        <v>135</v>
      </c>
      <c r="K38" s="601">
        <v>142</v>
      </c>
      <c r="L38" s="601">
        <v>143</v>
      </c>
    </row>
    <row r="42" spans="2:12">
      <c r="B42" s="602"/>
      <c r="C42" s="602"/>
      <c r="D42" s="602"/>
      <c r="E42" s="603">
        <v>44196</v>
      </c>
      <c r="F42" s="603">
        <v>44561</v>
      </c>
      <c r="G42" s="604">
        <v>44926</v>
      </c>
      <c r="H42" s="603">
        <v>45291</v>
      </c>
      <c r="I42" s="603">
        <v>45657</v>
      </c>
      <c r="J42" s="603">
        <v>46022</v>
      </c>
      <c r="K42" s="603">
        <v>46387</v>
      </c>
      <c r="L42" s="603">
        <v>46752</v>
      </c>
    </row>
    <row r="43" spans="2:12">
      <c r="B43" s="478" t="s">
        <v>4669</v>
      </c>
      <c r="C43" s="478"/>
      <c r="D43" s="478"/>
      <c r="E43" s="478"/>
      <c r="F43" s="478"/>
      <c r="G43" s="605"/>
      <c r="H43" s="478"/>
      <c r="I43" s="478"/>
      <c r="J43" s="478"/>
      <c r="K43" s="478"/>
      <c r="L43" s="478"/>
    </row>
    <row r="44" spans="2:12">
      <c r="B44" s="478"/>
      <c r="C44" s="478" t="s">
        <v>4670</v>
      </c>
      <c r="D44" s="478"/>
      <c r="E44" s="606">
        <v>50078.062603999999</v>
      </c>
      <c r="F44" s="606">
        <v>60241.333599999998</v>
      </c>
      <c r="G44" s="607">
        <v>72558.903173454542</v>
      </c>
      <c r="H44" s="606">
        <v>80202.630629132342</v>
      </c>
      <c r="I44" s="606">
        <v>81726.480611085848</v>
      </c>
      <c r="J44" s="606">
        <v>83606.189665140802</v>
      </c>
      <c r="K44" s="606">
        <v>86281.587734425309</v>
      </c>
      <c r="L44" s="606">
        <v>89215.161717395778</v>
      </c>
    </row>
    <row r="45" spans="2:12">
      <c r="B45" s="478"/>
      <c r="C45" s="478" t="s">
        <v>4671</v>
      </c>
      <c r="D45" s="478"/>
      <c r="E45" s="606"/>
      <c r="F45" s="606"/>
      <c r="G45" s="607">
        <v>1984.6106437431849</v>
      </c>
      <c r="H45" s="606">
        <v>2109.3074231528344</v>
      </c>
      <c r="I45" s="606">
        <v>2109.3074231528344</v>
      </c>
      <c r="J45" s="606">
        <v>2109.3074231528344</v>
      </c>
      <c r="K45" s="606">
        <v>2109.3074231528344</v>
      </c>
      <c r="L45" s="606">
        <v>2109.3074231528344</v>
      </c>
    </row>
    <row r="46" spans="2:12">
      <c r="B46" s="478"/>
      <c r="C46" s="608" t="s">
        <v>4672</v>
      </c>
      <c r="D46" s="608"/>
      <c r="E46" s="609" t="e">
        <v>#DIV/0!</v>
      </c>
      <c r="F46" s="609" t="e">
        <v>#DIV/0!</v>
      </c>
      <c r="G46" s="610">
        <v>36.56077498234152</v>
      </c>
      <c r="H46" s="609">
        <v>38.023205981635179</v>
      </c>
      <c r="I46" s="609">
        <v>38.745646895286242</v>
      </c>
      <c r="J46" s="609">
        <v>39.636796773877819</v>
      </c>
      <c r="K46" s="609">
        <v>40.905174270641908</v>
      </c>
      <c r="L46" s="609">
        <v>42.295950195843737</v>
      </c>
    </row>
  </sheetData>
  <phoneticPr fontId="3" type="noConversion"/>
  <pageMargins left="0.7" right="0.7" top="0.75" bottom="0.75" header="0.3" footer="0.3"/>
  <pageSetup paperSize="9"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BFB23-272D-44DD-AA07-ACAC8D662414}">
  <sheetPr>
    <tabColor theme="7"/>
  </sheetPr>
  <dimension ref="B2:L13"/>
  <sheetViews>
    <sheetView zoomScaleNormal="100" workbookViewId="0">
      <selection activeCell="E2" sqref="E2"/>
    </sheetView>
  </sheetViews>
  <sheetFormatPr defaultRowHeight="16.5"/>
  <sheetData>
    <row r="2" spans="2:12" ht="24">
      <c r="B2" s="611" t="s">
        <v>4673</v>
      </c>
      <c r="C2" s="612" t="s">
        <v>4674</v>
      </c>
      <c r="D2" s="612" t="s">
        <v>4675</v>
      </c>
      <c r="E2" s="612" t="s">
        <v>4676</v>
      </c>
      <c r="F2" s="478"/>
      <c r="G2" s="611" t="s">
        <v>4673</v>
      </c>
      <c r="H2" s="612" t="s">
        <v>4677</v>
      </c>
      <c r="I2" s="612" t="s">
        <v>4678</v>
      </c>
      <c r="J2" s="612" t="s">
        <v>4679</v>
      </c>
      <c r="K2" s="612" t="s">
        <v>4680</v>
      </c>
      <c r="L2" s="612" t="s">
        <v>4681</v>
      </c>
    </row>
    <row r="3" spans="2:12">
      <c r="B3" s="613" t="s">
        <v>112</v>
      </c>
      <c r="C3" s="614">
        <v>13903.513836</v>
      </c>
      <c r="D3" s="614">
        <v>10897.72523</v>
      </c>
      <c r="E3" s="614">
        <v>11398.953511636362</v>
      </c>
      <c r="F3" s="478"/>
      <c r="G3" s="613" t="s">
        <v>112</v>
      </c>
      <c r="H3" s="614">
        <v>11672.528395915635</v>
      </c>
      <c r="I3" s="614">
        <v>11742.563566291128</v>
      </c>
      <c r="J3" s="614">
        <v>11859.98920195404</v>
      </c>
      <c r="K3" s="614">
        <v>12002.309072377489</v>
      </c>
      <c r="L3" s="614">
        <v>12158.339090318395</v>
      </c>
    </row>
    <row r="4" spans="2:12">
      <c r="B4" s="613" t="s">
        <v>111</v>
      </c>
      <c r="C4" s="614">
        <v>1153.6456619999999</v>
      </c>
      <c r="D4" s="614">
        <v>1139.782107</v>
      </c>
      <c r="E4" s="614">
        <v>1130.7872847272727</v>
      </c>
      <c r="F4" s="478"/>
      <c r="G4" s="613" t="s">
        <v>111</v>
      </c>
      <c r="H4" s="614">
        <v>1157.9261795607272</v>
      </c>
      <c r="I4" s="614">
        <v>1164.8737366380915</v>
      </c>
      <c r="J4" s="614">
        <v>1176.5224740044723</v>
      </c>
      <c r="K4" s="614">
        <v>1190.640743692526</v>
      </c>
      <c r="L4" s="614">
        <v>1206.1190733605288</v>
      </c>
    </row>
    <row r="5" spans="2:12">
      <c r="B5" s="613" t="s">
        <v>114</v>
      </c>
      <c r="C5" s="614">
        <v>823.62009</v>
      </c>
      <c r="D5" s="614">
        <v>1063.124409</v>
      </c>
      <c r="E5" s="614">
        <v>1686.5105738181817</v>
      </c>
      <c r="F5" s="478"/>
      <c r="G5" s="613" t="s">
        <v>114</v>
      </c>
      <c r="H5" s="614">
        <v>1726.9868275898182</v>
      </c>
      <c r="I5" s="614">
        <v>1737.3487485553571</v>
      </c>
      <c r="J5" s="614">
        <v>1754.7222360409107</v>
      </c>
      <c r="K5" s="614">
        <v>1775.7789028734016</v>
      </c>
      <c r="L5" s="614">
        <v>1798.8640286107557</v>
      </c>
    </row>
    <row r="6" spans="2:12">
      <c r="B6" s="613" t="s">
        <v>115</v>
      </c>
      <c r="C6" s="614">
        <v>481.80666100000002</v>
      </c>
      <c r="D6" s="614">
        <v>565.07612900000004</v>
      </c>
      <c r="E6" s="614">
        <v>658.08666872727258</v>
      </c>
      <c r="F6" s="478"/>
      <c r="G6" s="613" t="s">
        <v>115</v>
      </c>
      <c r="H6" s="614">
        <v>673.88074877672716</v>
      </c>
      <c r="I6" s="614">
        <v>677.92403326938756</v>
      </c>
      <c r="J6" s="614">
        <v>684.70327360208148</v>
      </c>
      <c r="K6" s="614">
        <v>692.91971288530647</v>
      </c>
      <c r="L6" s="614">
        <v>701.92766915281538</v>
      </c>
    </row>
    <row r="7" spans="2:12">
      <c r="B7" s="613" t="s">
        <v>116</v>
      </c>
      <c r="C7" s="614">
        <v>1530.041203</v>
      </c>
      <c r="D7" s="614">
        <v>2119.541401</v>
      </c>
      <c r="E7" s="614">
        <v>2473.4310709090905</v>
      </c>
      <c r="F7" s="478"/>
      <c r="G7" s="613" t="s">
        <v>116</v>
      </c>
      <c r="H7" s="614">
        <v>2532.7934166109089</v>
      </c>
      <c r="I7" s="614">
        <v>2547.9901771105742</v>
      </c>
      <c r="J7" s="614">
        <v>2573.4700788816799</v>
      </c>
      <c r="K7" s="614">
        <v>2604.3517198282602</v>
      </c>
      <c r="L7" s="614">
        <v>2638.2082921860274</v>
      </c>
    </row>
    <row r="8" spans="2:12">
      <c r="B8" s="613" t="s">
        <v>117</v>
      </c>
      <c r="C8" s="614">
        <v>631.67722500000002</v>
      </c>
      <c r="D8" s="614">
        <v>450.556624</v>
      </c>
      <c r="E8" s="614">
        <v>390.21974836363631</v>
      </c>
      <c r="F8" s="478"/>
      <c r="G8" s="613" t="s">
        <v>117</v>
      </c>
      <c r="H8" s="614">
        <v>399.58502232436359</v>
      </c>
      <c r="I8" s="614">
        <v>401.98253245830978</v>
      </c>
      <c r="J8" s="614">
        <v>406.00235778289289</v>
      </c>
      <c r="K8" s="614">
        <v>410.87438607628758</v>
      </c>
      <c r="L8" s="614">
        <v>416.2157530952793</v>
      </c>
    </row>
    <row r="9" spans="2:12">
      <c r="B9" s="613" t="s">
        <v>113</v>
      </c>
      <c r="C9" s="614">
        <v>11854.998943000001</v>
      </c>
      <c r="D9" s="614">
        <v>15514.087622999999</v>
      </c>
      <c r="E9" s="614">
        <v>15040.831811999999</v>
      </c>
      <c r="F9" s="478"/>
      <c r="G9" s="613" t="s">
        <v>113</v>
      </c>
      <c r="H9" s="614">
        <v>15401.811775487999</v>
      </c>
      <c r="I9" s="614">
        <v>15494.222646140926</v>
      </c>
      <c r="J9" s="614">
        <v>15649.164872602336</v>
      </c>
      <c r="K9" s="614">
        <v>15836.954851073564</v>
      </c>
      <c r="L9" s="614">
        <v>16042.835264137519</v>
      </c>
    </row>
    <row r="10" spans="2:12">
      <c r="B10" s="613" t="s">
        <v>118</v>
      </c>
      <c r="C10" s="614">
        <v>434.70200499999999</v>
      </c>
      <c r="D10" s="614">
        <v>103.946589</v>
      </c>
      <c r="E10" s="614">
        <v>145.89191236363635</v>
      </c>
      <c r="F10" s="478"/>
      <c r="G10" s="613" t="s">
        <v>118</v>
      </c>
      <c r="H10" s="614">
        <v>149.39331826036363</v>
      </c>
      <c r="I10" s="614">
        <v>150.28967816992582</v>
      </c>
      <c r="J10" s="614">
        <v>151.79257495162508</v>
      </c>
      <c r="K10" s="614">
        <v>153.61408585104459</v>
      </c>
      <c r="L10" s="614">
        <v>155.61106896710817</v>
      </c>
    </row>
    <row r="11" spans="2:12">
      <c r="B11" s="613" t="s">
        <v>119</v>
      </c>
      <c r="C11" s="614">
        <v>307.00284699999997</v>
      </c>
      <c r="D11" s="614">
        <v>310.487842</v>
      </c>
      <c r="E11" s="614">
        <v>431.60604654545449</v>
      </c>
      <c r="F11" s="478"/>
      <c r="G11" s="613" t="s">
        <v>119</v>
      </c>
      <c r="H11" s="614">
        <v>441.96459166254544</v>
      </c>
      <c r="I11" s="614">
        <v>444.61637921252071</v>
      </c>
      <c r="J11" s="614">
        <v>449.06254300464593</v>
      </c>
      <c r="K11" s="614">
        <v>454.45129352070171</v>
      </c>
      <c r="L11" s="614">
        <v>460.35916033647084</v>
      </c>
    </row>
    <row r="12" spans="2:12" ht="24">
      <c r="B12" s="613" t="s">
        <v>120</v>
      </c>
      <c r="C12" s="614">
        <v>-41.54515</v>
      </c>
      <c r="D12" s="614">
        <v>0</v>
      </c>
      <c r="E12" s="614">
        <v>0</v>
      </c>
      <c r="F12" s="478"/>
      <c r="G12" s="613" t="s">
        <v>120</v>
      </c>
      <c r="H12" s="614">
        <v>0</v>
      </c>
      <c r="I12" s="614">
        <v>0</v>
      </c>
      <c r="J12" s="614">
        <v>0</v>
      </c>
      <c r="K12" s="614">
        <v>0</v>
      </c>
      <c r="L12" s="614">
        <v>0</v>
      </c>
    </row>
    <row r="13" spans="2:12">
      <c r="B13" s="615" t="s">
        <v>121</v>
      </c>
      <c r="C13" s="616">
        <v>31079.463321999996</v>
      </c>
      <c r="D13" s="616">
        <v>32164.327953999997</v>
      </c>
      <c r="E13" s="616">
        <v>33356.318629090907</v>
      </c>
      <c r="F13" s="478"/>
      <c r="G13" s="615" t="s">
        <v>121</v>
      </c>
      <c r="H13" s="616">
        <v>34156.870276189089</v>
      </c>
      <c r="I13" s="616">
        <v>34361.811497846225</v>
      </c>
      <c r="J13" s="616">
        <v>34705.429612824686</v>
      </c>
      <c r="K13" s="616">
        <v>35121.894768178587</v>
      </c>
      <c r="L13" s="616">
        <v>35578.479400164906</v>
      </c>
    </row>
  </sheetData>
  <phoneticPr fontId="3" type="noConversion"/>
  <pageMargins left="0.7" right="0.7" top="0.75" bottom="0.75" header="0.3" footer="0.3"/>
  <pageSetup paperSize="9"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1FD41-27E1-447B-9821-4B843A05E839}">
  <sheetPr>
    <tabColor theme="7"/>
  </sheetPr>
  <dimension ref="B1:N14"/>
  <sheetViews>
    <sheetView zoomScale="85" zoomScaleNormal="85" workbookViewId="0">
      <selection activeCell="Q28" sqref="Q28"/>
    </sheetView>
  </sheetViews>
  <sheetFormatPr defaultRowHeight="16.5"/>
  <cols>
    <col min="7" max="14" width="10.75" bestFit="1" customWidth="1"/>
  </cols>
  <sheetData>
    <row r="1" spans="2:14">
      <c r="B1" t="s">
        <v>4656</v>
      </c>
    </row>
    <row r="2" spans="2:14">
      <c r="B2" s="554"/>
      <c r="C2" s="554"/>
      <c r="D2" s="554"/>
      <c r="E2" s="617"/>
      <c r="F2" s="555"/>
      <c r="G2" s="555">
        <v>44196</v>
      </c>
      <c r="H2" s="555">
        <v>44561</v>
      </c>
      <c r="I2" s="556">
        <v>44926</v>
      </c>
      <c r="J2" s="555">
        <v>45291</v>
      </c>
      <c r="K2" s="555">
        <v>45657</v>
      </c>
      <c r="L2" s="555">
        <v>46022</v>
      </c>
      <c r="M2" s="555">
        <v>46387</v>
      </c>
      <c r="N2" s="555">
        <v>46752</v>
      </c>
    </row>
    <row r="3" spans="2:14">
      <c r="B3" s="557" t="s">
        <v>4682</v>
      </c>
      <c r="C3" s="557"/>
      <c r="D3" s="557"/>
      <c r="E3" s="557"/>
      <c r="F3" s="557"/>
      <c r="G3" s="557"/>
      <c r="H3" s="557"/>
      <c r="I3" s="618"/>
      <c r="J3" s="557"/>
      <c r="K3" s="557"/>
      <c r="L3" s="557"/>
      <c r="M3" s="557"/>
      <c r="N3" s="557"/>
    </row>
    <row r="4" spans="2:14">
      <c r="B4" s="557"/>
      <c r="C4" s="557" t="s">
        <v>97</v>
      </c>
      <c r="D4" s="557"/>
      <c r="E4" s="558"/>
      <c r="F4" s="558"/>
      <c r="G4" s="558">
        <v>11641.632242000001</v>
      </c>
      <c r="H4" s="558">
        <v>12387.196479</v>
      </c>
      <c r="I4" s="561">
        <v>14021.554344</v>
      </c>
      <c r="J4" s="558">
        <v>15563.925321840001</v>
      </c>
      <c r="K4" s="558">
        <v>16288.27881925104</v>
      </c>
      <c r="L4" s="558">
        <v>16913.47929573432</v>
      </c>
      <c r="M4" s="558">
        <v>18359.769703067333</v>
      </c>
      <c r="N4" s="558">
        <v>19117.692027006633</v>
      </c>
    </row>
    <row r="5" spans="2:14">
      <c r="B5" s="557"/>
      <c r="C5" s="557" t="s">
        <v>4683</v>
      </c>
      <c r="D5" s="557"/>
      <c r="E5" s="558"/>
      <c r="F5" s="558"/>
      <c r="G5" s="558"/>
      <c r="H5" s="558"/>
      <c r="I5" s="561">
        <v>121.33333333333333</v>
      </c>
      <c r="J5" s="558">
        <v>129.5</v>
      </c>
      <c r="K5" s="558">
        <v>133</v>
      </c>
      <c r="L5" s="558">
        <v>135</v>
      </c>
      <c r="M5" s="558">
        <v>142</v>
      </c>
      <c r="N5" s="558">
        <v>143</v>
      </c>
    </row>
    <row r="6" spans="2:14">
      <c r="B6" s="557"/>
      <c r="C6" s="619" t="s">
        <v>4684</v>
      </c>
      <c r="D6" s="619"/>
      <c r="E6" s="620"/>
      <c r="F6" s="620"/>
      <c r="G6" s="620" t="e">
        <v>#DIV/0!</v>
      </c>
      <c r="H6" s="620" t="e">
        <v>#DIV/0!</v>
      </c>
      <c r="I6" s="621">
        <v>115.56226107692308</v>
      </c>
      <c r="J6" s="620">
        <v>120.18475152000001</v>
      </c>
      <c r="K6" s="620">
        <v>122.46826179887999</v>
      </c>
      <c r="L6" s="620">
        <v>125.28503182025422</v>
      </c>
      <c r="M6" s="620">
        <v>129.29415283850236</v>
      </c>
      <c r="N6" s="620">
        <v>133.69015403501143</v>
      </c>
    </row>
    <row r="9" spans="2:14">
      <c r="B9" t="s">
        <v>142</v>
      </c>
    </row>
    <row r="10" spans="2:14">
      <c r="B10" s="554"/>
      <c r="C10" s="554"/>
      <c r="D10" s="554"/>
      <c r="E10" s="617"/>
      <c r="F10" s="555"/>
      <c r="G10" s="555">
        <v>44196</v>
      </c>
      <c r="H10" s="555">
        <v>44561</v>
      </c>
      <c r="I10" s="556">
        <v>44926</v>
      </c>
      <c r="J10" s="555">
        <v>45291</v>
      </c>
      <c r="K10" s="555">
        <v>45657</v>
      </c>
      <c r="L10" s="555">
        <v>46022</v>
      </c>
      <c r="M10" s="555">
        <v>46387</v>
      </c>
      <c r="N10" s="555">
        <v>46752</v>
      </c>
    </row>
    <row r="11" spans="2:14">
      <c r="B11" s="557" t="s">
        <v>4685</v>
      </c>
      <c r="C11" s="557"/>
      <c r="D11" s="557"/>
      <c r="E11" s="557"/>
      <c r="F11" s="557"/>
      <c r="G11" s="557"/>
      <c r="H11" s="557"/>
      <c r="I11" s="618"/>
      <c r="J11" s="557"/>
      <c r="K11" s="557"/>
      <c r="L11" s="557"/>
      <c r="M11" s="557"/>
      <c r="N11" s="557"/>
    </row>
    <row r="12" spans="2:14">
      <c r="B12" s="557"/>
      <c r="C12" s="557" t="s">
        <v>97</v>
      </c>
      <c r="D12" s="557"/>
      <c r="E12" s="558"/>
      <c r="F12" s="558"/>
      <c r="G12" s="558">
        <v>20182.152282999999</v>
      </c>
      <c r="H12" s="558">
        <v>22284.898686</v>
      </c>
      <c r="I12" s="561">
        <v>26921.271141818179</v>
      </c>
      <c r="J12" s="558">
        <v>29192.801059549212</v>
      </c>
      <c r="K12" s="558">
        <v>30308.16533844182</v>
      </c>
      <c r="L12" s="558">
        <v>31191.284660073339</v>
      </c>
      <c r="M12" s="558">
        <v>32957.34387899757</v>
      </c>
      <c r="N12" s="558">
        <v>34474.917573651066</v>
      </c>
    </row>
    <row r="13" spans="2:14">
      <c r="B13" s="557"/>
      <c r="C13" s="557" t="s">
        <v>4683</v>
      </c>
      <c r="D13" s="557"/>
      <c r="E13" s="558"/>
      <c r="F13" s="558"/>
      <c r="G13" s="558"/>
      <c r="H13" s="558"/>
      <c r="I13" s="561">
        <v>470.66666666666669</v>
      </c>
      <c r="J13" s="558">
        <v>490.75</v>
      </c>
      <c r="K13" s="558">
        <v>500</v>
      </c>
      <c r="L13" s="558">
        <v>503</v>
      </c>
      <c r="M13" s="558">
        <v>515</v>
      </c>
      <c r="N13" s="558">
        <v>521</v>
      </c>
    </row>
    <row r="14" spans="2:14">
      <c r="B14" s="557"/>
      <c r="C14" s="619" t="s">
        <v>4684</v>
      </c>
      <c r="D14" s="619"/>
      <c r="E14" s="620"/>
      <c r="F14" s="620"/>
      <c r="G14" s="620" t="e">
        <v>#DIV/0!</v>
      </c>
      <c r="H14" s="620" t="e">
        <v>#DIV/0!</v>
      </c>
      <c r="I14" s="621">
        <v>57.198168148338908</v>
      </c>
      <c r="J14" s="620">
        <v>59.486094874272467</v>
      </c>
      <c r="K14" s="620">
        <v>60.616330676883642</v>
      </c>
      <c r="L14" s="620">
        <v>62.010506282451964</v>
      </c>
      <c r="M14" s="620">
        <v>63.99484248349043</v>
      </c>
      <c r="N14" s="620">
        <v>66.170667127929107</v>
      </c>
    </row>
  </sheetData>
  <phoneticPr fontId="3" type="noConversion"/>
  <pageMargins left="0.7" right="0.7" top="0.75" bottom="0.75" header="0.3" footer="0.3"/>
  <pageSetup paperSize="9"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6F183-E83C-4BD8-830C-EDAAB598B196}">
  <sheetPr>
    <tabColor theme="7"/>
  </sheetPr>
  <dimension ref="B2:H55"/>
  <sheetViews>
    <sheetView topLeftCell="A23" zoomScale="85" zoomScaleNormal="85" workbookViewId="0">
      <selection activeCell="D43" sqref="D43"/>
    </sheetView>
  </sheetViews>
  <sheetFormatPr defaultRowHeight="16.5"/>
  <cols>
    <col min="2" max="2" width="9.25" bestFit="1" customWidth="1"/>
    <col min="4" max="4" width="15.625" bestFit="1" customWidth="1"/>
    <col min="5" max="8" width="13.5" bestFit="1" customWidth="1"/>
  </cols>
  <sheetData>
    <row r="2" spans="2:8">
      <c r="D2" s="478">
        <v>2023</v>
      </c>
      <c r="E2" s="478">
        <v>2024</v>
      </c>
      <c r="F2" s="478">
        <v>2025</v>
      </c>
      <c r="G2" s="478">
        <v>2026</v>
      </c>
      <c r="H2" s="478">
        <v>2027</v>
      </c>
    </row>
    <row r="3" spans="2:8">
      <c r="B3" s="842" t="s">
        <v>4889</v>
      </c>
      <c r="C3" s="842" t="s">
        <v>4890</v>
      </c>
      <c r="D3" s="842">
        <v>4425626383.0105019</v>
      </c>
      <c r="E3" s="842">
        <v>3961201189.4946556</v>
      </c>
      <c r="F3" s="842">
        <v>3126064852.7936697</v>
      </c>
      <c r="G3" s="842">
        <v>2020648203.3177147</v>
      </c>
      <c r="H3" s="842">
        <v>1438774654.517787</v>
      </c>
    </row>
    <row r="4" spans="2:8">
      <c r="B4" s="842" t="s">
        <v>4889</v>
      </c>
      <c r="C4" s="842" t="s">
        <v>4891</v>
      </c>
      <c r="D4" s="842">
        <v>523105942.75059193</v>
      </c>
      <c r="E4" s="842">
        <v>418209361.82801789</v>
      </c>
      <c r="F4" s="842">
        <v>215381134.23859233</v>
      </c>
      <c r="G4" s="842">
        <v>32972569.695374794</v>
      </c>
      <c r="H4" s="842">
        <v>0</v>
      </c>
    </row>
    <row r="5" spans="2:8">
      <c r="B5" s="842" t="s">
        <v>4889</v>
      </c>
      <c r="C5" s="842" t="s">
        <v>4892</v>
      </c>
      <c r="D5" s="842">
        <v>1347368173.2732027</v>
      </c>
      <c r="E5" s="842">
        <v>1148323518.9600556</v>
      </c>
      <c r="F5" s="842">
        <v>955641731.03134215</v>
      </c>
      <c r="G5" s="842">
        <v>414661543.84575915</v>
      </c>
      <c r="H5" s="842">
        <v>117243405.02942473</v>
      </c>
    </row>
    <row r="6" spans="2:8">
      <c r="B6" s="842" t="s">
        <v>4889</v>
      </c>
      <c r="C6" s="842" t="s">
        <v>4893</v>
      </c>
      <c r="D6" s="842">
        <v>22052153934.017021</v>
      </c>
      <c r="E6" s="842">
        <v>20605443692.147236</v>
      </c>
      <c r="F6" s="842">
        <v>18002586264.458054</v>
      </c>
      <c r="G6" s="842">
        <v>16438674880.985729</v>
      </c>
      <c r="H6" s="842">
        <v>13595968145.443417</v>
      </c>
    </row>
    <row r="7" spans="2:8">
      <c r="B7" s="842" t="s">
        <v>4889</v>
      </c>
      <c r="C7" s="842" t="s">
        <v>4894</v>
      </c>
      <c r="D7" s="842">
        <v>4613470.3560090708</v>
      </c>
      <c r="E7" s="842">
        <v>4613470.3560090708</v>
      </c>
      <c r="F7" s="842">
        <v>2302479.2448979598</v>
      </c>
      <c r="G7" s="842">
        <v>1487542.775510204</v>
      </c>
      <c r="H7" s="842">
        <v>533457.6785714291</v>
      </c>
    </row>
    <row r="8" spans="2:8">
      <c r="B8" s="842" t="s">
        <v>4889</v>
      </c>
      <c r="C8" s="842" t="s">
        <v>4895</v>
      </c>
      <c r="D8" s="842">
        <v>41150101.230428986</v>
      </c>
      <c r="E8" s="842">
        <v>41150101.230428986</v>
      </c>
      <c r="F8" s="842">
        <v>41150101.230428986</v>
      </c>
      <c r="G8" s="842">
        <v>41150101.230428986</v>
      </c>
      <c r="H8" s="842">
        <v>41150101.230428986</v>
      </c>
    </row>
    <row r="9" spans="2:8">
      <c r="B9" s="842" t="s">
        <v>4889</v>
      </c>
      <c r="C9" s="842" t="s">
        <v>4896</v>
      </c>
      <c r="D9" s="842">
        <v>283548452.2805059</v>
      </c>
      <c r="E9" s="842">
        <v>283548452.2805059</v>
      </c>
      <c r="F9" s="842">
        <v>283548452.2805059</v>
      </c>
      <c r="G9" s="842">
        <v>280464965.15550596</v>
      </c>
      <c r="H9" s="842">
        <v>272274787.78050584</v>
      </c>
    </row>
    <row r="10" spans="2:8">
      <c r="B10" s="842" t="s">
        <v>4889</v>
      </c>
      <c r="C10" s="842" t="s">
        <v>4897</v>
      </c>
      <c r="D10" s="842">
        <v>8684287339.767664</v>
      </c>
      <c r="E10" s="842">
        <v>5985567090.2460337</v>
      </c>
      <c r="F10" s="842">
        <v>4121409637.6903124</v>
      </c>
      <c r="G10" s="842">
        <v>2900789172.0004354</v>
      </c>
      <c r="H10" s="842">
        <v>485520739.52121764</v>
      </c>
    </row>
    <row r="11" spans="2:8">
      <c r="B11" s="843" t="s">
        <v>4898</v>
      </c>
      <c r="C11" s="844"/>
      <c r="D11" s="843">
        <v>37361853796.685928</v>
      </c>
      <c r="E11" s="843">
        <v>32448056876.542946</v>
      </c>
      <c r="F11" s="843">
        <v>26748084652.967808</v>
      </c>
      <c r="G11" s="843">
        <v>22130848979.006458</v>
      </c>
      <c r="H11" s="843">
        <v>15951465291.201351</v>
      </c>
    </row>
    <row r="12" spans="2:8">
      <c r="B12" s="842" t="s">
        <v>4899</v>
      </c>
      <c r="C12" s="842" t="s">
        <v>4890</v>
      </c>
      <c r="D12" s="842">
        <v>1260796456.5756056</v>
      </c>
      <c r="E12" s="842">
        <v>1049930380.0945574</v>
      </c>
      <c r="F12" s="842">
        <v>803549911.88611007</v>
      </c>
      <c r="G12" s="842">
        <v>664476357.19009376</v>
      </c>
      <c r="H12" s="842">
        <v>515512937.78168076</v>
      </c>
    </row>
    <row r="13" spans="2:8">
      <c r="B13" s="842" t="s">
        <v>4899</v>
      </c>
      <c r="C13" s="842" t="s">
        <v>4891</v>
      </c>
      <c r="D13" s="842">
        <v>159480931.83836114</v>
      </c>
      <c r="E13" s="842">
        <v>135465835.15466562</v>
      </c>
      <c r="F13" s="842">
        <v>82859125.374928251</v>
      </c>
      <c r="G13" s="842">
        <v>19104296.142432287</v>
      </c>
      <c r="H13" s="842">
        <v>0</v>
      </c>
    </row>
    <row r="14" spans="2:8">
      <c r="B14" s="842" t="s">
        <v>4899</v>
      </c>
      <c r="C14" s="842" t="s">
        <v>4892</v>
      </c>
      <c r="D14" s="842">
        <v>1825198818.6039467</v>
      </c>
      <c r="E14" s="842">
        <v>1629589016.023454</v>
      </c>
      <c r="F14" s="842">
        <v>1489221100.9745679</v>
      </c>
      <c r="G14" s="842">
        <v>957782997.85633945</v>
      </c>
      <c r="H14" s="842">
        <v>19963730.944278955</v>
      </c>
    </row>
    <row r="15" spans="2:8">
      <c r="B15" s="842" t="s">
        <v>4899</v>
      </c>
      <c r="C15" s="842" t="s">
        <v>4893</v>
      </c>
      <c r="D15" s="842">
        <v>214507230.37935507</v>
      </c>
      <c r="E15" s="842">
        <v>185633876.0993641</v>
      </c>
      <c r="F15" s="842">
        <v>115901957.71293133</v>
      </c>
      <c r="G15" s="842">
        <v>82337898.000354201</v>
      </c>
      <c r="H15" s="842">
        <v>19564661.348291673</v>
      </c>
    </row>
    <row r="16" spans="2:8">
      <c r="B16" s="842" t="s">
        <v>4899</v>
      </c>
      <c r="C16" s="842" t="s">
        <v>4894</v>
      </c>
      <c r="D16" s="842">
        <v>0</v>
      </c>
      <c r="E16" s="842">
        <v>0</v>
      </c>
      <c r="F16" s="842">
        <v>0</v>
      </c>
      <c r="G16" s="842">
        <v>0</v>
      </c>
      <c r="H16" s="842">
        <v>0</v>
      </c>
    </row>
    <row r="17" spans="2:8">
      <c r="B17" s="842" t="s">
        <v>4899</v>
      </c>
      <c r="C17" s="842" t="s">
        <v>4895</v>
      </c>
      <c r="D17" s="842">
        <v>0</v>
      </c>
      <c r="E17" s="842">
        <v>0</v>
      </c>
      <c r="F17" s="842">
        <v>0</v>
      </c>
      <c r="G17" s="842">
        <v>0</v>
      </c>
      <c r="H17" s="842">
        <v>0</v>
      </c>
    </row>
    <row r="18" spans="2:8">
      <c r="B18" s="842" t="s">
        <v>4899</v>
      </c>
      <c r="C18" s="842" t="s">
        <v>4896</v>
      </c>
      <c r="D18" s="842">
        <v>25149523.12327189</v>
      </c>
      <c r="E18" s="842">
        <v>25149523.12327189</v>
      </c>
      <c r="F18" s="842">
        <v>25149523.12327189</v>
      </c>
      <c r="G18" s="842">
        <v>24243793.68577189</v>
      </c>
      <c r="H18" s="842">
        <v>20927900.163594469</v>
      </c>
    </row>
    <row r="19" spans="2:8">
      <c r="B19" s="842" t="s">
        <v>4899</v>
      </c>
      <c r="C19" s="842" t="s">
        <v>4897</v>
      </c>
      <c r="D19" s="842">
        <v>0</v>
      </c>
      <c r="E19" s="842">
        <v>0</v>
      </c>
      <c r="F19" s="842">
        <v>0</v>
      </c>
      <c r="G19" s="842">
        <v>0</v>
      </c>
      <c r="H19" s="842">
        <v>0</v>
      </c>
    </row>
    <row r="20" spans="2:8">
      <c r="B20" s="843" t="s">
        <v>4900</v>
      </c>
      <c r="C20" s="844"/>
      <c r="D20" s="843">
        <v>3485132960.5205402</v>
      </c>
      <c r="E20" s="843">
        <v>3025768630.4953132</v>
      </c>
      <c r="F20" s="843">
        <v>2516681619.0718093</v>
      </c>
      <c r="G20" s="843">
        <v>1747945342.8749919</v>
      </c>
      <c r="H20" s="843">
        <v>575969230.2378459</v>
      </c>
    </row>
    <row r="21" spans="2:8">
      <c r="B21" s="842" t="s">
        <v>4901</v>
      </c>
      <c r="C21" s="842" t="s">
        <v>4890</v>
      </c>
      <c r="D21" s="842">
        <v>0</v>
      </c>
      <c r="E21" s="842">
        <v>0</v>
      </c>
      <c r="F21" s="842">
        <v>0</v>
      </c>
      <c r="G21" s="842">
        <v>0</v>
      </c>
      <c r="H21" s="842">
        <v>0</v>
      </c>
    </row>
    <row r="22" spans="2:8">
      <c r="B22" s="842" t="s">
        <v>4901</v>
      </c>
      <c r="C22" s="842" t="s">
        <v>4891</v>
      </c>
      <c r="D22" s="842">
        <v>7205105.1108727567</v>
      </c>
      <c r="E22" s="842">
        <v>6298907.7039901651</v>
      </c>
      <c r="F22" s="842">
        <v>5999401.3635296393</v>
      </c>
      <c r="G22" s="842">
        <v>1921047.0919661736</v>
      </c>
      <c r="H22" s="842">
        <v>0</v>
      </c>
    </row>
    <row r="23" spans="2:8">
      <c r="B23" s="842" t="s">
        <v>4901</v>
      </c>
      <c r="C23" s="842" t="s">
        <v>4892</v>
      </c>
      <c r="D23" s="842">
        <v>0</v>
      </c>
      <c r="E23" s="842">
        <v>0</v>
      </c>
      <c r="F23" s="842">
        <v>0</v>
      </c>
      <c r="G23" s="842">
        <v>0</v>
      </c>
      <c r="H23" s="842">
        <v>0</v>
      </c>
    </row>
    <row r="24" spans="2:8">
      <c r="B24" s="842" t="s">
        <v>4901</v>
      </c>
      <c r="C24" s="842" t="s">
        <v>4893</v>
      </c>
      <c r="D24" s="842">
        <v>0</v>
      </c>
      <c r="E24" s="842">
        <v>0</v>
      </c>
      <c r="F24" s="842">
        <v>0</v>
      </c>
      <c r="G24" s="842">
        <v>0</v>
      </c>
      <c r="H24" s="842">
        <v>0</v>
      </c>
    </row>
    <row r="25" spans="2:8">
      <c r="B25" s="842" t="s">
        <v>4901</v>
      </c>
      <c r="C25" s="842" t="s">
        <v>4894</v>
      </c>
      <c r="D25" s="842">
        <v>0</v>
      </c>
      <c r="E25" s="842">
        <v>0</v>
      </c>
      <c r="F25" s="842">
        <v>0</v>
      </c>
      <c r="G25" s="842">
        <v>0</v>
      </c>
      <c r="H25" s="842">
        <v>0</v>
      </c>
    </row>
    <row r="26" spans="2:8">
      <c r="B26" s="842" t="s">
        <v>4901</v>
      </c>
      <c r="C26" s="842" t="s">
        <v>4895</v>
      </c>
      <c r="D26" s="842">
        <v>0</v>
      </c>
      <c r="E26" s="842">
        <v>0</v>
      </c>
      <c r="F26" s="842">
        <v>0</v>
      </c>
      <c r="G26" s="842">
        <v>0</v>
      </c>
      <c r="H26" s="842">
        <v>0</v>
      </c>
    </row>
    <row r="27" spans="2:8">
      <c r="B27" s="842" t="s">
        <v>4901</v>
      </c>
      <c r="C27" s="842" t="s">
        <v>4896</v>
      </c>
      <c r="D27" s="842">
        <v>0</v>
      </c>
      <c r="E27" s="842">
        <v>0</v>
      </c>
      <c r="F27" s="842">
        <v>0</v>
      </c>
      <c r="G27" s="842">
        <v>0</v>
      </c>
      <c r="H27" s="842">
        <v>0</v>
      </c>
    </row>
    <row r="28" spans="2:8">
      <c r="B28" s="842" t="s">
        <v>4901</v>
      </c>
      <c r="C28" s="842" t="s">
        <v>4897</v>
      </c>
      <c r="D28" s="842">
        <v>0</v>
      </c>
      <c r="E28" s="842">
        <v>0</v>
      </c>
      <c r="F28" s="842">
        <v>0</v>
      </c>
      <c r="G28" s="842">
        <v>0</v>
      </c>
      <c r="H28" s="842">
        <v>0</v>
      </c>
    </row>
    <row r="29" spans="2:8">
      <c r="B29" s="843" t="s">
        <v>4902</v>
      </c>
      <c r="C29" s="844"/>
      <c r="D29" s="843">
        <v>7205105.1108727567</v>
      </c>
      <c r="E29" s="843">
        <v>6298907.7039901651</v>
      </c>
      <c r="F29" s="843">
        <v>5999401.3635296393</v>
      </c>
      <c r="G29" s="843">
        <v>1921047.0919661736</v>
      </c>
      <c r="H29" s="843">
        <v>0</v>
      </c>
    </row>
    <row r="30" spans="2:8">
      <c r="B30" s="842" t="s">
        <v>4903</v>
      </c>
      <c r="C30" s="842" t="s">
        <v>4890</v>
      </c>
      <c r="D30" s="842">
        <v>0</v>
      </c>
      <c r="E30" s="842">
        <v>0</v>
      </c>
      <c r="F30" s="842">
        <v>0</v>
      </c>
      <c r="G30" s="842">
        <v>0</v>
      </c>
      <c r="H30" s="842">
        <v>0</v>
      </c>
    </row>
    <row r="31" spans="2:8">
      <c r="B31" s="842" t="s">
        <v>4903</v>
      </c>
      <c r="C31" s="842" t="s">
        <v>4891</v>
      </c>
      <c r="D31" s="842">
        <v>18659510.218640439</v>
      </c>
      <c r="E31" s="842">
        <v>16750337.475063371</v>
      </c>
      <c r="F31" s="842">
        <v>12260469.453619514</v>
      </c>
      <c r="G31" s="842">
        <v>1989154.851993832</v>
      </c>
      <c r="H31" s="842">
        <v>0</v>
      </c>
    </row>
    <row r="32" spans="2:8">
      <c r="B32" s="842" t="s">
        <v>4903</v>
      </c>
      <c r="C32" s="842" t="s">
        <v>4892</v>
      </c>
      <c r="D32" s="842">
        <v>40838686.944680855</v>
      </c>
      <c r="E32" s="842">
        <v>40838686.944680855</v>
      </c>
      <c r="F32" s="842">
        <v>40838686.944680855</v>
      </c>
      <c r="G32" s="842">
        <v>24039201.429787226</v>
      </c>
      <c r="H32" s="842">
        <v>0</v>
      </c>
    </row>
    <row r="33" spans="2:8">
      <c r="B33" s="842" t="s">
        <v>4903</v>
      </c>
      <c r="C33" s="842" t="s">
        <v>4893</v>
      </c>
      <c r="D33" s="842">
        <v>0</v>
      </c>
      <c r="E33" s="842">
        <v>0</v>
      </c>
      <c r="F33" s="842">
        <v>0</v>
      </c>
      <c r="G33" s="842">
        <v>0</v>
      </c>
      <c r="H33" s="842">
        <v>0</v>
      </c>
    </row>
    <row r="34" spans="2:8">
      <c r="B34" s="842" t="s">
        <v>4903</v>
      </c>
      <c r="C34" s="842" t="s">
        <v>4894</v>
      </c>
      <c r="D34" s="842">
        <v>0</v>
      </c>
      <c r="E34" s="842">
        <v>0</v>
      </c>
      <c r="F34" s="842">
        <v>0</v>
      </c>
      <c r="G34" s="842">
        <v>0</v>
      </c>
      <c r="H34" s="842">
        <v>0</v>
      </c>
    </row>
    <row r="35" spans="2:8">
      <c r="B35" s="842" t="s">
        <v>4903</v>
      </c>
      <c r="C35" s="842" t="s">
        <v>4895</v>
      </c>
      <c r="D35" s="842">
        <v>0</v>
      </c>
      <c r="E35" s="842">
        <v>0</v>
      </c>
      <c r="F35" s="842">
        <v>0</v>
      </c>
      <c r="G35" s="842">
        <v>0</v>
      </c>
      <c r="H35" s="842">
        <v>0</v>
      </c>
    </row>
    <row r="36" spans="2:8">
      <c r="B36" s="842" t="s">
        <v>4903</v>
      </c>
      <c r="C36" s="842" t="s">
        <v>4896</v>
      </c>
      <c r="D36" s="842">
        <v>0</v>
      </c>
      <c r="E36" s="842">
        <v>0</v>
      </c>
      <c r="F36" s="842">
        <v>0</v>
      </c>
      <c r="G36" s="842">
        <v>0</v>
      </c>
      <c r="H36" s="842">
        <v>0</v>
      </c>
    </row>
    <row r="37" spans="2:8">
      <c r="B37" s="842" t="s">
        <v>4903</v>
      </c>
      <c r="C37" s="842" t="s">
        <v>4897</v>
      </c>
      <c r="D37" s="842">
        <v>0</v>
      </c>
      <c r="E37" s="842">
        <v>0</v>
      </c>
      <c r="F37" s="842">
        <v>0</v>
      </c>
      <c r="G37" s="842">
        <v>0</v>
      </c>
      <c r="H37" s="842">
        <v>0</v>
      </c>
    </row>
    <row r="38" spans="2:8">
      <c r="B38" s="843" t="s">
        <v>4904</v>
      </c>
      <c r="C38" s="844"/>
      <c r="D38" s="843">
        <v>59498197.163321294</v>
      </c>
      <c r="E38" s="843">
        <v>57589024.419744223</v>
      </c>
      <c r="F38" s="843">
        <v>53099156.398300365</v>
      </c>
      <c r="G38" s="843">
        <v>26028356.281781059</v>
      </c>
      <c r="H38" s="843">
        <v>0</v>
      </c>
    </row>
    <row r="39" spans="2:8">
      <c r="B39" s="843" t="s">
        <v>4905</v>
      </c>
      <c r="C39" s="844"/>
      <c r="D39" s="843">
        <v>66703302.274194047</v>
      </c>
      <c r="E39" s="843">
        <v>63887932.123734385</v>
      </c>
      <c r="F39" s="843">
        <v>59098557.761830002</v>
      </c>
      <c r="G39" s="843">
        <v>27949403.373747233</v>
      </c>
      <c r="H39" s="843">
        <v>0</v>
      </c>
    </row>
    <row r="40" spans="2:8">
      <c r="B40" s="842"/>
      <c r="C40" s="842"/>
      <c r="D40" s="845">
        <v>40913690059.480659</v>
      </c>
      <c r="E40" s="845">
        <v>35537713439.161995</v>
      </c>
      <c r="F40" s="845">
        <v>29323864829.801445</v>
      </c>
      <c r="G40" s="845">
        <v>23906743725.255196</v>
      </c>
      <c r="H40" s="845">
        <v>16527434521.439198</v>
      </c>
    </row>
    <row r="41" spans="2:8">
      <c r="B41" s="843" t="s">
        <v>4884</v>
      </c>
      <c r="C41" s="844"/>
      <c r="D41" s="843">
        <v>24023598962.754036</v>
      </c>
      <c r="E41" s="843">
        <v>24023598962.754036</v>
      </c>
      <c r="F41" s="843">
        <v>24023598962.754036</v>
      </c>
      <c r="G41" s="843">
        <v>24023598962.754036</v>
      </c>
      <c r="H41" s="843">
        <v>18591894003.187012</v>
      </c>
    </row>
    <row r="42" spans="2:8">
      <c r="B42" s="842"/>
      <c r="C42" s="842"/>
      <c r="D42" s="842"/>
      <c r="E42" s="842"/>
      <c r="F42" s="842"/>
      <c r="G42" s="842"/>
    </row>
    <row r="43" spans="2:8">
      <c r="B43" s="842" t="s">
        <v>4702</v>
      </c>
      <c r="C43" s="842" t="s">
        <v>4906</v>
      </c>
      <c r="D43" s="842">
        <v>2023</v>
      </c>
      <c r="E43" s="842">
        <v>2024</v>
      </c>
      <c r="F43" s="842">
        <v>2025</v>
      </c>
      <c r="G43" s="842">
        <v>2026</v>
      </c>
      <c r="H43" s="842">
        <v>2027</v>
      </c>
    </row>
    <row r="44" spans="2:8">
      <c r="B44" s="842" t="s">
        <v>4696</v>
      </c>
      <c r="C44" s="842">
        <v>5.1667027346224836</v>
      </c>
      <c r="D44" s="842">
        <v>580848</v>
      </c>
      <c r="E44" s="842">
        <v>96828.950000000186</v>
      </c>
      <c r="F44" s="842">
        <v>0</v>
      </c>
      <c r="G44" s="842">
        <v>0</v>
      </c>
      <c r="H44" s="842">
        <v>0</v>
      </c>
    </row>
    <row r="45" spans="2:8">
      <c r="B45" s="842" t="s">
        <v>4907</v>
      </c>
      <c r="C45" s="842">
        <v>1.9999999999999996</v>
      </c>
      <c r="D45" s="842">
        <v>7079.6499999999814</v>
      </c>
      <c r="E45" s="842">
        <v>0</v>
      </c>
      <c r="F45" s="842">
        <v>0</v>
      </c>
      <c r="G45" s="842">
        <v>0</v>
      </c>
      <c r="H45" s="842">
        <v>0</v>
      </c>
    </row>
    <row r="46" spans="2:8">
      <c r="B46" s="842" t="s">
        <v>4908</v>
      </c>
      <c r="C46" s="842">
        <v>3.0326983101926595</v>
      </c>
      <c r="D46" s="842">
        <v>75764698.631495416</v>
      </c>
      <c r="E46" s="842">
        <v>17279369.614867978</v>
      </c>
      <c r="F46" s="842">
        <v>3972731.1217207015</v>
      </c>
      <c r="G46" s="842">
        <v>0</v>
      </c>
      <c r="H46" s="842">
        <v>0</v>
      </c>
    </row>
    <row r="47" spans="2:8">
      <c r="B47" s="845"/>
      <c r="C47" s="845"/>
      <c r="D47" s="845">
        <v>76352626.281495422</v>
      </c>
      <c r="E47" s="845">
        <v>17376198.564867977</v>
      </c>
      <c r="F47" s="845">
        <v>3972731.1217207015</v>
      </c>
      <c r="G47" s="845">
        <v>0</v>
      </c>
      <c r="H47" s="845">
        <v>0</v>
      </c>
    </row>
    <row r="48" spans="2:8">
      <c r="D48" s="846"/>
      <c r="E48" s="846"/>
      <c r="F48" s="846"/>
      <c r="G48" s="846"/>
      <c r="H48" s="846"/>
    </row>
    <row r="49" spans="4:8">
      <c r="D49" s="846"/>
      <c r="E49" s="846"/>
      <c r="F49" s="846"/>
      <c r="G49" s="846"/>
      <c r="H49" s="846"/>
    </row>
    <row r="52" spans="4:8">
      <c r="D52" s="846"/>
      <c r="E52" s="846"/>
      <c r="F52" s="846"/>
      <c r="G52" s="846"/>
      <c r="H52" s="846"/>
    </row>
    <row r="54" spans="4:8">
      <c r="D54" s="846"/>
      <c r="E54" s="846"/>
      <c r="F54" s="846"/>
      <c r="G54" s="846"/>
      <c r="H54" s="846"/>
    </row>
    <row r="55" spans="4:8">
      <c r="D55" s="846"/>
      <c r="E55" s="846"/>
      <c r="F55" s="846"/>
      <c r="G55" s="846"/>
      <c r="H55" s="846"/>
    </row>
  </sheetData>
  <phoneticPr fontId="3" type="noConversion"/>
  <pageMargins left="0.7" right="0.7" top="0.75" bottom="0.75" header="0.3" footer="0.3"/>
  <pageSetup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14244-AD88-4A0E-9078-CAC12CF34FC4}">
  <sheetPr>
    <tabColor theme="7"/>
  </sheetPr>
  <dimension ref="B2:Q20"/>
  <sheetViews>
    <sheetView zoomScale="85" zoomScaleNormal="85" workbookViewId="0">
      <selection activeCell="G16" sqref="G16"/>
    </sheetView>
  </sheetViews>
  <sheetFormatPr defaultRowHeight="16.5"/>
  <cols>
    <col min="6" max="10" width="9.75" bestFit="1" customWidth="1"/>
  </cols>
  <sheetData>
    <row r="2" spans="2:17">
      <c r="B2" s="622" t="s">
        <v>4686</v>
      </c>
      <c r="C2" s="623"/>
      <c r="D2" s="623"/>
      <c r="E2" s="623"/>
      <c r="F2" s="623"/>
      <c r="G2" s="623"/>
      <c r="H2" s="623"/>
      <c r="I2" s="623"/>
      <c r="J2" s="623"/>
    </row>
    <row r="3" spans="2:17">
      <c r="B3" s="624"/>
      <c r="C3" s="624"/>
      <c r="D3" s="625" t="s">
        <v>4687</v>
      </c>
      <c r="E3" s="626"/>
      <c r="F3" s="626">
        <v>45291</v>
      </c>
      <c r="G3" s="626">
        <v>45657</v>
      </c>
      <c r="H3" s="626">
        <v>46022</v>
      </c>
      <c r="I3" s="626">
        <v>46387</v>
      </c>
      <c r="J3" s="626">
        <v>46752</v>
      </c>
    </row>
    <row r="4" spans="2:17">
      <c r="B4" s="623" t="s">
        <v>4688</v>
      </c>
      <c r="C4" s="627">
        <v>109852.31479400001</v>
      </c>
      <c r="D4" s="628">
        <v>7.8403804353407169</v>
      </c>
      <c r="E4" s="629">
        <v>14011.09495896881</v>
      </c>
      <c r="F4" s="627">
        <v>7005.5474794844049</v>
      </c>
      <c r="G4" s="627">
        <v>14011.09495896881</v>
      </c>
      <c r="H4" s="627">
        <v>14011.09495896881</v>
      </c>
      <c r="I4" s="627">
        <v>14011.09495896881</v>
      </c>
      <c r="J4" s="627">
        <v>14011.09495896881</v>
      </c>
    </row>
    <row r="5" spans="2:17">
      <c r="B5" s="623" t="s">
        <v>4689</v>
      </c>
      <c r="C5" s="627">
        <v>95355.324500000017</v>
      </c>
      <c r="D5" s="623">
        <v>7.8403804353407169</v>
      </c>
      <c r="E5" s="629">
        <v>12162.078777476592</v>
      </c>
      <c r="F5" s="627"/>
      <c r="G5" s="627">
        <v>6081.0393887382961</v>
      </c>
      <c r="H5" s="627">
        <v>12162.078777476592</v>
      </c>
      <c r="I5" s="627">
        <v>12162.078777476592</v>
      </c>
      <c r="J5" s="627">
        <v>12162.078777476592</v>
      </c>
    </row>
    <row r="6" spans="2:17">
      <c r="B6" s="623" t="s">
        <v>4690</v>
      </c>
      <c r="C6" s="627">
        <v>71259.079999999987</v>
      </c>
      <c r="D6" s="623">
        <v>7.8403804353407169</v>
      </c>
      <c r="E6" s="629">
        <v>9088.7273376171706</v>
      </c>
      <c r="F6" s="627"/>
      <c r="G6" s="627"/>
      <c r="H6" s="627">
        <v>4544.3636688085853</v>
      </c>
      <c r="I6" s="627">
        <v>9088.7273376171706</v>
      </c>
      <c r="J6" s="627">
        <v>9088.7273376171706</v>
      </c>
    </row>
    <row r="7" spans="2:17">
      <c r="B7" s="623" t="s">
        <v>4691</v>
      </c>
      <c r="C7" s="627">
        <v>47461.62</v>
      </c>
      <c r="D7" s="623">
        <v>7.8403804353407169</v>
      </c>
      <c r="E7" s="629">
        <v>6053.4843164070871</v>
      </c>
      <c r="F7" s="627"/>
      <c r="G7" s="627"/>
      <c r="H7" s="627"/>
      <c r="I7" s="627">
        <v>3026.7421582035436</v>
      </c>
      <c r="J7" s="627">
        <v>6053.4843164070871</v>
      </c>
    </row>
    <row r="8" spans="2:17">
      <c r="B8" s="623" t="s">
        <v>4692</v>
      </c>
      <c r="C8" s="627">
        <v>18706.349999999999</v>
      </c>
      <c r="D8" s="623">
        <v>7.8403804353407169</v>
      </c>
      <c r="E8" s="629">
        <v>2385.8982551000513</v>
      </c>
      <c r="F8" s="627"/>
      <c r="G8" s="627"/>
      <c r="H8" s="627"/>
      <c r="I8" s="627"/>
      <c r="J8" s="627">
        <v>1192.9491275500257</v>
      </c>
    </row>
    <row r="9" spans="2:17" ht="17.25" thickBot="1">
      <c r="B9" s="630" t="s">
        <v>4657</v>
      </c>
      <c r="C9" s="630"/>
      <c r="D9" s="630"/>
      <c r="E9" s="630"/>
      <c r="F9" s="631">
        <v>7005.5474794844004</v>
      </c>
      <c r="G9" s="631">
        <v>20092.134347707106</v>
      </c>
      <c r="H9" s="631">
        <v>30717.537405253988</v>
      </c>
      <c r="I9" s="631">
        <v>38288.64323226612</v>
      </c>
      <c r="J9" s="631">
        <v>42508.334518019685</v>
      </c>
    </row>
    <row r="10" spans="2:17" ht="17.25" thickTop="1">
      <c r="D10" t="s">
        <v>4693</v>
      </c>
    </row>
    <row r="12" spans="2:17">
      <c r="B12" s="622" t="s">
        <v>4694</v>
      </c>
      <c r="C12" s="623"/>
      <c r="D12" s="623"/>
      <c r="E12" s="623"/>
      <c r="F12" s="623"/>
      <c r="G12" s="623"/>
      <c r="H12" s="623"/>
      <c r="I12" s="623"/>
      <c r="J12" s="623"/>
      <c r="K12" s="623"/>
      <c r="L12" s="623"/>
      <c r="M12" s="623"/>
      <c r="N12" s="623"/>
      <c r="O12" s="623"/>
      <c r="P12" s="623"/>
      <c r="Q12" s="623"/>
    </row>
    <row r="13" spans="2:17">
      <c r="B13" s="624"/>
      <c r="C13" s="624"/>
      <c r="D13" s="624"/>
      <c r="E13" s="626"/>
      <c r="F13" s="626">
        <v>45291</v>
      </c>
      <c r="G13" s="626">
        <v>45657</v>
      </c>
      <c r="H13" s="626">
        <v>46022</v>
      </c>
      <c r="I13" s="626">
        <v>46387</v>
      </c>
      <c r="J13" s="626">
        <v>46752</v>
      </c>
      <c r="K13" s="632"/>
    </row>
    <row r="14" spans="2:17">
      <c r="B14" s="623" t="s">
        <v>4695</v>
      </c>
      <c r="C14" s="623"/>
      <c r="D14" s="623"/>
      <c r="E14" s="623"/>
      <c r="F14" s="627"/>
      <c r="G14" s="627"/>
      <c r="H14" s="627"/>
      <c r="I14" s="627"/>
      <c r="J14" s="627"/>
      <c r="K14" s="623"/>
    </row>
    <row r="15" spans="2:17">
      <c r="B15" s="623" t="s">
        <v>4696</v>
      </c>
      <c r="C15" s="623"/>
      <c r="D15" s="623"/>
      <c r="E15" s="623"/>
      <c r="F15" s="627"/>
      <c r="G15" s="627"/>
      <c r="H15" s="627"/>
      <c r="I15" s="627">
        <v>527.31265749999966</v>
      </c>
      <c r="J15" s="627">
        <v>527.31265749999966</v>
      </c>
      <c r="K15" s="623"/>
    </row>
    <row r="16" spans="2:17">
      <c r="B16" s="623" t="s">
        <v>4697</v>
      </c>
      <c r="C16" s="623"/>
      <c r="D16" s="623"/>
      <c r="E16" s="623"/>
      <c r="F16" s="627"/>
      <c r="G16" s="627">
        <v>3.3646249166666693</v>
      </c>
      <c r="H16" s="627">
        <v>3.3646249166666693</v>
      </c>
      <c r="I16" s="627">
        <v>3.3646249166666693</v>
      </c>
      <c r="J16" s="627">
        <v>3.3646249166666693</v>
      </c>
      <c r="K16" s="623"/>
    </row>
    <row r="17" spans="2:17">
      <c r="B17" s="623" t="s">
        <v>4698</v>
      </c>
      <c r="C17" s="623"/>
      <c r="D17" s="623"/>
      <c r="E17" s="623"/>
      <c r="F17" s="627"/>
      <c r="G17" s="633"/>
      <c r="H17" s="627">
        <v>1.1513546000000001</v>
      </c>
      <c r="I17" s="627">
        <v>1.1513546000000001</v>
      </c>
      <c r="J17" s="627">
        <v>1.1513546000000001</v>
      </c>
      <c r="K17" s="623"/>
    </row>
    <row r="18" spans="2:17">
      <c r="B18" s="623" t="s">
        <v>4699</v>
      </c>
      <c r="C18" s="623"/>
      <c r="D18" s="623"/>
      <c r="E18" s="623"/>
      <c r="F18" s="627"/>
      <c r="G18" s="627">
        <v>367.15886416666677</v>
      </c>
      <c r="H18" s="627">
        <v>367.15886416666677</v>
      </c>
      <c r="I18" s="627">
        <v>367.15886416666677</v>
      </c>
      <c r="J18" s="627">
        <v>367.15886416666677</v>
      </c>
      <c r="K18" s="623"/>
    </row>
    <row r="19" spans="2:17" ht="17.25" thickBot="1">
      <c r="B19" s="630" t="s">
        <v>4657</v>
      </c>
      <c r="C19" s="630"/>
      <c r="D19" s="630"/>
      <c r="E19" s="630"/>
      <c r="F19" s="631">
        <v>0</v>
      </c>
      <c r="G19" s="631">
        <v>370.52348908333346</v>
      </c>
      <c r="H19" s="631">
        <v>371.67484368333345</v>
      </c>
      <c r="I19" s="631">
        <v>898.98750118333305</v>
      </c>
      <c r="J19" s="631">
        <v>898.98750118333305</v>
      </c>
      <c r="K19" s="623"/>
    </row>
    <row r="20" spans="2:17" ht="17.25" thickTop="1">
      <c r="B20" s="623"/>
      <c r="C20" s="623"/>
      <c r="D20" s="623"/>
      <c r="E20" s="623"/>
      <c r="F20" s="623"/>
      <c r="G20" s="623"/>
      <c r="H20" s="623"/>
      <c r="I20" s="627">
        <f>I19-H19</f>
        <v>527.31265749999966</v>
      </c>
      <c r="J20" s="623"/>
      <c r="K20" s="623"/>
      <c r="L20" s="627"/>
      <c r="M20" s="627"/>
      <c r="N20" s="627"/>
      <c r="O20" s="627"/>
      <c r="P20" s="627"/>
      <c r="Q20" s="623"/>
    </row>
  </sheetData>
  <phoneticPr fontId="3" type="noConversion"/>
  <pageMargins left="0.7" right="0.7" top="0.75" bottom="0.75" header="0.3" footer="0.3"/>
  <pageSetup paperSize="9"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BFD3B-7A0E-4B26-89A8-8C1721B6D39C}">
  <sheetPr>
    <tabColor theme="7"/>
  </sheetPr>
  <dimension ref="B1:XFD41"/>
  <sheetViews>
    <sheetView workbookViewId="0">
      <selection activeCell="C2" sqref="C2"/>
    </sheetView>
  </sheetViews>
  <sheetFormatPr defaultRowHeight="16.5"/>
  <cols>
    <col min="2" max="2" width="24.25" bestFit="1" customWidth="1"/>
    <col min="6" max="6" width="9.25" bestFit="1" customWidth="1"/>
  </cols>
  <sheetData>
    <row r="1" spans="2:7 16384:16384">
      <c r="B1" t="s">
        <v>83</v>
      </c>
    </row>
    <row r="2" spans="2:7 16384:16384">
      <c r="C2" s="478" t="s">
        <v>3747</v>
      </c>
      <c r="D2" s="478" t="s">
        <v>3748</v>
      </c>
      <c r="E2" s="478" t="s">
        <v>3749</v>
      </c>
      <c r="F2" s="478" t="s">
        <v>3750</v>
      </c>
      <c r="G2" s="478" t="s">
        <v>3751</v>
      </c>
    </row>
    <row r="3" spans="2:7 16384:16384">
      <c r="B3" s="478" t="s">
        <v>3752</v>
      </c>
      <c r="C3" s="479">
        <v>35286.849205999999</v>
      </c>
      <c r="D3" s="479">
        <v>34262.877432000001</v>
      </c>
      <c r="E3" s="479">
        <v>34249.640409</v>
      </c>
      <c r="F3" s="479">
        <v>-1023.9717739999978</v>
      </c>
      <c r="G3" s="479">
        <v>-13.2370230000015</v>
      </c>
    </row>
    <row r="4" spans="2:7 16384:16384">
      <c r="B4" s="478" t="s">
        <v>3753</v>
      </c>
      <c r="C4" s="479">
        <v>194890.722675</v>
      </c>
      <c r="D4" s="479">
        <v>192234.29542400001</v>
      </c>
      <c r="E4" s="479">
        <v>204311.74800200001</v>
      </c>
      <c r="F4" s="479">
        <v>-2656.4272509999864</v>
      </c>
      <c r="G4" s="479">
        <v>12077.452577999997</v>
      </c>
    </row>
    <row r="5" spans="2:7 16384:16384">
      <c r="B5" s="478" t="s">
        <v>3754</v>
      </c>
      <c r="C5" s="479">
        <v>3630.4020420000002</v>
      </c>
      <c r="D5" s="479">
        <v>3436.3180619999998</v>
      </c>
      <c r="E5" s="479">
        <v>3696.7524960000001</v>
      </c>
      <c r="F5" s="479">
        <v>-194.08398000000034</v>
      </c>
      <c r="G5" s="479">
        <v>260.43443400000024</v>
      </c>
    </row>
    <row r="6" spans="2:7 16384:16384">
      <c r="B6" s="478" t="s">
        <v>3755</v>
      </c>
      <c r="C6" s="479">
        <v>314995.786463</v>
      </c>
      <c r="D6" s="479">
        <v>379941.11426599999</v>
      </c>
      <c r="E6" s="479">
        <v>426824.23842200002</v>
      </c>
      <c r="F6" s="479">
        <v>64945.327802999993</v>
      </c>
      <c r="G6" s="479">
        <v>46883.124156000034</v>
      </c>
    </row>
    <row r="7" spans="2:7 16384:16384">
      <c r="B7" s="478" t="s">
        <v>3756</v>
      </c>
      <c r="C7" s="479">
        <v>1042.9757279999999</v>
      </c>
      <c r="D7" s="479">
        <v>1698.273668</v>
      </c>
      <c r="E7" s="479">
        <v>1757.7586309999999</v>
      </c>
      <c r="F7" s="479">
        <v>655.29794000000015</v>
      </c>
      <c r="G7" s="479">
        <v>59.48496299999988</v>
      </c>
    </row>
    <row r="8" spans="2:7 16384:16384">
      <c r="B8" s="478" t="s">
        <v>3757</v>
      </c>
      <c r="C8" s="479">
        <v>57712.629265000003</v>
      </c>
      <c r="D8" s="479">
        <v>70194.281396000006</v>
      </c>
      <c r="E8" s="479">
        <v>79525.323881999997</v>
      </c>
      <c r="F8" s="479">
        <v>12481.652131000003</v>
      </c>
      <c r="G8" s="479">
        <v>9331.0424859999912</v>
      </c>
    </row>
    <row r="9" spans="2:7 16384:16384">
      <c r="B9" s="478" t="s">
        <v>3758</v>
      </c>
      <c r="C9" s="479">
        <v>20270.982194</v>
      </c>
      <c r="D9" s="479">
        <v>22263.294567000001</v>
      </c>
      <c r="E9" s="479">
        <v>23095.381893999998</v>
      </c>
      <c r="F9" s="479">
        <v>1992.3123730000007</v>
      </c>
      <c r="G9" s="479">
        <v>832.08732699999746</v>
      </c>
    </row>
    <row r="10" spans="2:7 16384:16384">
      <c r="B10" s="478" t="s">
        <v>3759</v>
      </c>
      <c r="C10" s="479">
        <v>412.60901100000001</v>
      </c>
      <c r="D10" s="479">
        <v>428.91704499999997</v>
      </c>
      <c r="E10" s="479">
        <v>475.90339899999998</v>
      </c>
      <c r="F10" s="479">
        <v>16.308033999999964</v>
      </c>
      <c r="G10" s="479">
        <v>46.986354000000006</v>
      </c>
    </row>
    <row r="11" spans="2:7 16384:16384">
      <c r="B11" s="478" t="s">
        <v>3760</v>
      </c>
      <c r="C11" s="479">
        <v>58992.128380000002</v>
      </c>
      <c r="D11" s="479">
        <v>54037.276249000002</v>
      </c>
      <c r="E11" s="479">
        <v>32725.190049000001</v>
      </c>
      <c r="F11" s="479">
        <v>-4954.8521309999996</v>
      </c>
      <c r="G11" s="479">
        <v>-21312.086200000002</v>
      </c>
    </row>
    <row r="12" spans="2:7 16384:16384">
      <c r="B12" s="478" t="s">
        <v>3761</v>
      </c>
      <c r="C12" s="479">
        <v>216.104117</v>
      </c>
      <c r="D12" s="479">
        <v>9.6386660000000006</v>
      </c>
      <c r="E12" s="479">
        <v>2232.7936850000001</v>
      </c>
      <c r="F12" s="479">
        <v>-206.465451</v>
      </c>
      <c r="G12" s="479">
        <v>2223.1550190000003</v>
      </c>
    </row>
    <row r="13" spans="2:7 16384:16384">
      <c r="B13" s="478" t="s">
        <v>3762</v>
      </c>
      <c r="C13" s="479">
        <v>11.820762</v>
      </c>
      <c r="D13" s="479">
        <v>11.761393</v>
      </c>
      <c r="E13" s="479">
        <v>12.24328</v>
      </c>
      <c r="F13" s="479">
        <v>-5.9369000000000227E-2</v>
      </c>
      <c r="G13" s="479">
        <v>0.4818870000000004</v>
      </c>
    </row>
    <row r="14" spans="2:7 16384:16384">
      <c r="B14" s="478" t="s">
        <v>3763</v>
      </c>
      <c r="C14" s="479">
        <v>3755.7538629999999</v>
      </c>
      <c r="D14" s="479">
        <v>5459.9314180000001</v>
      </c>
      <c r="E14" s="479">
        <v>8378.0511600000009</v>
      </c>
      <c r="F14" s="479">
        <v>1704.1775550000002</v>
      </c>
      <c r="G14" s="479">
        <v>2918.1197420000008</v>
      </c>
    </row>
    <row r="15" spans="2:7 16384:16384">
      <c r="B15" s="478" t="s">
        <v>3764</v>
      </c>
      <c r="C15" s="479">
        <v>70793.514846000005</v>
      </c>
      <c r="D15" s="479">
        <v>125400.86801599999</v>
      </c>
      <c r="E15" s="479">
        <v>143474.81145199999</v>
      </c>
      <c r="F15" s="479">
        <v>54607.353169999988</v>
      </c>
      <c r="G15" s="479">
        <v>18073.943436000001</v>
      </c>
    </row>
    <row r="16" spans="2:7 16384:16384">
      <c r="F16" s="480">
        <f>SUM(F3:F15)</f>
        <v>127366.56904999999</v>
      </c>
      <c r="G16" s="480">
        <f>SUM(G3:G15)</f>
        <v>71380.989159000019</v>
      </c>
      <c r="XFD16" s="480"/>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sheetData>
  <phoneticPr fontId="3"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41186-CDEC-4057-899D-28EE2E68DF92}">
  <sheetPr>
    <tabColor theme="7"/>
  </sheetPr>
  <dimension ref="B2:P13"/>
  <sheetViews>
    <sheetView zoomScale="85" zoomScaleNormal="85" workbookViewId="0">
      <selection activeCell="H7" sqref="H7:L8"/>
    </sheetView>
  </sheetViews>
  <sheetFormatPr defaultRowHeight="16.5"/>
  <cols>
    <col min="3" max="3" width="20.75" bestFit="1" customWidth="1"/>
    <col min="4" max="8" width="9.75" bestFit="1" customWidth="1"/>
  </cols>
  <sheetData>
    <row r="2" spans="2:16">
      <c r="D2" s="634">
        <v>45291</v>
      </c>
      <c r="E2" s="634">
        <f>EOMONTH(D2,12)</f>
        <v>45657</v>
      </c>
      <c r="F2" s="634">
        <f>EOMONTH(E2,12)</f>
        <v>46022</v>
      </c>
      <c r="G2" s="634">
        <f>EOMONTH(F2,12)</f>
        <v>46387</v>
      </c>
      <c r="H2" s="634">
        <f t="shared" ref="H2" si="0">EOMONTH(G2,12)</f>
        <v>46752</v>
      </c>
    </row>
    <row r="3" spans="2:16">
      <c r="B3" s="623"/>
      <c r="C3" s="623" t="s">
        <v>4700</v>
      </c>
      <c r="D3" s="627">
        <f>L7*D7</f>
        <v>77742.513793999999</v>
      </c>
      <c r="E3" s="627">
        <f t="shared" ref="E3:H3" si="1">M7*E7</f>
        <v>83170.885000000009</v>
      </c>
      <c r="F3" s="627">
        <f t="shared" si="1"/>
        <v>64280.579999999987</v>
      </c>
      <c r="G3" s="627">
        <f t="shared" si="1"/>
        <v>40088.120000000003</v>
      </c>
      <c r="H3" s="627">
        <f t="shared" si="1"/>
        <v>11756.85</v>
      </c>
      <c r="I3" s="623"/>
      <c r="J3" s="623"/>
      <c r="K3" s="623"/>
    </row>
    <row r="4" spans="2:16">
      <c r="B4" s="623"/>
      <c r="C4" s="623" t="s">
        <v>4701</v>
      </c>
      <c r="D4" s="627">
        <f>L6</f>
        <v>32109.800999999999</v>
      </c>
      <c r="E4" s="627">
        <f t="shared" ref="E4:H4" si="2">M6</f>
        <v>12184.4395</v>
      </c>
      <c r="F4" s="627">
        <f t="shared" si="2"/>
        <v>6978.5</v>
      </c>
      <c r="G4" s="627">
        <f t="shared" si="2"/>
        <v>7373.5</v>
      </c>
      <c r="H4" s="627">
        <f t="shared" si="2"/>
        <v>6949.5</v>
      </c>
      <c r="I4" s="623"/>
      <c r="J4" s="623"/>
      <c r="K4" s="623"/>
      <c r="L4" s="623"/>
      <c r="M4" s="623"/>
      <c r="N4" s="623"/>
      <c r="O4" s="623"/>
      <c r="P4" s="623"/>
    </row>
    <row r="5" spans="2:16">
      <c r="B5" s="623"/>
      <c r="C5" s="623" t="s">
        <v>4702</v>
      </c>
      <c r="D5" s="627">
        <v>0</v>
      </c>
      <c r="E5" s="627">
        <v>370.52348908333346</v>
      </c>
      <c r="F5" s="627">
        <v>371.67484368333345</v>
      </c>
      <c r="G5" s="627">
        <v>898.98750118333305</v>
      </c>
      <c r="H5" s="627">
        <v>898.98750118333305</v>
      </c>
      <c r="I5" s="623"/>
      <c r="J5" s="623"/>
      <c r="K5" s="623"/>
      <c r="L5" s="623">
        <v>2023</v>
      </c>
      <c r="M5" s="623">
        <v>2024</v>
      </c>
      <c r="N5" s="623">
        <v>2025</v>
      </c>
      <c r="O5" s="623">
        <v>2026</v>
      </c>
      <c r="P5" s="623">
        <v>2027</v>
      </c>
    </row>
    <row r="6" spans="2:16" ht="17.25" thickBot="1">
      <c r="B6" s="635"/>
      <c r="C6" s="635" t="s">
        <v>4703</v>
      </c>
      <c r="D6" s="636">
        <v>109852.31479400001</v>
      </c>
      <c r="E6" s="636">
        <v>95725.847989083355</v>
      </c>
      <c r="F6" s="636">
        <v>71630.754843683317</v>
      </c>
      <c r="G6" s="636">
        <v>48360.607501183338</v>
      </c>
      <c r="H6" s="636">
        <v>19605.33750118333</v>
      </c>
      <c r="I6" s="636"/>
      <c r="J6" s="637"/>
      <c r="K6" s="623" t="s">
        <v>4704</v>
      </c>
      <c r="L6" s="629">
        <v>32109.800999999999</v>
      </c>
      <c r="M6" s="629">
        <v>12184.4395</v>
      </c>
      <c r="N6" s="629">
        <v>6978.5</v>
      </c>
      <c r="O6" s="629">
        <v>7373.5</v>
      </c>
      <c r="P6" s="629">
        <v>6949.5</v>
      </c>
    </row>
    <row r="7" spans="2:16" ht="17.25" thickTop="1">
      <c r="B7" s="623"/>
      <c r="C7" s="623"/>
      <c r="D7" s="638">
        <v>1</v>
      </c>
      <c r="E7" s="638">
        <v>0.85</v>
      </c>
      <c r="F7" s="638">
        <v>0.64999999999999991</v>
      </c>
      <c r="G7" s="638">
        <v>0.4</v>
      </c>
      <c r="H7" s="638">
        <v>0.1</v>
      </c>
      <c r="I7" s="623"/>
      <c r="J7" s="623"/>
      <c r="K7" s="639" t="s">
        <v>4705</v>
      </c>
      <c r="L7" s="629">
        <v>77742.513793999999</v>
      </c>
      <c r="M7" s="629">
        <v>97848.1</v>
      </c>
      <c r="N7" s="629">
        <v>98893.2</v>
      </c>
      <c r="O7" s="629">
        <v>100220.3</v>
      </c>
      <c r="P7" s="629">
        <v>117568.5</v>
      </c>
    </row>
    <row r="8" spans="2:16">
      <c r="B8" s="623"/>
      <c r="C8" s="640" t="s">
        <v>4706</v>
      </c>
      <c r="D8" s="641">
        <v>1</v>
      </c>
      <c r="E8" s="641">
        <v>0.7</v>
      </c>
      <c r="F8" s="641">
        <v>0.6</v>
      </c>
      <c r="G8" s="641">
        <v>0.2</v>
      </c>
      <c r="H8" s="637"/>
      <c r="I8" s="623"/>
      <c r="J8" s="623"/>
      <c r="K8" s="637" t="s">
        <v>4707</v>
      </c>
      <c r="L8" s="642">
        <v>109852.31479400001</v>
      </c>
      <c r="M8" s="642">
        <v>110032.53950000001</v>
      </c>
      <c r="N8" s="642">
        <v>105871.7</v>
      </c>
      <c r="O8" s="642">
        <v>107593.8</v>
      </c>
      <c r="P8" s="642">
        <v>124518</v>
      </c>
    </row>
    <row r="9" spans="2:16">
      <c r="B9" s="623"/>
      <c r="C9" s="623" t="s">
        <v>4708</v>
      </c>
      <c r="D9" s="638">
        <v>0.5</v>
      </c>
      <c r="E9" s="638">
        <v>0.5</v>
      </c>
      <c r="F9" s="638">
        <v>0.5</v>
      </c>
      <c r="G9" s="638">
        <v>0.5</v>
      </c>
      <c r="H9" s="638">
        <v>0.5</v>
      </c>
      <c r="I9" s="199" t="s">
        <v>4709</v>
      </c>
      <c r="J9" s="623"/>
      <c r="K9" s="639"/>
      <c r="L9" s="629"/>
      <c r="M9" s="629"/>
      <c r="N9" s="629"/>
      <c r="O9" s="629"/>
      <c r="P9" s="629"/>
    </row>
    <row r="10" spans="2:16">
      <c r="B10" s="623"/>
      <c r="C10" s="623" t="s">
        <v>4710</v>
      </c>
      <c r="D10" s="638">
        <v>0.5</v>
      </c>
      <c r="E10" s="638">
        <v>0.5</v>
      </c>
      <c r="F10" s="638">
        <v>0.5</v>
      </c>
      <c r="G10" s="638">
        <v>0.5</v>
      </c>
      <c r="H10" s="638">
        <v>0.5</v>
      </c>
      <c r="I10" s="199" t="s">
        <v>4711</v>
      </c>
      <c r="J10" s="623"/>
    </row>
    <row r="11" spans="2:16">
      <c r="B11" s="623"/>
      <c r="C11" s="623"/>
      <c r="D11" s="623"/>
      <c r="E11" s="638"/>
      <c r="F11" s="638"/>
      <c r="G11" s="623"/>
      <c r="H11" s="623"/>
      <c r="I11" s="623"/>
      <c r="J11" s="623"/>
      <c r="K11" s="643"/>
      <c r="L11" s="644"/>
      <c r="M11" s="644"/>
      <c r="N11" s="644"/>
      <c r="O11" s="644"/>
      <c r="P11" s="644"/>
    </row>
    <row r="12" spans="2:16">
      <c r="B12" s="623"/>
      <c r="C12" s="623" t="s">
        <v>4708</v>
      </c>
      <c r="D12" s="638">
        <v>0.5</v>
      </c>
      <c r="E12" s="638">
        <v>0.5</v>
      </c>
      <c r="F12" s="638">
        <v>0.35</v>
      </c>
      <c r="G12" s="638">
        <v>0.3</v>
      </c>
      <c r="H12" s="638">
        <v>0.1</v>
      </c>
      <c r="I12" s="623"/>
      <c r="J12" s="623"/>
      <c r="K12" s="643"/>
      <c r="L12" s="644"/>
      <c r="M12" s="644"/>
      <c r="N12" s="644"/>
      <c r="O12" s="644"/>
      <c r="P12" s="644"/>
    </row>
    <row r="13" spans="2:16">
      <c r="B13" s="623"/>
      <c r="C13" s="623" t="s">
        <v>4710</v>
      </c>
      <c r="D13" s="638">
        <v>0.5</v>
      </c>
      <c r="E13" s="638">
        <v>0.35</v>
      </c>
      <c r="F13" s="638">
        <v>0.3</v>
      </c>
      <c r="G13" s="638">
        <v>0.1</v>
      </c>
      <c r="H13" s="638"/>
      <c r="I13" s="623"/>
      <c r="J13" s="623"/>
      <c r="K13" s="643"/>
      <c r="L13" s="644"/>
      <c r="M13" s="644"/>
      <c r="N13" s="644"/>
      <c r="O13" s="644"/>
      <c r="P13" s="644"/>
    </row>
  </sheetData>
  <phoneticPr fontId="3" type="noConversion"/>
  <pageMargins left="0.7" right="0.7" top="0.75" bottom="0.75" header="0.3" footer="0.3"/>
  <pageSetup paperSize="9" orientation="portrait" r:id="rId1"/>
  <headerFooter>
    <oddHeader>&amp;R&amp;"LG스마트체2.0 Bold"&amp;11&amp;KC0004B[Confidential]&amp;1#</oddHeader>
    <oddFooter>&amp;L&amp;1#&amp;"LG스마트체 SemiBold"&amp;9&amp;K808080LG Innotek Confidential : This document is protected by security policies and laws.</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29</vt:i4>
      </vt:variant>
      <vt:variant>
        <vt:lpstr>이름 지정된 범위</vt:lpstr>
      </vt:variant>
      <vt:variant>
        <vt:i4>3</vt:i4>
      </vt:variant>
    </vt:vector>
  </HeadingPairs>
  <TitlesOfParts>
    <vt:vector size="32" baseType="lpstr">
      <vt:lpstr>Des</vt:lpstr>
      <vt:lpstr>DCF</vt:lpstr>
      <vt:lpstr>Pro forma</vt:lpstr>
      <vt:lpstr>Sales</vt:lpstr>
      <vt:lpstr>COGS</vt:lpstr>
      <vt:lpstr>SG&amp;A, R&amp;D</vt:lpstr>
      <vt:lpstr>Labor Costs</vt:lpstr>
      <vt:lpstr>CapEx&amp;Dep</vt:lpstr>
      <vt:lpstr>NWC</vt:lpstr>
      <vt:lpstr>Report_COGS</vt:lpstr>
      <vt:lpstr>Report_SG&amp;A</vt:lpstr>
      <vt:lpstr>Report_R&amp;D</vt:lpstr>
      <vt:lpstr>Report_Capex&amp;Dep</vt:lpstr>
      <vt:lpstr>Report_NWC</vt:lpstr>
      <vt:lpstr>회사제시&gt;&gt;</vt:lpstr>
      <vt:lpstr>Sheet12</vt:lpstr>
      <vt:lpstr>사업계획</vt:lpstr>
      <vt:lpstr>평가자제공자료&gt;&gt;</vt:lpstr>
      <vt:lpstr>EIU_South Korea</vt:lpstr>
      <vt:lpstr>Report_Sales</vt:lpstr>
      <vt:lpstr>16_제품매출세부</vt:lpstr>
      <vt:lpstr>16-2_연도별매출계획</vt:lpstr>
      <vt:lpstr>18_인건비(매출원가)</vt:lpstr>
      <vt:lpstr>20_고정비(연구개발비)</vt:lpstr>
      <vt:lpstr>21_인건비(판관R&amp;D)</vt:lpstr>
      <vt:lpstr>24_기존자산상각비</vt:lpstr>
      <vt:lpstr>24-1_신규투자상각비</vt:lpstr>
      <vt:lpstr>25</vt:lpstr>
      <vt:lpstr>25-1_Capex세부</vt:lpstr>
      <vt:lpstr>Name</vt:lpstr>
      <vt:lpstr>사업계획!Print_Area</vt:lpstr>
      <vt:lpstr>unit</vt:lpstr>
    </vt:vector>
  </TitlesOfParts>
  <Company>KPMG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Park, Je-Hong (KR/Deal Adv2)</dc:creator>
  <cp:lastModifiedBy>Park, Je-Hong (KR/Deal Adv2)</cp:lastModifiedBy>
  <dcterms:created xsi:type="dcterms:W3CDTF">2022-12-27T01:36:07Z</dcterms:created>
  <dcterms:modified xsi:type="dcterms:W3CDTF">2023-01-13T04:43:42Z</dcterms:modified>
</cp:coreProperties>
</file>